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D:\Development\Fllowup\"/>
    </mc:Choice>
  </mc:AlternateContent>
  <xr:revisionPtr revIDLastSave="0" documentId="8_{1ACCECEA-5D39-401C-A05A-4EDC70E3229F}" xr6:coauthVersionLast="47" xr6:coauthVersionMax="47" xr10:uidLastSave="{00000000-0000-0000-0000-000000000000}"/>
  <workbookProtection workbookAlgorithmName="SHA-512" workbookHashValue="MQdiqGu4O8swpcZidz4vQcncWLZieRhm2L2FmLFZ7LzCZ5qlQqTdqY1UTscE//cH4YYSWpY3vbgJ+zpYQ1LOog==" workbookSaltValue="v59FZgqvukLR7fY/Nwvv/Q==" workbookSpinCount="100000" lockStructure="1"/>
  <bookViews>
    <workbookView xWindow="4065" yWindow="4065" windowWidth="21600" windowHeight="11295" firstSheet="4" activeTab="4" xr2:uid="{897C2E0E-B576-4FBF-BB8C-958B27456942}"/>
  </bookViews>
  <sheets>
    <sheet name="Home" sheetId="19" r:id="rId1"/>
    <sheet name="Team members Data" sheetId="16" state="hidden" r:id="rId2"/>
    <sheet name="List" sheetId="2" state="hidden" r:id="rId3"/>
    <sheet name="Projects List" sheetId="9" state="hidden" r:id="rId4"/>
    <sheet name="Project Follow up - Base" sheetId="8" r:id="rId5"/>
    <sheet name="Project Costs" sheetId="5" r:id="rId6"/>
    <sheet name="Team Members Over Time" sheetId="15" r:id="rId7"/>
    <sheet name="Phases Over Time" sheetId="17" r:id="rId8"/>
    <sheet name="Employees Summary" sheetId="11" r:id="rId9"/>
    <sheet name="Tasks" sheetId="10" state="hidden" r:id="rId10"/>
    <sheet name="Employees KPIs" sheetId="18" r:id="rId11"/>
    <sheet name="Projects Timeline" sheetId="14" state="hidden" r:id="rId12"/>
    <sheet name="Project Follow up - Report" sheetId="12" r:id="rId13"/>
  </sheets>
  <externalReferences>
    <externalReference r:id="rId14"/>
    <externalReference r:id="rId15"/>
    <externalReference r:id="rId16"/>
  </externalReferences>
  <definedNames>
    <definedName name="_xlnm.Print_Area" localSheetId="4">'Project Follow up - Base'!$A$2:$X$96</definedName>
    <definedName name="_xlnm.Print_Area" localSheetId="12">'Project Follow up - Report'!$A$1:$X$95</definedName>
    <definedName name="PrjctStartDate" localSheetId="12">'Project Follow up - Report'!$H$8:$H$8</definedName>
    <definedName name="PrjctStartDate">'Project Follow up - Base'!$H$12:$H$12</definedName>
    <definedName name="Project_Start" localSheetId="4">'Project Follow up - Base'!#REF!</definedName>
    <definedName name="Project_Start" localSheetId="12">'Project Follow up - Report'!#REF!</definedName>
    <definedName name="Scrolling_Increment" localSheetId="4">'Project Follow up - Base'!#REF!</definedName>
    <definedName name="Scrolling_Increment" localSheetId="12">'Project Follow up - Report'!#REF!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5" l="1"/>
  <c r="D22" i="8"/>
  <c r="X96" i="8"/>
  <c r="W96" i="8"/>
  <c r="V96" i="8"/>
  <c r="V95" i="12" s="1"/>
  <c r="U96" i="8"/>
  <c r="U95" i="12" s="1"/>
  <c r="T96" i="8"/>
  <c r="S96" i="8"/>
  <c r="R96" i="8"/>
  <c r="Q96" i="8"/>
  <c r="X95" i="8"/>
  <c r="W95" i="8"/>
  <c r="V95" i="8"/>
  <c r="V94" i="12" s="1"/>
  <c r="U95" i="8"/>
  <c r="U94" i="12" s="1"/>
  <c r="T95" i="8"/>
  <c r="S95" i="8"/>
  <c r="R95" i="8"/>
  <c r="Q95" i="8"/>
  <c r="X94" i="8"/>
  <c r="W94" i="8"/>
  <c r="V94" i="8"/>
  <c r="V93" i="12" s="1"/>
  <c r="U94" i="8"/>
  <c r="U93" i="12" s="1"/>
  <c r="T94" i="8"/>
  <c r="S94" i="8"/>
  <c r="R94" i="8"/>
  <c r="Q94" i="8"/>
  <c r="X93" i="8"/>
  <c r="W93" i="8"/>
  <c r="V93" i="8"/>
  <c r="V92" i="12" s="1"/>
  <c r="U93" i="8"/>
  <c r="U92" i="12" s="1"/>
  <c r="T93" i="8"/>
  <c r="S93" i="8"/>
  <c r="R93" i="8"/>
  <c r="Q93" i="8"/>
  <c r="X92" i="8"/>
  <c r="W92" i="8"/>
  <c r="V92" i="8"/>
  <c r="V91" i="12" s="1"/>
  <c r="U92" i="8"/>
  <c r="U91" i="12" s="1"/>
  <c r="T92" i="8"/>
  <c r="S92" i="8"/>
  <c r="R92" i="8"/>
  <c r="Q92" i="8"/>
  <c r="X91" i="8"/>
  <c r="W91" i="8"/>
  <c r="V91" i="8"/>
  <c r="V90" i="12" s="1"/>
  <c r="U91" i="8"/>
  <c r="U90" i="12" s="1"/>
  <c r="T91" i="8"/>
  <c r="S91" i="8"/>
  <c r="R91" i="8"/>
  <c r="Q91" i="8"/>
  <c r="X90" i="8"/>
  <c r="W90" i="8"/>
  <c r="V90" i="8"/>
  <c r="V89" i="12" s="1"/>
  <c r="U90" i="8"/>
  <c r="U89" i="12" s="1"/>
  <c r="T90" i="8"/>
  <c r="S90" i="8"/>
  <c r="R90" i="8"/>
  <c r="Q90" i="8"/>
  <c r="X89" i="8"/>
  <c r="W89" i="8"/>
  <c r="V89" i="8"/>
  <c r="V88" i="12" s="1"/>
  <c r="U89" i="8"/>
  <c r="U88" i="12" s="1"/>
  <c r="T89" i="8"/>
  <c r="S89" i="8"/>
  <c r="R89" i="8"/>
  <c r="Q89" i="8"/>
  <c r="X88" i="8"/>
  <c r="W88" i="8"/>
  <c r="V88" i="8"/>
  <c r="V87" i="12" s="1"/>
  <c r="U88" i="8"/>
  <c r="U87" i="12" s="1"/>
  <c r="T88" i="8"/>
  <c r="S88" i="8"/>
  <c r="R88" i="8"/>
  <c r="Q88" i="8"/>
  <c r="X87" i="8"/>
  <c r="W87" i="8"/>
  <c r="V87" i="8"/>
  <c r="V86" i="12" s="1"/>
  <c r="U87" i="8"/>
  <c r="U86" i="12" s="1"/>
  <c r="T87" i="8"/>
  <c r="S87" i="8"/>
  <c r="R87" i="8"/>
  <c r="Q87" i="8"/>
  <c r="X86" i="8"/>
  <c r="W86" i="8"/>
  <c r="V86" i="8"/>
  <c r="V85" i="12" s="1"/>
  <c r="U86" i="8"/>
  <c r="U85" i="12" s="1"/>
  <c r="T86" i="8"/>
  <c r="S86" i="8"/>
  <c r="R86" i="8"/>
  <c r="Q86" i="8"/>
  <c r="X85" i="8"/>
  <c r="W85" i="8"/>
  <c r="V85" i="8"/>
  <c r="V84" i="12" s="1"/>
  <c r="U85" i="8"/>
  <c r="U84" i="12" s="1"/>
  <c r="T85" i="8"/>
  <c r="S85" i="8"/>
  <c r="R85" i="8"/>
  <c r="Q85" i="8"/>
  <c r="X84" i="8"/>
  <c r="W84" i="8"/>
  <c r="V84" i="8"/>
  <c r="V83" i="12" s="1"/>
  <c r="U84" i="8"/>
  <c r="U83" i="12" s="1"/>
  <c r="T84" i="8"/>
  <c r="S84" i="8"/>
  <c r="R84" i="8"/>
  <c r="Q84" i="8"/>
  <c r="X83" i="8"/>
  <c r="W83" i="8"/>
  <c r="V83" i="8"/>
  <c r="V82" i="12" s="1"/>
  <c r="U83" i="8"/>
  <c r="U82" i="12" s="1"/>
  <c r="T83" i="8"/>
  <c r="S83" i="8"/>
  <c r="R83" i="8"/>
  <c r="Q83" i="8"/>
  <c r="X82" i="8"/>
  <c r="W82" i="8"/>
  <c r="V82" i="8"/>
  <c r="V81" i="12" s="1"/>
  <c r="U82" i="8"/>
  <c r="U81" i="12" s="1"/>
  <c r="T82" i="8"/>
  <c r="S82" i="8"/>
  <c r="R82" i="8"/>
  <c r="Q82" i="8"/>
  <c r="X81" i="8"/>
  <c r="W81" i="8"/>
  <c r="V81" i="8"/>
  <c r="V80" i="12" s="1"/>
  <c r="U81" i="8"/>
  <c r="U80" i="12" s="1"/>
  <c r="T81" i="8"/>
  <c r="S81" i="8"/>
  <c r="R81" i="8"/>
  <c r="Q81" i="8"/>
  <c r="X80" i="8"/>
  <c r="W80" i="8"/>
  <c r="V80" i="8"/>
  <c r="V79" i="12" s="1"/>
  <c r="U80" i="8"/>
  <c r="U79" i="12" s="1"/>
  <c r="T80" i="8"/>
  <c r="S80" i="8"/>
  <c r="R80" i="8"/>
  <c r="Q80" i="8"/>
  <c r="X79" i="8"/>
  <c r="W79" i="8"/>
  <c r="V79" i="8"/>
  <c r="V78" i="12" s="1"/>
  <c r="U79" i="8"/>
  <c r="U78" i="12" s="1"/>
  <c r="T79" i="8"/>
  <c r="S79" i="8"/>
  <c r="R79" i="8"/>
  <c r="Q79" i="8"/>
  <c r="X78" i="8"/>
  <c r="W78" i="8"/>
  <c r="V78" i="8"/>
  <c r="V77" i="12" s="1"/>
  <c r="U78" i="8"/>
  <c r="U77" i="12" s="1"/>
  <c r="T78" i="8"/>
  <c r="S78" i="8"/>
  <c r="R78" i="8"/>
  <c r="Q78" i="8"/>
  <c r="X77" i="8"/>
  <c r="W77" i="8"/>
  <c r="V77" i="8"/>
  <c r="V76" i="12" s="1"/>
  <c r="U77" i="8"/>
  <c r="U76" i="12" s="1"/>
  <c r="T77" i="8"/>
  <c r="S77" i="8"/>
  <c r="R77" i="8"/>
  <c r="Q77" i="8"/>
  <c r="K96" i="8"/>
  <c r="J96" i="8"/>
  <c r="K95" i="8"/>
  <c r="J95" i="8"/>
  <c r="K94" i="8"/>
  <c r="J94" i="8"/>
  <c r="K93" i="8"/>
  <c r="J93" i="8"/>
  <c r="K92" i="8"/>
  <c r="J92" i="8"/>
  <c r="K91" i="8"/>
  <c r="J91" i="8"/>
  <c r="K90" i="8"/>
  <c r="J90" i="8"/>
  <c r="K89" i="8"/>
  <c r="J89" i="8"/>
  <c r="K88" i="8"/>
  <c r="J88" i="8"/>
  <c r="K87" i="8"/>
  <c r="J87" i="8"/>
  <c r="K86" i="8"/>
  <c r="J86" i="8"/>
  <c r="K85" i="8"/>
  <c r="J85" i="8"/>
  <c r="K84" i="8"/>
  <c r="J84" i="8"/>
  <c r="K83" i="8"/>
  <c r="J83" i="8"/>
  <c r="K82" i="8"/>
  <c r="J82" i="8"/>
  <c r="K81" i="8"/>
  <c r="J81" i="8"/>
  <c r="K80" i="8"/>
  <c r="J80" i="8"/>
  <c r="K79" i="8"/>
  <c r="J79" i="8"/>
  <c r="K78" i="8"/>
  <c r="J78" i="8"/>
  <c r="K77" i="8"/>
  <c r="J77" i="8"/>
  <c r="H96" i="8"/>
  <c r="G96" i="8"/>
  <c r="F96" i="8"/>
  <c r="H95" i="8"/>
  <c r="G95" i="8"/>
  <c r="F95" i="8"/>
  <c r="H94" i="8"/>
  <c r="G94" i="8"/>
  <c r="I94" i="8" s="1"/>
  <c r="F94" i="8"/>
  <c r="H93" i="8"/>
  <c r="G93" i="8"/>
  <c r="F93" i="8"/>
  <c r="H92" i="8"/>
  <c r="I92" i="8" s="1"/>
  <c r="G92" i="8"/>
  <c r="F92" i="8"/>
  <c r="H91" i="8"/>
  <c r="G91" i="8"/>
  <c r="F91" i="8"/>
  <c r="H90" i="8"/>
  <c r="G90" i="8"/>
  <c r="F90" i="8"/>
  <c r="H89" i="8"/>
  <c r="G89" i="8"/>
  <c r="F89" i="8"/>
  <c r="H88" i="8"/>
  <c r="G88" i="8"/>
  <c r="F88" i="8"/>
  <c r="H87" i="8"/>
  <c r="G87" i="8"/>
  <c r="F87" i="8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H78" i="8"/>
  <c r="G78" i="8"/>
  <c r="F78" i="8"/>
  <c r="H77" i="8"/>
  <c r="G77" i="8"/>
  <c r="I77" i="8" s="1"/>
  <c r="F77" i="8"/>
  <c r="E96" i="8"/>
  <c r="D96" i="8"/>
  <c r="E95" i="8"/>
  <c r="D95" i="8"/>
  <c r="E94" i="8"/>
  <c r="D94" i="8"/>
  <c r="E93" i="8"/>
  <c r="D93" i="8"/>
  <c r="E92" i="8"/>
  <c r="D92" i="8"/>
  <c r="E91" i="8"/>
  <c r="D91" i="8"/>
  <c r="E90" i="8"/>
  <c r="D90" i="8"/>
  <c r="E89" i="8"/>
  <c r="D89" i="8"/>
  <c r="E88" i="8"/>
  <c r="D88" i="8"/>
  <c r="E87" i="8"/>
  <c r="D87" i="8"/>
  <c r="E86" i="8"/>
  <c r="D86" i="8"/>
  <c r="E85" i="8"/>
  <c r="D85" i="8"/>
  <c r="E84" i="8"/>
  <c r="D84" i="8"/>
  <c r="E83" i="8"/>
  <c r="D83" i="8"/>
  <c r="E82" i="8"/>
  <c r="D82" i="8"/>
  <c r="E81" i="8"/>
  <c r="D81" i="8"/>
  <c r="E80" i="8"/>
  <c r="D80" i="8"/>
  <c r="E79" i="8"/>
  <c r="D79" i="8"/>
  <c r="E78" i="8"/>
  <c r="D78" i="8"/>
  <c r="E77" i="8"/>
  <c r="D77" i="8"/>
  <c r="X70" i="8"/>
  <c r="W70" i="8"/>
  <c r="V70" i="8"/>
  <c r="V69" i="12" s="1"/>
  <c r="U70" i="8"/>
  <c r="U69" i="12" s="1"/>
  <c r="T70" i="8"/>
  <c r="S70" i="8"/>
  <c r="R70" i="8"/>
  <c r="Q70" i="8"/>
  <c r="X69" i="8"/>
  <c r="W69" i="8"/>
  <c r="V69" i="8"/>
  <c r="V68" i="12" s="1"/>
  <c r="U69" i="8"/>
  <c r="U68" i="12" s="1"/>
  <c r="T69" i="8"/>
  <c r="S69" i="8"/>
  <c r="R69" i="8"/>
  <c r="Q69" i="8"/>
  <c r="X68" i="8"/>
  <c r="W68" i="8"/>
  <c r="V68" i="8"/>
  <c r="V67" i="12" s="1"/>
  <c r="U68" i="8"/>
  <c r="U67" i="12" s="1"/>
  <c r="T68" i="8"/>
  <c r="S68" i="8"/>
  <c r="R68" i="8"/>
  <c r="Q68" i="8"/>
  <c r="X67" i="8"/>
  <c r="W67" i="8"/>
  <c r="V67" i="8"/>
  <c r="V66" i="12" s="1"/>
  <c r="U67" i="8"/>
  <c r="U66" i="12" s="1"/>
  <c r="T67" i="8"/>
  <c r="S67" i="8"/>
  <c r="R67" i="8"/>
  <c r="Q67" i="8"/>
  <c r="X66" i="8"/>
  <c r="W66" i="8"/>
  <c r="V66" i="8"/>
  <c r="V65" i="12" s="1"/>
  <c r="U66" i="8"/>
  <c r="U65" i="12" s="1"/>
  <c r="T66" i="8"/>
  <c r="S66" i="8"/>
  <c r="R66" i="8"/>
  <c r="Q66" i="8"/>
  <c r="X65" i="8"/>
  <c r="W65" i="8"/>
  <c r="V65" i="8"/>
  <c r="V64" i="12" s="1"/>
  <c r="U65" i="8"/>
  <c r="U64" i="12" s="1"/>
  <c r="T65" i="8"/>
  <c r="S65" i="8"/>
  <c r="R65" i="8"/>
  <c r="Q65" i="8"/>
  <c r="X64" i="8"/>
  <c r="W64" i="8"/>
  <c r="V64" i="8"/>
  <c r="V63" i="12" s="1"/>
  <c r="U64" i="8"/>
  <c r="U63" i="12" s="1"/>
  <c r="T64" i="8"/>
  <c r="S64" i="8"/>
  <c r="R64" i="8"/>
  <c r="Q64" i="8"/>
  <c r="X63" i="8"/>
  <c r="W63" i="8"/>
  <c r="V63" i="8"/>
  <c r="V62" i="12" s="1"/>
  <c r="U63" i="8"/>
  <c r="U62" i="12" s="1"/>
  <c r="T63" i="8"/>
  <c r="S63" i="8"/>
  <c r="R63" i="8"/>
  <c r="Q63" i="8"/>
  <c r="X62" i="8"/>
  <c r="W62" i="8"/>
  <c r="V62" i="8"/>
  <c r="V61" i="12" s="1"/>
  <c r="U62" i="8"/>
  <c r="U61" i="12" s="1"/>
  <c r="T62" i="8"/>
  <c r="S62" i="8"/>
  <c r="R62" i="8"/>
  <c r="Q62" i="8"/>
  <c r="X61" i="8"/>
  <c r="W61" i="8"/>
  <c r="V61" i="8"/>
  <c r="V60" i="12" s="1"/>
  <c r="U61" i="8"/>
  <c r="U60" i="12" s="1"/>
  <c r="T61" i="8"/>
  <c r="S61" i="8"/>
  <c r="R61" i="8"/>
  <c r="Q61" i="8"/>
  <c r="X60" i="8"/>
  <c r="W60" i="8"/>
  <c r="V60" i="8"/>
  <c r="V59" i="12" s="1"/>
  <c r="U60" i="8"/>
  <c r="U59" i="12" s="1"/>
  <c r="T60" i="8"/>
  <c r="S60" i="8"/>
  <c r="R60" i="8"/>
  <c r="Q60" i="8"/>
  <c r="X59" i="8"/>
  <c r="W59" i="8"/>
  <c r="V59" i="8"/>
  <c r="V58" i="12" s="1"/>
  <c r="U59" i="8"/>
  <c r="U58" i="12" s="1"/>
  <c r="T59" i="8"/>
  <c r="S59" i="8"/>
  <c r="R59" i="8"/>
  <c r="Q59" i="8"/>
  <c r="X58" i="8"/>
  <c r="X57" i="12" s="1"/>
  <c r="W58" i="8"/>
  <c r="W57" i="12" s="1"/>
  <c r="V58" i="8"/>
  <c r="V57" i="12" s="1"/>
  <c r="U58" i="8"/>
  <c r="U57" i="12" s="1"/>
  <c r="T58" i="8"/>
  <c r="S58" i="8"/>
  <c r="R58" i="8"/>
  <c r="Q58" i="8"/>
  <c r="X57" i="8"/>
  <c r="X56" i="12" s="1"/>
  <c r="W57" i="8"/>
  <c r="V57" i="8"/>
  <c r="V56" i="12" s="1"/>
  <c r="U57" i="8"/>
  <c r="U56" i="12" s="1"/>
  <c r="T57" i="8"/>
  <c r="S57" i="8"/>
  <c r="R57" i="8"/>
  <c r="Q57" i="8"/>
  <c r="X56" i="8"/>
  <c r="W56" i="8"/>
  <c r="W55" i="12" s="1"/>
  <c r="V56" i="8"/>
  <c r="V55" i="12" s="1"/>
  <c r="U56" i="8"/>
  <c r="U55" i="12" s="1"/>
  <c r="T56" i="8"/>
  <c r="S56" i="8"/>
  <c r="R56" i="8"/>
  <c r="Q56" i="8"/>
  <c r="X55" i="8"/>
  <c r="X54" i="12" s="1"/>
  <c r="W55" i="8"/>
  <c r="V55" i="8"/>
  <c r="V54" i="12" s="1"/>
  <c r="U55" i="8"/>
  <c r="U54" i="12" s="1"/>
  <c r="T55" i="8"/>
  <c r="S55" i="8"/>
  <c r="R55" i="8"/>
  <c r="Q55" i="8"/>
  <c r="X54" i="8"/>
  <c r="X53" i="12" s="1"/>
  <c r="W54" i="8"/>
  <c r="W53" i="12" s="1"/>
  <c r="V54" i="8"/>
  <c r="V53" i="12" s="1"/>
  <c r="U54" i="8"/>
  <c r="U53" i="12" s="1"/>
  <c r="T54" i="8"/>
  <c r="S54" i="8"/>
  <c r="R54" i="8"/>
  <c r="Q54" i="8"/>
  <c r="X53" i="8"/>
  <c r="X52" i="12" s="1"/>
  <c r="W53" i="8"/>
  <c r="V53" i="8"/>
  <c r="V52" i="12" s="1"/>
  <c r="U53" i="8"/>
  <c r="U52" i="12" s="1"/>
  <c r="T53" i="8"/>
  <c r="S53" i="8"/>
  <c r="R53" i="8"/>
  <c r="Q53" i="8"/>
  <c r="X52" i="8"/>
  <c r="W52" i="8"/>
  <c r="W51" i="12" s="1"/>
  <c r="V52" i="8"/>
  <c r="V51" i="12" s="1"/>
  <c r="U52" i="8"/>
  <c r="U51" i="12" s="1"/>
  <c r="T52" i="8"/>
  <c r="S52" i="8"/>
  <c r="R52" i="8"/>
  <c r="Q52" i="8"/>
  <c r="X51" i="8"/>
  <c r="X50" i="12" s="1"/>
  <c r="W51" i="8"/>
  <c r="V51" i="8"/>
  <c r="V50" i="12" s="1"/>
  <c r="U51" i="8"/>
  <c r="U50" i="12" s="1"/>
  <c r="T51" i="8"/>
  <c r="S51" i="8"/>
  <c r="R51" i="8"/>
  <c r="Q51" i="8"/>
  <c r="X50" i="8"/>
  <c r="W50" i="8"/>
  <c r="V50" i="8"/>
  <c r="V49" i="12" s="1"/>
  <c r="U50" i="8"/>
  <c r="U49" i="12" s="1"/>
  <c r="T50" i="8"/>
  <c r="S50" i="8"/>
  <c r="R50" i="8"/>
  <c r="Q50" i="8"/>
  <c r="X49" i="8"/>
  <c r="X48" i="12" s="1"/>
  <c r="W49" i="8"/>
  <c r="V49" i="8"/>
  <c r="V48" i="12" s="1"/>
  <c r="U49" i="8"/>
  <c r="U48" i="12" s="1"/>
  <c r="T49" i="8"/>
  <c r="S49" i="8"/>
  <c r="R49" i="8"/>
  <c r="Q49" i="8"/>
  <c r="X48" i="8"/>
  <c r="X47" i="12" s="1"/>
  <c r="W48" i="8"/>
  <c r="W47" i="12" s="1"/>
  <c r="V48" i="8"/>
  <c r="V47" i="12" s="1"/>
  <c r="U48" i="8"/>
  <c r="U47" i="12" s="1"/>
  <c r="T48" i="8"/>
  <c r="S48" i="8"/>
  <c r="R48" i="8"/>
  <c r="Q48" i="8"/>
  <c r="X47" i="8"/>
  <c r="X46" i="12" s="1"/>
  <c r="W47" i="8"/>
  <c r="V47" i="8"/>
  <c r="V46" i="12" s="1"/>
  <c r="U47" i="8"/>
  <c r="U46" i="12" s="1"/>
  <c r="T47" i="8"/>
  <c r="S47" i="8"/>
  <c r="R47" i="8"/>
  <c r="Q47" i="8"/>
  <c r="X46" i="8"/>
  <c r="W46" i="8"/>
  <c r="W45" i="12" s="1"/>
  <c r="V46" i="8"/>
  <c r="V45" i="12" s="1"/>
  <c r="U46" i="8"/>
  <c r="U45" i="12" s="1"/>
  <c r="T46" i="8"/>
  <c r="S46" i="8"/>
  <c r="R46" i="8"/>
  <c r="Q46" i="8"/>
  <c r="X45" i="8"/>
  <c r="X44" i="12" s="1"/>
  <c r="W45" i="8"/>
  <c r="V45" i="8"/>
  <c r="V44" i="12" s="1"/>
  <c r="U45" i="8"/>
  <c r="U44" i="12" s="1"/>
  <c r="T45" i="8"/>
  <c r="S45" i="8"/>
  <c r="R45" i="8"/>
  <c r="Q45" i="8"/>
  <c r="X44" i="8"/>
  <c r="W44" i="8"/>
  <c r="V44" i="8"/>
  <c r="V43" i="12" s="1"/>
  <c r="U44" i="8"/>
  <c r="U43" i="12" s="1"/>
  <c r="T44" i="8"/>
  <c r="S44" i="8"/>
  <c r="R44" i="8"/>
  <c r="Q44" i="8"/>
  <c r="X43" i="8"/>
  <c r="X42" i="12" s="1"/>
  <c r="W43" i="8"/>
  <c r="V43" i="8"/>
  <c r="V42" i="12" s="1"/>
  <c r="U43" i="8"/>
  <c r="U42" i="12" s="1"/>
  <c r="T43" i="8"/>
  <c r="S43" i="8"/>
  <c r="R43" i="8"/>
  <c r="Q43" i="8"/>
  <c r="X42" i="8"/>
  <c r="W42" i="8"/>
  <c r="W41" i="12" s="1"/>
  <c r="V42" i="8"/>
  <c r="V41" i="12" s="1"/>
  <c r="U42" i="8"/>
  <c r="U41" i="12" s="1"/>
  <c r="T42" i="8"/>
  <c r="S42" i="8"/>
  <c r="R42" i="8"/>
  <c r="Q42" i="8"/>
  <c r="X41" i="8"/>
  <c r="X40" i="12" s="1"/>
  <c r="W41" i="8"/>
  <c r="V41" i="8"/>
  <c r="V40" i="12" s="1"/>
  <c r="U41" i="8"/>
  <c r="U40" i="12" s="1"/>
  <c r="T41" i="8"/>
  <c r="S41" i="8"/>
  <c r="R41" i="8"/>
  <c r="Q41" i="8"/>
  <c r="K70" i="8"/>
  <c r="J70" i="8"/>
  <c r="K69" i="8"/>
  <c r="J69" i="8"/>
  <c r="K68" i="8"/>
  <c r="J68" i="8"/>
  <c r="K67" i="8"/>
  <c r="J67" i="8"/>
  <c r="K66" i="8"/>
  <c r="J66" i="8"/>
  <c r="K65" i="8"/>
  <c r="J65" i="8"/>
  <c r="K64" i="8"/>
  <c r="J64" i="8"/>
  <c r="K63" i="8"/>
  <c r="J63" i="8"/>
  <c r="K62" i="8"/>
  <c r="J62" i="8"/>
  <c r="K61" i="8"/>
  <c r="J61" i="8"/>
  <c r="K60" i="8"/>
  <c r="J60" i="8"/>
  <c r="K59" i="8"/>
  <c r="J59" i="8"/>
  <c r="K58" i="8"/>
  <c r="J58" i="8"/>
  <c r="K57" i="8"/>
  <c r="J57" i="8"/>
  <c r="K56" i="8"/>
  <c r="J56" i="8"/>
  <c r="K55" i="8"/>
  <c r="J55" i="8"/>
  <c r="K54" i="8"/>
  <c r="J54" i="8"/>
  <c r="K53" i="8"/>
  <c r="J53" i="8"/>
  <c r="K52" i="8"/>
  <c r="J52" i="8"/>
  <c r="K51" i="8"/>
  <c r="J51" i="8"/>
  <c r="K50" i="8"/>
  <c r="J50" i="8"/>
  <c r="K49" i="8"/>
  <c r="J49" i="8"/>
  <c r="K48" i="8"/>
  <c r="J48" i="8"/>
  <c r="K47" i="8"/>
  <c r="J47" i="8"/>
  <c r="K46" i="8"/>
  <c r="J46" i="8"/>
  <c r="K45" i="8"/>
  <c r="J45" i="8"/>
  <c r="K44" i="8"/>
  <c r="J44" i="8"/>
  <c r="K43" i="8"/>
  <c r="J43" i="8"/>
  <c r="K42" i="8"/>
  <c r="J42" i="8"/>
  <c r="K41" i="8"/>
  <c r="J41" i="8"/>
  <c r="H70" i="8"/>
  <c r="G70" i="8"/>
  <c r="F70" i="8"/>
  <c r="H69" i="8"/>
  <c r="G69" i="8"/>
  <c r="F69" i="8"/>
  <c r="H68" i="8"/>
  <c r="G68" i="8"/>
  <c r="F68" i="8"/>
  <c r="H67" i="8"/>
  <c r="G67" i="8"/>
  <c r="F67" i="8"/>
  <c r="H66" i="8"/>
  <c r="G66" i="8"/>
  <c r="F66" i="8"/>
  <c r="H65" i="8"/>
  <c r="G65" i="8"/>
  <c r="F65" i="8"/>
  <c r="H64" i="8"/>
  <c r="G64" i="8"/>
  <c r="F64" i="8"/>
  <c r="H63" i="8"/>
  <c r="G63" i="8"/>
  <c r="F63" i="8"/>
  <c r="H62" i="8"/>
  <c r="G62" i="8"/>
  <c r="F62" i="8"/>
  <c r="H61" i="8"/>
  <c r="G61" i="8"/>
  <c r="F61" i="8"/>
  <c r="H60" i="8"/>
  <c r="G60" i="8"/>
  <c r="F60" i="8"/>
  <c r="H59" i="8"/>
  <c r="G59" i="8"/>
  <c r="F59" i="8"/>
  <c r="H58" i="8"/>
  <c r="G58" i="8"/>
  <c r="F58" i="8"/>
  <c r="H57" i="8"/>
  <c r="G57" i="8"/>
  <c r="F57" i="8"/>
  <c r="H56" i="8"/>
  <c r="G56" i="8"/>
  <c r="F56" i="8"/>
  <c r="H55" i="8"/>
  <c r="G55" i="8"/>
  <c r="F55" i="8"/>
  <c r="H54" i="8"/>
  <c r="G54" i="8"/>
  <c r="F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H46" i="8"/>
  <c r="G46" i="8"/>
  <c r="F46" i="8"/>
  <c r="H45" i="8"/>
  <c r="G45" i="8"/>
  <c r="F45" i="8"/>
  <c r="H44" i="8"/>
  <c r="G44" i="8"/>
  <c r="F44" i="8"/>
  <c r="H43" i="8"/>
  <c r="G43" i="8"/>
  <c r="F43" i="8"/>
  <c r="H42" i="8"/>
  <c r="G42" i="8"/>
  <c r="F42" i="8"/>
  <c r="H41" i="8"/>
  <c r="G41" i="8"/>
  <c r="F41" i="8"/>
  <c r="E70" i="8"/>
  <c r="D70" i="8"/>
  <c r="E69" i="8"/>
  <c r="D69" i="8"/>
  <c r="E68" i="8"/>
  <c r="D68" i="8"/>
  <c r="E67" i="8"/>
  <c r="D67" i="8"/>
  <c r="E66" i="8"/>
  <c r="D66" i="8"/>
  <c r="E65" i="8"/>
  <c r="D65" i="8"/>
  <c r="E64" i="8"/>
  <c r="D64" i="8"/>
  <c r="E63" i="8"/>
  <c r="D63" i="8"/>
  <c r="E62" i="8"/>
  <c r="D62" i="8"/>
  <c r="E61" i="8"/>
  <c r="D61" i="8"/>
  <c r="E60" i="8"/>
  <c r="D60" i="8"/>
  <c r="E59" i="8"/>
  <c r="D59" i="8"/>
  <c r="E58" i="8"/>
  <c r="D58" i="8"/>
  <c r="E57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X34" i="8"/>
  <c r="W34" i="8"/>
  <c r="V34" i="8"/>
  <c r="V33" i="12" s="1"/>
  <c r="U34" i="8"/>
  <c r="U33" i="12" s="1"/>
  <c r="T34" i="8"/>
  <c r="S34" i="8"/>
  <c r="R34" i="8"/>
  <c r="Q34" i="8"/>
  <c r="X33" i="8"/>
  <c r="W33" i="8"/>
  <c r="V33" i="8"/>
  <c r="V32" i="12" s="1"/>
  <c r="U33" i="8"/>
  <c r="U32" i="12" s="1"/>
  <c r="T33" i="8"/>
  <c r="S33" i="8"/>
  <c r="R33" i="8"/>
  <c r="Q33" i="8"/>
  <c r="X32" i="8"/>
  <c r="W32" i="8"/>
  <c r="V32" i="8"/>
  <c r="V31" i="12" s="1"/>
  <c r="U32" i="8"/>
  <c r="U31" i="12" s="1"/>
  <c r="T32" i="8"/>
  <c r="S32" i="8"/>
  <c r="R32" i="8"/>
  <c r="Q32" i="8"/>
  <c r="X31" i="8"/>
  <c r="W31" i="8"/>
  <c r="V31" i="8"/>
  <c r="V30" i="12" s="1"/>
  <c r="U31" i="8"/>
  <c r="U30" i="12" s="1"/>
  <c r="T31" i="8"/>
  <c r="S31" i="8"/>
  <c r="R31" i="8"/>
  <c r="Q31" i="8"/>
  <c r="X30" i="8"/>
  <c r="W30" i="8"/>
  <c r="V30" i="8"/>
  <c r="V29" i="12" s="1"/>
  <c r="U30" i="8"/>
  <c r="U29" i="12" s="1"/>
  <c r="T30" i="8"/>
  <c r="S30" i="8"/>
  <c r="R30" i="8"/>
  <c r="Q30" i="8"/>
  <c r="X29" i="8"/>
  <c r="W29" i="8"/>
  <c r="V29" i="8"/>
  <c r="V28" i="12" s="1"/>
  <c r="U29" i="8"/>
  <c r="U28" i="12" s="1"/>
  <c r="T29" i="8"/>
  <c r="S29" i="8"/>
  <c r="R29" i="8"/>
  <c r="Q29" i="8"/>
  <c r="X28" i="8"/>
  <c r="W28" i="8"/>
  <c r="V28" i="8"/>
  <c r="V27" i="12" s="1"/>
  <c r="U28" i="8"/>
  <c r="U27" i="12" s="1"/>
  <c r="T28" i="8"/>
  <c r="S28" i="8"/>
  <c r="R28" i="8"/>
  <c r="Q28" i="8"/>
  <c r="X27" i="8"/>
  <c r="W27" i="8"/>
  <c r="V27" i="8"/>
  <c r="V26" i="12" s="1"/>
  <c r="U27" i="8"/>
  <c r="U26" i="12" s="1"/>
  <c r="T27" i="8"/>
  <c r="S27" i="8"/>
  <c r="R27" i="8"/>
  <c r="Q27" i="8"/>
  <c r="X26" i="8"/>
  <c r="W26" i="8"/>
  <c r="V26" i="8"/>
  <c r="V25" i="12" s="1"/>
  <c r="U26" i="8"/>
  <c r="U25" i="12" s="1"/>
  <c r="T26" i="8"/>
  <c r="S26" i="8"/>
  <c r="R26" i="8"/>
  <c r="Q26" i="8"/>
  <c r="X25" i="8"/>
  <c r="W25" i="8"/>
  <c r="V25" i="8"/>
  <c r="V24" i="12" s="1"/>
  <c r="U25" i="8"/>
  <c r="U24" i="12" s="1"/>
  <c r="T25" i="8"/>
  <c r="S25" i="8"/>
  <c r="R25" i="8"/>
  <c r="Q25" i="8"/>
  <c r="X24" i="8"/>
  <c r="W24" i="8"/>
  <c r="V24" i="8"/>
  <c r="V23" i="12" s="1"/>
  <c r="U24" i="8"/>
  <c r="U23" i="12" s="1"/>
  <c r="T24" i="8"/>
  <c r="S24" i="8"/>
  <c r="R24" i="8"/>
  <c r="Q24" i="8"/>
  <c r="X23" i="8"/>
  <c r="W23" i="8"/>
  <c r="V23" i="8"/>
  <c r="V22" i="12" s="1"/>
  <c r="U23" i="8"/>
  <c r="U22" i="12" s="1"/>
  <c r="T23" i="8"/>
  <c r="S23" i="8"/>
  <c r="R23" i="8"/>
  <c r="Q23" i="8"/>
  <c r="X22" i="8"/>
  <c r="W22" i="8"/>
  <c r="V22" i="8"/>
  <c r="V21" i="12" s="1"/>
  <c r="U22" i="8"/>
  <c r="U21" i="12" s="1"/>
  <c r="T22" i="8"/>
  <c r="S22" i="8"/>
  <c r="R22" i="8"/>
  <c r="Q22" i="8"/>
  <c r="X21" i="8"/>
  <c r="W21" i="8"/>
  <c r="V21" i="8"/>
  <c r="V20" i="12" s="1"/>
  <c r="U21" i="8"/>
  <c r="U20" i="12" s="1"/>
  <c r="T21" i="8"/>
  <c r="S21" i="8"/>
  <c r="R21" i="8"/>
  <c r="Q21" i="8"/>
  <c r="X20" i="8"/>
  <c r="W20" i="8"/>
  <c r="V20" i="8"/>
  <c r="V19" i="12" s="1"/>
  <c r="U20" i="8"/>
  <c r="U19" i="12" s="1"/>
  <c r="T20" i="8"/>
  <c r="S20" i="8"/>
  <c r="R20" i="8"/>
  <c r="Q20" i="8"/>
  <c r="K34" i="8"/>
  <c r="J34" i="8"/>
  <c r="K33" i="8"/>
  <c r="J33" i="8"/>
  <c r="K32" i="8"/>
  <c r="J32" i="8"/>
  <c r="K31" i="8"/>
  <c r="J31" i="8"/>
  <c r="K30" i="8"/>
  <c r="J30" i="8"/>
  <c r="K29" i="8"/>
  <c r="J29" i="8"/>
  <c r="K28" i="8"/>
  <c r="J28" i="8"/>
  <c r="K27" i="8"/>
  <c r="J27" i="8"/>
  <c r="K26" i="8"/>
  <c r="J26" i="8"/>
  <c r="K25" i="8"/>
  <c r="J25" i="8"/>
  <c r="K24" i="8"/>
  <c r="J24" i="8"/>
  <c r="K23" i="8"/>
  <c r="J23" i="8"/>
  <c r="K22" i="8"/>
  <c r="J22" i="8"/>
  <c r="K21" i="8"/>
  <c r="J21" i="8"/>
  <c r="K20" i="8"/>
  <c r="J20" i="8"/>
  <c r="H34" i="8"/>
  <c r="G34" i="8"/>
  <c r="H33" i="8"/>
  <c r="G33" i="8"/>
  <c r="H32" i="8"/>
  <c r="G32" i="8"/>
  <c r="H31" i="8"/>
  <c r="G31" i="8"/>
  <c r="H30" i="8"/>
  <c r="G30" i="8"/>
  <c r="H29" i="8"/>
  <c r="G29" i="8"/>
  <c r="H28" i="8"/>
  <c r="G28" i="8"/>
  <c r="H27" i="8"/>
  <c r="G27" i="8"/>
  <c r="H26" i="8"/>
  <c r="G26" i="8"/>
  <c r="H25" i="8"/>
  <c r="G25" i="8"/>
  <c r="H24" i="8"/>
  <c r="G24" i="8"/>
  <c r="H23" i="8"/>
  <c r="G23" i="8"/>
  <c r="H22" i="8"/>
  <c r="G22" i="8"/>
  <c r="H21" i="8"/>
  <c r="G21" i="8"/>
  <c r="H20" i="8"/>
  <c r="G20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D34" i="8"/>
  <c r="D33" i="8"/>
  <c r="D32" i="8"/>
  <c r="D31" i="8"/>
  <c r="D30" i="8"/>
  <c r="D29" i="8"/>
  <c r="D28" i="8"/>
  <c r="D27" i="8"/>
  <c r="D26" i="8"/>
  <c r="D25" i="8"/>
  <c r="D24" i="8"/>
  <c r="D23" i="8"/>
  <c r="D21" i="8"/>
  <c r="D20" i="8"/>
  <c r="D7" i="8"/>
  <c r="I96" i="8"/>
  <c r="I95" i="8"/>
  <c r="I93" i="8"/>
  <c r="W42" i="12"/>
  <c r="W43" i="12"/>
  <c r="W44" i="12"/>
  <c r="W46" i="12"/>
  <c r="W48" i="12"/>
  <c r="W49" i="12"/>
  <c r="W50" i="12"/>
  <c r="W52" i="12"/>
  <c r="W54" i="12"/>
  <c r="W56" i="12"/>
  <c r="W40" i="12"/>
  <c r="X41" i="12"/>
  <c r="X43" i="12"/>
  <c r="X45" i="12"/>
  <c r="X49" i="12"/>
  <c r="X51" i="12"/>
  <c r="X55" i="12"/>
  <c r="X79" i="12"/>
  <c r="X77" i="12"/>
  <c r="X76" i="12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C20" i="16"/>
  <c r="I90" i="8" l="1"/>
  <c r="K17" i="8"/>
  <c r="I91" i="8"/>
  <c r="D15" i="5"/>
  <c r="L10" i="8"/>
  <c r="L9" i="8"/>
  <c r="L17" i="8"/>
  <c r="B12" i="10" l="1"/>
  <c r="C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BA12" i="10"/>
  <c r="BB12" i="10"/>
  <c r="BC12" i="10"/>
  <c r="BD12" i="10"/>
  <c r="BE12" i="10"/>
  <c r="BF12" i="10"/>
  <c r="BG12" i="10"/>
  <c r="BH12" i="10"/>
  <c r="BI12" i="10"/>
  <c r="BJ12" i="10"/>
  <c r="BK12" i="10"/>
  <c r="BL12" i="10"/>
  <c r="BM12" i="10"/>
  <c r="B13" i="10"/>
  <c r="C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AX13" i="10"/>
  <c r="AY13" i="10"/>
  <c r="AZ13" i="10"/>
  <c r="BA13" i="10"/>
  <c r="BB13" i="10"/>
  <c r="BC13" i="10"/>
  <c r="BD13" i="10"/>
  <c r="BE13" i="10"/>
  <c r="BF13" i="10"/>
  <c r="BG13" i="10"/>
  <c r="BH13" i="10"/>
  <c r="BI13" i="10"/>
  <c r="BJ13" i="10"/>
  <c r="BK13" i="10"/>
  <c r="BL13" i="10"/>
  <c r="BM13" i="10"/>
  <c r="B14" i="10"/>
  <c r="C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AX14" i="10"/>
  <c r="AY14" i="10"/>
  <c r="AZ14" i="10"/>
  <c r="BA14" i="10"/>
  <c r="BB14" i="10"/>
  <c r="BC14" i="10"/>
  <c r="BD14" i="10"/>
  <c r="BE14" i="10"/>
  <c r="BF14" i="10"/>
  <c r="BG14" i="10"/>
  <c r="BH14" i="10"/>
  <c r="BI14" i="10"/>
  <c r="BJ14" i="10"/>
  <c r="BK14" i="10"/>
  <c r="BL14" i="10"/>
  <c r="BM14" i="10"/>
  <c r="B15" i="10"/>
  <c r="C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AY15" i="10"/>
  <c r="AZ15" i="10"/>
  <c r="BA15" i="10"/>
  <c r="BB15" i="10"/>
  <c r="BC15" i="10"/>
  <c r="BD15" i="10"/>
  <c r="BE15" i="10"/>
  <c r="BF15" i="10"/>
  <c r="BG15" i="10"/>
  <c r="BH15" i="10"/>
  <c r="BI15" i="10"/>
  <c r="BJ15" i="10"/>
  <c r="BK15" i="10"/>
  <c r="BL15" i="10"/>
  <c r="BM15" i="10"/>
  <c r="B16" i="10"/>
  <c r="C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BA16" i="10"/>
  <c r="BB16" i="10"/>
  <c r="BC16" i="10"/>
  <c r="BD16" i="10"/>
  <c r="BE16" i="10"/>
  <c r="BF16" i="10"/>
  <c r="BG16" i="10"/>
  <c r="BH16" i="10"/>
  <c r="BI16" i="10"/>
  <c r="BJ16" i="10"/>
  <c r="BK16" i="10"/>
  <c r="BL16" i="10"/>
  <c r="BM16" i="10"/>
  <c r="B17" i="10"/>
  <c r="C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X17" i="10"/>
  <c r="AY17" i="10"/>
  <c r="AZ17" i="10"/>
  <c r="BA17" i="10"/>
  <c r="BB17" i="10"/>
  <c r="BC17" i="10"/>
  <c r="BD17" i="10"/>
  <c r="BE17" i="10"/>
  <c r="BF17" i="10"/>
  <c r="BG17" i="10"/>
  <c r="BH17" i="10"/>
  <c r="BI17" i="10"/>
  <c r="BJ17" i="10"/>
  <c r="BK17" i="10"/>
  <c r="BL17" i="10"/>
  <c r="BM17" i="10"/>
  <c r="B18" i="10"/>
  <c r="C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BA18" i="10"/>
  <c r="BB18" i="10"/>
  <c r="BC18" i="10"/>
  <c r="BD18" i="10"/>
  <c r="BE18" i="10"/>
  <c r="BF18" i="10"/>
  <c r="BG18" i="10"/>
  <c r="BH18" i="10"/>
  <c r="BI18" i="10"/>
  <c r="BJ18" i="10"/>
  <c r="BK18" i="10"/>
  <c r="BL18" i="10"/>
  <c r="BM18" i="10"/>
  <c r="B19" i="10"/>
  <c r="C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Y19" i="10"/>
  <c r="AZ19" i="10"/>
  <c r="BA19" i="10"/>
  <c r="BB19" i="10"/>
  <c r="BC19" i="10"/>
  <c r="BD19" i="10"/>
  <c r="BE19" i="10"/>
  <c r="BF19" i="10"/>
  <c r="BG19" i="10"/>
  <c r="BH19" i="10"/>
  <c r="BI19" i="10"/>
  <c r="BJ19" i="10"/>
  <c r="BK19" i="10"/>
  <c r="BL19" i="10"/>
  <c r="BM19" i="10"/>
  <c r="B20" i="10"/>
  <c r="C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BA20" i="10"/>
  <c r="BB20" i="10"/>
  <c r="BC20" i="10"/>
  <c r="BD20" i="10"/>
  <c r="BE20" i="10"/>
  <c r="BF20" i="10"/>
  <c r="BG20" i="10"/>
  <c r="BH20" i="10"/>
  <c r="BI20" i="10"/>
  <c r="BJ20" i="10"/>
  <c r="BK20" i="10"/>
  <c r="BL20" i="10"/>
  <c r="BM20" i="10"/>
  <c r="B21" i="10"/>
  <c r="C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BA21" i="10"/>
  <c r="BB21" i="10"/>
  <c r="BC21" i="10"/>
  <c r="BD21" i="10"/>
  <c r="BE21" i="10"/>
  <c r="BF21" i="10"/>
  <c r="BG21" i="10"/>
  <c r="BH21" i="10"/>
  <c r="BI21" i="10"/>
  <c r="BJ21" i="10"/>
  <c r="BK21" i="10"/>
  <c r="BL21" i="10"/>
  <c r="BM21" i="10"/>
  <c r="B22" i="10"/>
  <c r="C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BD22" i="10"/>
  <c r="BE22" i="10"/>
  <c r="BF22" i="10"/>
  <c r="BG22" i="10"/>
  <c r="BH22" i="10"/>
  <c r="BI22" i="10"/>
  <c r="BJ22" i="10"/>
  <c r="BK22" i="10"/>
  <c r="BL22" i="10"/>
  <c r="BM22" i="10"/>
  <c r="B23" i="10"/>
  <c r="C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M23" i="10"/>
  <c r="AN23" i="10"/>
  <c r="AO23" i="10"/>
  <c r="AP23" i="10"/>
  <c r="AQ23" i="10"/>
  <c r="AR23" i="10"/>
  <c r="AS23" i="10"/>
  <c r="AT23" i="10"/>
  <c r="AU23" i="10"/>
  <c r="AV23" i="10"/>
  <c r="AW23" i="10"/>
  <c r="AX23" i="10"/>
  <c r="AY23" i="10"/>
  <c r="AZ23" i="10"/>
  <c r="BA23" i="10"/>
  <c r="BB23" i="10"/>
  <c r="BC23" i="10"/>
  <c r="BD23" i="10"/>
  <c r="BE23" i="10"/>
  <c r="BF23" i="10"/>
  <c r="BG23" i="10"/>
  <c r="BH23" i="10"/>
  <c r="BI23" i="10"/>
  <c r="BJ23" i="10"/>
  <c r="BK23" i="10"/>
  <c r="BL23" i="10"/>
  <c r="BM23" i="10"/>
  <c r="B24" i="10"/>
  <c r="C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BD24" i="10"/>
  <c r="BE24" i="10"/>
  <c r="BF24" i="10"/>
  <c r="BG24" i="10"/>
  <c r="BH24" i="10"/>
  <c r="BI24" i="10"/>
  <c r="BJ24" i="10"/>
  <c r="BK24" i="10"/>
  <c r="BL24" i="10"/>
  <c r="BM24" i="10"/>
  <c r="B25" i="10"/>
  <c r="C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O25" i="10"/>
  <c r="AP25" i="10"/>
  <c r="AQ25" i="10"/>
  <c r="AR25" i="10"/>
  <c r="AS25" i="10"/>
  <c r="AT25" i="10"/>
  <c r="AU25" i="10"/>
  <c r="AV25" i="10"/>
  <c r="AW25" i="10"/>
  <c r="AX25" i="10"/>
  <c r="AY25" i="10"/>
  <c r="AZ25" i="10"/>
  <c r="BA25" i="10"/>
  <c r="BB25" i="10"/>
  <c r="BC25" i="10"/>
  <c r="BD25" i="10"/>
  <c r="BE25" i="10"/>
  <c r="BF25" i="10"/>
  <c r="BG25" i="10"/>
  <c r="BH25" i="10"/>
  <c r="BI25" i="10"/>
  <c r="BJ25" i="10"/>
  <c r="BK25" i="10"/>
  <c r="BL25" i="10"/>
  <c r="BM25" i="10"/>
  <c r="B26" i="10"/>
  <c r="C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AX26" i="10"/>
  <c r="AY26" i="10"/>
  <c r="AZ26" i="10"/>
  <c r="BA26" i="10"/>
  <c r="BB26" i="10"/>
  <c r="BC26" i="10"/>
  <c r="BD26" i="10"/>
  <c r="BE26" i="10"/>
  <c r="BF26" i="10"/>
  <c r="BG26" i="10"/>
  <c r="BH26" i="10"/>
  <c r="BI26" i="10"/>
  <c r="BJ26" i="10"/>
  <c r="BK26" i="10"/>
  <c r="BL26" i="10"/>
  <c r="BM26" i="10"/>
  <c r="B27" i="10"/>
  <c r="C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AX27" i="10"/>
  <c r="AY27" i="10"/>
  <c r="AZ27" i="10"/>
  <c r="BA27" i="10"/>
  <c r="BB27" i="10"/>
  <c r="BC27" i="10"/>
  <c r="BD27" i="10"/>
  <c r="BE27" i="10"/>
  <c r="BF27" i="10"/>
  <c r="BG27" i="10"/>
  <c r="BH27" i="10"/>
  <c r="BI27" i="10"/>
  <c r="BJ27" i="10"/>
  <c r="BK27" i="10"/>
  <c r="BL27" i="10"/>
  <c r="BM27" i="10"/>
  <c r="B28" i="10"/>
  <c r="C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X28" i="10"/>
  <c r="AY28" i="10"/>
  <c r="AZ28" i="10"/>
  <c r="BA28" i="10"/>
  <c r="BB28" i="10"/>
  <c r="BC28" i="10"/>
  <c r="BD28" i="10"/>
  <c r="BE28" i="10"/>
  <c r="BF28" i="10"/>
  <c r="BG28" i="10"/>
  <c r="BH28" i="10"/>
  <c r="BI28" i="10"/>
  <c r="BJ28" i="10"/>
  <c r="BK28" i="10"/>
  <c r="BL28" i="10"/>
  <c r="BM28" i="10"/>
  <c r="B29" i="10"/>
  <c r="C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B30" i="10"/>
  <c r="C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W30" i="10"/>
  <c r="AX30" i="10"/>
  <c r="AY30" i="10"/>
  <c r="AZ30" i="10"/>
  <c r="BA30" i="10"/>
  <c r="BB30" i="10"/>
  <c r="BC30" i="10"/>
  <c r="BD30" i="10"/>
  <c r="BE30" i="10"/>
  <c r="BF30" i="10"/>
  <c r="BG30" i="10"/>
  <c r="BH30" i="10"/>
  <c r="BI30" i="10"/>
  <c r="BJ30" i="10"/>
  <c r="BK30" i="10"/>
  <c r="BL30" i="10"/>
  <c r="BM30" i="10"/>
  <c r="B31" i="10"/>
  <c r="C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J31" i="10"/>
  <c r="AK31" i="10"/>
  <c r="AL31" i="10"/>
  <c r="AM31" i="10"/>
  <c r="AN31" i="10"/>
  <c r="AO31" i="10"/>
  <c r="AP31" i="10"/>
  <c r="AQ31" i="10"/>
  <c r="AR31" i="10"/>
  <c r="AS31" i="10"/>
  <c r="AT31" i="10"/>
  <c r="AU31" i="10"/>
  <c r="AV31" i="10"/>
  <c r="AW31" i="10"/>
  <c r="AX31" i="10"/>
  <c r="AY31" i="10"/>
  <c r="AZ31" i="10"/>
  <c r="BA31" i="10"/>
  <c r="BB31" i="10"/>
  <c r="BC31" i="10"/>
  <c r="BD31" i="10"/>
  <c r="BE31" i="10"/>
  <c r="BF31" i="10"/>
  <c r="BG31" i="10"/>
  <c r="BH31" i="10"/>
  <c r="BI31" i="10"/>
  <c r="BJ31" i="10"/>
  <c r="BK31" i="10"/>
  <c r="BL31" i="10"/>
  <c r="BM31" i="10"/>
  <c r="B32" i="10"/>
  <c r="C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AR32" i="10"/>
  <c r="AS32" i="10"/>
  <c r="AT32" i="10"/>
  <c r="AU32" i="10"/>
  <c r="AV32" i="10"/>
  <c r="AW32" i="10"/>
  <c r="AX32" i="10"/>
  <c r="AY32" i="10"/>
  <c r="AZ32" i="10"/>
  <c r="BA32" i="10"/>
  <c r="BB32" i="10"/>
  <c r="BC32" i="10"/>
  <c r="BD32" i="10"/>
  <c r="BE32" i="10"/>
  <c r="BF32" i="10"/>
  <c r="BG32" i="10"/>
  <c r="BH32" i="10"/>
  <c r="BI32" i="10"/>
  <c r="BJ32" i="10"/>
  <c r="BK32" i="10"/>
  <c r="BL32" i="10"/>
  <c r="BM32" i="10"/>
  <c r="B33" i="10"/>
  <c r="C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AW33" i="10"/>
  <c r="AX33" i="10"/>
  <c r="AY33" i="10"/>
  <c r="AZ33" i="10"/>
  <c r="BA33" i="10"/>
  <c r="BB33" i="10"/>
  <c r="BC33" i="10"/>
  <c r="BD33" i="10"/>
  <c r="BE33" i="10"/>
  <c r="BF33" i="10"/>
  <c r="BG33" i="10"/>
  <c r="BH33" i="10"/>
  <c r="BI33" i="10"/>
  <c r="BJ33" i="10"/>
  <c r="BK33" i="10"/>
  <c r="BL33" i="10"/>
  <c r="BM33" i="10"/>
  <c r="B34" i="10"/>
  <c r="C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AX34" i="10"/>
  <c r="AY34" i="10"/>
  <c r="AZ34" i="10"/>
  <c r="BA34" i="10"/>
  <c r="BB34" i="10"/>
  <c r="BC34" i="10"/>
  <c r="BD34" i="10"/>
  <c r="BE34" i="10"/>
  <c r="BF34" i="10"/>
  <c r="BG34" i="10"/>
  <c r="BH34" i="10"/>
  <c r="BI34" i="10"/>
  <c r="BJ34" i="10"/>
  <c r="BK34" i="10"/>
  <c r="BL34" i="10"/>
  <c r="BM34" i="10"/>
  <c r="B35" i="10"/>
  <c r="C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AM35" i="10"/>
  <c r="AN35" i="10"/>
  <c r="AO35" i="10"/>
  <c r="AP35" i="10"/>
  <c r="AQ35" i="10"/>
  <c r="AR35" i="10"/>
  <c r="AS35" i="10"/>
  <c r="AT35" i="10"/>
  <c r="AU35" i="10"/>
  <c r="AV35" i="10"/>
  <c r="AW35" i="10"/>
  <c r="AX35" i="10"/>
  <c r="AY35" i="10"/>
  <c r="AZ35" i="10"/>
  <c r="BA35" i="10"/>
  <c r="BB35" i="10"/>
  <c r="BC35" i="10"/>
  <c r="BD35" i="10"/>
  <c r="BE35" i="10"/>
  <c r="BF35" i="10"/>
  <c r="BG35" i="10"/>
  <c r="BH35" i="10"/>
  <c r="BI35" i="10"/>
  <c r="BJ35" i="10"/>
  <c r="BK35" i="10"/>
  <c r="BL35" i="10"/>
  <c r="BM35" i="10"/>
  <c r="B36" i="10"/>
  <c r="C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J36" i="10"/>
  <c r="AK36" i="10"/>
  <c r="AL36" i="10"/>
  <c r="AM36" i="10"/>
  <c r="AN36" i="10"/>
  <c r="AO36" i="10"/>
  <c r="AP36" i="10"/>
  <c r="AQ36" i="10"/>
  <c r="AR36" i="10"/>
  <c r="AS36" i="10"/>
  <c r="AT36" i="10"/>
  <c r="AU36" i="10"/>
  <c r="AV36" i="10"/>
  <c r="AW36" i="10"/>
  <c r="AX36" i="10"/>
  <c r="AY36" i="10"/>
  <c r="AZ36" i="10"/>
  <c r="BA36" i="10"/>
  <c r="BB36" i="10"/>
  <c r="BC36" i="10"/>
  <c r="BD36" i="10"/>
  <c r="BE36" i="10"/>
  <c r="BF36" i="10"/>
  <c r="BG36" i="10"/>
  <c r="BH36" i="10"/>
  <c r="BI36" i="10"/>
  <c r="BJ36" i="10"/>
  <c r="BK36" i="10"/>
  <c r="BL36" i="10"/>
  <c r="BM36" i="10"/>
  <c r="B37" i="10"/>
  <c r="C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J37" i="10"/>
  <c r="AK37" i="10"/>
  <c r="AL37" i="10"/>
  <c r="AM37" i="10"/>
  <c r="AN37" i="10"/>
  <c r="AO37" i="10"/>
  <c r="AP37" i="10"/>
  <c r="AQ37" i="10"/>
  <c r="AR37" i="10"/>
  <c r="AS37" i="10"/>
  <c r="AT37" i="10"/>
  <c r="AU37" i="10"/>
  <c r="AV37" i="10"/>
  <c r="AW37" i="10"/>
  <c r="AX37" i="10"/>
  <c r="AY37" i="10"/>
  <c r="AZ37" i="10"/>
  <c r="BA37" i="10"/>
  <c r="BB37" i="10"/>
  <c r="BC37" i="10"/>
  <c r="BD37" i="10"/>
  <c r="BE37" i="10"/>
  <c r="BF37" i="10"/>
  <c r="BG37" i="10"/>
  <c r="BH37" i="10"/>
  <c r="BI37" i="10"/>
  <c r="BJ37" i="10"/>
  <c r="BK37" i="10"/>
  <c r="BL37" i="10"/>
  <c r="BM37" i="10"/>
  <c r="B38" i="10"/>
  <c r="C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J38" i="10"/>
  <c r="AK38" i="10"/>
  <c r="AL38" i="10"/>
  <c r="AM38" i="10"/>
  <c r="AN38" i="10"/>
  <c r="AO38" i="10"/>
  <c r="AP38" i="10"/>
  <c r="AQ38" i="10"/>
  <c r="AR38" i="10"/>
  <c r="AS38" i="10"/>
  <c r="AT38" i="10"/>
  <c r="AU38" i="10"/>
  <c r="AV38" i="10"/>
  <c r="AW38" i="10"/>
  <c r="AX38" i="10"/>
  <c r="AY38" i="10"/>
  <c r="AZ38" i="10"/>
  <c r="BA38" i="10"/>
  <c r="BB38" i="10"/>
  <c r="BC38" i="10"/>
  <c r="BD38" i="10"/>
  <c r="BE38" i="10"/>
  <c r="BF38" i="10"/>
  <c r="BG38" i="10"/>
  <c r="BH38" i="10"/>
  <c r="BI38" i="10"/>
  <c r="BJ38" i="10"/>
  <c r="BK38" i="10"/>
  <c r="BL38" i="10"/>
  <c r="BM38" i="10"/>
  <c r="B39" i="10"/>
  <c r="C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J39" i="10"/>
  <c r="AK39" i="10"/>
  <c r="AL39" i="10"/>
  <c r="AM39" i="10"/>
  <c r="AN39" i="10"/>
  <c r="AO39" i="10"/>
  <c r="AP39" i="10"/>
  <c r="AQ39" i="10"/>
  <c r="AR39" i="10"/>
  <c r="AS39" i="10"/>
  <c r="AT39" i="10"/>
  <c r="AU39" i="10"/>
  <c r="AV39" i="10"/>
  <c r="AW39" i="10"/>
  <c r="AX39" i="10"/>
  <c r="AY39" i="10"/>
  <c r="AZ39" i="10"/>
  <c r="BA39" i="10"/>
  <c r="BB39" i="10"/>
  <c r="BC39" i="10"/>
  <c r="BD39" i="10"/>
  <c r="BE39" i="10"/>
  <c r="BF39" i="10"/>
  <c r="BG39" i="10"/>
  <c r="BH39" i="10"/>
  <c r="BI39" i="10"/>
  <c r="BJ39" i="10"/>
  <c r="BK39" i="10"/>
  <c r="BL39" i="10"/>
  <c r="BM39" i="10"/>
  <c r="B40" i="10"/>
  <c r="C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AR40" i="10"/>
  <c r="AS40" i="10"/>
  <c r="AT40" i="10"/>
  <c r="AU40" i="10"/>
  <c r="AV40" i="10"/>
  <c r="AW40" i="10"/>
  <c r="AX40" i="10"/>
  <c r="AY40" i="10"/>
  <c r="AZ40" i="10"/>
  <c r="BA40" i="10"/>
  <c r="BB40" i="10"/>
  <c r="BC40" i="10"/>
  <c r="BD40" i="10"/>
  <c r="BE40" i="10"/>
  <c r="BF40" i="10"/>
  <c r="BG40" i="10"/>
  <c r="BH40" i="10"/>
  <c r="BI40" i="10"/>
  <c r="BJ40" i="10"/>
  <c r="BK40" i="10"/>
  <c r="BL40" i="10"/>
  <c r="BM40" i="10"/>
  <c r="B41" i="10"/>
  <c r="C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J41" i="10"/>
  <c r="AK41" i="10"/>
  <c r="AL41" i="10"/>
  <c r="AM41" i="10"/>
  <c r="AN41" i="10"/>
  <c r="AO41" i="10"/>
  <c r="AP41" i="10"/>
  <c r="AQ41" i="10"/>
  <c r="AR41" i="10"/>
  <c r="AS41" i="10"/>
  <c r="AT41" i="10"/>
  <c r="AU41" i="10"/>
  <c r="AV41" i="10"/>
  <c r="AW41" i="10"/>
  <c r="AX41" i="10"/>
  <c r="AY41" i="10"/>
  <c r="AZ41" i="10"/>
  <c r="BA41" i="10"/>
  <c r="BB41" i="10"/>
  <c r="BC41" i="10"/>
  <c r="BD41" i="10"/>
  <c r="BE41" i="10"/>
  <c r="BF41" i="10"/>
  <c r="BG41" i="10"/>
  <c r="BH41" i="10"/>
  <c r="BI41" i="10"/>
  <c r="BJ41" i="10"/>
  <c r="BK41" i="10"/>
  <c r="BL41" i="10"/>
  <c r="BM41" i="10"/>
  <c r="B42" i="10"/>
  <c r="C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J42" i="10"/>
  <c r="AK42" i="10"/>
  <c r="AL42" i="10"/>
  <c r="AM42" i="10"/>
  <c r="AN42" i="10"/>
  <c r="AO42" i="10"/>
  <c r="AP42" i="10"/>
  <c r="AQ42" i="10"/>
  <c r="AR42" i="10"/>
  <c r="AS42" i="10"/>
  <c r="AT42" i="10"/>
  <c r="AU42" i="10"/>
  <c r="AV42" i="10"/>
  <c r="AW42" i="10"/>
  <c r="AX42" i="10"/>
  <c r="AY42" i="10"/>
  <c r="AZ42" i="10"/>
  <c r="BA42" i="10"/>
  <c r="BB42" i="10"/>
  <c r="BC42" i="10"/>
  <c r="BD42" i="10"/>
  <c r="BE42" i="10"/>
  <c r="BF42" i="10"/>
  <c r="BG42" i="10"/>
  <c r="BH42" i="10"/>
  <c r="BI42" i="10"/>
  <c r="BJ42" i="10"/>
  <c r="BK42" i="10"/>
  <c r="BL42" i="10"/>
  <c r="BM42" i="10"/>
  <c r="B43" i="10"/>
  <c r="C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J43" i="10"/>
  <c r="AK43" i="10"/>
  <c r="AL43" i="10"/>
  <c r="AM43" i="10"/>
  <c r="AN43" i="10"/>
  <c r="AO43" i="10"/>
  <c r="AP43" i="10"/>
  <c r="AQ43" i="10"/>
  <c r="AR43" i="10"/>
  <c r="AS43" i="10"/>
  <c r="AT43" i="10"/>
  <c r="AU43" i="10"/>
  <c r="AV43" i="10"/>
  <c r="AW43" i="10"/>
  <c r="AX43" i="10"/>
  <c r="AY43" i="10"/>
  <c r="AZ43" i="10"/>
  <c r="BA43" i="10"/>
  <c r="BB43" i="10"/>
  <c r="BC43" i="10"/>
  <c r="BD43" i="10"/>
  <c r="BE43" i="10"/>
  <c r="BF43" i="10"/>
  <c r="BG43" i="10"/>
  <c r="BH43" i="10"/>
  <c r="BI43" i="10"/>
  <c r="BJ43" i="10"/>
  <c r="BK43" i="10"/>
  <c r="BL43" i="10"/>
  <c r="BM43" i="10"/>
  <c r="B44" i="10"/>
  <c r="C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J44" i="10"/>
  <c r="AK44" i="10"/>
  <c r="AL44" i="10"/>
  <c r="AM44" i="10"/>
  <c r="AN44" i="10"/>
  <c r="AO44" i="10"/>
  <c r="AP44" i="10"/>
  <c r="AQ44" i="10"/>
  <c r="AR44" i="10"/>
  <c r="AS44" i="10"/>
  <c r="AT44" i="10"/>
  <c r="AU44" i="10"/>
  <c r="AV44" i="10"/>
  <c r="AW44" i="10"/>
  <c r="AX44" i="10"/>
  <c r="AY44" i="10"/>
  <c r="AZ44" i="10"/>
  <c r="BA44" i="10"/>
  <c r="BB44" i="10"/>
  <c r="BC44" i="10"/>
  <c r="BD44" i="10"/>
  <c r="BE44" i="10"/>
  <c r="BF44" i="10"/>
  <c r="BG44" i="10"/>
  <c r="BH44" i="10"/>
  <c r="BI44" i="10"/>
  <c r="BJ44" i="10"/>
  <c r="BK44" i="10"/>
  <c r="BL44" i="10"/>
  <c r="BM44" i="10"/>
  <c r="B45" i="10"/>
  <c r="C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J45" i="10"/>
  <c r="AK45" i="10"/>
  <c r="AL45" i="10"/>
  <c r="AM45" i="10"/>
  <c r="AN45" i="10"/>
  <c r="AO45" i="10"/>
  <c r="AP45" i="10"/>
  <c r="AQ45" i="10"/>
  <c r="AR45" i="10"/>
  <c r="AS45" i="10"/>
  <c r="AT45" i="10"/>
  <c r="AU45" i="10"/>
  <c r="AV45" i="10"/>
  <c r="AW45" i="10"/>
  <c r="AX45" i="10"/>
  <c r="AY45" i="10"/>
  <c r="AZ45" i="10"/>
  <c r="BA45" i="10"/>
  <c r="BB45" i="10"/>
  <c r="BC45" i="10"/>
  <c r="BD45" i="10"/>
  <c r="BE45" i="10"/>
  <c r="BF45" i="10"/>
  <c r="BG45" i="10"/>
  <c r="BH45" i="10"/>
  <c r="BI45" i="10"/>
  <c r="BJ45" i="10"/>
  <c r="BK45" i="10"/>
  <c r="BL45" i="10"/>
  <c r="BM45" i="10"/>
  <c r="B46" i="10"/>
  <c r="C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J46" i="10"/>
  <c r="AK46" i="10"/>
  <c r="AL46" i="10"/>
  <c r="AM46" i="10"/>
  <c r="AN46" i="10"/>
  <c r="AO46" i="10"/>
  <c r="AP46" i="10"/>
  <c r="AQ46" i="10"/>
  <c r="AR46" i="10"/>
  <c r="AS46" i="10"/>
  <c r="AT46" i="10"/>
  <c r="AU46" i="10"/>
  <c r="AV46" i="10"/>
  <c r="AW46" i="10"/>
  <c r="AX46" i="10"/>
  <c r="AY46" i="10"/>
  <c r="AZ46" i="10"/>
  <c r="BA46" i="10"/>
  <c r="BB46" i="10"/>
  <c r="BC46" i="10"/>
  <c r="BD46" i="10"/>
  <c r="BE46" i="10"/>
  <c r="BF46" i="10"/>
  <c r="BG46" i="10"/>
  <c r="BH46" i="10"/>
  <c r="BI46" i="10"/>
  <c r="BJ46" i="10"/>
  <c r="BK46" i="10"/>
  <c r="BL46" i="10"/>
  <c r="BM46" i="10"/>
  <c r="B47" i="10"/>
  <c r="C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J47" i="10"/>
  <c r="AK47" i="10"/>
  <c r="AL47" i="10"/>
  <c r="AM47" i="10"/>
  <c r="AN47" i="10"/>
  <c r="AO47" i="10"/>
  <c r="AP47" i="10"/>
  <c r="AQ47" i="10"/>
  <c r="AR47" i="10"/>
  <c r="AS47" i="10"/>
  <c r="AT47" i="10"/>
  <c r="AU47" i="10"/>
  <c r="AV47" i="10"/>
  <c r="AW47" i="10"/>
  <c r="AX47" i="10"/>
  <c r="AY47" i="10"/>
  <c r="AZ47" i="10"/>
  <c r="BA47" i="10"/>
  <c r="BB47" i="10"/>
  <c r="BC47" i="10"/>
  <c r="BD47" i="10"/>
  <c r="BE47" i="10"/>
  <c r="BF47" i="10"/>
  <c r="BG47" i="10"/>
  <c r="BH47" i="10"/>
  <c r="BI47" i="10"/>
  <c r="BJ47" i="10"/>
  <c r="BK47" i="10"/>
  <c r="BL47" i="10"/>
  <c r="BM47" i="10"/>
  <c r="B48" i="10"/>
  <c r="C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J48" i="10"/>
  <c r="AK48" i="10"/>
  <c r="AL48" i="10"/>
  <c r="AM48" i="10"/>
  <c r="AN48" i="10"/>
  <c r="AO48" i="10"/>
  <c r="AP48" i="10"/>
  <c r="AQ48" i="10"/>
  <c r="AR48" i="10"/>
  <c r="AS48" i="10"/>
  <c r="AT48" i="10"/>
  <c r="AU48" i="10"/>
  <c r="AV48" i="10"/>
  <c r="AW48" i="10"/>
  <c r="AX48" i="10"/>
  <c r="AY48" i="10"/>
  <c r="AZ48" i="10"/>
  <c r="BA48" i="10"/>
  <c r="BB48" i="10"/>
  <c r="BC48" i="10"/>
  <c r="BD48" i="10"/>
  <c r="BE48" i="10"/>
  <c r="BF48" i="10"/>
  <c r="BG48" i="10"/>
  <c r="BH48" i="10"/>
  <c r="BI48" i="10"/>
  <c r="BJ48" i="10"/>
  <c r="BK48" i="10"/>
  <c r="BL48" i="10"/>
  <c r="BM48" i="10"/>
  <c r="B49" i="10"/>
  <c r="C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J49" i="10"/>
  <c r="AK49" i="10"/>
  <c r="AL49" i="10"/>
  <c r="AM49" i="10"/>
  <c r="AN49" i="10"/>
  <c r="AO49" i="10"/>
  <c r="AP49" i="10"/>
  <c r="AQ49" i="10"/>
  <c r="AR49" i="10"/>
  <c r="AS49" i="10"/>
  <c r="AT49" i="10"/>
  <c r="AU49" i="10"/>
  <c r="AV49" i="10"/>
  <c r="AW49" i="10"/>
  <c r="AX49" i="10"/>
  <c r="AY49" i="10"/>
  <c r="AZ49" i="10"/>
  <c r="BA49" i="10"/>
  <c r="BB49" i="10"/>
  <c r="BC49" i="10"/>
  <c r="BD49" i="10"/>
  <c r="BE49" i="10"/>
  <c r="BF49" i="10"/>
  <c r="BG49" i="10"/>
  <c r="BH49" i="10"/>
  <c r="BI49" i="10"/>
  <c r="BJ49" i="10"/>
  <c r="BK49" i="10"/>
  <c r="BL49" i="10"/>
  <c r="BM49" i="10"/>
  <c r="B50" i="10"/>
  <c r="C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J50" i="10"/>
  <c r="AK50" i="10"/>
  <c r="AL50" i="10"/>
  <c r="AM50" i="10"/>
  <c r="AN50" i="10"/>
  <c r="AO50" i="10"/>
  <c r="AP50" i="10"/>
  <c r="AQ50" i="10"/>
  <c r="AR50" i="10"/>
  <c r="AS50" i="10"/>
  <c r="AT50" i="10"/>
  <c r="AU50" i="10"/>
  <c r="AV50" i="10"/>
  <c r="AW50" i="10"/>
  <c r="AX50" i="10"/>
  <c r="AY50" i="10"/>
  <c r="AZ50" i="10"/>
  <c r="BA50" i="10"/>
  <c r="BB50" i="10"/>
  <c r="BC50" i="10"/>
  <c r="BD50" i="10"/>
  <c r="BE50" i="10"/>
  <c r="BF50" i="10"/>
  <c r="BG50" i="10"/>
  <c r="BH50" i="10"/>
  <c r="BI50" i="10"/>
  <c r="BJ50" i="10"/>
  <c r="BK50" i="10"/>
  <c r="BL50" i="10"/>
  <c r="BM50" i="10"/>
  <c r="B51" i="10"/>
  <c r="C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J51" i="10"/>
  <c r="AK51" i="10"/>
  <c r="AL51" i="10"/>
  <c r="AM51" i="10"/>
  <c r="AN51" i="10"/>
  <c r="AO51" i="10"/>
  <c r="AP51" i="10"/>
  <c r="AQ51" i="10"/>
  <c r="AR51" i="10"/>
  <c r="AS51" i="10"/>
  <c r="AT51" i="10"/>
  <c r="AU51" i="10"/>
  <c r="AV51" i="10"/>
  <c r="AW51" i="10"/>
  <c r="AX51" i="10"/>
  <c r="AY51" i="10"/>
  <c r="AZ51" i="10"/>
  <c r="BA51" i="10"/>
  <c r="BB51" i="10"/>
  <c r="BC51" i="10"/>
  <c r="BD51" i="10"/>
  <c r="BE51" i="10"/>
  <c r="BF51" i="10"/>
  <c r="BG51" i="10"/>
  <c r="BH51" i="10"/>
  <c r="BI51" i="10"/>
  <c r="BJ51" i="10"/>
  <c r="BK51" i="10"/>
  <c r="BL51" i="10"/>
  <c r="BM51" i="10"/>
  <c r="B52" i="10"/>
  <c r="C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J52" i="10"/>
  <c r="AK52" i="10"/>
  <c r="AL52" i="10"/>
  <c r="AM52" i="10"/>
  <c r="AN52" i="10"/>
  <c r="AO52" i="10"/>
  <c r="AP52" i="10"/>
  <c r="AQ52" i="10"/>
  <c r="AR52" i="10"/>
  <c r="AS52" i="10"/>
  <c r="AT52" i="10"/>
  <c r="AU52" i="10"/>
  <c r="AV52" i="10"/>
  <c r="AW52" i="10"/>
  <c r="AX52" i="10"/>
  <c r="AY52" i="10"/>
  <c r="AZ52" i="10"/>
  <c r="BA52" i="10"/>
  <c r="BB52" i="10"/>
  <c r="BC52" i="10"/>
  <c r="BD52" i="10"/>
  <c r="BE52" i="10"/>
  <c r="BF52" i="10"/>
  <c r="BG52" i="10"/>
  <c r="BH52" i="10"/>
  <c r="BI52" i="10"/>
  <c r="BJ52" i="10"/>
  <c r="BK52" i="10"/>
  <c r="BL52" i="10"/>
  <c r="BM52" i="10"/>
  <c r="B53" i="10"/>
  <c r="C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J53" i="10"/>
  <c r="AK53" i="10"/>
  <c r="AL53" i="10"/>
  <c r="AM53" i="10"/>
  <c r="AN53" i="10"/>
  <c r="AO53" i="10"/>
  <c r="AP53" i="10"/>
  <c r="AQ53" i="10"/>
  <c r="AR53" i="10"/>
  <c r="AS53" i="10"/>
  <c r="AT53" i="10"/>
  <c r="AU53" i="10"/>
  <c r="AV53" i="10"/>
  <c r="AW53" i="10"/>
  <c r="AX53" i="10"/>
  <c r="AY53" i="10"/>
  <c r="AZ53" i="10"/>
  <c r="BA53" i="10"/>
  <c r="BB53" i="10"/>
  <c r="BC53" i="10"/>
  <c r="BD53" i="10"/>
  <c r="BE53" i="10"/>
  <c r="BF53" i="10"/>
  <c r="BG53" i="10"/>
  <c r="BH53" i="10"/>
  <c r="BI53" i="10"/>
  <c r="BJ53" i="10"/>
  <c r="BK53" i="10"/>
  <c r="BL53" i="10"/>
  <c r="BM53" i="10"/>
  <c r="B54" i="10"/>
  <c r="C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J54" i="10"/>
  <c r="AK54" i="10"/>
  <c r="AL54" i="10"/>
  <c r="AM54" i="10"/>
  <c r="AN54" i="10"/>
  <c r="AO54" i="10"/>
  <c r="AP54" i="10"/>
  <c r="AQ54" i="10"/>
  <c r="AR54" i="10"/>
  <c r="AS54" i="10"/>
  <c r="AT54" i="10"/>
  <c r="AU54" i="10"/>
  <c r="AV54" i="10"/>
  <c r="AW54" i="10"/>
  <c r="AX54" i="10"/>
  <c r="AY54" i="10"/>
  <c r="AZ54" i="10"/>
  <c r="BA54" i="10"/>
  <c r="BB54" i="10"/>
  <c r="BC54" i="10"/>
  <c r="BD54" i="10"/>
  <c r="BE54" i="10"/>
  <c r="BF54" i="10"/>
  <c r="BG54" i="10"/>
  <c r="BH54" i="10"/>
  <c r="BI54" i="10"/>
  <c r="BJ54" i="10"/>
  <c r="BK54" i="10"/>
  <c r="BL54" i="10"/>
  <c r="BM54" i="10"/>
  <c r="B55" i="10"/>
  <c r="C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AX55" i="10"/>
  <c r="AY55" i="10"/>
  <c r="AZ55" i="10"/>
  <c r="BA55" i="10"/>
  <c r="BB55" i="10"/>
  <c r="BC55" i="10"/>
  <c r="BD55" i="10"/>
  <c r="BE55" i="10"/>
  <c r="BF55" i="10"/>
  <c r="BG55" i="10"/>
  <c r="BH55" i="10"/>
  <c r="BI55" i="10"/>
  <c r="BJ55" i="10"/>
  <c r="BK55" i="10"/>
  <c r="BL55" i="10"/>
  <c r="BM55" i="10"/>
  <c r="B56" i="10"/>
  <c r="C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J56" i="10"/>
  <c r="AK56" i="10"/>
  <c r="AL56" i="10"/>
  <c r="AM56" i="10"/>
  <c r="AN56" i="10"/>
  <c r="AO56" i="10"/>
  <c r="AP56" i="10"/>
  <c r="AQ56" i="10"/>
  <c r="AR56" i="10"/>
  <c r="AS56" i="10"/>
  <c r="AT56" i="10"/>
  <c r="AU56" i="10"/>
  <c r="AV56" i="10"/>
  <c r="AW56" i="10"/>
  <c r="AX56" i="10"/>
  <c r="AY56" i="10"/>
  <c r="AZ56" i="10"/>
  <c r="BA56" i="10"/>
  <c r="BB56" i="10"/>
  <c r="BC56" i="10"/>
  <c r="BD56" i="10"/>
  <c r="BE56" i="10"/>
  <c r="BF56" i="10"/>
  <c r="BG56" i="10"/>
  <c r="BH56" i="10"/>
  <c r="BI56" i="10"/>
  <c r="BJ56" i="10"/>
  <c r="BK56" i="10"/>
  <c r="BL56" i="10"/>
  <c r="BM56" i="10"/>
  <c r="B57" i="10"/>
  <c r="C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J57" i="10"/>
  <c r="AK57" i="10"/>
  <c r="AL57" i="10"/>
  <c r="AM57" i="10"/>
  <c r="AN57" i="10"/>
  <c r="AO57" i="10"/>
  <c r="AP57" i="10"/>
  <c r="AQ57" i="10"/>
  <c r="AR57" i="10"/>
  <c r="AS57" i="10"/>
  <c r="AT57" i="10"/>
  <c r="AU57" i="10"/>
  <c r="AV57" i="10"/>
  <c r="AW57" i="10"/>
  <c r="AX57" i="10"/>
  <c r="AY57" i="10"/>
  <c r="AZ57" i="10"/>
  <c r="BA57" i="10"/>
  <c r="BB57" i="10"/>
  <c r="BC57" i="10"/>
  <c r="BD57" i="10"/>
  <c r="BE57" i="10"/>
  <c r="BF57" i="10"/>
  <c r="BG57" i="10"/>
  <c r="BH57" i="10"/>
  <c r="BI57" i="10"/>
  <c r="BJ57" i="10"/>
  <c r="BK57" i="10"/>
  <c r="BL57" i="10"/>
  <c r="BM57" i="10"/>
  <c r="B58" i="10"/>
  <c r="C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J58" i="10"/>
  <c r="AK58" i="10"/>
  <c r="AL58" i="10"/>
  <c r="AM58" i="10"/>
  <c r="AN58" i="10"/>
  <c r="AO58" i="10"/>
  <c r="AP58" i="10"/>
  <c r="AQ58" i="10"/>
  <c r="AR58" i="10"/>
  <c r="AS58" i="10"/>
  <c r="AT58" i="10"/>
  <c r="AU58" i="10"/>
  <c r="AV58" i="10"/>
  <c r="AW58" i="10"/>
  <c r="AX58" i="10"/>
  <c r="AY58" i="10"/>
  <c r="AZ58" i="10"/>
  <c r="BA58" i="10"/>
  <c r="BB58" i="10"/>
  <c r="BC58" i="10"/>
  <c r="BD58" i="10"/>
  <c r="BE58" i="10"/>
  <c r="BF58" i="10"/>
  <c r="BG58" i="10"/>
  <c r="BH58" i="10"/>
  <c r="BI58" i="10"/>
  <c r="BJ58" i="10"/>
  <c r="BK58" i="10"/>
  <c r="BL58" i="10"/>
  <c r="BM58" i="10"/>
  <c r="B59" i="10"/>
  <c r="C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J59" i="10"/>
  <c r="AK59" i="10"/>
  <c r="AL59" i="10"/>
  <c r="AM59" i="10"/>
  <c r="AN59" i="10"/>
  <c r="AO59" i="10"/>
  <c r="AP59" i="10"/>
  <c r="AQ59" i="10"/>
  <c r="AR59" i="10"/>
  <c r="AS59" i="10"/>
  <c r="AT59" i="10"/>
  <c r="AU59" i="10"/>
  <c r="AV59" i="10"/>
  <c r="AW59" i="10"/>
  <c r="AX59" i="10"/>
  <c r="AY59" i="10"/>
  <c r="AZ59" i="10"/>
  <c r="BA59" i="10"/>
  <c r="BB59" i="10"/>
  <c r="BC59" i="10"/>
  <c r="BD59" i="10"/>
  <c r="BE59" i="10"/>
  <c r="BF59" i="10"/>
  <c r="BG59" i="10"/>
  <c r="BH59" i="10"/>
  <c r="BI59" i="10"/>
  <c r="BJ59" i="10"/>
  <c r="BK59" i="10"/>
  <c r="BL59" i="10"/>
  <c r="BM59" i="10"/>
  <c r="B60" i="10"/>
  <c r="C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J60" i="10"/>
  <c r="AK60" i="10"/>
  <c r="AL60" i="10"/>
  <c r="AM60" i="10"/>
  <c r="AN60" i="10"/>
  <c r="AO60" i="10"/>
  <c r="AP60" i="10"/>
  <c r="AQ60" i="10"/>
  <c r="AR60" i="10"/>
  <c r="AS60" i="10"/>
  <c r="AT60" i="10"/>
  <c r="AU60" i="10"/>
  <c r="AV60" i="10"/>
  <c r="AW60" i="10"/>
  <c r="AX60" i="10"/>
  <c r="AY60" i="10"/>
  <c r="AZ60" i="10"/>
  <c r="BA60" i="10"/>
  <c r="BB60" i="10"/>
  <c r="BC60" i="10"/>
  <c r="BD60" i="10"/>
  <c r="BE60" i="10"/>
  <c r="BF60" i="10"/>
  <c r="BG60" i="10"/>
  <c r="BH60" i="10"/>
  <c r="BI60" i="10"/>
  <c r="BJ60" i="10"/>
  <c r="BK60" i="10"/>
  <c r="BL60" i="10"/>
  <c r="BM60" i="10"/>
  <c r="B61" i="10"/>
  <c r="C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J61" i="10"/>
  <c r="AK61" i="10"/>
  <c r="AL61" i="10"/>
  <c r="AM61" i="10"/>
  <c r="AN61" i="10"/>
  <c r="AO61" i="10"/>
  <c r="AP61" i="10"/>
  <c r="AQ61" i="10"/>
  <c r="AR61" i="10"/>
  <c r="AS61" i="10"/>
  <c r="AT61" i="10"/>
  <c r="AU61" i="10"/>
  <c r="AV61" i="10"/>
  <c r="AW61" i="10"/>
  <c r="AX61" i="10"/>
  <c r="AY61" i="10"/>
  <c r="AZ61" i="10"/>
  <c r="BA61" i="10"/>
  <c r="BB61" i="10"/>
  <c r="BC61" i="10"/>
  <c r="BD61" i="10"/>
  <c r="BE61" i="10"/>
  <c r="BF61" i="10"/>
  <c r="BG61" i="10"/>
  <c r="BH61" i="10"/>
  <c r="BI61" i="10"/>
  <c r="BJ61" i="10"/>
  <c r="BK61" i="10"/>
  <c r="BL61" i="10"/>
  <c r="BM61" i="10"/>
  <c r="B62" i="10"/>
  <c r="C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J62" i="10"/>
  <c r="AK62" i="10"/>
  <c r="AL62" i="10"/>
  <c r="AM62" i="10"/>
  <c r="AN62" i="10"/>
  <c r="AO62" i="10"/>
  <c r="AP62" i="10"/>
  <c r="AQ62" i="10"/>
  <c r="AR62" i="10"/>
  <c r="AS62" i="10"/>
  <c r="AT62" i="10"/>
  <c r="AU62" i="10"/>
  <c r="AV62" i="10"/>
  <c r="AW62" i="10"/>
  <c r="AX62" i="10"/>
  <c r="AY62" i="10"/>
  <c r="AZ62" i="10"/>
  <c r="BA62" i="10"/>
  <c r="BB62" i="10"/>
  <c r="BC62" i="10"/>
  <c r="BD62" i="10"/>
  <c r="BE62" i="10"/>
  <c r="BF62" i="10"/>
  <c r="BG62" i="10"/>
  <c r="BH62" i="10"/>
  <c r="BI62" i="10"/>
  <c r="BJ62" i="10"/>
  <c r="BK62" i="10"/>
  <c r="BL62" i="10"/>
  <c r="BM62" i="10"/>
  <c r="B63" i="10"/>
  <c r="C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J63" i="10"/>
  <c r="AK63" i="10"/>
  <c r="AL63" i="10"/>
  <c r="AM63" i="10"/>
  <c r="AN63" i="10"/>
  <c r="AO63" i="10"/>
  <c r="AP63" i="10"/>
  <c r="AQ63" i="10"/>
  <c r="AR63" i="10"/>
  <c r="AS63" i="10"/>
  <c r="AT63" i="10"/>
  <c r="AU63" i="10"/>
  <c r="AV63" i="10"/>
  <c r="AW63" i="10"/>
  <c r="AX63" i="10"/>
  <c r="AY63" i="10"/>
  <c r="AZ63" i="10"/>
  <c r="BA63" i="10"/>
  <c r="BB63" i="10"/>
  <c r="BC63" i="10"/>
  <c r="BD63" i="10"/>
  <c r="BE63" i="10"/>
  <c r="BF63" i="10"/>
  <c r="BG63" i="10"/>
  <c r="BH63" i="10"/>
  <c r="BI63" i="10"/>
  <c r="BJ63" i="10"/>
  <c r="BK63" i="10"/>
  <c r="BL63" i="10"/>
  <c r="BM63" i="10"/>
  <c r="B64" i="10"/>
  <c r="C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J64" i="10"/>
  <c r="AK64" i="10"/>
  <c r="AL64" i="10"/>
  <c r="AM64" i="10"/>
  <c r="AN64" i="10"/>
  <c r="AO64" i="10"/>
  <c r="AP64" i="10"/>
  <c r="AQ64" i="10"/>
  <c r="AR64" i="10"/>
  <c r="AS64" i="10"/>
  <c r="AT64" i="10"/>
  <c r="AU64" i="10"/>
  <c r="AV64" i="10"/>
  <c r="AW64" i="10"/>
  <c r="AX64" i="10"/>
  <c r="AY64" i="10"/>
  <c r="AZ64" i="10"/>
  <c r="BA64" i="10"/>
  <c r="BB64" i="10"/>
  <c r="BC64" i="10"/>
  <c r="BD64" i="10"/>
  <c r="BE64" i="10"/>
  <c r="BF64" i="10"/>
  <c r="BG64" i="10"/>
  <c r="BH64" i="10"/>
  <c r="BI64" i="10"/>
  <c r="BJ64" i="10"/>
  <c r="BK64" i="10"/>
  <c r="BL64" i="10"/>
  <c r="BM64" i="10"/>
  <c r="B65" i="10"/>
  <c r="C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J65" i="10"/>
  <c r="AK65" i="10"/>
  <c r="AL65" i="10"/>
  <c r="AM65" i="10"/>
  <c r="AN65" i="10"/>
  <c r="AO65" i="10"/>
  <c r="AP65" i="10"/>
  <c r="AQ65" i="10"/>
  <c r="AR65" i="10"/>
  <c r="AS65" i="10"/>
  <c r="AT65" i="10"/>
  <c r="AU65" i="10"/>
  <c r="AV65" i="10"/>
  <c r="AW65" i="10"/>
  <c r="AX65" i="10"/>
  <c r="AY65" i="10"/>
  <c r="AZ65" i="10"/>
  <c r="BA65" i="10"/>
  <c r="BB65" i="10"/>
  <c r="BC65" i="10"/>
  <c r="BD65" i="10"/>
  <c r="BE65" i="10"/>
  <c r="BF65" i="10"/>
  <c r="BG65" i="10"/>
  <c r="BH65" i="10"/>
  <c r="BI65" i="10"/>
  <c r="BJ65" i="10"/>
  <c r="BK65" i="10"/>
  <c r="BL65" i="10"/>
  <c r="BM65" i="10"/>
  <c r="B66" i="10"/>
  <c r="C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J66" i="10"/>
  <c r="AK66" i="10"/>
  <c r="AL66" i="10"/>
  <c r="AM66" i="10"/>
  <c r="AN66" i="10"/>
  <c r="AO66" i="10"/>
  <c r="AP66" i="10"/>
  <c r="AQ66" i="10"/>
  <c r="AR66" i="10"/>
  <c r="AS66" i="10"/>
  <c r="AT66" i="10"/>
  <c r="AU66" i="10"/>
  <c r="AV66" i="10"/>
  <c r="AW66" i="10"/>
  <c r="AX66" i="10"/>
  <c r="AY66" i="10"/>
  <c r="AZ66" i="10"/>
  <c r="BA66" i="10"/>
  <c r="BB66" i="10"/>
  <c r="BC66" i="10"/>
  <c r="BD66" i="10"/>
  <c r="BE66" i="10"/>
  <c r="BF66" i="10"/>
  <c r="BG66" i="10"/>
  <c r="BH66" i="10"/>
  <c r="BI66" i="10"/>
  <c r="BJ66" i="10"/>
  <c r="BK66" i="10"/>
  <c r="BL66" i="10"/>
  <c r="BM66" i="10"/>
  <c r="B67" i="10"/>
  <c r="C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J67" i="10"/>
  <c r="AK67" i="10"/>
  <c r="AL67" i="10"/>
  <c r="AM67" i="10"/>
  <c r="AN67" i="10"/>
  <c r="AO67" i="10"/>
  <c r="AP67" i="10"/>
  <c r="AQ67" i="10"/>
  <c r="AR67" i="10"/>
  <c r="AS67" i="10"/>
  <c r="AT67" i="10"/>
  <c r="AU67" i="10"/>
  <c r="AV67" i="10"/>
  <c r="AW67" i="10"/>
  <c r="AX67" i="10"/>
  <c r="AY67" i="10"/>
  <c r="AZ67" i="10"/>
  <c r="BA67" i="10"/>
  <c r="BB67" i="10"/>
  <c r="BC67" i="10"/>
  <c r="BD67" i="10"/>
  <c r="BE67" i="10"/>
  <c r="BF67" i="10"/>
  <c r="BG67" i="10"/>
  <c r="BH67" i="10"/>
  <c r="BI67" i="10"/>
  <c r="BJ67" i="10"/>
  <c r="BK67" i="10"/>
  <c r="BL67" i="10"/>
  <c r="BM67" i="10"/>
  <c r="B68" i="10"/>
  <c r="C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J68" i="10"/>
  <c r="AK68" i="10"/>
  <c r="AL68" i="10"/>
  <c r="AM68" i="10"/>
  <c r="AN68" i="10"/>
  <c r="AO68" i="10"/>
  <c r="AP68" i="10"/>
  <c r="AQ68" i="10"/>
  <c r="AR68" i="10"/>
  <c r="AS68" i="10"/>
  <c r="AT68" i="10"/>
  <c r="AU68" i="10"/>
  <c r="AV68" i="10"/>
  <c r="AW68" i="10"/>
  <c r="AX68" i="10"/>
  <c r="AY68" i="10"/>
  <c r="AZ68" i="10"/>
  <c r="BA68" i="10"/>
  <c r="BB68" i="10"/>
  <c r="BC68" i="10"/>
  <c r="BD68" i="10"/>
  <c r="BE68" i="10"/>
  <c r="BF68" i="10"/>
  <c r="BG68" i="10"/>
  <c r="BH68" i="10"/>
  <c r="BI68" i="10"/>
  <c r="BJ68" i="10"/>
  <c r="BK68" i="10"/>
  <c r="BL68" i="10"/>
  <c r="BM68" i="10"/>
  <c r="B69" i="10"/>
  <c r="C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J69" i="10"/>
  <c r="AK69" i="10"/>
  <c r="AL69" i="10"/>
  <c r="AM69" i="10"/>
  <c r="AN69" i="10"/>
  <c r="AO69" i="10"/>
  <c r="AP69" i="10"/>
  <c r="AQ69" i="10"/>
  <c r="AR69" i="10"/>
  <c r="AS69" i="10"/>
  <c r="AT69" i="10"/>
  <c r="AU69" i="10"/>
  <c r="AV69" i="10"/>
  <c r="AW69" i="10"/>
  <c r="AX69" i="10"/>
  <c r="AY69" i="10"/>
  <c r="AZ69" i="10"/>
  <c r="BA69" i="10"/>
  <c r="BB69" i="10"/>
  <c r="BC69" i="10"/>
  <c r="BD69" i="10"/>
  <c r="BE69" i="10"/>
  <c r="BF69" i="10"/>
  <c r="BG69" i="10"/>
  <c r="BH69" i="10"/>
  <c r="BI69" i="10"/>
  <c r="BJ69" i="10"/>
  <c r="BK69" i="10"/>
  <c r="BL69" i="10"/>
  <c r="BM69" i="10"/>
  <c r="B70" i="10"/>
  <c r="C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J70" i="10"/>
  <c r="AK70" i="10"/>
  <c r="AL70" i="10"/>
  <c r="AM70" i="10"/>
  <c r="AN70" i="10"/>
  <c r="AO70" i="10"/>
  <c r="AP70" i="10"/>
  <c r="AQ70" i="10"/>
  <c r="AR70" i="10"/>
  <c r="AS70" i="10"/>
  <c r="AT70" i="10"/>
  <c r="AU70" i="10"/>
  <c r="AV70" i="10"/>
  <c r="AW70" i="10"/>
  <c r="AX70" i="10"/>
  <c r="AY70" i="10"/>
  <c r="AZ70" i="10"/>
  <c r="BA70" i="10"/>
  <c r="BB70" i="10"/>
  <c r="BC70" i="10"/>
  <c r="BD70" i="10"/>
  <c r="BE70" i="10"/>
  <c r="BF70" i="10"/>
  <c r="BG70" i="10"/>
  <c r="BH70" i="10"/>
  <c r="BI70" i="10"/>
  <c r="BJ70" i="10"/>
  <c r="BK70" i="10"/>
  <c r="BL70" i="10"/>
  <c r="BM70" i="10"/>
  <c r="B71" i="10"/>
  <c r="C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J71" i="10"/>
  <c r="AK71" i="10"/>
  <c r="AL71" i="10"/>
  <c r="AM71" i="10"/>
  <c r="AN71" i="10"/>
  <c r="AO71" i="10"/>
  <c r="AP71" i="10"/>
  <c r="AQ71" i="10"/>
  <c r="AR71" i="10"/>
  <c r="AS71" i="10"/>
  <c r="AT71" i="10"/>
  <c r="AU71" i="10"/>
  <c r="AV71" i="10"/>
  <c r="AW71" i="10"/>
  <c r="AX71" i="10"/>
  <c r="AY71" i="10"/>
  <c r="AZ71" i="10"/>
  <c r="BA71" i="10"/>
  <c r="BB71" i="10"/>
  <c r="BC71" i="10"/>
  <c r="BD71" i="10"/>
  <c r="BE71" i="10"/>
  <c r="BF71" i="10"/>
  <c r="BG71" i="10"/>
  <c r="BH71" i="10"/>
  <c r="BI71" i="10"/>
  <c r="BJ71" i="10"/>
  <c r="BK71" i="10"/>
  <c r="BL71" i="10"/>
  <c r="BM71" i="10"/>
  <c r="B72" i="10"/>
  <c r="C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J72" i="10"/>
  <c r="AK72" i="10"/>
  <c r="AL72" i="10"/>
  <c r="AM72" i="10"/>
  <c r="AN72" i="10"/>
  <c r="AO72" i="10"/>
  <c r="AP72" i="10"/>
  <c r="AQ72" i="10"/>
  <c r="AR72" i="10"/>
  <c r="AS72" i="10"/>
  <c r="AT72" i="10"/>
  <c r="AU72" i="10"/>
  <c r="AV72" i="10"/>
  <c r="AW72" i="10"/>
  <c r="AX72" i="10"/>
  <c r="AY72" i="10"/>
  <c r="AZ72" i="10"/>
  <c r="BA72" i="10"/>
  <c r="BB72" i="10"/>
  <c r="BC72" i="10"/>
  <c r="BD72" i="10"/>
  <c r="BE72" i="10"/>
  <c r="BF72" i="10"/>
  <c r="BG72" i="10"/>
  <c r="BH72" i="10"/>
  <c r="BI72" i="10"/>
  <c r="BJ72" i="10"/>
  <c r="BK72" i="10"/>
  <c r="BL72" i="10"/>
  <c r="BM72" i="10"/>
  <c r="B73" i="10"/>
  <c r="C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J73" i="10"/>
  <c r="AK73" i="10"/>
  <c r="AL73" i="10"/>
  <c r="AM73" i="10"/>
  <c r="AN73" i="10"/>
  <c r="AO73" i="10"/>
  <c r="AP73" i="10"/>
  <c r="AQ73" i="10"/>
  <c r="AR73" i="10"/>
  <c r="AS73" i="10"/>
  <c r="AT73" i="10"/>
  <c r="AU73" i="10"/>
  <c r="AV73" i="10"/>
  <c r="AW73" i="10"/>
  <c r="AX73" i="10"/>
  <c r="AY73" i="10"/>
  <c r="AZ73" i="10"/>
  <c r="BA73" i="10"/>
  <c r="BB73" i="10"/>
  <c r="BC73" i="10"/>
  <c r="BD73" i="10"/>
  <c r="BE73" i="10"/>
  <c r="BF73" i="10"/>
  <c r="BG73" i="10"/>
  <c r="BH73" i="10"/>
  <c r="BI73" i="10"/>
  <c r="BJ73" i="10"/>
  <c r="BK73" i="10"/>
  <c r="BL73" i="10"/>
  <c r="BM73" i="10"/>
  <c r="B74" i="10"/>
  <c r="C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J74" i="10"/>
  <c r="AK74" i="10"/>
  <c r="AL74" i="10"/>
  <c r="AM74" i="10"/>
  <c r="AN74" i="10"/>
  <c r="AO74" i="10"/>
  <c r="AP74" i="10"/>
  <c r="AQ74" i="10"/>
  <c r="AR74" i="10"/>
  <c r="AS74" i="10"/>
  <c r="AT74" i="10"/>
  <c r="AU74" i="10"/>
  <c r="AV74" i="10"/>
  <c r="AW74" i="10"/>
  <c r="AX74" i="10"/>
  <c r="AY74" i="10"/>
  <c r="AZ74" i="10"/>
  <c r="BA74" i="10"/>
  <c r="BB74" i="10"/>
  <c r="BC74" i="10"/>
  <c r="BD74" i="10"/>
  <c r="BE74" i="10"/>
  <c r="BF74" i="10"/>
  <c r="BG74" i="10"/>
  <c r="BH74" i="10"/>
  <c r="BI74" i="10"/>
  <c r="BJ74" i="10"/>
  <c r="BK74" i="10"/>
  <c r="BL74" i="10"/>
  <c r="BM74" i="10"/>
  <c r="B75" i="10"/>
  <c r="C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J75" i="10"/>
  <c r="AK75" i="10"/>
  <c r="AL75" i="10"/>
  <c r="AM75" i="10"/>
  <c r="AN75" i="10"/>
  <c r="AO75" i="10"/>
  <c r="AP75" i="10"/>
  <c r="AQ75" i="10"/>
  <c r="AR75" i="10"/>
  <c r="AS75" i="10"/>
  <c r="AT75" i="10"/>
  <c r="AU75" i="10"/>
  <c r="AV75" i="10"/>
  <c r="AW75" i="10"/>
  <c r="AX75" i="10"/>
  <c r="AY75" i="10"/>
  <c r="AZ75" i="10"/>
  <c r="BA75" i="10"/>
  <c r="BB75" i="10"/>
  <c r="BC75" i="10"/>
  <c r="BD75" i="10"/>
  <c r="BE75" i="10"/>
  <c r="BF75" i="10"/>
  <c r="BG75" i="10"/>
  <c r="BH75" i="10"/>
  <c r="BI75" i="10"/>
  <c r="BJ75" i="10"/>
  <c r="BK75" i="10"/>
  <c r="BL75" i="10"/>
  <c r="BM75" i="10"/>
  <c r="B76" i="10"/>
  <c r="C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J76" i="10"/>
  <c r="AK76" i="10"/>
  <c r="AL76" i="10"/>
  <c r="AM76" i="10"/>
  <c r="AN76" i="10"/>
  <c r="AO76" i="10"/>
  <c r="AP76" i="10"/>
  <c r="AQ76" i="10"/>
  <c r="AR76" i="10"/>
  <c r="AS76" i="10"/>
  <c r="AT76" i="10"/>
  <c r="AU76" i="10"/>
  <c r="AV76" i="10"/>
  <c r="AW76" i="10"/>
  <c r="AX76" i="10"/>
  <c r="AY76" i="10"/>
  <c r="AZ76" i="10"/>
  <c r="BA76" i="10"/>
  <c r="BB76" i="10"/>
  <c r="BC76" i="10"/>
  <c r="BD76" i="10"/>
  <c r="BE76" i="10"/>
  <c r="BF76" i="10"/>
  <c r="BG76" i="10"/>
  <c r="BH76" i="10"/>
  <c r="BI76" i="10"/>
  <c r="BJ76" i="10"/>
  <c r="BK76" i="10"/>
  <c r="BL76" i="10"/>
  <c r="BM76" i="10"/>
  <c r="B77" i="10"/>
  <c r="C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J77" i="10"/>
  <c r="AK77" i="10"/>
  <c r="AL77" i="10"/>
  <c r="AM77" i="10"/>
  <c r="AN77" i="10"/>
  <c r="AO77" i="10"/>
  <c r="AP77" i="10"/>
  <c r="AQ77" i="10"/>
  <c r="AR77" i="10"/>
  <c r="AS77" i="10"/>
  <c r="AT77" i="10"/>
  <c r="AU77" i="10"/>
  <c r="AV77" i="10"/>
  <c r="AW77" i="10"/>
  <c r="AX77" i="10"/>
  <c r="AY77" i="10"/>
  <c r="AZ77" i="10"/>
  <c r="BA77" i="10"/>
  <c r="BB77" i="10"/>
  <c r="BC77" i="10"/>
  <c r="BD77" i="10"/>
  <c r="BE77" i="10"/>
  <c r="BF77" i="10"/>
  <c r="BG77" i="10"/>
  <c r="BH77" i="10"/>
  <c r="BI77" i="10"/>
  <c r="BJ77" i="10"/>
  <c r="BK77" i="10"/>
  <c r="BL77" i="10"/>
  <c r="BM77" i="10"/>
  <c r="B78" i="10"/>
  <c r="C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J78" i="10"/>
  <c r="AK78" i="10"/>
  <c r="AL78" i="10"/>
  <c r="AM78" i="10"/>
  <c r="AN78" i="10"/>
  <c r="AO78" i="10"/>
  <c r="AP78" i="10"/>
  <c r="AQ78" i="10"/>
  <c r="AR78" i="10"/>
  <c r="AS78" i="10"/>
  <c r="AT78" i="10"/>
  <c r="AU78" i="10"/>
  <c r="AV78" i="10"/>
  <c r="AW78" i="10"/>
  <c r="AX78" i="10"/>
  <c r="AY78" i="10"/>
  <c r="AZ78" i="10"/>
  <c r="BA78" i="10"/>
  <c r="BB78" i="10"/>
  <c r="BC78" i="10"/>
  <c r="BD78" i="10"/>
  <c r="BE78" i="10"/>
  <c r="BF78" i="10"/>
  <c r="BG78" i="10"/>
  <c r="BH78" i="10"/>
  <c r="BI78" i="10"/>
  <c r="BJ78" i="10"/>
  <c r="BK78" i="10"/>
  <c r="BL78" i="10"/>
  <c r="BM78" i="10"/>
  <c r="B79" i="10"/>
  <c r="C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J79" i="10"/>
  <c r="AK79" i="10"/>
  <c r="AL79" i="10"/>
  <c r="AM79" i="10"/>
  <c r="AN79" i="10"/>
  <c r="AO79" i="10"/>
  <c r="AP79" i="10"/>
  <c r="AQ79" i="10"/>
  <c r="AR79" i="10"/>
  <c r="AS79" i="10"/>
  <c r="AT79" i="10"/>
  <c r="AU79" i="10"/>
  <c r="AV79" i="10"/>
  <c r="AW79" i="10"/>
  <c r="AX79" i="10"/>
  <c r="AY79" i="10"/>
  <c r="AZ79" i="10"/>
  <c r="BA79" i="10"/>
  <c r="BB79" i="10"/>
  <c r="BC79" i="10"/>
  <c r="BD79" i="10"/>
  <c r="BE79" i="10"/>
  <c r="BF79" i="10"/>
  <c r="BG79" i="10"/>
  <c r="BH79" i="10"/>
  <c r="BI79" i="10"/>
  <c r="BJ79" i="10"/>
  <c r="BK79" i="10"/>
  <c r="BL79" i="10"/>
  <c r="BM79" i="10"/>
  <c r="B80" i="10"/>
  <c r="C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J80" i="10"/>
  <c r="AK80" i="10"/>
  <c r="AL80" i="10"/>
  <c r="AM80" i="10"/>
  <c r="AN80" i="10"/>
  <c r="AO80" i="10"/>
  <c r="AP80" i="10"/>
  <c r="AQ80" i="10"/>
  <c r="AR80" i="10"/>
  <c r="AS80" i="10"/>
  <c r="AT80" i="10"/>
  <c r="AU80" i="10"/>
  <c r="AV80" i="10"/>
  <c r="AW80" i="10"/>
  <c r="AX80" i="10"/>
  <c r="AY80" i="10"/>
  <c r="AZ80" i="10"/>
  <c r="BA80" i="10"/>
  <c r="BB80" i="10"/>
  <c r="BC80" i="10"/>
  <c r="BD80" i="10"/>
  <c r="BE80" i="10"/>
  <c r="BF80" i="10"/>
  <c r="BG80" i="10"/>
  <c r="BH80" i="10"/>
  <c r="BI80" i="10"/>
  <c r="BJ80" i="10"/>
  <c r="BK80" i="10"/>
  <c r="BL80" i="10"/>
  <c r="BM80" i="10"/>
  <c r="B81" i="10"/>
  <c r="C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J81" i="10"/>
  <c r="AK81" i="10"/>
  <c r="AL81" i="10"/>
  <c r="AM81" i="10"/>
  <c r="AN81" i="10"/>
  <c r="AO81" i="10"/>
  <c r="AP81" i="10"/>
  <c r="AQ81" i="10"/>
  <c r="AR81" i="10"/>
  <c r="AS81" i="10"/>
  <c r="AT81" i="10"/>
  <c r="AU81" i="10"/>
  <c r="AV81" i="10"/>
  <c r="AW81" i="10"/>
  <c r="AX81" i="10"/>
  <c r="AY81" i="10"/>
  <c r="AZ81" i="10"/>
  <c r="BA81" i="10"/>
  <c r="BB81" i="10"/>
  <c r="BC81" i="10"/>
  <c r="BD81" i="10"/>
  <c r="BE81" i="10"/>
  <c r="BF81" i="10"/>
  <c r="BG81" i="10"/>
  <c r="BH81" i="10"/>
  <c r="BI81" i="10"/>
  <c r="BJ81" i="10"/>
  <c r="BK81" i="10"/>
  <c r="BL81" i="10"/>
  <c r="BM81" i="10"/>
  <c r="B82" i="10"/>
  <c r="C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J82" i="10"/>
  <c r="AK82" i="10"/>
  <c r="AL82" i="10"/>
  <c r="AM82" i="10"/>
  <c r="AN82" i="10"/>
  <c r="AO82" i="10"/>
  <c r="AP82" i="10"/>
  <c r="AQ82" i="10"/>
  <c r="AR82" i="10"/>
  <c r="AS82" i="10"/>
  <c r="AT82" i="10"/>
  <c r="AU82" i="10"/>
  <c r="AV82" i="10"/>
  <c r="AW82" i="10"/>
  <c r="AX82" i="10"/>
  <c r="AY82" i="10"/>
  <c r="AZ82" i="10"/>
  <c r="BA82" i="10"/>
  <c r="BB82" i="10"/>
  <c r="BC82" i="10"/>
  <c r="BD82" i="10"/>
  <c r="BE82" i="10"/>
  <c r="BF82" i="10"/>
  <c r="BG82" i="10"/>
  <c r="BH82" i="10"/>
  <c r="BI82" i="10"/>
  <c r="BJ82" i="10"/>
  <c r="BK82" i="10"/>
  <c r="BL82" i="10"/>
  <c r="BM82" i="10"/>
  <c r="B83" i="10"/>
  <c r="C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J83" i="10"/>
  <c r="AK83" i="10"/>
  <c r="AL83" i="10"/>
  <c r="AM83" i="10"/>
  <c r="AN83" i="10"/>
  <c r="AO83" i="10"/>
  <c r="AP83" i="10"/>
  <c r="AQ83" i="10"/>
  <c r="AR83" i="10"/>
  <c r="AS83" i="10"/>
  <c r="AT83" i="10"/>
  <c r="AU83" i="10"/>
  <c r="AV83" i="10"/>
  <c r="AW83" i="10"/>
  <c r="AX83" i="10"/>
  <c r="AY83" i="10"/>
  <c r="AZ83" i="10"/>
  <c r="BA83" i="10"/>
  <c r="BB83" i="10"/>
  <c r="BC83" i="10"/>
  <c r="BD83" i="10"/>
  <c r="BE83" i="10"/>
  <c r="BF83" i="10"/>
  <c r="BG83" i="10"/>
  <c r="BH83" i="10"/>
  <c r="BI83" i="10"/>
  <c r="BJ83" i="10"/>
  <c r="BK83" i="10"/>
  <c r="BL83" i="10"/>
  <c r="BM83" i="10"/>
  <c r="B84" i="10"/>
  <c r="C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J84" i="10"/>
  <c r="AK84" i="10"/>
  <c r="AL84" i="10"/>
  <c r="AM84" i="10"/>
  <c r="AN84" i="10"/>
  <c r="AO84" i="10"/>
  <c r="AP84" i="10"/>
  <c r="AQ84" i="10"/>
  <c r="AR84" i="10"/>
  <c r="AS84" i="10"/>
  <c r="AT84" i="10"/>
  <c r="AU84" i="10"/>
  <c r="AV84" i="10"/>
  <c r="AW84" i="10"/>
  <c r="AX84" i="10"/>
  <c r="AY84" i="10"/>
  <c r="AZ84" i="10"/>
  <c r="BA84" i="10"/>
  <c r="BB84" i="10"/>
  <c r="BC84" i="10"/>
  <c r="BD84" i="10"/>
  <c r="BE84" i="10"/>
  <c r="BF84" i="10"/>
  <c r="BG84" i="10"/>
  <c r="BH84" i="10"/>
  <c r="BI84" i="10"/>
  <c r="BJ84" i="10"/>
  <c r="BK84" i="10"/>
  <c r="BL84" i="10"/>
  <c r="BM84" i="10"/>
  <c r="B85" i="10"/>
  <c r="C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J85" i="10"/>
  <c r="AK85" i="10"/>
  <c r="AL85" i="10"/>
  <c r="AM85" i="10"/>
  <c r="AN85" i="10"/>
  <c r="AO85" i="10"/>
  <c r="AP85" i="10"/>
  <c r="AQ85" i="10"/>
  <c r="AR85" i="10"/>
  <c r="AS85" i="10"/>
  <c r="AT85" i="10"/>
  <c r="AU85" i="10"/>
  <c r="AV85" i="10"/>
  <c r="AW85" i="10"/>
  <c r="AX85" i="10"/>
  <c r="AY85" i="10"/>
  <c r="AZ85" i="10"/>
  <c r="BA85" i="10"/>
  <c r="BB85" i="10"/>
  <c r="BC85" i="10"/>
  <c r="BD85" i="10"/>
  <c r="BE85" i="10"/>
  <c r="BF85" i="10"/>
  <c r="BG85" i="10"/>
  <c r="BH85" i="10"/>
  <c r="BI85" i="10"/>
  <c r="BJ85" i="10"/>
  <c r="BK85" i="10"/>
  <c r="BL85" i="10"/>
  <c r="BM85" i="10"/>
  <c r="B86" i="10"/>
  <c r="C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J86" i="10"/>
  <c r="AK86" i="10"/>
  <c r="AL86" i="10"/>
  <c r="AM86" i="10"/>
  <c r="AN86" i="10"/>
  <c r="AO86" i="10"/>
  <c r="AP86" i="10"/>
  <c r="AQ86" i="10"/>
  <c r="AR86" i="10"/>
  <c r="AS86" i="10"/>
  <c r="AT86" i="10"/>
  <c r="AU86" i="10"/>
  <c r="AV86" i="10"/>
  <c r="AW86" i="10"/>
  <c r="AX86" i="10"/>
  <c r="AY86" i="10"/>
  <c r="AZ86" i="10"/>
  <c r="BA86" i="10"/>
  <c r="BB86" i="10"/>
  <c r="BC86" i="10"/>
  <c r="BD86" i="10"/>
  <c r="BE86" i="10"/>
  <c r="BF86" i="10"/>
  <c r="BG86" i="10"/>
  <c r="BH86" i="10"/>
  <c r="BI86" i="10"/>
  <c r="BJ86" i="10"/>
  <c r="BK86" i="10"/>
  <c r="BL86" i="10"/>
  <c r="BM86" i="10"/>
  <c r="B87" i="10"/>
  <c r="C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J87" i="10"/>
  <c r="AK87" i="10"/>
  <c r="AL87" i="10"/>
  <c r="AM87" i="10"/>
  <c r="AN87" i="10"/>
  <c r="AO87" i="10"/>
  <c r="AP87" i="10"/>
  <c r="AQ87" i="10"/>
  <c r="AR87" i="10"/>
  <c r="AS87" i="10"/>
  <c r="AT87" i="10"/>
  <c r="AU87" i="10"/>
  <c r="AV87" i="10"/>
  <c r="AW87" i="10"/>
  <c r="AX87" i="10"/>
  <c r="AY87" i="10"/>
  <c r="AZ87" i="10"/>
  <c r="BA87" i="10"/>
  <c r="BB87" i="10"/>
  <c r="BC87" i="10"/>
  <c r="BD87" i="10"/>
  <c r="BE87" i="10"/>
  <c r="BF87" i="10"/>
  <c r="BG87" i="10"/>
  <c r="BH87" i="10"/>
  <c r="BI87" i="10"/>
  <c r="BJ87" i="10"/>
  <c r="BK87" i="10"/>
  <c r="BL87" i="10"/>
  <c r="BM87" i="10"/>
  <c r="B88" i="10"/>
  <c r="C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J88" i="10"/>
  <c r="AK88" i="10"/>
  <c r="AL88" i="10"/>
  <c r="AM88" i="10"/>
  <c r="AN88" i="10"/>
  <c r="AO88" i="10"/>
  <c r="AP88" i="10"/>
  <c r="AQ88" i="10"/>
  <c r="AR88" i="10"/>
  <c r="AS88" i="10"/>
  <c r="AT88" i="10"/>
  <c r="AU88" i="10"/>
  <c r="AV88" i="10"/>
  <c r="AW88" i="10"/>
  <c r="AX88" i="10"/>
  <c r="AY88" i="10"/>
  <c r="AZ88" i="10"/>
  <c r="BA88" i="10"/>
  <c r="BB88" i="10"/>
  <c r="BC88" i="10"/>
  <c r="BD88" i="10"/>
  <c r="BE88" i="10"/>
  <c r="BF88" i="10"/>
  <c r="BG88" i="10"/>
  <c r="BH88" i="10"/>
  <c r="BI88" i="10"/>
  <c r="BJ88" i="10"/>
  <c r="BK88" i="10"/>
  <c r="BL88" i="10"/>
  <c r="BM88" i="10"/>
  <c r="B89" i="10"/>
  <c r="C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J89" i="10"/>
  <c r="AK89" i="10"/>
  <c r="AL89" i="10"/>
  <c r="AM89" i="10"/>
  <c r="AN89" i="10"/>
  <c r="AO89" i="10"/>
  <c r="AP89" i="10"/>
  <c r="AQ89" i="10"/>
  <c r="AR89" i="10"/>
  <c r="AS89" i="10"/>
  <c r="AT89" i="10"/>
  <c r="AU89" i="10"/>
  <c r="AV89" i="10"/>
  <c r="AW89" i="10"/>
  <c r="AX89" i="10"/>
  <c r="AY89" i="10"/>
  <c r="AZ89" i="10"/>
  <c r="BA89" i="10"/>
  <c r="BB89" i="10"/>
  <c r="BC89" i="10"/>
  <c r="BD89" i="10"/>
  <c r="BE89" i="10"/>
  <c r="BF89" i="10"/>
  <c r="BG89" i="10"/>
  <c r="BH89" i="10"/>
  <c r="BI89" i="10"/>
  <c r="BJ89" i="10"/>
  <c r="BK89" i="10"/>
  <c r="BL89" i="10"/>
  <c r="BM89" i="10"/>
  <c r="B90" i="10"/>
  <c r="C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J90" i="10"/>
  <c r="AK90" i="10"/>
  <c r="AL90" i="10"/>
  <c r="AM90" i="10"/>
  <c r="AN90" i="10"/>
  <c r="AO90" i="10"/>
  <c r="AP90" i="10"/>
  <c r="AQ90" i="10"/>
  <c r="AR90" i="10"/>
  <c r="AS90" i="10"/>
  <c r="AT90" i="10"/>
  <c r="AU90" i="10"/>
  <c r="AV90" i="10"/>
  <c r="AW90" i="10"/>
  <c r="AX90" i="10"/>
  <c r="AY90" i="10"/>
  <c r="AZ90" i="10"/>
  <c r="BA90" i="10"/>
  <c r="BB90" i="10"/>
  <c r="BC90" i="10"/>
  <c r="BD90" i="10"/>
  <c r="BE90" i="10"/>
  <c r="BF90" i="10"/>
  <c r="BG90" i="10"/>
  <c r="BH90" i="10"/>
  <c r="BI90" i="10"/>
  <c r="BJ90" i="10"/>
  <c r="BK90" i="10"/>
  <c r="BL90" i="10"/>
  <c r="BM90" i="10"/>
  <c r="B91" i="10"/>
  <c r="C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J91" i="10"/>
  <c r="AK91" i="10"/>
  <c r="AL91" i="10"/>
  <c r="AM91" i="10"/>
  <c r="AN91" i="10"/>
  <c r="AO91" i="10"/>
  <c r="AP91" i="10"/>
  <c r="AQ91" i="10"/>
  <c r="AR91" i="10"/>
  <c r="AS91" i="10"/>
  <c r="AT91" i="10"/>
  <c r="AU91" i="10"/>
  <c r="AV91" i="10"/>
  <c r="AW91" i="10"/>
  <c r="AX91" i="10"/>
  <c r="AY91" i="10"/>
  <c r="AZ91" i="10"/>
  <c r="BA91" i="10"/>
  <c r="BB91" i="10"/>
  <c r="BC91" i="10"/>
  <c r="BD91" i="10"/>
  <c r="BE91" i="10"/>
  <c r="BF91" i="10"/>
  <c r="BG91" i="10"/>
  <c r="BH91" i="10"/>
  <c r="BI91" i="10"/>
  <c r="BJ91" i="10"/>
  <c r="BK91" i="10"/>
  <c r="BL91" i="10"/>
  <c r="BM91" i="10"/>
  <c r="B92" i="10"/>
  <c r="C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J92" i="10"/>
  <c r="AK92" i="10"/>
  <c r="AL92" i="10"/>
  <c r="AM92" i="10"/>
  <c r="AN92" i="10"/>
  <c r="AO92" i="10"/>
  <c r="AP92" i="10"/>
  <c r="AQ92" i="10"/>
  <c r="AR92" i="10"/>
  <c r="AS92" i="10"/>
  <c r="AT92" i="10"/>
  <c r="AU92" i="10"/>
  <c r="AV92" i="10"/>
  <c r="AW92" i="10"/>
  <c r="AX92" i="10"/>
  <c r="AY92" i="10"/>
  <c r="AZ92" i="10"/>
  <c r="BA92" i="10"/>
  <c r="BB92" i="10"/>
  <c r="BC92" i="10"/>
  <c r="BD92" i="10"/>
  <c r="BE92" i="10"/>
  <c r="BF92" i="10"/>
  <c r="BG92" i="10"/>
  <c r="BH92" i="10"/>
  <c r="BI92" i="10"/>
  <c r="BJ92" i="10"/>
  <c r="BK92" i="10"/>
  <c r="BL92" i="10"/>
  <c r="BM92" i="10"/>
  <c r="B93" i="10"/>
  <c r="C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J93" i="10"/>
  <c r="AK93" i="10"/>
  <c r="AL93" i="10"/>
  <c r="AM93" i="10"/>
  <c r="AN93" i="10"/>
  <c r="AO93" i="10"/>
  <c r="AP93" i="10"/>
  <c r="AQ93" i="10"/>
  <c r="AR93" i="10"/>
  <c r="AS93" i="10"/>
  <c r="AT93" i="10"/>
  <c r="AU93" i="10"/>
  <c r="AV93" i="10"/>
  <c r="AW93" i="10"/>
  <c r="AX93" i="10"/>
  <c r="AY93" i="10"/>
  <c r="AZ93" i="10"/>
  <c r="BA93" i="10"/>
  <c r="BB93" i="10"/>
  <c r="BC93" i="10"/>
  <c r="BD93" i="10"/>
  <c r="BE93" i="10"/>
  <c r="BF93" i="10"/>
  <c r="BG93" i="10"/>
  <c r="BH93" i="10"/>
  <c r="BI93" i="10"/>
  <c r="BJ93" i="10"/>
  <c r="BK93" i="10"/>
  <c r="BL93" i="10"/>
  <c r="BM93" i="10"/>
  <c r="B94" i="10"/>
  <c r="C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J94" i="10"/>
  <c r="AK94" i="10"/>
  <c r="AL94" i="10"/>
  <c r="AM94" i="10"/>
  <c r="AN94" i="10"/>
  <c r="AO94" i="10"/>
  <c r="AP94" i="10"/>
  <c r="AQ94" i="10"/>
  <c r="AR94" i="10"/>
  <c r="AS94" i="10"/>
  <c r="AT94" i="10"/>
  <c r="AU94" i="10"/>
  <c r="AV94" i="10"/>
  <c r="AW94" i="10"/>
  <c r="AX94" i="10"/>
  <c r="AY94" i="10"/>
  <c r="AZ94" i="10"/>
  <c r="BA94" i="10"/>
  <c r="BB94" i="10"/>
  <c r="BC94" i="10"/>
  <c r="BD94" i="10"/>
  <c r="BE94" i="10"/>
  <c r="BF94" i="10"/>
  <c r="BG94" i="10"/>
  <c r="BH94" i="10"/>
  <c r="BI94" i="10"/>
  <c r="BJ94" i="10"/>
  <c r="BK94" i="10"/>
  <c r="BL94" i="10"/>
  <c r="BM94" i="10"/>
  <c r="B95" i="10"/>
  <c r="C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J95" i="10"/>
  <c r="AK95" i="10"/>
  <c r="AL95" i="10"/>
  <c r="AM95" i="10"/>
  <c r="AN95" i="10"/>
  <c r="AO95" i="10"/>
  <c r="AP95" i="10"/>
  <c r="AQ95" i="10"/>
  <c r="AR95" i="10"/>
  <c r="AS95" i="10"/>
  <c r="AT95" i="10"/>
  <c r="AU95" i="10"/>
  <c r="AV95" i="10"/>
  <c r="AW95" i="10"/>
  <c r="AX95" i="10"/>
  <c r="AY95" i="10"/>
  <c r="AZ95" i="10"/>
  <c r="BA95" i="10"/>
  <c r="BB95" i="10"/>
  <c r="BC95" i="10"/>
  <c r="BD95" i="10"/>
  <c r="BE95" i="10"/>
  <c r="BF95" i="10"/>
  <c r="BG95" i="10"/>
  <c r="BH95" i="10"/>
  <c r="BI95" i="10"/>
  <c r="BJ95" i="10"/>
  <c r="BK95" i="10"/>
  <c r="BL95" i="10"/>
  <c r="BM95" i="10"/>
  <c r="B96" i="10"/>
  <c r="C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J96" i="10"/>
  <c r="AK96" i="10"/>
  <c r="AL96" i="10"/>
  <c r="AM96" i="10"/>
  <c r="AN96" i="10"/>
  <c r="AO96" i="10"/>
  <c r="AP96" i="10"/>
  <c r="AQ96" i="10"/>
  <c r="AR96" i="10"/>
  <c r="AS96" i="10"/>
  <c r="AT96" i="10"/>
  <c r="AU96" i="10"/>
  <c r="AV96" i="10"/>
  <c r="AW96" i="10"/>
  <c r="AX96" i="10"/>
  <c r="AY96" i="10"/>
  <c r="AZ96" i="10"/>
  <c r="BA96" i="10"/>
  <c r="BB96" i="10"/>
  <c r="BC96" i="10"/>
  <c r="BD96" i="10"/>
  <c r="BE96" i="10"/>
  <c r="BF96" i="10"/>
  <c r="BG96" i="10"/>
  <c r="BH96" i="10"/>
  <c r="BI96" i="10"/>
  <c r="BJ96" i="10"/>
  <c r="BK96" i="10"/>
  <c r="BL96" i="10"/>
  <c r="BM96" i="10"/>
  <c r="B97" i="10"/>
  <c r="C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J97" i="10"/>
  <c r="AK97" i="10"/>
  <c r="AL97" i="10"/>
  <c r="AM97" i="10"/>
  <c r="AN97" i="10"/>
  <c r="AO97" i="10"/>
  <c r="AP97" i="10"/>
  <c r="AQ97" i="10"/>
  <c r="AR97" i="10"/>
  <c r="AS97" i="10"/>
  <c r="AT97" i="10"/>
  <c r="AU97" i="10"/>
  <c r="AV97" i="10"/>
  <c r="AW97" i="10"/>
  <c r="AX97" i="10"/>
  <c r="AY97" i="10"/>
  <c r="AZ97" i="10"/>
  <c r="BA97" i="10"/>
  <c r="BB97" i="10"/>
  <c r="BC97" i="10"/>
  <c r="BD97" i="10"/>
  <c r="BE97" i="10"/>
  <c r="BF97" i="10"/>
  <c r="BG97" i="10"/>
  <c r="BH97" i="10"/>
  <c r="BI97" i="10"/>
  <c r="BJ97" i="10"/>
  <c r="BK97" i="10"/>
  <c r="BL97" i="10"/>
  <c r="BM97" i="10"/>
  <c r="B98" i="10"/>
  <c r="C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J98" i="10"/>
  <c r="AK98" i="10"/>
  <c r="AL98" i="10"/>
  <c r="AM98" i="10"/>
  <c r="AN98" i="10"/>
  <c r="AO98" i="10"/>
  <c r="AP98" i="10"/>
  <c r="AQ98" i="10"/>
  <c r="AR98" i="10"/>
  <c r="AS98" i="10"/>
  <c r="AT98" i="10"/>
  <c r="AU98" i="10"/>
  <c r="AV98" i="10"/>
  <c r="AW98" i="10"/>
  <c r="AX98" i="10"/>
  <c r="AY98" i="10"/>
  <c r="AZ98" i="10"/>
  <c r="BA98" i="10"/>
  <c r="BB98" i="10"/>
  <c r="BC98" i="10"/>
  <c r="BD98" i="10"/>
  <c r="BE98" i="10"/>
  <c r="BF98" i="10"/>
  <c r="BG98" i="10"/>
  <c r="BH98" i="10"/>
  <c r="BI98" i="10"/>
  <c r="BJ98" i="10"/>
  <c r="BK98" i="10"/>
  <c r="BL98" i="10"/>
  <c r="BM98" i="10"/>
  <c r="B99" i="10"/>
  <c r="C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J99" i="10"/>
  <c r="AK99" i="10"/>
  <c r="AL99" i="10"/>
  <c r="AM99" i="10"/>
  <c r="AN99" i="10"/>
  <c r="AO99" i="10"/>
  <c r="AP99" i="10"/>
  <c r="AQ99" i="10"/>
  <c r="AR99" i="10"/>
  <c r="AS99" i="10"/>
  <c r="AT99" i="10"/>
  <c r="AU99" i="10"/>
  <c r="AV99" i="10"/>
  <c r="AW99" i="10"/>
  <c r="AX99" i="10"/>
  <c r="AY99" i="10"/>
  <c r="AZ99" i="10"/>
  <c r="BA99" i="10"/>
  <c r="BB99" i="10"/>
  <c r="BC99" i="10"/>
  <c r="BD99" i="10"/>
  <c r="BE99" i="10"/>
  <c r="BF99" i="10"/>
  <c r="BG99" i="10"/>
  <c r="BH99" i="10"/>
  <c r="BI99" i="10"/>
  <c r="BJ99" i="10"/>
  <c r="BK99" i="10"/>
  <c r="BL99" i="10"/>
  <c r="BM99" i="10"/>
  <c r="B100" i="10"/>
  <c r="C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J100" i="10"/>
  <c r="AK100" i="10"/>
  <c r="AL100" i="10"/>
  <c r="AM100" i="10"/>
  <c r="AN100" i="10"/>
  <c r="AO100" i="10"/>
  <c r="AP100" i="10"/>
  <c r="AQ100" i="10"/>
  <c r="AR100" i="10"/>
  <c r="AS100" i="10"/>
  <c r="AT100" i="10"/>
  <c r="AU100" i="10"/>
  <c r="AV100" i="10"/>
  <c r="AW100" i="10"/>
  <c r="AX100" i="10"/>
  <c r="AY100" i="10"/>
  <c r="AZ100" i="10"/>
  <c r="BA100" i="10"/>
  <c r="BB100" i="10"/>
  <c r="BC100" i="10"/>
  <c r="BD100" i="10"/>
  <c r="BE100" i="10"/>
  <c r="BF100" i="10"/>
  <c r="BG100" i="10"/>
  <c r="BH100" i="10"/>
  <c r="BI100" i="10"/>
  <c r="BJ100" i="10"/>
  <c r="BK100" i="10"/>
  <c r="BL100" i="10"/>
  <c r="BM100" i="10"/>
  <c r="B101" i="10"/>
  <c r="C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J101" i="10"/>
  <c r="AK101" i="10"/>
  <c r="AL101" i="10"/>
  <c r="AM101" i="10"/>
  <c r="AN101" i="10"/>
  <c r="AO101" i="10"/>
  <c r="AP101" i="10"/>
  <c r="AQ101" i="10"/>
  <c r="AR101" i="10"/>
  <c r="AS101" i="10"/>
  <c r="AT101" i="10"/>
  <c r="AU101" i="10"/>
  <c r="AV101" i="10"/>
  <c r="AW101" i="10"/>
  <c r="AX101" i="10"/>
  <c r="AY101" i="10"/>
  <c r="AZ101" i="10"/>
  <c r="BA101" i="10"/>
  <c r="BB101" i="10"/>
  <c r="BC101" i="10"/>
  <c r="BD101" i="10"/>
  <c r="BE101" i="10"/>
  <c r="BF101" i="10"/>
  <c r="BG101" i="10"/>
  <c r="BH101" i="10"/>
  <c r="BI101" i="10"/>
  <c r="BJ101" i="10"/>
  <c r="BK101" i="10"/>
  <c r="BL101" i="10"/>
  <c r="BM101" i="10"/>
  <c r="B102" i="10"/>
  <c r="C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J102" i="10"/>
  <c r="AK102" i="10"/>
  <c r="AL102" i="10"/>
  <c r="AM102" i="10"/>
  <c r="AN102" i="10"/>
  <c r="AO102" i="10"/>
  <c r="AP102" i="10"/>
  <c r="AQ102" i="10"/>
  <c r="AR102" i="10"/>
  <c r="AS102" i="10"/>
  <c r="AT102" i="10"/>
  <c r="AU102" i="10"/>
  <c r="AV102" i="10"/>
  <c r="AW102" i="10"/>
  <c r="AX102" i="10"/>
  <c r="AY102" i="10"/>
  <c r="AZ102" i="10"/>
  <c r="BA102" i="10"/>
  <c r="BB102" i="10"/>
  <c r="BC102" i="10"/>
  <c r="BD102" i="10"/>
  <c r="BE102" i="10"/>
  <c r="BF102" i="10"/>
  <c r="BG102" i="10"/>
  <c r="BH102" i="10"/>
  <c r="BI102" i="10"/>
  <c r="BJ102" i="10"/>
  <c r="BK102" i="10"/>
  <c r="BL102" i="10"/>
  <c r="BM102" i="10"/>
  <c r="B103" i="10"/>
  <c r="C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J103" i="10"/>
  <c r="AK103" i="10"/>
  <c r="AL103" i="10"/>
  <c r="AM103" i="10"/>
  <c r="AN103" i="10"/>
  <c r="AO103" i="10"/>
  <c r="AP103" i="10"/>
  <c r="AQ103" i="10"/>
  <c r="AR103" i="10"/>
  <c r="AS103" i="10"/>
  <c r="AT103" i="10"/>
  <c r="AU103" i="10"/>
  <c r="AV103" i="10"/>
  <c r="AW103" i="10"/>
  <c r="AX103" i="10"/>
  <c r="AY103" i="10"/>
  <c r="AZ103" i="10"/>
  <c r="BA103" i="10"/>
  <c r="BB103" i="10"/>
  <c r="BC103" i="10"/>
  <c r="BD103" i="10"/>
  <c r="BE103" i="10"/>
  <c r="BF103" i="10"/>
  <c r="BG103" i="10"/>
  <c r="BH103" i="10"/>
  <c r="BI103" i="10"/>
  <c r="BJ103" i="10"/>
  <c r="BK103" i="10"/>
  <c r="BL103" i="10"/>
  <c r="BM103" i="10"/>
  <c r="B104" i="10"/>
  <c r="C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J104" i="10"/>
  <c r="AK104" i="10"/>
  <c r="AL104" i="10"/>
  <c r="AM104" i="10"/>
  <c r="AN104" i="10"/>
  <c r="AO104" i="10"/>
  <c r="AP104" i="10"/>
  <c r="AQ104" i="10"/>
  <c r="AR104" i="10"/>
  <c r="AS104" i="10"/>
  <c r="AT104" i="10"/>
  <c r="AU104" i="10"/>
  <c r="AV104" i="10"/>
  <c r="AW104" i="10"/>
  <c r="AX104" i="10"/>
  <c r="AY104" i="10"/>
  <c r="AZ104" i="10"/>
  <c r="BA104" i="10"/>
  <c r="BB104" i="10"/>
  <c r="BC104" i="10"/>
  <c r="BD104" i="10"/>
  <c r="BE104" i="10"/>
  <c r="BF104" i="10"/>
  <c r="BG104" i="10"/>
  <c r="BH104" i="10"/>
  <c r="BI104" i="10"/>
  <c r="BJ104" i="10"/>
  <c r="BK104" i="10"/>
  <c r="BL104" i="10"/>
  <c r="BM104" i="10"/>
  <c r="B105" i="10"/>
  <c r="C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J105" i="10"/>
  <c r="AK105" i="10"/>
  <c r="AL105" i="10"/>
  <c r="AM105" i="10"/>
  <c r="AN105" i="10"/>
  <c r="AO105" i="10"/>
  <c r="AP105" i="10"/>
  <c r="AQ105" i="10"/>
  <c r="AR105" i="10"/>
  <c r="AS105" i="10"/>
  <c r="AT105" i="10"/>
  <c r="AU105" i="10"/>
  <c r="AV105" i="10"/>
  <c r="AW105" i="10"/>
  <c r="AX105" i="10"/>
  <c r="AY105" i="10"/>
  <c r="AZ105" i="10"/>
  <c r="BA105" i="10"/>
  <c r="BB105" i="10"/>
  <c r="BC105" i="10"/>
  <c r="BD105" i="10"/>
  <c r="BE105" i="10"/>
  <c r="BF105" i="10"/>
  <c r="BG105" i="10"/>
  <c r="BH105" i="10"/>
  <c r="BI105" i="10"/>
  <c r="BJ105" i="10"/>
  <c r="BK105" i="10"/>
  <c r="BL105" i="10"/>
  <c r="BM105" i="10"/>
  <c r="B106" i="10"/>
  <c r="C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J106" i="10"/>
  <c r="AK106" i="10"/>
  <c r="AL106" i="10"/>
  <c r="AM106" i="10"/>
  <c r="AN106" i="10"/>
  <c r="AO106" i="10"/>
  <c r="AP106" i="10"/>
  <c r="AQ106" i="10"/>
  <c r="AR106" i="10"/>
  <c r="AS106" i="10"/>
  <c r="AT106" i="10"/>
  <c r="AU106" i="10"/>
  <c r="AV106" i="10"/>
  <c r="AW106" i="10"/>
  <c r="AX106" i="10"/>
  <c r="AY106" i="10"/>
  <c r="AZ106" i="10"/>
  <c r="BA106" i="10"/>
  <c r="BB106" i="10"/>
  <c r="BC106" i="10"/>
  <c r="BD106" i="10"/>
  <c r="BE106" i="10"/>
  <c r="BF106" i="10"/>
  <c r="BG106" i="10"/>
  <c r="BH106" i="10"/>
  <c r="BI106" i="10"/>
  <c r="BJ106" i="10"/>
  <c r="BK106" i="10"/>
  <c r="BL106" i="10"/>
  <c r="BM106" i="10"/>
  <c r="B107" i="10"/>
  <c r="C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J107" i="10"/>
  <c r="AK107" i="10"/>
  <c r="AL107" i="10"/>
  <c r="AM107" i="10"/>
  <c r="AN107" i="10"/>
  <c r="AO107" i="10"/>
  <c r="AP107" i="10"/>
  <c r="AQ107" i="10"/>
  <c r="AR107" i="10"/>
  <c r="AS107" i="10"/>
  <c r="AT107" i="10"/>
  <c r="AU107" i="10"/>
  <c r="AV107" i="10"/>
  <c r="AW107" i="10"/>
  <c r="AX107" i="10"/>
  <c r="AY107" i="10"/>
  <c r="AZ107" i="10"/>
  <c r="BA107" i="10"/>
  <c r="BB107" i="10"/>
  <c r="BC107" i="10"/>
  <c r="BD107" i="10"/>
  <c r="BE107" i="10"/>
  <c r="BF107" i="10"/>
  <c r="BG107" i="10"/>
  <c r="BH107" i="10"/>
  <c r="BI107" i="10"/>
  <c r="BJ107" i="10"/>
  <c r="BK107" i="10"/>
  <c r="BL107" i="10"/>
  <c r="BM107" i="10"/>
  <c r="B108" i="10"/>
  <c r="C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J108" i="10"/>
  <c r="AK108" i="10"/>
  <c r="AL108" i="10"/>
  <c r="AM108" i="10"/>
  <c r="AN108" i="10"/>
  <c r="AO108" i="10"/>
  <c r="AP108" i="10"/>
  <c r="AQ108" i="10"/>
  <c r="AR108" i="10"/>
  <c r="AS108" i="10"/>
  <c r="AT108" i="10"/>
  <c r="AU108" i="10"/>
  <c r="AV108" i="10"/>
  <c r="AW108" i="10"/>
  <c r="AX108" i="10"/>
  <c r="AY108" i="10"/>
  <c r="AZ108" i="10"/>
  <c r="BA108" i="10"/>
  <c r="BB108" i="10"/>
  <c r="BC108" i="10"/>
  <c r="BD108" i="10"/>
  <c r="BE108" i="10"/>
  <c r="BF108" i="10"/>
  <c r="BG108" i="10"/>
  <c r="BH108" i="10"/>
  <c r="BI108" i="10"/>
  <c r="BJ108" i="10"/>
  <c r="BK108" i="10"/>
  <c r="BL108" i="10"/>
  <c r="BM108" i="10"/>
  <c r="B109" i="10"/>
  <c r="C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J109" i="10"/>
  <c r="AK109" i="10"/>
  <c r="AL109" i="10"/>
  <c r="AM109" i="10"/>
  <c r="AN109" i="10"/>
  <c r="AO109" i="10"/>
  <c r="AP109" i="10"/>
  <c r="AQ109" i="10"/>
  <c r="AR109" i="10"/>
  <c r="AS109" i="10"/>
  <c r="AT109" i="10"/>
  <c r="AU109" i="10"/>
  <c r="AV109" i="10"/>
  <c r="AW109" i="10"/>
  <c r="AX109" i="10"/>
  <c r="AY109" i="10"/>
  <c r="AZ109" i="10"/>
  <c r="BA109" i="10"/>
  <c r="BB109" i="10"/>
  <c r="BC109" i="10"/>
  <c r="BD109" i="10"/>
  <c r="BE109" i="10"/>
  <c r="BF109" i="10"/>
  <c r="BG109" i="10"/>
  <c r="BH109" i="10"/>
  <c r="BI109" i="10"/>
  <c r="BJ109" i="10"/>
  <c r="BK109" i="10"/>
  <c r="BL109" i="10"/>
  <c r="BM109" i="10"/>
  <c r="B110" i="10"/>
  <c r="C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J110" i="10"/>
  <c r="AK110" i="10"/>
  <c r="AL110" i="10"/>
  <c r="AM110" i="10"/>
  <c r="AN110" i="10"/>
  <c r="AO110" i="10"/>
  <c r="AP110" i="10"/>
  <c r="AQ110" i="10"/>
  <c r="AR110" i="10"/>
  <c r="AS110" i="10"/>
  <c r="AT110" i="10"/>
  <c r="AU110" i="10"/>
  <c r="AV110" i="10"/>
  <c r="AW110" i="10"/>
  <c r="AX110" i="10"/>
  <c r="AY110" i="10"/>
  <c r="AZ110" i="10"/>
  <c r="BA110" i="10"/>
  <c r="BB110" i="10"/>
  <c r="BC110" i="10"/>
  <c r="BD110" i="10"/>
  <c r="BE110" i="10"/>
  <c r="BF110" i="10"/>
  <c r="BG110" i="10"/>
  <c r="BH110" i="10"/>
  <c r="BI110" i="10"/>
  <c r="BJ110" i="10"/>
  <c r="BK110" i="10"/>
  <c r="BL110" i="10"/>
  <c r="BM110" i="10"/>
  <c r="B111" i="10"/>
  <c r="C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J111" i="10"/>
  <c r="AK111" i="10"/>
  <c r="AL111" i="10"/>
  <c r="AM111" i="10"/>
  <c r="AN111" i="10"/>
  <c r="AO111" i="10"/>
  <c r="AP111" i="10"/>
  <c r="AQ111" i="10"/>
  <c r="AR111" i="10"/>
  <c r="AS111" i="10"/>
  <c r="AT111" i="10"/>
  <c r="AU111" i="10"/>
  <c r="AV111" i="10"/>
  <c r="AW111" i="10"/>
  <c r="AX111" i="10"/>
  <c r="AY111" i="10"/>
  <c r="AZ111" i="10"/>
  <c r="BA111" i="10"/>
  <c r="BB111" i="10"/>
  <c r="BC111" i="10"/>
  <c r="BD111" i="10"/>
  <c r="BE111" i="10"/>
  <c r="BF111" i="10"/>
  <c r="BG111" i="10"/>
  <c r="BH111" i="10"/>
  <c r="BI111" i="10"/>
  <c r="BJ111" i="10"/>
  <c r="BK111" i="10"/>
  <c r="BL111" i="10"/>
  <c r="BM111" i="10"/>
  <c r="B112" i="10"/>
  <c r="C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J112" i="10"/>
  <c r="AK112" i="10"/>
  <c r="AL112" i="10"/>
  <c r="AM112" i="10"/>
  <c r="AN112" i="10"/>
  <c r="AO112" i="10"/>
  <c r="AP112" i="10"/>
  <c r="AQ112" i="10"/>
  <c r="AR112" i="10"/>
  <c r="AS112" i="10"/>
  <c r="AT112" i="10"/>
  <c r="AU112" i="10"/>
  <c r="AV112" i="10"/>
  <c r="AW112" i="10"/>
  <c r="AX112" i="10"/>
  <c r="AY112" i="10"/>
  <c r="AZ112" i="10"/>
  <c r="BA112" i="10"/>
  <c r="BB112" i="10"/>
  <c r="BC112" i="10"/>
  <c r="BD112" i="10"/>
  <c r="BE112" i="10"/>
  <c r="BF112" i="10"/>
  <c r="BG112" i="10"/>
  <c r="BH112" i="10"/>
  <c r="BI112" i="10"/>
  <c r="BJ112" i="10"/>
  <c r="BK112" i="10"/>
  <c r="BL112" i="10"/>
  <c r="BM112" i="10"/>
  <c r="B113" i="10"/>
  <c r="C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J113" i="10"/>
  <c r="AK113" i="10"/>
  <c r="AL113" i="10"/>
  <c r="AM113" i="10"/>
  <c r="AN113" i="10"/>
  <c r="AO113" i="10"/>
  <c r="AP113" i="10"/>
  <c r="AQ113" i="10"/>
  <c r="AR113" i="10"/>
  <c r="AS113" i="10"/>
  <c r="AT113" i="10"/>
  <c r="AU113" i="10"/>
  <c r="AV113" i="10"/>
  <c r="AW113" i="10"/>
  <c r="AX113" i="10"/>
  <c r="AY113" i="10"/>
  <c r="AZ113" i="10"/>
  <c r="BA113" i="10"/>
  <c r="BB113" i="10"/>
  <c r="BC113" i="10"/>
  <c r="BD113" i="10"/>
  <c r="BE113" i="10"/>
  <c r="BF113" i="10"/>
  <c r="BG113" i="10"/>
  <c r="BH113" i="10"/>
  <c r="BI113" i="10"/>
  <c r="BJ113" i="10"/>
  <c r="BK113" i="10"/>
  <c r="BL113" i="10"/>
  <c r="BM113" i="10"/>
  <c r="B114" i="10"/>
  <c r="C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J114" i="10"/>
  <c r="AK114" i="10"/>
  <c r="AL114" i="10"/>
  <c r="AM114" i="10"/>
  <c r="AN114" i="10"/>
  <c r="AO114" i="10"/>
  <c r="AP114" i="10"/>
  <c r="AQ114" i="10"/>
  <c r="AR114" i="10"/>
  <c r="AS114" i="10"/>
  <c r="AT114" i="10"/>
  <c r="AU114" i="10"/>
  <c r="AV114" i="10"/>
  <c r="AW114" i="10"/>
  <c r="AX114" i="10"/>
  <c r="AY114" i="10"/>
  <c r="AZ114" i="10"/>
  <c r="BA114" i="10"/>
  <c r="BB114" i="10"/>
  <c r="BC114" i="10"/>
  <c r="BD114" i="10"/>
  <c r="BE114" i="10"/>
  <c r="BF114" i="10"/>
  <c r="BG114" i="10"/>
  <c r="BH114" i="10"/>
  <c r="BI114" i="10"/>
  <c r="BJ114" i="10"/>
  <c r="BK114" i="10"/>
  <c r="BL114" i="10"/>
  <c r="BM114" i="10"/>
  <c r="B115" i="10"/>
  <c r="C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J115" i="10"/>
  <c r="AK115" i="10"/>
  <c r="AL115" i="10"/>
  <c r="AM115" i="10"/>
  <c r="AN115" i="10"/>
  <c r="AO115" i="10"/>
  <c r="AP115" i="10"/>
  <c r="AQ115" i="10"/>
  <c r="AR115" i="10"/>
  <c r="AS115" i="10"/>
  <c r="AT115" i="10"/>
  <c r="AU115" i="10"/>
  <c r="AV115" i="10"/>
  <c r="AW115" i="10"/>
  <c r="AX115" i="10"/>
  <c r="AY115" i="10"/>
  <c r="AZ115" i="10"/>
  <c r="BA115" i="10"/>
  <c r="BB115" i="10"/>
  <c r="BC115" i="10"/>
  <c r="BD115" i="10"/>
  <c r="BE115" i="10"/>
  <c r="BF115" i="10"/>
  <c r="BG115" i="10"/>
  <c r="BH115" i="10"/>
  <c r="BI115" i="10"/>
  <c r="BJ115" i="10"/>
  <c r="BK115" i="10"/>
  <c r="BL115" i="10"/>
  <c r="BM115" i="10"/>
  <c r="B116" i="10"/>
  <c r="C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J116" i="10"/>
  <c r="AK116" i="10"/>
  <c r="AL116" i="10"/>
  <c r="AM116" i="10"/>
  <c r="AN116" i="10"/>
  <c r="AO116" i="10"/>
  <c r="AP116" i="10"/>
  <c r="AQ116" i="10"/>
  <c r="AR116" i="10"/>
  <c r="AS116" i="10"/>
  <c r="AT116" i="10"/>
  <c r="AU116" i="10"/>
  <c r="AV116" i="10"/>
  <c r="AW116" i="10"/>
  <c r="AX116" i="10"/>
  <c r="AY116" i="10"/>
  <c r="AZ116" i="10"/>
  <c r="BA116" i="10"/>
  <c r="BB116" i="10"/>
  <c r="BC116" i="10"/>
  <c r="BD116" i="10"/>
  <c r="BE116" i="10"/>
  <c r="BF116" i="10"/>
  <c r="BG116" i="10"/>
  <c r="BH116" i="10"/>
  <c r="BI116" i="10"/>
  <c r="BJ116" i="10"/>
  <c r="BK116" i="10"/>
  <c r="BL116" i="10"/>
  <c r="BM116" i="10"/>
  <c r="B117" i="10"/>
  <c r="C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J117" i="10"/>
  <c r="AK117" i="10"/>
  <c r="AL117" i="10"/>
  <c r="AM117" i="10"/>
  <c r="AN117" i="10"/>
  <c r="AO117" i="10"/>
  <c r="AP117" i="10"/>
  <c r="AQ117" i="10"/>
  <c r="AR117" i="10"/>
  <c r="AS117" i="10"/>
  <c r="AT117" i="10"/>
  <c r="AU117" i="10"/>
  <c r="AV117" i="10"/>
  <c r="AW117" i="10"/>
  <c r="AX117" i="10"/>
  <c r="AY117" i="10"/>
  <c r="AZ117" i="10"/>
  <c r="BA117" i="10"/>
  <c r="BB117" i="10"/>
  <c r="BC117" i="10"/>
  <c r="BD117" i="10"/>
  <c r="BE117" i="10"/>
  <c r="BF117" i="10"/>
  <c r="BG117" i="10"/>
  <c r="BH117" i="10"/>
  <c r="BI117" i="10"/>
  <c r="BJ117" i="10"/>
  <c r="BK117" i="10"/>
  <c r="BL117" i="10"/>
  <c r="BM117" i="10"/>
  <c r="B118" i="10"/>
  <c r="C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J118" i="10"/>
  <c r="AK118" i="10"/>
  <c r="AL118" i="10"/>
  <c r="AM118" i="10"/>
  <c r="AN118" i="10"/>
  <c r="AO118" i="10"/>
  <c r="AP118" i="10"/>
  <c r="AQ118" i="10"/>
  <c r="AR118" i="10"/>
  <c r="AS118" i="10"/>
  <c r="AT118" i="10"/>
  <c r="AU118" i="10"/>
  <c r="AV118" i="10"/>
  <c r="AW118" i="10"/>
  <c r="AX118" i="10"/>
  <c r="AY118" i="10"/>
  <c r="AZ118" i="10"/>
  <c r="BA118" i="10"/>
  <c r="BB118" i="10"/>
  <c r="BC118" i="10"/>
  <c r="BD118" i="10"/>
  <c r="BE118" i="10"/>
  <c r="BF118" i="10"/>
  <c r="BG118" i="10"/>
  <c r="BH118" i="10"/>
  <c r="BI118" i="10"/>
  <c r="BJ118" i="10"/>
  <c r="BK118" i="10"/>
  <c r="BL118" i="10"/>
  <c r="BM118" i="10"/>
  <c r="B119" i="10"/>
  <c r="C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J119" i="10"/>
  <c r="AK119" i="10"/>
  <c r="AL119" i="10"/>
  <c r="AM119" i="10"/>
  <c r="AN119" i="10"/>
  <c r="AO119" i="10"/>
  <c r="AP119" i="10"/>
  <c r="AQ119" i="10"/>
  <c r="AR119" i="10"/>
  <c r="AS119" i="10"/>
  <c r="AT119" i="10"/>
  <c r="AU119" i="10"/>
  <c r="AV119" i="10"/>
  <c r="AW119" i="10"/>
  <c r="AX119" i="10"/>
  <c r="AY119" i="10"/>
  <c r="AZ119" i="10"/>
  <c r="BA119" i="10"/>
  <c r="BB119" i="10"/>
  <c r="BC119" i="10"/>
  <c r="BD119" i="10"/>
  <c r="BE119" i="10"/>
  <c r="BF119" i="10"/>
  <c r="BG119" i="10"/>
  <c r="BH119" i="10"/>
  <c r="BI119" i="10"/>
  <c r="BJ119" i="10"/>
  <c r="BK119" i="10"/>
  <c r="BL119" i="10"/>
  <c r="BM119" i="10"/>
  <c r="B120" i="10"/>
  <c r="C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J120" i="10"/>
  <c r="AK120" i="10"/>
  <c r="AL120" i="10"/>
  <c r="AM120" i="10"/>
  <c r="AN120" i="10"/>
  <c r="AO120" i="10"/>
  <c r="AP120" i="10"/>
  <c r="AQ120" i="10"/>
  <c r="AR120" i="10"/>
  <c r="AS120" i="10"/>
  <c r="AT120" i="10"/>
  <c r="AU120" i="10"/>
  <c r="AV120" i="10"/>
  <c r="AW120" i="10"/>
  <c r="AX120" i="10"/>
  <c r="AY120" i="10"/>
  <c r="AZ120" i="10"/>
  <c r="BA120" i="10"/>
  <c r="BB120" i="10"/>
  <c r="BC120" i="10"/>
  <c r="BD120" i="10"/>
  <c r="BE120" i="10"/>
  <c r="BF120" i="10"/>
  <c r="BG120" i="10"/>
  <c r="BH120" i="10"/>
  <c r="BI120" i="10"/>
  <c r="BJ120" i="10"/>
  <c r="BK120" i="10"/>
  <c r="BL120" i="10"/>
  <c r="BM120" i="10"/>
  <c r="B121" i="10"/>
  <c r="C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J121" i="10"/>
  <c r="AK121" i="10"/>
  <c r="AL121" i="10"/>
  <c r="AM121" i="10"/>
  <c r="AN121" i="10"/>
  <c r="AO121" i="10"/>
  <c r="AP121" i="10"/>
  <c r="AQ121" i="10"/>
  <c r="AR121" i="10"/>
  <c r="AS121" i="10"/>
  <c r="AT121" i="10"/>
  <c r="AU121" i="10"/>
  <c r="AV121" i="10"/>
  <c r="AW121" i="10"/>
  <c r="AX121" i="10"/>
  <c r="AY121" i="10"/>
  <c r="AZ121" i="10"/>
  <c r="BA121" i="10"/>
  <c r="BB121" i="10"/>
  <c r="BC121" i="10"/>
  <c r="BD121" i="10"/>
  <c r="BE121" i="10"/>
  <c r="BF121" i="10"/>
  <c r="BG121" i="10"/>
  <c r="BH121" i="10"/>
  <c r="BI121" i="10"/>
  <c r="BJ121" i="10"/>
  <c r="BK121" i="10"/>
  <c r="BL121" i="10"/>
  <c r="BM121" i="10"/>
  <c r="B122" i="10"/>
  <c r="C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J122" i="10"/>
  <c r="AK122" i="10"/>
  <c r="AL122" i="10"/>
  <c r="AM122" i="10"/>
  <c r="AN122" i="10"/>
  <c r="AO122" i="10"/>
  <c r="AP122" i="10"/>
  <c r="AQ122" i="10"/>
  <c r="AR122" i="10"/>
  <c r="AS122" i="10"/>
  <c r="AT122" i="10"/>
  <c r="AU122" i="10"/>
  <c r="AV122" i="10"/>
  <c r="AW122" i="10"/>
  <c r="AX122" i="10"/>
  <c r="AY122" i="10"/>
  <c r="AZ122" i="10"/>
  <c r="BA122" i="10"/>
  <c r="BB122" i="10"/>
  <c r="BC122" i="10"/>
  <c r="BD122" i="10"/>
  <c r="BE122" i="10"/>
  <c r="BF122" i="10"/>
  <c r="BG122" i="10"/>
  <c r="BH122" i="10"/>
  <c r="BI122" i="10"/>
  <c r="BJ122" i="10"/>
  <c r="BK122" i="10"/>
  <c r="BL122" i="10"/>
  <c r="BM122" i="10"/>
  <c r="B123" i="10"/>
  <c r="C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J123" i="10"/>
  <c r="AK123" i="10"/>
  <c r="AL123" i="10"/>
  <c r="AM123" i="10"/>
  <c r="AN123" i="10"/>
  <c r="AO123" i="10"/>
  <c r="AP123" i="10"/>
  <c r="AQ123" i="10"/>
  <c r="AR123" i="10"/>
  <c r="AS123" i="10"/>
  <c r="AT123" i="10"/>
  <c r="AU123" i="10"/>
  <c r="AV123" i="10"/>
  <c r="AW123" i="10"/>
  <c r="AX123" i="10"/>
  <c r="AY123" i="10"/>
  <c r="AZ123" i="10"/>
  <c r="BA123" i="10"/>
  <c r="BB123" i="10"/>
  <c r="BC123" i="10"/>
  <c r="BD123" i="10"/>
  <c r="BE123" i="10"/>
  <c r="BF123" i="10"/>
  <c r="BG123" i="10"/>
  <c r="BH123" i="10"/>
  <c r="BI123" i="10"/>
  <c r="BJ123" i="10"/>
  <c r="BK123" i="10"/>
  <c r="BL123" i="10"/>
  <c r="BM123" i="10"/>
  <c r="B124" i="10"/>
  <c r="C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J124" i="10"/>
  <c r="AK124" i="10"/>
  <c r="AL124" i="10"/>
  <c r="AM124" i="10"/>
  <c r="AN124" i="10"/>
  <c r="AO124" i="10"/>
  <c r="AP124" i="10"/>
  <c r="AQ124" i="10"/>
  <c r="AR124" i="10"/>
  <c r="AS124" i="10"/>
  <c r="AT124" i="10"/>
  <c r="AU124" i="10"/>
  <c r="AV124" i="10"/>
  <c r="AW124" i="10"/>
  <c r="AX124" i="10"/>
  <c r="AY124" i="10"/>
  <c r="AZ124" i="10"/>
  <c r="BA124" i="10"/>
  <c r="BB124" i="10"/>
  <c r="BC124" i="10"/>
  <c r="BD124" i="10"/>
  <c r="BE124" i="10"/>
  <c r="BF124" i="10"/>
  <c r="BG124" i="10"/>
  <c r="BH124" i="10"/>
  <c r="BI124" i="10"/>
  <c r="BJ124" i="10"/>
  <c r="BK124" i="10"/>
  <c r="BL124" i="10"/>
  <c r="BM124" i="10"/>
  <c r="B125" i="10"/>
  <c r="C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J125" i="10"/>
  <c r="AK125" i="10"/>
  <c r="AL125" i="10"/>
  <c r="AM125" i="10"/>
  <c r="AN125" i="10"/>
  <c r="AO125" i="10"/>
  <c r="AP125" i="10"/>
  <c r="AQ125" i="10"/>
  <c r="AR125" i="10"/>
  <c r="AS125" i="10"/>
  <c r="AT125" i="10"/>
  <c r="AU125" i="10"/>
  <c r="AV125" i="10"/>
  <c r="AW125" i="10"/>
  <c r="AX125" i="10"/>
  <c r="AY125" i="10"/>
  <c r="AZ125" i="10"/>
  <c r="BA125" i="10"/>
  <c r="BB125" i="10"/>
  <c r="BC125" i="10"/>
  <c r="BD125" i="10"/>
  <c r="BE125" i="10"/>
  <c r="BF125" i="10"/>
  <c r="BG125" i="10"/>
  <c r="BH125" i="10"/>
  <c r="BI125" i="10"/>
  <c r="BJ125" i="10"/>
  <c r="BK125" i="10"/>
  <c r="BL125" i="10"/>
  <c r="BM125" i="10"/>
  <c r="B126" i="10"/>
  <c r="C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J126" i="10"/>
  <c r="AK126" i="10"/>
  <c r="AL126" i="10"/>
  <c r="AM126" i="10"/>
  <c r="AN126" i="10"/>
  <c r="AO126" i="10"/>
  <c r="AP126" i="10"/>
  <c r="AQ126" i="10"/>
  <c r="AR126" i="10"/>
  <c r="AS126" i="10"/>
  <c r="AT126" i="10"/>
  <c r="AU126" i="10"/>
  <c r="AV126" i="10"/>
  <c r="AW126" i="10"/>
  <c r="AX126" i="10"/>
  <c r="AY126" i="10"/>
  <c r="AZ126" i="10"/>
  <c r="BA126" i="10"/>
  <c r="BB126" i="10"/>
  <c r="BC126" i="10"/>
  <c r="BD126" i="10"/>
  <c r="BE126" i="10"/>
  <c r="BF126" i="10"/>
  <c r="BG126" i="10"/>
  <c r="BH126" i="10"/>
  <c r="BI126" i="10"/>
  <c r="BJ126" i="10"/>
  <c r="BK126" i="10"/>
  <c r="BL126" i="10"/>
  <c r="BM126" i="10"/>
  <c r="B127" i="10"/>
  <c r="C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J127" i="10"/>
  <c r="AK127" i="10"/>
  <c r="AL127" i="10"/>
  <c r="AM127" i="10"/>
  <c r="AN127" i="10"/>
  <c r="AO127" i="10"/>
  <c r="AP127" i="10"/>
  <c r="AQ127" i="10"/>
  <c r="AR127" i="10"/>
  <c r="AS127" i="10"/>
  <c r="AT127" i="10"/>
  <c r="AU127" i="10"/>
  <c r="AV127" i="10"/>
  <c r="AW127" i="10"/>
  <c r="AX127" i="10"/>
  <c r="AY127" i="10"/>
  <c r="AZ127" i="10"/>
  <c r="BA127" i="10"/>
  <c r="BB127" i="10"/>
  <c r="BC127" i="10"/>
  <c r="BD127" i="10"/>
  <c r="BE127" i="10"/>
  <c r="BF127" i="10"/>
  <c r="BG127" i="10"/>
  <c r="BH127" i="10"/>
  <c r="BI127" i="10"/>
  <c r="BJ127" i="10"/>
  <c r="BK127" i="10"/>
  <c r="BL127" i="10"/>
  <c r="BM127" i="10"/>
  <c r="B128" i="10"/>
  <c r="C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J128" i="10"/>
  <c r="AK128" i="10"/>
  <c r="AL128" i="10"/>
  <c r="AM128" i="10"/>
  <c r="AN128" i="10"/>
  <c r="AO128" i="10"/>
  <c r="AP128" i="10"/>
  <c r="AQ128" i="10"/>
  <c r="AR128" i="10"/>
  <c r="AS128" i="10"/>
  <c r="AT128" i="10"/>
  <c r="AU128" i="10"/>
  <c r="AV128" i="10"/>
  <c r="AW128" i="10"/>
  <c r="AX128" i="10"/>
  <c r="AY128" i="10"/>
  <c r="AZ128" i="10"/>
  <c r="BA128" i="10"/>
  <c r="BB128" i="10"/>
  <c r="BC128" i="10"/>
  <c r="BD128" i="10"/>
  <c r="BE128" i="10"/>
  <c r="BF128" i="10"/>
  <c r="BG128" i="10"/>
  <c r="BH128" i="10"/>
  <c r="BI128" i="10"/>
  <c r="BJ128" i="10"/>
  <c r="BK128" i="10"/>
  <c r="BL128" i="10"/>
  <c r="BM128" i="10"/>
  <c r="B129" i="10"/>
  <c r="C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J129" i="10"/>
  <c r="AK129" i="10"/>
  <c r="AL129" i="10"/>
  <c r="AM129" i="10"/>
  <c r="AN129" i="10"/>
  <c r="AO129" i="10"/>
  <c r="AP129" i="10"/>
  <c r="AQ129" i="10"/>
  <c r="AR129" i="10"/>
  <c r="AS129" i="10"/>
  <c r="AT129" i="10"/>
  <c r="AU129" i="10"/>
  <c r="AV129" i="10"/>
  <c r="AW129" i="10"/>
  <c r="AX129" i="10"/>
  <c r="AY129" i="10"/>
  <c r="AZ129" i="10"/>
  <c r="BA129" i="10"/>
  <c r="BB129" i="10"/>
  <c r="BC129" i="10"/>
  <c r="BD129" i="10"/>
  <c r="BE129" i="10"/>
  <c r="BF129" i="10"/>
  <c r="BG129" i="10"/>
  <c r="BH129" i="10"/>
  <c r="BI129" i="10"/>
  <c r="BJ129" i="10"/>
  <c r="BK129" i="10"/>
  <c r="BL129" i="10"/>
  <c r="BM129" i="10"/>
  <c r="B130" i="10"/>
  <c r="C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J130" i="10"/>
  <c r="AK130" i="10"/>
  <c r="AL130" i="10"/>
  <c r="AM130" i="10"/>
  <c r="AN130" i="10"/>
  <c r="AO130" i="10"/>
  <c r="AP130" i="10"/>
  <c r="AQ130" i="10"/>
  <c r="AR130" i="10"/>
  <c r="AS130" i="10"/>
  <c r="AT130" i="10"/>
  <c r="AU130" i="10"/>
  <c r="AV130" i="10"/>
  <c r="AW130" i="10"/>
  <c r="AX130" i="10"/>
  <c r="AY130" i="10"/>
  <c r="AZ130" i="10"/>
  <c r="BA130" i="10"/>
  <c r="BB130" i="10"/>
  <c r="BC130" i="10"/>
  <c r="BD130" i="10"/>
  <c r="BE130" i="10"/>
  <c r="BF130" i="10"/>
  <c r="BG130" i="10"/>
  <c r="BH130" i="10"/>
  <c r="BI130" i="10"/>
  <c r="BJ130" i="10"/>
  <c r="BK130" i="10"/>
  <c r="BL130" i="10"/>
  <c r="BM130" i="10"/>
  <c r="B131" i="10"/>
  <c r="C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J131" i="10"/>
  <c r="AK131" i="10"/>
  <c r="AL131" i="10"/>
  <c r="AM131" i="10"/>
  <c r="AN131" i="10"/>
  <c r="AO131" i="10"/>
  <c r="AP131" i="10"/>
  <c r="AQ131" i="10"/>
  <c r="AR131" i="10"/>
  <c r="AS131" i="10"/>
  <c r="AT131" i="10"/>
  <c r="AU131" i="10"/>
  <c r="AV131" i="10"/>
  <c r="AW131" i="10"/>
  <c r="AX131" i="10"/>
  <c r="AY131" i="10"/>
  <c r="AZ131" i="10"/>
  <c r="BA131" i="10"/>
  <c r="BB131" i="10"/>
  <c r="BC131" i="10"/>
  <c r="BD131" i="10"/>
  <c r="BE131" i="10"/>
  <c r="BF131" i="10"/>
  <c r="BG131" i="10"/>
  <c r="BH131" i="10"/>
  <c r="BI131" i="10"/>
  <c r="BJ131" i="10"/>
  <c r="BK131" i="10"/>
  <c r="BL131" i="10"/>
  <c r="BM131" i="10"/>
  <c r="B132" i="10"/>
  <c r="C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J132" i="10"/>
  <c r="AK132" i="10"/>
  <c r="AL132" i="10"/>
  <c r="AM132" i="10"/>
  <c r="AN132" i="10"/>
  <c r="AO132" i="10"/>
  <c r="AP132" i="10"/>
  <c r="AQ132" i="10"/>
  <c r="AR132" i="10"/>
  <c r="AS132" i="10"/>
  <c r="AT132" i="10"/>
  <c r="AU132" i="10"/>
  <c r="AV132" i="10"/>
  <c r="AW132" i="10"/>
  <c r="AX132" i="10"/>
  <c r="AY132" i="10"/>
  <c r="AZ132" i="10"/>
  <c r="BA132" i="10"/>
  <c r="BB132" i="10"/>
  <c r="BC132" i="10"/>
  <c r="BD132" i="10"/>
  <c r="BE132" i="10"/>
  <c r="BF132" i="10"/>
  <c r="BG132" i="10"/>
  <c r="BH132" i="10"/>
  <c r="BI132" i="10"/>
  <c r="BJ132" i="10"/>
  <c r="BK132" i="10"/>
  <c r="BL132" i="10"/>
  <c r="BM132" i="10"/>
  <c r="B133" i="10"/>
  <c r="C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J133" i="10"/>
  <c r="AK133" i="10"/>
  <c r="AL133" i="10"/>
  <c r="AM133" i="10"/>
  <c r="AN133" i="10"/>
  <c r="AO133" i="10"/>
  <c r="AP133" i="10"/>
  <c r="AQ133" i="10"/>
  <c r="AR133" i="10"/>
  <c r="AS133" i="10"/>
  <c r="AT133" i="10"/>
  <c r="AU133" i="10"/>
  <c r="AV133" i="10"/>
  <c r="AW133" i="10"/>
  <c r="AX133" i="10"/>
  <c r="AY133" i="10"/>
  <c r="AZ133" i="10"/>
  <c r="BA133" i="10"/>
  <c r="BB133" i="10"/>
  <c r="BC133" i="10"/>
  <c r="BD133" i="10"/>
  <c r="BE133" i="10"/>
  <c r="BF133" i="10"/>
  <c r="BG133" i="10"/>
  <c r="BH133" i="10"/>
  <c r="BI133" i="10"/>
  <c r="BJ133" i="10"/>
  <c r="BK133" i="10"/>
  <c r="BL133" i="10"/>
  <c r="BM133" i="10"/>
  <c r="B134" i="10"/>
  <c r="C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J134" i="10"/>
  <c r="AK134" i="10"/>
  <c r="AL134" i="10"/>
  <c r="AM134" i="10"/>
  <c r="AN134" i="10"/>
  <c r="AO134" i="10"/>
  <c r="AP134" i="10"/>
  <c r="AQ134" i="10"/>
  <c r="AR134" i="10"/>
  <c r="AS134" i="10"/>
  <c r="AT134" i="10"/>
  <c r="AU134" i="10"/>
  <c r="AV134" i="10"/>
  <c r="AW134" i="10"/>
  <c r="AX134" i="10"/>
  <c r="AY134" i="10"/>
  <c r="AZ134" i="10"/>
  <c r="BA134" i="10"/>
  <c r="BB134" i="10"/>
  <c r="BC134" i="10"/>
  <c r="BD134" i="10"/>
  <c r="BE134" i="10"/>
  <c r="BF134" i="10"/>
  <c r="BG134" i="10"/>
  <c r="BH134" i="10"/>
  <c r="BI134" i="10"/>
  <c r="BJ134" i="10"/>
  <c r="BK134" i="10"/>
  <c r="BL134" i="10"/>
  <c r="BM134" i="10"/>
  <c r="B135" i="10"/>
  <c r="C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J135" i="10"/>
  <c r="AK135" i="10"/>
  <c r="AL135" i="10"/>
  <c r="AM135" i="10"/>
  <c r="AN135" i="10"/>
  <c r="AO135" i="10"/>
  <c r="AP135" i="10"/>
  <c r="AQ135" i="10"/>
  <c r="AR135" i="10"/>
  <c r="AS135" i="10"/>
  <c r="AT135" i="10"/>
  <c r="AU135" i="10"/>
  <c r="AV135" i="10"/>
  <c r="AW135" i="10"/>
  <c r="AX135" i="10"/>
  <c r="AY135" i="10"/>
  <c r="AZ135" i="10"/>
  <c r="BA135" i="10"/>
  <c r="BB135" i="10"/>
  <c r="BC135" i="10"/>
  <c r="BD135" i="10"/>
  <c r="BE135" i="10"/>
  <c r="BF135" i="10"/>
  <c r="BG135" i="10"/>
  <c r="BH135" i="10"/>
  <c r="BI135" i="10"/>
  <c r="BJ135" i="10"/>
  <c r="BK135" i="10"/>
  <c r="BL135" i="10"/>
  <c r="BM135" i="10"/>
  <c r="B136" i="10"/>
  <c r="C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J136" i="10"/>
  <c r="AK136" i="10"/>
  <c r="AL136" i="10"/>
  <c r="AM136" i="10"/>
  <c r="AN136" i="10"/>
  <c r="AO136" i="10"/>
  <c r="AP136" i="10"/>
  <c r="AQ136" i="10"/>
  <c r="AR136" i="10"/>
  <c r="AS136" i="10"/>
  <c r="AT136" i="10"/>
  <c r="AU136" i="10"/>
  <c r="AV136" i="10"/>
  <c r="AW136" i="10"/>
  <c r="AX136" i="10"/>
  <c r="AY136" i="10"/>
  <c r="AZ136" i="10"/>
  <c r="BA136" i="10"/>
  <c r="BB136" i="10"/>
  <c r="BC136" i="10"/>
  <c r="BD136" i="10"/>
  <c r="BE136" i="10"/>
  <c r="BF136" i="10"/>
  <c r="BG136" i="10"/>
  <c r="BH136" i="10"/>
  <c r="BI136" i="10"/>
  <c r="BJ136" i="10"/>
  <c r="BK136" i="10"/>
  <c r="BL136" i="10"/>
  <c r="BM136" i="10"/>
  <c r="B137" i="10"/>
  <c r="C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J137" i="10"/>
  <c r="AK137" i="10"/>
  <c r="AL137" i="10"/>
  <c r="AM137" i="10"/>
  <c r="AN137" i="10"/>
  <c r="AO137" i="10"/>
  <c r="AP137" i="10"/>
  <c r="AQ137" i="10"/>
  <c r="AR137" i="10"/>
  <c r="AS137" i="10"/>
  <c r="AT137" i="10"/>
  <c r="AU137" i="10"/>
  <c r="AV137" i="10"/>
  <c r="AW137" i="10"/>
  <c r="AX137" i="10"/>
  <c r="AY137" i="10"/>
  <c r="AZ137" i="10"/>
  <c r="BA137" i="10"/>
  <c r="BB137" i="10"/>
  <c r="BC137" i="10"/>
  <c r="BD137" i="10"/>
  <c r="BE137" i="10"/>
  <c r="BF137" i="10"/>
  <c r="BG137" i="10"/>
  <c r="BH137" i="10"/>
  <c r="BI137" i="10"/>
  <c r="BJ137" i="10"/>
  <c r="BK137" i="10"/>
  <c r="BL137" i="10"/>
  <c r="BM137" i="10"/>
  <c r="B138" i="10"/>
  <c r="C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J138" i="10"/>
  <c r="AK138" i="10"/>
  <c r="AL138" i="10"/>
  <c r="AM138" i="10"/>
  <c r="AN138" i="10"/>
  <c r="AO138" i="10"/>
  <c r="AP138" i="10"/>
  <c r="AQ138" i="10"/>
  <c r="AR138" i="10"/>
  <c r="AS138" i="10"/>
  <c r="AT138" i="10"/>
  <c r="AU138" i="10"/>
  <c r="AV138" i="10"/>
  <c r="AW138" i="10"/>
  <c r="AX138" i="10"/>
  <c r="AY138" i="10"/>
  <c r="AZ138" i="10"/>
  <c r="BA138" i="10"/>
  <c r="BB138" i="10"/>
  <c r="BC138" i="10"/>
  <c r="BD138" i="10"/>
  <c r="BE138" i="10"/>
  <c r="BF138" i="10"/>
  <c r="BG138" i="10"/>
  <c r="BH138" i="10"/>
  <c r="BI138" i="10"/>
  <c r="BJ138" i="10"/>
  <c r="BK138" i="10"/>
  <c r="BL138" i="10"/>
  <c r="BM138" i="10"/>
  <c r="B139" i="10"/>
  <c r="C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J139" i="10"/>
  <c r="AK139" i="10"/>
  <c r="AL139" i="10"/>
  <c r="AM139" i="10"/>
  <c r="AN139" i="10"/>
  <c r="AO139" i="10"/>
  <c r="AP139" i="10"/>
  <c r="AQ139" i="10"/>
  <c r="AR139" i="10"/>
  <c r="AS139" i="10"/>
  <c r="AT139" i="10"/>
  <c r="AU139" i="10"/>
  <c r="AV139" i="10"/>
  <c r="AW139" i="10"/>
  <c r="AX139" i="10"/>
  <c r="AY139" i="10"/>
  <c r="AZ139" i="10"/>
  <c r="BA139" i="10"/>
  <c r="BB139" i="10"/>
  <c r="BC139" i="10"/>
  <c r="BD139" i="10"/>
  <c r="BE139" i="10"/>
  <c r="BF139" i="10"/>
  <c r="BG139" i="10"/>
  <c r="BH139" i="10"/>
  <c r="BI139" i="10"/>
  <c r="BJ139" i="10"/>
  <c r="BK139" i="10"/>
  <c r="BL139" i="10"/>
  <c r="BM139" i="10"/>
  <c r="B140" i="10"/>
  <c r="C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J140" i="10"/>
  <c r="AK140" i="10"/>
  <c r="AL140" i="10"/>
  <c r="AM140" i="10"/>
  <c r="AN140" i="10"/>
  <c r="AO140" i="10"/>
  <c r="AP140" i="10"/>
  <c r="AQ140" i="10"/>
  <c r="AR140" i="10"/>
  <c r="AS140" i="10"/>
  <c r="AT140" i="10"/>
  <c r="AU140" i="10"/>
  <c r="AV140" i="10"/>
  <c r="AW140" i="10"/>
  <c r="AX140" i="10"/>
  <c r="AY140" i="10"/>
  <c r="AZ140" i="10"/>
  <c r="BA140" i="10"/>
  <c r="BB140" i="10"/>
  <c r="BC140" i="10"/>
  <c r="BD140" i="10"/>
  <c r="BE140" i="10"/>
  <c r="BF140" i="10"/>
  <c r="BG140" i="10"/>
  <c r="BH140" i="10"/>
  <c r="BI140" i="10"/>
  <c r="BJ140" i="10"/>
  <c r="BK140" i="10"/>
  <c r="BL140" i="10"/>
  <c r="BM140" i="10"/>
  <c r="B141" i="10"/>
  <c r="C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J141" i="10"/>
  <c r="AK141" i="10"/>
  <c r="AL141" i="10"/>
  <c r="AM141" i="10"/>
  <c r="AN141" i="10"/>
  <c r="AO141" i="10"/>
  <c r="AP141" i="10"/>
  <c r="AQ141" i="10"/>
  <c r="AR141" i="10"/>
  <c r="AS141" i="10"/>
  <c r="AT141" i="10"/>
  <c r="AU141" i="10"/>
  <c r="AV141" i="10"/>
  <c r="AW141" i="10"/>
  <c r="AX141" i="10"/>
  <c r="AY141" i="10"/>
  <c r="AZ141" i="10"/>
  <c r="BA141" i="10"/>
  <c r="BB141" i="10"/>
  <c r="BC141" i="10"/>
  <c r="BD141" i="10"/>
  <c r="BE141" i="10"/>
  <c r="BF141" i="10"/>
  <c r="BG141" i="10"/>
  <c r="BH141" i="10"/>
  <c r="BI141" i="10"/>
  <c r="BJ141" i="10"/>
  <c r="BK141" i="10"/>
  <c r="BL141" i="10"/>
  <c r="BM141" i="10"/>
  <c r="B142" i="10"/>
  <c r="C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J142" i="10"/>
  <c r="AK142" i="10"/>
  <c r="AL142" i="10"/>
  <c r="AM142" i="10"/>
  <c r="AN142" i="10"/>
  <c r="AO142" i="10"/>
  <c r="AP142" i="10"/>
  <c r="AQ142" i="10"/>
  <c r="AR142" i="10"/>
  <c r="AS142" i="10"/>
  <c r="AT142" i="10"/>
  <c r="AU142" i="10"/>
  <c r="AV142" i="10"/>
  <c r="AW142" i="10"/>
  <c r="AX142" i="10"/>
  <c r="AY142" i="10"/>
  <c r="AZ142" i="10"/>
  <c r="BA142" i="10"/>
  <c r="BB142" i="10"/>
  <c r="BC142" i="10"/>
  <c r="BD142" i="10"/>
  <c r="BE142" i="10"/>
  <c r="BF142" i="10"/>
  <c r="BG142" i="10"/>
  <c r="BH142" i="10"/>
  <c r="BI142" i="10"/>
  <c r="BJ142" i="10"/>
  <c r="BK142" i="10"/>
  <c r="BL142" i="10"/>
  <c r="BM142" i="10"/>
  <c r="B143" i="10"/>
  <c r="C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J143" i="10"/>
  <c r="AK143" i="10"/>
  <c r="AL143" i="10"/>
  <c r="AM143" i="10"/>
  <c r="AN143" i="10"/>
  <c r="AO143" i="10"/>
  <c r="AP143" i="10"/>
  <c r="AQ143" i="10"/>
  <c r="AR143" i="10"/>
  <c r="AS143" i="10"/>
  <c r="AT143" i="10"/>
  <c r="AU143" i="10"/>
  <c r="AV143" i="10"/>
  <c r="AW143" i="10"/>
  <c r="AX143" i="10"/>
  <c r="AY143" i="10"/>
  <c r="AZ143" i="10"/>
  <c r="BA143" i="10"/>
  <c r="BB143" i="10"/>
  <c r="BC143" i="10"/>
  <c r="BD143" i="10"/>
  <c r="BE143" i="10"/>
  <c r="BF143" i="10"/>
  <c r="BG143" i="10"/>
  <c r="BH143" i="10"/>
  <c r="BI143" i="10"/>
  <c r="BJ143" i="10"/>
  <c r="BK143" i="10"/>
  <c r="BL143" i="10"/>
  <c r="BM143" i="10"/>
  <c r="B144" i="10"/>
  <c r="C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J144" i="10"/>
  <c r="AK144" i="10"/>
  <c r="AL144" i="10"/>
  <c r="AM144" i="10"/>
  <c r="AN144" i="10"/>
  <c r="AO144" i="10"/>
  <c r="AP144" i="10"/>
  <c r="AQ144" i="10"/>
  <c r="AR144" i="10"/>
  <c r="AS144" i="10"/>
  <c r="AT144" i="10"/>
  <c r="AU144" i="10"/>
  <c r="AV144" i="10"/>
  <c r="AW144" i="10"/>
  <c r="AX144" i="10"/>
  <c r="AY144" i="10"/>
  <c r="AZ144" i="10"/>
  <c r="BA144" i="10"/>
  <c r="BB144" i="10"/>
  <c r="BC144" i="10"/>
  <c r="BD144" i="10"/>
  <c r="BE144" i="10"/>
  <c r="BF144" i="10"/>
  <c r="BG144" i="10"/>
  <c r="BH144" i="10"/>
  <c r="BI144" i="10"/>
  <c r="BJ144" i="10"/>
  <c r="BK144" i="10"/>
  <c r="BL144" i="10"/>
  <c r="BM144" i="10"/>
  <c r="B145" i="10"/>
  <c r="C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J145" i="10"/>
  <c r="AK145" i="10"/>
  <c r="AL145" i="10"/>
  <c r="AM145" i="10"/>
  <c r="AN145" i="10"/>
  <c r="AO145" i="10"/>
  <c r="AP145" i="10"/>
  <c r="AQ145" i="10"/>
  <c r="AR145" i="10"/>
  <c r="AS145" i="10"/>
  <c r="AT145" i="10"/>
  <c r="AU145" i="10"/>
  <c r="AV145" i="10"/>
  <c r="AW145" i="10"/>
  <c r="AX145" i="10"/>
  <c r="AY145" i="10"/>
  <c r="AZ145" i="10"/>
  <c r="BA145" i="10"/>
  <c r="BB145" i="10"/>
  <c r="BC145" i="10"/>
  <c r="BD145" i="10"/>
  <c r="BE145" i="10"/>
  <c r="BF145" i="10"/>
  <c r="BG145" i="10"/>
  <c r="BH145" i="10"/>
  <c r="BI145" i="10"/>
  <c r="BJ145" i="10"/>
  <c r="BK145" i="10"/>
  <c r="BL145" i="10"/>
  <c r="BM145" i="10"/>
  <c r="B146" i="10"/>
  <c r="C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J146" i="10"/>
  <c r="AK146" i="10"/>
  <c r="AL146" i="10"/>
  <c r="AM146" i="10"/>
  <c r="AN146" i="10"/>
  <c r="AO146" i="10"/>
  <c r="AP146" i="10"/>
  <c r="AQ146" i="10"/>
  <c r="AR146" i="10"/>
  <c r="AS146" i="10"/>
  <c r="AT146" i="10"/>
  <c r="AU146" i="10"/>
  <c r="AV146" i="10"/>
  <c r="AW146" i="10"/>
  <c r="AX146" i="10"/>
  <c r="AY146" i="10"/>
  <c r="AZ146" i="10"/>
  <c r="BA146" i="10"/>
  <c r="BB146" i="10"/>
  <c r="BC146" i="10"/>
  <c r="BD146" i="10"/>
  <c r="BE146" i="10"/>
  <c r="BF146" i="10"/>
  <c r="BG146" i="10"/>
  <c r="BH146" i="10"/>
  <c r="BI146" i="10"/>
  <c r="BJ146" i="10"/>
  <c r="BK146" i="10"/>
  <c r="BL146" i="10"/>
  <c r="BM146" i="10"/>
  <c r="B147" i="10"/>
  <c r="C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J147" i="10"/>
  <c r="AK147" i="10"/>
  <c r="AL147" i="10"/>
  <c r="AM147" i="10"/>
  <c r="AN147" i="10"/>
  <c r="AO147" i="10"/>
  <c r="AP147" i="10"/>
  <c r="AQ147" i="10"/>
  <c r="AR147" i="10"/>
  <c r="AS147" i="10"/>
  <c r="AT147" i="10"/>
  <c r="AU147" i="10"/>
  <c r="AV147" i="10"/>
  <c r="AW147" i="10"/>
  <c r="AX147" i="10"/>
  <c r="AY147" i="10"/>
  <c r="AZ147" i="10"/>
  <c r="BA147" i="10"/>
  <c r="BB147" i="10"/>
  <c r="BC147" i="10"/>
  <c r="BD147" i="10"/>
  <c r="BE147" i="10"/>
  <c r="BF147" i="10"/>
  <c r="BG147" i="10"/>
  <c r="BH147" i="10"/>
  <c r="BI147" i="10"/>
  <c r="BJ147" i="10"/>
  <c r="BK147" i="10"/>
  <c r="BL147" i="10"/>
  <c r="BM147" i="10"/>
  <c r="B148" i="10"/>
  <c r="C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J148" i="10"/>
  <c r="AK148" i="10"/>
  <c r="AL148" i="10"/>
  <c r="AM148" i="10"/>
  <c r="AN148" i="10"/>
  <c r="AO148" i="10"/>
  <c r="AP148" i="10"/>
  <c r="AQ148" i="10"/>
  <c r="AR148" i="10"/>
  <c r="AS148" i="10"/>
  <c r="AT148" i="10"/>
  <c r="AU148" i="10"/>
  <c r="AV148" i="10"/>
  <c r="AW148" i="10"/>
  <c r="AX148" i="10"/>
  <c r="AY148" i="10"/>
  <c r="AZ148" i="10"/>
  <c r="BA148" i="10"/>
  <c r="BB148" i="10"/>
  <c r="BC148" i="10"/>
  <c r="BD148" i="10"/>
  <c r="BE148" i="10"/>
  <c r="BF148" i="10"/>
  <c r="BG148" i="10"/>
  <c r="BH148" i="10"/>
  <c r="BI148" i="10"/>
  <c r="BJ148" i="10"/>
  <c r="BK148" i="10"/>
  <c r="BL148" i="10"/>
  <c r="BM148" i="10"/>
  <c r="B74" i="8"/>
  <c r="B38" i="8"/>
  <c r="B17" i="8"/>
  <c r="K104" i="11"/>
  <c r="J104" i="11"/>
  <c r="K103" i="11"/>
  <c r="J103" i="11"/>
  <c r="K102" i="11"/>
  <c r="J102" i="11"/>
  <c r="K101" i="11"/>
  <c r="J101" i="11"/>
  <c r="K100" i="11"/>
  <c r="J100" i="11"/>
  <c r="K99" i="11"/>
  <c r="J99" i="11"/>
  <c r="K98" i="11"/>
  <c r="J98" i="11"/>
  <c r="K97" i="11"/>
  <c r="J97" i="11"/>
  <c r="K96" i="11"/>
  <c r="J96" i="11"/>
  <c r="K95" i="11"/>
  <c r="J95" i="11"/>
  <c r="K94" i="11"/>
  <c r="J94" i="11"/>
  <c r="K93" i="11"/>
  <c r="J93" i="11"/>
  <c r="K92" i="11"/>
  <c r="J92" i="11"/>
  <c r="K91" i="11"/>
  <c r="J91" i="11"/>
  <c r="K90" i="11"/>
  <c r="J90" i="11"/>
  <c r="K89" i="11"/>
  <c r="J89" i="11"/>
  <c r="K88" i="11"/>
  <c r="J88" i="11"/>
  <c r="K87" i="11"/>
  <c r="J87" i="11"/>
  <c r="K86" i="11"/>
  <c r="J86" i="11"/>
  <c r="K85" i="11"/>
  <c r="J85" i="11"/>
  <c r="K84" i="11"/>
  <c r="J84" i="11"/>
  <c r="K83" i="11"/>
  <c r="J83" i="11"/>
  <c r="K82" i="11"/>
  <c r="J82" i="11"/>
  <c r="K81" i="11"/>
  <c r="J81" i="11"/>
  <c r="K80" i="11"/>
  <c r="J80" i="11"/>
  <c r="K79" i="11"/>
  <c r="J79" i="11"/>
  <c r="K78" i="11"/>
  <c r="J78" i="11"/>
  <c r="K77" i="11"/>
  <c r="J77" i="11"/>
  <c r="K76" i="11"/>
  <c r="J76" i="11"/>
  <c r="K75" i="11"/>
  <c r="J75" i="11"/>
  <c r="K74" i="11"/>
  <c r="J74" i="11"/>
  <c r="K73" i="11"/>
  <c r="J73" i="11"/>
  <c r="K72" i="11"/>
  <c r="J72" i="11"/>
  <c r="K71" i="11"/>
  <c r="J71" i="11"/>
  <c r="K70" i="11"/>
  <c r="J70" i="11"/>
  <c r="K69" i="11"/>
  <c r="J69" i="11"/>
  <c r="K68" i="11"/>
  <c r="J68" i="11"/>
  <c r="K67" i="11"/>
  <c r="J67" i="11"/>
  <c r="K66" i="11"/>
  <c r="J66" i="11"/>
  <c r="K65" i="11"/>
  <c r="J65" i="11"/>
  <c r="K64" i="11"/>
  <c r="J64" i="11"/>
  <c r="K63" i="11"/>
  <c r="J63" i="11"/>
  <c r="K62" i="11"/>
  <c r="J62" i="11"/>
  <c r="K61" i="11"/>
  <c r="J61" i="11"/>
  <c r="K60" i="11"/>
  <c r="J60" i="11"/>
  <c r="K59" i="11"/>
  <c r="J59" i="11"/>
  <c r="K58" i="11"/>
  <c r="J58" i="11"/>
  <c r="K57" i="11"/>
  <c r="J57" i="11"/>
  <c r="K56" i="11"/>
  <c r="J56" i="11"/>
  <c r="K55" i="11"/>
  <c r="J55" i="11"/>
  <c r="K54" i="11"/>
  <c r="J54" i="11"/>
  <c r="K53" i="11"/>
  <c r="J53" i="11"/>
  <c r="K52" i="11"/>
  <c r="J52" i="11"/>
  <c r="K51" i="11"/>
  <c r="J51" i="11"/>
  <c r="K50" i="11"/>
  <c r="J50" i="11"/>
  <c r="K49" i="11"/>
  <c r="J49" i="11"/>
  <c r="K48" i="11"/>
  <c r="J48" i="11"/>
  <c r="K47" i="11"/>
  <c r="J47" i="11"/>
  <c r="K46" i="11"/>
  <c r="J46" i="11"/>
  <c r="K45" i="11"/>
  <c r="J45" i="11"/>
  <c r="K44" i="11"/>
  <c r="J44" i="11"/>
  <c r="K43" i="11"/>
  <c r="J43" i="11"/>
  <c r="K42" i="11"/>
  <c r="J42" i="11"/>
  <c r="K41" i="11"/>
  <c r="J41" i="11"/>
  <c r="K40" i="11"/>
  <c r="J40" i="11"/>
  <c r="K39" i="11"/>
  <c r="J39" i="11"/>
  <c r="K38" i="11"/>
  <c r="J38" i="11"/>
  <c r="K37" i="11"/>
  <c r="J37" i="11"/>
  <c r="K36" i="11"/>
  <c r="J36" i="11"/>
  <c r="K35" i="11"/>
  <c r="J35" i="11"/>
  <c r="K34" i="11"/>
  <c r="J34" i="11"/>
  <c r="K33" i="11"/>
  <c r="J33" i="11"/>
  <c r="K32" i="11"/>
  <c r="J32" i="11"/>
  <c r="K31" i="11"/>
  <c r="J31" i="11"/>
  <c r="K30" i="11"/>
  <c r="J30" i="11"/>
  <c r="K29" i="11"/>
  <c r="J29" i="11"/>
  <c r="K28" i="11"/>
  <c r="J28" i="11"/>
  <c r="K27" i="11"/>
  <c r="J27" i="11"/>
  <c r="K26" i="11"/>
  <c r="J26" i="11"/>
  <c r="K25" i="11"/>
  <c r="J25" i="11"/>
  <c r="K24" i="11"/>
  <c r="J24" i="11"/>
  <c r="K23" i="11"/>
  <c r="J23" i="11"/>
  <c r="K22" i="11"/>
  <c r="J22" i="11"/>
  <c r="K21" i="11"/>
  <c r="J21" i="11"/>
  <c r="K20" i="11"/>
  <c r="J20" i="11"/>
  <c r="K19" i="11"/>
  <c r="J19" i="11"/>
  <c r="K18" i="11"/>
  <c r="J18" i="11"/>
  <c r="K17" i="11"/>
  <c r="J17" i="11"/>
  <c r="K16" i="11"/>
  <c r="J16" i="11"/>
  <c r="K15" i="11"/>
  <c r="J15" i="11"/>
  <c r="K14" i="11"/>
  <c r="J14" i="11"/>
  <c r="K13" i="11"/>
  <c r="J13" i="11"/>
  <c r="K12" i="11"/>
  <c r="J12" i="11"/>
  <c r="K11" i="11"/>
  <c r="J11" i="11"/>
  <c r="K10" i="11"/>
  <c r="J10" i="11"/>
  <c r="K9" i="11"/>
  <c r="J9" i="11"/>
  <c r="K8" i="11"/>
  <c r="J8" i="11"/>
  <c r="K7" i="11"/>
  <c r="J7" i="11"/>
  <c r="K6" i="11"/>
  <c r="J6" i="11"/>
  <c r="K5" i="11"/>
  <c r="J5" i="11"/>
  <c r="K4" i="11"/>
  <c r="J4" i="11"/>
  <c r="D104" i="11"/>
  <c r="C104" i="11"/>
  <c r="C103" i="18" s="1"/>
  <c r="D103" i="18" s="1"/>
  <c r="B104" i="11"/>
  <c r="D103" i="11"/>
  <c r="C103" i="11"/>
  <c r="C106" i="15" s="1"/>
  <c r="B103" i="11"/>
  <c r="B102" i="18" s="1"/>
  <c r="D102" i="11"/>
  <c r="C102" i="11"/>
  <c r="C105" i="15" s="1"/>
  <c r="B102" i="11"/>
  <c r="B101" i="18" s="1"/>
  <c r="D101" i="11"/>
  <c r="C101" i="11"/>
  <c r="C100" i="18" s="1"/>
  <c r="D100" i="18" s="1"/>
  <c r="B101" i="11"/>
  <c r="D100" i="11"/>
  <c r="C100" i="11"/>
  <c r="C103" i="15" s="1"/>
  <c r="B100" i="11"/>
  <c r="B99" i="18" s="1"/>
  <c r="D99" i="11"/>
  <c r="C99" i="11"/>
  <c r="B99" i="11"/>
  <c r="D98" i="11"/>
  <c r="C98" i="11"/>
  <c r="C97" i="18" s="1"/>
  <c r="D97" i="18" s="1"/>
  <c r="B98" i="11"/>
  <c r="B97" i="18" s="1"/>
  <c r="D97" i="11"/>
  <c r="C97" i="11"/>
  <c r="C100" i="15" s="1"/>
  <c r="B97" i="11"/>
  <c r="B96" i="18" s="1"/>
  <c r="D96" i="11"/>
  <c r="C96" i="11"/>
  <c r="C99" i="15" s="1"/>
  <c r="B96" i="11"/>
  <c r="D95" i="11"/>
  <c r="C95" i="11"/>
  <c r="C94" i="18" s="1"/>
  <c r="D94" i="18" s="1"/>
  <c r="B95" i="11"/>
  <c r="B94" i="18" s="1"/>
  <c r="D94" i="11"/>
  <c r="C94" i="11"/>
  <c r="C97" i="15" s="1"/>
  <c r="B94" i="11"/>
  <c r="B93" i="18" s="1"/>
  <c r="D93" i="11"/>
  <c r="C93" i="11"/>
  <c r="C92" i="18" s="1"/>
  <c r="D92" i="18" s="1"/>
  <c r="B93" i="11"/>
  <c r="B92" i="18" s="1"/>
  <c r="D92" i="11"/>
  <c r="C92" i="11"/>
  <c r="C91" i="18" s="1"/>
  <c r="D91" i="18" s="1"/>
  <c r="B92" i="11"/>
  <c r="D91" i="11"/>
  <c r="C91" i="11"/>
  <c r="C94" i="15" s="1"/>
  <c r="B91" i="11"/>
  <c r="B90" i="18" s="1"/>
  <c r="D90" i="11"/>
  <c r="C90" i="11"/>
  <c r="C89" i="18" s="1"/>
  <c r="D89" i="18" s="1"/>
  <c r="B90" i="11"/>
  <c r="D89" i="11"/>
  <c r="C89" i="11"/>
  <c r="C92" i="15" s="1"/>
  <c r="B89" i="11"/>
  <c r="D88" i="11"/>
  <c r="C88" i="11"/>
  <c r="C91" i="15" s="1"/>
  <c r="B88" i="11"/>
  <c r="B87" i="18" s="1"/>
  <c r="D87" i="11"/>
  <c r="C87" i="11"/>
  <c r="C90" i="15" s="1"/>
  <c r="B87" i="11"/>
  <c r="B86" i="18" s="1"/>
  <c r="D86" i="11"/>
  <c r="C86" i="11"/>
  <c r="B86" i="11"/>
  <c r="B85" i="18" s="1"/>
  <c r="D85" i="11"/>
  <c r="C85" i="11"/>
  <c r="C88" i="15" s="1"/>
  <c r="B85" i="11"/>
  <c r="D84" i="11"/>
  <c r="C84" i="11"/>
  <c r="B84" i="11"/>
  <c r="D83" i="11"/>
  <c r="C83" i="11"/>
  <c r="C86" i="15" s="1"/>
  <c r="B83" i="11"/>
  <c r="B82" i="18" s="1"/>
  <c r="D82" i="11"/>
  <c r="C82" i="11"/>
  <c r="C81" i="18" s="1"/>
  <c r="D81" i="18" s="1"/>
  <c r="B82" i="11"/>
  <c r="D81" i="11"/>
  <c r="C81" i="11"/>
  <c r="C84" i="15" s="1"/>
  <c r="B81" i="11"/>
  <c r="B80" i="18" s="1"/>
  <c r="D80" i="11"/>
  <c r="C80" i="11"/>
  <c r="B80" i="11"/>
  <c r="D79" i="11"/>
  <c r="C79" i="11"/>
  <c r="B79" i="11"/>
  <c r="B78" i="18" s="1"/>
  <c r="D78" i="11"/>
  <c r="C78" i="11"/>
  <c r="C77" i="18" s="1"/>
  <c r="D77" i="18" s="1"/>
  <c r="B78" i="11"/>
  <c r="B77" i="18" s="1"/>
  <c r="D77" i="11"/>
  <c r="C77" i="11"/>
  <c r="B77" i="11"/>
  <c r="B76" i="18" s="1"/>
  <c r="D76" i="11"/>
  <c r="C76" i="11"/>
  <c r="C75" i="18" s="1"/>
  <c r="D75" i="18" s="1"/>
  <c r="B76" i="11"/>
  <c r="B75" i="18" s="1"/>
  <c r="D75" i="11"/>
  <c r="C75" i="11"/>
  <c r="B75" i="11"/>
  <c r="B74" i="18" s="1"/>
  <c r="D74" i="11"/>
  <c r="C74" i="11"/>
  <c r="C73" i="18" s="1"/>
  <c r="D73" i="18" s="1"/>
  <c r="B74" i="11"/>
  <c r="B73" i="18" s="1"/>
  <c r="D73" i="11"/>
  <c r="C73" i="11"/>
  <c r="C76" i="15" s="1"/>
  <c r="B73" i="11"/>
  <c r="B72" i="18" s="1"/>
  <c r="D72" i="11"/>
  <c r="C72" i="11"/>
  <c r="C75" i="15" s="1"/>
  <c r="B72" i="11"/>
  <c r="B71" i="18" s="1"/>
  <c r="D71" i="11"/>
  <c r="C71" i="11"/>
  <c r="C74" i="15" s="1"/>
  <c r="B71" i="11"/>
  <c r="B70" i="18" s="1"/>
  <c r="D70" i="11"/>
  <c r="C70" i="11"/>
  <c r="B70" i="11"/>
  <c r="D69" i="11"/>
  <c r="C69" i="11"/>
  <c r="C72" i="15" s="1"/>
  <c r="B69" i="11"/>
  <c r="B68" i="18" s="1"/>
  <c r="D68" i="11"/>
  <c r="C68" i="11"/>
  <c r="C71" i="15" s="1"/>
  <c r="B68" i="11"/>
  <c r="B67" i="18" s="1"/>
  <c r="D67" i="11"/>
  <c r="C67" i="11"/>
  <c r="C66" i="18" s="1"/>
  <c r="D66" i="18" s="1"/>
  <c r="B67" i="11"/>
  <c r="B66" i="18" s="1"/>
  <c r="D66" i="11"/>
  <c r="C66" i="11"/>
  <c r="C65" i="18" s="1"/>
  <c r="D65" i="18" s="1"/>
  <c r="B66" i="11"/>
  <c r="B65" i="18" s="1"/>
  <c r="D65" i="11"/>
  <c r="C65" i="11"/>
  <c r="C68" i="15" s="1"/>
  <c r="B65" i="11"/>
  <c r="D64" i="11"/>
  <c r="C64" i="11"/>
  <c r="C63" i="18" s="1"/>
  <c r="D63" i="18" s="1"/>
  <c r="B64" i="11"/>
  <c r="B63" i="18" s="1"/>
  <c r="D63" i="11"/>
  <c r="C63" i="11"/>
  <c r="C62" i="18" s="1"/>
  <c r="D62" i="18" s="1"/>
  <c r="B63" i="11"/>
  <c r="B62" i="18" s="1"/>
  <c r="D62" i="11"/>
  <c r="C62" i="11"/>
  <c r="C61" i="18" s="1"/>
  <c r="D61" i="18" s="1"/>
  <c r="B62" i="11"/>
  <c r="B61" i="18" s="1"/>
  <c r="D61" i="11"/>
  <c r="C61" i="11"/>
  <c r="C60" i="18" s="1"/>
  <c r="D60" i="18" s="1"/>
  <c r="B61" i="11"/>
  <c r="B60" i="18" s="1"/>
  <c r="D60" i="11"/>
  <c r="C60" i="11"/>
  <c r="C59" i="18" s="1"/>
  <c r="D59" i="18" s="1"/>
  <c r="B60" i="11"/>
  <c r="B59" i="18" s="1"/>
  <c r="D59" i="11"/>
  <c r="C59" i="11"/>
  <c r="C58" i="18" s="1"/>
  <c r="D58" i="18" s="1"/>
  <c r="B59" i="11"/>
  <c r="B58" i="18" s="1"/>
  <c r="D58" i="11"/>
  <c r="C58" i="11"/>
  <c r="C57" i="18" s="1"/>
  <c r="D57" i="18" s="1"/>
  <c r="B58" i="11"/>
  <c r="B57" i="18" s="1"/>
  <c r="D57" i="11"/>
  <c r="C57" i="11"/>
  <c r="B57" i="11"/>
  <c r="D56" i="11"/>
  <c r="C56" i="11"/>
  <c r="C55" i="18" s="1"/>
  <c r="D55" i="18" s="1"/>
  <c r="B56" i="11"/>
  <c r="B55" i="18" s="1"/>
  <c r="D55" i="11"/>
  <c r="C55" i="11"/>
  <c r="C58" i="15" s="1"/>
  <c r="B55" i="11"/>
  <c r="B54" i="18" s="1"/>
  <c r="D54" i="11"/>
  <c r="C54" i="11"/>
  <c r="C57" i="15" s="1"/>
  <c r="B54" i="11"/>
  <c r="B53" i="18" s="1"/>
  <c r="D53" i="11"/>
  <c r="C53" i="11"/>
  <c r="C52" i="18" s="1"/>
  <c r="D52" i="18" s="1"/>
  <c r="B53" i="11"/>
  <c r="B52" i="18" s="1"/>
  <c r="D52" i="11"/>
  <c r="C52" i="11"/>
  <c r="C55" i="15" s="1"/>
  <c r="B52" i="11"/>
  <c r="B51" i="18" s="1"/>
  <c r="D51" i="11"/>
  <c r="C51" i="11"/>
  <c r="C50" i="18" s="1"/>
  <c r="D50" i="18" s="1"/>
  <c r="B51" i="11"/>
  <c r="B50" i="18" s="1"/>
  <c r="D50" i="11"/>
  <c r="C50" i="11"/>
  <c r="B50" i="11"/>
  <c r="D49" i="11"/>
  <c r="C49" i="11"/>
  <c r="C52" i="15" s="1"/>
  <c r="B49" i="11"/>
  <c r="B48" i="18" s="1"/>
  <c r="D48" i="11"/>
  <c r="C48" i="11"/>
  <c r="C47" i="18" s="1"/>
  <c r="D47" i="18" s="1"/>
  <c r="B48" i="11"/>
  <c r="B47" i="18" s="1"/>
  <c r="D47" i="11"/>
  <c r="C47" i="11"/>
  <c r="C46" i="18" s="1"/>
  <c r="D46" i="18" s="1"/>
  <c r="B47" i="11"/>
  <c r="D46" i="11"/>
  <c r="C46" i="11"/>
  <c r="C45" i="18" s="1"/>
  <c r="D45" i="18" s="1"/>
  <c r="B46" i="11"/>
  <c r="B45" i="18" s="1"/>
  <c r="D45" i="11"/>
  <c r="C45" i="11"/>
  <c r="B45" i="11"/>
  <c r="D44" i="11"/>
  <c r="C44" i="11"/>
  <c r="C43" i="18" s="1"/>
  <c r="D43" i="18" s="1"/>
  <c r="B44" i="11"/>
  <c r="D43" i="11"/>
  <c r="C43" i="11"/>
  <c r="C42" i="18" s="1"/>
  <c r="D42" i="18" s="1"/>
  <c r="B43" i="11"/>
  <c r="B42" i="18" s="1"/>
  <c r="D42" i="11"/>
  <c r="C42" i="11"/>
  <c r="B42" i="11"/>
  <c r="D41" i="11"/>
  <c r="C41" i="11"/>
  <c r="C40" i="18" s="1"/>
  <c r="D40" i="18" s="1"/>
  <c r="B41" i="11"/>
  <c r="B40" i="18" s="1"/>
  <c r="D40" i="11"/>
  <c r="C40" i="11"/>
  <c r="C39" i="18" s="1"/>
  <c r="D39" i="18" s="1"/>
  <c r="B40" i="11"/>
  <c r="B39" i="18" s="1"/>
  <c r="D39" i="11"/>
  <c r="C39" i="11"/>
  <c r="C42" i="15" s="1"/>
  <c r="B39" i="11"/>
  <c r="B38" i="18" s="1"/>
  <c r="D38" i="11"/>
  <c r="C38" i="11"/>
  <c r="C41" i="15" s="1"/>
  <c r="B38" i="11"/>
  <c r="B37" i="18" s="1"/>
  <c r="D37" i="11"/>
  <c r="C37" i="11"/>
  <c r="B37" i="11"/>
  <c r="B36" i="18" s="1"/>
  <c r="D36" i="11"/>
  <c r="C36" i="11"/>
  <c r="C39" i="15" s="1"/>
  <c r="B36" i="11"/>
  <c r="D35" i="11"/>
  <c r="C35" i="11"/>
  <c r="C34" i="18" s="1"/>
  <c r="B35" i="11"/>
  <c r="D34" i="11"/>
  <c r="C34" i="11"/>
  <c r="C33" i="18" s="1"/>
  <c r="B34" i="11"/>
  <c r="D33" i="11"/>
  <c r="C33" i="11"/>
  <c r="C36" i="15" s="1"/>
  <c r="B33" i="11"/>
  <c r="B32" i="18" s="1"/>
  <c r="D32" i="11"/>
  <c r="C32" i="11"/>
  <c r="B32" i="11"/>
  <c r="D31" i="11"/>
  <c r="C31" i="11"/>
  <c r="C34" i="15" s="1"/>
  <c r="B31" i="11"/>
  <c r="D30" i="11"/>
  <c r="C30" i="11"/>
  <c r="B30" i="11"/>
  <c r="B29" i="18" s="1"/>
  <c r="D29" i="11"/>
  <c r="C29" i="11"/>
  <c r="C32" i="15" s="1"/>
  <c r="B29" i="11"/>
  <c r="D28" i="11"/>
  <c r="C28" i="11"/>
  <c r="C27" i="18" s="1"/>
  <c r="B28" i="11"/>
  <c r="B27" i="18" s="1"/>
  <c r="D27" i="11"/>
  <c r="C27" i="11"/>
  <c r="B27" i="11"/>
  <c r="D26" i="11"/>
  <c r="C26" i="11"/>
  <c r="C25" i="18" s="1"/>
  <c r="B26" i="11"/>
  <c r="D25" i="11"/>
  <c r="C25" i="11"/>
  <c r="B25" i="11"/>
  <c r="B24" i="18" s="1"/>
  <c r="D24" i="11"/>
  <c r="C24" i="11"/>
  <c r="C23" i="18" s="1"/>
  <c r="B24" i="11"/>
  <c r="B23" i="18" s="1"/>
  <c r="D23" i="11"/>
  <c r="C23" i="11"/>
  <c r="B23" i="11"/>
  <c r="D22" i="11"/>
  <c r="C22" i="11"/>
  <c r="C21" i="18" s="1"/>
  <c r="B22" i="11"/>
  <c r="D21" i="11"/>
  <c r="C21" i="11"/>
  <c r="C24" i="15" s="1"/>
  <c r="B21" i="11"/>
  <c r="B20" i="18" s="1"/>
  <c r="D20" i="11"/>
  <c r="C20" i="11"/>
  <c r="B20" i="11"/>
  <c r="D19" i="11"/>
  <c r="C19" i="11"/>
  <c r="C18" i="18" s="1"/>
  <c r="B19" i="11"/>
  <c r="D18" i="11"/>
  <c r="C18" i="11"/>
  <c r="C21" i="15" s="1"/>
  <c r="B18" i="11"/>
  <c r="B17" i="18" s="1"/>
  <c r="D17" i="11"/>
  <c r="C17" i="11"/>
  <c r="B17" i="11"/>
  <c r="B16" i="18" s="1"/>
  <c r="D16" i="11"/>
  <c r="C16" i="11"/>
  <c r="C15" i="18" s="1"/>
  <c r="B16" i="11"/>
  <c r="D15" i="11"/>
  <c r="C15" i="11"/>
  <c r="B15" i="11"/>
  <c r="D14" i="11"/>
  <c r="C14" i="11"/>
  <c r="C17" i="15" s="1"/>
  <c r="B14" i="11"/>
  <c r="B13" i="18" s="1"/>
  <c r="D13" i="11"/>
  <c r="C13" i="11"/>
  <c r="C12" i="18" s="1"/>
  <c r="B13" i="11"/>
  <c r="B12" i="18" s="1"/>
  <c r="D12" i="11"/>
  <c r="C12" i="11"/>
  <c r="C11" i="18" s="1"/>
  <c r="B12" i="11"/>
  <c r="D11" i="11"/>
  <c r="C11" i="11"/>
  <c r="C10" i="18" s="1"/>
  <c r="B11" i="11"/>
  <c r="B10" i="18" s="1"/>
  <c r="D10" i="11"/>
  <c r="C10" i="11"/>
  <c r="B10" i="11"/>
  <c r="B13" i="15" s="1"/>
  <c r="D9" i="11"/>
  <c r="C9" i="11"/>
  <c r="C8" i="18" s="1"/>
  <c r="B9" i="11"/>
  <c r="B8" i="18" s="1"/>
  <c r="D8" i="11"/>
  <c r="C8" i="11"/>
  <c r="C7" i="18" s="1"/>
  <c r="B8" i="11"/>
  <c r="B7" i="18" s="1"/>
  <c r="D7" i="11"/>
  <c r="C7" i="11"/>
  <c r="C6" i="18" s="1"/>
  <c r="B7" i="11"/>
  <c r="D6" i="11"/>
  <c r="C6" i="11"/>
  <c r="C9" i="15" s="1"/>
  <c r="B6" i="11"/>
  <c r="D5" i="11"/>
  <c r="C5" i="11"/>
  <c r="C4" i="18" s="1"/>
  <c r="B5" i="11"/>
  <c r="D4" i="11"/>
  <c r="C4" i="11"/>
  <c r="C3" i="18" s="1"/>
  <c r="B4" i="11"/>
  <c r="T100" i="2"/>
  <c r="S100" i="2"/>
  <c r="R100" i="2"/>
  <c r="Q100" i="2"/>
  <c r="P100" i="2"/>
  <c r="O100" i="2"/>
  <c r="M100" i="2"/>
  <c r="N100" i="2" s="1"/>
  <c r="T99" i="2"/>
  <c r="S99" i="2"/>
  <c r="R99" i="2"/>
  <c r="Q99" i="2"/>
  <c r="P99" i="2"/>
  <c r="O99" i="2"/>
  <c r="M99" i="2"/>
  <c r="N99" i="2" s="1"/>
  <c r="T98" i="2"/>
  <c r="S98" i="2"/>
  <c r="R98" i="2"/>
  <c r="Q98" i="2"/>
  <c r="P98" i="2"/>
  <c r="O98" i="2"/>
  <c r="M98" i="2"/>
  <c r="N98" i="2" s="1"/>
  <c r="T97" i="2"/>
  <c r="S97" i="2"/>
  <c r="R97" i="2"/>
  <c r="Q97" i="2"/>
  <c r="P97" i="2"/>
  <c r="O97" i="2"/>
  <c r="M97" i="2"/>
  <c r="N97" i="2" s="1"/>
  <c r="T96" i="2"/>
  <c r="S96" i="2"/>
  <c r="R96" i="2"/>
  <c r="Q96" i="2"/>
  <c r="P96" i="2"/>
  <c r="O96" i="2"/>
  <c r="M96" i="2"/>
  <c r="N96" i="2" s="1"/>
  <c r="T95" i="2"/>
  <c r="S95" i="2"/>
  <c r="R95" i="2"/>
  <c r="Q95" i="2"/>
  <c r="P95" i="2"/>
  <c r="O95" i="2"/>
  <c r="M95" i="2"/>
  <c r="N95" i="2" s="1"/>
  <c r="T94" i="2"/>
  <c r="S94" i="2"/>
  <c r="R94" i="2"/>
  <c r="Q94" i="2"/>
  <c r="P94" i="2"/>
  <c r="O94" i="2"/>
  <c r="M94" i="2"/>
  <c r="N94" i="2" s="1"/>
  <c r="T93" i="2"/>
  <c r="S93" i="2"/>
  <c r="R93" i="2"/>
  <c r="Q93" i="2"/>
  <c r="P93" i="2"/>
  <c r="O93" i="2"/>
  <c r="M93" i="2"/>
  <c r="N93" i="2" s="1"/>
  <c r="T92" i="2"/>
  <c r="S92" i="2"/>
  <c r="R92" i="2"/>
  <c r="Q92" i="2"/>
  <c r="P92" i="2"/>
  <c r="O92" i="2"/>
  <c r="M92" i="2"/>
  <c r="N92" i="2" s="1"/>
  <c r="T91" i="2"/>
  <c r="S91" i="2"/>
  <c r="R91" i="2"/>
  <c r="Q91" i="2"/>
  <c r="P91" i="2"/>
  <c r="O91" i="2"/>
  <c r="M91" i="2"/>
  <c r="N91" i="2" s="1"/>
  <c r="T90" i="2"/>
  <c r="S90" i="2"/>
  <c r="R90" i="2"/>
  <c r="Q90" i="2"/>
  <c r="P90" i="2"/>
  <c r="O90" i="2"/>
  <c r="M90" i="2"/>
  <c r="N90" i="2" s="1"/>
  <c r="T89" i="2"/>
  <c r="S89" i="2"/>
  <c r="R89" i="2"/>
  <c r="Q89" i="2"/>
  <c r="P89" i="2"/>
  <c r="O89" i="2"/>
  <c r="M89" i="2"/>
  <c r="N89" i="2" s="1"/>
  <c r="T88" i="2"/>
  <c r="S88" i="2"/>
  <c r="R88" i="2"/>
  <c r="Q88" i="2"/>
  <c r="P88" i="2"/>
  <c r="O88" i="2"/>
  <c r="M88" i="2"/>
  <c r="N88" i="2" s="1"/>
  <c r="T87" i="2"/>
  <c r="S87" i="2"/>
  <c r="R87" i="2"/>
  <c r="Q87" i="2"/>
  <c r="P87" i="2"/>
  <c r="O87" i="2"/>
  <c r="M87" i="2"/>
  <c r="N87" i="2" s="1"/>
  <c r="T86" i="2"/>
  <c r="S86" i="2"/>
  <c r="R86" i="2"/>
  <c r="Q86" i="2"/>
  <c r="P86" i="2"/>
  <c r="O86" i="2"/>
  <c r="M86" i="2"/>
  <c r="N86" i="2" s="1"/>
  <c r="T85" i="2"/>
  <c r="S85" i="2"/>
  <c r="R85" i="2"/>
  <c r="Q85" i="2"/>
  <c r="P85" i="2"/>
  <c r="O85" i="2"/>
  <c r="M85" i="2"/>
  <c r="N85" i="2" s="1"/>
  <c r="T84" i="2"/>
  <c r="S84" i="2"/>
  <c r="R84" i="2"/>
  <c r="Q84" i="2"/>
  <c r="P84" i="2"/>
  <c r="O84" i="2"/>
  <c r="M84" i="2"/>
  <c r="N84" i="2" s="1"/>
  <c r="T83" i="2"/>
  <c r="S83" i="2"/>
  <c r="R83" i="2"/>
  <c r="Q83" i="2"/>
  <c r="P83" i="2"/>
  <c r="O83" i="2"/>
  <c r="M83" i="2"/>
  <c r="N83" i="2" s="1"/>
  <c r="T82" i="2"/>
  <c r="S82" i="2"/>
  <c r="R82" i="2"/>
  <c r="Q82" i="2"/>
  <c r="P82" i="2"/>
  <c r="O82" i="2"/>
  <c r="M82" i="2"/>
  <c r="N82" i="2" s="1"/>
  <c r="T81" i="2"/>
  <c r="S81" i="2"/>
  <c r="R81" i="2"/>
  <c r="Q81" i="2"/>
  <c r="P81" i="2"/>
  <c r="O81" i="2"/>
  <c r="M81" i="2"/>
  <c r="N81" i="2" s="1"/>
  <c r="T80" i="2"/>
  <c r="S80" i="2"/>
  <c r="R80" i="2"/>
  <c r="Q80" i="2"/>
  <c r="P80" i="2"/>
  <c r="O80" i="2"/>
  <c r="M80" i="2"/>
  <c r="N80" i="2" s="1"/>
  <c r="T79" i="2"/>
  <c r="S79" i="2"/>
  <c r="R79" i="2"/>
  <c r="Q79" i="2"/>
  <c r="P79" i="2"/>
  <c r="O79" i="2"/>
  <c r="M79" i="2"/>
  <c r="N79" i="2" s="1"/>
  <c r="T78" i="2"/>
  <c r="S78" i="2"/>
  <c r="R78" i="2"/>
  <c r="Q78" i="2"/>
  <c r="P78" i="2"/>
  <c r="O78" i="2"/>
  <c r="M78" i="2"/>
  <c r="N78" i="2" s="1"/>
  <c r="T77" i="2"/>
  <c r="S77" i="2"/>
  <c r="R77" i="2"/>
  <c r="Q77" i="2"/>
  <c r="P77" i="2"/>
  <c r="O77" i="2"/>
  <c r="M77" i="2"/>
  <c r="N77" i="2" s="1"/>
  <c r="T76" i="2"/>
  <c r="S76" i="2"/>
  <c r="R76" i="2"/>
  <c r="Q76" i="2"/>
  <c r="P76" i="2"/>
  <c r="O76" i="2"/>
  <c r="M76" i="2"/>
  <c r="N76" i="2" s="1"/>
  <c r="T75" i="2"/>
  <c r="S75" i="2"/>
  <c r="R75" i="2"/>
  <c r="Q75" i="2"/>
  <c r="P75" i="2"/>
  <c r="O75" i="2"/>
  <c r="M75" i="2"/>
  <c r="N75" i="2" s="1"/>
  <c r="T74" i="2"/>
  <c r="S74" i="2"/>
  <c r="R74" i="2"/>
  <c r="Q74" i="2"/>
  <c r="P74" i="2"/>
  <c r="O74" i="2"/>
  <c r="M74" i="2"/>
  <c r="N74" i="2" s="1"/>
  <c r="T73" i="2"/>
  <c r="S73" i="2"/>
  <c r="R73" i="2"/>
  <c r="Q73" i="2"/>
  <c r="P73" i="2"/>
  <c r="O73" i="2"/>
  <c r="M73" i="2"/>
  <c r="N73" i="2" s="1"/>
  <c r="T72" i="2"/>
  <c r="S72" i="2"/>
  <c r="R72" i="2"/>
  <c r="Q72" i="2"/>
  <c r="P72" i="2"/>
  <c r="O72" i="2"/>
  <c r="M72" i="2"/>
  <c r="N72" i="2" s="1"/>
  <c r="T71" i="2"/>
  <c r="S71" i="2"/>
  <c r="R71" i="2"/>
  <c r="Q71" i="2"/>
  <c r="P71" i="2"/>
  <c r="O71" i="2"/>
  <c r="M71" i="2"/>
  <c r="N71" i="2" s="1"/>
  <c r="T70" i="2"/>
  <c r="S70" i="2"/>
  <c r="R70" i="2"/>
  <c r="Q70" i="2"/>
  <c r="P70" i="2"/>
  <c r="O70" i="2"/>
  <c r="M70" i="2"/>
  <c r="N70" i="2" s="1"/>
  <c r="T69" i="2"/>
  <c r="S69" i="2"/>
  <c r="R69" i="2"/>
  <c r="Q69" i="2"/>
  <c r="P69" i="2"/>
  <c r="O69" i="2"/>
  <c r="M69" i="2"/>
  <c r="N69" i="2" s="1"/>
  <c r="T68" i="2"/>
  <c r="S68" i="2"/>
  <c r="R68" i="2"/>
  <c r="Q68" i="2"/>
  <c r="P68" i="2"/>
  <c r="O68" i="2"/>
  <c r="M68" i="2"/>
  <c r="N68" i="2" s="1"/>
  <c r="T67" i="2"/>
  <c r="S67" i="2"/>
  <c r="R67" i="2"/>
  <c r="Q67" i="2"/>
  <c r="P67" i="2"/>
  <c r="O67" i="2"/>
  <c r="M67" i="2"/>
  <c r="N67" i="2" s="1"/>
  <c r="T66" i="2"/>
  <c r="S66" i="2"/>
  <c r="R66" i="2"/>
  <c r="Q66" i="2"/>
  <c r="P66" i="2"/>
  <c r="O66" i="2"/>
  <c r="M66" i="2"/>
  <c r="N66" i="2" s="1"/>
  <c r="T65" i="2"/>
  <c r="S65" i="2"/>
  <c r="R65" i="2"/>
  <c r="Q65" i="2"/>
  <c r="P65" i="2"/>
  <c r="O65" i="2"/>
  <c r="M65" i="2"/>
  <c r="N65" i="2" s="1"/>
  <c r="T64" i="2"/>
  <c r="S64" i="2"/>
  <c r="R64" i="2"/>
  <c r="Q64" i="2"/>
  <c r="P64" i="2"/>
  <c r="O64" i="2"/>
  <c r="M64" i="2"/>
  <c r="N64" i="2" s="1"/>
  <c r="T63" i="2"/>
  <c r="S63" i="2"/>
  <c r="R63" i="2"/>
  <c r="Q63" i="2"/>
  <c r="P63" i="2"/>
  <c r="O63" i="2"/>
  <c r="M63" i="2"/>
  <c r="N63" i="2" s="1"/>
  <c r="T62" i="2"/>
  <c r="S62" i="2"/>
  <c r="R62" i="2"/>
  <c r="Q62" i="2"/>
  <c r="P62" i="2"/>
  <c r="O62" i="2"/>
  <c r="M62" i="2"/>
  <c r="N62" i="2" s="1"/>
  <c r="T61" i="2"/>
  <c r="S61" i="2"/>
  <c r="R61" i="2"/>
  <c r="Q61" i="2"/>
  <c r="P61" i="2"/>
  <c r="O61" i="2"/>
  <c r="M61" i="2"/>
  <c r="N61" i="2" s="1"/>
  <c r="T60" i="2"/>
  <c r="S60" i="2"/>
  <c r="R60" i="2"/>
  <c r="Q60" i="2"/>
  <c r="P60" i="2"/>
  <c r="O60" i="2"/>
  <c r="M60" i="2"/>
  <c r="N60" i="2" s="1"/>
  <c r="T59" i="2"/>
  <c r="S59" i="2"/>
  <c r="R59" i="2"/>
  <c r="Q59" i="2"/>
  <c r="P59" i="2"/>
  <c r="O59" i="2"/>
  <c r="M59" i="2"/>
  <c r="N59" i="2" s="1"/>
  <c r="T58" i="2"/>
  <c r="S58" i="2"/>
  <c r="R58" i="2"/>
  <c r="Q58" i="2"/>
  <c r="P58" i="2"/>
  <c r="O58" i="2"/>
  <c r="M58" i="2"/>
  <c r="N58" i="2" s="1"/>
  <c r="T57" i="2"/>
  <c r="S57" i="2"/>
  <c r="R57" i="2"/>
  <c r="Q57" i="2"/>
  <c r="P57" i="2"/>
  <c r="O57" i="2"/>
  <c r="M57" i="2"/>
  <c r="N57" i="2" s="1"/>
  <c r="T56" i="2"/>
  <c r="S56" i="2"/>
  <c r="R56" i="2"/>
  <c r="Q56" i="2"/>
  <c r="P56" i="2"/>
  <c r="O56" i="2"/>
  <c r="M56" i="2"/>
  <c r="N56" i="2" s="1"/>
  <c r="T55" i="2"/>
  <c r="S55" i="2"/>
  <c r="R55" i="2"/>
  <c r="Q55" i="2"/>
  <c r="P55" i="2"/>
  <c r="O55" i="2"/>
  <c r="M55" i="2"/>
  <c r="N55" i="2" s="1"/>
  <c r="T54" i="2"/>
  <c r="S54" i="2"/>
  <c r="R54" i="2"/>
  <c r="Q54" i="2"/>
  <c r="P54" i="2"/>
  <c r="O54" i="2"/>
  <c r="M54" i="2"/>
  <c r="N54" i="2" s="1"/>
  <c r="T53" i="2"/>
  <c r="S53" i="2"/>
  <c r="R53" i="2"/>
  <c r="Q53" i="2"/>
  <c r="P53" i="2"/>
  <c r="O53" i="2"/>
  <c r="M53" i="2"/>
  <c r="N53" i="2" s="1"/>
  <c r="T52" i="2"/>
  <c r="S52" i="2"/>
  <c r="R52" i="2"/>
  <c r="Q52" i="2"/>
  <c r="P52" i="2"/>
  <c r="O52" i="2"/>
  <c r="M52" i="2"/>
  <c r="N52" i="2" s="1"/>
  <c r="T51" i="2"/>
  <c r="S51" i="2"/>
  <c r="R51" i="2"/>
  <c r="Q51" i="2"/>
  <c r="P51" i="2"/>
  <c r="O51" i="2"/>
  <c r="M51" i="2"/>
  <c r="N51" i="2" s="1"/>
  <c r="T50" i="2"/>
  <c r="S50" i="2"/>
  <c r="R50" i="2"/>
  <c r="Q50" i="2"/>
  <c r="P50" i="2"/>
  <c r="O50" i="2"/>
  <c r="M50" i="2"/>
  <c r="N50" i="2" s="1"/>
  <c r="B50" i="2"/>
  <c r="T49" i="2"/>
  <c r="S49" i="2"/>
  <c r="R49" i="2"/>
  <c r="Q49" i="2"/>
  <c r="P49" i="2"/>
  <c r="O49" i="2"/>
  <c r="M49" i="2"/>
  <c r="N49" i="2" s="1"/>
  <c r="B49" i="2"/>
  <c r="T48" i="2"/>
  <c r="S48" i="2"/>
  <c r="R48" i="2"/>
  <c r="Q48" i="2"/>
  <c r="P48" i="2"/>
  <c r="O48" i="2"/>
  <c r="M48" i="2"/>
  <c r="N48" i="2" s="1"/>
  <c r="B48" i="2"/>
  <c r="T47" i="2"/>
  <c r="S47" i="2"/>
  <c r="R47" i="2"/>
  <c r="Q47" i="2"/>
  <c r="P47" i="2"/>
  <c r="O47" i="2"/>
  <c r="M47" i="2"/>
  <c r="N47" i="2" s="1"/>
  <c r="B47" i="2"/>
  <c r="T46" i="2"/>
  <c r="S46" i="2"/>
  <c r="R46" i="2"/>
  <c r="Q46" i="2"/>
  <c r="P46" i="2"/>
  <c r="O46" i="2"/>
  <c r="M46" i="2"/>
  <c r="N46" i="2" s="1"/>
  <c r="B46" i="2"/>
  <c r="T45" i="2"/>
  <c r="S45" i="2"/>
  <c r="R45" i="2"/>
  <c r="Q45" i="2"/>
  <c r="P45" i="2"/>
  <c r="O45" i="2"/>
  <c r="M45" i="2"/>
  <c r="N45" i="2" s="1"/>
  <c r="B45" i="2"/>
  <c r="T44" i="2"/>
  <c r="S44" i="2"/>
  <c r="R44" i="2"/>
  <c r="Q44" i="2"/>
  <c r="P44" i="2"/>
  <c r="O44" i="2"/>
  <c r="M44" i="2"/>
  <c r="N44" i="2" s="1"/>
  <c r="B44" i="2"/>
  <c r="T43" i="2"/>
  <c r="S43" i="2"/>
  <c r="R43" i="2"/>
  <c r="Q43" i="2"/>
  <c r="P43" i="2"/>
  <c r="O43" i="2"/>
  <c r="M43" i="2"/>
  <c r="N43" i="2" s="1"/>
  <c r="B43" i="2"/>
  <c r="T42" i="2"/>
  <c r="S42" i="2"/>
  <c r="R42" i="2"/>
  <c r="Q42" i="2"/>
  <c r="P42" i="2"/>
  <c r="O42" i="2"/>
  <c r="M42" i="2"/>
  <c r="N42" i="2" s="1"/>
  <c r="B42" i="2"/>
  <c r="T41" i="2"/>
  <c r="S41" i="2"/>
  <c r="R41" i="2"/>
  <c r="Q41" i="2"/>
  <c r="P41" i="2"/>
  <c r="O41" i="2"/>
  <c r="M41" i="2"/>
  <c r="N41" i="2" s="1"/>
  <c r="B41" i="2"/>
  <c r="T40" i="2"/>
  <c r="S40" i="2"/>
  <c r="R40" i="2"/>
  <c r="Q40" i="2"/>
  <c r="P40" i="2"/>
  <c r="O40" i="2"/>
  <c r="M40" i="2"/>
  <c r="N40" i="2" s="1"/>
  <c r="B40" i="2"/>
  <c r="T39" i="2"/>
  <c r="S39" i="2"/>
  <c r="R39" i="2"/>
  <c r="Q39" i="2"/>
  <c r="P39" i="2"/>
  <c r="O39" i="2"/>
  <c r="M39" i="2"/>
  <c r="N39" i="2" s="1"/>
  <c r="B39" i="2"/>
  <c r="T38" i="2"/>
  <c r="S38" i="2"/>
  <c r="R38" i="2"/>
  <c r="Q38" i="2"/>
  <c r="P38" i="2"/>
  <c r="O38" i="2"/>
  <c r="M38" i="2"/>
  <c r="N38" i="2" s="1"/>
  <c r="B38" i="2"/>
  <c r="T37" i="2"/>
  <c r="S37" i="2"/>
  <c r="R37" i="2"/>
  <c r="Q37" i="2"/>
  <c r="P37" i="2"/>
  <c r="O37" i="2"/>
  <c r="M37" i="2"/>
  <c r="N37" i="2" s="1"/>
  <c r="B37" i="2"/>
  <c r="T36" i="2"/>
  <c r="S36" i="2"/>
  <c r="R36" i="2"/>
  <c r="Q36" i="2"/>
  <c r="P36" i="2"/>
  <c r="O36" i="2"/>
  <c r="M36" i="2"/>
  <c r="N36" i="2" s="1"/>
  <c r="B36" i="2"/>
  <c r="T35" i="2"/>
  <c r="S35" i="2"/>
  <c r="R35" i="2"/>
  <c r="Q35" i="2"/>
  <c r="P35" i="2"/>
  <c r="O35" i="2"/>
  <c r="M35" i="2"/>
  <c r="N35" i="2" s="1"/>
  <c r="B35" i="2"/>
  <c r="T34" i="2"/>
  <c r="S34" i="2"/>
  <c r="R34" i="2"/>
  <c r="Q34" i="2"/>
  <c r="P34" i="2"/>
  <c r="O34" i="2"/>
  <c r="M34" i="2"/>
  <c r="N34" i="2" s="1"/>
  <c r="B34" i="2"/>
  <c r="T33" i="2"/>
  <c r="S33" i="2"/>
  <c r="R33" i="2"/>
  <c r="Q33" i="2"/>
  <c r="P33" i="2"/>
  <c r="O33" i="2"/>
  <c r="M33" i="2"/>
  <c r="N33" i="2" s="1"/>
  <c r="B33" i="2"/>
  <c r="T32" i="2"/>
  <c r="S32" i="2"/>
  <c r="R32" i="2"/>
  <c r="Q32" i="2"/>
  <c r="P32" i="2"/>
  <c r="O32" i="2"/>
  <c r="M32" i="2"/>
  <c r="N32" i="2" s="1"/>
  <c r="B32" i="2"/>
  <c r="T31" i="2"/>
  <c r="S31" i="2"/>
  <c r="R31" i="2"/>
  <c r="Q31" i="2"/>
  <c r="P31" i="2"/>
  <c r="O31" i="2"/>
  <c r="M31" i="2"/>
  <c r="N31" i="2" s="1"/>
  <c r="B31" i="2"/>
  <c r="T30" i="2"/>
  <c r="S30" i="2"/>
  <c r="R30" i="2"/>
  <c r="Q30" i="2"/>
  <c r="P30" i="2"/>
  <c r="O30" i="2"/>
  <c r="M30" i="2"/>
  <c r="N30" i="2" s="1"/>
  <c r="B30" i="2"/>
  <c r="T29" i="2"/>
  <c r="S29" i="2"/>
  <c r="R29" i="2"/>
  <c r="Q29" i="2"/>
  <c r="P29" i="2"/>
  <c r="O29" i="2"/>
  <c r="M29" i="2"/>
  <c r="N29" i="2" s="1"/>
  <c r="B29" i="2"/>
  <c r="T28" i="2"/>
  <c r="S28" i="2"/>
  <c r="R28" i="2"/>
  <c r="Q28" i="2"/>
  <c r="P28" i="2"/>
  <c r="O28" i="2"/>
  <c r="M28" i="2"/>
  <c r="N28" i="2" s="1"/>
  <c r="B28" i="2"/>
  <c r="T27" i="2"/>
  <c r="S27" i="2"/>
  <c r="R27" i="2"/>
  <c r="Q27" i="2"/>
  <c r="P27" i="2"/>
  <c r="O27" i="2"/>
  <c r="M27" i="2"/>
  <c r="N27" i="2" s="1"/>
  <c r="B27" i="2"/>
  <c r="T26" i="2"/>
  <c r="S26" i="2"/>
  <c r="R26" i="2"/>
  <c r="Q26" i="2"/>
  <c r="P26" i="2"/>
  <c r="O26" i="2"/>
  <c r="M26" i="2"/>
  <c r="N26" i="2" s="1"/>
  <c r="B26" i="2"/>
  <c r="T25" i="2"/>
  <c r="S25" i="2"/>
  <c r="R25" i="2"/>
  <c r="Q25" i="2"/>
  <c r="P25" i="2"/>
  <c r="O25" i="2"/>
  <c r="M25" i="2"/>
  <c r="N25" i="2" s="1"/>
  <c r="B25" i="2"/>
  <c r="T24" i="2"/>
  <c r="S24" i="2"/>
  <c r="R24" i="2"/>
  <c r="Q24" i="2"/>
  <c r="P24" i="2"/>
  <c r="O24" i="2"/>
  <c r="M24" i="2"/>
  <c r="N24" i="2" s="1"/>
  <c r="B24" i="2"/>
  <c r="T23" i="2"/>
  <c r="S23" i="2"/>
  <c r="R23" i="2"/>
  <c r="Q23" i="2"/>
  <c r="P23" i="2"/>
  <c r="O23" i="2"/>
  <c r="M23" i="2"/>
  <c r="N23" i="2" s="1"/>
  <c r="B23" i="2"/>
  <c r="T22" i="2"/>
  <c r="S22" i="2"/>
  <c r="R22" i="2"/>
  <c r="Q22" i="2"/>
  <c r="P22" i="2"/>
  <c r="O22" i="2"/>
  <c r="M22" i="2"/>
  <c r="N22" i="2" s="1"/>
  <c r="B22" i="2"/>
  <c r="T21" i="2"/>
  <c r="S21" i="2"/>
  <c r="R21" i="2"/>
  <c r="Q21" i="2"/>
  <c r="P21" i="2"/>
  <c r="O21" i="2"/>
  <c r="M21" i="2"/>
  <c r="N21" i="2" s="1"/>
  <c r="B21" i="2"/>
  <c r="T20" i="2"/>
  <c r="S20" i="2"/>
  <c r="R20" i="2"/>
  <c r="Q20" i="2"/>
  <c r="P20" i="2"/>
  <c r="O20" i="2"/>
  <c r="M20" i="2"/>
  <c r="N20" i="2" s="1"/>
  <c r="B20" i="2"/>
  <c r="T19" i="2"/>
  <c r="S19" i="2"/>
  <c r="R19" i="2"/>
  <c r="Q19" i="2"/>
  <c r="P19" i="2"/>
  <c r="O19" i="2"/>
  <c r="M19" i="2"/>
  <c r="N19" i="2" s="1"/>
  <c r="B19" i="2"/>
  <c r="T18" i="2"/>
  <c r="S18" i="2"/>
  <c r="R18" i="2"/>
  <c r="Q18" i="2"/>
  <c r="P18" i="2"/>
  <c r="O18" i="2"/>
  <c r="M18" i="2"/>
  <c r="N18" i="2" s="1"/>
  <c r="B18" i="2"/>
  <c r="T17" i="2"/>
  <c r="S17" i="2"/>
  <c r="R17" i="2"/>
  <c r="Q17" i="2"/>
  <c r="P17" i="2"/>
  <c r="O17" i="2"/>
  <c r="M17" i="2"/>
  <c r="N17" i="2" s="1"/>
  <c r="B17" i="2"/>
  <c r="T16" i="2"/>
  <c r="S16" i="2"/>
  <c r="R16" i="2"/>
  <c r="Q16" i="2"/>
  <c r="P16" i="2"/>
  <c r="O16" i="2"/>
  <c r="M16" i="2"/>
  <c r="N16" i="2" s="1"/>
  <c r="B16" i="2"/>
  <c r="T15" i="2"/>
  <c r="S15" i="2"/>
  <c r="R15" i="2"/>
  <c r="Q15" i="2"/>
  <c r="P15" i="2"/>
  <c r="O15" i="2"/>
  <c r="M15" i="2"/>
  <c r="N15" i="2" s="1"/>
  <c r="H15" i="2"/>
  <c r="G15" i="2"/>
  <c r="F15" i="2"/>
  <c r="E15" i="2"/>
  <c r="D15" i="2"/>
  <c r="B15" i="2"/>
  <c r="T14" i="2"/>
  <c r="S14" i="2"/>
  <c r="R14" i="2"/>
  <c r="Q14" i="2"/>
  <c r="P14" i="2"/>
  <c r="O14" i="2"/>
  <c r="M14" i="2"/>
  <c r="N14" i="2" s="1"/>
  <c r="H14" i="2"/>
  <c r="G14" i="2"/>
  <c r="F14" i="2"/>
  <c r="E14" i="2"/>
  <c r="D14" i="2"/>
  <c r="B14" i="2"/>
  <c r="T13" i="2"/>
  <c r="S13" i="2"/>
  <c r="R13" i="2"/>
  <c r="Q13" i="2"/>
  <c r="P13" i="2"/>
  <c r="O13" i="2"/>
  <c r="M13" i="2"/>
  <c r="N13" i="2" s="1"/>
  <c r="H13" i="2"/>
  <c r="G13" i="2"/>
  <c r="F13" i="2"/>
  <c r="E13" i="2"/>
  <c r="D13" i="2"/>
  <c r="B13" i="2"/>
  <c r="T12" i="2"/>
  <c r="S12" i="2"/>
  <c r="R12" i="2"/>
  <c r="Q12" i="2"/>
  <c r="P12" i="2"/>
  <c r="O12" i="2"/>
  <c r="M12" i="2"/>
  <c r="N12" i="2" s="1"/>
  <c r="H12" i="2"/>
  <c r="G12" i="2"/>
  <c r="F12" i="2"/>
  <c r="E12" i="2"/>
  <c r="D12" i="2"/>
  <c r="B12" i="2"/>
  <c r="T11" i="2"/>
  <c r="S11" i="2"/>
  <c r="R11" i="2"/>
  <c r="Q11" i="2"/>
  <c r="P11" i="2"/>
  <c r="O11" i="2"/>
  <c r="M11" i="2"/>
  <c r="N11" i="2" s="1"/>
  <c r="H11" i="2"/>
  <c r="G11" i="2"/>
  <c r="F11" i="2"/>
  <c r="E11" i="2"/>
  <c r="D11" i="2"/>
  <c r="B11" i="2"/>
  <c r="T10" i="2"/>
  <c r="S10" i="2"/>
  <c r="R10" i="2"/>
  <c r="Q10" i="2"/>
  <c r="P10" i="2"/>
  <c r="O10" i="2"/>
  <c r="M10" i="2"/>
  <c r="N10" i="2" s="1"/>
  <c r="H10" i="2"/>
  <c r="G10" i="2"/>
  <c r="F10" i="2"/>
  <c r="E10" i="2"/>
  <c r="D10" i="2"/>
  <c r="C10" i="2"/>
  <c r="B10" i="2"/>
  <c r="T9" i="2"/>
  <c r="S9" i="2"/>
  <c r="R9" i="2"/>
  <c r="Q9" i="2"/>
  <c r="P9" i="2"/>
  <c r="O9" i="2"/>
  <c r="M9" i="2"/>
  <c r="N9" i="2" s="1"/>
  <c r="H9" i="2"/>
  <c r="G9" i="2"/>
  <c r="F9" i="2"/>
  <c r="E9" i="2"/>
  <c r="D9" i="2"/>
  <c r="C9" i="2"/>
  <c r="B9" i="2"/>
  <c r="T8" i="2"/>
  <c r="S8" i="2"/>
  <c r="R8" i="2"/>
  <c r="Q8" i="2"/>
  <c r="P8" i="2"/>
  <c r="O8" i="2"/>
  <c r="M8" i="2"/>
  <c r="N8" i="2" s="1"/>
  <c r="H8" i="2"/>
  <c r="G8" i="2"/>
  <c r="F8" i="2"/>
  <c r="E8" i="2"/>
  <c r="D8" i="2"/>
  <c r="C8" i="2"/>
  <c r="B8" i="2"/>
  <c r="T7" i="2"/>
  <c r="S7" i="2"/>
  <c r="R7" i="2"/>
  <c r="Q7" i="2"/>
  <c r="P7" i="2"/>
  <c r="O7" i="2"/>
  <c r="M7" i="2"/>
  <c r="N7" i="2" s="1"/>
  <c r="H7" i="2"/>
  <c r="G7" i="2"/>
  <c r="F7" i="2"/>
  <c r="E7" i="2"/>
  <c r="D7" i="2"/>
  <c r="C7" i="2"/>
  <c r="B7" i="2"/>
  <c r="T6" i="2"/>
  <c r="S6" i="2"/>
  <c r="R6" i="2"/>
  <c r="Q6" i="2"/>
  <c r="P6" i="2"/>
  <c r="O6" i="2"/>
  <c r="M6" i="2"/>
  <c r="N6" i="2" s="1"/>
  <c r="H6" i="2"/>
  <c r="G6" i="2"/>
  <c r="F6" i="2"/>
  <c r="E6" i="2"/>
  <c r="G18" i="5" s="1"/>
  <c r="G43" i="5" s="1"/>
  <c r="G73" i="5" s="1"/>
  <c r="D6" i="2"/>
  <c r="C6" i="2"/>
  <c r="B6" i="2"/>
  <c r="T5" i="2"/>
  <c r="S5" i="2"/>
  <c r="R5" i="2"/>
  <c r="Q5" i="2"/>
  <c r="P5" i="2"/>
  <c r="O5" i="2"/>
  <c r="M5" i="2"/>
  <c r="N5" i="2" s="1"/>
  <c r="H5" i="2"/>
  <c r="G5" i="2"/>
  <c r="F5" i="2"/>
  <c r="E5" i="2"/>
  <c r="F18" i="5" s="1"/>
  <c r="F43" i="5" s="1"/>
  <c r="F73" i="5" s="1"/>
  <c r="D5" i="2"/>
  <c r="C5" i="2"/>
  <c r="B5" i="2"/>
  <c r="A5" i="2"/>
  <c r="T4" i="2"/>
  <c r="S4" i="2"/>
  <c r="R4" i="2"/>
  <c r="Q4" i="2"/>
  <c r="P4" i="2"/>
  <c r="O4" i="2"/>
  <c r="M4" i="2"/>
  <c r="N4" i="2" s="1"/>
  <c r="K4" i="2"/>
  <c r="J4" i="2"/>
  <c r="H4" i="2"/>
  <c r="G4" i="2"/>
  <c r="F4" i="2"/>
  <c r="E4" i="2"/>
  <c r="J18" i="5" s="1"/>
  <c r="J43" i="5" s="1"/>
  <c r="J73" i="5" s="1"/>
  <c r="D4" i="2"/>
  <c r="C4" i="2"/>
  <c r="B4" i="2"/>
  <c r="A4" i="2"/>
  <c r="T3" i="2"/>
  <c r="S3" i="2"/>
  <c r="R3" i="2"/>
  <c r="Q3" i="2"/>
  <c r="P3" i="2"/>
  <c r="O3" i="2"/>
  <c r="M3" i="2"/>
  <c r="H3" i="2"/>
  <c r="G3" i="2"/>
  <c r="F3" i="2"/>
  <c r="E3" i="2"/>
  <c r="D18" i="5" s="1"/>
  <c r="D43" i="5" s="1"/>
  <c r="D73" i="5" s="1"/>
  <c r="D3" i="2"/>
  <c r="C3" i="2"/>
  <c r="B3" i="2"/>
  <c r="A3" i="2"/>
  <c r="T2" i="2"/>
  <c r="S2" i="2"/>
  <c r="R2" i="2"/>
  <c r="Q2" i="2"/>
  <c r="P2" i="2"/>
  <c r="O2" i="2"/>
  <c r="M2" i="2"/>
  <c r="K2" i="2"/>
  <c r="J2" i="2"/>
  <c r="H2" i="2"/>
  <c r="G2" i="2"/>
  <c r="F2" i="2"/>
  <c r="E2" i="2"/>
  <c r="D2" i="2"/>
  <c r="C2" i="2"/>
  <c r="B2" i="2"/>
  <c r="A2" i="2"/>
  <c r="AF5" i="9"/>
  <c r="AF6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2" i="9"/>
  <c r="AF83" i="9"/>
  <c r="AF84" i="9"/>
  <c r="AF85" i="9"/>
  <c r="AF86" i="9"/>
  <c r="AF87" i="9"/>
  <c r="AF88" i="9"/>
  <c r="AF89" i="9"/>
  <c r="AF90" i="9"/>
  <c r="AF91" i="9"/>
  <c r="AF92" i="9"/>
  <c r="AF93" i="9"/>
  <c r="AF94" i="9"/>
  <c r="AF95" i="9"/>
  <c r="AF96" i="9"/>
  <c r="AF97" i="9"/>
  <c r="AF98" i="9"/>
  <c r="AF99" i="9"/>
  <c r="AF100" i="9"/>
  <c r="AF101" i="9"/>
  <c r="AF102" i="9"/>
  <c r="AF103" i="9"/>
  <c r="AF104" i="9"/>
  <c r="AF105" i="9"/>
  <c r="AF106" i="9"/>
  <c r="AF107" i="9"/>
  <c r="AF108" i="9"/>
  <c r="AF109" i="9"/>
  <c r="AF110" i="9"/>
  <c r="AF111" i="9"/>
  <c r="AF112" i="9"/>
  <c r="AF113" i="9"/>
  <c r="AF114" i="9"/>
  <c r="AF115" i="9"/>
  <c r="AF116" i="9"/>
  <c r="AF117" i="9"/>
  <c r="AF118" i="9"/>
  <c r="AF119" i="9"/>
  <c r="AF120" i="9"/>
  <c r="AF121" i="9"/>
  <c r="AF122" i="9"/>
  <c r="AF123" i="9"/>
  <c r="AF124" i="9"/>
  <c r="AF125" i="9"/>
  <c r="AF126" i="9"/>
  <c r="AF127" i="9"/>
  <c r="AF128" i="9"/>
  <c r="AF129" i="9"/>
  <c r="AF130" i="9"/>
  <c r="AF131" i="9"/>
  <c r="AF132" i="9"/>
  <c r="AF133" i="9"/>
  <c r="AF134" i="9"/>
  <c r="AF135" i="9"/>
  <c r="AF136" i="9"/>
  <c r="AF137" i="9"/>
  <c r="AF138" i="9"/>
  <c r="AF139" i="9"/>
  <c r="AF140" i="9"/>
  <c r="AF141" i="9"/>
  <c r="AF142" i="9"/>
  <c r="AF143" i="9"/>
  <c r="AF144" i="9"/>
  <c r="AF145" i="9"/>
  <c r="AF146" i="9"/>
  <c r="AF147" i="9"/>
  <c r="AF148" i="9"/>
  <c r="AF149" i="9"/>
  <c r="AF150" i="9"/>
  <c r="AF151" i="9"/>
  <c r="AF152" i="9"/>
  <c r="AF153" i="9"/>
  <c r="AF154" i="9"/>
  <c r="AF155" i="9"/>
  <c r="AF156" i="9"/>
  <c r="AF157" i="9"/>
  <c r="AF158" i="9"/>
  <c r="AF159" i="9"/>
  <c r="AF160" i="9"/>
  <c r="AF161" i="9"/>
  <c r="AF162" i="9"/>
  <c r="AF163" i="9"/>
  <c r="AF164" i="9"/>
  <c r="AF165" i="9"/>
  <c r="AF166" i="9"/>
  <c r="AF167" i="9"/>
  <c r="AF168" i="9"/>
  <c r="AF169" i="9"/>
  <c r="AF170" i="9"/>
  <c r="AF171" i="9"/>
  <c r="AF172" i="9"/>
  <c r="AF173" i="9"/>
  <c r="AF174" i="9"/>
  <c r="AF175" i="9"/>
  <c r="AF176" i="9"/>
  <c r="AF177" i="9"/>
  <c r="AF178" i="9"/>
  <c r="AF179" i="9"/>
  <c r="AF180" i="9"/>
  <c r="AF181" i="9"/>
  <c r="AF182" i="9"/>
  <c r="AF183" i="9"/>
  <c r="AF184" i="9"/>
  <c r="AF185" i="9"/>
  <c r="AF186" i="9"/>
  <c r="AF187" i="9"/>
  <c r="AF188" i="9"/>
  <c r="AF189" i="9"/>
  <c r="AF190" i="9"/>
  <c r="AF191" i="9"/>
  <c r="AF192" i="9"/>
  <c r="AF193" i="9"/>
  <c r="AF194" i="9"/>
  <c r="AF195" i="9"/>
  <c r="AF196" i="9"/>
  <c r="AF197" i="9"/>
  <c r="AF198" i="9"/>
  <c r="AF199" i="9"/>
  <c r="AF200" i="9"/>
  <c r="AF201" i="9"/>
  <c r="AF202" i="9"/>
  <c r="AF203" i="9"/>
  <c r="AF204" i="9"/>
  <c r="AF205" i="9"/>
  <c r="AE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0" i="9"/>
  <c r="AE111" i="9"/>
  <c r="AE112" i="9"/>
  <c r="AE113" i="9"/>
  <c r="AE114" i="9"/>
  <c r="AE115" i="9"/>
  <c r="AE116" i="9"/>
  <c r="AE117" i="9"/>
  <c r="AE118" i="9"/>
  <c r="AE119" i="9"/>
  <c r="AE120" i="9"/>
  <c r="AE121" i="9"/>
  <c r="AE122" i="9"/>
  <c r="AE123" i="9"/>
  <c r="AE124" i="9"/>
  <c r="AE125" i="9"/>
  <c r="AE126" i="9"/>
  <c r="AE127" i="9"/>
  <c r="AE128" i="9"/>
  <c r="AE129" i="9"/>
  <c r="AE130" i="9"/>
  <c r="AE131" i="9"/>
  <c r="AE132" i="9"/>
  <c r="AE133" i="9"/>
  <c r="AE134" i="9"/>
  <c r="AE135" i="9"/>
  <c r="AE136" i="9"/>
  <c r="AE137" i="9"/>
  <c r="AE138" i="9"/>
  <c r="AE139" i="9"/>
  <c r="AE140" i="9"/>
  <c r="AE141" i="9"/>
  <c r="AE142" i="9"/>
  <c r="AE143" i="9"/>
  <c r="AE144" i="9"/>
  <c r="AE145" i="9"/>
  <c r="AE146" i="9"/>
  <c r="AE147" i="9"/>
  <c r="AE148" i="9"/>
  <c r="AE149" i="9"/>
  <c r="AE150" i="9"/>
  <c r="AE151" i="9"/>
  <c r="AE152" i="9"/>
  <c r="AE153" i="9"/>
  <c r="AE154" i="9"/>
  <c r="AE155" i="9"/>
  <c r="AE156" i="9"/>
  <c r="AE157" i="9"/>
  <c r="AE158" i="9"/>
  <c r="AE159" i="9"/>
  <c r="AE160" i="9"/>
  <c r="AE161" i="9"/>
  <c r="AE162" i="9"/>
  <c r="AE163" i="9"/>
  <c r="AE164" i="9"/>
  <c r="AE165" i="9"/>
  <c r="AE166" i="9"/>
  <c r="AE167" i="9"/>
  <c r="AE168" i="9"/>
  <c r="AE169" i="9"/>
  <c r="AE170" i="9"/>
  <c r="AE171" i="9"/>
  <c r="AE172" i="9"/>
  <c r="AE173" i="9"/>
  <c r="AE174" i="9"/>
  <c r="AE175" i="9"/>
  <c r="AE176" i="9"/>
  <c r="AE177" i="9"/>
  <c r="AE178" i="9"/>
  <c r="AE179" i="9"/>
  <c r="AE180" i="9"/>
  <c r="AE181" i="9"/>
  <c r="AE182" i="9"/>
  <c r="AE183" i="9"/>
  <c r="AE184" i="9"/>
  <c r="AE185" i="9"/>
  <c r="AE186" i="9"/>
  <c r="AE187" i="9"/>
  <c r="AE188" i="9"/>
  <c r="AE189" i="9"/>
  <c r="AE190" i="9"/>
  <c r="AE191" i="9"/>
  <c r="AE192" i="9"/>
  <c r="AE193" i="9"/>
  <c r="AE194" i="9"/>
  <c r="AE195" i="9"/>
  <c r="AE196" i="9"/>
  <c r="AE197" i="9"/>
  <c r="AE198" i="9"/>
  <c r="AE199" i="9"/>
  <c r="AE200" i="9"/>
  <c r="AE201" i="9"/>
  <c r="AE202" i="9"/>
  <c r="AE203" i="9"/>
  <c r="AE204" i="9"/>
  <c r="AE205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0" i="9"/>
  <c r="AD91" i="9"/>
  <c r="AD92" i="9"/>
  <c r="AD93" i="9"/>
  <c r="AD94" i="9"/>
  <c r="AD95" i="9"/>
  <c r="AD96" i="9"/>
  <c r="AD97" i="9"/>
  <c r="AD98" i="9"/>
  <c r="AD99" i="9"/>
  <c r="AD100" i="9"/>
  <c r="AD101" i="9"/>
  <c r="AD102" i="9"/>
  <c r="AD103" i="9"/>
  <c r="AD104" i="9"/>
  <c r="AD105" i="9"/>
  <c r="AD106" i="9"/>
  <c r="AD107" i="9"/>
  <c r="AD108" i="9"/>
  <c r="AD109" i="9"/>
  <c r="AD110" i="9"/>
  <c r="AD111" i="9"/>
  <c r="AD112" i="9"/>
  <c r="AD113" i="9"/>
  <c r="AD114" i="9"/>
  <c r="AD115" i="9"/>
  <c r="AD116" i="9"/>
  <c r="AD117" i="9"/>
  <c r="AD118" i="9"/>
  <c r="AD119" i="9"/>
  <c r="AD120" i="9"/>
  <c r="AD121" i="9"/>
  <c r="AD122" i="9"/>
  <c r="AD123" i="9"/>
  <c r="AD124" i="9"/>
  <c r="AD125" i="9"/>
  <c r="AD126" i="9"/>
  <c r="AD127" i="9"/>
  <c r="AD128" i="9"/>
  <c r="AD129" i="9"/>
  <c r="AD130" i="9"/>
  <c r="AD131" i="9"/>
  <c r="AD132" i="9"/>
  <c r="AD133" i="9"/>
  <c r="AD134" i="9"/>
  <c r="AD135" i="9"/>
  <c r="AD136" i="9"/>
  <c r="AD137" i="9"/>
  <c r="AD138" i="9"/>
  <c r="AD139" i="9"/>
  <c r="AD140" i="9"/>
  <c r="AD141" i="9"/>
  <c r="AD142" i="9"/>
  <c r="AD143" i="9"/>
  <c r="AD144" i="9"/>
  <c r="AD145" i="9"/>
  <c r="AD146" i="9"/>
  <c r="AD147" i="9"/>
  <c r="AD148" i="9"/>
  <c r="AD149" i="9"/>
  <c r="AD150" i="9"/>
  <c r="AD151" i="9"/>
  <c r="AD152" i="9"/>
  <c r="AD153" i="9"/>
  <c r="AD154" i="9"/>
  <c r="AD155" i="9"/>
  <c r="AD156" i="9"/>
  <c r="AD157" i="9"/>
  <c r="AD158" i="9"/>
  <c r="AD159" i="9"/>
  <c r="AD160" i="9"/>
  <c r="AD161" i="9"/>
  <c r="AD162" i="9"/>
  <c r="AD163" i="9"/>
  <c r="AD164" i="9"/>
  <c r="AD165" i="9"/>
  <c r="AD166" i="9"/>
  <c r="AD167" i="9"/>
  <c r="AD168" i="9"/>
  <c r="AD169" i="9"/>
  <c r="AD170" i="9"/>
  <c r="AD171" i="9"/>
  <c r="AD172" i="9"/>
  <c r="AD173" i="9"/>
  <c r="AD174" i="9"/>
  <c r="AD175" i="9"/>
  <c r="AD176" i="9"/>
  <c r="AD177" i="9"/>
  <c r="AD178" i="9"/>
  <c r="AD179" i="9"/>
  <c r="AD180" i="9"/>
  <c r="AD181" i="9"/>
  <c r="AD182" i="9"/>
  <c r="AD183" i="9"/>
  <c r="AD184" i="9"/>
  <c r="AD185" i="9"/>
  <c r="AD186" i="9"/>
  <c r="AD187" i="9"/>
  <c r="AD188" i="9"/>
  <c r="AD189" i="9"/>
  <c r="AD190" i="9"/>
  <c r="AD191" i="9"/>
  <c r="AD192" i="9"/>
  <c r="AD193" i="9"/>
  <c r="AD194" i="9"/>
  <c r="AD195" i="9"/>
  <c r="AD196" i="9"/>
  <c r="AD197" i="9"/>
  <c r="AD198" i="9"/>
  <c r="AD199" i="9"/>
  <c r="AD200" i="9"/>
  <c r="AD201" i="9"/>
  <c r="AD202" i="9"/>
  <c r="AD203" i="9"/>
  <c r="AD204" i="9"/>
  <c r="AD205" i="9"/>
  <c r="AC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C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AC153" i="9"/>
  <c r="AC154" i="9"/>
  <c r="AC155" i="9"/>
  <c r="AC156" i="9"/>
  <c r="AC157" i="9"/>
  <c r="AC158" i="9"/>
  <c r="AC159" i="9"/>
  <c r="AC160" i="9"/>
  <c r="AC161" i="9"/>
  <c r="AC162" i="9"/>
  <c r="AC163" i="9"/>
  <c r="AC164" i="9"/>
  <c r="AC165" i="9"/>
  <c r="AC166" i="9"/>
  <c r="AC167" i="9"/>
  <c r="AC168" i="9"/>
  <c r="AC169" i="9"/>
  <c r="AC170" i="9"/>
  <c r="AC171" i="9"/>
  <c r="AC172" i="9"/>
  <c r="AC173" i="9"/>
  <c r="AC174" i="9"/>
  <c r="AC175" i="9"/>
  <c r="AC176" i="9"/>
  <c r="AC177" i="9"/>
  <c r="AC178" i="9"/>
  <c r="AC179" i="9"/>
  <c r="AC180" i="9"/>
  <c r="AC181" i="9"/>
  <c r="AC182" i="9"/>
  <c r="AC183" i="9"/>
  <c r="AC184" i="9"/>
  <c r="AC185" i="9"/>
  <c r="AC186" i="9"/>
  <c r="AC187" i="9"/>
  <c r="AC188" i="9"/>
  <c r="AC189" i="9"/>
  <c r="AC190" i="9"/>
  <c r="AC191" i="9"/>
  <c r="AC192" i="9"/>
  <c r="AC193" i="9"/>
  <c r="AC194" i="9"/>
  <c r="AC195" i="9"/>
  <c r="AC196" i="9"/>
  <c r="AC197" i="9"/>
  <c r="AC198" i="9"/>
  <c r="AC199" i="9"/>
  <c r="AC200" i="9"/>
  <c r="AC201" i="9"/>
  <c r="AC202" i="9"/>
  <c r="AC203" i="9"/>
  <c r="AC204" i="9"/>
  <c r="AC205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130" i="9"/>
  <c r="AB131" i="9"/>
  <c r="AB132" i="9"/>
  <c r="AB133" i="9"/>
  <c r="AB134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B149" i="9"/>
  <c r="AB150" i="9"/>
  <c r="AB151" i="9"/>
  <c r="AB152" i="9"/>
  <c r="AB153" i="9"/>
  <c r="AB154" i="9"/>
  <c r="AB155" i="9"/>
  <c r="AB156" i="9"/>
  <c r="AB157" i="9"/>
  <c r="AB158" i="9"/>
  <c r="AB159" i="9"/>
  <c r="AB160" i="9"/>
  <c r="AB161" i="9"/>
  <c r="AB162" i="9"/>
  <c r="AB163" i="9"/>
  <c r="AB164" i="9"/>
  <c r="AB165" i="9"/>
  <c r="AB166" i="9"/>
  <c r="AB167" i="9"/>
  <c r="AB168" i="9"/>
  <c r="AB169" i="9"/>
  <c r="AB170" i="9"/>
  <c r="AB171" i="9"/>
  <c r="AB172" i="9"/>
  <c r="AB173" i="9"/>
  <c r="AB174" i="9"/>
  <c r="AB175" i="9"/>
  <c r="AB176" i="9"/>
  <c r="AB177" i="9"/>
  <c r="AB178" i="9"/>
  <c r="AB179" i="9"/>
  <c r="AB180" i="9"/>
  <c r="AB181" i="9"/>
  <c r="AB182" i="9"/>
  <c r="AB183" i="9"/>
  <c r="AB184" i="9"/>
  <c r="AB185" i="9"/>
  <c r="AB186" i="9"/>
  <c r="AB187" i="9"/>
  <c r="AB188" i="9"/>
  <c r="AB189" i="9"/>
  <c r="AB190" i="9"/>
  <c r="AB191" i="9"/>
  <c r="AB192" i="9"/>
  <c r="AB193" i="9"/>
  <c r="AB194" i="9"/>
  <c r="AB195" i="9"/>
  <c r="AB196" i="9"/>
  <c r="AB197" i="9"/>
  <c r="AB198" i="9"/>
  <c r="AB199" i="9"/>
  <c r="AB200" i="9"/>
  <c r="AB201" i="9"/>
  <c r="AB202" i="9"/>
  <c r="AB203" i="9"/>
  <c r="AB204" i="9"/>
  <c r="AB205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A115" i="9"/>
  <c r="AA116" i="9"/>
  <c r="AA117" i="9"/>
  <c r="AA118" i="9"/>
  <c r="AA119" i="9"/>
  <c r="AA120" i="9"/>
  <c r="AA121" i="9"/>
  <c r="AA122" i="9"/>
  <c r="AA123" i="9"/>
  <c r="AA124" i="9"/>
  <c r="AA125" i="9"/>
  <c r="AA126" i="9"/>
  <c r="AA127" i="9"/>
  <c r="AA128" i="9"/>
  <c r="AA129" i="9"/>
  <c r="AA130" i="9"/>
  <c r="AA131" i="9"/>
  <c r="AA132" i="9"/>
  <c r="AA133" i="9"/>
  <c r="AA134" i="9"/>
  <c r="AA135" i="9"/>
  <c r="AA136" i="9"/>
  <c r="AA137" i="9"/>
  <c r="AA138" i="9"/>
  <c r="AA139" i="9"/>
  <c r="AA140" i="9"/>
  <c r="AA141" i="9"/>
  <c r="AA142" i="9"/>
  <c r="AA143" i="9"/>
  <c r="AA144" i="9"/>
  <c r="AA145" i="9"/>
  <c r="AA146" i="9"/>
  <c r="AA147" i="9"/>
  <c r="AA148" i="9"/>
  <c r="AA149" i="9"/>
  <c r="AA150" i="9"/>
  <c r="AA151" i="9"/>
  <c r="AA152" i="9"/>
  <c r="AA153" i="9"/>
  <c r="AA154" i="9"/>
  <c r="AA155" i="9"/>
  <c r="AA156" i="9"/>
  <c r="AA157" i="9"/>
  <c r="AA158" i="9"/>
  <c r="AA159" i="9"/>
  <c r="AA160" i="9"/>
  <c r="AA161" i="9"/>
  <c r="AA162" i="9"/>
  <c r="AA163" i="9"/>
  <c r="AA164" i="9"/>
  <c r="AA165" i="9"/>
  <c r="AA166" i="9"/>
  <c r="AA167" i="9"/>
  <c r="AA168" i="9"/>
  <c r="AA169" i="9"/>
  <c r="AA170" i="9"/>
  <c r="AA171" i="9"/>
  <c r="AA172" i="9"/>
  <c r="AA173" i="9"/>
  <c r="AA174" i="9"/>
  <c r="AA175" i="9"/>
  <c r="AA176" i="9"/>
  <c r="AA177" i="9"/>
  <c r="AA178" i="9"/>
  <c r="AA179" i="9"/>
  <c r="AA180" i="9"/>
  <c r="AA181" i="9"/>
  <c r="AA182" i="9"/>
  <c r="AA183" i="9"/>
  <c r="AA184" i="9"/>
  <c r="AA185" i="9"/>
  <c r="AA186" i="9"/>
  <c r="AA187" i="9"/>
  <c r="AA188" i="9"/>
  <c r="AA189" i="9"/>
  <c r="AA190" i="9"/>
  <c r="AA191" i="9"/>
  <c r="AA192" i="9"/>
  <c r="AA193" i="9"/>
  <c r="AA194" i="9"/>
  <c r="AA195" i="9"/>
  <c r="AA196" i="9"/>
  <c r="AA197" i="9"/>
  <c r="AA198" i="9"/>
  <c r="AA199" i="9"/>
  <c r="AA200" i="9"/>
  <c r="AA201" i="9"/>
  <c r="AA202" i="9"/>
  <c r="AA203" i="9"/>
  <c r="AA204" i="9"/>
  <c r="AA205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Z133" i="9"/>
  <c r="Z134" i="9"/>
  <c r="Z135" i="9"/>
  <c r="Z136" i="9"/>
  <c r="Z137" i="9"/>
  <c r="Z138" i="9"/>
  <c r="Z139" i="9"/>
  <c r="Z140" i="9"/>
  <c r="Z141" i="9"/>
  <c r="Z142" i="9"/>
  <c r="Z143" i="9"/>
  <c r="Z144" i="9"/>
  <c r="Z145" i="9"/>
  <c r="Z146" i="9"/>
  <c r="Z147" i="9"/>
  <c r="Z148" i="9"/>
  <c r="Z149" i="9"/>
  <c r="Z150" i="9"/>
  <c r="Z151" i="9"/>
  <c r="Z152" i="9"/>
  <c r="Z153" i="9"/>
  <c r="Z154" i="9"/>
  <c r="Z155" i="9"/>
  <c r="Z156" i="9"/>
  <c r="Z157" i="9"/>
  <c r="Z158" i="9"/>
  <c r="Z159" i="9"/>
  <c r="Z160" i="9"/>
  <c r="Z161" i="9"/>
  <c r="Z162" i="9"/>
  <c r="Z163" i="9"/>
  <c r="Z164" i="9"/>
  <c r="Z165" i="9"/>
  <c r="Z166" i="9"/>
  <c r="Z167" i="9"/>
  <c r="Z168" i="9"/>
  <c r="Z169" i="9"/>
  <c r="Z170" i="9"/>
  <c r="Z171" i="9"/>
  <c r="Z172" i="9"/>
  <c r="Z173" i="9"/>
  <c r="Z174" i="9"/>
  <c r="Z175" i="9"/>
  <c r="Z176" i="9"/>
  <c r="Z177" i="9"/>
  <c r="Z178" i="9"/>
  <c r="Z179" i="9"/>
  <c r="Z180" i="9"/>
  <c r="Z181" i="9"/>
  <c r="Z182" i="9"/>
  <c r="Z183" i="9"/>
  <c r="Z184" i="9"/>
  <c r="Z185" i="9"/>
  <c r="Z186" i="9"/>
  <c r="Z187" i="9"/>
  <c r="Z188" i="9"/>
  <c r="Z189" i="9"/>
  <c r="Z190" i="9"/>
  <c r="Z191" i="9"/>
  <c r="Z192" i="9"/>
  <c r="Z193" i="9"/>
  <c r="Z194" i="9"/>
  <c r="Z195" i="9"/>
  <c r="Z196" i="9"/>
  <c r="Z197" i="9"/>
  <c r="Z198" i="9"/>
  <c r="Z199" i="9"/>
  <c r="Z200" i="9"/>
  <c r="Z201" i="9"/>
  <c r="Z202" i="9"/>
  <c r="Z203" i="9"/>
  <c r="Z204" i="9"/>
  <c r="Z205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A5" i="9"/>
  <c r="A6" i="9"/>
  <c r="A7" i="14" s="1"/>
  <c r="A7" i="9"/>
  <c r="A8" i="14" s="1"/>
  <c r="A8" i="9"/>
  <c r="A9" i="14" s="1"/>
  <c r="A9" i="9"/>
  <c r="A10" i="14" s="1"/>
  <c r="A10" i="9"/>
  <c r="A11" i="14" s="1"/>
  <c r="A11" i="9"/>
  <c r="A12" i="14" s="1"/>
  <c r="A12" i="9"/>
  <c r="A13" i="14" s="1"/>
  <c r="A13" i="9"/>
  <c r="A14" i="14" s="1"/>
  <c r="A14" i="9"/>
  <c r="A15" i="14" s="1"/>
  <c r="A15" i="9"/>
  <c r="A16" i="14" s="1"/>
  <c r="A16" i="9"/>
  <c r="A17" i="14" s="1"/>
  <c r="A17" i="9"/>
  <c r="A18" i="14" s="1"/>
  <c r="A18" i="9"/>
  <c r="A19" i="14" s="1"/>
  <c r="A19" i="9"/>
  <c r="A20" i="14" s="1"/>
  <c r="A20" i="9"/>
  <c r="A21" i="14" s="1"/>
  <c r="A21" i="9"/>
  <c r="A22" i="14" s="1"/>
  <c r="A22" i="9"/>
  <c r="A23" i="14" s="1"/>
  <c r="A23" i="9"/>
  <c r="A24" i="14" s="1"/>
  <c r="A24" i="9"/>
  <c r="A25" i="14" s="1"/>
  <c r="A25" i="9"/>
  <c r="A26" i="14" s="1"/>
  <c r="A26" i="9"/>
  <c r="A27" i="14" s="1"/>
  <c r="A27" i="9"/>
  <c r="A28" i="14" s="1"/>
  <c r="A28" i="9"/>
  <c r="A29" i="14" s="1"/>
  <c r="A29" i="9"/>
  <c r="A30" i="14" s="1"/>
  <c r="A30" i="9"/>
  <c r="A31" i="14" s="1"/>
  <c r="A31" i="9"/>
  <c r="A32" i="14" s="1"/>
  <c r="A32" i="9"/>
  <c r="A33" i="14" s="1"/>
  <c r="A33" i="9"/>
  <c r="A34" i="14" s="1"/>
  <c r="A34" i="9"/>
  <c r="A35" i="14" s="1"/>
  <c r="A35" i="9"/>
  <c r="A36" i="14" s="1"/>
  <c r="A36" i="9"/>
  <c r="A37" i="14" s="1"/>
  <c r="A37" i="9"/>
  <c r="A38" i="14" s="1"/>
  <c r="A38" i="9"/>
  <c r="A39" i="14" s="1"/>
  <c r="A39" i="9"/>
  <c r="A40" i="14" s="1"/>
  <c r="A40" i="9"/>
  <c r="A41" i="14" s="1"/>
  <c r="A41" i="9"/>
  <c r="A42" i="14" s="1"/>
  <c r="A42" i="9"/>
  <c r="A43" i="14" s="1"/>
  <c r="A43" i="9"/>
  <c r="A44" i="14" s="1"/>
  <c r="A44" i="9"/>
  <c r="A45" i="14" s="1"/>
  <c r="A45" i="9"/>
  <c r="A46" i="14" s="1"/>
  <c r="A46" i="9"/>
  <c r="A47" i="14" s="1"/>
  <c r="A47" i="9"/>
  <c r="A48" i="14" s="1"/>
  <c r="A48" i="9"/>
  <c r="A49" i="14" s="1"/>
  <c r="A49" i="9"/>
  <c r="A50" i="14" s="1"/>
  <c r="A50" i="9"/>
  <c r="A51" i="14" s="1"/>
  <c r="A51" i="9"/>
  <c r="A52" i="14" s="1"/>
  <c r="A52" i="9"/>
  <c r="A53" i="14" s="1"/>
  <c r="A53" i="9"/>
  <c r="A54" i="14" s="1"/>
  <c r="A54" i="9"/>
  <c r="A55" i="14" s="1"/>
  <c r="A55" i="9"/>
  <c r="A56" i="14" s="1"/>
  <c r="A56" i="9"/>
  <c r="A57" i="14" s="1"/>
  <c r="A57" i="9"/>
  <c r="A58" i="14" s="1"/>
  <c r="A58" i="9"/>
  <c r="A59" i="14" s="1"/>
  <c r="A59" i="9"/>
  <c r="A60" i="14" s="1"/>
  <c r="A60" i="9"/>
  <c r="A61" i="14" s="1"/>
  <c r="A61" i="9"/>
  <c r="A62" i="14" s="1"/>
  <c r="A62" i="9"/>
  <c r="A63" i="14" s="1"/>
  <c r="A63" i="9"/>
  <c r="A64" i="14" s="1"/>
  <c r="A64" i="9"/>
  <c r="A65" i="14" s="1"/>
  <c r="A65" i="9"/>
  <c r="A66" i="14" s="1"/>
  <c r="A66" i="9"/>
  <c r="A67" i="14" s="1"/>
  <c r="A67" i="9"/>
  <c r="A68" i="14" s="1"/>
  <c r="A68" i="9"/>
  <c r="A69" i="14" s="1"/>
  <c r="A69" i="9"/>
  <c r="A70" i="14" s="1"/>
  <c r="A70" i="9"/>
  <c r="A71" i="14" s="1"/>
  <c r="A71" i="9"/>
  <c r="A72" i="14" s="1"/>
  <c r="A72" i="9"/>
  <c r="A73" i="14" s="1"/>
  <c r="A73" i="9"/>
  <c r="A74" i="14" s="1"/>
  <c r="A74" i="9"/>
  <c r="A75" i="14" s="1"/>
  <c r="A75" i="9"/>
  <c r="A76" i="14" s="1"/>
  <c r="A76" i="9"/>
  <c r="A77" i="14" s="1"/>
  <c r="A77" i="9"/>
  <c r="A78" i="14" s="1"/>
  <c r="A78" i="9"/>
  <c r="A79" i="14" s="1"/>
  <c r="A79" i="9"/>
  <c r="A80" i="14" s="1"/>
  <c r="A80" i="9"/>
  <c r="A81" i="14" s="1"/>
  <c r="A81" i="9"/>
  <c r="A82" i="14" s="1"/>
  <c r="A82" i="9"/>
  <c r="A83" i="14" s="1"/>
  <c r="A83" i="9"/>
  <c r="A84" i="14" s="1"/>
  <c r="A84" i="9"/>
  <c r="A85" i="14" s="1"/>
  <c r="A85" i="9"/>
  <c r="A86" i="14" s="1"/>
  <c r="A86" i="9"/>
  <c r="A87" i="14" s="1"/>
  <c r="A87" i="9"/>
  <c r="A88" i="14" s="1"/>
  <c r="A88" i="9"/>
  <c r="A89" i="14" s="1"/>
  <c r="A89" i="9"/>
  <c r="A90" i="14" s="1"/>
  <c r="A90" i="9"/>
  <c r="A91" i="14" s="1"/>
  <c r="A91" i="9"/>
  <c r="A92" i="14" s="1"/>
  <c r="A92" i="9"/>
  <c r="A93" i="14" s="1"/>
  <c r="A93" i="9"/>
  <c r="A94" i="14" s="1"/>
  <c r="A94" i="9"/>
  <c r="A95" i="14" s="1"/>
  <c r="A95" i="9"/>
  <c r="A96" i="14" s="1"/>
  <c r="A96" i="9"/>
  <c r="A97" i="14" s="1"/>
  <c r="A97" i="9"/>
  <c r="A98" i="14" s="1"/>
  <c r="A98" i="9"/>
  <c r="A99" i="14" s="1"/>
  <c r="A99" i="9"/>
  <c r="A100" i="14" s="1"/>
  <c r="A100" i="9"/>
  <c r="A101" i="14" s="1"/>
  <c r="A101" i="9"/>
  <c r="A102" i="14" s="1"/>
  <c r="A102" i="9"/>
  <c r="A103" i="14" s="1"/>
  <c r="A103" i="9"/>
  <c r="A104" i="14" s="1"/>
  <c r="A104" i="9"/>
  <c r="A105" i="14" s="1"/>
  <c r="A105" i="9"/>
  <c r="A106" i="14" s="1"/>
  <c r="A106" i="9"/>
  <c r="A107" i="14" s="1"/>
  <c r="A107" i="9"/>
  <c r="A108" i="14" s="1"/>
  <c r="A108" i="9"/>
  <c r="A109" i="14" s="1"/>
  <c r="A109" i="9"/>
  <c r="A110" i="14" s="1"/>
  <c r="A110" i="9"/>
  <c r="A111" i="14" s="1"/>
  <c r="A111" i="9"/>
  <c r="A112" i="14" s="1"/>
  <c r="A112" i="9"/>
  <c r="A113" i="14" s="1"/>
  <c r="A113" i="9"/>
  <c r="A114" i="14" s="1"/>
  <c r="A114" i="9"/>
  <c r="A115" i="14" s="1"/>
  <c r="A115" i="9"/>
  <c r="A116" i="14" s="1"/>
  <c r="A116" i="9"/>
  <c r="A117" i="14" s="1"/>
  <c r="A117" i="9"/>
  <c r="A118" i="14" s="1"/>
  <c r="A118" i="9"/>
  <c r="A119" i="14" s="1"/>
  <c r="A119" i="9"/>
  <c r="A120" i="14" s="1"/>
  <c r="A120" i="9"/>
  <c r="A121" i="9"/>
  <c r="A122" i="14" s="1"/>
  <c r="A122" i="9"/>
  <c r="A123" i="14" s="1"/>
  <c r="A123" i="9"/>
  <c r="A124" i="14" s="1"/>
  <c r="A124" i="9"/>
  <c r="A125" i="14" s="1"/>
  <c r="A125" i="9"/>
  <c r="A126" i="14" s="1"/>
  <c r="A126" i="9"/>
  <c r="A127" i="14" s="1"/>
  <c r="A127" i="9"/>
  <c r="A128" i="14" s="1"/>
  <c r="A128" i="9"/>
  <c r="A129" i="14" s="1"/>
  <c r="A129" i="9"/>
  <c r="A130" i="14" s="1"/>
  <c r="A130" i="9"/>
  <c r="A131" i="14" s="1"/>
  <c r="A131" i="9"/>
  <c r="A132" i="9"/>
  <c r="A133" i="14" s="1"/>
  <c r="A133" i="9"/>
  <c r="A134" i="14" s="1"/>
  <c r="A134" i="9"/>
  <c r="A135" i="14" s="1"/>
  <c r="A135" i="9"/>
  <c r="A136" i="14" s="1"/>
  <c r="A136" i="9"/>
  <c r="A137" i="14" s="1"/>
  <c r="A137" i="9"/>
  <c r="A138" i="14" s="1"/>
  <c r="A138" i="9"/>
  <c r="A139" i="14" s="1"/>
  <c r="A139" i="9"/>
  <c r="A140" i="14" s="1"/>
  <c r="A140" i="9"/>
  <c r="A141" i="14" s="1"/>
  <c r="A141" i="9"/>
  <c r="A142" i="14" s="1"/>
  <c r="A142" i="9"/>
  <c r="A143" i="14" s="1"/>
  <c r="A143" i="9"/>
  <c r="A144" i="14" s="1"/>
  <c r="A144" i="9"/>
  <c r="A145" i="14" s="1"/>
  <c r="A145" i="9"/>
  <c r="A146" i="9"/>
  <c r="A147" i="14" s="1"/>
  <c r="A147" i="9"/>
  <c r="A148" i="14" s="1"/>
  <c r="A148" i="9"/>
  <c r="A149" i="14" s="1"/>
  <c r="A149" i="9"/>
  <c r="A150" i="14" s="1"/>
  <c r="A150" i="9"/>
  <c r="A151" i="14" s="1"/>
  <c r="A151" i="9"/>
  <c r="A152" i="14" s="1"/>
  <c r="A152" i="9"/>
  <c r="A153" i="14" s="1"/>
  <c r="A153" i="9"/>
  <c r="A154" i="9"/>
  <c r="A155" i="9"/>
  <c r="A156" i="14" s="1"/>
  <c r="A156" i="9"/>
  <c r="A157" i="14" s="1"/>
  <c r="A157" i="9"/>
  <c r="A158" i="14" s="1"/>
  <c r="A158" i="9"/>
  <c r="A159" i="14" s="1"/>
  <c r="A159" i="9"/>
  <c r="A160" i="14" s="1"/>
  <c r="A160" i="9"/>
  <c r="A161" i="14" s="1"/>
  <c r="A161" i="9"/>
  <c r="A162" i="14" s="1"/>
  <c r="A162" i="9"/>
  <c r="A163" i="14" s="1"/>
  <c r="A163" i="9"/>
  <c r="A164" i="9"/>
  <c r="A165" i="14" s="1"/>
  <c r="A165" i="9"/>
  <c r="A166" i="14" s="1"/>
  <c r="A166" i="9"/>
  <c r="A167" i="14" s="1"/>
  <c r="A167" i="9"/>
  <c r="A168" i="9"/>
  <c r="A169" i="14" s="1"/>
  <c r="A169" i="9"/>
  <c r="A170" i="14" s="1"/>
  <c r="A170" i="9"/>
  <c r="A171" i="14" s="1"/>
  <c r="A171" i="9"/>
  <c r="A172" i="14" s="1"/>
  <c r="A172" i="9"/>
  <c r="A173" i="9"/>
  <c r="A174" i="14" s="1"/>
  <c r="A174" i="9"/>
  <c r="A175" i="14" s="1"/>
  <c r="A175" i="9"/>
  <c r="A176" i="14" s="1"/>
  <c r="A176" i="9"/>
  <c r="A177" i="14" s="1"/>
  <c r="A177" i="9"/>
  <c r="A178" i="14" s="1"/>
  <c r="A178" i="9"/>
  <c r="A179" i="9"/>
  <c r="A180" i="14" s="1"/>
  <c r="A180" i="9"/>
  <c r="A181" i="14" s="1"/>
  <c r="A181" i="9"/>
  <c r="A182" i="9"/>
  <c r="A183" i="14" s="1"/>
  <c r="A183" i="9"/>
  <c r="A184" i="14" s="1"/>
  <c r="A184" i="9"/>
  <c r="A185" i="14" s="1"/>
  <c r="A185" i="9"/>
  <c r="A186" i="14" s="1"/>
  <c r="A186" i="9"/>
  <c r="A187" i="14" s="1"/>
  <c r="A187" i="9"/>
  <c r="A188" i="14" s="1"/>
  <c r="A188" i="9"/>
  <c r="A189" i="9"/>
  <c r="A190" i="14" s="1"/>
  <c r="A190" i="9"/>
  <c r="A191" i="14" s="1"/>
  <c r="A191" i="9"/>
  <c r="A192" i="14" s="1"/>
  <c r="A192" i="9"/>
  <c r="A193" i="14" s="1"/>
  <c r="A193" i="9"/>
  <c r="A194" i="14" s="1"/>
  <c r="A194" i="9"/>
  <c r="A195" i="14" s="1"/>
  <c r="A195" i="9"/>
  <c r="A196" i="14" s="1"/>
  <c r="A196" i="9"/>
  <c r="A197" i="14" s="1"/>
  <c r="A197" i="9"/>
  <c r="A198" i="14" s="1"/>
  <c r="A198" i="9"/>
  <c r="A199" i="14" s="1"/>
  <c r="A199" i="9"/>
  <c r="A200" i="14" s="1"/>
  <c r="A200" i="9"/>
  <c r="A201" i="9"/>
  <c r="A202" i="14" s="1"/>
  <c r="A202" i="9"/>
  <c r="A203" i="14" s="1"/>
  <c r="A203" i="9"/>
  <c r="A204" i="14" s="1"/>
  <c r="A204" i="9"/>
  <c r="A205" i="14" s="1"/>
  <c r="A205" i="9"/>
  <c r="C11" i="10"/>
  <c r="B11" i="10"/>
  <c r="C10" i="10"/>
  <c r="B10" i="10"/>
  <c r="C9" i="10"/>
  <c r="B9" i="10"/>
  <c r="C8" i="10"/>
  <c r="B8" i="10"/>
  <c r="C7" i="10"/>
  <c r="B7" i="10"/>
  <c r="C6" i="10"/>
  <c r="B6" i="10"/>
  <c r="C5" i="10"/>
  <c r="B5" i="10"/>
  <c r="C4" i="10"/>
  <c r="B4" i="10"/>
  <c r="C3" i="10"/>
  <c r="B3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BM5" i="10"/>
  <c r="BL5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BM3" i="10"/>
  <c r="BL3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F2" i="10"/>
  <c r="P93" i="8"/>
  <c r="P94" i="8"/>
  <c r="P95" i="8"/>
  <c r="P96" i="8"/>
  <c r="M78" i="8"/>
  <c r="P65" i="8"/>
  <c r="P66" i="8"/>
  <c r="P67" i="8"/>
  <c r="P68" i="8"/>
  <c r="P69" i="8"/>
  <c r="P70" i="8"/>
  <c r="L22" i="8"/>
  <c r="F17" i="12"/>
  <c r="G23" i="12"/>
  <c r="L38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34" i="8"/>
  <c r="L33" i="8"/>
  <c r="L32" i="8"/>
  <c r="L31" i="8"/>
  <c r="L30" i="8"/>
  <c r="L29" i="8"/>
  <c r="L28" i="8"/>
  <c r="L27" i="8"/>
  <c r="L26" i="8"/>
  <c r="L25" i="8"/>
  <c r="L24" i="8"/>
  <c r="L23" i="8"/>
  <c r="L21" i="8"/>
  <c r="L20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I70" i="8"/>
  <c r="H69" i="12" s="1"/>
  <c r="I69" i="8"/>
  <c r="H68" i="12" s="1"/>
  <c r="I68" i="8"/>
  <c r="H67" i="12" s="1"/>
  <c r="I67" i="8"/>
  <c r="H66" i="12" s="1"/>
  <c r="I66" i="8"/>
  <c r="H65" i="12" s="1"/>
  <c r="I65" i="8"/>
  <c r="H64" i="12" s="1"/>
  <c r="I34" i="8"/>
  <c r="H33" i="12" s="1"/>
  <c r="I33" i="8"/>
  <c r="H32" i="12" s="1"/>
  <c r="I32" i="8"/>
  <c r="H31" i="12" s="1"/>
  <c r="I31" i="8"/>
  <c r="H30" i="12" s="1"/>
  <c r="I30" i="8"/>
  <c r="H29" i="12" s="1"/>
  <c r="I29" i="8"/>
  <c r="H28" i="12" s="1"/>
  <c r="I28" i="8"/>
  <c r="H27" i="12" s="1"/>
  <c r="I27" i="8"/>
  <c r="H26" i="12" s="1"/>
  <c r="I26" i="8"/>
  <c r="H25" i="12" s="1"/>
  <c r="K38" i="8"/>
  <c r="A8" i="17"/>
  <c r="A7" i="17"/>
  <c r="A6" i="17"/>
  <c r="M73" i="12"/>
  <c r="M37" i="12"/>
  <c r="M16" i="12"/>
  <c r="M20" i="8"/>
  <c r="N20" i="8"/>
  <c r="M21" i="8"/>
  <c r="M20" i="12" s="1"/>
  <c r="N21" i="8"/>
  <c r="N20" i="12" s="1"/>
  <c r="M22" i="8"/>
  <c r="M21" i="12" s="1"/>
  <c r="N22" i="8"/>
  <c r="N21" i="12" s="1"/>
  <c r="M23" i="8"/>
  <c r="M22" i="12" s="1"/>
  <c r="N23" i="8"/>
  <c r="M24" i="8"/>
  <c r="M23" i="12" s="1"/>
  <c r="N24" i="8"/>
  <c r="M25" i="8"/>
  <c r="N25" i="8"/>
  <c r="M26" i="8"/>
  <c r="N26" i="8"/>
  <c r="M27" i="8"/>
  <c r="N27" i="8"/>
  <c r="M28" i="8"/>
  <c r="N28" i="8"/>
  <c r="M29" i="8"/>
  <c r="N29" i="8"/>
  <c r="M30" i="8"/>
  <c r="N30" i="8"/>
  <c r="M31" i="8"/>
  <c r="N31" i="8"/>
  <c r="M32" i="8"/>
  <c r="N32" i="8"/>
  <c r="M33" i="8"/>
  <c r="N33" i="8"/>
  <c r="M34" i="8"/>
  <c r="N34" i="8"/>
  <c r="M41" i="8"/>
  <c r="M40" i="12" s="1"/>
  <c r="N41" i="8"/>
  <c r="M42" i="8"/>
  <c r="N42" i="8"/>
  <c r="N41" i="12" s="1"/>
  <c r="M43" i="8"/>
  <c r="M42" i="12" s="1"/>
  <c r="N43" i="8"/>
  <c r="N42" i="12" s="1"/>
  <c r="M44" i="8"/>
  <c r="M43" i="12" s="1"/>
  <c r="N44" i="8"/>
  <c r="N43" i="12" s="1"/>
  <c r="M45" i="8"/>
  <c r="M44" i="12" s="1"/>
  <c r="N45" i="8"/>
  <c r="N44" i="12" s="1"/>
  <c r="M46" i="8"/>
  <c r="N46" i="8"/>
  <c r="N45" i="12" s="1"/>
  <c r="M47" i="8"/>
  <c r="N47" i="8"/>
  <c r="N46" i="12" s="1"/>
  <c r="M48" i="8"/>
  <c r="N48" i="8"/>
  <c r="N47" i="12" s="1"/>
  <c r="M49" i="8"/>
  <c r="N49" i="8"/>
  <c r="N48" i="12" s="1"/>
  <c r="M50" i="8"/>
  <c r="N50" i="8"/>
  <c r="N49" i="12" s="1"/>
  <c r="M51" i="8"/>
  <c r="N51" i="8"/>
  <c r="M52" i="8"/>
  <c r="N52" i="8"/>
  <c r="M53" i="8"/>
  <c r="N53" i="8"/>
  <c r="N52" i="12" s="1"/>
  <c r="M54" i="8"/>
  <c r="N54" i="8"/>
  <c r="N53" i="12" s="1"/>
  <c r="M55" i="8"/>
  <c r="N55" i="8"/>
  <c r="N54" i="12" s="1"/>
  <c r="M56" i="8"/>
  <c r="M55" i="12" s="1"/>
  <c r="N56" i="8"/>
  <c r="N55" i="12" s="1"/>
  <c r="M57" i="8"/>
  <c r="N57" i="8"/>
  <c r="N56" i="12" s="1"/>
  <c r="M58" i="8"/>
  <c r="N58" i="8"/>
  <c r="N57" i="12" s="1"/>
  <c r="M59" i="8"/>
  <c r="N59" i="8"/>
  <c r="N58" i="12" s="1"/>
  <c r="M60" i="8"/>
  <c r="M59" i="12" s="1"/>
  <c r="N60" i="8"/>
  <c r="M61" i="8"/>
  <c r="N61" i="8"/>
  <c r="M62" i="8"/>
  <c r="M61" i="12" s="1"/>
  <c r="N62" i="8"/>
  <c r="M63" i="8"/>
  <c r="M62" i="12" s="1"/>
  <c r="N63" i="8"/>
  <c r="M64" i="8"/>
  <c r="N64" i="8"/>
  <c r="M65" i="8"/>
  <c r="N65" i="8"/>
  <c r="M66" i="8"/>
  <c r="O66" i="8" s="1"/>
  <c r="N66" i="8"/>
  <c r="M67" i="8"/>
  <c r="O67" i="8" s="1"/>
  <c r="N67" i="8"/>
  <c r="M68" i="8"/>
  <c r="M67" i="12" s="1"/>
  <c r="N68" i="8"/>
  <c r="M69" i="8"/>
  <c r="O69" i="8" s="1"/>
  <c r="N69" i="8"/>
  <c r="M70" i="8"/>
  <c r="O70" i="8" s="1"/>
  <c r="N70" i="8"/>
  <c r="M77" i="8"/>
  <c r="N77" i="8"/>
  <c r="N78" i="8"/>
  <c r="M79" i="8"/>
  <c r="N79" i="8"/>
  <c r="M80" i="8"/>
  <c r="N80" i="8"/>
  <c r="M81" i="8"/>
  <c r="N81" i="8"/>
  <c r="M82" i="8"/>
  <c r="N82" i="8"/>
  <c r="M83" i="8"/>
  <c r="M82" i="12" s="1"/>
  <c r="N83" i="8"/>
  <c r="M84" i="8"/>
  <c r="M83" i="12" s="1"/>
  <c r="N84" i="8"/>
  <c r="M85" i="8"/>
  <c r="M84" i="12" s="1"/>
  <c r="N85" i="8"/>
  <c r="M86" i="8"/>
  <c r="M85" i="12" s="1"/>
  <c r="N86" i="8"/>
  <c r="M87" i="8"/>
  <c r="M86" i="12" s="1"/>
  <c r="N87" i="8"/>
  <c r="M88" i="8"/>
  <c r="M87" i="12" s="1"/>
  <c r="N88" i="8"/>
  <c r="M89" i="8"/>
  <c r="N89" i="8"/>
  <c r="M90" i="8"/>
  <c r="M89" i="12" s="1"/>
  <c r="N90" i="8"/>
  <c r="M91" i="8"/>
  <c r="M90" i="12" s="1"/>
  <c r="N91" i="8"/>
  <c r="M92" i="8"/>
  <c r="M91" i="12" s="1"/>
  <c r="N92" i="8"/>
  <c r="M93" i="8"/>
  <c r="O93" i="8" s="1"/>
  <c r="N93" i="8"/>
  <c r="M94" i="8"/>
  <c r="M93" i="12" s="1"/>
  <c r="N94" i="8"/>
  <c r="M95" i="8"/>
  <c r="O95" i="8" s="1"/>
  <c r="N95" i="8"/>
  <c r="M96" i="8"/>
  <c r="O96" i="8" s="1"/>
  <c r="N96" i="8"/>
  <c r="H95" i="5"/>
  <c r="H94" i="5"/>
  <c r="H93" i="5"/>
  <c r="H92" i="5"/>
  <c r="H91" i="5"/>
  <c r="H90" i="5"/>
  <c r="H65" i="5"/>
  <c r="H64" i="5"/>
  <c r="H63" i="5"/>
  <c r="H35" i="5"/>
  <c r="H34" i="5"/>
  <c r="H33" i="5"/>
  <c r="H32" i="5"/>
  <c r="H31" i="5"/>
  <c r="H30" i="5"/>
  <c r="H29" i="5"/>
  <c r="H28" i="5"/>
  <c r="H27" i="5"/>
  <c r="L95" i="5"/>
  <c r="K95" i="5"/>
  <c r="J95" i="5"/>
  <c r="I95" i="5"/>
  <c r="L94" i="5"/>
  <c r="K94" i="5"/>
  <c r="J94" i="5"/>
  <c r="I94" i="5"/>
  <c r="L93" i="5"/>
  <c r="K93" i="5"/>
  <c r="J93" i="5"/>
  <c r="I93" i="5"/>
  <c r="L92" i="5"/>
  <c r="K92" i="5"/>
  <c r="J92" i="5"/>
  <c r="I92" i="5"/>
  <c r="L91" i="5"/>
  <c r="K91" i="5"/>
  <c r="J91" i="5"/>
  <c r="I91" i="5"/>
  <c r="L90" i="5"/>
  <c r="K90" i="5"/>
  <c r="J90" i="5"/>
  <c r="I90" i="5"/>
  <c r="G95" i="5"/>
  <c r="F95" i="5"/>
  <c r="E95" i="5"/>
  <c r="D95" i="5"/>
  <c r="G94" i="5"/>
  <c r="F94" i="5"/>
  <c r="E94" i="5"/>
  <c r="D94" i="5"/>
  <c r="G93" i="5"/>
  <c r="F93" i="5"/>
  <c r="E93" i="5"/>
  <c r="D93" i="5"/>
  <c r="G92" i="5"/>
  <c r="F92" i="5"/>
  <c r="E92" i="5"/>
  <c r="D92" i="5"/>
  <c r="G91" i="5"/>
  <c r="F91" i="5"/>
  <c r="E91" i="5"/>
  <c r="D91" i="5"/>
  <c r="G90" i="5"/>
  <c r="F90" i="5"/>
  <c r="E90" i="5"/>
  <c r="D90" i="5"/>
  <c r="L65" i="5"/>
  <c r="K65" i="5"/>
  <c r="J65" i="5"/>
  <c r="I65" i="5"/>
  <c r="L64" i="5"/>
  <c r="K64" i="5"/>
  <c r="J64" i="5"/>
  <c r="I64" i="5"/>
  <c r="L63" i="5"/>
  <c r="K63" i="5"/>
  <c r="J63" i="5"/>
  <c r="I63" i="5"/>
  <c r="G65" i="5"/>
  <c r="F65" i="5"/>
  <c r="E65" i="5"/>
  <c r="D65" i="5"/>
  <c r="G64" i="5"/>
  <c r="F64" i="5"/>
  <c r="E64" i="5"/>
  <c r="D64" i="5"/>
  <c r="G63" i="5"/>
  <c r="F63" i="5"/>
  <c r="E63" i="5"/>
  <c r="D63" i="5"/>
  <c r="L35" i="5"/>
  <c r="K35" i="5"/>
  <c r="J35" i="5"/>
  <c r="I35" i="5"/>
  <c r="L34" i="5"/>
  <c r="K34" i="5"/>
  <c r="J34" i="5"/>
  <c r="I34" i="5"/>
  <c r="L33" i="5"/>
  <c r="K33" i="5"/>
  <c r="J33" i="5"/>
  <c r="I33" i="5"/>
  <c r="L32" i="5"/>
  <c r="K32" i="5"/>
  <c r="J32" i="5"/>
  <c r="I32" i="5"/>
  <c r="L31" i="5"/>
  <c r="K31" i="5"/>
  <c r="J31" i="5"/>
  <c r="I31" i="5"/>
  <c r="L30" i="5"/>
  <c r="K30" i="5"/>
  <c r="J30" i="5"/>
  <c r="I30" i="5"/>
  <c r="L29" i="5"/>
  <c r="K29" i="5"/>
  <c r="J29" i="5"/>
  <c r="I29" i="5"/>
  <c r="L28" i="5"/>
  <c r="K28" i="5"/>
  <c r="J28" i="5"/>
  <c r="I28" i="5"/>
  <c r="L27" i="5"/>
  <c r="K27" i="5"/>
  <c r="J27" i="5"/>
  <c r="I27" i="5"/>
  <c r="G35" i="5"/>
  <c r="F35" i="5"/>
  <c r="E35" i="5"/>
  <c r="D35" i="5"/>
  <c r="G34" i="5"/>
  <c r="F34" i="5"/>
  <c r="E34" i="5"/>
  <c r="D34" i="5"/>
  <c r="G33" i="5"/>
  <c r="F33" i="5"/>
  <c r="E33" i="5"/>
  <c r="D33" i="5"/>
  <c r="G32" i="5"/>
  <c r="F32" i="5"/>
  <c r="E32" i="5"/>
  <c r="D32" i="5"/>
  <c r="G31" i="5"/>
  <c r="F31" i="5"/>
  <c r="E31" i="5"/>
  <c r="D31" i="5"/>
  <c r="G30" i="5"/>
  <c r="F30" i="5"/>
  <c r="E30" i="5"/>
  <c r="D30" i="5"/>
  <c r="G29" i="5"/>
  <c r="F29" i="5"/>
  <c r="E29" i="5"/>
  <c r="D29" i="5"/>
  <c r="G28" i="5"/>
  <c r="F28" i="5"/>
  <c r="E28" i="5"/>
  <c r="D28" i="5"/>
  <c r="G27" i="5"/>
  <c r="F27" i="5"/>
  <c r="E27" i="5"/>
  <c r="D27" i="5"/>
  <c r="AL3" i="16"/>
  <c r="AD3" i="16"/>
  <c r="AF3" i="16"/>
  <c r="AH3" i="16"/>
  <c r="AJ3" i="16"/>
  <c r="D3" i="16"/>
  <c r="F3" i="16"/>
  <c r="H3" i="16"/>
  <c r="J3" i="16"/>
  <c r="L3" i="16"/>
  <c r="N3" i="16"/>
  <c r="P3" i="16"/>
  <c r="R3" i="16"/>
  <c r="T3" i="16"/>
  <c r="V3" i="16"/>
  <c r="X3" i="16"/>
  <c r="Z3" i="16"/>
  <c r="AB3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4" i="16"/>
  <c r="AC1" i="9"/>
  <c r="AD1" i="9"/>
  <c r="AE1" i="9"/>
  <c r="H1" i="9"/>
  <c r="I1" i="9"/>
  <c r="J1" i="9"/>
  <c r="K1" i="9"/>
  <c r="L1" i="9"/>
  <c r="M1" i="9"/>
  <c r="N1" i="9"/>
  <c r="O1" i="9"/>
  <c r="P1" i="9"/>
  <c r="Q1" i="9"/>
  <c r="R1" i="9"/>
  <c r="S1" i="9"/>
  <c r="T1" i="9"/>
  <c r="U1" i="9"/>
  <c r="V1" i="9"/>
  <c r="W1" i="9"/>
  <c r="X1" i="9"/>
  <c r="Y1" i="9"/>
  <c r="Z1" i="9"/>
  <c r="AA1" i="9"/>
  <c r="AB1" i="9"/>
  <c r="B10" i="8"/>
  <c r="A10" i="5"/>
  <c r="X95" i="12"/>
  <c r="X94" i="12"/>
  <c r="X93" i="12"/>
  <c r="X92" i="12"/>
  <c r="X91" i="12"/>
  <c r="X90" i="12"/>
  <c r="X89" i="12"/>
  <c r="X88" i="12"/>
  <c r="X87" i="12"/>
  <c r="X86" i="12"/>
  <c r="X85" i="12"/>
  <c r="X84" i="12"/>
  <c r="X83" i="12"/>
  <c r="X82" i="12"/>
  <c r="X81" i="12"/>
  <c r="X80" i="12"/>
  <c r="X78" i="12"/>
  <c r="W95" i="12"/>
  <c r="W94" i="12"/>
  <c r="W93" i="12"/>
  <c r="W92" i="12"/>
  <c r="W91" i="12"/>
  <c r="W90" i="12"/>
  <c r="W89" i="12"/>
  <c r="W88" i="12"/>
  <c r="W87" i="12"/>
  <c r="W86" i="12"/>
  <c r="W85" i="12"/>
  <c r="W84" i="12"/>
  <c r="W83" i="12"/>
  <c r="W82" i="12"/>
  <c r="W81" i="12"/>
  <c r="W80" i="12"/>
  <c r="W79" i="12"/>
  <c r="W78" i="12"/>
  <c r="W77" i="12"/>
  <c r="W76" i="12"/>
  <c r="T95" i="12"/>
  <c r="T94" i="12"/>
  <c r="T93" i="12"/>
  <c r="T92" i="12"/>
  <c r="T91" i="12"/>
  <c r="T90" i="12"/>
  <c r="T89" i="12"/>
  <c r="T88" i="12"/>
  <c r="T87" i="12"/>
  <c r="T86" i="12"/>
  <c r="T85" i="12"/>
  <c r="T84" i="12"/>
  <c r="T83" i="12"/>
  <c r="T82" i="12"/>
  <c r="T81" i="12"/>
  <c r="T80" i="12"/>
  <c r="T79" i="12"/>
  <c r="T78" i="12"/>
  <c r="T77" i="12"/>
  <c r="T7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R95" i="12"/>
  <c r="R94" i="12"/>
  <c r="R93" i="12"/>
  <c r="R92" i="12"/>
  <c r="R91" i="12"/>
  <c r="R90" i="12"/>
  <c r="R89" i="12"/>
  <c r="R88" i="12"/>
  <c r="R87" i="12"/>
  <c r="R86" i="12"/>
  <c r="R85" i="12"/>
  <c r="R84" i="12"/>
  <c r="R83" i="12"/>
  <c r="R82" i="12"/>
  <c r="R81" i="12"/>
  <c r="R80" i="12"/>
  <c r="R79" i="12"/>
  <c r="R78" i="12"/>
  <c r="R77" i="12"/>
  <c r="R7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E95" i="12"/>
  <c r="D95" i="12"/>
  <c r="E94" i="12"/>
  <c r="D94" i="12"/>
  <c r="E93" i="12"/>
  <c r="D93" i="12"/>
  <c r="E92" i="12"/>
  <c r="D92" i="12"/>
  <c r="E91" i="12"/>
  <c r="D91" i="12"/>
  <c r="E90" i="12"/>
  <c r="D90" i="12"/>
  <c r="E89" i="12"/>
  <c r="D89" i="12"/>
  <c r="E88" i="12"/>
  <c r="D88" i="12"/>
  <c r="E87" i="12"/>
  <c r="D87" i="12"/>
  <c r="E86" i="12"/>
  <c r="D86" i="12"/>
  <c r="E85" i="12"/>
  <c r="D85" i="12"/>
  <c r="E84" i="12"/>
  <c r="D84" i="12"/>
  <c r="E83" i="12"/>
  <c r="D83" i="12"/>
  <c r="E82" i="12"/>
  <c r="D82" i="12"/>
  <c r="E81" i="12"/>
  <c r="D81" i="12"/>
  <c r="E80" i="12"/>
  <c r="D80" i="12"/>
  <c r="E79" i="12"/>
  <c r="D79" i="12"/>
  <c r="E78" i="12"/>
  <c r="D78" i="12"/>
  <c r="E77" i="12"/>
  <c r="D77" i="12"/>
  <c r="E76" i="12"/>
  <c r="D7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X69" i="12"/>
  <c r="X68" i="12"/>
  <c r="X67" i="12"/>
  <c r="X66" i="12"/>
  <c r="X65" i="12"/>
  <c r="X64" i="12"/>
  <c r="X63" i="12"/>
  <c r="X62" i="12"/>
  <c r="X61" i="12"/>
  <c r="X60" i="12"/>
  <c r="X59" i="12"/>
  <c r="X58" i="12"/>
  <c r="W69" i="12"/>
  <c r="W68" i="12"/>
  <c r="W67" i="12"/>
  <c r="W66" i="12"/>
  <c r="W65" i="12"/>
  <c r="W64" i="12"/>
  <c r="W63" i="12"/>
  <c r="W62" i="12"/>
  <c r="W61" i="12"/>
  <c r="W60" i="12"/>
  <c r="W59" i="12"/>
  <c r="W58" i="12"/>
  <c r="T69" i="12"/>
  <c r="T68" i="12"/>
  <c r="T67" i="12"/>
  <c r="T66" i="12"/>
  <c r="T65" i="12"/>
  <c r="T64" i="12"/>
  <c r="T63" i="12"/>
  <c r="T62" i="12"/>
  <c r="T61" i="12"/>
  <c r="T60" i="12"/>
  <c r="T59" i="12"/>
  <c r="T58" i="12"/>
  <c r="T57" i="12"/>
  <c r="T56" i="12"/>
  <c r="T55" i="12"/>
  <c r="T54" i="12"/>
  <c r="T53" i="12"/>
  <c r="T52" i="12"/>
  <c r="T51" i="12"/>
  <c r="T50" i="12"/>
  <c r="T49" i="12"/>
  <c r="T48" i="12"/>
  <c r="T47" i="12"/>
  <c r="T46" i="12"/>
  <c r="T45" i="12"/>
  <c r="T44" i="12"/>
  <c r="T43" i="12"/>
  <c r="T42" i="12"/>
  <c r="T41" i="12"/>
  <c r="T4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R69" i="12"/>
  <c r="R68" i="12"/>
  <c r="R67" i="12"/>
  <c r="R66" i="12"/>
  <c r="R65" i="12"/>
  <c r="R64" i="12"/>
  <c r="R63" i="12"/>
  <c r="R62" i="12"/>
  <c r="R61" i="12"/>
  <c r="R60" i="12"/>
  <c r="R59" i="12"/>
  <c r="R58" i="12"/>
  <c r="R57" i="12"/>
  <c r="R56" i="12"/>
  <c r="R55" i="12"/>
  <c r="R54" i="12"/>
  <c r="R53" i="12"/>
  <c r="R52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E69" i="12"/>
  <c r="D69" i="12"/>
  <c r="E68" i="12"/>
  <c r="D68" i="12"/>
  <c r="E67" i="12"/>
  <c r="D67" i="12"/>
  <c r="E66" i="12"/>
  <c r="D66" i="12"/>
  <c r="E65" i="12"/>
  <c r="D65" i="12"/>
  <c r="E64" i="12"/>
  <c r="D64" i="12"/>
  <c r="E63" i="12"/>
  <c r="D63" i="12"/>
  <c r="E62" i="12"/>
  <c r="D62" i="12"/>
  <c r="E61" i="12"/>
  <c r="D61" i="12"/>
  <c r="E60" i="12"/>
  <c r="D60" i="12"/>
  <c r="E59" i="12"/>
  <c r="D59" i="12"/>
  <c r="E58" i="12"/>
  <c r="D58" i="12"/>
  <c r="E57" i="12"/>
  <c r="D57" i="12"/>
  <c r="E56" i="12"/>
  <c r="D56" i="12"/>
  <c r="E55" i="12"/>
  <c r="D55" i="12"/>
  <c r="E54" i="12"/>
  <c r="D54" i="12"/>
  <c r="E53" i="12"/>
  <c r="D53" i="12"/>
  <c r="E52" i="12"/>
  <c r="D52" i="12"/>
  <c r="E51" i="12"/>
  <c r="D51" i="12"/>
  <c r="E50" i="12"/>
  <c r="D50" i="12"/>
  <c r="E49" i="12"/>
  <c r="D49" i="12"/>
  <c r="E48" i="12"/>
  <c r="D48" i="12"/>
  <c r="E47" i="12"/>
  <c r="D47" i="12"/>
  <c r="E46" i="12"/>
  <c r="D46" i="12"/>
  <c r="E45" i="12"/>
  <c r="D45" i="12"/>
  <c r="E44" i="12"/>
  <c r="D44" i="12"/>
  <c r="E43" i="12"/>
  <c r="D43" i="12"/>
  <c r="E42" i="12"/>
  <c r="D42" i="12"/>
  <c r="E41" i="12"/>
  <c r="D41" i="12"/>
  <c r="E40" i="12"/>
  <c r="D4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X33" i="12"/>
  <c r="X32" i="12"/>
  <c r="X31" i="12"/>
  <c r="X30" i="12"/>
  <c r="X29" i="12"/>
  <c r="X28" i="12"/>
  <c r="X27" i="12"/>
  <c r="X26" i="12"/>
  <c r="X25" i="12"/>
  <c r="X24" i="12"/>
  <c r="X23" i="12"/>
  <c r="X22" i="12"/>
  <c r="X21" i="12"/>
  <c r="X20" i="12"/>
  <c r="X19" i="12"/>
  <c r="W33" i="12"/>
  <c r="W32" i="12"/>
  <c r="W31" i="12"/>
  <c r="W30" i="12"/>
  <c r="W29" i="12"/>
  <c r="W28" i="12"/>
  <c r="W27" i="12"/>
  <c r="W26" i="12"/>
  <c r="W25" i="12"/>
  <c r="W24" i="12"/>
  <c r="W23" i="12"/>
  <c r="W22" i="12"/>
  <c r="W21" i="12"/>
  <c r="W20" i="12"/>
  <c r="W19" i="12"/>
  <c r="T33" i="12"/>
  <c r="T32" i="12"/>
  <c r="T31" i="12"/>
  <c r="T30" i="12"/>
  <c r="T29" i="12"/>
  <c r="T28" i="12"/>
  <c r="T27" i="12"/>
  <c r="T26" i="12"/>
  <c r="T25" i="12"/>
  <c r="T24" i="12"/>
  <c r="T23" i="12"/>
  <c r="T22" i="12"/>
  <c r="T21" i="12"/>
  <c r="T20" i="12"/>
  <c r="T19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G33" i="12"/>
  <c r="G32" i="12"/>
  <c r="G31" i="12"/>
  <c r="G30" i="12"/>
  <c r="G29" i="12"/>
  <c r="G28" i="12"/>
  <c r="G27" i="12"/>
  <c r="G26" i="12"/>
  <c r="G25" i="12"/>
  <c r="G24" i="12"/>
  <c r="G22" i="12"/>
  <c r="G21" i="12"/>
  <c r="G20" i="12"/>
  <c r="G19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C6" i="12"/>
  <c r="B13" i="12"/>
  <c r="B12" i="12"/>
  <c r="B11" i="12"/>
  <c r="B10" i="12"/>
  <c r="B9" i="12"/>
  <c r="B8" i="12"/>
  <c r="B7" i="12"/>
  <c r="B11" i="8"/>
  <c r="E1" i="9"/>
  <c r="B14" i="8"/>
  <c r="B13" i="8"/>
  <c r="B12" i="8"/>
  <c r="B9" i="8"/>
  <c r="B8" i="8"/>
  <c r="B1" i="9"/>
  <c r="C1" i="9"/>
  <c r="D1" i="9"/>
  <c r="F1" i="9"/>
  <c r="G1" i="9"/>
  <c r="A1" i="9"/>
  <c r="N44" i="5"/>
  <c r="N45" i="5"/>
  <c r="N74" i="5"/>
  <c r="N75" i="5"/>
  <c r="R8" i="12"/>
  <c r="K10" i="8"/>
  <c r="K9" i="8"/>
  <c r="Q8" i="12" s="1"/>
  <c r="AC2" i="12" s="1"/>
  <c r="A20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77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41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L74" i="8"/>
  <c r="K74" i="8"/>
  <c r="I63" i="8"/>
  <c r="H62" i="12" s="1"/>
  <c r="AB2" i="18" a="1"/>
  <c r="BB2" i="18" a="1"/>
  <c r="BN2" i="18" a="1"/>
  <c r="BH2" i="18" a="1"/>
  <c r="BK2" i="18" a="1"/>
  <c r="CF2" i="18" a="1"/>
  <c r="BZ2" i="18" a="1"/>
  <c r="BI2" i="18" a="1"/>
  <c r="CS2" i="18" a="1"/>
  <c r="AL2" i="18" a="1"/>
  <c r="AC2" i="18" a="1"/>
  <c r="W2" i="18" a="1"/>
  <c r="AK2" i="18" a="1"/>
  <c r="BJ2" i="18" a="1"/>
  <c r="CO2" i="18" a="1"/>
  <c r="P2" i="18" a="1"/>
  <c r="BY2" i="18" a="1"/>
  <c r="X2" i="18" a="1"/>
  <c r="CX2" i="18" a="1"/>
  <c r="AH2" i="18" a="1"/>
  <c r="BV2" i="18" a="1"/>
  <c r="BW2" i="18" a="1"/>
  <c r="CE2" i="18" a="1"/>
  <c r="BU2" i="18" a="1"/>
  <c r="AI2" i="18" a="1"/>
  <c r="L2" i="18" a="1"/>
  <c r="DA2" i="18" a="1"/>
  <c r="BC2" i="18" a="1"/>
  <c r="R2" i="18" a="1"/>
  <c r="Z2" i="18" a="1"/>
  <c r="BA2" i="18" a="1"/>
  <c r="AM2" i="18" a="1"/>
  <c r="I2" i="18" a="1"/>
  <c r="Y2" i="18" a="1"/>
  <c r="BG2" i="18" a="1"/>
  <c r="CV2" i="18" a="1"/>
  <c r="CR2" i="18" a="1"/>
  <c r="CJ2" i="18" a="1"/>
  <c r="AZ2" i="18" a="1"/>
  <c r="CY2" i="18" a="1"/>
  <c r="K2" i="18" a="1"/>
  <c r="AJ2" i="18" a="1"/>
  <c r="BE2" i="18" a="1"/>
  <c r="BQ2" i="18" a="1"/>
  <c r="BX2" i="18" a="1"/>
  <c r="AN2" i="18" a="1"/>
  <c r="CP2" i="18" a="1"/>
  <c r="DB2" i="18" a="1"/>
  <c r="AA2" i="18" a="1"/>
  <c r="J2" i="18" a="1"/>
  <c r="AG2" i="18" a="1"/>
  <c r="AX2" i="18" a="1"/>
  <c r="M2" i="18" a="1"/>
  <c r="O2" i="18" a="1"/>
  <c r="CB2" i="18" a="1"/>
  <c r="BO2" i="18" a="1"/>
  <c r="AD2" i="18" a="1"/>
  <c r="T2" i="18" a="1"/>
  <c r="BL2" i="18" a="1"/>
  <c r="Q2" i="18" a="1"/>
  <c r="CI2" i="18" a="1"/>
  <c r="AR2" i="18" a="1"/>
  <c r="AP2" i="18" a="1"/>
  <c r="AT2" i="18" a="1"/>
  <c r="CL2" i="18" a="1"/>
  <c r="BT2" i="18" a="1"/>
  <c r="AU2" i="18" a="1"/>
  <c r="AV2" i="18" a="1"/>
  <c r="AF2" i="18" a="1"/>
  <c r="V2" i="18" a="1"/>
  <c r="BS2" i="18" a="1"/>
  <c r="CN2" i="18" a="1"/>
  <c r="AQ2" i="18" a="1"/>
  <c r="CM2" i="18" a="1"/>
  <c r="BM2" i="18" a="1"/>
  <c r="N2" i="18" a="1"/>
  <c r="BD2" i="18" a="1"/>
  <c r="CW2" i="18" a="1"/>
  <c r="AS2" i="18" a="1"/>
  <c r="AW2" i="18" a="1"/>
  <c r="CT2" i="18" a="1"/>
  <c r="CD2" i="18" a="1"/>
  <c r="CC2" i="18" a="1"/>
  <c r="BF2" i="18" a="1"/>
  <c r="AY2" i="18" a="1"/>
  <c r="CQ2" i="18" a="1"/>
  <c r="AE2" i="18" a="1"/>
  <c r="AO2" i="18" a="1"/>
  <c r="S2" i="18" a="1"/>
  <c r="CZ2" i="18" a="1"/>
  <c r="CA2" i="18" a="1"/>
  <c r="CG2" i="18" a="1"/>
  <c r="CH2" i="18" a="1"/>
  <c r="BP2" i="18" a="1"/>
  <c r="U2" i="18" a="1"/>
  <c r="BR2" i="18" a="1"/>
  <c r="CK2" i="18" a="1"/>
  <c r="CU2" i="18" a="1"/>
  <c r="O64" i="8" l="1"/>
  <c r="P64" i="8"/>
  <c r="B3" i="18"/>
  <c r="H4" i="11"/>
  <c r="AA70" i="8"/>
  <c r="AA69" i="8"/>
  <c r="AA68" i="8"/>
  <c r="AA67" i="8"/>
  <c r="AA66" i="8"/>
  <c r="AA65" i="8"/>
  <c r="AA96" i="8"/>
  <c r="AA95" i="8"/>
  <c r="AA94" i="8"/>
  <c r="AA93" i="8"/>
  <c r="AA64" i="8"/>
  <c r="M19" i="12"/>
  <c r="O34" i="8"/>
  <c r="P34" i="8"/>
  <c r="AA34" i="8" s="1"/>
  <c r="O33" i="8"/>
  <c r="P33" i="8"/>
  <c r="AA33" i="8" s="1"/>
  <c r="M31" i="12"/>
  <c r="M30" i="12"/>
  <c r="M29" i="12"/>
  <c r="M28" i="12"/>
  <c r="O28" i="8"/>
  <c r="P28" i="8"/>
  <c r="AA28" i="8" s="1"/>
  <c r="M26" i="12"/>
  <c r="M25" i="12"/>
  <c r="N3" i="2"/>
  <c r="L3" i="2" s="1" a="1"/>
  <c r="L3" i="2" s="1"/>
  <c r="H95" i="12"/>
  <c r="H94" i="12"/>
  <c r="H93" i="12"/>
  <c r="H92" i="12"/>
  <c r="H91" i="12"/>
  <c r="H90" i="12"/>
  <c r="I25" i="8"/>
  <c r="H24" i="12" s="1"/>
  <c r="L12" i="8"/>
  <c r="R10" i="8"/>
  <c r="AL53" i="16"/>
  <c r="AD53" i="16"/>
  <c r="V53" i="16"/>
  <c r="N53" i="16"/>
  <c r="F53" i="16"/>
  <c r="AJ53" i="16"/>
  <c r="AB53" i="16"/>
  <c r="T53" i="16"/>
  <c r="L53" i="16"/>
  <c r="D53" i="16"/>
  <c r="AI53" i="16"/>
  <c r="AA53" i="16"/>
  <c r="S53" i="16"/>
  <c r="K53" i="16"/>
  <c r="C53" i="16"/>
  <c r="AG53" i="16"/>
  <c r="Y53" i="16"/>
  <c r="Q53" i="16"/>
  <c r="I53" i="16"/>
  <c r="AF53" i="16"/>
  <c r="X53" i="16"/>
  <c r="P53" i="16"/>
  <c r="H53" i="16"/>
  <c r="AE53" i="16"/>
  <c r="W53" i="16"/>
  <c r="O53" i="16"/>
  <c r="G53" i="16"/>
  <c r="J53" i="16"/>
  <c r="U53" i="16"/>
  <c r="AK53" i="16"/>
  <c r="E53" i="16"/>
  <c r="AH53" i="16"/>
  <c r="AC53" i="16"/>
  <c r="Z53" i="16"/>
  <c r="R53" i="16"/>
  <c r="M53" i="16"/>
  <c r="N60" i="12"/>
  <c r="AL79" i="16"/>
  <c r="AD79" i="16"/>
  <c r="V79" i="16"/>
  <c r="N79" i="16"/>
  <c r="F79" i="16"/>
  <c r="AK79" i="16"/>
  <c r="AC79" i="16"/>
  <c r="U79" i="16"/>
  <c r="M79" i="16"/>
  <c r="E79" i="16"/>
  <c r="AJ79" i="16"/>
  <c r="AB79" i="16"/>
  <c r="T79" i="16"/>
  <c r="L79" i="16"/>
  <c r="D79" i="16"/>
  <c r="AI79" i="16"/>
  <c r="AA79" i="16"/>
  <c r="S79" i="16"/>
  <c r="K79" i="16"/>
  <c r="C79" i="16"/>
  <c r="AH79" i="16"/>
  <c r="Z79" i="16"/>
  <c r="R79" i="16"/>
  <c r="J79" i="16"/>
  <c r="AG79" i="16"/>
  <c r="Y79" i="16"/>
  <c r="Q79" i="16"/>
  <c r="I79" i="16"/>
  <c r="AF79" i="16"/>
  <c r="X79" i="16"/>
  <c r="P79" i="16"/>
  <c r="H79" i="16"/>
  <c r="AE79" i="16"/>
  <c r="W79" i="16"/>
  <c r="O79" i="16"/>
  <c r="G79" i="16"/>
  <c r="AN24" i="15"/>
  <c r="AJ24" i="15"/>
  <c r="AF24" i="15"/>
  <c r="AB24" i="15"/>
  <c r="V24" i="15"/>
  <c r="R24" i="15"/>
  <c r="N24" i="15"/>
  <c r="AL24" i="15"/>
  <c r="AH24" i="15"/>
  <c r="AD24" i="15"/>
  <c r="Z24" i="15"/>
  <c r="T24" i="15"/>
  <c r="P24" i="15"/>
  <c r="J24" i="15"/>
  <c r="H24" i="15"/>
  <c r="L24" i="15"/>
  <c r="F24" i="15"/>
  <c r="AL34" i="15"/>
  <c r="AH34" i="15"/>
  <c r="AD34" i="15"/>
  <c r="Z34" i="15"/>
  <c r="T34" i="15"/>
  <c r="P34" i="15"/>
  <c r="AN34" i="15"/>
  <c r="AJ34" i="15"/>
  <c r="AF34" i="15"/>
  <c r="AB34" i="15"/>
  <c r="V34" i="15"/>
  <c r="R34" i="15"/>
  <c r="N34" i="15"/>
  <c r="L34" i="15"/>
  <c r="F34" i="15"/>
  <c r="J34" i="15"/>
  <c r="H34" i="15"/>
  <c r="T52" i="15"/>
  <c r="P52" i="15"/>
  <c r="V52" i="15"/>
  <c r="R52" i="15"/>
  <c r="N52" i="15"/>
  <c r="L52" i="15"/>
  <c r="F52" i="15"/>
  <c r="J52" i="15"/>
  <c r="H52" i="15"/>
  <c r="V58" i="15"/>
  <c r="R58" i="15"/>
  <c r="N58" i="15"/>
  <c r="T58" i="15"/>
  <c r="P58" i="15"/>
  <c r="J58" i="15"/>
  <c r="H58" i="15"/>
  <c r="L58" i="15"/>
  <c r="F58" i="15"/>
  <c r="T68" i="15"/>
  <c r="P68" i="15"/>
  <c r="V68" i="15"/>
  <c r="R68" i="15"/>
  <c r="N68" i="15"/>
  <c r="L68" i="15"/>
  <c r="F68" i="15"/>
  <c r="J68" i="15"/>
  <c r="H68" i="15"/>
  <c r="V72" i="15"/>
  <c r="R72" i="15"/>
  <c r="N72" i="15"/>
  <c r="T72" i="15"/>
  <c r="P72" i="15"/>
  <c r="J72" i="15"/>
  <c r="H72" i="15"/>
  <c r="L72" i="15"/>
  <c r="F72" i="15"/>
  <c r="V74" i="15"/>
  <c r="R74" i="15"/>
  <c r="N74" i="15"/>
  <c r="T74" i="15"/>
  <c r="P74" i="15"/>
  <c r="J74" i="15"/>
  <c r="H74" i="15"/>
  <c r="L74" i="15"/>
  <c r="F74" i="15"/>
  <c r="T76" i="15"/>
  <c r="P76" i="15"/>
  <c r="V76" i="15"/>
  <c r="R76" i="15"/>
  <c r="N76" i="15"/>
  <c r="L76" i="15"/>
  <c r="F76" i="15"/>
  <c r="J76" i="15"/>
  <c r="H76" i="15"/>
  <c r="T84" i="15"/>
  <c r="P84" i="15"/>
  <c r="V84" i="15"/>
  <c r="R84" i="15"/>
  <c r="N84" i="15"/>
  <c r="L84" i="15"/>
  <c r="F84" i="15"/>
  <c r="J84" i="15"/>
  <c r="H84" i="15"/>
  <c r="T86" i="15"/>
  <c r="P86" i="15"/>
  <c r="V86" i="15"/>
  <c r="R86" i="15"/>
  <c r="N86" i="15"/>
  <c r="L86" i="15"/>
  <c r="F86" i="15"/>
  <c r="J86" i="15"/>
  <c r="H86" i="15"/>
  <c r="V88" i="15"/>
  <c r="R88" i="15"/>
  <c r="N88" i="15"/>
  <c r="T88" i="15"/>
  <c r="P88" i="15"/>
  <c r="J88" i="15"/>
  <c r="H88" i="15"/>
  <c r="L88" i="15"/>
  <c r="F88" i="15"/>
  <c r="V90" i="15"/>
  <c r="R90" i="15"/>
  <c r="N90" i="15"/>
  <c r="T90" i="15"/>
  <c r="P90" i="15"/>
  <c r="J90" i="15"/>
  <c r="H90" i="15"/>
  <c r="L90" i="15"/>
  <c r="F90" i="15"/>
  <c r="T92" i="15"/>
  <c r="P92" i="15"/>
  <c r="V92" i="15"/>
  <c r="R92" i="15"/>
  <c r="N92" i="15"/>
  <c r="L92" i="15"/>
  <c r="F92" i="15"/>
  <c r="J92" i="15"/>
  <c r="H92" i="15"/>
  <c r="T94" i="15"/>
  <c r="P94" i="15"/>
  <c r="V94" i="15"/>
  <c r="R94" i="15"/>
  <c r="N94" i="15"/>
  <c r="L94" i="15"/>
  <c r="F94" i="15"/>
  <c r="J94" i="15"/>
  <c r="H94" i="15"/>
  <c r="T100" i="15"/>
  <c r="P100" i="15"/>
  <c r="V100" i="15"/>
  <c r="R100" i="15"/>
  <c r="N100" i="15"/>
  <c r="L100" i="15"/>
  <c r="F100" i="15"/>
  <c r="J100" i="15"/>
  <c r="H100" i="15"/>
  <c r="V106" i="15"/>
  <c r="R106" i="15"/>
  <c r="N106" i="15"/>
  <c r="T106" i="15"/>
  <c r="P106" i="15"/>
  <c r="J106" i="15"/>
  <c r="H106" i="15"/>
  <c r="L106" i="15"/>
  <c r="F106" i="15"/>
  <c r="O27" i="8"/>
  <c r="N63" i="12"/>
  <c r="AH48" i="16"/>
  <c r="Z48" i="16"/>
  <c r="R48" i="16"/>
  <c r="J48" i="16"/>
  <c r="AF48" i="16"/>
  <c r="X48" i="16"/>
  <c r="P48" i="16"/>
  <c r="H48" i="16"/>
  <c r="AE48" i="16"/>
  <c r="W48" i="16"/>
  <c r="O48" i="16"/>
  <c r="G48" i="16"/>
  <c r="AK48" i="16"/>
  <c r="AC48" i="16"/>
  <c r="U48" i="16"/>
  <c r="M48" i="16"/>
  <c r="E48" i="16"/>
  <c r="AJ48" i="16"/>
  <c r="AB48" i="16"/>
  <c r="T48" i="16"/>
  <c r="L48" i="16"/>
  <c r="D48" i="16"/>
  <c r="AI48" i="16"/>
  <c r="AA48" i="16"/>
  <c r="S48" i="16"/>
  <c r="K48" i="16"/>
  <c r="C48" i="16"/>
  <c r="AD48" i="16"/>
  <c r="Y48" i="16"/>
  <c r="V48" i="16"/>
  <c r="Q48" i="16"/>
  <c r="I48" i="16"/>
  <c r="N48" i="16"/>
  <c r="AL48" i="16"/>
  <c r="F48" i="16"/>
  <c r="AG48" i="16"/>
  <c r="AH52" i="16"/>
  <c r="Z52" i="16"/>
  <c r="R52" i="16"/>
  <c r="J52" i="16"/>
  <c r="AF52" i="16"/>
  <c r="X52" i="16"/>
  <c r="P52" i="16"/>
  <c r="H52" i="16"/>
  <c r="AE52" i="16"/>
  <c r="W52" i="16"/>
  <c r="O52" i="16"/>
  <c r="G52" i="16"/>
  <c r="AK52" i="16"/>
  <c r="AC52" i="16"/>
  <c r="U52" i="16"/>
  <c r="M52" i="16"/>
  <c r="E52" i="16"/>
  <c r="AJ52" i="16"/>
  <c r="AB52" i="16"/>
  <c r="T52" i="16"/>
  <c r="L52" i="16"/>
  <c r="D52" i="16"/>
  <c r="AI52" i="16"/>
  <c r="AA52" i="16"/>
  <c r="S52" i="16"/>
  <c r="K52" i="16"/>
  <c r="C52" i="16"/>
  <c r="N52" i="16"/>
  <c r="I52" i="16"/>
  <c r="AL52" i="16"/>
  <c r="F52" i="16"/>
  <c r="AG52" i="16"/>
  <c r="AD52" i="16"/>
  <c r="Y52" i="16"/>
  <c r="V52" i="16"/>
  <c r="Q52" i="16"/>
  <c r="AH78" i="16"/>
  <c r="Z78" i="16"/>
  <c r="R78" i="16"/>
  <c r="J78" i="16"/>
  <c r="AG78" i="16"/>
  <c r="Y78" i="16"/>
  <c r="Q78" i="16"/>
  <c r="I78" i="16"/>
  <c r="AF78" i="16"/>
  <c r="X78" i="16"/>
  <c r="P78" i="16"/>
  <c r="H78" i="16"/>
  <c r="AE78" i="16"/>
  <c r="W78" i="16"/>
  <c r="O78" i="16"/>
  <c r="G78" i="16"/>
  <c r="AL78" i="16"/>
  <c r="AD78" i="16"/>
  <c r="V78" i="16"/>
  <c r="N78" i="16"/>
  <c r="F78" i="16"/>
  <c r="AK78" i="16"/>
  <c r="AC78" i="16"/>
  <c r="U78" i="16"/>
  <c r="M78" i="16"/>
  <c r="E78" i="16"/>
  <c r="AJ78" i="16"/>
  <c r="AB78" i="16"/>
  <c r="T78" i="16"/>
  <c r="L78" i="16"/>
  <c r="D78" i="16"/>
  <c r="AI78" i="16"/>
  <c r="AA78" i="16"/>
  <c r="S78" i="16"/>
  <c r="K78" i="16"/>
  <c r="C78" i="16"/>
  <c r="AL51" i="16"/>
  <c r="AD51" i="16"/>
  <c r="V51" i="16"/>
  <c r="N51" i="16"/>
  <c r="F51" i="16"/>
  <c r="AJ51" i="16"/>
  <c r="AB51" i="16"/>
  <c r="T51" i="16"/>
  <c r="L51" i="16"/>
  <c r="D51" i="16"/>
  <c r="AI51" i="16"/>
  <c r="AA51" i="16"/>
  <c r="S51" i="16"/>
  <c r="K51" i="16"/>
  <c r="C51" i="16"/>
  <c r="AG51" i="16"/>
  <c r="Y51" i="16"/>
  <c r="Q51" i="16"/>
  <c r="I51" i="16"/>
  <c r="AF51" i="16"/>
  <c r="X51" i="16"/>
  <c r="P51" i="16"/>
  <c r="H51" i="16"/>
  <c r="AE51" i="16"/>
  <c r="W51" i="16"/>
  <c r="O51" i="16"/>
  <c r="G51" i="16"/>
  <c r="R51" i="16"/>
  <c r="AC51" i="16"/>
  <c r="M51" i="16"/>
  <c r="J51" i="16"/>
  <c r="AK51" i="16"/>
  <c r="E51" i="16"/>
  <c r="AH51" i="16"/>
  <c r="Z51" i="16"/>
  <c r="U51" i="16"/>
  <c r="AL77" i="16"/>
  <c r="AD77" i="16"/>
  <c r="V77" i="16"/>
  <c r="N77" i="16"/>
  <c r="F77" i="16"/>
  <c r="AK77" i="16"/>
  <c r="AC77" i="16"/>
  <c r="U77" i="16"/>
  <c r="M77" i="16"/>
  <c r="E77" i="16"/>
  <c r="AJ77" i="16"/>
  <c r="AB77" i="16"/>
  <c r="T77" i="16"/>
  <c r="L77" i="16"/>
  <c r="D77" i="16"/>
  <c r="AI77" i="16"/>
  <c r="AA77" i="16"/>
  <c r="S77" i="16"/>
  <c r="K77" i="16"/>
  <c r="C77" i="16"/>
  <c r="AH77" i="16"/>
  <c r="Z77" i="16"/>
  <c r="R77" i="16"/>
  <c r="J77" i="16"/>
  <c r="AG77" i="16"/>
  <c r="Y77" i="16"/>
  <c r="Q77" i="16"/>
  <c r="I77" i="16"/>
  <c r="AF77" i="16"/>
  <c r="X77" i="16"/>
  <c r="P77" i="16"/>
  <c r="H77" i="16"/>
  <c r="AE77" i="16"/>
  <c r="W77" i="16"/>
  <c r="O77" i="16"/>
  <c r="G77" i="16"/>
  <c r="AN9" i="15"/>
  <c r="AJ9" i="15"/>
  <c r="AF9" i="15"/>
  <c r="AB9" i="15"/>
  <c r="V9" i="15"/>
  <c r="R9" i="15"/>
  <c r="AL9" i="15"/>
  <c r="AH9" i="15"/>
  <c r="AD9" i="15"/>
  <c r="Z9" i="15"/>
  <c r="T9" i="15"/>
  <c r="P9" i="15"/>
  <c r="N9" i="15"/>
  <c r="J9" i="15"/>
  <c r="H9" i="15"/>
  <c r="L9" i="15"/>
  <c r="F9" i="15"/>
  <c r="AN17" i="15"/>
  <c r="AJ17" i="15"/>
  <c r="AF17" i="15"/>
  <c r="AB17" i="15"/>
  <c r="V17" i="15"/>
  <c r="R17" i="15"/>
  <c r="N17" i="15"/>
  <c r="AL17" i="15"/>
  <c r="AH17" i="15"/>
  <c r="AD17" i="15"/>
  <c r="Z17" i="15"/>
  <c r="T17" i="15"/>
  <c r="P17" i="15"/>
  <c r="J17" i="15"/>
  <c r="H17" i="15"/>
  <c r="L17" i="15"/>
  <c r="F17" i="15"/>
  <c r="AL21" i="15"/>
  <c r="AH21" i="15"/>
  <c r="AD21" i="15"/>
  <c r="Z21" i="15"/>
  <c r="T21" i="15"/>
  <c r="P21" i="15"/>
  <c r="AN21" i="15"/>
  <c r="AJ21" i="15"/>
  <c r="AF21" i="15"/>
  <c r="AB21" i="15"/>
  <c r="V21" i="15"/>
  <c r="R21" i="15"/>
  <c r="N21" i="15"/>
  <c r="L21" i="15"/>
  <c r="F21" i="15"/>
  <c r="J21" i="15"/>
  <c r="H21" i="15"/>
  <c r="AN39" i="15"/>
  <c r="AJ39" i="15"/>
  <c r="AF39" i="15"/>
  <c r="AB39" i="15"/>
  <c r="V39" i="15"/>
  <c r="R39" i="15"/>
  <c r="N39" i="15"/>
  <c r="AL39" i="15"/>
  <c r="AH39" i="15"/>
  <c r="AD39" i="15"/>
  <c r="Z39" i="15"/>
  <c r="T39" i="15"/>
  <c r="P39" i="15"/>
  <c r="J39" i="15"/>
  <c r="H39" i="15"/>
  <c r="L39" i="15"/>
  <c r="F39" i="15"/>
  <c r="AN41" i="15"/>
  <c r="AJ41" i="15"/>
  <c r="AF41" i="15"/>
  <c r="AB41" i="15"/>
  <c r="V41" i="15"/>
  <c r="R41" i="15"/>
  <c r="N41" i="15"/>
  <c r="AL41" i="15"/>
  <c r="AH41" i="15"/>
  <c r="AD41" i="15"/>
  <c r="Z41" i="15"/>
  <c r="T41" i="15"/>
  <c r="P41" i="15"/>
  <c r="J41" i="15"/>
  <c r="H41" i="15"/>
  <c r="L41" i="15"/>
  <c r="F41" i="15"/>
  <c r="V55" i="15"/>
  <c r="R55" i="15"/>
  <c r="N55" i="15"/>
  <c r="T55" i="15"/>
  <c r="P55" i="15"/>
  <c r="J55" i="15"/>
  <c r="H55" i="15"/>
  <c r="L55" i="15"/>
  <c r="F55" i="15"/>
  <c r="V57" i="15"/>
  <c r="R57" i="15"/>
  <c r="N57" i="15"/>
  <c r="T57" i="15"/>
  <c r="P57" i="15"/>
  <c r="J57" i="15"/>
  <c r="H57" i="15"/>
  <c r="L57" i="15"/>
  <c r="F57" i="15"/>
  <c r="V71" i="15"/>
  <c r="R71" i="15"/>
  <c r="N71" i="15"/>
  <c r="T71" i="15"/>
  <c r="P71" i="15"/>
  <c r="J71" i="15"/>
  <c r="H71" i="15"/>
  <c r="L71" i="15"/>
  <c r="F71" i="15"/>
  <c r="T75" i="15"/>
  <c r="P75" i="15"/>
  <c r="V75" i="15"/>
  <c r="R75" i="15"/>
  <c r="N75" i="15"/>
  <c r="L75" i="15"/>
  <c r="F75" i="15"/>
  <c r="J75" i="15"/>
  <c r="H75" i="15"/>
  <c r="T91" i="15"/>
  <c r="P91" i="15"/>
  <c r="V91" i="15"/>
  <c r="R91" i="15"/>
  <c r="N91" i="15"/>
  <c r="L91" i="15"/>
  <c r="F91" i="15"/>
  <c r="J91" i="15"/>
  <c r="H91" i="15"/>
  <c r="V97" i="15"/>
  <c r="R97" i="15"/>
  <c r="N97" i="15"/>
  <c r="T97" i="15"/>
  <c r="P97" i="15"/>
  <c r="J97" i="15"/>
  <c r="H97" i="15"/>
  <c r="L97" i="15"/>
  <c r="F97" i="15"/>
  <c r="T99" i="15"/>
  <c r="P99" i="15"/>
  <c r="V99" i="15"/>
  <c r="R99" i="15"/>
  <c r="N99" i="15"/>
  <c r="L99" i="15"/>
  <c r="F99" i="15"/>
  <c r="J99" i="15"/>
  <c r="H99" i="15"/>
  <c r="V103" i="15"/>
  <c r="R103" i="15"/>
  <c r="N103" i="15"/>
  <c r="T103" i="15"/>
  <c r="P103" i="15"/>
  <c r="J103" i="15"/>
  <c r="H103" i="15"/>
  <c r="L103" i="15"/>
  <c r="F103" i="15"/>
  <c r="V105" i="15"/>
  <c r="R105" i="15"/>
  <c r="N105" i="15"/>
  <c r="T105" i="15"/>
  <c r="P105" i="15"/>
  <c r="J105" i="15"/>
  <c r="H105" i="15"/>
  <c r="L105" i="15"/>
  <c r="F105" i="15"/>
  <c r="O68" i="8"/>
  <c r="O67" i="12" s="1"/>
  <c r="N62" i="12"/>
  <c r="AL47" i="16"/>
  <c r="AD47" i="16"/>
  <c r="V47" i="16"/>
  <c r="N47" i="16"/>
  <c r="F47" i="16"/>
  <c r="AJ47" i="16"/>
  <c r="AB47" i="16"/>
  <c r="T47" i="16"/>
  <c r="L47" i="16"/>
  <c r="D47" i="16"/>
  <c r="AI47" i="16"/>
  <c r="AA47" i="16"/>
  <c r="S47" i="16"/>
  <c r="K47" i="16"/>
  <c r="C47" i="16"/>
  <c r="AG47" i="16"/>
  <c r="Y47" i="16"/>
  <c r="Q47" i="16"/>
  <c r="I47" i="16"/>
  <c r="AF47" i="16"/>
  <c r="X47" i="16"/>
  <c r="P47" i="16"/>
  <c r="H47" i="16"/>
  <c r="AE47" i="16"/>
  <c r="W47" i="16"/>
  <c r="O47" i="16"/>
  <c r="G47" i="16"/>
  <c r="AH47" i="16"/>
  <c r="M47" i="16"/>
  <c r="AC47" i="16"/>
  <c r="Z47" i="16"/>
  <c r="U47" i="16"/>
  <c r="R47" i="16"/>
  <c r="J47" i="16"/>
  <c r="AK47" i="16"/>
  <c r="E47" i="16"/>
  <c r="N24" i="12"/>
  <c r="W8" i="12"/>
  <c r="N69" i="12"/>
  <c r="AH54" i="16"/>
  <c r="Z54" i="16"/>
  <c r="R54" i="16"/>
  <c r="J54" i="16"/>
  <c r="AF54" i="16"/>
  <c r="X54" i="16"/>
  <c r="P54" i="16"/>
  <c r="H54" i="16"/>
  <c r="AE54" i="16"/>
  <c r="W54" i="16"/>
  <c r="O54" i="16"/>
  <c r="G54" i="16"/>
  <c r="AK54" i="16"/>
  <c r="AC54" i="16"/>
  <c r="U54" i="16"/>
  <c r="M54" i="16"/>
  <c r="E54" i="16"/>
  <c r="AJ54" i="16"/>
  <c r="AB54" i="16"/>
  <c r="T54" i="16"/>
  <c r="L54" i="16"/>
  <c r="D54" i="16"/>
  <c r="AI54" i="16"/>
  <c r="AA54" i="16"/>
  <c r="S54" i="16"/>
  <c r="K54" i="16"/>
  <c r="C54" i="16"/>
  <c r="AL54" i="16"/>
  <c r="F54" i="16"/>
  <c r="AG54" i="16"/>
  <c r="AD54" i="16"/>
  <c r="Y54" i="16"/>
  <c r="V54" i="16"/>
  <c r="Q54" i="16"/>
  <c r="N54" i="16"/>
  <c r="I54" i="16"/>
  <c r="AH50" i="16"/>
  <c r="Z50" i="16"/>
  <c r="R50" i="16"/>
  <c r="J50" i="16"/>
  <c r="AF50" i="16"/>
  <c r="X50" i="16"/>
  <c r="P50" i="16"/>
  <c r="H50" i="16"/>
  <c r="AE50" i="16"/>
  <c r="W50" i="16"/>
  <c r="O50" i="16"/>
  <c r="G50" i="16"/>
  <c r="AK50" i="16"/>
  <c r="AC50" i="16"/>
  <c r="U50" i="16"/>
  <c r="M50" i="16"/>
  <c r="E50" i="16"/>
  <c r="AJ50" i="16"/>
  <c r="AB50" i="16"/>
  <c r="T50" i="16"/>
  <c r="L50" i="16"/>
  <c r="D50" i="16"/>
  <c r="AI50" i="16"/>
  <c r="AA50" i="16"/>
  <c r="S50" i="16"/>
  <c r="K50" i="16"/>
  <c r="C50" i="16"/>
  <c r="V50" i="16"/>
  <c r="Q50" i="16"/>
  <c r="N50" i="16"/>
  <c r="I50" i="16"/>
  <c r="AL50" i="16"/>
  <c r="F50" i="16"/>
  <c r="AG50" i="16"/>
  <c r="AD50" i="16"/>
  <c r="Y50" i="16"/>
  <c r="N61" i="12"/>
  <c r="AH46" i="16"/>
  <c r="Z46" i="16"/>
  <c r="R46" i="16"/>
  <c r="J46" i="16"/>
  <c r="AF46" i="16"/>
  <c r="X46" i="16"/>
  <c r="P46" i="16"/>
  <c r="H46" i="16"/>
  <c r="AE46" i="16"/>
  <c r="W46" i="16"/>
  <c r="O46" i="16"/>
  <c r="G46" i="16"/>
  <c r="AK46" i="16"/>
  <c r="AC46" i="16"/>
  <c r="U46" i="16"/>
  <c r="M46" i="16"/>
  <c r="E46" i="16"/>
  <c r="AJ46" i="16"/>
  <c r="AB46" i="16"/>
  <c r="T46" i="16"/>
  <c r="L46" i="16"/>
  <c r="D46" i="16"/>
  <c r="AI46" i="16"/>
  <c r="AA46" i="16"/>
  <c r="S46" i="16"/>
  <c r="K46" i="16"/>
  <c r="C46" i="16"/>
  <c r="AL46" i="16"/>
  <c r="F46" i="16"/>
  <c r="AG46" i="16"/>
  <c r="AD46" i="16"/>
  <c r="Y46" i="16"/>
  <c r="V46" i="16"/>
  <c r="Q46" i="16"/>
  <c r="N46" i="16"/>
  <c r="I46" i="16"/>
  <c r="N23" i="12"/>
  <c r="N59" i="12"/>
  <c r="AH80" i="16"/>
  <c r="Z80" i="16"/>
  <c r="R80" i="16"/>
  <c r="J80" i="16"/>
  <c r="AG80" i="16"/>
  <c r="Y80" i="16"/>
  <c r="Q80" i="16"/>
  <c r="I80" i="16"/>
  <c r="AF80" i="16"/>
  <c r="X80" i="16"/>
  <c r="P80" i="16"/>
  <c r="H80" i="16"/>
  <c r="AE80" i="16"/>
  <c r="W80" i="16"/>
  <c r="O80" i="16"/>
  <c r="G80" i="16"/>
  <c r="AL80" i="16"/>
  <c r="AD80" i="16"/>
  <c r="V80" i="16"/>
  <c r="N80" i="16"/>
  <c r="F80" i="16"/>
  <c r="AK80" i="16"/>
  <c r="AC80" i="16"/>
  <c r="U80" i="16"/>
  <c r="M80" i="16"/>
  <c r="E80" i="16"/>
  <c r="AJ80" i="16"/>
  <c r="AB80" i="16"/>
  <c r="T80" i="16"/>
  <c r="L80" i="16"/>
  <c r="D80" i="16"/>
  <c r="AI80" i="16"/>
  <c r="AA80" i="16"/>
  <c r="S80" i="16"/>
  <c r="K80" i="16"/>
  <c r="C80" i="16"/>
  <c r="AH76" i="16"/>
  <c r="Z76" i="16"/>
  <c r="R76" i="16"/>
  <c r="J76" i="16"/>
  <c r="AG76" i="16"/>
  <c r="Y76" i="16"/>
  <c r="Q76" i="16"/>
  <c r="I76" i="16"/>
  <c r="AF76" i="16"/>
  <c r="X76" i="16"/>
  <c r="P76" i="16"/>
  <c r="H76" i="16"/>
  <c r="AE76" i="16"/>
  <c r="W76" i="16"/>
  <c r="O76" i="16"/>
  <c r="G76" i="16"/>
  <c r="AL76" i="16"/>
  <c r="AD76" i="16"/>
  <c r="V76" i="16"/>
  <c r="N76" i="16"/>
  <c r="F76" i="16"/>
  <c r="AK76" i="16"/>
  <c r="AC76" i="16"/>
  <c r="U76" i="16"/>
  <c r="M76" i="16"/>
  <c r="E76" i="16"/>
  <c r="AJ76" i="16"/>
  <c r="AB76" i="16"/>
  <c r="T76" i="16"/>
  <c r="L76" i="16"/>
  <c r="D76" i="16"/>
  <c r="AI76" i="16"/>
  <c r="AA76" i="16"/>
  <c r="S76" i="16"/>
  <c r="K76" i="16"/>
  <c r="C76" i="16"/>
  <c r="R9" i="8"/>
  <c r="AL49" i="16"/>
  <c r="AD49" i="16"/>
  <c r="V49" i="16"/>
  <c r="N49" i="16"/>
  <c r="F49" i="16"/>
  <c r="AJ49" i="16"/>
  <c r="AB49" i="16"/>
  <c r="T49" i="16"/>
  <c r="L49" i="16"/>
  <c r="D49" i="16"/>
  <c r="AI49" i="16"/>
  <c r="AA49" i="16"/>
  <c r="S49" i="16"/>
  <c r="K49" i="16"/>
  <c r="C49" i="16"/>
  <c r="AG49" i="16"/>
  <c r="Y49" i="16"/>
  <c r="Q49" i="16"/>
  <c r="I49" i="16"/>
  <c r="AF49" i="16"/>
  <c r="X49" i="16"/>
  <c r="P49" i="16"/>
  <c r="H49" i="16"/>
  <c r="AE49" i="16"/>
  <c r="W49" i="16"/>
  <c r="O49" i="16"/>
  <c r="G49" i="16"/>
  <c r="Z49" i="16"/>
  <c r="AK49" i="16"/>
  <c r="U49" i="16"/>
  <c r="R49" i="16"/>
  <c r="M49" i="16"/>
  <c r="J49" i="16"/>
  <c r="E49" i="16"/>
  <c r="AH49" i="16"/>
  <c r="AC49" i="16"/>
  <c r="R74" i="8"/>
  <c r="G17" i="8"/>
  <c r="R38" i="8"/>
  <c r="H89" i="12"/>
  <c r="I60" i="8"/>
  <c r="H59" i="12" s="1"/>
  <c r="H22" i="11"/>
  <c r="H27" i="11"/>
  <c r="H23" i="11"/>
  <c r="H32" i="11"/>
  <c r="H19" i="11"/>
  <c r="H29" i="11"/>
  <c r="H34" i="11"/>
  <c r="H30" i="11"/>
  <c r="H25" i="11"/>
  <c r="B21" i="18"/>
  <c r="H33" i="11"/>
  <c r="H20" i="11"/>
  <c r="H21" i="11"/>
  <c r="B22" i="18"/>
  <c r="H28" i="11"/>
  <c r="I57" i="8"/>
  <c r="H56" i="12" s="1"/>
  <c r="B31" i="18"/>
  <c r="H26" i="11"/>
  <c r="H31" i="11"/>
  <c r="B28" i="18"/>
  <c r="O94" i="8"/>
  <c r="O93" i="12" s="1"/>
  <c r="H24" i="11"/>
  <c r="O32" i="8"/>
  <c r="C29" i="18"/>
  <c r="O33" i="12"/>
  <c r="B33" i="18"/>
  <c r="B18" i="18"/>
  <c r="Z23" i="12"/>
  <c r="O27" i="12"/>
  <c r="O29" i="8"/>
  <c r="M81" i="12"/>
  <c r="O30" i="8"/>
  <c r="O32" i="12"/>
  <c r="O31" i="8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H74" i="8"/>
  <c r="G74" i="8"/>
  <c r="E74" i="8"/>
  <c r="D74" i="8"/>
  <c r="D73" i="12" s="1"/>
  <c r="H38" i="8"/>
  <c r="G38" i="8"/>
  <c r="E38" i="8"/>
  <c r="D38" i="8"/>
  <c r="I12" i="8"/>
  <c r="H12" i="8"/>
  <c r="H17" i="8"/>
  <c r="E17" i="8"/>
  <c r="D17" i="8"/>
  <c r="D14" i="8"/>
  <c r="C13" i="12" s="1"/>
  <c r="D13" i="8"/>
  <c r="C12" i="12" s="1"/>
  <c r="D12" i="8"/>
  <c r="C11" i="12" s="1"/>
  <c r="D11" i="8"/>
  <c r="C10" i="12" s="1"/>
  <c r="D10" i="8"/>
  <c r="C9" i="12" s="1"/>
  <c r="D9" i="8"/>
  <c r="C8" i="12" s="1"/>
  <c r="D8" i="8"/>
  <c r="C7" i="12" s="1"/>
  <c r="M79" i="12"/>
  <c r="M64" i="12"/>
  <c r="O65" i="8"/>
  <c r="O64" i="12" s="1"/>
  <c r="O26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20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41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77" i="8"/>
  <c r="A19" i="11"/>
  <c r="P27" i="12"/>
  <c r="P32" i="12"/>
  <c r="P94" i="12"/>
  <c r="P93" i="12"/>
  <c r="P92" i="12"/>
  <c r="P67" i="12"/>
  <c r="P64" i="12"/>
  <c r="A11" i="10"/>
  <c r="M60" i="12"/>
  <c r="I54" i="8"/>
  <c r="H53" i="12" s="1"/>
  <c r="M58" i="12"/>
  <c r="M66" i="12"/>
  <c r="M80" i="12"/>
  <c r="L41" i="8"/>
  <c r="I46" i="8"/>
  <c r="H45" i="12" s="1"/>
  <c r="N89" i="12"/>
  <c r="H76" i="12"/>
  <c r="L77" i="8"/>
  <c r="O68" i="12"/>
  <c r="M54" i="12"/>
  <c r="B67" i="5"/>
  <c r="C76" i="5" s="1" a="1"/>
  <c r="M52" i="12"/>
  <c r="N50" i="12"/>
  <c r="N51" i="12"/>
  <c r="M51" i="12"/>
  <c r="M24" i="12"/>
  <c r="M49" i="12"/>
  <c r="M48" i="12"/>
  <c r="M46" i="12"/>
  <c r="N40" i="12"/>
  <c r="M50" i="12"/>
  <c r="M76" i="12"/>
  <c r="N27" i="12"/>
  <c r="Y41" i="8"/>
  <c r="Z20" i="12"/>
  <c r="Z41" i="12"/>
  <c r="Y89" i="8"/>
  <c r="Y67" i="8"/>
  <c r="M47" i="12"/>
  <c r="Y79" i="8"/>
  <c r="Z57" i="12"/>
  <c r="Z61" i="12"/>
  <c r="Z24" i="12"/>
  <c r="Z62" i="12"/>
  <c r="Z25" i="12"/>
  <c r="Z46" i="12"/>
  <c r="Z45" i="12"/>
  <c r="N82" i="12"/>
  <c r="N90" i="12"/>
  <c r="N88" i="12"/>
  <c r="Z29" i="12"/>
  <c r="Z50" i="12"/>
  <c r="Z66" i="12"/>
  <c r="Z76" i="12"/>
  <c r="Z92" i="12"/>
  <c r="Y59" i="8"/>
  <c r="N66" i="12"/>
  <c r="Z30" i="12"/>
  <c r="Z77" i="12"/>
  <c r="Z93" i="12"/>
  <c r="Z78" i="12"/>
  <c r="Z94" i="12"/>
  <c r="M88" i="12"/>
  <c r="Z40" i="12"/>
  <c r="Z56" i="12"/>
  <c r="Y93" i="8"/>
  <c r="Z87" i="12"/>
  <c r="Z51" i="12"/>
  <c r="Z67" i="12"/>
  <c r="Y96" i="8"/>
  <c r="Y66" i="8"/>
  <c r="Y58" i="8"/>
  <c r="Y42" i="8"/>
  <c r="Z55" i="12"/>
  <c r="N79" i="12"/>
  <c r="Z21" i="12"/>
  <c r="Z42" i="12"/>
  <c r="Z58" i="12"/>
  <c r="C90" i="18"/>
  <c r="D90" i="18" s="1"/>
  <c r="Z22" i="12"/>
  <c r="Z43" i="12"/>
  <c r="Z59" i="12"/>
  <c r="Y70" i="8"/>
  <c r="Z44" i="12"/>
  <c r="Z60" i="12"/>
  <c r="Y85" i="8"/>
  <c r="Z27" i="12"/>
  <c r="Z48" i="12"/>
  <c r="Z64" i="12"/>
  <c r="Z90" i="12"/>
  <c r="Y60" i="8"/>
  <c r="Z28" i="12"/>
  <c r="Z49" i="12"/>
  <c r="Z65" i="12"/>
  <c r="Z91" i="12"/>
  <c r="Z52" i="12"/>
  <c r="M41" i="12"/>
  <c r="M32" i="12"/>
  <c r="Z32" i="12"/>
  <c r="Z53" i="12"/>
  <c r="Z69" i="12"/>
  <c r="Z79" i="12"/>
  <c r="Z95" i="12"/>
  <c r="Y95" i="8"/>
  <c r="Y46" i="8"/>
  <c r="Y54" i="8"/>
  <c r="M57" i="12"/>
  <c r="M33" i="12"/>
  <c r="Z33" i="12"/>
  <c r="Z54" i="12"/>
  <c r="Z80" i="12"/>
  <c r="Y61" i="8"/>
  <c r="Y26" i="8"/>
  <c r="Z68" i="12"/>
  <c r="N94" i="12"/>
  <c r="M69" i="12"/>
  <c r="Z19" i="12"/>
  <c r="Z81" i="12"/>
  <c r="Z82" i="12"/>
  <c r="Z83" i="12"/>
  <c r="Z84" i="12"/>
  <c r="M95" i="12"/>
  <c r="Z85" i="12"/>
  <c r="Z31" i="12"/>
  <c r="N83" i="12"/>
  <c r="N81" i="12"/>
  <c r="Z86" i="12"/>
  <c r="Z88" i="12"/>
  <c r="Y57" i="8"/>
  <c r="Z26" i="12"/>
  <c r="Z47" i="12"/>
  <c r="Z63" i="12"/>
  <c r="Z89" i="12"/>
  <c r="Y47" i="8"/>
  <c r="O69" i="12"/>
  <c r="Y63" i="8"/>
  <c r="I2" i="18"/>
  <c r="O66" i="12"/>
  <c r="Y45" i="8"/>
  <c r="Y83" i="8"/>
  <c r="Y62" i="8"/>
  <c r="Y84" i="8"/>
  <c r="Y48" i="8"/>
  <c r="Y64" i="8"/>
  <c r="Y86" i="8"/>
  <c r="O95" i="12"/>
  <c r="Y34" i="8"/>
  <c r="Y49" i="8"/>
  <c r="Y65" i="8"/>
  <c r="Y87" i="8"/>
  <c r="Y33" i="8"/>
  <c r="Y50" i="8"/>
  <c r="Y88" i="8"/>
  <c r="Y32" i="8"/>
  <c r="Y51" i="8"/>
  <c r="Y31" i="8"/>
  <c r="Y52" i="8"/>
  <c r="Y68" i="8"/>
  <c r="Y90" i="8"/>
  <c r="Y30" i="8"/>
  <c r="Y53" i="8"/>
  <c r="Y69" i="8"/>
  <c r="Y91" i="8"/>
  <c r="Y29" i="8"/>
  <c r="Y92" i="8"/>
  <c r="Y28" i="8"/>
  <c r="Y55" i="8"/>
  <c r="Y77" i="8"/>
  <c r="Y27" i="8"/>
  <c r="Y56" i="8"/>
  <c r="Y78" i="8"/>
  <c r="Y94" i="8"/>
  <c r="Y25" i="8"/>
  <c r="Y80" i="8"/>
  <c r="Y22" i="8"/>
  <c r="Y43" i="8"/>
  <c r="Y81" i="8"/>
  <c r="Y21" i="8"/>
  <c r="Y44" i="8"/>
  <c r="Y82" i="8"/>
  <c r="N19" i="12"/>
  <c r="Y20" i="8"/>
  <c r="Y24" i="8"/>
  <c r="N22" i="12"/>
  <c r="Y23" i="8"/>
  <c r="C93" i="18"/>
  <c r="D93" i="18" s="1"/>
  <c r="I20" i="8"/>
  <c r="H19" i="12" s="1"/>
  <c r="O94" i="12"/>
  <c r="M94" i="12"/>
  <c r="N92" i="12"/>
  <c r="M53" i="12"/>
  <c r="N91" i="12"/>
  <c r="N85" i="12"/>
  <c r="M68" i="12"/>
  <c r="M56" i="12"/>
  <c r="N65" i="12"/>
  <c r="M77" i="12"/>
  <c r="N93" i="12"/>
  <c r="N80" i="12"/>
  <c r="N25" i="12"/>
  <c r="N67" i="12"/>
  <c r="N31" i="12"/>
  <c r="N33" i="12"/>
  <c r="N26" i="12"/>
  <c r="M27" i="12"/>
  <c r="K18" i="5"/>
  <c r="K43" i="5" s="1"/>
  <c r="K73" i="5" s="1"/>
  <c r="B89" i="15"/>
  <c r="H38" i="11"/>
  <c r="C64" i="15"/>
  <c r="O65" i="12"/>
  <c r="M65" i="12"/>
  <c r="N78" i="12"/>
  <c r="N64" i="12"/>
  <c r="M78" i="12"/>
  <c r="M45" i="12"/>
  <c r="N30" i="12"/>
  <c r="O92" i="12"/>
  <c r="M92" i="12"/>
  <c r="N68" i="12"/>
  <c r="N95" i="12"/>
  <c r="N77" i="12"/>
  <c r="N29" i="12"/>
  <c r="N28" i="12"/>
  <c r="M63" i="12"/>
  <c r="N76" i="12"/>
  <c r="N84" i="12"/>
  <c r="R73" i="12"/>
  <c r="N32" i="12"/>
  <c r="Q73" i="12"/>
  <c r="N87" i="12"/>
  <c r="N86" i="12"/>
  <c r="Q37" i="12"/>
  <c r="C72" i="18"/>
  <c r="D72" i="18" s="1"/>
  <c r="C67" i="15"/>
  <c r="C66" i="15"/>
  <c r="B57" i="15"/>
  <c r="A57" i="15" s="1"/>
  <c r="C62" i="15"/>
  <c r="H49" i="11"/>
  <c r="C87" i="18"/>
  <c r="D87" i="18" s="1"/>
  <c r="C82" i="18"/>
  <c r="D82" i="18" s="1"/>
  <c r="C77" i="15"/>
  <c r="C68" i="18"/>
  <c r="D68" i="18" s="1"/>
  <c r="C28" i="18"/>
  <c r="B77" i="15"/>
  <c r="H74" i="11"/>
  <c r="H54" i="11"/>
  <c r="H41" i="11"/>
  <c r="Q16" i="12"/>
  <c r="K12" i="8"/>
  <c r="B101" i="15"/>
  <c r="C32" i="18"/>
  <c r="H97" i="11"/>
  <c r="B11" i="15"/>
  <c r="C61" i="15"/>
  <c r="B98" i="15"/>
  <c r="C33" i="15"/>
  <c r="H95" i="11"/>
  <c r="B40" i="15"/>
  <c r="C65" i="15"/>
  <c r="C31" i="15"/>
  <c r="B76" i="15"/>
  <c r="A76" i="15" s="1"/>
  <c r="H73" i="11"/>
  <c r="H69" i="11"/>
  <c r="A58" i="11"/>
  <c r="B61" i="15"/>
  <c r="H58" i="11"/>
  <c r="C101" i="15"/>
  <c r="A14" i="11"/>
  <c r="Y2" i="18"/>
  <c r="AO2" i="18"/>
  <c r="BE2" i="18"/>
  <c r="BU2" i="18"/>
  <c r="CK2" i="18"/>
  <c r="DA2" i="18"/>
  <c r="P2" i="18"/>
  <c r="AF2" i="18"/>
  <c r="AV2" i="18"/>
  <c r="BL2" i="18"/>
  <c r="CB2" i="18"/>
  <c r="CR2" i="18"/>
  <c r="W2" i="18"/>
  <c r="AM2" i="18"/>
  <c r="BC2" i="18"/>
  <c r="BS2" i="18"/>
  <c r="CI2" i="18"/>
  <c r="CY2" i="18"/>
  <c r="N2" i="18"/>
  <c r="AD2" i="18"/>
  <c r="AT2" i="18"/>
  <c r="BJ2" i="18"/>
  <c r="BZ2" i="18"/>
  <c r="CP2" i="18"/>
  <c r="U2" i="18"/>
  <c r="AK2" i="18"/>
  <c r="BA2" i="18"/>
  <c r="BQ2" i="18"/>
  <c r="CG2" i="18"/>
  <c r="CW2" i="18"/>
  <c r="L2" i="18"/>
  <c r="AB2" i="18"/>
  <c r="AR2" i="18"/>
  <c r="BH2" i="18"/>
  <c r="BX2" i="18"/>
  <c r="CN2" i="18"/>
  <c r="S2" i="18"/>
  <c r="AI2" i="18"/>
  <c r="AY2" i="18"/>
  <c r="BO2" i="18"/>
  <c r="CE2" i="18"/>
  <c r="CU2" i="18"/>
  <c r="J2" i="18"/>
  <c r="Z2" i="18"/>
  <c r="AP2" i="18"/>
  <c r="BF2" i="18"/>
  <c r="BV2" i="18"/>
  <c r="CL2" i="18"/>
  <c r="DB2" i="18"/>
  <c r="Q2" i="18"/>
  <c r="AG2" i="18"/>
  <c r="AW2" i="18"/>
  <c r="BM2" i="18"/>
  <c r="CC2" i="18"/>
  <c r="CS2" i="18"/>
  <c r="X2" i="18"/>
  <c r="AN2" i="18"/>
  <c r="BD2" i="18"/>
  <c r="BT2" i="18"/>
  <c r="CJ2" i="18"/>
  <c r="CZ2" i="18"/>
  <c r="O2" i="18"/>
  <c r="AE2" i="18"/>
  <c r="AU2" i="18"/>
  <c r="BK2" i="18"/>
  <c r="CA2" i="18"/>
  <c r="CQ2" i="18"/>
  <c r="V2" i="18"/>
  <c r="AL2" i="18"/>
  <c r="BB2" i="18"/>
  <c r="BR2" i="18"/>
  <c r="CH2" i="18"/>
  <c r="CX2" i="18"/>
  <c r="M2" i="18"/>
  <c r="AC2" i="18"/>
  <c r="AS2" i="18"/>
  <c r="BI2" i="18"/>
  <c r="BY2" i="18"/>
  <c r="CO2" i="18"/>
  <c r="T2" i="18"/>
  <c r="AJ2" i="18"/>
  <c r="AZ2" i="18"/>
  <c r="BP2" i="18"/>
  <c r="CF2" i="18"/>
  <c r="CV2" i="18"/>
  <c r="K2" i="18"/>
  <c r="AA2" i="18"/>
  <c r="AQ2" i="18"/>
  <c r="BG2" i="18"/>
  <c r="BW2" i="18"/>
  <c r="CM2" i="18"/>
  <c r="R2" i="18"/>
  <c r="AH2" i="18"/>
  <c r="AX2" i="18"/>
  <c r="BN2" i="18"/>
  <c r="CD2" i="18"/>
  <c r="CT2" i="18"/>
  <c r="R16" i="12"/>
  <c r="P69" i="12"/>
  <c r="A53" i="11"/>
  <c r="A73" i="11"/>
  <c r="H96" i="11"/>
  <c r="N27" i="5"/>
  <c r="B91" i="15"/>
  <c r="A91" i="15" s="1"/>
  <c r="N33" i="5"/>
  <c r="N91" i="5"/>
  <c r="R37" i="12"/>
  <c r="B106" i="14"/>
  <c r="A56" i="11"/>
  <c r="A76" i="11"/>
  <c r="B79" i="15"/>
  <c r="A3" i="10"/>
  <c r="C38" i="18"/>
  <c r="H76" i="11"/>
  <c r="A40" i="11"/>
  <c r="H40" i="11"/>
  <c r="C11" i="15"/>
  <c r="N31" i="5"/>
  <c r="C204" i="14"/>
  <c r="A37" i="11"/>
  <c r="A75" i="11"/>
  <c r="C15" i="15"/>
  <c r="C20" i="15"/>
  <c r="C16" i="18"/>
  <c r="C26" i="18"/>
  <c r="C30" i="15"/>
  <c r="C35" i="15"/>
  <c r="C31" i="18"/>
  <c r="C36" i="18"/>
  <c r="C40" i="15"/>
  <c r="B41" i="18"/>
  <c r="H42" i="11"/>
  <c r="B46" i="18"/>
  <c r="H47" i="11"/>
  <c r="A47" i="11"/>
  <c r="B50" i="15"/>
  <c r="B56" i="18"/>
  <c r="A57" i="11"/>
  <c r="C41" i="18"/>
  <c r="D41" i="18" s="1"/>
  <c r="C45" i="15"/>
  <c r="C56" i="18"/>
  <c r="D56" i="18" s="1"/>
  <c r="C60" i="15"/>
  <c r="C76" i="18"/>
  <c r="D76" i="18" s="1"/>
  <c r="C80" i="15"/>
  <c r="B81" i="18"/>
  <c r="A82" i="11"/>
  <c r="B85" i="15"/>
  <c r="B91" i="18"/>
  <c r="H92" i="11"/>
  <c r="B95" i="15"/>
  <c r="A92" i="11"/>
  <c r="H37" i="11"/>
  <c r="C71" i="18"/>
  <c r="D71" i="18" s="1"/>
  <c r="H7" i="11"/>
  <c r="I44" i="8"/>
  <c r="H43" i="12" s="1"/>
  <c r="I52" i="8"/>
  <c r="H51" i="12" s="1"/>
  <c r="I53" i="8"/>
  <c r="H52" i="12" s="1"/>
  <c r="A41" i="16"/>
  <c r="A32" i="16"/>
  <c r="A33" i="16"/>
  <c r="A34" i="16"/>
  <c r="A30" i="16"/>
  <c r="A31" i="16"/>
  <c r="A36" i="16"/>
  <c r="A54" i="16"/>
  <c r="A55" i="16"/>
  <c r="A56" i="16"/>
  <c r="H57" i="11"/>
  <c r="A95" i="11"/>
  <c r="A39" i="16"/>
  <c r="A38" i="16"/>
  <c r="A6" i="10"/>
  <c r="C89" i="15"/>
  <c r="C85" i="18"/>
  <c r="D85" i="18" s="1"/>
  <c r="B95" i="18"/>
  <c r="B99" i="15"/>
  <c r="A99" i="15" s="1"/>
  <c r="A96" i="11"/>
  <c r="B100" i="18"/>
  <c r="B104" i="15"/>
  <c r="A101" i="11"/>
  <c r="C10" i="15"/>
  <c r="B60" i="15"/>
  <c r="A6" i="14"/>
  <c r="B10" i="5"/>
  <c r="B15" i="5" s="1"/>
  <c r="A37" i="16"/>
  <c r="A5" i="10"/>
  <c r="B6" i="18"/>
  <c r="B10" i="15"/>
  <c r="B11" i="18"/>
  <c r="A12" i="11"/>
  <c r="B26" i="18"/>
  <c r="B30" i="15"/>
  <c r="H8" i="11"/>
  <c r="C86" i="18"/>
  <c r="D86" i="18" s="1"/>
  <c r="B41" i="15"/>
  <c r="A41" i="15" s="1"/>
  <c r="C16" i="15"/>
  <c r="A7" i="10"/>
  <c r="H81" i="11"/>
  <c r="N35" i="5"/>
  <c r="N95" i="5"/>
  <c r="A8" i="11"/>
  <c r="A68" i="11"/>
  <c r="B31" i="15"/>
  <c r="C30" i="18"/>
  <c r="C56" i="15"/>
  <c r="A18" i="11"/>
  <c r="H68" i="11"/>
  <c r="A66" i="11"/>
  <c r="A23" i="11"/>
  <c r="A83" i="11"/>
  <c r="B69" i="15"/>
  <c r="C98" i="15"/>
  <c r="H66" i="11"/>
  <c r="B26" i="15"/>
  <c r="C96" i="15"/>
  <c r="A64" i="11"/>
  <c r="A69" i="11"/>
  <c r="A74" i="11"/>
  <c r="N93" i="5"/>
  <c r="B105" i="15"/>
  <c r="A105" i="15" s="1"/>
  <c r="B67" i="15"/>
  <c r="C95" i="15"/>
  <c r="C101" i="18"/>
  <c r="D101" i="18" s="1"/>
  <c r="A79" i="11"/>
  <c r="H102" i="11"/>
  <c r="H64" i="11"/>
  <c r="B46" i="15"/>
  <c r="B22" i="15"/>
  <c r="C96" i="18"/>
  <c r="D96" i="18" s="1"/>
  <c r="H10" i="11"/>
  <c r="B51" i="15"/>
  <c r="B56" i="15"/>
  <c r="B71" i="15"/>
  <c r="A71" i="15" s="1"/>
  <c r="H88" i="11"/>
  <c r="C51" i="15"/>
  <c r="A28" i="11"/>
  <c r="C46" i="15"/>
  <c r="C17" i="18"/>
  <c r="A88" i="11"/>
  <c r="I64" i="8"/>
  <c r="H63" i="12" s="1"/>
  <c r="B86" i="15"/>
  <c r="A86" i="15" s="1"/>
  <c r="I55" i="8"/>
  <c r="H54" i="12" s="1"/>
  <c r="A43" i="11"/>
  <c r="C37" i="15"/>
  <c r="B82" i="15"/>
  <c r="A63" i="11"/>
  <c r="H43" i="11"/>
  <c r="B17" i="15"/>
  <c r="A17" i="15" s="1"/>
  <c r="B81" i="15"/>
  <c r="B66" i="15"/>
  <c r="H14" i="11"/>
  <c r="N29" i="5"/>
  <c r="C82" i="15"/>
  <c r="C78" i="18"/>
  <c r="D78" i="18" s="1"/>
  <c r="H79" i="11"/>
  <c r="B83" i="18"/>
  <c r="H84" i="11"/>
  <c r="B87" i="15"/>
  <c r="A84" i="11"/>
  <c r="B88" i="18"/>
  <c r="B92" i="15"/>
  <c r="A92" i="15" s="1"/>
  <c r="A89" i="11"/>
  <c r="H89" i="11"/>
  <c r="B4" i="18"/>
  <c r="H5" i="11"/>
  <c r="B9" i="18"/>
  <c r="A10" i="11"/>
  <c r="B14" i="18"/>
  <c r="B18" i="15"/>
  <c r="H15" i="11"/>
  <c r="B19" i="18"/>
  <c r="A20" i="11"/>
  <c r="B34" i="18"/>
  <c r="A35" i="11"/>
  <c r="B38" i="15"/>
  <c r="C87" i="15"/>
  <c r="C83" i="18"/>
  <c r="D83" i="18" s="1"/>
  <c r="H94" i="11"/>
  <c r="B97" i="15"/>
  <c r="A97" i="15" s="1"/>
  <c r="A94" i="11"/>
  <c r="B98" i="18"/>
  <c r="B102" i="15"/>
  <c r="A99" i="11"/>
  <c r="B103" i="18"/>
  <c r="H104" i="11"/>
  <c r="B49" i="18"/>
  <c r="B53" i="15"/>
  <c r="A50" i="11"/>
  <c r="C102" i="15"/>
  <c r="C98" i="18"/>
  <c r="D98" i="18" s="1"/>
  <c r="C14" i="18"/>
  <c r="C18" i="15"/>
  <c r="B64" i="18"/>
  <c r="H65" i="11"/>
  <c r="B84" i="18"/>
  <c r="H85" i="11"/>
  <c r="A31" i="11"/>
  <c r="H50" i="11"/>
  <c r="C44" i="18"/>
  <c r="D44" i="18" s="1"/>
  <c r="C48" i="15"/>
  <c r="A85" i="11"/>
  <c r="C63" i="15"/>
  <c r="C9" i="18"/>
  <c r="C13" i="15"/>
  <c r="C49" i="18"/>
  <c r="D49" i="18" s="1"/>
  <c r="C53" i="15"/>
  <c r="H75" i="11"/>
  <c r="B78" i="15"/>
  <c r="B79" i="18"/>
  <c r="H80" i="11"/>
  <c r="B83" i="15"/>
  <c r="A80" i="11"/>
  <c r="C83" i="15"/>
  <c r="C79" i="18"/>
  <c r="D79" i="18" s="1"/>
  <c r="B30" i="18"/>
  <c r="B34" i="15"/>
  <c r="A34" i="15" s="1"/>
  <c r="A10" i="10"/>
  <c r="C73" i="15"/>
  <c r="C69" i="18"/>
  <c r="D69" i="18" s="1"/>
  <c r="C88" i="18"/>
  <c r="D88" i="18" s="1"/>
  <c r="A9" i="10"/>
  <c r="C74" i="18"/>
  <c r="D74" i="18" s="1"/>
  <c r="C78" i="15"/>
  <c r="C28" i="15"/>
  <c r="C24" i="18"/>
  <c r="B44" i="18"/>
  <c r="H45" i="11"/>
  <c r="A45" i="11"/>
  <c r="B48" i="15"/>
  <c r="B69" i="18"/>
  <c r="H70" i="11"/>
  <c r="B73" i="15"/>
  <c r="B89" i="18"/>
  <c r="A90" i="11"/>
  <c r="B5" i="18"/>
  <c r="H6" i="11"/>
  <c r="B9" i="15"/>
  <c r="A9" i="15" s="1"/>
  <c r="A6" i="11"/>
  <c r="B15" i="18"/>
  <c r="H16" i="11"/>
  <c r="A16" i="11"/>
  <c r="B19" i="15"/>
  <c r="B25" i="18"/>
  <c r="A26" i="11"/>
  <c r="B35" i="18"/>
  <c r="B39" i="15"/>
  <c r="A39" i="15" s="1"/>
  <c r="A36" i="11"/>
  <c r="H36" i="11"/>
  <c r="A8" i="10"/>
  <c r="A15" i="11"/>
  <c r="A104" i="11"/>
  <c r="B88" i="15"/>
  <c r="A88" i="15" s="1"/>
  <c r="C84" i="18"/>
  <c r="D84" i="18" s="1"/>
  <c r="B64" i="15"/>
  <c r="B54" i="15"/>
  <c r="B35" i="15"/>
  <c r="A44" i="16"/>
  <c r="I45" i="8"/>
  <c r="H44" i="12" s="1"/>
  <c r="A32" i="11"/>
  <c r="H98" i="11"/>
  <c r="H61" i="11"/>
  <c r="A41" i="11"/>
  <c r="C7" i="15"/>
  <c r="C44" i="15"/>
  <c r="C14" i="15"/>
  <c r="C95" i="18"/>
  <c r="D95" i="18" s="1"/>
  <c r="C70" i="18"/>
  <c r="D70" i="18" s="1"/>
  <c r="A43" i="16"/>
  <c r="E18" i="5"/>
  <c r="E43" i="5" s="1"/>
  <c r="E73" i="5" s="1"/>
  <c r="A7" i="11"/>
  <c r="B72" i="15"/>
  <c r="A72" i="15" s="1"/>
  <c r="B62" i="15"/>
  <c r="B44" i="15"/>
  <c r="C104" i="15"/>
  <c r="C69" i="15"/>
  <c r="B73" i="12"/>
  <c r="A40" i="16"/>
  <c r="I61" i="8"/>
  <c r="H60" i="12" s="1"/>
  <c r="A22" i="11"/>
  <c r="H100" i="11"/>
  <c r="B94" i="15"/>
  <c r="A94" i="15" s="1"/>
  <c r="A72" i="11"/>
  <c r="A62" i="11"/>
  <c r="H53" i="11"/>
  <c r="B20" i="15"/>
  <c r="C79" i="15"/>
  <c r="C49" i="15"/>
  <c r="C19" i="15"/>
  <c r="A48" i="16"/>
  <c r="A69" i="16"/>
  <c r="I22" i="8"/>
  <c r="H21" i="12" s="1"/>
  <c r="A50" i="16"/>
  <c r="A27" i="16"/>
  <c r="I24" i="8"/>
  <c r="H23" i="12" s="1"/>
  <c r="B103" i="15"/>
  <c r="A103" i="15" s="1"/>
  <c r="A91" i="11"/>
  <c r="C50" i="15"/>
  <c r="C22" i="15"/>
  <c r="C13" i="18"/>
  <c r="A49" i="16"/>
  <c r="A74" i="16"/>
  <c r="I62" i="8"/>
  <c r="H61" i="12" s="1"/>
  <c r="A24" i="11"/>
  <c r="H91" i="11"/>
  <c r="B75" i="15"/>
  <c r="A75" i="15" s="1"/>
  <c r="B65" i="15"/>
  <c r="A52" i="11"/>
  <c r="B36" i="15"/>
  <c r="A36" i="15" s="1"/>
  <c r="H17" i="11"/>
  <c r="C99" i="18"/>
  <c r="D99" i="18" s="1"/>
  <c r="A47" i="16"/>
  <c r="A68" i="16"/>
  <c r="I58" i="8"/>
  <c r="H57" i="12" s="1"/>
  <c r="H101" i="11"/>
  <c r="A52" i="16"/>
  <c r="A28" i="16"/>
  <c r="I59" i="8"/>
  <c r="H58" i="12" s="1"/>
  <c r="C25" i="15"/>
  <c r="I42" i="8"/>
  <c r="H41" i="12" s="1"/>
  <c r="H72" i="11"/>
  <c r="H62" i="11"/>
  <c r="B55" i="15"/>
  <c r="A55" i="15" s="1"/>
  <c r="A42" i="11"/>
  <c r="C47" i="15"/>
  <c r="A46" i="16"/>
  <c r="A63" i="16"/>
  <c r="A46" i="11"/>
  <c r="C93" i="15"/>
  <c r="B49" i="15"/>
  <c r="I56" i="8"/>
  <c r="H55" i="12" s="1"/>
  <c r="H46" i="11"/>
  <c r="I21" i="8"/>
  <c r="H20" i="12" s="1"/>
  <c r="B25" i="15"/>
  <c r="A53" i="16"/>
  <c r="A29" i="16"/>
  <c r="C27" i="15"/>
  <c r="C80" i="18"/>
  <c r="D80" i="18" s="1"/>
  <c r="I23" i="8"/>
  <c r="A100" i="11"/>
  <c r="I43" i="8"/>
  <c r="A98" i="11"/>
  <c r="A61" i="11"/>
  <c r="H52" i="11"/>
  <c r="B45" i="15"/>
  <c r="A45" i="16"/>
  <c r="B59" i="15"/>
  <c r="H56" i="11"/>
  <c r="C59" i="15"/>
  <c r="C29" i="15"/>
  <c r="A27" i="11"/>
  <c r="B37" i="12"/>
  <c r="C157" i="14"/>
  <c r="C140" i="14"/>
  <c r="C181" i="14"/>
  <c r="A4" i="10"/>
  <c r="A51" i="11"/>
  <c r="H78" i="11"/>
  <c r="N30" i="5"/>
  <c r="N34" i="5"/>
  <c r="N90" i="5"/>
  <c r="N92" i="5"/>
  <c r="A4" i="11"/>
  <c r="B7" i="15"/>
  <c r="L18" i="5"/>
  <c r="L43" i="5" s="1"/>
  <c r="L73" i="5" s="1"/>
  <c r="C54" i="18"/>
  <c r="D54" i="18" s="1"/>
  <c r="B96" i="14"/>
  <c r="B93" i="15"/>
  <c r="H63" i="11"/>
  <c r="C124" i="14"/>
  <c r="A67" i="16"/>
  <c r="H90" i="11"/>
  <c r="A48" i="11"/>
  <c r="B8" i="15"/>
  <c r="A64" i="16"/>
  <c r="I18" i="5"/>
  <c r="I43" i="5" s="1"/>
  <c r="I73" i="5" s="1"/>
  <c r="B28" i="15"/>
  <c r="A62" i="16"/>
  <c r="C106" i="14"/>
  <c r="H48" i="11"/>
  <c r="H82" i="11"/>
  <c r="A80" i="16"/>
  <c r="A67" i="11"/>
  <c r="A21" i="11"/>
  <c r="B180" i="14"/>
  <c r="A79" i="16"/>
  <c r="A25" i="11"/>
  <c r="B70" i="15"/>
  <c r="B16" i="15"/>
  <c r="A13" i="11"/>
  <c r="A78" i="16"/>
  <c r="C93" i="14"/>
  <c r="A59" i="11"/>
  <c r="B43" i="15"/>
  <c r="H13" i="11"/>
  <c r="C85" i="15"/>
  <c r="C43" i="15"/>
  <c r="B104" i="14"/>
  <c r="C76" i="14"/>
  <c r="A77" i="16"/>
  <c r="A76" i="16"/>
  <c r="H86" i="11"/>
  <c r="H59" i="11"/>
  <c r="B24" i="15"/>
  <c r="A24" i="15" s="1"/>
  <c r="H9" i="11"/>
  <c r="C81" i="15"/>
  <c r="B165" i="14"/>
  <c r="A73" i="16"/>
  <c r="A72" i="16"/>
  <c r="B32" i="15"/>
  <c r="A32" i="15" s="1"/>
  <c r="A71" i="16"/>
  <c r="A17" i="11"/>
  <c r="C28" i="14"/>
  <c r="A70" i="16"/>
  <c r="B37" i="15"/>
  <c r="P33" i="12"/>
  <c r="A34" i="11"/>
  <c r="P65" i="12"/>
  <c r="B92" i="14"/>
  <c r="B134" i="14"/>
  <c r="C95" i="14"/>
  <c r="B140" i="14"/>
  <c r="B181" i="14"/>
  <c r="B36" i="14"/>
  <c r="A189" i="14"/>
  <c r="B95" i="14"/>
  <c r="B149" i="14"/>
  <c r="B183" i="14"/>
  <c r="C56" i="14"/>
  <c r="C150" i="14"/>
  <c r="C187" i="14"/>
  <c r="B59" i="14"/>
  <c r="B102" i="14"/>
  <c r="B151" i="14"/>
  <c r="B188" i="14"/>
  <c r="C72" i="14"/>
  <c r="B152" i="14"/>
  <c r="B75" i="14"/>
  <c r="C105" i="14"/>
  <c r="C156" i="14"/>
  <c r="C51" i="18"/>
  <c r="D51" i="18" s="1"/>
  <c r="B105" i="14"/>
  <c r="B156" i="14"/>
  <c r="B192" i="14"/>
  <c r="B77" i="14"/>
  <c r="C37" i="18"/>
  <c r="C197" i="14"/>
  <c r="B197" i="14"/>
  <c r="C108" i="14"/>
  <c r="C166" i="14"/>
  <c r="C198" i="14"/>
  <c r="C109" i="14"/>
  <c r="B166" i="14"/>
  <c r="B198" i="14"/>
  <c r="C171" i="14"/>
  <c r="C199" i="14"/>
  <c r="C131" i="14"/>
  <c r="C172" i="14"/>
  <c r="B199" i="14"/>
  <c r="C92" i="14"/>
  <c r="B131" i="14"/>
  <c r="C180" i="14"/>
  <c r="B204" i="14"/>
  <c r="B200" i="14"/>
  <c r="B190" i="14"/>
  <c r="B184" i="14"/>
  <c r="B172" i="14"/>
  <c r="B157" i="14"/>
  <c r="B71" i="14"/>
  <c r="C68" i="14"/>
  <c r="A29" i="11"/>
  <c r="A70" i="11"/>
  <c r="A86" i="11"/>
  <c r="A102" i="11"/>
  <c r="N65" i="5"/>
  <c r="B87" i="14"/>
  <c r="C87" i="14"/>
  <c r="B163" i="14"/>
  <c r="C163" i="14"/>
  <c r="B205" i="14"/>
  <c r="C205" i="14"/>
  <c r="C77" i="14"/>
  <c r="B76" i="14"/>
  <c r="B70" i="14"/>
  <c r="C70" i="14"/>
  <c r="B129" i="14"/>
  <c r="B69" i="14"/>
  <c r="C129" i="14"/>
  <c r="B126" i="14"/>
  <c r="B125" i="14"/>
  <c r="C125" i="14"/>
  <c r="B124" i="14"/>
  <c r="A179" i="14"/>
  <c r="B79" i="14"/>
  <c r="B55" i="14"/>
  <c r="B117" i="14"/>
  <c r="B38" i="14"/>
  <c r="C117" i="14"/>
  <c r="B101" i="14"/>
  <c r="C101" i="14"/>
  <c r="C24" i="14"/>
  <c r="B130" i="14"/>
  <c r="C130" i="14"/>
  <c r="B118" i="14"/>
  <c r="B122" i="14"/>
  <c r="C123" i="14"/>
  <c r="C88" i="14"/>
  <c r="C122" i="14"/>
  <c r="B97" i="14"/>
  <c r="C97" i="14"/>
  <c r="B61" i="14"/>
  <c r="C188" i="14"/>
  <c r="B167" i="14"/>
  <c r="C151" i="14"/>
  <c r="B135" i="14"/>
  <c r="B94" i="14"/>
  <c r="B187" i="14"/>
  <c r="C167" i="14"/>
  <c r="B150" i="14"/>
  <c r="C135" i="14"/>
  <c r="B93" i="14"/>
  <c r="C148" i="14"/>
  <c r="C91" i="14"/>
  <c r="B147" i="14"/>
  <c r="B196" i="14"/>
  <c r="B144" i="14"/>
  <c r="C100" i="14"/>
  <c r="B143" i="14"/>
  <c r="B99" i="14"/>
  <c r="C159" i="14"/>
  <c r="C143" i="14"/>
  <c r="C99" i="14"/>
  <c r="C89" i="14"/>
  <c r="B98" i="14"/>
  <c r="B133" i="14"/>
  <c r="B176" i="14"/>
  <c r="B174" i="14"/>
  <c r="A201" i="14"/>
  <c r="B201" i="14" s="1"/>
  <c r="C21" i="14"/>
  <c r="B13" i="14"/>
  <c r="C13" i="14"/>
  <c r="B12" i="14"/>
  <c r="C12" i="14"/>
  <c r="A121" i="14"/>
  <c r="B60" i="14"/>
  <c r="B141" i="14"/>
  <c r="C141" i="14"/>
  <c r="C139" i="14"/>
  <c r="C174" i="14"/>
  <c r="B83" i="14"/>
  <c r="C158" i="14"/>
  <c r="C52" i="14"/>
  <c r="B39" i="14"/>
  <c r="C25" i="14"/>
  <c r="B115" i="14"/>
  <c r="C115" i="14"/>
  <c r="C195" i="14"/>
  <c r="B195" i="14"/>
  <c r="B116" i="14"/>
  <c r="C116" i="14"/>
  <c r="B67" i="14"/>
  <c r="C61" i="14"/>
  <c r="B113" i="14"/>
  <c r="B110" i="14"/>
  <c r="A168" i="14"/>
  <c r="B168" i="14" s="1"/>
  <c r="B114" i="14"/>
  <c r="C114" i="14"/>
  <c r="B27" i="14"/>
  <c r="B90" i="14"/>
  <c r="C90" i="14"/>
  <c r="B148" i="14"/>
  <c r="B142" i="14"/>
  <c r="B91" i="14"/>
  <c r="B86" i="14"/>
  <c r="C190" i="14"/>
  <c r="C84" i="14"/>
  <c r="B100" i="14"/>
  <c r="B84" i="14"/>
  <c r="A51" i="16"/>
  <c r="A35" i="16"/>
  <c r="A75" i="16"/>
  <c r="C142" i="14"/>
  <c r="C191" i="14"/>
  <c r="B85" i="14"/>
  <c r="B109" i="14"/>
  <c r="B139" i="14"/>
  <c r="C98" i="14"/>
  <c r="C78" i="14"/>
  <c r="B37" i="5"/>
  <c r="C46" i="5" s="1" a="1"/>
  <c r="B89" i="14"/>
  <c r="B160" i="14"/>
  <c r="B175" i="14"/>
  <c r="C196" i="14"/>
  <c r="C71" i="14"/>
  <c r="C96" i="14"/>
  <c r="C86" i="14"/>
  <c r="C53" i="18"/>
  <c r="D53" i="18" s="1"/>
  <c r="C165" i="14"/>
  <c r="C147" i="14"/>
  <c r="C183" i="14"/>
  <c r="A5" i="11"/>
  <c r="C104" i="14"/>
  <c r="A42" i="16"/>
  <c r="A26" i="16"/>
  <c r="A66" i="16"/>
  <c r="A25" i="16"/>
  <c r="A61" i="16"/>
  <c r="A65" i="16"/>
  <c r="C48" i="18"/>
  <c r="D48" i="18" s="1"/>
  <c r="A155" i="14"/>
  <c r="C55" i="14"/>
  <c r="C47" i="14"/>
  <c r="B46" i="14"/>
  <c r="C46" i="14"/>
  <c r="C31" i="14"/>
  <c r="C15" i="14"/>
  <c r="B45" i="14"/>
  <c r="C30" i="14"/>
  <c r="B14" i="14"/>
  <c r="C45" i="14"/>
  <c r="C29" i="14"/>
  <c r="C14" i="14"/>
  <c r="B54" i="14"/>
  <c r="C38" i="14"/>
  <c r="B23" i="14"/>
  <c r="B11" i="14"/>
  <c r="B53" i="14"/>
  <c r="B37" i="14"/>
  <c r="C23" i="14"/>
  <c r="C9" i="14"/>
  <c r="B52" i="14"/>
  <c r="C37" i="14"/>
  <c r="B22" i="14"/>
  <c r="B51" i="14"/>
  <c r="C36" i="14"/>
  <c r="C48" i="14"/>
  <c r="B35" i="14"/>
  <c r="C22" i="14"/>
  <c r="B43" i="14"/>
  <c r="B44" i="14"/>
  <c r="B203" i="14"/>
  <c r="C203" i="14"/>
  <c r="A132" i="14"/>
  <c r="B82" i="14"/>
  <c r="C82" i="14"/>
  <c r="B49" i="14"/>
  <c r="C49" i="14"/>
  <c r="B88" i="14"/>
  <c r="B108" i="14"/>
  <c r="B21" i="14"/>
  <c r="B68" i="14"/>
  <c r="C17" i="14"/>
  <c r="B16" i="14"/>
  <c r="B178" i="14"/>
  <c r="C178" i="14"/>
  <c r="C54" i="14"/>
  <c r="C53" i="14"/>
  <c r="A154" i="14"/>
  <c r="C60" i="14"/>
  <c r="B153" i="14"/>
  <c r="C153" i="14"/>
  <c r="C59" i="14"/>
  <c r="B25" i="14"/>
  <c r="B58" i="14"/>
  <c r="C58" i="14"/>
  <c r="B57" i="14"/>
  <c r="C57" i="14"/>
  <c r="B34" i="14"/>
  <c r="C34" i="14"/>
  <c r="B186" i="14"/>
  <c r="C186" i="14"/>
  <c r="C64" i="14"/>
  <c r="A164" i="14"/>
  <c r="B33" i="14"/>
  <c r="C11" i="14"/>
  <c r="C67" i="14"/>
  <c r="B10" i="14"/>
  <c r="C10" i="14"/>
  <c r="B185" i="14"/>
  <c r="C185" i="14"/>
  <c r="A173" i="14"/>
  <c r="C43" i="14"/>
  <c r="B42" i="14"/>
  <c r="C42" i="14"/>
  <c r="B41" i="14"/>
  <c r="C41" i="14"/>
  <c r="C20" i="14"/>
  <c r="C62" i="14"/>
  <c r="B78" i="14"/>
  <c r="B194" i="14"/>
  <c r="C194" i="14"/>
  <c r="C69" i="14"/>
  <c r="C136" i="14"/>
  <c r="B136" i="14"/>
  <c r="B30" i="14"/>
  <c r="C16" i="14"/>
  <c r="B31" i="14"/>
  <c r="B62" i="14"/>
  <c r="B145" i="14"/>
  <c r="C145" i="14"/>
  <c r="C85" i="14"/>
  <c r="A182" i="14"/>
  <c r="C80" i="14"/>
  <c r="C79" i="14"/>
  <c r="B158" i="14"/>
  <c r="A146" i="14"/>
  <c r="C44" i="14"/>
  <c r="C107" i="14"/>
  <c r="C175" i="14"/>
  <c r="B19" i="14"/>
  <c r="C32" i="14"/>
  <c r="C63" i="14"/>
  <c r="B103" i="14"/>
  <c r="C103" i="14"/>
  <c r="B171" i="14"/>
  <c r="B191" i="14"/>
  <c r="B193" i="14"/>
  <c r="C193" i="14"/>
  <c r="C134" i="14"/>
  <c r="B123" i="14"/>
  <c r="C51" i="14"/>
  <c r="B107" i="14"/>
  <c r="B20" i="14"/>
  <c r="C33" i="14"/>
  <c r="B47" i="14"/>
  <c r="B63" i="14"/>
  <c r="B202" i="14"/>
  <c r="C202" i="14"/>
  <c r="C113" i="14"/>
  <c r="B73" i="14"/>
  <c r="C73" i="14"/>
  <c r="B50" i="14"/>
  <c r="C50" i="14"/>
  <c r="H44" i="11"/>
  <c r="B47" i="15"/>
  <c r="A44" i="11"/>
  <c r="C184" i="14"/>
  <c r="C144" i="14"/>
  <c r="C133" i="14"/>
  <c r="B40" i="14"/>
  <c r="H93" i="11"/>
  <c r="B96" i="15"/>
  <c r="A93" i="11"/>
  <c r="B48" i="14"/>
  <c r="C20" i="18"/>
  <c r="C152" i="14"/>
  <c r="B112" i="14"/>
  <c r="C112" i="14"/>
  <c r="C94" i="14"/>
  <c r="C75" i="14"/>
  <c r="B66" i="14"/>
  <c r="C66" i="14"/>
  <c r="H60" i="11"/>
  <c r="B63" i="15"/>
  <c r="A60" i="11"/>
  <c r="B100" i="15"/>
  <c r="A100" i="15" s="1"/>
  <c r="A97" i="11"/>
  <c r="B177" i="14"/>
  <c r="C177" i="14"/>
  <c r="C192" i="14"/>
  <c r="B162" i="14"/>
  <c r="C162" i="14"/>
  <c r="B56" i="14"/>
  <c r="C19" i="14"/>
  <c r="B9" i="14"/>
  <c r="H18" i="11"/>
  <c r="B21" i="15"/>
  <c r="A21" i="15" s="1"/>
  <c r="B111" i="14"/>
  <c r="C111" i="14"/>
  <c r="B120" i="14"/>
  <c r="C120" i="14"/>
  <c r="C102" i="14"/>
  <c r="C83" i="14"/>
  <c r="B74" i="14"/>
  <c r="C74" i="14"/>
  <c r="B65" i="14"/>
  <c r="C65" i="14"/>
  <c r="H87" i="11"/>
  <c r="B90" i="15"/>
  <c r="A90" i="15" s="1"/>
  <c r="A87" i="11"/>
  <c r="A19" i="16"/>
  <c r="A20" i="16"/>
  <c r="A5" i="16"/>
  <c r="A4" i="16"/>
  <c r="B16" i="12"/>
  <c r="A6" i="16"/>
  <c r="A7" i="16"/>
  <c r="A8" i="16"/>
  <c r="B12" i="5"/>
  <c r="C21" i="5" s="1" a="1"/>
  <c r="A9" i="16"/>
  <c r="A10" i="16"/>
  <c r="A11" i="16"/>
  <c r="A18" i="16"/>
  <c r="B15" i="14"/>
  <c r="B28" i="14"/>
  <c r="C39" i="14"/>
  <c r="B161" i="14"/>
  <c r="C161" i="14"/>
  <c r="C27" i="14"/>
  <c r="B18" i="14"/>
  <c r="C18" i="14"/>
  <c r="H39" i="11"/>
  <c r="B42" i="15"/>
  <c r="A42" i="15" s="1"/>
  <c r="A39" i="11"/>
  <c r="B170" i="14"/>
  <c r="C170" i="14"/>
  <c r="C160" i="14"/>
  <c r="B128" i="14"/>
  <c r="C128" i="14"/>
  <c r="C110" i="14"/>
  <c r="B64" i="14"/>
  <c r="A33" i="11"/>
  <c r="C35" i="18"/>
  <c r="B29" i="14"/>
  <c r="C40" i="14"/>
  <c r="B119" i="14"/>
  <c r="C119" i="14"/>
  <c r="C35" i="14"/>
  <c r="B26" i="14"/>
  <c r="C26" i="14"/>
  <c r="B17" i="14"/>
  <c r="H77" i="11"/>
  <c r="B80" i="15"/>
  <c r="A77" i="11"/>
  <c r="A17" i="16"/>
  <c r="C102" i="18"/>
  <c r="D102" i="18" s="1"/>
  <c r="B169" i="14"/>
  <c r="C169" i="14"/>
  <c r="B138" i="14"/>
  <c r="C138" i="14"/>
  <c r="B127" i="14"/>
  <c r="C127" i="14"/>
  <c r="C118" i="14"/>
  <c r="B81" i="14"/>
  <c r="C81" i="14"/>
  <c r="B72" i="14"/>
  <c r="B52" i="15"/>
  <c r="A52" i="15" s="1"/>
  <c r="A49" i="11"/>
  <c r="H55" i="11"/>
  <c r="B58" i="15"/>
  <c r="A58" i="15" s="1"/>
  <c r="A55" i="11"/>
  <c r="A16" i="16"/>
  <c r="C149" i="14"/>
  <c r="B159" i="14"/>
  <c r="A78" i="11"/>
  <c r="C12" i="15"/>
  <c r="H12" i="11"/>
  <c r="B15" i="15"/>
  <c r="B33" i="15"/>
  <c r="A30" i="11"/>
  <c r="B84" i="15"/>
  <c r="A84" i="15" s="1"/>
  <c r="A81" i="11"/>
  <c r="A15" i="16"/>
  <c r="B27" i="15"/>
  <c r="C126" i="14"/>
  <c r="B80" i="14"/>
  <c r="B12" i="15"/>
  <c r="A9" i="11"/>
  <c r="C22" i="18"/>
  <c r="C26" i="15"/>
  <c r="A14" i="16"/>
  <c r="A206" i="14"/>
  <c r="B24" i="14"/>
  <c r="H71" i="11"/>
  <c r="B74" i="15"/>
  <c r="A74" i="15" s="1"/>
  <c r="A71" i="11"/>
  <c r="A13" i="16"/>
  <c r="C19" i="18"/>
  <c r="C23" i="15"/>
  <c r="B68" i="15"/>
  <c r="A68" i="15" s="1"/>
  <c r="A65" i="11"/>
  <c r="A12" i="16"/>
  <c r="C200" i="14"/>
  <c r="B137" i="14"/>
  <c r="C137" i="14"/>
  <c r="C176" i="14"/>
  <c r="B32" i="14"/>
  <c r="C5" i="18"/>
  <c r="B43" i="18"/>
  <c r="C64" i="18"/>
  <c r="D64" i="18" s="1"/>
  <c r="C67" i="18"/>
  <c r="D67" i="18" s="1"/>
  <c r="H103" i="11"/>
  <c r="B106" i="15"/>
  <c r="A106" i="15" s="1"/>
  <c r="A103" i="11"/>
  <c r="N94" i="5"/>
  <c r="H99" i="11"/>
  <c r="H83" i="11"/>
  <c r="H67" i="11"/>
  <c r="H51" i="11"/>
  <c r="H35" i="11"/>
  <c r="B23" i="15"/>
  <c r="B29" i="15"/>
  <c r="B14" i="15"/>
  <c r="C8" i="15"/>
  <c r="H11" i="11"/>
  <c r="C70" i="15"/>
  <c r="C54" i="15"/>
  <c r="C38" i="15"/>
  <c r="A54" i="11"/>
  <c r="A38" i="11"/>
  <c r="A11" i="11"/>
  <c r="P66" i="12"/>
  <c r="N28" i="5"/>
  <c r="N32" i="5"/>
  <c r="N64" i="5"/>
  <c r="N63" i="5"/>
  <c r="AC3" i="12"/>
  <c r="P68" i="12"/>
  <c r="P95" i="12"/>
  <c r="AC1" i="12"/>
  <c r="Q12" i="8" l="1" a="1"/>
  <c r="Q12" i="8" s="1"/>
  <c r="Q10" i="8" a="1"/>
  <c r="Q10" i="8" s="1"/>
  <c r="Q9" i="8" a="1"/>
  <c r="Q9" i="8" s="1"/>
  <c r="P12" i="8" a="1"/>
  <c r="P12" i="8" s="1"/>
  <c r="P10" i="8" a="1"/>
  <c r="P10" i="8" s="1"/>
  <c r="P9" i="8" a="1"/>
  <c r="P9" i="8" s="1"/>
  <c r="O10" i="8" a="1"/>
  <c r="O10" i="8" s="1"/>
  <c r="O9" i="8" a="1"/>
  <c r="O9" i="8" s="1"/>
  <c r="O12" i="8" a="1"/>
  <c r="O12" i="8" s="1"/>
  <c r="H75" i="8"/>
  <c r="H74" i="12" s="1"/>
  <c r="H39" i="8"/>
  <c r="H38" i="12" s="1"/>
  <c r="H18" i="8"/>
  <c r="H17" i="12" s="1"/>
  <c r="I38" i="8"/>
  <c r="J38" i="8" s="1"/>
  <c r="I74" i="8"/>
  <c r="J74" i="8" s="1"/>
  <c r="I17" i="8"/>
  <c r="J17" i="8" s="1"/>
  <c r="O25" i="12"/>
  <c r="P26" i="8"/>
  <c r="AA26" i="8" s="1"/>
  <c r="O30" i="12"/>
  <c r="AC30" i="12" s="1"/>
  <c r="P31" i="8"/>
  <c r="AA31" i="8" s="1"/>
  <c r="O29" i="12"/>
  <c r="P30" i="8"/>
  <c r="AA30" i="8" s="1"/>
  <c r="O28" i="12"/>
  <c r="AC28" i="12" s="1"/>
  <c r="P29" i="8"/>
  <c r="AA29" i="8" s="1"/>
  <c r="O31" i="12"/>
  <c r="AC31" i="12" s="1"/>
  <c r="P32" i="8"/>
  <c r="AA32" i="8" s="1"/>
  <c r="O26" i="12"/>
  <c r="P27" i="8"/>
  <c r="AA27" i="8" s="1"/>
  <c r="Q17" i="8" a="1"/>
  <c r="Q17" i="8" s="1"/>
  <c r="P17" i="8" a="1"/>
  <c r="P17" i="8" s="1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Q38" i="8" a="1"/>
  <c r="Q38" i="8" s="1"/>
  <c r="P38" i="8" a="1"/>
  <c r="P38" i="8" s="1"/>
  <c r="O38" i="8" a="1"/>
  <c r="O38" i="8" s="1"/>
  <c r="O17" i="8" a="1"/>
  <c r="O17" i="8" s="1"/>
  <c r="Q74" i="8" a="1"/>
  <c r="Q74" i="8" s="1"/>
  <c r="P74" i="8" a="1"/>
  <c r="P74" i="8" s="1"/>
  <c r="O74" i="8" a="1"/>
  <c r="O74" i="8" s="1"/>
  <c r="R12" i="8"/>
  <c r="T70" i="15"/>
  <c r="P70" i="15"/>
  <c r="V70" i="15"/>
  <c r="R70" i="15"/>
  <c r="N70" i="15"/>
  <c r="L70" i="15"/>
  <c r="F70" i="15"/>
  <c r="J70" i="15"/>
  <c r="H70" i="15"/>
  <c r="T69" i="15"/>
  <c r="P69" i="15"/>
  <c r="V69" i="15"/>
  <c r="R69" i="15"/>
  <c r="N69" i="15"/>
  <c r="L69" i="15"/>
  <c r="F69" i="15"/>
  <c r="J69" i="15"/>
  <c r="H69" i="15"/>
  <c r="V96" i="15"/>
  <c r="R96" i="15"/>
  <c r="N96" i="15"/>
  <c r="T96" i="15"/>
  <c r="P96" i="15"/>
  <c r="J96" i="15"/>
  <c r="H96" i="15"/>
  <c r="L96" i="15"/>
  <c r="F96" i="15"/>
  <c r="AL35" i="15"/>
  <c r="AH35" i="15"/>
  <c r="AD35" i="15"/>
  <c r="Z35" i="15"/>
  <c r="T35" i="15"/>
  <c r="P35" i="15"/>
  <c r="AN35" i="15"/>
  <c r="AJ35" i="15"/>
  <c r="AF35" i="15"/>
  <c r="AB35" i="15"/>
  <c r="V35" i="15"/>
  <c r="R35" i="15"/>
  <c r="N35" i="15"/>
  <c r="L35" i="15"/>
  <c r="F35" i="15"/>
  <c r="J35" i="15"/>
  <c r="H35" i="15"/>
  <c r="T101" i="15"/>
  <c r="P101" i="15"/>
  <c r="V101" i="15"/>
  <c r="R101" i="15"/>
  <c r="N101" i="15"/>
  <c r="L101" i="15"/>
  <c r="F101" i="15"/>
  <c r="J101" i="15"/>
  <c r="H101" i="15"/>
  <c r="V65" i="15"/>
  <c r="R65" i="15"/>
  <c r="N65" i="15"/>
  <c r="T65" i="15"/>
  <c r="P65" i="15"/>
  <c r="J65" i="15"/>
  <c r="H65" i="15"/>
  <c r="L65" i="15"/>
  <c r="F65" i="15"/>
  <c r="V66" i="15"/>
  <c r="R66" i="15"/>
  <c r="N66" i="15"/>
  <c r="T66" i="15"/>
  <c r="P66" i="15"/>
  <c r="J66" i="15"/>
  <c r="H66" i="15"/>
  <c r="L66" i="15"/>
  <c r="F66" i="15"/>
  <c r="AL22" i="15"/>
  <c r="AH22" i="15"/>
  <c r="AD22" i="15"/>
  <c r="Z22" i="15"/>
  <c r="T22" i="15"/>
  <c r="P22" i="15"/>
  <c r="AN22" i="15"/>
  <c r="AJ22" i="15"/>
  <c r="AF22" i="15"/>
  <c r="AB22" i="15"/>
  <c r="V22" i="15"/>
  <c r="R22" i="15"/>
  <c r="N22" i="15"/>
  <c r="L22" i="15"/>
  <c r="F22" i="15"/>
  <c r="J22" i="15"/>
  <c r="H22" i="15"/>
  <c r="V104" i="15"/>
  <c r="R104" i="15"/>
  <c r="N104" i="15"/>
  <c r="T104" i="15"/>
  <c r="P104" i="15"/>
  <c r="J104" i="15"/>
  <c r="H104" i="15"/>
  <c r="L104" i="15"/>
  <c r="F104" i="15"/>
  <c r="V73" i="15"/>
  <c r="R73" i="15"/>
  <c r="N73" i="15"/>
  <c r="T73" i="15"/>
  <c r="P73" i="15"/>
  <c r="J73" i="15"/>
  <c r="H73" i="15"/>
  <c r="L73" i="15"/>
  <c r="F73" i="15"/>
  <c r="V63" i="15"/>
  <c r="R63" i="15"/>
  <c r="N63" i="15"/>
  <c r="T63" i="15"/>
  <c r="P63" i="15"/>
  <c r="J63" i="15"/>
  <c r="H63" i="15"/>
  <c r="L63" i="15"/>
  <c r="F63" i="15"/>
  <c r="V95" i="15"/>
  <c r="R95" i="15"/>
  <c r="N95" i="15"/>
  <c r="T95" i="15"/>
  <c r="P95" i="15"/>
  <c r="J95" i="15"/>
  <c r="H95" i="15"/>
  <c r="L95" i="15"/>
  <c r="F95" i="15"/>
  <c r="T60" i="15"/>
  <c r="P60" i="15"/>
  <c r="V60" i="15"/>
  <c r="R60" i="15"/>
  <c r="N60" i="15"/>
  <c r="L60" i="15"/>
  <c r="F60" i="15"/>
  <c r="J60" i="15"/>
  <c r="H60" i="15"/>
  <c r="T67" i="15"/>
  <c r="P67" i="15"/>
  <c r="V67" i="15"/>
  <c r="R67" i="15"/>
  <c r="N67" i="15"/>
  <c r="L67" i="15"/>
  <c r="F67" i="15"/>
  <c r="J67" i="15"/>
  <c r="H67" i="15"/>
  <c r="AN8" i="15"/>
  <c r="AJ8" i="15"/>
  <c r="AF8" i="15"/>
  <c r="AB8" i="15"/>
  <c r="V8" i="15"/>
  <c r="R8" i="15"/>
  <c r="AL8" i="15"/>
  <c r="AH8" i="15"/>
  <c r="AD8" i="15"/>
  <c r="Z8" i="15"/>
  <c r="T8" i="15"/>
  <c r="P8" i="15"/>
  <c r="N8" i="15"/>
  <c r="J8" i="15"/>
  <c r="H8" i="15"/>
  <c r="L8" i="15"/>
  <c r="F8" i="15"/>
  <c r="AL12" i="15"/>
  <c r="AH12" i="15"/>
  <c r="AD12" i="15"/>
  <c r="Z12" i="15"/>
  <c r="T12" i="15"/>
  <c r="P12" i="15"/>
  <c r="AN12" i="15"/>
  <c r="AJ12" i="15"/>
  <c r="AF12" i="15"/>
  <c r="AB12" i="15"/>
  <c r="V12" i="15"/>
  <c r="R12" i="15"/>
  <c r="N12" i="15"/>
  <c r="L12" i="15"/>
  <c r="F12" i="15"/>
  <c r="J12" i="15"/>
  <c r="H12" i="15"/>
  <c r="V50" i="15"/>
  <c r="R50" i="15"/>
  <c r="N50" i="15"/>
  <c r="T50" i="15"/>
  <c r="P50" i="15"/>
  <c r="J50" i="15"/>
  <c r="H50" i="15"/>
  <c r="L50" i="15"/>
  <c r="F50" i="15"/>
  <c r="AL14" i="15"/>
  <c r="AH14" i="15"/>
  <c r="AD14" i="15"/>
  <c r="Z14" i="15"/>
  <c r="T14" i="15"/>
  <c r="P14" i="15"/>
  <c r="AN14" i="15"/>
  <c r="AJ14" i="15"/>
  <c r="AF14" i="15"/>
  <c r="AB14" i="15"/>
  <c r="V14" i="15"/>
  <c r="R14" i="15"/>
  <c r="N14" i="15"/>
  <c r="L14" i="15"/>
  <c r="F14" i="15"/>
  <c r="J14" i="15"/>
  <c r="H14" i="15"/>
  <c r="V82" i="15"/>
  <c r="R82" i="15"/>
  <c r="N82" i="15"/>
  <c r="T82" i="15"/>
  <c r="P82" i="15"/>
  <c r="J82" i="15"/>
  <c r="H82" i="15"/>
  <c r="L82" i="15"/>
  <c r="F82" i="15"/>
  <c r="T46" i="15"/>
  <c r="P46" i="15"/>
  <c r="V46" i="15"/>
  <c r="R46" i="15"/>
  <c r="N46" i="15"/>
  <c r="L46" i="15"/>
  <c r="F46" i="15"/>
  <c r="J46" i="15"/>
  <c r="H46" i="15"/>
  <c r="V56" i="15"/>
  <c r="R56" i="15"/>
  <c r="N56" i="15"/>
  <c r="T56" i="15"/>
  <c r="P56" i="15"/>
  <c r="J56" i="15"/>
  <c r="H56" i="15"/>
  <c r="L56" i="15"/>
  <c r="F56" i="15"/>
  <c r="AN10" i="15"/>
  <c r="AJ10" i="15"/>
  <c r="AF10" i="15"/>
  <c r="AB10" i="15"/>
  <c r="V10" i="15"/>
  <c r="R10" i="15"/>
  <c r="AL10" i="15"/>
  <c r="AH10" i="15"/>
  <c r="AD10" i="15"/>
  <c r="Z10" i="15"/>
  <c r="T10" i="15"/>
  <c r="P10" i="15"/>
  <c r="N10" i="15"/>
  <c r="J10" i="15"/>
  <c r="H10" i="15"/>
  <c r="L10" i="15"/>
  <c r="F10" i="15"/>
  <c r="V89" i="15"/>
  <c r="R89" i="15"/>
  <c r="N89" i="15"/>
  <c r="T89" i="15"/>
  <c r="P89" i="15"/>
  <c r="J89" i="15"/>
  <c r="H89" i="15"/>
  <c r="L89" i="15"/>
  <c r="F89" i="15"/>
  <c r="T77" i="15"/>
  <c r="P77" i="15"/>
  <c r="V77" i="15"/>
  <c r="R77" i="15"/>
  <c r="N77" i="15"/>
  <c r="L77" i="15"/>
  <c r="F77" i="15"/>
  <c r="J77" i="15"/>
  <c r="H77" i="15"/>
  <c r="V64" i="15"/>
  <c r="R64" i="15"/>
  <c r="N64" i="15"/>
  <c r="T64" i="15"/>
  <c r="P64" i="15"/>
  <c r="J64" i="15"/>
  <c r="H64" i="15"/>
  <c r="L64" i="15"/>
  <c r="F64" i="15"/>
  <c r="AL23" i="15"/>
  <c r="AH23" i="15"/>
  <c r="AD23" i="15"/>
  <c r="Z23" i="15"/>
  <c r="T23" i="15"/>
  <c r="P23" i="15"/>
  <c r="AN23" i="15"/>
  <c r="AJ23" i="15"/>
  <c r="AF23" i="15"/>
  <c r="AB23" i="15"/>
  <c r="V23" i="15"/>
  <c r="R23" i="15"/>
  <c r="N23" i="15"/>
  <c r="L23" i="15"/>
  <c r="F23" i="15"/>
  <c r="J23" i="15"/>
  <c r="H23" i="15"/>
  <c r="AN27" i="15"/>
  <c r="AJ27" i="15"/>
  <c r="AF27" i="15"/>
  <c r="AB27" i="15"/>
  <c r="V27" i="15"/>
  <c r="R27" i="15"/>
  <c r="N27" i="15"/>
  <c r="AL27" i="15"/>
  <c r="AH27" i="15"/>
  <c r="AD27" i="15"/>
  <c r="Z27" i="15"/>
  <c r="T27" i="15"/>
  <c r="P27" i="15"/>
  <c r="J27" i="15"/>
  <c r="H27" i="15"/>
  <c r="L27" i="15"/>
  <c r="F27" i="15"/>
  <c r="T93" i="15"/>
  <c r="P93" i="15"/>
  <c r="V93" i="15"/>
  <c r="R93" i="15"/>
  <c r="N93" i="15"/>
  <c r="L93" i="15"/>
  <c r="F93" i="15"/>
  <c r="J93" i="15"/>
  <c r="H93" i="15"/>
  <c r="AN19" i="15"/>
  <c r="AJ19" i="15"/>
  <c r="AF19" i="15"/>
  <c r="AB19" i="15"/>
  <c r="V19" i="15"/>
  <c r="R19" i="15"/>
  <c r="N19" i="15"/>
  <c r="AL19" i="15"/>
  <c r="AH19" i="15"/>
  <c r="AD19" i="15"/>
  <c r="Z19" i="15"/>
  <c r="T19" i="15"/>
  <c r="P19" i="15"/>
  <c r="J19" i="15"/>
  <c r="H19" i="15"/>
  <c r="L19" i="15"/>
  <c r="F19" i="15"/>
  <c r="T44" i="15"/>
  <c r="P44" i="15"/>
  <c r="V44" i="15"/>
  <c r="R44" i="15"/>
  <c r="N44" i="15"/>
  <c r="L44" i="15"/>
  <c r="F44" i="15"/>
  <c r="J44" i="15"/>
  <c r="H44" i="15"/>
  <c r="AN28" i="15"/>
  <c r="AJ28" i="15"/>
  <c r="AF28" i="15"/>
  <c r="AB28" i="15"/>
  <c r="V28" i="15"/>
  <c r="R28" i="15"/>
  <c r="N28" i="15"/>
  <c r="AL28" i="15"/>
  <c r="AH28" i="15"/>
  <c r="AD28" i="15"/>
  <c r="Z28" i="15"/>
  <c r="T28" i="15"/>
  <c r="P28" i="15"/>
  <c r="J28" i="15"/>
  <c r="H28" i="15"/>
  <c r="L28" i="15"/>
  <c r="F28" i="15"/>
  <c r="V48" i="15"/>
  <c r="R48" i="15"/>
  <c r="N48" i="15"/>
  <c r="T48" i="15"/>
  <c r="P48" i="15"/>
  <c r="J48" i="15"/>
  <c r="H48" i="15"/>
  <c r="L48" i="15"/>
  <c r="F48" i="15"/>
  <c r="AN18" i="15"/>
  <c r="AJ18" i="15"/>
  <c r="AF18" i="15"/>
  <c r="AB18" i="15"/>
  <c r="V18" i="15"/>
  <c r="R18" i="15"/>
  <c r="N18" i="15"/>
  <c r="AL18" i="15"/>
  <c r="AH18" i="15"/>
  <c r="AD18" i="15"/>
  <c r="Z18" i="15"/>
  <c r="T18" i="15"/>
  <c r="P18" i="15"/>
  <c r="J18" i="15"/>
  <c r="H18" i="15"/>
  <c r="L18" i="15"/>
  <c r="F18" i="15"/>
  <c r="V87" i="15"/>
  <c r="R87" i="15"/>
  <c r="N87" i="15"/>
  <c r="T87" i="15"/>
  <c r="P87" i="15"/>
  <c r="J87" i="15"/>
  <c r="H87" i="15"/>
  <c r="L87" i="15"/>
  <c r="F87" i="15"/>
  <c r="AL37" i="15"/>
  <c r="AH37" i="15"/>
  <c r="AD37" i="15"/>
  <c r="Z37" i="15"/>
  <c r="T37" i="15"/>
  <c r="P37" i="15"/>
  <c r="AN37" i="15"/>
  <c r="AJ37" i="15"/>
  <c r="AF37" i="15"/>
  <c r="AB37" i="15"/>
  <c r="V37" i="15"/>
  <c r="R37" i="15"/>
  <c r="N37" i="15"/>
  <c r="L37" i="15"/>
  <c r="F37" i="15"/>
  <c r="J37" i="15"/>
  <c r="H37" i="15"/>
  <c r="V98" i="15"/>
  <c r="R98" i="15"/>
  <c r="N98" i="15"/>
  <c r="T98" i="15"/>
  <c r="P98" i="15"/>
  <c r="J98" i="15"/>
  <c r="H98" i="15"/>
  <c r="L98" i="15"/>
  <c r="F98" i="15"/>
  <c r="AN16" i="15"/>
  <c r="AJ16" i="15"/>
  <c r="AF16" i="15"/>
  <c r="AB16" i="15"/>
  <c r="V16" i="15"/>
  <c r="R16" i="15"/>
  <c r="N16" i="15"/>
  <c r="AL16" i="15"/>
  <c r="AH16" i="15"/>
  <c r="AD16" i="15"/>
  <c r="Z16" i="15"/>
  <c r="T16" i="15"/>
  <c r="P16" i="15"/>
  <c r="J16" i="15"/>
  <c r="H16" i="15"/>
  <c r="L16" i="15"/>
  <c r="F16" i="15"/>
  <c r="T45" i="15"/>
  <c r="P45" i="15"/>
  <c r="V45" i="15"/>
  <c r="R45" i="15"/>
  <c r="N45" i="15"/>
  <c r="L45" i="15"/>
  <c r="F45" i="15"/>
  <c r="J45" i="15"/>
  <c r="H45" i="15"/>
  <c r="AN26" i="15"/>
  <c r="AJ26" i="15"/>
  <c r="AF26" i="15"/>
  <c r="AB26" i="15"/>
  <c r="V26" i="15"/>
  <c r="R26" i="15"/>
  <c r="N26" i="15"/>
  <c r="AL26" i="15"/>
  <c r="AH26" i="15"/>
  <c r="AD26" i="15"/>
  <c r="Z26" i="15"/>
  <c r="T26" i="15"/>
  <c r="P26" i="15"/>
  <c r="J26" i="15"/>
  <c r="H26" i="15"/>
  <c r="L26" i="15"/>
  <c r="F26" i="15"/>
  <c r="V49" i="15"/>
  <c r="R49" i="15"/>
  <c r="N49" i="15"/>
  <c r="T49" i="15"/>
  <c r="P49" i="15"/>
  <c r="J49" i="15"/>
  <c r="H49" i="15"/>
  <c r="L49" i="15"/>
  <c r="F49" i="15"/>
  <c r="AN7" i="15"/>
  <c r="AJ7" i="15"/>
  <c r="AF7" i="15"/>
  <c r="AB7" i="15"/>
  <c r="V7" i="15"/>
  <c r="R7" i="15"/>
  <c r="AL7" i="15"/>
  <c r="AH7" i="15"/>
  <c r="AD7" i="15"/>
  <c r="Z7" i="15"/>
  <c r="T7" i="15"/>
  <c r="P7" i="15"/>
  <c r="N7" i="15"/>
  <c r="J7" i="15"/>
  <c r="H7" i="15"/>
  <c r="L7" i="15"/>
  <c r="F7" i="15"/>
  <c r="T78" i="15"/>
  <c r="P78" i="15"/>
  <c r="V78" i="15"/>
  <c r="R78" i="15"/>
  <c r="N78" i="15"/>
  <c r="L78" i="15"/>
  <c r="F78" i="15"/>
  <c r="J78" i="15"/>
  <c r="H78" i="15"/>
  <c r="T51" i="15"/>
  <c r="P51" i="15"/>
  <c r="V51" i="15"/>
  <c r="R51" i="15"/>
  <c r="N51" i="15"/>
  <c r="L51" i="15"/>
  <c r="F51" i="15"/>
  <c r="J51" i="15"/>
  <c r="H51" i="15"/>
  <c r="AL20" i="15"/>
  <c r="AH20" i="15"/>
  <c r="AD20" i="15"/>
  <c r="Z20" i="15"/>
  <c r="T20" i="15"/>
  <c r="P20" i="15"/>
  <c r="AN20" i="15"/>
  <c r="AJ20" i="15"/>
  <c r="AF20" i="15"/>
  <c r="AB20" i="15"/>
  <c r="V20" i="15"/>
  <c r="R20" i="15"/>
  <c r="N20" i="15"/>
  <c r="L20" i="15"/>
  <c r="F20" i="15"/>
  <c r="J20" i="15"/>
  <c r="H20" i="15"/>
  <c r="W37" i="12"/>
  <c r="V81" i="15"/>
  <c r="R81" i="15"/>
  <c r="N81" i="15"/>
  <c r="T81" i="15"/>
  <c r="P81" i="15"/>
  <c r="J81" i="15"/>
  <c r="H81" i="15"/>
  <c r="L81" i="15"/>
  <c r="F81" i="15"/>
  <c r="V79" i="15"/>
  <c r="R79" i="15"/>
  <c r="N79" i="15"/>
  <c r="T79" i="15"/>
  <c r="P79" i="15"/>
  <c r="J79" i="15"/>
  <c r="H79" i="15"/>
  <c r="L79" i="15"/>
  <c r="F79" i="15"/>
  <c r="T53" i="15"/>
  <c r="P53" i="15"/>
  <c r="V53" i="15"/>
  <c r="R53" i="15"/>
  <c r="N53" i="15"/>
  <c r="L53" i="15"/>
  <c r="F53" i="15"/>
  <c r="J53" i="15"/>
  <c r="H53" i="15"/>
  <c r="AN40" i="15"/>
  <c r="AJ40" i="15"/>
  <c r="AF40" i="15"/>
  <c r="AB40" i="15"/>
  <c r="V40" i="15"/>
  <c r="R40" i="15"/>
  <c r="N40" i="15"/>
  <c r="AL40" i="15"/>
  <c r="AH40" i="15"/>
  <c r="AD40" i="15"/>
  <c r="Z40" i="15"/>
  <c r="T40" i="15"/>
  <c r="P40" i="15"/>
  <c r="J40" i="15"/>
  <c r="H40" i="15"/>
  <c r="L40" i="15"/>
  <c r="F40" i="15"/>
  <c r="AL15" i="15"/>
  <c r="AH15" i="15"/>
  <c r="AD15" i="15"/>
  <c r="Z15" i="15"/>
  <c r="T15" i="15"/>
  <c r="P15" i="15"/>
  <c r="AN15" i="15"/>
  <c r="AJ15" i="15"/>
  <c r="AF15" i="15"/>
  <c r="AB15" i="15"/>
  <c r="V15" i="15"/>
  <c r="R15" i="15"/>
  <c r="N15" i="15"/>
  <c r="L15" i="15"/>
  <c r="F15" i="15"/>
  <c r="J15" i="15"/>
  <c r="H15" i="15"/>
  <c r="T61" i="15"/>
  <c r="P61" i="15"/>
  <c r="V61" i="15"/>
  <c r="R61" i="15"/>
  <c r="N61" i="15"/>
  <c r="L61" i="15"/>
  <c r="F61" i="15"/>
  <c r="J61" i="15"/>
  <c r="H61" i="15"/>
  <c r="AN38" i="15"/>
  <c r="AJ38" i="15"/>
  <c r="AF38" i="15"/>
  <c r="AB38" i="15"/>
  <c r="V38" i="15"/>
  <c r="R38" i="15"/>
  <c r="N38" i="15"/>
  <c r="AL38" i="15"/>
  <c r="AH38" i="15"/>
  <c r="AD38" i="15"/>
  <c r="Z38" i="15"/>
  <c r="T38" i="15"/>
  <c r="P38" i="15"/>
  <c r="J38" i="15"/>
  <c r="H38" i="15"/>
  <c r="L38" i="15"/>
  <c r="F38" i="15"/>
  <c r="T43" i="15"/>
  <c r="P43" i="15"/>
  <c r="V43" i="15"/>
  <c r="R43" i="15"/>
  <c r="N43" i="15"/>
  <c r="L43" i="15"/>
  <c r="F43" i="15"/>
  <c r="J43" i="15"/>
  <c r="H43" i="15"/>
  <c r="AL29" i="15"/>
  <c r="AH29" i="15"/>
  <c r="AD29" i="15"/>
  <c r="Z29" i="15"/>
  <c r="T29" i="15"/>
  <c r="P29" i="15"/>
  <c r="AN29" i="15"/>
  <c r="AJ29" i="15"/>
  <c r="AF29" i="15"/>
  <c r="AB29" i="15"/>
  <c r="V29" i="15"/>
  <c r="R29" i="15"/>
  <c r="N29" i="15"/>
  <c r="L29" i="15"/>
  <c r="F29" i="15"/>
  <c r="J29" i="15"/>
  <c r="H29" i="15"/>
  <c r="T83" i="15"/>
  <c r="P83" i="15"/>
  <c r="V83" i="15"/>
  <c r="R83" i="15"/>
  <c r="N83" i="15"/>
  <c r="L83" i="15"/>
  <c r="F83" i="15"/>
  <c r="J83" i="15"/>
  <c r="H83" i="15"/>
  <c r="T102" i="15"/>
  <c r="P102" i="15"/>
  <c r="V102" i="15"/>
  <c r="R102" i="15"/>
  <c r="N102" i="15"/>
  <c r="L102" i="15"/>
  <c r="F102" i="15"/>
  <c r="J102" i="15"/>
  <c r="H102" i="15"/>
  <c r="T62" i="15"/>
  <c r="P62" i="15"/>
  <c r="V62" i="15"/>
  <c r="R62" i="15"/>
  <c r="N62" i="15"/>
  <c r="L62" i="15"/>
  <c r="F62" i="15"/>
  <c r="J62" i="15"/>
  <c r="H62" i="15"/>
  <c r="T54" i="15"/>
  <c r="P54" i="15"/>
  <c r="V54" i="15"/>
  <c r="R54" i="15"/>
  <c r="N54" i="15"/>
  <c r="L54" i="15"/>
  <c r="F54" i="15"/>
  <c r="J54" i="15"/>
  <c r="H54" i="15"/>
  <c r="T85" i="15"/>
  <c r="P85" i="15"/>
  <c r="V85" i="15"/>
  <c r="R85" i="15"/>
  <c r="N85" i="15"/>
  <c r="L85" i="15"/>
  <c r="F85" i="15"/>
  <c r="J85" i="15"/>
  <c r="H85" i="15"/>
  <c r="T59" i="15"/>
  <c r="P59" i="15"/>
  <c r="V59" i="15"/>
  <c r="R59" i="15"/>
  <c r="N59" i="15"/>
  <c r="L59" i="15"/>
  <c r="F59" i="15"/>
  <c r="J59" i="15"/>
  <c r="H59" i="15"/>
  <c r="V47" i="15"/>
  <c r="R47" i="15"/>
  <c r="N47" i="15"/>
  <c r="T47" i="15"/>
  <c r="P47" i="15"/>
  <c r="J47" i="15"/>
  <c r="H47" i="15"/>
  <c r="L47" i="15"/>
  <c r="F47" i="15"/>
  <c r="A13" i="15"/>
  <c r="AL13" i="15"/>
  <c r="AH13" i="15"/>
  <c r="AD13" i="15"/>
  <c r="Z13" i="15"/>
  <c r="T13" i="15"/>
  <c r="P13" i="15"/>
  <c r="AN13" i="15"/>
  <c r="AJ13" i="15"/>
  <c r="AF13" i="15"/>
  <c r="AB13" i="15"/>
  <c r="V13" i="15"/>
  <c r="R13" i="15"/>
  <c r="N13" i="15"/>
  <c r="L13" i="15"/>
  <c r="F13" i="15"/>
  <c r="J13" i="15"/>
  <c r="H13" i="15"/>
  <c r="V80" i="15"/>
  <c r="R80" i="15"/>
  <c r="N80" i="15"/>
  <c r="T80" i="15"/>
  <c r="P80" i="15"/>
  <c r="J80" i="15"/>
  <c r="H80" i="15"/>
  <c r="L80" i="15"/>
  <c r="F80" i="15"/>
  <c r="W73" i="12"/>
  <c r="W16" i="12"/>
  <c r="AC27" i="12"/>
  <c r="AC32" i="12"/>
  <c r="AC25" i="12"/>
  <c r="F5" i="15"/>
  <c r="C3" i="16" s="1"/>
  <c r="AC3" i="8"/>
  <c r="AC2" i="8" s="1"/>
  <c r="V8" i="12"/>
  <c r="C17" i="8"/>
  <c r="Z16" i="8" s="1"/>
  <c r="O63" i="8"/>
  <c r="O62" i="12" s="1"/>
  <c r="AC62" i="12" s="1"/>
  <c r="O62" i="8"/>
  <c r="P62" i="8" s="1"/>
  <c r="AA62" i="8" s="1"/>
  <c r="P63" i="8"/>
  <c r="AA63" i="8" s="1"/>
  <c r="AC26" i="12"/>
  <c r="AC66" i="12"/>
  <c r="AC67" i="12"/>
  <c r="AC64" i="12"/>
  <c r="AC33" i="12"/>
  <c r="AC68" i="12"/>
  <c r="AC69" i="12"/>
  <c r="AC95" i="12"/>
  <c r="AC29" i="12"/>
  <c r="AC93" i="12"/>
  <c r="A31" i="15"/>
  <c r="H22" i="12"/>
  <c r="A46" i="15"/>
  <c r="AC92" i="12"/>
  <c r="A45" i="15"/>
  <c r="AC94" i="12"/>
  <c r="A8" i="15"/>
  <c r="AS87" i="14"/>
  <c r="A89" i="15"/>
  <c r="A33" i="15"/>
  <c r="A77" i="15"/>
  <c r="AC65" i="12"/>
  <c r="A65" i="15"/>
  <c r="A67" i="15"/>
  <c r="A66" i="15"/>
  <c r="A104" i="15"/>
  <c r="A40" i="15"/>
  <c r="A62" i="15"/>
  <c r="A98" i="15"/>
  <c r="A15" i="15"/>
  <c r="A101" i="15"/>
  <c r="A61" i="15"/>
  <c r="A11" i="15"/>
  <c r="A44" i="15"/>
  <c r="A27" i="15"/>
  <c r="A64" i="15"/>
  <c r="C5" i="17"/>
  <c r="C4" i="17" s="1"/>
  <c r="A26" i="15"/>
  <c r="A85" i="15"/>
  <c r="A79" i="15"/>
  <c r="B40" i="5"/>
  <c r="B70" i="5"/>
  <c r="AT106" i="14"/>
  <c r="A51" i="15"/>
  <c r="A54" i="15"/>
  <c r="T92" i="14"/>
  <c r="AM140" i="14"/>
  <c r="A16" i="15"/>
  <c r="D109" i="14"/>
  <c r="A80" i="15"/>
  <c r="AM95" i="14"/>
  <c r="AY92" i="14"/>
  <c r="AA92" i="14"/>
  <c r="AM92" i="14"/>
  <c r="AB140" i="14"/>
  <c r="A14" i="15"/>
  <c r="A69" i="15"/>
  <c r="I92" i="14"/>
  <c r="A20" i="15"/>
  <c r="BA86" i="14"/>
  <c r="A56" i="15"/>
  <c r="AB91" i="14"/>
  <c r="A83" i="15"/>
  <c r="AV105" i="14"/>
  <c r="AR92" i="14"/>
  <c r="AC92" i="14"/>
  <c r="Z92" i="14"/>
  <c r="L92" i="14"/>
  <c r="AF92" i="14"/>
  <c r="AO131" i="14"/>
  <c r="A29" i="15"/>
  <c r="AA131" i="14"/>
  <c r="A35" i="15"/>
  <c r="BA92" i="14"/>
  <c r="D77" i="14"/>
  <c r="AY106" i="14"/>
  <c r="AK140" i="14"/>
  <c r="A10" i="15"/>
  <c r="D13" i="14"/>
  <c r="AH105" i="14"/>
  <c r="A38" i="15"/>
  <c r="AG105" i="14"/>
  <c r="AB92" i="14"/>
  <c r="AK92" i="14"/>
  <c r="Q87" i="14"/>
  <c r="AS115" i="14"/>
  <c r="A60" i="15"/>
  <c r="D194" i="14"/>
  <c r="H90" i="14"/>
  <c r="A82" i="15"/>
  <c r="D129" i="14"/>
  <c r="D130" i="14"/>
  <c r="C38" i="8"/>
  <c r="C37" i="12" s="1"/>
  <c r="V97" i="14"/>
  <c r="Z122" i="14"/>
  <c r="Z101" i="14"/>
  <c r="O131" i="14"/>
  <c r="D166" i="14"/>
  <c r="AU105" i="14"/>
  <c r="D95" i="14"/>
  <c r="H93" i="14"/>
  <c r="D124" i="14"/>
  <c r="A59" i="15"/>
  <c r="A48" i="15"/>
  <c r="A53" i="15"/>
  <c r="A18" i="15"/>
  <c r="A87" i="15"/>
  <c r="A50" i="15"/>
  <c r="AJ100" i="14"/>
  <c r="O106" i="14"/>
  <c r="AT105" i="14"/>
  <c r="AV131" i="14"/>
  <c r="H105" i="14"/>
  <c r="Q95" i="14"/>
  <c r="Q131" i="14"/>
  <c r="AH140" i="14"/>
  <c r="AX106" i="14"/>
  <c r="H106" i="14"/>
  <c r="AG106" i="14"/>
  <c r="H131" i="14"/>
  <c r="AT140" i="14"/>
  <c r="BA106" i="14"/>
  <c r="D122" i="14"/>
  <c r="A96" i="15"/>
  <c r="AP122" i="14"/>
  <c r="AK106" i="14"/>
  <c r="L105" i="14"/>
  <c r="P92" i="14"/>
  <c r="V131" i="14"/>
  <c r="Y131" i="14"/>
  <c r="J106" i="14"/>
  <c r="I105" i="14"/>
  <c r="T106" i="14"/>
  <c r="AH106" i="14"/>
  <c r="L95" i="14"/>
  <c r="X131" i="14"/>
  <c r="S87" i="14"/>
  <c r="AM87" i="14"/>
  <c r="Z42" i="8"/>
  <c r="L106" i="14"/>
  <c r="AG131" i="14"/>
  <c r="J140" i="14"/>
  <c r="AC140" i="14"/>
  <c r="S92" i="14"/>
  <c r="AV106" i="14"/>
  <c r="AU95" i="14"/>
  <c r="BA131" i="14"/>
  <c r="AU140" i="14"/>
  <c r="J131" i="14"/>
  <c r="AN92" i="14"/>
  <c r="K106" i="14"/>
  <c r="AF95" i="14"/>
  <c r="AI140" i="14"/>
  <c r="D131" i="14"/>
  <c r="AW92" i="14"/>
  <c r="M140" i="14"/>
  <c r="N106" i="14"/>
  <c r="G106" i="14"/>
  <c r="AY140" i="14"/>
  <c r="F95" i="14"/>
  <c r="Z131" i="14"/>
  <c r="Z106" i="14"/>
  <c r="N131" i="14"/>
  <c r="M106" i="14"/>
  <c r="AT95" i="14"/>
  <c r="AD106" i="14"/>
  <c r="X106" i="14"/>
  <c r="AC131" i="14"/>
  <c r="A81" i="15"/>
  <c r="AS95" i="14"/>
  <c r="P140" i="14"/>
  <c r="AP106" i="14"/>
  <c r="Q92" i="14"/>
  <c r="D106" i="14"/>
  <c r="Y105" i="14"/>
  <c r="AB95" i="14"/>
  <c r="AP140" i="14"/>
  <c r="W92" i="14"/>
  <c r="R106" i="14"/>
  <c r="G131" i="14"/>
  <c r="AE106" i="14"/>
  <c r="AR106" i="14"/>
  <c r="D86" i="14"/>
  <c r="F106" i="14"/>
  <c r="G105" i="14"/>
  <c r="AT92" i="14"/>
  <c r="Z140" i="14"/>
  <c r="P106" i="14"/>
  <c r="AJ106" i="14"/>
  <c r="D172" i="14"/>
  <c r="H95" i="14"/>
  <c r="AX140" i="14"/>
  <c r="Q90" i="14"/>
  <c r="Y104" i="14"/>
  <c r="U90" i="14"/>
  <c r="AO106" i="14"/>
  <c r="BA105" i="14"/>
  <c r="V92" i="14"/>
  <c r="AN95" i="14"/>
  <c r="A37" i="15"/>
  <c r="Z24" i="8"/>
  <c r="AU106" i="14"/>
  <c r="I95" i="14"/>
  <c r="Q140" i="14"/>
  <c r="V106" i="14"/>
  <c r="I106" i="14"/>
  <c r="AJ140" i="14"/>
  <c r="T131" i="14"/>
  <c r="AS106" i="14"/>
  <c r="AP131" i="14"/>
  <c r="AD98" i="14"/>
  <c r="AZ106" i="14"/>
  <c r="AR95" i="14"/>
  <c r="C168" i="14"/>
  <c r="AM168" i="14" s="1"/>
  <c r="BA89" i="14"/>
  <c r="AQ105" i="14"/>
  <c r="AE92" i="14"/>
  <c r="AM131" i="14"/>
  <c r="A25" i="15"/>
  <c r="A95" i="15"/>
  <c r="A30" i="15"/>
  <c r="V122" i="14"/>
  <c r="O95" i="14"/>
  <c r="A23" i="15"/>
  <c r="K87" i="14"/>
  <c r="F100" i="14"/>
  <c r="AP90" i="14"/>
  <c r="AJ105" i="14"/>
  <c r="X95" i="14"/>
  <c r="AJ95" i="14"/>
  <c r="AF87" i="14"/>
  <c r="H100" i="14"/>
  <c r="Y90" i="14"/>
  <c r="AX105" i="14"/>
  <c r="J95" i="14"/>
  <c r="AX95" i="14"/>
  <c r="AU131" i="14"/>
  <c r="M131" i="14"/>
  <c r="R140" i="14"/>
  <c r="AP95" i="14"/>
  <c r="A28" i="15"/>
  <c r="A49" i="15"/>
  <c r="A19" i="15"/>
  <c r="A70" i="15"/>
  <c r="T122" i="14"/>
  <c r="H42" i="12"/>
  <c r="H99" i="14"/>
  <c r="AZ92" i="14"/>
  <c r="J92" i="14"/>
  <c r="M95" i="14"/>
  <c r="K105" i="14"/>
  <c r="AE95" i="14"/>
  <c r="R92" i="14"/>
  <c r="V140" i="14"/>
  <c r="AL140" i="14"/>
  <c r="AR105" i="14"/>
  <c r="AE105" i="14"/>
  <c r="AD95" i="14"/>
  <c r="N92" i="14"/>
  <c r="I102" i="14"/>
  <c r="AO92" i="14"/>
  <c r="O90" i="14"/>
  <c r="A47" i="15"/>
  <c r="U92" i="14"/>
  <c r="AA90" i="14"/>
  <c r="AZ105" i="14"/>
  <c r="AS105" i="14"/>
  <c r="V95" i="14"/>
  <c r="X92" i="14"/>
  <c r="AF140" i="14"/>
  <c r="T140" i="14"/>
  <c r="A93" i="15"/>
  <c r="A102" i="15"/>
  <c r="AL87" i="14"/>
  <c r="AV92" i="14"/>
  <c r="Z20" i="8"/>
  <c r="Q86" i="14"/>
  <c r="D54" i="14"/>
  <c r="M92" i="14"/>
  <c r="AU90" i="14"/>
  <c r="D92" i="14"/>
  <c r="D105" i="14"/>
  <c r="K95" i="14"/>
  <c r="U95" i="14"/>
  <c r="G92" i="14"/>
  <c r="K140" i="14"/>
  <c r="G140" i="14"/>
  <c r="Z95" i="14"/>
  <c r="AY131" i="14"/>
  <c r="Z90" i="14"/>
  <c r="W90" i="14"/>
  <c r="AX92" i="14"/>
  <c r="AM86" i="14"/>
  <c r="Z97" i="14"/>
  <c r="AH92" i="14"/>
  <c r="AJ90" i="14"/>
  <c r="AP105" i="14"/>
  <c r="G95" i="14"/>
  <c r="AQ95" i="14"/>
  <c r="AS92" i="14"/>
  <c r="L140" i="14"/>
  <c r="Y140" i="14"/>
  <c r="BA95" i="14"/>
  <c r="P131" i="14"/>
  <c r="AQ97" i="14"/>
  <c r="AU92" i="14"/>
  <c r="R90" i="14"/>
  <c r="AW105" i="14"/>
  <c r="W95" i="14"/>
  <c r="AA95" i="14"/>
  <c r="AJ92" i="14"/>
  <c r="F140" i="14"/>
  <c r="AY95" i="14"/>
  <c r="Z22" i="8"/>
  <c r="A22" i="15"/>
  <c r="D35" i="14"/>
  <c r="F94" i="14"/>
  <c r="F92" i="14"/>
  <c r="AI90" i="14"/>
  <c r="D140" i="14"/>
  <c r="O105" i="14"/>
  <c r="AH95" i="14"/>
  <c r="S95" i="14"/>
  <c r="AQ140" i="14"/>
  <c r="AC95" i="14"/>
  <c r="H140" i="14"/>
  <c r="A7" i="15"/>
  <c r="A78" i="15"/>
  <c r="I104" i="14"/>
  <c r="H92" i="14"/>
  <c r="AN90" i="14"/>
  <c r="AK105" i="14"/>
  <c r="T95" i="14"/>
  <c r="AO95" i="14"/>
  <c r="AL95" i="14"/>
  <c r="BA140" i="14"/>
  <c r="AZ95" i="14"/>
  <c r="A63" i="15"/>
  <c r="A73" i="15"/>
  <c r="AY105" i="14"/>
  <c r="AG95" i="14"/>
  <c r="Y95" i="14"/>
  <c r="U131" i="14"/>
  <c r="AS140" i="14"/>
  <c r="S140" i="14"/>
  <c r="AW95" i="14"/>
  <c r="AM90" i="14"/>
  <c r="H98" i="14"/>
  <c r="AD92" i="14"/>
  <c r="AY90" i="14"/>
  <c r="I91" i="14"/>
  <c r="D187" i="14"/>
  <c r="N105" i="14"/>
  <c r="P95" i="14"/>
  <c r="N95" i="14"/>
  <c r="N140" i="14"/>
  <c r="I115" i="14"/>
  <c r="F99" i="14"/>
  <c r="AD100" i="14"/>
  <c r="AB122" i="14"/>
  <c r="AG101" i="14"/>
  <c r="D180" i="14"/>
  <c r="AE180" i="14"/>
  <c r="V180" i="14"/>
  <c r="M180" i="14"/>
  <c r="AK180" i="14"/>
  <c r="Q180" i="14"/>
  <c r="Z180" i="14"/>
  <c r="W180" i="14"/>
  <c r="AI92" i="14"/>
  <c r="A43" i="15"/>
  <c r="AG180" i="14"/>
  <c r="AB106" i="14"/>
  <c r="AA106" i="14"/>
  <c r="Z41" i="8"/>
  <c r="Z23" i="8"/>
  <c r="Z44" i="8"/>
  <c r="Z21" i="8"/>
  <c r="C76" i="5"/>
  <c r="L89" i="5"/>
  <c r="G89" i="5"/>
  <c r="J89" i="5"/>
  <c r="I89" i="5"/>
  <c r="F89" i="5"/>
  <c r="D89" i="5"/>
  <c r="E89" i="5"/>
  <c r="K89" i="5"/>
  <c r="O100" i="14"/>
  <c r="AZ90" i="14"/>
  <c r="AD97" i="14"/>
  <c r="K92" i="14"/>
  <c r="AC180" i="14"/>
  <c r="AF180" i="14"/>
  <c r="O92" i="14"/>
  <c r="U180" i="14"/>
  <c r="I180" i="14"/>
  <c r="AO180" i="14"/>
  <c r="F180" i="14"/>
  <c r="D51" i="14"/>
  <c r="AE104" i="14"/>
  <c r="Y180" i="14"/>
  <c r="AS104" i="14"/>
  <c r="D205" i="14"/>
  <c r="Y92" i="14"/>
  <c r="R180" i="14"/>
  <c r="AN104" i="14"/>
  <c r="BA180" i="14"/>
  <c r="S104" i="14"/>
  <c r="AT131" i="14"/>
  <c r="P180" i="14"/>
  <c r="C201" i="14"/>
  <c r="AY201" i="14" s="1"/>
  <c r="N180" i="14"/>
  <c r="AP104" i="14"/>
  <c r="I90" i="14"/>
  <c r="AJ180" i="14"/>
  <c r="U104" i="14"/>
  <c r="AX87" i="14"/>
  <c r="AV180" i="14"/>
  <c r="AL106" i="14"/>
  <c r="AI106" i="14"/>
  <c r="AM106" i="14"/>
  <c r="AN106" i="14"/>
  <c r="AC106" i="14"/>
  <c r="Q106" i="14"/>
  <c r="S106" i="14"/>
  <c r="U106" i="14"/>
  <c r="W106" i="14"/>
  <c r="AW106" i="14"/>
  <c r="Y106" i="14"/>
  <c r="AF106" i="14"/>
  <c r="AQ106" i="14"/>
  <c r="C46" i="5"/>
  <c r="I46" i="5" s="1"/>
  <c r="S90" i="14"/>
  <c r="D61" i="14"/>
  <c r="AJ131" i="14"/>
  <c r="AB131" i="14"/>
  <c r="K131" i="14"/>
  <c r="W131" i="14"/>
  <c r="AD166" i="14"/>
  <c r="H166" i="14"/>
  <c r="F166" i="14"/>
  <c r="AS166" i="14"/>
  <c r="AE166" i="14"/>
  <c r="I166" i="14"/>
  <c r="AT166" i="14"/>
  <c r="AF166" i="14"/>
  <c r="J166" i="14"/>
  <c r="AH166" i="14"/>
  <c r="L166" i="14"/>
  <c r="AU166" i="14"/>
  <c r="AG166" i="14"/>
  <c r="K166" i="14"/>
  <c r="AV166" i="14"/>
  <c r="AW166" i="14"/>
  <c r="AI166" i="14"/>
  <c r="M166" i="14"/>
  <c r="AX166" i="14"/>
  <c r="AJ166" i="14"/>
  <c r="N166" i="14"/>
  <c r="AY166" i="14"/>
  <c r="AK166" i="14"/>
  <c r="O166" i="14"/>
  <c r="AR166" i="14"/>
  <c r="V166" i="14"/>
  <c r="AZ166" i="14"/>
  <c r="AL166" i="14"/>
  <c r="P166" i="14"/>
  <c r="BA166" i="14"/>
  <c r="AM166" i="14"/>
  <c r="Q166" i="14"/>
  <c r="X166" i="14"/>
  <c r="AN166" i="14"/>
  <c r="R166" i="14"/>
  <c r="Y166" i="14"/>
  <c r="AO166" i="14"/>
  <c r="S166" i="14"/>
  <c r="Z166" i="14"/>
  <c r="AP166" i="14"/>
  <c r="T166" i="14"/>
  <c r="AB166" i="14"/>
  <c r="AA166" i="14"/>
  <c r="AQ166" i="14"/>
  <c r="U166" i="14"/>
  <c r="AC166" i="14"/>
  <c r="G166" i="14"/>
  <c r="W166" i="14"/>
  <c r="D156" i="14"/>
  <c r="G180" i="14"/>
  <c r="AM180" i="14"/>
  <c r="K180" i="14"/>
  <c r="AK95" i="14"/>
  <c r="R95" i="14"/>
  <c r="AV95" i="14"/>
  <c r="D185" i="14"/>
  <c r="D198" i="14"/>
  <c r="B189" i="14"/>
  <c r="C189" i="14"/>
  <c r="AQ180" i="14"/>
  <c r="AL180" i="14"/>
  <c r="L180" i="14"/>
  <c r="BA87" i="14"/>
  <c r="AE115" i="14"/>
  <c r="AD90" i="14"/>
  <c r="V90" i="14"/>
  <c r="AR122" i="14"/>
  <c r="L131" i="14"/>
  <c r="AK131" i="14"/>
  <c r="AS131" i="14"/>
  <c r="AD131" i="14"/>
  <c r="AD181" i="14"/>
  <c r="H181" i="14"/>
  <c r="F181" i="14"/>
  <c r="AE181" i="14"/>
  <c r="AS181" i="14"/>
  <c r="I181" i="14"/>
  <c r="AT181" i="14"/>
  <c r="AF181" i="14"/>
  <c r="J181" i="14"/>
  <c r="AH181" i="14"/>
  <c r="L181" i="14"/>
  <c r="AU181" i="14"/>
  <c r="AG181" i="14"/>
  <c r="K181" i="14"/>
  <c r="AV181" i="14"/>
  <c r="AW181" i="14"/>
  <c r="AI181" i="14"/>
  <c r="M181" i="14"/>
  <c r="AX181" i="14"/>
  <c r="AJ181" i="14"/>
  <c r="N181" i="14"/>
  <c r="AY181" i="14"/>
  <c r="AK181" i="14"/>
  <c r="O181" i="14"/>
  <c r="AB181" i="14"/>
  <c r="AZ181" i="14"/>
  <c r="AL181" i="14"/>
  <c r="P181" i="14"/>
  <c r="BA181" i="14"/>
  <c r="AM181" i="14"/>
  <c r="Q181" i="14"/>
  <c r="X181" i="14"/>
  <c r="AN181" i="14"/>
  <c r="R181" i="14"/>
  <c r="AR181" i="14"/>
  <c r="Y181" i="14"/>
  <c r="AO181" i="14"/>
  <c r="S181" i="14"/>
  <c r="Z181" i="14"/>
  <c r="AP181" i="14"/>
  <c r="T181" i="14"/>
  <c r="V181" i="14"/>
  <c r="AA181" i="14"/>
  <c r="AQ181" i="14"/>
  <c r="U181" i="14"/>
  <c r="AC181" i="14"/>
  <c r="G181" i="14"/>
  <c r="W181" i="14"/>
  <c r="AA180" i="14"/>
  <c r="AZ180" i="14"/>
  <c r="AH180" i="14"/>
  <c r="AD198" i="14"/>
  <c r="F198" i="14"/>
  <c r="AE198" i="14"/>
  <c r="I198" i="14"/>
  <c r="V198" i="14"/>
  <c r="AT198" i="14"/>
  <c r="AF198" i="14"/>
  <c r="J198" i="14"/>
  <c r="K198" i="14"/>
  <c r="AH198" i="14"/>
  <c r="AU198" i="14"/>
  <c r="AG198" i="14"/>
  <c r="AV198" i="14"/>
  <c r="L198" i="14"/>
  <c r="AW198" i="14"/>
  <c r="AI198" i="14"/>
  <c r="M198" i="14"/>
  <c r="AX198" i="14"/>
  <c r="AJ198" i="14"/>
  <c r="N198" i="14"/>
  <c r="AY198" i="14"/>
  <c r="AK198" i="14"/>
  <c r="O198" i="14"/>
  <c r="AZ198" i="14"/>
  <c r="AL198" i="14"/>
  <c r="P198" i="14"/>
  <c r="BA198" i="14"/>
  <c r="AM198" i="14"/>
  <c r="Q198" i="14"/>
  <c r="X198" i="14"/>
  <c r="AN198" i="14"/>
  <c r="R198" i="14"/>
  <c r="Y198" i="14"/>
  <c r="AO198" i="14"/>
  <c r="S198" i="14"/>
  <c r="AB198" i="14"/>
  <c r="Z198" i="14"/>
  <c r="AP198" i="14"/>
  <c r="T198" i="14"/>
  <c r="AA198" i="14"/>
  <c r="AQ198" i="14"/>
  <c r="U198" i="14"/>
  <c r="AR198" i="14"/>
  <c r="AC198" i="14"/>
  <c r="G198" i="14"/>
  <c r="W198" i="14"/>
  <c r="H198" i="14"/>
  <c r="AS198" i="14"/>
  <c r="H97" i="14"/>
  <c r="AE90" i="14"/>
  <c r="AO90" i="14"/>
  <c r="AE131" i="14"/>
  <c r="S131" i="14"/>
  <c r="AD197" i="14"/>
  <c r="H197" i="14"/>
  <c r="F197" i="14"/>
  <c r="AS197" i="14"/>
  <c r="AE197" i="14"/>
  <c r="I197" i="14"/>
  <c r="AT197" i="14"/>
  <c r="AF197" i="14"/>
  <c r="J197" i="14"/>
  <c r="AH197" i="14"/>
  <c r="L197" i="14"/>
  <c r="AU197" i="14"/>
  <c r="AG197" i="14"/>
  <c r="K197" i="14"/>
  <c r="AV197" i="14"/>
  <c r="AR197" i="14"/>
  <c r="AW197" i="14"/>
  <c r="AI197" i="14"/>
  <c r="M197" i="14"/>
  <c r="AX197" i="14"/>
  <c r="AJ197" i="14"/>
  <c r="N197" i="14"/>
  <c r="AY197" i="14"/>
  <c r="AK197" i="14"/>
  <c r="O197" i="14"/>
  <c r="AB197" i="14"/>
  <c r="AZ197" i="14"/>
  <c r="AL197" i="14"/>
  <c r="P197" i="14"/>
  <c r="BA197" i="14"/>
  <c r="AM197" i="14"/>
  <c r="Q197" i="14"/>
  <c r="X197" i="14"/>
  <c r="AN197" i="14"/>
  <c r="R197" i="14"/>
  <c r="V197" i="14"/>
  <c r="Y197" i="14"/>
  <c r="AO197" i="14"/>
  <c r="S197" i="14"/>
  <c r="Z197" i="14"/>
  <c r="AP197" i="14"/>
  <c r="T197" i="14"/>
  <c r="AA197" i="14"/>
  <c r="AQ197" i="14"/>
  <c r="U197" i="14"/>
  <c r="AC197" i="14"/>
  <c r="G197" i="14"/>
  <c r="W197" i="14"/>
  <c r="W140" i="14"/>
  <c r="AW140" i="14"/>
  <c r="AV140" i="14"/>
  <c r="AZ140" i="14"/>
  <c r="X140" i="14"/>
  <c r="AA140" i="14"/>
  <c r="AD140" i="14"/>
  <c r="AE140" i="14"/>
  <c r="AG140" i="14"/>
  <c r="AN140" i="14"/>
  <c r="O140" i="14"/>
  <c r="AR140" i="14"/>
  <c r="I140" i="14"/>
  <c r="U140" i="14"/>
  <c r="T180" i="14"/>
  <c r="AR180" i="14"/>
  <c r="AU180" i="14"/>
  <c r="T90" i="14"/>
  <c r="F90" i="14"/>
  <c r="D12" i="14"/>
  <c r="AH101" i="14"/>
  <c r="AR131" i="14"/>
  <c r="AL131" i="14"/>
  <c r="AI95" i="14"/>
  <c r="AP180" i="14"/>
  <c r="O180" i="14"/>
  <c r="J180" i="14"/>
  <c r="AF131" i="14"/>
  <c r="AI131" i="14"/>
  <c r="D74" i="14"/>
  <c r="AW100" i="14"/>
  <c r="D196" i="14"/>
  <c r="D90" i="14"/>
  <c r="D97" i="14"/>
  <c r="AQ131" i="14"/>
  <c r="D197" i="14"/>
  <c r="S180" i="14"/>
  <c r="AY180" i="14"/>
  <c r="AT180" i="14"/>
  <c r="AD199" i="14"/>
  <c r="H199" i="14"/>
  <c r="AS199" i="14"/>
  <c r="AE199" i="14"/>
  <c r="I199" i="14"/>
  <c r="AT199" i="14"/>
  <c r="AF199" i="14"/>
  <c r="J199" i="14"/>
  <c r="AV199" i="14"/>
  <c r="L199" i="14"/>
  <c r="AU199" i="14"/>
  <c r="AG199" i="14"/>
  <c r="K199" i="14"/>
  <c r="AH199" i="14"/>
  <c r="AW199" i="14"/>
  <c r="AI199" i="14"/>
  <c r="M199" i="14"/>
  <c r="AX199" i="14"/>
  <c r="AJ199" i="14"/>
  <c r="N199" i="14"/>
  <c r="AY199" i="14"/>
  <c r="AK199" i="14"/>
  <c r="O199" i="14"/>
  <c r="AB199" i="14"/>
  <c r="AZ199" i="14"/>
  <c r="AL199" i="14"/>
  <c r="P199" i="14"/>
  <c r="BA199" i="14"/>
  <c r="AM199" i="14"/>
  <c r="Q199" i="14"/>
  <c r="X199" i="14"/>
  <c r="AN199" i="14"/>
  <c r="R199" i="14"/>
  <c r="AR199" i="14"/>
  <c r="Y199" i="14"/>
  <c r="AO199" i="14"/>
  <c r="S199" i="14"/>
  <c r="Z199" i="14"/>
  <c r="AP199" i="14"/>
  <c r="T199" i="14"/>
  <c r="V199" i="14"/>
  <c r="AA199" i="14"/>
  <c r="AQ199" i="14"/>
  <c r="U199" i="14"/>
  <c r="AC199" i="14"/>
  <c r="G199" i="14"/>
  <c r="W199" i="14"/>
  <c r="F199" i="14"/>
  <c r="D114" i="14"/>
  <c r="AM91" i="14"/>
  <c r="AZ131" i="14"/>
  <c r="AN131" i="14"/>
  <c r="R131" i="14"/>
  <c r="AO140" i="14"/>
  <c r="AH131" i="14"/>
  <c r="AQ92" i="14"/>
  <c r="AG92" i="14"/>
  <c r="AL92" i="14"/>
  <c r="AP92" i="14"/>
  <c r="AB180" i="14"/>
  <c r="AX180" i="14"/>
  <c r="AS180" i="14"/>
  <c r="AS113" i="14"/>
  <c r="D199" i="14"/>
  <c r="AD156" i="14"/>
  <c r="H156" i="14"/>
  <c r="F156" i="14"/>
  <c r="AB156" i="14"/>
  <c r="AS156" i="14"/>
  <c r="AE156" i="14"/>
  <c r="I156" i="14"/>
  <c r="AT156" i="14"/>
  <c r="AF156" i="14"/>
  <c r="J156" i="14"/>
  <c r="AV156" i="14"/>
  <c r="AH156" i="14"/>
  <c r="L156" i="14"/>
  <c r="AU156" i="14"/>
  <c r="AG156" i="14"/>
  <c r="K156" i="14"/>
  <c r="AW156" i="14"/>
  <c r="AI156" i="14"/>
  <c r="M156" i="14"/>
  <c r="AX156" i="14"/>
  <c r="AJ156" i="14"/>
  <c r="N156" i="14"/>
  <c r="AY156" i="14"/>
  <c r="AK156" i="14"/>
  <c r="O156" i="14"/>
  <c r="V156" i="14"/>
  <c r="AZ156" i="14"/>
  <c r="AL156" i="14"/>
  <c r="P156" i="14"/>
  <c r="BA156" i="14"/>
  <c r="AM156" i="14"/>
  <c r="Q156" i="14"/>
  <c r="X156" i="14"/>
  <c r="AN156" i="14"/>
  <c r="R156" i="14"/>
  <c r="AR156" i="14"/>
  <c r="Y156" i="14"/>
  <c r="AO156" i="14"/>
  <c r="S156" i="14"/>
  <c r="Z156" i="14"/>
  <c r="AP156" i="14"/>
  <c r="T156" i="14"/>
  <c r="AA156" i="14"/>
  <c r="AQ156" i="14"/>
  <c r="U156" i="14"/>
  <c r="AC156" i="14"/>
  <c r="G156" i="14"/>
  <c r="W156" i="14"/>
  <c r="P105" i="14"/>
  <c r="Q105" i="14"/>
  <c r="X105" i="14"/>
  <c r="R105" i="14"/>
  <c r="Z105" i="14"/>
  <c r="AA105" i="14"/>
  <c r="S105" i="14"/>
  <c r="T105" i="14"/>
  <c r="AB105" i="14"/>
  <c r="U105" i="14"/>
  <c r="AC105" i="14"/>
  <c r="V105" i="14"/>
  <c r="AD105" i="14"/>
  <c r="W105" i="14"/>
  <c r="AF105" i="14"/>
  <c r="F105" i="14"/>
  <c r="AI105" i="14"/>
  <c r="AL105" i="14"/>
  <c r="AM105" i="14"/>
  <c r="AN105" i="14"/>
  <c r="AO105" i="14"/>
  <c r="M105" i="14"/>
  <c r="J105" i="14"/>
  <c r="AN180" i="14"/>
  <c r="AI180" i="14"/>
  <c r="H180" i="14"/>
  <c r="AK90" i="14"/>
  <c r="BA90" i="14"/>
  <c r="AX131" i="14"/>
  <c r="F131" i="14"/>
  <c r="I131" i="14"/>
  <c r="AW131" i="14"/>
  <c r="D181" i="14"/>
  <c r="X180" i="14"/>
  <c r="AW180" i="14"/>
  <c r="AD180" i="14"/>
  <c r="D53" i="14"/>
  <c r="AS101" i="14"/>
  <c r="D115" i="14"/>
  <c r="AZ101" i="14"/>
  <c r="L101" i="14"/>
  <c r="D40" i="14"/>
  <c r="AM101" i="14"/>
  <c r="F91" i="14"/>
  <c r="AF101" i="14"/>
  <c r="D82" i="14"/>
  <c r="R101" i="14"/>
  <c r="G91" i="14"/>
  <c r="AR101" i="14"/>
  <c r="Q91" i="14"/>
  <c r="W101" i="14"/>
  <c r="AQ101" i="14"/>
  <c r="D203" i="14"/>
  <c r="BA91" i="14"/>
  <c r="AJ101" i="14"/>
  <c r="Y101" i="14"/>
  <c r="AT90" i="14"/>
  <c r="D142" i="14"/>
  <c r="V101" i="14"/>
  <c r="D174" i="14"/>
  <c r="AK101" i="14"/>
  <c r="AP101" i="14"/>
  <c r="D167" i="14"/>
  <c r="AF90" i="14"/>
  <c r="X101" i="14"/>
  <c r="AS90" i="14"/>
  <c r="F101" i="14"/>
  <c r="T101" i="14"/>
  <c r="D101" i="14"/>
  <c r="D116" i="14"/>
  <c r="H101" i="14"/>
  <c r="AN101" i="14"/>
  <c r="D143" i="14"/>
  <c r="D73" i="14"/>
  <c r="F97" i="14"/>
  <c r="AD101" i="14"/>
  <c r="AY101" i="14"/>
  <c r="AG90" i="14"/>
  <c r="D162" i="14"/>
  <c r="D41" i="14"/>
  <c r="M101" i="14"/>
  <c r="Z43" i="8"/>
  <c r="Z49" i="8"/>
  <c r="Z50" i="8"/>
  <c r="Z57" i="8"/>
  <c r="Z47" i="8"/>
  <c r="BA104" i="14"/>
  <c r="X104" i="14"/>
  <c r="AA104" i="14"/>
  <c r="H104" i="14"/>
  <c r="AB104" i="14"/>
  <c r="J104" i="14"/>
  <c r="AD104" i="14"/>
  <c r="L104" i="14"/>
  <c r="AF104" i="14"/>
  <c r="M104" i="14"/>
  <c r="AQ96" i="14"/>
  <c r="AB96" i="14"/>
  <c r="AD96" i="14"/>
  <c r="AG96" i="14"/>
  <c r="AN96" i="14"/>
  <c r="AK96" i="14"/>
  <c r="X96" i="14"/>
  <c r="D84" i="14"/>
  <c r="AY190" i="14"/>
  <c r="I190" i="14"/>
  <c r="AU190" i="14"/>
  <c r="Y190" i="14"/>
  <c r="AP190" i="14"/>
  <c r="BA190" i="14"/>
  <c r="AM190" i="14"/>
  <c r="P190" i="14"/>
  <c r="AF190" i="14"/>
  <c r="D139" i="14"/>
  <c r="F98" i="14"/>
  <c r="D100" i="14"/>
  <c r="BA151" i="14"/>
  <c r="Q151" i="14"/>
  <c r="D157" i="14"/>
  <c r="AS157" i="14"/>
  <c r="AT157" i="14"/>
  <c r="AU157" i="14"/>
  <c r="AV157" i="14"/>
  <c r="AW157" i="14"/>
  <c r="AX157" i="14"/>
  <c r="AY157" i="14"/>
  <c r="AZ157" i="14"/>
  <c r="BA157" i="14"/>
  <c r="X157" i="14"/>
  <c r="Y157" i="14"/>
  <c r="Z157" i="14"/>
  <c r="AA157" i="14"/>
  <c r="AB157" i="14"/>
  <c r="AC157" i="14"/>
  <c r="AD157" i="14"/>
  <c r="AE157" i="14"/>
  <c r="AF157" i="14"/>
  <c r="AG157" i="14"/>
  <c r="AH157" i="14"/>
  <c r="AI157" i="14"/>
  <c r="AJ157" i="14"/>
  <c r="AK157" i="14"/>
  <c r="AL157" i="14"/>
  <c r="AM157" i="14"/>
  <c r="AN157" i="14"/>
  <c r="AO157" i="14"/>
  <c r="AP157" i="14"/>
  <c r="AQ157" i="14"/>
  <c r="AR157" i="14"/>
  <c r="G157" i="14"/>
  <c r="H157" i="14"/>
  <c r="I157" i="14"/>
  <c r="J157" i="14"/>
  <c r="K157" i="14"/>
  <c r="L157" i="14"/>
  <c r="M157" i="14"/>
  <c r="N157" i="14"/>
  <c r="O157" i="14"/>
  <c r="P157" i="14"/>
  <c r="Q157" i="14"/>
  <c r="R157" i="14"/>
  <c r="S157" i="14"/>
  <c r="T157" i="14"/>
  <c r="U157" i="14"/>
  <c r="V157" i="14"/>
  <c r="W157" i="14"/>
  <c r="F157" i="14"/>
  <c r="AS172" i="14"/>
  <c r="AT172" i="14"/>
  <c r="AU172" i="14"/>
  <c r="AV172" i="14"/>
  <c r="AW172" i="14"/>
  <c r="AX172" i="14"/>
  <c r="AY172" i="14"/>
  <c r="AZ172" i="14"/>
  <c r="BA172" i="14"/>
  <c r="X172" i="14"/>
  <c r="Y172" i="14"/>
  <c r="Z172" i="14"/>
  <c r="AA172" i="14"/>
  <c r="AB172" i="14"/>
  <c r="AC172" i="14"/>
  <c r="AD172" i="14"/>
  <c r="AE172" i="14"/>
  <c r="AF172" i="14"/>
  <c r="AG172" i="14"/>
  <c r="AH172" i="14"/>
  <c r="AI172" i="14"/>
  <c r="AJ172" i="14"/>
  <c r="AK172" i="14"/>
  <c r="AL172" i="14"/>
  <c r="AM172" i="14"/>
  <c r="AN172" i="14"/>
  <c r="AO172" i="14"/>
  <c r="AP172" i="14"/>
  <c r="AQ172" i="14"/>
  <c r="AR172" i="14"/>
  <c r="G172" i="14"/>
  <c r="H172" i="14"/>
  <c r="I172" i="14"/>
  <c r="J172" i="14"/>
  <c r="K172" i="14"/>
  <c r="L172" i="14"/>
  <c r="M172" i="14"/>
  <c r="N172" i="14"/>
  <c r="O172" i="14"/>
  <c r="P172" i="14"/>
  <c r="Q172" i="14"/>
  <c r="R172" i="14"/>
  <c r="S172" i="14"/>
  <c r="T172" i="14"/>
  <c r="U172" i="14"/>
  <c r="V172" i="14"/>
  <c r="W172" i="14"/>
  <c r="F172" i="14"/>
  <c r="AS204" i="14"/>
  <c r="AT204" i="14"/>
  <c r="AU204" i="14"/>
  <c r="AV204" i="14"/>
  <c r="AW204" i="14"/>
  <c r="AX204" i="14"/>
  <c r="AY204" i="14"/>
  <c r="AZ204" i="14"/>
  <c r="BA204" i="14"/>
  <c r="X204" i="14"/>
  <c r="Y204" i="14"/>
  <c r="Z204" i="14"/>
  <c r="AA204" i="14"/>
  <c r="AB204" i="14"/>
  <c r="AC204" i="14"/>
  <c r="AD204" i="14"/>
  <c r="AE204" i="14"/>
  <c r="AF204" i="14"/>
  <c r="AG204" i="14"/>
  <c r="AH204" i="14"/>
  <c r="AI204" i="14"/>
  <c r="AJ204" i="14"/>
  <c r="AK204" i="14"/>
  <c r="AL204" i="14"/>
  <c r="AM204" i="14"/>
  <c r="AN204" i="14"/>
  <c r="AO204" i="14"/>
  <c r="AP204" i="14"/>
  <c r="AQ204" i="14"/>
  <c r="AR204" i="14"/>
  <c r="G204" i="14"/>
  <c r="H204" i="14"/>
  <c r="I204" i="14"/>
  <c r="J204" i="14"/>
  <c r="K204" i="14"/>
  <c r="L204" i="14"/>
  <c r="M204" i="14"/>
  <c r="N204" i="14"/>
  <c r="O204" i="14"/>
  <c r="P204" i="14"/>
  <c r="Q204" i="14"/>
  <c r="R204" i="14"/>
  <c r="S204" i="14"/>
  <c r="T204" i="14"/>
  <c r="U204" i="14"/>
  <c r="V204" i="14"/>
  <c r="W204" i="14"/>
  <c r="F204" i="14"/>
  <c r="D204" i="14"/>
  <c r="D165" i="14"/>
  <c r="AD165" i="14"/>
  <c r="H165" i="14"/>
  <c r="F165" i="14"/>
  <c r="AV165" i="14"/>
  <c r="Z165" i="14"/>
  <c r="AP165" i="14"/>
  <c r="T165" i="14"/>
  <c r="AT165" i="14"/>
  <c r="AI165" i="14"/>
  <c r="O165" i="14"/>
  <c r="AE165" i="14"/>
  <c r="K165" i="14"/>
  <c r="AY165" i="14"/>
  <c r="AO165" i="14"/>
  <c r="AZ165" i="14"/>
  <c r="AQ165" i="14"/>
  <c r="BA165" i="14"/>
  <c r="AR165" i="14"/>
  <c r="X165" i="14"/>
  <c r="G165" i="14"/>
  <c r="Y165" i="14"/>
  <c r="I165" i="14"/>
  <c r="AA165" i="14"/>
  <c r="J165" i="14"/>
  <c r="AB165" i="14"/>
  <c r="L165" i="14"/>
  <c r="U165" i="14"/>
  <c r="AC165" i="14"/>
  <c r="M165" i="14"/>
  <c r="AF165" i="14"/>
  <c r="N165" i="14"/>
  <c r="AG165" i="14"/>
  <c r="P165" i="14"/>
  <c r="AH165" i="14"/>
  <c r="Q165" i="14"/>
  <c r="AJ165" i="14"/>
  <c r="R165" i="14"/>
  <c r="AS165" i="14"/>
  <c r="AK165" i="14"/>
  <c r="S165" i="14"/>
  <c r="AL165" i="14"/>
  <c r="AU165" i="14"/>
  <c r="AW165" i="14"/>
  <c r="AM165" i="14"/>
  <c r="V165" i="14"/>
  <c r="AX165" i="14"/>
  <c r="AN165" i="14"/>
  <c r="W165" i="14"/>
  <c r="AD89" i="14"/>
  <c r="J89" i="14"/>
  <c r="AU89" i="14"/>
  <c r="AI89" i="14"/>
  <c r="O89" i="14"/>
  <c r="AV89" i="14"/>
  <c r="AW89" i="14"/>
  <c r="AK89" i="14"/>
  <c r="S89" i="14"/>
  <c r="AX89" i="14"/>
  <c r="AN89" i="14"/>
  <c r="T89" i="14"/>
  <c r="X89" i="14"/>
  <c r="AP89" i="14"/>
  <c r="V89" i="14"/>
  <c r="Y89" i="14"/>
  <c r="AQ89" i="14"/>
  <c r="W89" i="14"/>
  <c r="Z89" i="14"/>
  <c r="AR89" i="14"/>
  <c r="F89" i="14"/>
  <c r="AA89" i="14"/>
  <c r="P89" i="14"/>
  <c r="AE89" i="14"/>
  <c r="AF89" i="14"/>
  <c r="G89" i="14"/>
  <c r="H89" i="14"/>
  <c r="I89" i="14"/>
  <c r="AO89" i="14"/>
  <c r="K89" i="14"/>
  <c r="L89" i="14"/>
  <c r="M89" i="14"/>
  <c r="N89" i="14"/>
  <c r="AS89" i="14"/>
  <c r="AB89" i="14"/>
  <c r="AH89" i="14"/>
  <c r="AT89" i="14"/>
  <c r="AZ89" i="14"/>
  <c r="AC89" i="14"/>
  <c r="AJ89" i="14"/>
  <c r="U89" i="14"/>
  <c r="AG89" i="14"/>
  <c r="Z135" i="14"/>
  <c r="AP135" i="14"/>
  <c r="T135" i="14"/>
  <c r="AE135" i="14"/>
  <c r="J135" i="14"/>
  <c r="AS135" i="14"/>
  <c r="AF135" i="14"/>
  <c r="K135" i="14"/>
  <c r="AT135" i="14"/>
  <c r="AI135" i="14"/>
  <c r="P135" i="14"/>
  <c r="AU135" i="14"/>
  <c r="AJ135" i="14"/>
  <c r="Q135" i="14"/>
  <c r="AY135" i="14"/>
  <c r="AN135" i="14"/>
  <c r="V135" i="14"/>
  <c r="BA135" i="14"/>
  <c r="AQ135" i="14"/>
  <c r="F135" i="14"/>
  <c r="AA135" i="14"/>
  <c r="H135" i="14"/>
  <c r="AD135" i="14"/>
  <c r="M135" i="14"/>
  <c r="AL135" i="14"/>
  <c r="AM135" i="14"/>
  <c r="AC135" i="14"/>
  <c r="W135" i="14"/>
  <c r="AB135" i="14"/>
  <c r="AG135" i="14"/>
  <c r="AH135" i="14"/>
  <c r="AK135" i="14"/>
  <c r="AO135" i="14"/>
  <c r="AR135" i="14"/>
  <c r="Y135" i="14"/>
  <c r="G135" i="14"/>
  <c r="I135" i="14"/>
  <c r="L135" i="14"/>
  <c r="N135" i="14"/>
  <c r="AV135" i="14"/>
  <c r="O135" i="14"/>
  <c r="AW135" i="14"/>
  <c r="R135" i="14"/>
  <c r="AX135" i="14"/>
  <c r="S135" i="14"/>
  <c r="AZ135" i="14"/>
  <c r="U135" i="14"/>
  <c r="X135" i="14"/>
  <c r="Z125" i="14"/>
  <c r="AP125" i="14"/>
  <c r="T125" i="14"/>
  <c r="AU125" i="14"/>
  <c r="AH125" i="14"/>
  <c r="M125" i="14"/>
  <c r="AV125" i="14"/>
  <c r="AI125" i="14"/>
  <c r="N125" i="14"/>
  <c r="AW125" i="14"/>
  <c r="AJ125" i="14"/>
  <c r="O125" i="14"/>
  <c r="AY125" i="14"/>
  <c r="AO125" i="14"/>
  <c r="F125" i="14"/>
  <c r="AZ125" i="14"/>
  <c r="AQ125" i="14"/>
  <c r="BA125" i="14"/>
  <c r="AR125" i="14"/>
  <c r="X125" i="14"/>
  <c r="G125" i="14"/>
  <c r="Y125" i="14"/>
  <c r="H125" i="14"/>
  <c r="AB125" i="14"/>
  <c r="J125" i="14"/>
  <c r="AD125" i="14"/>
  <c r="L125" i="14"/>
  <c r="AG125" i="14"/>
  <c r="R125" i="14"/>
  <c r="AT125" i="14"/>
  <c r="AM125" i="14"/>
  <c r="V125" i="14"/>
  <c r="AF125" i="14"/>
  <c r="AK125" i="14"/>
  <c r="AX125" i="14"/>
  <c r="AA125" i="14"/>
  <c r="AC125" i="14"/>
  <c r="AE125" i="14"/>
  <c r="AL125" i="14"/>
  <c r="AN125" i="14"/>
  <c r="I125" i="14"/>
  <c r="K125" i="14"/>
  <c r="P125" i="14"/>
  <c r="Q125" i="14"/>
  <c r="S125" i="14"/>
  <c r="AS125" i="14"/>
  <c r="U125" i="14"/>
  <c r="W125" i="14"/>
  <c r="D169" i="14"/>
  <c r="D19" i="14"/>
  <c r="D112" i="14"/>
  <c r="D50" i="14"/>
  <c r="D193" i="14"/>
  <c r="D153" i="14"/>
  <c r="D151" i="14"/>
  <c r="Z151" i="14"/>
  <c r="AQ151" i="14"/>
  <c r="V151" i="14"/>
  <c r="AD151" i="14"/>
  <c r="I151" i="14"/>
  <c r="AY151" i="14"/>
  <c r="AL151" i="14"/>
  <c r="R151" i="14"/>
  <c r="AC151" i="14"/>
  <c r="L151" i="14"/>
  <c r="AE151" i="14"/>
  <c r="M151" i="14"/>
  <c r="X151" i="14"/>
  <c r="G151" i="14"/>
  <c r="AV151" i="14"/>
  <c r="AR151" i="14"/>
  <c r="AW151" i="14"/>
  <c r="H151" i="14"/>
  <c r="AX151" i="14"/>
  <c r="J151" i="14"/>
  <c r="AZ151" i="14"/>
  <c r="K151" i="14"/>
  <c r="Y151" i="14"/>
  <c r="N151" i="14"/>
  <c r="AA151" i="14"/>
  <c r="O151" i="14"/>
  <c r="AB151" i="14"/>
  <c r="P151" i="14"/>
  <c r="AF151" i="14"/>
  <c r="S151" i="14"/>
  <c r="AG151" i="14"/>
  <c r="T151" i="14"/>
  <c r="AH151" i="14"/>
  <c r="U151" i="14"/>
  <c r="AI151" i="14"/>
  <c r="W151" i="14"/>
  <c r="AJ151" i="14"/>
  <c r="F151" i="14"/>
  <c r="AK151" i="14"/>
  <c r="AS151" i="14"/>
  <c r="AN151" i="14"/>
  <c r="AT151" i="14"/>
  <c r="AO151" i="14"/>
  <c r="AU151" i="14"/>
  <c r="AP151" i="14"/>
  <c r="AM151" i="14"/>
  <c r="M190" i="14"/>
  <c r="R96" i="14"/>
  <c r="AM96" i="14"/>
  <c r="U96" i="14"/>
  <c r="AO190" i="14"/>
  <c r="AQ190" i="14"/>
  <c r="O190" i="14"/>
  <c r="D11" i="14"/>
  <c r="D15" i="14"/>
  <c r="B121" i="14"/>
  <c r="C121" i="14"/>
  <c r="AD99" i="14"/>
  <c r="AX99" i="14"/>
  <c r="AK99" i="14"/>
  <c r="P99" i="14"/>
  <c r="AZ99" i="14"/>
  <c r="AM99" i="14"/>
  <c r="R99" i="14"/>
  <c r="BA99" i="14"/>
  <c r="AN99" i="14"/>
  <c r="S99" i="14"/>
  <c r="Y99" i="14"/>
  <c r="AP99" i="14"/>
  <c r="U99" i="14"/>
  <c r="Z99" i="14"/>
  <c r="AQ99" i="14"/>
  <c r="V99" i="14"/>
  <c r="AC99" i="14"/>
  <c r="N99" i="14"/>
  <c r="AU99" i="14"/>
  <c r="G99" i="14"/>
  <c r="AV99" i="14"/>
  <c r="I99" i="14"/>
  <c r="AW99" i="14"/>
  <c r="J99" i="14"/>
  <c r="K99" i="14"/>
  <c r="AS99" i="14"/>
  <c r="L99" i="14"/>
  <c r="AT99" i="14"/>
  <c r="M99" i="14"/>
  <c r="AY99" i="14"/>
  <c r="O99" i="14"/>
  <c r="X99" i="14"/>
  <c r="Q99" i="14"/>
  <c r="AB99" i="14"/>
  <c r="W99" i="14"/>
  <c r="AF99" i="14"/>
  <c r="AI99" i="14"/>
  <c r="AO99" i="14"/>
  <c r="AA99" i="14"/>
  <c r="AE99" i="14"/>
  <c r="AG99" i="14"/>
  <c r="AH99" i="14"/>
  <c r="AJ99" i="14"/>
  <c r="AL99" i="14"/>
  <c r="AR99" i="14"/>
  <c r="T99" i="14"/>
  <c r="AD167" i="14"/>
  <c r="H167" i="14"/>
  <c r="F167" i="14"/>
  <c r="Z167" i="14"/>
  <c r="AP167" i="14"/>
  <c r="T167" i="14"/>
  <c r="BA167" i="14"/>
  <c r="AO167" i="14"/>
  <c r="V167" i="14"/>
  <c r="AW167" i="14"/>
  <c r="AK167" i="14"/>
  <c r="Q167" i="14"/>
  <c r="AS167" i="14"/>
  <c r="AI167" i="14"/>
  <c r="R167" i="14"/>
  <c r="AT167" i="14"/>
  <c r="AJ167" i="14"/>
  <c r="S167" i="14"/>
  <c r="AU167" i="14"/>
  <c r="AL167" i="14"/>
  <c r="U167" i="14"/>
  <c r="AV167" i="14"/>
  <c r="AM167" i="14"/>
  <c r="W167" i="14"/>
  <c r="AX167" i="14"/>
  <c r="AN167" i="14"/>
  <c r="AY167" i="14"/>
  <c r="AQ167" i="14"/>
  <c r="AZ167" i="14"/>
  <c r="AR167" i="14"/>
  <c r="X167" i="14"/>
  <c r="G167" i="14"/>
  <c r="Y167" i="14"/>
  <c r="I167" i="14"/>
  <c r="AA167" i="14"/>
  <c r="J167" i="14"/>
  <c r="AB167" i="14"/>
  <c r="K167" i="14"/>
  <c r="AC167" i="14"/>
  <c r="L167" i="14"/>
  <c r="AE167" i="14"/>
  <c r="M167" i="14"/>
  <c r="N167" i="14"/>
  <c r="AF167" i="14"/>
  <c r="AG167" i="14"/>
  <c r="O167" i="14"/>
  <c r="P167" i="14"/>
  <c r="AH167" i="14"/>
  <c r="AC96" i="14"/>
  <c r="AL96" i="14"/>
  <c r="U190" i="14"/>
  <c r="W190" i="14"/>
  <c r="AK190" i="14"/>
  <c r="D31" i="14"/>
  <c r="D96" i="14"/>
  <c r="M96" i="14"/>
  <c r="O96" i="14"/>
  <c r="AY96" i="14"/>
  <c r="D98" i="14"/>
  <c r="Z143" i="14"/>
  <c r="AP143" i="14"/>
  <c r="T143" i="14"/>
  <c r="AD143" i="14"/>
  <c r="I143" i="14"/>
  <c r="AE143" i="14"/>
  <c r="J143" i="14"/>
  <c r="AC143" i="14"/>
  <c r="L143" i="14"/>
  <c r="AT143" i="14"/>
  <c r="AI143" i="14"/>
  <c r="P143" i="14"/>
  <c r="AV143" i="14"/>
  <c r="AK143" i="14"/>
  <c r="R143" i="14"/>
  <c r="AY143" i="14"/>
  <c r="AN143" i="14"/>
  <c r="V143" i="14"/>
  <c r="X143" i="14"/>
  <c r="AR143" i="14"/>
  <c r="AO143" i="14"/>
  <c r="AS143" i="14"/>
  <c r="AQ143" i="14"/>
  <c r="AH143" i="14"/>
  <c r="F143" i="14"/>
  <c r="AW143" i="14"/>
  <c r="N143" i="14"/>
  <c r="AX143" i="14"/>
  <c r="O143" i="14"/>
  <c r="AZ143" i="14"/>
  <c r="Q143" i="14"/>
  <c r="BA143" i="14"/>
  <c r="S143" i="14"/>
  <c r="Y143" i="14"/>
  <c r="U143" i="14"/>
  <c r="AA143" i="14"/>
  <c r="W143" i="14"/>
  <c r="AB143" i="14"/>
  <c r="AF143" i="14"/>
  <c r="AG143" i="14"/>
  <c r="AJ143" i="14"/>
  <c r="AL143" i="14"/>
  <c r="AM143" i="14"/>
  <c r="G143" i="14"/>
  <c r="H143" i="14"/>
  <c r="K143" i="14"/>
  <c r="AU143" i="14"/>
  <c r="M143" i="14"/>
  <c r="D188" i="14"/>
  <c r="AD188" i="14"/>
  <c r="H188" i="14"/>
  <c r="F188" i="14"/>
  <c r="AV188" i="14"/>
  <c r="AI188" i="14"/>
  <c r="N188" i="14"/>
  <c r="AE188" i="14"/>
  <c r="J188" i="14"/>
  <c r="AZ188" i="14"/>
  <c r="AO188" i="14"/>
  <c r="V188" i="14"/>
  <c r="BA188" i="14"/>
  <c r="AP188" i="14"/>
  <c r="W188" i="14"/>
  <c r="X188" i="14"/>
  <c r="AQ188" i="14"/>
  <c r="Y188" i="14"/>
  <c r="AR188" i="14"/>
  <c r="Z188" i="14"/>
  <c r="G188" i="14"/>
  <c r="AA188" i="14"/>
  <c r="I188" i="14"/>
  <c r="AB188" i="14"/>
  <c r="K188" i="14"/>
  <c r="AC188" i="14"/>
  <c r="L188" i="14"/>
  <c r="AF188" i="14"/>
  <c r="M188" i="14"/>
  <c r="AG188" i="14"/>
  <c r="O188" i="14"/>
  <c r="AS188" i="14"/>
  <c r="AH188" i="14"/>
  <c r="P188" i="14"/>
  <c r="AT188" i="14"/>
  <c r="AJ188" i="14"/>
  <c r="Q188" i="14"/>
  <c r="AU188" i="14"/>
  <c r="AK188" i="14"/>
  <c r="R188" i="14"/>
  <c r="AW188" i="14"/>
  <c r="S188" i="14"/>
  <c r="AL188" i="14"/>
  <c r="AX188" i="14"/>
  <c r="AM188" i="14"/>
  <c r="T188" i="14"/>
  <c r="AY188" i="14"/>
  <c r="AN188" i="14"/>
  <c r="U188" i="14"/>
  <c r="AV190" i="14"/>
  <c r="W96" i="14"/>
  <c r="T96" i="14"/>
  <c r="AA96" i="14"/>
  <c r="D120" i="14"/>
  <c r="R89" i="14"/>
  <c r="D71" i="14"/>
  <c r="AY71" i="14"/>
  <c r="AK71" i="14"/>
  <c r="O71" i="14"/>
  <c r="AU71" i="14"/>
  <c r="AG71" i="14"/>
  <c r="K71" i="14"/>
  <c r="AE71" i="14"/>
  <c r="L71" i="14"/>
  <c r="AF71" i="14"/>
  <c r="M71" i="14"/>
  <c r="AS71" i="14"/>
  <c r="AH71" i="14"/>
  <c r="N71" i="14"/>
  <c r="AT71" i="14"/>
  <c r="AI71" i="14"/>
  <c r="P71" i="14"/>
  <c r="AV71" i="14"/>
  <c r="AJ71" i="14"/>
  <c r="Q71" i="14"/>
  <c r="AW71" i="14"/>
  <c r="AL71" i="14"/>
  <c r="R71" i="14"/>
  <c r="AX71" i="14"/>
  <c r="AM71" i="14"/>
  <c r="S71" i="14"/>
  <c r="AZ71" i="14"/>
  <c r="AN71" i="14"/>
  <c r="T71" i="14"/>
  <c r="BA71" i="14"/>
  <c r="AO71" i="14"/>
  <c r="U71" i="14"/>
  <c r="X71" i="14"/>
  <c r="AP71" i="14"/>
  <c r="V71" i="14"/>
  <c r="Y71" i="14"/>
  <c r="AQ71" i="14"/>
  <c r="W71" i="14"/>
  <c r="Z71" i="14"/>
  <c r="AR71" i="14"/>
  <c r="F71" i="14"/>
  <c r="AA71" i="14"/>
  <c r="G71" i="14"/>
  <c r="AB71" i="14"/>
  <c r="H71" i="14"/>
  <c r="AC71" i="14"/>
  <c r="I71" i="14"/>
  <c r="AD71" i="14"/>
  <c r="J71" i="14"/>
  <c r="Z139" i="14"/>
  <c r="AP139" i="14"/>
  <c r="T139" i="14"/>
  <c r="AU139" i="14"/>
  <c r="AH139" i="14"/>
  <c r="M139" i="14"/>
  <c r="AV139" i="14"/>
  <c r="AI139" i="14"/>
  <c r="N139" i="14"/>
  <c r="Y139" i="14"/>
  <c r="G139" i="14"/>
  <c r="AA139" i="14"/>
  <c r="H139" i="14"/>
  <c r="AE139" i="14"/>
  <c r="L139" i="14"/>
  <c r="AG139" i="14"/>
  <c r="P139" i="14"/>
  <c r="AW139" i="14"/>
  <c r="AL139" i="14"/>
  <c r="S139" i="14"/>
  <c r="AZ139" i="14"/>
  <c r="AO139" i="14"/>
  <c r="W139" i="14"/>
  <c r="AY139" i="14"/>
  <c r="O139" i="14"/>
  <c r="BA139" i="14"/>
  <c r="Q139" i="14"/>
  <c r="AR139" i="14"/>
  <c r="AX139" i="14"/>
  <c r="V139" i="14"/>
  <c r="X139" i="14"/>
  <c r="F139" i="14"/>
  <c r="AB139" i="14"/>
  <c r="AC139" i="14"/>
  <c r="AD139" i="14"/>
  <c r="AF139" i="14"/>
  <c r="AJ139" i="14"/>
  <c r="AK139" i="14"/>
  <c r="AM139" i="14"/>
  <c r="AN139" i="14"/>
  <c r="AQ139" i="14"/>
  <c r="I139" i="14"/>
  <c r="J139" i="14"/>
  <c r="K139" i="14"/>
  <c r="AS139" i="14"/>
  <c r="R139" i="14"/>
  <c r="U139" i="14"/>
  <c r="AT139" i="14"/>
  <c r="D190" i="14"/>
  <c r="AB190" i="14"/>
  <c r="H190" i="14"/>
  <c r="AD190" i="14"/>
  <c r="J190" i="14"/>
  <c r="AY12" i="14"/>
  <c r="AK12" i="14"/>
  <c r="O12" i="14"/>
  <c r="AU12" i="14"/>
  <c r="AG12" i="14"/>
  <c r="K12" i="14"/>
  <c r="BA12" i="14"/>
  <c r="AO12" i="14"/>
  <c r="U12" i="14"/>
  <c r="X12" i="14"/>
  <c r="AP12" i="14"/>
  <c r="V12" i="14"/>
  <c r="Y12" i="14"/>
  <c r="AQ12" i="14"/>
  <c r="W12" i="14"/>
  <c r="Z12" i="14"/>
  <c r="AR12" i="14"/>
  <c r="F12" i="14"/>
  <c r="AA12" i="14"/>
  <c r="G12" i="14"/>
  <c r="AB12" i="14"/>
  <c r="H12" i="14"/>
  <c r="AC12" i="14"/>
  <c r="I12" i="14"/>
  <c r="AD12" i="14"/>
  <c r="J12" i="14"/>
  <c r="AE12" i="14"/>
  <c r="L12" i="14"/>
  <c r="AL12" i="14"/>
  <c r="AF12" i="14"/>
  <c r="M12" i="14"/>
  <c r="AS12" i="14"/>
  <c r="AH12" i="14"/>
  <c r="N12" i="14"/>
  <c r="AT12" i="14"/>
  <c r="AI12" i="14"/>
  <c r="P12" i="14"/>
  <c r="AV12" i="14"/>
  <c r="AJ12" i="14"/>
  <c r="Q12" i="14"/>
  <c r="AW12" i="14"/>
  <c r="R12" i="14"/>
  <c r="AX12" i="14"/>
  <c r="AM12" i="14"/>
  <c r="S12" i="14"/>
  <c r="AZ12" i="14"/>
  <c r="AN12" i="14"/>
  <c r="T12" i="14"/>
  <c r="AY61" i="14"/>
  <c r="AK61" i="14"/>
  <c r="O61" i="14"/>
  <c r="AU61" i="14"/>
  <c r="AG61" i="14"/>
  <c r="K61" i="14"/>
  <c r="AV61" i="14"/>
  <c r="AJ61" i="14"/>
  <c r="Q61" i="14"/>
  <c r="AW61" i="14"/>
  <c r="AL61" i="14"/>
  <c r="R61" i="14"/>
  <c r="AX61" i="14"/>
  <c r="AM61" i="14"/>
  <c r="S61" i="14"/>
  <c r="AZ61" i="14"/>
  <c r="AN61" i="14"/>
  <c r="T61" i="14"/>
  <c r="BA61" i="14"/>
  <c r="AO61" i="14"/>
  <c r="U61" i="14"/>
  <c r="X61" i="14"/>
  <c r="AP61" i="14"/>
  <c r="V61" i="14"/>
  <c r="Y61" i="14"/>
  <c r="AQ61" i="14"/>
  <c r="W61" i="14"/>
  <c r="Z61" i="14"/>
  <c r="AR61" i="14"/>
  <c r="F61" i="14"/>
  <c r="AA61" i="14"/>
  <c r="G61" i="14"/>
  <c r="AB61" i="14"/>
  <c r="H61" i="14"/>
  <c r="AC61" i="14"/>
  <c r="I61" i="14"/>
  <c r="AD61" i="14"/>
  <c r="J61" i="14"/>
  <c r="AE61" i="14"/>
  <c r="L61" i="14"/>
  <c r="AF61" i="14"/>
  <c r="M61" i="14"/>
  <c r="AS61" i="14"/>
  <c r="AH61" i="14"/>
  <c r="N61" i="14"/>
  <c r="AT61" i="14"/>
  <c r="AI61" i="14"/>
  <c r="P61" i="14"/>
  <c r="Z130" i="14"/>
  <c r="AP130" i="14"/>
  <c r="T130" i="14"/>
  <c r="BA130" i="14"/>
  <c r="AN130" i="14"/>
  <c r="S130" i="14"/>
  <c r="X130" i="14"/>
  <c r="AO130" i="14"/>
  <c r="U130" i="14"/>
  <c r="Y130" i="14"/>
  <c r="AQ130" i="14"/>
  <c r="V130" i="14"/>
  <c r="AD130" i="14"/>
  <c r="L130" i="14"/>
  <c r="AE130" i="14"/>
  <c r="M130" i="14"/>
  <c r="AF130" i="14"/>
  <c r="N130" i="14"/>
  <c r="AT130" i="14"/>
  <c r="AJ130" i="14"/>
  <c r="R130" i="14"/>
  <c r="AV130" i="14"/>
  <c r="AL130" i="14"/>
  <c r="F130" i="14"/>
  <c r="AY130" i="14"/>
  <c r="G130" i="14"/>
  <c r="AB130" i="14"/>
  <c r="J130" i="14"/>
  <c r="AG130" i="14"/>
  <c r="AH130" i="14"/>
  <c r="AX130" i="14"/>
  <c r="W130" i="14"/>
  <c r="AR130" i="14"/>
  <c r="H130" i="14"/>
  <c r="I130" i="14"/>
  <c r="K130" i="14"/>
  <c r="O130" i="14"/>
  <c r="P130" i="14"/>
  <c r="Q130" i="14"/>
  <c r="AS130" i="14"/>
  <c r="AU130" i="14"/>
  <c r="AW130" i="14"/>
  <c r="AZ130" i="14"/>
  <c r="AA130" i="14"/>
  <c r="AC130" i="14"/>
  <c r="AI130" i="14"/>
  <c r="AK130" i="14"/>
  <c r="AM130" i="14"/>
  <c r="Z129" i="14"/>
  <c r="AP129" i="14"/>
  <c r="T129" i="14"/>
  <c r="AX129" i="14"/>
  <c r="AK129" i="14"/>
  <c r="P129" i="14"/>
  <c r="AY129" i="14"/>
  <c r="AL129" i="14"/>
  <c r="Q129" i="14"/>
  <c r="AZ129" i="14"/>
  <c r="AM129" i="14"/>
  <c r="R129" i="14"/>
  <c r="AH129" i="14"/>
  <c r="S129" i="14"/>
  <c r="AS129" i="14"/>
  <c r="AI129" i="14"/>
  <c r="U129" i="14"/>
  <c r="AT129" i="14"/>
  <c r="AJ129" i="14"/>
  <c r="V129" i="14"/>
  <c r="AU129" i="14"/>
  <c r="AN129" i="14"/>
  <c r="W129" i="14"/>
  <c r="AV129" i="14"/>
  <c r="AO129" i="14"/>
  <c r="F129" i="14"/>
  <c r="BA129" i="14"/>
  <c r="AR129" i="14"/>
  <c r="Y129" i="14"/>
  <c r="H129" i="14"/>
  <c r="AC129" i="14"/>
  <c r="K129" i="14"/>
  <c r="AF129" i="14"/>
  <c r="N129" i="14"/>
  <c r="AE129" i="14"/>
  <c r="AG129" i="14"/>
  <c r="X129" i="14"/>
  <c r="AQ129" i="14"/>
  <c r="G129" i="14"/>
  <c r="I129" i="14"/>
  <c r="J129" i="14"/>
  <c r="L129" i="14"/>
  <c r="M129" i="14"/>
  <c r="O129" i="14"/>
  <c r="AD129" i="14"/>
  <c r="AW129" i="14"/>
  <c r="AA129" i="14"/>
  <c r="AB129" i="14"/>
  <c r="AJ190" i="14"/>
  <c r="BA96" i="14"/>
  <c r="AI96" i="14"/>
  <c r="S96" i="14"/>
  <c r="Z190" i="14"/>
  <c r="D87" i="14"/>
  <c r="D64" i="14"/>
  <c r="AL89" i="14"/>
  <c r="AE102" i="14"/>
  <c r="AS109" i="14"/>
  <c r="AE109" i="14"/>
  <c r="I109" i="14"/>
  <c r="AU109" i="14"/>
  <c r="AG109" i="14"/>
  <c r="K109" i="14"/>
  <c r="AV109" i="14"/>
  <c r="AH109" i="14"/>
  <c r="L109" i="14"/>
  <c r="AX109" i="14"/>
  <c r="AJ109" i="14"/>
  <c r="N109" i="14"/>
  <c r="AY109" i="14"/>
  <c r="AK109" i="14"/>
  <c r="O109" i="14"/>
  <c r="AN109" i="14"/>
  <c r="W109" i="14"/>
  <c r="BA109" i="14"/>
  <c r="G109" i="14"/>
  <c r="X109" i="14"/>
  <c r="H109" i="14"/>
  <c r="Y109" i="14"/>
  <c r="J109" i="14"/>
  <c r="AQ109" i="14"/>
  <c r="AR109" i="14"/>
  <c r="AT109" i="14"/>
  <c r="M109" i="14"/>
  <c r="AW109" i="14"/>
  <c r="P109" i="14"/>
  <c r="AZ109" i="14"/>
  <c r="Q109" i="14"/>
  <c r="AA109" i="14"/>
  <c r="S109" i="14"/>
  <c r="AC109" i="14"/>
  <c r="U109" i="14"/>
  <c r="AI109" i="14"/>
  <c r="AO109" i="14"/>
  <c r="T109" i="14"/>
  <c r="AM109" i="14"/>
  <c r="AP109" i="14"/>
  <c r="R109" i="14"/>
  <c r="V109" i="14"/>
  <c r="F109" i="14"/>
  <c r="AL109" i="14"/>
  <c r="Z109" i="14"/>
  <c r="AB109" i="14"/>
  <c r="AD109" i="14"/>
  <c r="AF109" i="14"/>
  <c r="AT86" i="14"/>
  <c r="AG86" i="14"/>
  <c r="L86" i="14"/>
  <c r="AY86" i="14"/>
  <c r="AL86" i="14"/>
  <c r="R86" i="14"/>
  <c r="AZ86" i="14"/>
  <c r="AN86" i="14"/>
  <c r="S86" i="14"/>
  <c r="X86" i="14"/>
  <c r="AO86" i="14"/>
  <c r="T86" i="14"/>
  <c r="Y86" i="14"/>
  <c r="AP86" i="14"/>
  <c r="U86" i="14"/>
  <c r="AA86" i="14"/>
  <c r="AR86" i="14"/>
  <c r="W86" i="14"/>
  <c r="AB86" i="14"/>
  <c r="G86" i="14"/>
  <c r="F86" i="14"/>
  <c r="AC86" i="14"/>
  <c r="H86" i="14"/>
  <c r="I86" i="14"/>
  <c r="AU86" i="14"/>
  <c r="M86" i="14"/>
  <c r="AV86" i="14"/>
  <c r="N86" i="14"/>
  <c r="J86" i="14"/>
  <c r="K86" i="14"/>
  <c r="O86" i="14"/>
  <c r="AE86" i="14"/>
  <c r="AF86" i="14"/>
  <c r="AH86" i="14"/>
  <c r="AI86" i="14"/>
  <c r="AJ86" i="14"/>
  <c r="AQ86" i="14"/>
  <c r="V86" i="14"/>
  <c r="AS86" i="14"/>
  <c r="Z86" i="14"/>
  <c r="AW86" i="14"/>
  <c r="AX86" i="14"/>
  <c r="AD86" i="14"/>
  <c r="AK86" i="14"/>
  <c r="P86" i="14"/>
  <c r="AV116" i="14"/>
  <c r="AH116" i="14"/>
  <c r="L116" i="14"/>
  <c r="AX116" i="14"/>
  <c r="AJ116" i="14"/>
  <c r="N116" i="14"/>
  <c r="AY116" i="14"/>
  <c r="AK116" i="14"/>
  <c r="O116" i="14"/>
  <c r="BA116" i="14"/>
  <c r="AM116" i="14"/>
  <c r="Q116" i="14"/>
  <c r="X116" i="14"/>
  <c r="AN116" i="14"/>
  <c r="R116" i="14"/>
  <c r="AL116" i="14"/>
  <c r="W116" i="14"/>
  <c r="AC116" i="14"/>
  <c r="P116" i="14"/>
  <c r="AD116" i="14"/>
  <c r="S116" i="14"/>
  <c r="AE116" i="14"/>
  <c r="T116" i="14"/>
  <c r="Z116" i="14"/>
  <c r="U116" i="14"/>
  <c r="AA116" i="14"/>
  <c r="V116" i="14"/>
  <c r="AB116" i="14"/>
  <c r="F116" i="14"/>
  <c r="AF116" i="14"/>
  <c r="AG116" i="14"/>
  <c r="AO116" i="14"/>
  <c r="AQ116" i="14"/>
  <c r="AT116" i="14"/>
  <c r="H116" i="14"/>
  <c r="AZ116" i="14"/>
  <c r="K116" i="14"/>
  <c r="J116" i="14"/>
  <c r="AS116" i="14"/>
  <c r="AU116" i="14"/>
  <c r="AW116" i="14"/>
  <c r="Y116" i="14"/>
  <c r="AI116" i="14"/>
  <c r="AP116" i="14"/>
  <c r="AR116" i="14"/>
  <c r="G116" i="14"/>
  <c r="I116" i="14"/>
  <c r="M116" i="14"/>
  <c r="AY205" i="14"/>
  <c r="AK205" i="14"/>
  <c r="O205" i="14"/>
  <c r="AU205" i="14"/>
  <c r="AG205" i="14"/>
  <c r="K205" i="14"/>
  <c r="AS205" i="14"/>
  <c r="AH205" i="14"/>
  <c r="N205" i="14"/>
  <c r="AT205" i="14"/>
  <c r="AI205" i="14"/>
  <c r="P205" i="14"/>
  <c r="AV205" i="14"/>
  <c r="AJ205" i="14"/>
  <c r="Q205" i="14"/>
  <c r="AW205" i="14"/>
  <c r="AL205" i="14"/>
  <c r="R205" i="14"/>
  <c r="AX205" i="14"/>
  <c r="AM205" i="14"/>
  <c r="S205" i="14"/>
  <c r="AZ205" i="14"/>
  <c r="AN205" i="14"/>
  <c r="T205" i="14"/>
  <c r="BA205" i="14"/>
  <c r="AO205" i="14"/>
  <c r="U205" i="14"/>
  <c r="X205" i="14"/>
  <c r="AP205" i="14"/>
  <c r="V205" i="14"/>
  <c r="Y205" i="14"/>
  <c r="AQ205" i="14"/>
  <c r="W205" i="14"/>
  <c r="Z205" i="14"/>
  <c r="AR205" i="14"/>
  <c r="F205" i="14"/>
  <c r="AA205" i="14"/>
  <c r="G205" i="14"/>
  <c r="AB205" i="14"/>
  <c r="H205" i="14"/>
  <c r="AC205" i="14"/>
  <c r="I205" i="14"/>
  <c r="AD205" i="14"/>
  <c r="J205" i="14"/>
  <c r="AE205" i="14"/>
  <c r="L205" i="14"/>
  <c r="M205" i="14"/>
  <c r="AF205" i="14"/>
  <c r="Q190" i="14"/>
  <c r="P96" i="14"/>
  <c r="J96" i="14"/>
  <c r="AO96" i="14"/>
  <c r="AR190" i="14"/>
  <c r="AY87" i="14"/>
  <c r="AO87" i="14"/>
  <c r="V87" i="14"/>
  <c r="AA87" i="14"/>
  <c r="H87" i="14"/>
  <c r="AB87" i="14"/>
  <c r="I87" i="14"/>
  <c r="AC87" i="14"/>
  <c r="J87" i="14"/>
  <c r="AD87" i="14"/>
  <c r="L87" i="14"/>
  <c r="AG87" i="14"/>
  <c r="N87" i="14"/>
  <c r="AH87" i="14"/>
  <c r="O87" i="14"/>
  <c r="AT87" i="14"/>
  <c r="AI87" i="14"/>
  <c r="P87" i="14"/>
  <c r="AJ87" i="14"/>
  <c r="AP87" i="14"/>
  <c r="AQ87" i="14"/>
  <c r="G87" i="14"/>
  <c r="M87" i="14"/>
  <c r="R87" i="14"/>
  <c r="AE87" i="14"/>
  <c r="AK87" i="14"/>
  <c r="AN87" i="14"/>
  <c r="AR87" i="14"/>
  <c r="T87" i="14"/>
  <c r="W87" i="14"/>
  <c r="AW87" i="14"/>
  <c r="Y87" i="14"/>
  <c r="X87" i="14"/>
  <c r="AU87" i="14"/>
  <c r="AV87" i="14"/>
  <c r="AZ87" i="14"/>
  <c r="Z87" i="14"/>
  <c r="U87" i="14"/>
  <c r="F87" i="14"/>
  <c r="D111" i="14"/>
  <c r="D177" i="14"/>
  <c r="D202" i="14"/>
  <c r="AY89" i="14"/>
  <c r="D195" i="14"/>
  <c r="AY195" i="14"/>
  <c r="AK195" i="14"/>
  <c r="O195" i="14"/>
  <c r="AU195" i="14"/>
  <c r="AG195" i="14"/>
  <c r="K195" i="14"/>
  <c r="AX195" i="14"/>
  <c r="AM195" i="14"/>
  <c r="S195" i="14"/>
  <c r="AZ195" i="14"/>
  <c r="AN195" i="14"/>
  <c r="T195" i="14"/>
  <c r="BA195" i="14"/>
  <c r="AO195" i="14"/>
  <c r="U195" i="14"/>
  <c r="X195" i="14"/>
  <c r="AP195" i="14"/>
  <c r="V195" i="14"/>
  <c r="Y195" i="14"/>
  <c r="AQ195" i="14"/>
  <c r="W195" i="14"/>
  <c r="Z195" i="14"/>
  <c r="AR195" i="14"/>
  <c r="F195" i="14"/>
  <c r="AA195" i="14"/>
  <c r="G195" i="14"/>
  <c r="AB195" i="14"/>
  <c r="H195" i="14"/>
  <c r="AC195" i="14"/>
  <c r="I195" i="14"/>
  <c r="AD195" i="14"/>
  <c r="J195" i="14"/>
  <c r="AE195" i="14"/>
  <c r="L195" i="14"/>
  <c r="AF195" i="14"/>
  <c r="M195" i="14"/>
  <c r="AS195" i="14"/>
  <c r="AH195" i="14"/>
  <c r="N195" i="14"/>
  <c r="AT195" i="14"/>
  <c r="P195" i="14"/>
  <c r="AI195" i="14"/>
  <c r="AV195" i="14"/>
  <c r="AJ195" i="14"/>
  <c r="Q195" i="14"/>
  <c r="R195" i="14"/>
  <c r="AL195" i="14"/>
  <c r="AW195" i="14"/>
  <c r="AY13" i="14"/>
  <c r="AK13" i="14"/>
  <c r="O13" i="14"/>
  <c r="AU13" i="14"/>
  <c r="AG13" i="14"/>
  <c r="K13" i="14"/>
  <c r="AC13" i="14"/>
  <c r="I13" i="14"/>
  <c r="AD13" i="14"/>
  <c r="J13" i="14"/>
  <c r="AE13" i="14"/>
  <c r="L13" i="14"/>
  <c r="AF13" i="14"/>
  <c r="M13" i="14"/>
  <c r="AS13" i="14"/>
  <c r="AH13" i="14"/>
  <c r="N13" i="14"/>
  <c r="AT13" i="14"/>
  <c r="AI13" i="14"/>
  <c r="P13" i="14"/>
  <c r="AV13" i="14"/>
  <c r="AJ13" i="14"/>
  <c r="Q13" i="14"/>
  <c r="AW13" i="14"/>
  <c r="AL13" i="14"/>
  <c r="R13" i="14"/>
  <c r="Z13" i="14"/>
  <c r="AX13" i="14"/>
  <c r="AM13" i="14"/>
  <c r="S13" i="14"/>
  <c r="AZ13" i="14"/>
  <c r="AN13" i="14"/>
  <c r="T13" i="14"/>
  <c r="BA13" i="14"/>
  <c r="AO13" i="14"/>
  <c r="U13" i="14"/>
  <c r="X13" i="14"/>
  <c r="AP13" i="14"/>
  <c r="V13" i="14"/>
  <c r="Y13" i="14"/>
  <c r="AQ13" i="14"/>
  <c r="W13" i="14"/>
  <c r="AR13" i="14"/>
  <c r="F13" i="14"/>
  <c r="AA13" i="14"/>
  <c r="G13" i="14"/>
  <c r="AB13" i="14"/>
  <c r="H13" i="14"/>
  <c r="AY196" i="14"/>
  <c r="AK196" i="14"/>
  <c r="O196" i="14"/>
  <c r="AU196" i="14"/>
  <c r="AG196" i="14"/>
  <c r="K196" i="14"/>
  <c r="AA196" i="14"/>
  <c r="G196" i="14"/>
  <c r="AB196" i="14"/>
  <c r="H196" i="14"/>
  <c r="AC196" i="14"/>
  <c r="I196" i="14"/>
  <c r="AD196" i="14"/>
  <c r="J196" i="14"/>
  <c r="AE196" i="14"/>
  <c r="L196" i="14"/>
  <c r="AF196" i="14"/>
  <c r="M196" i="14"/>
  <c r="AS196" i="14"/>
  <c r="AH196" i="14"/>
  <c r="N196" i="14"/>
  <c r="AT196" i="14"/>
  <c r="AI196" i="14"/>
  <c r="P196" i="14"/>
  <c r="AV196" i="14"/>
  <c r="AJ196" i="14"/>
  <c r="Q196" i="14"/>
  <c r="AW196" i="14"/>
  <c r="AL196" i="14"/>
  <c r="R196" i="14"/>
  <c r="AX196" i="14"/>
  <c r="AM196" i="14"/>
  <c r="S196" i="14"/>
  <c r="AZ196" i="14"/>
  <c r="AN196" i="14"/>
  <c r="T196" i="14"/>
  <c r="BA196" i="14"/>
  <c r="AO196" i="14"/>
  <c r="U196" i="14"/>
  <c r="AP196" i="14"/>
  <c r="X196" i="14"/>
  <c r="V196" i="14"/>
  <c r="Y196" i="14"/>
  <c r="AQ196" i="14"/>
  <c r="W196" i="14"/>
  <c r="F196" i="14"/>
  <c r="Z196" i="14"/>
  <c r="AR196" i="14"/>
  <c r="Y97" i="14"/>
  <c r="AR97" i="14"/>
  <c r="AB97" i="14"/>
  <c r="I97" i="14"/>
  <c r="AC97" i="14"/>
  <c r="J97" i="14"/>
  <c r="AF97" i="14"/>
  <c r="L97" i="14"/>
  <c r="AS97" i="14"/>
  <c r="AG97" i="14"/>
  <c r="M97" i="14"/>
  <c r="AT97" i="14"/>
  <c r="AH97" i="14"/>
  <c r="N97" i="14"/>
  <c r="AM97" i="14"/>
  <c r="AV97" i="14"/>
  <c r="AP97" i="14"/>
  <c r="AU97" i="14"/>
  <c r="K97" i="14"/>
  <c r="AW97" i="14"/>
  <c r="O97" i="14"/>
  <c r="AX97" i="14"/>
  <c r="P97" i="14"/>
  <c r="AA97" i="14"/>
  <c r="AE97" i="14"/>
  <c r="AI97" i="14"/>
  <c r="AJ97" i="14"/>
  <c r="AK97" i="14"/>
  <c r="AN97" i="14"/>
  <c r="G97" i="14"/>
  <c r="S97" i="14"/>
  <c r="BA97" i="14"/>
  <c r="W97" i="14"/>
  <c r="AY97" i="14"/>
  <c r="AZ97" i="14"/>
  <c r="X97" i="14"/>
  <c r="AL97" i="14"/>
  <c r="AO97" i="14"/>
  <c r="Q97" i="14"/>
  <c r="R97" i="14"/>
  <c r="T97" i="14"/>
  <c r="U97" i="14"/>
  <c r="D70" i="14"/>
  <c r="AY70" i="14"/>
  <c r="AK70" i="14"/>
  <c r="O70" i="14"/>
  <c r="AU70" i="14"/>
  <c r="AG70" i="14"/>
  <c r="K70" i="14"/>
  <c r="Y70" i="14"/>
  <c r="AQ70" i="14"/>
  <c r="W70" i="14"/>
  <c r="Z70" i="14"/>
  <c r="AR70" i="14"/>
  <c r="F70" i="14"/>
  <c r="AA70" i="14"/>
  <c r="G70" i="14"/>
  <c r="AB70" i="14"/>
  <c r="H70" i="14"/>
  <c r="AC70" i="14"/>
  <c r="I70" i="14"/>
  <c r="AD70" i="14"/>
  <c r="J70" i="14"/>
  <c r="AE70" i="14"/>
  <c r="L70" i="14"/>
  <c r="AF70" i="14"/>
  <c r="M70" i="14"/>
  <c r="AS70" i="14"/>
  <c r="AH70" i="14"/>
  <c r="N70" i="14"/>
  <c r="AT70" i="14"/>
  <c r="AI70" i="14"/>
  <c r="P70" i="14"/>
  <c r="AV70" i="14"/>
  <c r="AJ70" i="14"/>
  <c r="Q70" i="14"/>
  <c r="AW70" i="14"/>
  <c r="AL70" i="14"/>
  <c r="R70" i="14"/>
  <c r="AX70" i="14"/>
  <c r="AM70" i="14"/>
  <c r="S70" i="14"/>
  <c r="AZ70" i="14"/>
  <c r="AN70" i="14"/>
  <c r="T70" i="14"/>
  <c r="BA70" i="14"/>
  <c r="AO70" i="14"/>
  <c r="U70" i="14"/>
  <c r="V70" i="14"/>
  <c r="AP70" i="14"/>
  <c r="X70" i="14"/>
  <c r="Z96" i="14"/>
  <c r="Q96" i="14"/>
  <c r="AW96" i="14"/>
  <c r="AF96" i="14"/>
  <c r="Y96" i="14"/>
  <c r="F190" i="14"/>
  <c r="D47" i="14"/>
  <c r="BA84" i="14"/>
  <c r="AM84" i="14"/>
  <c r="Q84" i="14"/>
  <c r="X84" i="14"/>
  <c r="AN84" i="14"/>
  <c r="R84" i="14"/>
  <c r="Y84" i="14"/>
  <c r="AO84" i="14"/>
  <c r="S84" i="14"/>
  <c r="Z84" i="14"/>
  <c r="AP84" i="14"/>
  <c r="T84" i="14"/>
  <c r="AA84" i="14"/>
  <c r="AQ84" i="14"/>
  <c r="U84" i="14"/>
  <c r="AB84" i="14"/>
  <c r="AR84" i="14"/>
  <c r="V84" i="14"/>
  <c r="AC84" i="14"/>
  <c r="G84" i="14"/>
  <c r="W84" i="14"/>
  <c r="AD84" i="14"/>
  <c r="H84" i="14"/>
  <c r="F84" i="14"/>
  <c r="AS84" i="14"/>
  <c r="AE84" i="14"/>
  <c r="I84" i="14"/>
  <c r="AT84" i="14"/>
  <c r="AF84" i="14"/>
  <c r="J84" i="14"/>
  <c r="AU84" i="14"/>
  <c r="AG84" i="14"/>
  <c r="K84" i="14"/>
  <c r="AV84" i="14"/>
  <c r="AH84" i="14"/>
  <c r="L84" i="14"/>
  <c r="AW84" i="14"/>
  <c r="AI84" i="14"/>
  <c r="M84" i="14"/>
  <c r="AJ84" i="14"/>
  <c r="AX84" i="14"/>
  <c r="N84" i="14"/>
  <c r="AY84" i="14"/>
  <c r="AK84" i="14"/>
  <c r="O84" i="14"/>
  <c r="AZ84" i="14"/>
  <c r="AL84" i="14"/>
  <c r="P84" i="14"/>
  <c r="AV91" i="14"/>
  <c r="AK91" i="14"/>
  <c r="S91" i="14"/>
  <c r="X91" i="14"/>
  <c r="AQ91" i="14"/>
  <c r="Z91" i="14"/>
  <c r="H91" i="14"/>
  <c r="AA91" i="14"/>
  <c r="J91" i="14"/>
  <c r="AE91" i="14"/>
  <c r="L91" i="14"/>
  <c r="AF91" i="14"/>
  <c r="M91" i="14"/>
  <c r="AG91" i="14"/>
  <c r="N91" i="14"/>
  <c r="AY91" i="14"/>
  <c r="T91" i="14"/>
  <c r="AD91" i="14"/>
  <c r="W91" i="14"/>
  <c r="AH91" i="14"/>
  <c r="AT91" i="14"/>
  <c r="R91" i="14"/>
  <c r="AU91" i="14"/>
  <c r="U91" i="14"/>
  <c r="AW91" i="14"/>
  <c r="V91" i="14"/>
  <c r="Y91" i="14"/>
  <c r="AI91" i="14"/>
  <c r="AJ91" i="14"/>
  <c r="AL91" i="14"/>
  <c r="AN91" i="14"/>
  <c r="AP91" i="14"/>
  <c r="K91" i="14"/>
  <c r="AX91" i="14"/>
  <c r="AO91" i="14"/>
  <c r="AS91" i="14"/>
  <c r="AZ91" i="14"/>
  <c r="AR91" i="14"/>
  <c r="O91" i="14"/>
  <c r="P91" i="14"/>
  <c r="Z147" i="14"/>
  <c r="AP147" i="14"/>
  <c r="T147" i="14"/>
  <c r="AT147" i="14"/>
  <c r="AG147" i="14"/>
  <c r="L147" i="14"/>
  <c r="AU147" i="14"/>
  <c r="AH147" i="14"/>
  <c r="M147" i="14"/>
  <c r="AY147" i="14"/>
  <c r="AN147" i="14"/>
  <c r="V147" i="14"/>
  <c r="Y147" i="14"/>
  <c r="G147" i="14"/>
  <c r="AB147" i="14"/>
  <c r="I147" i="14"/>
  <c r="AE147" i="14"/>
  <c r="N147" i="14"/>
  <c r="AS147" i="14"/>
  <c r="AJ147" i="14"/>
  <c r="Q147" i="14"/>
  <c r="AZ147" i="14"/>
  <c r="K147" i="14"/>
  <c r="BA147" i="14"/>
  <c r="O147" i="14"/>
  <c r="AQ147" i="14"/>
  <c r="AL147" i="14"/>
  <c r="AM147" i="14"/>
  <c r="AO147" i="14"/>
  <c r="AR147" i="14"/>
  <c r="H147" i="14"/>
  <c r="J147" i="14"/>
  <c r="AV147" i="14"/>
  <c r="P147" i="14"/>
  <c r="AW147" i="14"/>
  <c r="R147" i="14"/>
  <c r="AX147" i="14"/>
  <c r="S147" i="14"/>
  <c r="X147" i="14"/>
  <c r="U147" i="14"/>
  <c r="AA147" i="14"/>
  <c r="W147" i="14"/>
  <c r="AC147" i="14"/>
  <c r="F147" i="14"/>
  <c r="AD147" i="14"/>
  <c r="AF147" i="14"/>
  <c r="AI147" i="14"/>
  <c r="AK147" i="14"/>
  <c r="I101" i="14"/>
  <c r="AT101" i="14"/>
  <c r="K101" i="14"/>
  <c r="AU101" i="14"/>
  <c r="N101" i="14"/>
  <c r="AW101" i="14"/>
  <c r="P101" i="14"/>
  <c r="AX101" i="14"/>
  <c r="Q101" i="14"/>
  <c r="S101" i="14"/>
  <c r="G101" i="14"/>
  <c r="J101" i="14"/>
  <c r="O101" i="14"/>
  <c r="AA101" i="14"/>
  <c r="AB101" i="14"/>
  <c r="AC101" i="14"/>
  <c r="AE101" i="14"/>
  <c r="AI101" i="14"/>
  <c r="AO101" i="14"/>
  <c r="AV101" i="14"/>
  <c r="BA101" i="14"/>
  <c r="AL101" i="14"/>
  <c r="U101" i="14"/>
  <c r="D76" i="14"/>
  <c r="AY76" i="14"/>
  <c r="AK76" i="14"/>
  <c r="AU76" i="14"/>
  <c r="AG76" i="14"/>
  <c r="AX76" i="14"/>
  <c r="AM76" i="14"/>
  <c r="Q76" i="14"/>
  <c r="AZ76" i="14"/>
  <c r="AN76" i="14"/>
  <c r="R76" i="14"/>
  <c r="BA76" i="14"/>
  <c r="AO76" i="14"/>
  <c r="S76" i="14"/>
  <c r="X76" i="14"/>
  <c r="AP76" i="14"/>
  <c r="T76" i="14"/>
  <c r="Y76" i="14"/>
  <c r="AQ76" i="14"/>
  <c r="U76" i="14"/>
  <c r="Z76" i="14"/>
  <c r="AR76" i="14"/>
  <c r="V76" i="14"/>
  <c r="AA76" i="14"/>
  <c r="G76" i="14"/>
  <c r="W76" i="14"/>
  <c r="AB76" i="14"/>
  <c r="H76" i="14"/>
  <c r="F76" i="14"/>
  <c r="AC76" i="14"/>
  <c r="I76" i="14"/>
  <c r="AD76" i="14"/>
  <c r="J76" i="14"/>
  <c r="AE76" i="14"/>
  <c r="K76" i="14"/>
  <c r="AF76" i="14"/>
  <c r="L76" i="14"/>
  <c r="AS76" i="14"/>
  <c r="AH76" i="14"/>
  <c r="M76" i="14"/>
  <c r="AI76" i="14"/>
  <c r="AT76" i="14"/>
  <c r="N76" i="14"/>
  <c r="AV76" i="14"/>
  <c r="AJ76" i="14"/>
  <c r="O76" i="14"/>
  <c r="AW76" i="14"/>
  <c r="AL76" i="14"/>
  <c r="P76" i="14"/>
  <c r="N96" i="14"/>
  <c r="AT96" i="14"/>
  <c r="AX96" i="14"/>
  <c r="Z142" i="14"/>
  <c r="AP142" i="14"/>
  <c r="T142" i="14"/>
  <c r="AA142" i="14"/>
  <c r="AR142" i="14"/>
  <c r="W142" i="14"/>
  <c r="AB142" i="14"/>
  <c r="G142" i="14"/>
  <c r="F142" i="14"/>
  <c r="AV142" i="14"/>
  <c r="AW142" i="14"/>
  <c r="AL142" i="14"/>
  <c r="S142" i="14"/>
  <c r="BA142" i="14"/>
  <c r="AQ142" i="14"/>
  <c r="Y142" i="14"/>
  <c r="I142" i="14"/>
  <c r="AE142" i="14"/>
  <c r="L142" i="14"/>
  <c r="AS142" i="14"/>
  <c r="AH142" i="14"/>
  <c r="O142" i="14"/>
  <c r="AG142" i="14"/>
  <c r="V142" i="14"/>
  <c r="AI142" i="14"/>
  <c r="X142" i="14"/>
  <c r="P142" i="14"/>
  <c r="AD142" i="14"/>
  <c r="AF142" i="14"/>
  <c r="AJ142" i="14"/>
  <c r="AK142" i="14"/>
  <c r="AM142" i="14"/>
  <c r="AN142" i="14"/>
  <c r="AO142" i="14"/>
  <c r="H142" i="14"/>
  <c r="J142" i="14"/>
  <c r="K142" i="14"/>
  <c r="AT142" i="14"/>
  <c r="M142" i="14"/>
  <c r="AU142" i="14"/>
  <c r="N142" i="14"/>
  <c r="AX142" i="14"/>
  <c r="Q142" i="14"/>
  <c r="R142" i="14"/>
  <c r="AY142" i="14"/>
  <c r="AZ142" i="14"/>
  <c r="U142" i="14"/>
  <c r="AC142" i="14"/>
  <c r="AC91" i="14"/>
  <c r="D91" i="14"/>
  <c r="D117" i="14"/>
  <c r="BA77" i="14"/>
  <c r="AM77" i="14"/>
  <c r="Q77" i="14"/>
  <c r="X77" i="14"/>
  <c r="AN77" i="14"/>
  <c r="R77" i="14"/>
  <c r="Y77" i="14"/>
  <c r="AO77" i="14"/>
  <c r="S77" i="14"/>
  <c r="Z77" i="14"/>
  <c r="AP77" i="14"/>
  <c r="T77" i="14"/>
  <c r="AA77" i="14"/>
  <c r="AQ77" i="14"/>
  <c r="U77" i="14"/>
  <c r="AB77" i="14"/>
  <c r="AR77" i="14"/>
  <c r="V77" i="14"/>
  <c r="AC77" i="14"/>
  <c r="G77" i="14"/>
  <c r="W77" i="14"/>
  <c r="AD77" i="14"/>
  <c r="H77" i="14"/>
  <c r="F77" i="14"/>
  <c r="AS77" i="14"/>
  <c r="AE77" i="14"/>
  <c r="I77" i="14"/>
  <c r="AT77" i="14"/>
  <c r="AF77" i="14"/>
  <c r="J77" i="14"/>
  <c r="AU77" i="14"/>
  <c r="AG77" i="14"/>
  <c r="K77" i="14"/>
  <c r="AV77" i="14"/>
  <c r="AH77" i="14"/>
  <c r="L77" i="14"/>
  <c r="AW77" i="14"/>
  <c r="AI77" i="14"/>
  <c r="M77" i="14"/>
  <c r="AX77" i="14"/>
  <c r="N77" i="14"/>
  <c r="AJ77" i="14"/>
  <c r="AY77" i="14"/>
  <c r="AK77" i="14"/>
  <c r="O77" i="14"/>
  <c r="AZ77" i="14"/>
  <c r="AL77" i="14"/>
  <c r="P77" i="14"/>
  <c r="AZ96" i="14"/>
  <c r="AW190" i="14"/>
  <c r="AU96" i="14"/>
  <c r="I96" i="14"/>
  <c r="D178" i="14"/>
  <c r="Y102" i="14"/>
  <c r="Z148" i="14"/>
  <c r="AP148" i="14"/>
  <c r="T148" i="14"/>
  <c r="AW148" i="14"/>
  <c r="AJ148" i="14"/>
  <c r="O148" i="14"/>
  <c r="AX148" i="14"/>
  <c r="AK148" i="14"/>
  <c r="P148" i="14"/>
  <c r="AE148" i="14"/>
  <c r="L148" i="14"/>
  <c r="AT148" i="14"/>
  <c r="AI148" i="14"/>
  <c r="R148" i="14"/>
  <c r="AV148" i="14"/>
  <c r="AM148" i="14"/>
  <c r="U148" i="14"/>
  <c r="BA148" i="14"/>
  <c r="AQ148" i="14"/>
  <c r="F148" i="14"/>
  <c r="AA148" i="14"/>
  <c r="H148" i="14"/>
  <c r="AD148" i="14"/>
  <c r="V148" i="14"/>
  <c r="AF148" i="14"/>
  <c r="W148" i="14"/>
  <c r="X148" i="14"/>
  <c r="M148" i="14"/>
  <c r="Y148" i="14"/>
  <c r="AB148" i="14"/>
  <c r="AC148" i="14"/>
  <c r="AG148" i="14"/>
  <c r="AH148" i="14"/>
  <c r="AL148" i="14"/>
  <c r="AN148" i="14"/>
  <c r="AO148" i="14"/>
  <c r="AR148" i="14"/>
  <c r="G148" i="14"/>
  <c r="I148" i="14"/>
  <c r="J148" i="14"/>
  <c r="AS148" i="14"/>
  <c r="K148" i="14"/>
  <c r="N148" i="14"/>
  <c r="AU148" i="14"/>
  <c r="AY148" i="14"/>
  <c r="Q148" i="14"/>
  <c r="AZ148" i="14"/>
  <c r="S148" i="14"/>
  <c r="D148" i="14"/>
  <c r="AL190" i="14"/>
  <c r="L96" i="14"/>
  <c r="AE96" i="14"/>
  <c r="AA190" i="14"/>
  <c r="X100" i="14"/>
  <c r="AP100" i="14"/>
  <c r="V100" i="14"/>
  <c r="Z100" i="14"/>
  <c r="AR100" i="14"/>
  <c r="AA100" i="14"/>
  <c r="G100" i="14"/>
  <c r="AC100" i="14"/>
  <c r="J100" i="14"/>
  <c r="AE100" i="14"/>
  <c r="K100" i="14"/>
  <c r="AG100" i="14"/>
  <c r="S100" i="14"/>
  <c r="AZ100" i="14"/>
  <c r="N100" i="14"/>
  <c r="BA100" i="14"/>
  <c r="P100" i="14"/>
  <c r="Y100" i="14"/>
  <c r="Q100" i="14"/>
  <c r="AI100" i="14"/>
  <c r="AK100" i="14"/>
  <c r="AL100" i="14"/>
  <c r="AM100" i="14"/>
  <c r="AN100" i="14"/>
  <c r="AQ100" i="14"/>
  <c r="AT100" i="14"/>
  <c r="L100" i="14"/>
  <c r="AX100" i="14"/>
  <c r="T100" i="14"/>
  <c r="AF100" i="14"/>
  <c r="AO100" i="14"/>
  <c r="I100" i="14"/>
  <c r="M100" i="14"/>
  <c r="AV100" i="14"/>
  <c r="W100" i="14"/>
  <c r="U100" i="14"/>
  <c r="AS100" i="14"/>
  <c r="AU100" i="14"/>
  <c r="AY100" i="14"/>
  <c r="AB100" i="14"/>
  <c r="AH100" i="14"/>
  <c r="R100" i="14"/>
  <c r="AT115" i="14"/>
  <c r="AG115" i="14"/>
  <c r="L115" i="14"/>
  <c r="AV115" i="14"/>
  <c r="AI115" i="14"/>
  <c r="N115" i="14"/>
  <c r="AW115" i="14"/>
  <c r="AJ115" i="14"/>
  <c r="O115" i="14"/>
  <c r="AY115" i="14"/>
  <c r="AL115" i="14"/>
  <c r="Q115" i="14"/>
  <c r="AZ115" i="14"/>
  <c r="AM115" i="14"/>
  <c r="R115" i="14"/>
  <c r="AN115" i="14"/>
  <c r="F115" i="14"/>
  <c r="Z115" i="14"/>
  <c r="M115" i="14"/>
  <c r="AA115" i="14"/>
  <c r="P115" i="14"/>
  <c r="AB115" i="14"/>
  <c r="S115" i="14"/>
  <c r="AQ115" i="14"/>
  <c r="AR115" i="14"/>
  <c r="G115" i="14"/>
  <c r="H115" i="14"/>
  <c r="AU115" i="14"/>
  <c r="J115" i="14"/>
  <c r="BA115" i="14"/>
  <c r="T115" i="14"/>
  <c r="Y115" i="14"/>
  <c r="V115" i="14"/>
  <c r="AF115" i="14"/>
  <c r="AO115" i="14"/>
  <c r="K115" i="14"/>
  <c r="U115" i="14"/>
  <c r="AD115" i="14"/>
  <c r="AK115" i="14"/>
  <c r="AP115" i="14"/>
  <c r="W115" i="14"/>
  <c r="AX115" i="14"/>
  <c r="X115" i="14"/>
  <c r="AC115" i="14"/>
  <c r="AH115" i="14"/>
  <c r="AD174" i="14"/>
  <c r="H174" i="14"/>
  <c r="F174" i="14"/>
  <c r="Z174" i="14"/>
  <c r="AP174" i="14"/>
  <c r="T174" i="14"/>
  <c r="AE174" i="14"/>
  <c r="K174" i="14"/>
  <c r="Y174" i="14"/>
  <c r="AR174" i="14"/>
  <c r="AC174" i="14"/>
  <c r="M174" i="14"/>
  <c r="AF174" i="14"/>
  <c r="N174" i="14"/>
  <c r="AG174" i="14"/>
  <c r="O174" i="14"/>
  <c r="AH174" i="14"/>
  <c r="P174" i="14"/>
  <c r="AS174" i="14"/>
  <c r="AI174" i="14"/>
  <c r="Q174" i="14"/>
  <c r="AT174" i="14"/>
  <c r="AJ174" i="14"/>
  <c r="R174" i="14"/>
  <c r="AU174" i="14"/>
  <c r="AK174" i="14"/>
  <c r="S174" i="14"/>
  <c r="AV174" i="14"/>
  <c r="AL174" i="14"/>
  <c r="U174" i="14"/>
  <c r="AW174" i="14"/>
  <c r="AM174" i="14"/>
  <c r="V174" i="14"/>
  <c r="AX174" i="14"/>
  <c r="AN174" i="14"/>
  <c r="W174" i="14"/>
  <c r="AY174" i="14"/>
  <c r="AO174" i="14"/>
  <c r="AZ174" i="14"/>
  <c r="AQ174" i="14"/>
  <c r="BA174" i="14"/>
  <c r="G174" i="14"/>
  <c r="X174" i="14"/>
  <c r="I174" i="14"/>
  <c r="AA174" i="14"/>
  <c r="J174" i="14"/>
  <c r="AB174" i="14"/>
  <c r="L174" i="14"/>
  <c r="AD93" i="14"/>
  <c r="AU93" i="14"/>
  <c r="AH93" i="14"/>
  <c r="M93" i="14"/>
  <c r="AZ93" i="14"/>
  <c r="AM93" i="14"/>
  <c r="R93" i="14"/>
  <c r="X93" i="14"/>
  <c r="AO93" i="14"/>
  <c r="T93" i="14"/>
  <c r="Y93" i="14"/>
  <c r="AP93" i="14"/>
  <c r="U93" i="14"/>
  <c r="AA93" i="14"/>
  <c r="AR93" i="14"/>
  <c r="W93" i="14"/>
  <c r="AB93" i="14"/>
  <c r="G93" i="14"/>
  <c r="AC93" i="14"/>
  <c r="I93" i="14"/>
  <c r="AS93" i="14"/>
  <c r="AQ93" i="14"/>
  <c r="AW93" i="14"/>
  <c r="L93" i="14"/>
  <c r="AX93" i="14"/>
  <c r="N93" i="14"/>
  <c r="AY93" i="14"/>
  <c r="S93" i="14"/>
  <c r="BA93" i="14"/>
  <c r="V93" i="14"/>
  <c r="Z93" i="14"/>
  <c r="J93" i="14"/>
  <c r="K93" i="14"/>
  <c r="O93" i="14"/>
  <c r="P93" i="14"/>
  <c r="Q93" i="14"/>
  <c r="AT93" i="14"/>
  <c r="AE93" i="14"/>
  <c r="AI93" i="14"/>
  <c r="AL93" i="14"/>
  <c r="AJ93" i="14"/>
  <c r="AV93" i="14"/>
  <c r="AF93" i="14"/>
  <c r="AG93" i="14"/>
  <c r="AK93" i="14"/>
  <c r="AN93" i="14"/>
  <c r="AV117" i="14"/>
  <c r="AX117" i="14"/>
  <c r="AY117" i="14"/>
  <c r="X117" i="14"/>
  <c r="AG117" i="14"/>
  <c r="K117" i="14"/>
  <c r="AC117" i="14"/>
  <c r="H117" i="14"/>
  <c r="AD117" i="14"/>
  <c r="I117" i="14"/>
  <c r="AE117" i="14"/>
  <c r="J117" i="14"/>
  <c r="AJ117" i="14"/>
  <c r="R117" i="14"/>
  <c r="AK117" i="14"/>
  <c r="S117" i="14"/>
  <c r="AL117" i="14"/>
  <c r="T117" i="14"/>
  <c r="AS117" i="14"/>
  <c r="AM117" i="14"/>
  <c r="U117" i="14"/>
  <c r="AT117" i="14"/>
  <c r="AN117" i="14"/>
  <c r="V117" i="14"/>
  <c r="AW117" i="14"/>
  <c r="AP117" i="14"/>
  <c r="F117" i="14"/>
  <c r="BA117" i="14"/>
  <c r="AR117" i="14"/>
  <c r="AA117" i="14"/>
  <c r="M117" i="14"/>
  <c r="AH117" i="14"/>
  <c r="P117" i="14"/>
  <c r="Y117" i="14"/>
  <c r="Z117" i="14"/>
  <c r="W117" i="14"/>
  <c r="AF117" i="14"/>
  <c r="AI117" i="14"/>
  <c r="AO117" i="14"/>
  <c r="AQ117" i="14"/>
  <c r="G117" i="14"/>
  <c r="L117" i="14"/>
  <c r="N117" i="14"/>
  <c r="AB117" i="14"/>
  <c r="O117" i="14"/>
  <c r="Q117" i="14"/>
  <c r="AU117" i="14"/>
  <c r="AZ117" i="14"/>
  <c r="AS190" i="14"/>
  <c r="R190" i="14"/>
  <c r="K96" i="14"/>
  <c r="AS96" i="14"/>
  <c r="AZ190" i="14"/>
  <c r="G190" i="14"/>
  <c r="D33" i="14"/>
  <c r="D16" i="14"/>
  <c r="D43" i="14"/>
  <c r="D14" i="14"/>
  <c r="D104" i="14"/>
  <c r="AL104" i="14"/>
  <c r="AJ104" i="14"/>
  <c r="AK104" i="14"/>
  <c r="AM104" i="14"/>
  <c r="AC104" i="14"/>
  <c r="F104" i="14"/>
  <c r="AG104" i="14"/>
  <c r="AH104" i="14"/>
  <c r="AI104" i="14"/>
  <c r="AO104" i="14"/>
  <c r="G104" i="14"/>
  <c r="AT104" i="14"/>
  <c r="N104" i="14"/>
  <c r="AW104" i="14"/>
  <c r="Q104" i="14"/>
  <c r="AZ104" i="14"/>
  <c r="V104" i="14"/>
  <c r="O104" i="14"/>
  <c r="P104" i="14"/>
  <c r="R104" i="14"/>
  <c r="AY104" i="14"/>
  <c r="AU104" i="14"/>
  <c r="AV104" i="14"/>
  <c r="AX104" i="14"/>
  <c r="Z104" i="14"/>
  <c r="AQ104" i="14"/>
  <c r="K104" i="14"/>
  <c r="T104" i="14"/>
  <c r="W104" i="14"/>
  <c r="AB90" i="14"/>
  <c r="X90" i="14"/>
  <c r="AR90" i="14"/>
  <c r="J90" i="14"/>
  <c r="K90" i="14"/>
  <c r="M90" i="14"/>
  <c r="N90" i="14"/>
  <c r="P90" i="14"/>
  <c r="AW90" i="14"/>
  <c r="AX90" i="14"/>
  <c r="AV90" i="14"/>
  <c r="AH90" i="14"/>
  <c r="G90" i="14"/>
  <c r="AC90" i="14"/>
  <c r="AL90" i="14"/>
  <c r="AQ90" i="14"/>
  <c r="L90" i="14"/>
  <c r="AR104" i="14"/>
  <c r="D135" i="14"/>
  <c r="AE190" i="14"/>
  <c r="AH190" i="14"/>
  <c r="G96" i="14"/>
  <c r="F96" i="14"/>
  <c r="AN190" i="14"/>
  <c r="D137" i="14"/>
  <c r="D119" i="14"/>
  <c r="D128" i="14"/>
  <c r="AZ150" i="14"/>
  <c r="BA150" i="14"/>
  <c r="AM150" i="14"/>
  <c r="Q150" i="14"/>
  <c r="AY150" i="14"/>
  <c r="AN150" i="14"/>
  <c r="S150" i="14"/>
  <c r="AA150" i="14"/>
  <c r="AR150" i="14"/>
  <c r="W150" i="14"/>
  <c r="AU150" i="14"/>
  <c r="AI150" i="14"/>
  <c r="N150" i="14"/>
  <c r="AH150" i="14"/>
  <c r="R150" i="14"/>
  <c r="AJ150" i="14"/>
  <c r="T150" i="14"/>
  <c r="AD150" i="14"/>
  <c r="L150" i="14"/>
  <c r="AS150" i="14"/>
  <c r="AP150" i="14"/>
  <c r="AT150" i="14"/>
  <c r="AQ150" i="14"/>
  <c r="AV150" i="14"/>
  <c r="G150" i="14"/>
  <c r="AW150" i="14"/>
  <c r="H150" i="14"/>
  <c r="AX150" i="14"/>
  <c r="I150" i="14"/>
  <c r="X150" i="14"/>
  <c r="J150" i="14"/>
  <c r="Y150" i="14"/>
  <c r="K150" i="14"/>
  <c r="Z150" i="14"/>
  <c r="M150" i="14"/>
  <c r="AB150" i="14"/>
  <c r="O150" i="14"/>
  <c r="AC150" i="14"/>
  <c r="P150" i="14"/>
  <c r="AE150" i="14"/>
  <c r="U150" i="14"/>
  <c r="AF150" i="14"/>
  <c r="V150" i="14"/>
  <c r="AG150" i="14"/>
  <c r="F150" i="14"/>
  <c r="AK150" i="14"/>
  <c r="AL150" i="14"/>
  <c r="AO150" i="14"/>
  <c r="L190" i="14"/>
  <c r="N190" i="14"/>
  <c r="AX190" i="14"/>
  <c r="AP96" i="14"/>
  <c r="H96" i="14"/>
  <c r="T190" i="14"/>
  <c r="X190" i="14"/>
  <c r="D163" i="14"/>
  <c r="D45" i="14"/>
  <c r="AD183" i="14"/>
  <c r="H183" i="14"/>
  <c r="F183" i="14"/>
  <c r="Z183" i="14"/>
  <c r="AP183" i="14"/>
  <c r="T183" i="14"/>
  <c r="Y183" i="14"/>
  <c r="AR183" i="14"/>
  <c r="AY183" i="14"/>
  <c r="AM183" i="14"/>
  <c r="S183" i="14"/>
  <c r="AU183" i="14"/>
  <c r="AK183" i="14"/>
  <c r="U183" i="14"/>
  <c r="AV183" i="14"/>
  <c r="AL183" i="14"/>
  <c r="V183" i="14"/>
  <c r="AW183" i="14"/>
  <c r="AN183" i="14"/>
  <c r="W183" i="14"/>
  <c r="AX183" i="14"/>
  <c r="AO183" i="14"/>
  <c r="AZ183" i="14"/>
  <c r="AQ183" i="14"/>
  <c r="BA183" i="14"/>
  <c r="G183" i="14"/>
  <c r="X183" i="14"/>
  <c r="I183" i="14"/>
  <c r="AA183" i="14"/>
  <c r="J183" i="14"/>
  <c r="AB183" i="14"/>
  <c r="K183" i="14"/>
  <c r="AC183" i="14"/>
  <c r="L183" i="14"/>
  <c r="AE183" i="14"/>
  <c r="M183" i="14"/>
  <c r="D183" i="14"/>
  <c r="AF183" i="14"/>
  <c r="N183" i="14"/>
  <c r="AG183" i="14"/>
  <c r="O183" i="14"/>
  <c r="AH183" i="14"/>
  <c r="P183" i="14"/>
  <c r="AS183" i="14"/>
  <c r="AI183" i="14"/>
  <c r="Q183" i="14"/>
  <c r="AT183" i="14"/>
  <c r="AJ183" i="14"/>
  <c r="R183" i="14"/>
  <c r="AS98" i="14"/>
  <c r="AG98" i="14"/>
  <c r="M98" i="14"/>
  <c r="AU98" i="14"/>
  <c r="AI98" i="14"/>
  <c r="O98" i="14"/>
  <c r="AV98" i="14"/>
  <c r="AJ98" i="14"/>
  <c r="P98" i="14"/>
  <c r="AX98" i="14"/>
  <c r="AL98" i="14"/>
  <c r="R98" i="14"/>
  <c r="AY98" i="14"/>
  <c r="AM98" i="14"/>
  <c r="S98" i="14"/>
  <c r="AZ98" i="14"/>
  <c r="AN98" i="14"/>
  <c r="T98" i="14"/>
  <c r="BA98" i="14"/>
  <c r="K98" i="14"/>
  <c r="Z98" i="14"/>
  <c r="Q98" i="14"/>
  <c r="AF98" i="14"/>
  <c r="AH98" i="14"/>
  <c r="AK98" i="14"/>
  <c r="AW98" i="14"/>
  <c r="W98" i="14"/>
  <c r="X98" i="14"/>
  <c r="Y98" i="14"/>
  <c r="AA98" i="14"/>
  <c r="AB98" i="14"/>
  <c r="AO98" i="14"/>
  <c r="AQ98" i="14"/>
  <c r="J98" i="14"/>
  <c r="U98" i="14"/>
  <c r="N98" i="14"/>
  <c r="V98" i="14"/>
  <c r="AP98" i="14"/>
  <c r="G98" i="14"/>
  <c r="L98" i="14"/>
  <c r="AR98" i="14"/>
  <c r="AT98" i="14"/>
  <c r="AE98" i="14"/>
  <c r="B179" i="14"/>
  <c r="C179" i="14"/>
  <c r="BA163" i="14"/>
  <c r="AM163" i="14"/>
  <c r="AC163" i="14"/>
  <c r="H163" i="14"/>
  <c r="F163" i="14"/>
  <c r="AT163" i="14"/>
  <c r="AG163" i="14"/>
  <c r="L163" i="14"/>
  <c r="Y163" i="14"/>
  <c r="AP163" i="14"/>
  <c r="T163" i="14"/>
  <c r="AZ163" i="14"/>
  <c r="AR163" i="14"/>
  <c r="AV163" i="14"/>
  <c r="AL163" i="14"/>
  <c r="U163" i="14"/>
  <c r="AY163" i="14"/>
  <c r="I163" i="14"/>
  <c r="X163" i="14"/>
  <c r="J163" i="14"/>
  <c r="Z163" i="14"/>
  <c r="K163" i="14"/>
  <c r="AA163" i="14"/>
  <c r="M163" i="14"/>
  <c r="AB163" i="14"/>
  <c r="N163" i="14"/>
  <c r="AD163" i="14"/>
  <c r="O163" i="14"/>
  <c r="AE163" i="14"/>
  <c r="P163" i="14"/>
  <c r="AF163" i="14"/>
  <c r="Q163" i="14"/>
  <c r="AH163" i="14"/>
  <c r="R163" i="14"/>
  <c r="AI163" i="14"/>
  <c r="S163" i="14"/>
  <c r="AJ163" i="14"/>
  <c r="V163" i="14"/>
  <c r="AK163" i="14"/>
  <c r="W163" i="14"/>
  <c r="AS163" i="14"/>
  <c r="AN163" i="14"/>
  <c r="AO163" i="14"/>
  <c r="AU163" i="14"/>
  <c r="AW163" i="14"/>
  <c r="AQ163" i="14"/>
  <c r="AX163" i="14"/>
  <c r="G163" i="14"/>
  <c r="C74" i="8"/>
  <c r="Z73" i="8" s="1"/>
  <c r="D65" i="14"/>
  <c r="D44" i="14"/>
  <c r="Q89" i="14"/>
  <c r="AC98" i="14"/>
  <c r="D147" i="14"/>
  <c r="AS114" i="14"/>
  <c r="AE114" i="14"/>
  <c r="I114" i="14"/>
  <c r="AU114" i="14"/>
  <c r="AG114" i="14"/>
  <c r="K114" i="14"/>
  <c r="AV114" i="14"/>
  <c r="AH114" i="14"/>
  <c r="L114" i="14"/>
  <c r="AX114" i="14"/>
  <c r="AJ114" i="14"/>
  <c r="N114" i="14"/>
  <c r="AY114" i="14"/>
  <c r="AK114" i="14"/>
  <c r="O114" i="14"/>
  <c r="AM114" i="14"/>
  <c r="V114" i="14"/>
  <c r="X114" i="14"/>
  <c r="H114" i="14"/>
  <c r="Y114" i="14"/>
  <c r="J114" i="14"/>
  <c r="Z114" i="14"/>
  <c r="M114" i="14"/>
  <c r="AB114" i="14"/>
  <c r="T114" i="14"/>
  <c r="AC114" i="14"/>
  <c r="U114" i="14"/>
  <c r="AD114" i="14"/>
  <c r="W114" i="14"/>
  <c r="AF114" i="14"/>
  <c r="F114" i="14"/>
  <c r="AI114" i="14"/>
  <c r="AN114" i="14"/>
  <c r="AP114" i="14"/>
  <c r="AT114" i="14"/>
  <c r="G114" i="14"/>
  <c r="BA114" i="14"/>
  <c r="R114" i="14"/>
  <c r="AZ114" i="14"/>
  <c r="AA114" i="14"/>
  <c r="AL114" i="14"/>
  <c r="AW114" i="14"/>
  <c r="AO114" i="14"/>
  <c r="AQ114" i="14"/>
  <c r="AR114" i="14"/>
  <c r="P114" i="14"/>
  <c r="Q114" i="14"/>
  <c r="S114" i="14"/>
  <c r="D141" i="14"/>
  <c r="D89" i="14"/>
  <c r="AD187" i="14"/>
  <c r="H187" i="14"/>
  <c r="F187" i="14"/>
  <c r="AS187" i="14"/>
  <c r="AF187" i="14"/>
  <c r="K187" i="14"/>
  <c r="AA187" i="14"/>
  <c r="AR187" i="14"/>
  <c r="W187" i="14"/>
  <c r="AE187" i="14"/>
  <c r="M187" i="14"/>
  <c r="AG187" i="14"/>
  <c r="N187" i="14"/>
  <c r="AH187" i="14"/>
  <c r="O187" i="14"/>
  <c r="AT187" i="14"/>
  <c r="AI187" i="14"/>
  <c r="P187" i="14"/>
  <c r="AU187" i="14"/>
  <c r="AJ187" i="14"/>
  <c r="Q187" i="14"/>
  <c r="AV187" i="14"/>
  <c r="AK187" i="14"/>
  <c r="R187" i="14"/>
  <c r="AW187" i="14"/>
  <c r="AL187" i="14"/>
  <c r="S187" i="14"/>
  <c r="AX187" i="14"/>
  <c r="AM187" i="14"/>
  <c r="T187" i="14"/>
  <c r="AY187" i="14"/>
  <c r="AN187" i="14"/>
  <c r="U187" i="14"/>
  <c r="AZ187" i="14"/>
  <c r="AO187" i="14"/>
  <c r="V187" i="14"/>
  <c r="BA187" i="14"/>
  <c r="AP187" i="14"/>
  <c r="X187" i="14"/>
  <c r="AQ187" i="14"/>
  <c r="Y187" i="14"/>
  <c r="G187" i="14"/>
  <c r="Z187" i="14"/>
  <c r="I187" i="14"/>
  <c r="AB187" i="14"/>
  <c r="J187" i="14"/>
  <c r="AC187" i="14"/>
  <c r="L187" i="14"/>
  <c r="Z124" i="14"/>
  <c r="AP124" i="14"/>
  <c r="T124" i="14"/>
  <c r="AE124" i="14"/>
  <c r="J124" i="14"/>
  <c r="AS124" i="14"/>
  <c r="AF124" i="14"/>
  <c r="K124" i="14"/>
  <c r="AT124" i="14"/>
  <c r="AG124" i="14"/>
  <c r="L124" i="14"/>
  <c r="Y124" i="14"/>
  <c r="H124" i="14"/>
  <c r="AA124" i="14"/>
  <c r="I124" i="14"/>
  <c r="AB124" i="14"/>
  <c r="M124" i="14"/>
  <c r="AC124" i="14"/>
  <c r="N124" i="14"/>
  <c r="AD124" i="14"/>
  <c r="O124" i="14"/>
  <c r="AI124" i="14"/>
  <c r="Q124" i="14"/>
  <c r="AU124" i="14"/>
  <c r="AK124" i="14"/>
  <c r="S124" i="14"/>
  <c r="AX124" i="14"/>
  <c r="AN124" i="14"/>
  <c r="W124" i="14"/>
  <c r="BA124" i="14"/>
  <c r="AR124" i="14"/>
  <c r="AJ124" i="14"/>
  <c r="AL124" i="14"/>
  <c r="AY124" i="14"/>
  <c r="AV124" i="14"/>
  <c r="AW124" i="14"/>
  <c r="AZ124" i="14"/>
  <c r="X124" i="14"/>
  <c r="AH124" i="14"/>
  <c r="AM124" i="14"/>
  <c r="AO124" i="14"/>
  <c r="AQ124" i="14"/>
  <c r="G124" i="14"/>
  <c r="P124" i="14"/>
  <c r="R124" i="14"/>
  <c r="U124" i="14"/>
  <c r="V124" i="14"/>
  <c r="F124" i="14"/>
  <c r="D150" i="14"/>
  <c r="D93" i="14"/>
  <c r="AT190" i="14"/>
  <c r="S190" i="14"/>
  <c r="AJ96" i="14"/>
  <c r="V96" i="14"/>
  <c r="V190" i="14"/>
  <c r="K190" i="14"/>
  <c r="AC190" i="14"/>
  <c r="AM89" i="14"/>
  <c r="I98" i="14"/>
  <c r="D30" i="14"/>
  <c r="Z141" i="14"/>
  <c r="AP141" i="14"/>
  <c r="T141" i="14"/>
  <c r="BA141" i="14"/>
  <c r="AN141" i="14"/>
  <c r="S141" i="14"/>
  <c r="X141" i="14"/>
  <c r="AO141" i="14"/>
  <c r="U141" i="14"/>
  <c r="AB141" i="14"/>
  <c r="I141" i="14"/>
  <c r="AC141" i="14"/>
  <c r="J141" i="14"/>
  <c r="AG141" i="14"/>
  <c r="N141" i="14"/>
  <c r="AT141" i="14"/>
  <c r="AI141" i="14"/>
  <c r="P141" i="14"/>
  <c r="AW141" i="14"/>
  <c r="AL141" i="14"/>
  <c r="V141" i="14"/>
  <c r="AZ141" i="14"/>
  <c r="AR141" i="14"/>
  <c r="AV141" i="14"/>
  <c r="L141" i="14"/>
  <c r="AX141" i="14"/>
  <c r="M141" i="14"/>
  <c r="AQ141" i="14"/>
  <c r="AK141" i="14"/>
  <c r="AM141" i="14"/>
  <c r="G141" i="14"/>
  <c r="H141" i="14"/>
  <c r="K141" i="14"/>
  <c r="O141" i="14"/>
  <c r="AS141" i="14"/>
  <c r="Q141" i="14"/>
  <c r="AU141" i="14"/>
  <c r="R141" i="14"/>
  <c r="AY141" i="14"/>
  <c r="W141" i="14"/>
  <c r="Y141" i="14"/>
  <c r="F141" i="14"/>
  <c r="AA141" i="14"/>
  <c r="AD141" i="14"/>
  <c r="AE141" i="14"/>
  <c r="AF141" i="14"/>
  <c r="AH141" i="14"/>
  <c r="AJ141" i="14"/>
  <c r="D99" i="14"/>
  <c r="AX122" i="14"/>
  <c r="AL122" i="14"/>
  <c r="R122" i="14"/>
  <c r="AZ122" i="14"/>
  <c r="AO122" i="14"/>
  <c r="F122" i="14"/>
  <c r="BA122" i="14"/>
  <c r="AQ122" i="14"/>
  <c r="X122" i="14"/>
  <c r="G122" i="14"/>
  <c r="AC122" i="14"/>
  <c r="M122" i="14"/>
  <c r="AD122" i="14"/>
  <c r="N122" i="14"/>
  <c r="AE122" i="14"/>
  <c r="O122" i="14"/>
  <c r="AF122" i="14"/>
  <c r="P122" i="14"/>
  <c r="AG122" i="14"/>
  <c r="Q122" i="14"/>
  <c r="AI122" i="14"/>
  <c r="U122" i="14"/>
  <c r="AS122" i="14"/>
  <c r="AK122" i="14"/>
  <c r="AV122" i="14"/>
  <c r="H122" i="14"/>
  <c r="Y122" i="14"/>
  <c r="K122" i="14"/>
  <c r="AA122" i="14"/>
  <c r="AH122" i="14"/>
  <c r="AT122" i="14"/>
  <c r="W122" i="14"/>
  <c r="S122" i="14"/>
  <c r="AU122" i="14"/>
  <c r="AW122" i="14"/>
  <c r="AY122" i="14"/>
  <c r="AJ122" i="14"/>
  <c r="AM122" i="14"/>
  <c r="AN122" i="14"/>
  <c r="I122" i="14"/>
  <c r="J122" i="14"/>
  <c r="L122" i="14"/>
  <c r="D125" i="14"/>
  <c r="F93" i="14"/>
  <c r="AI190" i="14"/>
  <c r="AH96" i="14"/>
  <c r="AR96" i="14"/>
  <c r="AG190" i="14"/>
  <c r="AV96" i="14"/>
  <c r="C21" i="5"/>
  <c r="D200" i="14"/>
  <c r="BA200" i="14"/>
  <c r="AM200" i="14"/>
  <c r="Q200" i="14"/>
  <c r="AY200" i="14"/>
  <c r="AK200" i="14"/>
  <c r="O200" i="14"/>
  <c r="Y200" i="14"/>
  <c r="AQ200" i="14"/>
  <c r="W200" i="14"/>
  <c r="Z200" i="14"/>
  <c r="AR200" i="14"/>
  <c r="F200" i="14"/>
  <c r="AB200" i="14"/>
  <c r="J200" i="14"/>
  <c r="AW200" i="14"/>
  <c r="AP200" i="14"/>
  <c r="AS200" i="14"/>
  <c r="AJ200" i="14"/>
  <c r="U200" i="14"/>
  <c r="AG200" i="14"/>
  <c r="T200" i="14"/>
  <c r="AD200" i="14"/>
  <c r="P200" i="14"/>
  <c r="AE200" i="14"/>
  <c r="V200" i="14"/>
  <c r="AF200" i="14"/>
  <c r="AH200" i="14"/>
  <c r="G200" i="14"/>
  <c r="AT200" i="14"/>
  <c r="H200" i="14"/>
  <c r="AZ200" i="14"/>
  <c r="M200" i="14"/>
  <c r="AC200" i="14"/>
  <c r="AI200" i="14"/>
  <c r="AL200" i="14"/>
  <c r="AN200" i="14"/>
  <c r="K200" i="14"/>
  <c r="L200" i="14"/>
  <c r="N200" i="14"/>
  <c r="R200" i="14"/>
  <c r="S200" i="14"/>
  <c r="AU200" i="14"/>
  <c r="AV200" i="14"/>
  <c r="AX200" i="14"/>
  <c r="AO200" i="14"/>
  <c r="I200" i="14"/>
  <c r="X200" i="14"/>
  <c r="AA200" i="14"/>
  <c r="AB127" i="14"/>
  <c r="AR127" i="14"/>
  <c r="V127" i="14"/>
  <c r="Z127" i="14"/>
  <c r="AP127" i="14"/>
  <c r="T127" i="14"/>
  <c r="AY127" i="14"/>
  <c r="AM127" i="14"/>
  <c r="S127" i="14"/>
  <c r="AZ127" i="14"/>
  <c r="AN127" i="14"/>
  <c r="U127" i="14"/>
  <c r="BA127" i="14"/>
  <c r="AO127" i="14"/>
  <c r="W127" i="14"/>
  <c r="AA127" i="14"/>
  <c r="H127" i="14"/>
  <c r="AC127" i="14"/>
  <c r="I127" i="14"/>
  <c r="AW127" i="14"/>
  <c r="AK127" i="14"/>
  <c r="Q127" i="14"/>
  <c r="AV127" i="14"/>
  <c r="L127" i="14"/>
  <c r="AX127" i="14"/>
  <c r="M127" i="14"/>
  <c r="Y127" i="14"/>
  <c r="O127" i="14"/>
  <c r="AD127" i="14"/>
  <c r="P127" i="14"/>
  <c r="AF127" i="14"/>
  <c r="F127" i="14"/>
  <c r="AG127" i="14"/>
  <c r="AH127" i="14"/>
  <c r="AI127" i="14"/>
  <c r="AJ127" i="14"/>
  <c r="AL127" i="14"/>
  <c r="AQ127" i="14"/>
  <c r="AS127" i="14"/>
  <c r="G127" i="14"/>
  <c r="AT127" i="14"/>
  <c r="J127" i="14"/>
  <c r="X127" i="14"/>
  <c r="AE127" i="14"/>
  <c r="AU127" i="14"/>
  <c r="K127" i="14"/>
  <c r="N127" i="14"/>
  <c r="R127" i="14"/>
  <c r="AW160" i="14"/>
  <c r="AI160" i="14"/>
  <c r="M160" i="14"/>
  <c r="AX160" i="14"/>
  <c r="AJ160" i="14"/>
  <c r="N160" i="14"/>
  <c r="D160" i="14"/>
  <c r="AU160" i="14"/>
  <c r="AG160" i="14"/>
  <c r="K160" i="14"/>
  <c r="AY160" i="14"/>
  <c r="AN160" i="14"/>
  <c r="U160" i="14"/>
  <c r="AZ160" i="14"/>
  <c r="AB160" i="14"/>
  <c r="I160" i="14"/>
  <c r="AE160" i="14"/>
  <c r="O160" i="14"/>
  <c r="AF160" i="14"/>
  <c r="P160" i="14"/>
  <c r="AT160" i="14"/>
  <c r="AL160" i="14"/>
  <c r="S160" i="14"/>
  <c r="AM160" i="14"/>
  <c r="AR160" i="14"/>
  <c r="AS160" i="14"/>
  <c r="G160" i="14"/>
  <c r="X160" i="14"/>
  <c r="L160" i="14"/>
  <c r="Y160" i="14"/>
  <c r="Q160" i="14"/>
  <c r="AQ160" i="14"/>
  <c r="H160" i="14"/>
  <c r="J160" i="14"/>
  <c r="R160" i="14"/>
  <c r="T160" i="14"/>
  <c r="V160" i="14"/>
  <c r="AV160" i="14"/>
  <c r="W160" i="14"/>
  <c r="BA160" i="14"/>
  <c r="F160" i="14"/>
  <c r="AA160" i="14"/>
  <c r="AC160" i="14"/>
  <c r="AK160" i="14"/>
  <c r="AO160" i="14"/>
  <c r="AP160" i="14"/>
  <c r="Z160" i="14"/>
  <c r="AH160" i="14"/>
  <c r="AD160" i="14"/>
  <c r="G16" i="12"/>
  <c r="AT66" i="14"/>
  <c r="AF66" i="14"/>
  <c r="J66" i="14"/>
  <c r="AA66" i="14"/>
  <c r="AQ66" i="14"/>
  <c r="U66" i="14"/>
  <c r="AB66" i="14"/>
  <c r="H66" i="14"/>
  <c r="AC66" i="14"/>
  <c r="I66" i="14"/>
  <c r="X66" i="14"/>
  <c r="AP66" i="14"/>
  <c r="W66" i="14"/>
  <c r="AH66" i="14"/>
  <c r="Q66" i="14"/>
  <c r="AX66" i="14"/>
  <c r="AO66" i="14"/>
  <c r="AY66" i="14"/>
  <c r="AR66" i="14"/>
  <c r="Z66" i="14"/>
  <c r="P66" i="14"/>
  <c r="AD66" i="14"/>
  <c r="R66" i="14"/>
  <c r="AG66" i="14"/>
  <c r="T66" i="14"/>
  <c r="AI66" i="14"/>
  <c r="V66" i="14"/>
  <c r="AK66" i="14"/>
  <c r="AL66" i="14"/>
  <c r="AM66" i="14"/>
  <c r="AS66" i="14"/>
  <c r="AN66" i="14"/>
  <c r="AU66" i="14"/>
  <c r="G66" i="14"/>
  <c r="AV66" i="14"/>
  <c r="K66" i="14"/>
  <c r="AW66" i="14"/>
  <c r="L66" i="14"/>
  <c r="AZ66" i="14"/>
  <c r="M66" i="14"/>
  <c r="BA66" i="14"/>
  <c r="N66" i="14"/>
  <c r="O66" i="14"/>
  <c r="Y66" i="14"/>
  <c r="AE66" i="14"/>
  <c r="AJ66" i="14"/>
  <c r="S66" i="14"/>
  <c r="F66" i="14"/>
  <c r="AY57" i="14"/>
  <c r="AK57" i="14"/>
  <c r="O57" i="14"/>
  <c r="AV57" i="14"/>
  <c r="AH57" i="14"/>
  <c r="L57" i="14"/>
  <c r="AA57" i="14"/>
  <c r="G57" i="14"/>
  <c r="AZ57" i="14"/>
  <c r="AN57" i="14"/>
  <c r="T57" i="14"/>
  <c r="AB57" i="14"/>
  <c r="J57" i="14"/>
  <c r="AC57" i="14"/>
  <c r="K57" i="14"/>
  <c r="X57" i="14"/>
  <c r="AR57" i="14"/>
  <c r="AU57" i="14"/>
  <c r="AQ57" i="14"/>
  <c r="AE57" i="14"/>
  <c r="R57" i="14"/>
  <c r="AF57" i="14"/>
  <c r="S57" i="14"/>
  <c r="AP57" i="14"/>
  <c r="H57" i="14"/>
  <c r="AT57" i="14"/>
  <c r="M57" i="14"/>
  <c r="AW57" i="14"/>
  <c r="N57" i="14"/>
  <c r="BA57" i="14"/>
  <c r="Q57" i="14"/>
  <c r="Y57" i="14"/>
  <c r="U57" i="14"/>
  <c r="Z57" i="14"/>
  <c r="V57" i="14"/>
  <c r="AD57" i="14"/>
  <c r="W57" i="14"/>
  <c r="AG57" i="14"/>
  <c r="F57" i="14"/>
  <c r="AI57" i="14"/>
  <c r="AJ57" i="14"/>
  <c r="AL57" i="14"/>
  <c r="AM57" i="14"/>
  <c r="AS57" i="14"/>
  <c r="AX57" i="14"/>
  <c r="AO57" i="14"/>
  <c r="I57" i="14"/>
  <c r="P57" i="14"/>
  <c r="H16" i="12"/>
  <c r="H94" i="14"/>
  <c r="AG102" i="14"/>
  <c r="H102" i="14"/>
  <c r="A12" i="15"/>
  <c r="D138" i="14"/>
  <c r="D170" i="14"/>
  <c r="AT65" i="14"/>
  <c r="AF65" i="14"/>
  <c r="J65" i="14"/>
  <c r="AA65" i="14"/>
  <c r="AQ65" i="14"/>
  <c r="U65" i="14"/>
  <c r="AY65" i="14"/>
  <c r="AM65" i="14"/>
  <c r="S65" i="14"/>
  <c r="AZ65" i="14"/>
  <c r="AN65" i="14"/>
  <c r="T65" i="14"/>
  <c r="AV65" i="14"/>
  <c r="AJ65" i="14"/>
  <c r="P65" i="14"/>
  <c r="AI65" i="14"/>
  <c r="V65" i="14"/>
  <c r="X65" i="14"/>
  <c r="H65" i="14"/>
  <c r="Y65" i="14"/>
  <c r="I65" i="14"/>
  <c r="AW65" i="14"/>
  <c r="K65" i="14"/>
  <c r="AX65" i="14"/>
  <c r="L65" i="14"/>
  <c r="Z65" i="14"/>
  <c r="N65" i="14"/>
  <c r="AB65" i="14"/>
  <c r="O65" i="14"/>
  <c r="AD65" i="14"/>
  <c r="R65" i="14"/>
  <c r="AE65" i="14"/>
  <c r="W65" i="14"/>
  <c r="AG65" i="14"/>
  <c r="F65" i="14"/>
  <c r="AH65" i="14"/>
  <c r="AK65" i="14"/>
  <c r="AL65" i="14"/>
  <c r="AO65" i="14"/>
  <c r="AP65" i="14"/>
  <c r="AS65" i="14"/>
  <c r="AR65" i="14"/>
  <c r="AU65" i="14"/>
  <c r="BA65" i="14"/>
  <c r="AC65" i="14"/>
  <c r="G65" i="14"/>
  <c r="M65" i="14"/>
  <c r="Q65" i="14"/>
  <c r="D75" i="14"/>
  <c r="AA75" i="14"/>
  <c r="AQ75" i="14"/>
  <c r="U75" i="14"/>
  <c r="AB75" i="14"/>
  <c r="AR75" i="14"/>
  <c r="V75" i="14"/>
  <c r="X75" i="14"/>
  <c r="AN75" i="14"/>
  <c r="R75" i="14"/>
  <c r="AZ75" i="14"/>
  <c r="AF75" i="14"/>
  <c r="M75" i="14"/>
  <c r="AG75" i="14"/>
  <c r="N75" i="14"/>
  <c r="AS75" i="14"/>
  <c r="AK75" i="14"/>
  <c r="W75" i="14"/>
  <c r="AT75" i="14"/>
  <c r="AL75" i="14"/>
  <c r="F75" i="14"/>
  <c r="AV75" i="14"/>
  <c r="AO75" i="14"/>
  <c r="AW75" i="14"/>
  <c r="AP75" i="14"/>
  <c r="AY75" i="14"/>
  <c r="H75" i="14"/>
  <c r="BA75" i="14"/>
  <c r="I75" i="14"/>
  <c r="Y75" i="14"/>
  <c r="J75" i="14"/>
  <c r="Z75" i="14"/>
  <c r="K75" i="14"/>
  <c r="AC75" i="14"/>
  <c r="L75" i="14"/>
  <c r="AD75" i="14"/>
  <c r="O75" i="14"/>
  <c r="AE75" i="14"/>
  <c r="P75" i="14"/>
  <c r="AH75" i="14"/>
  <c r="Q75" i="14"/>
  <c r="AI75" i="14"/>
  <c r="S75" i="14"/>
  <c r="AM75" i="14"/>
  <c r="G75" i="14"/>
  <c r="T75" i="14"/>
  <c r="AU75" i="14"/>
  <c r="AX75" i="14"/>
  <c r="AJ75" i="14"/>
  <c r="D123" i="14"/>
  <c r="AB123" i="14"/>
  <c r="AR123" i="14"/>
  <c r="V123" i="14"/>
  <c r="Z123" i="14"/>
  <c r="AP123" i="14"/>
  <c r="T123" i="14"/>
  <c r="Y123" i="14"/>
  <c r="G123" i="14"/>
  <c r="AA123" i="14"/>
  <c r="H123" i="14"/>
  <c r="AC123" i="14"/>
  <c r="I123" i="14"/>
  <c r="AF123" i="14"/>
  <c r="L123" i="14"/>
  <c r="AS123" i="14"/>
  <c r="AG123" i="14"/>
  <c r="M123" i="14"/>
  <c r="BA123" i="14"/>
  <c r="AO123" i="14"/>
  <c r="W123" i="14"/>
  <c r="AD123" i="14"/>
  <c r="R123" i="14"/>
  <c r="AE123" i="14"/>
  <c r="S123" i="14"/>
  <c r="AI123" i="14"/>
  <c r="F123" i="14"/>
  <c r="AJ123" i="14"/>
  <c r="AL123" i="14"/>
  <c r="AM123" i="14"/>
  <c r="AT123" i="14"/>
  <c r="AN123" i="14"/>
  <c r="AU123" i="14"/>
  <c r="AQ123" i="14"/>
  <c r="AV123" i="14"/>
  <c r="J123" i="14"/>
  <c r="AW123" i="14"/>
  <c r="K123" i="14"/>
  <c r="AX123" i="14"/>
  <c r="N123" i="14"/>
  <c r="AY123" i="14"/>
  <c r="O123" i="14"/>
  <c r="AZ123" i="14"/>
  <c r="P123" i="14"/>
  <c r="AK123" i="14"/>
  <c r="Q123" i="14"/>
  <c r="X123" i="14"/>
  <c r="AH123" i="14"/>
  <c r="U123" i="14"/>
  <c r="AV30" i="14"/>
  <c r="AH30" i="14"/>
  <c r="L30" i="14"/>
  <c r="AD30" i="14"/>
  <c r="H30" i="14"/>
  <c r="F30" i="14"/>
  <c r="AF30" i="14"/>
  <c r="M30" i="14"/>
  <c r="AB30" i="14"/>
  <c r="I30" i="14"/>
  <c r="AU30" i="14"/>
  <c r="AL30" i="14"/>
  <c r="T30" i="14"/>
  <c r="AW30" i="14"/>
  <c r="AM30" i="14"/>
  <c r="U30" i="14"/>
  <c r="AG30" i="14"/>
  <c r="P30" i="14"/>
  <c r="AX30" i="14"/>
  <c r="AQ30" i="14"/>
  <c r="AY30" i="14"/>
  <c r="AR30" i="14"/>
  <c r="AZ30" i="14"/>
  <c r="G30" i="14"/>
  <c r="BA30" i="14"/>
  <c r="J30" i="14"/>
  <c r="AA30" i="14"/>
  <c r="Q30" i="14"/>
  <c r="AC30" i="14"/>
  <c r="R30" i="14"/>
  <c r="AE30" i="14"/>
  <c r="S30" i="14"/>
  <c r="AI30" i="14"/>
  <c r="V30" i="14"/>
  <c r="AJ30" i="14"/>
  <c r="W30" i="14"/>
  <c r="AK30" i="14"/>
  <c r="AN30" i="14"/>
  <c r="Y30" i="14"/>
  <c r="AS30" i="14"/>
  <c r="AT30" i="14"/>
  <c r="X30" i="14"/>
  <c r="Z30" i="14"/>
  <c r="AO30" i="14"/>
  <c r="AP30" i="14"/>
  <c r="K30" i="14"/>
  <c r="N30" i="14"/>
  <c r="O30" i="14"/>
  <c r="B173" i="14"/>
  <c r="C173" i="14"/>
  <c r="D58" i="14"/>
  <c r="AW11" i="14"/>
  <c r="AI11" i="14"/>
  <c r="M11" i="14"/>
  <c r="AU11" i="14"/>
  <c r="AG11" i="14"/>
  <c r="K11" i="14"/>
  <c r="AE11" i="14"/>
  <c r="L11" i="14"/>
  <c r="AF11" i="14"/>
  <c r="N11" i="14"/>
  <c r="AZ11" i="14"/>
  <c r="AP11" i="14"/>
  <c r="F11" i="14"/>
  <c r="AS11" i="14"/>
  <c r="AL11" i="14"/>
  <c r="U11" i="14"/>
  <c r="AD11" i="14"/>
  <c r="Q11" i="14"/>
  <c r="Y11" i="14"/>
  <c r="J11" i="14"/>
  <c r="AY11" i="14"/>
  <c r="G11" i="14"/>
  <c r="AN11" i="14"/>
  <c r="AO11" i="14"/>
  <c r="AQ11" i="14"/>
  <c r="X11" i="14"/>
  <c r="P11" i="14"/>
  <c r="Z11" i="14"/>
  <c r="R11" i="14"/>
  <c r="AH11" i="14"/>
  <c r="W11" i="14"/>
  <c r="AV11" i="14"/>
  <c r="AX11" i="14"/>
  <c r="BA11" i="14"/>
  <c r="AA11" i="14"/>
  <c r="AJ11" i="14"/>
  <c r="AK11" i="14"/>
  <c r="AM11" i="14"/>
  <c r="AR11" i="14"/>
  <c r="H11" i="14"/>
  <c r="I11" i="14"/>
  <c r="O11" i="14"/>
  <c r="S11" i="14"/>
  <c r="AB11" i="14"/>
  <c r="AC11" i="14"/>
  <c r="AT11" i="14"/>
  <c r="V11" i="14"/>
  <c r="T11" i="14"/>
  <c r="AY46" i="14"/>
  <c r="AK46" i="14"/>
  <c r="O46" i="14"/>
  <c r="AV46" i="14"/>
  <c r="AH46" i="14"/>
  <c r="L46" i="14"/>
  <c r="Y46" i="14"/>
  <c r="AQ46" i="14"/>
  <c r="W46" i="14"/>
  <c r="AW46" i="14"/>
  <c r="AL46" i="14"/>
  <c r="R46" i="14"/>
  <c r="AF46" i="14"/>
  <c r="P46" i="14"/>
  <c r="AG46" i="14"/>
  <c r="Q46" i="14"/>
  <c r="AI46" i="14"/>
  <c r="S46" i="14"/>
  <c r="AS46" i="14"/>
  <c r="AJ46" i="14"/>
  <c r="T46" i="14"/>
  <c r="AZ46" i="14"/>
  <c r="AP46" i="14"/>
  <c r="BA46" i="14"/>
  <c r="AR46" i="14"/>
  <c r="Z46" i="14"/>
  <c r="H46" i="14"/>
  <c r="AC46" i="14"/>
  <c r="K46" i="14"/>
  <c r="G46" i="14"/>
  <c r="AX46" i="14"/>
  <c r="F46" i="14"/>
  <c r="X46" i="14"/>
  <c r="AT46" i="14"/>
  <c r="AA46" i="14"/>
  <c r="AB46" i="14"/>
  <c r="AE46" i="14"/>
  <c r="AM46" i="14"/>
  <c r="AN46" i="14"/>
  <c r="AO46" i="14"/>
  <c r="I46" i="14"/>
  <c r="J46" i="14"/>
  <c r="M46" i="14"/>
  <c r="N46" i="14"/>
  <c r="U46" i="14"/>
  <c r="AU46" i="14"/>
  <c r="AD46" i="14"/>
  <c r="V46" i="14"/>
  <c r="M102" i="14"/>
  <c r="AD102" i="14"/>
  <c r="Y138" i="14"/>
  <c r="BA138" i="14"/>
  <c r="AM138" i="14"/>
  <c r="AT138" i="14"/>
  <c r="AH138" i="14"/>
  <c r="M138" i="14"/>
  <c r="AU138" i="14"/>
  <c r="AI138" i="14"/>
  <c r="N138" i="14"/>
  <c r="AV138" i="14"/>
  <c r="AJ138" i="14"/>
  <c r="O138" i="14"/>
  <c r="AF138" i="14"/>
  <c r="K138" i="14"/>
  <c r="AK138" i="14"/>
  <c r="T138" i="14"/>
  <c r="AL138" i="14"/>
  <c r="U138" i="14"/>
  <c r="AW138" i="14"/>
  <c r="AP138" i="14"/>
  <c r="F138" i="14"/>
  <c r="AY138" i="14"/>
  <c r="AR138" i="14"/>
  <c r="AZ138" i="14"/>
  <c r="G138" i="14"/>
  <c r="X138" i="14"/>
  <c r="H138" i="14"/>
  <c r="Z138" i="14"/>
  <c r="I138" i="14"/>
  <c r="AA138" i="14"/>
  <c r="J138" i="14"/>
  <c r="AB138" i="14"/>
  <c r="L138" i="14"/>
  <c r="AC138" i="14"/>
  <c r="P138" i="14"/>
  <c r="AD138" i="14"/>
  <c r="Q138" i="14"/>
  <c r="AE138" i="14"/>
  <c r="R138" i="14"/>
  <c r="S138" i="14"/>
  <c r="V138" i="14"/>
  <c r="AQ138" i="14"/>
  <c r="W138" i="14"/>
  <c r="AS138" i="14"/>
  <c r="AX138" i="14"/>
  <c r="AG138" i="14"/>
  <c r="AO138" i="14"/>
  <c r="AN138" i="14"/>
  <c r="AW170" i="14"/>
  <c r="AI170" i="14"/>
  <c r="M170" i="14"/>
  <c r="AX170" i="14"/>
  <c r="AJ170" i="14"/>
  <c r="N170" i="14"/>
  <c r="AU170" i="14"/>
  <c r="AG170" i="14"/>
  <c r="K170" i="14"/>
  <c r="AA170" i="14"/>
  <c r="H170" i="14"/>
  <c r="AZ170" i="14"/>
  <c r="AO170" i="14"/>
  <c r="Y170" i="14"/>
  <c r="AR170" i="14"/>
  <c r="AT170" i="14"/>
  <c r="AP170" i="14"/>
  <c r="X170" i="14"/>
  <c r="J170" i="14"/>
  <c r="Z170" i="14"/>
  <c r="L170" i="14"/>
  <c r="AD170" i="14"/>
  <c r="Q170" i="14"/>
  <c r="AE170" i="14"/>
  <c r="R170" i="14"/>
  <c r="AC170" i="14"/>
  <c r="W170" i="14"/>
  <c r="AF170" i="14"/>
  <c r="F170" i="14"/>
  <c r="AH170" i="14"/>
  <c r="AK170" i="14"/>
  <c r="AL170" i="14"/>
  <c r="AM170" i="14"/>
  <c r="AN170" i="14"/>
  <c r="AQ170" i="14"/>
  <c r="I170" i="14"/>
  <c r="O170" i="14"/>
  <c r="AY170" i="14"/>
  <c r="T170" i="14"/>
  <c r="BA170" i="14"/>
  <c r="AB170" i="14"/>
  <c r="AS170" i="14"/>
  <c r="AV170" i="14"/>
  <c r="S170" i="14"/>
  <c r="U170" i="14"/>
  <c r="G170" i="14"/>
  <c r="P170" i="14"/>
  <c r="V170" i="14"/>
  <c r="Y134" i="14"/>
  <c r="AO134" i="14"/>
  <c r="S134" i="14"/>
  <c r="BA134" i="14"/>
  <c r="AM134" i="14"/>
  <c r="Q134" i="14"/>
  <c r="AF134" i="14"/>
  <c r="L134" i="14"/>
  <c r="AS134" i="14"/>
  <c r="AG134" i="14"/>
  <c r="M134" i="14"/>
  <c r="AT134" i="14"/>
  <c r="AH134" i="14"/>
  <c r="N134" i="14"/>
  <c r="D134" i="14"/>
  <c r="AD134" i="14"/>
  <c r="J134" i="14"/>
  <c r="AI134" i="14"/>
  <c r="U134" i="14"/>
  <c r="AJ134" i="14"/>
  <c r="V134" i="14"/>
  <c r="AU134" i="14"/>
  <c r="AN134" i="14"/>
  <c r="AW134" i="14"/>
  <c r="AQ134" i="14"/>
  <c r="AX134" i="14"/>
  <c r="AR134" i="14"/>
  <c r="AY134" i="14"/>
  <c r="G134" i="14"/>
  <c r="AZ134" i="14"/>
  <c r="H134" i="14"/>
  <c r="X134" i="14"/>
  <c r="I134" i="14"/>
  <c r="Z134" i="14"/>
  <c r="K134" i="14"/>
  <c r="AA134" i="14"/>
  <c r="O134" i="14"/>
  <c r="AB134" i="14"/>
  <c r="P134" i="14"/>
  <c r="AC134" i="14"/>
  <c r="R134" i="14"/>
  <c r="AE134" i="14"/>
  <c r="AK134" i="14"/>
  <c r="T134" i="14"/>
  <c r="W134" i="14"/>
  <c r="AP134" i="14"/>
  <c r="F134" i="14"/>
  <c r="AV134" i="14"/>
  <c r="AL134" i="14"/>
  <c r="D136" i="14"/>
  <c r="BA185" i="14"/>
  <c r="AM185" i="14"/>
  <c r="Q185" i="14"/>
  <c r="AY185" i="14"/>
  <c r="AK185" i="14"/>
  <c r="O185" i="14"/>
  <c r="AS185" i="14"/>
  <c r="AG185" i="14"/>
  <c r="M185" i="14"/>
  <c r="AW185" i="14"/>
  <c r="AL185" i="14"/>
  <c r="S185" i="14"/>
  <c r="AX185" i="14"/>
  <c r="AN185" i="14"/>
  <c r="T185" i="14"/>
  <c r="Y185" i="14"/>
  <c r="AQ185" i="14"/>
  <c r="W185" i="14"/>
  <c r="Z185" i="14"/>
  <c r="AR185" i="14"/>
  <c r="F185" i="14"/>
  <c r="AD185" i="14"/>
  <c r="R185" i="14"/>
  <c r="AA185" i="14"/>
  <c r="L185" i="14"/>
  <c r="H185" i="14"/>
  <c r="AJ185" i="14"/>
  <c r="AT185" i="14"/>
  <c r="K185" i="14"/>
  <c r="G185" i="14"/>
  <c r="AH185" i="14"/>
  <c r="AI185" i="14"/>
  <c r="AO185" i="14"/>
  <c r="P185" i="14"/>
  <c r="AU185" i="14"/>
  <c r="U185" i="14"/>
  <c r="AB185" i="14"/>
  <c r="AV185" i="14"/>
  <c r="AZ185" i="14"/>
  <c r="X185" i="14"/>
  <c r="AC185" i="14"/>
  <c r="AF185" i="14"/>
  <c r="AP185" i="14"/>
  <c r="I185" i="14"/>
  <c r="J185" i="14"/>
  <c r="N185" i="14"/>
  <c r="V185" i="14"/>
  <c r="AE185" i="14"/>
  <c r="O73" i="12"/>
  <c r="H73" i="12"/>
  <c r="D38" i="14"/>
  <c r="AY38" i="14"/>
  <c r="AK38" i="14"/>
  <c r="O38" i="14"/>
  <c r="AV38" i="14"/>
  <c r="AH38" i="14"/>
  <c r="L38" i="14"/>
  <c r="Y38" i="14"/>
  <c r="AQ38" i="14"/>
  <c r="W38" i="14"/>
  <c r="AW38" i="14"/>
  <c r="AL38" i="14"/>
  <c r="R38" i="14"/>
  <c r="AX38" i="14"/>
  <c r="AO38" i="14"/>
  <c r="F38" i="14"/>
  <c r="AZ38" i="14"/>
  <c r="AP38" i="14"/>
  <c r="BA38" i="14"/>
  <c r="AR38" i="14"/>
  <c r="X38" i="14"/>
  <c r="G38" i="14"/>
  <c r="AC38" i="14"/>
  <c r="K38" i="14"/>
  <c r="AD38" i="14"/>
  <c r="M38" i="14"/>
  <c r="AE38" i="14"/>
  <c r="N38" i="14"/>
  <c r="AF38" i="14"/>
  <c r="P38" i="14"/>
  <c r="AS38" i="14"/>
  <c r="AJ38" i="14"/>
  <c r="T38" i="14"/>
  <c r="AN38" i="14"/>
  <c r="V38" i="14"/>
  <c r="AT38" i="14"/>
  <c r="AA38" i="14"/>
  <c r="AB38" i="14"/>
  <c r="AI38" i="14"/>
  <c r="AM38" i="14"/>
  <c r="I38" i="14"/>
  <c r="J38" i="14"/>
  <c r="Q38" i="14"/>
  <c r="S38" i="14"/>
  <c r="U38" i="14"/>
  <c r="AU38" i="14"/>
  <c r="AG38" i="14"/>
  <c r="H38" i="14"/>
  <c r="Z38" i="14"/>
  <c r="D55" i="14"/>
  <c r="AY55" i="14"/>
  <c r="AK55" i="14"/>
  <c r="O55" i="14"/>
  <c r="AV55" i="14"/>
  <c r="AH55" i="14"/>
  <c r="L55" i="14"/>
  <c r="AE55" i="14"/>
  <c r="K55" i="14"/>
  <c r="Z55" i="14"/>
  <c r="AR55" i="14"/>
  <c r="F55" i="14"/>
  <c r="AW55" i="14"/>
  <c r="AN55" i="14"/>
  <c r="V55" i="14"/>
  <c r="AX55" i="14"/>
  <c r="AO55" i="14"/>
  <c r="W55" i="14"/>
  <c r="AS55" i="14"/>
  <c r="AJ55" i="14"/>
  <c r="S55" i="14"/>
  <c r="AL55" i="14"/>
  <c r="X55" i="14"/>
  <c r="J55" i="14"/>
  <c r="Y55" i="14"/>
  <c r="M55" i="14"/>
  <c r="G55" i="14"/>
  <c r="H55" i="14"/>
  <c r="AU55" i="14"/>
  <c r="N55" i="14"/>
  <c r="AZ55" i="14"/>
  <c r="P55" i="14"/>
  <c r="AA55" i="14"/>
  <c r="R55" i="14"/>
  <c r="AB55" i="14"/>
  <c r="T55" i="14"/>
  <c r="AC55" i="14"/>
  <c r="U55" i="14"/>
  <c r="AD55" i="14"/>
  <c r="AF55" i="14"/>
  <c r="AG55" i="14"/>
  <c r="AI55" i="14"/>
  <c r="AM55" i="14"/>
  <c r="AP55" i="14"/>
  <c r="AQ55" i="14"/>
  <c r="AT55" i="14"/>
  <c r="BA55" i="14"/>
  <c r="I55" i="14"/>
  <c r="Q55" i="14"/>
  <c r="K102" i="14"/>
  <c r="AW149" i="14"/>
  <c r="AI149" i="14"/>
  <c r="M149" i="14"/>
  <c r="AX149" i="14"/>
  <c r="AJ149" i="14"/>
  <c r="N149" i="14"/>
  <c r="AY149" i="14"/>
  <c r="AK149" i="14"/>
  <c r="O149" i="14"/>
  <c r="D149" i="14"/>
  <c r="AU149" i="14"/>
  <c r="AG149" i="14"/>
  <c r="K149" i="14"/>
  <c r="AL149" i="14"/>
  <c r="T149" i="14"/>
  <c r="AS149" i="14"/>
  <c r="AM149" i="14"/>
  <c r="U149" i="14"/>
  <c r="X149" i="14"/>
  <c r="AR149" i="14"/>
  <c r="Y149" i="14"/>
  <c r="G149" i="14"/>
  <c r="Z149" i="14"/>
  <c r="AA149" i="14"/>
  <c r="I149" i="14"/>
  <c r="AB149" i="14"/>
  <c r="J149" i="14"/>
  <c r="AC149" i="14"/>
  <c r="L149" i="14"/>
  <c r="AD149" i="14"/>
  <c r="P149" i="14"/>
  <c r="AE149" i="14"/>
  <c r="Q149" i="14"/>
  <c r="AF149" i="14"/>
  <c r="R149" i="14"/>
  <c r="F149" i="14"/>
  <c r="AV149" i="14"/>
  <c r="AZ149" i="14"/>
  <c r="AN149" i="14"/>
  <c r="AO149" i="14"/>
  <c r="W149" i="14"/>
  <c r="BA149" i="14"/>
  <c r="AH149" i="14"/>
  <c r="H149" i="14"/>
  <c r="AP149" i="14"/>
  <c r="AQ149" i="14"/>
  <c r="AT149" i="14"/>
  <c r="S149" i="14"/>
  <c r="V149" i="14"/>
  <c r="AW169" i="14"/>
  <c r="AI169" i="14"/>
  <c r="M169" i="14"/>
  <c r="AX169" i="14"/>
  <c r="AJ169" i="14"/>
  <c r="N169" i="14"/>
  <c r="AU169" i="14"/>
  <c r="AG169" i="14"/>
  <c r="K169" i="14"/>
  <c r="AS169" i="14"/>
  <c r="AK169" i="14"/>
  <c r="R169" i="14"/>
  <c r="AC169" i="14"/>
  <c r="J169" i="14"/>
  <c r="AF169" i="14"/>
  <c r="P169" i="14"/>
  <c r="AV169" i="14"/>
  <c r="AP169" i="14"/>
  <c r="X169" i="14"/>
  <c r="H169" i="14"/>
  <c r="Y169" i="14"/>
  <c r="I169" i="14"/>
  <c r="AB169" i="14"/>
  <c r="Q169" i="14"/>
  <c r="AD169" i="14"/>
  <c r="S169" i="14"/>
  <c r="AO169" i="14"/>
  <c r="AQ169" i="14"/>
  <c r="AR169" i="14"/>
  <c r="G169" i="14"/>
  <c r="L169" i="14"/>
  <c r="AT169" i="14"/>
  <c r="O169" i="14"/>
  <c r="AY169" i="14"/>
  <c r="T169" i="14"/>
  <c r="AZ169" i="14"/>
  <c r="U169" i="14"/>
  <c r="Z169" i="14"/>
  <c r="W169" i="14"/>
  <c r="AA169" i="14"/>
  <c r="F169" i="14"/>
  <c r="AL169" i="14"/>
  <c r="V169" i="14"/>
  <c r="AE169" i="14"/>
  <c r="AN169" i="14"/>
  <c r="BA169" i="14"/>
  <c r="AH169" i="14"/>
  <c r="AM169" i="14"/>
  <c r="D37" i="12"/>
  <c r="Z38" i="8"/>
  <c r="D83" i="14"/>
  <c r="AA83" i="14"/>
  <c r="AQ83" i="14"/>
  <c r="U83" i="14"/>
  <c r="AB83" i="14"/>
  <c r="AR83" i="14"/>
  <c r="V83" i="14"/>
  <c r="X83" i="14"/>
  <c r="AN83" i="14"/>
  <c r="R83" i="14"/>
  <c r="BA83" i="14"/>
  <c r="G83" i="14"/>
  <c r="Y83" i="14"/>
  <c r="H83" i="14"/>
  <c r="AC83" i="14"/>
  <c r="J83" i="14"/>
  <c r="AD83" i="14"/>
  <c r="K83" i="14"/>
  <c r="AF83" i="14"/>
  <c r="M83" i="14"/>
  <c r="AG83" i="14"/>
  <c r="N83" i="14"/>
  <c r="AS83" i="14"/>
  <c r="AH83" i="14"/>
  <c r="O83" i="14"/>
  <c r="AT83" i="14"/>
  <c r="AI83" i="14"/>
  <c r="P83" i="14"/>
  <c r="AU83" i="14"/>
  <c r="AJ83" i="14"/>
  <c r="Q83" i="14"/>
  <c r="AV83" i="14"/>
  <c r="AK83" i="14"/>
  <c r="S83" i="14"/>
  <c r="AW83" i="14"/>
  <c r="AL83" i="14"/>
  <c r="T83" i="14"/>
  <c r="AX83" i="14"/>
  <c r="AM83" i="14"/>
  <c r="W83" i="14"/>
  <c r="AY83" i="14"/>
  <c r="AO83" i="14"/>
  <c r="F83" i="14"/>
  <c r="L83" i="14"/>
  <c r="AZ83" i="14"/>
  <c r="Z83" i="14"/>
  <c r="AE83" i="14"/>
  <c r="AP83" i="14"/>
  <c r="I83" i="14"/>
  <c r="AY56" i="14"/>
  <c r="AK56" i="14"/>
  <c r="O56" i="14"/>
  <c r="AV56" i="14"/>
  <c r="AH56" i="14"/>
  <c r="L56" i="14"/>
  <c r="AX56" i="14"/>
  <c r="AM56" i="14"/>
  <c r="S56" i="14"/>
  <c r="AF56" i="14"/>
  <c r="M56" i="14"/>
  <c r="AG56" i="14"/>
  <c r="Q56" i="14"/>
  <c r="AI56" i="14"/>
  <c r="R56" i="14"/>
  <c r="AC56" i="14"/>
  <c r="K56" i="14"/>
  <c r="AT56" i="14"/>
  <c r="AP56" i="14"/>
  <c r="Z56" i="14"/>
  <c r="N56" i="14"/>
  <c r="AA56" i="14"/>
  <c r="P56" i="14"/>
  <c r="AB56" i="14"/>
  <c r="W56" i="14"/>
  <c r="AD56" i="14"/>
  <c r="F56" i="14"/>
  <c r="AJ56" i="14"/>
  <c r="AL56" i="14"/>
  <c r="AO56" i="14"/>
  <c r="AQ56" i="14"/>
  <c r="AR56" i="14"/>
  <c r="AS56" i="14"/>
  <c r="G56" i="14"/>
  <c r="AU56" i="14"/>
  <c r="H56" i="14"/>
  <c r="AW56" i="14"/>
  <c r="I56" i="14"/>
  <c r="AZ56" i="14"/>
  <c r="J56" i="14"/>
  <c r="BA56" i="14"/>
  <c r="T56" i="14"/>
  <c r="X56" i="14"/>
  <c r="U56" i="14"/>
  <c r="AN56" i="14"/>
  <c r="V56" i="14"/>
  <c r="Y56" i="14"/>
  <c r="AE56" i="14"/>
  <c r="AS112" i="14"/>
  <c r="AE112" i="14"/>
  <c r="I112" i="14"/>
  <c r="X112" i="14"/>
  <c r="AO112" i="14"/>
  <c r="T112" i="14"/>
  <c r="Y112" i="14"/>
  <c r="AP112" i="14"/>
  <c r="U112" i="14"/>
  <c r="Z112" i="14"/>
  <c r="AQ112" i="14"/>
  <c r="V112" i="14"/>
  <c r="AZ112" i="14"/>
  <c r="AM112" i="14"/>
  <c r="R112" i="14"/>
  <c r="AH112" i="14"/>
  <c r="Q112" i="14"/>
  <c r="AI112" i="14"/>
  <c r="S112" i="14"/>
  <c r="AJ112" i="14"/>
  <c r="W112" i="14"/>
  <c r="AV112" i="14"/>
  <c r="AN112" i="14"/>
  <c r="AW112" i="14"/>
  <c r="AR112" i="14"/>
  <c r="AA112" i="14"/>
  <c r="K112" i="14"/>
  <c r="AB112" i="14"/>
  <c r="L112" i="14"/>
  <c r="AF112" i="14"/>
  <c r="O112" i="14"/>
  <c r="AC112" i="14"/>
  <c r="AD112" i="14"/>
  <c r="AK112" i="14"/>
  <c r="AL112" i="14"/>
  <c r="H112" i="14"/>
  <c r="J112" i="14"/>
  <c r="M112" i="14"/>
  <c r="N112" i="14"/>
  <c r="P112" i="14"/>
  <c r="AT112" i="14"/>
  <c r="F112" i="14"/>
  <c r="AU112" i="14"/>
  <c r="AX112" i="14"/>
  <c r="AY112" i="14"/>
  <c r="BA112" i="14"/>
  <c r="AG112" i="14"/>
  <c r="G112" i="14"/>
  <c r="AY50" i="14"/>
  <c r="AK50" i="14"/>
  <c r="O50" i="14"/>
  <c r="AV50" i="14"/>
  <c r="AH50" i="14"/>
  <c r="L50" i="14"/>
  <c r="AS50" i="14"/>
  <c r="AG50" i="14"/>
  <c r="N50" i="14"/>
  <c r="AB50" i="14"/>
  <c r="H50" i="14"/>
  <c r="AC50" i="14"/>
  <c r="K50" i="14"/>
  <c r="AD50" i="14"/>
  <c r="M50" i="14"/>
  <c r="Y50" i="14"/>
  <c r="G50" i="14"/>
  <c r="AX50" i="14"/>
  <c r="AR50" i="14"/>
  <c r="AF50" i="14"/>
  <c r="T50" i="14"/>
  <c r="AI50" i="14"/>
  <c r="U50" i="14"/>
  <c r="AE50" i="14"/>
  <c r="F50" i="14"/>
  <c r="AJ50" i="14"/>
  <c r="AM50" i="14"/>
  <c r="AN50" i="14"/>
  <c r="AP50" i="14"/>
  <c r="AQ50" i="14"/>
  <c r="AT50" i="14"/>
  <c r="I50" i="14"/>
  <c r="AU50" i="14"/>
  <c r="J50" i="14"/>
  <c r="AW50" i="14"/>
  <c r="P50" i="14"/>
  <c r="AZ50" i="14"/>
  <c r="Q50" i="14"/>
  <c r="BA50" i="14"/>
  <c r="R50" i="14"/>
  <c r="X50" i="14"/>
  <c r="S50" i="14"/>
  <c r="Z50" i="14"/>
  <c r="V50" i="14"/>
  <c r="AA50" i="14"/>
  <c r="AL50" i="14"/>
  <c r="AO50" i="14"/>
  <c r="W50" i="14"/>
  <c r="BA193" i="14"/>
  <c r="AM193" i="14"/>
  <c r="Q193" i="14"/>
  <c r="AY193" i="14"/>
  <c r="AK193" i="14"/>
  <c r="O193" i="14"/>
  <c r="AC193" i="14"/>
  <c r="I193" i="14"/>
  <c r="AD193" i="14"/>
  <c r="J193" i="14"/>
  <c r="AV193" i="14"/>
  <c r="AN193" i="14"/>
  <c r="V193" i="14"/>
  <c r="AA193" i="14"/>
  <c r="L193" i="14"/>
  <c r="AZ193" i="14"/>
  <c r="AR193" i="14"/>
  <c r="AB193" i="14"/>
  <c r="P193" i="14"/>
  <c r="X193" i="14"/>
  <c r="K193" i="14"/>
  <c r="AL193" i="14"/>
  <c r="AO193" i="14"/>
  <c r="AP193" i="14"/>
  <c r="AX193" i="14"/>
  <c r="N193" i="14"/>
  <c r="Y193" i="14"/>
  <c r="R193" i="14"/>
  <c r="AG193" i="14"/>
  <c r="W193" i="14"/>
  <c r="AH193" i="14"/>
  <c r="AI193" i="14"/>
  <c r="AJ193" i="14"/>
  <c r="AQ193" i="14"/>
  <c r="G193" i="14"/>
  <c r="M193" i="14"/>
  <c r="S193" i="14"/>
  <c r="T193" i="14"/>
  <c r="AS193" i="14"/>
  <c r="U193" i="14"/>
  <c r="AT193" i="14"/>
  <c r="F193" i="14"/>
  <c r="AU193" i="14"/>
  <c r="AW193" i="14"/>
  <c r="Z193" i="14"/>
  <c r="AF193" i="14"/>
  <c r="AE193" i="14"/>
  <c r="H193" i="14"/>
  <c r="B146" i="14"/>
  <c r="C146" i="14"/>
  <c r="D69" i="14"/>
  <c r="AT69" i="14"/>
  <c r="AF69" i="14"/>
  <c r="J69" i="14"/>
  <c r="AA69" i="14"/>
  <c r="AQ69" i="14"/>
  <c r="U69" i="14"/>
  <c r="AD69" i="14"/>
  <c r="K69" i="14"/>
  <c r="AE69" i="14"/>
  <c r="L69" i="14"/>
  <c r="Z69" i="14"/>
  <c r="G69" i="14"/>
  <c r="BA69" i="14"/>
  <c r="H69" i="14"/>
  <c r="AI69" i="14"/>
  <c r="R69" i="14"/>
  <c r="AJ69" i="14"/>
  <c r="S69" i="14"/>
  <c r="AY69" i="14"/>
  <c r="M69" i="14"/>
  <c r="AZ69" i="14"/>
  <c r="N69" i="14"/>
  <c r="Y69" i="14"/>
  <c r="P69" i="14"/>
  <c r="AB69" i="14"/>
  <c r="Q69" i="14"/>
  <c r="AG69" i="14"/>
  <c r="V69" i="14"/>
  <c r="AH69" i="14"/>
  <c r="W69" i="14"/>
  <c r="AK69" i="14"/>
  <c r="F69" i="14"/>
  <c r="AL69" i="14"/>
  <c r="AM69" i="14"/>
  <c r="AS69" i="14"/>
  <c r="AN69" i="14"/>
  <c r="AU69" i="14"/>
  <c r="AO69" i="14"/>
  <c r="AV69" i="14"/>
  <c r="AP69" i="14"/>
  <c r="AW69" i="14"/>
  <c r="AR69" i="14"/>
  <c r="O69" i="14"/>
  <c r="AX69" i="14"/>
  <c r="X69" i="14"/>
  <c r="AC69" i="14"/>
  <c r="I69" i="14"/>
  <c r="T69" i="14"/>
  <c r="D10" i="14"/>
  <c r="D25" i="14"/>
  <c r="AW25" i="14"/>
  <c r="AI25" i="14"/>
  <c r="M25" i="14"/>
  <c r="AU25" i="14"/>
  <c r="AG25" i="14"/>
  <c r="K25" i="14"/>
  <c r="Z25" i="14"/>
  <c r="AR25" i="14"/>
  <c r="F25" i="14"/>
  <c r="AZ25" i="14"/>
  <c r="AN25" i="14"/>
  <c r="T25" i="14"/>
  <c r="AA25" i="14"/>
  <c r="I25" i="14"/>
  <c r="BA25" i="14"/>
  <c r="AQ25" i="14"/>
  <c r="AT25" i="14"/>
  <c r="AO25" i="14"/>
  <c r="AV25" i="14"/>
  <c r="AP25" i="14"/>
  <c r="AJ25" i="14"/>
  <c r="U25" i="14"/>
  <c r="AS25" i="14"/>
  <c r="J25" i="14"/>
  <c r="AX25" i="14"/>
  <c r="L25" i="14"/>
  <c r="AY25" i="14"/>
  <c r="N25" i="14"/>
  <c r="X25" i="14"/>
  <c r="O25" i="14"/>
  <c r="AD25" i="14"/>
  <c r="S25" i="14"/>
  <c r="AE25" i="14"/>
  <c r="V25" i="14"/>
  <c r="AF25" i="14"/>
  <c r="W25" i="14"/>
  <c r="AH25" i="14"/>
  <c r="AK25" i="14"/>
  <c r="AL25" i="14"/>
  <c r="AM25" i="14"/>
  <c r="AB25" i="14"/>
  <c r="AC25" i="14"/>
  <c r="P25" i="14"/>
  <c r="Q25" i="14"/>
  <c r="Y25" i="14"/>
  <c r="G25" i="14"/>
  <c r="H25" i="14"/>
  <c r="R25" i="14"/>
  <c r="D49" i="14"/>
  <c r="AY35" i="14"/>
  <c r="AK35" i="14"/>
  <c r="O35" i="14"/>
  <c r="AV35" i="14"/>
  <c r="AH35" i="14"/>
  <c r="L35" i="14"/>
  <c r="BA35" i="14"/>
  <c r="AO35" i="14"/>
  <c r="U35" i="14"/>
  <c r="AT35" i="14"/>
  <c r="AI35" i="14"/>
  <c r="P35" i="14"/>
  <c r="AU35" i="14"/>
  <c r="AM35" i="14"/>
  <c r="V35" i="14"/>
  <c r="AW35" i="14"/>
  <c r="AN35" i="14"/>
  <c r="W35" i="14"/>
  <c r="AX35" i="14"/>
  <c r="AP35" i="14"/>
  <c r="F35" i="14"/>
  <c r="AZ35" i="14"/>
  <c r="AQ35" i="14"/>
  <c r="AA35" i="14"/>
  <c r="I35" i="14"/>
  <c r="AB35" i="14"/>
  <c r="J35" i="14"/>
  <c r="AC35" i="14"/>
  <c r="K35" i="14"/>
  <c r="AD35" i="14"/>
  <c r="M35" i="14"/>
  <c r="AG35" i="14"/>
  <c r="R35" i="14"/>
  <c r="AR35" i="14"/>
  <c r="AS35" i="14"/>
  <c r="N35" i="14"/>
  <c r="Q35" i="14"/>
  <c r="T35" i="14"/>
  <c r="X35" i="14"/>
  <c r="Y35" i="14"/>
  <c r="Z35" i="14"/>
  <c r="AE35" i="14"/>
  <c r="AF35" i="14"/>
  <c r="AJ35" i="14"/>
  <c r="AL35" i="14"/>
  <c r="G35" i="14"/>
  <c r="H35" i="14"/>
  <c r="S35" i="14"/>
  <c r="AY54" i="14"/>
  <c r="AK54" i="14"/>
  <c r="O54" i="14"/>
  <c r="AV54" i="14"/>
  <c r="AH54" i="14"/>
  <c r="L54" i="14"/>
  <c r="Y54" i="14"/>
  <c r="AQ54" i="14"/>
  <c r="W54" i="14"/>
  <c r="AW54" i="14"/>
  <c r="AL54" i="14"/>
  <c r="R54" i="14"/>
  <c r="Z54" i="14"/>
  <c r="H54" i="14"/>
  <c r="AA54" i="14"/>
  <c r="I54" i="14"/>
  <c r="AZ54" i="14"/>
  <c r="AP54" i="14"/>
  <c r="AG54" i="14"/>
  <c r="U54" i="14"/>
  <c r="AU54" i="14"/>
  <c r="G54" i="14"/>
  <c r="AX54" i="14"/>
  <c r="J54" i="14"/>
  <c r="AD54" i="14"/>
  <c r="V54" i="14"/>
  <c r="AE54" i="14"/>
  <c r="F54" i="14"/>
  <c r="AI54" i="14"/>
  <c r="AJ54" i="14"/>
  <c r="AN54" i="14"/>
  <c r="AO54" i="14"/>
  <c r="AR54" i="14"/>
  <c r="K54" i="14"/>
  <c r="AS54" i="14"/>
  <c r="M54" i="14"/>
  <c r="AT54" i="14"/>
  <c r="N54" i="14"/>
  <c r="BA54" i="14"/>
  <c r="P54" i="14"/>
  <c r="X54" i="14"/>
  <c r="Q54" i="14"/>
  <c r="AB54" i="14"/>
  <c r="S54" i="14"/>
  <c r="AC54" i="14"/>
  <c r="AF54" i="14"/>
  <c r="AM54" i="14"/>
  <c r="T54" i="14"/>
  <c r="B155" i="14"/>
  <c r="C155" i="14"/>
  <c r="AY58" i="14"/>
  <c r="AK58" i="14"/>
  <c r="O58" i="14"/>
  <c r="AV58" i="14"/>
  <c r="AH58" i="14"/>
  <c r="L58" i="14"/>
  <c r="AS58" i="14"/>
  <c r="AG58" i="14"/>
  <c r="N58" i="14"/>
  <c r="AB58" i="14"/>
  <c r="H58" i="14"/>
  <c r="AZ58" i="14"/>
  <c r="AP58" i="14"/>
  <c r="F58" i="14"/>
  <c r="BA58" i="14"/>
  <c r="AQ58" i="14"/>
  <c r="AU58" i="14"/>
  <c r="AM58" i="14"/>
  <c r="U58" i="14"/>
  <c r="X58" i="14"/>
  <c r="J58" i="14"/>
  <c r="AF58" i="14"/>
  <c r="T58" i="14"/>
  <c r="AI58" i="14"/>
  <c r="V58" i="14"/>
  <c r="AA58" i="14"/>
  <c r="S58" i="14"/>
  <c r="AC58" i="14"/>
  <c r="W58" i="14"/>
  <c r="AE58" i="14"/>
  <c r="AJ58" i="14"/>
  <c r="AN58" i="14"/>
  <c r="AO58" i="14"/>
  <c r="AR58" i="14"/>
  <c r="G58" i="14"/>
  <c r="I58" i="14"/>
  <c r="AT58" i="14"/>
  <c r="K58" i="14"/>
  <c r="AW58" i="14"/>
  <c r="M58" i="14"/>
  <c r="AX58" i="14"/>
  <c r="P58" i="14"/>
  <c r="Y58" i="14"/>
  <c r="Q58" i="14"/>
  <c r="Z58" i="14"/>
  <c r="AD58" i="14"/>
  <c r="AL58" i="14"/>
  <c r="R58" i="14"/>
  <c r="AW23" i="14"/>
  <c r="AI23" i="14"/>
  <c r="M23" i="14"/>
  <c r="AU23" i="14"/>
  <c r="AG23" i="14"/>
  <c r="K23" i="14"/>
  <c r="AD23" i="14"/>
  <c r="J23" i="14"/>
  <c r="Z23" i="14"/>
  <c r="AR23" i="14"/>
  <c r="F23" i="14"/>
  <c r="AV23" i="14"/>
  <c r="AM23" i="14"/>
  <c r="U23" i="14"/>
  <c r="AJ23" i="14"/>
  <c r="R23" i="14"/>
  <c r="AX23" i="14"/>
  <c r="AP23" i="14"/>
  <c r="AY23" i="14"/>
  <c r="AQ23" i="14"/>
  <c r="AK23" i="14"/>
  <c r="V23" i="14"/>
  <c r="Y23" i="14"/>
  <c r="P23" i="14"/>
  <c r="AA23" i="14"/>
  <c r="Q23" i="14"/>
  <c r="AB23" i="14"/>
  <c r="S23" i="14"/>
  <c r="AC23" i="14"/>
  <c r="T23" i="14"/>
  <c r="AL23" i="14"/>
  <c r="AN23" i="14"/>
  <c r="AO23" i="14"/>
  <c r="G23" i="14"/>
  <c r="AS23" i="14"/>
  <c r="H23" i="14"/>
  <c r="AT23" i="14"/>
  <c r="I23" i="14"/>
  <c r="AZ23" i="14"/>
  <c r="L23" i="14"/>
  <c r="AE23" i="14"/>
  <c r="AF23" i="14"/>
  <c r="O23" i="14"/>
  <c r="W23" i="14"/>
  <c r="BA23" i="14"/>
  <c r="X23" i="14"/>
  <c r="AH23" i="14"/>
  <c r="N23" i="14"/>
  <c r="AA74" i="14"/>
  <c r="AQ74" i="14"/>
  <c r="U74" i="14"/>
  <c r="AB74" i="14"/>
  <c r="AR74" i="14"/>
  <c r="V74" i="14"/>
  <c r="X74" i="14"/>
  <c r="AN74" i="14"/>
  <c r="R74" i="14"/>
  <c r="AF74" i="14"/>
  <c r="M74" i="14"/>
  <c r="AX74" i="14"/>
  <c r="AM74" i="14"/>
  <c r="W74" i="14"/>
  <c r="AY74" i="14"/>
  <c r="AO74" i="14"/>
  <c r="F74" i="14"/>
  <c r="AJ74" i="14"/>
  <c r="AS74" i="14"/>
  <c r="AK74" i="14"/>
  <c r="AU74" i="14"/>
  <c r="AP74" i="14"/>
  <c r="AV74" i="14"/>
  <c r="G74" i="14"/>
  <c r="AZ74" i="14"/>
  <c r="I74" i="14"/>
  <c r="BA74" i="14"/>
  <c r="J74" i="14"/>
  <c r="Y74" i="14"/>
  <c r="K74" i="14"/>
  <c r="Z74" i="14"/>
  <c r="L74" i="14"/>
  <c r="AC74" i="14"/>
  <c r="N74" i="14"/>
  <c r="AD74" i="14"/>
  <c r="O74" i="14"/>
  <c r="AE74" i="14"/>
  <c r="P74" i="14"/>
  <c r="AG74" i="14"/>
  <c r="Q74" i="14"/>
  <c r="AH74" i="14"/>
  <c r="S74" i="14"/>
  <c r="H74" i="14"/>
  <c r="AT74" i="14"/>
  <c r="AW74" i="14"/>
  <c r="AI74" i="14"/>
  <c r="AL74" i="14"/>
  <c r="T74" i="14"/>
  <c r="AX102" i="14"/>
  <c r="AL102" i="14"/>
  <c r="R102" i="14"/>
  <c r="AY102" i="14"/>
  <c r="AM102" i="14"/>
  <c r="S102" i="14"/>
  <c r="AV102" i="14"/>
  <c r="G102" i="14"/>
  <c r="AW102" i="14"/>
  <c r="J102" i="14"/>
  <c r="AZ102" i="14"/>
  <c r="N102" i="14"/>
  <c r="D102" i="14"/>
  <c r="Z102" i="14"/>
  <c r="Q102" i="14"/>
  <c r="AA102" i="14"/>
  <c r="T102" i="14"/>
  <c r="AC102" i="14"/>
  <c r="V102" i="14"/>
  <c r="AJ102" i="14"/>
  <c r="AK102" i="14"/>
  <c r="AT102" i="14"/>
  <c r="AQ102" i="14"/>
  <c r="AO102" i="14"/>
  <c r="AR102" i="14"/>
  <c r="P102" i="14"/>
  <c r="W102" i="14"/>
  <c r="AU102" i="14"/>
  <c r="BA102" i="14"/>
  <c r="X102" i="14"/>
  <c r="AH102" i="14"/>
  <c r="AI102" i="14"/>
  <c r="O102" i="14"/>
  <c r="AN102" i="14"/>
  <c r="D152" i="14"/>
  <c r="AW152" i="14"/>
  <c r="AI152" i="14"/>
  <c r="M152" i="14"/>
  <c r="AX152" i="14"/>
  <c r="AJ152" i="14"/>
  <c r="N152" i="14"/>
  <c r="AY152" i="14"/>
  <c r="AK152" i="14"/>
  <c r="O152" i="14"/>
  <c r="AU152" i="14"/>
  <c r="AG152" i="14"/>
  <c r="K152" i="14"/>
  <c r="AD152" i="14"/>
  <c r="P152" i="14"/>
  <c r="AE152" i="14"/>
  <c r="Q152" i="14"/>
  <c r="AT152" i="14"/>
  <c r="AN152" i="14"/>
  <c r="V152" i="14"/>
  <c r="AV152" i="14"/>
  <c r="AO152" i="14"/>
  <c r="W152" i="14"/>
  <c r="BA152" i="14"/>
  <c r="AQ152" i="14"/>
  <c r="X152" i="14"/>
  <c r="AR152" i="14"/>
  <c r="Y152" i="14"/>
  <c r="G152" i="14"/>
  <c r="Z152" i="14"/>
  <c r="H152" i="14"/>
  <c r="AA152" i="14"/>
  <c r="I152" i="14"/>
  <c r="AB152" i="14"/>
  <c r="J152" i="14"/>
  <c r="AF152" i="14"/>
  <c r="AH152" i="14"/>
  <c r="AP152" i="14"/>
  <c r="L152" i="14"/>
  <c r="AS152" i="14"/>
  <c r="AZ152" i="14"/>
  <c r="AC152" i="14"/>
  <c r="AL152" i="14"/>
  <c r="AM152" i="14"/>
  <c r="R152" i="14"/>
  <c r="S152" i="14"/>
  <c r="U152" i="14"/>
  <c r="F152" i="14"/>
  <c r="T152" i="14"/>
  <c r="BA191" i="14"/>
  <c r="AM191" i="14"/>
  <c r="Q191" i="14"/>
  <c r="AY191" i="14"/>
  <c r="AK191" i="14"/>
  <c r="O191" i="14"/>
  <c r="AS191" i="14"/>
  <c r="AG191" i="14"/>
  <c r="M191" i="14"/>
  <c r="AT191" i="14"/>
  <c r="AH191" i="14"/>
  <c r="N191" i="14"/>
  <c r="AD191" i="14"/>
  <c r="L191" i="14"/>
  <c r="AI191" i="14"/>
  <c r="T191" i="14"/>
  <c r="AB191" i="14"/>
  <c r="K191" i="14"/>
  <c r="AZ191" i="14"/>
  <c r="H191" i="14"/>
  <c r="AV191" i="14"/>
  <c r="AQ191" i="14"/>
  <c r="AW191" i="14"/>
  <c r="I191" i="14"/>
  <c r="AX191" i="14"/>
  <c r="J191" i="14"/>
  <c r="X191" i="14"/>
  <c r="P191" i="14"/>
  <c r="AE191" i="14"/>
  <c r="W191" i="14"/>
  <c r="AF191" i="14"/>
  <c r="F191" i="14"/>
  <c r="AO191" i="14"/>
  <c r="AL191" i="14"/>
  <c r="AN191" i="14"/>
  <c r="AP191" i="14"/>
  <c r="AR191" i="14"/>
  <c r="G191" i="14"/>
  <c r="S191" i="14"/>
  <c r="U191" i="14"/>
  <c r="V191" i="14"/>
  <c r="AU191" i="14"/>
  <c r="Y191" i="14"/>
  <c r="Z191" i="14"/>
  <c r="AA191" i="14"/>
  <c r="AC191" i="14"/>
  <c r="AJ191" i="14"/>
  <c r="R191" i="14"/>
  <c r="D158" i="14"/>
  <c r="AW158" i="14"/>
  <c r="AI158" i="14"/>
  <c r="M158" i="14"/>
  <c r="AX158" i="14"/>
  <c r="AJ158" i="14"/>
  <c r="N158" i="14"/>
  <c r="AY158" i="14"/>
  <c r="AK158" i="14"/>
  <c r="O158" i="14"/>
  <c r="AU158" i="14"/>
  <c r="AG158" i="14"/>
  <c r="K158" i="14"/>
  <c r="AD158" i="14"/>
  <c r="P158" i="14"/>
  <c r="AE158" i="14"/>
  <c r="Q158" i="14"/>
  <c r="AV158" i="14"/>
  <c r="AO158" i="14"/>
  <c r="W158" i="14"/>
  <c r="X158" i="14"/>
  <c r="AR158" i="14"/>
  <c r="Y158" i="14"/>
  <c r="G158" i="14"/>
  <c r="AB158" i="14"/>
  <c r="J158" i="14"/>
  <c r="AH158" i="14"/>
  <c r="AP158" i="14"/>
  <c r="AQ158" i="14"/>
  <c r="AS158" i="14"/>
  <c r="L158" i="14"/>
  <c r="AT158" i="14"/>
  <c r="R158" i="14"/>
  <c r="H158" i="14"/>
  <c r="I158" i="14"/>
  <c r="S158" i="14"/>
  <c r="T158" i="14"/>
  <c r="U158" i="14"/>
  <c r="V158" i="14"/>
  <c r="F158" i="14"/>
  <c r="AZ158" i="14"/>
  <c r="Z158" i="14"/>
  <c r="AA158" i="14"/>
  <c r="AL158" i="14"/>
  <c r="AN158" i="14"/>
  <c r="AF158" i="14"/>
  <c r="AM158" i="14"/>
  <c r="BA158" i="14"/>
  <c r="AC158" i="14"/>
  <c r="AW10" i="14"/>
  <c r="AI10" i="14"/>
  <c r="M10" i="14"/>
  <c r="AU10" i="14"/>
  <c r="AG10" i="14"/>
  <c r="K10" i="14"/>
  <c r="Y10" i="14"/>
  <c r="AQ10" i="14"/>
  <c r="W10" i="14"/>
  <c r="Z10" i="14"/>
  <c r="AR10" i="14"/>
  <c r="F10" i="14"/>
  <c r="AB10" i="14"/>
  <c r="J10" i="14"/>
  <c r="AV10" i="14"/>
  <c r="AN10" i="14"/>
  <c r="AJ10" i="14"/>
  <c r="S10" i="14"/>
  <c r="AZ10" i="14"/>
  <c r="I10" i="14"/>
  <c r="AT10" i="14"/>
  <c r="AP10" i="14"/>
  <c r="AD10" i="14"/>
  <c r="T10" i="14"/>
  <c r="AE10" i="14"/>
  <c r="U10" i="14"/>
  <c r="AF10" i="14"/>
  <c r="V10" i="14"/>
  <c r="AO10" i="14"/>
  <c r="G10" i="14"/>
  <c r="BA10" i="14"/>
  <c r="O10" i="14"/>
  <c r="AX10" i="14"/>
  <c r="AY10" i="14"/>
  <c r="X10" i="14"/>
  <c r="AA10" i="14"/>
  <c r="AK10" i="14"/>
  <c r="AL10" i="14"/>
  <c r="AM10" i="14"/>
  <c r="H10" i="14"/>
  <c r="L10" i="14"/>
  <c r="N10" i="14"/>
  <c r="P10" i="14"/>
  <c r="Q10" i="14"/>
  <c r="AH10" i="14"/>
  <c r="R10" i="14"/>
  <c r="AS10" i="14"/>
  <c r="AC10" i="14"/>
  <c r="D59" i="14"/>
  <c r="AY59" i="14"/>
  <c r="AK59" i="14"/>
  <c r="O59" i="14"/>
  <c r="AV59" i="14"/>
  <c r="AH59" i="14"/>
  <c r="L59" i="14"/>
  <c r="BA59" i="14"/>
  <c r="AO59" i="14"/>
  <c r="U59" i="14"/>
  <c r="AT59" i="14"/>
  <c r="AI59" i="14"/>
  <c r="P59" i="14"/>
  <c r="AJ59" i="14"/>
  <c r="S59" i="14"/>
  <c r="AS59" i="14"/>
  <c r="AL59" i="14"/>
  <c r="T59" i="14"/>
  <c r="AE59" i="14"/>
  <c r="N59" i="14"/>
  <c r="Z59" i="14"/>
  <c r="K59" i="14"/>
  <c r="AM59" i="14"/>
  <c r="AN59" i="14"/>
  <c r="AR59" i="14"/>
  <c r="G59" i="14"/>
  <c r="AW59" i="14"/>
  <c r="I59" i="14"/>
  <c r="AX59" i="14"/>
  <c r="J59" i="14"/>
  <c r="X59" i="14"/>
  <c r="Q59" i="14"/>
  <c r="Y59" i="14"/>
  <c r="R59" i="14"/>
  <c r="AA59" i="14"/>
  <c r="V59" i="14"/>
  <c r="AB59" i="14"/>
  <c r="W59" i="14"/>
  <c r="AC59" i="14"/>
  <c r="F59" i="14"/>
  <c r="AD59" i="14"/>
  <c r="AF59" i="14"/>
  <c r="AG59" i="14"/>
  <c r="AP59" i="14"/>
  <c r="AU59" i="14"/>
  <c r="AZ59" i="14"/>
  <c r="AQ59" i="14"/>
  <c r="H59" i="14"/>
  <c r="M59" i="14"/>
  <c r="AY49" i="14"/>
  <c r="AK49" i="14"/>
  <c r="O49" i="14"/>
  <c r="AV49" i="14"/>
  <c r="AH49" i="14"/>
  <c r="L49" i="14"/>
  <c r="AA49" i="14"/>
  <c r="G49" i="14"/>
  <c r="AZ49" i="14"/>
  <c r="AN49" i="14"/>
  <c r="T49" i="14"/>
  <c r="AI49" i="14"/>
  <c r="R49" i="14"/>
  <c r="AS49" i="14"/>
  <c r="AJ49" i="14"/>
  <c r="S49" i="14"/>
  <c r="AE49" i="14"/>
  <c r="N49" i="14"/>
  <c r="AU49" i="14"/>
  <c r="AQ49" i="14"/>
  <c r="AB49" i="14"/>
  <c r="P49" i="14"/>
  <c r="AC49" i="14"/>
  <c r="Q49" i="14"/>
  <c r="AT49" i="14"/>
  <c r="I49" i="14"/>
  <c r="AW49" i="14"/>
  <c r="J49" i="14"/>
  <c r="BA49" i="14"/>
  <c r="M49" i="14"/>
  <c r="X49" i="14"/>
  <c r="U49" i="14"/>
  <c r="Z49" i="14"/>
  <c r="W49" i="14"/>
  <c r="AD49" i="14"/>
  <c r="F49" i="14"/>
  <c r="AF49" i="14"/>
  <c r="AG49" i="14"/>
  <c r="AL49" i="14"/>
  <c r="AM49" i="14"/>
  <c r="AO49" i="14"/>
  <c r="AP49" i="14"/>
  <c r="AR49" i="14"/>
  <c r="H49" i="14"/>
  <c r="K49" i="14"/>
  <c r="V49" i="14"/>
  <c r="AX49" i="14"/>
  <c r="Y49" i="14"/>
  <c r="D48" i="14"/>
  <c r="AA80" i="14"/>
  <c r="AQ80" i="14"/>
  <c r="U80" i="14"/>
  <c r="AB80" i="14"/>
  <c r="AR80" i="14"/>
  <c r="V80" i="14"/>
  <c r="X80" i="14"/>
  <c r="AN80" i="14"/>
  <c r="R80" i="14"/>
  <c r="Y80" i="14"/>
  <c r="H80" i="14"/>
  <c r="Z80" i="14"/>
  <c r="AD80" i="14"/>
  <c r="L80" i="14"/>
  <c r="AE80" i="14"/>
  <c r="M80" i="14"/>
  <c r="AG80" i="14"/>
  <c r="O80" i="14"/>
  <c r="AH80" i="14"/>
  <c r="P80" i="14"/>
  <c r="AS80" i="14"/>
  <c r="AJ80" i="14"/>
  <c r="S80" i="14"/>
  <c r="AT80" i="14"/>
  <c r="AK80" i="14"/>
  <c r="T80" i="14"/>
  <c r="AU80" i="14"/>
  <c r="AL80" i="14"/>
  <c r="W80" i="14"/>
  <c r="AV80" i="14"/>
  <c r="AM80" i="14"/>
  <c r="F80" i="14"/>
  <c r="AW80" i="14"/>
  <c r="AO80" i="14"/>
  <c r="AX80" i="14"/>
  <c r="AP80" i="14"/>
  <c r="AY80" i="14"/>
  <c r="G80" i="14"/>
  <c r="AZ80" i="14"/>
  <c r="I80" i="14"/>
  <c r="BA80" i="14"/>
  <c r="J80" i="14"/>
  <c r="AC80" i="14"/>
  <c r="AF80" i="14"/>
  <c r="AI80" i="14"/>
  <c r="K80" i="14"/>
  <c r="N80" i="14"/>
  <c r="Q80" i="14"/>
  <c r="AB126" i="14"/>
  <c r="AR126" i="14"/>
  <c r="V126" i="14"/>
  <c r="D126" i="14"/>
  <c r="Z126" i="14"/>
  <c r="AP126" i="14"/>
  <c r="T126" i="14"/>
  <c r="AS126" i="14"/>
  <c r="AG126" i="14"/>
  <c r="M126" i="14"/>
  <c r="AT126" i="14"/>
  <c r="AH126" i="14"/>
  <c r="N126" i="14"/>
  <c r="AU126" i="14"/>
  <c r="AI126" i="14"/>
  <c r="O126" i="14"/>
  <c r="AX126" i="14"/>
  <c r="AL126" i="14"/>
  <c r="R126" i="14"/>
  <c r="AY126" i="14"/>
  <c r="AM126" i="14"/>
  <c r="S126" i="14"/>
  <c r="AE126" i="14"/>
  <c r="K126" i="14"/>
  <c r="AN126" i="14"/>
  <c r="AO126" i="14"/>
  <c r="G126" i="14"/>
  <c r="AV126" i="14"/>
  <c r="H126" i="14"/>
  <c r="AZ126" i="14"/>
  <c r="J126" i="14"/>
  <c r="BA126" i="14"/>
  <c r="L126" i="14"/>
  <c r="X126" i="14"/>
  <c r="P126" i="14"/>
  <c r="Y126" i="14"/>
  <c r="Q126" i="14"/>
  <c r="AA126" i="14"/>
  <c r="U126" i="14"/>
  <c r="AC126" i="14"/>
  <c r="W126" i="14"/>
  <c r="AD126" i="14"/>
  <c r="F126" i="14"/>
  <c r="AF126" i="14"/>
  <c r="AJ126" i="14"/>
  <c r="AK126" i="14"/>
  <c r="AQ126" i="14"/>
  <c r="AW126" i="14"/>
  <c r="I126" i="14"/>
  <c r="B206" i="14"/>
  <c r="C206" i="14"/>
  <c r="AW162" i="14"/>
  <c r="AI162" i="14"/>
  <c r="M162" i="14"/>
  <c r="AX162" i="14"/>
  <c r="AJ162" i="14"/>
  <c r="N162" i="14"/>
  <c r="AU162" i="14"/>
  <c r="AG162" i="14"/>
  <c r="K162" i="14"/>
  <c r="BA162" i="14"/>
  <c r="AP162" i="14"/>
  <c r="W162" i="14"/>
  <c r="AD162" i="14"/>
  <c r="L162" i="14"/>
  <c r="AH162" i="14"/>
  <c r="Q162" i="14"/>
  <c r="AS162" i="14"/>
  <c r="AK162" i="14"/>
  <c r="R162" i="14"/>
  <c r="AY162" i="14"/>
  <c r="AN162" i="14"/>
  <c r="U162" i="14"/>
  <c r="AA162" i="14"/>
  <c r="S162" i="14"/>
  <c r="AF162" i="14"/>
  <c r="AL162" i="14"/>
  <c r="AQ162" i="14"/>
  <c r="AR162" i="14"/>
  <c r="AC162" i="14"/>
  <c r="AE162" i="14"/>
  <c r="AM162" i="14"/>
  <c r="AO162" i="14"/>
  <c r="G162" i="14"/>
  <c r="H162" i="14"/>
  <c r="I162" i="14"/>
  <c r="J162" i="14"/>
  <c r="AT162" i="14"/>
  <c r="P162" i="14"/>
  <c r="AV162" i="14"/>
  <c r="T162" i="14"/>
  <c r="Y162" i="14"/>
  <c r="O162" i="14"/>
  <c r="V162" i="14"/>
  <c r="AZ162" i="14"/>
  <c r="X162" i="14"/>
  <c r="Z162" i="14"/>
  <c r="F162" i="14"/>
  <c r="AB162" i="14"/>
  <c r="AT73" i="14"/>
  <c r="AF73" i="14"/>
  <c r="AA73" i="14"/>
  <c r="Y73" i="14"/>
  <c r="AQ73" i="14"/>
  <c r="U73" i="14"/>
  <c r="Z73" i="14"/>
  <c r="AR73" i="14"/>
  <c r="V73" i="14"/>
  <c r="AZ73" i="14"/>
  <c r="AN73" i="14"/>
  <c r="R73" i="14"/>
  <c r="AV73" i="14"/>
  <c r="AM73" i="14"/>
  <c r="W73" i="14"/>
  <c r="AC73" i="14"/>
  <c r="K73" i="14"/>
  <c r="AD73" i="14"/>
  <c r="L73" i="14"/>
  <c r="AJ73" i="14"/>
  <c r="F73" i="14"/>
  <c r="AK73" i="14"/>
  <c r="AO73" i="14"/>
  <c r="AS73" i="14"/>
  <c r="AP73" i="14"/>
  <c r="AW73" i="14"/>
  <c r="H73" i="14"/>
  <c r="AX73" i="14"/>
  <c r="I73" i="14"/>
  <c r="AY73" i="14"/>
  <c r="J73" i="14"/>
  <c r="BA73" i="14"/>
  <c r="M73" i="14"/>
  <c r="X73" i="14"/>
  <c r="N73" i="14"/>
  <c r="AB73" i="14"/>
  <c r="O73" i="14"/>
  <c r="AE73" i="14"/>
  <c r="P73" i="14"/>
  <c r="AG73" i="14"/>
  <c r="Q73" i="14"/>
  <c r="AH73" i="14"/>
  <c r="S73" i="14"/>
  <c r="AU73" i="14"/>
  <c r="AI73" i="14"/>
  <c r="AL73" i="14"/>
  <c r="G73" i="14"/>
  <c r="T73" i="14"/>
  <c r="D171" i="14"/>
  <c r="AW171" i="14"/>
  <c r="AI171" i="14"/>
  <c r="M171" i="14"/>
  <c r="AX171" i="14"/>
  <c r="AJ171" i="14"/>
  <c r="N171" i="14"/>
  <c r="AU171" i="14"/>
  <c r="AG171" i="14"/>
  <c r="K171" i="14"/>
  <c r="AV171" i="14"/>
  <c r="AM171" i="14"/>
  <c r="T171" i="14"/>
  <c r="AS171" i="14"/>
  <c r="AK171" i="14"/>
  <c r="R171" i="14"/>
  <c r="AT171" i="14"/>
  <c r="AO171" i="14"/>
  <c r="F171" i="14"/>
  <c r="X171" i="14"/>
  <c r="G171" i="14"/>
  <c r="Y171" i="14"/>
  <c r="H171" i="14"/>
  <c r="AB171" i="14"/>
  <c r="L171" i="14"/>
  <c r="AC171" i="14"/>
  <c r="O171" i="14"/>
  <c r="I171" i="14"/>
  <c r="J171" i="14"/>
  <c r="AY171" i="14"/>
  <c r="P171" i="14"/>
  <c r="AZ171" i="14"/>
  <c r="Q171" i="14"/>
  <c r="BA171" i="14"/>
  <c r="S171" i="14"/>
  <c r="Z171" i="14"/>
  <c r="U171" i="14"/>
  <c r="AA171" i="14"/>
  <c r="V171" i="14"/>
  <c r="AD171" i="14"/>
  <c r="W171" i="14"/>
  <c r="AF171" i="14"/>
  <c r="AH171" i="14"/>
  <c r="AP171" i="14"/>
  <c r="AN171" i="14"/>
  <c r="AQ171" i="14"/>
  <c r="AE171" i="14"/>
  <c r="AL171" i="14"/>
  <c r="AR171" i="14"/>
  <c r="D79" i="14"/>
  <c r="AA79" i="14"/>
  <c r="AQ79" i="14"/>
  <c r="U79" i="14"/>
  <c r="AB79" i="14"/>
  <c r="AR79" i="14"/>
  <c r="V79" i="14"/>
  <c r="X79" i="14"/>
  <c r="AN79" i="14"/>
  <c r="R79" i="14"/>
  <c r="AS79" i="14"/>
  <c r="AH79" i="14"/>
  <c r="O79" i="14"/>
  <c r="AT79" i="14"/>
  <c r="AI79" i="14"/>
  <c r="P79" i="14"/>
  <c r="AE79" i="14"/>
  <c r="N79" i="14"/>
  <c r="AF79" i="14"/>
  <c r="Q79" i="14"/>
  <c r="AJ79" i="14"/>
  <c r="T79" i="14"/>
  <c r="AK79" i="14"/>
  <c r="W79" i="14"/>
  <c r="AV79" i="14"/>
  <c r="AM79" i="14"/>
  <c r="AW79" i="14"/>
  <c r="AO79" i="14"/>
  <c r="AX79" i="14"/>
  <c r="AP79" i="14"/>
  <c r="AY79" i="14"/>
  <c r="G79" i="14"/>
  <c r="AZ79" i="14"/>
  <c r="H79" i="14"/>
  <c r="BA79" i="14"/>
  <c r="I79" i="14"/>
  <c r="Y79" i="14"/>
  <c r="J79" i="14"/>
  <c r="Z79" i="14"/>
  <c r="K79" i="14"/>
  <c r="AC79" i="14"/>
  <c r="L79" i="14"/>
  <c r="F79" i="14"/>
  <c r="AD79" i="14"/>
  <c r="AU79" i="14"/>
  <c r="AG79" i="14"/>
  <c r="AL79" i="14"/>
  <c r="M79" i="14"/>
  <c r="S79" i="14"/>
  <c r="BA194" i="14"/>
  <c r="AM194" i="14"/>
  <c r="Q194" i="14"/>
  <c r="AY194" i="14"/>
  <c r="AK194" i="14"/>
  <c r="O194" i="14"/>
  <c r="AU194" i="14"/>
  <c r="AI194" i="14"/>
  <c r="P194" i="14"/>
  <c r="AV194" i="14"/>
  <c r="AJ194" i="14"/>
  <c r="R194" i="14"/>
  <c r="AF194" i="14"/>
  <c r="N194" i="14"/>
  <c r="Y194" i="14"/>
  <c r="H194" i="14"/>
  <c r="AW194" i="14"/>
  <c r="AP194" i="14"/>
  <c r="AD194" i="14"/>
  <c r="T194" i="14"/>
  <c r="AA194" i="14"/>
  <c r="L194" i="14"/>
  <c r="AX194" i="14"/>
  <c r="J194" i="14"/>
  <c r="AZ194" i="14"/>
  <c r="K194" i="14"/>
  <c r="X194" i="14"/>
  <c r="M194" i="14"/>
  <c r="AG194" i="14"/>
  <c r="F194" i="14"/>
  <c r="AH194" i="14"/>
  <c r="AQ194" i="14"/>
  <c r="AE194" i="14"/>
  <c r="AL194" i="14"/>
  <c r="AN194" i="14"/>
  <c r="AO194" i="14"/>
  <c r="AR194" i="14"/>
  <c r="I194" i="14"/>
  <c r="S194" i="14"/>
  <c r="U194" i="14"/>
  <c r="V194" i="14"/>
  <c r="W194" i="14"/>
  <c r="AS194" i="14"/>
  <c r="AT194" i="14"/>
  <c r="Z194" i="14"/>
  <c r="AC194" i="14"/>
  <c r="G194" i="14"/>
  <c r="AB194" i="14"/>
  <c r="D67" i="14"/>
  <c r="AT67" i="14"/>
  <c r="AF67" i="14"/>
  <c r="J67" i="14"/>
  <c r="AA67" i="14"/>
  <c r="AQ67" i="14"/>
  <c r="U67" i="14"/>
  <c r="AU67" i="14"/>
  <c r="AI67" i="14"/>
  <c r="O67" i="14"/>
  <c r="AV67" i="14"/>
  <c r="AJ67" i="14"/>
  <c r="P67" i="14"/>
  <c r="AE67" i="14"/>
  <c r="L67" i="14"/>
  <c r="AC67" i="14"/>
  <c r="N67" i="14"/>
  <c r="AW67" i="14"/>
  <c r="AN67" i="14"/>
  <c r="F67" i="14"/>
  <c r="AX67" i="14"/>
  <c r="AO67" i="14"/>
  <c r="AH67" i="14"/>
  <c r="W67" i="14"/>
  <c r="AK67" i="14"/>
  <c r="AM67" i="14"/>
  <c r="AP67" i="14"/>
  <c r="AS67" i="14"/>
  <c r="G67" i="14"/>
  <c r="AY67" i="14"/>
  <c r="H67" i="14"/>
  <c r="AZ67" i="14"/>
  <c r="I67" i="14"/>
  <c r="BA67" i="14"/>
  <c r="K67" i="14"/>
  <c r="X67" i="14"/>
  <c r="M67" i="14"/>
  <c r="Y67" i="14"/>
  <c r="Q67" i="14"/>
  <c r="Z67" i="14"/>
  <c r="R67" i="14"/>
  <c r="AB67" i="14"/>
  <c r="S67" i="14"/>
  <c r="AD67" i="14"/>
  <c r="T67" i="14"/>
  <c r="AR67" i="14"/>
  <c r="V67" i="14"/>
  <c r="AL67" i="14"/>
  <c r="AG67" i="14"/>
  <c r="D36" i="14"/>
  <c r="AY36" i="14"/>
  <c r="AK36" i="14"/>
  <c r="O36" i="14"/>
  <c r="AV36" i="14"/>
  <c r="AH36" i="14"/>
  <c r="L36" i="14"/>
  <c r="AC36" i="14"/>
  <c r="I36" i="14"/>
  <c r="X36" i="14"/>
  <c r="AP36" i="14"/>
  <c r="V36" i="14"/>
  <c r="AF36" i="14"/>
  <c r="P36" i="14"/>
  <c r="AG36" i="14"/>
  <c r="Q36" i="14"/>
  <c r="AI36" i="14"/>
  <c r="R36" i="14"/>
  <c r="AS36" i="14"/>
  <c r="AJ36" i="14"/>
  <c r="S36" i="14"/>
  <c r="AX36" i="14"/>
  <c r="AO36" i="14"/>
  <c r="F36" i="14"/>
  <c r="AZ36" i="14"/>
  <c r="AQ36" i="14"/>
  <c r="BA36" i="14"/>
  <c r="AR36" i="14"/>
  <c r="Y36" i="14"/>
  <c r="G36" i="14"/>
  <c r="AB36" i="14"/>
  <c r="K36" i="14"/>
  <c r="AN36" i="14"/>
  <c r="AT36" i="14"/>
  <c r="W36" i="14"/>
  <c r="AU36" i="14"/>
  <c r="U36" i="14"/>
  <c r="AW36" i="14"/>
  <c r="AA36" i="14"/>
  <c r="AD36" i="14"/>
  <c r="AE36" i="14"/>
  <c r="AL36" i="14"/>
  <c r="AM36" i="14"/>
  <c r="H36" i="14"/>
  <c r="J36" i="14"/>
  <c r="M36" i="14"/>
  <c r="N36" i="14"/>
  <c r="Z36" i="14"/>
  <c r="T36" i="14"/>
  <c r="D191" i="14"/>
  <c r="G37" i="12"/>
  <c r="Z56" i="8"/>
  <c r="Z34" i="8"/>
  <c r="Z55" i="8"/>
  <c r="Z33" i="8"/>
  <c r="Z54" i="8"/>
  <c r="Z32" i="8"/>
  <c r="Z70" i="8"/>
  <c r="Z53" i="8"/>
  <c r="Z60" i="8"/>
  <c r="Z58" i="8"/>
  <c r="Z65" i="8"/>
  <c r="Z64" i="8"/>
  <c r="Z62" i="8"/>
  <c r="Z61" i="8"/>
  <c r="Z30" i="8"/>
  <c r="Z59" i="8"/>
  <c r="Z29" i="8"/>
  <c r="Z69" i="8"/>
  <c r="Z31" i="8"/>
  <c r="Z68" i="8"/>
  <c r="Z28" i="8"/>
  <c r="Z67" i="8"/>
  <c r="Z52" i="8"/>
  <c r="Z51" i="8"/>
  <c r="Z48" i="8"/>
  <c r="Z27" i="8"/>
  <c r="Z25" i="8"/>
  <c r="Z66" i="8"/>
  <c r="Z46" i="8"/>
  <c r="Z45" i="8"/>
  <c r="AS120" i="14"/>
  <c r="AE120" i="14"/>
  <c r="I120" i="14"/>
  <c r="BA120" i="14"/>
  <c r="AN120" i="14"/>
  <c r="S120" i="14"/>
  <c r="AY120" i="14"/>
  <c r="AL120" i="14"/>
  <c r="Q120" i="14"/>
  <c r="Z120" i="14"/>
  <c r="G120" i="14"/>
  <c r="AA120" i="14"/>
  <c r="H120" i="14"/>
  <c r="AB120" i="14"/>
  <c r="J120" i="14"/>
  <c r="AF120" i="14"/>
  <c r="M120" i="14"/>
  <c r="AG120" i="14"/>
  <c r="N120" i="14"/>
  <c r="AV120" i="14"/>
  <c r="AK120" i="14"/>
  <c r="T120" i="14"/>
  <c r="AW120" i="14"/>
  <c r="AM120" i="14"/>
  <c r="U120" i="14"/>
  <c r="X120" i="14"/>
  <c r="AQ120" i="14"/>
  <c r="F120" i="14"/>
  <c r="AZ120" i="14"/>
  <c r="W120" i="14"/>
  <c r="Y120" i="14"/>
  <c r="AD120" i="14"/>
  <c r="AH120" i="14"/>
  <c r="AJ120" i="14"/>
  <c r="AO120" i="14"/>
  <c r="AP120" i="14"/>
  <c r="AR120" i="14"/>
  <c r="K120" i="14"/>
  <c r="L120" i="14"/>
  <c r="O120" i="14"/>
  <c r="AT120" i="14"/>
  <c r="P120" i="14"/>
  <c r="AU120" i="14"/>
  <c r="R120" i="14"/>
  <c r="AC120" i="14"/>
  <c r="AI120" i="14"/>
  <c r="AX120" i="14"/>
  <c r="V120" i="14"/>
  <c r="D192" i="14"/>
  <c r="BA192" i="14"/>
  <c r="AM192" i="14"/>
  <c r="Q192" i="14"/>
  <c r="AY192" i="14"/>
  <c r="AK192" i="14"/>
  <c r="O192" i="14"/>
  <c r="AZ192" i="14"/>
  <c r="AO192" i="14"/>
  <c r="U192" i="14"/>
  <c r="X192" i="14"/>
  <c r="AP192" i="14"/>
  <c r="V192" i="14"/>
  <c r="Z192" i="14"/>
  <c r="H192" i="14"/>
  <c r="AE192" i="14"/>
  <c r="N192" i="14"/>
  <c r="AA192" i="14"/>
  <c r="J192" i="14"/>
  <c r="Y192" i="14"/>
  <c r="L192" i="14"/>
  <c r="AV192" i="14"/>
  <c r="G192" i="14"/>
  <c r="AD192" i="14"/>
  <c r="T192" i="14"/>
  <c r="AF192" i="14"/>
  <c r="W192" i="14"/>
  <c r="AG192" i="14"/>
  <c r="F192" i="14"/>
  <c r="AN192" i="14"/>
  <c r="AQ192" i="14"/>
  <c r="AW192" i="14"/>
  <c r="M192" i="14"/>
  <c r="AI192" i="14"/>
  <c r="AJ192" i="14"/>
  <c r="AL192" i="14"/>
  <c r="AR192" i="14"/>
  <c r="I192" i="14"/>
  <c r="P192" i="14"/>
  <c r="R192" i="14"/>
  <c r="S192" i="14"/>
  <c r="AS192" i="14"/>
  <c r="AT192" i="14"/>
  <c r="AU192" i="14"/>
  <c r="AX192" i="14"/>
  <c r="AB192" i="14"/>
  <c r="AC192" i="14"/>
  <c r="AH192" i="14"/>
  <c r="K192" i="14"/>
  <c r="AY48" i="14"/>
  <c r="AK48" i="14"/>
  <c r="O48" i="14"/>
  <c r="AV48" i="14"/>
  <c r="AH48" i="14"/>
  <c r="L48" i="14"/>
  <c r="AX48" i="14"/>
  <c r="AM48" i="14"/>
  <c r="S48" i="14"/>
  <c r="AF48" i="14"/>
  <c r="M48" i="14"/>
  <c r="AZ48" i="14"/>
  <c r="AP48" i="14"/>
  <c r="F48" i="14"/>
  <c r="BA48" i="14"/>
  <c r="AQ48" i="14"/>
  <c r="X48" i="14"/>
  <c r="AR48" i="14"/>
  <c r="Y48" i="14"/>
  <c r="G48" i="14"/>
  <c r="AC48" i="14"/>
  <c r="K48" i="14"/>
  <c r="AD48" i="14"/>
  <c r="AG48" i="14"/>
  <c r="AT48" i="14"/>
  <c r="AL48" i="14"/>
  <c r="U48" i="14"/>
  <c r="AE48" i="14"/>
  <c r="J48" i="14"/>
  <c r="N48" i="14"/>
  <c r="AW48" i="14"/>
  <c r="Z48" i="14"/>
  <c r="AB48" i="14"/>
  <c r="AI48" i="14"/>
  <c r="AN48" i="14"/>
  <c r="AO48" i="14"/>
  <c r="H48" i="14"/>
  <c r="I48" i="14"/>
  <c r="P48" i="14"/>
  <c r="Q48" i="14"/>
  <c r="R48" i="14"/>
  <c r="T48" i="14"/>
  <c r="AS48" i="14"/>
  <c r="V48" i="14"/>
  <c r="AA48" i="14"/>
  <c r="AU48" i="14"/>
  <c r="AJ48" i="14"/>
  <c r="W48" i="14"/>
  <c r="D113" i="14"/>
  <c r="AE113" i="14"/>
  <c r="I113" i="14"/>
  <c r="AA113" i="14"/>
  <c r="AR113" i="14"/>
  <c r="W113" i="14"/>
  <c r="AB113" i="14"/>
  <c r="G113" i="14"/>
  <c r="F113" i="14"/>
  <c r="AC113" i="14"/>
  <c r="H113" i="14"/>
  <c r="Y113" i="14"/>
  <c r="AP113" i="14"/>
  <c r="U113" i="14"/>
  <c r="AG113" i="14"/>
  <c r="P113" i="14"/>
  <c r="AH113" i="14"/>
  <c r="Q113" i="14"/>
  <c r="AI113" i="14"/>
  <c r="R113" i="14"/>
  <c r="AU113" i="14"/>
  <c r="AL113" i="14"/>
  <c r="V113" i="14"/>
  <c r="AV113" i="14"/>
  <c r="AM113" i="14"/>
  <c r="AZ113" i="14"/>
  <c r="J113" i="14"/>
  <c r="BA113" i="14"/>
  <c r="K113" i="14"/>
  <c r="AD113" i="14"/>
  <c r="N113" i="14"/>
  <c r="X113" i="14"/>
  <c r="Z113" i="14"/>
  <c r="AJ113" i="14"/>
  <c r="AK113" i="14"/>
  <c r="AO113" i="14"/>
  <c r="AQ113" i="14"/>
  <c r="L113" i="14"/>
  <c r="M113" i="14"/>
  <c r="O113" i="14"/>
  <c r="S113" i="14"/>
  <c r="AT113" i="14"/>
  <c r="T113" i="14"/>
  <c r="AW113" i="14"/>
  <c r="AX113" i="14"/>
  <c r="AY113" i="14"/>
  <c r="AF113" i="14"/>
  <c r="AN113" i="14"/>
  <c r="D103" i="14"/>
  <c r="Z26" i="8"/>
  <c r="D80" i="14"/>
  <c r="D78" i="14"/>
  <c r="AA78" i="14"/>
  <c r="AQ78" i="14"/>
  <c r="U78" i="14"/>
  <c r="AB78" i="14"/>
  <c r="AR78" i="14"/>
  <c r="V78" i="14"/>
  <c r="X78" i="14"/>
  <c r="AN78" i="14"/>
  <c r="R78" i="14"/>
  <c r="AZ78" i="14"/>
  <c r="AP78" i="14"/>
  <c r="BA78" i="14"/>
  <c r="G78" i="14"/>
  <c r="AH78" i="14"/>
  <c r="Q78" i="14"/>
  <c r="AI78" i="14"/>
  <c r="S78" i="14"/>
  <c r="AT78" i="14"/>
  <c r="AK78" i="14"/>
  <c r="W78" i="14"/>
  <c r="AU78" i="14"/>
  <c r="AL78" i="14"/>
  <c r="F78" i="14"/>
  <c r="AW78" i="14"/>
  <c r="AO78" i="14"/>
  <c r="AX78" i="14"/>
  <c r="H78" i="14"/>
  <c r="AY78" i="14"/>
  <c r="I78" i="14"/>
  <c r="Y78" i="14"/>
  <c r="J78" i="14"/>
  <c r="Z78" i="14"/>
  <c r="K78" i="14"/>
  <c r="AC78" i="14"/>
  <c r="L78" i="14"/>
  <c r="AD78" i="14"/>
  <c r="M78" i="14"/>
  <c r="AE78" i="14"/>
  <c r="N78" i="14"/>
  <c r="AF78" i="14"/>
  <c r="O78" i="14"/>
  <c r="AS78" i="14"/>
  <c r="AV78" i="14"/>
  <c r="AG78" i="14"/>
  <c r="AJ78" i="14"/>
  <c r="AM78" i="14"/>
  <c r="P78" i="14"/>
  <c r="T78" i="14"/>
  <c r="AW153" i="14"/>
  <c r="AI153" i="14"/>
  <c r="M153" i="14"/>
  <c r="AX153" i="14"/>
  <c r="AJ153" i="14"/>
  <c r="N153" i="14"/>
  <c r="AY153" i="14"/>
  <c r="AK153" i="14"/>
  <c r="O153" i="14"/>
  <c r="AU153" i="14"/>
  <c r="AG153" i="14"/>
  <c r="K153" i="14"/>
  <c r="Z153" i="14"/>
  <c r="H153" i="14"/>
  <c r="AA153" i="14"/>
  <c r="I153" i="14"/>
  <c r="AF153" i="14"/>
  <c r="R153" i="14"/>
  <c r="AH153" i="14"/>
  <c r="S153" i="14"/>
  <c r="AS153" i="14"/>
  <c r="AM153" i="14"/>
  <c r="U153" i="14"/>
  <c r="AT153" i="14"/>
  <c r="AN153" i="14"/>
  <c r="V153" i="14"/>
  <c r="AV153" i="14"/>
  <c r="AO153" i="14"/>
  <c r="W153" i="14"/>
  <c r="AZ153" i="14"/>
  <c r="AP153" i="14"/>
  <c r="F153" i="14"/>
  <c r="BA153" i="14"/>
  <c r="AQ153" i="14"/>
  <c r="X153" i="14"/>
  <c r="AR153" i="14"/>
  <c r="AB153" i="14"/>
  <c r="AL153" i="14"/>
  <c r="G153" i="14"/>
  <c r="P153" i="14"/>
  <c r="Q153" i="14"/>
  <c r="L153" i="14"/>
  <c r="T153" i="14"/>
  <c r="AD153" i="14"/>
  <c r="AC153" i="14"/>
  <c r="AE153" i="14"/>
  <c r="Y153" i="14"/>
  <c r="J153" i="14"/>
  <c r="AW16" i="14"/>
  <c r="AI16" i="14"/>
  <c r="M16" i="14"/>
  <c r="AU16" i="14"/>
  <c r="AG16" i="14"/>
  <c r="K16" i="14"/>
  <c r="AS16" i="14"/>
  <c r="AH16" i="14"/>
  <c r="O16" i="14"/>
  <c r="AX16" i="14"/>
  <c r="AM16" i="14"/>
  <c r="T16" i="14"/>
  <c r="BA16" i="14"/>
  <c r="AQ16" i="14"/>
  <c r="AT16" i="14"/>
  <c r="AL16" i="14"/>
  <c r="U16" i="14"/>
  <c r="AB16" i="14"/>
  <c r="N16" i="14"/>
  <c r="Y16" i="14"/>
  <c r="I16" i="14"/>
  <c r="AJ16" i="14"/>
  <c r="F16" i="14"/>
  <c r="AK16" i="14"/>
  <c r="AN16" i="14"/>
  <c r="AY16" i="14"/>
  <c r="H16" i="14"/>
  <c r="AC16" i="14"/>
  <c r="R16" i="14"/>
  <c r="AP16" i="14"/>
  <c r="AR16" i="14"/>
  <c r="G16" i="14"/>
  <c r="J16" i="14"/>
  <c r="AV16" i="14"/>
  <c r="S16" i="14"/>
  <c r="AZ16" i="14"/>
  <c r="V16" i="14"/>
  <c r="X16" i="14"/>
  <c r="W16" i="14"/>
  <c r="Z16" i="14"/>
  <c r="AA16" i="14"/>
  <c r="AD16" i="14"/>
  <c r="AE16" i="14"/>
  <c r="AF16" i="14"/>
  <c r="P16" i="14"/>
  <c r="Q16" i="14"/>
  <c r="AO16" i="14"/>
  <c r="L16" i="14"/>
  <c r="AA82" i="14"/>
  <c r="AQ82" i="14"/>
  <c r="U82" i="14"/>
  <c r="AB82" i="14"/>
  <c r="AR82" i="14"/>
  <c r="V82" i="14"/>
  <c r="X82" i="14"/>
  <c r="AN82" i="14"/>
  <c r="R82" i="14"/>
  <c r="AG82" i="14"/>
  <c r="N82" i="14"/>
  <c r="AS82" i="14"/>
  <c r="AH82" i="14"/>
  <c r="O82" i="14"/>
  <c r="AU82" i="14"/>
  <c r="AJ82" i="14"/>
  <c r="Q82" i="14"/>
  <c r="AV82" i="14"/>
  <c r="AK82" i="14"/>
  <c r="S82" i="14"/>
  <c r="AX82" i="14"/>
  <c r="AM82" i="14"/>
  <c r="W82" i="14"/>
  <c r="AY82" i="14"/>
  <c r="AO82" i="14"/>
  <c r="F82" i="14"/>
  <c r="AZ82" i="14"/>
  <c r="AP82" i="14"/>
  <c r="BA82" i="14"/>
  <c r="G82" i="14"/>
  <c r="Y82" i="14"/>
  <c r="H82" i="14"/>
  <c r="Z82" i="14"/>
  <c r="I82" i="14"/>
  <c r="AC82" i="14"/>
  <c r="J82" i="14"/>
  <c r="AD82" i="14"/>
  <c r="K82" i="14"/>
  <c r="AE82" i="14"/>
  <c r="L82" i="14"/>
  <c r="AF82" i="14"/>
  <c r="AI82" i="14"/>
  <c r="AL82" i="14"/>
  <c r="M82" i="14"/>
  <c r="P82" i="14"/>
  <c r="T82" i="14"/>
  <c r="AT82" i="14"/>
  <c r="AW82" i="14"/>
  <c r="AY51" i="14"/>
  <c r="AK51" i="14"/>
  <c r="O51" i="14"/>
  <c r="AV51" i="14"/>
  <c r="AH51" i="14"/>
  <c r="L51" i="14"/>
  <c r="BA51" i="14"/>
  <c r="AO51" i="14"/>
  <c r="U51" i="14"/>
  <c r="AT51" i="14"/>
  <c r="AI51" i="14"/>
  <c r="P51" i="14"/>
  <c r="X51" i="14"/>
  <c r="AR51" i="14"/>
  <c r="Y51" i="14"/>
  <c r="G51" i="14"/>
  <c r="AW51" i="14"/>
  <c r="AN51" i="14"/>
  <c r="W51" i="14"/>
  <c r="Z51" i="14"/>
  <c r="K51" i="14"/>
  <c r="AG51" i="14"/>
  <c r="V51" i="14"/>
  <c r="AJ51" i="14"/>
  <c r="F51" i="14"/>
  <c r="I51" i="14"/>
  <c r="AS51" i="14"/>
  <c r="J51" i="14"/>
  <c r="AX51" i="14"/>
  <c r="N51" i="14"/>
  <c r="AZ51" i="14"/>
  <c r="Q51" i="14"/>
  <c r="AB51" i="14"/>
  <c r="S51" i="14"/>
  <c r="AC51" i="14"/>
  <c r="T51" i="14"/>
  <c r="AD51" i="14"/>
  <c r="AE51" i="14"/>
  <c r="AF51" i="14"/>
  <c r="AL51" i="14"/>
  <c r="AM51" i="14"/>
  <c r="AP51" i="14"/>
  <c r="AQ51" i="14"/>
  <c r="R51" i="14"/>
  <c r="AU51" i="14"/>
  <c r="AA51" i="14"/>
  <c r="H51" i="14"/>
  <c r="M51" i="14"/>
  <c r="D29" i="14"/>
  <c r="Z74" i="8"/>
  <c r="Z17" i="8"/>
  <c r="D16" i="12"/>
  <c r="AD103" i="14"/>
  <c r="H103" i="14"/>
  <c r="F103" i="14"/>
  <c r="AB103" i="14"/>
  <c r="G103" i="14"/>
  <c r="AW103" i="14"/>
  <c r="AK103" i="14"/>
  <c r="Q103" i="14"/>
  <c r="AX103" i="14"/>
  <c r="AL103" i="14"/>
  <c r="R103" i="14"/>
  <c r="AY103" i="14"/>
  <c r="AM103" i="14"/>
  <c r="S103" i="14"/>
  <c r="Z103" i="14"/>
  <c r="AR103" i="14"/>
  <c r="AA103" i="14"/>
  <c r="I103" i="14"/>
  <c r="AU103" i="14"/>
  <c r="AI103" i="14"/>
  <c r="O103" i="14"/>
  <c r="AC103" i="14"/>
  <c r="T103" i="14"/>
  <c r="AE103" i="14"/>
  <c r="U103" i="14"/>
  <c r="AF103" i="14"/>
  <c r="V103" i="14"/>
  <c r="AJ103" i="14"/>
  <c r="AN103" i="14"/>
  <c r="AO103" i="14"/>
  <c r="AT103" i="14"/>
  <c r="J103" i="14"/>
  <c r="AV103" i="14"/>
  <c r="K103" i="14"/>
  <c r="X103" i="14"/>
  <c r="N103" i="14"/>
  <c r="W103" i="14"/>
  <c r="AZ103" i="14"/>
  <c r="BA103" i="14"/>
  <c r="Y103" i="14"/>
  <c r="AG103" i="14"/>
  <c r="AH103" i="14"/>
  <c r="AP103" i="14"/>
  <c r="AQ103" i="14"/>
  <c r="L103" i="14"/>
  <c r="M103" i="14"/>
  <c r="AS103" i="14"/>
  <c r="P103" i="14"/>
  <c r="C182" i="14"/>
  <c r="B182" i="14"/>
  <c r="D62" i="14"/>
  <c r="AY33" i="14"/>
  <c r="AK33" i="14"/>
  <c r="O33" i="14"/>
  <c r="AV33" i="14"/>
  <c r="AH33" i="14"/>
  <c r="L33" i="14"/>
  <c r="AA33" i="14"/>
  <c r="G33" i="14"/>
  <c r="AZ33" i="14"/>
  <c r="AN33" i="14"/>
  <c r="T33" i="14"/>
  <c r="AD33" i="14"/>
  <c r="M33" i="14"/>
  <c r="AE33" i="14"/>
  <c r="N33" i="14"/>
  <c r="AF33" i="14"/>
  <c r="P33" i="14"/>
  <c r="AG33" i="14"/>
  <c r="Q33" i="14"/>
  <c r="AU33" i="14"/>
  <c r="AM33" i="14"/>
  <c r="V33" i="14"/>
  <c r="AW33" i="14"/>
  <c r="AO33" i="14"/>
  <c r="W33" i="14"/>
  <c r="AX33" i="14"/>
  <c r="AP33" i="14"/>
  <c r="F33" i="14"/>
  <c r="BA33" i="14"/>
  <c r="AQ33" i="14"/>
  <c r="X33" i="14"/>
  <c r="AR33" i="14"/>
  <c r="Y33" i="14"/>
  <c r="H33" i="14"/>
  <c r="Z33" i="14"/>
  <c r="I33" i="14"/>
  <c r="AB33" i="14"/>
  <c r="R33" i="14"/>
  <c r="S33" i="14"/>
  <c r="AT33" i="14"/>
  <c r="AC33" i="14"/>
  <c r="AJ33" i="14"/>
  <c r="AL33" i="14"/>
  <c r="J33" i="14"/>
  <c r="K33" i="14"/>
  <c r="U33" i="14"/>
  <c r="AS33" i="14"/>
  <c r="AI33" i="14"/>
  <c r="H37" i="12"/>
  <c r="D17" i="14"/>
  <c r="D24" i="14"/>
  <c r="AW24" i="14"/>
  <c r="AI24" i="14"/>
  <c r="M24" i="14"/>
  <c r="AU24" i="14"/>
  <c r="AG24" i="14"/>
  <c r="K24" i="14"/>
  <c r="AX24" i="14"/>
  <c r="AL24" i="14"/>
  <c r="R24" i="14"/>
  <c r="AF24" i="14"/>
  <c r="N24" i="14"/>
  <c r="AE24" i="14"/>
  <c r="P24" i="14"/>
  <c r="AB24" i="14"/>
  <c r="J24" i="14"/>
  <c r="AV24" i="14"/>
  <c r="AP24" i="14"/>
  <c r="AY24" i="14"/>
  <c r="AQ24" i="14"/>
  <c r="AK24" i="14"/>
  <c r="V24" i="14"/>
  <c r="AJ24" i="14"/>
  <c r="AM24" i="14"/>
  <c r="AN24" i="14"/>
  <c r="AO24" i="14"/>
  <c r="AZ24" i="14"/>
  <c r="I24" i="14"/>
  <c r="BA24" i="14"/>
  <c r="L24" i="14"/>
  <c r="X24" i="14"/>
  <c r="O24" i="14"/>
  <c r="Y24" i="14"/>
  <c r="Q24" i="14"/>
  <c r="Z24" i="14"/>
  <c r="S24" i="14"/>
  <c r="AA24" i="14"/>
  <c r="T24" i="14"/>
  <c r="AC24" i="14"/>
  <c r="U24" i="14"/>
  <c r="W24" i="14"/>
  <c r="AS24" i="14"/>
  <c r="AT24" i="14"/>
  <c r="AH24" i="14"/>
  <c r="AR24" i="14"/>
  <c r="H24" i="14"/>
  <c r="F24" i="14"/>
  <c r="AD24" i="14"/>
  <c r="G24" i="14"/>
  <c r="AW159" i="14"/>
  <c r="AI159" i="14"/>
  <c r="M159" i="14"/>
  <c r="AX159" i="14"/>
  <c r="AJ159" i="14"/>
  <c r="N159" i="14"/>
  <c r="AY159" i="14"/>
  <c r="AK159" i="14"/>
  <c r="O159" i="14"/>
  <c r="D159" i="14"/>
  <c r="AU159" i="14"/>
  <c r="AG159" i="14"/>
  <c r="K159" i="14"/>
  <c r="Z159" i="14"/>
  <c r="H159" i="14"/>
  <c r="AA159" i="14"/>
  <c r="I159" i="14"/>
  <c r="AH159" i="14"/>
  <c r="S159" i="14"/>
  <c r="AT159" i="14"/>
  <c r="AN159" i="14"/>
  <c r="V159" i="14"/>
  <c r="AV159" i="14"/>
  <c r="AO159" i="14"/>
  <c r="W159" i="14"/>
  <c r="X159" i="14"/>
  <c r="AR159" i="14"/>
  <c r="AZ159" i="14"/>
  <c r="Q159" i="14"/>
  <c r="AC159" i="14"/>
  <c r="F159" i="14"/>
  <c r="AD159" i="14"/>
  <c r="AL159" i="14"/>
  <c r="AM159" i="14"/>
  <c r="J159" i="14"/>
  <c r="L159" i="14"/>
  <c r="P159" i="14"/>
  <c r="R159" i="14"/>
  <c r="T159" i="14"/>
  <c r="U159" i="14"/>
  <c r="AS159" i="14"/>
  <c r="Y159" i="14"/>
  <c r="AB159" i="14"/>
  <c r="AP159" i="14"/>
  <c r="AQ159" i="14"/>
  <c r="G159" i="14"/>
  <c r="AF159" i="14"/>
  <c r="AE159" i="14"/>
  <c r="BA159" i="14"/>
  <c r="AV29" i="14"/>
  <c r="AH29" i="14"/>
  <c r="L29" i="14"/>
  <c r="AD29" i="14"/>
  <c r="H29" i="14"/>
  <c r="F29" i="14"/>
  <c r="Y29" i="14"/>
  <c r="AQ29" i="14"/>
  <c r="W29" i="14"/>
  <c r="AZ29" i="14"/>
  <c r="AN29" i="14"/>
  <c r="T29" i="14"/>
  <c r="BA29" i="14"/>
  <c r="AR29" i="14"/>
  <c r="X29" i="14"/>
  <c r="G29" i="14"/>
  <c r="AU29" i="14"/>
  <c r="AL29" i="14"/>
  <c r="U29" i="14"/>
  <c r="AM29" i="14"/>
  <c r="AS29" i="14"/>
  <c r="AO29" i="14"/>
  <c r="AT29" i="14"/>
  <c r="AP29" i="14"/>
  <c r="AW29" i="14"/>
  <c r="I29" i="14"/>
  <c r="AA29" i="14"/>
  <c r="N29" i="14"/>
  <c r="AB29" i="14"/>
  <c r="O29" i="14"/>
  <c r="AC29" i="14"/>
  <c r="P29" i="14"/>
  <c r="AE29" i="14"/>
  <c r="Q29" i="14"/>
  <c r="AF29" i="14"/>
  <c r="R29" i="14"/>
  <c r="AG29" i="14"/>
  <c r="S29" i="14"/>
  <c r="AI29" i="14"/>
  <c r="V29" i="14"/>
  <c r="Z29" i="14"/>
  <c r="AJ29" i="14"/>
  <c r="AX29" i="14"/>
  <c r="AK29" i="14"/>
  <c r="J29" i="14"/>
  <c r="M29" i="14"/>
  <c r="AY29" i="14"/>
  <c r="K29" i="14"/>
  <c r="D18" i="14"/>
  <c r="D161" i="14"/>
  <c r="AS111" i="14"/>
  <c r="AE111" i="14"/>
  <c r="I111" i="14"/>
  <c r="AY111" i="14"/>
  <c r="AL111" i="14"/>
  <c r="Q111" i="14"/>
  <c r="AZ111" i="14"/>
  <c r="AM111" i="14"/>
  <c r="R111" i="14"/>
  <c r="BA111" i="14"/>
  <c r="AN111" i="14"/>
  <c r="S111" i="14"/>
  <c r="AW111" i="14"/>
  <c r="AJ111" i="14"/>
  <c r="O111" i="14"/>
  <c r="AI111" i="14"/>
  <c r="V111" i="14"/>
  <c r="AK111" i="14"/>
  <c r="W111" i="14"/>
  <c r="AT111" i="14"/>
  <c r="AO111" i="14"/>
  <c r="F111" i="14"/>
  <c r="AX111" i="14"/>
  <c r="AR111" i="14"/>
  <c r="X111" i="14"/>
  <c r="G111" i="14"/>
  <c r="AB111" i="14"/>
  <c r="L111" i="14"/>
  <c r="AC111" i="14"/>
  <c r="M111" i="14"/>
  <c r="AG111" i="14"/>
  <c r="T111" i="14"/>
  <c r="AD111" i="14"/>
  <c r="AF111" i="14"/>
  <c r="AP111" i="14"/>
  <c r="AQ111" i="14"/>
  <c r="J111" i="14"/>
  <c r="K111" i="14"/>
  <c r="N111" i="14"/>
  <c r="P111" i="14"/>
  <c r="U111" i="14"/>
  <c r="AU111" i="14"/>
  <c r="AV111" i="14"/>
  <c r="Y111" i="14"/>
  <c r="Z111" i="14"/>
  <c r="AH111" i="14"/>
  <c r="H111" i="14"/>
  <c r="AA111" i="14"/>
  <c r="AW177" i="14"/>
  <c r="AI177" i="14"/>
  <c r="M177" i="14"/>
  <c r="AX177" i="14"/>
  <c r="AJ177" i="14"/>
  <c r="N177" i="14"/>
  <c r="AU177" i="14"/>
  <c r="AG177" i="14"/>
  <c r="K177" i="14"/>
  <c r="X177" i="14"/>
  <c r="AQ177" i="14"/>
  <c r="F177" i="14"/>
  <c r="AZ177" i="14"/>
  <c r="AO177" i="14"/>
  <c r="V177" i="14"/>
  <c r="AB177" i="14"/>
  <c r="L177" i="14"/>
  <c r="AF177" i="14"/>
  <c r="R177" i="14"/>
  <c r="AH177" i="14"/>
  <c r="S177" i="14"/>
  <c r="AS177" i="14"/>
  <c r="AM177" i="14"/>
  <c r="W177" i="14"/>
  <c r="AT177" i="14"/>
  <c r="AN177" i="14"/>
  <c r="AY177" i="14"/>
  <c r="O177" i="14"/>
  <c r="AA177" i="14"/>
  <c r="U177" i="14"/>
  <c r="AC177" i="14"/>
  <c r="AD177" i="14"/>
  <c r="AE177" i="14"/>
  <c r="AL177" i="14"/>
  <c r="AP177" i="14"/>
  <c r="H177" i="14"/>
  <c r="G177" i="14"/>
  <c r="Y177" i="14"/>
  <c r="AV177" i="14"/>
  <c r="I177" i="14"/>
  <c r="J177" i="14"/>
  <c r="Z177" i="14"/>
  <c r="AK177" i="14"/>
  <c r="AR177" i="14"/>
  <c r="P177" i="14"/>
  <c r="Q177" i="14"/>
  <c r="BA177" i="14"/>
  <c r="T177" i="14"/>
  <c r="BA202" i="14"/>
  <c r="AM202" i="14"/>
  <c r="Q202" i="14"/>
  <c r="AY202" i="14"/>
  <c r="AK202" i="14"/>
  <c r="O202" i="14"/>
  <c r="AW202" i="14"/>
  <c r="AL202" i="14"/>
  <c r="S202" i="14"/>
  <c r="AX202" i="14"/>
  <c r="AN202" i="14"/>
  <c r="T202" i="14"/>
  <c r="AH202" i="14"/>
  <c r="R202" i="14"/>
  <c r="AI202" i="14"/>
  <c r="V202" i="14"/>
  <c r="AD202" i="14"/>
  <c r="M202" i="14"/>
  <c r="AS202" i="14"/>
  <c r="AP202" i="14"/>
  <c r="AG202" i="14"/>
  <c r="F202" i="14"/>
  <c r="X202" i="14"/>
  <c r="K202" i="14"/>
  <c r="Y202" i="14"/>
  <c r="L202" i="14"/>
  <c r="Z202" i="14"/>
  <c r="N202" i="14"/>
  <c r="AF202" i="14"/>
  <c r="AJ202" i="14"/>
  <c r="AT202" i="14"/>
  <c r="G202" i="14"/>
  <c r="AB202" i="14"/>
  <c r="AC202" i="14"/>
  <c r="AE202" i="14"/>
  <c r="AO202" i="14"/>
  <c r="H202" i="14"/>
  <c r="I202" i="14"/>
  <c r="J202" i="14"/>
  <c r="P202" i="14"/>
  <c r="U202" i="14"/>
  <c r="W202" i="14"/>
  <c r="AU202" i="14"/>
  <c r="AV202" i="14"/>
  <c r="AR202" i="14"/>
  <c r="AA202" i="14"/>
  <c r="AQ202" i="14"/>
  <c r="AZ202" i="14"/>
  <c r="Z63" i="8"/>
  <c r="D20" i="14"/>
  <c r="B164" i="14"/>
  <c r="C164" i="14"/>
  <c r="B132" i="14"/>
  <c r="C132" i="14"/>
  <c r="AW22" i="14"/>
  <c r="AI22" i="14"/>
  <c r="M22" i="14"/>
  <c r="AU22" i="14"/>
  <c r="AG22" i="14"/>
  <c r="K22" i="14"/>
  <c r="AX22" i="14"/>
  <c r="AL22" i="14"/>
  <c r="R22" i="14"/>
  <c r="AZ22" i="14"/>
  <c r="AO22" i="14"/>
  <c r="V22" i="14"/>
  <c r="AS22" i="14"/>
  <c r="AJ22" i="14"/>
  <c r="Q22" i="14"/>
  <c r="BA22" i="14"/>
  <c r="AR22" i="14"/>
  <c r="AT22" i="14"/>
  <c r="AN22" i="14"/>
  <c r="F22" i="14"/>
  <c r="AP22" i="14"/>
  <c r="AQ22" i="14"/>
  <c r="AF22" i="14"/>
  <c r="U22" i="14"/>
  <c r="G22" i="14"/>
  <c r="H22" i="14"/>
  <c r="I22" i="14"/>
  <c r="AV22" i="14"/>
  <c r="J22" i="14"/>
  <c r="Z22" i="14"/>
  <c r="P22" i="14"/>
  <c r="AA22" i="14"/>
  <c r="S22" i="14"/>
  <c r="AB22" i="14"/>
  <c r="T22" i="14"/>
  <c r="AC22" i="14"/>
  <c r="W22" i="14"/>
  <c r="AD22" i="14"/>
  <c r="AE22" i="14"/>
  <c r="AH22" i="14"/>
  <c r="O22" i="14"/>
  <c r="X22" i="14"/>
  <c r="Y22" i="14"/>
  <c r="AK22" i="14"/>
  <c r="AM22" i="14"/>
  <c r="L22" i="14"/>
  <c r="N22" i="14"/>
  <c r="AY22" i="14"/>
  <c r="AW14" i="14"/>
  <c r="AI14" i="14"/>
  <c r="M14" i="14"/>
  <c r="AU14" i="14"/>
  <c r="AG14" i="14"/>
  <c r="K14" i="14"/>
  <c r="AY14" i="14"/>
  <c r="AM14" i="14"/>
  <c r="S14" i="14"/>
  <c r="AZ14" i="14"/>
  <c r="AN14" i="14"/>
  <c r="AJ14" i="14"/>
  <c r="R14" i="14"/>
  <c r="AF14" i="14"/>
  <c r="Q14" i="14"/>
  <c r="AB14" i="14"/>
  <c r="L14" i="14"/>
  <c r="AA14" i="14"/>
  <c r="O14" i="14"/>
  <c r="X14" i="14"/>
  <c r="I14" i="14"/>
  <c r="AX14" i="14"/>
  <c r="J14" i="14"/>
  <c r="BA14" i="14"/>
  <c r="N14" i="14"/>
  <c r="Y14" i="14"/>
  <c r="P14" i="14"/>
  <c r="AH14" i="14"/>
  <c r="F14" i="14"/>
  <c r="AQ14" i="14"/>
  <c r="AS14" i="14"/>
  <c r="V14" i="14"/>
  <c r="AT14" i="14"/>
  <c r="W14" i="14"/>
  <c r="AV14" i="14"/>
  <c r="Z14" i="14"/>
  <c r="AK14" i="14"/>
  <c r="AL14" i="14"/>
  <c r="AO14" i="14"/>
  <c r="AP14" i="14"/>
  <c r="AR14" i="14"/>
  <c r="G14" i="14"/>
  <c r="H14" i="14"/>
  <c r="AC14" i="14"/>
  <c r="AD14" i="14"/>
  <c r="AE14" i="14"/>
  <c r="U14" i="14"/>
  <c r="T14" i="14"/>
  <c r="AW17" i="14"/>
  <c r="AI17" i="14"/>
  <c r="M17" i="14"/>
  <c r="AU17" i="14"/>
  <c r="AG17" i="14"/>
  <c r="K17" i="14"/>
  <c r="BA17" i="14"/>
  <c r="AO17" i="14"/>
  <c r="U17" i="14"/>
  <c r="AC17" i="14"/>
  <c r="J17" i="14"/>
  <c r="AS17" i="14"/>
  <c r="AK17" i="14"/>
  <c r="S17" i="14"/>
  <c r="AE17" i="14"/>
  <c r="O17" i="14"/>
  <c r="AA17" i="14"/>
  <c r="N17" i="14"/>
  <c r="X17" i="14"/>
  <c r="H17" i="14"/>
  <c r="AP17" i="14"/>
  <c r="AT17" i="14"/>
  <c r="AQ17" i="14"/>
  <c r="AV17" i="14"/>
  <c r="AR17" i="14"/>
  <c r="Z17" i="14"/>
  <c r="Q17" i="14"/>
  <c r="AJ17" i="14"/>
  <c r="F17" i="14"/>
  <c r="AF17" i="14"/>
  <c r="AH17" i="14"/>
  <c r="AL17" i="14"/>
  <c r="AM17" i="14"/>
  <c r="L17" i="14"/>
  <c r="P17" i="14"/>
  <c r="R17" i="14"/>
  <c r="AX17" i="14"/>
  <c r="T17" i="14"/>
  <c r="AY17" i="14"/>
  <c r="V17" i="14"/>
  <c r="AZ17" i="14"/>
  <c r="W17" i="14"/>
  <c r="Y17" i="14"/>
  <c r="AD17" i="14"/>
  <c r="AN17" i="14"/>
  <c r="I17" i="14"/>
  <c r="AB17" i="14"/>
  <c r="G17" i="14"/>
  <c r="AW18" i="14"/>
  <c r="AI18" i="14"/>
  <c r="M18" i="14"/>
  <c r="AU18" i="14"/>
  <c r="AG18" i="14"/>
  <c r="K18" i="14"/>
  <c r="AC18" i="14"/>
  <c r="I18" i="14"/>
  <c r="AY18" i="14"/>
  <c r="AN18" i="14"/>
  <c r="U18" i="14"/>
  <c r="AD18" i="14"/>
  <c r="N18" i="14"/>
  <c r="Y18" i="14"/>
  <c r="G18" i="14"/>
  <c r="AA18" i="14"/>
  <c r="O18" i="14"/>
  <c r="BA18" i="14"/>
  <c r="H18" i="14"/>
  <c r="AX18" i="14"/>
  <c r="J18" i="14"/>
  <c r="AZ18" i="14"/>
  <c r="L18" i="14"/>
  <c r="X18" i="14"/>
  <c r="P18" i="14"/>
  <c r="AH18" i="14"/>
  <c r="V18" i="14"/>
  <c r="AO18" i="14"/>
  <c r="Z18" i="14"/>
  <c r="F18" i="14"/>
  <c r="AB18" i="14"/>
  <c r="AE18" i="14"/>
  <c r="AF18" i="14"/>
  <c r="AM18" i="14"/>
  <c r="AP18" i="14"/>
  <c r="AQ18" i="14"/>
  <c r="AR18" i="14"/>
  <c r="Q18" i="14"/>
  <c r="R18" i="14"/>
  <c r="AS18" i="14"/>
  <c r="S18" i="14"/>
  <c r="AJ18" i="14"/>
  <c r="T18" i="14"/>
  <c r="W18" i="14"/>
  <c r="AT18" i="14"/>
  <c r="AK18" i="14"/>
  <c r="AL18" i="14"/>
  <c r="AV18" i="14"/>
  <c r="AW161" i="14"/>
  <c r="AI161" i="14"/>
  <c r="M161" i="14"/>
  <c r="AX161" i="14"/>
  <c r="AJ161" i="14"/>
  <c r="N161" i="14"/>
  <c r="AU161" i="14"/>
  <c r="AG161" i="14"/>
  <c r="K161" i="14"/>
  <c r="AD161" i="14"/>
  <c r="L161" i="14"/>
  <c r="AY161" i="14"/>
  <c r="AN161" i="14"/>
  <c r="U161" i="14"/>
  <c r="X161" i="14"/>
  <c r="AQ161" i="14"/>
  <c r="F161" i="14"/>
  <c r="Y161" i="14"/>
  <c r="AR161" i="14"/>
  <c r="AB161" i="14"/>
  <c r="I161" i="14"/>
  <c r="AT161" i="14"/>
  <c r="H161" i="14"/>
  <c r="Z161" i="14"/>
  <c r="Q161" i="14"/>
  <c r="AA161" i="14"/>
  <c r="R161" i="14"/>
  <c r="AF161" i="14"/>
  <c r="V161" i="14"/>
  <c r="AH161" i="14"/>
  <c r="W161" i="14"/>
  <c r="AM161" i="14"/>
  <c r="AO161" i="14"/>
  <c r="AP161" i="14"/>
  <c r="G161" i="14"/>
  <c r="J161" i="14"/>
  <c r="O161" i="14"/>
  <c r="P161" i="14"/>
  <c r="S161" i="14"/>
  <c r="AV161" i="14"/>
  <c r="AZ161" i="14"/>
  <c r="AE161" i="14"/>
  <c r="AS161" i="14"/>
  <c r="AL161" i="14"/>
  <c r="T161" i="14"/>
  <c r="BA161" i="14"/>
  <c r="AC161" i="14"/>
  <c r="AK161" i="14"/>
  <c r="D85" i="14"/>
  <c r="AA85" i="14"/>
  <c r="AQ85" i="14"/>
  <c r="U85" i="14"/>
  <c r="AB85" i="14"/>
  <c r="AR85" i="14"/>
  <c r="V85" i="14"/>
  <c r="X85" i="14"/>
  <c r="AN85" i="14"/>
  <c r="R85" i="14"/>
  <c r="AT85" i="14"/>
  <c r="AI85" i="14"/>
  <c r="P85" i="14"/>
  <c r="AU85" i="14"/>
  <c r="AJ85" i="14"/>
  <c r="Q85" i="14"/>
  <c r="AW85" i="14"/>
  <c r="AL85" i="14"/>
  <c r="T85" i="14"/>
  <c r="AX85" i="14"/>
  <c r="AM85" i="14"/>
  <c r="W85" i="14"/>
  <c r="AZ85" i="14"/>
  <c r="AP85" i="14"/>
  <c r="BA85" i="14"/>
  <c r="G85" i="14"/>
  <c r="Y85" i="14"/>
  <c r="H85" i="14"/>
  <c r="Z85" i="14"/>
  <c r="I85" i="14"/>
  <c r="AC85" i="14"/>
  <c r="J85" i="14"/>
  <c r="AD85" i="14"/>
  <c r="K85" i="14"/>
  <c r="AE85" i="14"/>
  <c r="L85" i="14"/>
  <c r="AF85" i="14"/>
  <c r="M85" i="14"/>
  <c r="AG85" i="14"/>
  <c r="N85" i="14"/>
  <c r="AK85" i="14"/>
  <c r="AO85" i="14"/>
  <c r="O85" i="14"/>
  <c r="S85" i="14"/>
  <c r="F85" i="14"/>
  <c r="AS85" i="14"/>
  <c r="AV85" i="14"/>
  <c r="AY85" i="14"/>
  <c r="AH85" i="14"/>
  <c r="D60" i="14"/>
  <c r="AY60" i="14"/>
  <c r="AK60" i="14"/>
  <c r="O60" i="14"/>
  <c r="AV60" i="14"/>
  <c r="AH60" i="14"/>
  <c r="L60" i="14"/>
  <c r="AC60" i="14"/>
  <c r="I60" i="14"/>
  <c r="X60" i="14"/>
  <c r="AP60" i="14"/>
  <c r="V60" i="14"/>
  <c r="AD60" i="14"/>
  <c r="M60" i="14"/>
  <c r="AE60" i="14"/>
  <c r="N60" i="14"/>
  <c r="Z60" i="14"/>
  <c r="H60" i="14"/>
  <c r="AB60" i="14"/>
  <c r="R60" i="14"/>
  <c r="AS60" i="14"/>
  <c r="AN60" i="14"/>
  <c r="AT60" i="14"/>
  <c r="AO60" i="14"/>
  <c r="Y60" i="14"/>
  <c r="T60" i="14"/>
  <c r="AA60" i="14"/>
  <c r="U60" i="14"/>
  <c r="AG60" i="14"/>
  <c r="F60" i="14"/>
  <c r="AI60" i="14"/>
  <c r="AL60" i="14"/>
  <c r="AM60" i="14"/>
  <c r="AQ60" i="14"/>
  <c r="AR60" i="14"/>
  <c r="G60" i="14"/>
  <c r="AU60" i="14"/>
  <c r="J60" i="14"/>
  <c r="AW60" i="14"/>
  <c r="K60" i="14"/>
  <c r="AX60" i="14"/>
  <c r="P60" i="14"/>
  <c r="AZ60" i="14"/>
  <c r="Q60" i="14"/>
  <c r="BA60" i="14"/>
  <c r="AF60" i="14"/>
  <c r="AJ60" i="14"/>
  <c r="S60" i="14"/>
  <c r="W60" i="14"/>
  <c r="D68" i="14"/>
  <c r="AT68" i="14"/>
  <c r="AF68" i="14"/>
  <c r="J68" i="14"/>
  <c r="AA68" i="14"/>
  <c r="AQ68" i="14"/>
  <c r="U68" i="14"/>
  <c r="BA68" i="14"/>
  <c r="AO68" i="14"/>
  <c r="V68" i="14"/>
  <c r="X68" i="14"/>
  <c r="AP68" i="14"/>
  <c r="W68" i="14"/>
  <c r="AX68" i="14"/>
  <c r="AL68" i="14"/>
  <c r="R68" i="14"/>
  <c r="AB68" i="14"/>
  <c r="L68" i="14"/>
  <c r="AJ68" i="14"/>
  <c r="T68" i="14"/>
  <c r="AS68" i="14"/>
  <c r="AK68" i="14"/>
  <c r="F68" i="14"/>
  <c r="AR68" i="14"/>
  <c r="AU68" i="14"/>
  <c r="G68" i="14"/>
  <c r="AW68" i="14"/>
  <c r="I68" i="14"/>
  <c r="AY68" i="14"/>
  <c r="K68" i="14"/>
  <c r="Y68" i="14"/>
  <c r="N68" i="14"/>
  <c r="Z68" i="14"/>
  <c r="O68" i="14"/>
  <c r="AC68" i="14"/>
  <c r="P68" i="14"/>
  <c r="AD68" i="14"/>
  <c r="Q68" i="14"/>
  <c r="AE68" i="14"/>
  <c r="S68" i="14"/>
  <c r="AG68" i="14"/>
  <c r="AH68" i="14"/>
  <c r="AI68" i="14"/>
  <c r="AM68" i="14"/>
  <c r="AV68" i="14"/>
  <c r="AZ68" i="14"/>
  <c r="AN68" i="14"/>
  <c r="H68" i="14"/>
  <c r="M68" i="14"/>
  <c r="D37" i="14"/>
  <c r="AF102" i="14"/>
  <c r="D72" i="14"/>
  <c r="AT72" i="14"/>
  <c r="AF72" i="14"/>
  <c r="J72" i="14"/>
  <c r="AA72" i="14"/>
  <c r="AQ72" i="14"/>
  <c r="U72" i="14"/>
  <c r="AW72" i="14"/>
  <c r="AK72" i="14"/>
  <c r="Q72" i="14"/>
  <c r="AX72" i="14"/>
  <c r="AL72" i="14"/>
  <c r="R72" i="14"/>
  <c r="AS72" i="14"/>
  <c r="AH72" i="14"/>
  <c r="N72" i="14"/>
  <c r="AZ72" i="14"/>
  <c r="AR72" i="14"/>
  <c r="AD72" i="14"/>
  <c r="O72" i="14"/>
  <c r="AE72" i="14"/>
  <c r="P72" i="14"/>
  <c r="AB72" i="14"/>
  <c r="T72" i="14"/>
  <c r="AC72" i="14"/>
  <c r="V72" i="14"/>
  <c r="AI72" i="14"/>
  <c r="F72" i="14"/>
  <c r="AJ72" i="14"/>
  <c r="AN72" i="14"/>
  <c r="AO72" i="14"/>
  <c r="AP72" i="14"/>
  <c r="AU72" i="14"/>
  <c r="G72" i="14"/>
  <c r="AV72" i="14"/>
  <c r="H72" i="14"/>
  <c r="AY72" i="14"/>
  <c r="I72" i="14"/>
  <c r="BA72" i="14"/>
  <c r="K72" i="14"/>
  <c r="X72" i="14"/>
  <c r="L72" i="14"/>
  <c r="Y72" i="14"/>
  <c r="M72" i="14"/>
  <c r="S72" i="14"/>
  <c r="W72" i="14"/>
  <c r="Z72" i="14"/>
  <c r="AG72" i="14"/>
  <c r="AM72" i="14"/>
  <c r="D26" i="14"/>
  <c r="D27" i="14"/>
  <c r="AV27" i="14"/>
  <c r="AH27" i="14"/>
  <c r="L27" i="14"/>
  <c r="AD27" i="14"/>
  <c r="H27" i="14"/>
  <c r="F27" i="14"/>
  <c r="AC27" i="14"/>
  <c r="J27" i="14"/>
  <c r="Z27" i="14"/>
  <c r="AR27" i="14"/>
  <c r="AS27" i="14"/>
  <c r="AJ27" i="14"/>
  <c r="R27" i="14"/>
  <c r="AT27" i="14"/>
  <c r="AK27" i="14"/>
  <c r="S27" i="14"/>
  <c r="AE27" i="14"/>
  <c r="N27" i="14"/>
  <c r="AG27" i="14"/>
  <c r="U27" i="14"/>
  <c r="AI27" i="14"/>
  <c r="V27" i="14"/>
  <c r="AL27" i="14"/>
  <c r="W27" i="14"/>
  <c r="AM27" i="14"/>
  <c r="AX27" i="14"/>
  <c r="AQ27" i="14"/>
  <c r="AY27" i="14"/>
  <c r="G27" i="14"/>
  <c r="AZ27" i="14"/>
  <c r="I27" i="14"/>
  <c r="BA27" i="14"/>
  <c r="K27" i="14"/>
  <c r="X27" i="14"/>
  <c r="M27" i="14"/>
  <c r="Y27" i="14"/>
  <c r="O27" i="14"/>
  <c r="AA27" i="14"/>
  <c r="P27" i="14"/>
  <c r="AW27" i="14"/>
  <c r="AB27" i="14"/>
  <c r="AO27" i="14"/>
  <c r="AP27" i="14"/>
  <c r="AU27" i="14"/>
  <c r="AF27" i="14"/>
  <c r="Q27" i="14"/>
  <c r="T27" i="14"/>
  <c r="AN27" i="14"/>
  <c r="AY40" i="14"/>
  <c r="AK40" i="14"/>
  <c r="O40" i="14"/>
  <c r="AV40" i="14"/>
  <c r="AH40" i="14"/>
  <c r="L40" i="14"/>
  <c r="AX40" i="14"/>
  <c r="AM40" i="14"/>
  <c r="S40" i="14"/>
  <c r="AF40" i="14"/>
  <c r="M40" i="14"/>
  <c r="AB40" i="14"/>
  <c r="J40" i="14"/>
  <c r="AC40" i="14"/>
  <c r="K40" i="14"/>
  <c r="AD40" i="14"/>
  <c r="N40" i="14"/>
  <c r="AE40" i="14"/>
  <c r="P40" i="14"/>
  <c r="AT40" i="14"/>
  <c r="AL40" i="14"/>
  <c r="U40" i="14"/>
  <c r="AU40" i="14"/>
  <c r="AN40" i="14"/>
  <c r="V40" i="14"/>
  <c r="AW40" i="14"/>
  <c r="AZ40" i="14"/>
  <c r="AP40" i="14"/>
  <c r="F40" i="14"/>
  <c r="Y40" i="14"/>
  <c r="G40" i="14"/>
  <c r="AO40" i="14"/>
  <c r="T40" i="14"/>
  <c r="AS40" i="14"/>
  <c r="W40" i="14"/>
  <c r="AR40" i="14"/>
  <c r="H40" i="14"/>
  <c r="Q40" i="14"/>
  <c r="R40" i="14"/>
  <c r="BA40" i="14"/>
  <c r="X40" i="14"/>
  <c r="Z40" i="14"/>
  <c r="AA40" i="14"/>
  <c r="AG40" i="14"/>
  <c r="AI40" i="14"/>
  <c r="AJ40" i="14"/>
  <c r="AQ40" i="14"/>
  <c r="I40" i="14"/>
  <c r="AY63" i="14"/>
  <c r="AK63" i="14"/>
  <c r="O63" i="14"/>
  <c r="AV63" i="14"/>
  <c r="AH63" i="14"/>
  <c r="L63" i="14"/>
  <c r="Y63" i="14"/>
  <c r="AQ63" i="14"/>
  <c r="W63" i="14"/>
  <c r="AW63" i="14"/>
  <c r="AL63" i="14"/>
  <c r="R63" i="14"/>
  <c r="AT63" i="14"/>
  <c r="AM63" i="14"/>
  <c r="U63" i="14"/>
  <c r="AU63" i="14"/>
  <c r="AN63" i="14"/>
  <c r="V63" i="14"/>
  <c r="AG63" i="14"/>
  <c r="Q63" i="14"/>
  <c r="AI63" i="14"/>
  <c r="BA63" i="14"/>
  <c r="I63" i="14"/>
  <c r="X63" i="14"/>
  <c r="J63" i="14"/>
  <c r="AA63" i="14"/>
  <c r="S63" i="14"/>
  <c r="AB63" i="14"/>
  <c r="T63" i="14"/>
  <c r="AD63" i="14"/>
  <c r="AE63" i="14"/>
  <c r="AJ63" i="14"/>
  <c r="AO63" i="14"/>
  <c r="AP63" i="14"/>
  <c r="AR63" i="14"/>
  <c r="G63" i="14"/>
  <c r="H63" i="14"/>
  <c r="AS63" i="14"/>
  <c r="K63" i="14"/>
  <c r="AX63" i="14"/>
  <c r="M63" i="14"/>
  <c r="AZ63" i="14"/>
  <c r="N63" i="14"/>
  <c r="AF63" i="14"/>
  <c r="Z63" i="14"/>
  <c r="AC63" i="14"/>
  <c r="P63" i="14"/>
  <c r="F63" i="14"/>
  <c r="D63" i="14"/>
  <c r="AY41" i="14"/>
  <c r="AK41" i="14"/>
  <c r="O41" i="14"/>
  <c r="AV41" i="14"/>
  <c r="AH41" i="14"/>
  <c r="L41" i="14"/>
  <c r="AA41" i="14"/>
  <c r="G41" i="14"/>
  <c r="AZ41" i="14"/>
  <c r="AN41" i="14"/>
  <c r="T41" i="14"/>
  <c r="BA41" i="14"/>
  <c r="AQ41" i="14"/>
  <c r="X41" i="14"/>
  <c r="AR41" i="14"/>
  <c r="Y41" i="14"/>
  <c r="H41" i="14"/>
  <c r="Z41" i="14"/>
  <c r="I41" i="14"/>
  <c r="AE41" i="14"/>
  <c r="N41" i="14"/>
  <c r="AF41" i="14"/>
  <c r="P41" i="14"/>
  <c r="AI41" i="14"/>
  <c r="R41" i="14"/>
  <c r="AU41" i="14"/>
  <c r="AM41" i="14"/>
  <c r="V41" i="14"/>
  <c r="AG41" i="14"/>
  <c r="M41" i="14"/>
  <c r="Q41" i="14"/>
  <c r="J41" i="14"/>
  <c r="K41" i="14"/>
  <c r="U41" i="14"/>
  <c r="W41" i="14"/>
  <c r="AT41" i="14"/>
  <c r="AW41" i="14"/>
  <c r="AX41" i="14"/>
  <c r="AB41" i="14"/>
  <c r="AC41" i="14"/>
  <c r="AD41" i="14"/>
  <c r="AJ41" i="14"/>
  <c r="AL41" i="14"/>
  <c r="AO41" i="14"/>
  <c r="AS41" i="14"/>
  <c r="AP41" i="14"/>
  <c r="S41" i="14"/>
  <c r="F41" i="14"/>
  <c r="D186" i="14"/>
  <c r="B154" i="14"/>
  <c r="C154" i="14"/>
  <c r="D21" i="14"/>
  <c r="AW21" i="14"/>
  <c r="AI21" i="14"/>
  <c r="M21" i="14"/>
  <c r="AU21" i="14"/>
  <c r="AG21" i="14"/>
  <c r="K21" i="14"/>
  <c r="AD21" i="14"/>
  <c r="J21" i="14"/>
  <c r="AC21" i="14"/>
  <c r="L21" i="14"/>
  <c r="Y21" i="14"/>
  <c r="AR21" i="14"/>
  <c r="X21" i="14"/>
  <c r="H21" i="14"/>
  <c r="AY21" i="14"/>
  <c r="AP21" i="14"/>
  <c r="AL21" i="14"/>
  <c r="W21" i="14"/>
  <c r="AM21" i="14"/>
  <c r="F21" i="14"/>
  <c r="AS21" i="14"/>
  <c r="AF21" i="14"/>
  <c r="S21" i="14"/>
  <c r="AA21" i="14"/>
  <c r="T21" i="14"/>
  <c r="AB21" i="14"/>
  <c r="U21" i="14"/>
  <c r="AE21" i="14"/>
  <c r="V21" i="14"/>
  <c r="AH21" i="14"/>
  <c r="AO21" i="14"/>
  <c r="AQ21" i="14"/>
  <c r="G21" i="14"/>
  <c r="AT21" i="14"/>
  <c r="I21" i="14"/>
  <c r="AV21" i="14"/>
  <c r="N21" i="14"/>
  <c r="AX21" i="14"/>
  <c r="O21" i="14"/>
  <c r="AZ21" i="14"/>
  <c r="P21" i="14"/>
  <c r="Z21" i="14"/>
  <c r="AJ21" i="14"/>
  <c r="Q21" i="14"/>
  <c r="R21" i="14"/>
  <c r="AK21" i="14"/>
  <c r="AN21" i="14"/>
  <c r="BA21" i="14"/>
  <c r="BA203" i="14"/>
  <c r="AM203" i="14"/>
  <c r="Q203" i="14"/>
  <c r="AY203" i="14"/>
  <c r="AK203" i="14"/>
  <c r="O203" i="14"/>
  <c r="AA203" i="14"/>
  <c r="G203" i="14"/>
  <c r="AB203" i="14"/>
  <c r="H203" i="14"/>
  <c r="AD203" i="14"/>
  <c r="L203" i="14"/>
  <c r="AG203" i="14"/>
  <c r="R203" i="14"/>
  <c r="Z203" i="14"/>
  <c r="K203" i="14"/>
  <c r="AU203" i="14"/>
  <c r="AP203" i="14"/>
  <c r="AL203" i="14"/>
  <c r="F203" i="14"/>
  <c r="AF203" i="14"/>
  <c r="V203" i="14"/>
  <c r="AH203" i="14"/>
  <c r="W203" i="14"/>
  <c r="AI203" i="14"/>
  <c r="AT203" i="14"/>
  <c r="AR203" i="14"/>
  <c r="AV203" i="14"/>
  <c r="I203" i="14"/>
  <c r="X203" i="14"/>
  <c r="P203" i="14"/>
  <c r="Y203" i="14"/>
  <c r="AC203" i="14"/>
  <c r="AE203" i="14"/>
  <c r="AJ203" i="14"/>
  <c r="AQ203" i="14"/>
  <c r="J203" i="14"/>
  <c r="M203" i="14"/>
  <c r="N203" i="14"/>
  <c r="S203" i="14"/>
  <c r="T203" i="14"/>
  <c r="AS203" i="14"/>
  <c r="U203" i="14"/>
  <c r="AW203" i="14"/>
  <c r="AN203" i="14"/>
  <c r="AO203" i="14"/>
  <c r="AZ203" i="14"/>
  <c r="AX203" i="14"/>
  <c r="AY52" i="14"/>
  <c r="AK52" i="14"/>
  <c r="O52" i="14"/>
  <c r="AV52" i="14"/>
  <c r="AH52" i="14"/>
  <c r="L52" i="14"/>
  <c r="AC52" i="14"/>
  <c r="I52" i="14"/>
  <c r="X52" i="14"/>
  <c r="AP52" i="14"/>
  <c r="V52" i="14"/>
  <c r="AT52" i="14"/>
  <c r="AL52" i="14"/>
  <c r="T52" i="14"/>
  <c r="AU52" i="14"/>
  <c r="AM52" i="14"/>
  <c r="U52" i="14"/>
  <c r="AG52" i="14"/>
  <c r="Q52" i="14"/>
  <c r="AA52" i="14"/>
  <c r="N52" i="14"/>
  <c r="AN52" i="14"/>
  <c r="AO52" i="14"/>
  <c r="AD52" i="14"/>
  <c r="F52" i="14"/>
  <c r="AE52" i="14"/>
  <c r="AI52" i="14"/>
  <c r="AJ52" i="14"/>
  <c r="AR52" i="14"/>
  <c r="G52" i="14"/>
  <c r="AS52" i="14"/>
  <c r="H52" i="14"/>
  <c r="AW52" i="14"/>
  <c r="J52" i="14"/>
  <c r="AX52" i="14"/>
  <c r="K52" i="14"/>
  <c r="AZ52" i="14"/>
  <c r="M52" i="14"/>
  <c r="BA52" i="14"/>
  <c r="P52" i="14"/>
  <c r="Y52" i="14"/>
  <c r="R52" i="14"/>
  <c r="Z52" i="14"/>
  <c r="S52" i="14"/>
  <c r="AB52" i="14"/>
  <c r="AF52" i="14"/>
  <c r="AQ52" i="14"/>
  <c r="W52" i="14"/>
  <c r="AY45" i="14"/>
  <c r="AK45" i="14"/>
  <c r="O45" i="14"/>
  <c r="AV45" i="14"/>
  <c r="AH45" i="14"/>
  <c r="L45" i="14"/>
  <c r="AU45" i="14"/>
  <c r="AJ45" i="14"/>
  <c r="Q45" i="14"/>
  <c r="AD45" i="14"/>
  <c r="J45" i="14"/>
  <c r="AW45" i="14"/>
  <c r="AN45" i="14"/>
  <c r="V45" i="14"/>
  <c r="AX45" i="14"/>
  <c r="AO45" i="14"/>
  <c r="W45" i="14"/>
  <c r="AZ45" i="14"/>
  <c r="AP45" i="14"/>
  <c r="F45" i="14"/>
  <c r="BA45" i="14"/>
  <c r="AQ45" i="14"/>
  <c r="AA45" i="14"/>
  <c r="I45" i="14"/>
  <c r="AB45" i="14"/>
  <c r="K45" i="14"/>
  <c r="AE45" i="14"/>
  <c r="N45" i="14"/>
  <c r="AI45" i="14"/>
  <c r="S45" i="14"/>
  <c r="M45" i="14"/>
  <c r="Z45" i="14"/>
  <c r="AC45" i="14"/>
  <c r="U45" i="14"/>
  <c r="AT45" i="14"/>
  <c r="X45" i="14"/>
  <c r="AF45" i="14"/>
  <c r="AG45" i="14"/>
  <c r="AL45" i="14"/>
  <c r="AM45" i="14"/>
  <c r="AR45" i="14"/>
  <c r="G45" i="14"/>
  <c r="H45" i="14"/>
  <c r="P45" i="14"/>
  <c r="R45" i="14"/>
  <c r="AS45" i="14"/>
  <c r="Y45" i="14"/>
  <c r="T45" i="14"/>
  <c r="L102" i="14"/>
  <c r="D56" i="14"/>
  <c r="D52" i="14"/>
  <c r="AY32" i="14"/>
  <c r="AK32" i="14"/>
  <c r="O32" i="14"/>
  <c r="AV32" i="14"/>
  <c r="AH32" i="14"/>
  <c r="L32" i="14"/>
  <c r="AX32" i="14"/>
  <c r="AM32" i="14"/>
  <c r="S32" i="14"/>
  <c r="AF32" i="14"/>
  <c r="M32" i="14"/>
  <c r="AS32" i="14"/>
  <c r="AJ32" i="14"/>
  <c r="T32" i="14"/>
  <c r="AT32" i="14"/>
  <c r="AL32" i="14"/>
  <c r="U32" i="14"/>
  <c r="AU32" i="14"/>
  <c r="AN32" i="14"/>
  <c r="V32" i="14"/>
  <c r="AW32" i="14"/>
  <c r="AO32" i="14"/>
  <c r="W32" i="14"/>
  <c r="Y32" i="14"/>
  <c r="G32" i="14"/>
  <c r="Z32" i="14"/>
  <c r="H32" i="14"/>
  <c r="AA32" i="14"/>
  <c r="I32" i="14"/>
  <c r="AB32" i="14"/>
  <c r="J32" i="14"/>
  <c r="AC32" i="14"/>
  <c r="K32" i="14"/>
  <c r="AD32" i="14"/>
  <c r="N32" i="14"/>
  <c r="AE32" i="14"/>
  <c r="P32" i="14"/>
  <c r="AI32" i="14"/>
  <c r="AP32" i="14"/>
  <c r="R32" i="14"/>
  <c r="F32" i="14"/>
  <c r="AZ32" i="14"/>
  <c r="BA32" i="14"/>
  <c r="X32" i="14"/>
  <c r="AG32" i="14"/>
  <c r="AQ32" i="14"/>
  <c r="AR32" i="14"/>
  <c r="Q32" i="14"/>
  <c r="D81" i="14"/>
  <c r="AW26" i="14"/>
  <c r="AI26" i="14"/>
  <c r="AU26" i="14"/>
  <c r="AG26" i="14"/>
  <c r="AF26" i="14"/>
  <c r="L26" i="14"/>
  <c r="AB26" i="14"/>
  <c r="H26" i="14"/>
  <c r="F26" i="14"/>
  <c r="AY26" i="14"/>
  <c r="AO26" i="14"/>
  <c r="U26" i="14"/>
  <c r="AT26" i="14"/>
  <c r="AL26" i="14"/>
  <c r="R26" i="14"/>
  <c r="AV26" i="14"/>
  <c r="AP26" i="14"/>
  <c r="AX26" i="14"/>
  <c r="AQ26" i="14"/>
  <c r="AJ26" i="14"/>
  <c r="S26" i="14"/>
  <c r="AA26" i="14"/>
  <c r="P26" i="14"/>
  <c r="AC26" i="14"/>
  <c r="Q26" i="14"/>
  <c r="AD26" i="14"/>
  <c r="T26" i="14"/>
  <c r="AE26" i="14"/>
  <c r="V26" i="14"/>
  <c r="AN26" i="14"/>
  <c r="AR26" i="14"/>
  <c r="G26" i="14"/>
  <c r="AS26" i="14"/>
  <c r="I26" i="14"/>
  <c r="AZ26" i="14"/>
  <c r="J26" i="14"/>
  <c r="BA26" i="14"/>
  <c r="K26" i="14"/>
  <c r="X26" i="14"/>
  <c r="M26" i="14"/>
  <c r="O26" i="14"/>
  <c r="AM26" i="14"/>
  <c r="N26" i="14"/>
  <c r="Y26" i="14"/>
  <c r="Z26" i="14"/>
  <c r="AH26" i="14"/>
  <c r="W26" i="14"/>
  <c r="AK26" i="14"/>
  <c r="AY64" i="14"/>
  <c r="AK64" i="14"/>
  <c r="AV64" i="14"/>
  <c r="AE64" i="14"/>
  <c r="J64" i="14"/>
  <c r="Z64" i="14"/>
  <c r="AQ64" i="14"/>
  <c r="U64" i="14"/>
  <c r="AF64" i="14"/>
  <c r="M64" i="14"/>
  <c r="AG64" i="14"/>
  <c r="N64" i="14"/>
  <c r="AB64" i="14"/>
  <c r="I64" i="14"/>
  <c r="AS64" i="14"/>
  <c r="AM64" i="14"/>
  <c r="W64" i="14"/>
  <c r="X64" i="14"/>
  <c r="K64" i="14"/>
  <c r="Y64" i="14"/>
  <c r="L64" i="14"/>
  <c r="AN64" i="14"/>
  <c r="AO64" i="14"/>
  <c r="AT64" i="14"/>
  <c r="AR64" i="14"/>
  <c r="AU64" i="14"/>
  <c r="G64" i="14"/>
  <c r="AX64" i="14"/>
  <c r="O64" i="14"/>
  <c r="AZ64" i="14"/>
  <c r="P64" i="14"/>
  <c r="BA64" i="14"/>
  <c r="Q64" i="14"/>
  <c r="AA64" i="14"/>
  <c r="R64" i="14"/>
  <c r="AC64" i="14"/>
  <c r="S64" i="14"/>
  <c r="AD64" i="14"/>
  <c r="T64" i="14"/>
  <c r="AH64" i="14"/>
  <c r="V64" i="14"/>
  <c r="AI64" i="14"/>
  <c r="F64" i="14"/>
  <c r="AJ64" i="14"/>
  <c r="AP64" i="14"/>
  <c r="H64" i="14"/>
  <c r="AW64" i="14"/>
  <c r="AL64" i="14"/>
  <c r="AO133" i="14"/>
  <c r="I133" i="14"/>
  <c r="AY133" i="14"/>
  <c r="D133" i="14"/>
  <c r="S133" i="14"/>
  <c r="AF133" i="14"/>
  <c r="O133" i="14"/>
  <c r="AV133" i="14"/>
  <c r="U133" i="14"/>
  <c r="AT133" i="14"/>
  <c r="V133" i="14"/>
  <c r="Y133" i="14"/>
  <c r="AE133" i="14"/>
  <c r="AJ133" i="14"/>
  <c r="AU133" i="14"/>
  <c r="AD133" i="14"/>
  <c r="AI133" i="14"/>
  <c r="AZ133" i="14"/>
  <c r="L133" i="14"/>
  <c r="AA133" i="14"/>
  <c r="W133" i="14"/>
  <c r="G133" i="14"/>
  <c r="AQ133" i="14"/>
  <c r="AL133" i="14"/>
  <c r="R133" i="14"/>
  <c r="AK133" i="14"/>
  <c r="J133" i="14"/>
  <c r="AC133" i="14"/>
  <c r="AN133" i="14"/>
  <c r="N133" i="14"/>
  <c r="X133" i="14"/>
  <c r="AR133" i="14"/>
  <c r="Q133" i="14"/>
  <c r="AB133" i="14"/>
  <c r="AM133" i="14"/>
  <c r="AX133" i="14"/>
  <c r="K133" i="14"/>
  <c r="BA133" i="14"/>
  <c r="T133" i="14"/>
  <c r="AS133" i="14"/>
  <c r="AG133" i="14"/>
  <c r="F133" i="14"/>
  <c r="AP133" i="14"/>
  <c r="AW133" i="14"/>
  <c r="P133" i="14"/>
  <c r="AH133" i="14"/>
  <c r="M133" i="14"/>
  <c r="H133" i="14"/>
  <c r="Z133" i="14"/>
  <c r="AY47" i="14"/>
  <c r="AK47" i="14"/>
  <c r="O47" i="14"/>
  <c r="AV47" i="14"/>
  <c r="AH47" i="14"/>
  <c r="L47" i="14"/>
  <c r="AE47" i="14"/>
  <c r="K47" i="14"/>
  <c r="Z47" i="14"/>
  <c r="AR47" i="14"/>
  <c r="F47" i="14"/>
  <c r="AA47" i="14"/>
  <c r="I47" i="14"/>
  <c r="AB47" i="14"/>
  <c r="J47" i="14"/>
  <c r="AC47" i="14"/>
  <c r="M47" i="14"/>
  <c r="AD47" i="14"/>
  <c r="N47" i="14"/>
  <c r="AS47" i="14"/>
  <c r="AJ47" i="14"/>
  <c r="S47" i="14"/>
  <c r="AT47" i="14"/>
  <c r="AL47" i="14"/>
  <c r="T47" i="14"/>
  <c r="AW47" i="14"/>
  <c r="AN47" i="14"/>
  <c r="V47" i="14"/>
  <c r="BA47" i="14"/>
  <c r="AQ47" i="14"/>
  <c r="AM47" i="14"/>
  <c r="R47" i="14"/>
  <c r="AU47" i="14"/>
  <c r="U47" i="14"/>
  <c r="AX47" i="14"/>
  <c r="AZ47" i="14"/>
  <c r="Y47" i="14"/>
  <c r="AF47" i="14"/>
  <c r="AI47" i="14"/>
  <c r="AO47" i="14"/>
  <c r="AP47" i="14"/>
  <c r="G47" i="14"/>
  <c r="H47" i="14"/>
  <c r="P47" i="14"/>
  <c r="Q47" i="14"/>
  <c r="W47" i="14"/>
  <c r="X47" i="14"/>
  <c r="AG47" i="14"/>
  <c r="D32" i="14"/>
  <c r="D145" i="14"/>
  <c r="D42" i="14"/>
  <c r="BA186" i="14"/>
  <c r="AM186" i="14"/>
  <c r="Q186" i="14"/>
  <c r="AY186" i="14"/>
  <c r="AK186" i="14"/>
  <c r="O186" i="14"/>
  <c r="AZ186" i="14"/>
  <c r="AO186" i="14"/>
  <c r="U186" i="14"/>
  <c r="AA186" i="14"/>
  <c r="G186" i="14"/>
  <c r="AB186" i="14"/>
  <c r="H186" i="14"/>
  <c r="AE186" i="14"/>
  <c r="K186" i="14"/>
  <c r="AF186" i="14"/>
  <c r="L186" i="14"/>
  <c r="AI186" i="14"/>
  <c r="W186" i="14"/>
  <c r="AD186" i="14"/>
  <c r="S186" i="14"/>
  <c r="Z186" i="14"/>
  <c r="T186" i="14"/>
  <c r="AW186" i="14"/>
  <c r="M186" i="14"/>
  <c r="AL186" i="14"/>
  <c r="AG186" i="14"/>
  <c r="Y186" i="14"/>
  <c r="AC186" i="14"/>
  <c r="AH186" i="14"/>
  <c r="AR186" i="14"/>
  <c r="I186" i="14"/>
  <c r="AU186" i="14"/>
  <c r="R186" i="14"/>
  <c r="X186" i="14"/>
  <c r="AJ186" i="14"/>
  <c r="AN186" i="14"/>
  <c r="AP186" i="14"/>
  <c r="AQ186" i="14"/>
  <c r="N186" i="14"/>
  <c r="P186" i="14"/>
  <c r="V186" i="14"/>
  <c r="F186" i="14"/>
  <c r="AS186" i="14"/>
  <c r="AT186" i="14"/>
  <c r="AX186" i="14"/>
  <c r="J186" i="14"/>
  <c r="AV186" i="14"/>
  <c r="AY44" i="14"/>
  <c r="AK44" i="14"/>
  <c r="O44" i="14"/>
  <c r="AV44" i="14"/>
  <c r="AH44" i="14"/>
  <c r="L44" i="14"/>
  <c r="AC44" i="14"/>
  <c r="I44" i="14"/>
  <c r="X44" i="14"/>
  <c r="AP44" i="14"/>
  <c r="V44" i="14"/>
  <c r="Y44" i="14"/>
  <c r="G44" i="14"/>
  <c r="Z44" i="14"/>
  <c r="H44" i="14"/>
  <c r="AA44" i="14"/>
  <c r="J44" i="14"/>
  <c r="AB44" i="14"/>
  <c r="K44" i="14"/>
  <c r="AG44" i="14"/>
  <c r="Q44" i="14"/>
  <c r="AI44" i="14"/>
  <c r="R44" i="14"/>
  <c r="AT44" i="14"/>
  <c r="AL44" i="14"/>
  <c r="T44" i="14"/>
  <c r="AX44" i="14"/>
  <c r="AO44" i="14"/>
  <c r="F44" i="14"/>
  <c r="AS44" i="14"/>
  <c r="S44" i="14"/>
  <c r="AF44" i="14"/>
  <c r="AJ44" i="14"/>
  <c r="U44" i="14"/>
  <c r="W44" i="14"/>
  <c r="AU44" i="14"/>
  <c r="AW44" i="14"/>
  <c r="BA44" i="14"/>
  <c r="AD44" i="14"/>
  <c r="AE44" i="14"/>
  <c r="AM44" i="14"/>
  <c r="AN44" i="14"/>
  <c r="AQ44" i="14"/>
  <c r="AR44" i="14"/>
  <c r="M44" i="14"/>
  <c r="N44" i="14"/>
  <c r="AZ44" i="14"/>
  <c r="P44" i="14"/>
  <c r="AY43" i="14"/>
  <c r="AK43" i="14"/>
  <c r="O43" i="14"/>
  <c r="AV43" i="14"/>
  <c r="AH43" i="14"/>
  <c r="L43" i="14"/>
  <c r="BA43" i="14"/>
  <c r="AO43" i="14"/>
  <c r="U43" i="14"/>
  <c r="AT43" i="14"/>
  <c r="AI43" i="14"/>
  <c r="P43" i="14"/>
  <c r="AD43" i="14"/>
  <c r="M43" i="14"/>
  <c r="AE43" i="14"/>
  <c r="N43" i="14"/>
  <c r="AF43" i="14"/>
  <c r="Q43" i="14"/>
  <c r="AG43" i="14"/>
  <c r="R43" i="14"/>
  <c r="AW43" i="14"/>
  <c r="AN43" i="14"/>
  <c r="W43" i="14"/>
  <c r="AX43" i="14"/>
  <c r="AP43" i="14"/>
  <c r="F43" i="14"/>
  <c r="X43" i="14"/>
  <c r="AR43" i="14"/>
  <c r="AA43" i="14"/>
  <c r="I43" i="14"/>
  <c r="AZ43" i="14"/>
  <c r="AM43" i="14"/>
  <c r="AQ43" i="14"/>
  <c r="S43" i="14"/>
  <c r="T43" i="14"/>
  <c r="AS43" i="14"/>
  <c r="Y43" i="14"/>
  <c r="Z43" i="14"/>
  <c r="AB43" i="14"/>
  <c r="AC43" i="14"/>
  <c r="AJ43" i="14"/>
  <c r="AL43" i="14"/>
  <c r="G43" i="14"/>
  <c r="H43" i="14"/>
  <c r="J43" i="14"/>
  <c r="AU43" i="14"/>
  <c r="K43" i="14"/>
  <c r="V43" i="14"/>
  <c r="D22" i="14"/>
  <c r="D9" i="14"/>
  <c r="U102" i="14"/>
  <c r="G73" i="12"/>
  <c r="D176" i="14"/>
  <c r="AW176" i="14"/>
  <c r="AI176" i="14"/>
  <c r="M176" i="14"/>
  <c r="AX176" i="14"/>
  <c r="AJ176" i="14"/>
  <c r="N176" i="14"/>
  <c r="AU176" i="14"/>
  <c r="AG176" i="14"/>
  <c r="K176" i="14"/>
  <c r="AE176" i="14"/>
  <c r="O176" i="14"/>
  <c r="AC176" i="14"/>
  <c r="J176" i="14"/>
  <c r="AD176" i="14"/>
  <c r="Q176" i="14"/>
  <c r="AL176" i="14"/>
  <c r="U176" i="14"/>
  <c r="AS176" i="14"/>
  <c r="AM176" i="14"/>
  <c r="V176" i="14"/>
  <c r="AY176" i="14"/>
  <c r="AP176" i="14"/>
  <c r="AZ176" i="14"/>
  <c r="AQ176" i="14"/>
  <c r="AH176" i="14"/>
  <c r="AK176" i="14"/>
  <c r="AN176" i="14"/>
  <c r="AR176" i="14"/>
  <c r="G176" i="14"/>
  <c r="H176" i="14"/>
  <c r="AT176" i="14"/>
  <c r="I176" i="14"/>
  <c r="BA176" i="14"/>
  <c r="P176" i="14"/>
  <c r="X176" i="14"/>
  <c r="R176" i="14"/>
  <c r="AA176" i="14"/>
  <c r="W176" i="14"/>
  <c r="AV176" i="14"/>
  <c r="S176" i="14"/>
  <c r="AF176" i="14"/>
  <c r="T176" i="14"/>
  <c r="F176" i="14"/>
  <c r="Z176" i="14"/>
  <c r="Y176" i="14"/>
  <c r="AB176" i="14"/>
  <c r="AO176" i="14"/>
  <c r="L176" i="14"/>
  <c r="AA81" i="14"/>
  <c r="AQ81" i="14"/>
  <c r="U81" i="14"/>
  <c r="AB81" i="14"/>
  <c r="AR81" i="14"/>
  <c r="V81" i="14"/>
  <c r="X81" i="14"/>
  <c r="AN81" i="14"/>
  <c r="R81" i="14"/>
  <c r="AY81" i="14"/>
  <c r="AO81" i="14"/>
  <c r="F81" i="14"/>
  <c r="AZ81" i="14"/>
  <c r="AP81" i="14"/>
  <c r="Y81" i="14"/>
  <c r="H81" i="14"/>
  <c r="Z81" i="14"/>
  <c r="I81" i="14"/>
  <c r="AD81" i="14"/>
  <c r="K81" i="14"/>
  <c r="AE81" i="14"/>
  <c r="L81" i="14"/>
  <c r="AF81" i="14"/>
  <c r="M81" i="14"/>
  <c r="AG81" i="14"/>
  <c r="N81" i="14"/>
  <c r="AS81" i="14"/>
  <c r="AH81" i="14"/>
  <c r="O81" i="14"/>
  <c r="AT81" i="14"/>
  <c r="AI81" i="14"/>
  <c r="P81" i="14"/>
  <c r="AU81" i="14"/>
  <c r="AJ81" i="14"/>
  <c r="Q81" i="14"/>
  <c r="AV81" i="14"/>
  <c r="AK81" i="14"/>
  <c r="S81" i="14"/>
  <c r="AW81" i="14"/>
  <c r="AL81" i="14"/>
  <c r="T81" i="14"/>
  <c r="G81" i="14"/>
  <c r="AX81" i="14"/>
  <c r="BA81" i="14"/>
  <c r="AC81" i="14"/>
  <c r="AM81" i="14"/>
  <c r="J81" i="14"/>
  <c r="W81" i="14"/>
  <c r="AS110" i="14"/>
  <c r="AE110" i="14"/>
  <c r="I110" i="14"/>
  <c r="AV110" i="14"/>
  <c r="AI110" i="14"/>
  <c r="N110" i="14"/>
  <c r="AW110" i="14"/>
  <c r="AJ110" i="14"/>
  <c r="O110" i="14"/>
  <c r="AX110" i="14"/>
  <c r="AK110" i="14"/>
  <c r="P110" i="14"/>
  <c r="AT110" i="14"/>
  <c r="AG110" i="14"/>
  <c r="L110" i="14"/>
  <c r="AN110" i="14"/>
  <c r="W110" i="14"/>
  <c r="AU110" i="14"/>
  <c r="AO110" i="14"/>
  <c r="F110" i="14"/>
  <c r="AY110" i="14"/>
  <c r="AP110" i="14"/>
  <c r="X110" i="14"/>
  <c r="G110" i="14"/>
  <c r="D110" i="14"/>
  <c r="Y110" i="14"/>
  <c r="H110" i="14"/>
  <c r="AC110" i="14"/>
  <c r="Q110" i="14"/>
  <c r="AD110" i="14"/>
  <c r="R110" i="14"/>
  <c r="AL110" i="14"/>
  <c r="U110" i="14"/>
  <c r="AF110" i="14"/>
  <c r="AH110" i="14"/>
  <c r="AQ110" i="14"/>
  <c r="AR110" i="14"/>
  <c r="K110" i="14"/>
  <c r="M110" i="14"/>
  <c r="S110" i="14"/>
  <c r="T110" i="14"/>
  <c r="V110" i="14"/>
  <c r="AZ110" i="14"/>
  <c r="BA110" i="14"/>
  <c r="Z110" i="14"/>
  <c r="AA110" i="14"/>
  <c r="AB110" i="14"/>
  <c r="AM110" i="14"/>
  <c r="J110" i="14"/>
  <c r="D39" i="14"/>
  <c r="AY39" i="14"/>
  <c r="AK39" i="14"/>
  <c r="O39" i="14"/>
  <c r="AV39" i="14"/>
  <c r="AH39" i="14"/>
  <c r="L39" i="14"/>
  <c r="AE39" i="14"/>
  <c r="K39" i="14"/>
  <c r="Z39" i="14"/>
  <c r="AR39" i="14"/>
  <c r="F39" i="14"/>
  <c r="AI39" i="14"/>
  <c r="R39" i="14"/>
  <c r="AS39" i="14"/>
  <c r="AJ39" i="14"/>
  <c r="S39" i="14"/>
  <c r="AT39" i="14"/>
  <c r="AL39" i="14"/>
  <c r="T39" i="14"/>
  <c r="AU39" i="14"/>
  <c r="AM39" i="14"/>
  <c r="U39" i="14"/>
  <c r="BA39" i="14"/>
  <c r="AQ39" i="14"/>
  <c r="X39" i="14"/>
  <c r="G39" i="14"/>
  <c r="Y39" i="14"/>
  <c r="H39" i="14"/>
  <c r="AA39" i="14"/>
  <c r="I39" i="14"/>
  <c r="AD39" i="14"/>
  <c r="N39" i="14"/>
  <c r="AO39" i="14"/>
  <c r="W39" i="14"/>
  <c r="AW39" i="14"/>
  <c r="AG39" i="14"/>
  <c r="AN39" i="14"/>
  <c r="J39" i="14"/>
  <c r="M39" i="14"/>
  <c r="Q39" i="14"/>
  <c r="V39" i="14"/>
  <c r="AX39" i="14"/>
  <c r="AZ39" i="14"/>
  <c r="AB39" i="14"/>
  <c r="AC39" i="14"/>
  <c r="AF39" i="14"/>
  <c r="AP39" i="14"/>
  <c r="P39" i="14"/>
  <c r="D144" i="14"/>
  <c r="AW144" i="14"/>
  <c r="AI144" i="14"/>
  <c r="M144" i="14"/>
  <c r="AX144" i="14"/>
  <c r="AJ144" i="14"/>
  <c r="N144" i="14"/>
  <c r="AY144" i="14"/>
  <c r="AK144" i="14"/>
  <c r="O144" i="14"/>
  <c r="AU144" i="14"/>
  <c r="AG144" i="14"/>
  <c r="K144" i="14"/>
  <c r="AD144" i="14"/>
  <c r="P144" i="14"/>
  <c r="AE144" i="14"/>
  <c r="Q144" i="14"/>
  <c r="AT144" i="14"/>
  <c r="AN144" i="14"/>
  <c r="V144" i="14"/>
  <c r="AV144" i="14"/>
  <c r="AO144" i="14"/>
  <c r="W144" i="14"/>
  <c r="AZ144" i="14"/>
  <c r="AP144" i="14"/>
  <c r="F144" i="14"/>
  <c r="BA144" i="14"/>
  <c r="AQ144" i="14"/>
  <c r="X144" i="14"/>
  <c r="AR144" i="14"/>
  <c r="Y144" i="14"/>
  <c r="G144" i="14"/>
  <c r="Z144" i="14"/>
  <c r="H144" i="14"/>
  <c r="AA144" i="14"/>
  <c r="I144" i="14"/>
  <c r="AB144" i="14"/>
  <c r="J144" i="14"/>
  <c r="AC144" i="14"/>
  <c r="AF144" i="14"/>
  <c r="AM144" i="14"/>
  <c r="L144" i="14"/>
  <c r="AS144" i="14"/>
  <c r="AH144" i="14"/>
  <c r="AL144" i="14"/>
  <c r="R144" i="14"/>
  <c r="S144" i="14"/>
  <c r="T144" i="14"/>
  <c r="U144" i="14"/>
  <c r="AW19" i="14"/>
  <c r="AI19" i="14"/>
  <c r="M19" i="14"/>
  <c r="AU19" i="14"/>
  <c r="AG19" i="14"/>
  <c r="K19" i="14"/>
  <c r="AV19" i="14"/>
  <c r="AK19" i="14"/>
  <c r="Q19" i="14"/>
  <c r="AD19" i="14"/>
  <c r="L19" i="14"/>
  <c r="X19" i="14"/>
  <c r="AR19" i="14"/>
  <c r="AX19" i="14"/>
  <c r="AN19" i="14"/>
  <c r="V19" i="14"/>
  <c r="AA19" i="14"/>
  <c r="N19" i="14"/>
  <c r="BA19" i="14"/>
  <c r="H19" i="14"/>
  <c r="AB19" i="14"/>
  <c r="R19" i="14"/>
  <c r="AC19" i="14"/>
  <c r="S19" i="14"/>
  <c r="AE19" i="14"/>
  <c r="T19" i="14"/>
  <c r="AY19" i="14"/>
  <c r="I19" i="14"/>
  <c r="O19" i="14"/>
  <c r="AS19" i="14"/>
  <c r="P19" i="14"/>
  <c r="AT19" i="14"/>
  <c r="U19" i="14"/>
  <c r="AZ19" i="14"/>
  <c r="W19" i="14"/>
  <c r="AH19" i="14"/>
  <c r="AJ19" i="14"/>
  <c r="AL19" i="14"/>
  <c r="AM19" i="14"/>
  <c r="AO19" i="14"/>
  <c r="AP19" i="14"/>
  <c r="AQ19" i="14"/>
  <c r="AF19" i="14"/>
  <c r="G19" i="14"/>
  <c r="Y19" i="14"/>
  <c r="Z19" i="14"/>
  <c r="J19" i="14"/>
  <c r="F19" i="14"/>
  <c r="AW145" i="14"/>
  <c r="AI145" i="14"/>
  <c r="M145" i="14"/>
  <c r="AX145" i="14"/>
  <c r="AJ145" i="14"/>
  <c r="N145" i="14"/>
  <c r="AY145" i="14"/>
  <c r="AK145" i="14"/>
  <c r="O145" i="14"/>
  <c r="AU145" i="14"/>
  <c r="AG145" i="14"/>
  <c r="K145" i="14"/>
  <c r="Z145" i="14"/>
  <c r="H145" i="14"/>
  <c r="AA145" i="14"/>
  <c r="I145" i="14"/>
  <c r="AF145" i="14"/>
  <c r="R145" i="14"/>
  <c r="AH145" i="14"/>
  <c r="S145" i="14"/>
  <c r="AL145" i="14"/>
  <c r="T145" i="14"/>
  <c r="AS145" i="14"/>
  <c r="AM145" i="14"/>
  <c r="U145" i="14"/>
  <c r="AT145" i="14"/>
  <c r="AN145" i="14"/>
  <c r="V145" i="14"/>
  <c r="AV145" i="14"/>
  <c r="AO145" i="14"/>
  <c r="W145" i="14"/>
  <c r="AZ145" i="14"/>
  <c r="AP145" i="14"/>
  <c r="F145" i="14"/>
  <c r="BA145" i="14"/>
  <c r="AQ145" i="14"/>
  <c r="X145" i="14"/>
  <c r="AR145" i="14"/>
  <c r="AC145" i="14"/>
  <c r="J145" i="14"/>
  <c r="L145" i="14"/>
  <c r="Y145" i="14"/>
  <c r="AB145" i="14"/>
  <c r="AD145" i="14"/>
  <c r="G145" i="14"/>
  <c r="AE145" i="14"/>
  <c r="P145" i="14"/>
  <c r="Q145" i="14"/>
  <c r="AY42" i="14"/>
  <c r="AK42" i="14"/>
  <c r="O42" i="14"/>
  <c r="AV42" i="14"/>
  <c r="AH42" i="14"/>
  <c r="L42" i="14"/>
  <c r="AS42" i="14"/>
  <c r="AG42" i="14"/>
  <c r="N42" i="14"/>
  <c r="AB42" i="14"/>
  <c r="H42" i="14"/>
  <c r="AT42" i="14"/>
  <c r="AL42" i="14"/>
  <c r="T42" i="14"/>
  <c r="AU42" i="14"/>
  <c r="AM42" i="14"/>
  <c r="U42" i="14"/>
  <c r="AW42" i="14"/>
  <c r="AN42" i="14"/>
  <c r="V42" i="14"/>
  <c r="AX42" i="14"/>
  <c r="AO42" i="14"/>
  <c r="W42" i="14"/>
  <c r="Y42" i="14"/>
  <c r="G42" i="14"/>
  <c r="Z42" i="14"/>
  <c r="I42" i="14"/>
  <c r="AC42" i="14"/>
  <c r="K42" i="14"/>
  <c r="AF42" i="14"/>
  <c r="Q42" i="14"/>
  <c r="AA42" i="14"/>
  <c r="AR42" i="14"/>
  <c r="J42" i="14"/>
  <c r="P42" i="14"/>
  <c r="R42" i="14"/>
  <c r="F42" i="14"/>
  <c r="AZ42" i="14"/>
  <c r="BA42" i="14"/>
  <c r="X42" i="14"/>
  <c r="AD42" i="14"/>
  <c r="AE42" i="14"/>
  <c r="AI42" i="14"/>
  <c r="AJ42" i="14"/>
  <c r="AP42" i="14"/>
  <c r="AQ42" i="14"/>
  <c r="M42" i="14"/>
  <c r="S42" i="14"/>
  <c r="D34" i="14"/>
  <c r="AS108" i="14"/>
  <c r="AE108" i="14"/>
  <c r="I108" i="14"/>
  <c r="AF108" i="14"/>
  <c r="K108" i="14"/>
  <c r="AT108" i="14"/>
  <c r="AG108" i="14"/>
  <c r="L108" i="14"/>
  <c r="AU108" i="14"/>
  <c r="AH108" i="14"/>
  <c r="M108" i="14"/>
  <c r="D108" i="14"/>
  <c r="AC108" i="14"/>
  <c r="H108" i="14"/>
  <c r="AX108" i="14"/>
  <c r="AO108" i="14"/>
  <c r="F108" i="14"/>
  <c r="AY108" i="14"/>
  <c r="AP108" i="14"/>
  <c r="AZ108" i="14"/>
  <c r="AQ108" i="14"/>
  <c r="Y108" i="14"/>
  <c r="J108" i="14"/>
  <c r="Z108" i="14"/>
  <c r="N108" i="14"/>
  <c r="AI108" i="14"/>
  <c r="R108" i="14"/>
  <c r="AJ108" i="14"/>
  <c r="S108" i="14"/>
  <c r="AV108" i="14"/>
  <c r="AM108" i="14"/>
  <c r="V108" i="14"/>
  <c r="AK108" i="14"/>
  <c r="AL108" i="14"/>
  <c r="AR108" i="14"/>
  <c r="G108" i="14"/>
  <c r="P108" i="14"/>
  <c r="Q108" i="14"/>
  <c r="T108" i="14"/>
  <c r="U108" i="14"/>
  <c r="AW108" i="14"/>
  <c r="W108" i="14"/>
  <c r="BA108" i="14"/>
  <c r="X108" i="14"/>
  <c r="AA108" i="14"/>
  <c r="AB108" i="14"/>
  <c r="AD108" i="14"/>
  <c r="AN108" i="14"/>
  <c r="O108" i="14"/>
  <c r="D23" i="14"/>
  <c r="AP102" i="14"/>
  <c r="AB102" i="14"/>
  <c r="D94" i="14"/>
  <c r="BA94" i="14"/>
  <c r="AN94" i="14"/>
  <c r="S94" i="14"/>
  <c r="AE94" i="14"/>
  <c r="K94" i="14"/>
  <c r="AF94" i="14"/>
  <c r="L94" i="14"/>
  <c r="AS94" i="14"/>
  <c r="AG94" i="14"/>
  <c r="M94" i="14"/>
  <c r="AX94" i="14"/>
  <c r="AL94" i="14"/>
  <c r="R94" i="14"/>
  <c r="AY94" i="14"/>
  <c r="AM94" i="14"/>
  <c r="T94" i="14"/>
  <c r="AB94" i="14"/>
  <c r="I94" i="14"/>
  <c r="AW94" i="14"/>
  <c r="J94" i="14"/>
  <c r="AZ94" i="14"/>
  <c r="N94" i="14"/>
  <c r="X94" i="14"/>
  <c r="O94" i="14"/>
  <c r="Z94" i="14"/>
  <c r="Q94" i="14"/>
  <c r="AA94" i="14"/>
  <c r="U94" i="14"/>
  <c r="AC94" i="14"/>
  <c r="V94" i="14"/>
  <c r="AH94" i="14"/>
  <c r="W94" i="14"/>
  <c r="AK94" i="14"/>
  <c r="AO94" i="14"/>
  <c r="AU94" i="14"/>
  <c r="AR94" i="14"/>
  <c r="Y94" i="14"/>
  <c r="AI94" i="14"/>
  <c r="AP94" i="14"/>
  <c r="AQ94" i="14"/>
  <c r="P94" i="14"/>
  <c r="AT94" i="14"/>
  <c r="AV94" i="14"/>
  <c r="AJ94" i="14"/>
  <c r="G94" i="14"/>
  <c r="AS118" i="14"/>
  <c r="AE118" i="14"/>
  <c r="I118" i="14"/>
  <c r="AU118" i="14"/>
  <c r="AH118" i="14"/>
  <c r="M118" i="14"/>
  <c r="AV118" i="14"/>
  <c r="AI118" i="14"/>
  <c r="N118" i="14"/>
  <c r="AW118" i="14"/>
  <c r="AJ118" i="14"/>
  <c r="O118" i="14"/>
  <c r="AF118" i="14"/>
  <c r="K118" i="14"/>
  <c r="AK118" i="14"/>
  <c r="T118" i="14"/>
  <c r="AL118" i="14"/>
  <c r="U118" i="14"/>
  <c r="AM118" i="14"/>
  <c r="V118" i="14"/>
  <c r="D118" i="14"/>
  <c r="AY118" i="14"/>
  <c r="AP118" i="14"/>
  <c r="AZ118" i="14"/>
  <c r="AQ118" i="14"/>
  <c r="Z118" i="14"/>
  <c r="J118" i="14"/>
  <c r="AA118" i="14"/>
  <c r="L118" i="14"/>
  <c r="AD118" i="14"/>
  <c r="R118" i="14"/>
  <c r="AC118" i="14"/>
  <c r="AG118" i="14"/>
  <c r="AO118" i="14"/>
  <c r="AR118" i="14"/>
  <c r="H118" i="14"/>
  <c r="P118" i="14"/>
  <c r="Q118" i="14"/>
  <c r="S118" i="14"/>
  <c r="AT118" i="14"/>
  <c r="W118" i="14"/>
  <c r="AX118" i="14"/>
  <c r="F118" i="14"/>
  <c r="BA118" i="14"/>
  <c r="X118" i="14"/>
  <c r="Y118" i="14"/>
  <c r="AB118" i="14"/>
  <c r="AN118" i="14"/>
  <c r="G118" i="14"/>
  <c r="Y136" i="14"/>
  <c r="AO136" i="14"/>
  <c r="S136" i="14"/>
  <c r="BA136" i="14"/>
  <c r="AM136" i="14"/>
  <c r="Q136" i="14"/>
  <c r="AX136" i="14"/>
  <c r="AL136" i="14"/>
  <c r="T136" i="14"/>
  <c r="AY136" i="14"/>
  <c r="AN136" i="14"/>
  <c r="U136" i="14"/>
  <c r="AZ136" i="14"/>
  <c r="AP136" i="14"/>
  <c r="V136" i="14"/>
  <c r="AV136" i="14"/>
  <c r="AJ136" i="14"/>
  <c r="P136" i="14"/>
  <c r="AG136" i="14"/>
  <c r="W136" i="14"/>
  <c r="AH136" i="14"/>
  <c r="F136" i="14"/>
  <c r="AS136" i="14"/>
  <c r="AQ136" i="14"/>
  <c r="AU136" i="14"/>
  <c r="G136" i="14"/>
  <c r="AW136" i="14"/>
  <c r="H136" i="14"/>
  <c r="X136" i="14"/>
  <c r="I136" i="14"/>
  <c r="Z136" i="14"/>
  <c r="J136" i="14"/>
  <c r="AA136" i="14"/>
  <c r="K136" i="14"/>
  <c r="AB136" i="14"/>
  <c r="L136" i="14"/>
  <c r="AC136" i="14"/>
  <c r="M136" i="14"/>
  <c r="AD136" i="14"/>
  <c r="N136" i="14"/>
  <c r="AE136" i="14"/>
  <c r="O136" i="14"/>
  <c r="R136" i="14"/>
  <c r="AT136" i="14"/>
  <c r="AF136" i="14"/>
  <c r="AI136" i="14"/>
  <c r="AK136" i="14"/>
  <c r="AR136" i="14"/>
  <c r="D28" i="14"/>
  <c r="AV28" i="14"/>
  <c r="AH28" i="14"/>
  <c r="L28" i="14"/>
  <c r="AD28" i="14"/>
  <c r="H28" i="14"/>
  <c r="F28" i="14"/>
  <c r="AW28" i="14"/>
  <c r="AK28" i="14"/>
  <c r="Q28" i="14"/>
  <c r="AS28" i="14"/>
  <c r="AG28" i="14"/>
  <c r="N28" i="14"/>
  <c r="AB28" i="14"/>
  <c r="K28" i="14"/>
  <c r="AC28" i="14"/>
  <c r="M28" i="14"/>
  <c r="X28" i="14"/>
  <c r="AR28" i="14"/>
  <c r="AL28" i="14"/>
  <c r="W28" i="14"/>
  <c r="AM28" i="14"/>
  <c r="AN28" i="14"/>
  <c r="AT28" i="14"/>
  <c r="AO28" i="14"/>
  <c r="AZ28" i="14"/>
  <c r="I28" i="14"/>
  <c r="BA28" i="14"/>
  <c r="J28" i="14"/>
  <c r="Y28" i="14"/>
  <c r="O28" i="14"/>
  <c r="Z28" i="14"/>
  <c r="P28" i="14"/>
  <c r="AA28" i="14"/>
  <c r="R28" i="14"/>
  <c r="AE28" i="14"/>
  <c r="S28" i="14"/>
  <c r="AF28" i="14"/>
  <c r="T28" i="14"/>
  <c r="AP28" i="14"/>
  <c r="V28" i="14"/>
  <c r="AU28" i="14"/>
  <c r="AX28" i="14"/>
  <c r="AY28" i="14"/>
  <c r="AI28" i="14"/>
  <c r="AJ28" i="14"/>
  <c r="AQ28" i="14"/>
  <c r="G28" i="14"/>
  <c r="U28" i="14"/>
  <c r="D184" i="14"/>
  <c r="BA184" i="14"/>
  <c r="AM184" i="14"/>
  <c r="Q184" i="14"/>
  <c r="AY184" i="14"/>
  <c r="AK184" i="14"/>
  <c r="O184" i="14"/>
  <c r="AA184" i="14"/>
  <c r="G184" i="14"/>
  <c r="AE184" i="14"/>
  <c r="K184" i="14"/>
  <c r="AF184" i="14"/>
  <c r="L184" i="14"/>
  <c r="AU184" i="14"/>
  <c r="AI184" i="14"/>
  <c r="P184" i="14"/>
  <c r="AV184" i="14"/>
  <c r="AJ184" i="14"/>
  <c r="R184" i="14"/>
  <c r="Y184" i="14"/>
  <c r="M184" i="14"/>
  <c r="AX184" i="14"/>
  <c r="H184" i="14"/>
  <c r="AG184" i="14"/>
  <c r="F184" i="14"/>
  <c r="Z184" i="14"/>
  <c r="T184" i="14"/>
  <c r="AC184" i="14"/>
  <c r="AZ184" i="14"/>
  <c r="U184" i="14"/>
  <c r="AQ184" i="14"/>
  <c r="AR184" i="14"/>
  <c r="I184" i="14"/>
  <c r="AW184" i="14"/>
  <c r="W184" i="14"/>
  <c r="X184" i="14"/>
  <c r="AL184" i="14"/>
  <c r="V184" i="14"/>
  <c r="AT184" i="14"/>
  <c r="AB184" i="14"/>
  <c r="AD184" i="14"/>
  <c r="AH184" i="14"/>
  <c r="AN184" i="14"/>
  <c r="AO184" i="14"/>
  <c r="AP184" i="14"/>
  <c r="J184" i="14"/>
  <c r="N184" i="14"/>
  <c r="S184" i="14"/>
  <c r="AS184" i="14"/>
  <c r="AW20" i="14"/>
  <c r="AI20" i="14"/>
  <c r="M20" i="14"/>
  <c r="AU20" i="14"/>
  <c r="AG20" i="14"/>
  <c r="K20" i="14"/>
  <c r="Y20" i="14"/>
  <c r="AQ20" i="14"/>
  <c r="AZ20" i="14"/>
  <c r="AO20" i="14"/>
  <c r="V20" i="14"/>
  <c r="AT20" i="14"/>
  <c r="AL20" i="14"/>
  <c r="T20" i="14"/>
  <c r="AF20" i="14"/>
  <c r="P20" i="14"/>
  <c r="AA20" i="14"/>
  <c r="L20" i="14"/>
  <c r="BA20" i="14"/>
  <c r="H20" i="14"/>
  <c r="AH20" i="14"/>
  <c r="W20" i="14"/>
  <c r="AJ20" i="14"/>
  <c r="F20" i="14"/>
  <c r="AK20" i="14"/>
  <c r="AB20" i="14"/>
  <c r="Q20" i="14"/>
  <c r="AP20" i="14"/>
  <c r="AR20" i="14"/>
  <c r="G20" i="14"/>
  <c r="I20" i="14"/>
  <c r="AX20" i="14"/>
  <c r="R20" i="14"/>
  <c r="AY20" i="14"/>
  <c r="S20" i="14"/>
  <c r="X20" i="14"/>
  <c r="U20" i="14"/>
  <c r="Z20" i="14"/>
  <c r="AC20" i="14"/>
  <c r="AD20" i="14"/>
  <c r="AE20" i="14"/>
  <c r="N20" i="14"/>
  <c r="J20" i="14"/>
  <c r="O20" i="14"/>
  <c r="AS20" i="14"/>
  <c r="AV20" i="14"/>
  <c r="AM20" i="14"/>
  <c r="AN20" i="14"/>
  <c r="D175" i="14"/>
  <c r="AW175" i="14"/>
  <c r="AI175" i="14"/>
  <c r="M175" i="14"/>
  <c r="AX175" i="14"/>
  <c r="AJ175" i="14"/>
  <c r="N175" i="14"/>
  <c r="AU175" i="14"/>
  <c r="AG175" i="14"/>
  <c r="K175" i="14"/>
  <c r="AZ175" i="14"/>
  <c r="AO175" i="14"/>
  <c r="V175" i="14"/>
  <c r="AV175" i="14"/>
  <c r="AM175" i="14"/>
  <c r="T175" i="14"/>
  <c r="AF175" i="14"/>
  <c r="R175" i="14"/>
  <c r="AS175" i="14"/>
  <c r="AN175" i="14"/>
  <c r="F175" i="14"/>
  <c r="AT175" i="14"/>
  <c r="AP175" i="14"/>
  <c r="X175" i="14"/>
  <c r="G175" i="14"/>
  <c r="Y175" i="14"/>
  <c r="H175" i="14"/>
  <c r="L175" i="14"/>
  <c r="AY175" i="14"/>
  <c r="O175" i="14"/>
  <c r="BA175" i="14"/>
  <c r="P175" i="14"/>
  <c r="AA175" i="14"/>
  <c r="S175" i="14"/>
  <c r="AB175" i="14"/>
  <c r="U175" i="14"/>
  <c r="AC175" i="14"/>
  <c r="W175" i="14"/>
  <c r="AD175" i="14"/>
  <c r="AH175" i="14"/>
  <c r="AK175" i="14"/>
  <c r="AR175" i="14"/>
  <c r="AQ175" i="14"/>
  <c r="AL175" i="14"/>
  <c r="I175" i="14"/>
  <c r="Z175" i="14"/>
  <c r="AE175" i="14"/>
  <c r="J175" i="14"/>
  <c r="Q175" i="14"/>
  <c r="AY62" i="14"/>
  <c r="AK62" i="14"/>
  <c r="O62" i="14"/>
  <c r="AV62" i="14"/>
  <c r="AH62" i="14"/>
  <c r="L62" i="14"/>
  <c r="AU62" i="14"/>
  <c r="AJ62" i="14"/>
  <c r="Q62" i="14"/>
  <c r="AD62" i="14"/>
  <c r="J62" i="14"/>
  <c r="X62" i="14"/>
  <c r="AR62" i="14"/>
  <c r="Y62" i="14"/>
  <c r="G62" i="14"/>
  <c r="AX62" i="14"/>
  <c r="AO62" i="14"/>
  <c r="W62" i="14"/>
  <c r="AF62" i="14"/>
  <c r="T62" i="14"/>
  <c r="AT62" i="14"/>
  <c r="AQ62" i="14"/>
  <c r="AW62" i="14"/>
  <c r="H62" i="14"/>
  <c r="AN62" i="14"/>
  <c r="AP62" i="14"/>
  <c r="K62" i="14"/>
  <c r="AS62" i="14"/>
  <c r="M62" i="14"/>
  <c r="BA62" i="14"/>
  <c r="P62" i="14"/>
  <c r="Z62" i="14"/>
  <c r="R62" i="14"/>
  <c r="AA62" i="14"/>
  <c r="S62" i="14"/>
  <c r="AB62" i="14"/>
  <c r="U62" i="14"/>
  <c r="AC62" i="14"/>
  <c r="V62" i="14"/>
  <c r="AE62" i="14"/>
  <c r="F62" i="14"/>
  <c r="AG62" i="14"/>
  <c r="AI62" i="14"/>
  <c r="AL62" i="14"/>
  <c r="AZ62" i="14"/>
  <c r="AM62" i="14"/>
  <c r="I62" i="14"/>
  <c r="N62" i="14"/>
  <c r="AY34" i="14"/>
  <c r="AK34" i="14"/>
  <c r="O34" i="14"/>
  <c r="AV34" i="14"/>
  <c r="AH34" i="14"/>
  <c r="L34" i="14"/>
  <c r="AS34" i="14"/>
  <c r="AG34" i="14"/>
  <c r="N34" i="14"/>
  <c r="AB34" i="14"/>
  <c r="H34" i="14"/>
  <c r="X34" i="14"/>
  <c r="AR34" i="14"/>
  <c r="Y34" i="14"/>
  <c r="G34" i="14"/>
  <c r="Z34" i="14"/>
  <c r="I34" i="14"/>
  <c r="AA34" i="14"/>
  <c r="J34" i="14"/>
  <c r="AF34" i="14"/>
  <c r="Q34" i="14"/>
  <c r="AI34" i="14"/>
  <c r="R34" i="14"/>
  <c r="AJ34" i="14"/>
  <c r="S34" i="14"/>
  <c r="AT34" i="14"/>
  <c r="AL34" i="14"/>
  <c r="T34" i="14"/>
  <c r="AU34" i="14"/>
  <c r="AM34" i="14"/>
  <c r="AW34" i="14"/>
  <c r="AX34" i="14"/>
  <c r="AO34" i="14"/>
  <c r="W34" i="14"/>
  <c r="AP34" i="14"/>
  <c r="F34" i="14"/>
  <c r="AN34" i="14"/>
  <c r="AQ34" i="14"/>
  <c r="M34" i="14"/>
  <c r="P34" i="14"/>
  <c r="V34" i="14"/>
  <c r="AZ34" i="14"/>
  <c r="BA34" i="14"/>
  <c r="AC34" i="14"/>
  <c r="AD34" i="14"/>
  <c r="AE34" i="14"/>
  <c r="K34" i="14"/>
  <c r="U34" i="14"/>
  <c r="BA88" i="14"/>
  <c r="AM88" i="14"/>
  <c r="Q88" i="14"/>
  <c r="AV88" i="14"/>
  <c r="AI88" i="14"/>
  <c r="N88" i="14"/>
  <c r="D88" i="14"/>
  <c r="AA88" i="14"/>
  <c r="G88" i="14"/>
  <c r="AB88" i="14"/>
  <c r="H88" i="14"/>
  <c r="AS88" i="14"/>
  <c r="AJ88" i="14"/>
  <c r="S88" i="14"/>
  <c r="AT88" i="14"/>
  <c r="AK88" i="14"/>
  <c r="T88" i="14"/>
  <c r="AU88" i="14"/>
  <c r="AL88" i="14"/>
  <c r="U88" i="14"/>
  <c r="X88" i="14"/>
  <c r="AR88" i="14"/>
  <c r="Y88" i="14"/>
  <c r="I88" i="14"/>
  <c r="AG88" i="14"/>
  <c r="P88" i="14"/>
  <c r="AE88" i="14"/>
  <c r="AF88" i="14"/>
  <c r="AH88" i="14"/>
  <c r="AO88" i="14"/>
  <c r="AP88" i="14"/>
  <c r="AQ88" i="14"/>
  <c r="J88" i="14"/>
  <c r="AX88" i="14"/>
  <c r="M88" i="14"/>
  <c r="AY88" i="14"/>
  <c r="O88" i="14"/>
  <c r="AC88" i="14"/>
  <c r="W88" i="14"/>
  <c r="AN88" i="14"/>
  <c r="K88" i="14"/>
  <c r="R88" i="14"/>
  <c r="V88" i="14"/>
  <c r="F88" i="14"/>
  <c r="AW88" i="14"/>
  <c r="AZ88" i="14"/>
  <c r="Z88" i="14"/>
  <c r="L88" i="14"/>
  <c r="AD88" i="14"/>
  <c r="AY37" i="14"/>
  <c r="AK37" i="14"/>
  <c r="O37" i="14"/>
  <c r="AV37" i="14"/>
  <c r="AH37" i="14"/>
  <c r="L37" i="14"/>
  <c r="AU37" i="14"/>
  <c r="AJ37" i="14"/>
  <c r="Q37" i="14"/>
  <c r="AD37" i="14"/>
  <c r="J37" i="14"/>
  <c r="Z37" i="14"/>
  <c r="H37" i="14"/>
  <c r="AA37" i="14"/>
  <c r="I37" i="14"/>
  <c r="AB37" i="14"/>
  <c r="K37" i="14"/>
  <c r="AC37" i="14"/>
  <c r="M37" i="14"/>
  <c r="AI37" i="14"/>
  <c r="S37" i="14"/>
  <c r="AS37" i="14"/>
  <c r="AL37" i="14"/>
  <c r="T37" i="14"/>
  <c r="AT37" i="14"/>
  <c r="AM37" i="14"/>
  <c r="U37" i="14"/>
  <c r="AW37" i="14"/>
  <c r="AN37" i="14"/>
  <c r="V37" i="14"/>
  <c r="BA37" i="14"/>
  <c r="AQ37" i="14"/>
  <c r="AP37" i="14"/>
  <c r="F37" i="14"/>
  <c r="AX37" i="14"/>
  <c r="AZ37" i="14"/>
  <c r="Y37" i="14"/>
  <c r="AE37" i="14"/>
  <c r="AG37" i="14"/>
  <c r="AO37" i="14"/>
  <c r="AR37" i="14"/>
  <c r="G37" i="14"/>
  <c r="N37" i="14"/>
  <c r="P37" i="14"/>
  <c r="R37" i="14"/>
  <c r="W37" i="14"/>
  <c r="X37" i="14"/>
  <c r="AF37" i="14"/>
  <c r="AD94" i="14"/>
  <c r="Y137" i="14"/>
  <c r="AO137" i="14"/>
  <c r="S137" i="14"/>
  <c r="BA137" i="14"/>
  <c r="AM137" i="14"/>
  <c r="Q137" i="14"/>
  <c r="AB137" i="14"/>
  <c r="H137" i="14"/>
  <c r="AC137" i="14"/>
  <c r="I137" i="14"/>
  <c r="AD137" i="14"/>
  <c r="J137" i="14"/>
  <c r="Z137" i="14"/>
  <c r="AR137" i="14"/>
  <c r="F137" i="14"/>
  <c r="AI137" i="14"/>
  <c r="U137" i="14"/>
  <c r="AJ137" i="14"/>
  <c r="V137" i="14"/>
  <c r="AU137" i="14"/>
  <c r="AN137" i="14"/>
  <c r="AW137" i="14"/>
  <c r="AQ137" i="14"/>
  <c r="AX137" i="14"/>
  <c r="G137" i="14"/>
  <c r="AY137" i="14"/>
  <c r="K137" i="14"/>
  <c r="AZ137" i="14"/>
  <c r="L137" i="14"/>
  <c r="X137" i="14"/>
  <c r="M137" i="14"/>
  <c r="AA137" i="14"/>
  <c r="N137" i="14"/>
  <c r="AE137" i="14"/>
  <c r="O137" i="14"/>
  <c r="AF137" i="14"/>
  <c r="P137" i="14"/>
  <c r="AG137" i="14"/>
  <c r="R137" i="14"/>
  <c r="AS137" i="14"/>
  <c r="AH137" i="14"/>
  <c r="AK137" i="14"/>
  <c r="T137" i="14"/>
  <c r="W137" i="14"/>
  <c r="AT137" i="14"/>
  <c r="AL137" i="14"/>
  <c r="AP137" i="14"/>
  <c r="AV137" i="14"/>
  <c r="D127" i="14"/>
  <c r="AS119" i="14"/>
  <c r="AE119" i="14"/>
  <c r="I119" i="14"/>
  <c r="AX119" i="14"/>
  <c r="AK119" i="14"/>
  <c r="P119" i="14"/>
  <c r="AY119" i="14"/>
  <c r="AL119" i="14"/>
  <c r="AZ119" i="14"/>
  <c r="AM119" i="14"/>
  <c r="AV119" i="14"/>
  <c r="AI119" i="14"/>
  <c r="N119" i="14"/>
  <c r="AF119" i="14"/>
  <c r="Q119" i="14"/>
  <c r="AG119" i="14"/>
  <c r="R119" i="14"/>
  <c r="AH119" i="14"/>
  <c r="S119" i="14"/>
  <c r="AT119" i="14"/>
  <c r="AO119" i="14"/>
  <c r="V119" i="14"/>
  <c r="AU119" i="14"/>
  <c r="AP119" i="14"/>
  <c r="W119" i="14"/>
  <c r="Y119" i="14"/>
  <c r="H119" i="14"/>
  <c r="Z119" i="14"/>
  <c r="J119" i="14"/>
  <c r="AC119" i="14"/>
  <c r="M119" i="14"/>
  <c r="AB119" i="14"/>
  <c r="AD119" i="14"/>
  <c r="AN119" i="14"/>
  <c r="AQ119" i="14"/>
  <c r="G119" i="14"/>
  <c r="K119" i="14"/>
  <c r="L119" i="14"/>
  <c r="O119" i="14"/>
  <c r="T119" i="14"/>
  <c r="U119" i="14"/>
  <c r="AW119" i="14"/>
  <c r="F119" i="14"/>
  <c r="BA119" i="14"/>
  <c r="X119" i="14"/>
  <c r="AA119" i="14"/>
  <c r="AJ119" i="14"/>
  <c r="AR119" i="14"/>
  <c r="AB128" i="14"/>
  <c r="AR128" i="14"/>
  <c r="V128" i="14"/>
  <c r="Z128" i="14"/>
  <c r="AP128" i="14"/>
  <c r="T128" i="14"/>
  <c r="AC128" i="14"/>
  <c r="I128" i="14"/>
  <c r="AD128" i="14"/>
  <c r="J128" i="14"/>
  <c r="AE128" i="14"/>
  <c r="K128" i="14"/>
  <c r="AT128" i="14"/>
  <c r="AH128" i="14"/>
  <c r="N128" i="14"/>
  <c r="AU128" i="14"/>
  <c r="AI128" i="14"/>
  <c r="O128" i="14"/>
  <c r="Y128" i="14"/>
  <c r="G128" i="14"/>
  <c r="AF128" i="14"/>
  <c r="U128" i="14"/>
  <c r="AG128" i="14"/>
  <c r="W128" i="14"/>
  <c r="AK128" i="14"/>
  <c r="AL128" i="14"/>
  <c r="AN128" i="14"/>
  <c r="AS128" i="14"/>
  <c r="AO128" i="14"/>
  <c r="AV128" i="14"/>
  <c r="AQ128" i="14"/>
  <c r="AW128" i="14"/>
  <c r="H128" i="14"/>
  <c r="AX128" i="14"/>
  <c r="L128" i="14"/>
  <c r="AY128" i="14"/>
  <c r="M128" i="14"/>
  <c r="AZ128" i="14"/>
  <c r="P128" i="14"/>
  <c r="BA128" i="14"/>
  <c r="Q128" i="14"/>
  <c r="X128" i="14"/>
  <c r="R128" i="14"/>
  <c r="S128" i="14"/>
  <c r="F128" i="14"/>
  <c r="AA128" i="14"/>
  <c r="AJ128" i="14"/>
  <c r="AM128" i="14"/>
  <c r="AW15" i="14"/>
  <c r="AI15" i="14"/>
  <c r="M15" i="14"/>
  <c r="AU15" i="14"/>
  <c r="AG15" i="14"/>
  <c r="K15" i="14"/>
  <c r="AA15" i="14"/>
  <c r="G15" i="14"/>
  <c r="AB15" i="14"/>
  <c r="I15" i="14"/>
  <c r="AC15" i="14"/>
  <c r="L15" i="14"/>
  <c r="BA15" i="14"/>
  <c r="AQ15" i="14"/>
  <c r="AD15" i="14"/>
  <c r="P15" i="14"/>
  <c r="X15" i="14"/>
  <c r="J15" i="14"/>
  <c r="AE15" i="14"/>
  <c r="S15" i="14"/>
  <c r="AF15" i="14"/>
  <c r="T15" i="14"/>
  <c r="AH15" i="14"/>
  <c r="U15" i="14"/>
  <c r="AN15" i="14"/>
  <c r="AY15" i="14"/>
  <c r="N15" i="14"/>
  <c r="H15" i="14"/>
  <c r="O15" i="14"/>
  <c r="AS15" i="14"/>
  <c r="Q15" i="14"/>
  <c r="AT15" i="14"/>
  <c r="R15" i="14"/>
  <c r="Y15" i="14"/>
  <c r="Z15" i="14"/>
  <c r="AJ15" i="14"/>
  <c r="AK15" i="14"/>
  <c r="AL15" i="14"/>
  <c r="AM15" i="14"/>
  <c r="AO15" i="14"/>
  <c r="AR15" i="14"/>
  <c r="F15" i="14"/>
  <c r="AV15" i="14"/>
  <c r="AX15" i="14"/>
  <c r="AZ15" i="14"/>
  <c r="AP15" i="14"/>
  <c r="V15" i="14"/>
  <c r="W15" i="14"/>
  <c r="D66" i="14"/>
  <c r="AS107" i="14"/>
  <c r="AE107" i="14"/>
  <c r="I107" i="14"/>
  <c r="AB107" i="14"/>
  <c r="G107" i="14"/>
  <c r="F107" i="14"/>
  <c r="AC107" i="14"/>
  <c r="H107" i="14"/>
  <c r="AD107" i="14"/>
  <c r="J107" i="14"/>
  <c r="Z107" i="14"/>
  <c r="AQ107" i="14"/>
  <c r="V107" i="14"/>
  <c r="AY107" i="14"/>
  <c r="AP107" i="14"/>
  <c r="AZ107" i="14"/>
  <c r="AR107" i="14"/>
  <c r="BA107" i="14"/>
  <c r="K107" i="14"/>
  <c r="AA107" i="14"/>
  <c r="N107" i="14"/>
  <c r="AF107" i="14"/>
  <c r="O107" i="14"/>
  <c r="AJ107" i="14"/>
  <c r="S107" i="14"/>
  <c r="AT107" i="14"/>
  <c r="AK107" i="14"/>
  <c r="T107" i="14"/>
  <c r="AW107" i="14"/>
  <c r="AN107" i="14"/>
  <c r="AL107" i="14"/>
  <c r="AM107" i="14"/>
  <c r="L107" i="14"/>
  <c r="M107" i="14"/>
  <c r="Q107" i="14"/>
  <c r="R107" i="14"/>
  <c r="AU107" i="14"/>
  <c r="U107" i="14"/>
  <c r="AV107" i="14"/>
  <c r="W107" i="14"/>
  <c r="AX107" i="14"/>
  <c r="X107" i="14"/>
  <c r="Y107" i="14"/>
  <c r="AG107" i="14"/>
  <c r="AH107" i="14"/>
  <c r="P107" i="14"/>
  <c r="AI107" i="14"/>
  <c r="AO107" i="14"/>
  <c r="D107" i="14"/>
  <c r="AV31" i="14"/>
  <c r="AY31" i="14"/>
  <c r="AK31" i="14"/>
  <c r="O31" i="14"/>
  <c r="AU31" i="14"/>
  <c r="AH31" i="14"/>
  <c r="L31" i="14"/>
  <c r="AE31" i="14"/>
  <c r="K31" i="14"/>
  <c r="Z31" i="14"/>
  <c r="AR31" i="14"/>
  <c r="F31" i="14"/>
  <c r="AZ31" i="14"/>
  <c r="AP31" i="14"/>
  <c r="BA31" i="14"/>
  <c r="AQ31" i="14"/>
  <c r="X31" i="14"/>
  <c r="G31" i="14"/>
  <c r="Y31" i="14"/>
  <c r="H31" i="14"/>
  <c r="AD31" i="14"/>
  <c r="N31" i="14"/>
  <c r="AF31" i="14"/>
  <c r="P31" i="14"/>
  <c r="AG31" i="14"/>
  <c r="Q31" i="14"/>
  <c r="AI31" i="14"/>
  <c r="R31" i="14"/>
  <c r="AJ31" i="14"/>
  <c r="S31" i="14"/>
  <c r="AS31" i="14"/>
  <c r="AL31" i="14"/>
  <c r="T31" i="14"/>
  <c r="AT31" i="14"/>
  <c r="AM31" i="14"/>
  <c r="U31" i="14"/>
  <c r="M31" i="14"/>
  <c r="AW31" i="14"/>
  <c r="AX31" i="14"/>
  <c r="AA31" i="14"/>
  <c r="AB31" i="14"/>
  <c r="AN31" i="14"/>
  <c r="AO31" i="14"/>
  <c r="J31" i="14"/>
  <c r="V31" i="14"/>
  <c r="W31" i="14"/>
  <c r="AC31" i="14"/>
  <c r="I31" i="14"/>
  <c r="D57" i="14"/>
  <c r="AW178" i="14"/>
  <c r="AI178" i="14"/>
  <c r="M178" i="14"/>
  <c r="AX178" i="14"/>
  <c r="AJ178" i="14"/>
  <c r="N178" i="14"/>
  <c r="AU178" i="14"/>
  <c r="AG178" i="14"/>
  <c r="K178" i="14"/>
  <c r="AH178" i="14"/>
  <c r="Q178" i="14"/>
  <c r="AE178" i="14"/>
  <c r="O178" i="14"/>
  <c r="Y178" i="14"/>
  <c r="H178" i="14"/>
  <c r="AC178" i="14"/>
  <c r="P178" i="14"/>
  <c r="AD178" i="14"/>
  <c r="R178" i="14"/>
  <c r="AL178" i="14"/>
  <c r="U178" i="14"/>
  <c r="AS178" i="14"/>
  <c r="AM178" i="14"/>
  <c r="V178" i="14"/>
  <c r="AN178" i="14"/>
  <c r="AR178" i="14"/>
  <c r="AT178" i="14"/>
  <c r="G178" i="14"/>
  <c r="AV178" i="14"/>
  <c r="I178" i="14"/>
  <c r="AY178" i="14"/>
  <c r="J178" i="14"/>
  <c r="BA178" i="14"/>
  <c r="S178" i="14"/>
  <c r="X178" i="14"/>
  <c r="T178" i="14"/>
  <c r="AB178" i="14"/>
  <c r="F178" i="14"/>
  <c r="AP178" i="14"/>
  <c r="AF178" i="14"/>
  <c r="AZ178" i="14"/>
  <c r="AQ178" i="14"/>
  <c r="L178" i="14"/>
  <c r="W178" i="14"/>
  <c r="Z178" i="14"/>
  <c r="AA178" i="14"/>
  <c r="AK178" i="14"/>
  <c r="AO178" i="14"/>
  <c r="AY53" i="14"/>
  <c r="AK53" i="14"/>
  <c r="O53" i="14"/>
  <c r="AV53" i="14"/>
  <c r="AH53" i="14"/>
  <c r="L53" i="14"/>
  <c r="AU53" i="14"/>
  <c r="AJ53" i="14"/>
  <c r="Q53" i="14"/>
  <c r="AD53" i="14"/>
  <c r="J53" i="14"/>
  <c r="AE53" i="14"/>
  <c r="N53" i="14"/>
  <c r="AF53" i="14"/>
  <c r="P53" i="14"/>
  <c r="AA53" i="14"/>
  <c r="I53" i="14"/>
  <c r="AC53" i="14"/>
  <c r="T53" i="14"/>
  <c r="AT53" i="14"/>
  <c r="AP53" i="14"/>
  <c r="AW53" i="14"/>
  <c r="AQ53" i="14"/>
  <c r="G53" i="14"/>
  <c r="AS53" i="14"/>
  <c r="H53" i="14"/>
  <c r="AZ53" i="14"/>
  <c r="M53" i="14"/>
  <c r="BA53" i="14"/>
  <c r="R53" i="14"/>
  <c r="Y53" i="14"/>
  <c r="U53" i="14"/>
  <c r="Z53" i="14"/>
  <c r="V53" i="14"/>
  <c r="AB53" i="14"/>
  <c r="W53" i="14"/>
  <c r="AG53" i="14"/>
  <c r="F53" i="14"/>
  <c r="AI53" i="14"/>
  <c r="AL53" i="14"/>
  <c r="AM53" i="14"/>
  <c r="AN53" i="14"/>
  <c r="AO53" i="14"/>
  <c r="AX53" i="14"/>
  <c r="X53" i="14"/>
  <c r="AR53" i="14"/>
  <c r="K53" i="14"/>
  <c r="S53" i="14"/>
  <c r="D46" i="14"/>
  <c r="AS102" i="14"/>
  <c r="F102" i="14"/>
  <c r="O37" i="12" l="1"/>
  <c r="O16" i="12"/>
  <c r="P26" i="12"/>
  <c r="P31" i="12"/>
  <c r="P28" i="12"/>
  <c r="P29" i="12"/>
  <c r="P30" i="12"/>
  <c r="P25" i="12"/>
  <c r="T17" i="8"/>
  <c r="U17" i="8" s="1"/>
  <c r="V16" i="12"/>
  <c r="U16" i="12"/>
  <c r="T16" i="12"/>
  <c r="H5" i="15"/>
  <c r="J5" i="15" s="1"/>
  <c r="L5" i="15" s="1"/>
  <c r="K8" i="5"/>
  <c r="AC94" i="8"/>
  <c r="P62" i="12"/>
  <c r="K21" i="5"/>
  <c r="K168" i="14"/>
  <c r="AU168" i="14"/>
  <c r="N168" i="14"/>
  <c r="AC93" i="8"/>
  <c r="AC70" i="8"/>
  <c r="AC34" i="8"/>
  <c r="D5" i="17"/>
  <c r="AC33" i="8"/>
  <c r="AC27" i="8"/>
  <c r="AC32" i="8"/>
  <c r="AC95" i="8"/>
  <c r="AC96" i="8"/>
  <c r="AC4" i="8"/>
  <c r="AC30" i="8"/>
  <c r="AC1" i="8"/>
  <c r="AC68" i="8"/>
  <c r="AC26" i="8"/>
  <c r="AG168" i="14"/>
  <c r="AC63" i="8"/>
  <c r="AC67" i="8"/>
  <c r="AC66" i="8"/>
  <c r="AC28" i="8"/>
  <c r="AC65" i="8"/>
  <c r="AC69" i="8"/>
  <c r="AC29" i="8"/>
  <c r="AC31" i="8"/>
  <c r="AM201" i="14"/>
  <c r="L168" i="14"/>
  <c r="S168" i="14"/>
  <c r="AY168" i="14"/>
  <c r="R168" i="14"/>
  <c r="AO168" i="14"/>
  <c r="AR168" i="14"/>
  <c r="O168" i="14"/>
  <c r="AV168" i="14"/>
  <c r="Y168" i="14"/>
  <c r="AF168" i="14"/>
  <c r="G168" i="14"/>
  <c r="AZ168" i="14"/>
  <c r="Q168" i="14"/>
  <c r="AT168" i="14"/>
  <c r="AD168" i="14"/>
  <c r="K46" i="5"/>
  <c r="L46" i="5"/>
  <c r="AC64" i="8"/>
  <c r="Z37" i="8"/>
  <c r="F46" i="5"/>
  <c r="AQ168" i="14"/>
  <c r="AC168" i="14"/>
  <c r="AX168" i="14"/>
  <c r="I201" i="14"/>
  <c r="H168" i="14"/>
  <c r="J168" i="14"/>
  <c r="M168" i="14"/>
  <c r="AL201" i="14"/>
  <c r="R201" i="14"/>
  <c r="AK168" i="14"/>
  <c r="P168" i="14"/>
  <c r="AJ168" i="14"/>
  <c r="AN168" i="14"/>
  <c r="AI168" i="14"/>
  <c r="AL168" i="14"/>
  <c r="I168" i="14"/>
  <c r="AW168" i="14"/>
  <c r="AC201" i="14"/>
  <c r="M201" i="14"/>
  <c r="D168" i="14"/>
  <c r="Z168" i="14"/>
  <c r="AI201" i="14"/>
  <c r="AH168" i="14"/>
  <c r="X168" i="14"/>
  <c r="AQ201" i="14"/>
  <c r="U201" i="14"/>
  <c r="AE168" i="14"/>
  <c r="AS168" i="14"/>
  <c r="AJ201" i="14"/>
  <c r="F168" i="14"/>
  <c r="W168" i="14"/>
  <c r="S201" i="14"/>
  <c r="G46" i="5"/>
  <c r="AB168" i="14"/>
  <c r="AP168" i="14"/>
  <c r="W201" i="14"/>
  <c r="V168" i="14"/>
  <c r="BA168" i="14"/>
  <c r="AN201" i="14"/>
  <c r="V201" i="14"/>
  <c r="AD201" i="14"/>
  <c r="AA168" i="14"/>
  <c r="T168" i="14"/>
  <c r="AU201" i="14"/>
  <c r="U168" i="14"/>
  <c r="F201" i="14"/>
  <c r="AW201" i="14"/>
  <c r="AS201" i="14"/>
  <c r="Q201" i="14"/>
  <c r="D155" i="14"/>
  <c r="D201" i="14"/>
  <c r="AV201" i="14"/>
  <c r="T201" i="14"/>
  <c r="BA201" i="14"/>
  <c r="J201" i="14"/>
  <c r="AH201" i="14"/>
  <c r="C16" i="12"/>
  <c r="AB201" i="14"/>
  <c r="AP201" i="14"/>
  <c r="O63" i="12"/>
  <c r="AC63" i="12" s="1"/>
  <c r="AG201" i="14"/>
  <c r="AX201" i="14"/>
  <c r="P201" i="14"/>
  <c r="L201" i="14"/>
  <c r="Z201" i="14"/>
  <c r="AF201" i="14"/>
  <c r="AA201" i="14"/>
  <c r="N201" i="14"/>
  <c r="K201" i="14"/>
  <c r="X201" i="14"/>
  <c r="Y201" i="14"/>
  <c r="AE201" i="14"/>
  <c r="H201" i="14"/>
  <c r="G201" i="14"/>
  <c r="O201" i="14"/>
  <c r="AO201" i="14"/>
  <c r="AT201" i="14"/>
  <c r="AK201" i="14"/>
  <c r="AZ201" i="14"/>
  <c r="AR201" i="14"/>
  <c r="N89" i="5"/>
  <c r="K76" i="5"/>
  <c r="G76" i="5"/>
  <c r="F76" i="5"/>
  <c r="I76" i="5"/>
  <c r="L76" i="5"/>
  <c r="J76" i="5"/>
  <c r="E76" i="5"/>
  <c r="J46" i="5"/>
  <c r="E46" i="5"/>
  <c r="D46" i="5"/>
  <c r="D146" i="14"/>
  <c r="C73" i="12"/>
  <c r="AD189" i="14"/>
  <c r="F189" i="14"/>
  <c r="AS189" i="14"/>
  <c r="AE189" i="14"/>
  <c r="I189" i="14"/>
  <c r="AT189" i="14"/>
  <c r="AF189" i="14"/>
  <c r="J189" i="14"/>
  <c r="K189" i="14"/>
  <c r="AH189" i="14"/>
  <c r="L189" i="14"/>
  <c r="AU189" i="14"/>
  <c r="AG189" i="14"/>
  <c r="AV189" i="14"/>
  <c r="AW189" i="14"/>
  <c r="AI189" i="14"/>
  <c r="M189" i="14"/>
  <c r="AX189" i="14"/>
  <c r="AJ189" i="14"/>
  <c r="N189" i="14"/>
  <c r="AR189" i="14"/>
  <c r="AY189" i="14"/>
  <c r="AK189" i="14"/>
  <c r="O189" i="14"/>
  <c r="AB189" i="14"/>
  <c r="AZ189" i="14"/>
  <c r="AL189" i="14"/>
  <c r="P189" i="14"/>
  <c r="BA189" i="14"/>
  <c r="AM189" i="14"/>
  <c r="Q189" i="14"/>
  <c r="X189" i="14"/>
  <c r="AN189" i="14"/>
  <c r="R189" i="14"/>
  <c r="V189" i="14"/>
  <c r="Y189" i="14"/>
  <c r="AO189" i="14"/>
  <c r="S189" i="14"/>
  <c r="Z189" i="14"/>
  <c r="AP189" i="14"/>
  <c r="T189" i="14"/>
  <c r="AA189" i="14"/>
  <c r="AQ189" i="14"/>
  <c r="U189" i="14"/>
  <c r="AC189" i="14"/>
  <c r="G189" i="14"/>
  <c r="W189" i="14"/>
  <c r="H189" i="14"/>
  <c r="D189" i="14"/>
  <c r="D154" i="14"/>
  <c r="D179" i="14"/>
  <c r="J21" i="5"/>
  <c r="L21" i="5"/>
  <c r="G21" i="5"/>
  <c r="I21" i="5"/>
  <c r="D21" i="5"/>
  <c r="F21" i="5"/>
  <c r="E21" i="5"/>
  <c r="D173" i="14"/>
  <c r="D121" i="14"/>
  <c r="AV121" i="14"/>
  <c r="AI121" i="14"/>
  <c r="N121" i="14"/>
  <c r="AT121" i="14"/>
  <c r="AH121" i="14"/>
  <c r="O121" i="14"/>
  <c r="AU121" i="14"/>
  <c r="AJ121" i="14"/>
  <c r="P121" i="14"/>
  <c r="AW121" i="14"/>
  <c r="AK121" i="14"/>
  <c r="Q121" i="14"/>
  <c r="AC121" i="14"/>
  <c r="M121" i="14"/>
  <c r="AD121" i="14"/>
  <c r="R121" i="14"/>
  <c r="AF121" i="14"/>
  <c r="S121" i="14"/>
  <c r="AG121" i="14"/>
  <c r="T121" i="14"/>
  <c r="AL121" i="14"/>
  <c r="U121" i="14"/>
  <c r="AN121" i="14"/>
  <c r="W121" i="14"/>
  <c r="AY121" i="14"/>
  <c r="AP121" i="14"/>
  <c r="X121" i="14"/>
  <c r="G121" i="14"/>
  <c r="AA121" i="14"/>
  <c r="K121" i="14"/>
  <c r="Y121" i="14"/>
  <c r="Z121" i="14"/>
  <c r="AR121" i="14"/>
  <c r="H121" i="14"/>
  <c r="J121" i="14"/>
  <c r="L121" i="14"/>
  <c r="V121" i="14"/>
  <c r="F121" i="14"/>
  <c r="AQ121" i="14"/>
  <c r="AX121" i="14"/>
  <c r="AZ121" i="14"/>
  <c r="BA121" i="14"/>
  <c r="AB121" i="14"/>
  <c r="AM121" i="14"/>
  <c r="AO121" i="14"/>
  <c r="AE121" i="14"/>
  <c r="I121" i="14"/>
  <c r="AS121" i="14"/>
  <c r="AD179" i="14"/>
  <c r="H179" i="14"/>
  <c r="F179" i="14"/>
  <c r="Z179" i="14"/>
  <c r="AP179" i="14"/>
  <c r="T179" i="14"/>
  <c r="AW179" i="14"/>
  <c r="AK179" i="14"/>
  <c r="Q179" i="14"/>
  <c r="AS179" i="14"/>
  <c r="AG179" i="14"/>
  <c r="M179" i="14"/>
  <c r="BA179" i="14"/>
  <c r="AR179" i="14"/>
  <c r="X179" i="14"/>
  <c r="G179" i="14"/>
  <c r="Y179" i="14"/>
  <c r="I179" i="14"/>
  <c r="AA179" i="14"/>
  <c r="J179" i="14"/>
  <c r="AB179" i="14"/>
  <c r="K179" i="14"/>
  <c r="AC179" i="14"/>
  <c r="L179" i="14"/>
  <c r="AE179" i="14"/>
  <c r="N179" i="14"/>
  <c r="AF179" i="14"/>
  <c r="O179" i="14"/>
  <c r="AH179" i="14"/>
  <c r="P179" i="14"/>
  <c r="AI179" i="14"/>
  <c r="R179" i="14"/>
  <c r="AT179" i="14"/>
  <c r="AJ179" i="14"/>
  <c r="S179" i="14"/>
  <c r="AU179" i="14"/>
  <c r="AL179" i="14"/>
  <c r="U179" i="14"/>
  <c r="AV179" i="14"/>
  <c r="AM179" i="14"/>
  <c r="V179" i="14"/>
  <c r="AX179" i="14"/>
  <c r="W179" i="14"/>
  <c r="AN179" i="14"/>
  <c r="AY179" i="14"/>
  <c r="AO179" i="14"/>
  <c r="AQ179" i="14"/>
  <c r="AZ179" i="14"/>
  <c r="AA132" i="14"/>
  <c r="AI132" i="14"/>
  <c r="AT132" i="14"/>
  <c r="AF132" i="14"/>
  <c r="BA132" i="14"/>
  <c r="AK132" i="14"/>
  <c r="F132" i="14"/>
  <c r="S132" i="14"/>
  <c r="J132" i="14"/>
  <c r="AD132" i="14"/>
  <c r="T132" i="14"/>
  <c r="K132" i="14"/>
  <c r="AO132" i="14"/>
  <c r="O132" i="14"/>
  <c r="AU132" i="14"/>
  <c r="P132" i="14"/>
  <c r="AZ132" i="14"/>
  <c r="AH132" i="14"/>
  <c r="M132" i="14"/>
  <c r="N132" i="14"/>
  <c r="V132" i="14"/>
  <c r="U132" i="14"/>
  <c r="AS132" i="14"/>
  <c r="AN132" i="14"/>
  <c r="L132" i="14"/>
  <c r="AY132" i="14"/>
  <c r="AG132" i="14"/>
  <c r="R132" i="14"/>
  <c r="AE132" i="14"/>
  <c r="AB132" i="14"/>
  <c r="H132" i="14"/>
  <c r="AM132" i="14"/>
  <c r="Z132" i="14"/>
  <c r="G132" i="14"/>
  <c r="AX132" i="14"/>
  <c r="I132" i="14"/>
  <c r="AQ132" i="14"/>
  <c r="AC132" i="14"/>
  <c r="AL132" i="14"/>
  <c r="Y132" i="14"/>
  <c r="AR132" i="14"/>
  <c r="AW132" i="14"/>
  <c r="X132" i="14"/>
  <c r="AV132" i="14"/>
  <c r="W132" i="14"/>
  <c r="Q132" i="14"/>
  <c r="AP132" i="14"/>
  <c r="AJ132" i="14"/>
  <c r="BA206" i="14"/>
  <c r="AM206" i="14"/>
  <c r="Q206" i="14"/>
  <c r="AY206" i="14"/>
  <c r="AK206" i="14"/>
  <c r="O206" i="14"/>
  <c r="AS206" i="14"/>
  <c r="AG206" i="14"/>
  <c r="M206" i="14"/>
  <c r="AT206" i="14"/>
  <c r="AH206" i="14"/>
  <c r="N206" i="14"/>
  <c r="X206" i="14"/>
  <c r="AR206" i="14"/>
  <c r="AC206" i="14"/>
  <c r="L206" i="14"/>
  <c r="Y206" i="14"/>
  <c r="H206" i="14"/>
  <c r="AW206" i="14"/>
  <c r="G206" i="14"/>
  <c r="AO206" i="14"/>
  <c r="AP206" i="14"/>
  <c r="AQ206" i="14"/>
  <c r="AU206" i="14"/>
  <c r="I206" i="14"/>
  <c r="AA206" i="14"/>
  <c r="S206" i="14"/>
  <c r="AB206" i="14"/>
  <c r="T206" i="14"/>
  <c r="AI206" i="14"/>
  <c r="F206" i="14"/>
  <c r="Z206" i="14"/>
  <c r="AD206" i="14"/>
  <c r="AE206" i="14"/>
  <c r="AF206" i="14"/>
  <c r="AN206" i="14"/>
  <c r="J206" i="14"/>
  <c r="K206" i="14"/>
  <c r="P206" i="14"/>
  <c r="R206" i="14"/>
  <c r="U206" i="14"/>
  <c r="V206" i="14"/>
  <c r="AV206" i="14"/>
  <c r="W206" i="14"/>
  <c r="AJ206" i="14"/>
  <c r="AL206" i="14"/>
  <c r="AX206" i="14"/>
  <c r="AZ206" i="14"/>
  <c r="D164" i="14"/>
  <c r="AW154" i="14"/>
  <c r="AI154" i="14"/>
  <c r="M154" i="14"/>
  <c r="AX154" i="14"/>
  <c r="AJ154" i="14"/>
  <c r="N154" i="14"/>
  <c r="AY154" i="14"/>
  <c r="AK154" i="14"/>
  <c r="O154" i="14"/>
  <c r="AU154" i="14"/>
  <c r="AG154" i="14"/>
  <c r="K154" i="14"/>
  <c r="AZ154" i="14"/>
  <c r="AP154" i="14"/>
  <c r="F154" i="14"/>
  <c r="BA154" i="14"/>
  <c r="AQ154" i="14"/>
  <c r="AB154" i="14"/>
  <c r="J154" i="14"/>
  <c r="AC154" i="14"/>
  <c r="L154" i="14"/>
  <c r="AE154" i="14"/>
  <c r="Q154" i="14"/>
  <c r="AF154" i="14"/>
  <c r="R154" i="14"/>
  <c r="AH154" i="14"/>
  <c r="S154" i="14"/>
  <c r="AL154" i="14"/>
  <c r="T154" i="14"/>
  <c r="AS154" i="14"/>
  <c r="AM154" i="14"/>
  <c r="U154" i="14"/>
  <c r="AT154" i="14"/>
  <c r="AN154" i="14"/>
  <c r="V154" i="14"/>
  <c r="AD154" i="14"/>
  <c r="H154" i="14"/>
  <c r="I154" i="14"/>
  <c r="AV154" i="14"/>
  <c r="X154" i="14"/>
  <c r="Y154" i="14"/>
  <c r="Z154" i="14"/>
  <c r="AA154" i="14"/>
  <c r="AO154" i="14"/>
  <c r="G154" i="14"/>
  <c r="P154" i="14"/>
  <c r="AR154" i="14"/>
  <c r="W154" i="14"/>
  <c r="AW155" i="14"/>
  <c r="AI155" i="14"/>
  <c r="M155" i="14"/>
  <c r="AX155" i="14"/>
  <c r="AJ155" i="14"/>
  <c r="N155" i="14"/>
  <c r="AY155" i="14"/>
  <c r="AK155" i="14"/>
  <c r="O155" i="14"/>
  <c r="AU155" i="14"/>
  <c r="AG155" i="14"/>
  <c r="K155" i="14"/>
  <c r="AL155" i="14"/>
  <c r="T155" i="14"/>
  <c r="AS155" i="14"/>
  <c r="AM155" i="14"/>
  <c r="U155" i="14"/>
  <c r="X155" i="14"/>
  <c r="AR155" i="14"/>
  <c r="Y155" i="14"/>
  <c r="G155" i="14"/>
  <c r="AA155" i="14"/>
  <c r="I155" i="14"/>
  <c r="AB155" i="14"/>
  <c r="J155" i="14"/>
  <c r="AC155" i="14"/>
  <c r="L155" i="14"/>
  <c r="AD155" i="14"/>
  <c r="AE155" i="14"/>
  <c r="Q155" i="14"/>
  <c r="AF155" i="14"/>
  <c r="R155" i="14"/>
  <c r="AP155" i="14"/>
  <c r="S155" i="14"/>
  <c r="V155" i="14"/>
  <c r="AT155" i="14"/>
  <c r="AV155" i="14"/>
  <c r="AN155" i="14"/>
  <c r="AO155" i="14"/>
  <c r="AQ155" i="14"/>
  <c r="H155" i="14"/>
  <c r="P155" i="14"/>
  <c r="W155" i="14"/>
  <c r="F155" i="14"/>
  <c r="BA155" i="14"/>
  <c r="AZ155" i="14"/>
  <c r="Z155" i="14"/>
  <c r="AH155" i="14"/>
  <c r="AW173" i="14"/>
  <c r="AI173" i="14"/>
  <c r="M173" i="14"/>
  <c r="AX173" i="14"/>
  <c r="AJ173" i="14"/>
  <c r="N173" i="14"/>
  <c r="AU173" i="14"/>
  <c r="AG173" i="14"/>
  <c r="K173" i="14"/>
  <c r="AC173" i="14"/>
  <c r="J173" i="14"/>
  <c r="AA173" i="14"/>
  <c r="H173" i="14"/>
  <c r="AL173" i="14"/>
  <c r="U173" i="14"/>
  <c r="AY173" i="14"/>
  <c r="AP173" i="14"/>
  <c r="AZ173" i="14"/>
  <c r="AQ173" i="14"/>
  <c r="Y173" i="14"/>
  <c r="I173" i="14"/>
  <c r="Z173" i="14"/>
  <c r="L173" i="14"/>
  <c r="AF173" i="14"/>
  <c r="F173" i="14"/>
  <c r="AH173" i="14"/>
  <c r="AK173" i="14"/>
  <c r="AM173" i="14"/>
  <c r="AN173" i="14"/>
  <c r="AO173" i="14"/>
  <c r="AR173" i="14"/>
  <c r="G173" i="14"/>
  <c r="AT173" i="14"/>
  <c r="P173" i="14"/>
  <c r="AV173" i="14"/>
  <c r="Q173" i="14"/>
  <c r="AB173" i="14"/>
  <c r="T173" i="14"/>
  <c r="BA173" i="14"/>
  <c r="R173" i="14"/>
  <c r="AD173" i="14"/>
  <c r="AE173" i="14"/>
  <c r="O173" i="14"/>
  <c r="S173" i="14"/>
  <c r="AS173" i="14"/>
  <c r="X173" i="14"/>
  <c r="W173" i="14"/>
  <c r="V173" i="14"/>
  <c r="AW164" i="14"/>
  <c r="AI164" i="14"/>
  <c r="M164" i="14"/>
  <c r="AX164" i="14"/>
  <c r="AJ164" i="14"/>
  <c r="N164" i="14"/>
  <c r="AU164" i="14"/>
  <c r="AG164" i="14"/>
  <c r="K164" i="14"/>
  <c r="AF164" i="14"/>
  <c r="P164" i="14"/>
  <c r="BA164" i="14"/>
  <c r="AP164" i="14"/>
  <c r="W164" i="14"/>
  <c r="Z164" i="14"/>
  <c r="G164" i="14"/>
  <c r="AA164" i="14"/>
  <c r="H164" i="14"/>
  <c r="AD164" i="14"/>
  <c r="L164" i="14"/>
  <c r="AL164" i="14"/>
  <c r="AS164" i="14"/>
  <c r="AQ164" i="14"/>
  <c r="AT164" i="14"/>
  <c r="AR164" i="14"/>
  <c r="AZ164" i="14"/>
  <c r="O164" i="14"/>
  <c r="X164" i="14"/>
  <c r="Q164" i="14"/>
  <c r="AB164" i="14"/>
  <c r="AC164" i="14"/>
  <c r="AE164" i="14"/>
  <c r="AH164" i="14"/>
  <c r="AK164" i="14"/>
  <c r="AM164" i="14"/>
  <c r="AN164" i="14"/>
  <c r="AO164" i="14"/>
  <c r="J164" i="14"/>
  <c r="R164" i="14"/>
  <c r="AV164" i="14"/>
  <c r="U164" i="14"/>
  <c r="Y164" i="14"/>
  <c r="I164" i="14"/>
  <c r="S164" i="14"/>
  <c r="AY164" i="14"/>
  <c r="T164" i="14"/>
  <c r="V164" i="14"/>
  <c r="F164" i="14"/>
  <c r="P63" i="12"/>
  <c r="BA182" i="14"/>
  <c r="AM182" i="14"/>
  <c r="Q182" i="14"/>
  <c r="AY182" i="14"/>
  <c r="AK182" i="14"/>
  <c r="O182" i="14"/>
  <c r="AW182" i="14"/>
  <c r="AL182" i="14"/>
  <c r="S182" i="14"/>
  <c r="Y182" i="14"/>
  <c r="AQ182" i="14"/>
  <c r="W182" i="14"/>
  <c r="Z182" i="14"/>
  <c r="AR182" i="14"/>
  <c r="F182" i="14"/>
  <c r="AC182" i="14"/>
  <c r="I182" i="14"/>
  <c r="AD182" i="14"/>
  <c r="J182" i="14"/>
  <c r="AV182" i="14"/>
  <c r="H182" i="14"/>
  <c r="AE182" i="14"/>
  <c r="R182" i="14"/>
  <c r="AF182" i="14"/>
  <c r="AS182" i="14"/>
  <c r="AO182" i="14"/>
  <c r="L182" i="14"/>
  <c r="AN182" i="14"/>
  <c r="AJ182" i="14"/>
  <c r="AG182" i="14"/>
  <c r="N182" i="14"/>
  <c r="P182" i="14"/>
  <c r="T182" i="14"/>
  <c r="X182" i="14"/>
  <c r="AA182" i="14"/>
  <c r="AP182" i="14"/>
  <c r="G182" i="14"/>
  <c r="K182" i="14"/>
  <c r="M182" i="14"/>
  <c r="U182" i="14"/>
  <c r="V182" i="14"/>
  <c r="AT182" i="14"/>
  <c r="AU182" i="14"/>
  <c r="AX182" i="14"/>
  <c r="AZ182" i="14"/>
  <c r="AB182" i="14"/>
  <c r="AH182" i="14"/>
  <c r="AI182" i="14"/>
  <c r="AW146" i="14"/>
  <c r="AI146" i="14"/>
  <c r="M146" i="14"/>
  <c r="AX146" i="14"/>
  <c r="AJ146" i="14"/>
  <c r="N146" i="14"/>
  <c r="AY146" i="14"/>
  <c r="AK146" i="14"/>
  <c r="O146" i="14"/>
  <c r="AU146" i="14"/>
  <c r="AG146" i="14"/>
  <c r="K146" i="14"/>
  <c r="AZ146" i="14"/>
  <c r="AP146" i="14"/>
  <c r="F146" i="14"/>
  <c r="BA146" i="14"/>
  <c r="AQ146" i="14"/>
  <c r="AB146" i="14"/>
  <c r="J146" i="14"/>
  <c r="AC146" i="14"/>
  <c r="L146" i="14"/>
  <c r="AD146" i="14"/>
  <c r="P146" i="14"/>
  <c r="AE146" i="14"/>
  <c r="Q146" i="14"/>
  <c r="AF146" i="14"/>
  <c r="R146" i="14"/>
  <c r="AH146" i="14"/>
  <c r="S146" i="14"/>
  <c r="AL146" i="14"/>
  <c r="T146" i="14"/>
  <c r="AS146" i="14"/>
  <c r="AM146" i="14"/>
  <c r="U146" i="14"/>
  <c r="AT146" i="14"/>
  <c r="AN146" i="14"/>
  <c r="V146" i="14"/>
  <c r="H146" i="14"/>
  <c r="AV146" i="14"/>
  <c r="X146" i="14"/>
  <c r="Y146" i="14"/>
  <c r="Z146" i="14"/>
  <c r="AA146" i="14"/>
  <c r="AO146" i="14"/>
  <c r="AR146" i="14"/>
  <c r="G146" i="14"/>
  <c r="I146" i="14"/>
  <c r="W146" i="14"/>
  <c r="D132" i="14"/>
  <c r="D182" i="14"/>
  <c r="D206" i="14"/>
  <c r="K15" i="5"/>
  <c r="D4" i="17" l="1"/>
  <c r="G3" i="16"/>
  <c r="E3" i="16"/>
  <c r="M15" i="5"/>
  <c r="S17" i="8"/>
  <c r="N21" i="5"/>
  <c r="E5" i="17"/>
  <c r="E4" i="17" s="1"/>
  <c r="N5" i="15"/>
  <c r="I3" i="16"/>
  <c r="P73" i="12"/>
  <c r="J70" i="5"/>
  <c r="P16" i="12"/>
  <c r="X16" i="12" s="1"/>
  <c r="Y16" i="12" s="1"/>
  <c r="L15" i="5"/>
  <c r="J40" i="5"/>
  <c r="J15" i="5"/>
  <c r="N46" i="5"/>
  <c r="P37" i="12"/>
  <c r="P5" i="15" l="1"/>
  <c r="K3" i="16"/>
  <c r="F5" i="17"/>
  <c r="G5" i="17" s="1"/>
  <c r="N17" i="8"/>
  <c r="N16" i="12" s="1"/>
  <c r="M3" i="16" l="1"/>
  <c r="R5" i="15"/>
  <c r="F4" i="17"/>
  <c r="G4" i="17"/>
  <c r="H5" i="17"/>
  <c r="H4" i="17" s="1"/>
  <c r="O3" i="16" l="1"/>
  <c r="T5" i="15"/>
  <c r="V5" i="15" s="1"/>
  <c r="I5" i="17"/>
  <c r="I4" i="17" s="1"/>
  <c r="Q3" i="16" l="1"/>
  <c r="S3" i="16"/>
  <c r="X5" i="15"/>
  <c r="U3" i="16" s="1"/>
  <c r="J5" i="17"/>
  <c r="Z5" i="15" l="1"/>
  <c r="K5" i="17"/>
  <c r="K4" i="17" s="1"/>
  <c r="J4" i="17"/>
  <c r="W3" i="16" l="1"/>
  <c r="AB5" i="15"/>
  <c r="L5" i="17"/>
  <c r="L4" i="17" s="1"/>
  <c r="AD5" i="15" l="1"/>
  <c r="AA3" i="16" s="1"/>
  <c r="Y3" i="16"/>
  <c r="M5" i="17"/>
  <c r="M4" i="17" s="1"/>
  <c r="AF5" i="15" l="1"/>
  <c r="N5" i="17"/>
  <c r="AH5" i="15" l="1"/>
  <c r="AE3" i="16" s="1"/>
  <c r="AC3" i="16"/>
  <c r="N4" i="17"/>
  <c r="O5" i="17"/>
  <c r="AJ5" i="15" l="1"/>
  <c r="P5" i="17"/>
  <c r="Q5" i="17" s="1"/>
  <c r="O4" i="17"/>
  <c r="AL5" i="15" l="1"/>
  <c r="AI3" i="16" s="1"/>
  <c r="AG3" i="16"/>
  <c r="R5" i="17"/>
  <c r="S5" i="17" s="1"/>
  <c r="P4" i="17"/>
  <c r="Q4" i="17"/>
  <c r="AN5" i="15" l="1"/>
  <c r="R4" i="17"/>
  <c r="T5" i="17"/>
  <c r="S4" i="17"/>
  <c r="AK3" i="16" l="1"/>
  <c r="T4" i="17"/>
  <c r="N10" i="5"/>
  <c r="AC62" i="8" l="1"/>
  <c r="O61" i="12"/>
  <c r="P61" i="12" l="1"/>
  <c r="AC61" i="12"/>
  <c r="Y17" i="8" l="1"/>
  <c r="I47" i="8" l="1"/>
  <c r="H46" i="12" l="1"/>
  <c r="I48" i="8" l="1"/>
  <c r="H47" i="12" s="1"/>
  <c r="I49" i="8"/>
  <c r="I50" i="8"/>
  <c r="I51" i="8"/>
  <c r="H50" i="12" l="1"/>
  <c r="H48" i="12"/>
  <c r="H49" i="12"/>
  <c r="O8" i="12" l="1"/>
  <c r="C8" i="14"/>
  <c r="C6" i="14"/>
  <c r="B7" i="14" l="1"/>
  <c r="J12" i="8" l="1"/>
  <c r="T12" i="8" s="1"/>
  <c r="U12" i="8" s="1"/>
  <c r="F1" i="14"/>
  <c r="F9" i="14" s="1"/>
  <c r="B8" i="14"/>
  <c r="B6" i="14"/>
  <c r="F17" i="8"/>
  <c r="E16" i="12" l="1"/>
  <c r="F6" i="14"/>
  <c r="B3" i="14"/>
  <c r="D6" i="14"/>
  <c r="F8" i="14"/>
  <c r="D8" i="14"/>
  <c r="M12" i="8"/>
  <c r="AC7" i="8" s="1"/>
  <c r="H8" i="12"/>
  <c r="G1" i="14" l="1"/>
  <c r="G9" i="14" s="1"/>
  <c r="C7" i="14"/>
  <c r="M8" i="12"/>
  <c r="AC6" i="12" s="1"/>
  <c r="AD3" i="8"/>
  <c r="P8" i="12"/>
  <c r="J10" i="5"/>
  <c r="E37" i="12"/>
  <c r="F38" i="8"/>
  <c r="E73" i="12"/>
  <c r="F74" i="8"/>
  <c r="F16" i="12"/>
  <c r="AC17" i="8"/>
  <c r="AD2" i="8" l="1"/>
  <c r="AD7" i="8"/>
  <c r="AD1" i="8"/>
  <c r="F4" i="18"/>
  <c r="G4" i="18" s="1"/>
  <c r="F6" i="18"/>
  <c r="G6" i="18" s="1"/>
  <c r="F8" i="18"/>
  <c r="G8" i="18" s="1"/>
  <c r="F10" i="18"/>
  <c r="G10" i="18" s="1"/>
  <c r="F11" i="18"/>
  <c r="G11" i="18" s="1"/>
  <c r="F12" i="18"/>
  <c r="G12" i="18" s="1"/>
  <c r="F15" i="18"/>
  <c r="G15" i="18" s="1"/>
  <c r="F23" i="18"/>
  <c r="G23" i="18" s="1"/>
  <c r="F25" i="18"/>
  <c r="G25" i="18" s="1"/>
  <c r="F33" i="18"/>
  <c r="G33" i="18" s="1"/>
  <c r="F34" i="18"/>
  <c r="G34" i="18" s="1"/>
  <c r="F5" i="18"/>
  <c r="G5" i="18" s="1"/>
  <c r="F19" i="18"/>
  <c r="G19" i="18" s="1"/>
  <c r="F22" i="18"/>
  <c r="G22" i="18" s="1"/>
  <c r="F35" i="18"/>
  <c r="G35" i="18" s="1"/>
  <c r="F37" i="18"/>
  <c r="G37" i="18" s="1"/>
  <c r="F13" i="18"/>
  <c r="G13" i="18" s="1"/>
  <c r="F24" i="18"/>
  <c r="G24" i="18" s="1"/>
  <c r="F14" i="18"/>
  <c r="G14" i="18" s="1"/>
  <c r="F17" i="18"/>
  <c r="G17" i="18" s="1"/>
  <c r="F30" i="18"/>
  <c r="G30" i="18" s="1"/>
  <c r="F36" i="18"/>
  <c r="G36" i="18" s="1"/>
  <c r="F31" i="18"/>
  <c r="G31" i="18" s="1"/>
  <c r="F16" i="18"/>
  <c r="G16" i="18" s="1"/>
  <c r="F9" i="18"/>
  <c r="G9" i="18" s="1"/>
  <c r="F20" i="18"/>
  <c r="G20" i="18" s="1"/>
  <c r="F18" i="18"/>
  <c r="G18" i="18" s="1"/>
  <c r="F3" i="18"/>
  <c r="G3" i="18" s="1"/>
  <c r="G7" i="14"/>
  <c r="G6" i="14"/>
  <c r="G8" i="14"/>
  <c r="H1" i="14"/>
  <c r="D7" i="14"/>
  <c r="D4" i="14" s="1"/>
  <c r="C3" i="14"/>
  <c r="C4" i="14" s="1"/>
  <c r="F7" i="14"/>
  <c r="F2" i="14" s="1"/>
  <c r="F73" i="12"/>
  <c r="AC74" i="8"/>
  <c r="A71" i="18"/>
  <c r="A72" i="18"/>
  <c r="A15" i="18"/>
  <c r="D15" i="18" s="1"/>
  <c r="A40" i="18"/>
  <c r="A78" i="18"/>
  <c r="A50" i="18"/>
  <c r="A85" i="18"/>
  <c r="A73" i="18"/>
  <c r="A79" i="18"/>
  <c r="A21" i="18"/>
  <c r="A58" i="18"/>
  <c r="A74" i="18"/>
  <c r="A35" i="18"/>
  <c r="D35" i="18" s="1"/>
  <c r="A83" i="18"/>
  <c r="A17" i="18"/>
  <c r="D17" i="18" s="1"/>
  <c r="A13" i="18"/>
  <c r="D13" i="18" s="1"/>
  <c r="A86" i="18"/>
  <c r="A59" i="18"/>
  <c r="A89" i="18"/>
  <c r="A61" i="18"/>
  <c r="A54" i="18"/>
  <c r="A5" i="18"/>
  <c r="D5" i="18" s="1"/>
  <c r="A36" i="18"/>
  <c r="D36" i="18" s="1"/>
  <c r="A69" i="18"/>
  <c r="A96" i="18"/>
  <c r="A4" i="18"/>
  <c r="D4" i="18" s="1"/>
  <c r="A56" i="18"/>
  <c r="A98" i="18"/>
  <c r="A10" i="18"/>
  <c r="D10" i="18" s="1"/>
  <c r="A25" i="18"/>
  <c r="D25" i="18" s="1"/>
  <c r="A46" i="18"/>
  <c r="A76" i="18"/>
  <c r="A77" i="18"/>
  <c r="AC38" i="8"/>
  <c r="A97" i="18"/>
  <c r="A44" i="18"/>
  <c r="A87" i="18"/>
  <c r="A31" i="18"/>
  <c r="D31" i="18" s="1"/>
  <c r="A93" i="18"/>
  <c r="A102" i="18"/>
  <c r="F37" i="12"/>
  <c r="A41" i="18"/>
  <c r="A84" i="18"/>
  <c r="A51" i="18"/>
  <c r="A62" i="18"/>
  <c r="A27" i="18"/>
  <c r="A38" i="18"/>
  <c r="A91" i="18"/>
  <c r="A22" i="18"/>
  <c r="D22" i="18" s="1"/>
  <c r="A90" i="18"/>
  <c r="A53" i="18"/>
  <c r="A20" i="18"/>
  <c r="D20" i="18" s="1"/>
  <c r="A65" i="18"/>
  <c r="A7" i="18"/>
  <c r="A52" i="18"/>
  <c r="A47" i="18"/>
  <c r="A18" i="18"/>
  <c r="D18" i="18" s="1"/>
  <c r="A68" i="18"/>
  <c r="A14" i="18"/>
  <c r="D14" i="18" s="1"/>
  <c r="A60" i="18"/>
  <c r="A92" i="18"/>
  <c r="A67" i="18"/>
  <c r="A80" i="18"/>
  <c r="A23" i="18"/>
  <c r="D23" i="18" s="1"/>
  <c r="A11" i="18"/>
  <c r="D11" i="18" s="1"/>
  <c r="A6" i="18"/>
  <c r="D6" i="18" s="1"/>
  <c r="A34" i="18"/>
  <c r="D34" i="18" s="1"/>
  <c r="A16" i="18"/>
  <c r="D16" i="18" s="1"/>
  <c r="A64" i="18"/>
  <c r="A82" i="18"/>
  <c r="A70" i="18"/>
  <c r="A99" i="18"/>
  <c r="A9" i="18"/>
  <c r="D9" i="18" s="1"/>
  <c r="A75" i="18"/>
  <c r="A100" i="18"/>
  <c r="A29" i="18"/>
  <c r="A26" i="18"/>
  <c r="A45" i="18"/>
  <c r="A63" i="18"/>
  <c r="A3" i="18"/>
  <c r="D3" i="18" s="1"/>
  <c r="A95" i="18"/>
  <c r="A55" i="18"/>
  <c r="A48" i="18"/>
  <c r="A39" i="18"/>
  <c r="A28" i="18"/>
  <c r="A49" i="18"/>
  <c r="A94" i="18"/>
  <c r="A43" i="18"/>
  <c r="A81" i="18"/>
  <c r="A19" i="18"/>
  <c r="D19" i="18" s="1"/>
  <c r="A101" i="18"/>
  <c r="A42" i="18"/>
  <c r="A103" i="18"/>
  <c r="A8" i="18"/>
  <c r="D8" i="18" s="1"/>
  <c r="A57" i="18"/>
  <c r="A33" i="18"/>
  <c r="D33" i="18" s="1"/>
  <c r="A88" i="18"/>
  <c r="A12" i="18"/>
  <c r="D12" i="18" s="1"/>
  <c r="A24" i="18"/>
  <c r="D24" i="18" s="1"/>
  <c r="A30" i="18"/>
  <c r="D30" i="18" s="1"/>
  <c r="A32" i="18"/>
  <c r="A66" i="18"/>
  <c r="A37" i="18"/>
  <c r="D37" i="18" s="1"/>
  <c r="AD30" i="8"/>
  <c r="AD69" i="8"/>
  <c r="AD34" i="8"/>
  <c r="AD95" i="8"/>
  <c r="AD28" i="8"/>
  <c r="AD26" i="8"/>
  <c r="AD33" i="8"/>
  <c r="AD65" i="8"/>
  <c r="AD70" i="8"/>
  <c r="AD74" i="8"/>
  <c r="AD96" i="8"/>
  <c r="AD93" i="8"/>
  <c r="AD31" i="8"/>
  <c r="AD64" i="8"/>
  <c r="AD17" i="8"/>
  <c r="AD27" i="8"/>
  <c r="AD63" i="8"/>
  <c r="AD67" i="8"/>
  <c r="AD94" i="8"/>
  <c r="AD66" i="8"/>
  <c r="AD4" i="8"/>
  <c r="AD29" i="8"/>
  <c r="AD68" i="8"/>
  <c r="AD32" i="8"/>
  <c r="AE3" i="8"/>
  <c r="AD38" i="8"/>
  <c r="AD62" i="8"/>
  <c r="AD2" i="12"/>
  <c r="AD6" i="12" s="1"/>
  <c r="AC16" i="12"/>
  <c r="S16" i="12"/>
  <c r="Z16" i="12" s="1"/>
  <c r="H7" i="14" l="1"/>
  <c r="H9" i="14"/>
  <c r="AE7" i="8"/>
  <c r="AE2" i="8"/>
  <c r="E12" i="18"/>
  <c r="L13" i="11" s="1"/>
  <c r="M13" i="11" s="1"/>
  <c r="E27" i="18"/>
  <c r="E30" i="18"/>
  <c r="E29" i="18"/>
  <c r="E28" i="18"/>
  <c r="E26" i="18"/>
  <c r="E25" i="18"/>
  <c r="E6" i="18"/>
  <c r="L7" i="11" s="1"/>
  <c r="M7" i="11" s="1"/>
  <c r="E24" i="18"/>
  <c r="E13" i="18"/>
  <c r="L14" i="11" s="1"/>
  <c r="M14" i="11" s="1"/>
  <c r="E32" i="18"/>
  <c r="E16" i="18"/>
  <c r="E15" i="18"/>
  <c r="L16" i="11" s="1"/>
  <c r="M16" i="11" s="1"/>
  <c r="E14" i="18"/>
  <c r="E11" i="18"/>
  <c r="L12" i="11" s="1"/>
  <c r="M12" i="11" s="1"/>
  <c r="E8" i="18"/>
  <c r="L9" i="11" s="1"/>
  <c r="M9" i="11" s="1"/>
  <c r="E21" i="18"/>
  <c r="E31" i="18"/>
  <c r="L32" i="11" s="1"/>
  <c r="M32" i="11" s="1"/>
  <c r="E17" i="18"/>
  <c r="L18" i="11" s="1"/>
  <c r="M18" i="11" s="1"/>
  <c r="E10" i="18"/>
  <c r="L11" i="11" s="1"/>
  <c r="M11" i="11" s="1"/>
  <c r="E23" i="18"/>
  <c r="E5" i="18"/>
  <c r="L6" i="11" s="1"/>
  <c r="M6" i="11" s="1"/>
  <c r="E22" i="18"/>
  <c r="E3" i="18"/>
  <c r="E33" i="18"/>
  <c r="E18" i="18"/>
  <c r="G2" i="14"/>
  <c r="H6" i="14"/>
  <c r="H8" i="14"/>
  <c r="I1" i="14"/>
  <c r="E20" i="18"/>
  <c r="AC37" i="12"/>
  <c r="AE1" i="8"/>
  <c r="AE30" i="8"/>
  <c r="AE32" i="8"/>
  <c r="AE28" i="8"/>
  <c r="AE29" i="8"/>
  <c r="AE65" i="8"/>
  <c r="AE95" i="8"/>
  <c r="AE38" i="8"/>
  <c r="AE31" i="8"/>
  <c r="AE70" i="8"/>
  <c r="AE33" i="8"/>
  <c r="AE74" i="8"/>
  <c r="AE66" i="8"/>
  <c r="AE67" i="8"/>
  <c r="AE93" i="8"/>
  <c r="AE34" i="8"/>
  <c r="AF3" i="8"/>
  <c r="AF2" i="8" s="1"/>
  <c r="AE94" i="8"/>
  <c r="AE17" i="8"/>
  <c r="AE27" i="8"/>
  <c r="AE26" i="8"/>
  <c r="AE68" i="8"/>
  <c r="AE64" i="8"/>
  <c r="AE69" i="8"/>
  <c r="AE63" i="8"/>
  <c r="AE4" i="8"/>
  <c r="AE96" i="8"/>
  <c r="AE62" i="8"/>
  <c r="AD26" i="12"/>
  <c r="AD93" i="12"/>
  <c r="AD16" i="12"/>
  <c r="AD73" i="12"/>
  <c r="AD63" i="12"/>
  <c r="AD92" i="12"/>
  <c r="AE2" i="12"/>
  <c r="AE6" i="12" s="1"/>
  <c r="AD68" i="12"/>
  <c r="AD32" i="12"/>
  <c r="AD27" i="12"/>
  <c r="AD28" i="12"/>
  <c r="AD64" i="12"/>
  <c r="AD29" i="12"/>
  <c r="AD30" i="12"/>
  <c r="AD66" i="12"/>
  <c r="AD37" i="12"/>
  <c r="AD65" i="12"/>
  <c r="AD62" i="12"/>
  <c r="AD69" i="12"/>
  <c r="AD31" i="12"/>
  <c r="AD95" i="12"/>
  <c r="AD94" i="12"/>
  <c r="AD67" i="12"/>
  <c r="AD25" i="12"/>
  <c r="AD33" i="12"/>
  <c r="AD3" i="12"/>
  <c r="AD61" i="12"/>
  <c r="E61" i="18"/>
  <c r="E98" i="18"/>
  <c r="E45" i="18"/>
  <c r="E78" i="18"/>
  <c r="E34" i="18"/>
  <c r="E36" i="18"/>
  <c r="E52" i="18"/>
  <c r="E86" i="18"/>
  <c r="E66" i="18"/>
  <c r="E58" i="18"/>
  <c r="E93" i="18"/>
  <c r="E81" i="18"/>
  <c r="E83" i="18"/>
  <c r="E72" i="18"/>
  <c r="E48" i="18"/>
  <c r="E46" i="18"/>
  <c r="E35" i="18"/>
  <c r="E39" i="18"/>
  <c r="E55" i="18"/>
  <c r="E49" i="18"/>
  <c r="E70" i="18"/>
  <c r="E100" i="18"/>
  <c r="E63" i="18"/>
  <c r="E73" i="18"/>
  <c r="E88" i="18"/>
  <c r="E64" i="18"/>
  <c r="AC73" i="12"/>
  <c r="I7" i="14" l="1"/>
  <c r="I9" i="14"/>
  <c r="AF7" i="8"/>
  <c r="L26" i="11"/>
  <c r="M26" i="11" s="1"/>
  <c r="L23" i="11"/>
  <c r="M23" i="11" s="1"/>
  <c r="L34" i="11"/>
  <c r="M34" i="11" s="1"/>
  <c r="L25" i="11"/>
  <c r="M25" i="11" s="1"/>
  <c r="E19" i="18"/>
  <c r="L20" i="11" s="1"/>
  <c r="M20" i="11" s="1"/>
  <c r="J1" i="14"/>
  <c r="I6" i="14"/>
  <c r="I8" i="14"/>
  <c r="H2" i="14"/>
  <c r="E103" i="18"/>
  <c r="E42" i="18"/>
  <c r="E101" i="18"/>
  <c r="E92" i="18"/>
  <c r="E60" i="18"/>
  <c r="E47" i="18"/>
  <c r="E89" i="18"/>
  <c r="E94" i="18"/>
  <c r="E44" i="18"/>
  <c r="E90" i="18"/>
  <c r="E79" i="18"/>
  <c r="E76" i="18"/>
  <c r="E54" i="18"/>
  <c r="E99" i="18"/>
  <c r="E65" i="18"/>
  <c r="E85" i="18"/>
  <c r="E97" i="18"/>
  <c r="E51" i="18"/>
  <c r="E77" i="18"/>
  <c r="E57" i="18"/>
  <c r="E71" i="18"/>
  <c r="E59" i="18"/>
  <c r="E75" i="18"/>
  <c r="E62" i="18"/>
  <c r="E102" i="18"/>
  <c r="E50" i="18"/>
  <c r="E43" i="18"/>
  <c r="E87" i="18"/>
  <c r="E53" i="18"/>
  <c r="E82" i="18"/>
  <c r="E69" i="18"/>
  <c r="E74" i="18"/>
  <c r="E40" i="18"/>
  <c r="E67" i="18"/>
  <c r="E56" i="18"/>
  <c r="E38" i="18"/>
  <c r="E84" i="18"/>
  <c r="E95" i="18"/>
  <c r="E37" i="18"/>
  <c r="E96" i="18"/>
  <c r="E80" i="18"/>
  <c r="E41" i="18"/>
  <c r="E91" i="18"/>
  <c r="E68" i="18"/>
  <c r="E4" i="18"/>
  <c r="L5" i="11" s="1"/>
  <c r="M5" i="11" s="1"/>
  <c r="AF1" i="8"/>
  <c r="AE94" i="12"/>
  <c r="AE93" i="12"/>
  <c r="AE27" i="12"/>
  <c r="AE73" i="12"/>
  <c r="AE68" i="12"/>
  <c r="AE92" i="12"/>
  <c r="AE26" i="12"/>
  <c r="AE25" i="12"/>
  <c r="AE31" i="12"/>
  <c r="AE37" i="12"/>
  <c r="AE95" i="12"/>
  <c r="AE64" i="12"/>
  <c r="AE63" i="12"/>
  <c r="AE32" i="12"/>
  <c r="AE66" i="12"/>
  <c r="AE16" i="12"/>
  <c r="AE62" i="12"/>
  <c r="AE3" i="12"/>
  <c r="AE28" i="12"/>
  <c r="AF2" i="12"/>
  <c r="AF6" i="12" s="1"/>
  <c r="AE33" i="12"/>
  <c r="AE30" i="12"/>
  <c r="AE65" i="12"/>
  <c r="AE69" i="12"/>
  <c r="AE29" i="12"/>
  <c r="AE67" i="12"/>
  <c r="AE61" i="12"/>
  <c r="AF30" i="8"/>
  <c r="AF17" i="8"/>
  <c r="AF4" i="8"/>
  <c r="AF63" i="8"/>
  <c r="AF26" i="8"/>
  <c r="AF29" i="8"/>
  <c r="AF68" i="8"/>
  <c r="AF32" i="8"/>
  <c r="AF31" i="8"/>
  <c r="AG3" i="8"/>
  <c r="AF66" i="8"/>
  <c r="AF27" i="8"/>
  <c r="AF95" i="8"/>
  <c r="AF67" i="8"/>
  <c r="AF28" i="8"/>
  <c r="AF70" i="8"/>
  <c r="AF65" i="8"/>
  <c r="AF93" i="8"/>
  <c r="AF74" i="8"/>
  <c r="AF94" i="8"/>
  <c r="AF64" i="8"/>
  <c r="AF33" i="8"/>
  <c r="AF96" i="8"/>
  <c r="AF69" i="8"/>
  <c r="AF34" i="8"/>
  <c r="AF38" i="8"/>
  <c r="AF62" i="8"/>
  <c r="J6" i="14" l="1"/>
  <c r="J9" i="14"/>
  <c r="AG2" i="8"/>
  <c r="J7" i="14"/>
  <c r="AG7" i="8"/>
  <c r="K1" i="14"/>
  <c r="J8" i="14"/>
  <c r="I2" i="14"/>
  <c r="AG34" i="8"/>
  <c r="AG32" i="8"/>
  <c r="AG33" i="8"/>
  <c r="AG28" i="8"/>
  <c r="AG30" i="8"/>
  <c r="AG29" i="8"/>
  <c r="AG67" i="8"/>
  <c r="AG66" i="8"/>
  <c r="AG64" i="8"/>
  <c r="AG93" i="8"/>
  <c r="AG70" i="8"/>
  <c r="AG38" i="8"/>
  <c r="AG63" i="8"/>
  <c r="AG95" i="8"/>
  <c r="AG27" i="8"/>
  <c r="AG4" i="8"/>
  <c r="AG69" i="8"/>
  <c r="AG17" i="8"/>
  <c r="AG96" i="8"/>
  <c r="AG74" i="8"/>
  <c r="AG26" i="8"/>
  <c r="AG31" i="8"/>
  <c r="AG94" i="8"/>
  <c r="AG65" i="8"/>
  <c r="AH3" i="8"/>
  <c r="AG68" i="8"/>
  <c r="AG62" i="8"/>
  <c r="AF63" i="12"/>
  <c r="AF66" i="12"/>
  <c r="AG2" i="12"/>
  <c r="AG6" i="12" s="1"/>
  <c r="AF27" i="12"/>
  <c r="AF31" i="12"/>
  <c r="AF67" i="12"/>
  <c r="AF93" i="12"/>
  <c r="AF16" i="12"/>
  <c r="AF68" i="12"/>
  <c r="AF33" i="12"/>
  <c r="AF73" i="12"/>
  <c r="AF69" i="12"/>
  <c r="AF37" i="12"/>
  <c r="AF62" i="12"/>
  <c r="AF25" i="12"/>
  <c r="AF28" i="12"/>
  <c r="AF94" i="12"/>
  <c r="AF64" i="12"/>
  <c r="AF32" i="12"/>
  <c r="AF30" i="12"/>
  <c r="AF26" i="12"/>
  <c r="AF3" i="12"/>
  <c r="AF65" i="12"/>
  <c r="AF29" i="12"/>
  <c r="AF95" i="12"/>
  <c r="AF92" i="12"/>
  <c r="AF61" i="12"/>
  <c r="AG1" i="8"/>
  <c r="K6" i="14" l="1"/>
  <c r="K9" i="14"/>
  <c r="AH7" i="8"/>
  <c r="AH2" i="8"/>
  <c r="J2" i="14"/>
  <c r="K7" i="14"/>
  <c r="K8" i="14"/>
  <c r="L1" i="14"/>
  <c r="AH1" i="8"/>
  <c r="AH33" i="8"/>
  <c r="AH67" i="8"/>
  <c r="AH95" i="8"/>
  <c r="AH26" i="8"/>
  <c r="AH32" i="8"/>
  <c r="AH63" i="8"/>
  <c r="AH70" i="8"/>
  <c r="AH27" i="8"/>
  <c r="AH64" i="8"/>
  <c r="AH68" i="8"/>
  <c r="AH34" i="8"/>
  <c r="AH28" i="8"/>
  <c r="AH17" i="8"/>
  <c r="AH96" i="8"/>
  <c r="AH65" i="8"/>
  <c r="AH93" i="8"/>
  <c r="AH31" i="8"/>
  <c r="AH30" i="8"/>
  <c r="AI3" i="8"/>
  <c r="AH4" i="8"/>
  <c r="AH69" i="8"/>
  <c r="AH66" i="8"/>
  <c r="AH29" i="8"/>
  <c r="AH74" i="8"/>
  <c r="AH38" i="8"/>
  <c r="AH94" i="8"/>
  <c r="AH62" i="8"/>
  <c r="AG92" i="12"/>
  <c r="AG73" i="12"/>
  <c r="AG68" i="12"/>
  <c r="AG32" i="12"/>
  <c r="AG67" i="12"/>
  <c r="AG37" i="12"/>
  <c r="AG69" i="12"/>
  <c r="AH2" i="12"/>
  <c r="AH6" i="12" s="1"/>
  <c r="AG66" i="12"/>
  <c r="AG30" i="12"/>
  <c r="AG3" i="12"/>
  <c r="AG31" i="12"/>
  <c r="AG29" i="12"/>
  <c r="AG94" i="12"/>
  <c r="AG62" i="12"/>
  <c r="AG28" i="12"/>
  <c r="AG64" i="12"/>
  <c r="AG95" i="12"/>
  <c r="AG27" i="12"/>
  <c r="AG16" i="12"/>
  <c r="AG93" i="12"/>
  <c r="AG63" i="12"/>
  <c r="AG33" i="12"/>
  <c r="AG26" i="12"/>
  <c r="AG25" i="12"/>
  <c r="AG65" i="12"/>
  <c r="AG61" i="12"/>
  <c r="L6" i="14" l="1"/>
  <c r="L9" i="14"/>
  <c r="AI7" i="8"/>
  <c r="AI2" i="8"/>
  <c r="L7" i="14"/>
  <c r="M1" i="14"/>
  <c r="K2" i="14"/>
  <c r="L8" i="14"/>
  <c r="AH37" i="12"/>
  <c r="AH16" i="12"/>
  <c r="AH27" i="12"/>
  <c r="AH66" i="12"/>
  <c r="AH68" i="12"/>
  <c r="AI2" i="12"/>
  <c r="AI6" i="12" s="1"/>
  <c r="AH65" i="12"/>
  <c r="AH63" i="12"/>
  <c r="AH93" i="12"/>
  <c r="AH73" i="12"/>
  <c r="AH32" i="12"/>
  <c r="AH69" i="12"/>
  <c r="AH26" i="12"/>
  <c r="AH67" i="12"/>
  <c r="AH92" i="12"/>
  <c r="AH25" i="12"/>
  <c r="AH31" i="12"/>
  <c r="AH64" i="12"/>
  <c r="AH95" i="12"/>
  <c r="AH28" i="12"/>
  <c r="AH29" i="12"/>
  <c r="AH33" i="12"/>
  <c r="AH94" i="12"/>
  <c r="AH62" i="12"/>
  <c r="AH3" i="12"/>
  <c r="AH30" i="12"/>
  <c r="AH61" i="12"/>
  <c r="AI1" i="8"/>
  <c r="AI66" i="8"/>
  <c r="AI69" i="8"/>
  <c r="AI27" i="8"/>
  <c r="AI70" i="8"/>
  <c r="AI28" i="8"/>
  <c r="AI17" i="8"/>
  <c r="AI33" i="8"/>
  <c r="AI63" i="8"/>
  <c r="AI95" i="8"/>
  <c r="AI93" i="8"/>
  <c r="AI64" i="8"/>
  <c r="AI30" i="8"/>
  <c r="AI4" i="8"/>
  <c r="AI67" i="8"/>
  <c r="AI29" i="8"/>
  <c r="AI32" i="8"/>
  <c r="AJ3" i="8"/>
  <c r="AI94" i="8"/>
  <c r="AI68" i="8"/>
  <c r="AI26" i="8"/>
  <c r="AI96" i="8"/>
  <c r="AI74" i="8"/>
  <c r="AI38" i="8"/>
  <c r="AI31" i="8"/>
  <c r="AI34" i="8"/>
  <c r="AI65" i="8"/>
  <c r="AI62" i="8"/>
  <c r="M6" i="14" l="1"/>
  <c r="M9" i="14"/>
  <c r="AJ7" i="8"/>
  <c r="AJ2" i="8"/>
  <c r="L2" i="14"/>
  <c r="M7" i="14"/>
  <c r="N1" i="14"/>
  <c r="M8" i="14"/>
  <c r="AJ1" i="8"/>
  <c r="AI95" i="12"/>
  <c r="AI64" i="12"/>
  <c r="AI31" i="12"/>
  <c r="AI30" i="12"/>
  <c r="AI62" i="12"/>
  <c r="AI33" i="12"/>
  <c r="AI66" i="12"/>
  <c r="AI67" i="12"/>
  <c r="AI65" i="12"/>
  <c r="AI37" i="12"/>
  <c r="AI28" i="12"/>
  <c r="AI68" i="12"/>
  <c r="AJ2" i="12"/>
  <c r="AJ6" i="12" s="1"/>
  <c r="AI93" i="12"/>
  <c r="AI27" i="12"/>
  <c r="AI16" i="12"/>
  <c r="AI69" i="12"/>
  <c r="AI29" i="12"/>
  <c r="AI63" i="12"/>
  <c r="AI32" i="12"/>
  <c r="AI73" i="12"/>
  <c r="AI92" i="12"/>
  <c r="AI3" i="12"/>
  <c r="AI25" i="12"/>
  <c r="AI94" i="12"/>
  <c r="AI26" i="12"/>
  <c r="AI61" i="12"/>
  <c r="AJ70" i="8"/>
  <c r="AJ74" i="8"/>
  <c r="AJ66" i="8"/>
  <c r="AJ28" i="8"/>
  <c r="AJ67" i="8"/>
  <c r="AJ95" i="8"/>
  <c r="AJ31" i="8"/>
  <c r="AJ38" i="8"/>
  <c r="AJ30" i="8"/>
  <c r="AJ96" i="8"/>
  <c r="AJ32" i="8"/>
  <c r="AJ65" i="8"/>
  <c r="AJ94" i="8"/>
  <c r="AK3" i="8"/>
  <c r="AK2" i="8" s="1"/>
  <c r="AJ63" i="8"/>
  <c r="AJ4" i="8"/>
  <c r="AJ69" i="8"/>
  <c r="AJ26" i="8"/>
  <c r="AJ33" i="8"/>
  <c r="AJ34" i="8"/>
  <c r="AJ93" i="8"/>
  <c r="AJ29" i="8"/>
  <c r="AJ68" i="8"/>
  <c r="AJ64" i="8"/>
  <c r="AJ17" i="8"/>
  <c r="AJ27" i="8"/>
  <c r="AJ62" i="8"/>
  <c r="N6" i="14" l="1"/>
  <c r="N9" i="14"/>
  <c r="N7" i="14"/>
  <c r="O1" i="14"/>
  <c r="N8" i="14"/>
  <c r="M2" i="14"/>
  <c r="AK7" i="8"/>
  <c r="AK70" i="8"/>
  <c r="AK95" i="8"/>
  <c r="AK27" i="8"/>
  <c r="AK31" i="8"/>
  <c r="AK26" i="8"/>
  <c r="AK29" i="8"/>
  <c r="AK65" i="8"/>
  <c r="AK96" i="8"/>
  <c r="AK34" i="8"/>
  <c r="AK17" i="8"/>
  <c r="AK63" i="8"/>
  <c r="AL3" i="8"/>
  <c r="AK30" i="8"/>
  <c r="AK32" i="8"/>
  <c r="AK68" i="8"/>
  <c r="AK4" i="8"/>
  <c r="AK64" i="8"/>
  <c r="AK69" i="8"/>
  <c r="AK67" i="8"/>
  <c r="AK66" i="8"/>
  <c r="AK74" i="8"/>
  <c r="AK33" i="8"/>
  <c r="AK28" i="8"/>
  <c r="AK38" i="8"/>
  <c r="AK93" i="8"/>
  <c r="AK94" i="8"/>
  <c r="AK62" i="8"/>
  <c r="AK2" i="12"/>
  <c r="AK6" i="12" s="1"/>
  <c r="AJ64" i="12"/>
  <c r="AJ95" i="12"/>
  <c r="AJ25" i="12"/>
  <c r="AJ66" i="12"/>
  <c r="AJ65" i="12"/>
  <c r="AJ30" i="12"/>
  <c r="AJ67" i="12"/>
  <c r="AJ94" i="12"/>
  <c r="AJ29" i="12"/>
  <c r="AJ33" i="12"/>
  <c r="AJ26" i="12"/>
  <c r="AJ92" i="12"/>
  <c r="AJ27" i="12"/>
  <c r="AJ69" i="12"/>
  <c r="AJ32" i="12"/>
  <c r="AJ37" i="12"/>
  <c r="AJ16" i="12"/>
  <c r="AJ62" i="12"/>
  <c r="AJ68" i="12"/>
  <c r="AJ73" i="12"/>
  <c r="AJ63" i="12"/>
  <c r="AJ93" i="12"/>
  <c r="AJ31" i="12"/>
  <c r="AJ3" i="12"/>
  <c r="AJ28" i="12"/>
  <c r="AJ61" i="12"/>
  <c r="AK1" i="8"/>
  <c r="O6" i="14" l="1"/>
  <c r="O9" i="14"/>
  <c r="AL7" i="8"/>
  <c r="AL2" i="8"/>
  <c r="O7" i="14"/>
  <c r="P1" i="14"/>
  <c r="N2" i="14"/>
  <c r="O8" i="14"/>
  <c r="AL2" i="12"/>
  <c r="AL6" i="12" s="1"/>
  <c r="AK67" i="12"/>
  <c r="AK33" i="12"/>
  <c r="AK32" i="12"/>
  <c r="AK29" i="12"/>
  <c r="AK92" i="12"/>
  <c r="AK63" i="12"/>
  <c r="AK28" i="12"/>
  <c r="AK94" i="12"/>
  <c r="AK26" i="12"/>
  <c r="AK69" i="12"/>
  <c r="AK93" i="12"/>
  <c r="AK3" i="12"/>
  <c r="AK68" i="12"/>
  <c r="AK37" i="12"/>
  <c r="AK31" i="12"/>
  <c r="AK27" i="12"/>
  <c r="AK64" i="12"/>
  <c r="AK66" i="12"/>
  <c r="AK30" i="12"/>
  <c r="AK62" i="12"/>
  <c r="AK16" i="12"/>
  <c r="AK25" i="12"/>
  <c r="AK65" i="12"/>
  <c r="AK73" i="12"/>
  <c r="AK95" i="12"/>
  <c r="AK61" i="12"/>
  <c r="AL1" i="8"/>
  <c r="AL17" i="8"/>
  <c r="AL96" i="8"/>
  <c r="AL68" i="8"/>
  <c r="AL65" i="8"/>
  <c r="AL66" i="8"/>
  <c r="AL95" i="8"/>
  <c r="AL30" i="8"/>
  <c r="AL33" i="8"/>
  <c r="AL69" i="8"/>
  <c r="AL4" i="8"/>
  <c r="AL67" i="8"/>
  <c r="AL94" i="8"/>
  <c r="AL38" i="8"/>
  <c r="AL93" i="8"/>
  <c r="AM3" i="8"/>
  <c r="AL29" i="8"/>
  <c r="AL34" i="8"/>
  <c r="AL27" i="8"/>
  <c r="AL70" i="8"/>
  <c r="AL28" i="8"/>
  <c r="AL64" i="8"/>
  <c r="AL26" i="8"/>
  <c r="AL32" i="8"/>
  <c r="AL63" i="8"/>
  <c r="AL31" i="8"/>
  <c r="AL74" i="8"/>
  <c r="AL62" i="8"/>
  <c r="P8" i="14" l="1"/>
  <c r="P9" i="14"/>
  <c r="P7" i="14"/>
  <c r="Q1" i="14"/>
  <c r="AM7" i="8"/>
  <c r="AM2" i="8"/>
  <c r="P6" i="14"/>
  <c r="O2" i="14"/>
  <c r="AL94" i="12"/>
  <c r="AL73" i="12"/>
  <c r="AL65" i="12"/>
  <c r="AL25" i="12"/>
  <c r="AL16" i="12"/>
  <c r="AL27" i="12"/>
  <c r="AL37" i="12"/>
  <c r="AL69" i="12"/>
  <c r="AL68" i="12"/>
  <c r="AM2" i="12"/>
  <c r="AM6" i="12" s="1"/>
  <c r="AL66" i="12"/>
  <c r="AL64" i="12"/>
  <c r="AL28" i="12"/>
  <c r="AL93" i="12"/>
  <c r="AL26" i="12"/>
  <c r="AL31" i="12"/>
  <c r="AL62" i="12"/>
  <c r="AL30" i="12"/>
  <c r="AL63" i="12"/>
  <c r="AL32" i="12"/>
  <c r="AL29" i="12"/>
  <c r="AL92" i="12"/>
  <c r="AL67" i="12"/>
  <c r="AL95" i="12"/>
  <c r="AL33" i="12"/>
  <c r="AL3" i="12"/>
  <c r="AL61" i="12"/>
  <c r="AM1" i="8"/>
  <c r="AM67" i="8"/>
  <c r="AM31" i="8"/>
  <c r="AM26" i="8"/>
  <c r="AM66" i="8"/>
  <c r="AM64" i="8"/>
  <c r="AM34" i="8"/>
  <c r="AM65" i="8"/>
  <c r="AN3" i="8"/>
  <c r="AM4" i="8"/>
  <c r="AM38" i="8"/>
  <c r="AM30" i="8"/>
  <c r="AM74" i="8"/>
  <c r="AM17" i="8"/>
  <c r="AM32" i="8"/>
  <c r="AM27" i="8"/>
  <c r="AM95" i="8"/>
  <c r="AM70" i="8"/>
  <c r="AM96" i="8"/>
  <c r="AM29" i="8"/>
  <c r="AM69" i="8"/>
  <c r="AM68" i="8"/>
  <c r="AM94" i="8"/>
  <c r="AM93" i="8"/>
  <c r="AM28" i="8"/>
  <c r="AM33" i="8"/>
  <c r="AM63" i="8"/>
  <c r="AM62" i="8"/>
  <c r="Q6" i="14" l="1"/>
  <c r="Q9" i="14"/>
  <c r="Q7" i="14"/>
  <c r="P2" i="14"/>
  <c r="R1" i="14"/>
  <c r="S1" i="14" s="1"/>
  <c r="S9" i="14" s="1"/>
  <c r="Q8" i="14"/>
  <c r="AN7" i="8"/>
  <c r="AN2" i="8"/>
  <c r="AN1" i="8"/>
  <c r="AM31" i="12"/>
  <c r="AM93" i="12"/>
  <c r="AM29" i="12"/>
  <c r="AM66" i="12"/>
  <c r="AM94" i="12"/>
  <c r="AM65" i="12"/>
  <c r="AM69" i="12"/>
  <c r="AM63" i="12"/>
  <c r="AM28" i="12"/>
  <c r="AM92" i="12"/>
  <c r="AM73" i="12"/>
  <c r="AM37" i="12"/>
  <c r="AM25" i="12"/>
  <c r="AM68" i="12"/>
  <c r="AM27" i="12"/>
  <c r="AM30" i="12"/>
  <c r="AN2" i="12"/>
  <c r="AN6" i="12" s="1"/>
  <c r="AM26" i="12"/>
  <c r="AM32" i="12"/>
  <c r="AM33" i="12"/>
  <c r="AM95" i="12"/>
  <c r="AM3" i="12"/>
  <c r="AM62" i="12"/>
  <c r="AM16" i="12"/>
  <c r="AM67" i="12"/>
  <c r="AM64" i="12"/>
  <c r="AM61" i="12"/>
  <c r="AN28" i="8"/>
  <c r="AN94" i="8"/>
  <c r="AN64" i="8"/>
  <c r="AN65" i="8"/>
  <c r="AN67" i="8"/>
  <c r="AN93" i="8"/>
  <c r="AN29" i="8"/>
  <c r="AN31" i="8"/>
  <c r="AN96" i="8"/>
  <c r="AN26" i="8"/>
  <c r="AN63" i="8"/>
  <c r="AN66" i="8"/>
  <c r="AN34" i="8"/>
  <c r="AN68" i="8"/>
  <c r="AN74" i="8"/>
  <c r="AN38" i="8"/>
  <c r="AN27" i="8"/>
  <c r="AN70" i="8"/>
  <c r="AN69" i="8"/>
  <c r="AN30" i="8"/>
  <c r="AN32" i="8"/>
  <c r="AN4" i="8"/>
  <c r="AN95" i="8"/>
  <c r="AN33" i="8"/>
  <c r="AN17" i="8"/>
  <c r="AO3" i="8"/>
  <c r="AO2" i="8" s="1"/>
  <c r="AN62" i="8"/>
  <c r="Q2" i="14" l="1"/>
  <c r="R6" i="14"/>
  <c r="R9" i="14"/>
  <c r="R7" i="14"/>
  <c r="R8" i="14"/>
  <c r="AO7" i="8"/>
  <c r="AO1" i="8"/>
  <c r="S6" i="14"/>
  <c r="S8" i="14"/>
  <c r="AN32" i="12"/>
  <c r="AN25" i="12"/>
  <c r="AN26" i="12"/>
  <c r="AN63" i="12"/>
  <c r="AN66" i="12"/>
  <c r="AN68" i="12"/>
  <c r="AN37" i="12"/>
  <c r="AN29" i="12"/>
  <c r="AN30" i="12"/>
  <c r="AN16" i="12"/>
  <c r="AN92" i="12"/>
  <c r="AN65" i="12"/>
  <c r="AO2" i="12"/>
  <c r="AO6" i="12" s="1"/>
  <c r="AN27" i="12"/>
  <c r="AN95" i="12"/>
  <c r="AN3" i="12"/>
  <c r="AN62" i="12"/>
  <c r="AN94" i="12"/>
  <c r="AN31" i="12"/>
  <c r="AN28" i="12"/>
  <c r="AN93" i="12"/>
  <c r="AN64" i="12"/>
  <c r="AN33" i="12"/>
  <c r="AN69" i="12"/>
  <c r="AN67" i="12"/>
  <c r="AN73" i="12"/>
  <c r="AN61" i="12"/>
  <c r="S7" i="14"/>
  <c r="T1" i="14"/>
  <c r="T9" i="14" s="1"/>
  <c r="AO29" i="8"/>
  <c r="AO66" i="8"/>
  <c r="AO28" i="8"/>
  <c r="AO93" i="8"/>
  <c r="AO30" i="8"/>
  <c r="AO65" i="8"/>
  <c r="AO70" i="8"/>
  <c r="AO34" i="8"/>
  <c r="AO95" i="8"/>
  <c r="AO31" i="8"/>
  <c r="AO33" i="8"/>
  <c r="AO96" i="8"/>
  <c r="AO63" i="8"/>
  <c r="AO68" i="8"/>
  <c r="AO4" i="8"/>
  <c r="AO38" i="8"/>
  <c r="AO67" i="8"/>
  <c r="AO26" i="8"/>
  <c r="AP3" i="8"/>
  <c r="AP2" i="8" s="1"/>
  <c r="AO94" i="8"/>
  <c r="AO27" i="8"/>
  <c r="AO64" i="8"/>
  <c r="AO74" i="8"/>
  <c r="AO17" i="8"/>
  <c r="AO69" i="8"/>
  <c r="AO32" i="8"/>
  <c r="AO62" i="8"/>
  <c r="R2" i="14" l="1"/>
  <c r="AP7" i="8"/>
  <c r="S2" i="14"/>
  <c r="T6" i="14"/>
  <c r="T8" i="14"/>
  <c r="AP1" i="8"/>
  <c r="AP17" i="8"/>
  <c r="AP4" i="8"/>
  <c r="AP93" i="8"/>
  <c r="AP96" i="8"/>
  <c r="AP70" i="8"/>
  <c r="AP68" i="8"/>
  <c r="AP38" i="8"/>
  <c r="AP65" i="8"/>
  <c r="AP27" i="8"/>
  <c r="AP33" i="8"/>
  <c r="AP64" i="8"/>
  <c r="AP67" i="8"/>
  <c r="AP69" i="8"/>
  <c r="AP26" i="8"/>
  <c r="AQ3" i="8"/>
  <c r="AP28" i="8"/>
  <c r="AP29" i="8"/>
  <c r="AP63" i="8"/>
  <c r="AP32" i="8"/>
  <c r="AP95" i="8"/>
  <c r="AP30" i="8"/>
  <c r="AP66" i="8"/>
  <c r="AP94" i="8"/>
  <c r="AP74" i="8"/>
  <c r="AP34" i="8"/>
  <c r="AP31" i="8"/>
  <c r="AP62" i="8"/>
  <c r="AO63" i="12"/>
  <c r="AO26" i="12"/>
  <c r="AO68" i="12"/>
  <c r="AO25" i="12"/>
  <c r="AO93" i="12"/>
  <c r="AO95" i="12"/>
  <c r="AO28" i="12"/>
  <c r="AO94" i="12"/>
  <c r="AO65" i="12"/>
  <c r="AO16" i="12"/>
  <c r="AO62" i="12"/>
  <c r="AP2" i="12"/>
  <c r="AP6" i="12" s="1"/>
  <c r="AO69" i="12"/>
  <c r="AO73" i="12"/>
  <c r="AO66" i="12"/>
  <c r="AO27" i="12"/>
  <c r="AO31" i="12"/>
  <c r="AO33" i="12"/>
  <c r="AO37" i="12"/>
  <c r="AO64" i="12"/>
  <c r="AO67" i="12"/>
  <c r="AO32" i="12"/>
  <c r="AO92" i="12"/>
  <c r="AO30" i="12"/>
  <c r="AO29" i="12"/>
  <c r="AO3" i="12"/>
  <c r="AO61" i="12"/>
  <c r="T7" i="14"/>
  <c r="U1" i="14"/>
  <c r="U9" i="14" s="1"/>
  <c r="AQ7" i="8" l="1"/>
  <c r="AQ2" i="8"/>
  <c r="T2" i="14"/>
  <c r="U6" i="14"/>
  <c r="U8" i="14"/>
  <c r="AQ1" i="8"/>
  <c r="AQ69" i="8"/>
  <c r="AQ4" i="8"/>
  <c r="AQ96" i="8"/>
  <c r="AQ68" i="8"/>
  <c r="AQ38" i="8"/>
  <c r="AQ26" i="8"/>
  <c r="AQ95" i="8"/>
  <c r="AR3" i="8"/>
  <c r="AQ32" i="8"/>
  <c r="AQ65" i="8"/>
  <c r="AQ66" i="8"/>
  <c r="AQ94" i="8"/>
  <c r="AQ67" i="8"/>
  <c r="AQ93" i="8"/>
  <c r="AQ31" i="8"/>
  <c r="AQ64" i="8"/>
  <c r="AQ70" i="8"/>
  <c r="AQ63" i="8"/>
  <c r="AQ30" i="8"/>
  <c r="AQ33" i="8"/>
  <c r="AQ17" i="8"/>
  <c r="AQ29" i="8"/>
  <c r="AQ34" i="8"/>
  <c r="AQ28" i="8"/>
  <c r="AQ74" i="8"/>
  <c r="AQ27" i="8"/>
  <c r="AQ62" i="8"/>
  <c r="AP37" i="12"/>
  <c r="AP73" i="12"/>
  <c r="AP25" i="12"/>
  <c r="AP65" i="12"/>
  <c r="AP16" i="12"/>
  <c r="AP68" i="12"/>
  <c r="AP62" i="12"/>
  <c r="AP33" i="12"/>
  <c r="AP94" i="12"/>
  <c r="AQ2" i="12"/>
  <c r="AQ6" i="12" s="1"/>
  <c r="AP28" i="12"/>
  <c r="AP66" i="12"/>
  <c r="AP31" i="12"/>
  <c r="AP67" i="12"/>
  <c r="AP26" i="12"/>
  <c r="AP92" i="12"/>
  <c r="AP69" i="12"/>
  <c r="AP3" i="12"/>
  <c r="AP95" i="12"/>
  <c r="AP30" i="12"/>
  <c r="AP63" i="12"/>
  <c r="AP27" i="12"/>
  <c r="AP32" i="12"/>
  <c r="AP93" i="12"/>
  <c r="AP29" i="12"/>
  <c r="AP64" i="12"/>
  <c r="AP61" i="12"/>
  <c r="U7" i="14"/>
  <c r="V1" i="14"/>
  <c r="V9" i="14" s="1"/>
  <c r="AR7" i="8" l="1"/>
  <c r="AR2" i="8"/>
  <c r="AR1" i="8"/>
  <c r="U2" i="14"/>
  <c r="V6" i="14"/>
  <c r="V8" i="14"/>
  <c r="AQ29" i="12"/>
  <c r="AQ93" i="12"/>
  <c r="AQ33" i="12"/>
  <c r="AR2" i="12"/>
  <c r="AR6" i="12" s="1"/>
  <c r="AQ3" i="12"/>
  <c r="AQ62" i="12"/>
  <c r="AQ32" i="12"/>
  <c r="AQ30" i="12"/>
  <c r="AQ25" i="12"/>
  <c r="AQ92" i="12"/>
  <c r="AQ37" i="12"/>
  <c r="AQ27" i="12"/>
  <c r="AQ66" i="12"/>
  <c r="AQ73" i="12"/>
  <c r="AQ64" i="12"/>
  <c r="AQ95" i="12"/>
  <c r="AQ94" i="12"/>
  <c r="AQ28" i="12"/>
  <c r="AQ67" i="12"/>
  <c r="AQ31" i="12"/>
  <c r="AQ69" i="12"/>
  <c r="AQ68" i="12"/>
  <c r="AQ16" i="12"/>
  <c r="AQ65" i="12"/>
  <c r="AQ63" i="12"/>
  <c r="AQ26" i="12"/>
  <c r="AQ61" i="12"/>
  <c r="AR34" i="8"/>
  <c r="AR94" i="8"/>
  <c r="AR66" i="8"/>
  <c r="AR63" i="8"/>
  <c r="AR30" i="8"/>
  <c r="AR67" i="8"/>
  <c r="AR38" i="8"/>
  <c r="AR33" i="8"/>
  <c r="AR74" i="8"/>
  <c r="AR29" i="8"/>
  <c r="AR65" i="8"/>
  <c r="AR68" i="8"/>
  <c r="AR32" i="8"/>
  <c r="AR27" i="8"/>
  <c r="AR70" i="8"/>
  <c r="AR64" i="8"/>
  <c r="AR96" i="8"/>
  <c r="AS3" i="8"/>
  <c r="AR93" i="8"/>
  <c r="AR4" i="8"/>
  <c r="AR26" i="8"/>
  <c r="AR31" i="8"/>
  <c r="AR95" i="8"/>
  <c r="AR69" i="8"/>
  <c r="AR17" i="8"/>
  <c r="AR28" i="8"/>
  <c r="AR62" i="8"/>
  <c r="V7" i="14"/>
  <c r="W1" i="14"/>
  <c r="W9" i="14" s="1"/>
  <c r="AS7" i="8" l="1"/>
  <c r="AS2" i="8"/>
  <c r="V2" i="14"/>
  <c r="AS1" i="8"/>
  <c r="W6" i="14"/>
  <c r="W8" i="14"/>
  <c r="AS65" i="8"/>
  <c r="AS67" i="8"/>
  <c r="AS74" i="8"/>
  <c r="AS31" i="8"/>
  <c r="AS96" i="8"/>
  <c r="AS66" i="8"/>
  <c r="AS33" i="8"/>
  <c r="AS4" i="8"/>
  <c r="AS64" i="8"/>
  <c r="AS68" i="8"/>
  <c r="AS27" i="8"/>
  <c r="AS28" i="8"/>
  <c r="AS63" i="8"/>
  <c r="AS32" i="8"/>
  <c r="AS95" i="8"/>
  <c r="AS17" i="8"/>
  <c r="AS69" i="8"/>
  <c r="AS70" i="8"/>
  <c r="AS34" i="8"/>
  <c r="AS93" i="8"/>
  <c r="AS29" i="8"/>
  <c r="AS30" i="8"/>
  <c r="AS94" i="8"/>
  <c r="AT3" i="8"/>
  <c r="AS26" i="8"/>
  <c r="AS38" i="8"/>
  <c r="AS62" i="8"/>
  <c r="AR93" i="12"/>
  <c r="AR68" i="12"/>
  <c r="AR37" i="12"/>
  <c r="AR26" i="12"/>
  <c r="AR29" i="12"/>
  <c r="AR3" i="12"/>
  <c r="AR95" i="12"/>
  <c r="AR16" i="12"/>
  <c r="AR63" i="12"/>
  <c r="AR92" i="12"/>
  <c r="AR62" i="12"/>
  <c r="AR94" i="12"/>
  <c r="AR27" i="12"/>
  <c r="AR67" i="12"/>
  <c r="AR28" i="12"/>
  <c r="AR25" i="12"/>
  <c r="AS2" i="12"/>
  <c r="AS6" i="12" s="1"/>
  <c r="AR64" i="12"/>
  <c r="AR65" i="12"/>
  <c r="AR31" i="12"/>
  <c r="AR73" i="12"/>
  <c r="AR30" i="12"/>
  <c r="AR33" i="12"/>
  <c r="AR32" i="12"/>
  <c r="AR66" i="12"/>
  <c r="AR69" i="12"/>
  <c r="AR61" i="12"/>
  <c r="W7" i="14"/>
  <c r="X1" i="14"/>
  <c r="X9" i="14" s="1"/>
  <c r="AT7" i="8" l="1"/>
  <c r="AT2" i="8"/>
  <c r="AT1" i="8"/>
  <c r="W2" i="14"/>
  <c r="X6" i="14"/>
  <c r="X8" i="14"/>
  <c r="AT29" i="8"/>
  <c r="AT26" i="8"/>
  <c r="AT68" i="8"/>
  <c r="AT38" i="8"/>
  <c r="AT30" i="8"/>
  <c r="AT4" i="8"/>
  <c r="AT67" i="8"/>
  <c r="AT31" i="8"/>
  <c r="AT34" i="8"/>
  <c r="AT33" i="8"/>
  <c r="AT95" i="8"/>
  <c r="AT66" i="8"/>
  <c r="AT93" i="8"/>
  <c r="AT63" i="8"/>
  <c r="AT96" i="8"/>
  <c r="AT32" i="8"/>
  <c r="AT74" i="8"/>
  <c r="AU3" i="8"/>
  <c r="AT94" i="8"/>
  <c r="AT69" i="8"/>
  <c r="AT27" i="8"/>
  <c r="AT64" i="8"/>
  <c r="AT70" i="8"/>
  <c r="AT17" i="8"/>
  <c r="AT28" i="8"/>
  <c r="AT65" i="8"/>
  <c r="AT62" i="8"/>
  <c r="Y1" i="14"/>
  <c r="Y9" i="14" s="1"/>
  <c r="X7" i="14"/>
  <c r="AS94" i="12"/>
  <c r="AS33" i="12"/>
  <c r="AS66" i="12"/>
  <c r="AS28" i="12"/>
  <c r="AS63" i="12"/>
  <c r="AS29" i="12"/>
  <c r="AS25" i="12"/>
  <c r="AS31" i="12"/>
  <c r="AS68" i="12"/>
  <c r="AS16" i="12"/>
  <c r="AS67" i="12"/>
  <c r="AS30" i="12"/>
  <c r="AS62" i="12"/>
  <c r="AS69" i="12"/>
  <c r="AS26" i="12"/>
  <c r="AS32" i="12"/>
  <c r="AS65" i="12"/>
  <c r="AS27" i="12"/>
  <c r="AS64" i="12"/>
  <c r="AS73" i="12"/>
  <c r="AS95" i="12"/>
  <c r="AT2" i="12"/>
  <c r="AT6" i="12" s="1"/>
  <c r="AS93" i="12"/>
  <c r="AS37" i="12"/>
  <c r="AS92" i="12"/>
  <c r="AS3" i="12"/>
  <c r="AS61" i="12"/>
  <c r="AU2" i="8" l="1"/>
  <c r="AU7" i="8"/>
  <c r="X2" i="14"/>
  <c r="Y6" i="14"/>
  <c r="Y8" i="14"/>
  <c r="AU1" i="8"/>
  <c r="AU67" i="8"/>
  <c r="AU38" i="8"/>
  <c r="AU26" i="8"/>
  <c r="AU4" i="8"/>
  <c r="AU17" i="8"/>
  <c r="AU33" i="8"/>
  <c r="AU93" i="8"/>
  <c r="AU96" i="8"/>
  <c r="AV3" i="8"/>
  <c r="AU95" i="8"/>
  <c r="AU31" i="8"/>
  <c r="AU74" i="8"/>
  <c r="AU34" i="8"/>
  <c r="AU64" i="8"/>
  <c r="AU69" i="8"/>
  <c r="AU63" i="8"/>
  <c r="AU66" i="8"/>
  <c r="AU28" i="8"/>
  <c r="AU70" i="8"/>
  <c r="AU30" i="8"/>
  <c r="AU68" i="8"/>
  <c r="AU32" i="8"/>
  <c r="AU29" i="8"/>
  <c r="AU65" i="8"/>
  <c r="AU94" i="8"/>
  <c r="AU27" i="8"/>
  <c r="AU62" i="8"/>
  <c r="Y7" i="14"/>
  <c r="Z1" i="14"/>
  <c r="Z9" i="14" s="1"/>
  <c r="AT73" i="12"/>
  <c r="AT33" i="12"/>
  <c r="AT94" i="12"/>
  <c r="AT26" i="12"/>
  <c r="AT93" i="12"/>
  <c r="AT64" i="12"/>
  <c r="AT69" i="12"/>
  <c r="AT68" i="12"/>
  <c r="AU2" i="12"/>
  <c r="AU6" i="12" s="1"/>
  <c r="AT67" i="12"/>
  <c r="AT28" i="12"/>
  <c r="AT66" i="12"/>
  <c r="AT27" i="12"/>
  <c r="AT95" i="12"/>
  <c r="AT29" i="12"/>
  <c r="AT65" i="12"/>
  <c r="AT25" i="12"/>
  <c r="AT37" i="12"/>
  <c r="AT30" i="12"/>
  <c r="AT16" i="12"/>
  <c r="AT31" i="12"/>
  <c r="AT62" i="12"/>
  <c r="AT3" i="12"/>
  <c r="AT32" i="12"/>
  <c r="AT92" i="12"/>
  <c r="AT63" i="12"/>
  <c r="AT61" i="12"/>
  <c r="AV7" i="8" l="1"/>
  <c r="AV2" i="8"/>
  <c r="AV1" i="8"/>
  <c r="Y2" i="14"/>
  <c r="Z6" i="14"/>
  <c r="Z8" i="14"/>
  <c r="AU29" i="12"/>
  <c r="AU16" i="12"/>
  <c r="AU37" i="12"/>
  <c r="AU64" i="12"/>
  <c r="AU33" i="12"/>
  <c r="AU92" i="12"/>
  <c r="AU68" i="12"/>
  <c r="AV2" i="12"/>
  <c r="AV6" i="12" s="1"/>
  <c r="AU30" i="12"/>
  <c r="AU31" i="12"/>
  <c r="AU67" i="12"/>
  <c r="AU94" i="12"/>
  <c r="AU28" i="12"/>
  <c r="AU65" i="12"/>
  <c r="AU66" i="12"/>
  <c r="AU95" i="12"/>
  <c r="AU73" i="12"/>
  <c r="AU27" i="12"/>
  <c r="AU25" i="12"/>
  <c r="AU32" i="12"/>
  <c r="AU3" i="12"/>
  <c r="AU62" i="12"/>
  <c r="AU69" i="12"/>
  <c r="AU26" i="12"/>
  <c r="AU63" i="12"/>
  <c r="AU93" i="12"/>
  <c r="AU61" i="12"/>
  <c r="Z7" i="14"/>
  <c r="AA1" i="14"/>
  <c r="AA9" i="14" s="1"/>
  <c r="AV33" i="8"/>
  <c r="AV74" i="8"/>
  <c r="AV65" i="8"/>
  <c r="AV34" i="8"/>
  <c r="AV70" i="8"/>
  <c r="AV4" i="8"/>
  <c r="AV31" i="8"/>
  <c r="AV68" i="8"/>
  <c r="AV28" i="8"/>
  <c r="AV30" i="8"/>
  <c r="AV64" i="8"/>
  <c r="AV27" i="8"/>
  <c r="AV63" i="8"/>
  <c r="AV69" i="8"/>
  <c r="AV93" i="8"/>
  <c r="AV66" i="8"/>
  <c r="AV17" i="8"/>
  <c r="AV96" i="8"/>
  <c r="AV32" i="8"/>
  <c r="AV95" i="8"/>
  <c r="AV38" i="8"/>
  <c r="AV67" i="8"/>
  <c r="AV26" i="8"/>
  <c r="AW3" i="8"/>
  <c r="AV29" i="8"/>
  <c r="AV94" i="8"/>
  <c r="AV62" i="8"/>
  <c r="AW7" i="8" l="1"/>
  <c r="AW2" i="8"/>
  <c r="Z2" i="14"/>
  <c r="AA6" i="14"/>
  <c r="AA8" i="14"/>
  <c r="AV37" i="12"/>
  <c r="AV31" i="12"/>
  <c r="AV28" i="12"/>
  <c r="AV62" i="12"/>
  <c r="AV33" i="12"/>
  <c r="AV69" i="12"/>
  <c r="AV63" i="12"/>
  <c r="AW2" i="12"/>
  <c r="AW6" i="12" s="1"/>
  <c r="AV68" i="12"/>
  <c r="AV93" i="12"/>
  <c r="AV27" i="12"/>
  <c r="AV29" i="12"/>
  <c r="AV3" i="12"/>
  <c r="AV73" i="12"/>
  <c r="AV95" i="12"/>
  <c r="AV64" i="12"/>
  <c r="AV16" i="12"/>
  <c r="AV65" i="12"/>
  <c r="AV30" i="12"/>
  <c r="AV26" i="12"/>
  <c r="AV94" i="12"/>
  <c r="AV66" i="12"/>
  <c r="AV67" i="12"/>
  <c r="AV32" i="12"/>
  <c r="AV25" i="12"/>
  <c r="AV92" i="12"/>
  <c r="AV61" i="12"/>
  <c r="AA7" i="14"/>
  <c r="AB1" i="14"/>
  <c r="AB9" i="14" s="1"/>
  <c r="AW1" i="8"/>
  <c r="AW30" i="8"/>
  <c r="AW38" i="8"/>
  <c r="AW33" i="8"/>
  <c r="AW29" i="8"/>
  <c r="AW4" i="8"/>
  <c r="AW67" i="8"/>
  <c r="AW28" i="8"/>
  <c r="AW66" i="8"/>
  <c r="AX3" i="8"/>
  <c r="AX2" i="8" s="1"/>
  <c r="AW17" i="8"/>
  <c r="AW94" i="8"/>
  <c r="AW27" i="8"/>
  <c r="AW63" i="8"/>
  <c r="AW74" i="8"/>
  <c r="AW26" i="8"/>
  <c r="AW95" i="8"/>
  <c r="AW64" i="8"/>
  <c r="AW96" i="8"/>
  <c r="AW65" i="8"/>
  <c r="AW70" i="8"/>
  <c r="AW69" i="8"/>
  <c r="AW31" i="8"/>
  <c r="AW34" i="8"/>
  <c r="AW32" i="8"/>
  <c r="AW93" i="8"/>
  <c r="AW68" i="8"/>
  <c r="AW62" i="8"/>
  <c r="AX7" i="8" l="1"/>
  <c r="AA2" i="14"/>
  <c r="AB6" i="14"/>
  <c r="AB8" i="14"/>
  <c r="AC1" i="14"/>
  <c r="AC9" i="14" s="1"/>
  <c r="AB7" i="14"/>
  <c r="AX95" i="8"/>
  <c r="AX64" i="8"/>
  <c r="AX93" i="8"/>
  <c r="AX66" i="8"/>
  <c r="AX34" i="8"/>
  <c r="AX67" i="8"/>
  <c r="AX68" i="8"/>
  <c r="AX94" i="8"/>
  <c r="AX96" i="8"/>
  <c r="AX28" i="8"/>
  <c r="AX69" i="8"/>
  <c r="AX17" i="8"/>
  <c r="AX31" i="8"/>
  <c r="AX65" i="8"/>
  <c r="AX29" i="8"/>
  <c r="AX70" i="8"/>
  <c r="AX74" i="8"/>
  <c r="AX26" i="8"/>
  <c r="AX33" i="8"/>
  <c r="AX4" i="8"/>
  <c r="AX63" i="8"/>
  <c r="AX32" i="8"/>
  <c r="AX30" i="8"/>
  <c r="AX27" i="8"/>
  <c r="AX38" i="8"/>
  <c r="AY3" i="8"/>
  <c r="AX62" i="8"/>
  <c r="AX1" i="8"/>
  <c r="AW95" i="12"/>
  <c r="AW63" i="12"/>
  <c r="AW65" i="12"/>
  <c r="AW68" i="12"/>
  <c r="AW29" i="12"/>
  <c r="AW16" i="12"/>
  <c r="AW30" i="12"/>
  <c r="AW31" i="12"/>
  <c r="AW33" i="12"/>
  <c r="AW28" i="12"/>
  <c r="AX2" i="12"/>
  <c r="AX6" i="12" s="1"/>
  <c r="AW93" i="12"/>
  <c r="AW37" i="12"/>
  <c r="AW3" i="12"/>
  <c r="AW69" i="12"/>
  <c r="AW32" i="12"/>
  <c r="AW94" i="12"/>
  <c r="AW27" i="12"/>
  <c r="AW62" i="12"/>
  <c r="AW67" i="12"/>
  <c r="AW25" i="12"/>
  <c r="AW73" i="12"/>
  <c r="AW66" i="12"/>
  <c r="AW64" i="12"/>
  <c r="AW26" i="12"/>
  <c r="AW92" i="12"/>
  <c r="AW61" i="12"/>
  <c r="AY7" i="8" l="1"/>
  <c r="AY2" i="8"/>
  <c r="AY1" i="8"/>
  <c r="AB2" i="14"/>
  <c r="AC6" i="14"/>
  <c r="AC8" i="14"/>
  <c r="AY69" i="8"/>
  <c r="AY63" i="8"/>
  <c r="AY30" i="8"/>
  <c r="AY65" i="8"/>
  <c r="AY95" i="8"/>
  <c r="AY96" i="8"/>
  <c r="AY34" i="8"/>
  <c r="AY31" i="8"/>
  <c r="AY29" i="8"/>
  <c r="AY93" i="8"/>
  <c r="AY64" i="8"/>
  <c r="AY32" i="8"/>
  <c r="AY33" i="8"/>
  <c r="AY27" i="8"/>
  <c r="AY28" i="8"/>
  <c r="AZ3" i="8"/>
  <c r="AY70" i="8"/>
  <c r="AY74" i="8"/>
  <c r="AY94" i="8"/>
  <c r="AY38" i="8"/>
  <c r="AY68" i="8"/>
  <c r="AY17" i="8"/>
  <c r="AY26" i="8"/>
  <c r="AY4" i="8"/>
  <c r="AY67" i="8"/>
  <c r="AY66" i="8"/>
  <c r="AY62" i="8"/>
  <c r="AX92" i="12"/>
  <c r="AX62" i="12"/>
  <c r="AX66" i="12"/>
  <c r="AX33" i="12"/>
  <c r="AX93" i="12"/>
  <c r="AX94" i="12"/>
  <c r="AX65" i="12"/>
  <c r="AX28" i="12"/>
  <c r="AX37" i="12"/>
  <c r="AY2" i="12"/>
  <c r="AY6" i="12" s="1"/>
  <c r="AX29" i="12"/>
  <c r="AX16" i="12"/>
  <c r="AX3" i="12"/>
  <c r="AX26" i="12"/>
  <c r="AX95" i="12"/>
  <c r="AX30" i="12"/>
  <c r="AX63" i="12"/>
  <c r="AX27" i="12"/>
  <c r="AX25" i="12"/>
  <c r="AX64" i="12"/>
  <c r="AX31" i="12"/>
  <c r="AX67" i="12"/>
  <c r="AX68" i="12"/>
  <c r="AX69" i="12"/>
  <c r="AX73" i="12"/>
  <c r="AX32" i="12"/>
  <c r="AX61" i="12"/>
  <c r="AC7" i="14"/>
  <c r="AD1" i="14"/>
  <c r="AD9" i="14" s="1"/>
  <c r="AZ7" i="8" l="1"/>
  <c r="AZ2" i="8"/>
  <c r="AC2" i="14"/>
  <c r="AD6" i="14"/>
  <c r="AD8" i="14"/>
  <c r="AZ1" i="8"/>
  <c r="AZ96" i="8"/>
  <c r="BA3" i="8"/>
  <c r="AZ29" i="8"/>
  <c r="AZ32" i="8"/>
  <c r="AZ28" i="8"/>
  <c r="AZ4" i="8"/>
  <c r="AZ93" i="8"/>
  <c r="AZ30" i="8"/>
  <c r="AZ74" i="8"/>
  <c r="AZ31" i="8"/>
  <c r="AZ95" i="8"/>
  <c r="AZ33" i="8"/>
  <c r="AZ27" i="8"/>
  <c r="AZ70" i="8"/>
  <c r="AZ64" i="8"/>
  <c r="AZ94" i="8"/>
  <c r="AZ67" i="8"/>
  <c r="AZ68" i="8"/>
  <c r="AZ17" i="8"/>
  <c r="AZ26" i="8"/>
  <c r="AZ34" i="8"/>
  <c r="AZ63" i="8"/>
  <c r="AZ69" i="8"/>
  <c r="AZ66" i="8"/>
  <c r="AZ38" i="8"/>
  <c r="AZ65" i="8"/>
  <c r="AZ62" i="8"/>
  <c r="AY94" i="12"/>
  <c r="AY64" i="12"/>
  <c r="AY62" i="12"/>
  <c r="AY27" i="12"/>
  <c r="AY69" i="12"/>
  <c r="AY93" i="12"/>
  <c r="AY25" i="12"/>
  <c r="AY92" i="12"/>
  <c r="AY65" i="12"/>
  <c r="AY95" i="12"/>
  <c r="AY31" i="12"/>
  <c r="AY37" i="12"/>
  <c r="AY32" i="12"/>
  <c r="AY68" i="12"/>
  <c r="AY28" i="12"/>
  <c r="AY33" i="12"/>
  <c r="AY67" i="12"/>
  <c r="AY73" i="12"/>
  <c r="AY29" i="12"/>
  <c r="AZ2" i="12"/>
  <c r="AZ6" i="12" s="1"/>
  <c r="AY63" i="12"/>
  <c r="AY3" i="12"/>
  <c r="AY66" i="12"/>
  <c r="AY16" i="12"/>
  <c r="AY30" i="12"/>
  <c r="AY26" i="12"/>
  <c r="AY61" i="12"/>
  <c r="AD7" i="14"/>
  <c r="AE1" i="14"/>
  <c r="AE9" i="14" s="1"/>
  <c r="BA7" i="8" l="1"/>
  <c r="BA2" i="8"/>
  <c r="BA1" i="8"/>
  <c r="AD2" i="14"/>
  <c r="AE6" i="14"/>
  <c r="AE8" i="14"/>
  <c r="AZ31" i="12"/>
  <c r="AZ29" i="12"/>
  <c r="AZ65" i="12"/>
  <c r="AZ68" i="12"/>
  <c r="AZ32" i="12"/>
  <c r="AZ73" i="12"/>
  <c r="AZ95" i="12"/>
  <c r="AZ69" i="12"/>
  <c r="AZ66" i="12"/>
  <c r="AZ30" i="12"/>
  <c r="AZ26" i="12"/>
  <c r="AZ93" i="12"/>
  <c r="AZ63" i="12"/>
  <c r="AZ28" i="12"/>
  <c r="AZ67" i="12"/>
  <c r="AZ33" i="12"/>
  <c r="AZ92" i="12"/>
  <c r="AZ25" i="12"/>
  <c r="AZ16" i="12"/>
  <c r="AZ62" i="12"/>
  <c r="AZ27" i="12"/>
  <c r="AZ3" i="12"/>
  <c r="AZ37" i="12"/>
  <c r="BA2" i="12"/>
  <c r="BA6" i="12" s="1"/>
  <c r="AZ64" i="12"/>
  <c r="AZ94" i="12"/>
  <c r="AZ61" i="12"/>
  <c r="BA69" i="8"/>
  <c r="BA65" i="8"/>
  <c r="BA38" i="8"/>
  <c r="BA26" i="8"/>
  <c r="BA63" i="8"/>
  <c r="BA28" i="8"/>
  <c r="BA27" i="8"/>
  <c r="BB3" i="8"/>
  <c r="BA70" i="8"/>
  <c r="BA96" i="8"/>
  <c r="BA34" i="8"/>
  <c r="BA74" i="8"/>
  <c r="BA33" i="8"/>
  <c r="BA68" i="8"/>
  <c r="BA66" i="8"/>
  <c r="BA17" i="8"/>
  <c r="BA31" i="8"/>
  <c r="BA32" i="8"/>
  <c r="BA30" i="8"/>
  <c r="BA29" i="8"/>
  <c r="BA64" i="8"/>
  <c r="BA67" i="8"/>
  <c r="BA93" i="8"/>
  <c r="BA95" i="8"/>
  <c r="BA94" i="8"/>
  <c r="BA4" i="8"/>
  <c r="BA62" i="8"/>
  <c r="AF1" i="14"/>
  <c r="AF9" i="14" s="1"/>
  <c r="AE7" i="14"/>
  <c r="BB2" i="8" l="1"/>
  <c r="BB7" i="8"/>
  <c r="AE2" i="14"/>
  <c r="AF6" i="14"/>
  <c r="AF8" i="14"/>
  <c r="BA30" i="12"/>
  <c r="BA37" i="12"/>
  <c r="BA66" i="12"/>
  <c r="BA26" i="12"/>
  <c r="BA27" i="12"/>
  <c r="BA32" i="12"/>
  <c r="BA28" i="12"/>
  <c r="BA3" i="12"/>
  <c r="BA29" i="12"/>
  <c r="BA63" i="12"/>
  <c r="BA65" i="12"/>
  <c r="BB2" i="12"/>
  <c r="BB6" i="12" s="1"/>
  <c r="BA68" i="12"/>
  <c r="BA16" i="12"/>
  <c r="BA94" i="12"/>
  <c r="BA25" i="12"/>
  <c r="BA93" i="12"/>
  <c r="BA33" i="12"/>
  <c r="BA31" i="12"/>
  <c r="BA92" i="12"/>
  <c r="BA69" i="12"/>
  <c r="BA67" i="12"/>
  <c r="BA64" i="12"/>
  <c r="BA73" i="12"/>
  <c r="BA62" i="12"/>
  <c r="BA95" i="12"/>
  <c r="BA61" i="12"/>
  <c r="BB31" i="8"/>
  <c r="BB96" i="8"/>
  <c r="BB94" i="8"/>
  <c r="BB63" i="8"/>
  <c r="BB65" i="8"/>
  <c r="BB74" i="8"/>
  <c r="BB17" i="8"/>
  <c r="BB29" i="8"/>
  <c r="BB32" i="8"/>
  <c r="BB30" i="8"/>
  <c r="BB68" i="8"/>
  <c r="BB33" i="8"/>
  <c r="BB4" i="8"/>
  <c r="BB38" i="8"/>
  <c r="BB26" i="8"/>
  <c r="BC3" i="8"/>
  <c r="BB95" i="8"/>
  <c r="BB34" i="8"/>
  <c r="BB64" i="8"/>
  <c r="BB93" i="8"/>
  <c r="BB67" i="8"/>
  <c r="BB70" i="8"/>
  <c r="BB27" i="8"/>
  <c r="BB66" i="8"/>
  <c r="BB28" i="8"/>
  <c r="BB69" i="8"/>
  <c r="BB62" i="8"/>
  <c r="BB1" i="8"/>
  <c r="AG1" i="14"/>
  <c r="AG9" i="14" s="1"/>
  <c r="AF7" i="14"/>
  <c r="BC2" i="8" l="1"/>
  <c r="BC7" i="8"/>
  <c r="AF2" i="14"/>
  <c r="AG6" i="14"/>
  <c r="AG8" i="14"/>
  <c r="BC32" i="8"/>
  <c r="BC74" i="8"/>
  <c r="BC66" i="8"/>
  <c r="BC70" i="8"/>
  <c r="BC28" i="8"/>
  <c r="BC67" i="8"/>
  <c r="BC34" i="8"/>
  <c r="BC26" i="8"/>
  <c r="BC95" i="8"/>
  <c r="BC38" i="8"/>
  <c r="BC17" i="8"/>
  <c r="BC29" i="8"/>
  <c r="BC4" i="8"/>
  <c r="BC64" i="8"/>
  <c r="BC30" i="8"/>
  <c r="BC96" i="8"/>
  <c r="BC31" i="8"/>
  <c r="BD3" i="8"/>
  <c r="BC63" i="8"/>
  <c r="BC27" i="8"/>
  <c r="BC33" i="8"/>
  <c r="BC94" i="8"/>
  <c r="BC69" i="8"/>
  <c r="BC65" i="8"/>
  <c r="BC93" i="8"/>
  <c r="BC68" i="8"/>
  <c r="BC62" i="8"/>
  <c r="AG7" i="14"/>
  <c r="AH1" i="14"/>
  <c r="AH9" i="14" s="1"/>
  <c r="BC1" i="8"/>
  <c r="BB26" i="12"/>
  <c r="BC2" i="12"/>
  <c r="BC6" i="12" s="1"/>
  <c r="BB95" i="12"/>
  <c r="BB63" i="12"/>
  <c r="BB31" i="12"/>
  <c r="BB67" i="12"/>
  <c r="BB69" i="12"/>
  <c r="BB68" i="12"/>
  <c r="BB94" i="12"/>
  <c r="BB73" i="12"/>
  <c r="BB3" i="12"/>
  <c r="BB64" i="12"/>
  <c r="BB62" i="12"/>
  <c r="BB29" i="12"/>
  <c r="BB25" i="12"/>
  <c r="BB27" i="12"/>
  <c r="BB93" i="12"/>
  <c r="BB33" i="12"/>
  <c r="BB92" i="12"/>
  <c r="BB30" i="12"/>
  <c r="BB16" i="12"/>
  <c r="BB65" i="12"/>
  <c r="BB32" i="12"/>
  <c r="BB66" i="12"/>
  <c r="BB28" i="12"/>
  <c r="BB37" i="12"/>
  <c r="BB61" i="12"/>
  <c r="BD7" i="8" l="1"/>
  <c r="BD2" i="8"/>
  <c r="BD1" i="8"/>
  <c r="AG2" i="14"/>
  <c r="AH6" i="14"/>
  <c r="AH8" i="14"/>
  <c r="BC33" i="12"/>
  <c r="BC73" i="12"/>
  <c r="BD2" i="12"/>
  <c r="BD6" i="12" s="1"/>
  <c r="BC67" i="12"/>
  <c r="BC65" i="12"/>
  <c r="BC16" i="12"/>
  <c r="BC64" i="12"/>
  <c r="BC28" i="12"/>
  <c r="BC62" i="12"/>
  <c r="BC92" i="12"/>
  <c r="BC32" i="12"/>
  <c r="BC63" i="12"/>
  <c r="BC66" i="12"/>
  <c r="BC68" i="12"/>
  <c r="BC3" i="12"/>
  <c r="BC31" i="12"/>
  <c r="BC94" i="12"/>
  <c r="BC27" i="12"/>
  <c r="BC93" i="12"/>
  <c r="BC69" i="12"/>
  <c r="BC29" i="12"/>
  <c r="BC30" i="12"/>
  <c r="BC25" i="12"/>
  <c r="BC95" i="12"/>
  <c r="BC37" i="12"/>
  <c r="BC26" i="12"/>
  <c r="BC61" i="12"/>
  <c r="AH7" i="14"/>
  <c r="AI1" i="14"/>
  <c r="AI9" i="14" s="1"/>
  <c r="BD31" i="8"/>
  <c r="BD64" i="8"/>
  <c r="BD95" i="8"/>
  <c r="BD66" i="8"/>
  <c r="BD74" i="8"/>
  <c r="BD68" i="8"/>
  <c r="BD26" i="8"/>
  <c r="BD65" i="8"/>
  <c r="BE3" i="8"/>
  <c r="BD30" i="8"/>
  <c r="BD67" i="8"/>
  <c r="BD4" i="8"/>
  <c r="BD17" i="8"/>
  <c r="BD34" i="8"/>
  <c r="BD29" i="8"/>
  <c r="BD28" i="8"/>
  <c r="BD27" i="8"/>
  <c r="BD94" i="8"/>
  <c r="BD96" i="8"/>
  <c r="BD63" i="8"/>
  <c r="BD69" i="8"/>
  <c r="BD70" i="8"/>
  <c r="BD33" i="8"/>
  <c r="BD32" i="8"/>
  <c r="BD93" i="8"/>
  <c r="BD38" i="8"/>
  <c r="BD62" i="8"/>
  <c r="BE2" i="8" l="1"/>
  <c r="BE7" i="8"/>
  <c r="AH2" i="14"/>
  <c r="AI6" i="14"/>
  <c r="AI8" i="14"/>
  <c r="BE33" i="8"/>
  <c r="BE30" i="8"/>
  <c r="BE17" i="8"/>
  <c r="BE38" i="8"/>
  <c r="BE32" i="8"/>
  <c r="BE64" i="8"/>
  <c r="BE27" i="8"/>
  <c r="BE70" i="8"/>
  <c r="BE28" i="8"/>
  <c r="BE93" i="8"/>
  <c r="BE67" i="8"/>
  <c r="BE94" i="8"/>
  <c r="BE95" i="8"/>
  <c r="BE65" i="8"/>
  <c r="BE69" i="8"/>
  <c r="BE66" i="8"/>
  <c r="BE4" i="8"/>
  <c r="BE63" i="8"/>
  <c r="BF3" i="8"/>
  <c r="BE26" i="8"/>
  <c r="BE96" i="8"/>
  <c r="BE34" i="8"/>
  <c r="BE31" i="8"/>
  <c r="BE29" i="8"/>
  <c r="BE74" i="8"/>
  <c r="BE68" i="8"/>
  <c r="BE62" i="8"/>
  <c r="BD16" i="12"/>
  <c r="BD33" i="12"/>
  <c r="BD69" i="12"/>
  <c r="BD25" i="12"/>
  <c r="BD63" i="12"/>
  <c r="BD30" i="12"/>
  <c r="BD3" i="12"/>
  <c r="BE2" i="12"/>
  <c r="BE6" i="12" s="1"/>
  <c r="BD26" i="12"/>
  <c r="BD68" i="12"/>
  <c r="BD64" i="12"/>
  <c r="BD32" i="12"/>
  <c r="BD37" i="12"/>
  <c r="BD67" i="12"/>
  <c r="BD65" i="12"/>
  <c r="BD27" i="12"/>
  <c r="BD29" i="12"/>
  <c r="BD95" i="12"/>
  <c r="BD31" i="12"/>
  <c r="BD28" i="12"/>
  <c r="BD94" i="12"/>
  <c r="BD62" i="12"/>
  <c r="BD66" i="12"/>
  <c r="BD73" i="12"/>
  <c r="BD92" i="12"/>
  <c r="BD93" i="12"/>
  <c r="BD61" i="12"/>
  <c r="BE1" i="8"/>
  <c r="AJ1" i="14"/>
  <c r="AJ9" i="14" s="1"/>
  <c r="AI7" i="14"/>
  <c r="BF7" i="8" l="1"/>
  <c r="BF2" i="8"/>
  <c r="BF1" i="8"/>
  <c r="AI2" i="14"/>
  <c r="AJ6" i="14"/>
  <c r="AJ8" i="14"/>
  <c r="BF29" i="8"/>
  <c r="BF96" i="8"/>
  <c r="BF17" i="8"/>
  <c r="BG3" i="8"/>
  <c r="BF30" i="8"/>
  <c r="BF69" i="8"/>
  <c r="BF27" i="8"/>
  <c r="BF32" i="8"/>
  <c r="BF70" i="8"/>
  <c r="BF26" i="8"/>
  <c r="BF31" i="8"/>
  <c r="BF33" i="8"/>
  <c r="BF63" i="8"/>
  <c r="BF65" i="8"/>
  <c r="BF4" i="8"/>
  <c r="BF67" i="8"/>
  <c r="BF38" i="8"/>
  <c r="BF94" i="8"/>
  <c r="BF95" i="8"/>
  <c r="BF66" i="8"/>
  <c r="BF34" i="8"/>
  <c r="BF64" i="8"/>
  <c r="BF68" i="8"/>
  <c r="BF74" i="8"/>
  <c r="BF28" i="8"/>
  <c r="BF93" i="8"/>
  <c r="BF62" i="8"/>
  <c r="BF2" i="12"/>
  <c r="BF6" i="12" s="1"/>
  <c r="BE92" i="12"/>
  <c r="BE25" i="12"/>
  <c r="BE64" i="12"/>
  <c r="BE30" i="12"/>
  <c r="BE67" i="12"/>
  <c r="BE31" i="12"/>
  <c r="BE62" i="12"/>
  <c r="BE29" i="12"/>
  <c r="BE3" i="12"/>
  <c r="BE73" i="12"/>
  <c r="BE95" i="12"/>
  <c r="BE27" i="12"/>
  <c r="BE32" i="12"/>
  <c r="BE69" i="12"/>
  <c r="BE66" i="12"/>
  <c r="BE65" i="12"/>
  <c r="BE68" i="12"/>
  <c r="BE26" i="12"/>
  <c r="BE16" i="12"/>
  <c r="BE28" i="12"/>
  <c r="BE94" i="12"/>
  <c r="BE93" i="12"/>
  <c r="BE37" i="12"/>
  <c r="BE63" i="12"/>
  <c r="BE33" i="12"/>
  <c r="BE61" i="12"/>
  <c r="AK1" i="14"/>
  <c r="AK9" i="14" s="1"/>
  <c r="AJ7" i="14"/>
  <c r="BG7" i="8" l="1"/>
  <c r="BG2" i="8"/>
  <c r="BG1" i="8"/>
  <c r="AJ2" i="14"/>
  <c r="AK6" i="14"/>
  <c r="AK8" i="14"/>
  <c r="AK7" i="14"/>
  <c r="AL1" i="14"/>
  <c r="AL9" i="14" s="1"/>
  <c r="BG67" i="8"/>
  <c r="BG34" i="8"/>
  <c r="BG4" i="8"/>
  <c r="BG27" i="8"/>
  <c r="BG17" i="8"/>
  <c r="BG29" i="8"/>
  <c r="BG74" i="8"/>
  <c r="BG38" i="8"/>
  <c r="BG26" i="8"/>
  <c r="BG95" i="8"/>
  <c r="BG65" i="8"/>
  <c r="BG32" i="8"/>
  <c r="BG33" i="8"/>
  <c r="BG63" i="8"/>
  <c r="BG66" i="8"/>
  <c r="BG31" i="8"/>
  <c r="BH3" i="8"/>
  <c r="BG64" i="8"/>
  <c r="BG96" i="8"/>
  <c r="BG94" i="8"/>
  <c r="BG70" i="8"/>
  <c r="BG28" i="8"/>
  <c r="BG69" i="8"/>
  <c r="BG68" i="8"/>
  <c r="BG30" i="8"/>
  <c r="BG93" i="8"/>
  <c r="BG62" i="8"/>
  <c r="BF32" i="12"/>
  <c r="BF92" i="12"/>
  <c r="BF64" i="12"/>
  <c r="BF25" i="12"/>
  <c r="BF65" i="12"/>
  <c r="BF93" i="12"/>
  <c r="BF30" i="12"/>
  <c r="BF26" i="12"/>
  <c r="BF3" i="12"/>
  <c r="BF28" i="12"/>
  <c r="BF37" i="12"/>
  <c r="BF67" i="12"/>
  <c r="BF62" i="12"/>
  <c r="BF33" i="12"/>
  <c r="BF94" i="12"/>
  <c r="BF27" i="12"/>
  <c r="BF95" i="12"/>
  <c r="BF29" i="12"/>
  <c r="BG2" i="12"/>
  <c r="BG6" i="12" s="1"/>
  <c r="BF16" i="12"/>
  <c r="BF68" i="12"/>
  <c r="BF69" i="12"/>
  <c r="BF73" i="12"/>
  <c r="BF66" i="12"/>
  <c r="BF31" i="12"/>
  <c r="BF63" i="12"/>
  <c r="BF61" i="12"/>
  <c r="BH7" i="8" l="1"/>
  <c r="BH2" i="8"/>
  <c r="AK2" i="14"/>
  <c r="AL6" i="14"/>
  <c r="AL8" i="14"/>
  <c r="BG64" i="12"/>
  <c r="BG73" i="12"/>
  <c r="BG69" i="12"/>
  <c r="BG93" i="12"/>
  <c r="BG66" i="12"/>
  <c r="BG63" i="12"/>
  <c r="BG68" i="12"/>
  <c r="BG32" i="12"/>
  <c r="BG29" i="12"/>
  <c r="BG25" i="12"/>
  <c r="BG37" i="12"/>
  <c r="BG26" i="12"/>
  <c r="BG28" i="12"/>
  <c r="BG16" i="12"/>
  <c r="BG67" i="12"/>
  <c r="BG27" i="12"/>
  <c r="BG92" i="12"/>
  <c r="BG65" i="12"/>
  <c r="BG94" i="12"/>
  <c r="BG31" i="12"/>
  <c r="BG33" i="12"/>
  <c r="BG95" i="12"/>
  <c r="BH2" i="12"/>
  <c r="BH6" i="12" s="1"/>
  <c r="BG30" i="12"/>
  <c r="BG3" i="12"/>
  <c r="BG62" i="12"/>
  <c r="BG61" i="12"/>
  <c r="BH1" i="8"/>
  <c r="BI3" i="8"/>
  <c r="BH65" i="8"/>
  <c r="BH32" i="8"/>
  <c r="BH33" i="8"/>
  <c r="BH34" i="8"/>
  <c r="BH38" i="8"/>
  <c r="BH63" i="8"/>
  <c r="BH96" i="8"/>
  <c r="BH26" i="8"/>
  <c r="BH28" i="8"/>
  <c r="BH95" i="8"/>
  <c r="BH27" i="8"/>
  <c r="BH64" i="8"/>
  <c r="BH30" i="8"/>
  <c r="BH66" i="8"/>
  <c r="BH31" i="8"/>
  <c r="BH70" i="8"/>
  <c r="BH94" i="8"/>
  <c r="BH29" i="8"/>
  <c r="BH69" i="8"/>
  <c r="BH17" i="8"/>
  <c r="BH93" i="8"/>
  <c r="BH68" i="8"/>
  <c r="BH67" i="8"/>
  <c r="BH74" i="8"/>
  <c r="BH4" i="8"/>
  <c r="BH62" i="8"/>
  <c r="AL7" i="14"/>
  <c r="AM1" i="14"/>
  <c r="AM9" i="14" s="1"/>
  <c r="BI2" i="8" l="1"/>
  <c r="BI7" i="8"/>
  <c r="AL2" i="14"/>
  <c r="AM6" i="14"/>
  <c r="AM8" i="14"/>
  <c r="BI63" i="8"/>
  <c r="BI66" i="8"/>
  <c r="BI64" i="8"/>
  <c r="BI70" i="8"/>
  <c r="BI17" i="8"/>
  <c r="BI93" i="8"/>
  <c r="BI65" i="8"/>
  <c r="BI26" i="8"/>
  <c r="BJ3" i="8"/>
  <c r="BI30" i="8"/>
  <c r="BI95" i="8"/>
  <c r="BI31" i="8"/>
  <c r="BI69" i="8"/>
  <c r="BI29" i="8"/>
  <c r="BI34" i="8"/>
  <c r="BI38" i="8"/>
  <c r="BI4" i="8"/>
  <c r="BI33" i="8"/>
  <c r="BI94" i="8"/>
  <c r="BI68" i="8"/>
  <c r="BI27" i="8"/>
  <c r="BI74" i="8"/>
  <c r="BI96" i="8"/>
  <c r="BI32" i="8"/>
  <c r="BI28" i="8"/>
  <c r="BI67" i="8"/>
  <c r="BI62" i="8"/>
  <c r="BH69" i="12"/>
  <c r="BH37" i="12"/>
  <c r="BH1" i="12"/>
  <c r="BH28" i="12"/>
  <c r="BH30" i="12"/>
  <c r="BH63" i="12"/>
  <c r="BH92" i="12"/>
  <c r="BH29" i="12"/>
  <c r="BH66" i="12"/>
  <c r="BH95" i="12"/>
  <c r="BH26" i="12"/>
  <c r="BH68" i="12"/>
  <c r="BH31" i="12"/>
  <c r="BH62" i="12"/>
  <c r="BH3" i="12"/>
  <c r="BH64" i="12"/>
  <c r="BH16" i="12"/>
  <c r="BH93" i="12"/>
  <c r="BH65" i="12"/>
  <c r="BH27" i="12"/>
  <c r="BH33" i="12"/>
  <c r="BH73" i="12"/>
  <c r="BH25" i="12"/>
  <c r="BH32" i="12"/>
  <c r="BI2" i="12"/>
  <c r="BI6" i="12" s="1"/>
  <c r="BH94" i="12"/>
  <c r="BH67" i="12"/>
  <c r="BH61" i="12"/>
  <c r="BI1" i="8"/>
  <c r="AM7" i="14"/>
  <c r="AN1" i="14"/>
  <c r="AN9" i="14" s="1"/>
  <c r="BJ7" i="8" l="1"/>
  <c r="BJ2" i="8"/>
  <c r="AM2" i="14"/>
  <c r="AN6" i="14"/>
  <c r="AN8" i="14"/>
  <c r="BJ1" i="8"/>
  <c r="BJ34" i="8"/>
  <c r="BJ95" i="8"/>
  <c r="BJ74" i="8"/>
  <c r="BJ93" i="8"/>
  <c r="BJ28" i="8"/>
  <c r="BJ30" i="8"/>
  <c r="BJ70" i="8"/>
  <c r="BJ67" i="8"/>
  <c r="BK3" i="8"/>
  <c r="BK2" i="8" s="1"/>
  <c r="BJ31" i="8"/>
  <c r="BJ63" i="8"/>
  <c r="BJ33" i="8"/>
  <c r="BJ26" i="8"/>
  <c r="BJ66" i="8"/>
  <c r="BJ38" i="8"/>
  <c r="BJ68" i="8"/>
  <c r="BJ96" i="8"/>
  <c r="BJ32" i="8"/>
  <c r="BJ4" i="8"/>
  <c r="BJ29" i="8"/>
  <c r="BJ94" i="8"/>
  <c r="BJ64" i="8"/>
  <c r="BJ27" i="8"/>
  <c r="BJ69" i="8"/>
  <c r="BJ65" i="8"/>
  <c r="BJ17" i="8"/>
  <c r="BJ62" i="8"/>
  <c r="AO1" i="14"/>
  <c r="AO9" i="14" s="1"/>
  <c r="AN7" i="14"/>
  <c r="BI37" i="12"/>
  <c r="BI27" i="12"/>
  <c r="BI95" i="12"/>
  <c r="BI65" i="12"/>
  <c r="BI29" i="12"/>
  <c r="BI30" i="12"/>
  <c r="BI69" i="12"/>
  <c r="BI32" i="12"/>
  <c r="BJ2" i="12"/>
  <c r="BJ6" i="12" s="1"/>
  <c r="BI66" i="12"/>
  <c r="BI31" i="12"/>
  <c r="BI67" i="12"/>
  <c r="BI68" i="12"/>
  <c r="BI62" i="12"/>
  <c r="BI63" i="12"/>
  <c r="BI25" i="12"/>
  <c r="BI33" i="12"/>
  <c r="BI94" i="12"/>
  <c r="BI92" i="12"/>
  <c r="BI16" i="12"/>
  <c r="BI93" i="12"/>
  <c r="BI26" i="12"/>
  <c r="BI28" i="12"/>
  <c r="BI73" i="12"/>
  <c r="BI3" i="12"/>
  <c r="BI64" i="12"/>
  <c r="BI61" i="12"/>
  <c r="BK7" i="8" l="1"/>
  <c r="BK1" i="8"/>
  <c r="AN2" i="14"/>
  <c r="AO6" i="14"/>
  <c r="AO8" i="14"/>
  <c r="BJ29" i="12"/>
  <c r="BJ30" i="12"/>
  <c r="BJ31" i="12"/>
  <c r="BK2" i="12"/>
  <c r="BK6" i="12" s="1"/>
  <c r="BJ37" i="12"/>
  <c r="BJ68" i="12"/>
  <c r="BJ25" i="12"/>
  <c r="BJ28" i="12"/>
  <c r="BJ69" i="12"/>
  <c r="BJ16" i="12"/>
  <c r="BJ62" i="12"/>
  <c r="BJ33" i="12"/>
  <c r="BJ26" i="12"/>
  <c r="BJ27" i="12"/>
  <c r="BJ95" i="12"/>
  <c r="BJ94" i="12"/>
  <c r="BJ92" i="12"/>
  <c r="BJ63" i="12"/>
  <c r="BJ66" i="12"/>
  <c r="BJ32" i="12"/>
  <c r="BJ73" i="12"/>
  <c r="BJ93" i="12"/>
  <c r="BJ65" i="12"/>
  <c r="BJ3" i="12"/>
  <c r="BJ67" i="12"/>
  <c r="BJ64" i="12"/>
  <c r="BJ61" i="12"/>
  <c r="AP1" i="14"/>
  <c r="AP9" i="14" s="1"/>
  <c r="AO7" i="14"/>
  <c r="BK27" i="8"/>
  <c r="BK28" i="8"/>
  <c r="BK64" i="8"/>
  <c r="BK17" i="8"/>
  <c r="BK74" i="8"/>
  <c r="BK38" i="8"/>
  <c r="BK26" i="8"/>
  <c r="BK29" i="8"/>
  <c r="BL3" i="8"/>
  <c r="BL2" i="8" s="1"/>
  <c r="BK70" i="8"/>
  <c r="BK32" i="8"/>
  <c r="BK67" i="8"/>
  <c r="BK63" i="8"/>
  <c r="BK69" i="8"/>
  <c r="BK93" i="8"/>
  <c r="BK4" i="8"/>
  <c r="BK31" i="8"/>
  <c r="BK68" i="8"/>
  <c r="BK96" i="8"/>
  <c r="BK65" i="8"/>
  <c r="BK95" i="8"/>
  <c r="BK34" i="8"/>
  <c r="BK66" i="8"/>
  <c r="BK33" i="8"/>
  <c r="BK30" i="8"/>
  <c r="BK94" i="8"/>
  <c r="BK62" i="8"/>
  <c r="BL7" i="8" l="1"/>
  <c r="AO2" i="14"/>
  <c r="AP6" i="14"/>
  <c r="AP8" i="14"/>
  <c r="AP7" i="14"/>
  <c r="AQ1" i="14"/>
  <c r="AQ9" i="14" s="1"/>
  <c r="BL1" i="8"/>
  <c r="BL63" i="8"/>
  <c r="BL65" i="8"/>
  <c r="BL27" i="8"/>
  <c r="BL4" i="8"/>
  <c r="BL67" i="8"/>
  <c r="BL34" i="8"/>
  <c r="BM3" i="8"/>
  <c r="BM2" i="8" s="1"/>
  <c r="BL95" i="8"/>
  <c r="BL26" i="8"/>
  <c r="BL94" i="8"/>
  <c r="BL69" i="8"/>
  <c r="BL93" i="8"/>
  <c r="BL66" i="8"/>
  <c r="BL70" i="8"/>
  <c r="BL29" i="8"/>
  <c r="BL32" i="8"/>
  <c r="BL96" i="8"/>
  <c r="BL74" i="8"/>
  <c r="BL68" i="8"/>
  <c r="BL17" i="8"/>
  <c r="BL33" i="8"/>
  <c r="BL31" i="8"/>
  <c r="BL38" i="8"/>
  <c r="BL28" i="8"/>
  <c r="BL64" i="8"/>
  <c r="BL30" i="8"/>
  <c r="BL62" i="8"/>
  <c r="BK31" i="12"/>
  <c r="BK3" i="12"/>
  <c r="BK94" i="12"/>
  <c r="BK32" i="12"/>
  <c r="BK66" i="12"/>
  <c r="BK30" i="12"/>
  <c r="BK27" i="12"/>
  <c r="BK64" i="12"/>
  <c r="BK25" i="12"/>
  <c r="BK67" i="12"/>
  <c r="BK16" i="12"/>
  <c r="BK92" i="12"/>
  <c r="BK29" i="12"/>
  <c r="BK93" i="12"/>
  <c r="BK68" i="12"/>
  <c r="BK26" i="12"/>
  <c r="BL2" i="12"/>
  <c r="BL6" i="12" s="1"/>
  <c r="BK33" i="12"/>
  <c r="BK63" i="12"/>
  <c r="BK28" i="12"/>
  <c r="BK62" i="12"/>
  <c r="BK65" i="12"/>
  <c r="BK95" i="12"/>
  <c r="BK73" i="12"/>
  <c r="BK37" i="12"/>
  <c r="BK69" i="12"/>
  <c r="BK61" i="12"/>
  <c r="BM7" i="8" l="1"/>
  <c r="AP2" i="14"/>
  <c r="AQ6" i="14"/>
  <c r="AQ8" i="14"/>
  <c r="BL29" i="12"/>
  <c r="BL31" i="12"/>
  <c r="BL37" i="12"/>
  <c r="BL69" i="12"/>
  <c r="BL95" i="12"/>
  <c r="BL66" i="12"/>
  <c r="BL92" i="12"/>
  <c r="BL63" i="12"/>
  <c r="BL30" i="12"/>
  <c r="BL62" i="12"/>
  <c r="BL65" i="12"/>
  <c r="BL93" i="12"/>
  <c r="BM2" i="12"/>
  <c r="BM6" i="12" s="1"/>
  <c r="BL73" i="12"/>
  <c r="BL67" i="12"/>
  <c r="BL28" i="12"/>
  <c r="BL25" i="12"/>
  <c r="BL33" i="12"/>
  <c r="BL68" i="12"/>
  <c r="BL26" i="12"/>
  <c r="BL32" i="12"/>
  <c r="BL3" i="12"/>
  <c r="BL16" i="12"/>
  <c r="BL27" i="12"/>
  <c r="BL94" i="12"/>
  <c r="BL64" i="12"/>
  <c r="BL61" i="12"/>
  <c r="BM1" i="8"/>
  <c r="BM34" i="8"/>
  <c r="BM17" i="8"/>
  <c r="BM27" i="8"/>
  <c r="BM38" i="8"/>
  <c r="BM94" i="8"/>
  <c r="BM29" i="8"/>
  <c r="BM70" i="8"/>
  <c r="BN3" i="8"/>
  <c r="BM64" i="8"/>
  <c r="BM93" i="8"/>
  <c r="BM26" i="8"/>
  <c r="BM95" i="8"/>
  <c r="BM68" i="8"/>
  <c r="BM33" i="8"/>
  <c r="BM69" i="8"/>
  <c r="BM67" i="8"/>
  <c r="BM32" i="8"/>
  <c r="BM74" i="8"/>
  <c r="BM65" i="8"/>
  <c r="BM66" i="8"/>
  <c r="BM31" i="8"/>
  <c r="BM30" i="8"/>
  <c r="BM4" i="8"/>
  <c r="BM28" i="8"/>
  <c r="BM63" i="8"/>
  <c r="BM96" i="8"/>
  <c r="BM62" i="8"/>
  <c r="AR1" i="14"/>
  <c r="AR9" i="14" s="1"/>
  <c r="AQ7" i="14"/>
  <c r="BN7" i="8" l="1"/>
  <c r="BN2" i="8"/>
  <c r="AQ2" i="14"/>
  <c r="AR6" i="14"/>
  <c r="AR8" i="14"/>
  <c r="BN1" i="8"/>
  <c r="BM28" i="12"/>
  <c r="BM62" i="12"/>
  <c r="BM93" i="12"/>
  <c r="BM69" i="12"/>
  <c r="BM3" i="12"/>
  <c r="BM29" i="12"/>
  <c r="BM33" i="12"/>
  <c r="BM65" i="12"/>
  <c r="BM37" i="12"/>
  <c r="BM63" i="12"/>
  <c r="BM32" i="12"/>
  <c r="BM26" i="12"/>
  <c r="BM67" i="12"/>
  <c r="BM66" i="12"/>
  <c r="BN2" i="12"/>
  <c r="BN6" i="12" s="1"/>
  <c r="BM31" i="12"/>
  <c r="BM16" i="12"/>
  <c r="BM94" i="12"/>
  <c r="BM73" i="12"/>
  <c r="BM27" i="12"/>
  <c r="BM92" i="12"/>
  <c r="BM25" i="12"/>
  <c r="BM64" i="12"/>
  <c r="BM30" i="12"/>
  <c r="BM95" i="12"/>
  <c r="BM68" i="12"/>
  <c r="BM61" i="12"/>
  <c r="BN66" i="8"/>
  <c r="BN65" i="8"/>
  <c r="BN32" i="8"/>
  <c r="BN64" i="8"/>
  <c r="BN30" i="8"/>
  <c r="BN29" i="8"/>
  <c r="BN94" i="8"/>
  <c r="BN38" i="8"/>
  <c r="BN27" i="8"/>
  <c r="BN70" i="8"/>
  <c r="BN17" i="8"/>
  <c r="BN74" i="8"/>
  <c r="BN93" i="8"/>
  <c r="BN4" i="8"/>
  <c r="BN96" i="8"/>
  <c r="BN95" i="8"/>
  <c r="BN34" i="8"/>
  <c r="BN28" i="8"/>
  <c r="BO3" i="8"/>
  <c r="BN68" i="8"/>
  <c r="BN31" i="8"/>
  <c r="BN33" i="8"/>
  <c r="BN26" i="8"/>
  <c r="BN69" i="8"/>
  <c r="BN63" i="8"/>
  <c r="BN67" i="8"/>
  <c r="BN62" i="8"/>
  <c r="AR7" i="14"/>
  <c r="AS1" i="14"/>
  <c r="AS9" i="14" s="1"/>
  <c r="BO2" i="8" l="1"/>
  <c r="BO7" i="8"/>
  <c r="AR2" i="14"/>
  <c r="AS6" i="14"/>
  <c r="AS8" i="14"/>
  <c r="BN93" i="12"/>
  <c r="BN27" i="12"/>
  <c r="BN66" i="12"/>
  <c r="BN33" i="12"/>
  <c r="BN37" i="12"/>
  <c r="BN92" i="12"/>
  <c r="BN94" i="12"/>
  <c r="BN95" i="12"/>
  <c r="BN63" i="12"/>
  <c r="BN25" i="12"/>
  <c r="BN67" i="12"/>
  <c r="BN73" i="12"/>
  <c r="BN69" i="12"/>
  <c r="BN30" i="12"/>
  <c r="BO2" i="12"/>
  <c r="BO6" i="12" s="1"/>
  <c r="BN65" i="12"/>
  <c r="BN3" i="12"/>
  <c r="BN32" i="12"/>
  <c r="BN31" i="12"/>
  <c r="BN64" i="12"/>
  <c r="BN68" i="12"/>
  <c r="BN62" i="12"/>
  <c r="BN29" i="12"/>
  <c r="BN16" i="12"/>
  <c r="BN28" i="12"/>
  <c r="BN26" i="12"/>
  <c r="BN61" i="12"/>
  <c r="BO95" i="8"/>
  <c r="BO66" i="8"/>
  <c r="BO4" i="8"/>
  <c r="BO63" i="8"/>
  <c r="BO26" i="8"/>
  <c r="BO67" i="8"/>
  <c r="BO33" i="8"/>
  <c r="BO93" i="8"/>
  <c r="BO28" i="8"/>
  <c r="BP3" i="8"/>
  <c r="BO34" i="8"/>
  <c r="BO70" i="8"/>
  <c r="BO64" i="8"/>
  <c r="BO17" i="8"/>
  <c r="BO94" i="8"/>
  <c r="BO96" i="8"/>
  <c r="BO65" i="8"/>
  <c r="BO69" i="8"/>
  <c r="BO27" i="8"/>
  <c r="BO31" i="8"/>
  <c r="BO74" i="8"/>
  <c r="BO32" i="8"/>
  <c r="BO30" i="8"/>
  <c r="BO29" i="8"/>
  <c r="BO68" i="8"/>
  <c r="BO38" i="8"/>
  <c r="BO62" i="8"/>
  <c r="BO1" i="8"/>
  <c r="AS7" i="14"/>
  <c r="AT1" i="14"/>
  <c r="AT9" i="14" s="1"/>
  <c r="BP2" i="8" l="1"/>
  <c r="BP7" i="8"/>
  <c r="AS2" i="14"/>
  <c r="AT6" i="14"/>
  <c r="AT8" i="14"/>
  <c r="BO26" i="12"/>
  <c r="BO94" i="12"/>
  <c r="BO3" i="12"/>
  <c r="BO30" i="12"/>
  <c r="BO68" i="12"/>
  <c r="BO95" i="12"/>
  <c r="BO31" i="12"/>
  <c r="BO25" i="12"/>
  <c r="BO32" i="12"/>
  <c r="BO29" i="12"/>
  <c r="BO28" i="12"/>
  <c r="BO69" i="12"/>
  <c r="BO66" i="12"/>
  <c r="BO65" i="12"/>
  <c r="BO37" i="12"/>
  <c r="BO73" i="12"/>
  <c r="BO63" i="12"/>
  <c r="BO64" i="12"/>
  <c r="BP2" i="12"/>
  <c r="BP6" i="12" s="1"/>
  <c r="BO16" i="12"/>
  <c r="BO62" i="12"/>
  <c r="BO92" i="12"/>
  <c r="BO33" i="12"/>
  <c r="BO27" i="12"/>
  <c r="BO67" i="12"/>
  <c r="BO93" i="12"/>
  <c r="BO61" i="12"/>
  <c r="BP26" i="8"/>
  <c r="BP27" i="8"/>
  <c r="BP65" i="8"/>
  <c r="BP95" i="8"/>
  <c r="BP67" i="8"/>
  <c r="BP63" i="8"/>
  <c r="BP31" i="8"/>
  <c r="BP64" i="8"/>
  <c r="BP96" i="8"/>
  <c r="BQ3" i="8"/>
  <c r="BP66" i="8"/>
  <c r="BP74" i="8"/>
  <c r="BP34" i="8"/>
  <c r="BP28" i="8"/>
  <c r="BP30" i="8"/>
  <c r="BP33" i="8"/>
  <c r="BP70" i="8"/>
  <c r="BP93" i="8"/>
  <c r="BP94" i="8"/>
  <c r="BP68" i="8"/>
  <c r="BP69" i="8"/>
  <c r="BP32" i="8"/>
  <c r="BP4" i="8"/>
  <c r="BP38" i="8"/>
  <c r="BP17" i="8"/>
  <c r="BP29" i="8"/>
  <c r="BP62" i="8"/>
  <c r="BP1" i="8"/>
  <c r="AT7" i="14"/>
  <c r="AU1" i="14"/>
  <c r="AU9" i="14" s="1"/>
  <c r="BQ2" i="8" l="1"/>
  <c r="BQ7" i="8"/>
  <c r="AT2" i="14"/>
  <c r="AU6" i="14"/>
  <c r="AU8" i="14"/>
  <c r="BQ1" i="8"/>
  <c r="BQ65" i="8"/>
  <c r="BQ4" i="8"/>
  <c r="BQ28" i="8"/>
  <c r="BR3" i="8"/>
  <c r="BQ74" i="8"/>
  <c r="BQ17" i="8"/>
  <c r="BQ29" i="8"/>
  <c r="BQ95" i="8"/>
  <c r="BQ66" i="8"/>
  <c r="BQ63" i="8"/>
  <c r="BQ32" i="8"/>
  <c r="BQ70" i="8"/>
  <c r="BQ31" i="8"/>
  <c r="BQ27" i="8"/>
  <c r="BQ64" i="8"/>
  <c r="BQ38" i="8"/>
  <c r="BQ30" i="8"/>
  <c r="BQ93" i="8"/>
  <c r="BQ69" i="8"/>
  <c r="BQ94" i="8"/>
  <c r="BQ34" i="8"/>
  <c r="BQ96" i="8"/>
  <c r="BQ67" i="8"/>
  <c r="BQ26" i="8"/>
  <c r="BQ68" i="8"/>
  <c r="BQ33" i="8"/>
  <c r="BQ62" i="8"/>
  <c r="BP27" i="12"/>
  <c r="BP3" i="12"/>
  <c r="BP28" i="12"/>
  <c r="BP66" i="12"/>
  <c r="BP95" i="12"/>
  <c r="BP68" i="12"/>
  <c r="BP33" i="12"/>
  <c r="BP37" i="12"/>
  <c r="BP67" i="12"/>
  <c r="BP73" i="12"/>
  <c r="BP92" i="12"/>
  <c r="BP26" i="12"/>
  <c r="BP31" i="12"/>
  <c r="BP64" i="12"/>
  <c r="BP29" i="12"/>
  <c r="BQ2" i="12"/>
  <c r="BQ6" i="12" s="1"/>
  <c r="BP65" i="12"/>
  <c r="BP25" i="12"/>
  <c r="BP63" i="12"/>
  <c r="BP32" i="12"/>
  <c r="BP30" i="12"/>
  <c r="BP69" i="12"/>
  <c r="BP94" i="12"/>
  <c r="BP93" i="12"/>
  <c r="BP16" i="12"/>
  <c r="BP62" i="12"/>
  <c r="BP61" i="12"/>
  <c r="AU7" i="14"/>
  <c r="AV1" i="14"/>
  <c r="AV9" i="14" s="1"/>
  <c r="AU2" i="14" l="1"/>
  <c r="BR7" i="8"/>
  <c r="BR2" i="8"/>
  <c r="AV6" i="14"/>
  <c r="AV8" i="14"/>
  <c r="BR1" i="8"/>
  <c r="BR64" i="8"/>
  <c r="BR65" i="8"/>
  <c r="BR31" i="8"/>
  <c r="BR94" i="8"/>
  <c r="BR34" i="8"/>
  <c r="BR33" i="8"/>
  <c r="BR95" i="8"/>
  <c r="BR29" i="8"/>
  <c r="BR26" i="8"/>
  <c r="BR68" i="8"/>
  <c r="BR30" i="8"/>
  <c r="BR93" i="8"/>
  <c r="BR17" i="8"/>
  <c r="BR27" i="8"/>
  <c r="BR32" i="8"/>
  <c r="BR66" i="8"/>
  <c r="BR4" i="8"/>
  <c r="BR28" i="8"/>
  <c r="BR69" i="8"/>
  <c r="BR96" i="8"/>
  <c r="BR67" i="8"/>
  <c r="BS3" i="8"/>
  <c r="BS2" i="8" s="1"/>
  <c r="BR63" i="8"/>
  <c r="BR38" i="8"/>
  <c r="BR74" i="8"/>
  <c r="BR70" i="8"/>
  <c r="BR62" i="8"/>
  <c r="BQ26" i="12"/>
  <c r="BQ69" i="12"/>
  <c r="BQ29" i="12"/>
  <c r="BQ67" i="12"/>
  <c r="BQ73" i="12"/>
  <c r="BQ32" i="12"/>
  <c r="BQ94" i="12"/>
  <c r="BQ93" i="12"/>
  <c r="BQ27" i="12"/>
  <c r="BQ37" i="12"/>
  <c r="BQ33" i="12"/>
  <c r="BQ65" i="12"/>
  <c r="BQ62" i="12"/>
  <c r="BQ25" i="12"/>
  <c r="BQ16" i="12"/>
  <c r="BQ30" i="12"/>
  <c r="BR2" i="12"/>
  <c r="BR6" i="12" s="1"/>
  <c r="BQ66" i="12"/>
  <c r="BQ31" i="12"/>
  <c r="BQ63" i="12"/>
  <c r="BQ95" i="12"/>
  <c r="BQ3" i="12"/>
  <c r="BQ28" i="12"/>
  <c r="BQ64" i="12"/>
  <c r="BQ92" i="12"/>
  <c r="BQ68" i="12"/>
  <c r="BQ61" i="12"/>
  <c r="AV7" i="14"/>
  <c r="AW1" i="14"/>
  <c r="AW9" i="14" s="1"/>
  <c r="BS7" i="8" l="1"/>
  <c r="BS1" i="8"/>
  <c r="AV2" i="14"/>
  <c r="AW6" i="14"/>
  <c r="AW8" i="14"/>
  <c r="BR69" i="12"/>
  <c r="BR65" i="12"/>
  <c r="BR29" i="12"/>
  <c r="BR66" i="12"/>
  <c r="BR73" i="12"/>
  <c r="BR63" i="12"/>
  <c r="BR26" i="12"/>
  <c r="BR16" i="12"/>
  <c r="BR92" i="12"/>
  <c r="BR30" i="12"/>
  <c r="BR62" i="12"/>
  <c r="BR31" i="12"/>
  <c r="BR68" i="12"/>
  <c r="BR37" i="12"/>
  <c r="BR25" i="12"/>
  <c r="BR94" i="12"/>
  <c r="BR93" i="12"/>
  <c r="BS2" i="12"/>
  <c r="BS6" i="12" s="1"/>
  <c r="BR67" i="12"/>
  <c r="BR3" i="12"/>
  <c r="BR27" i="12"/>
  <c r="BR33" i="12"/>
  <c r="BR32" i="12"/>
  <c r="BR64" i="12"/>
  <c r="BR95" i="12"/>
  <c r="BR28" i="12"/>
  <c r="BR61" i="12"/>
  <c r="BS29" i="8"/>
  <c r="BS74" i="8"/>
  <c r="BS27" i="8"/>
  <c r="BS68" i="8"/>
  <c r="BS66" i="8"/>
  <c r="BS17" i="8"/>
  <c r="BS31" i="8"/>
  <c r="BS93" i="8"/>
  <c r="BS70" i="8"/>
  <c r="BS30" i="8"/>
  <c r="BS26" i="8"/>
  <c r="BS64" i="8"/>
  <c r="BS94" i="8"/>
  <c r="BT3" i="8"/>
  <c r="BS69" i="8"/>
  <c r="BS33" i="8"/>
  <c r="BS96" i="8"/>
  <c r="BS38" i="8"/>
  <c r="BS95" i="8"/>
  <c r="BS32" i="8"/>
  <c r="BS63" i="8"/>
  <c r="BS4" i="8"/>
  <c r="BS67" i="8"/>
  <c r="BS34" i="8"/>
  <c r="BS65" i="8"/>
  <c r="BS28" i="8"/>
  <c r="BS62" i="8"/>
  <c r="AW7" i="14"/>
  <c r="AX1" i="14"/>
  <c r="AX9" i="14" s="1"/>
  <c r="AW2" i="14" l="1"/>
  <c r="BT2" i="8"/>
  <c r="BT7" i="8"/>
  <c r="AX6" i="14"/>
  <c r="AX8" i="14"/>
  <c r="BS25" i="12"/>
  <c r="BS63" i="12"/>
  <c r="BS31" i="12"/>
  <c r="BS92" i="12"/>
  <c r="BS95" i="12"/>
  <c r="BS62" i="12"/>
  <c r="BS29" i="12"/>
  <c r="BS65" i="12"/>
  <c r="BS27" i="12"/>
  <c r="BS66" i="12"/>
  <c r="BS64" i="12"/>
  <c r="BS67" i="12"/>
  <c r="BS68" i="12"/>
  <c r="BS69" i="12"/>
  <c r="BS30" i="12"/>
  <c r="BS33" i="12"/>
  <c r="BS73" i="12"/>
  <c r="BS3" i="12"/>
  <c r="BS37" i="12"/>
  <c r="BS94" i="12"/>
  <c r="BS26" i="12"/>
  <c r="BS93" i="12"/>
  <c r="BS32" i="12"/>
  <c r="BT2" i="12"/>
  <c r="BT6" i="12" s="1"/>
  <c r="BS16" i="12"/>
  <c r="BS28" i="12"/>
  <c r="BS61" i="12"/>
  <c r="BT1" i="8"/>
  <c r="BT17" i="8"/>
  <c r="BT66" i="8"/>
  <c r="BT30" i="8"/>
  <c r="BT33" i="8"/>
  <c r="BT27" i="8"/>
  <c r="BT94" i="8"/>
  <c r="BT67" i="8"/>
  <c r="BT93" i="8"/>
  <c r="BT63" i="8"/>
  <c r="BT31" i="8"/>
  <c r="BT64" i="8"/>
  <c r="BT28" i="8"/>
  <c r="BT26" i="8"/>
  <c r="BT70" i="8"/>
  <c r="BT65" i="8"/>
  <c r="BT34" i="8"/>
  <c r="BT29" i="8"/>
  <c r="BT95" i="8"/>
  <c r="BT69" i="8"/>
  <c r="BT4" i="8"/>
  <c r="BT68" i="8"/>
  <c r="BT74" i="8"/>
  <c r="BT96" i="8"/>
  <c r="BT32" i="8"/>
  <c r="BU3" i="8"/>
  <c r="BT38" i="8"/>
  <c r="BT62" i="8"/>
  <c r="AY1" i="14"/>
  <c r="AY9" i="14" s="1"/>
  <c r="AX7" i="14"/>
  <c r="BU7" i="8" l="1"/>
  <c r="BU2" i="8"/>
  <c r="BU1" i="8"/>
  <c r="AX2" i="14"/>
  <c r="AY6" i="14"/>
  <c r="AY8" i="14"/>
  <c r="BT93" i="12"/>
  <c r="BT26" i="12"/>
  <c r="BT31" i="12"/>
  <c r="BT69" i="12"/>
  <c r="BT29" i="12"/>
  <c r="BT28" i="12"/>
  <c r="BT37" i="12"/>
  <c r="BT92" i="12"/>
  <c r="BT95" i="12"/>
  <c r="BT63" i="12"/>
  <c r="BT94" i="12"/>
  <c r="BT16" i="12"/>
  <c r="BT73" i="12"/>
  <c r="BU2" i="12"/>
  <c r="BU6" i="12" s="1"/>
  <c r="BT27" i="12"/>
  <c r="BT30" i="12"/>
  <c r="BT67" i="12"/>
  <c r="BT3" i="12"/>
  <c r="BT33" i="12"/>
  <c r="BT25" i="12"/>
  <c r="BT68" i="12"/>
  <c r="BT32" i="12"/>
  <c r="BT64" i="12"/>
  <c r="BT62" i="12"/>
  <c r="BT65" i="12"/>
  <c r="BT66" i="12"/>
  <c r="BT61" i="12"/>
  <c r="BU28" i="8"/>
  <c r="BU34" i="8"/>
  <c r="BU94" i="8"/>
  <c r="BU32" i="8"/>
  <c r="BV3" i="8"/>
  <c r="BU29" i="8"/>
  <c r="BU38" i="8"/>
  <c r="BU70" i="8"/>
  <c r="BU31" i="8"/>
  <c r="BU33" i="8"/>
  <c r="BU93" i="8"/>
  <c r="BU67" i="8"/>
  <c r="BU95" i="8"/>
  <c r="BU26" i="8"/>
  <c r="BU69" i="8"/>
  <c r="BU64" i="8"/>
  <c r="BU27" i="8"/>
  <c r="BU68" i="8"/>
  <c r="BU63" i="8"/>
  <c r="BU30" i="8"/>
  <c r="BU74" i="8"/>
  <c r="BU66" i="8"/>
  <c r="BU65" i="8"/>
  <c r="BU4" i="8"/>
  <c r="BU17" i="8"/>
  <c r="BU96" i="8"/>
  <c r="BU62" i="8"/>
  <c r="AY7" i="14"/>
  <c r="AZ1" i="14"/>
  <c r="AZ9" i="14" s="1"/>
  <c r="BV7" i="8" l="1"/>
  <c r="BV2" i="8"/>
  <c r="BV1" i="8"/>
  <c r="AY2" i="14"/>
  <c r="AZ6" i="14"/>
  <c r="AZ8" i="14"/>
  <c r="BU73" i="12"/>
  <c r="BU28" i="12"/>
  <c r="BU65" i="12"/>
  <c r="BU93" i="12"/>
  <c r="BU64" i="12"/>
  <c r="BU67" i="12"/>
  <c r="BU25" i="12"/>
  <c r="BU29" i="12"/>
  <c r="BU27" i="12"/>
  <c r="BU69" i="12"/>
  <c r="BU32" i="12"/>
  <c r="BU95" i="12"/>
  <c r="BU16" i="12"/>
  <c r="BU62" i="12"/>
  <c r="BU30" i="12"/>
  <c r="BU33" i="12"/>
  <c r="BU31" i="12"/>
  <c r="BU66" i="12"/>
  <c r="BU68" i="12"/>
  <c r="BU26" i="12"/>
  <c r="BU92" i="12"/>
  <c r="BU3" i="12"/>
  <c r="BU37" i="12"/>
  <c r="BU63" i="12"/>
  <c r="BU94" i="12"/>
  <c r="BV2" i="12"/>
  <c r="BV6" i="12" s="1"/>
  <c r="BU61" i="12"/>
  <c r="BV66" i="8"/>
  <c r="BV94" i="8"/>
  <c r="BV68" i="8"/>
  <c r="BV31" i="8"/>
  <c r="BV64" i="8"/>
  <c r="BV70" i="8"/>
  <c r="BV95" i="8"/>
  <c r="BV32" i="8"/>
  <c r="BV74" i="8"/>
  <c r="BV69" i="8"/>
  <c r="BV17" i="8"/>
  <c r="BV26" i="8"/>
  <c r="BV27" i="8"/>
  <c r="BV4" i="8"/>
  <c r="BV28" i="8"/>
  <c r="BV96" i="8"/>
  <c r="BV38" i="8"/>
  <c r="BV67" i="8"/>
  <c r="BV93" i="8"/>
  <c r="BV63" i="8"/>
  <c r="BV34" i="8"/>
  <c r="BV30" i="8"/>
  <c r="BV33" i="8"/>
  <c r="BV29" i="8"/>
  <c r="BW3" i="8"/>
  <c r="BV65" i="8"/>
  <c r="BV62" i="8"/>
  <c r="AZ7" i="14"/>
  <c r="BA1" i="14"/>
  <c r="BA8" i="14" l="1"/>
  <c r="BA9" i="14"/>
  <c r="BW7" i="8"/>
  <c r="BW2" i="8"/>
  <c r="AZ2" i="14"/>
  <c r="BW1" i="8"/>
  <c r="BA7" i="14"/>
  <c r="BA6" i="14"/>
  <c r="BV62" i="12"/>
  <c r="BV30" i="12"/>
  <c r="BV92" i="12"/>
  <c r="BV93" i="12"/>
  <c r="BV26" i="12"/>
  <c r="BV28" i="12"/>
  <c r="BV29" i="12"/>
  <c r="BV66" i="12"/>
  <c r="BV95" i="12"/>
  <c r="BV69" i="12"/>
  <c r="BV64" i="12"/>
  <c r="BV16" i="12"/>
  <c r="BV37" i="12"/>
  <c r="BV32" i="12"/>
  <c r="BV73" i="12"/>
  <c r="BV94" i="12"/>
  <c r="BV3" i="12"/>
  <c r="BV65" i="12"/>
  <c r="BV68" i="12"/>
  <c r="BV63" i="12"/>
  <c r="BV25" i="12"/>
  <c r="BV27" i="12"/>
  <c r="BV33" i="12"/>
  <c r="BW2" i="12"/>
  <c r="BW6" i="12" s="1"/>
  <c r="BV31" i="12"/>
  <c r="BV67" i="12"/>
  <c r="BV61" i="12"/>
  <c r="BW30" i="8"/>
  <c r="BW27" i="8"/>
  <c r="BW38" i="8"/>
  <c r="BW34" i="8"/>
  <c r="BW32" i="8"/>
  <c r="BW4" i="8"/>
  <c r="BW63" i="8"/>
  <c r="BW64" i="8"/>
  <c r="BW68" i="8"/>
  <c r="BW33" i="8"/>
  <c r="BW70" i="8"/>
  <c r="BW66" i="8"/>
  <c r="BW94" i="8"/>
  <c r="BW95" i="8"/>
  <c r="BW17" i="8"/>
  <c r="BW96" i="8"/>
  <c r="BW26" i="8"/>
  <c r="BW31" i="8"/>
  <c r="BX3" i="8"/>
  <c r="BW74" i="8"/>
  <c r="BW28" i="8"/>
  <c r="BW93" i="8"/>
  <c r="BW69" i="8"/>
  <c r="BW29" i="8"/>
  <c r="BW67" i="8"/>
  <c r="BW65" i="8"/>
  <c r="BW62" i="8"/>
  <c r="BX7" i="8" l="1"/>
  <c r="BX2" i="8"/>
  <c r="BA2" i="14"/>
  <c r="BW32" i="12"/>
  <c r="BW27" i="12"/>
  <c r="BW26" i="12"/>
  <c r="BW29" i="12"/>
  <c r="BW94" i="12"/>
  <c r="BW16" i="12"/>
  <c r="BW28" i="12"/>
  <c r="BW25" i="12"/>
  <c r="BW62" i="12"/>
  <c r="BW64" i="12"/>
  <c r="BW3" i="12"/>
  <c r="BW92" i="12"/>
  <c r="BX2" i="12"/>
  <c r="BX6" i="12" s="1"/>
  <c r="BW30" i="12"/>
  <c r="BW33" i="12"/>
  <c r="BW63" i="12"/>
  <c r="BW67" i="12"/>
  <c r="BW37" i="12"/>
  <c r="BW31" i="12"/>
  <c r="BW65" i="12"/>
  <c r="BW68" i="12"/>
  <c r="BW66" i="12"/>
  <c r="BW69" i="12"/>
  <c r="BW73" i="12"/>
  <c r="BW93" i="12"/>
  <c r="BW95" i="12"/>
  <c r="BW61" i="12"/>
  <c r="BX1" i="8"/>
  <c r="BX94" i="8"/>
  <c r="BX17" i="8"/>
  <c r="BX93" i="8"/>
  <c r="BX68" i="8"/>
  <c r="BX63" i="8"/>
  <c r="BX70" i="8"/>
  <c r="BX96" i="8"/>
  <c r="BX28" i="8"/>
  <c r="BX32" i="8"/>
  <c r="BX69" i="8"/>
  <c r="BY3" i="8"/>
  <c r="BX66" i="8"/>
  <c r="BX38" i="8"/>
  <c r="BX34" i="8"/>
  <c r="BX67" i="8"/>
  <c r="BX4" i="8"/>
  <c r="BX74" i="8"/>
  <c r="BX30" i="8"/>
  <c r="BX95" i="8"/>
  <c r="BX31" i="8"/>
  <c r="BX64" i="8"/>
  <c r="BX27" i="8"/>
  <c r="BX29" i="8"/>
  <c r="BX33" i="8"/>
  <c r="BX26" i="8"/>
  <c r="BX65" i="8"/>
  <c r="BX62" i="8"/>
  <c r="BY7" i="8" l="1"/>
  <c r="BY2" i="8"/>
  <c r="BY1" i="8"/>
  <c r="BX26" i="12"/>
  <c r="BX66" i="12"/>
  <c r="BX25" i="12"/>
  <c r="BX32" i="12"/>
  <c r="BX92" i="12"/>
  <c r="BX29" i="12"/>
  <c r="BX64" i="12"/>
  <c r="BX94" i="12"/>
  <c r="BY2" i="12"/>
  <c r="BY6" i="12" s="1"/>
  <c r="BX93" i="12"/>
  <c r="BX28" i="12"/>
  <c r="BX33" i="12"/>
  <c r="BX68" i="12"/>
  <c r="BX27" i="12"/>
  <c r="BX37" i="12"/>
  <c r="BX63" i="12"/>
  <c r="BX69" i="12"/>
  <c r="BX62" i="12"/>
  <c r="BX67" i="12"/>
  <c r="BX73" i="12"/>
  <c r="BX3" i="12"/>
  <c r="BX16" i="12"/>
  <c r="BX31" i="12"/>
  <c r="BX30" i="12"/>
  <c r="BX95" i="12"/>
  <c r="BX65" i="12"/>
  <c r="BX61" i="12"/>
  <c r="BY67" i="8"/>
  <c r="BY31" i="8"/>
  <c r="BY93" i="8"/>
  <c r="BY27" i="8"/>
  <c r="BY28" i="8"/>
  <c r="BY66" i="8"/>
  <c r="BZ3" i="8"/>
  <c r="BY30" i="8"/>
  <c r="BY96" i="8"/>
  <c r="BY34" i="8"/>
  <c r="BY38" i="8"/>
  <c r="BY29" i="8"/>
  <c r="BY17" i="8"/>
  <c r="BY32" i="8"/>
  <c r="BY64" i="8"/>
  <c r="BY63" i="8"/>
  <c r="BY70" i="8"/>
  <c r="BY33" i="8"/>
  <c r="BY26" i="8"/>
  <c r="BY74" i="8"/>
  <c r="BY65" i="8"/>
  <c r="BY69" i="8"/>
  <c r="BY95" i="8"/>
  <c r="BY94" i="8"/>
  <c r="BY4" i="8"/>
  <c r="BY68" i="8"/>
  <c r="BY62" i="8"/>
  <c r="BZ7" i="8" l="1"/>
  <c r="BZ2" i="8"/>
  <c r="BZ1" i="8"/>
  <c r="CA3" i="8"/>
  <c r="CA2" i="8" s="1"/>
  <c r="BZ30" i="8"/>
  <c r="BZ67" i="8"/>
  <c r="BZ74" i="8"/>
  <c r="BZ96" i="8"/>
  <c r="BZ28" i="8"/>
  <c r="BZ63" i="8"/>
  <c r="BZ38" i="8"/>
  <c r="BZ94" i="8"/>
  <c r="BZ33" i="8"/>
  <c r="BZ64" i="8"/>
  <c r="BZ65" i="8"/>
  <c r="BZ17" i="8"/>
  <c r="BZ70" i="8"/>
  <c r="BZ34" i="8"/>
  <c r="BZ4" i="8"/>
  <c r="BZ32" i="8"/>
  <c r="BZ68" i="8"/>
  <c r="BZ95" i="8"/>
  <c r="BZ69" i="8"/>
  <c r="BZ27" i="8"/>
  <c r="BZ29" i="8"/>
  <c r="BZ93" i="8"/>
  <c r="BZ31" i="8"/>
  <c r="BZ26" i="8"/>
  <c r="BZ66" i="8"/>
  <c r="BZ62" i="8"/>
  <c r="BY63" i="12"/>
  <c r="BY73" i="12"/>
  <c r="BY37" i="12"/>
  <c r="BY69" i="12"/>
  <c r="BY68" i="12"/>
  <c r="BY93" i="12"/>
  <c r="BY27" i="12"/>
  <c r="BY3" i="12"/>
  <c r="BY64" i="12"/>
  <c r="BZ2" i="12"/>
  <c r="BZ6" i="12" s="1"/>
  <c r="BY31" i="12"/>
  <c r="BY25" i="12"/>
  <c r="BY66" i="12"/>
  <c r="BY62" i="12"/>
  <c r="BY95" i="12"/>
  <c r="BY32" i="12"/>
  <c r="BY33" i="12"/>
  <c r="BY65" i="12"/>
  <c r="BY94" i="12"/>
  <c r="BY29" i="12"/>
  <c r="BY16" i="12"/>
  <c r="BY30" i="12"/>
  <c r="BY26" i="12"/>
  <c r="BY92" i="12"/>
  <c r="BY67" i="12"/>
  <c r="BY28" i="12"/>
  <c r="BY61" i="12"/>
  <c r="CA7" i="8" l="1"/>
  <c r="CA1" i="8"/>
  <c r="CA2" i="12"/>
  <c r="CA6" i="12" s="1"/>
  <c r="BZ30" i="12"/>
  <c r="BZ28" i="12"/>
  <c r="BZ64" i="12"/>
  <c r="BZ93" i="12"/>
  <c r="BZ27" i="12"/>
  <c r="BZ31" i="12"/>
  <c r="BZ37" i="12"/>
  <c r="BZ73" i="12"/>
  <c r="BZ95" i="12"/>
  <c r="BZ3" i="12"/>
  <c r="BZ33" i="12"/>
  <c r="BZ65" i="12"/>
  <c r="BZ25" i="12"/>
  <c r="BZ29" i="12"/>
  <c r="BZ16" i="12"/>
  <c r="BZ69" i="12"/>
  <c r="BZ94" i="12"/>
  <c r="BZ67" i="12"/>
  <c r="BZ26" i="12"/>
  <c r="BZ92" i="12"/>
  <c r="BZ68" i="12"/>
  <c r="BZ32" i="12"/>
  <c r="BZ63" i="12"/>
  <c r="BZ62" i="12"/>
  <c r="BZ66" i="12"/>
  <c r="BZ61" i="12"/>
  <c r="CA34" i="8"/>
  <c r="CA74" i="8"/>
  <c r="CA67" i="8"/>
  <c r="CA63" i="8"/>
  <c r="CA64" i="8"/>
  <c r="CA65" i="8"/>
  <c r="CA70" i="8"/>
  <c r="CA32" i="8"/>
  <c r="CA93" i="8"/>
  <c r="CA26" i="8"/>
  <c r="CA17" i="8"/>
  <c r="CA66" i="8"/>
  <c r="CA33" i="8"/>
  <c r="CA96" i="8"/>
  <c r="CA30" i="8"/>
  <c r="CA69" i="8"/>
  <c r="CA94" i="8"/>
  <c r="CA38" i="8"/>
  <c r="CA29" i="8"/>
  <c r="CA31" i="8"/>
  <c r="CA68" i="8"/>
  <c r="CB3" i="8"/>
  <c r="CA27" i="8"/>
  <c r="CA95" i="8"/>
  <c r="CA28" i="8"/>
  <c r="CA4" i="8"/>
  <c r="CA62" i="8"/>
  <c r="CB2" i="8" l="1"/>
  <c r="CB7" i="8"/>
  <c r="CB1" i="8"/>
  <c r="CB70" i="8"/>
  <c r="CB67" i="8"/>
  <c r="CB64" i="8"/>
  <c r="CB74" i="8"/>
  <c r="CB96" i="8"/>
  <c r="CB95" i="8"/>
  <c r="CB32" i="8"/>
  <c r="CC3" i="8"/>
  <c r="CB93" i="8"/>
  <c r="CB69" i="8"/>
  <c r="CB63" i="8"/>
  <c r="CB17" i="8"/>
  <c r="CB31" i="8"/>
  <c r="CB65" i="8"/>
  <c r="CB29" i="8"/>
  <c r="CB30" i="8"/>
  <c r="CB68" i="8"/>
  <c r="CB27" i="8"/>
  <c r="CB33" i="8"/>
  <c r="CB34" i="8"/>
  <c r="CB28" i="8"/>
  <c r="CB4" i="8"/>
  <c r="CB66" i="8"/>
  <c r="CB26" i="8"/>
  <c r="CB94" i="8"/>
  <c r="CB38" i="8"/>
  <c r="CB62" i="8"/>
  <c r="CA68" i="12"/>
  <c r="CA64" i="12"/>
  <c r="CA66" i="12"/>
  <c r="CA33" i="12"/>
  <c r="CA16" i="12"/>
  <c r="CA94" i="12"/>
  <c r="CA28" i="12"/>
  <c r="CA30" i="12"/>
  <c r="CA29" i="12"/>
  <c r="CA65" i="12"/>
  <c r="CA27" i="12"/>
  <c r="CA37" i="12"/>
  <c r="CA93" i="12"/>
  <c r="CA26" i="12"/>
  <c r="CA3" i="12"/>
  <c r="CA92" i="12"/>
  <c r="CA67" i="12"/>
  <c r="CA25" i="12"/>
  <c r="CA63" i="12"/>
  <c r="CA73" i="12"/>
  <c r="CA69" i="12"/>
  <c r="CA95" i="12"/>
  <c r="CA62" i="12"/>
  <c r="CA31" i="12"/>
  <c r="CB2" i="12"/>
  <c r="CB6" i="12" s="1"/>
  <c r="CA32" i="12"/>
  <c r="CA61" i="12"/>
  <c r="CC7" i="8" l="1"/>
  <c r="CC2" i="8"/>
  <c r="CC1" i="8"/>
  <c r="CC32" i="8"/>
  <c r="CC74" i="8"/>
  <c r="CC17" i="8"/>
  <c r="CC34" i="8"/>
  <c r="CC31" i="8"/>
  <c r="CC67" i="8"/>
  <c r="CC27" i="8"/>
  <c r="CC4" i="8"/>
  <c r="CC38" i="8"/>
  <c r="CC93" i="8"/>
  <c r="CC68" i="8"/>
  <c r="CC64" i="8"/>
  <c r="CC33" i="8"/>
  <c r="CC29" i="8"/>
  <c r="CD3" i="8"/>
  <c r="CC65" i="8"/>
  <c r="CC96" i="8"/>
  <c r="CC70" i="8"/>
  <c r="CC28" i="8"/>
  <c r="CC66" i="8"/>
  <c r="CC26" i="8"/>
  <c r="CC95" i="8"/>
  <c r="CC69" i="8"/>
  <c r="CC63" i="8"/>
  <c r="CC30" i="8"/>
  <c r="CC94" i="8"/>
  <c r="CC62" i="8"/>
  <c r="CB33" i="12"/>
  <c r="CB37" i="12"/>
  <c r="CB95" i="12"/>
  <c r="CB25" i="12"/>
  <c r="CB94" i="12"/>
  <c r="CB93" i="12"/>
  <c r="CB27" i="12"/>
  <c r="CB26" i="12"/>
  <c r="CB31" i="12"/>
  <c r="CB63" i="12"/>
  <c r="CB64" i="12"/>
  <c r="CB68" i="12"/>
  <c r="CB3" i="12"/>
  <c r="CB28" i="12"/>
  <c r="CB67" i="12"/>
  <c r="CB62" i="12"/>
  <c r="CB29" i="12"/>
  <c r="CB66" i="12"/>
  <c r="CC2" i="12"/>
  <c r="CC6" i="12" s="1"/>
  <c r="CB69" i="12"/>
  <c r="CB65" i="12"/>
  <c r="CB32" i="12"/>
  <c r="CB16" i="12"/>
  <c r="CB30" i="12"/>
  <c r="CB92" i="12"/>
  <c r="CB73" i="12"/>
  <c r="CB61" i="12"/>
  <c r="CD7" i="8" l="1"/>
  <c r="CD2" i="8"/>
  <c r="CD1" i="8"/>
  <c r="CD96" i="8"/>
  <c r="CD69" i="8"/>
  <c r="CD17" i="8"/>
  <c r="CD74" i="8"/>
  <c r="CE3" i="8"/>
  <c r="CD64" i="8"/>
  <c r="CD67" i="8"/>
  <c r="CD65" i="8"/>
  <c r="CD33" i="8"/>
  <c r="CD31" i="8"/>
  <c r="CD34" i="8"/>
  <c r="CD28" i="8"/>
  <c r="CD38" i="8"/>
  <c r="CD95" i="8"/>
  <c r="CD4" i="8"/>
  <c r="CD68" i="8"/>
  <c r="CD70" i="8"/>
  <c r="CD94" i="8"/>
  <c r="CD27" i="8"/>
  <c r="CD66" i="8"/>
  <c r="CD93" i="8"/>
  <c r="CD26" i="8"/>
  <c r="CD32" i="8"/>
  <c r="CD29" i="8"/>
  <c r="CD63" i="8"/>
  <c r="CD30" i="8"/>
  <c r="CD62" i="8"/>
  <c r="CC67" i="12"/>
  <c r="CC33" i="12"/>
  <c r="CC93" i="12"/>
  <c r="CC62" i="12"/>
  <c r="CC28" i="12"/>
  <c r="CC25" i="12"/>
  <c r="CC92" i="12"/>
  <c r="CC31" i="12"/>
  <c r="CC63" i="12"/>
  <c r="CC3" i="12"/>
  <c r="CC27" i="12"/>
  <c r="CC32" i="12"/>
  <c r="CC69" i="12"/>
  <c r="CC68" i="12"/>
  <c r="CC94" i="12"/>
  <c r="CD2" i="12"/>
  <c r="CD6" i="12" s="1"/>
  <c r="CC64" i="12"/>
  <c r="CC26" i="12"/>
  <c r="CC29" i="12"/>
  <c r="CC66" i="12"/>
  <c r="CC95" i="12"/>
  <c r="CC16" i="12"/>
  <c r="CC37" i="12"/>
  <c r="CC65" i="12"/>
  <c r="CC30" i="12"/>
  <c r="CC73" i="12"/>
  <c r="CC61" i="12"/>
  <c r="CE7" i="8" l="1"/>
  <c r="CE2" i="8"/>
  <c r="CE1" i="8"/>
  <c r="CE93" i="8"/>
  <c r="CE64" i="8"/>
  <c r="CE32" i="8"/>
  <c r="CE95" i="8"/>
  <c r="CE17" i="8"/>
  <c r="CF3" i="8"/>
  <c r="CE31" i="8"/>
  <c r="CE68" i="8"/>
  <c r="CE27" i="8"/>
  <c r="CE30" i="8"/>
  <c r="CE33" i="8"/>
  <c r="CE29" i="8"/>
  <c r="CE96" i="8"/>
  <c r="CE70" i="8"/>
  <c r="CE28" i="8"/>
  <c r="CE34" i="8"/>
  <c r="CE74" i="8"/>
  <c r="CE38" i="8"/>
  <c r="CE65" i="8"/>
  <c r="CE67" i="8"/>
  <c r="CE66" i="8"/>
  <c r="CE4" i="8"/>
  <c r="CE26" i="8"/>
  <c r="CE94" i="8"/>
  <c r="CE63" i="8"/>
  <c r="CE69" i="8"/>
  <c r="CE62" i="8"/>
  <c r="CD69" i="12"/>
  <c r="CD95" i="12"/>
  <c r="CD33" i="12"/>
  <c r="CD62" i="12"/>
  <c r="CD31" i="12"/>
  <c r="CD28" i="12"/>
  <c r="CD32" i="12"/>
  <c r="CE2" i="12"/>
  <c r="CE6" i="12" s="1"/>
  <c r="CD65" i="12"/>
  <c r="CD68" i="12"/>
  <c r="CD37" i="12"/>
  <c r="CD3" i="12"/>
  <c r="CD93" i="12"/>
  <c r="CD27" i="12"/>
  <c r="CD26" i="12"/>
  <c r="CD16" i="12"/>
  <c r="CD73" i="12"/>
  <c r="CD63" i="12"/>
  <c r="CD30" i="12"/>
  <c r="CD25" i="12"/>
  <c r="CD92" i="12"/>
  <c r="CD67" i="12"/>
  <c r="CD66" i="12"/>
  <c r="CD94" i="12"/>
  <c r="CD29" i="12"/>
  <c r="CD64" i="12"/>
  <c r="CD61" i="12"/>
  <c r="CF7" i="8" l="1"/>
  <c r="CF2" i="8"/>
  <c r="CF1" i="8"/>
  <c r="CF68" i="8"/>
  <c r="CF64" i="8"/>
  <c r="CF26" i="8"/>
  <c r="CF34" i="8"/>
  <c r="CF30" i="8"/>
  <c r="CF17" i="8"/>
  <c r="CF33" i="8"/>
  <c r="CF94" i="8"/>
  <c r="CF70" i="8"/>
  <c r="CF38" i="8"/>
  <c r="CF27" i="8"/>
  <c r="CF96" i="8"/>
  <c r="CF74" i="8"/>
  <c r="CF29" i="8"/>
  <c r="CF4" i="8"/>
  <c r="CF32" i="8"/>
  <c r="CF95" i="8"/>
  <c r="CF63" i="8"/>
  <c r="CF66" i="8"/>
  <c r="CF67" i="8"/>
  <c r="CF28" i="8"/>
  <c r="CF65" i="8"/>
  <c r="CF69" i="8"/>
  <c r="CG3" i="8"/>
  <c r="CF93" i="8"/>
  <c r="CF31" i="8"/>
  <c r="CF62" i="8"/>
  <c r="CE65" i="12"/>
  <c r="CE63" i="12"/>
  <c r="CE95" i="12"/>
  <c r="CE27" i="12"/>
  <c r="CE26" i="12"/>
  <c r="CE30" i="12"/>
  <c r="CE28" i="12"/>
  <c r="CE66" i="12"/>
  <c r="CE37" i="12"/>
  <c r="CE69" i="12"/>
  <c r="CE32" i="12"/>
  <c r="CE93" i="12"/>
  <c r="CE3" i="12"/>
  <c r="CE31" i="12"/>
  <c r="CE64" i="12"/>
  <c r="CE73" i="12"/>
  <c r="CE33" i="12"/>
  <c r="CE62" i="12"/>
  <c r="CE16" i="12"/>
  <c r="CE94" i="12"/>
  <c r="CF2" i="12"/>
  <c r="CF6" i="12" s="1"/>
  <c r="CE67" i="12"/>
  <c r="CE29" i="12"/>
  <c r="CE25" i="12"/>
  <c r="CE92" i="12"/>
  <c r="CE68" i="12"/>
  <c r="CE61" i="12"/>
  <c r="CG7" i="8" l="1"/>
  <c r="CG2" i="8"/>
  <c r="CF33" i="12"/>
  <c r="CF63" i="12"/>
  <c r="CF16" i="12"/>
  <c r="CF3" i="12"/>
  <c r="CF28" i="12"/>
  <c r="CF94" i="12"/>
  <c r="CF62" i="12"/>
  <c r="CF92" i="12"/>
  <c r="CF31" i="12"/>
  <c r="CF26" i="12"/>
  <c r="CF65" i="12"/>
  <c r="CF32" i="12"/>
  <c r="CF95" i="12"/>
  <c r="CF64" i="12"/>
  <c r="CF37" i="12"/>
  <c r="CF68" i="12"/>
  <c r="CF69" i="12"/>
  <c r="CF93" i="12"/>
  <c r="CF27" i="12"/>
  <c r="CG2" i="12"/>
  <c r="CG6" i="12" s="1"/>
  <c r="CF66" i="12"/>
  <c r="CF73" i="12"/>
  <c r="CF30" i="12"/>
  <c r="CF29" i="12"/>
  <c r="CF25" i="12"/>
  <c r="CF67" i="12"/>
  <c r="CF61" i="12"/>
  <c r="CG1" i="8"/>
  <c r="CG74" i="8"/>
  <c r="CG29" i="8"/>
  <c r="CG4" i="8"/>
  <c r="CG38" i="8"/>
  <c r="CG26" i="8"/>
  <c r="CG96" i="8"/>
  <c r="CG66" i="8"/>
  <c r="CG94" i="8"/>
  <c r="CG31" i="8"/>
  <c r="CG63" i="8"/>
  <c r="CG95" i="8"/>
  <c r="CG68" i="8"/>
  <c r="CG93" i="8"/>
  <c r="CG33" i="8"/>
  <c r="CG17" i="8"/>
  <c r="CG34" i="8"/>
  <c r="CG67" i="8"/>
  <c r="CG69" i="8"/>
  <c r="CG27" i="8"/>
  <c r="CG32" i="8"/>
  <c r="CG28" i="8"/>
  <c r="CG30" i="8"/>
  <c r="CG70" i="8"/>
  <c r="CG65" i="8"/>
  <c r="CG64" i="8"/>
  <c r="CH3" i="8"/>
  <c r="CG62" i="8"/>
  <c r="CH7" i="8" l="1"/>
  <c r="CH2" i="8"/>
  <c r="CH1" i="8"/>
  <c r="CH32" i="8"/>
  <c r="CH66" i="8"/>
  <c r="CH27" i="8"/>
  <c r="CH63" i="8"/>
  <c r="CH38" i="8"/>
  <c r="CH65" i="8"/>
  <c r="CH70" i="8"/>
  <c r="CH28" i="8"/>
  <c r="CH30" i="8"/>
  <c r="CI3" i="8"/>
  <c r="CH67" i="8"/>
  <c r="CH74" i="8"/>
  <c r="CH68" i="8"/>
  <c r="CH94" i="8"/>
  <c r="CH29" i="8"/>
  <c r="CH17" i="8"/>
  <c r="CH4" i="8"/>
  <c r="CH69" i="8"/>
  <c r="CH33" i="8"/>
  <c r="CH64" i="8"/>
  <c r="CH93" i="8"/>
  <c r="CH34" i="8"/>
  <c r="CH31" i="8"/>
  <c r="CH96" i="8"/>
  <c r="CH95" i="8"/>
  <c r="CH26" i="8"/>
  <c r="CH62" i="8"/>
  <c r="CG93" i="12"/>
  <c r="CG26" i="12"/>
  <c r="CG32" i="12"/>
  <c r="CG94" i="12"/>
  <c r="CG67" i="12"/>
  <c r="CG25" i="12"/>
  <c r="CG62" i="12"/>
  <c r="CG65" i="12"/>
  <c r="CG16" i="12"/>
  <c r="CG68" i="12"/>
  <c r="CG29" i="12"/>
  <c r="CG63" i="12"/>
  <c r="CG69" i="12"/>
  <c r="CG37" i="12"/>
  <c r="CG66" i="12"/>
  <c r="CG73" i="12"/>
  <c r="CG92" i="12"/>
  <c r="CG31" i="12"/>
  <c r="CG33" i="12"/>
  <c r="CG64" i="12"/>
  <c r="CG27" i="12"/>
  <c r="CG30" i="12"/>
  <c r="CH2" i="12"/>
  <c r="CH6" i="12" s="1"/>
  <c r="CG95" i="12"/>
  <c r="CG3" i="12"/>
  <c r="CG28" i="12"/>
  <c r="CG61" i="12"/>
  <c r="CI7" i="8" l="1"/>
  <c r="CI2" i="8"/>
  <c r="CH25" i="12"/>
  <c r="CI2" i="12"/>
  <c r="CI6" i="12" s="1"/>
  <c r="CH3" i="12"/>
  <c r="CH33" i="12"/>
  <c r="CH65" i="12"/>
  <c r="CH26" i="12"/>
  <c r="CH73" i="12"/>
  <c r="CH62" i="12"/>
  <c r="CH30" i="12"/>
  <c r="CH69" i="12"/>
  <c r="CH27" i="12"/>
  <c r="CH32" i="12"/>
  <c r="CH92" i="12"/>
  <c r="CH16" i="12"/>
  <c r="CH63" i="12"/>
  <c r="CH31" i="12"/>
  <c r="CH67" i="12"/>
  <c r="CH64" i="12"/>
  <c r="CH93" i="12"/>
  <c r="CH94" i="12"/>
  <c r="CH28" i="12"/>
  <c r="CH66" i="12"/>
  <c r="CH37" i="12"/>
  <c r="CH68" i="12"/>
  <c r="CH95" i="12"/>
  <c r="CH29" i="12"/>
  <c r="CH61" i="12"/>
  <c r="CI1" i="8"/>
  <c r="CI29" i="8"/>
  <c r="CI66" i="8"/>
  <c r="CI26" i="8"/>
  <c r="CI69" i="8"/>
  <c r="CI74" i="8"/>
  <c r="CI34" i="8"/>
  <c r="CI31" i="8"/>
  <c r="CI64" i="8"/>
  <c r="CI27" i="8"/>
  <c r="CI33" i="8"/>
  <c r="CI63" i="8"/>
  <c r="CI70" i="8"/>
  <c r="CI93" i="8"/>
  <c r="CI30" i="8"/>
  <c r="CI68" i="8"/>
  <c r="CI96" i="8"/>
  <c r="CI28" i="8"/>
  <c r="CI17" i="8"/>
  <c r="CI4" i="8"/>
  <c r="CI38" i="8"/>
  <c r="CI67" i="8"/>
  <c r="CI95" i="8"/>
  <c r="CI94" i="8"/>
  <c r="CJ3" i="8"/>
  <c r="CI32" i="8"/>
  <c r="CI65" i="8"/>
  <c r="CI62" i="8"/>
  <c r="CJ7" i="8" l="1"/>
  <c r="CJ2" i="8"/>
  <c r="CI73" i="12"/>
  <c r="CI32" i="12"/>
  <c r="CI31" i="12"/>
  <c r="CI65" i="12"/>
  <c r="CI30" i="12"/>
  <c r="CI94" i="12"/>
  <c r="CI63" i="12"/>
  <c r="CI37" i="12"/>
  <c r="CI27" i="12"/>
  <c r="CI66" i="12"/>
  <c r="CI68" i="12"/>
  <c r="CI33" i="12"/>
  <c r="CI95" i="12"/>
  <c r="CI67" i="12"/>
  <c r="CI3" i="12"/>
  <c r="CI69" i="12"/>
  <c r="CI29" i="12"/>
  <c r="CI93" i="12"/>
  <c r="CJ2" i="12"/>
  <c r="CJ6" i="12" s="1"/>
  <c r="CI64" i="12"/>
  <c r="CI26" i="12"/>
  <c r="CI28" i="12"/>
  <c r="CI92" i="12"/>
  <c r="CI62" i="12"/>
  <c r="CI25" i="12"/>
  <c r="CI16" i="12"/>
  <c r="CI61" i="12"/>
  <c r="CJ1" i="8"/>
  <c r="CJ63" i="8"/>
  <c r="CJ95" i="8"/>
  <c r="CJ96" i="8"/>
  <c r="CJ28" i="8"/>
  <c r="CJ32" i="8"/>
  <c r="CJ33" i="8"/>
  <c r="CJ29" i="8"/>
  <c r="CJ74" i="8"/>
  <c r="CJ69" i="8"/>
  <c r="CJ27" i="8"/>
  <c r="CJ67" i="8"/>
  <c r="CK3" i="8"/>
  <c r="CK2" i="8" s="1"/>
  <c r="CJ31" i="8"/>
  <c r="CJ34" i="8"/>
  <c r="CJ64" i="8"/>
  <c r="CJ66" i="8"/>
  <c r="CJ30" i="8"/>
  <c r="CJ70" i="8"/>
  <c r="CJ26" i="8"/>
  <c r="CJ93" i="8"/>
  <c r="CJ94" i="8"/>
  <c r="CJ38" i="8"/>
  <c r="CJ65" i="8"/>
  <c r="CJ68" i="8"/>
  <c r="CJ17" i="8"/>
  <c r="CJ4" i="8"/>
  <c r="CJ62" i="8"/>
  <c r="CK7" i="8" l="1"/>
  <c r="CK1" i="8"/>
  <c r="CK70" i="8"/>
  <c r="CL3" i="8"/>
  <c r="CK67" i="8"/>
  <c r="CK26" i="8"/>
  <c r="CK28" i="8"/>
  <c r="CK27" i="8"/>
  <c r="CK95" i="8"/>
  <c r="CK38" i="8"/>
  <c r="CK34" i="8"/>
  <c r="CK63" i="8"/>
  <c r="CK93" i="8"/>
  <c r="CK64" i="8"/>
  <c r="CK30" i="8"/>
  <c r="CK33" i="8"/>
  <c r="CK65" i="8"/>
  <c r="CK96" i="8"/>
  <c r="CK66" i="8"/>
  <c r="CK94" i="8"/>
  <c r="CK17" i="8"/>
  <c r="CK31" i="8"/>
  <c r="CK32" i="8"/>
  <c r="CK29" i="8"/>
  <c r="CK4" i="8"/>
  <c r="CK69" i="8"/>
  <c r="CK68" i="8"/>
  <c r="CK74" i="8"/>
  <c r="CK62" i="8"/>
  <c r="CJ37" i="12"/>
  <c r="CJ16" i="12"/>
  <c r="CJ68" i="12"/>
  <c r="CJ33" i="12"/>
  <c r="CJ28" i="12"/>
  <c r="CJ67" i="12"/>
  <c r="CJ62" i="12"/>
  <c r="CJ26" i="12"/>
  <c r="CJ31" i="12"/>
  <c r="CJ1" i="12"/>
  <c r="CJ32" i="12"/>
  <c r="CJ29" i="12"/>
  <c r="CJ25" i="12"/>
  <c r="CJ95" i="12"/>
  <c r="CJ63" i="12"/>
  <c r="CJ73" i="12"/>
  <c r="CJ94" i="12"/>
  <c r="CJ30" i="12"/>
  <c r="CJ65" i="12"/>
  <c r="CK2" i="12"/>
  <c r="CK6" i="12" s="1"/>
  <c r="CJ93" i="12"/>
  <c r="CJ64" i="12"/>
  <c r="CJ27" i="12"/>
  <c r="CJ3" i="12"/>
  <c r="CJ69" i="12"/>
  <c r="CJ66" i="12"/>
  <c r="CJ92" i="12"/>
  <c r="CJ61" i="12"/>
  <c r="CL7" i="8" l="1"/>
  <c r="CL2" i="8"/>
  <c r="CL1" i="8"/>
  <c r="CK33" i="12"/>
  <c r="CK65" i="12"/>
  <c r="CK25" i="12"/>
  <c r="CK64" i="12"/>
  <c r="CK62" i="12"/>
  <c r="CK3" i="12"/>
  <c r="CK69" i="12"/>
  <c r="CK73" i="12"/>
  <c r="CK16" i="12"/>
  <c r="CK94" i="12"/>
  <c r="CL2" i="12"/>
  <c r="CL6" i="12" s="1"/>
  <c r="CK93" i="12"/>
  <c r="CK63" i="12"/>
  <c r="CK95" i="12"/>
  <c r="CK67" i="12"/>
  <c r="CK32" i="12"/>
  <c r="CK37" i="12"/>
  <c r="CK31" i="12"/>
  <c r="CK66" i="12"/>
  <c r="CK30" i="12"/>
  <c r="CK28" i="12"/>
  <c r="CK26" i="12"/>
  <c r="CK68" i="12"/>
  <c r="CK92" i="12"/>
  <c r="CK27" i="12"/>
  <c r="CK29" i="12"/>
  <c r="CK61" i="12"/>
  <c r="CL34" i="8"/>
  <c r="CL17" i="8"/>
  <c r="CL33" i="8"/>
  <c r="CL32" i="8"/>
  <c r="CL69" i="8"/>
  <c r="CL96" i="8"/>
  <c r="CL95" i="8"/>
  <c r="CL27" i="8"/>
  <c r="CL63" i="8"/>
  <c r="CL28" i="8"/>
  <c r="CL93" i="8"/>
  <c r="CL4" i="8"/>
  <c r="CL26" i="8"/>
  <c r="CL64" i="8"/>
  <c r="CM3" i="8"/>
  <c r="CL66" i="8"/>
  <c r="CL94" i="8"/>
  <c r="CL30" i="8"/>
  <c r="CL67" i="8"/>
  <c r="CL68" i="8"/>
  <c r="CL38" i="8"/>
  <c r="CL29" i="8"/>
  <c r="CL70" i="8"/>
  <c r="CL31" i="8"/>
  <c r="CL65" i="8"/>
  <c r="CL74" i="8"/>
  <c r="CL62" i="8"/>
  <c r="CM2" i="8" l="1"/>
  <c r="CM7" i="8"/>
  <c r="CM64" i="8"/>
  <c r="CM29" i="8"/>
  <c r="CM93" i="8"/>
  <c r="CM27" i="8"/>
  <c r="CM33" i="8"/>
  <c r="CM63" i="8"/>
  <c r="CM94" i="8"/>
  <c r="CM31" i="8"/>
  <c r="CM30" i="8"/>
  <c r="CM65" i="8"/>
  <c r="CN3" i="8"/>
  <c r="CN2" i="8" s="1"/>
  <c r="CM67" i="8"/>
  <c r="CM38" i="8"/>
  <c r="CM96" i="8"/>
  <c r="CM34" i="8"/>
  <c r="CM95" i="8"/>
  <c r="CM69" i="8"/>
  <c r="CM32" i="8"/>
  <c r="CM68" i="8"/>
  <c r="CM74" i="8"/>
  <c r="CM66" i="8"/>
  <c r="CM70" i="8"/>
  <c r="CM26" i="8"/>
  <c r="CM28" i="8"/>
  <c r="CM17" i="8"/>
  <c r="CM4" i="8"/>
  <c r="CM62" i="8"/>
  <c r="CL93" i="12"/>
  <c r="CL69" i="12"/>
  <c r="CL62" i="12"/>
  <c r="CL68" i="12"/>
  <c r="CL65" i="12"/>
  <c r="CL32" i="12"/>
  <c r="CL94" i="12"/>
  <c r="CL27" i="12"/>
  <c r="CL95" i="12"/>
  <c r="CM2" i="12"/>
  <c r="CM6" i="12" s="1"/>
  <c r="CL33" i="12"/>
  <c r="CL73" i="12"/>
  <c r="CL92" i="12"/>
  <c r="CL25" i="12"/>
  <c r="CL30" i="12"/>
  <c r="CL3" i="12"/>
  <c r="CL28" i="12"/>
  <c r="CL29" i="12"/>
  <c r="CL16" i="12"/>
  <c r="CL63" i="12"/>
  <c r="CL37" i="12"/>
  <c r="CL66" i="12"/>
  <c r="CL31" i="12"/>
  <c r="CL67" i="12"/>
  <c r="CL64" i="12"/>
  <c r="CL26" i="12"/>
  <c r="CL61" i="12"/>
  <c r="CM1" i="8"/>
  <c r="CN7" i="8" l="1"/>
  <c r="CN1" i="8"/>
  <c r="CN66" i="8"/>
  <c r="CN17" i="8"/>
  <c r="CN93" i="8"/>
  <c r="CN68" i="8"/>
  <c r="CN69" i="8"/>
  <c r="CN38" i="8"/>
  <c r="CN65" i="8"/>
  <c r="CN32" i="8"/>
  <c r="CN33" i="8"/>
  <c r="CN31" i="8"/>
  <c r="CN29" i="8"/>
  <c r="CN26" i="8"/>
  <c r="CN67" i="8"/>
  <c r="CN63" i="8"/>
  <c r="CN70" i="8"/>
  <c r="CN28" i="8"/>
  <c r="CN94" i="8"/>
  <c r="CN30" i="8"/>
  <c r="CN27" i="8"/>
  <c r="CN4" i="8"/>
  <c r="CN34" i="8"/>
  <c r="CN96" i="8"/>
  <c r="CN64" i="8"/>
  <c r="CO3" i="8"/>
  <c r="CO2" i="8" s="1"/>
  <c r="CN95" i="8"/>
  <c r="CN74" i="8"/>
  <c r="CN62" i="8"/>
  <c r="CM32" i="12"/>
  <c r="CM30" i="12"/>
  <c r="CM66" i="12"/>
  <c r="CM69" i="12"/>
  <c r="CM29" i="12"/>
  <c r="CM28" i="12"/>
  <c r="CM26" i="12"/>
  <c r="CM92" i="12"/>
  <c r="CM68" i="12"/>
  <c r="CM65" i="12"/>
  <c r="CM25" i="12"/>
  <c r="CM3" i="12"/>
  <c r="CM73" i="12"/>
  <c r="CM64" i="12"/>
  <c r="CM62" i="12"/>
  <c r="CM27" i="12"/>
  <c r="CM67" i="12"/>
  <c r="CN2" i="12"/>
  <c r="CN6" i="12" s="1"/>
  <c r="CM63" i="12"/>
  <c r="CM33" i="12"/>
  <c r="CM16" i="12"/>
  <c r="CM94" i="12"/>
  <c r="CM95" i="12"/>
  <c r="CM93" i="12"/>
  <c r="CM31" i="12"/>
  <c r="CM37" i="12"/>
  <c r="CM61" i="12"/>
  <c r="CO7" i="8" l="1"/>
  <c r="CO1" i="8"/>
  <c r="CO95" i="8"/>
  <c r="CO4" i="8"/>
  <c r="CO31" i="8"/>
  <c r="CO65" i="8"/>
  <c r="CO67" i="8"/>
  <c r="CO69" i="8"/>
  <c r="CO32" i="8"/>
  <c r="CO66" i="8"/>
  <c r="CO33" i="8"/>
  <c r="CO70" i="8"/>
  <c r="CO96" i="8"/>
  <c r="CO17" i="8"/>
  <c r="CO28" i="8"/>
  <c r="CO30" i="8"/>
  <c r="CO64" i="8"/>
  <c r="CP3" i="8"/>
  <c r="CO27" i="8"/>
  <c r="CO68" i="8"/>
  <c r="CO29" i="8"/>
  <c r="CO63" i="8"/>
  <c r="CO26" i="8"/>
  <c r="CO93" i="8"/>
  <c r="CO38" i="8"/>
  <c r="CO34" i="8"/>
  <c r="CO94" i="8"/>
  <c r="CO74" i="8"/>
  <c r="CO62" i="8"/>
  <c r="CN94" i="12"/>
  <c r="CO2" i="12"/>
  <c r="CO6" i="12" s="1"/>
  <c r="CN26" i="12"/>
  <c r="CN63" i="12"/>
  <c r="CN66" i="12"/>
  <c r="CN62" i="12"/>
  <c r="CN3" i="12"/>
  <c r="CN28" i="12"/>
  <c r="CN92" i="12"/>
  <c r="CN33" i="12"/>
  <c r="CN68" i="12"/>
  <c r="CN31" i="12"/>
  <c r="CN69" i="12"/>
  <c r="CN73" i="12"/>
  <c r="CN93" i="12"/>
  <c r="CN65" i="12"/>
  <c r="CN27" i="12"/>
  <c r="CN30" i="12"/>
  <c r="CN64" i="12"/>
  <c r="CN16" i="12"/>
  <c r="CN29" i="12"/>
  <c r="CN37" i="12"/>
  <c r="CN67" i="12"/>
  <c r="CN25" i="12"/>
  <c r="CN95" i="12"/>
  <c r="CN32" i="12"/>
  <c r="CN61" i="12"/>
  <c r="CP7" i="8" l="1"/>
  <c r="CP2" i="8"/>
  <c r="CP1" i="8"/>
  <c r="CP74" i="8"/>
  <c r="CP30" i="8"/>
  <c r="CP64" i="8"/>
  <c r="CP94" i="8"/>
  <c r="CP66" i="8"/>
  <c r="CP65" i="8"/>
  <c r="CP29" i="8"/>
  <c r="CP95" i="8"/>
  <c r="CP68" i="8"/>
  <c r="CP70" i="8"/>
  <c r="CQ3" i="8"/>
  <c r="CQ2" i="8" s="1"/>
  <c r="CP63" i="8"/>
  <c r="CP4" i="8"/>
  <c r="CP34" i="8"/>
  <c r="CP17" i="8"/>
  <c r="CP93" i="8"/>
  <c r="CP67" i="8"/>
  <c r="CP27" i="8"/>
  <c r="CP38" i="8"/>
  <c r="CP28" i="8"/>
  <c r="CP69" i="8"/>
  <c r="CP33" i="8"/>
  <c r="CP32" i="8"/>
  <c r="CP31" i="8"/>
  <c r="CP96" i="8"/>
  <c r="CP26" i="8"/>
  <c r="CP62" i="8"/>
  <c r="CO29" i="12"/>
  <c r="CO93" i="12"/>
  <c r="CP2" i="12"/>
  <c r="CP6" i="12" s="1"/>
  <c r="CO63" i="12"/>
  <c r="CO25" i="12"/>
  <c r="CO66" i="12"/>
  <c r="CO37" i="12"/>
  <c r="CO16" i="12"/>
  <c r="CO30" i="12"/>
  <c r="CO65" i="12"/>
  <c r="CO62" i="12"/>
  <c r="CO28" i="12"/>
  <c r="CO67" i="12"/>
  <c r="CO94" i="12"/>
  <c r="CO27" i="12"/>
  <c r="CO33" i="12"/>
  <c r="CO92" i="12"/>
  <c r="CO26" i="12"/>
  <c r="CO68" i="12"/>
  <c r="CO69" i="12"/>
  <c r="CO31" i="12"/>
  <c r="CO64" i="12"/>
  <c r="CO95" i="12"/>
  <c r="CO3" i="12"/>
  <c r="CO32" i="12"/>
  <c r="CO73" i="12"/>
  <c r="CO61" i="12"/>
  <c r="CQ7" i="8" l="1"/>
  <c r="CP68" i="12"/>
  <c r="CP33" i="12"/>
  <c r="CP30" i="12"/>
  <c r="CP31" i="12"/>
  <c r="CP16" i="12"/>
  <c r="CP93" i="12"/>
  <c r="CP29" i="12"/>
  <c r="CP32" i="12"/>
  <c r="CP28" i="12"/>
  <c r="CP69" i="12"/>
  <c r="CP95" i="12"/>
  <c r="CP27" i="12"/>
  <c r="CP37" i="12"/>
  <c r="CP26" i="12"/>
  <c r="CP66" i="12"/>
  <c r="CP63" i="12"/>
  <c r="CP67" i="12"/>
  <c r="CP64" i="12"/>
  <c r="CP73" i="12"/>
  <c r="CQ2" i="12"/>
  <c r="CQ6" i="12" s="1"/>
  <c r="CP94" i="12"/>
  <c r="CP25" i="12"/>
  <c r="CP92" i="12"/>
  <c r="CP65" i="12"/>
  <c r="CP3" i="12"/>
  <c r="CP62" i="12"/>
  <c r="CP61" i="12"/>
  <c r="CQ1" i="8"/>
  <c r="CQ30" i="8"/>
  <c r="CQ94" i="8"/>
  <c r="CQ29" i="8"/>
  <c r="CQ69" i="8"/>
  <c r="CR3" i="8"/>
  <c r="CQ4" i="8"/>
  <c r="CQ96" i="8"/>
  <c r="CQ38" i="8"/>
  <c r="CQ70" i="8"/>
  <c r="CQ17" i="8"/>
  <c r="CQ65" i="8"/>
  <c r="CQ68" i="8"/>
  <c r="CQ33" i="8"/>
  <c r="CQ74" i="8"/>
  <c r="CQ28" i="8"/>
  <c r="CQ31" i="8"/>
  <c r="CQ93" i="8"/>
  <c r="CQ32" i="8"/>
  <c r="CQ64" i="8"/>
  <c r="CQ27" i="8"/>
  <c r="CQ66" i="8"/>
  <c r="CQ63" i="8"/>
  <c r="CQ34" i="8"/>
  <c r="CQ26" i="8"/>
  <c r="CQ67" i="8"/>
  <c r="CQ95" i="8"/>
  <c r="CQ62" i="8"/>
  <c r="CR2" i="8" l="1"/>
  <c r="CR7" i="8"/>
  <c r="CR1" i="8"/>
  <c r="CR4" i="8"/>
  <c r="CR66" i="8"/>
  <c r="CR27" i="8"/>
  <c r="CR34" i="8"/>
  <c r="CR69" i="8"/>
  <c r="CR94" i="8"/>
  <c r="CR28" i="8"/>
  <c r="CR93" i="8"/>
  <c r="CS3" i="8"/>
  <c r="CR26" i="8"/>
  <c r="CR95" i="8"/>
  <c r="CR70" i="8"/>
  <c r="CR65" i="8"/>
  <c r="CR38" i="8"/>
  <c r="CR63" i="8"/>
  <c r="CR67" i="8"/>
  <c r="CR31" i="8"/>
  <c r="CR96" i="8"/>
  <c r="CR74" i="8"/>
  <c r="CR68" i="8"/>
  <c r="CR64" i="8"/>
  <c r="CR29" i="8"/>
  <c r="CR32" i="8"/>
  <c r="CR17" i="8"/>
  <c r="CR33" i="8"/>
  <c r="CR30" i="8"/>
  <c r="CR62" i="8"/>
  <c r="CQ3" i="12"/>
  <c r="CQ31" i="12"/>
  <c r="CQ68" i="12"/>
  <c r="CQ63" i="12"/>
  <c r="CQ62" i="12"/>
  <c r="CQ69" i="12"/>
  <c r="CQ37" i="12"/>
  <c r="CQ29" i="12"/>
  <c r="CQ27" i="12"/>
  <c r="CQ30" i="12"/>
  <c r="CR2" i="12"/>
  <c r="CR6" i="12" s="1"/>
  <c r="CQ32" i="12"/>
  <c r="CQ93" i="12"/>
  <c r="CQ94" i="12"/>
  <c r="CQ25" i="12"/>
  <c r="CQ73" i="12"/>
  <c r="CQ66" i="12"/>
  <c r="CQ16" i="12"/>
  <c r="CQ65" i="12"/>
  <c r="CQ28" i="12"/>
  <c r="CQ67" i="12"/>
  <c r="CQ64" i="12"/>
  <c r="CQ92" i="12"/>
  <c r="CQ95" i="12"/>
  <c r="CQ33" i="12"/>
  <c r="CQ26" i="12"/>
  <c r="CQ61" i="12"/>
  <c r="CS7" i="8" l="1"/>
  <c r="CS2" i="8"/>
  <c r="CS1" i="8"/>
  <c r="CT3" i="8"/>
  <c r="CT2" i="8" s="1"/>
  <c r="CS26" i="8"/>
  <c r="CS70" i="8"/>
  <c r="CS29" i="8"/>
  <c r="CS65" i="8"/>
  <c r="CS17" i="8"/>
  <c r="CS31" i="8"/>
  <c r="CS33" i="8"/>
  <c r="CS94" i="8"/>
  <c r="CS68" i="8"/>
  <c r="CS32" i="8"/>
  <c r="CS28" i="8"/>
  <c r="CS96" i="8"/>
  <c r="CS67" i="8"/>
  <c r="CS4" i="8"/>
  <c r="CS93" i="8"/>
  <c r="CS63" i="8"/>
  <c r="CS66" i="8"/>
  <c r="CS74" i="8"/>
  <c r="CS38" i="8"/>
  <c r="CS64" i="8"/>
  <c r="CS27" i="8"/>
  <c r="CS30" i="8"/>
  <c r="CS69" i="8"/>
  <c r="CS34" i="8"/>
  <c r="CS95" i="8"/>
  <c r="CS62" i="8"/>
  <c r="CR93" i="12"/>
  <c r="CR65" i="12"/>
  <c r="CR69" i="12"/>
  <c r="CR31" i="12"/>
  <c r="CR33" i="12"/>
  <c r="CR92" i="12"/>
  <c r="CR29" i="12"/>
  <c r="CR62" i="12"/>
  <c r="CR30" i="12"/>
  <c r="CR66" i="12"/>
  <c r="CR95" i="12"/>
  <c r="CR67" i="12"/>
  <c r="CR68" i="12"/>
  <c r="CR37" i="12"/>
  <c r="CR94" i="12"/>
  <c r="CR26" i="12"/>
  <c r="CR25" i="12"/>
  <c r="CR3" i="12"/>
  <c r="CR28" i="12"/>
  <c r="CR64" i="12"/>
  <c r="CR32" i="12"/>
  <c r="CR16" i="12"/>
  <c r="CS2" i="12"/>
  <c r="CS6" i="12" s="1"/>
  <c r="CR63" i="12"/>
  <c r="CR27" i="12"/>
  <c r="CR73" i="12"/>
  <c r="CR61" i="12"/>
  <c r="CT7" i="8" l="1"/>
  <c r="CT1" i="8"/>
  <c r="CT94" i="8"/>
  <c r="CT93" i="8"/>
  <c r="CU3" i="8"/>
  <c r="CT68" i="8"/>
  <c r="CT34" i="8"/>
  <c r="CT17" i="8"/>
  <c r="CT67" i="8"/>
  <c r="CT31" i="8"/>
  <c r="CT69" i="8"/>
  <c r="CT26" i="8"/>
  <c r="CT29" i="8"/>
  <c r="CT32" i="8"/>
  <c r="CT27" i="8"/>
  <c r="CT4" i="8"/>
  <c r="CT96" i="8"/>
  <c r="CT64" i="8"/>
  <c r="CT74" i="8"/>
  <c r="CT38" i="8"/>
  <c r="CT65" i="8"/>
  <c r="CT30" i="8"/>
  <c r="CT63" i="8"/>
  <c r="CT66" i="8"/>
  <c r="CT95" i="8"/>
  <c r="CT28" i="8"/>
  <c r="CT33" i="8"/>
  <c r="CT70" i="8"/>
  <c r="CT62" i="8"/>
  <c r="CS27" i="12"/>
  <c r="CS26" i="12"/>
  <c r="CS95" i="12"/>
  <c r="CS68" i="12"/>
  <c r="CS65" i="12"/>
  <c r="CS28" i="12"/>
  <c r="CS31" i="12"/>
  <c r="CT2" i="12"/>
  <c r="CT6" i="12" s="1"/>
  <c r="CS3" i="12"/>
  <c r="CS69" i="12"/>
  <c r="CS73" i="12"/>
  <c r="CS92" i="12"/>
  <c r="CS37" i="12"/>
  <c r="CS94" i="12"/>
  <c r="CS67" i="12"/>
  <c r="CS66" i="12"/>
  <c r="CS63" i="12"/>
  <c r="CS30" i="12"/>
  <c r="CS29" i="12"/>
  <c r="CS25" i="12"/>
  <c r="CS93" i="12"/>
  <c r="CS32" i="12"/>
  <c r="CS62" i="12"/>
  <c r="CS64" i="12"/>
  <c r="CS33" i="12"/>
  <c r="CS16" i="12"/>
  <c r="CS61" i="12"/>
  <c r="CU7" i="8" l="1"/>
  <c r="CU2" i="8"/>
  <c r="CU1" i="8"/>
  <c r="CU64" i="8"/>
  <c r="CU26" i="8"/>
  <c r="CU63" i="8"/>
  <c r="CU69" i="8"/>
  <c r="CU27" i="8"/>
  <c r="CU38" i="8"/>
  <c r="CU32" i="8"/>
  <c r="CU95" i="8"/>
  <c r="CU4" i="8"/>
  <c r="CU93" i="8"/>
  <c r="CU30" i="8"/>
  <c r="CU66" i="8"/>
  <c r="CV3" i="8"/>
  <c r="CU65" i="8"/>
  <c r="CU70" i="8"/>
  <c r="CU33" i="8"/>
  <c r="CU67" i="8"/>
  <c r="CU74" i="8"/>
  <c r="CU28" i="8"/>
  <c r="CU29" i="8"/>
  <c r="CU68" i="8"/>
  <c r="CU34" i="8"/>
  <c r="CU96" i="8"/>
  <c r="CU94" i="8"/>
  <c r="CU31" i="8"/>
  <c r="CU17" i="8"/>
  <c r="CU62" i="8"/>
  <c r="CT28" i="12"/>
  <c r="CT63" i="12"/>
  <c r="CT69" i="12"/>
  <c r="CT62" i="12"/>
  <c r="CT3" i="12"/>
  <c r="CT30" i="12"/>
  <c r="CT73" i="12"/>
  <c r="CT25" i="12"/>
  <c r="CT95" i="12"/>
  <c r="CT33" i="12"/>
  <c r="CT29" i="12"/>
  <c r="CT92" i="12"/>
  <c r="CT16" i="12"/>
  <c r="CT32" i="12"/>
  <c r="CT64" i="12"/>
  <c r="CT66" i="12"/>
  <c r="CT67" i="12"/>
  <c r="CT94" i="12"/>
  <c r="CT31" i="12"/>
  <c r="CT93" i="12"/>
  <c r="CT65" i="12"/>
  <c r="CT37" i="12"/>
  <c r="CT27" i="12"/>
  <c r="CT26" i="12"/>
  <c r="CU2" i="12"/>
  <c r="CU6" i="12" s="1"/>
  <c r="CT68" i="12"/>
  <c r="CT61" i="12"/>
  <c r="CV7" i="8" l="1"/>
  <c r="CV2" i="8"/>
  <c r="CV1" i="8"/>
  <c r="CV74" i="8"/>
  <c r="CV34" i="8"/>
  <c r="CV29" i="8"/>
  <c r="CV69" i="8"/>
  <c r="CV26" i="8"/>
  <c r="CV66" i="8"/>
  <c r="CV65" i="8"/>
  <c r="CV63" i="8"/>
  <c r="CW3" i="8"/>
  <c r="CW2" i="8" s="1"/>
  <c r="CV38" i="8"/>
  <c r="CV94" i="8"/>
  <c r="CV31" i="8"/>
  <c r="CV67" i="8"/>
  <c r="CV64" i="8"/>
  <c r="CV30" i="8"/>
  <c r="CV70" i="8"/>
  <c r="CV4" i="8"/>
  <c r="CV32" i="8"/>
  <c r="CV68" i="8"/>
  <c r="CV96" i="8"/>
  <c r="CV95" i="8"/>
  <c r="CV33" i="8"/>
  <c r="CV17" i="8"/>
  <c r="CV27" i="8"/>
  <c r="CV28" i="8"/>
  <c r="CV93" i="8"/>
  <c r="CV62" i="8"/>
  <c r="CU69" i="12"/>
  <c r="CU62" i="12"/>
  <c r="CV2" i="12"/>
  <c r="CV6" i="12" s="1"/>
  <c r="CU25" i="12"/>
  <c r="CU29" i="12"/>
  <c r="CU16" i="12"/>
  <c r="CU64" i="12"/>
  <c r="CU28" i="12"/>
  <c r="CU94" i="12"/>
  <c r="CU63" i="12"/>
  <c r="CU92" i="12"/>
  <c r="CU27" i="12"/>
  <c r="CU68" i="12"/>
  <c r="CU65" i="12"/>
  <c r="CU37" i="12"/>
  <c r="CU30" i="12"/>
  <c r="CU66" i="12"/>
  <c r="CU33" i="12"/>
  <c r="CU93" i="12"/>
  <c r="CU32" i="12"/>
  <c r="CU67" i="12"/>
  <c r="CU95" i="12"/>
  <c r="CU31" i="12"/>
  <c r="CU26" i="12"/>
  <c r="CU3" i="12"/>
  <c r="CU73" i="12"/>
  <c r="CU61" i="12"/>
  <c r="CW7" i="8" l="1"/>
  <c r="CV29" i="12"/>
  <c r="CV28" i="12"/>
  <c r="CV93" i="12"/>
  <c r="CV62" i="12"/>
  <c r="CV25" i="12"/>
  <c r="CV33" i="12"/>
  <c r="CW2" i="12"/>
  <c r="CW6" i="12" s="1"/>
  <c r="CV94" i="12"/>
  <c r="CV27" i="12"/>
  <c r="CV32" i="12"/>
  <c r="CV65" i="12"/>
  <c r="CV37" i="12"/>
  <c r="CV92" i="12"/>
  <c r="CV95" i="12"/>
  <c r="CV26" i="12"/>
  <c r="CV64" i="12"/>
  <c r="CV68" i="12"/>
  <c r="CV31" i="12"/>
  <c r="CV16" i="12"/>
  <c r="CV73" i="12"/>
  <c r="CV30" i="12"/>
  <c r="CV66" i="12"/>
  <c r="CV69" i="12"/>
  <c r="CV67" i="12"/>
  <c r="CV63" i="12"/>
  <c r="CV3" i="12"/>
  <c r="CV61" i="12"/>
  <c r="CW1" i="8"/>
  <c r="CW26" i="8"/>
  <c r="CW93" i="8"/>
  <c r="CW28" i="8"/>
  <c r="CW27" i="8"/>
  <c r="CW32" i="8"/>
  <c r="CW31" i="8"/>
  <c r="CW30" i="8"/>
  <c r="CW38" i="8"/>
  <c r="CW70" i="8"/>
  <c r="CW69" i="8"/>
  <c r="CW94" i="8"/>
  <c r="CW63" i="8"/>
  <c r="CW68" i="8"/>
  <c r="CW64" i="8"/>
  <c r="CW74" i="8"/>
  <c r="CW95" i="8"/>
  <c r="CX3" i="8"/>
  <c r="CW67" i="8"/>
  <c r="CW96" i="8"/>
  <c r="CW4" i="8"/>
  <c r="CW34" i="8"/>
  <c r="CW66" i="8"/>
  <c r="CW17" i="8"/>
  <c r="CW29" i="8"/>
  <c r="CW33" i="8"/>
  <c r="CW65" i="8"/>
  <c r="CW62" i="8"/>
  <c r="CX7" i="8" l="1"/>
  <c r="CX2" i="8"/>
  <c r="CX1" i="8"/>
  <c r="CW64" i="12"/>
  <c r="CW31" i="12"/>
  <c r="CW25" i="12"/>
  <c r="CW73" i="12"/>
  <c r="CW27" i="12"/>
  <c r="CW37" i="12"/>
  <c r="CW95" i="12"/>
  <c r="CW67" i="12"/>
  <c r="CW92" i="12"/>
  <c r="CW29" i="12"/>
  <c r="CW69" i="12"/>
  <c r="CX2" i="12"/>
  <c r="CX6" i="12" s="1"/>
  <c r="CW63" i="12"/>
  <c r="CW94" i="12"/>
  <c r="CW65" i="12"/>
  <c r="CW68" i="12"/>
  <c r="CW66" i="12"/>
  <c r="CW26" i="12"/>
  <c r="CW93" i="12"/>
  <c r="CW32" i="12"/>
  <c r="CW3" i="12"/>
  <c r="CW28" i="12"/>
  <c r="CW30" i="12"/>
  <c r="CW33" i="12"/>
  <c r="CW16" i="12"/>
  <c r="CW62" i="12"/>
  <c r="CW61" i="12"/>
  <c r="CX67" i="8"/>
  <c r="CX94" i="8"/>
  <c r="CX29" i="8"/>
  <c r="CX31" i="8"/>
  <c r="CX30" i="8"/>
  <c r="CX70" i="8"/>
  <c r="CX65" i="8"/>
  <c r="CX69" i="8"/>
  <c r="CX93" i="8"/>
  <c r="CX4" i="8"/>
  <c r="CY3" i="8"/>
  <c r="CX74" i="8"/>
  <c r="CX66" i="8"/>
  <c r="CX96" i="8"/>
  <c r="CX34" i="8"/>
  <c r="CX38" i="8"/>
  <c r="CX32" i="8"/>
  <c r="CX95" i="8"/>
  <c r="CX27" i="8"/>
  <c r="CX64" i="8"/>
  <c r="CX26" i="8"/>
  <c r="CX68" i="8"/>
  <c r="CX17" i="8"/>
  <c r="CX63" i="8"/>
  <c r="CX33" i="8"/>
  <c r="CX28" i="8"/>
  <c r="CX62" i="8"/>
  <c r="CY7" i="8" l="1"/>
  <c r="CY2" i="8"/>
  <c r="CY1" i="8"/>
  <c r="CY63" i="8"/>
  <c r="CY68" i="8"/>
  <c r="CY4" i="8"/>
  <c r="CY38" i="8"/>
  <c r="CY65" i="8"/>
  <c r="CZ3" i="8"/>
  <c r="CY30" i="8"/>
  <c r="CY32" i="8"/>
  <c r="CY93" i="8"/>
  <c r="CY67" i="8"/>
  <c r="CY33" i="8"/>
  <c r="CY29" i="8"/>
  <c r="CY34" i="8"/>
  <c r="CY96" i="8"/>
  <c r="CY28" i="8"/>
  <c r="CY64" i="8"/>
  <c r="CY26" i="8"/>
  <c r="CY94" i="8"/>
  <c r="CY31" i="8"/>
  <c r="CY69" i="8"/>
  <c r="CY74" i="8"/>
  <c r="CY27" i="8"/>
  <c r="CY95" i="8"/>
  <c r="CY66" i="8"/>
  <c r="CY17" i="8"/>
  <c r="CY70" i="8"/>
  <c r="CY62" i="8"/>
  <c r="CX62" i="12"/>
  <c r="CX16" i="12"/>
  <c r="CX27" i="12"/>
  <c r="CX29" i="12"/>
  <c r="CX30" i="12"/>
  <c r="CX37" i="12"/>
  <c r="CX92" i="12"/>
  <c r="CX26" i="12"/>
  <c r="CX3" i="12"/>
  <c r="CX68" i="12"/>
  <c r="CX64" i="12"/>
  <c r="CY2" i="12"/>
  <c r="CY6" i="12" s="1"/>
  <c r="CX32" i="12"/>
  <c r="CX25" i="12"/>
  <c r="CX69" i="12"/>
  <c r="CX66" i="12"/>
  <c r="CX65" i="12"/>
  <c r="CX73" i="12"/>
  <c r="CX63" i="12"/>
  <c r="CX93" i="12"/>
  <c r="CX95" i="12"/>
  <c r="CX94" i="12"/>
  <c r="CX67" i="12"/>
  <c r="CX33" i="12"/>
  <c r="CX28" i="12"/>
  <c r="CX31" i="12"/>
  <c r="CX61" i="12"/>
  <c r="CZ7" i="8" l="1"/>
  <c r="CZ2" i="8"/>
  <c r="CZ1" i="8"/>
  <c r="CZ96" i="8"/>
  <c r="CZ65" i="8"/>
  <c r="CZ63" i="8"/>
  <c r="CZ30" i="8"/>
  <c r="CZ94" i="8"/>
  <c r="DA3" i="8"/>
  <c r="CZ32" i="8"/>
  <c r="CZ69" i="8"/>
  <c r="CZ74" i="8"/>
  <c r="CZ93" i="8"/>
  <c r="CZ34" i="8"/>
  <c r="CZ31" i="8"/>
  <c r="CZ26" i="8"/>
  <c r="CZ29" i="8"/>
  <c r="CZ64" i="8"/>
  <c r="CZ68" i="8"/>
  <c r="CZ95" i="8"/>
  <c r="CZ33" i="8"/>
  <c r="CZ67" i="8"/>
  <c r="CZ17" i="8"/>
  <c r="CZ28" i="8"/>
  <c r="CZ38" i="8"/>
  <c r="CZ4" i="8"/>
  <c r="CZ66" i="8"/>
  <c r="CZ70" i="8"/>
  <c r="CZ27" i="8"/>
  <c r="CZ62" i="8"/>
  <c r="CY68" i="12"/>
  <c r="CY69" i="12"/>
  <c r="CY93" i="12"/>
  <c r="CY33" i="12"/>
  <c r="CY63" i="12"/>
  <c r="CY25" i="12"/>
  <c r="CY26" i="12"/>
  <c r="CY31" i="12"/>
  <c r="CY95" i="12"/>
  <c r="CY62" i="12"/>
  <c r="CY92" i="12"/>
  <c r="CY64" i="12"/>
  <c r="CY29" i="12"/>
  <c r="CY28" i="12"/>
  <c r="CY73" i="12"/>
  <c r="CZ2" i="12"/>
  <c r="CZ6" i="12" s="1"/>
  <c r="CY16" i="12"/>
  <c r="CY32" i="12"/>
  <c r="CY3" i="12"/>
  <c r="CY65" i="12"/>
  <c r="CY66" i="12"/>
  <c r="CY94" i="12"/>
  <c r="CY27" i="12"/>
  <c r="CY37" i="12"/>
  <c r="CY30" i="12"/>
  <c r="CY67" i="12"/>
  <c r="CY61" i="12"/>
  <c r="DA7" i="8" l="1"/>
  <c r="DA2" i="8"/>
  <c r="DA1" i="8"/>
  <c r="DA38" i="8"/>
  <c r="DA29" i="8"/>
  <c r="DA27" i="8"/>
  <c r="DA17" i="8"/>
  <c r="DA70" i="8"/>
  <c r="DB3" i="8"/>
  <c r="DA28" i="8"/>
  <c r="DA64" i="8"/>
  <c r="DA31" i="8"/>
  <c r="DA26" i="8"/>
  <c r="DA32" i="8"/>
  <c r="DA63" i="8"/>
  <c r="DA96" i="8"/>
  <c r="DA95" i="8"/>
  <c r="DA68" i="8"/>
  <c r="DA34" i="8"/>
  <c r="DA65" i="8"/>
  <c r="DA66" i="8"/>
  <c r="DA67" i="8"/>
  <c r="DA69" i="8"/>
  <c r="DA4" i="8"/>
  <c r="DA30" i="8"/>
  <c r="DA33" i="8"/>
  <c r="DA93" i="8"/>
  <c r="DA74" i="8"/>
  <c r="DA94" i="8"/>
  <c r="DA62" i="8"/>
  <c r="CZ31" i="12"/>
  <c r="CZ64" i="12"/>
  <c r="CZ65" i="12"/>
  <c r="CZ68" i="12"/>
  <c r="CZ29" i="12"/>
  <c r="CZ37" i="12"/>
  <c r="CZ30" i="12"/>
  <c r="CZ69" i="12"/>
  <c r="CZ16" i="12"/>
  <c r="CZ25" i="12"/>
  <c r="CZ93" i="12"/>
  <c r="CZ66" i="12"/>
  <c r="CZ26" i="12"/>
  <c r="CZ63" i="12"/>
  <c r="CZ73" i="12"/>
  <c r="CZ32" i="12"/>
  <c r="CZ92" i="12"/>
  <c r="CZ62" i="12"/>
  <c r="CZ95" i="12"/>
  <c r="CZ3" i="12"/>
  <c r="CZ27" i="12"/>
  <c r="CZ67" i="12"/>
  <c r="CZ28" i="12"/>
  <c r="CZ94" i="12"/>
  <c r="DA2" i="12"/>
  <c r="DA6" i="12" s="1"/>
  <c r="CZ33" i="12"/>
  <c r="CZ61" i="12"/>
  <c r="DB7" i="8" l="1"/>
  <c r="DB2" i="8"/>
  <c r="DB1" i="8"/>
  <c r="DC3" i="8"/>
  <c r="DC2" i="8" s="1"/>
  <c r="DB66" i="8"/>
  <c r="DB93" i="8"/>
  <c r="DB30" i="8"/>
  <c r="DB69" i="8"/>
  <c r="DB32" i="8"/>
  <c r="DB17" i="8"/>
  <c r="DB67" i="8"/>
  <c r="DB26" i="8"/>
  <c r="DB38" i="8"/>
  <c r="DB64" i="8"/>
  <c r="DB31" i="8"/>
  <c r="DB34" i="8"/>
  <c r="DB65" i="8"/>
  <c r="DB70" i="8"/>
  <c r="DB28" i="8"/>
  <c r="DB74" i="8"/>
  <c r="DB63" i="8"/>
  <c r="DB68" i="8"/>
  <c r="DB94" i="8"/>
  <c r="DB95" i="8"/>
  <c r="DB96" i="8"/>
  <c r="DB27" i="8"/>
  <c r="DB33" i="8"/>
  <c r="DB4" i="8"/>
  <c r="DB29" i="8"/>
  <c r="DB62" i="8"/>
  <c r="DA28" i="12"/>
  <c r="DA26" i="12"/>
  <c r="DA95" i="12"/>
  <c r="DB2" i="12"/>
  <c r="DB6" i="12" s="1"/>
  <c r="DA68" i="12"/>
  <c r="DA62" i="12"/>
  <c r="DA63" i="12"/>
  <c r="DA32" i="12"/>
  <c r="DA29" i="12"/>
  <c r="DA92" i="12"/>
  <c r="DA94" i="12"/>
  <c r="DA25" i="12"/>
  <c r="DA93" i="12"/>
  <c r="DA37" i="12"/>
  <c r="DA31" i="12"/>
  <c r="DA16" i="12"/>
  <c r="DA66" i="12"/>
  <c r="DA64" i="12"/>
  <c r="DA3" i="12"/>
  <c r="DA65" i="12"/>
  <c r="DA73" i="12"/>
  <c r="DA33" i="12"/>
  <c r="DA30" i="12"/>
  <c r="DA27" i="12"/>
  <c r="DA67" i="12"/>
  <c r="DA69" i="12"/>
  <c r="DA61" i="12"/>
  <c r="DC7" i="8" l="1"/>
  <c r="DC1" i="8"/>
  <c r="DC27" i="8"/>
  <c r="DC38" i="8"/>
  <c r="DC74" i="8"/>
  <c r="DC95" i="8"/>
  <c r="DC70" i="8"/>
  <c r="DC63" i="8"/>
  <c r="DC33" i="8"/>
  <c r="DC69" i="8"/>
  <c r="DC32" i="8"/>
  <c r="DC64" i="8"/>
  <c r="DC34" i="8"/>
  <c r="DC29" i="8"/>
  <c r="DC4" i="8"/>
  <c r="DC26" i="8"/>
  <c r="DC65" i="8"/>
  <c r="DC30" i="8"/>
  <c r="DC68" i="8"/>
  <c r="DC94" i="8"/>
  <c r="DC66" i="8"/>
  <c r="DC31" i="8"/>
  <c r="DC67" i="8"/>
  <c r="DD3" i="8"/>
  <c r="DC28" i="8"/>
  <c r="DC17" i="8"/>
  <c r="DC96" i="8"/>
  <c r="DC93" i="8"/>
  <c r="DC62" i="8"/>
  <c r="DB68" i="12"/>
  <c r="DB30" i="12"/>
  <c r="DB95" i="12"/>
  <c r="DB94" i="12"/>
  <c r="DB31" i="12"/>
  <c r="DB37" i="12"/>
  <c r="DB63" i="12"/>
  <c r="DB93" i="12"/>
  <c r="DB66" i="12"/>
  <c r="DB65" i="12"/>
  <c r="DB25" i="12"/>
  <c r="DB29" i="12"/>
  <c r="DB69" i="12"/>
  <c r="DB33" i="12"/>
  <c r="DB16" i="12"/>
  <c r="DB73" i="12"/>
  <c r="DB3" i="12"/>
  <c r="DC2" i="12"/>
  <c r="DC6" i="12" s="1"/>
  <c r="DB64" i="12"/>
  <c r="DB32" i="12"/>
  <c r="DB62" i="12"/>
  <c r="DB28" i="12"/>
  <c r="DB67" i="12"/>
  <c r="DB27" i="12"/>
  <c r="DB92" i="12"/>
  <c r="DB26" i="12"/>
  <c r="DB61" i="12"/>
  <c r="DD7" i="8" l="1"/>
  <c r="DD2" i="8"/>
  <c r="DC3" i="12"/>
  <c r="DC73" i="12"/>
  <c r="DC62" i="12"/>
  <c r="DC16" i="12"/>
  <c r="DC95" i="12"/>
  <c r="DC92" i="12"/>
  <c r="DC31" i="12"/>
  <c r="DC32" i="12"/>
  <c r="DC28" i="12"/>
  <c r="DC68" i="12"/>
  <c r="DC33" i="12"/>
  <c r="DC29" i="12"/>
  <c r="DC26" i="12"/>
  <c r="DC93" i="12"/>
  <c r="DC65" i="12"/>
  <c r="DC64" i="12"/>
  <c r="DC94" i="12"/>
  <c r="DC67" i="12"/>
  <c r="DC69" i="12"/>
  <c r="DD2" i="12"/>
  <c r="DD6" i="12" s="1"/>
  <c r="DC63" i="12"/>
  <c r="DC66" i="12"/>
  <c r="DC27" i="12"/>
  <c r="DC37" i="12"/>
  <c r="DC25" i="12"/>
  <c r="DC30" i="12"/>
  <c r="DC61" i="12"/>
  <c r="DD1" i="8"/>
  <c r="DE3" i="8"/>
  <c r="DD27" i="8"/>
  <c r="DD17" i="8"/>
  <c r="DD4" i="8"/>
  <c r="DD65" i="8"/>
  <c r="DD68" i="8"/>
  <c r="DD96" i="8"/>
  <c r="DD74" i="8"/>
  <c r="DD34" i="8"/>
  <c r="DD33" i="8"/>
  <c r="DD28" i="8"/>
  <c r="DD29" i="8"/>
  <c r="DD67" i="8"/>
  <c r="DD69" i="8"/>
  <c r="DD66" i="8"/>
  <c r="DD64" i="8"/>
  <c r="DD30" i="8"/>
  <c r="DD38" i="8"/>
  <c r="DD31" i="8"/>
  <c r="DD32" i="8"/>
  <c r="DD63" i="8"/>
  <c r="DD70" i="8"/>
  <c r="DD93" i="8"/>
  <c r="DD95" i="8"/>
  <c r="DD26" i="8"/>
  <c r="DD94" i="8"/>
  <c r="DD62" i="8"/>
  <c r="DE2" i="8" l="1"/>
  <c r="DE7" i="8"/>
  <c r="DE70" i="8"/>
  <c r="DE32" i="8"/>
  <c r="DE64" i="8"/>
  <c r="DE65" i="8"/>
  <c r="DE17" i="8"/>
  <c r="DE66" i="8"/>
  <c r="DE63" i="8"/>
  <c r="DE95" i="8"/>
  <c r="DE31" i="8"/>
  <c r="DE74" i="8"/>
  <c r="DE33" i="8"/>
  <c r="DE69" i="8"/>
  <c r="DF3" i="8"/>
  <c r="DE34" i="8"/>
  <c r="DE26" i="8"/>
  <c r="DE29" i="8"/>
  <c r="DE94" i="8"/>
  <c r="DE38" i="8"/>
  <c r="DE30" i="8"/>
  <c r="DE67" i="8"/>
  <c r="DE27" i="8"/>
  <c r="DE96" i="8"/>
  <c r="DE4" i="8"/>
  <c r="DE28" i="8"/>
  <c r="DE68" i="8"/>
  <c r="DE93" i="8"/>
  <c r="DE62" i="8"/>
  <c r="DE1" i="8"/>
  <c r="DD16" i="12"/>
  <c r="DD62" i="12"/>
  <c r="DD67" i="12"/>
  <c r="DD63" i="12"/>
  <c r="DD30" i="12"/>
  <c r="DE2" i="12"/>
  <c r="DE6" i="12" s="1"/>
  <c r="DD68" i="12"/>
  <c r="DD93" i="12"/>
  <c r="DD92" i="12"/>
  <c r="DD26" i="12"/>
  <c r="DD31" i="12"/>
  <c r="DD95" i="12"/>
  <c r="DD32" i="12"/>
  <c r="DD94" i="12"/>
  <c r="DD69" i="12"/>
  <c r="DD28" i="12"/>
  <c r="DD27" i="12"/>
  <c r="DD3" i="12"/>
  <c r="DD33" i="12"/>
  <c r="DD37" i="12"/>
  <c r="DD29" i="12"/>
  <c r="DD66" i="12"/>
  <c r="DD65" i="12"/>
  <c r="DD25" i="12"/>
  <c r="DD73" i="12"/>
  <c r="DD64" i="12"/>
  <c r="DD61" i="12"/>
  <c r="DF7" i="8" l="1"/>
  <c r="DF2" i="8"/>
  <c r="DF1" i="8"/>
  <c r="DF34" i="8"/>
  <c r="DF17" i="8"/>
  <c r="DF94" i="8"/>
  <c r="DF67" i="8"/>
  <c r="DF74" i="8"/>
  <c r="DF28" i="8"/>
  <c r="DF68" i="8"/>
  <c r="DF96" i="8"/>
  <c r="DF38" i="8"/>
  <c r="DF32" i="8"/>
  <c r="DF26" i="8"/>
  <c r="DF29" i="8"/>
  <c r="DF64" i="8"/>
  <c r="DF31" i="8"/>
  <c r="DF63" i="8"/>
  <c r="DF66" i="8"/>
  <c r="DF30" i="8"/>
  <c r="DF4" i="8"/>
  <c r="DF93" i="8"/>
  <c r="DF27" i="8"/>
  <c r="DG3" i="8"/>
  <c r="DG2" i="8" s="1"/>
  <c r="DF65" i="8"/>
  <c r="DF69" i="8"/>
  <c r="DF33" i="8"/>
  <c r="DF95" i="8"/>
  <c r="DF70" i="8"/>
  <c r="DF62" i="8"/>
  <c r="DE26" i="12"/>
  <c r="DE64" i="12"/>
  <c r="DE65" i="12"/>
  <c r="DE33" i="12"/>
  <c r="DE62" i="12"/>
  <c r="DE37" i="12"/>
  <c r="DF2" i="12"/>
  <c r="DF6" i="12" s="1"/>
  <c r="DE67" i="12"/>
  <c r="DE30" i="12"/>
  <c r="DE16" i="12"/>
  <c r="DE32" i="12"/>
  <c r="DE73" i="12"/>
  <c r="DE25" i="12"/>
  <c r="DE66" i="12"/>
  <c r="DE28" i="12"/>
  <c r="DE93" i="12"/>
  <c r="DE31" i="12"/>
  <c r="DE63" i="12"/>
  <c r="DE29" i="12"/>
  <c r="DE68" i="12"/>
  <c r="DE94" i="12"/>
  <c r="DE69" i="12"/>
  <c r="DE3" i="12"/>
  <c r="DE92" i="12"/>
  <c r="DE95" i="12"/>
  <c r="DE27" i="12"/>
  <c r="DE61" i="12"/>
  <c r="DG7" i="8" l="1"/>
  <c r="DG1" i="8"/>
  <c r="DG28" i="8"/>
  <c r="DG93" i="8"/>
  <c r="DG26" i="8"/>
  <c r="DG65" i="8"/>
  <c r="DG27" i="8"/>
  <c r="DG64" i="8"/>
  <c r="DG96" i="8"/>
  <c r="DG29" i="8"/>
  <c r="DG66" i="8"/>
  <c r="DG94" i="8"/>
  <c r="DG95" i="8"/>
  <c r="DG70" i="8"/>
  <c r="DG68" i="8"/>
  <c r="DG34" i="8"/>
  <c r="DG17" i="8"/>
  <c r="DG74" i="8"/>
  <c r="DG33" i="8"/>
  <c r="DG38" i="8"/>
  <c r="DG67" i="8"/>
  <c r="DG31" i="8"/>
  <c r="DG30" i="8"/>
  <c r="DG69" i="8"/>
  <c r="DG63" i="8"/>
  <c r="DG4" i="8"/>
  <c r="DH3" i="8"/>
  <c r="DH2" i="8" s="1"/>
  <c r="DG32" i="8"/>
  <c r="DG62" i="8"/>
  <c r="DF31" i="12"/>
  <c r="DF95" i="12"/>
  <c r="DF64" i="12"/>
  <c r="DF30" i="12"/>
  <c r="DF25" i="12"/>
  <c r="DF32" i="12"/>
  <c r="DF93" i="12"/>
  <c r="DF68" i="12"/>
  <c r="DF66" i="12"/>
  <c r="DF69" i="12"/>
  <c r="DF29" i="12"/>
  <c r="DF26" i="12"/>
  <c r="DF37" i="12"/>
  <c r="DF27" i="12"/>
  <c r="DF67" i="12"/>
  <c r="DF16" i="12"/>
  <c r="DF92" i="12"/>
  <c r="DF3" i="12"/>
  <c r="DF73" i="12"/>
  <c r="DF63" i="12"/>
  <c r="DF33" i="12"/>
  <c r="DF94" i="12"/>
  <c r="DF65" i="12"/>
  <c r="DF62" i="12"/>
  <c r="DF28" i="12"/>
  <c r="DG2" i="12"/>
  <c r="DG6" i="12" s="1"/>
  <c r="DF61" i="12"/>
  <c r="DH7" i="8" l="1"/>
  <c r="DG16" i="12"/>
  <c r="DG33" i="12"/>
  <c r="DG73" i="12"/>
  <c r="DG69" i="12"/>
  <c r="DG29" i="12"/>
  <c r="DG25" i="12"/>
  <c r="DG3" i="12"/>
  <c r="DG64" i="12"/>
  <c r="DG26" i="12"/>
  <c r="DG67" i="12"/>
  <c r="DG31" i="12"/>
  <c r="DH2" i="12"/>
  <c r="DH6" i="12" s="1"/>
  <c r="DG95" i="12"/>
  <c r="DG62" i="12"/>
  <c r="DG68" i="12"/>
  <c r="DG93" i="12"/>
  <c r="DG94" i="12"/>
  <c r="DG92" i="12"/>
  <c r="DG66" i="12"/>
  <c r="DG63" i="12"/>
  <c r="DG37" i="12"/>
  <c r="DG32" i="12"/>
  <c r="DG65" i="12"/>
  <c r="DG28" i="12"/>
  <c r="DG27" i="12"/>
  <c r="DG30" i="12"/>
  <c r="DG61" i="12"/>
  <c r="DH1" i="8"/>
  <c r="DH4" i="8"/>
  <c r="DH95" i="8"/>
  <c r="DH30" i="8"/>
  <c r="DH69" i="8"/>
  <c r="DI3" i="8"/>
  <c r="DI2" i="8" s="1"/>
  <c r="DH96" i="8"/>
  <c r="DH33" i="8"/>
  <c r="DH29" i="8"/>
  <c r="DH34" i="8"/>
  <c r="DH38" i="8"/>
  <c r="DH65" i="8"/>
  <c r="DH31" i="8"/>
  <c r="DH64" i="8"/>
  <c r="DH26" i="8"/>
  <c r="DH32" i="8"/>
  <c r="DH74" i="8"/>
  <c r="DH67" i="8"/>
  <c r="DH27" i="8"/>
  <c r="DH68" i="8"/>
  <c r="DH70" i="8"/>
  <c r="DH63" i="8"/>
  <c r="DH17" i="8"/>
  <c r="DH66" i="8"/>
  <c r="DH28" i="8"/>
  <c r="DH93" i="8"/>
  <c r="DH94" i="8"/>
  <c r="DH62" i="8"/>
  <c r="DI7" i="8" l="1"/>
  <c r="DI1" i="8"/>
  <c r="DH31" i="12"/>
  <c r="DH94" i="12"/>
  <c r="DH63" i="12"/>
  <c r="DI2" i="12"/>
  <c r="DI6" i="12" s="1"/>
  <c r="DH27" i="12"/>
  <c r="DH28" i="12"/>
  <c r="DH62" i="12"/>
  <c r="DH30" i="12"/>
  <c r="DH65" i="12"/>
  <c r="DH73" i="12"/>
  <c r="DH93" i="12"/>
  <c r="DH33" i="12"/>
  <c r="DH92" i="12"/>
  <c r="DH37" i="12"/>
  <c r="DH69" i="12"/>
  <c r="DH95" i="12"/>
  <c r="DH26" i="12"/>
  <c r="DH66" i="12"/>
  <c r="DH3" i="12"/>
  <c r="DH16" i="12"/>
  <c r="DH29" i="12"/>
  <c r="DH67" i="12"/>
  <c r="DH25" i="12"/>
  <c r="DH32" i="12"/>
  <c r="DH64" i="12"/>
  <c r="DH68" i="12"/>
  <c r="DH61" i="12"/>
  <c r="DI28" i="8"/>
  <c r="DI68" i="8"/>
  <c r="DI69" i="8"/>
  <c r="DI94" i="8"/>
  <c r="DI38" i="8"/>
  <c r="DJ3" i="8"/>
  <c r="DI66" i="8"/>
  <c r="DI26" i="8"/>
  <c r="DI67" i="8"/>
  <c r="DI70" i="8"/>
  <c r="DI74" i="8"/>
  <c r="DI27" i="8"/>
  <c r="DI93" i="8"/>
  <c r="DI32" i="8"/>
  <c r="DI33" i="8"/>
  <c r="DI63" i="8"/>
  <c r="DI95" i="8"/>
  <c r="DI64" i="8"/>
  <c r="DI96" i="8"/>
  <c r="DI65" i="8"/>
  <c r="DI29" i="8"/>
  <c r="DI34" i="8"/>
  <c r="DI31" i="8"/>
  <c r="DI4" i="8"/>
  <c r="DI30" i="8"/>
  <c r="DI17" i="8"/>
  <c r="DI62" i="8"/>
  <c r="DJ7" i="8" l="1"/>
  <c r="DJ2" i="8"/>
  <c r="DJ1" i="8"/>
  <c r="DI32" i="12"/>
  <c r="DI68" i="12"/>
  <c r="DI29" i="12"/>
  <c r="DI30" i="12"/>
  <c r="DJ2" i="12"/>
  <c r="DJ6" i="12" s="1"/>
  <c r="DI64" i="12"/>
  <c r="DI25" i="12"/>
  <c r="DI28" i="12"/>
  <c r="DI92" i="12"/>
  <c r="DI33" i="12"/>
  <c r="DI69" i="12"/>
  <c r="DI67" i="12"/>
  <c r="DI66" i="12"/>
  <c r="DI94" i="12"/>
  <c r="DI95" i="12"/>
  <c r="DI62" i="12"/>
  <c r="DI16" i="12"/>
  <c r="DI73" i="12"/>
  <c r="DI3" i="12"/>
  <c r="DI93" i="12"/>
  <c r="DI63" i="12"/>
  <c r="DI27" i="12"/>
  <c r="DI31" i="12"/>
  <c r="DI65" i="12"/>
  <c r="DI37" i="12"/>
  <c r="DI26" i="12"/>
  <c r="DI61" i="12"/>
  <c r="DJ34" i="8"/>
  <c r="DJ29" i="8"/>
  <c r="DJ33" i="8"/>
  <c r="DJ93" i="8"/>
  <c r="DJ94" i="8"/>
  <c r="DJ27" i="8"/>
  <c r="DJ70" i="8"/>
  <c r="DJ65" i="8"/>
  <c r="DJ38" i="8"/>
  <c r="DJ68" i="8"/>
  <c r="DJ30" i="8"/>
  <c r="DJ66" i="8"/>
  <c r="DJ32" i="8"/>
  <c r="DJ28" i="8"/>
  <c r="DJ26" i="8"/>
  <c r="DJ96" i="8"/>
  <c r="DK3" i="8"/>
  <c r="DJ69" i="8"/>
  <c r="DJ95" i="8"/>
  <c r="DJ4" i="8"/>
  <c r="DJ17" i="8"/>
  <c r="DJ64" i="8"/>
  <c r="DJ67" i="8"/>
  <c r="DJ31" i="8"/>
  <c r="DJ63" i="8"/>
  <c r="DJ74" i="8"/>
  <c r="DJ62" i="8"/>
  <c r="DK7" i="8" l="1"/>
  <c r="DK2" i="8"/>
  <c r="DJ62" i="12"/>
  <c r="DJ28" i="12"/>
  <c r="DJ26" i="12"/>
  <c r="DJ30" i="12"/>
  <c r="DJ66" i="12"/>
  <c r="DJ64" i="12"/>
  <c r="DJ93" i="12"/>
  <c r="DJ33" i="12"/>
  <c r="DK2" i="12"/>
  <c r="DK6" i="12" s="1"/>
  <c r="DJ68" i="12"/>
  <c r="DJ63" i="12"/>
  <c r="DJ69" i="12"/>
  <c r="DJ73" i="12"/>
  <c r="DJ16" i="12"/>
  <c r="DJ94" i="12"/>
  <c r="DJ32" i="12"/>
  <c r="DJ65" i="12"/>
  <c r="DJ67" i="12"/>
  <c r="DJ37" i="12"/>
  <c r="DJ25" i="12"/>
  <c r="DJ27" i="12"/>
  <c r="DJ3" i="12"/>
  <c r="DJ95" i="12"/>
  <c r="DJ31" i="12"/>
  <c r="DJ92" i="12"/>
  <c r="DJ29" i="12"/>
  <c r="DJ61" i="12"/>
  <c r="DK1" i="8"/>
  <c r="DK69" i="8"/>
  <c r="DK63" i="8"/>
  <c r="DK38" i="8"/>
  <c r="DK64" i="8"/>
  <c r="DK33" i="8"/>
  <c r="DK93" i="8"/>
  <c r="DK27" i="8"/>
  <c r="DK28" i="8"/>
  <c r="DK74" i="8"/>
  <c r="DL3" i="8"/>
  <c r="DK67" i="8"/>
  <c r="DK34" i="8"/>
  <c r="DK32" i="8"/>
  <c r="DK65" i="8"/>
  <c r="DK29" i="8"/>
  <c r="DK4" i="8"/>
  <c r="DK68" i="8"/>
  <c r="DK17" i="8"/>
  <c r="DK26" i="8"/>
  <c r="DK66" i="8"/>
  <c r="DK95" i="8"/>
  <c r="DK94" i="8"/>
  <c r="DK31" i="8"/>
  <c r="DK96" i="8"/>
  <c r="DK70" i="8"/>
  <c r="DK30" i="8"/>
  <c r="DK62" i="8"/>
  <c r="DL2" i="8" l="1"/>
  <c r="DL7" i="8"/>
  <c r="DL1" i="8"/>
  <c r="DL29" i="8"/>
  <c r="DL17" i="8"/>
  <c r="DL30" i="8"/>
  <c r="DM3" i="8"/>
  <c r="DL94" i="8"/>
  <c r="DL65" i="8"/>
  <c r="DL69" i="8"/>
  <c r="DL64" i="8"/>
  <c r="DL93" i="8"/>
  <c r="DL27" i="8"/>
  <c r="DL96" i="8"/>
  <c r="DL66" i="8"/>
  <c r="DL95" i="8"/>
  <c r="DL31" i="8"/>
  <c r="DL38" i="8"/>
  <c r="DL33" i="8"/>
  <c r="DL34" i="8"/>
  <c r="DL63" i="8"/>
  <c r="DL70" i="8"/>
  <c r="DL68" i="8"/>
  <c r="DL26" i="8"/>
  <c r="DL74" i="8"/>
  <c r="DL32" i="8"/>
  <c r="DL4" i="8"/>
  <c r="DL28" i="8"/>
  <c r="DL67" i="8"/>
  <c r="DL62" i="8"/>
  <c r="DK26" i="12"/>
  <c r="DL2" i="12"/>
  <c r="DL6" i="12" s="1"/>
  <c r="DK37" i="12"/>
  <c r="DK93" i="12"/>
  <c r="DK73" i="12"/>
  <c r="DK27" i="12"/>
  <c r="DK31" i="12"/>
  <c r="DK33" i="12"/>
  <c r="DK68" i="12"/>
  <c r="DK67" i="12"/>
  <c r="DK94" i="12"/>
  <c r="DK30" i="12"/>
  <c r="DK64" i="12"/>
  <c r="DK28" i="12"/>
  <c r="DK29" i="12"/>
  <c r="DK69" i="12"/>
  <c r="DK65" i="12"/>
  <c r="DK92" i="12"/>
  <c r="DK32" i="12"/>
  <c r="DK25" i="12"/>
  <c r="DK16" i="12"/>
  <c r="DK3" i="12"/>
  <c r="DK62" i="12"/>
  <c r="DK66" i="12"/>
  <c r="DK95" i="12"/>
  <c r="DK63" i="12"/>
  <c r="DK61" i="12"/>
  <c r="DM7" i="8" l="1"/>
  <c r="DM2" i="8"/>
  <c r="DM1" i="8"/>
  <c r="DM32" i="8"/>
  <c r="DM26" i="8"/>
  <c r="DM17" i="8"/>
  <c r="DM31" i="8"/>
  <c r="DM29" i="8"/>
  <c r="DM28" i="8"/>
  <c r="DM67" i="8"/>
  <c r="DM64" i="8"/>
  <c r="DM34" i="8"/>
  <c r="DM70" i="8"/>
  <c r="DM63" i="8"/>
  <c r="DM66" i="8"/>
  <c r="DM30" i="8"/>
  <c r="DM33" i="8"/>
  <c r="DM38" i="8"/>
  <c r="DM95" i="8"/>
  <c r="DM93" i="8"/>
  <c r="DM74" i="8"/>
  <c r="DM68" i="8"/>
  <c r="DM96" i="8"/>
  <c r="DM94" i="8"/>
  <c r="DN3" i="8"/>
  <c r="DN2" i="8" s="1"/>
  <c r="DM4" i="8"/>
  <c r="DM27" i="8"/>
  <c r="DM65" i="8"/>
  <c r="DM69" i="8"/>
  <c r="DM62" i="8"/>
  <c r="DL93" i="12"/>
  <c r="DL37" i="12"/>
  <c r="DL28" i="12"/>
  <c r="DL95" i="12"/>
  <c r="DL26" i="12"/>
  <c r="DL27" i="12"/>
  <c r="DL33" i="12"/>
  <c r="DL65" i="12"/>
  <c r="DL30" i="12"/>
  <c r="DL32" i="12"/>
  <c r="DL25" i="12"/>
  <c r="DL73" i="12"/>
  <c r="DM2" i="12"/>
  <c r="DM6" i="12" s="1"/>
  <c r="DL29" i="12"/>
  <c r="DL66" i="12"/>
  <c r="DL94" i="12"/>
  <c r="DL67" i="12"/>
  <c r="DL62" i="12"/>
  <c r="DL31" i="12"/>
  <c r="DL68" i="12"/>
  <c r="DL63" i="12"/>
  <c r="DL69" i="12"/>
  <c r="DL3" i="12"/>
  <c r="DL92" i="12"/>
  <c r="DL64" i="12"/>
  <c r="DL16" i="12"/>
  <c r="DL61" i="12"/>
  <c r="DN7" i="8" l="1"/>
  <c r="DN1" i="8"/>
  <c r="DN30" i="8"/>
  <c r="DN96" i="8"/>
  <c r="DN94" i="8"/>
  <c r="DN26" i="8"/>
  <c r="DN70" i="8"/>
  <c r="DN29" i="8"/>
  <c r="DN33" i="8"/>
  <c r="DN31" i="8"/>
  <c r="DN74" i="8"/>
  <c r="DN34" i="8"/>
  <c r="DN63" i="8"/>
  <c r="DN64" i="8"/>
  <c r="DN4" i="8"/>
  <c r="DO3" i="8"/>
  <c r="DN66" i="8"/>
  <c r="DN38" i="8"/>
  <c r="DN69" i="8"/>
  <c r="DN28" i="8"/>
  <c r="DN68" i="8"/>
  <c r="DN17" i="8"/>
  <c r="DN27" i="8"/>
  <c r="DN95" i="8"/>
  <c r="DN93" i="8"/>
  <c r="DN65" i="8"/>
  <c r="DN32" i="8"/>
  <c r="DN67" i="8"/>
  <c r="DN62" i="8"/>
  <c r="DM67" i="12"/>
  <c r="DM26" i="12"/>
  <c r="DM64" i="12"/>
  <c r="DM3" i="12"/>
  <c r="DM68" i="12"/>
  <c r="DM32" i="12"/>
  <c r="DM29" i="12"/>
  <c r="DM31" i="12"/>
  <c r="DM73" i="12"/>
  <c r="DM37" i="12"/>
  <c r="DM92" i="12"/>
  <c r="DM65" i="12"/>
  <c r="DM95" i="12"/>
  <c r="DN2" i="12"/>
  <c r="DN6" i="12" s="1"/>
  <c r="DM27" i="12"/>
  <c r="DM63" i="12"/>
  <c r="DM94" i="12"/>
  <c r="DM93" i="12"/>
  <c r="DM16" i="12"/>
  <c r="DM62" i="12"/>
  <c r="DM66" i="12"/>
  <c r="DM30" i="12"/>
  <c r="DM25" i="12"/>
  <c r="DM69" i="12"/>
  <c r="DM28" i="12"/>
  <c r="DM33" i="12"/>
  <c r="DM61" i="12"/>
  <c r="DO7" i="8" l="1"/>
  <c r="DO2" i="8"/>
  <c r="DO1" i="8"/>
  <c r="DO4" i="8"/>
  <c r="DO33" i="8"/>
  <c r="DO96" i="8"/>
  <c r="DO94" i="8"/>
  <c r="DO38" i="8"/>
  <c r="DO64" i="8"/>
  <c r="DO65" i="8"/>
  <c r="DO74" i="8"/>
  <c r="DO69" i="8"/>
  <c r="DO66" i="8"/>
  <c r="DO17" i="8"/>
  <c r="DP3" i="8"/>
  <c r="DO30" i="8"/>
  <c r="DO34" i="8"/>
  <c r="DO32" i="8"/>
  <c r="DO28" i="8"/>
  <c r="DO68" i="8"/>
  <c r="DO26" i="8"/>
  <c r="DO29" i="8"/>
  <c r="DO27" i="8"/>
  <c r="DO93" i="8"/>
  <c r="DO67" i="8"/>
  <c r="DO63" i="8"/>
  <c r="DO95" i="8"/>
  <c r="DO31" i="8"/>
  <c r="DO70" i="8"/>
  <c r="DO62" i="8"/>
  <c r="DN25" i="12"/>
  <c r="DN65" i="12"/>
  <c r="DN16" i="12"/>
  <c r="DN67" i="12"/>
  <c r="DN37" i="12"/>
  <c r="DN92" i="12"/>
  <c r="DN32" i="12"/>
  <c r="DN28" i="12"/>
  <c r="DN69" i="12"/>
  <c r="DN31" i="12"/>
  <c r="DN73" i="12"/>
  <c r="DN62" i="12"/>
  <c r="DN64" i="12"/>
  <c r="DN29" i="12"/>
  <c r="DN63" i="12"/>
  <c r="DN66" i="12"/>
  <c r="DN30" i="12"/>
  <c r="DN94" i="12"/>
  <c r="DN3" i="12"/>
  <c r="DN93" i="12"/>
  <c r="DN68" i="12"/>
  <c r="DN27" i="12"/>
  <c r="DN95" i="12"/>
  <c r="DO2" i="12"/>
  <c r="DO6" i="12" s="1"/>
  <c r="DN26" i="12"/>
  <c r="DN33" i="12"/>
  <c r="DN61" i="12"/>
  <c r="DP7" i="8" l="1"/>
  <c r="DP2" i="8"/>
  <c r="DP1" i="8"/>
  <c r="DP69" i="8"/>
  <c r="DP67" i="8"/>
  <c r="DP29" i="8"/>
  <c r="DP32" i="8"/>
  <c r="DP64" i="8"/>
  <c r="DP34" i="8"/>
  <c r="DP17" i="8"/>
  <c r="DP65" i="8"/>
  <c r="DP68" i="8"/>
  <c r="DP70" i="8"/>
  <c r="DP4" i="8"/>
  <c r="DP30" i="8"/>
  <c r="DP63" i="8"/>
  <c r="DP95" i="8"/>
  <c r="DP27" i="8"/>
  <c r="DP66" i="8"/>
  <c r="DP94" i="8"/>
  <c r="DP26" i="8"/>
  <c r="DP93" i="8"/>
  <c r="DP33" i="8"/>
  <c r="DQ3" i="8"/>
  <c r="DP38" i="8"/>
  <c r="DP31" i="8"/>
  <c r="DP96" i="8"/>
  <c r="DP74" i="8"/>
  <c r="DP28" i="8"/>
  <c r="DP62" i="8"/>
  <c r="DO37" i="12"/>
  <c r="DO73" i="12"/>
  <c r="DO26" i="12"/>
  <c r="DO67" i="12"/>
  <c r="DO25" i="12"/>
  <c r="DO28" i="12"/>
  <c r="DO63" i="12"/>
  <c r="DO33" i="12"/>
  <c r="DO3" i="12"/>
  <c r="DO92" i="12"/>
  <c r="DO30" i="12"/>
  <c r="DO1" i="12"/>
  <c r="DO68" i="12"/>
  <c r="DO62" i="12"/>
  <c r="DO93" i="12"/>
  <c r="DO69" i="12"/>
  <c r="DO31" i="12"/>
  <c r="DO64" i="12"/>
  <c r="DO32" i="12"/>
  <c r="DP2" i="12"/>
  <c r="DP6" i="12" s="1"/>
  <c r="DO29" i="12"/>
  <c r="DO94" i="12"/>
  <c r="DO95" i="12"/>
  <c r="DO16" i="12"/>
  <c r="DO66" i="12"/>
  <c r="DO65" i="12"/>
  <c r="DO27" i="12"/>
  <c r="DO61" i="12"/>
  <c r="DQ7" i="8" l="1"/>
  <c r="DQ2" i="8"/>
  <c r="DP30" i="12"/>
  <c r="DP67" i="12"/>
  <c r="DP25" i="12"/>
  <c r="DQ2" i="12"/>
  <c r="DQ6" i="12" s="1"/>
  <c r="DP92" i="12"/>
  <c r="DP66" i="12"/>
  <c r="DP93" i="12"/>
  <c r="DP65" i="12"/>
  <c r="DP73" i="12"/>
  <c r="DP68" i="12"/>
  <c r="DP27" i="12"/>
  <c r="DP95" i="12"/>
  <c r="DP63" i="12"/>
  <c r="DP16" i="12"/>
  <c r="DP3" i="12"/>
  <c r="DP62" i="12"/>
  <c r="DP29" i="12"/>
  <c r="DP26" i="12"/>
  <c r="DP94" i="12"/>
  <c r="DP32" i="12"/>
  <c r="DP37" i="12"/>
  <c r="DP33" i="12"/>
  <c r="DP28" i="12"/>
  <c r="DP31" i="12"/>
  <c r="DP64" i="12"/>
  <c r="DP69" i="12"/>
  <c r="DP61" i="12"/>
  <c r="DQ1" i="8"/>
  <c r="DQ63" i="8"/>
  <c r="DQ26" i="8"/>
  <c r="DQ30" i="8"/>
  <c r="DQ34" i="8"/>
  <c r="DQ28" i="8"/>
  <c r="DQ96" i="8"/>
  <c r="DQ66" i="8"/>
  <c r="DQ64" i="8"/>
  <c r="DQ29" i="8"/>
  <c r="DQ69" i="8"/>
  <c r="DQ33" i="8"/>
  <c r="DQ38" i="8"/>
  <c r="DQ95" i="8"/>
  <c r="DQ67" i="8"/>
  <c r="DQ70" i="8"/>
  <c r="DQ4" i="8"/>
  <c r="DQ31" i="8"/>
  <c r="DQ32" i="8"/>
  <c r="DQ74" i="8"/>
  <c r="DQ27" i="8"/>
  <c r="DQ93" i="8"/>
  <c r="DQ68" i="8"/>
  <c r="DQ17" i="8"/>
  <c r="DQ65" i="8"/>
  <c r="DR3" i="8"/>
  <c r="DQ94" i="8"/>
  <c r="DQ62" i="8"/>
  <c r="DR2" i="8" l="1"/>
  <c r="DR7" i="8"/>
  <c r="DR1" i="8"/>
  <c r="DR69" i="8"/>
  <c r="DR66" i="8"/>
  <c r="DR32" i="8"/>
  <c r="DR33" i="8"/>
  <c r="DR95" i="8"/>
  <c r="DR30" i="8"/>
  <c r="DR17" i="8"/>
  <c r="DR64" i="8"/>
  <c r="DR94" i="8"/>
  <c r="DR38" i="8"/>
  <c r="DR26" i="8"/>
  <c r="DS3" i="8"/>
  <c r="DR68" i="8"/>
  <c r="DR4" i="8"/>
  <c r="DR70" i="8"/>
  <c r="DR27" i="8"/>
  <c r="DR67" i="8"/>
  <c r="DR74" i="8"/>
  <c r="DR34" i="8"/>
  <c r="DR63" i="8"/>
  <c r="DR29" i="8"/>
  <c r="DR96" i="8"/>
  <c r="DR93" i="8"/>
  <c r="DR65" i="8"/>
  <c r="DR31" i="8"/>
  <c r="DR28" i="8"/>
  <c r="DR62" i="8"/>
  <c r="DQ64" i="12"/>
  <c r="DQ67" i="12"/>
  <c r="DQ92" i="12"/>
  <c r="DQ31" i="12"/>
  <c r="DQ32" i="12"/>
  <c r="DQ26" i="12"/>
  <c r="DQ93" i="12"/>
  <c r="DQ37" i="12"/>
  <c r="DQ30" i="12"/>
  <c r="DQ94" i="12"/>
  <c r="DQ68" i="12"/>
  <c r="DQ63" i="12"/>
  <c r="DQ33" i="12"/>
  <c r="DQ29" i="12"/>
  <c r="DQ25" i="12"/>
  <c r="DQ66" i="12"/>
  <c r="DQ73" i="12"/>
  <c r="DQ16" i="12"/>
  <c r="DR2" i="12"/>
  <c r="DR6" i="12" s="1"/>
  <c r="DQ3" i="12"/>
  <c r="DQ62" i="12"/>
  <c r="DQ65" i="12"/>
  <c r="DQ28" i="12"/>
  <c r="DQ95" i="12"/>
  <c r="DQ27" i="12"/>
  <c r="DQ69" i="12"/>
  <c r="DQ61" i="12"/>
  <c r="DS7" i="8" l="1"/>
  <c r="DS2" i="8"/>
  <c r="DS1" i="8"/>
  <c r="DR65" i="12"/>
  <c r="DR93" i="12"/>
  <c r="DR68" i="12"/>
  <c r="DR64" i="12"/>
  <c r="DR94" i="12"/>
  <c r="DR63" i="12"/>
  <c r="DR28" i="12"/>
  <c r="DR69" i="12"/>
  <c r="DR92" i="12"/>
  <c r="DR3" i="12"/>
  <c r="DR29" i="12"/>
  <c r="DR30" i="12"/>
  <c r="DR16" i="12"/>
  <c r="DR33" i="12"/>
  <c r="DR31" i="12"/>
  <c r="DS2" i="12"/>
  <c r="DS6" i="12" s="1"/>
  <c r="DR95" i="12"/>
  <c r="DR62" i="12"/>
  <c r="DR25" i="12"/>
  <c r="DR67" i="12"/>
  <c r="DR66" i="12"/>
  <c r="DR37" i="12"/>
  <c r="DR73" i="12"/>
  <c r="DR26" i="12"/>
  <c r="DR27" i="12"/>
  <c r="DR32" i="12"/>
  <c r="DR61" i="12"/>
  <c r="DS70" i="8"/>
  <c r="DS33" i="8"/>
  <c r="DT3" i="8"/>
  <c r="DS31" i="8"/>
  <c r="DS30" i="8"/>
  <c r="DS94" i="8"/>
  <c r="DS63" i="8"/>
  <c r="DS96" i="8"/>
  <c r="DS17" i="8"/>
  <c r="DS28" i="8"/>
  <c r="DS32" i="8"/>
  <c r="DS95" i="8"/>
  <c r="DS27" i="8"/>
  <c r="DS69" i="8"/>
  <c r="DS4" i="8"/>
  <c r="DS34" i="8"/>
  <c r="DS26" i="8"/>
  <c r="DS38" i="8"/>
  <c r="DS65" i="8"/>
  <c r="DS29" i="8"/>
  <c r="DS66" i="8"/>
  <c r="DS93" i="8"/>
  <c r="DS64" i="8"/>
  <c r="DS68" i="8"/>
  <c r="DS74" i="8"/>
  <c r="DS67" i="8"/>
  <c r="DS62" i="8"/>
  <c r="DT2" i="8" l="1"/>
  <c r="DT7" i="8"/>
  <c r="DS28" i="12"/>
  <c r="DS3" i="12"/>
  <c r="DS27" i="12"/>
  <c r="DS25" i="12"/>
  <c r="DS94" i="12"/>
  <c r="DS67" i="12"/>
  <c r="DS63" i="12"/>
  <c r="DS95" i="12"/>
  <c r="DS64" i="12"/>
  <c r="DS62" i="12"/>
  <c r="DS92" i="12"/>
  <c r="DS93" i="12"/>
  <c r="DS65" i="12"/>
  <c r="DS37" i="12"/>
  <c r="DS33" i="12"/>
  <c r="DS32" i="12"/>
  <c r="DS16" i="12"/>
  <c r="DS31" i="12"/>
  <c r="DS30" i="12"/>
  <c r="DS73" i="12"/>
  <c r="DS29" i="12"/>
  <c r="DS69" i="12"/>
  <c r="DS66" i="12"/>
  <c r="DT2" i="12"/>
  <c r="DT6" i="12" s="1"/>
  <c r="DS68" i="12"/>
  <c r="DS26" i="12"/>
  <c r="DS61" i="12"/>
  <c r="DT63" i="8"/>
  <c r="DT96" i="8"/>
  <c r="DT93" i="8"/>
  <c r="DT4" i="8"/>
  <c r="DT17" i="8"/>
  <c r="DU3" i="8"/>
  <c r="DT30" i="8"/>
  <c r="DT66" i="8"/>
  <c r="DT28" i="8"/>
  <c r="DT65" i="8"/>
  <c r="DT33" i="8"/>
  <c r="DT74" i="8"/>
  <c r="DT38" i="8"/>
  <c r="DT32" i="8"/>
  <c r="DT69" i="8"/>
  <c r="DT68" i="8"/>
  <c r="DT94" i="8"/>
  <c r="DT34" i="8"/>
  <c r="DT29" i="8"/>
  <c r="DT64" i="8"/>
  <c r="DT67" i="8"/>
  <c r="DT95" i="8"/>
  <c r="DT70" i="8"/>
  <c r="DT26" i="8"/>
  <c r="DT27" i="8"/>
  <c r="DT31" i="8"/>
  <c r="DT62" i="8"/>
  <c r="DT1" i="8"/>
  <c r="DU7" i="8" l="1"/>
  <c r="DU2" i="8"/>
  <c r="DT27" i="12"/>
  <c r="DT30" i="12"/>
  <c r="DT33" i="12"/>
  <c r="DT94" i="12"/>
  <c r="DT67" i="12"/>
  <c r="DT66" i="12"/>
  <c r="DT25" i="12"/>
  <c r="DT93" i="12"/>
  <c r="DT32" i="12"/>
  <c r="DT3" i="12"/>
  <c r="DT73" i="12"/>
  <c r="DT63" i="12"/>
  <c r="DT37" i="12"/>
  <c r="DT64" i="12"/>
  <c r="DT95" i="12"/>
  <c r="DT62" i="12"/>
  <c r="DT31" i="12"/>
  <c r="DT92" i="12"/>
  <c r="DT16" i="12"/>
  <c r="DT68" i="12"/>
  <c r="DT29" i="12"/>
  <c r="DT69" i="12"/>
  <c r="DU2" i="12"/>
  <c r="DU6" i="12" s="1"/>
  <c r="DT65" i="12"/>
  <c r="DT28" i="12"/>
  <c r="DT26" i="12"/>
  <c r="DT61" i="12"/>
  <c r="DU1" i="8"/>
  <c r="DU29" i="8"/>
  <c r="DU31" i="8"/>
  <c r="DU95" i="8"/>
  <c r="DU33" i="8"/>
  <c r="DU64" i="8"/>
  <c r="DU34" i="8"/>
  <c r="DV3" i="8"/>
  <c r="DU74" i="8"/>
  <c r="DU26" i="8"/>
  <c r="DU93" i="8"/>
  <c r="DU38" i="8"/>
  <c r="DU28" i="8"/>
  <c r="DU94" i="8"/>
  <c r="DU67" i="8"/>
  <c r="DU68" i="8"/>
  <c r="DU96" i="8"/>
  <c r="DU4" i="8"/>
  <c r="DU63" i="8"/>
  <c r="DU32" i="8"/>
  <c r="DU17" i="8"/>
  <c r="DU66" i="8"/>
  <c r="DU70" i="8"/>
  <c r="DU69" i="8"/>
  <c r="DU27" i="8"/>
  <c r="DU65" i="8"/>
  <c r="DU30" i="8"/>
  <c r="DU62" i="8"/>
  <c r="DV7" i="8" l="1"/>
  <c r="DV2" i="8"/>
  <c r="DV1" i="8"/>
  <c r="DU65" i="12"/>
  <c r="DU30" i="12"/>
  <c r="DU67" i="12"/>
  <c r="DU92" i="12"/>
  <c r="DU64" i="12"/>
  <c r="DU27" i="12"/>
  <c r="DU3" i="12"/>
  <c r="DU25" i="12"/>
  <c r="DU73" i="12"/>
  <c r="DU37" i="12"/>
  <c r="DU63" i="12"/>
  <c r="DV2" i="12"/>
  <c r="DV6" i="12" s="1"/>
  <c r="DU62" i="12"/>
  <c r="DU68" i="12"/>
  <c r="DU94" i="12"/>
  <c r="DU93" i="12"/>
  <c r="DU26" i="12"/>
  <c r="DU29" i="12"/>
  <c r="DU66" i="12"/>
  <c r="DU28" i="12"/>
  <c r="DU33" i="12"/>
  <c r="DU32" i="12"/>
  <c r="DU16" i="12"/>
  <c r="DU69" i="12"/>
  <c r="DU95" i="12"/>
  <c r="DU31" i="12"/>
  <c r="DU61" i="12"/>
  <c r="DV33" i="8"/>
  <c r="DV74" i="8"/>
  <c r="DV27" i="8"/>
  <c r="DV69" i="8"/>
  <c r="DV94" i="8"/>
  <c r="DV65" i="8"/>
  <c r="DW3" i="8"/>
  <c r="DV28" i="8"/>
  <c r="DV30" i="8"/>
  <c r="DV70" i="8"/>
  <c r="DV96" i="8"/>
  <c r="DV31" i="8"/>
  <c r="DV29" i="8"/>
  <c r="DV95" i="8"/>
  <c r="DV32" i="8"/>
  <c r="DV66" i="8"/>
  <c r="DV26" i="8"/>
  <c r="DV38" i="8"/>
  <c r="DV63" i="8"/>
  <c r="DV17" i="8"/>
  <c r="DV67" i="8"/>
  <c r="DV68" i="8"/>
  <c r="DV64" i="8"/>
  <c r="DV4" i="8"/>
  <c r="DV93" i="8"/>
  <c r="DV34" i="8"/>
  <c r="DV62" i="8"/>
  <c r="DW7" i="8" l="1"/>
  <c r="DW2" i="8"/>
  <c r="DW1" i="8"/>
  <c r="DW4" i="8"/>
  <c r="DW33" i="8"/>
  <c r="DW64" i="8"/>
  <c r="DW32" i="8"/>
  <c r="DW28" i="8"/>
  <c r="DW30" i="8"/>
  <c r="DW70" i="8"/>
  <c r="DW68" i="8"/>
  <c r="DW96" i="8"/>
  <c r="DW95" i="8"/>
  <c r="DX3" i="8"/>
  <c r="DW94" i="8"/>
  <c r="DW63" i="8"/>
  <c r="DW17" i="8"/>
  <c r="DW31" i="8"/>
  <c r="DW34" i="8"/>
  <c r="DW74" i="8"/>
  <c r="DW29" i="8"/>
  <c r="DW67" i="8"/>
  <c r="DW69" i="8"/>
  <c r="DW66" i="8"/>
  <c r="DW26" i="8"/>
  <c r="DW93" i="8"/>
  <c r="DW65" i="8"/>
  <c r="DW38" i="8"/>
  <c r="DW27" i="8"/>
  <c r="DW62" i="8"/>
  <c r="DV32" i="12"/>
  <c r="DV26" i="12"/>
  <c r="DV31" i="12"/>
  <c r="DV93" i="12"/>
  <c r="DV63" i="12"/>
  <c r="DV16" i="12"/>
  <c r="DV29" i="12"/>
  <c r="DV27" i="12"/>
  <c r="DV25" i="12"/>
  <c r="DV73" i="12"/>
  <c r="DV92" i="12"/>
  <c r="DV28" i="12"/>
  <c r="DV67" i="12"/>
  <c r="DV66" i="12"/>
  <c r="DV3" i="12"/>
  <c r="DV65" i="12"/>
  <c r="DV37" i="12"/>
  <c r="DV30" i="12"/>
  <c r="DV94" i="12"/>
  <c r="DV69" i="12"/>
  <c r="DW2" i="12"/>
  <c r="DW6" i="12" s="1"/>
  <c r="DV64" i="12"/>
  <c r="DV62" i="12"/>
  <c r="DV33" i="12"/>
  <c r="DV68" i="12"/>
  <c r="DV95" i="12"/>
  <c r="DV61" i="12"/>
  <c r="DX7" i="8" l="1"/>
  <c r="DX2" i="8"/>
  <c r="DX1" i="8"/>
  <c r="DX70" i="8"/>
  <c r="DX30" i="8"/>
  <c r="DX95" i="8"/>
  <c r="DX17" i="8"/>
  <c r="DX74" i="8"/>
  <c r="DY3" i="8"/>
  <c r="DX34" i="8"/>
  <c r="DX26" i="8"/>
  <c r="DX31" i="8"/>
  <c r="DX94" i="8"/>
  <c r="DX29" i="8"/>
  <c r="DX64" i="8"/>
  <c r="DX68" i="8"/>
  <c r="DX27" i="8"/>
  <c r="DX63" i="8"/>
  <c r="DX4" i="8"/>
  <c r="DX28" i="8"/>
  <c r="DX32" i="8"/>
  <c r="DX69" i="8"/>
  <c r="DX67" i="8"/>
  <c r="DX65" i="8"/>
  <c r="DX33" i="8"/>
  <c r="DX66" i="8"/>
  <c r="DX93" i="8"/>
  <c r="DX38" i="8"/>
  <c r="DX96" i="8"/>
  <c r="DX62" i="8"/>
  <c r="DX2" i="12"/>
  <c r="DX6" i="12" s="1"/>
  <c r="DW31" i="12"/>
  <c r="DW94" i="12"/>
  <c r="DW73" i="12"/>
  <c r="DW26" i="12"/>
  <c r="DW29" i="12"/>
  <c r="DW33" i="12"/>
  <c r="DW66" i="12"/>
  <c r="DW63" i="12"/>
  <c r="DW95" i="12"/>
  <c r="DW27" i="12"/>
  <c r="DW30" i="12"/>
  <c r="DW93" i="12"/>
  <c r="DW68" i="12"/>
  <c r="DW62" i="12"/>
  <c r="DW65" i="12"/>
  <c r="DW64" i="12"/>
  <c r="DW32" i="12"/>
  <c r="DW69" i="12"/>
  <c r="DW67" i="12"/>
  <c r="DW25" i="12"/>
  <c r="DW28" i="12"/>
  <c r="DW92" i="12"/>
  <c r="DW16" i="12"/>
  <c r="DW37" i="12"/>
  <c r="DW3" i="12"/>
  <c r="DW61" i="12"/>
  <c r="DY7" i="8" l="1"/>
  <c r="DY2" i="8"/>
  <c r="DY1" i="8"/>
  <c r="DY30" i="8"/>
  <c r="DY63" i="8"/>
  <c r="DY67" i="8"/>
  <c r="DY34" i="8"/>
  <c r="DY96" i="8"/>
  <c r="DY94" i="8"/>
  <c r="DY27" i="8"/>
  <c r="DY69" i="8"/>
  <c r="DY38" i="8"/>
  <c r="DY70" i="8"/>
  <c r="DY26" i="8"/>
  <c r="DY68" i="8"/>
  <c r="DY95" i="8"/>
  <c r="DY64" i="8"/>
  <c r="DY74" i="8"/>
  <c r="DY65" i="8"/>
  <c r="DY17" i="8"/>
  <c r="DY33" i="8"/>
  <c r="DY28" i="8"/>
  <c r="DZ3" i="8"/>
  <c r="DY66" i="8"/>
  <c r="DY93" i="8"/>
  <c r="DY31" i="8"/>
  <c r="DY29" i="8"/>
  <c r="DY4" i="8"/>
  <c r="DY32" i="8"/>
  <c r="DY62" i="8"/>
  <c r="DX37" i="12"/>
  <c r="DX92" i="12"/>
  <c r="DX26" i="12"/>
  <c r="DX66" i="12"/>
  <c r="DX95" i="12"/>
  <c r="DX16" i="12"/>
  <c r="DX32" i="12"/>
  <c r="DX69" i="12"/>
  <c r="DX63" i="12"/>
  <c r="DX33" i="12"/>
  <c r="DX64" i="12"/>
  <c r="DX3" i="12"/>
  <c r="DX25" i="12"/>
  <c r="DX93" i="12"/>
  <c r="DY2" i="12"/>
  <c r="DY6" i="12" s="1"/>
  <c r="DX68" i="12"/>
  <c r="DX73" i="12"/>
  <c r="DX65" i="12"/>
  <c r="DX94" i="12"/>
  <c r="DX31" i="12"/>
  <c r="DX27" i="12"/>
  <c r="DX67" i="12"/>
  <c r="DX29" i="12"/>
  <c r="DX62" i="12"/>
  <c r="DX28" i="12"/>
  <c r="DX30" i="12"/>
  <c r="DX61" i="12"/>
  <c r="DZ7" i="8" l="1"/>
  <c r="DZ2" i="8"/>
  <c r="DZ1" i="8"/>
  <c r="DZ74" i="8"/>
  <c r="DZ66" i="8"/>
  <c r="DZ70" i="8"/>
  <c r="DZ32" i="8"/>
  <c r="DZ64" i="8"/>
  <c r="DZ26" i="8"/>
  <c r="DZ94" i="8"/>
  <c r="DZ30" i="8"/>
  <c r="DZ31" i="8"/>
  <c r="DZ96" i="8"/>
  <c r="DZ38" i="8"/>
  <c r="DZ68" i="8"/>
  <c r="EA3" i="8"/>
  <c r="DZ93" i="8"/>
  <c r="DZ95" i="8"/>
  <c r="DZ33" i="8"/>
  <c r="DZ67" i="8"/>
  <c r="DZ28" i="8"/>
  <c r="DZ65" i="8"/>
  <c r="DZ27" i="8"/>
  <c r="DZ34" i="8"/>
  <c r="DZ69" i="8"/>
  <c r="DZ4" i="8"/>
  <c r="DZ29" i="8"/>
  <c r="DZ63" i="8"/>
  <c r="DZ17" i="8"/>
  <c r="DZ62" i="8"/>
  <c r="DY37" i="12"/>
  <c r="DY29" i="12"/>
  <c r="DY66" i="12"/>
  <c r="DY73" i="12"/>
  <c r="DY68" i="12"/>
  <c r="DZ2" i="12"/>
  <c r="DZ6" i="12" s="1"/>
  <c r="DY26" i="12"/>
  <c r="DY27" i="12"/>
  <c r="DY33" i="12"/>
  <c r="DY95" i="12"/>
  <c r="DY28" i="12"/>
  <c r="DY93" i="12"/>
  <c r="DY63" i="12"/>
  <c r="DY65" i="12"/>
  <c r="DY64" i="12"/>
  <c r="DY32" i="12"/>
  <c r="DY62" i="12"/>
  <c r="DY31" i="12"/>
  <c r="DY94" i="12"/>
  <c r="DY30" i="12"/>
  <c r="DY92" i="12"/>
  <c r="DY3" i="12"/>
  <c r="DY69" i="12"/>
  <c r="DY67" i="12"/>
  <c r="DY16" i="12"/>
  <c r="DY25" i="12"/>
  <c r="DY61" i="12"/>
  <c r="EA7" i="8" l="1"/>
  <c r="EA2" i="8"/>
  <c r="EA1" i="8"/>
  <c r="EA94" i="8"/>
  <c r="EA96" i="8"/>
  <c r="EA30" i="8"/>
  <c r="EA65" i="8"/>
  <c r="EB3" i="8"/>
  <c r="EA27" i="8"/>
  <c r="EA31" i="8"/>
  <c r="EA67" i="8"/>
  <c r="EA95" i="8"/>
  <c r="EA33" i="8"/>
  <c r="EA74" i="8"/>
  <c r="EA64" i="8"/>
  <c r="EA38" i="8"/>
  <c r="EA66" i="8"/>
  <c r="EA17" i="8"/>
  <c r="EA70" i="8"/>
  <c r="EA26" i="8"/>
  <c r="EA34" i="8"/>
  <c r="EA93" i="8"/>
  <c r="EA32" i="8"/>
  <c r="EA69" i="8"/>
  <c r="EA28" i="8"/>
  <c r="EA68" i="8"/>
  <c r="EA63" i="8"/>
  <c r="EA4" i="8"/>
  <c r="EA29" i="8"/>
  <c r="EA62" i="8"/>
  <c r="DZ63" i="12"/>
  <c r="DZ29" i="12"/>
  <c r="DZ27" i="12"/>
  <c r="DZ32" i="12"/>
  <c r="DZ68" i="12"/>
  <c r="DZ28" i="12"/>
  <c r="DZ69" i="12"/>
  <c r="EA2" i="12"/>
  <c r="EA6" i="12" s="1"/>
  <c r="DZ95" i="12"/>
  <c r="DZ3" i="12"/>
  <c r="DZ92" i="12"/>
  <c r="DZ66" i="12"/>
  <c r="DZ62" i="12"/>
  <c r="DZ16" i="12"/>
  <c r="DZ33" i="12"/>
  <c r="DZ37" i="12"/>
  <c r="DZ30" i="12"/>
  <c r="DZ94" i="12"/>
  <c r="DZ31" i="12"/>
  <c r="DZ25" i="12"/>
  <c r="DZ73" i="12"/>
  <c r="DZ67" i="12"/>
  <c r="DZ65" i="12"/>
  <c r="DZ93" i="12"/>
  <c r="DZ26" i="12"/>
  <c r="DZ64" i="12"/>
  <c r="DZ61" i="12"/>
  <c r="EB7" i="8" l="1"/>
  <c r="EB2" i="8"/>
  <c r="EB1" i="8"/>
  <c r="EB66" i="8"/>
  <c r="EB70" i="8"/>
  <c r="EB30" i="8"/>
  <c r="EB95" i="8"/>
  <c r="EB4" i="8"/>
  <c r="EB29" i="8"/>
  <c r="EB28" i="8"/>
  <c r="EB34" i="8"/>
  <c r="EB17" i="8"/>
  <c r="EB93" i="8"/>
  <c r="EB63" i="8"/>
  <c r="EB68" i="8"/>
  <c r="EC3" i="8"/>
  <c r="EB31" i="8"/>
  <c r="EB69" i="8"/>
  <c r="EB67" i="8"/>
  <c r="EB27" i="8"/>
  <c r="EB94" i="8"/>
  <c r="EB33" i="8"/>
  <c r="EB96" i="8"/>
  <c r="EB32" i="8"/>
  <c r="EB26" i="8"/>
  <c r="EB64" i="8"/>
  <c r="EB38" i="8"/>
  <c r="EB74" i="8"/>
  <c r="EB65" i="8"/>
  <c r="EB62" i="8"/>
  <c r="EA29" i="12"/>
  <c r="EA31" i="12"/>
  <c r="EA64" i="12"/>
  <c r="EA93" i="12"/>
  <c r="EA28" i="12"/>
  <c r="EA92" i="12"/>
  <c r="EA30" i="12"/>
  <c r="EA95" i="12"/>
  <c r="EA3" i="12"/>
  <c r="EA37" i="12"/>
  <c r="EA16" i="12"/>
  <c r="EA33" i="12"/>
  <c r="EA26" i="12"/>
  <c r="EA27" i="12"/>
  <c r="EA73" i="12"/>
  <c r="EA94" i="12"/>
  <c r="EB2" i="12"/>
  <c r="EB6" i="12" s="1"/>
  <c r="EA69" i="12"/>
  <c r="EA25" i="12"/>
  <c r="EA65" i="12"/>
  <c r="EA32" i="12"/>
  <c r="EA68" i="12"/>
  <c r="EA62" i="12"/>
  <c r="EA66" i="12"/>
  <c r="EA67" i="12"/>
  <c r="EA63" i="12"/>
  <c r="EA61" i="12"/>
  <c r="EC7" i="8" l="1"/>
  <c r="EC2" i="8"/>
  <c r="EC1" i="8"/>
  <c r="EC4" i="8"/>
  <c r="EC70" i="8"/>
  <c r="EC95" i="8"/>
  <c r="EC67" i="8"/>
  <c r="EC74" i="8"/>
  <c r="EC34" i="8"/>
  <c r="EC28" i="8"/>
  <c r="EC96" i="8"/>
  <c r="EC32" i="8"/>
  <c r="EC93" i="8"/>
  <c r="EC69" i="8"/>
  <c r="EC66" i="8"/>
  <c r="EC63" i="8"/>
  <c r="ED3" i="8"/>
  <c r="EC33" i="8"/>
  <c r="EC65" i="8"/>
  <c r="EC29" i="8"/>
  <c r="EC31" i="8"/>
  <c r="EC26" i="8"/>
  <c r="EC38" i="8"/>
  <c r="EC30" i="8"/>
  <c r="EC27" i="8"/>
  <c r="EC17" i="8"/>
  <c r="EC64" i="8"/>
  <c r="EC94" i="8"/>
  <c r="EC68" i="8"/>
  <c r="EC62" i="8"/>
  <c r="EB93" i="12"/>
  <c r="EB28" i="12"/>
  <c r="EB29" i="12"/>
  <c r="EB26" i="12"/>
  <c r="EB33" i="12"/>
  <c r="EB65" i="12"/>
  <c r="EB66" i="12"/>
  <c r="EC2" i="12"/>
  <c r="EC6" i="12" s="1"/>
  <c r="EB16" i="12"/>
  <c r="EB95" i="12"/>
  <c r="EB73" i="12"/>
  <c r="EB69" i="12"/>
  <c r="EB67" i="12"/>
  <c r="EB25" i="12"/>
  <c r="EB32" i="12"/>
  <c r="EB3" i="12"/>
  <c r="EB31" i="12"/>
  <c r="EB68" i="12"/>
  <c r="EB27" i="12"/>
  <c r="EB64" i="12"/>
  <c r="EB62" i="12"/>
  <c r="EB30" i="12"/>
  <c r="EB94" i="12"/>
  <c r="EB37" i="12"/>
  <c r="EB63" i="12"/>
  <c r="EB92" i="12"/>
  <c r="EB61" i="12"/>
  <c r="ED7" i="8" l="1"/>
  <c r="ED2" i="8"/>
  <c r="ED1" i="8"/>
  <c r="ED93" i="8"/>
  <c r="EE3" i="8"/>
  <c r="ED29" i="8"/>
  <c r="ED4" i="8"/>
  <c r="ED70" i="8"/>
  <c r="ED65" i="8"/>
  <c r="ED28" i="8"/>
  <c r="ED95" i="8"/>
  <c r="ED74" i="8"/>
  <c r="ED68" i="8"/>
  <c r="ED67" i="8"/>
  <c r="ED27" i="8"/>
  <c r="ED96" i="8"/>
  <c r="ED66" i="8"/>
  <c r="ED17" i="8"/>
  <c r="ED63" i="8"/>
  <c r="ED69" i="8"/>
  <c r="ED33" i="8"/>
  <c r="ED38" i="8"/>
  <c r="ED31" i="8"/>
  <c r="ED32" i="8"/>
  <c r="ED64" i="8"/>
  <c r="ED34" i="8"/>
  <c r="ED26" i="8"/>
  <c r="ED30" i="8"/>
  <c r="ED94" i="8"/>
  <c r="ED62" i="8"/>
  <c r="EC64" i="12"/>
  <c r="EC37" i="12"/>
  <c r="EC3" i="12"/>
  <c r="EC65" i="12"/>
  <c r="ED2" i="12"/>
  <c r="ED6" i="12" s="1"/>
  <c r="EC27" i="12"/>
  <c r="EC63" i="12"/>
  <c r="EC95" i="12"/>
  <c r="EC93" i="12"/>
  <c r="EC67" i="12"/>
  <c r="EC31" i="12"/>
  <c r="EC92" i="12"/>
  <c r="EC16" i="12"/>
  <c r="EC25" i="12"/>
  <c r="EC68" i="12"/>
  <c r="EC66" i="12"/>
  <c r="EC29" i="12"/>
  <c r="EC32" i="12"/>
  <c r="EC69" i="12"/>
  <c r="EC62" i="12"/>
  <c r="EC33" i="12"/>
  <c r="EC28" i="12"/>
  <c r="EC73" i="12"/>
  <c r="EC26" i="12"/>
  <c r="EC94" i="12"/>
  <c r="EC30" i="12"/>
  <c r="EC61" i="12"/>
  <c r="EE7" i="8" l="1"/>
  <c r="EE2" i="8"/>
  <c r="EE1" i="8"/>
  <c r="EE38" i="8"/>
  <c r="EE94" i="8"/>
  <c r="EE70" i="8"/>
  <c r="EE69" i="8"/>
  <c r="EE26" i="8"/>
  <c r="EE74" i="8"/>
  <c r="EE27" i="8"/>
  <c r="EE93" i="8"/>
  <c r="EE34" i="8"/>
  <c r="EE33" i="8"/>
  <c r="EE66" i="8"/>
  <c r="EE31" i="8"/>
  <c r="EE17" i="8"/>
  <c r="EE96" i="8"/>
  <c r="EE4" i="8"/>
  <c r="EE63" i="8"/>
  <c r="EE67" i="8"/>
  <c r="EE68" i="8"/>
  <c r="EE32" i="8"/>
  <c r="EE65" i="8"/>
  <c r="EE64" i="8"/>
  <c r="EE29" i="8"/>
  <c r="EF3" i="8"/>
  <c r="EE28" i="8"/>
  <c r="EE95" i="8"/>
  <c r="EE30" i="8"/>
  <c r="EE62" i="8"/>
  <c r="ED68" i="12"/>
  <c r="ED16" i="12"/>
  <c r="ED32" i="12"/>
  <c r="ED25" i="12"/>
  <c r="ED69" i="12"/>
  <c r="ED3" i="12"/>
  <c r="ED33" i="12"/>
  <c r="ED30" i="12"/>
  <c r="ED73" i="12"/>
  <c r="ED65" i="12"/>
  <c r="EE2" i="12"/>
  <c r="EE6" i="12" s="1"/>
  <c r="ED62" i="12"/>
  <c r="ED27" i="12"/>
  <c r="ED92" i="12"/>
  <c r="ED95" i="12"/>
  <c r="ED37" i="12"/>
  <c r="ED31" i="12"/>
  <c r="ED66" i="12"/>
  <c r="ED29" i="12"/>
  <c r="ED94" i="12"/>
  <c r="ED93" i="12"/>
  <c r="ED26" i="12"/>
  <c r="ED64" i="12"/>
  <c r="ED63" i="12"/>
  <c r="ED28" i="12"/>
  <c r="ED67" i="12"/>
  <c r="ED61" i="12"/>
  <c r="EF7" i="8" l="1"/>
  <c r="EF2" i="8"/>
  <c r="EF1" i="8"/>
  <c r="EF70" i="8"/>
  <c r="EF34" i="8"/>
  <c r="EF33" i="8"/>
  <c r="EF65" i="8"/>
  <c r="EF4" i="8"/>
  <c r="EF96" i="8"/>
  <c r="EF26" i="8"/>
  <c r="EF17" i="8"/>
  <c r="EF67" i="8"/>
  <c r="EF94" i="8"/>
  <c r="EG3" i="8"/>
  <c r="EF66" i="8"/>
  <c r="EF28" i="8"/>
  <c r="EF27" i="8"/>
  <c r="EF95" i="8"/>
  <c r="EF63" i="8"/>
  <c r="EF68" i="8"/>
  <c r="EF32" i="8"/>
  <c r="EF69" i="8"/>
  <c r="EF31" i="8"/>
  <c r="EF64" i="8"/>
  <c r="EF93" i="8"/>
  <c r="EF29" i="8"/>
  <c r="EF38" i="8"/>
  <c r="EF30" i="8"/>
  <c r="EF74" i="8"/>
  <c r="EF62" i="8"/>
  <c r="EE64" i="12"/>
  <c r="EE63" i="12"/>
  <c r="EE29" i="12"/>
  <c r="EE92" i="12"/>
  <c r="EE62" i="12"/>
  <c r="EE26" i="12"/>
  <c r="EE31" i="12"/>
  <c r="EE68" i="12"/>
  <c r="EE37" i="12"/>
  <c r="EE25" i="12"/>
  <c r="EE73" i="12"/>
  <c r="EF2" i="12"/>
  <c r="EF6" i="12" s="1"/>
  <c r="EE33" i="12"/>
  <c r="EE93" i="12"/>
  <c r="EE95" i="12"/>
  <c r="EE32" i="12"/>
  <c r="EE69" i="12"/>
  <c r="EE16" i="12"/>
  <c r="EE27" i="12"/>
  <c r="EE28" i="12"/>
  <c r="EE30" i="12"/>
  <c r="EE94" i="12"/>
  <c r="EE67" i="12"/>
  <c r="EE65" i="12"/>
  <c r="EE3" i="12"/>
  <c r="EE66" i="12"/>
  <c r="EE61" i="12"/>
  <c r="EG7" i="8" l="1"/>
  <c r="EG2" i="8"/>
  <c r="EG1" i="8"/>
  <c r="EG26" i="8"/>
  <c r="EG17" i="8"/>
  <c r="EG30" i="8"/>
  <c r="EG33" i="8"/>
  <c r="EG27" i="8"/>
  <c r="EG63" i="8"/>
  <c r="EG32" i="8"/>
  <c r="EG28" i="8"/>
  <c r="EH3" i="8"/>
  <c r="EG34" i="8"/>
  <c r="EG31" i="8"/>
  <c r="EG64" i="8"/>
  <c r="EG70" i="8"/>
  <c r="EG38" i="8"/>
  <c r="EG74" i="8"/>
  <c r="EG95" i="8"/>
  <c r="EG29" i="8"/>
  <c r="EG68" i="8"/>
  <c r="EG96" i="8"/>
  <c r="EG94" i="8"/>
  <c r="EG66" i="8"/>
  <c r="EG69" i="8"/>
  <c r="EG67" i="8"/>
  <c r="EG4" i="8"/>
  <c r="EG93" i="8"/>
  <c r="EG65" i="8"/>
  <c r="EG62" i="8"/>
  <c r="EF68" i="12"/>
  <c r="EF65" i="12"/>
  <c r="EF63" i="12"/>
  <c r="EF31" i="12"/>
  <c r="EF33" i="12"/>
  <c r="EF94" i="12"/>
  <c r="EF16" i="12"/>
  <c r="EF32" i="12"/>
  <c r="EF69" i="12"/>
  <c r="EF25" i="12"/>
  <c r="EF62" i="12"/>
  <c r="EF28" i="12"/>
  <c r="EF67" i="12"/>
  <c r="EF37" i="12"/>
  <c r="EG2" i="12"/>
  <c r="EG6" i="12" s="1"/>
  <c r="EF27" i="12"/>
  <c r="EF29" i="12"/>
  <c r="EF30" i="12"/>
  <c r="EF73" i="12"/>
  <c r="EF66" i="12"/>
  <c r="EF92" i="12"/>
  <c r="EF93" i="12"/>
  <c r="EF26" i="12"/>
  <c r="EF3" i="12"/>
  <c r="EF64" i="12"/>
  <c r="EF95" i="12"/>
  <c r="EF61" i="12"/>
  <c r="EH7" i="8" l="1"/>
  <c r="EH2" i="8"/>
  <c r="EH1" i="8"/>
  <c r="EH30" i="8"/>
  <c r="EH63" i="8"/>
  <c r="EI3" i="8"/>
  <c r="EH95" i="8"/>
  <c r="EH67" i="8"/>
  <c r="EH69" i="8"/>
  <c r="EH96" i="8"/>
  <c r="EH33" i="8"/>
  <c r="EH38" i="8"/>
  <c r="EH64" i="8"/>
  <c r="EH34" i="8"/>
  <c r="EH29" i="8"/>
  <c r="EH27" i="8"/>
  <c r="EH66" i="8"/>
  <c r="EH32" i="8"/>
  <c r="EH28" i="8"/>
  <c r="EH17" i="8"/>
  <c r="EH70" i="8"/>
  <c r="EH26" i="8"/>
  <c r="EH93" i="8"/>
  <c r="EH4" i="8"/>
  <c r="EH31" i="8"/>
  <c r="EH68" i="8"/>
  <c r="EH74" i="8"/>
  <c r="EH94" i="8"/>
  <c r="EH65" i="8"/>
  <c r="EH62" i="8"/>
  <c r="EG29" i="12"/>
  <c r="EG3" i="12"/>
  <c r="EG94" i="12"/>
  <c r="EG37" i="12"/>
  <c r="EG16" i="12"/>
  <c r="EG33" i="12"/>
  <c r="EG69" i="12"/>
  <c r="EG63" i="12"/>
  <c r="EG93" i="12"/>
  <c r="EG65" i="12"/>
  <c r="EG68" i="12"/>
  <c r="EG92" i="12"/>
  <c r="EH2" i="12"/>
  <c r="EH6" i="12" s="1"/>
  <c r="EG64" i="12"/>
  <c r="EG31" i="12"/>
  <c r="EG32" i="12"/>
  <c r="EG25" i="12"/>
  <c r="EG62" i="12"/>
  <c r="EG30" i="12"/>
  <c r="EG66" i="12"/>
  <c r="EG67" i="12"/>
  <c r="EG27" i="12"/>
  <c r="EG95" i="12"/>
  <c r="EG26" i="12"/>
  <c r="EG28" i="12"/>
  <c r="EG73" i="12"/>
  <c r="EG61" i="12"/>
  <c r="EI7" i="8" l="1"/>
  <c r="EI2" i="8"/>
  <c r="EI1" i="8"/>
  <c r="EH67" i="12"/>
  <c r="EH16" i="12"/>
  <c r="EH92" i="12"/>
  <c r="EH95" i="12"/>
  <c r="EH69" i="12"/>
  <c r="EH28" i="12"/>
  <c r="EH30" i="12"/>
  <c r="EH26" i="12"/>
  <c r="EH65" i="12"/>
  <c r="EH68" i="12"/>
  <c r="EH62" i="12"/>
  <c r="EH94" i="12"/>
  <c r="EH32" i="12"/>
  <c r="EH3" i="12"/>
  <c r="EH63" i="12"/>
  <c r="EH73" i="12"/>
  <c r="EH93" i="12"/>
  <c r="EI2" i="12"/>
  <c r="EI6" i="12" s="1"/>
  <c r="EH64" i="12"/>
  <c r="EH31" i="12"/>
  <c r="EH33" i="12"/>
  <c r="EH37" i="12"/>
  <c r="EH27" i="12"/>
  <c r="EH66" i="12"/>
  <c r="EH25" i="12"/>
  <c r="EH29" i="12"/>
  <c r="EH61" i="12"/>
  <c r="EI32" i="8"/>
  <c r="EI68" i="8"/>
  <c r="EJ3" i="8"/>
  <c r="EI17" i="8"/>
  <c r="EI96" i="8"/>
  <c r="EI63" i="8"/>
  <c r="EI28" i="8"/>
  <c r="EI74" i="8"/>
  <c r="EI29" i="8"/>
  <c r="EI93" i="8"/>
  <c r="EI4" i="8"/>
  <c r="EI95" i="8"/>
  <c r="EI30" i="8"/>
  <c r="EI38" i="8"/>
  <c r="EI34" i="8"/>
  <c r="EI64" i="8"/>
  <c r="EI33" i="8"/>
  <c r="EI66" i="8"/>
  <c r="EI31" i="8"/>
  <c r="EI26" i="8"/>
  <c r="EI27" i="8"/>
  <c r="EI67" i="8"/>
  <c r="EI94" i="8"/>
  <c r="EI69" i="8"/>
  <c r="EI70" i="8"/>
  <c r="EI65" i="8"/>
  <c r="EI62" i="8"/>
  <c r="EJ7" i="8" l="1"/>
  <c r="EJ2" i="8"/>
  <c r="EJ1" i="8"/>
  <c r="EI92" i="12"/>
  <c r="EI3" i="12"/>
  <c r="EI66" i="12"/>
  <c r="EI69" i="12"/>
  <c r="EI32" i="12"/>
  <c r="EI16" i="12"/>
  <c r="EI62" i="12"/>
  <c r="EI94" i="12"/>
  <c r="EI93" i="12"/>
  <c r="EJ2" i="12"/>
  <c r="EJ6" i="12" s="1"/>
  <c r="EI29" i="12"/>
  <c r="EI64" i="12"/>
  <c r="EI28" i="12"/>
  <c r="EI26" i="12"/>
  <c r="EI37" i="12"/>
  <c r="EI27" i="12"/>
  <c r="EI68" i="12"/>
  <c r="EI63" i="12"/>
  <c r="EI95" i="12"/>
  <c r="EI30" i="12"/>
  <c r="EI67" i="12"/>
  <c r="EI65" i="12"/>
  <c r="EI25" i="12"/>
  <c r="EI73" i="12"/>
  <c r="EI33" i="12"/>
  <c r="EI31" i="12"/>
  <c r="EI61" i="12"/>
  <c r="EJ96" i="8"/>
  <c r="EJ28" i="8"/>
  <c r="EJ38" i="8"/>
  <c r="EJ67" i="8"/>
  <c r="EJ33" i="8"/>
  <c r="EJ65" i="8"/>
  <c r="EJ29" i="8"/>
  <c r="EJ32" i="8"/>
  <c r="EJ93" i="8"/>
  <c r="EJ63" i="8"/>
  <c r="EJ68" i="8"/>
  <c r="EJ26" i="8"/>
  <c r="EJ17" i="8"/>
  <c r="EJ66" i="8"/>
  <c r="EJ74" i="8"/>
  <c r="EJ95" i="8"/>
  <c r="EJ34" i="8"/>
  <c r="EJ31" i="8"/>
  <c r="EJ70" i="8"/>
  <c r="EJ69" i="8"/>
  <c r="EJ64" i="8"/>
  <c r="EJ27" i="8"/>
  <c r="EJ94" i="8"/>
  <c r="EK3" i="8"/>
  <c r="EJ4" i="8"/>
  <c r="EJ30" i="8"/>
  <c r="EJ62" i="8"/>
  <c r="EK2" i="8" l="1"/>
  <c r="EK7" i="8"/>
  <c r="EK74" i="8"/>
  <c r="EK66" i="8"/>
  <c r="EK29" i="8"/>
  <c r="EK26" i="8"/>
  <c r="EK67" i="8"/>
  <c r="EK28" i="8"/>
  <c r="EK69" i="8"/>
  <c r="EK38" i="8"/>
  <c r="EK94" i="8"/>
  <c r="EK93" i="8"/>
  <c r="EL3" i="8"/>
  <c r="EK31" i="8"/>
  <c r="EK32" i="8"/>
  <c r="EK63" i="8"/>
  <c r="EK4" i="8"/>
  <c r="EK70" i="8"/>
  <c r="EK65" i="8"/>
  <c r="EK34" i="8"/>
  <c r="EK64" i="8"/>
  <c r="EK17" i="8"/>
  <c r="EK30" i="8"/>
  <c r="EK68" i="8"/>
  <c r="EK95" i="8"/>
  <c r="EK96" i="8"/>
  <c r="EK33" i="8"/>
  <c r="EK27" i="8"/>
  <c r="EK62" i="8"/>
  <c r="EJ92" i="12"/>
  <c r="EJ62" i="12"/>
  <c r="EJ28" i="12"/>
  <c r="EJ65" i="12"/>
  <c r="EJ66" i="12"/>
  <c r="EJ25" i="12"/>
  <c r="EJ37" i="12"/>
  <c r="EJ64" i="12"/>
  <c r="EJ16" i="12"/>
  <c r="EJ29" i="12"/>
  <c r="EJ73" i="12"/>
  <c r="EJ26" i="12"/>
  <c r="EJ32" i="12"/>
  <c r="EJ27" i="12"/>
  <c r="EJ69" i="12"/>
  <c r="EJ63" i="12"/>
  <c r="EJ94" i="12"/>
  <c r="EJ68" i="12"/>
  <c r="EJ3" i="12"/>
  <c r="EK2" i="12"/>
  <c r="EK6" i="12" s="1"/>
  <c r="EJ67" i="12"/>
  <c r="EJ95" i="12"/>
  <c r="EJ30" i="12"/>
  <c r="EJ33" i="12"/>
  <c r="EJ31" i="12"/>
  <c r="EJ93" i="12"/>
  <c r="EJ61" i="12"/>
  <c r="EK1" i="8"/>
  <c r="EL7" i="8" l="1"/>
  <c r="EL2" i="8"/>
  <c r="EL1" i="8"/>
  <c r="EL38" i="8"/>
  <c r="EL93" i="8"/>
  <c r="EL64" i="8"/>
  <c r="EL67" i="8"/>
  <c r="EL31" i="8"/>
  <c r="EL68" i="8"/>
  <c r="EL95" i="8"/>
  <c r="EM3" i="8"/>
  <c r="EL28" i="8"/>
  <c r="EL30" i="8"/>
  <c r="EL70" i="8"/>
  <c r="EL27" i="8"/>
  <c r="EL33" i="8"/>
  <c r="EL69" i="8"/>
  <c r="EL74" i="8"/>
  <c r="EL94" i="8"/>
  <c r="EL29" i="8"/>
  <c r="EL66" i="8"/>
  <c r="EL32" i="8"/>
  <c r="EL17" i="8"/>
  <c r="EL63" i="8"/>
  <c r="EL96" i="8"/>
  <c r="EL65" i="8"/>
  <c r="EL34" i="8"/>
  <c r="EL26" i="8"/>
  <c r="EL4" i="8"/>
  <c r="EL62" i="8"/>
  <c r="EK28" i="12"/>
  <c r="EK93" i="12"/>
  <c r="EK25" i="12"/>
  <c r="EK33" i="12"/>
  <c r="EL2" i="12"/>
  <c r="EL6" i="12" s="1"/>
  <c r="EK63" i="12"/>
  <c r="EK69" i="12"/>
  <c r="EK73" i="12"/>
  <c r="EK27" i="12"/>
  <c r="EK94" i="12"/>
  <c r="EK3" i="12"/>
  <c r="EK31" i="12"/>
  <c r="EK64" i="12"/>
  <c r="EK30" i="12"/>
  <c r="EK67" i="12"/>
  <c r="EK66" i="12"/>
  <c r="EK95" i="12"/>
  <c r="EK32" i="12"/>
  <c r="EK68" i="12"/>
  <c r="EK16" i="12"/>
  <c r="EK92" i="12"/>
  <c r="EK37" i="12"/>
  <c r="EK62" i="12"/>
  <c r="EK65" i="12"/>
  <c r="EK29" i="12"/>
  <c r="EK26" i="12"/>
  <c r="EK61" i="12"/>
  <c r="EM7" i="8" l="1"/>
  <c r="EM2" i="8"/>
  <c r="EM1" i="8"/>
  <c r="EN3" i="8"/>
  <c r="EM31" i="8"/>
  <c r="EM29" i="8"/>
  <c r="EM64" i="8"/>
  <c r="EM26" i="8"/>
  <c r="EM94" i="8"/>
  <c r="EM27" i="8"/>
  <c r="EM93" i="8"/>
  <c r="EM17" i="8"/>
  <c r="EM4" i="8"/>
  <c r="EM32" i="8"/>
  <c r="EM33" i="8"/>
  <c r="EM96" i="8"/>
  <c r="EM30" i="8"/>
  <c r="EM28" i="8"/>
  <c r="EM69" i="8"/>
  <c r="EM68" i="8"/>
  <c r="EM95" i="8"/>
  <c r="EM66" i="8"/>
  <c r="EM38" i="8"/>
  <c r="EM67" i="8"/>
  <c r="EM70" i="8"/>
  <c r="EM65" i="8"/>
  <c r="EM63" i="8"/>
  <c r="EM74" i="8"/>
  <c r="EM34" i="8"/>
  <c r="EM62" i="8"/>
  <c r="EL28" i="12"/>
  <c r="EL66" i="12"/>
  <c r="EL93" i="12"/>
  <c r="EL92" i="12"/>
  <c r="EL33" i="12"/>
  <c r="EL29" i="12"/>
  <c r="EL69" i="12"/>
  <c r="EL27" i="12"/>
  <c r="EL32" i="12"/>
  <c r="EM2" i="12"/>
  <c r="EM6" i="12" s="1"/>
  <c r="EL95" i="12"/>
  <c r="EL63" i="12"/>
  <c r="EL73" i="12"/>
  <c r="EL67" i="12"/>
  <c r="EL64" i="12"/>
  <c r="EL62" i="12"/>
  <c r="EL26" i="12"/>
  <c r="EL65" i="12"/>
  <c r="EL16" i="12"/>
  <c r="EL31" i="12"/>
  <c r="EL30" i="12"/>
  <c r="EL3" i="12"/>
  <c r="EL37" i="12"/>
  <c r="EL94" i="12"/>
  <c r="EL25" i="12"/>
  <c r="EL68" i="12"/>
  <c r="EL61" i="12"/>
  <c r="EN7" i="8" l="1"/>
  <c r="EN2" i="8"/>
  <c r="EN1" i="8"/>
  <c r="EM16" i="12"/>
  <c r="EM65" i="12"/>
  <c r="EM94" i="12"/>
  <c r="EM26" i="12"/>
  <c r="EM32" i="12"/>
  <c r="EM33" i="12"/>
  <c r="EN2" i="12"/>
  <c r="EN6" i="12" s="1"/>
  <c r="EM3" i="12"/>
  <c r="EM68" i="12"/>
  <c r="EM67" i="12"/>
  <c r="EM69" i="12"/>
  <c r="EM62" i="12"/>
  <c r="EM95" i="12"/>
  <c r="EM37" i="12"/>
  <c r="EM63" i="12"/>
  <c r="EM73" i="12"/>
  <c r="EM25" i="12"/>
  <c r="EM64" i="12"/>
  <c r="EM66" i="12"/>
  <c r="EM29" i="12"/>
  <c r="EM31" i="12"/>
  <c r="EM92" i="12"/>
  <c r="EM30" i="12"/>
  <c r="EM93" i="12"/>
  <c r="EM28" i="12"/>
  <c r="EM27" i="12"/>
  <c r="EM61" i="12"/>
  <c r="EN96" i="8"/>
  <c r="EN95" i="8"/>
  <c r="EN33" i="8"/>
  <c r="EN26" i="8"/>
  <c r="EN63" i="8"/>
  <c r="EN74" i="8"/>
  <c r="EN93" i="8"/>
  <c r="EN31" i="8"/>
  <c r="EN4" i="8"/>
  <c r="EN69" i="8"/>
  <c r="EN68" i="8"/>
  <c r="EN65" i="8"/>
  <c r="EN66" i="8"/>
  <c r="EN32" i="8"/>
  <c r="EN64" i="8"/>
  <c r="EO3" i="8"/>
  <c r="EN70" i="8"/>
  <c r="EN38" i="8"/>
  <c r="EN17" i="8"/>
  <c r="EN94" i="8"/>
  <c r="EN34" i="8"/>
  <c r="EN67" i="8"/>
  <c r="EN28" i="8"/>
  <c r="EN29" i="8"/>
  <c r="EN30" i="8"/>
  <c r="EN27" i="8"/>
  <c r="EN62" i="8"/>
  <c r="EO7" i="8" l="1"/>
  <c r="EO2" i="8"/>
  <c r="EN28" i="12"/>
  <c r="EN33" i="12"/>
  <c r="EN64" i="12"/>
  <c r="EN26" i="12"/>
  <c r="EN37" i="12"/>
  <c r="EN30" i="12"/>
  <c r="EN3" i="12"/>
  <c r="EN25" i="12"/>
  <c r="EN27" i="12"/>
  <c r="EN68" i="12"/>
  <c r="EN16" i="12"/>
  <c r="EN69" i="12"/>
  <c r="EN63" i="12"/>
  <c r="EN92" i="12"/>
  <c r="EN65" i="12"/>
  <c r="EN62" i="12"/>
  <c r="EN32" i="12"/>
  <c r="EN94" i="12"/>
  <c r="EN95" i="12"/>
  <c r="EN67" i="12"/>
  <c r="EN73" i="12"/>
  <c r="EN31" i="12"/>
  <c r="EO2" i="12"/>
  <c r="EO6" i="12" s="1"/>
  <c r="EN93" i="12"/>
  <c r="EN29" i="12"/>
  <c r="EN66" i="12"/>
  <c r="EN61" i="12"/>
  <c r="EO1" i="8"/>
  <c r="EO64" i="8"/>
  <c r="EO33" i="8"/>
  <c r="EO96" i="8"/>
  <c r="EO34" i="8"/>
  <c r="EO28" i="8"/>
  <c r="EO94" i="8"/>
  <c r="EO63" i="8"/>
  <c r="EO69" i="8"/>
  <c r="EO67" i="8"/>
  <c r="EO30" i="8"/>
  <c r="EO4" i="8"/>
  <c r="EO29" i="8"/>
  <c r="EO38" i="8"/>
  <c r="EO32" i="8"/>
  <c r="EO74" i="8"/>
  <c r="EO70" i="8"/>
  <c r="EO26" i="8"/>
  <c r="EP3" i="8"/>
  <c r="EO27" i="8"/>
  <c r="EO93" i="8"/>
  <c r="EO31" i="8"/>
  <c r="EO66" i="8"/>
  <c r="EO95" i="8"/>
  <c r="EO68" i="8"/>
  <c r="EO17" i="8"/>
  <c r="EO65" i="8"/>
  <c r="EO62" i="8"/>
  <c r="EP7" i="8" l="1"/>
  <c r="EP2" i="8"/>
  <c r="EO28" i="12"/>
  <c r="EO33" i="12"/>
  <c r="EO25" i="12"/>
  <c r="EP2" i="12"/>
  <c r="EP6" i="12" s="1"/>
  <c r="EO94" i="12"/>
  <c r="EO16" i="12"/>
  <c r="EO67" i="12"/>
  <c r="EO73" i="12"/>
  <c r="EO92" i="12"/>
  <c r="EO64" i="12"/>
  <c r="EO95" i="12"/>
  <c r="EO37" i="12"/>
  <c r="EO66" i="12"/>
  <c r="EO31" i="12"/>
  <c r="EO93" i="12"/>
  <c r="EO27" i="12"/>
  <c r="EO68" i="12"/>
  <c r="EO69" i="12"/>
  <c r="EO62" i="12"/>
  <c r="EO26" i="12"/>
  <c r="EO30" i="12"/>
  <c r="EO65" i="12"/>
  <c r="EO63" i="12"/>
  <c r="EO29" i="12"/>
  <c r="EO3" i="12"/>
  <c r="EO32" i="12"/>
  <c r="EO61" i="12"/>
  <c r="EP1" i="8"/>
  <c r="EP26" i="8"/>
  <c r="EP34" i="8"/>
  <c r="EP93" i="8"/>
  <c r="EP32" i="8"/>
  <c r="EP27" i="8"/>
  <c r="EP65" i="8"/>
  <c r="EP67" i="8"/>
  <c r="EP31" i="8"/>
  <c r="EP64" i="8"/>
  <c r="EP33" i="8"/>
  <c r="EP68" i="8"/>
  <c r="EP70" i="8"/>
  <c r="EP63" i="8"/>
  <c r="EP66" i="8"/>
  <c r="EP74" i="8"/>
  <c r="EQ3" i="8"/>
  <c r="EQ2" i="8" s="1"/>
  <c r="EP69" i="8"/>
  <c r="EP94" i="8"/>
  <c r="EP30" i="8"/>
  <c r="EP38" i="8"/>
  <c r="EP4" i="8"/>
  <c r="EP95" i="8"/>
  <c r="EP29" i="8"/>
  <c r="EP28" i="8"/>
  <c r="EP17" i="8"/>
  <c r="EP96" i="8"/>
  <c r="EP62" i="8"/>
  <c r="EQ7" i="8" l="1"/>
  <c r="EQ1" i="8"/>
  <c r="EP30" i="12"/>
  <c r="EP92" i="12"/>
  <c r="EP67" i="12"/>
  <c r="EP25" i="12"/>
  <c r="EP62" i="12"/>
  <c r="EP33" i="12"/>
  <c r="EP16" i="12"/>
  <c r="EP32" i="12"/>
  <c r="EP94" i="12"/>
  <c r="EP28" i="12"/>
  <c r="EP93" i="12"/>
  <c r="EP65" i="12"/>
  <c r="EP37" i="12"/>
  <c r="EQ2" i="12"/>
  <c r="EQ6" i="12" s="1"/>
  <c r="EP66" i="12"/>
  <c r="EP64" i="12"/>
  <c r="EP3" i="12"/>
  <c r="EP68" i="12"/>
  <c r="EP29" i="12"/>
  <c r="EP27" i="12"/>
  <c r="EP63" i="12"/>
  <c r="EP95" i="12"/>
  <c r="EP31" i="12"/>
  <c r="EP26" i="12"/>
  <c r="EP73" i="12"/>
  <c r="EP69" i="12"/>
  <c r="EP61" i="12"/>
  <c r="EQ65" i="8"/>
  <c r="EQ4" i="8"/>
  <c r="EQ33" i="8"/>
  <c r="EQ26" i="8"/>
  <c r="EQ63" i="8"/>
  <c r="EQ70" i="8"/>
  <c r="EQ34" i="8"/>
  <c r="EQ67" i="8"/>
  <c r="EQ68" i="8"/>
  <c r="EQ38" i="8"/>
  <c r="EQ31" i="8"/>
  <c r="EQ94" i="8"/>
  <c r="EQ96" i="8"/>
  <c r="EQ27" i="8"/>
  <c r="EQ66" i="8"/>
  <c r="EQ93" i="8"/>
  <c r="EQ69" i="8"/>
  <c r="EQ95" i="8"/>
  <c r="ER3" i="8"/>
  <c r="EQ17" i="8"/>
  <c r="EQ32" i="8"/>
  <c r="EQ28" i="8"/>
  <c r="EQ30" i="8"/>
  <c r="EQ74" i="8"/>
  <c r="EQ29" i="8"/>
  <c r="EQ64" i="8"/>
  <c r="EQ62" i="8"/>
  <c r="ER2" i="8" l="1"/>
  <c r="ER7" i="8"/>
  <c r="ER1" i="8"/>
  <c r="ER74" i="8"/>
  <c r="ER27" i="8"/>
  <c r="ER33" i="8"/>
  <c r="ER93" i="8"/>
  <c r="ER17" i="8"/>
  <c r="ER63" i="8"/>
  <c r="ER94" i="8"/>
  <c r="ER26" i="8"/>
  <c r="ER68" i="8"/>
  <c r="ER69" i="8"/>
  <c r="ER28" i="8"/>
  <c r="ER29" i="8"/>
  <c r="ER65" i="8"/>
  <c r="ER70" i="8"/>
  <c r="ER64" i="8"/>
  <c r="ER34" i="8"/>
  <c r="ER38" i="8"/>
  <c r="ER66" i="8"/>
  <c r="ER96" i="8"/>
  <c r="ER30" i="8"/>
  <c r="ER31" i="8"/>
  <c r="ER4" i="8"/>
  <c r="ES3" i="8"/>
  <c r="ER95" i="8"/>
  <c r="ER32" i="8"/>
  <c r="ER67" i="8"/>
  <c r="ER62" i="8"/>
  <c r="EQ69" i="12"/>
  <c r="EQ65" i="12"/>
  <c r="EQ28" i="12"/>
  <c r="ER2" i="12"/>
  <c r="ER6" i="12" s="1"/>
  <c r="EQ62" i="12"/>
  <c r="EQ16" i="12"/>
  <c r="EQ29" i="12"/>
  <c r="EQ67" i="12"/>
  <c r="EQ63" i="12"/>
  <c r="EQ32" i="12"/>
  <c r="EQ30" i="12"/>
  <c r="EQ92" i="12"/>
  <c r="EQ33" i="12"/>
  <c r="EQ37" i="12"/>
  <c r="EQ68" i="12"/>
  <c r="EQ66" i="12"/>
  <c r="EQ31" i="12"/>
  <c r="EQ26" i="12"/>
  <c r="EQ27" i="12"/>
  <c r="EQ64" i="12"/>
  <c r="EQ25" i="12"/>
  <c r="EQ73" i="12"/>
  <c r="EQ93" i="12"/>
  <c r="EQ95" i="12"/>
  <c r="EQ94" i="12"/>
  <c r="EQ3" i="12"/>
  <c r="EQ61" i="12"/>
  <c r="ES7" i="8" l="1"/>
  <c r="ES2" i="8"/>
  <c r="ES1" i="8"/>
  <c r="ER28" i="12"/>
  <c r="ER27" i="12"/>
  <c r="ER62" i="12"/>
  <c r="ER68" i="12"/>
  <c r="ER69" i="12"/>
  <c r="ER66" i="12"/>
  <c r="ER37" i="12"/>
  <c r="ER95" i="12"/>
  <c r="ER26" i="12"/>
  <c r="ER67" i="12"/>
  <c r="ER33" i="12"/>
  <c r="ER25" i="12"/>
  <c r="ER64" i="12"/>
  <c r="ER32" i="12"/>
  <c r="ER93" i="12"/>
  <c r="ER3" i="12"/>
  <c r="ES2" i="12"/>
  <c r="ES6" i="12" s="1"/>
  <c r="ER73" i="12"/>
  <c r="ER63" i="12"/>
  <c r="ER30" i="12"/>
  <c r="ER16" i="12"/>
  <c r="ER29" i="12"/>
  <c r="ER94" i="12"/>
  <c r="ER31" i="12"/>
  <c r="ER65" i="12"/>
  <c r="ER92" i="12"/>
  <c r="ER61" i="12"/>
  <c r="ES65" i="8"/>
  <c r="ES70" i="8"/>
  <c r="ES95" i="8"/>
  <c r="ES68" i="8"/>
  <c r="ES26" i="8"/>
  <c r="ES34" i="8"/>
  <c r="ES63" i="8"/>
  <c r="ES29" i="8"/>
  <c r="ES74" i="8"/>
  <c r="ES31" i="8"/>
  <c r="ES96" i="8"/>
  <c r="ES32" i="8"/>
  <c r="ES38" i="8"/>
  <c r="ES94" i="8"/>
  <c r="ES17" i="8"/>
  <c r="ES69" i="8"/>
  <c r="ES4" i="8"/>
  <c r="ES66" i="8"/>
  <c r="ES27" i="8"/>
  <c r="ES67" i="8"/>
  <c r="ES64" i="8"/>
  <c r="ES30" i="8"/>
  <c r="ES33" i="8"/>
  <c r="ES93" i="8"/>
  <c r="ES28" i="8"/>
  <c r="ET3" i="8"/>
  <c r="ES62" i="8"/>
  <c r="ET7" i="8" l="1"/>
  <c r="ET2" i="8"/>
  <c r="ET1" i="8"/>
  <c r="ET4" i="8"/>
  <c r="ET66" i="8"/>
  <c r="ET29" i="8"/>
  <c r="ET28" i="8"/>
  <c r="ET65" i="8"/>
  <c r="ET26" i="8"/>
  <c r="ET68" i="8"/>
  <c r="ET30" i="8"/>
  <c r="ET31" i="8"/>
  <c r="ET17" i="8"/>
  <c r="ET63" i="8"/>
  <c r="ET32" i="8"/>
  <c r="ET69" i="8"/>
  <c r="ET67" i="8"/>
  <c r="EU3" i="8"/>
  <c r="ET93" i="8"/>
  <c r="ET70" i="8"/>
  <c r="ET33" i="8"/>
  <c r="ET27" i="8"/>
  <c r="ET96" i="8"/>
  <c r="ET94" i="8"/>
  <c r="ET64" i="8"/>
  <c r="ET34" i="8"/>
  <c r="ET74" i="8"/>
  <c r="ET38" i="8"/>
  <c r="ET95" i="8"/>
  <c r="ET62" i="8"/>
  <c r="ES27" i="12"/>
  <c r="ET2" i="12"/>
  <c r="ET6" i="12" s="1"/>
  <c r="ES26" i="12"/>
  <c r="ES65" i="12"/>
  <c r="ES28" i="12"/>
  <c r="ES31" i="12"/>
  <c r="ES67" i="12"/>
  <c r="ES92" i="12"/>
  <c r="ES32" i="12"/>
  <c r="ES73" i="12"/>
  <c r="ES94" i="12"/>
  <c r="ES1" i="12"/>
  <c r="ES33" i="12"/>
  <c r="ES37" i="12"/>
  <c r="ES30" i="12"/>
  <c r="ES69" i="12"/>
  <c r="ES95" i="12"/>
  <c r="ES68" i="12"/>
  <c r="ES16" i="12"/>
  <c r="ES93" i="12"/>
  <c r="ES63" i="12"/>
  <c r="ES29" i="12"/>
  <c r="ES64" i="12"/>
  <c r="ES3" i="12"/>
  <c r="ES25" i="12"/>
  <c r="ES62" i="12"/>
  <c r="ES66" i="12"/>
  <c r="ES61" i="12"/>
  <c r="EU7" i="8" l="1"/>
  <c r="EU2" i="8"/>
  <c r="EU1" i="8"/>
  <c r="EU27" i="8"/>
  <c r="EU67" i="8"/>
  <c r="EU38" i="8"/>
  <c r="EV3" i="8"/>
  <c r="EU30" i="8"/>
  <c r="EU94" i="8"/>
  <c r="EU33" i="8"/>
  <c r="EU4" i="8"/>
  <c r="EU95" i="8"/>
  <c r="EU66" i="8"/>
  <c r="EU63" i="8"/>
  <c r="EU68" i="8"/>
  <c r="EU69" i="8"/>
  <c r="EU65" i="8"/>
  <c r="EU34" i="8"/>
  <c r="EU74" i="8"/>
  <c r="EU17" i="8"/>
  <c r="EU32" i="8"/>
  <c r="EU64" i="8"/>
  <c r="EU70" i="8"/>
  <c r="EU31" i="8"/>
  <c r="EU93" i="8"/>
  <c r="EU96" i="8"/>
  <c r="EU29" i="8"/>
  <c r="EU26" i="8"/>
  <c r="EU28" i="8"/>
  <c r="EU62" i="8"/>
  <c r="ET27" i="12"/>
  <c r="ET95" i="12"/>
  <c r="ET25" i="12"/>
  <c r="ET37" i="12"/>
  <c r="ET67" i="12"/>
  <c r="ET64" i="12"/>
  <c r="ET92" i="12"/>
  <c r="ET66" i="12"/>
  <c r="ET62" i="12"/>
  <c r="ET68" i="12"/>
  <c r="ET65" i="12"/>
  <c r="ET32" i="12"/>
  <c r="ET3" i="12"/>
  <c r="ET73" i="12"/>
  <c r="ET26" i="12"/>
  <c r="ET69" i="12"/>
  <c r="ET29" i="12"/>
  <c r="ET33" i="12"/>
  <c r="EU2" i="12"/>
  <c r="EU6" i="12" s="1"/>
  <c r="ET31" i="12"/>
  <c r="ET94" i="12"/>
  <c r="ET16" i="12"/>
  <c r="ET63" i="12"/>
  <c r="ET30" i="12"/>
  <c r="ET93" i="12"/>
  <c r="ET28" i="12"/>
  <c r="ET61" i="12"/>
  <c r="EV7" i="8" l="1"/>
  <c r="EV2" i="8"/>
  <c r="EV1" i="8"/>
  <c r="EV4" i="8"/>
  <c r="EV27" i="8"/>
  <c r="EW3" i="8"/>
  <c r="EV28" i="8"/>
  <c r="EV38" i="8"/>
  <c r="EV30" i="8"/>
  <c r="EV68" i="8"/>
  <c r="EV63" i="8"/>
  <c r="EV66" i="8"/>
  <c r="EV26" i="8"/>
  <c r="EV94" i="8"/>
  <c r="EV67" i="8"/>
  <c r="EV69" i="8"/>
  <c r="EV29" i="8"/>
  <c r="EV32" i="8"/>
  <c r="EV93" i="8"/>
  <c r="EV64" i="8"/>
  <c r="EV31" i="8"/>
  <c r="EV17" i="8"/>
  <c r="EV95" i="8"/>
  <c r="EV74" i="8"/>
  <c r="EV96" i="8"/>
  <c r="EV34" i="8"/>
  <c r="EV33" i="8"/>
  <c r="EV70" i="8"/>
  <c r="EV65" i="8"/>
  <c r="EV62" i="8"/>
  <c r="EU31" i="12"/>
  <c r="EU65" i="12"/>
  <c r="EV2" i="12"/>
  <c r="EV6" i="12" s="1"/>
  <c r="EU62" i="12"/>
  <c r="EU69" i="12"/>
  <c r="EU32" i="12"/>
  <c r="EU92" i="12"/>
  <c r="EU16" i="12"/>
  <c r="EU25" i="12"/>
  <c r="EU63" i="12"/>
  <c r="EU94" i="12"/>
  <c r="EU30" i="12"/>
  <c r="EU28" i="12"/>
  <c r="EU26" i="12"/>
  <c r="EU68" i="12"/>
  <c r="EU66" i="12"/>
  <c r="EU93" i="12"/>
  <c r="EU67" i="12"/>
  <c r="EU64" i="12"/>
  <c r="EU33" i="12"/>
  <c r="EU27" i="12"/>
  <c r="EU37" i="12"/>
  <c r="EU95" i="12"/>
  <c r="EU73" i="12"/>
  <c r="EU29" i="12"/>
  <c r="EU3" i="12"/>
  <c r="EU61" i="12"/>
  <c r="EW7" i="8" l="1"/>
  <c r="EW2" i="8"/>
  <c r="EW1" i="8"/>
  <c r="EW67" i="8"/>
  <c r="EW32" i="8"/>
  <c r="EW96" i="8"/>
  <c r="EW33" i="8"/>
  <c r="EW17" i="8"/>
  <c r="EW94" i="8"/>
  <c r="EW34" i="8"/>
  <c r="EW4" i="8"/>
  <c r="EW29" i="8"/>
  <c r="EW65" i="8"/>
  <c r="EW27" i="8"/>
  <c r="EW64" i="8"/>
  <c r="EW38" i="8"/>
  <c r="EW63" i="8"/>
  <c r="EW70" i="8"/>
  <c r="EW74" i="8"/>
  <c r="EW28" i="8"/>
  <c r="EW69" i="8"/>
  <c r="EW30" i="8"/>
  <c r="EW93" i="8"/>
  <c r="EW31" i="8"/>
  <c r="EW26" i="8"/>
  <c r="EX3" i="8"/>
  <c r="EW68" i="8"/>
  <c r="EW66" i="8"/>
  <c r="EW95" i="8"/>
  <c r="EW62" i="8"/>
  <c r="EV32" i="12"/>
  <c r="EV92" i="12"/>
  <c r="EV16" i="12"/>
  <c r="EV37" i="12"/>
  <c r="EV31" i="12"/>
  <c r="EV73" i="12"/>
  <c r="EV30" i="12"/>
  <c r="EV67" i="12"/>
  <c r="EW2" i="12"/>
  <c r="EW6" i="12" s="1"/>
  <c r="EV62" i="12"/>
  <c r="EV27" i="12"/>
  <c r="EV93" i="12"/>
  <c r="EV28" i="12"/>
  <c r="EV68" i="12"/>
  <c r="EV26" i="12"/>
  <c r="EV95" i="12"/>
  <c r="EV25" i="12"/>
  <c r="EV65" i="12"/>
  <c r="EV64" i="12"/>
  <c r="EV63" i="12"/>
  <c r="EV69" i="12"/>
  <c r="EV33" i="12"/>
  <c r="EV3" i="12"/>
  <c r="EV66" i="12"/>
  <c r="EV94" i="12"/>
  <c r="EV29" i="12"/>
  <c r="EV61" i="12"/>
  <c r="EX7" i="8" l="1"/>
  <c r="EX2" i="8"/>
  <c r="EX1" i="8"/>
  <c r="EX93" i="8"/>
  <c r="EY3" i="8"/>
  <c r="EX68" i="8"/>
  <c r="EX96" i="8"/>
  <c r="EX65" i="8"/>
  <c r="EX33" i="8"/>
  <c r="EX66" i="8"/>
  <c r="EX30" i="8"/>
  <c r="EX26" i="8"/>
  <c r="EX28" i="8"/>
  <c r="EX17" i="8"/>
  <c r="EX69" i="8"/>
  <c r="EX95" i="8"/>
  <c r="EX63" i="8"/>
  <c r="EX74" i="8"/>
  <c r="EX64" i="8"/>
  <c r="EX34" i="8"/>
  <c r="EX94" i="8"/>
  <c r="EX32" i="8"/>
  <c r="EX70" i="8"/>
  <c r="EX31" i="8"/>
  <c r="EX29" i="8"/>
  <c r="EX67" i="8"/>
  <c r="EX27" i="8"/>
  <c r="EX38" i="8"/>
  <c r="EX4" i="8"/>
  <c r="EX62" i="8"/>
  <c r="EW29" i="12"/>
  <c r="EW26" i="12"/>
  <c r="EW37" i="12"/>
  <c r="EW32" i="12"/>
  <c r="EX2" i="12"/>
  <c r="EX6" i="12" s="1"/>
  <c r="EW67" i="12"/>
  <c r="EW25" i="12"/>
  <c r="EW65" i="12"/>
  <c r="EW69" i="12"/>
  <c r="EW16" i="12"/>
  <c r="EW62" i="12"/>
  <c r="EW95" i="12"/>
  <c r="EW66" i="12"/>
  <c r="EW68" i="12"/>
  <c r="EW94" i="12"/>
  <c r="EW30" i="12"/>
  <c r="EW64" i="12"/>
  <c r="EW93" i="12"/>
  <c r="EW33" i="12"/>
  <c r="EW28" i="12"/>
  <c r="EW73" i="12"/>
  <c r="EW31" i="12"/>
  <c r="EW63" i="12"/>
  <c r="EW92" i="12"/>
  <c r="EW27" i="12"/>
  <c r="EW3" i="12"/>
  <c r="EW61" i="12"/>
  <c r="EY7" i="8" l="1"/>
  <c r="EY2" i="8"/>
  <c r="EY1" i="8"/>
  <c r="EX67" i="12"/>
  <c r="EX62" i="12"/>
  <c r="EX63" i="12"/>
  <c r="EX25" i="12"/>
  <c r="EX66" i="12"/>
  <c r="EX69" i="12"/>
  <c r="EX37" i="12"/>
  <c r="EX64" i="12"/>
  <c r="EX30" i="12"/>
  <c r="EX27" i="12"/>
  <c r="EX95" i="12"/>
  <c r="EX32" i="12"/>
  <c r="EX65" i="12"/>
  <c r="EX29" i="12"/>
  <c r="EX92" i="12"/>
  <c r="EY2" i="12"/>
  <c r="EY6" i="12" s="1"/>
  <c r="EX16" i="12"/>
  <c r="EX73" i="12"/>
  <c r="EX33" i="12"/>
  <c r="EX26" i="12"/>
  <c r="EX28" i="12"/>
  <c r="EX93" i="12"/>
  <c r="EX31" i="12"/>
  <c r="EX68" i="12"/>
  <c r="EX94" i="12"/>
  <c r="EX3" i="12"/>
  <c r="EX61" i="12"/>
  <c r="EY28" i="8"/>
  <c r="EY64" i="8"/>
  <c r="EY34" i="8"/>
  <c r="EY68" i="8"/>
  <c r="EY96" i="8"/>
  <c r="EY69" i="8"/>
  <c r="EY30" i="8"/>
  <c r="EY66" i="8"/>
  <c r="EY94" i="8"/>
  <c r="EY38" i="8"/>
  <c r="EY33" i="8"/>
  <c r="EY67" i="8"/>
  <c r="EY70" i="8"/>
  <c r="EY27" i="8"/>
  <c r="EY63" i="8"/>
  <c r="EZ3" i="8"/>
  <c r="EY17" i="8"/>
  <c r="EY26" i="8"/>
  <c r="EY74" i="8"/>
  <c r="EY93" i="8"/>
  <c r="EY95" i="8"/>
  <c r="EY4" i="8"/>
  <c r="EY32" i="8"/>
  <c r="EY65" i="8"/>
  <c r="EY31" i="8"/>
  <c r="EY29" i="8"/>
  <c r="EY62" i="8"/>
  <c r="EZ2" i="8" l="1"/>
  <c r="EZ7" i="8"/>
  <c r="EZ1" i="8"/>
  <c r="EZ28" i="8"/>
  <c r="EZ33" i="8"/>
  <c r="EZ95" i="8"/>
  <c r="EZ30" i="8"/>
  <c r="EZ31" i="8"/>
  <c r="EZ64" i="8"/>
  <c r="EZ65" i="8"/>
  <c r="EZ27" i="8"/>
  <c r="EZ94" i="8"/>
  <c r="EZ32" i="8"/>
  <c r="EZ67" i="8"/>
  <c r="EZ68" i="8"/>
  <c r="EZ17" i="8"/>
  <c r="EZ38" i="8"/>
  <c r="EZ4" i="8"/>
  <c r="EZ70" i="8"/>
  <c r="EZ96" i="8"/>
  <c r="FA3" i="8"/>
  <c r="EZ74" i="8"/>
  <c r="EZ63" i="8"/>
  <c r="EZ93" i="8"/>
  <c r="EZ29" i="8"/>
  <c r="EZ26" i="8"/>
  <c r="EZ34" i="8"/>
  <c r="EZ69" i="8"/>
  <c r="EZ66" i="8"/>
  <c r="EZ62" i="8"/>
  <c r="EY28" i="12"/>
  <c r="EY27" i="12"/>
  <c r="EY3" i="12"/>
  <c r="EY32" i="12"/>
  <c r="EY66" i="12"/>
  <c r="EY31" i="12"/>
  <c r="EY26" i="12"/>
  <c r="EY29" i="12"/>
  <c r="EY69" i="12"/>
  <c r="EY25" i="12"/>
  <c r="EY95" i="12"/>
  <c r="EY93" i="12"/>
  <c r="EZ2" i="12"/>
  <c r="EZ6" i="12" s="1"/>
  <c r="EY67" i="12"/>
  <c r="EY92" i="12"/>
  <c r="EY73" i="12"/>
  <c r="EY65" i="12"/>
  <c r="EY37" i="12"/>
  <c r="EY30" i="12"/>
  <c r="EY64" i="12"/>
  <c r="EY68" i="12"/>
  <c r="EY94" i="12"/>
  <c r="EY62" i="12"/>
  <c r="EY33" i="12"/>
  <c r="EY63" i="12"/>
  <c r="EY16" i="12"/>
  <c r="EY61" i="12"/>
  <c r="FA7" i="8" l="1"/>
  <c r="FA2" i="8"/>
  <c r="FA1" i="8"/>
  <c r="FA4" i="8"/>
  <c r="FA28" i="8"/>
  <c r="FA30" i="8"/>
  <c r="FA29" i="8"/>
  <c r="FA27" i="8"/>
  <c r="FA38" i="8"/>
  <c r="FA68" i="8"/>
  <c r="FA93" i="8"/>
  <c r="FA69" i="8"/>
  <c r="FA31" i="8"/>
  <c r="FA95" i="8"/>
  <c r="FA94" i="8"/>
  <c r="FA26" i="8"/>
  <c r="FA17" i="8"/>
  <c r="FA63" i="8"/>
  <c r="FA65" i="8"/>
  <c r="FA34" i="8"/>
  <c r="FA96" i="8"/>
  <c r="FB3" i="8"/>
  <c r="FB2" i="8" s="1"/>
  <c r="FA66" i="8"/>
  <c r="FA70" i="8"/>
  <c r="FA67" i="8"/>
  <c r="FA32" i="8"/>
  <c r="FA74" i="8"/>
  <c r="FA33" i="8"/>
  <c r="FA64" i="8"/>
  <c r="FA62" i="8"/>
  <c r="EZ3" i="12"/>
  <c r="EZ95" i="12"/>
  <c r="EZ65" i="12"/>
  <c r="EZ32" i="12"/>
  <c r="EZ63" i="12"/>
  <c r="EZ27" i="12"/>
  <c r="EZ37" i="12"/>
  <c r="EZ29" i="12"/>
  <c r="EZ16" i="12"/>
  <c r="EZ94" i="12"/>
  <c r="EZ69" i="12"/>
  <c r="EZ68" i="12"/>
  <c r="EZ31" i="12"/>
  <c r="EZ93" i="12"/>
  <c r="EZ73" i="12"/>
  <c r="EZ26" i="12"/>
  <c r="EZ33" i="12"/>
  <c r="EZ62" i="12"/>
  <c r="EZ30" i="12"/>
  <c r="EZ25" i="12"/>
  <c r="EZ28" i="12"/>
  <c r="EZ64" i="12"/>
  <c r="EZ92" i="12"/>
  <c r="EZ66" i="12"/>
  <c r="FA2" i="12"/>
  <c r="FA6" i="12" s="1"/>
  <c r="EZ67" i="12"/>
  <c r="EZ61" i="12"/>
  <c r="FB7" i="8" l="1"/>
  <c r="FB69" i="8"/>
  <c r="FB26" i="8"/>
  <c r="FB17" i="8"/>
  <c r="FB96" i="8"/>
  <c r="FB29" i="8"/>
  <c r="FB66" i="8"/>
  <c r="FB32" i="8"/>
  <c r="FB67" i="8"/>
  <c r="FB30" i="8"/>
  <c r="FB74" i="8"/>
  <c r="FB65" i="8"/>
  <c r="FB95" i="8"/>
  <c r="FB31" i="8"/>
  <c r="FB27" i="8"/>
  <c r="FB63" i="8"/>
  <c r="FB28" i="8"/>
  <c r="FB38" i="8"/>
  <c r="FC3" i="8"/>
  <c r="FB64" i="8"/>
  <c r="FB34" i="8"/>
  <c r="FB93" i="8"/>
  <c r="FB33" i="8"/>
  <c r="FB94" i="8"/>
  <c r="FB70" i="8"/>
  <c r="FB4" i="8"/>
  <c r="FB68" i="8"/>
  <c r="FB62" i="8"/>
  <c r="FB1" i="8"/>
  <c r="FA16" i="12"/>
  <c r="FA73" i="12"/>
  <c r="FA37" i="12"/>
  <c r="FA62" i="12"/>
  <c r="FA68" i="12"/>
  <c r="FA65" i="12"/>
  <c r="FB2" i="12"/>
  <c r="FB6" i="12" s="1"/>
  <c r="FA29" i="12"/>
  <c r="FA31" i="12"/>
  <c r="FA94" i="12"/>
  <c r="FA92" i="12"/>
  <c r="FA26" i="12"/>
  <c r="FA63" i="12"/>
  <c r="FA33" i="12"/>
  <c r="FA69" i="12"/>
  <c r="FA27" i="12"/>
  <c r="FA67" i="12"/>
  <c r="FA95" i="12"/>
  <c r="FA30" i="12"/>
  <c r="FA64" i="12"/>
  <c r="FA93" i="12"/>
  <c r="FA28" i="12"/>
  <c r="FA32" i="12"/>
  <c r="FA25" i="12"/>
  <c r="FA66" i="12"/>
  <c r="FA3" i="12"/>
  <c r="FA61" i="12"/>
  <c r="FC7" i="8" l="1"/>
  <c r="FC2" i="8"/>
  <c r="FC1" i="8"/>
  <c r="FC31" i="8"/>
  <c r="FC69" i="8"/>
  <c r="FC95" i="8"/>
  <c r="FD3" i="8"/>
  <c r="FD2" i="8" s="1"/>
  <c r="FC68" i="8"/>
  <c r="FC4" i="8"/>
  <c r="FC38" i="8"/>
  <c r="FC64" i="8"/>
  <c r="FC17" i="8"/>
  <c r="FC65" i="8"/>
  <c r="FC33" i="8"/>
  <c r="FC66" i="8"/>
  <c r="FC93" i="8"/>
  <c r="FC74" i="8"/>
  <c r="FC96" i="8"/>
  <c r="FC30" i="8"/>
  <c r="FC26" i="8"/>
  <c r="FC32" i="8"/>
  <c r="FC27" i="8"/>
  <c r="FC94" i="8"/>
  <c r="FC63" i="8"/>
  <c r="FC70" i="8"/>
  <c r="FC29" i="8"/>
  <c r="FC67" i="8"/>
  <c r="FC34" i="8"/>
  <c r="FC28" i="8"/>
  <c r="FC62" i="8"/>
  <c r="FB30" i="12"/>
  <c r="FB27" i="12"/>
  <c r="FB73" i="12"/>
  <c r="FB93" i="12"/>
  <c r="FB66" i="12"/>
  <c r="FB64" i="12"/>
  <c r="FB31" i="12"/>
  <c r="FB92" i="12"/>
  <c r="FB67" i="12"/>
  <c r="FB37" i="12"/>
  <c r="FB28" i="12"/>
  <c r="FB95" i="12"/>
  <c r="FB33" i="12"/>
  <c r="FB32" i="12"/>
  <c r="FB69" i="12"/>
  <c r="FB63" i="12"/>
  <c r="FB16" i="12"/>
  <c r="FB26" i="12"/>
  <c r="FB3" i="12"/>
  <c r="FC2" i="12"/>
  <c r="FC6" i="12" s="1"/>
  <c r="FB25" i="12"/>
  <c r="FB29" i="12"/>
  <c r="FB65" i="12"/>
  <c r="FB68" i="12"/>
  <c r="FB94" i="12"/>
  <c r="FB62" i="12"/>
  <c r="FB61" i="12"/>
  <c r="FD7" i="8" l="1"/>
  <c r="FD1" i="8"/>
  <c r="FD34" i="8"/>
  <c r="FD94" i="8"/>
  <c r="FD17" i="8"/>
  <c r="FD32" i="8"/>
  <c r="FD29" i="8"/>
  <c r="FD4" i="8"/>
  <c r="FD64" i="8"/>
  <c r="FE3" i="8"/>
  <c r="FD68" i="8"/>
  <c r="FD38" i="8"/>
  <c r="FD93" i="8"/>
  <c r="FD69" i="8"/>
  <c r="FD70" i="8"/>
  <c r="FD26" i="8"/>
  <c r="FD95" i="8"/>
  <c r="FD66" i="8"/>
  <c r="FD74" i="8"/>
  <c r="FD30" i="8"/>
  <c r="FD96" i="8"/>
  <c r="FD33" i="8"/>
  <c r="FD31" i="8"/>
  <c r="FD28" i="8"/>
  <c r="FD63" i="8"/>
  <c r="FD27" i="8"/>
  <c r="FD67" i="8"/>
  <c r="FD65" i="8"/>
  <c r="FD62" i="8"/>
  <c r="FC32" i="12"/>
  <c r="FC63" i="12"/>
  <c r="FC93" i="12"/>
  <c r="FC73" i="12"/>
  <c r="FC27" i="12"/>
  <c r="FC69" i="12"/>
  <c r="FC29" i="12"/>
  <c r="FC31" i="12"/>
  <c r="FC92" i="12"/>
  <c r="FC28" i="12"/>
  <c r="FC25" i="12"/>
  <c r="FC66" i="12"/>
  <c r="FC65" i="12"/>
  <c r="FC3" i="12"/>
  <c r="FC26" i="12"/>
  <c r="FC95" i="12"/>
  <c r="FC67" i="12"/>
  <c r="FC68" i="12"/>
  <c r="FC33" i="12"/>
  <c r="FD2" i="12"/>
  <c r="FD6" i="12" s="1"/>
  <c r="FC64" i="12"/>
  <c r="FC30" i="12"/>
  <c r="FC94" i="12"/>
  <c r="FC37" i="12"/>
  <c r="FC62" i="12"/>
  <c r="FC16" i="12"/>
  <c r="FC61" i="12"/>
  <c r="FE2" i="8" l="1"/>
  <c r="FE7" i="8"/>
  <c r="FE1" i="8"/>
  <c r="FE17" i="8"/>
  <c r="FE65" i="8"/>
  <c r="FE26" i="8"/>
  <c r="FE96" i="8"/>
  <c r="FE69" i="8"/>
  <c r="FE64" i="8"/>
  <c r="FE67" i="8"/>
  <c r="FE94" i="8"/>
  <c r="FE95" i="8"/>
  <c r="FE31" i="8"/>
  <c r="FF3" i="8"/>
  <c r="FE27" i="8"/>
  <c r="FE38" i="8"/>
  <c r="FE28" i="8"/>
  <c r="FE66" i="8"/>
  <c r="FE32" i="8"/>
  <c r="FE4" i="8"/>
  <c r="FE93" i="8"/>
  <c r="FE74" i="8"/>
  <c r="FE33" i="8"/>
  <c r="FE68" i="8"/>
  <c r="FE29" i="8"/>
  <c r="FE70" i="8"/>
  <c r="FE30" i="8"/>
  <c r="FE63" i="8"/>
  <c r="FE34" i="8"/>
  <c r="FE62" i="8"/>
  <c r="FD32" i="12"/>
  <c r="FD3" i="12"/>
  <c r="FD28" i="12"/>
  <c r="FD27" i="12"/>
  <c r="FD29" i="12"/>
  <c r="FD62" i="12"/>
  <c r="FD69" i="12"/>
  <c r="FD37" i="12"/>
  <c r="FD68" i="12"/>
  <c r="FD31" i="12"/>
  <c r="FD67" i="12"/>
  <c r="FD25" i="12"/>
  <c r="FD94" i="12"/>
  <c r="FD30" i="12"/>
  <c r="FD66" i="12"/>
  <c r="FD33" i="12"/>
  <c r="FD92" i="12"/>
  <c r="FD73" i="12"/>
  <c r="FD26" i="12"/>
  <c r="FE2" i="12"/>
  <c r="FE6" i="12" s="1"/>
  <c r="FD63" i="12"/>
  <c r="FD95" i="12"/>
  <c r="FD65" i="12"/>
  <c r="FD93" i="12"/>
  <c r="FD16" i="12"/>
  <c r="FD64" i="12"/>
  <c r="FD61" i="12"/>
  <c r="FF7" i="8" l="1"/>
  <c r="FF2" i="8"/>
  <c r="FF1" i="8"/>
  <c r="FE92" i="12"/>
  <c r="FE28" i="12"/>
  <c r="FE30" i="12"/>
  <c r="FE25" i="12"/>
  <c r="FE95" i="12"/>
  <c r="FF2" i="12"/>
  <c r="FF6" i="12" s="1"/>
  <c r="FE94" i="12"/>
  <c r="FE63" i="12"/>
  <c r="FE32" i="12"/>
  <c r="FE66" i="12"/>
  <c r="FE26" i="12"/>
  <c r="FE64" i="12"/>
  <c r="FE16" i="12"/>
  <c r="FE69" i="12"/>
  <c r="FE62" i="12"/>
  <c r="FE73" i="12"/>
  <c r="FE33" i="12"/>
  <c r="FE93" i="12"/>
  <c r="FE37" i="12"/>
  <c r="FE27" i="12"/>
  <c r="FE29" i="12"/>
  <c r="FE68" i="12"/>
  <c r="FE65" i="12"/>
  <c r="FE31" i="12"/>
  <c r="FE3" i="12"/>
  <c r="FE67" i="12"/>
  <c r="FE61" i="12"/>
  <c r="FF66" i="8"/>
  <c r="FF30" i="8"/>
  <c r="FF63" i="8"/>
  <c r="FF31" i="8"/>
  <c r="FF69" i="8"/>
  <c r="FF33" i="8"/>
  <c r="FF95" i="8"/>
  <c r="FF17" i="8"/>
  <c r="FF34" i="8"/>
  <c r="FF94" i="8"/>
  <c r="FF93" i="8"/>
  <c r="FF38" i="8"/>
  <c r="FF32" i="8"/>
  <c r="FF64" i="8"/>
  <c r="FF67" i="8"/>
  <c r="FF29" i="8"/>
  <c r="FF28" i="8"/>
  <c r="FF68" i="8"/>
  <c r="FF96" i="8"/>
  <c r="FF74" i="8"/>
  <c r="FF27" i="8"/>
  <c r="FF65" i="8"/>
  <c r="FF70" i="8"/>
  <c r="FF4" i="8"/>
  <c r="FG3" i="8"/>
  <c r="FF26" i="8"/>
  <c r="FF62" i="8"/>
  <c r="FG7" i="8" l="1"/>
  <c r="FG2" i="8"/>
  <c r="FG1" i="8"/>
  <c r="FF93" i="12"/>
  <c r="FF25" i="12"/>
  <c r="FF26" i="12"/>
  <c r="FF66" i="12"/>
  <c r="FF65" i="12"/>
  <c r="FF3" i="12"/>
  <c r="FF32" i="12"/>
  <c r="FF62" i="12"/>
  <c r="FF95" i="12"/>
  <c r="FF30" i="12"/>
  <c r="FF33" i="12"/>
  <c r="FF37" i="12"/>
  <c r="FF69" i="12"/>
  <c r="FF73" i="12"/>
  <c r="FF68" i="12"/>
  <c r="FF31" i="12"/>
  <c r="FF67" i="12"/>
  <c r="FG2" i="12"/>
  <c r="FG6" i="12" s="1"/>
  <c r="FF94" i="12"/>
  <c r="FF16" i="12"/>
  <c r="FF92" i="12"/>
  <c r="FF29" i="12"/>
  <c r="FF63" i="12"/>
  <c r="FF28" i="12"/>
  <c r="FF27" i="12"/>
  <c r="FF64" i="12"/>
  <c r="FF61" i="12"/>
  <c r="FG26" i="8"/>
  <c r="FG30" i="8"/>
  <c r="FG67" i="8"/>
  <c r="FG94" i="8"/>
  <c r="FG93" i="8"/>
  <c r="FG29" i="8"/>
  <c r="FG17" i="8"/>
  <c r="FG95" i="8"/>
  <c r="FG65" i="8"/>
  <c r="FG96" i="8"/>
  <c r="FH3" i="8"/>
  <c r="FG27" i="8"/>
  <c r="FG68" i="8"/>
  <c r="FG4" i="8"/>
  <c r="FG32" i="8"/>
  <c r="FG63" i="8"/>
  <c r="FG38" i="8"/>
  <c r="FG33" i="8"/>
  <c r="FG31" i="8"/>
  <c r="FG64" i="8"/>
  <c r="FG66" i="8"/>
  <c r="FG70" i="8"/>
  <c r="FG69" i="8"/>
  <c r="FG34" i="8"/>
  <c r="FG28" i="8"/>
  <c r="FG74" i="8"/>
  <c r="FG62" i="8"/>
  <c r="FH2" i="8" l="1"/>
  <c r="FH7" i="8"/>
  <c r="FG26" i="12"/>
  <c r="FG94" i="12"/>
  <c r="FG33" i="12"/>
  <c r="FG29" i="12"/>
  <c r="FH2" i="12"/>
  <c r="FH6" i="12" s="1"/>
  <c r="FG30" i="12"/>
  <c r="FG3" i="12"/>
  <c r="FG27" i="12"/>
  <c r="FG16" i="12"/>
  <c r="FG95" i="12"/>
  <c r="FG31" i="12"/>
  <c r="FG65" i="12"/>
  <c r="FG28" i="12"/>
  <c r="FG69" i="12"/>
  <c r="FG68" i="12"/>
  <c r="FG64" i="12"/>
  <c r="FG92" i="12"/>
  <c r="FG62" i="12"/>
  <c r="FG93" i="12"/>
  <c r="FG25" i="12"/>
  <c r="FG37" i="12"/>
  <c r="FG67" i="12"/>
  <c r="FG73" i="12"/>
  <c r="FG66" i="12"/>
  <c r="FG63" i="12"/>
  <c r="FG32" i="12"/>
  <c r="FG61" i="12"/>
  <c r="FH95" i="8"/>
  <c r="FH93" i="8"/>
  <c r="FH96" i="8"/>
  <c r="FH38" i="8"/>
  <c r="FH31" i="8"/>
  <c r="FH27" i="8"/>
  <c r="FH63" i="8"/>
  <c r="FH65" i="8"/>
  <c r="FH34" i="8"/>
  <c r="FH4" i="8"/>
  <c r="FH69" i="8"/>
  <c r="FH70" i="8"/>
  <c r="FH94" i="8"/>
  <c r="FH17" i="8"/>
  <c r="FH26" i="8"/>
  <c r="FH28" i="8"/>
  <c r="FH68" i="8"/>
  <c r="FH74" i="8"/>
  <c r="FH67" i="8"/>
  <c r="FH66" i="8"/>
  <c r="FH32" i="8"/>
  <c r="FH64" i="8"/>
  <c r="FH30" i="8"/>
  <c r="FH29" i="8"/>
  <c r="FI3" i="8"/>
  <c r="FH33" i="8"/>
  <c r="FH62" i="8"/>
  <c r="FH1" i="8"/>
  <c r="FI2" i="8" l="1"/>
  <c r="FI7" i="8"/>
  <c r="FH16" i="12"/>
  <c r="FH68" i="12"/>
  <c r="FH37" i="12"/>
  <c r="FH25" i="12"/>
  <c r="FH28" i="12"/>
  <c r="FH95" i="12"/>
  <c r="FH65" i="12"/>
  <c r="FH27" i="12"/>
  <c r="FH3" i="12"/>
  <c r="FH33" i="12"/>
  <c r="FH73" i="12"/>
  <c r="FH66" i="12"/>
  <c r="FH31" i="12"/>
  <c r="FH62" i="12"/>
  <c r="FH64" i="12"/>
  <c r="FI2" i="12"/>
  <c r="FI6" i="12" s="1"/>
  <c r="FH29" i="12"/>
  <c r="FH32" i="12"/>
  <c r="FH92" i="12"/>
  <c r="FH67" i="12"/>
  <c r="FH26" i="12"/>
  <c r="FH69" i="12"/>
  <c r="FH63" i="12"/>
  <c r="FH94" i="12"/>
  <c r="FH93" i="12"/>
  <c r="FH30" i="12"/>
  <c r="FH61" i="12"/>
  <c r="FI1" i="8"/>
  <c r="FI26" i="8"/>
  <c r="FI74" i="8"/>
  <c r="FI66" i="8"/>
  <c r="FI68" i="8"/>
  <c r="FI32" i="8"/>
  <c r="FI28" i="8"/>
  <c r="FI34" i="8"/>
  <c r="FI94" i="8"/>
  <c r="FI63" i="8"/>
  <c r="FI29" i="8"/>
  <c r="FI64" i="8"/>
  <c r="FI4" i="8"/>
  <c r="FI38" i="8"/>
  <c r="FI95" i="8"/>
  <c r="FI65" i="8"/>
  <c r="FI27" i="8"/>
  <c r="FI96" i="8"/>
  <c r="FI17" i="8"/>
  <c r="FI30" i="8"/>
  <c r="FI67" i="8"/>
  <c r="FI69" i="8"/>
  <c r="FI70" i="8"/>
  <c r="FI33" i="8"/>
  <c r="FJ3" i="8"/>
  <c r="FI31" i="8"/>
  <c r="FI93" i="8"/>
  <c r="FI62" i="8"/>
  <c r="FJ7" i="8" l="1"/>
  <c r="FJ2" i="8"/>
  <c r="FJ1" i="8"/>
  <c r="FI68" i="12"/>
  <c r="FI28" i="12"/>
  <c r="FI69" i="12"/>
  <c r="FI92" i="12"/>
  <c r="FI27" i="12"/>
  <c r="FI30" i="12"/>
  <c r="FI32" i="12"/>
  <c r="FI37" i="12"/>
  <c r="FI93" i="12"/>
  <c r="FI67" i="12"/>
  <c r="FI3" i="12"/>
  <c r="FI65" i="12"/>
  <c r="FI73" i="12"/>
  <c r="FI16" i="12"/>
  <c r="FI64" i="12"/>
  <c r="FI26" i="12"/>
  <c r="FI29" i="12"/>
  <c r="FI25" i="12"/>
  <c r="FI66" i="12"/>
  <c r="FI31" i="12"/>
  <c r="FI95" i="12"/>
  <c r="FI63" i="12"/>
  <c r="FI33" i="12"/>
  <c r="FI62" i="12"/>
  <c r="FI94" i="12"/>
  <c r="FJ2" i="12"/>
  <c r="FJ6" i="12" s="1"/>
  <c r="FI61" i="12"/>
  <c r="FJ66" i="8"/>
  <c r="FJ68" i="8"/>
  <c r="FJ70" i="8"/>
  <c r="FJ93" i="8"/>
  <c r="FJ63" i="8"/>
  <c r="FK3" i="8"/>
  <c r="FJ27" i="8"/>
  <c r="FJ64" i="8"/>
  <c r="FJ69" i="8"/>
  <c r="FJ94" i="8"/>
  <c r="FJ32" i="8"/>
  <c r="FJ34" i="8"/>
  <c r="FJ28" i="8"/>
  <c r="FJ17" i="8"/>
  <c r="FJ65" i="8"/>
  <c r="FJ29" i="8"/>
  <c r="FJ67" i="8"/>
  <c r="FJ96" i="8"/>
  <c r="FJ26" i="8"/>
  <c r="FJ4" i="8"/>
  <c r="FJ31" i="8"/>
  <c r="FJ30" i="8"/>
  <c r="FJ95" i="8"/>
  <c r="FJ74" i="8"/>
  <c r="FJ33" i="8"/>
  <c r="FJ38" i="8"/>
  <c r="FJ62" i="8"/>
  <c r="FK2" i="8" l="1"/>
  <c r="FK7" i="8"/>
  <c r="FK1" i="8"/>
  <c r="FK74" i="8"/>
  <c r="FK93" i="8"/>
  <c r="FK27" i="8"/>
  <c r="FK96" i="8"/>
  <c r="FK68" i="8"/>
  <c r="FK63" i="8"/>
  <c r="FK67" i="8"/>
  <c r="FK38" i="8"/>
  <c r="FK34" i="8"/>
  <c r="FK33" i="8"/>
  <c r="FK26" i="8"/>
  <c r="FK32" i="8"/>
  <c r="FK66" i="8"/>
  <c r="FK29" i="8"/>
  <c r="FK64" i="8"/>
  <c r="FK28" i="8"/>
  <c r="FK30" i="8"/>
  <c r="FK65" i="8"/>
  <c r="FK17" i="8"/>
  <c r="FL3" i="8"/>
  <c r="FK70" i="8"/>
  <c r="FK69" i="8"/>
  <c r="FK95" i="8"/>
  <c r="FK4" i="8"/>
  <c r="FK31" i="8"/>
  <c r="FK94" i="8"/>
  <c r="FK62" i="8"/>
  <c r="FJ37" i="12"/>
  <c r="FJ32" i="12"/>
  <c r="FJ3" i="12"/>
  <c r="FJ73" i="12"/>
  <c r="FJ26" i="12"/>
  <c r="FK2" i="12"/>
  <c r="FK6" i="12" s="1"/>
  <c r="FJ67" i="12"/>
  <c r="FJ68" i="12"/>
  <c r="FJ31" i="12"/>
  <c r="FJ62" i="12"/>
  <c r="FJ25" i="12"/>
  <c r="FJ69" i="12"/>
  <c r="FJ29" i="12"/>
  <c r="FJ16" i="12"/>
  <c r="FJ33" i="12"/>
  <c r="FJ93" i="12"/>
  <c r="FJ92" i="12"/>
  <c r="FJ66" i="12"/>
  <c r="FJ27" i="12"/>
  <c r="FJ65" i="12"/>
  <c r="FJ30" i="12"/>
  <c r="FJ94" i="12"/>
  <c r="FJ28" i="12"/>
  <c r="FJ63" i="12"/>
  <c r="FJ95" i="12"/>
  <c r="FJ64" i="12"/>
  <c r="FJ61" i="12"/>
  <c r="FL7" i="8" l="1"/>
  <c r="FL2" i="8"/>
  <c r="FL1" i="8"/>
  <c r="FK65" i="12"/>
  <c r="FK16" i="12"/>
  <c r="FK63" i="12"/>
  <c r="FL2" i="12"/>
  <c r="FL6" i="12" s="1"/>
  <c r="FK28" i="12"/>
  <c r="FK31" i="12"/>
  <c r="FK27" i="12"/>
  <c r="FK30" i="12"/>
  <c r="FK3" i="12"/>
  <c r="FK92" i="12"/>
  <c r="FK95" i="12"/>
  <c r="FK29" i="12"/>
  <c r="FK68" i="12"/>
  <c r="FK32" i="12"/>
  <c r="FK37" i="12"/>
  <c r="FK64" i="12"/>
  <c r="FK73" i="12"/>
  <c r="FK26" i="12"/>
  <c r="FK69" i="12"/>
  <c r="FK66" i="12"/>
  <c r="FK62" i="12"/>
  <c r="FK33" i="12"/>
  <c r="FK25" i="12"/>
  <c r="FK94" i="12"/>
  <c r="FK67" i="12"/>
  <c r="FK93" i="12"/>
  <c r="FK61" i="12"/>
  <c r="FL28" i="8"/>
  <c r="FL96" i="8"/>
  <c r="FL30" i="8"/>
  <c r="FL67" i="8"/>
  <c r="FL27" i="8"/>
  <c r="FL95" i="8"/>
  <c r="FL64" i="8"/>
  <c r="FL74" i="8"/>
  <c r="FL65" i="8"/>
  <c r="FL4" i="8"/>
  <c r="FL34" i="8"/>
  <c r="FL38" i="8"/>
  <c r="FL70" i="8"/>
  <c r="FL29" i="8"/>
  <c r="FL66" i="8"/>
  <c r="FL68" i="8"/>
  <c r="FL33" i="8"/>
  <c r="FL26" i="8"/>
  <c r="FL32" i="8"/>
  <c r="FL31" i="8"/>
  <c r="FL93" i="8"/>
  <c r="FL94" i="8"/>
  <c r="FL17" i="8"/>
  <c r="FM3" i="8"/>
  <c r="FM2" i="8" s="1"/>
  <c r="FL69" i="8"/>
  <c r="FL63" i="8"/>
  <c r="FL62" i="8"/>
  <c r="FM7" i="8" l="1"/>
  <c r="FL27" i="12"/>
  <c r="FL67" i="12"/>
  <c r="FL62" i="12"/>
  <c r="FL31" i="12"/>
  <c r="FL92" i="12"/>
  <c r="FL30" i="12"/>
  <c r="FL37" i="12"/>
  <c r="FL25" i="12"/>
  <c r="FL93" i="12"/>
  <c r="FL65" i="12"/>
  <c r="FL26" i="12"/>
  <c r="FL33" i="12"/>
  <c r="FL69" i="12"/>
  <c r="FL73" i="12"/>
  <c r="FL16" i="12"/>
  <c r="FM2" i="12"/>
  <c r="FM6" i="12" s="1"/>
  <c r="FL66" i="12"/>
  <c r="FL94" i="12"/>
  <c r="FL63" i="12"/>
  <c r="FL64" i="12"/>
  <c r="FL28" i="12"/>
  <c r="FL3" i="12"/>
  <c r="FL29" i="12"/>
  <c r="FL68" i="12"/>
  <c r="FL32" i="12"/>
  <c r="FL95" i="12"/>
  <c r="FL61" i="12"/>
  <c r="FM1" i="8"/>
  <c r="FM38" i="8"/>
  <c r="FM68" i="8"/>
  <c r="FM67" i="8"/>
  <c r="FM30" i="8"/>
  <c r="FM28" i="8"/>
  <c r="FM32" i="8"/>
  <c r="FM93" i="8"/>
  <c r="FM95" i="8"/>
  <c r="FM96" i="8"/>
  <c r="FN3" i="8"/>
  <c r="FM27" i="8"/>
  <c r="FM4" i="8"/>
  <c r="FM69" i="8"/>
  <c r="FM26" i="8"/>
  <c r="FM66" i="8"/>
  <c r="FM34" i="8"/>
  <c r="FM31" i="8"/>
  <c r="FM74" i="8"/>
  <c r="FM64" i="8"/>
  <c r="FM65" i="8"/>
  <c r="FM29" i="8"/>
  <c r="FM94" i="8"/>
  <c r="FM17" i="8"/>
  <c r="FM63" i="8"/>
  <c r="FM70" i="8"/>
  <c r="FM33" i="8"/>
  <c r="FM62" i="8"/>
  <c r="FN7" i="8" l="1"/>
  <c r="FN2" i="8"/>
  <c r="FM93" i="12"/>
  <c r="FM65" i="12"/>
  <c r="FM63" i="12"/>
  <c r="FM29" i="12"/>
  <c r="FM33" i="12"/>
  <c r="FM94" i="12"/>
  <c r="FM95" i="12"/>
  <c r="FM37" i="12"/>
  <c r="FM92" i="12"/>
  <c r="FM31" i="12"/>
  <c r="FM69" i="12"/>
  <c r="FM67" i="12"/>
  <c r="FM32" i="12"/>
  <c r="FM66" i="12"/>
  <c r="FM27" i="12"/>
  <c r="FM3" i="12"/>
  <c r="FM26" i="12"/>
  <c r="FM68" i="12"/>
  <c r="FM28" i="12"/>
  <c r="FM25" i="12"/>
  <c r="FN2" i="12"/>
  <c r="FN6" i="12" s="1"/>
  <c r="FM30" i="12"/>
  <c r="FM64" i="12"/>
  <c r="FM62" i="12"/>
  <c r="FM73" i="12"/>
  <c r="FM16" i="12"/>
  <c r="FM61" i="12"/>
  <c r="FN1" i="8"/>
  <c r="FN27" i="8"/>
  <c r="FN28" i="8"/>
  <c r="FN31" i="8"/>
  <c r="FO3" i="8"/>
  <c r="FO2" i="8" s="1"/>
  <c r="FN26" i="8"/>
  <c r="FN69" i="8"/>
  <c r="FN96" i="8"/>
  <c r="FN65" i="8"/>
  <c r="FN70" i="8"/>
  <c r="FN34" i="8"/>
  <c r="FN32" i="8"/>
  <c r="FN68" i="8"/>
  <c r="FN4" i="8"/>
  <c r="FN63" i="8"/>
  <c r="FN93" i="8"/>
  <c r="FN29" i="8"/>
  <c r="FN38" i="8"/>
  <c r="FN94" i="8"/>
  <c r="FN17" i="8"/>
  <c r="FN95" i="8"/>
  <c r="FN67" i="8"/>
  <c r="FN33" i="8"/>
  <c r="FN66" i="8"/>
  <c r="FN64" i="8"/>
  <c r="FN74" i="8"/>
  <c r="FN30" i="8"/>
  <c r="FN62" i="8"/>
  <c r="FO7" i="8" l="1"/>
  <c r="FO30" i="8"/>
  <c r="FO27" i="8"/>
  <c r="FO26" i="8"/>
  <c r="FO29" i="8"/>
  <c r="FO95" i="8"/>
  <c r="FO64" i="8"/>
  <c r="FO69" i="8"/>
  <c r="FO28" i="8"/>
  <c r="FO68" i="8"/>
  <c r="FO93" i="8"/>
  <c r="FO34" i="8"/>
  <c r="FO66" i="8"/>
  <c r="FO63" i="8"/>
  <c r="FO96" i="8"/>
  <c r="FO32" i="8"/>
  <c r="FO38" i="8"/>
  <c r="FO65" i="8"/>
  <c r="FO70" i="8"/>
  <c r="FP3" i="8"/>
  <c r="FO33" i="8"/>
  <c r="FO31" i="8"/>
  <c r="FO74" i="8"/>
  <c r="FO4" i="8"/>
  <c r="FO94" i="8"/>
  <c r="FO67" i="8"/>
  <c r="FO17" i="8"/>
  <c r="FO62" i="8"/>
  <c r="FN37" i="12"/>
  <c r="FN63" i="12"/>
  <c r="FN92" i="12"/>
  <c r="FN26" i="12"/>
  <c r="FN33" i="12"/>
  <c r="FN64" i="12"/>
  <c r="FN25" i="12"/>
  <c r="FN65" i="12"/>
  <c r="FN16" i="12"/>
  <c r="FN66" i="12"/>
  <c r="FN29" i="12"/>
  <c r="FN93" i="12"/>
  <c r="FN28" i="12"/>
  <c r="FN95" i="12"/>
  <c r="FN3" i="12"/>
  <c r="FN67" i="12"/>
  <c r="FN62" i="12"/>
  <c r="FN73" i="12"/>
  <c r="FN30" i="12"/>
  <c r="FN27" i="12"/>
  <c r="FN69" i="12"/>
  <c r="FO2" i="12"/>
  <c r="FO6" i="12" s="1"/>
  <c r="FN31" i="12"/>
  <c r="FN94" i="12"/>
  <c r="FN68" i="12"/>
  <c r="FN32" i="12"/>
  <c r="FN61" i="12"/>
  <c r="FO1" i="8"/>
  <c r="FP7" i="8" l="1"/>
  <c r="FP2" i="8"/>
  <c r="FP1" i="8"/>
  <c r="FP28" i="8"/>
  <c r="FP70" i="8"/>
  <c r="FQ3" i="8"/>
  <c r="FP33" i="8"/>
  <c r="FP66" i="8"/>
  <c r="FP32" i="8"/>
  <c r="FP26" i="8"/>
  <c r="FP94" i="8"/>
  <c r="FP4" i="8"/>
  <c r="FP31" i="8"/>
  <c r="FP38" i="8"/>
  <c r="FP68" i="8"/>
  <c r="FP29" i="8"/>
  <c r="FP69" i="8"/>
  <c r="FP17" i="8"/>
  <c r="FP63" i="8"/>
  <c r="FP64" i="8"/>
  <c r="FP27" i="8"/>
  <c r="FP65" i="8"/>
  <c r="FP96" i="8"/>
  <c r="FP74" i="8"/>
  <c r="FP30" i="8"/>
  <c r="FP67" i="8"/>
  <c r="FP95" i="8"/>
  <c r="FP34" i="8"/>
  <c r="FP93" i="8"/>
  <c r="FP62" i="8"/>
  <c r="FO66" i="12"/>
  <c r="FO27" i="12"/>
  <c r="FO93" i="12"/>
  <c r="FO68" i="12"/>
  <c r="FO63" i="12"/>
  <c r="FO29" i="12"/>
  <c r="FO3" i="12"/>
  <c r="FO64" i="12"/>
  <c r="FO30" i="12"/>
  <c r="FO92" i="12"/>
  <c r="FO26" i="12"/>
  <c r="FO16" i="12"/>
  <c r="FO37" i="12"/>
  <c r="FO73" i="12"/>
  <c r="FO33" i="12"/>
  <c r="FO69" i="12"/>
  <c r="FP2" i="12"/>
  <c r="FP6" i="12" s="1"/>
  <c r="FO67" i="12"/>
  <c r="FO94" i="12"/>
  <c r="FO25" i="12"/>
  <c r="FO31" i="12"/>
  <c r="FO95" i="12"/>
  <c r="FO32" i="12"/>
  <c r="FO62" i="12"/>
  <c r="FO28" i="12"/>
  <c r="FO65" i="12"/>
  <c r="FO61" i="12"/>
  <c r="FQ7" i="8" l="1"/>
  <c r="FQ2" i="8"/>
  <c r="FQ1" i="8"/>
  <c r="FQ95" i="8"/>
  <c r="FQ30" i="8"/>
  <c r="FQ33" i="8"/>
  <c r="FR3" i="8"/>
  <c r="FQ69" i="8"/>
  <c r="FQ65" i="8"/>
  <c r="FQ29" i="8"/>
  <c r="FQ4" i="8"/>
  <c r="FQ38" i="8"/>
  <c r="FQ27" i="8"/>
  <c r="FQ17" i="8"/>
  <c r="FQ34" i="8"/>
  <c r="FQ32" i="8"/>
  <c r="FQ94" i="8"/>
  <c r="FQ93" i="8"/>
  <c r="FQ28" i="8"/>
  <c r="FQ96" i="8"/>
  <c r="FQ26" i="8"/>
  <c r="FQ64" i="8"/>
  <c r="FQ31" i="8"/>
  <c r="FQ63" i="8"/>
  <c r="FQ70" i="8"/>
  <c r="FQ74" i="8"/>
  <c r="FQ67" i="8"/>
  <c r="FQ68" i="8"/>
  <c r="FQ66" i="8"/>
  <c r="FQ62" i="8"/>
  <c r="FP28" i="12"/>
  <c r="FP66" i="12"/>
  <c r="FP94" i="12"/>
  <c r="FP65" i="12"/>
  <c r="FP25" i="12"/>
  <c r="FP26" i="12"/>
  <c r="FP69" i="12"/>
  <c r="FP92" i="12"/>
  <c r="FP33" i="12"/>
  <c r="FP73" i="12"/>
  <c r="FP62" i="12"/>
  <c r="FQ2" i="12"/>
  <c r="FQ6" i="12" s="1"/>
  <c r="FP27" i="12"/>
  <c r="FP32" i="12"/>
  <c r="FP29" i="12"/>
  <c r="FP3" i="12"/>
  <c r="FP95" i="12"/>
  <c r="FP31" i="12"/>
  <c r="FP30" i="12"/>
  <c r="FP93" i="12"/>
  <c r="FP67" i="12"/>
  <c r="FP68" i="12"/>
  <c r="FP37" i="12"/>
  <c r="FP64" i="12"/>
  <c r="FP63" i="12"/>
  <c r="FP16" i="12"/>
  <c r="FP61" i="12"/>
  <c r="FR7" i="8" l="1"/>
  <c r="FR2" i="8"/>
  <c r="FR1" i="8"/>
  <c r="FR65" i="8"/>
  <c r="FR29" i="8"/>
  <c r="FR69" i="8"/>
  <c r="FR93" i="8"/>
  <c r="FR28" i="8"/>
  <c r="FR94" i="8"/>
  <c r="FR17" i="8"/>
  <c r="FR33" i="8"/>
  <c r="FR70" i="8"/>
  <c r="FR74" i="8"/>
  <c r="FR34" i="8"/>
  <c r="FR66" i="8"/>
  <c r="FR38" i="8"/>
  <c r="FS3" i="8"/>
  <c r="FS2" i="8" s="1"/>
  <c r="FR32" i="8"/>
  <c r="FR26" i="8"/>
  <c r="FR63" i="8"/>
  <c r="FR68" i="8"/>
  <c r="FR30" i="8"/>
  <c r="FR64" i="8"/>
  <c r="FR67" i="8"/>
  <c r="FR96" i="8"/>
  <c r="FR95" i="8"/>
  <c r="FR4" i="8"/>
  <c r="FR31" i="8"/>
  <c r="FR27" i="8"/>
  <c r="FR62" i="8"/>
  <c r="FQ66" i="12"/>
  <c r="FQ31" i="12"/>
  <c r="FQ63" i="12"/>
  <c r="FQ29" i="12"/>
  <c r="FQ27" i="12"/>
  <c r="FQ32" i="12"/>
  <c r="FQ62" i="12"/>
  <c r="FQ28" i="12"/>
  <c r="FQ68" i="12"/>
  <c r="FQ26" i="12"/>
  <c r="FQ69" i="12"/>
  <c r="FQ95" i="12"/>
  <c r="FQ94" i="12"/>
  <c r="FQ65" i="12"/>
  <c r="FQ33" i="12"/>
  <c r="FQ3" i="12"/>
  <c r="FQ37" i="12"/>
  <c r="FQ25" i="12"/>
  <c r="FQ92" i="12"/>
  <c r="FQ93" i="12"/>
  <c r="FQ73" i="12"/>
  <c r="FQ16" i="12"/>
  <c r="FQ64" i="12"/>
  <c r="FR2" i="12"/>
  <c r="FR6" i="12" s="1"/>
  <c r="FQ30" i="12"/>
  <c r="FQ67" i="12"/>
  <c r="FQ61" i="12"/>
  <c r="FS7" i="8" l="1"/>
  <c r="FR16" i="12"/>
  <c r="FR63" i="12"/>
  <c r="FR29" i="12"/>
  <c r="FR73" i="12"/>
  <c r="FR68" i="12"/>
  <c r="FR95" i="12"/>
  <c r="FR94" i="12"/>
  <c r="FS2" i="12"/>
  <c r="FS6" i="12" s="1"/>
  <c r="FR69" i="12"/>
  <c r="FR67" i="12"/>
  <c r="FR66" i="12"/>
  <c r="FR25" i="12"/>
  <c r="FR93" i="12"/>
  <c r="FR64" i="12"/>
  <c r="FR3" i="12"/>
  <c r="FR37" i="12"/>
  <c r="FR31" i="12"/>
  <c r="FR65" i="12"/>
  <c r="FR26" i="12"/>
  <c r="FR27" i="12"/>
  <c r="FR32" i="12"/>
  <c r="FR92" i="12"/>
  <c r="FR62" i="12"/>
  <c r="FR28" i="12"/>
  <c r="FR33" i="12"/>
  <c r="FR30" i="12"/>
  <c r="FR61" i="12"/>
  <c r="FS1" i="8"/>
  <c r="FS93" i="8"/>
  <c r="FS67" i="8"/>
  <c r="FS74" i="8"/>
  <c r="FS27" i="8"/>
  <c r="FS34" i="8"/>
  <c r="FS94" i="8"/>
  <c r="FS33" i="8"/>
  <c r="FS64" i="8"/>
  <c r="FS4" i="8"/>
  <c r="FS28" i="8"/>
  <c r="FS26" i="8"/>
  <c r="FS17" i="8"/>
  <c r="FS29" i="8"/>
  <c r="FS96" i="8"/>
  <c r="FS65" i="8"/>
  <c r="FS95" i="8"/>
  <c r="FT3" i="8"/>
  <c r="FS38" i="8"/>
  <c r="FS69" i="8"/>
  <c r="FS31" i="8"/>
  <c r="FS68" i="8"/>
  <c r="FS30" i="8"/>
  <c r="FS63" i="8"/>
  <c r="FS70" i="8"/>
  <c r="FS66" i="8"/>
  <c r="FS32" i="8"/>
  <c r="FS62" i="8"/>
  <c r="FT7" i="8" l="1"/>
  <c r="FT2" i="8"/>
  <c r="FT1" i="8"/>
  <c r="FS33" i="12"/>
  <c r="FS93" i="12"/>
  <c r="FS16" i="12"/>
  <c r="FS27" i="12"/>
  <c r="FS69" i="12"/>
  <c r="FS31" i="12"/>
  <c r="FS92" i="12"/>
  <c r="FS94" i="12"/>
  <c r="FS3" i="12"/>
  <c r="FT2" i="12"/>
  <c r="FT6" i="12" s="1"/>
  <c r="FS25" i="12"/>
  <c r="FS26" i="12"/>
  <c r="FS68" i="12"/>
  <c r="FS65" i="12"/>
  <c r="FS28" i="12"/>
  <c r="FS64" i="12"/>
  <c r="FS67" i="12"/>
  <c r="FS95" i="12"/>
  <c r="FS30" i="12"/>
  <c r="FS73" i="12"/>
  <c r="FS63" i="12"/>
  <c r="FS29" i="12"/>
  <c r="FS32" i="12"/>
  <c r="FS66" i="12"/>
  <c r="FS37" i="12"/>
  <c r="FS62" i="12"/>
  <c r="FS61" i="12"/>
  <c r="FT67" i="8"/>
  <c r="FT96" i="8"/>
  <c r="FT26" i="8"/>
  <c r="FT28" i="8"/>
  <c r="FT32" i="8"/>
  <c r="FT68" i="8"/>
  <c r="FT63" i="8"/>
  <c r="FT93" i="8"/>
  <c r="FT66" i="8"/>
  <c r="FT31" i="8"/>
  <c r="FT29" i="8"/>
  <c r="FT38" i="8"/>
  <c r="FT65" i="8"/>
  <c r="FT94" i="8"/>
  <c r="FT33" i="8"/>
  <c r="FT34" i="8"/>
  <c r="FU3" i="8"/>
  <c r="FU2" i="8" s="1"/>
  <c r="FT17" i="8"/>
  <c r="FT74" i="8"/>
  <c r="FT95" i="8"/>
  <c r="FT64" i="8"/>
  <c r="FT70" i="8"/>
  <c r="FT69" i="8"/>
  <c r="FT4" i="8"/>
  <c r="FT30" i="8"/>
  <c r="FT27" i="8"/>
  <c r="FT62" i="8"/>
  <c r="FU7" i="8" l="1"/>
  <c r="FU1" i="8"/>
  <c r="FT68" i="12"/>
  <c r="FT16" i="12"/>
  <c r="FT28" i="12"/>
  <c r="FT32" i="12"/>
  <c r="FT62" i="12"/>
  <c r="FT31" i="12"/>
  <c r="FT27" i="12"/>
  <c r="FT66" i="12"/>
  <c r="FT65" i="12"/>
  <c r="FT93" i="12"/>
  <c r="FT33" i="12"/>
  <c r="FT64" i="12"/>
  <c r="FT92" i="12"/>
  <c r="FT29" i="12"/>
  <c r="FT94" i="12"/>
  <c r="FU2" i="12"/>
  <c r="FU6" i="12" s="1"/>
  <c r="FT69" i="12"/>
  <c r="FT26" i="12"/>
  <c r="FT67" i="12"/>
  <c r="FT63" i="12"/>
  <c r="FT25" i="12"/>
  <c r="FT73" i="12"/>
  <c r="FT3" i="12"/>
  <c r="FT30" i="12"/>
  <c r="FT37" i="12"/>
  <c r="FT95" i="12"/>
  <c r="FT61" i="12"/>
  <c r="FU70" i="8"/>
  <c r="FU32" i="8"/>
  <c r="FU67" i="8"/>
  <c r="FU64" i="8"/>
  <c r="FU65" i="8"/>
  <c r="FU33" i="8"/>
  <c r="FU94" i="8"/>
  <c r="FU28" i="8"/>
  <c r="FU66" i="8"/>
  <c r="FU95" i="8"/>
  <c r="FU4" i="8"/>
  <c r="FU68" i="8"/>
  <c r="FU27" i="8"/>
  <c r="FU69" i="8"/>
  <c r="FV3" i="8"/>
  <c r="FU63" i="8"/>
  <c r="FU31" i="8"/>
  <c r="FU38" i="8"/>
  <c r="FU93" i="8"/>
  <c r="FU29" i="8"/>
  <c r="FU74" i="8"/>
  <c r="FU26" i="8"/>
  <c r="FU30" i="8"/>
  <c r="FU34" i="8"/>
  <c r="FU17" i="8"/>
  <c r="FU96" i="8"/>
  <c r="FU62" i="8"/>
  <c r="FV7" i="8" l="1"/>
  <c r="FV2" i="8"/>
  <c r="FV1" i="8"/>
  <c r="FU69" i="12"/>
  <c r="FU65" i="12"/>
  <c r="FU31" i="12"/>
  <c r="FU73" i="12"/>
  <c r="FU62" i="12"/>
  <c r="FU37" i="12"/>
  <c r="FU68" i="12"/>
  <c r="FU63" i="12"/>
  <c r="FU33" i="12"/>
  <c r="FU94" i="12"/>
  <c r="FV2" i="12"/>
  <c r="FV6" i="12" s="1"/>
  <c r="FU32" i="12"/>
  <c r="FU67" i="12"/>
  <c r="FU28" i="12"/>
  <c r="FU26" i="12"/>
  <c r="FU16" i="12"/>
  <c r="FU29" i="12"/>
  <c r="FU64" i="12"/>
  <c r="FU93" i="12"/>
  <c r="FU92" i="12"/>
  <c r="FU27" i="12"/>
  <c r="FU95" i="12"/>
  <c r="FU66" i="12"/>
  <c r="FU25" i="12"/>
  <c r="FU3" i="12"/>
  <c r="FU30" i="12"/>
  <c r="FU61" i="12"/>
  <c r="FV34" i="8"/>
  <c r="FV63" i="8"/>
  <c r="FV32" i="8"/>
  <c r="FV31" i="8"/>
  <c r="FV38" i="8"/>
  <c r="FV30" i="8"/>
  <c r="FV26" i="8"/>
  <c r="FV66" i="8"/>
  <c r="FV69" i="8"/>
  <c r="FV96" i="8"/>
  <c r="FV68" i="8"/>
  <c r="FV67" i="8"/>
  <c r="FV93" i="8"/>
  <c r="FV64" i="8"/>
  <c r="FV70" i="8"/>
  <c r="FV17" i="8"/>
  <c r="FV95" i="8"/>
  <c r="FV27" i="8"/>
  <c r="FV65" i="8"/>
  <c r="FV28" i="8"/>
  <c r="FV94" i="8"/>
  <c r="FW3" i="8"/>
  <c r="FV33" i="8"/>
  <c r="FV29" i="8"/>
  <c r="FV74" i="8"/>
  <c r="FV4" i="8"/>
  <c r="FV62" i="8"/>
  <c r="FW2" i="8" l="1"/>
  <c r="FW7" i="8"/>
  <c r="FV93" i="12"/>
  <c r="FV94" i="12"/>
  <c r="FV92" i="12"/>
  <c r="FV37" i="12"/>
  <c r="FV69" i="12"/>
  <c r="FV95" i="12"/>
  <c r="FV32" i="12"/>
  <c r="FV27" i="12"/>
  <c r="FV29" i="12"/>
  <c r="FV73" i="12"/>
  <c r="FW2" i="12"/>
  <c r="FW6" i="12" s="1"/>
  <c r="FV64" i="12"/>
  <c r="FV28" i="12"/>
  <c r="FV31" i="12"/>
  <c r="FV30" i="12"/>
  <c r="FV65" i="12"/>
  <c r="FV25" i="12"/>
  <c r="FV63" i="12"/>
  <c r="FV3" i="12"/>
  <c r="FV68" i="12"/>
  <c r="FV33" i="12"/>
  <c r="FV16" i="12"/>
  <c r="FV26" i="12"/>
  <c r="FV66" i="12"/>
  <c r="FV62" i="12"/>
  <c r="FV67" i="12"/>
  <c r="FV61" i="12"/>
  <c r="FW1" i="8"/>
  <c r="FW31" i="8"/>
  <c r="FW27" i="8"/>
  <c r="FW93" i="8"/>
  <c r="FW94" i="8"/>
  <c r="FW63" i="8"/>
  <c r="FW95" i="8"/>
  <c r="FW26" i="8"/>
  <c r="FW30" i="8"/>
  <c r="FW64" i="8"/>
  <c r="FW70" i="8"/>
  <c r="FW65" i="8"/>
  <c r="FW68" i="8"/>
  <c r="FW69" i="8"/>
  <c r="FW17" i="8"/>
  <c r="FW33" i="8"/>
  <c r="FW67" i="8"/>
  <c r="FW38" i="8"/>
  <c r="FX3" i="8"/>
  <c r="FW96" i="8"/>
  <c r="FW4" i="8"/>
  <c r="FW74" i="8"/>
  <c r="FW32" i="8"/>
  <c r="FW29" i="8"/>
  <c r="FW34" i="8"/>
  <c r="FW66" i="8"/>
  <c r="FW28" i="8"/>
  <c r="FW62" i="8"/>
  <c r="FX2" i="8" l="1"/>
  <c r="FX7" i="8"/>
  <c r="FW33" i="12"/>
  <c r="FW27" i="12"/>
  <c r="FW65" i="12"/>
  <c r="FW37" i="12"/>
  <c r="FW67" i="12"/>
  <c r="FW73" i="12"/>
  <c r="FW66" i="12"/>
  <c r="FW92" i="12"/>
  <c r="FW26" i="12"/>
  <c r="FW62" i="12"/>
  <c r="FW93" i="12"/>
  <c r="FW29" i="12"/>
  <c r="FX2" i="12"/>
  <c r="FX6" i="12" s="1"/>
  <c r="FW28" i="12"/>
  <c r="FW30" i="12"/>
  <c r="FW16" i="12"/>
  <c r="FW95" i="12"/>
  <c r="FW63" i="12"/>
  <c r="FW31" i="12"/>
  <c r="FW25" i="12"/>
  <c r="FW3" i="12"/>
  <c r="FW68" i="12"/>
  <c r="FW69" i="12"/>
  <c r="FW94" i="12"/>
  <c r="FW64" i="12"/>
  <c r="FW32" i="12"/>
  <c r="FW61" i="12"/>
  <c r="FX1" i="8"/>
  <c r="FX26" i="8"/>
  <c r="FX93" i="8"/>
  <c r="FX32" i="8"/>
  <c r="FX17" i="8"/>
  <c r="FX96" i="8"/>
  <c r="FX63" i="8"/>
  <c r="FX68" i="8"/>
  <c r="FX74" i="8"/>
  <c r="FX34" i="8"/>
  <c r="FX95" i="8"/>
  <c r="FX70" i="8"/>
  <c r="FX27" i="8"/>
  <c r="FX66" i="8"/>
  <c r="FX64" i="8"/>
  <c r="FX28" i="8"/>
  <c r="FX29" i="8"/>
  <c r="FX4" i="8"/>
  <c r="FX38" i="8"/>
  <c r="FX33" i="8"/>
  <c r="FX65" i="8"/>
  <c r="FX31" i="8"/>
  <c r="FY3" i="8"/>
  <c r="FX30" i="8"/>
  <c r="FX94" i="8"/>
  <c r="FX69" i="8"/>
  <c r="FX67" i="8"/>
  <c r="FX62" i="8"/>
  <c r="FY2" i="8" l="1"/>
  <c r="FY7" i="8"/>
  <c r="FY1" i="8"/>
  <c r="FY17" i="8"/>
  <c r="FY93" i="8"/>
  <c r="FY96" i="8"/>
  <c r="FY29" i="8"/>
  <c r="FY74" i="8"/>
  <c r="FY63" i="8"/>
  <c r="FY95" i="8"/>
  <c r="FY64" i="8"/>
  <c r="FY28" i="8"/>
  <c r="FY67" i="8"/>
  <c r="FY65" i="8"/>
  <c r="FY33" i="8"/>
  <c r="FY68" i="8"/>
  <c r="FY27" i="8"/>
  <c r="FY31" i="8"/>
  <c r="FY4" i="8"/>
  <c r="FY34" i="8"/>
  <c r="FZ3" i="8"/>
  <c r="FY94" i="8"/>
  <c r="FY30" i="8"/>
  <c r="FY69" i="8"/>
  <c r="FY26" i="8"/>
  <c r="FY38" i="8"/>
  <c r="FY32" i="8"/>
  <c r="FY70" i="8"/>
  <c r="FY66" i="8"/>
  <c r="FY62" i="8"/>
  <c r="FX31" i="12"/>
  <c r="FX67" i="12"/>
  <c r="FX28" i="12"/>
  <c r="FX27" i="12"/>
  <c r="FX25" i="12"/>
  <c r="FX92" i="12"/>
  <c r="FX33" i="12"/>
  <c r="FX65" i="12"/>
  <c r="FX95" i="12"/>
  <c r="FX69" i="12"/>
  <c r="FX64" i="12"/>
  <c r="FX63" i="12"/>
  <c r="FX73" i="12"/>
  <c r="FX37" i="12"/>
  <c r="FX1" i="12"/>
  <c r="FX16" i="12"/>
  <c r="FX66" i="12"/>
  <c r="FX3" i="12"/>
  <c r="FX68" i="12"/>
  <c r="FX29" i="12"/>
  <c r="FY2" i="12"/>
  <c r="FY6" i="12" s="1"/>
  <c r="FX94" i="12"/>
  <c r="FX93" i="12"/>
  <c r="FX30" i="12"/>
  <c r="FX62" i="12"/>
  <c r="FX26" i="12"/>
  <c r="FX32" i="12"/>
  <c r="FX61" i="12"/>
  <c r="FZ7" i="8" l="1"/>
  <c r="FZ2" i="8"/>
  <c r="FY95" i="12"/>
  <c r="FY62" i="12"/>
  <c r="FY27" i="12"/>
  <c r="FY73" i="12"/>
  <c r="FY31" i="12"/>
  <c r="FY93" i="12"/>
  <c r="FY29" i="12"/>
  <c r="FY33" i="12"/>
  <c r="FY3" i="12"/>
  <c r="FY65" i="12"/>
  <c r="FY64" i="12"/>
  <c r="FY28" i="12"/>
  <c r="FY92" i="12"/>
  <c r="FY69" i="12"/>
  <c r="FY68" i="12"/>
  <c r="FZ2" i="12"/>
  <c r="FZ6" i="12" s="1"/>
  <c r="FY16" i="12"/>
  <c r="FY32" i="12"/>
  <c r="FY66" i="12"/>
  <c r="FY63" i="12"/>
  <c r="FY67" i="12"/>
  <c r="FY25" i="12"/>
  <c r="FY94" i="12"/>
  <c r="FY30" i="12"/>
  <c r="FY26" i="12"/>
  <c r="FY37" i="12"/>
  <c r="FY61" i="12"/>
  <c r="FZ1" i="8"/>
  <c r="FZ67" i="8"/>
  <c r="FZ31" i="8"/>
  <c r="FZ94" i="8"/>
  <c r="FZ34" i="8"/>
  <c r="FZ70" i="8"/>
  <c r="FZ65" i="8"/>
  <c r="FZ95" i="8"/>
  <c r="FZ33" i="8"/>
  <c r="FZ74" i="8"/>
  <c r="FZ64" i="8"/>
  <c r="FZ28" i="8"/>
  <c r="FZ26" i="8"/>
  <c r="FZ27" i="8"/>
  <c r="FZ63" i="8"/>
  <c r="GA3" i="8"/>
  <c r="FZ68" i="8"/>
  <c r="FZ32" i="8"/>
  <c r="FZ69" i="8"/>
  <c r="FZ96" i="8"/>
  <c r="FZ30" i="8"/>
  <c r="FZ17" i="8"/>
  <c r="FZ38" i="8"/>
  <c r="FZ4" i="8"/>
  <c r="FZ29" i="8"/>
  <c r="FZ93" i="8"/>
  <c r="FZ66" i="8"/>
  <c r="FZ62" i="8"/>
  <c r="GA2" i="8" l="1"/>
  <c r="GA7" i="8"/>
  <c r="GA1" i="8"/>
  <c r="GA74" i="8"/>
  <c r="GA32" i="8"/>
  <c r="GA33" i="8"/>
  <c r="GA95" i="8"/>
  <c r="GA94" i="8"/>
  <c r="GA66" i="8"/>
  <c r="GA30" i="8"/>
  <c r="GA38" i="8"/>
  <c r="GA69" i="8"/>
  <c r="GA17" i="8"/>
  <c r="GA29" i="8"/>
  <c r="GA34" i="8"/>
  <c r="GA70" i="8"/>
  <c r="GA67" i="8"/>
  <c r="GA64" i="8"/>
  <c r="GA68" i="8"/>
  <c r="GA26" i="8"/>
  <c r="GA4" i="8"/>
  <c r="GA31" i="8"/>
  <c r="GA28" i="8"/>
  <c r="GA63" i="8"/>
  <c r="GA65" i="8"/>
  <c r="GB3" i="8"/>
  <c r="GA27" i="8"/>
  <c r="GA93" i="8"/>
  <c r="GA96" i="8"/>
  <c r="GA62" i="8"/>
  <c r="FZ26" i="12"/>
  <c r="FZ63" i="12"/>
  <c r="FZ93" i="12"/>
  <c r="GA2" i="12"/>
  <c r="GA6" i="12" s="1"/>
  <c r="FZ29" i="12"/>
  <c r="FZ33" i="12"/>
  <c r="FZ92" i="12"/>
  <c r="FZ64" i="12"/>
  <c r="FZ66" i="12"/>
  <c r="FZ62" i="12"/>
  <c r="FZ73" i="12"/>
  <c r="FZ37" i="12"/>
  <c r="FZ16" i="12"/>
  <c r="FZ94" i="12"/>
  <c r="FZ28" i="12"/>
  <c r="FZ95" i="12"/>
  <c r="FZ68" i="12"/>
  <c r="FZ30" i="12"/>
  <c r="FZ27" i="12"/>
  <c r="FZ69" i="12"/>
  <c r="FZ3" i="12"/>
  <c r="FZ31" i="12"/>
  <c r="FZ25" i="12"/>
  <c r="FZ67" i="12"/>
  <c r="FZ65" i="12"/>
  <c r="FZ32" i="12"/>
  <c r="FZ61" i="12"/>
  <c r="GB7" i="8" l="1"/>
  <c r="GB2" i="8"/>
  <c r="GB1" i="8"/>
  <c r="GB74" i="8"/>
  <c r="GB34" i="8"/>
  <c r="GB64" i="8"/>
  <c r="GB26" i="8"/>
  <c r="GB30" i="8"/>
  <c r="GB93" i="8"/>
  <c r="GC3" i="8"/>
  <c r="GC2" i="8" s="1"/>
  <c r="GB4" i="8"/>
  <c r="GB96" i="8"/>
  <c r="GB32" i="8"/>
  <c r="GB65" i="8"/>
  <c r="GB33" i="8"/>
  <c r="GB70" i="8"/>
  <c r="GB38" i="8"/>
  <c r="GB63" i="8"/>
  <c r="GB95" i="8"/>
  <c r="GB31" i="8"/>
  <c r="GB17" i="8"/>
  <c r="GB27" i="8"/>
  <c r="GB29" i="8"/>
  <c r="GB94" i="8"/>
  <c r="GB67" i="8"/>
  <c r="GB28" i="8"/>
  <c r="GB68" i="8"/>
  <c r="GB69" i="8"/>
  <c r="GB66" i="8"/>
  <c r="GB62" i="8"/>
  <c r="GA29" i="12"/>
  <c r="GA25" i="12"/>
  <c r="GA64" i="12"/>
  <c r="GA27" i="12"/>
  <c r="GA26" i="12"/>
  <c r="GA3" i="12"/>
  <c r="GA65" i="12"/>
  <c r="GA62" i="12"/>
  <c r="GA69" i="12"/>
  <c r="GA73" i="12"/>
  <c r="GA37" i="12"/>
  <c r="GA68" i="12"/>
  <c r="GA66" i="12"/>
  <c r="GA63" i="12"/>
  <c r="GA16" i="12"/>
  <c r="GB2" i="12"/>
  <c r="GB6" i="12" s="1"/>
  <c r="GA33" i="12"/>
  <c r="GA31" i="12"/>
  <c r="GA95" i="12"/>
  <c r="GA32" i="12"/>
  <c r="GA30" i="12"/>
  <c r="GA28" i="12"/>
  <c r="GA93" i="12"/>
  <c r="GA67" i="12"/>
  <c r="GA92" i="12"/>
  <c r="GA94" i="12"/>
  <c r="GA61" i="12"/>
  <c r="GC7" i="8" l="1"/>
  <c r="GC1" i="8"/>
  <c r="GC33" i="8"/>
  <c r="GC38" i="8"/>
  <c r="GC31" i="8"/>
  <c r="GC63" i="8"/>
  <c r="GC69" i="8"/>
  <c r="GD3" i="8"/>
  <c r="GD2" i="8" s="1"/>
  <c r="GC30" i="8"/>
  <c r="GC93" i="8"/>
  <c r="GC70" i="8"/>
  <c r="GC96" i="8"/>
  <c r="GC74" i="8"/>
  <c r="GC32" i="8"/>
  <c r="GC28" i="8"/>
  <c r="GC94" i="8"/>
  <c r="GC34" i="8"/>
  <c r="GC26" i="8"/>
  <c r="GC65" i="8"/>
  <c r="GC68" i="8"/>
  <c r="GC27" i="8"/>
  <c r="GC64" i="8"/>
  <c r="GC95" i="8"/>
  <c r="GC67" i="8"/>
  <c r="GC66" i="8"/>
  <c r="GC4" i="8"/>
  <c r="GC29" i="8"/>
  <c r="GC17" i="8"/>
  <c r="GC62" i="8"/>
  <c r="GB28" i="12"/>
  <c r="GB64" i="12"/>
  <c r="GB73" i="12"/>
  <c r="GB31" i="12"/>
  <c r="GB27" i="12"/>
  <c r="GB37" i="12"/>
  <c r="GB29" i="12"/>
  <c r="GB25" i="12"/>
  <c r="GB65" i="12"/>
  <c r="GB32" i="12"/>
  <c r="GB68" i="12"/>
  <c r="GB63" i="12"/>
  <c r="GB69" i="12"/>
  <c r="GB30" i="12"/>
  <c r="GB95" i="12"/>
  <c r="GB66" i="12"/>
  <c r="GC2" i="12"/>
  <c r="GC6" i="12" s="1"/>
  <c r="GB62" i="12"/>
  <c r="GB3" i="12"/>
  <c r="GB26" i="12"/>
  <c r="GB93" i="12"/>
  <c r="GB33" i="12"/>
  <c r="GB92" i="12"/>
  <c r="GB16" i="12"/>
  <c r="GB67" i="12"/>
  <c r="GB94" i="12"/>
  <c r="GB61" i="12"/>
  <c r="GD7" i="8" l="1"/>
  <c r="GD1" i="8"/>
  <c r="GE3" i="8"/>
  <c r="GD17" i="8"/>
  <c r="GD4" i="8"/>
  <c r="GD32" i="8"/>
  <c r="GD31" i="8"/>
  <c r="GD64" i="8"/>
  <c r="GD65" i="8"/>
  <c r="GD95" i="8"/>
  <c r="GD94" i="8"/>
  <c r="GD26" i="8"/>
  <c r="GD38" i="8"/>
  <c r="GD34" i="8"/>
  <c r="GD63" i="8"/>
  <c r="GD66" i="8"/>
  <c r="GD93" i="8"/>
  <c r="GD30" i="8"/>
  <c r="GD29" i="8"/>
  <c r="GD33" i="8"/>
  <c r="GD70" i="8"/>
  <c r="GD28" i="8"/>
  <c r="GD67" i="8"/>
  <c r="GD74" i="8"/>
  <c r="GD96" i="8"/>
  <c r="GD69" i="8"/>
  <c r="GD27" i="8"/>
  <c r="GD68" i="8"/>
  <c r="GD62" i="8"/>
  <c r="GC67" i="12"/>
  <c r="GC92" i="12"/>
  <c r="GC95" i="12"/>
  <c r="GC69" i="12"/>
  <c r="GC65" i="12"/>
  <c r="GC94" i="12"/>
  <c r="GC73" i="12"/>
  <c r="GC16" i="12"/>
  <c r="GC29" i="12"/>
  <c r="GC27" i="12"/>
  <c r="GC62" i="12"/>
  <c r="GC66" i="12"/>
  <c r="GC64" i="12"/>
  <c r="GC37" i="12"/>
  <c r="GC63" i="12"/>
  <c r="GC32" i="12"/>
  <c r="GC26" i="12"/>
  <c r="GC31" i="12"/>
  <c r="GC25" i="12"/>
  <c r="GC68" i="12"/>
  <c r="GC30" i="12"/>
  <c r="GC93" i="12"/>
  <c r="GC3" i="12"/>
  <c r="GD2" i="12"/>
  <c r="GD6" i="12" s="1"/>
  <c r="GC33" i="12"/>
  <c r="GC28" i="12"/>
  <c r="GC61" i="12"/>
  <c r="GE7" i="8" l="1"/>
  <c r="GE2" i="8"/>
  <c r="GE1" i="8"/>
  <c r="GE96" i="8"/>
  <c r="GE4" i="8"/>
  <c r="GF3" i="8"/>
  <c r="GE64" i="8"/>
  <c r="GE66" i="8"/>
  <c r="GE28" i="8"/>
  <c r="GE27" i="8"/>
  <c r="GE93" i="8"/>
  <c r="GE63" i="8"/>
  <c r="GE69" i="8"/>
  <c r="GE94" i="8"/>
  <c r="GE95" i="8"/>
  <c r="GE38" i="8"/>
  <c r="GE32" i="8"/>
  <c r="GE33" i="8"/>
  <c r="GE29" i="8"/>
  <c r="GE26" i="8"/>
  <c r="GE65" i="8"/>
  <c r="GE30" i="8"/>
  <c r="GE74" i="8"/>
  <c r="GE67" i="8"/>
  <c r="GE34" i="8"/>
  <c r="GE70" i="8"/>
  <c r="GE68" i="8"/>
  <c r="GE31" i="8"/>
  <c r="GE17" i="8"/>
  <c r="GE62" i="8"/>
  <c r="GD69" i="12"/>
  <c r="GD66" i="12"/>
  <c r="GD95" i="12"/>
  <c r="GD65" i="12"/>
  <c r="GD62" i="12"/>
  <c r="GD68" i="12"/>
  <c r="GD16" i="12"/>
  <c r="GD30" i="12"/>
  <c r="GD32" i="12"/>
  <c r="GE2" i="12"/>
  <c r="GE6" i="12" s="1"/>
  <c r="GD92" i="12"/>
  <c r="GD25" i="12"/>
  <c r="GD27" i="12"/>
  <c r="GD73" i="12"/>
  <c r="GD28" i="12"/>
  <c r="GD37" i="12"/>
  <c r="GD67" i="12"/>
  <c r="GD64" i="12"/>
  <c r="GD26" i="12"/>
  <c r="GD29" i="12"/>
  <c r="GD31" i="12"/>
  <c r="GD63" i="12"/>
  <c r="GD33" i="12"/>
  <c r="GD94" i="12"/>
  <c r="GD93" i="12"/>
  <c r="GD3" i="12"/>
  <c r="GD61" i="12"/>
  <c r="GF7" i="8" l="1"/>
  <c r="GF2" i="8"/>
  <c r="GF1" i="8"/>
  <c r="GE37" i="12"/>
  <c r="GE25" i="12"/>
  <c r="GE67" i="12"/>
  <c r="GE63" i="12"/>
  <c r="GE95" i="12"/>
  <c r="GE94" i="12"/>
  <c r="GE92" i="12"/>
  <c r="GE3" i="12"/>
  <c r="GE27" i="12"/>
  <c r="GE29" i="12"/>
  <c r="GE32" i="12"/>
  <c r="GE30" i="12"/>
  <c r="GE31" i="12"/>
  <c r="GE28" i="12"/>
  <c r="GE26" i="12"/>
  <c r="GE62" i="12"/>
  <c r="GE73" i="12"/>
  <c r="GE93" i="12"/>
  <c r="GE69" i="12"/>
  <c r="GE16" i="12"/>
  <c r="GE66" i="12"/>
  <c r="GE68" i="12"/>
  <c r="GE33" i="12"/>
  <c r="GE65" i="12"/>
  <c r="GE64" i="12"/>
  <c r="GF2" i="12"/>
  <c r="GF6" i="12" s="1"/>
  <c r="GE61" i="12"/>
  <c r="GF66" i="8"/>
  <c r="GF70" i="8"/>
  <c r="GF38" i="8"/>
  <c r="GF68" i="8"/>
  <c r="GF93" i="8"/>
  <c r="GF64" i="8"/>
  <c r="GF27" i="8"/>
  <c r="GF32" i="8"/>
  <c r="GG3" i="8"/>
  <c r="GF65" i="8"/>
  <c r="GF74" i="8"/>
  <c r="GF63" i="8"/>
  <c r="GF28" i="8"/>
  <c r="GF31" i="8"/>
  <c r="GF94" i="8"/>
  <c r="GF95" i="8"/>
  <c r="GF67" i="8"/>
  <c r="GF26" i="8"/>
  <c r="GF33" i="8"/>
  <c r="GF69" i="8"/>
  <c r="GF34" i="8"/>
  <c r="GF4" i="8"/>
  <c r="GF29" i="8"/>
  <c r="GF30" i="8"/>
  <c r="GF17" i="8"/>
  <c r="GF96" i="8"/>
  <c r="GF62" i="8"/>
  <c r="GG2" i="8" l="1"/>
  <c r="GG7" i="8"/>
  <c r="GF27" i="12"/>
  <c r="GF29" i="12"/>
  <c r="GF92" i="12"/>
  <c r="GF68" i="12"/>
  <c r="GF73" i="12"/>
  <c r="GF66" i="12"/>
  <c r="GF31" i="12"/>
  <c r="GF95" i="12"/>
  <c r="GF16" i="12"/>
  <c r="GF63" i="12"/>
  <c r="GF26" i="12"/>
  <c r="GG2" i="12"/>
  <c r="GG6" i="12" s="1"/>
  <c r="GF64" i="12"/>
  <c r="GF33" i="12"/>
  <c r="GF67" i="12"/>
  <c r="GF3" i="12"/>
  <c r="GF30" i="12"/>
  <c r="GF65" i="12"/>
  <c r="GF25" i="12"/>
  <c r="GF32" i="12"/>
  <c r="GF94" i="12"/>
  <c r="GF93" i="12"/>
  <c r="GF37" i="12"/>
  <c r="GF28" i="12"/>
  <c r="GF69" i="12"/>
  <c r="GF62" i="12"/>
  <c r="GF61" i="12"/>
  <c r="GG65" i="8"/>
  <c r="GG17" i="8"/>
  <c r="GG63" i="8"/>
  <c r="GG32" i="8"/>
  <c r="GG64" i="8"/>
  <c r="GG38" i="8"/>
  <c r="GG33" i="8"/>
  <c r="GG96" i="8"/>
  <c r="GG95" i="8"/>
  <c r="GG27" i="8"/>
  <c r="GG69" i="8"/>
  <c r="GG30" i="8"/>
  <c r="GG66" i="8"/>
  <c r="GG67" i="8"/>
  <c r="GG68" i="8"/>
  <c r="GG70" i="8"/>
  <c r="GG34" i="8"/>
  <c r="GG74" i="8"/>
  <c r="GG26" i="8"/>
  <c r="GG29" i="8"/>
  <c r="GG28" i="8"/>
  <c r="GG93" i="8"/>
  <c r="GH3" i="8"/>
  <c r="GG4" i="8"/>
  <c r="GG31" i="8"/>
  <c r="GG94" i="8"/>
  <c r="GG62" i="8"/>
  <c r="GG1" i="8"/>
  <c r="GH2" i="8" l="1"/>
  <c r="GH7" i="8"/>
  <c r="GH1" i="8"/>
  <c r="GH64" i="8"/>
  <c r="GH30" i="8"/>
  <c r="GH38" i="8"/>
  <c r="GH17" i="8"/>
  <c r="GH66" i="8"/>
  <c r="GH27" i="8"/>
  <c r="GH65" i="8"/>
  <c r="GH29" i="8"/>
  <c r="GH70" i="8"/>
  <c r="GH32" i="8"/>
  <c r="GH95" i="8"/>
  <c r="GH67" i="8"/>
  <c r="GH63" i="8"/>
  <c r="GH34" i="8"/>
  <c r="GH74" i="8"/>
  <c r="GH94" i="8"/>
  <c r="GI3" i="8"/>
  <c r="GH26" i="8"/>
  <c r="GH33" i="8"/>
  <c r="GH28" i="8"/>
  <c r="GH96" i="8"/>
  <c r="GH4" i="8"/>
  <c r="GH31" i="8"/>
  <c r="GH69" i="8"/>
  <c r="GH68" i="8"/>
  <c r="GH93" i="8"/>
  <c r="GH62" i="8"/>
  <c r="GG29" i="12"/>
  <c r="GG68" i="12"/>
  <c r="GG65" i="12"/>
  <c r="GG3" i="12"/>
  <c r="GG33" i="12"/>
  <c r="GG31" i="12"/>
  <c r="GG73" i="12"/>
  <c r="GG37" i="12"/>
  <c r="GG69" i="12"/>
  <c r="GG67" i="12"/>
  <c r="GG30" i="12"/>
  <c r="GG26" i="12"/>
  <c r="GG64" i="12"/>
  <c r="GG27" i="12"/>
  <c r="GG62" i="12"/>
  <c r="GG32" i="12"/>
  <c r="GH2" i="12"/>
  <c r="GH6" i="12" s="1"/>
  <c r="GG25" i="12"/>
  <c r="GG95" i="12"/>
  <c r="GG66" i="12"/>
  <c r="GG93" i="12"/>
  <c r="GG28" i="12"/>
  <c r="GG16" i="12"/>
  <c r="GG63" i="12"/>
  <c r="GG94" i="12"/>
  <c r="GG92" i="12"/>
  <c r="GG61" i="12"/>
  <c r="GI7" i="8" l="1"/>
  <c r="GI2" i="8"/>
  <c r="GI1" i="8"/>
  <c r="GI28" i="8"/>
  <c r="GI93" i="8"/>
  <c r="GI17" i="8"/>
  <c r="GI33" i="8"/>
  <c r="GI66" i="8"/>
  <c r="GI26" i="8"/>
  <c r="GI95" i="8"/>
  <c r="GI96" i="8"/>
  <c r="GI27" i="8"/>
  <c r="GI64" i="8"/>
  <c r="GI29" i="8"/>
  <c r="GI30" i="8"/>
  <c r="GI31" i="8"/>
  <c r="GI32" i="8"/>
  <c r="GI94" i="8"/>
  <c r="GI34" i="8"/>
  <c r="GI70" i="8"/>
  <c r="GI63" i="8"/>
  <c r="GI67" i="8"/>
  <c r="GI68" i="8"/>
  <c r="GI65" i="8"/>
  <c r="GI4" i="8"/>
  <c r="GJ3" i="8"/>
  <c r="GI38" i="8"/>
  <c r="GI74" i="8"/>
  <c r="GI69" i="8"/>
  <c r="GI62" i="8"/>
  <c r="GH16" i="12"/>
  <c r="GH27" i="12"/>
  <c r="GH30" i="12"/>
  <c r="GH28" i="12"/>
  <c r="GH63" i="12"/>
  <c r="GH31" i="12"/>
  <c r="GH66" i="12"/>
  <c r="GH93" i="12"/>
  <c r="GH92" i="12"/>
  <c r="GI2" i="12"/>
  <c r="GI6" i="12" s="1"/>
  <c r="GH94" i="12"/>
  <c r="GH62" i="12"/>
  <c r="GH64" i="12"/>
  <c r="GH25" i="12"/>
  <c r="GH29" i="12"/>
  <c r="GH69" i="12"/>
  <c r="GH68" i="12"/>
  <c r="GH3" i="12"/>
  <c r="GH73" i="12"/>
  <c r="GH37" i="12"/>
  <c r="GH32" i="12"/>
  <c r="GH65" i="12"/>
  <c r="GH33" i="12"/>
  <c r="GH67" i="12"/>
  <c r="GH95" i="12"/>
  <c r="GH26" i="12"/>
  <c r="GH61" i="12"/>
  <c r="GJ7" i="8" l="1"/>
  <c r="GJ2" i="8"/>
  <c r="GJ1" i="8"/>
  <c r="GJ70" i="8"/>
  <c r="GJ96" i="8"/>
  <c r="GK3" i="8"/>
  <c r="GJ31" i="8"/>
  <c r="GJ74" i="8"/>
  <c r="GJ28" i="8"/>
  <c r="GJ30" i="8"/>
  <c r="GJ66" i="8"/>
  <c r="GJ93" i="8"/>
  <c r="GJ32" i="8"/>
  <c r="GJ68" i="8"/>
  <c r="GJ34" i="8"/>
  <c r="GJ29" i="8"/>
  <c r="GJ26" i="8"/>
  <c r="GJ95" i="8"/>
  <c r="GJ94" i="8"/>
  <c r="GJ63" i="8"/>
  <c r="GJ33" i="8"/>
  <c r="GJ67" i="8"/>
  <c r="GJ4" i="8"/>
  <c r="GJ69" i="8"/>
  <c r="GJ64" i="8"/>
  <c r="GJ27" i="8"/>
  <c r="GJ65" i="8"/>
  <c r="GJ38" i="8"/>
  <c r="GJ17" i="8"/>
  <c r="GJ62" i="8"/>
  <c r="GI93" i="12"/>
  <c r="GI25" i="12"/>
  <c r="GI63" i="12"/>
  <c r="GI33" i="12"/>
  <c r="GI73" i="12"/>
  <c r="GI30" i="12"/>
  <c r="GI65" i="12"/>
  <c r="GI31" i="12"/>
  <c r="GI92" i="12"/>
  <c r="GI27" i="12"/>
  <c r="GI16" i="12"/>
  <c r="GI32" i="12"/>
  <c r="GI68" i="12"/>
  <c r="GI3" i="12"/>
  <c r="GI95" i="12"/>
  <c r="GI64" i="12"/>
  <c r="GI37" i="12"/>
  <c r="GI62" i="12"/>
  <c r="GI29" i="12"/>
  <c r="GJ2" i="12"/>
  <c r="GJ6" i="12" s="1"/>
  <c r="GI66" i="12"/>
  <c r="GI67" i="12"/>
  <c r="GI94" i="12"/>
  <c r="GI28" i="12"/>
  <c r="GI26" i="12"/>
  <c r="GI69" i="12"/>
  <c r="GI61" i="12"/>
  <c r="GK7" i="8" l="1"/>
  <c r="GK2" i="8"/>
  <c r="GK1" i="8"/>
  <c r="GJ29" i="12"/>
  <c r="GJ73" i="12"/>
  <c r="GJ95" i="12"/>
  <c r="GJ65" i="12"/>
  <c r="GJ30" i="12"/>
  <c r="GJ64" i="12"/>
  <c r="GJ66" i="12"/>
  <c r="GJ33" i="12"/>
  <c r="GJ31" i="12"/>
  <c r="GJ16" i="12"/>
  <c r="GJ25" i="12"/>
  <c r="GJ3" i="12"/>
  <c r="GJ92" i="12"/>
  <c r="GJ94" i="12"/>
  <c r="GJ62" i="12"/>
  <c r="GJ28" i="12"/>
  <c r="GJ27" i="12"/>
  <c r="GJ93" i="12"/>
  <c r="GJ63" i="12"/>
  <c r="GJ69" i="12"/>
  <c r="GJ37" i="12"/>
  <c r="GJ32" i="12"/>
  <c r="GK2" i="12"/>
  <c r="GK6" i="12" s="1"/>
  <c r="GJ26" i="12"/>
  <c r="GJ67" i="12"/>
  <c r="GJ68" i="12"/>
  <c r="GJ61" i="12"/>
  <c r="GK17" i="8"/>
  <c r="GK28" i="8"/>
  <c r="GK93" i="8"/>
  <c r="GK70" i="8"/>
  <c r="GK94" i="8"/>
  <c r="GK34" i="8"/>
  <c r="GK29" i="8"/>
  <c r="GK31" i="8"/>
  <c r="GK26" i="8"/>
  <c r="GK64" i="8"/>
  <c r="GK66" i="8"/>
  <c r="GK30" i="8"/>
  <c r="GK95" i="8"/>
  <c r="GK65" i="8"/>
  <c r="GK96" i="8"/>
  <c r="GK4" i="8"/>
  <c r="GK27" i="8"/>
  <c r="GK63" i="8"/>
  <c r="GK32" i="8"/>
  <c r="GL3" i="8"/>
  <c r="GL2" i="8" s="1"/>
  <c r="GK33" i="8"/>
  <c r="GK38" i="8"/>
  <c r="GK69" i="8"/>
  <c r="GK68" i="8"/>
  <c r="GK67" i="8"/>
  <c r="GK74" i="8"/>
  <c r="GK62" i="8"/>
  <c r="GL7" i="8" l="1"/>
  <c r="GL67" i="8"/>
  <c r="GL27" i="8"/>
  <c r="GL68" i="8"/>
  <c r="GL30" i="8"/>
  <c r="GL38" i="8"/>
  <c r="GL93" i="8"/>
  <c r="GL17" i="8"/>
  <c r="GL66" i="8"/>
  <c r="GL28" i="8"/>
  <c r="GL64" i="8"/>
  <c r="GL33" i="8"/>
  <c r="GL69" i="8"/>
  <c r="GL31" i="8"/>
  <c r="GL94" i="8"/>
  <c r="GL4" i="8"/>
  <c r="GL26" i="8"/>
  <c r="GL65" i="8"/>
  <c r="GL95" i="8"/>
  <c r="GL63" i="8"/>
  <c r="GL74" i="8"/>
  <c r="GL29" i="8"/>
  <c r="GL70" i="8"/>
  <c r="GM3" i="8"/>
  <c r="GL32" i="8"/>
  <c r="GL34" i="8"/>
  <c r="GL96" i="8"/>
  <c r="GL62" i="8"/>
  <c r="GK69" i="12"/>
  <c r="GK31" i="12"/>
  <c r="GK67" i="12"/>
  <c r="GK73" i="12"/>
  <c r="GK66" i="12"/>
  <c r="GK32" i="12"/>
  <c r="GK92" i="12"/>
  <c r="GK37" i="12"/>
  <c r="GK3" i="12"/>
  <c r="GK26" i="12"/>
  <c r="GK16" i="12"/>
  <c r="GK27" i="12"/>
  <c r="GK30" i="12"/>
  <c r="GK65" i="12"/>
  <c r="GK94" i="12"/>
  <c r="GK95" i="12"/>
  <c r="GK62" i="12"/>
  <c r="GK63" i="12"/>
  <c r="GK93" i="12"/>
  <c r="GK25" i="12"/>
  <c r="GK28" i="12"/>
  <c r="GK33" i="12"/>
  <c r="GK64" i="12"/>
  <c r="GL2" i="12"/>
  <c r="GL6" i="12" s="1"/>
  <c r="GK68" i="12"/>
  <c r="GK29" i="12"/>
  <c r="GK61" i="12"/>
  <c r="GL1" i="8"/>
  <c r="GM7" i="8" l="1"/>
  <c r="GM2" i="8"/>
  <c r="GM1" i="8"/>
  <c r="GM27" i="8"/>
  <c r="GM70" i="8"/>
  <c r="GN3" i="8"/>
  <c r="GM95" i="8"/>
  <c r="GM33" i="8"/>
  <c r="GM31" i="8"/>
  <c r="GM17" i="8"/>
  <c r="GM32" i="8"/>
  <c r="GM67" i="8"/>
  <c r="GM74" i="8"/>
  <c r="GM4" i="8"/>
  <c r="GM94" i="8"/>
  <c r="GM65" i="8"/>
  <c r="GM68" i="8"/>
  <c r="GM66" i="8"/>
  <c r="GM64" i="8"/>
  <c r="GM63" i="8"/>
  <c r="GM29" i="8"/>
  <c r="GM69" i="8"/>
  <c r="GM30" i="8"/>
  <c r="GM26" i="8"/>
  <c r="GM28" i="8"/>
  <c r="GM34" i="8"/>
  <c r="GM93" i="8"/>
  <c r="GM96" i="8"/>
  <c r="GM38" i="8"/>
  <c r="GM62" i="8"/>
  <c r="GL68" i="12"/>
  <c r="GL16" i="12"/>
  <c r="GM2" i="12"/>
  <c r="GM6" i="12" s="1"/>
  <c r="GL26" i="12"/>
  <c r="GL3" i="12"/>
  <c r="GL27" i="12"/>
  <c r="GL94" i="12"/>
  <c r="GL93" i="12"/>
  <c r="GL73" i="12"/>
  <c r="GL32" i="12"/>
  <c r="GL28" i="12"/>
  <c r="GL65" i="12"/>
  <c r="GL63" i="12"/>
  <c r="GL62" i="12"/>
  <c r="GL25" i="12"/>
  <c r="GL29" i="12"/>
  <c r="GL30" i="12"/>
  <c r="GL95" i="12"/>
  <c r="GL37" i="12"/>
  <c r="GL66" i="12"/>
  <c r="GL31" i="12"/>
  <c r="GL92" i="12"/>
  <c r="GL64" i="12"/>
  <c r="GL33" i="12"/>
  <c r="GL69" i="12"/>
  <c r="GL67" i="12"/>
  <c r="GL61" i="12"/>
  <c r="GN7" i="8" l="1"/>
  <c r="GN2" i="8"/>
  <c r="GN1" i="8"/>
  <c r="GN26" i="8"/>
  <c r="GN32" i="8"/>
  <c r="GN94" i="8"/>
  <c r="GN95" i="8"/>
  <c r="GN30" i="8"/>
  <c r="GN70" i="8"/>
  <c r="GN27" i="8"/>
  <c r="GN69" i="8"/>
  <c r="GN63" i="8"/>
  <c r="GN17" i="8"/>
  <c r="GO3" i="8"/>
  <c r="GN93" i="8"/>
  <c r="GN74" i="8"/>
  <c r="GN66" i="8"/>
  <c r="GN68" i="8"/>
  <c r="GN33" i="8"/>
  <c r="GN28" i="8"/>
  <c r="GN65" i="8"/>
  <c r="GN38" i="8"/>
  <c r="GN64" i="8"/>
  <c r="GN34" i="8"/>
  <c r="GN29" i="8"/>
  <c r="GN67" i="8"/>
  <c r="GN4" i="8"/>
  <c r="GN31" i="8"/>
  <c r="GN96" i="8"/>
  <c r="GN62" i="8"/>
  <c r="GM93" i="12"/>
  <c r="GM27" i="12"/>
  <c r="GM3" i="12"/>
  <c r="GM73" i="12"/>
  <c r="GM29" i="12"/>
  <c r="GM32" i="12"/>
  <c r="GM30" i="12"/>
  <c r="GM16" i="12"/>
  <c r="GM26" i="12"/>
  <c r="GM62" i="12"/>
  <c r="GM65" i="12"/>
  <c r="GM69" i="12"/>
  <c r="GM64" i="12"/>
  <c r="GM28" i="12"/>
  <c r="GN2" i="12"/>
  <c r="GN6" i="12" s="1"/>
  <c r="GM68" i="12"/>
  <c r="GM94" i="12"/>
  <c r="GM63" i="12"/>
  <c r="GM37" i="12"/>
  <c r="GM95" i="12"/>
  <c r="GM25" i="12"/>
  <c r="GM92" i="12"/>
  <c r="GM67" i="12"/>
  <c r="GM31" i="12"/>
  <c r="GM66" i="12"/>
  <c r="GM33" i="12"/>
  <c r="GM61" i="12"/>
  <c r="GO7" i="8" l="1"/>
  <c r="GO2" i="8"/>
  <c r="GO1" i="8"/>
  <c r="GN3" i="12"/>
  <c r="GN64" i="12"/>
  <c r="GN65" i="12"/>
  <c r="GN93" i="12"/>
  <c r="GN37" i="12"/>
  <c r="GN62" i="12"/>
  <c r="GN25" i="12"/>
  <c r="GN63" i="12"/>
  <c r="GN26" i="12"/>
  <c r="GN27" i="12"/>
  <c r="GN33" i="12"/>
  <c r="GN32" i="12"/>
  <c r="GN95" i="12"/>
  <c r="GN30" i="12"/>
  <c r="GN31" i="12"/>
  <c r="GN28" i="12"/>
  <c r="GN69" i="12"/>
  <c r="GN68" i="12"/>
  <c r="GN16" i="12"/>
  <c r="GN67" i="12"/>
  <c r="GN73" i="12"/>
  <c r="GN94" i="12"/>
  <c r="GN92" i="12"/>
  <c r="GO2" i="12"/>
  <c r="GO6" i="12" s="1"/>
  <c r="GN29" i="12"/>
  <c r="GN66" i="12"/>
  <c r="GN61" i="12"/>
  <c r="GO74" i="8"/>
  <c r="GO96" i="8"/>
  <c r="GO95" i="8"/>
  <c r="GO32" i="8"/>
  <c r="GO30" i="8"/>
  <c r="GO63" i="8"/>
  <c r="GO34" i="8"/>
  <c r="GO27" i="8"/>
  <c r="GO70" i="8"/>
  <c r="GO65" i="8"/>
  <c r="GP3" i="8"/>
  <c r="GO67" i="8"/>
  <c r="GO94" i="8"/>
  <c r="GO17" i="8"/>
  <c r="GO29" i="8"/>
  <c r="GO93" i="8"/>
  <c r="GO64" i="8"/>
  <c r="GO28" i="8"/>
  <c r="GO4" i="8"/>
  <c r="GO38" i="8"/>
  <c r="GO68" i="8"/>
  <c r="GO26" i="8"/>
  <c r="GO31" i="8"/>
  <c r="GO33" i="8"/>
  <c r="GO69" i="8"/>
  <c r="GO66" i="8"/>
  <c r="GO62" i="8"/>
  <c r="GP7" i="8" l="1"/>
  <c r="GP2" i="8"/>
  <c r="GO29" i="12"/>
  <c r="GO27" i="12"/>
  <c r="GO65" i="12"/>
  <c r="GO32" i="12"/>
  <c r="GO28" i="12"/>
  <c r="GO31" i="12"/>
  <c r="GO30" i="12"/>
  <c r="GO73" i="12"/>
  <c r="GO92" i="12"/>
  <c r="GO62" i="12"/>
  <c r="GO68" i="12"/>
  <c r="GP2" i="12"/>
  <c r="GP6" i="12" s="1"/>
  <c r="GO93" i="12"/>
  <c r="GO33" i="12"/>
  <c r="GO25" i="12"/>
  <c r="GO37" i="12"/>
  <c r="GO67" i="12"/>
  <c r="GO3" i="12"/>
  <c r="GO69" i="12"/>
  <c r="GO66" i="12"/>
  <c r="GO63" i="12"/>
  <c r="GO95" i="12"/>
  <c r="GO94" i="12"/>
  <c r="GO26" i="12"/>
  <c r="GO64" i="12"/>
  <c r="GO16" i="12"/>
  <c r="GO61" i="12"/>
  <c r="GP31" i="8"/>
  <c r="GP93" i="8"/>
  <c r="GP4" i="8"/>
  <c r="GP26" i="8"/>
  <c r="GP94" i="8"/>
  <c r="GP95" i="8"/>
  <c r="GP69" i="8"/>
  <c r="GP30" i="8"/>
  <c r="GP27" i="8"/>
  <c r="GQ3" i="8"/>
  <c r="GP28" i="8"/>
  <c r="GP68" i="8"/>
  <c r="GP34" i="8"/>
  <c r="GP63" i="8"/>
  <c r="GP29" i="8"/>
  <c r="GP64" i="8"/>
  <c r="GP67" i="8"/>
  <c r="GP74" i="8"/>
  <c r="GP32" i="8"/>
  <c r="GP17" i="8"/>
  <c r="GP96" i="8"/>
  <c r="GP66" i="8"/>
  <c r="GP33" i="8"/>
  <c r="GP38" i="8"/>
  <c r="GP65" i="8"/>
  <c r="GP70" i="8"/>
  <c r="GP62" i="8"/>
  <c r="GP1" i="8"/>
  <c r="GQ2" i="8" l="1"/>
  <c r="GQ7" i="8"/>
  <c r="GQ1" i="8"/>
  <c r="GQ32" i="8"/>
  <c r="GQ74" i="8"/>
  <c r="GQ17" i="8"/>
  <c r="GQ69" i="8"/>
  <c r="GQ4" i="8"/>
  <c r="GQ68" i="8"/>
  <c r="GQ26" i="8"/>
  <c r="GQ31" i="8"/>
  <c r="GQ95" i="8"/>
  <c r="GQ94" i="8"/>
  <c r="GQ28" i="8"/>
  <c r="GQ29" i="8"/>
  <c r="GQ93" i="8"/>
  <c r="GQ34" i="8"/>
  <c r="GQ63" i="8"/>
  <c r="GQ67" i="8"/>
  <c r="GQ65" i="8"/>
  <c r="GQ38" i="8"/>
  <c r="GQ66" i="8"/>
  <c r="GQ30" i="8"/>
  <c r="GQ96" i="8"/>
  <c r="GQ64" i="8"/>
  <c r="GR3" i="8"/>
  <c r="GQ70" i="8"/>
  <c r="GQ33" i="8"/>
  <c r="GQ27" i="8"/>
  <c r="GQ62" i="8"/>
  <c r="GP65" i="12"/>
  <c r="GP29" i="12"/>
  <c r="GP92" i="12"/>
  <c r="GP69" i="12"/>
  <c r="GP67" i="12"/>
  <c r="GP28" i="12"/>
  <c r="GP16" i="12"/>
  <c r="GP27" i="12"/>
  <c r="GP64" i="12"/>
  <c r="GP73" i="12"/>
  <c r="GP94" i="12"/>
  <c r="GQ2" i="12"/>
  <c r="GQ6" i="12" s="1"/>
  <c r="GP30" i="12"/>
  <c r="GP62" i="12"/>
  <c r="GP68" i="12"/>
  <c r="GP37" i="12"/>
  <c r="GP32" i="12"/>
  <c r="GP3" i="12"/>
  <c r="GP95" i="12"/>
  <c r="GP31" i="12"/>
  <c r="GP26" i="12"/>
  <c r="GP25" i="12"/>
  <c r="GP33" i="12"/>
  <c r="GP66" i="12"/>
  <c r="GP63" i="12"/>
  <c r="GP93" i="12"/>
  <c r="GP61" i="12"/>
  <c r="GR7" i="8" l="1"/>
  <c r="GR2" i="8"/>
  <c r="GR1" i="8"/>
  <c r="GR28" i="8"/>
  <c r="GR29" i="8"/>
  <c r="GR96" i="8"/>
  <c r="GR67" i="8"/>
  <c r="GR64" i="8"/>
  <c r="GR27" i="8"/>
  <c r="GR33" i="8"/>
  <c r="GR70" i="8"/>
  <c r="GR17" i="8"/>
  <c r="GR4" i="8"/>
  <c r="GR63" i="8"/>
  <c r="GR68" i="8"/>
  <c r="GR26" i="8"/>
  <c r="GR93" i="8"/>
  <c r="GR32" i="8"/>
  <c r="GR34" i="8"/>
  <c r="GR38" i="8"/>
  <c r="GR95" i="8"/>
  <c r="GR30" i="8"/>
  <c r="GR94" i="8"/>
  <c r="GR65" i="8"/>
  <c r="GR69" i="8"/>
  <c r="GR74" i="8"/>
  <c r="GR66" i="8"/>
  <c r="GS3" i="8"/>
  <c r="GR31" i="8"/>
  <c r="GR62" i="8"/>
  <c r="GQ95" i="12"/>
  <c r="GQ68" i="12"/>
  <c r="GQ29" i="12"/>
  <c r="GQ65" i="12"/>
  <c r="GQ27" i="12"/>
  <c r="GQ28" i="12"/>
  <c r="GQ16" i="12"/>
  <c r="GQ37" i="12"/>
  <c r="GQ67" i="12"/>
  <c r="GQ32" i="12"/>
  <c r="GQ30" i="12"/>
  <c r="GQ93" i="12"/>
  <c r="GR2" i="12"/>
  <c r="GR6" i="12" s="1"/>
  <c r="GQ94" i="12"/>
  <c r="GQ66" i="12"/>
  <c r="GQ64" i="12"/>
  <c r="GQ92" i="12"/>
  <c r="GQ25" i="12"/>
  <c r="GQ26" i="12"/>
  <c r="GQ62" i="12"/>
  <c r="GQ31" i="12"/>
  <c r="GQ63" i="12"/>
  <c r="GQ69" i="12"/>
  <c r="GQ73" i="12"/>
  <c r="GQ33" i="12"/>
  <c r="GQ3" i="12"/>
  <c r="GQ61" i="12"/>
  <c r="GS7" i="8" l="1"/>
  <c r="GS2" i="8"/>
  <c r="GS1" i="8"/>
  <c r="GS32" i="8"/>
  <c r="GS33" i="8"/>
  <c r="GS30" i="8"/>
  <c r="GS96" i="8"/>
  <c r="GS69" i="8"/>
  <c r="GS68" i="8"/>
  <c r="GS70" i="8"/>
  <c r="GS28" i="8"/>
  <c r="GS94" i="8"/>
  <c r="GS64" i="8"/>
  <c r="GT3" i="8"/>
  <c r="GS63" i="8"/>
  <c r="GS27" i="8"/>
  <c r="GS95" i="8"/>
  <c r="GS38" i="8"/>
  <c r="GS65" i="8"/>
  <c r="GS74" i="8"/>
  <c r="GS66" i="8"/>
  <c r="GS4" i="8"/>
  <c r="GS29" i="8"/>
  <c r="GS67" i="8"/>
  <c r="GS17" i="8"/>
  <c r="GS93" i="8"/>
  <c r="GS26" i="8"/>
  <c r="GS31" i="8"/>
  <c r="GS34" i="8"/>
  <c r="GS62" i="8"/>
  <c r="GR62" i="12"/>
  <c r="GR64" i="12"/>
  <c r="GR27" i="12"/>
  <c r="GR94" i="12"/>
  <c r="GR31" i="12"/>
  <c r="GR73" i="12"/>
  <c r="GR16" i="12"/>
  <c r="GR37" i="12"/>
  <c r="GR92" i="12"/>
  <c r="GR28" i="12"/>
  <c r="GR65" i="12"/>
  <c r="GR30" i="12"/>
  <c r="GR63" i="12"/>
  <c r="GR26" i="12"/>
  <c r="GR66" i="12"/>
  <c r="GR68" i="12"/>
  <c r="GS2" i="12"/>
  <c r="GS6" i="12" s="1"/>
  <c r="GR25" i="12"/>
  <c r="GR67" i="12"/>
  <c r="GR93" i="12"/>
  <c r="GR32" i="12"/>
  <c r="GR69" i="12"/>
  <c r="GR29" i="12"/>
  <c r="GR3" i="12"/>
  <c r="GR95" i="12"/>
  <c r="GR33" i="12"/>
  <c r="GR61" i="12"/>
  <c r="GT7" i="8" l="1"/>
  <c r="GT2" i="8"/>
  <c r="GS26" i="12"/>
  <c r="GS33" i="12"/>
  <c r="GS25" i="12"/>
  <c r="GS94" i="12"/>
  <c r="GS68" i="12"/>
  <c r="GS31" i="12"/>
  <c r="GS95" i="12"/>
  <c r="GS65" i="12"/>
  <c r="GS64" i="12"/>
  <c r="GS30" i="12"/>
  <c r="GS28" i="12"/>
  <c r="GS73" i="12"/>
  <c r="GS29" i="12"/>
  <c r="GS27" i="12"/>
  <c r="GS16" i="12"/>
  <c r="GS92" i="12"/>
  <c r="GS32" i="12"/>
  <c r="GS66" i="12"/>
  <c r="GS62" i="12"/>
  <c r="GT2" i="12"/>
  <c r="GT6" i="12" s="1"/>
  <c r="GS69" i="12"/>
  <c r="GS67" i="12"/>
  <c r="GS3" i="12"/>
  <c r="GS63" i="12"/>
  <c r="GS37" i="12"/>
  <c r="GS93" i="12"/>
  <c r="GS61" i="12"/>
  <c r="GT1" i="8"/>
  <c r="GT66" i="8"/>
  <c r="GT29" i="8"/>
  <c r="GT17" i="8"/>
  <c r="GT69" i="8"/>
  <c r="GT96" i="8"/>
  <c r="GT30" i="8"/>
  <c r="GT74" i="8"/>
  <c r="GT93" i="8"/>
  <c r="GT32" i="8"/>
  <c r="GT94" i="8"/>
  <c r="GT64" i="8"/>
  <c r="GT67" i="8"/>
  <c r="GT95" i="8"/>
  <c r="GU3" i="8"/>
  <c r="GT63" i="8"/>
  <c r="GT70" i="8"/>
  <c r="GT4" i="8"/>
  <c r="GT28" i="8"/>
  <c r="GT27" i="8"/>
  <c r="GT31" i="8"/>
  <c r="GT33" i="8"/>
  <c r="GT26" i="8"/>
  <c r="GT34" i="8"/>
  <c r="GT65" i="8"/>
  <c r="GT38" i="8"/>
  <c r="GT68" i="8"/>
  <c r="GT62" i="8"/>
  <c r="GU2" i="8" l="1"/>
  <c r="GU7" i="8"/>
  <c r="GT16" i="12"/>
  <c r="GT26" i="12"/>
  <c r="GT32" i="12"/>
  <c r="GT31" i="12"/>
  <c r="GT63" i="12"/>
  <c r="GT62" i="12"/>
  <c r="GT30" i="12"/>
  <c r="GT69" i="12"/>
  <c r="GT68" i="12"/>
  <c r="GT27" i="12"/>
  <c r="GT37" i="12"/>
  <c r="GT33" i="12"/>
  <c r="GT64" i="12"/>
  <c r="GT25" i="12"/>
  <c r="GT67" i="12"/>
  <c r="GT93" i="12"/>
  <c r="GT65" i="12"/>
  <c r="GT73" i="12"/>
  <c r="GT28" i="12"/>
  <c r="GT94" i="12"/>
  <c r="GT95" i="12"/>
  <c r="GT29" i="12"/>
  <c r="GT92" i="12"/>
  <c r="GT3" i="12"/>
  <c r="GT66" i="12"/>
  <c r="GU2" i="12"/>
  <c r="GU6" i="12" s="1"/>
  <c r="GT61" i="12"/>
  <c r="GU1" i="8"/>
  <c r="GU63" i="8"/>
  <c r="GU34" i="8"/>
  <c r="GU69" i="8"/>
  <c r="GU96" i="8"/>
  <c r="GU95" i="8"/>
  <c r="GU29" i="8"/>
  <c r="GU17" i="8"/>
  <c r="GU28" i="8"/>
  <c r="GU94" i="8"/>
  <c r="GU33" i="8"/>
  <c r="GU66" i="8"/>
  <c r="GU64" i="8"/>
  <c r="GU26" i="8"/>
  <c r="GU4" i="8"/>
  <c r="GU38" i="8"/>
  <c r="GU27" i="8"/>
  <c r="GU93" i="8"/>
  <c r="GU31" i="8"/>
  <c r="GV3" i="8"/>
  <c r="GU67" i="8"/>
  <c r="GU30" i="8"/>
  <c r="GU74" i="8"/>
  <c r="GU70" i="8"/>
  <c r="GU32" i="8"/>
  <c r="GU68" i="8"/>
  <c r="GU65" i="8"/>
  <c r="GU62" i="8"/>
  <c r="GV2" i="8" l="1"/>
  <c r="GV7" i="8"/>
  <c r="GU62" i="12"/>
  <c r="GU3" i="12"/>
  <c r="GU68" i="12"/>
  <c r="GU29" i="12"/>
  <c r="GU92" i="12"/>
  <c r="GU33" i="12"/>
  <c r="GU67" i="12"/>
  <c r="GU28" i="12"/>
  <c r="GU66" i="12"/>
  <c r="GU73" i="12"/>
  <c r="GU93" i="12"/>
  <c r="GU27" i="12"/>
  <c r="GU69" i="12"/>
  <c r="GU26" i="12"/>
  <c r="GU25" i="12"/>
  <c r="GU65" i="12"/>
  <c r="GU32" i="12"/>
  <c r="GU16" i="12"/>
  <c r="GU37" i="12"/>
  <c r="GU94" i="12"/>
  <c r="GU64" i="12"/>
  <c r="GU63" i="12"/>
  <c r="GU31" i="12"/>
  <c r="GU95" i="12"/>
  <c r="GU30" i="12"/>
  <c r="GV2" i="12"/>
  <c r="GV6" i="12" s="1"/>
  <c r="GU61" i="12"/>
  <c r="GV1" i="8"/>
  <c r="GV66" i="8"/>
  <c r="GV64" i="8"/>
  <c r="GW3" i="8"/>
  <c r="GV34" i="8"/>
  <c r="GV29" i="8"/>
  <c r="GV63" i="8"/>
  <c r="GV31" i="8"/>
  <c r="GV27" i="8"/>
  <c r="GV94" i="8"/>
  <c r="GV4" i="8"/>
  <c r="GV95" i="8"/>
  <c r="GV26" i="8"/>
  <c r="GV30" i="8"/>
  <c r="GV74" i="8"/>
  <c r="GV32" i="8"/>
  <c r="GV69" i="8"/>
  <c r="GV96" i="8"/>
  <c r="GV65" i="8"/>
  <c r="GV93" i="8"/>
  <c r="GV70" i="8"/>
  <c r="GV68" i="8"/>
  <c r="GV17" i="8"/>
  <c r="GV38" i="8"/>
  <c r="GV67" i="8"/>
  <c r="GV33" i="8"/>
  <c r="GV28" i="8"/>
  <c r="GV62" i="8"/>
  <c r="GW2" i="8" l="1"/>
  <c r="GW7" i="8"/>
  <c r="GV25" i="12"/>
  <c r="GV69" i="12"/>
  <c r="GV28" i="12"/>
  <c r="GV66" i="12"/>
  <c r="GV26" i="12"/>
  <c r="GV64" i="12"/>
  <c r="GW2" i="12"/>
  <c r="GW6" i="12" s="1"/>
  <c r="GV63" i="12"/>
  <c r="GV73" i="12"/>
  <c r="GV16" i="12"/>
  <c r="GV32" i="12"/>
  <c r="GV92" i="12"/>
  <c r="GV65" i="12"/>
  <c r="GV3" i="12"/>
  <c r="GV33" i="12"/>
  <c r="GV94" i="12"/>
  <c r="GV93" i="12"/>
  <c r="GV62" i="12"/>
  <c r="GV95" i="12"/>
  <c r="GV37" i="12"/>
  <c r="GV27" i="12"/>
  <c r="GV67" i="12"/>
  <c r="GV31" i="12"/>
  <c r="GV68" i="12"/>
  <c r="GV30" i="12"/>
  <c r="GV29" i="12"/>
  <c r="GV61" i="12"/>
  <c r="GW34" i="8"/>
  <c r="GW67" i="8"/>
  <c r="GW26" i="8"/>
  <c r="GW68" i="8"/>
  <c r="GW93" i="8"/>
  <c r="GW96" i="8"/>
  <c r="GW63" i="8"/>
  <c r="GW33" i="8"/>
  <c r="GW4" i="8"/>
  <c r="GW70" i="8"/>
  <c r="GW64" i="8"/>
  <c r="GW30" i="8"/>
  <c r="GW38" i="8"/>
  <c r="GW69" i="8"/>
  <c r="GW32" i="8"/>
  <c r="GW27" i="8"/>
  <c r="GW74" i="8"/>
  <c r="GW65" i="8"/>
  <c r="GW28" i="8"/>
  <c r="GW17" i="8"/>
  <c r="GW31" i="8"/>
  <c r="GW66" i="8"/>
  <c r="GW95" i="8"/>
  <c r="GX3" i="8"/>
  <c r="GW29" i="8"/>
  <c r="GW94" i="8"/>
  <c r="GW62" i="8"/>
  <c r="GW1" i="8"/>
  <c r="GX7" i="8" l="1"/>
  <c r="GX2" i="8"/>
  <c r="GW25" i="12"/>
  <c r="GW67" i="12"/>
  <c r="GW69" i="12"/>
  <c r="GW37" i="12"/>
  <c r="GW29" i="12"/>
  <c r="GW64" i="12"/>
  <c r="GW63" i="12"/>
  <c r="GW32" i="12"/>
  <c r="GW92" i="12"/>
  <c r="GW93" i="12"/>
  <c r="GW73" i="12"/>
  <c r="GW30" i="12"/>
  <c r="GW26" i="12"/>
  <c r="GW33" i="12"/>
  <c r="GW3" i="12"/>
  <c r="GW28" i="12"/>
  <c r="GW68" i="12"/>
  <c r="GW66" i="12"/>
  <c r="GW31" i="12"/>
  <c r="GW94" i="12"/>
  <c r="GW16" i="12"/>
  <c r="GW95" i="12"/>
  <c r="GW27" i="12"/>
  <c r="GX2" i="12"/>
  <c r="GX6" i="12" s="1"/>
  <c r="GW65" i="12"/>
  <c r="GW62" i="12"/>
  <c r="GW61" i="12"/>
  <c r="GX1" i="8"/>
  <c r="GX28" i="8"/>
  <c r="GX95" i="8"/>
  <c r="GX68" i="8"/>
  <c r="GX31" i="8"/>
  <c r="GX32" i="8"/>
  <c r="GX63" i="8"/>
  <c r="GX65" i="8"/>
  <c r="GX93" i="8"/>
  <c r="GX74" i="8"/>
  <c r="GY3" i="8"/>
  <c r="GX96" i="8"/>
  <c r="GX33" i="8"/>
  <c r="GX26" i="8"/>
  <c r="GX34" i="8"/>
  <c r="GX17" i="8"/>
  <c r="GX29" i="8"/>
  <c r="GX30" i="8"/>
  <c r="GX70" i="8"/>
  <c r="GX64" i="8"/>
  <c r="GX94" i="8"/>
  <c r="GX69" i="8"/>
  <c r="GX27" i="8"/>
  <c r="GX66" i="8"/>
  <c r="GX38" i="8"/>
  <c r="GX4" i="8"/>
  <c r="GX67" i="8"/>
  <c r="GX62" i="8"/>
  <c r="GY2" i="8" l="1"/>
  <c r="GY7" i="8"/>
  <c r="GY33" i="8"/>
  <c r="GY38" i="8"/>
  <c r="GY34" i="8"/>
  <c r="GY27" i="8"/>
  <c r="GY65" i="8"/>
  <c r="GY63" i="8"/>
  <c r="GY29" i="8"/>
  <c r="GY32" i="8"/>
  <c r="GY31" i="8"/>
  <c r="GY30" i="8"/>
  <c r="GY4" i="8"/>
  <c r="GY69" i="8"/>
  <c r="GY96" i="8"/>
  <c r="GY67" i="8"/>
  <c r="GY26" i="8"/>
  <c r="GY68" i="8"/>
  <c r="GY28" i="8"/>
  <c r="GY17" i="8"/>
  <c r="GY64" i="8"/>
  <c r="GZ3" i="8"/>
  <c r="GY95" i="8"/>
  <c r="GY66" i="8"/>
  <c r="GY94" i="8"/>
  <c r="GY74" i="8"/>
  <c r="GY70" i="8"/>
  <c r="GY93" i="8"/>
  <c r="GY62" i="8"/>
  <c r="GX63" i="12"/>
  <c r="GX37" i="12"/>
  <c r="GX67" i="12"/>
  <c r="GX73" i="12"/>
  <c r="GX68" i="12"/>
  <c r="GY2" i="12"/>
  <c r="GY6" i="12" s="1"/>
  <c r="GX66" i="12"/>
  <c r="GX64" i="12"/>
  <c r="GX94" i="12"/>
  <c r="GX92" i="12"/>
  <c r="GX25" i="12"/>
  <c r="GX95" i="12"/>
  <c r="GX69" i="12"/>
  <c r="GX29" i="12"/>
  <c r="GX32" i="12"/>
  <c r="GX26" i="12"/>
  <c r="GX93" i="12"/>
  <c r="GX28" i="12"/>
  <c r="GX65" i="12"/>
  <c r="GX31" i="12"/>
  <c r="GX27" i="12"/>
  <c r="GX33" i="12"/>
  <c r="GX30" i="12"/>
  <c r="GX16" i="12"/>
  <c r="GX62" i="12"/>
  <c r="GX3" i="12"/>
  <c r="GX61" i="12"/>
  <c r="GY1" i="8"/>
  <c r="GZ7" i="8" l="1"/>
  <c r="GZ2" i="8"/>
  <c r="GZ1" i="8"/>
  <c r="GZ66" i="8"/>
  <c r="GZ34" i="8"/>
  <c r="GZ95" i="8"/>
  <c r="GZ70" i="8"/>
  <c r="GZ68" i="8"/>
  <c r="GZ67" i="8"/>
  <c r="GZ94" i="8"/>
  <c r="GZ33" i="8"/>
  <c r="GZ38" i="8"/>
  <c r="GZ64" i="8"/>
  <c r="GZ63" i="8"/>
  <c r="GZ29" i="8"/>
  <c r="GZ27" i="8"/>
  <c r="GZ31" i="8"/>
  <c r="GZ96" i="8"/>
  <c r="GZ74" i="8"/>
  <c r="GZ69" i="8"/>
  <c r="GZ93" i="8"/>
  <c r="HA3" i="8"/>
  <c r="GZ26" i="8"/>
  <c r="GZ17" i="8"/>
  <c r="GZ30" i="8"/>
  <c r="GZ4" i="8"/>
  <c r="GZ32" i="8"/>
  <c r="GZ28" i="8"/>
  <c r="GZ65" i="8"/>
  <c r="GZ62" i="8"/>
  <c r="GY31" i="12"/>
  <c r="GY68" i="12"/>
  <c r="GY66" i="12"/>
  <c r="GY64" i="12"/>
  <c r="GY30" i="12"/>
  <c r="GY27" i="12"/>
  <c r="GY62" i="12"/>
  <c r="GY65" i="12"/>
  <c r="GY26" i="12"/>
  <c r="GY95" i="12"/>
  <c r="GY32" i="12"/>
  <c r="GY67" i="12"/>
  <c r="GY73" i="12"/>
  <c r="GY37" i="12"/>
  <c r="GY69" i="12"/>
  <c r="GY29" i="12"/>
  <c r="GY3" i="12"/>
  <c r="GZ2" i="12"/>
  <c r="GZ6" i="12" s="1"/>
  <c r="GY93" i="12"/>
  <c r="GY16" i="12"/>
  <c r="GY94" i="12"/>
  <c r="GY28" i="12"/>
  <c r="GY33" i="12"/>
  <c r="GY25" i="12"/>
  <c r="GY92" i="12"/>
  <c r="GY63" i="12"/>
  <c r="GY61" i="12"/>
  <c r="HA2" i="8" l="1"/>
  <c r="HA7" i="8"/>
  <c r="HA28" i="8"/>
  <c r="HB3" i="8"/>
  <c r="HA32" i="8"/>
  <c r="HA30" i="8"/>
  <c r="HA17" i="8"/>
  <c r="HA4" i="8"/>
  <c r="HA29" i="8"/>
  <c r="HA67" i="8"/>
  <c r="HA93" i="8"/>
  <c r="HA26" i="8"/>
  <c r="HA66" i="8"/>
  <c r="HA68" i="8"/>
  <c r="HA70" i="8"/>
  <c r="HA33" i="8"/>
  <c r="HA69" i="8"/>
  <c r="HA31" i="8"/>
  <c r="HA65" i="8"/>
  <c r="HA34" i="8"/>
  <c r="HA27" i="8"/>
  <c r="HA94" i="8"/>
  <c r="HA74" i="8"/>
  <c r="HA38" i="8"/>
  <c r="HA64" i="8"/>
  <c r="HA96" i="8"/>
  <c r="HA95" i="8"/>
  <c r="HA63" i="8"/>
  <c r="HA62" i="8"/>
  <c r="HA1" i="8"/>
  <c r="GZ29" i="12"/>
  <c r="HA2" i="12"/>
  <c r="HA6" i="12" s="1"/>
  <c r="GZ93" i="12"/>
  <c r="GZ67" i="12"/>
  <c r="GZ73" i="12"/>
  <c r="GZ3" i="12"/>
  <c r="GZ28" i="12"/>
  <c r="GZ63" i="12"/>
  <c r="GZ64" i="12"/>
  <c r="GZ66" i="12"/>
  <c r="GZ69" i="12"/>
  <c r="GZ65" i="12"/>
  <c r="GZ92" i="12"/>
  <c r="GZ94" i="12"/>
  <c r="GZ32" i="12"/>
  <c r="GZ25" i="12"/>
  <c r="GZ33" i="12"/>
  <c r="GZ62" i="12"/>
  <c r="GZ95" i="12"/>
  <c r="GZ37" i="12"/>
  <c r="GZ31" i="12"/>
  <c r="GZ26" i="12"/>
  <c r="GZ68" i="12"/>
  <c r="GZ27" i="12"/>
  <c r="GZ30" i="12"/>
  <c r="GZ16" i="12"/>
  <c r="GZ61" i="12"/>
  <c r="HB7" i="8" l="1"/>
  <c r="HB2" i="8"/>
  <c r="HB1" i="8"/>
  <c r="HB28" i="8"/>
  <c r="HB32" i="8"/>
  <c r="HB33" i="8"/>
  <c r="HB74" i="8"/>
  <c r="HB17" i="8"/>
  <c r="HB95" i="8"/>
  <c r="HB66" i="8"/>
  <c r="HB38" i="8"/>
  <c r="HB63" i="8"/>
  <c r="HB69" i="8"/>
  <c r="HB31" i="8"/>
  <c r="HC3" i="8"/>
  <c r="HB94" i="8"/>
  <c r="HB70" i="8"/>
  <c r="HB93" i="8"/>
  <c r="HB64" i="8"/>
  <c r="HB27" i="8"/>
  <c r="HB67" i="8"/>
  <c r="HB29" i="8"/>
  <c r="HB30" i="8"/>
  <c r="HB26" i="8"/>
  <c r="HB65" i="8"/>
  <c r="HB4" i="8"/>
  <c r="HB34" i="8"/>
  <c r="HB96" i="8"/>
  <c r="HB68" i="8"/>
  <c r="HB62" i="8"/>
  <c r="HA26" i="12"/>
  <c r="HA16" i="12"/>
  <c r="HA62" i="12"/>
  <c r="HA27" i="12"/>
  <c r="HA69" i="12"/>
  <c r="HA3" i="12"/>
  <c r="HA37" i="12"/>
  <c r="HA65" i="12"/>
  <c r="HA25" i="12"/>
  <c r="HB2" i="12"/>
  <c r="HB6" i="12" s="1"/>
  <c r="HA29" i="12"/>
  <c r="HA31" i="12"/>
  <c r="HA67" i="12"/>
  <c r="HA73" i="12"/>
  <c r="HA93" i="12"/>
  <c r="HA95" i="12"/>
  <c r="HA92" i="12"/>
  <c r="HA33" i="12"/>
  <c r="HA64" i="12"/>
  <c r="HA28" i="12"/>
  <c r="HA30" i="12"/>
  <c r="HA32" i="12"/>
  <c r="HA63" i="12"/>
  <c r="HA94" i="12"/>
  <c r="HA66" i="12"/>
  <c r="HA68" i="12"/>
  <c r="HA61" i="12"/>
  <c r="HC7" i="8" l="1"/>
  <c r="HC2" i="8"/>
  <c r="HB95" i="12"/>
  <c r="HB32" i="12"/>
  <c r="HB28" i="12"/>
  <c r="HB33" i="12"/>
  <c r="HB1" i="12"/>
  <c r="HB3" i="12"/>
  <c r="HB25" i="12"/>
  <c r="HB29" i="12"/>
  <c r="HB63" i="12"/>
  <c r="HB69" i="12"/>
  <c r="HB94" i="12"/>
  <c r="HB26" i="12"/>
  <c r="HB66" i="12"/>
  <c r="HB92" i="12"/>
  <c r="HB73" i="12"/>
  <c r="HB93" i="12"/>
  <c r="HB65" i="12"/>
  <c r="HB64" i="12"/>
  <c r="HB37" i="12"/>
  <c r="HB16" i="12"/>
  <c r="HB30" i="12"/>
  <c r="HB62" i="12"/>
  <c r="HC2" i="12"/>
  <c r="HC6" i="12" s="1"/>
  <c r="HB68" i="12"/>
  <c r="HB27" i="12"/>
  <c r="HB67" i="12"/>
  <c r="HB31" i="12"/>
  <c r="HB61" i="12"/>
  <c r="HC1" i="8"/>
  <c r="HC67" i="8"/>
  <c r="HC68" i="8"/>
  <c r="HC30" i="8"/>
  <c r="HC65" i="8"/>
  <c r="HC17" i="8"/>
  <c r="HC94" i="8"/>
  <c r="HC93" i="8"/>
  <c r="HC32" i="8"/>
  <c r="HC29" i="8"/>
  <c r="HC70" i="8"/>
  <c r="HC26" i="8"/>
  <c r="HC96" i="8"/>
  <c r="HC95" i="8"/>
  <c r="HC4" i="8"/>
  <c r="HC69" i="8"/>
  <c r="HC33" i="8"/>
  <c r="HC38" i="8"/>
  <c r="HC74" i="8"/>
  <c r="HC63" i="8"/>
  <c r="HD3" i="8"/>
  <c r="HC28" i="8"/>
  <c r="HC64" i="8"/>
  <c r="HC66" i="8"/>
  <c r="HC31" i="8"/>
  <c r="HC27" i="8"/>
  <c r="HC34" i="8"/>
  <c r="HC62" i="8"/>
  <c r="HD2" i="8" l="1"/>
  <c r="HD7" i="8"/>
  <c r="HD65" i="8"/>
  <c r="HD66" i="8"/>
  <c r="HD93" i="8"/>
  <c r="HE3" i="8"/>
  <c r="HD74" i="8"/>
  <c r="HD67" i="8"/>
  <c r="HD63" i="8"/>
  <c r="HD28" i="8"/>
  <c r="HD4" i="8"/>
  <c r="HD94" i="8"/>
  <c r="HD70" i="8"/>
  <c r="HD30" i="8"/>
  <c r="HD32" i="8"/>
  <c r="HD26" i="8"/>
  <c r="HD69" i="8"/>
  <c r="HD64" i="8"/>
  <c r="HD34" i="8"/>
  <c r="HD95" i="8"/>
  <c r="HD31" i="8"/>
  <c r="HD17" i="8"/>
  <c r="HD38" i="8"/>
  <c r="HD29" i="8"/>
  <c r="HD96" i="8"/>
  <c r="HD27" i="8"/>
  <c r="HD33" i="8"/>
  <c r="HD68" i="8"/>
  <c r="HD62" i="8"/>
  <c r="HC63" i="12"/>
  <c r="HC31" i="12"/>
  <c r="HC28" i="12"/>
  <c r="HC93" i="12"/>
  <c r="HD2" i="12"/>
  <c r="HD6" i="12" s="1"/>
  <c r="HC69" i="12"/>
  <c r="HC26" i="12"/>
  <c r="HC33" i="12"/>
  <c r="HC65" i="12"/>
  <c r="HC95" i="12"/>
  <c r="HC25" i="12"/>
  <c r="HC62" i="12"/>
  <c r="HC30" i="12"/>
  <c r="HC3" i="12"/>
  <c r="HC94" i="12"/>
  <c r="HC64" i="12"/>
  <c r="HC27" i="12"/>
  <c r="HC73" i="12"/>
  <c r="HC37" i="12"/>
  <c r="HC32" i="12"/>
  <c r="HC16" i="12"/>
  <c r="HC68" i="12"/>
  <c r="HC67" i="12"/>
  <c r="HC29" i="12"/>
  <c r="HC66" i="12"/>
  <c r="HC92" i="12"/>
  <c r="HC61" i="12"/>
  <c r="HD1" i="8"/>
  <c r="HE7" i="8" l="1"/>
  <c r="HE2" i="8"/>
  <c r="HE1" i="8"/>
  <c r="HE67" i="8"/>
  <c r="HF3" i="8"/>
  <c r="HE93" i="8"/>
  <c r="HE74" i="8"/>
  <c r="HE64" i="8"/>
  <c r="HE68" i="8"/>
  <c r="HE29" i="8"/>
  <c r="HE94" i="8"/>
  <c r="HE33" i="8"/>
  <c r="HE38" i="8"/>
  <c r="HE70" i="8"/>
  <c r="HE65" i="8"/>
  <c r="HE28" i="8"/>
  <c r="HE27" i="8"/>
  <c r="HE4" i="8"/>
  <c r="HE96" i="8"/>
  <c r="HE17" i="8"/>
  <c r="HE66" i="8"/>
  <c r="HE69" i="8"/>
  <c r="HE30" i="8"/>
  <c r="HE32" i="8"/>
  <c r="HE34" i="8"/>
  <c r="HE26" i="8"/>
  <c r="HE63" i="8"/>
  <c r="HE31" i="8"/>
  <c r="HE95" i="8"/>
  <c r="HE62" i="8"/>
  <c r="HD31" i="12"/>
  <c r="HD26" i="12"/>
  <c r="HD32" i="12"/>
  <c r="HD69" i="12"/>
  <c r="HD92" i="12"/>
  <c r="HD94" i="12"/>
  <c r="HD66" i="12"/>
  <c r="HD30" i="12"/>
  <c r="HD62" i="12"/>
  <c r="HD16" i="12"/>
  <c r="HD73" i="12"/>
  <c r="HD3" i="12"/>
  <c r="HD65" i="12"/>
  <c r="HD28" i="12"/>
  <c r="HE2" i="12"/>
  <c r="HE6" i="12" s="1"/>
  <c r="HD68" i="12"/>
  <c r="HD37" i="12"/>
  <c r="HD63" i="12"/>
  <c r="HD93" i="12"/>
  <c r="HD64" i="12"/>
  <c r="HD29" i="12"/>
  <c r="HD25" i="12"/>
  <c r="HD67" i="12"/>
  <c r="HD33" i="12"/>
  <c r="HD95" i="12"/>
  <c r="HD27" i="12"/>
  <c r="HD61" i="12"/>
  <c r="HF7" i="8" l="1"/>
  <c r="HF2" i="8"/>
  <c r="HF1" i="8"/>
  <c r="HF74" i="8"/>
  <c r="HF27" i="8"/>
  <c r="HF96" i="8"/>
  <c r="HF38" i="8"/>
  <c r="HF67" i="8"/>
  <c r="HF26" i="8"/>
  <c r="HF68" i="8"/>
  <c r="HF33" i="8"/>
  <c r="HF95" i="8"/>
  <c r="HF93" i="8"/>
  <c r="HF28" i="8"/>
  <c r="HF32" i="8"/>
  <c r="HF34" i="8"/>
  <c r="HF30" i="8"/>
  <c r="HF4" i="8"/>
  <c r="HF29" i="8"/>
  <c r="HF63" i="8"/>
  <c r="HF65" i="8"/>
  <c r="HF70" i="8"/>
  <c r="HG3" i="8"/>
  <c r="HF94" i="8"/>
  <c r="HF17" i="8"/>
  <c r="HF31" i="8"/>
  <c r="HF64" i="8"/>
  <c r="HF69" i="8"/>
  <c r="HF66" i="8"/>
  <c r="HF62" i="8"/>
  <c r="HE94" i="12"/>
  <c r="HE37" i="12"/>
  <c r="HE95" i="12"/>
  <c r="HE65" i="12"/>
  <c r="HE31" i="12"/>
  <c r="HE3" i="12"/>
  <c r="HE67" i="12"/>
  <c r="HE62" i="12"/>
  <c r="HE64" i="12"/>
  <c r="HE27" i="12"/>
  <c r="HE26" i="12"/>
  <c r="HE30" i="12"/>
  <c r="HE69" i="12"/>
  <c r="HE28" i="12"/>
  <c r="HE29" i="12"/>
  <c r="HE33" i="12"/>
  <c r="HE68" i="12"/>
  <c r="HE73" i="12"/>
  <c r="HE16" i="12"/>
  <c r="HE92" i="12"/>
  <c r="HE32" i="12"/>
  <c r="HE25" i="12"/>
  <c r="HE93" i="12"/>
  <c r="HE63" i="12"/>
  <c r="HE66" i="12"/>
  <c r="HF2" i="12"/>
  <c r="HF6" i="12" s="1"/>
  <c r="HE61" i="12"/>
  <c r="HG7" i="8" l="1"/>
  <c r="HG2" i="8"/>
  <c r="HG1" i="8"/>
  <c r="HF28" i="12"/>
  <c r="HF26" i="12"/>
  <c r="HF92" i="12"/>
  <c r="HF62" i="12"/>
  <c r="HF16" i="12"/>
  <c r="HF64" i="12"/>
  <c r="HF68" i="12"/>
  <c r="HF66" i="12"/>
  <c r="HF25" i="12"/>
  <c r="HF3" i="12"/>
  <c r="HF37" i="12"/>
  <c r="HF31" i="12"/>
  <c r="HF33" i="12"/>
  <c r="HF32" i="12"/>
  <c r="HF27" i="12"/>
  <c r="HF63" i="12"/>
  <c r="HF95" i="12"/>
  <c r="HF30" i="12"/>
  <c r="HF67" i="12"/>
  <c r="HF65" i="12"/>
  <c r="HF94" i="12"/>
  <c r="HF73" i="12"/>
  <c r="HG2" i="12"/>
  <c r="HG6" i="12" s="1"/>
  <c r="HF69" i="12"/>
  <c r="HF93" i="12"/>
  <c r="HF29" i="12"/>
  <c r="HF61" i="12"/>
  <c r="HG34" i="8"/>
  <c r="HG33" i="8"/>
  <c r="HG63" i="8"/>
  <c r="HG94" i="8"/>
  <c r="HG17" i="8"/>
  <c r="HG27" i="8"/>
  <c r="HG68" i="8"/>
  <c r="HG66" i="8"/>
  <c r="HG4" i="8"/>
  <c r="HG26" i="8"/>
  <c r="HH3" i="8"/>
  <c r="HG95" i="8"/>
  <c r="HG65" i="8"/>
  <c r="HG96" i="8"/>
  <c r="HG38" i="8"/>
  <c r="HG70" i="8"/>
  <c r="HG32" i="8"/>
  <c r="HG67" i="8"/>
  <c r="HG93" i="8"/>
  <c r="HG69" i="8"/>
  <c r="HG64" i="8"/>
  <c r="HG74" i="8"/>
  <c r="HG28" i="8"/>
  <c r="HG30" i="8"/>
  <c r="HG29" i="8"/>
  <c r="HG31" i="8"/>
  <c r="HG62" i="8"/>
  <c r="HH2" i="8" l="1"/>
  <c r="HH7" i="8"/>
  <c r="HG95" i="12"/>
  <c r="HG73" i="12"/>
  <c r="HG30" i="12"/>
  <c r="HG3" i="12"/>
  <c r="HG29" i="12"/>
  <c r="HG31" i="12"/>
  <c r="HG93" i="12"/>
  <c r="HG63" i="12"/>
  <c r="HG69" i="12"/>
  <c r="HG67" i="12"/>
  <c r="HG94" i="12"/>
  <c r="HG66" i="12"/>
  <c r="HG33" i="12"/>
  <c r="HG65" i="12"/>
  <c r="HG25" i="12"/>
  <c r="HG27" i="12"/>
  <c r="HG92" i="12"/>
  <c r="HG28" i="12"/>
  <c r="HG32" i="12"/>
  <c r="HG64" i="12"/>
  <c r="HG26" i="12"/>
  <c r="HG68" i="12"/>
  <c r="HG16" i="12"/>
  <c r="HG37" i="12"/>
  <c r="HH2" i="12"/>
  <c r="HH6" i="12" s="1"/>
  <c r="HG62" i="12"/>
  <c r="HG61" i="12"/>
  <c r="HH30" i="8"/>
  <c r="HH33" i="8"/>
  <c r="HH27" i="8"/>
  <c r="HH34" i="8"/>
  <c r="HH65" i="8"/>
  <c r="HH70" i="8"/>
  <c r="HH64" i="8"/>
  <c r="HH95" i="8"/>
  <c r="HH67" i="8"/>
  <c r="HH74" i="8"/>
  <c r="HH66" i="8"/>
  <c r="HH28" i="8"/>
  <c r="HH69" i="8"/>
  <c r="HH26" i="8"/>
  <c r="HH29" i="8"/>
  <c r="HH68" i="8"/>
  <c r="HH31" i="8"/>
  <c r="HH94" i="8"/>
  <c r="HH63" i="8"/>
  <c r="HH32" i="8"/>
  <c r="HI3" i="8"/>
  <c r="HH4" i="8"/>
  <c r="HH38" i="8"/>
  <c r="HH93" i="8"/>
  <c r="HH17" i="8"/>
  <c r="HH96" i="8"/>
  <c r="HH62" i="8"/>
  <c r="HH1" i="8"/>
  <c r="HI7" i="8" l="1"/>
  <c r="HI2" i="8"/>
  <c r="HI1" i="8"/>
  <c r="HH27" i="12"/>
  <c r="HH30" i="12"/>
  <c r="HH32" i="12"/>
  <c r="HH66" i="12"/>
  <c r="HH63" i="12"/>
  <c r="HH33" i="12"/>
  <c r="HI2" i="12"/>
  <c r="HI6" i="12" s="1"/>
  <c r="HH62" i="12"/>
  <c r="HH73" i="12"/>
  <c r="HH95" i="12"/>
  <c r="HH25" i="12"/>
  <c r="HH29" i="12"/>
  <c r="HH64" i="12"/>
  <c r="HH26" i="12"/>
  <c r="HH31" i="12"/>
  <c r="HH94" i="12"/>
  <c r="HH69" i="12"/>
  <c r="HH28" i="12"/>
  <c r="HH92" i="12"/>
  <c r="HH65" i="12"/>
  <c r="HH93" i="12"/>
  <c r="HH37" i="12"/>
  <c r="HH3" i="12"/>
  <c r="HH16" i="12"/>
  <c r="HH67" i="12"/>
  <c r="HH68" i="12"/>
  <c r="HH61" i="12"/>
  <c r="HI32" i="8"/>
  <c r="HI65" i="8"/>
  <c r="HI70" i="8"/>
  <c r="HI96" i="8"/>
  <c r="HI26" i="8"/>
  <c r="HI30" i="8"/>
  <c r="HJ3" i="8"/>
  <c r="HI29" i="8"/>
  <c r="HI27" i="8"/>
  <c r="HI68" i="8"/>
  <c r="HI93" i="8"/>
  <c r="HI66" i="8"/>
  <c r="HI74" i="8"/>
  <c r="HI28" i="8"/>
  <c r="HI69" i="8"/>
  <c r="HI67" i="8"/>
  <c r="HI94" i="8"/>
  <c r="HI34" i="8"/>
  <c r="HI63" i="8"/>
  <c r="HI64" i="8"/>
  <c r="HI33" i="8"/>
  <c r="HI38" i="8"/>
  <c r="HI4" i="8"/>
  <c r="HI31" i="8"/>
  <c r="HI95" i="8"/>
  <c r="HI17" i="8"/>
  <c r="HI62" i="8"/>
  <c r="HJ7" i="8" l="1"/>
  <c r="HJ2" i="8"/>
  <c r="HJ1" i="8"/>
  <c r="HI66" i="12"/>
  <c r="HI30" i="12"/>
  <c r="HI25" i="12"/>
  <c r="HI93" i="12"/>
  <c r="HI37" i="12"/>
  <c r="HI32" i="12"/>
  <c r="HI69" i="12"/>
  <c r="HI3" i="12"/>
  <c r="HI94" i="12"/>
  <c r="HI28" i="12"/>
  <c r="HI63" i="12"/>
  <c r="HI62" i="12"/>
  <c r="HI16" i="12"/>
  <c r="HI95" i="12"/>
  <c r="HI33" i="12"/>
  <c r="HI27" i="12"/>
  <c r="HJ2" i="12"/>
  <c r="HJ6" i="12" s="1"/>
  <c r="HI29" i="12"/>
  <c r="HI64" i="12"/>
  <c r="HI65" i="12"/>
  <c r="HI26" i="12"/>
  <c r="HI92" i="12"/>
  <c r="HI68" i="12"/>
  <c r="HI67" i="12"/>
  <c r="HI31" i="12"/>
  <c r="HI73" i="12"/>
  <c r="HI61" i="12"/>
  <c r="HJ32" i="8"/>
  <c r="HJ27" i="8"/>
  <c r="HJ31" i="8"/>
  <c r="HJ34" i="8"/>
  <c r="HJ30" i="8"/>
  <c r="HJ70" i="8"/>
  <c r="HJ38" i="8"/>
  <c r="HJ4" i="8"/>
  <c r="HJ66" i="8"/>
  <c r="HJ65" i="8"/>
  <c r="HJ29" i="8"/>
  <c r="HJ67" i="8"/>
  <c r="HJ74" i="8"/>
  <c r="HK3" i="8"/>
  <c r="HJ93" i="8"/>
  <c r="HJ64" i="8"/>
  <c r="HJ96" i="8"/>
  <c r="HJ17" i="8"/>
  <c r="HJ33" i="8"/>
  <c r="HJ63" i="8"/>
  <c r="HJ26" i="8"/>
  <c r="HJ68" i="8"/>
  <c r="HJ95" i="8"/>
  <c r="HJ94" i="8"/>
  <c r="HJ69" i="8"/>
  <c r="HJ28" i="8"/>
  <c r="HJ62" i="8"/>
  <c r="HK7" i="8" l="1"/>
  <c r="HK2" i="8"/>
  <c r="HJ29" i="12"/>
  <c r="HJ31" i="12"/>
  <c r="HJ73" i="12"/>
  <c r="HJ30" i="12"/>
  <c r="HJ33" i="12"/>
  <c r="HJ26" i="12"/>
  <c r="HJ32" i="12"/>
  <c r="HJ67" i="12"/>
  <c r="HJ69" i="12"/>
  <c r="HJ3" i="12"/>
  <c r="HJ25" i="12"/>
  <c r="HJ95" i="12"/>
  <c r="HJ27" i="12"/>
  <c r="HJ62" i="12"/>
  <c r="HJ94" i="12"/>
  <c r="HJ68" i="12"/>
  <c r="HJ64" i="12"/>
  <c r="HJ65" i="12"/>
  <c r="HK2" i="12"/>
  <c r="HK6" i="12" s="1"/>
  <c r="HJ16" i="12"/>
  <c r="HJ92" i="12"/>
  <c r="HJ63" i="12"/>
  <c r="HJ37" i="12"/>
  <c r="HJ93" i="12"/>
  <c r="HJ28" i="12"/>
  <c r="HJ66" i="12"/>
  <c r="HJ61" i="12"/>
  <c r="HK1" i="8"/>
  <c r="HK95" i="8"/>
  <c r="HK38" i="8"/>
  <c r="HK32" i="8"/>
  <c r="HK94" i="8"/>
  <c r="HK64" i="8"/>
  <c r="HK17" i="8"/>
  <c r="HK70" i="8"/>
  <c r="HK66" i="8"/>
  <c r="HL3" i="8"/>
  <c r="HL2" i="8" s="1"/>
  <c r="HK27" i="8"/>
  <c r="HK4" i="8"/>
  <c r="HK68" i="8"/>
  <c r="HK28" i="8"/>
  <c r="HK96" i="8"/>
  <c r="HK33" i="8"/>
  <c r="HK65" i="8"/>
  <c r="HK29" i="8"/>
  <c r="HK93" i="8"/>
  <c r="HK30" i="8"/>
  <c r="HK74" i="8"/>
  <c r="HK34" i="8"/>
  <c r="HK31" i="8"/>
  <c r="HK63" i="8"/>
  <c r="HK69" i="8"/>
  <c r="HK26" i="8"/>
  <c r="HK67" i="8"/>
  <c r="HK62" i="8"/>
  <c r="HL7" i="8" l="1"/>
  <c r="HK92" i="12"/>
  <c r="HK68" i="12"/>
  <c r="HK32" i="12"/>
  <c r="HK62" i="12"/>
  <c r="HK3" i="12"/>
  <c r="HK25" i="12"/>
  <c r="HK37" i="12"/>
  <c r="HK95" i="12"/>
  <c r="HK73" i="12"/>
  <c r="HL2" i="12"/>
  <c r="HL6" i="12" s="1"/>
  <c r="HK28" i="12"/>
  <c r="HK63" i="12"/>
  <c r="HK66" i="12"/>
  <c r="HK93" i="12"/>
  <c r="HK33" i="12"/>
  <c r="HK16" i="12"/>
  <c r="HK64" i="12"/>
  <c r="HK69" i="12"/>
  <c r="HK67" i="12"/>
  <c r="HK31" i="12"/>
  <c r="HK26" i="12"/>
  <c r="HK94" i="12"/>
  <c r="HK29" i="12"/>
  <c r="HK30" i="12"/>
  <c r="HK27" i="12"/>
  <c r="HK65" i="12"/>
  <c r="HK61" i="12"/>
  <c r="HL1" i="8"/>
  <c r="HL70" i="8"/>
  <c r="HL31" i="8"/>
  <c r="HL27" i="8"/>
  <c r="HL96" i="8"/>
  <c r="HL95" i="8"/>
  <c r="HL34" i="8"/>
  <c r="HM3" i="8"/>
  <c r="HL33" i="8"/>
  <c r="HL17" i="8"/>
  <c r="HL66" i="8"/>
  <c r="HL67" i="8"/>
  <c r="HL32" i="8"/>
  <c r="HL29" i="8"/>
  <c r="HL64" i="8"/>
  <c r="HL69" i="8"/>
  <c r="HL93" i="8"/>
  <c r="HL4" i="8"/>
  <c r="HL30" i="8"/>
  <c r="HL65" i="8"/>
  <c r="HL28" i="8"/>
  <c r="HL26" i="8"/>
  <c r="HL94" i="8"/>
  <c r="HL68" i="8"/>
  <c r="HL74" i="8"/>
  <c r="HL63" i="8"/>
  <c r="HL38" i="8"/>
  <c r="HL62" i="8"/>
  <c r="HM2" i="8" l="1"/>
  <c r="HM7" i="8"/>
  <c r="HM28" i="8"/>
  <c r="HM63" i="8"/>
  <c r="HM65" i="8"/>
  <c r="HM69" i="8"/>
  <c r="HM26" i="8"/>
  <c r="HM68" i="8"/>
  <c r="HM38" i="8"/>
  <c r="HM34" i="8"/>
  <c r="HM27" i="8"/>
  <c r="HM17" i="8"/>
  <c r="HN3" i="8"/>
  <c r="HM74" i="8"/>
  <c r="HM67" i="8"/>
  <c r="HM95" i="8"/>
  <c r="HM64" i="8"/>
  <c r="HM32" i="8"/>
  <c r="HM70" i="8"/>
  <c r="HM66" i="8"/>
  <c r="HM94" i="8"/>
  <c r="HM33" i="8"/>
  <c r="HM30" i="8"/>
  <c r="HM4" i="8"/>
  <c r="HM31" i="8"/>
  <c r="HM96" i="8"/>
  <c r="HM29" i="8"/>
  <c r="HM93" i="8"/>
  <c r="HM62" i="8"/>
  <c r="HL64" i="12"/>
  <c r="HL67" i="12"/>
  <c r="HL31" i="12"/>
  <c r="HL29" i="12"/>
  <c r="HL69" i="12"/>
  <c r="HL30" i="12"/>
  <c r="HL92" i="12"/>
  <c r="HL26" i="12"/>
  <c r="HL68" i="12"/>
  <c r="HL94" i="12"/>
  <c r="HM2" i="12"/>
  <c r="HM6" i="12" s="1"/>
  <c r="HL27" i="12"/>
  <c r="HL73" i="12"/>
  <c r="HL95" i="12"/>
  <c r="HL3" i="12"/>
  <c r="HL33" i="12"/>
  <c r="HL63" i="12"/>
  <c r="HL93" i="12"/>
  <c r="HL28" i="12"/>
  <c r="HL32" i="12"/>
  <c r="HL37" i="12"/>
  <c r="HL62" i="12"/>
  <c r="HL16" i="12"/>
  <c r="HL65" i="12"/>
  <c r="HL25" i="12"/>
  <c r="HL66" i="12"/>
  <c r="HL61" i="12"/>
  <c r="HM1" i="8"/>
  <c r="HN7" i="8" l="1"/>
  <c r="HN2" i="8"/>
  <c r="HN1" i="8"/>
  <c r="HN38" i="8"/>
  <c r="HN4" i="8"/>
  <c r="HN32" i="8"/>
  <c r="HN70" i="8"/>
  <c r="HN69" i="8"/>
  <c r="HN93" i="8"/>
  <c r="HN63" i="8"/>
  <c r="HN95" i="8"/>
  <c r="HN68" i="8"/>
  <c r="HN29" i="8"/>
  <c r="HN67" i="8"/>
  <c r="HN31" i="8"/>
  <c r="HN33" i="8"/>
  <c r="HN96" i="8"/>
  <c r="HN74" i="8"/>
  <c r="HN65" i="8"/>
  <c r="HN28" i="8"/>
  <c r="HN66" i="8"/>
  <c r="HN27" i="8"/>
  <c r="HN34" i="8"/>
  <c r="HN64" i="8"/>
  <c r="HN26" i="8"/>
  <c r="HO3" i="8"/>
  <c r="HN30" i="8"/>
  <c r="HN94" i="8"/>
  <c r="HN17" i="8"/>
  <c r="HN62" i="8"/>
  <c r="HM92" i="12"/>
  <c r="HM65" i="12"/>
  <c r="HN2" i="12"/>
  <c r="HN6" i="12" s="1"/>
  <c r="HM16" i="12"/>
  <c r="HM25" i="12"/>
  <c r="HM95" i="12"/>
  <c r="HM64" i="12"/>
  <c r="HM93" i="12"/>
  <c r="HM62" i="12"/>
  <c r="HM73" i="12"/>
  <c r="HM30" i="12"/>
  <c r="HM33" i="12"/>
  <c r="HM28" i="12"/>
  <c r="HM69" i="12"/>
  <c r="HM26" i="12"/>
  <c r="HM94" i="12"/>
  <c r="HM67" i="12"/>
  <c r="HM3" i="12"/>
  <c r="HM27" i="12"/>
  <c r="HM29" i="12"/>
  <c r="HM68" i="12"/>
  <c r="HM31" i="12"/>
  <c r="HM37" i="12"/>
  <c r="HM66" i="12"/>
  <c r="HM32" i="12"/>
  <c r="HM63" i="12"/>
  <c r="HM61" i="12"/>
  <c r="HO7" i="8" l="1"/>
  <c r="HO2" i="8"/>
  <c r="HO1" i="8"/>
  <c r="HN33" i="12"/>
  <c r="HN26" i="12"/>
  <c r="HN16" i="12"/>
  <c r="HN68" i="12"/>
  <c r="HN94" i="12"/>
  <c r="HN62" i="12"/>
  <c r="HN63" i="12"/>
  <c r="HN64" i="12"/>
  <c r="HN25" i="12"/>
  <c r="HN28" i="12"/>
  <c r="HN37" i="12"/>
  <c r="HN73" i="12"/>
  <c r="HN69" i="12"/>
  <c r="HN93" i="12"/>
  <c r="HN67" i="12"/>
  <c r="HN27" i="12"/>
  <c r="HO2" i="12"/>
  <c r="HO6" i="12" s="1"/>
  <c r="HN31" i="12"/>
  <c r="HN92" i="12"/>
  <c r="HN29" i="12"/>
  <c r="HN65" i="12"/>
  <c r="HN32" i="12"/>
  <c r="HN30" i="12"/>
  <c r="HN66" i="12"/>
  <c r="HN3" i="12"/>
  <c r="HN95" i="12"/>
  <c r="HN61" i="12"/>
  <c r="HO33" i="8"/>
  <c r="HO95" i="8"/>
  <c r="HO96" i="8"/>
  <c r="HO30" i="8"/>
  <c r="HO26" i="8"/>
  <c r="HO65" i="8"/>
  <c r="HO93" i="8"/>
  <c r="HO28" i="8"/>
  <c r="HO29" i="8"/>
  <c r="HO17" i="8"/>
  <c r="HO34" i="8"/>
  <c r="HO67" i="8"/>
  <c r="HO94" i="8"/>
  <c r="HO32" i="8"/>
  <c r="HP3" i="8"/>
  <c r="HO4" i="8"/>
  <c r="HO70" i="8"/>
  <c r="HO64" i="8"/>
  <c r="HO31" i="8"/>
  <c r="HO66" i="8"/>
  <c r="HO68" i="8"/>
  <c r="HO63" i="8"/>
  <c r="HO74" i="8"/>
  <c r="HO27" i="8"/>
  <c r="HO38" i="8"/>
  <c r="HO69" i="8"/>
  <c r="HO62" i="8"/>
  <c r="HP2" i="8" l="1"/>
  <c r="HP7" i="8"/>
  <c r="HP4" i="8"/>
  <c r="HP63" i="8"/>
  <c r="HP96" i="8"/>
  <c r="HP64" i="8"/>
  <c r="HP30" i="8"/>
  <c r="HP27" i="8"/>
  <c r="HQ3" i="8"/>
  <c r="HP95" i="8"/>
  <c r="HP32" i="8"/>
  <c r="HP74" i="8"/>
  <c r="HP67" i="8"/>
  <c r="HP69" i="8"/>
  <c r="HP93" i="8"/>
  <c r="HP29" i="8"/>
  <c r="HP17" i="8"/>
  <c r="HP66" i="8"/>
  <c r="HP33" i="8"/>
  <c r="HP70" i="8"/>
  <c r="HP28" i="8"/>
  <c r="HP68" i="8"/>
  <c r="HP34" i="8"/>
  <c r="HP65" i="8"/>
  <c r="HP94" i="8"/>
  <c r="HP31" i="8"/>
  <c r="HP38" i="8"/>
  <c r="HP26" i="8"/>
  <c r="HP62" i="8"/>
  <c r="HO28" i="12"/>
  <c r="HO37" i="12"/>
  <c r="HO73" i="12"/>
  <c r="HO30" i="12"/>
  <c r="HO33" i="12"/>
  <c r="HO3" i="12"/>
  <c r="HO62" i="12"/>
  <c r="HO29" i="12"/>
  <c r="HO66" i="12"/>
  <c r="HO26" i="12"/>
  <c r="HO64" i="12"/>
  <c r="HO63" i="12"/>
  <c r="HO32" i="12"/>
  <c r="HO69" i="12"/>
  <c r="HO68" i="12"/>
  <c r="HO65" i="12"/>
  <c r="HO95" i="12"/>
  <c r="HO94" i="12"/>
  <c r="HO25" i="12"/>
  <c r="HO67" i="12"/>
  <c r="HO93" i="12"/>
  <c r="HP2" i="12"/>
  <c r="HP6" i="12" s="1"/>
  <c r="HO27" i="12"/>
  <c r="HO92" i="12"/>
  <c r="HO16" i="12"/>
  <c r="HO31" i="12"/>
  <c r="HO61" i="12"/>
  <c r="HP1" i="8"/>
  <c r="HQ7" i="8" l="1"/>
  <c r="HQ2" i="8"/>
  <c r="HQ1" i="8"/>
  <c r="HQ4" i="8"/>
  <c r="HQ34" i="8"/>
  <c r="HQ27" i="8"/>
  <c r="HQ17" i="8"/>
  <c r="HQ67" i="8"/>
  <c r="HQ63" i="8"/>
  <c r="HQ38" i="8"/>
  <c r="HQ66" i="8"/>
  <c r="HQ93" i="8"/>
  <c r="HQ26" i="8"/>
  <c r="HQ95" i="8"/>
  <c r="HQ69" i="8"/>
  <c r="HQ68" i="8"/>
  <c r="HQ64" i="8"/>
  <c r="HQ29" i="8"/>
  <c r="HQ31" i="8"/>
  <c r="HQ74" i="8"/>
  <c r="HR3" i="8"/>
  <c r="HQ65" i="8"/>
  <c r="HQ32" i="8"/>
  <c r="HQ28" i="8"/>
  <c r="HQ33" i="8"/>
  <c r="HQ70" i="8"/>
  <c r="HQ94" i="8"/>
  <c r="HQ30" i="8"/>
  <c r="HQ96" i="8"/>
  <c r="HQ62" i="8"/>
  <c r="HP26" i="12"/>
  <c r="HP62" i="12"/>
  <c r="HP3" i="12"/>
  <c r="HP16" i="12"/>
  <c r="HP25" i="12"/>
  <c r="HP95" i="12"/>
  <c r="HP64" i="12"/>
  <c r="HP68" i="12"/>
  <c r="HP37" i="12"/>
  <c r="HP73" i="12"/>
  <c r="HP32" i="12"/>
  <c r="HP92" i="12"/>
  <c r="HP30" i="12"/>
  <c r="HP66" i="12"/>
  <c r="HP63" i="12"/>
  <c r="HP67" i="12"/>
  <c r="HP65" i="12"/>
  <c r="HP29" i="12"/>
  <c r="HP28" i="12"/>
  <c r="HP27" i="12"/>
  <c r="HP94" i="12"/>
  <c r="HP69" i="12"/>
  <c r="HQ2" i="12"/>
  <c r="HQ6" i="12" s="1"/>
  <c r="HP93" i="12"/>
  <c r="HP33" i="12"/>
  <c r="HP31" i="12"/>
  <c r="HP61" i="12"/>
  <c r="HR7" i="8" l="1"/>
  <c r="HR2" i="8"/>
  <c r="HQ64" i="12"/>
  <c r="HQ69" i="12"/>
  <c r="HQ93" i="12"/>
  <c r="HQ31" i="12"/>
  <c r="HQ37" i="12"/>
  <c r="HQ27" i="12"/>
  <c r="HQ92" i="12"/>
  <c r="HQ16" i="12"/>
  <c r="HQ94" i="12"/>
  <c r="HQ25" i="12"/>
  <c r="HQ73" i="12"/>
  <c r="HQ28" i="12"/>
  <c r="HQ63" i="12"/>
  <c r="HQ67" i="12"/>
  <c r="HQ33" i="12"/>
  <c r="HQ29" i="12"/>
  <c r="HQ62" i="12"/>
  <c r="HQ95" i="12"/>
  <c r="HQ66" i="12"/>
  <c r="HQ65" i="12"/>
  <c r="HQ3" i="12"/>
  <c r="HR2" i="12"/>
  <c r="HR6" i="12" s="1"/>
  <c r="HQ30" i="12"/>
  <c r="HQ68" i="12"/>
  <c r="HQ26" i="12"/>
  <c r="HQ32" i="12"/>
  <c r="HQ61" i="12"/>
  <c r="HR1" i="8"/>
  <c r="HR69" i="8"/>
  <c r="HR65" i="8"/>
  <c r="HR30" i="8"/>
  <c r="HR32" i="8"/>
  <c r="HR93" i="8"/>
  <c r="HR96" i="8"/>
  <c r="HR64" i="8"/>
  <c r="HR33" i="8"/>
  <c r="HR70" i="8"/>
  <c r="HR26" i="8"/>
  <c r="HS3" i="8"/>
  <c r="HS2" i="8" s="1"/>
  <c r="HR94" i="8"/>
  <c r="HR74" i="8"/>
  <c r="HR67" i="8"/>
  <c r="HR27" i="8"/>
  <c r="HR34" i="8"/>
  <c r="HR31" i="8"/>
  <c r="HR95" i="8"/>
  <c r="HR68" i="8"/>
  <c r="HR38" i="8"/>
  <c r="HR17" i="8"/>
  <c r="HR66" i="8"/>
  <c r="HR63" i="8"/>
  <c r="HR28" i="8"/>
  <c r="HR29" i="8"/>
  <c r="HR4" i="8"/>
  <c r="HR62" i="8"/>
  <c r="HS7" i="8" l="1"/>
  <c r="HS2" i="12"/>
  <c r="HS6" i="12" s="1"/>
  <c r="HR73" i="12"/>
  <c r="HR64" i="12"/>
  <c r="HR27" i="12"/>
  <c r="HR29" i="12"/>
  <c r="HR28" i="12"/>
  <c r="HR93" i="12"/>
  <c r="HR62" i="12"/>
  <c r="HR67" i="12"/>
  <c r="HR16" i="12"/>
  <c r="HR3" i="12"/>
  <c r="HR30" i="12"/>
  <c r="HR65" i="12"/>
  <c r="HR33" i="12"/>
  <c r="HR95" i="12"/>
  <c r="HR66" i="12"/>
  <c r="HR69" i="12"/>
  <c r="HR26" i="12"/>
  <c r="HR32" i="12"/>
  <c r="HR31" i="12"/>
  <c r="HR92" i="12"/>
  <c r="HR94" i="12"/>
  <c r="HR25" i="12"/>
  <c r="HR37" i="12"/>
  <c r="HR63" i="12"/>
  <c r="HR68" i="12"/>
  <c r="HR61" i="12"/>
  <c r="HS70" i="8"/>
  <c r="HS67" i="8"/>
  <c r="HS63" i="8"/>
  <c r="HS31" i="8"/>
  <c r="HS32" i="8"/>
  <c r="HS29" i="8"/>
  <c r="HS96" i="8"/>
  <c r="HS69" i="8"/>
  <c r="HS17" i="8"/>
  <c r="HS68" i="8"/>
  <c r="HS34" i="8"/>
  <c r="HS4" i="8"/>
  <c r="HS27" i="8"/>
  <c r="HS74" i="8"/>
  <c r="HS33" i="8"/>
  <c r="HS38" i="8"/>
  <c r="HS26" i="8"/>
  <c r="HS94" i="8"/>
  <c r="HS66" i="8"/>
  <c r="HS30" i="8"/>
  <c r="HS93" i="8"/>
  <c r="HS95" i="8"/>
  <c r="HS65" i="8"/>
  <c r="HS64" i="8"/>
  <c r="HS28" i="8"/>
  <c r="HT3" i="8"/>
  <c r="HS62" i="8"/>
  <c r="HS1" i="8"/>
  <c r="HT7" i="8" l="1"/>
  <c r="HT2" i="8"/>
  <c r="HT1" i="8"/>
  <c r="HT28" i="8"/>
  <c r="HT4" i="8"/>
  <c r="HT74" i="8"/>
  <c r="HT64" i="8"/>
  <c r="HT27" i="8"/>
  <c r="HT63" i="8"/>
  <c r="HT33" i="8"/>
  <c r="HT68" i="8"/>
  <c r="HT96" i="8"/>
  <c r="HT17" i="8"/>
  <c r="HT34" i="8"/>
  <c r="HT32" i="8"/>
  <c r="HT70" i="8"/>
  <c r="HT66" i="8"/>
  <c r="HT67" i="8"/>
  <c r="HT93" i="8"/>
  <c r="HT38" i="8"/>
  <c r="HU3" i="8"/>
  <c r="HT26" i="8"/>
  <c r="HT31" i="8"/>
  <c r="HT29" i="8"/>
  <c r="HT30" i="8"/>
  <c r="HT69" i="8"/>
  <c r="HT95" i="8"/>
  <c r="HT65" i="8"/>
  <c r="HT94" i="8"/>
  <c r="HT62" i="8"/>
  <c r="HS95" i="12"/>
  <c r="HS32" i="12"/>
  <c r="HS29" i="12"/>
  <c r="HS28" i="12"/>
  <c r="HS27" i="12"/>
  <c r="HS26" i="12"/>
  <c r="HS92" i="12"/>
  <c r="HS64" i="12"/>
  <c r="HT2" i="12"/>
  <c r="HT6" i="12" s="1"/>
  <c r="HS33" i="12"/>
  <c r="HS69" i="12"/>
  <c r="HS65" i="12"/>
  <c r="HS25" i="12"/>
  <c r="HS73" i="12"/>
  <c r="HS37" i="12"/>
  <c r="HS31" i="12"/>
  <c r="HS3" i="12"/>
  <c r="HS62" i="12"/>
  <c r="HS63" i="12"/>
  <c r="HS94" i="12"/>
  <c r="HS68" i="12"/>
  <c r="HS16" i="12"/>
  <c r="HS93" i="12"/>
  <c r="HS30" i="12"/>
  <c r="HS67" i="12"/>
  <c r="HS66" i="12"/>
  <c r="HS61" i="12"/>
  <c r="HU7" i="8" l="1"/>
  <c r="HU2" i="8"/>
  <c r="HU1" i="8"/>
  <c r="HU31" i="8"/>
  <c r="HU63" i="8"/>
  <c r="HU33" i="8"/>
  <c r="HU67" i="8"/>
  <c r="HU70" i="8"/>
  <c r="HU93" i="8"/>
  <c r="HU95" i="8"/>
  <c r="HU34" i="8"/>
  <c r="HU27" i="8"/>
  <c r="HU74" i="8"/>
  <c r="HV3" i="8"/>
  <c r="HU68" i="8"/>
  <c r="HU32" i="8"/>
  <c r="HU69" i="8"/>
  <c r="HU66" i="8"/>
  <c r="HU65" i="8"/>
  <c r="HU30" i="8"/>
  <c r="HU38" i="8"/>
  <c r="HU26" i="8"/>
  <c r="HU28" i="8"/>
  <c r="HU94" i="8"/>
  <c r="HU96" i="8"/>
  <c r="HU4" i="8"/>
  <c r="HU17" i="8"/>
  <c r="HU64" i="8"/>
  <c r="HU29" i="8"/>
  <c r="HU62" i="8"/>
  <c r="HT94" i="12"/>
  <c r="HT30" i="12"/>
  <c r="HT3" i="12"/>
  <c r="HT28" i="12"/>
  <c r="HT62" i="12"/>
  <c r="HT69" i="12"/>
  <c r="HT68" i="12"/>
  <c r="HT29" i="12"/>
  <c r="HU2" i="12"/>
  <c r="HU6" i="12" s="1"/>
  <c r="HT25" i="12"/>
  <c r="HT32" i="12"/>
  <c r="HT73" i="12"/>
  <c r="HT95" i="12"/>
  <c r="HT63" i="12"/>
  <c r="HT16" i="12"/>
  <c r="HT64" i="12"/>
  <c r="HT92" i="12"/>
  <c r="HT67" i="12"/>
  <c r="HT65" i="12"/>
  <c r="HT31" i="12"/>
  <c r="HT33" i="12"/>
  <c r="HT26" i="12"/>
  <c r="HT66" i="12"/>
  <c r="HT93" i="12"/>
  <c r="HT37" i="12"/>
  <c r="HT27" i="12"/>
  <c r="HT61" i="12"/>
  <c r="HV7" i="8" l="1"/>
  <c r="HV2" i="8"/>
  <c r="HV1" i="8"/>
  <c r="HV33" i="8"/>
  <c r="HV27" i="8"/>
  <c r="HV74" i="8"/>
  <c r="HV70" i="8"/>
  <c r="HV28" i="8"/>
  <c r="HV93" i="8"/>
  <c r="HV34" i="8"/>
  <c r="HV95" i="8"/>
  <c r="HV64" i="8"/>
  <c r="HW3" i="8"/>
  <c r="HV38" i="8"/>
  <c r="HV63" i="8"/>
  <c r="HV31" i="8"/>
  <c r="HV65" i="8"/>
  <c r="HV67" i="8"/>
  <c r="HV94" i="8"/>
  <c r="HV66" i="8"/>
  <c r="HV96" i="8"/>
  <c r="HV26" i="8"/>
  <c r="HV30" i="8"/>
  <c r="HV29" i="8"/>
  <c r="HV69" i="8"/>
  <c r="HV17" i="8"/>
  <c r="HV32" i="8"/>
  <c r="HV68" i="8"/>
  <c r="HV4" i="8"/>
  <c r="HV62" i="8"/>
  <c r="HU62" i="12"/>
  <c r="HV2" i="12"/>
  <c r="HV6" i="12" s="1"/>
  <c r="HU69" i="12"/>
  <c r="HU28" i="12"/>
  <c r="HU93" i="12"/>
  <c r="HU94" i="12"/>
  <c r="HU32" i="12"/>
  <c r="HU68" i="12"/>
  <c r="HU66" i="12"/>
  <c r="HU65" i="12"/>
  <c r="HU27" i="12"/>
  <c r="HU25" i="12"/>
  <c r="HU33" i="12"/>
  <c r="HU92" i="12"/>
  <c r="HU30" i="12"/>
  <c r="HU95" i="12"/>
  <c r="HU37" i="12"/>
  <c r="HU29" i="12"/>
  <c r="HU73" i="12"/>
  <c r="HU67" i="12"/>
  <c r="HU16" i="12"/>
  <c r="HU26" i="12"/>
  <c r="HU31" i="12"/>
  <c r="HU64" i="12"/>
  <c r="HU63" i="12"/>
  <c r="HU3" i="12"/>
  <c r="HU61" i="12"/>
  <c r="HW7" i="8" l="1"/>
  <c r="HW2" i="8"/>
  <c r="HW1" i="8"/>
  <c r="HW69" i="8"/>
  <c r="HW70" i="8"/>
  <c r="HW66" i="8"/>
  <c r="HW4" i="8"/>
  <c r="HX3" i="8"/>
  <c r="HW74" i="8"/>
  <c r="HW65" i="8"/>
  <c r="HW63" i="8"/>
  <c r="HW32" i="8"/>
  <c r="HW31" i="8"/>
  <c r="HW64" i="8"/>
  <c r="HW95" i="8"/>
  <c r="HW27" i="8"/>
  <c r="HW17" i="8"/>
  <c r="HW30" i="8"/>
  <c r="HW33" i="8"/>
  <c r="HW68" i="8"/>
  <c r="HW28" i="8"/>
  <c r="HW93" i="8"/>
  <c r="HW94" i="8"/>
  <c r="HW29" i="8"/>
  <c r="HW26" i="8"/>
  <c r="HW67" i="8"/>
  <c r="HW34" i="8"/>
  <c r="HW38" i="8"/>
  <c r="HW96" i="8"/>
  <c r="HW62" i="8"/>
  <c r="HV26" i="12"/>
  <c r="HW2" i="12"/>
  <c r="HW6" i="12" s="1"/>
  <c r="HV94" i="12"/>
  <c r="HV62" i="12"/>
  <c r="HV31" i="12"/>
  <c r="HV64" i="12"/>
  <c r="HV16" i="12"/>
  <c r="HV33" i="12"/>
  <c r="HV27" i="12"/>
  <c r="HV25" i="12"/>
  <c r="HV67" i="12"/>
  <c r="HV28" i="12"/>
  <c r="HV66" i="12"/>
  <c r="HV68" i="12"/>
  <c r="HV37" i="12"/>
  <c r="HV29" i="12"/>
  <c r="HV93" i="12"/>
  <c r="HV69" i="12"/>
  <c r="HV65" i="12"/>
  <c r="HV73" i="12"/>
  <c r="HV63" i="12"/>
  <c r="HV30" i="12"/>
  <c r="HV95" i="12"/>
  <c r="HV3" i="12"/>
  <c r="HV32" i="12"/>
  <c r="HV92" i="12"/>
  <c r="HV61" i="12"/>
  <c r="HX7" i="8" l="1"/>
  <c r="HX2" i="8"/>
  <c r="HX1" i="8"/>
  <c r="HW65" i="12"/>
  <c r="HW30" i="12"/>
  <c r="HW37" i="12"/>
  <c r="HW25" i="12"/>
  <c r="HW63" i="12"/>
  <c r="HW26" i="12"/>
  <c r="HW3" i="12"/>
  <c r="HW92" i="12"/>
  <c r="HW62" i="12"/>
  <c r="HW68" i="12"/>
  <c r="HW32" i="12"/>
  <c r="HW95" i="12"/>
  <c r="HW29" i="12"/>
  <c r="HW31" i="12"/>
  <c r="HW67" i="12"/>
  <c r="HW33" i="12"/>
  <c r="HW73" i="12"/>
  <c r="HW66" i="12"/>
  <c r="HW28" i="12"/>
  <c r="HW93" i="12"/>
  <c r="HW27" i="12"/>
  <c r="HX2" i="12"/>
  <c r="HX6" i="12" s="1"/>
  <c r="HW16" i="12"/>
  <c r="HW69" i="12"/>
  <c r="HW94" i="12"/>
  <c r="HW64" i="12"/>
  <c r="HW61" i="12"/>
  <c r="HX70" i="8"/>
  <c r="HX26" i="8"/>
  <c r="HX74" i="8"/>
  <c r="HX63" i="8"/>
  <c r="HX38" i="8"/>
  <c r="HX29" i="8"/>
  <c r="HX94" i="8"/>
  <c r="HX30" i="8"/>
  <c r="HX68" i="8"/>
  <c r="HX69" i="8"/>
  <c r="HX32" i="8"/>
  <c r="HX27" i="8"/>
  <c r="HX95" i="8"/>
  <c r="HX28" i="8"/>
  <c r="HX67" i="8"/>
  <c r="HX66" i="8"/>
  <c r="HX96" i="8"/>
  <c r="HY3" i="8"/>
  <c r="HX4" i="8"/>
  <c r="HX33" i="8"/>
  <c r="HX65" i="8"/>
  <c r="HX93" i="8"/>
  <c r="HX34" i="8"/>
  <c r="HX31" i="8"/>
  <c r="HX17" i="8"/>
  <c r="HX64" i="8"/>
  <c r="HX62" i="8"/>
  <c r="HY7" i="8" l="1"/>
  <c r="HY2" i="8"/>
  <c r="HY1" i="8"/>
  <c r="HY95" i="8"/>
  <c r="HY66" i="8"/>
  <c r="HY38" i="8"/>
  <c r="HY67" i="8"/>
  <c r="HY65" i="8"/>
  <c r="HY74" i="8"/>
  <c r="HY94" i="8"/>
  <c r="HY30" i="8"/>
  <c r="HY31" i="8"/>
  <c r="HY33" i="8"/>
  <c r="HY96" i="8"/>
  <c r="HY93" i="8"/>
  <c r="HY17" i="8"/>
  <c r="HY69" i="8"/>
  <c r="HY68" i="8"/>
  <c r="HY29" i="8"/>
  <c r="HY70" i="8"/>
  <c r="HY26" i="8"/>
  <c r="HY4" i="8"/>
  <c r="HY64" i="8"/>
  <c r="HY32" i="8"/>
  <c r="HZ3" i="8"/>
  <c r="HY63" i="8"/>
  <c r="HY28" i="8"/>
  <c r="HY27" i="8"/>
  <c r="HY34" i="8"/>
  <c r="HY62" i="8"/>
  <c r="HX66" i="12"/>
  <c r="HX26" i="12"/>
  <c r="HX63" i="12"/>
  <c r="HX69" i="12"/>
  <c r="HX3" i="12"/>
  <c r="HX29" i="12"/>
  <c r="HX27" i="12"/>
  <c r="HX37" i="12"/>
  <c r="HX16" i="12"/>
  <c r="HX95" i="12"/>
  <c r="HX93" i="12"/>
  <c r="HX67" i="12"/>
  <c r="HX25" i="12"/>
  <c r="HX32" i="12"/>
  <c r="HX33" i="12"/>
  <c r="HY2" i="12"/>
  <c r="HY6" i="12" s="1"/>
  <c r="HX68" i="12"/>
  <c r="HX31" i="12"/>
  <c r="HX30" i="12"/>
  <c r="HX28" i="12"/>
  <c r="HX62" i="12"/>
  <c r="HX92" i="12"/>
  <c r="HX64" i="12"/>
  <c r="HX73" i="12"/>
  <c r="HX65" i="12"/>
  <c r="HX94" i="12"/>
  <c r="HX61" i="12"/>
  <c r="HZ7" i="8" l="1"/>
  <c r="HZ2" i="8"/>
  <c r="HZ1" i="8"/>
  <c r="HZ66" i="8"/>
  <c r="HZ74" i="8"/>
  <c r="HZ68" i="8"/>
  <c r="HZ93" i="8"/>
  <c r="HZ63" i="8"/>
  <c r="HZ28" i="8"/>
  <c r="HZ67" i="8"/>
  <c r="HZ30" i="8"/>
  <c r="HZ26" i="8"/>
  <c r="HZ64" i="8"/>
  <c r="HZ27" i="8"/>
  <c r="HZ31" i="8"/>
  <c r="HZ32" i="8"/>
  <c r="HZ34" i="8"/>
  <c r="HZ69" i="8"/>
  <c r="HZ38" i="8"/>
  <c r="HZ4" i="8"/>
  <c r="HZ70" i="8"/>
  <c r="HZ17" i="8"/>
  <c r="HZ29" i="8"/>
  <c r="HZ95" i="8"/>
  <c r="IA3" i="8"/>
  <c r="HZ33" i="8"/>
  <c r="HZ96" i="8"/>
  <c r="HZ94" i="8"/>
  <c r="HZ65" i="8"/>
  <c r="HZ62" i="8"/>
  <c r="HY26" i="12"/>
  <c r="HY73" i="12"/>
  <c r="HY64" i="12"/>
  <c r="HY92" i="12"/>
  <c r="HZ2" i="12"/>
  <c r="HZ6" i="12" s="1"/>
  <c r="HY63" i="12"/>
  <c r="HY25" i="12"/>
  <c r="HY3" i="12"/>
  <c r="HY33" i="12"/>
  <c r="HY16" i="12"/>
  <c r="HY62" i="12"/>
  <c r="HY94" i="12"/>
  <c r="HY65" i="12"/>
  <c r="HY68" i="12"/>
  <c r="HY28" i="12"/>
  <c r="HY27" i="12"/>
  <c r="HY69" i="12"/>
  <c r="HY37" i="12"/>
  <c r="HY30" i="12"/>
  <c r="HY93" i="12"/>
  <c r="HY95" i="12"/>
  <c r="HY29" i="12"/>
  <c r="HY67" i="12"/>
  <c r="HY32" i="12"/>
  <c r="HY31" i="12"/>
  <c r="HY66" i="12"/>
  <c r="HY61" i="12"/>
  <c r="IA7" i="8" l="1"/>
  <c r="IA2" i="8"/>
  <c r="HZ16" i="12"/>
  <c r="IA2" i="12"/>
  <c r="IA6" i="12" s="1"/>
  <c r="HZ93" i="12"/>
  <c r="HZ67" i="12"/>
  <c r="HZ30" i="12"/>
  <c r="HZ92" i="12"/>
  <c r="HZ32" i="12"/>
  <c r="HZ31" i="12"/>
  <c r="HZ95" i="12"/>
  <c r="HZ27" i="12"/>
  <c r="HZ62" i="12"/>
  <c r="HZ68" i="12"/>
  <c r="HZ64" i="12"/>
  <c r="HZ33" i="12"/>
  <c r="HZ94" i="12"/>
  <c r="HZ28" i="12"/>
  <c r="HZ26" i="12"/>
  <c r="HZ73" i="12"/>
  <c r="HZ63" i="12"/>
  <c r="HZ65" i="12"/>
  <c r="HZ37" i="12"/>
  <c r="HZ3" i="12"/>
  <c r="HZ66" i="12"/>
  <c r="HZ69" i="12"/>
  <c r="HZ25" i="12"/>
  <c r="HZ29" i="12"/>
  <c r="HZ61" i="12"/>
  <c r="IA1" i="8"/>
  <c r="IA94" i="8"/>
  <c r="IA66" i="8"/>
  <c r="IA32" i="8"/>
  <c r="IA69" i="8"/>
  <c r="IA63" i="8"/>
  <c r="IA4" i="8"/>
  <c r="IA26" i="8"/>
  <c r="IB3" i="8"/>
  <c r="IA33" i="8"/>
  <c r="IA30" i="8"/>
  <c r="IA17" i="8"/>
  <c r="IA70" i="8"/>
  <c r="IA74" i="8"/>
  <c r="IA38" i="8"/>
  <c r="IA96" i="8"/>
  <c r="IA29" i="8"/>
  <c r="IA27" i="8"/>
  <c r="IA68" i="8"/>
  <c r="IA64" i="8"/>
  <c r="IA93" i="8"/>
  <c r="IA34" i="8"/>
  <c r="IA65" i="8"/>
  <c r="IA28" i="8"/>
  <c r="IA95" i="8"/>
  <c r="IA31" i="8"/>
  <c r="IA67" i="8"/>
  <c r="IA62" i="8"/>
  <c r="IB7" i="8" l="1"/>
  <c r="IB2" i="8"/>
  <c r="IB1" i="8"/>
  <c r="IB4" i="8"/>
  <c r="IB64" i="8"/>
  <c r="IB63" i="8"/>
  <c r="IB66" i="8"/>
  <c r="IB68" i="8"/>
  <c r="IB69" i="8"/>
  <c r="IB94" i="8"/>
  <c r="IC3" i="8"/>
  <c r="IB96" i="8"/>
  <c r="IB27" i="8"/>
  <c r="IB70" i="8"/>
  <c r="IB31" i="8"/>
  <c r="IB38" i="8"/>
  <c r="IB28" i="8"/>
  <c r="IB30" i="8"/>
  <c r="IB34" i="8"/>
  <c r="IB26" i="8"/>
  <c r="IB74" i="8"/>
  <c r="IB95" i="8"/>
  <c r="IB29" i="8"/>
  <c r="IB17" i="8"/>
  <c r="IB67" i="8"/>
  <c r="IB93" i="8"/>
  <c r="IB32" i="8"/>
  <c r="IB65" i="8"/>
  <c r="IB33" i="8"/>
  <c r="IB62" i="8"/>
  <c r="IA65" i="12"/>
  <c r="IA16" i="12"/>
  <c r="IA73" i="12"/>
  <c r="IA62" i="12"/>
  <c r="IA26" i="12"/>
  <c r="IA69" i="12"/>
  <c r="IA93" i="12"/>
  <c r="IA63" i="12"/>
  <c r="IA31" i="12"/>
  <c r="IA94" i="12"/>
  <c r="IA3" i="12"/>
  <c r="IA64" i="12"/>
  <c r="IA95" i="12"/>
  <c r="IB2" i="12"/>
  <c r="IB6" i="12" s="1"/>
  <c r="IA32" i="12"/>
  <c r="IA25" i="12"/>
  <c r="IA27" i="12"/>
  <c r="IA28" i="12"/>
  <c r="IA68" i="12"/>
  <c r="IA67" i="12"/>
  <c r="IA30" i="12"/>
  <c r="IA37" i="12"/>
  <c r="IA29" i="12"/>
  <c r="IA92" i="12"/>
  <c r="IA66" i="12"/>
  <c r="IA33" i="12"/>
  <c r="IA61" i="12"/>
  <c r="IC7" i="8" l="1"/>
  <c r="IC2" i="8"/>
  <c r="IC1" i="8"/>
  <c r="IC74" i="8"/>
  <c r="IC69" i="8"/>
  <c r="IC32" i="8"/>
  <c r="IC38" i="8"/>
  <c r="IC28" i="8"/>
  <c r="IC17" i="8"/>
  <c r="IC29" i="8"/>
  <c r="IC66" i="8"/>
  <c r="IC93" i="8"/>
  <c r="IC4" i="8"/>
  <c r="IC68" i="8"/>
  <c r="IC94" i="8"/>
  <c r="IC65" i="8"/>
  <c r="IC67" i="8"/>
  <c r="IC96" i="8"/>
  <c r="ID3" i="8"/>
  <c r="IC31" i="8"/>
  <c r="IC33" i="8"/>
  <c r="IC64" i="8"/>
  <c r="IC34" i="8"/>
  <c r="IC70" i="8"/>
  <c r="IC63" i="8"/>
  <c r="IC26" i="8"/>
  <c r="IC95" i="8"/>
  <c r="IC30" i="8"/>
  <c r="IC27" i="8"/>
  <c r="IC62" i="8"/>
  <c r="IB92" i="12"/>
  <c r="IB93" i="12"/>
  <c r="IB37" i="12"/>
  <c r="IB66" i="12"/>
  <c r="IB73" i="12"/>
  <c r="IB30" i="12"/>
  <c r="IB29" i="12"/>
  <c r="IB94" i="12"/>
  <c r="IB62" i="12"/>
  <c r="IB33" i="12"/>
  <c r="IB69" i="12"/>
  <c r="IB32" i="12"/>
  <c r="IB31" i="12"/>
  <c r="IB28" i="12"/>
  <c r="IB63" i="12"/>
  <c r="IB26" i="12"/>
  <c r="IC2" i="12"/>
  <c r="IC6" i="12" s="1"/>
  <c r="IB68" i="12"/>
  <c r="IB27" i="12"/>
  <c r="IB67" i="12"/>
  <c r="IB95" i="12"/>
  <c r="IB3" i="12"/>
  <c r="IB25" i="12"/>
  <c r="IB64" i="12"/>
  <c r="IB65" i="12"/>
  <c r="IB16" i="12"/>
  <c r="IB61" i="12"/>
  <c r="ID7" i="8" l="1"/>
  <c r="ID2" i="8"/>
  <c r="ID1" i="8"/>
  <c r="ID94" i="8"/>
  <c r="ID95" i="8"/>
  <c r="ID64" i="8"/>
  <c r="ID28" i="8"/>
  <c r="ID27" i="8"/>
  <c r="ID63" i="8"/>
  <c r="ID70" i="8"/>
  <c r="ID93" i="8"/>
  <c r="ID74" i="8"/>
  <c r="ID34" i="8"/>
  <c r="ID38" i="8"/>
  <c r="IE3" i="8"/>
  <c r="ID67" i="8"/>
  <c r="ID26" i="8"/>
  <c r="ID65" i="8"/>
  <c r="ID33" i="8"/>
  <c r="ID4" i="8"/>
  <c r="ID32" i="8"/>
  <c r="ID96" i="8"/>
  <c r="ID29" i="8"/>
  <c r="ID30" i="8"/>
  <c r="ID69" i="8"/>
  <c r="ID31" i="8"/>
  <c r="ID17" i="8"/>
  <c r="ID68" i="8"/>
  <c r="ID66" i="8"/>
  <c r="ID62" i="8"/>
  <c r="IC26" i="12"/>
  <c r="IC67" i="12"/>
  <c r="IC62" i="12"/>
  <c r="IC28" i="12"/>
  <c r="IC31" i="12"/>
  <c r="IC3" i="12"/>
  <c r="ID2" i="12"/>
  <c r="ID6" i="12" s="1"/>
  <c r="IC65" i="12"/>
  <c r="IC66" i="12"/>
  <c r="IC29" i="12"/>
  <c r="IC93" i="12"/>
  <c r="IC92" i="12"/>
  <c r="IC95" i="12"/>
  <c r="IC73" i="12"/>
  <c r="IC16" i="12"/>
  <c r="IC37" i="12"/>
  <c r="IC69" i="12"/>
  <c r="IC27" i="12"/>
  <c r="IC30" i="12"/>
  <c r="IC25" i="12"/>
  <c r="IC63" i="12"/>
  <c r="IC64" i="12"/>
  <c r="IC94" i="12"/>
  <c r="IC32" i="12"/>
  <c r="IC33" i="12"/>
  <c r="IC68" i="12"/>
  <c r="IC61" i="12"/>
  <c r="IE2" i="8" l="1"/>
  <c r="IE7" i="8"/>
  <c r="IE1" i="8"/>
  <c r="IE32" i="8"/>
  <c r="IE64" i="8"/>
  <c r="IE31" i="8"/>
  <c r="IE68" i="8"/>
  <c r="IE63" i="8"/>
  <c r="IE28" i="8"/>
  <c r="IE67" i="8"/>
  <c r="IE74" i="8"/>
  <c r="IE38" i="8"/>
  <c r="IE94" i="8"/>
  <c r="IE26" i="8"/>
  <c r="IE27" i="8"/>
  <c r="IF3" i="8"/>
  <c r="IE29" i="8"/>
  <c r="IE65" i="8"/>
  <c r="IE69" i="8"/>
  <c r="IE17" i="8"/>
  <c r="IE95" i="8"/>
  <c r="IE30" i="8"/>
  <c r="IE34" i="8"/>
  <c r="IE70" i="8"/>
  <c r="IE4" i="8"/>
  <c r="IE96" i="8"/>
  <c r="IE33" i="8"/>
  <c r="IE66" i="8"/>
  <c r="IE93" i="8"/>
  <c r="IE62" i="8"/>
  <c r="ID25" i="12"/>
  <c r="ID92" i="12"/>
  <c r="ID65" i="12"/>
  <c r="ID66" i="12"/>
  <c r="ID33" i="12"/>
  <c r="ID3" i="12"/>
  <c r="ID73" i="12"/>
  <c r="ID67" i="12"/>
  <c r="ID62" i="12"/>
  <c r="ID64" i="12"/>
  <c r="ID30" i="12"/>
  <c r="ID28" i="12"/>
  <c r="ID16" i="12"/>
  <c r="ID69" i="12"/>
  <c r="IE2" i="12"/>
  <c r="IE6" i="12" s="1"/>
  <c r="ID95" i="12"/>
  <c r="ID94" i="12"/>
  <c r="ID68" i="12"/>
  <c r="ID93" i="12"/>
  <c r="ID63" i="12"/>
  <c r="ID37" i="12"/>
  <c r="ID29" i="12"/>
  <c r="ID27" i="12"/>
  <c r="ID26" i="12"/>
  <c r="ID32" i="12"/>
  <c r="ID31" i="12"/>
  <c r="ID61" i="12"/>
  <c r="IF7" i="8" l="1"/>
  <c r="IF2" i="8"/>
  <c r="IF1" i="8"/>
  <c r="IF67" i="8"/>
  <c r="IF4" i="8"/>
  <c r="IF29" i="8"/>
  <c r="IF31" i="8"/>
  <c r="IF96" i="8"/>
  <c r="IF64" i="8"/>
  <c r="IF27" i="8"/>
  <c r="IF70" i="8"/>
  <c r="IF32" i="8"/>
  <c r="IF33" i="8"/>
  <c r="IF26" i="8"/>
  <c r="IF95" i="8"/>
  <c r="IF69" i="8"/>
  <c r="IF34" i="8"/>
  <c r="IF65" i="8"/>
  <c r="IF94" i="8"/>
  <c r="IF66" i="8"/>
  <c r="IG3" i="8"/>
  <c r="IF68" i="8"/>
  <c r="IF93" i="8"/>
  <c r="IF30" i="8"/>
  <c r="IF63" i="8"/>
  <c r="IF28" i="8"/>
  <c r="IF17" i="8"/>
  <c r="IF74" i="8"/>
  <c r="IF38" i="8"/>
  <c r="IF62" i="8"/>
  <c r="IE95" i="12"/>
  <c r="IE31" i="12"/>
  <c r="IE63" i="12"/>
  <c r="IE25" i="12"/>
  <c r="IE32" i="12"/>
  <c r="IE37" i="12"/>
  <c r="IE3" i="12"/>
  <c r="IE73" i="12"/>
  <c r="IE33" i="12"/>
  <c r="IE27" i="12"/>
  <c r="IE64" i="12"/>
  <c r="IE16" i="12"/>
  <c r="IE92" i="12"/>
  <c r="IE94" i="12"/>
  <c r="IE30" i="12"/>
  <c r="IE69" i="12"/>
  <c r="IE93" i="12"/>
  <c r="IF2" i="12"/>
  <c r="IF6" i="12" s="1"/>
  <c r="IE65" i="12"/>
  <c r="IE29" i="12"/>
  <c r="IE67" i="12"/>
  <c r="IE62" i="12"/>
  <c r="IE26" i="12"/>
  <c r="IE66" i="12"/>
  <c r="IE68" i="12"/>
  <c r="IE28" i="12"/>
  <c r="IE61" i="12"/>
  <c r="IG7" i="8" l="1"/>
  <c r="IG2" i="8"/>
  <c r="IG1" i="8"/>
  <c r="IG66" i="8"/>
  <c r="IG27" i="8"/>
  <c r="IG28" i="8"/>
  <c r="IG31" i="8"/>
  <c r="IG33" i="8"/>
  <c r="IG26" i="8"/>
  <c r="IG70" i="8"/>
  <c r="IG69" i="8"/>
  <c r="IG95" i="8"/>
  <c r="IG68" i="8"/>
  <c r="IG30" i="8"/>
  <c r="IG34" i="8"/>
  <c r="IG96" i="8"/>
  <c r="IG74" i="8"/>
  <c r="IG65" i="8"/>
  <c r="IG94" i="8"/>
  <c r="IG29" i="8"/>
  <c r="IG38" i="8"/>
  <c r="IH3" i="8"/>
  <c r="IG17" i="8"/>
  <c r="IG63" i="8"/>
  <c r="IG4" i="8"/>
  <c r="IG32" i="8"/>
  <c r="IG93" i="8"/>
  <c r="IG67" i="8"/>
  <c r="IG64" i="8"/>
  <c r="IG62" i="8"/>
  <c r="IF67" i="12"/>
  <c r="IF25" i="12"/>
  <c r="IF33" i="12"/>
  <c r="IF16" i="12"/>
  <c r="IF66" i="12"/>
  <c r="IF73" i="12"/>
  <c r="IF30" i="12"/>
  <c r="IF68" i="12"/>
  <c r="IF93" i="12"/>
  <c r="IF29" i="12"/>
  <c r="IF64" i="12"/>
  <c r="IF26" i="12"/>
  <c r="IF3" i="12"/>
  <c r="IF95" i="12"/>
  <c r="IG2" i="12"/>
  <c r="IG6" i="12" s="1"/>
  <c r="IF92" i="12"/>
  <c r="IF62" i="12"/>
  <c r="IF63" i="12"/>
  <c r="IF37" i="12"/>
  <c r="IF31" i="12"/>
  <c r="IF65" i="12"/>
  <c r="IF69" i="12"/>
  <c r="IF28" i="12"/>
  <c r="IF32" i="12"/>
  <c r="IF27" i="12"/>
  <c r="IF94" i="12"/>
  <c r="IF61" i="12"/>
  <c r="IH7" i="8" l="1"/>
  <c r="IH2" i="8"/>
  <c r="IH1" i="8"/>
  <c r="IG33" i="12"/>
  <c r="IG64" i="12"/>
  <c r="IG31" i="12"/>
  <c r="IG62" i="12"/>
  <c r="IG29" i="12"/>
  <c r="IG27" i="12"/>
  <c r="IG67" i="12"/>
  <c r="IG25" i="12"/>
  <c r="IG3" i="12"/>
  <c r="IG66" i="12"/>
  <c r="IG68" i="12"/>
  <c r="IG1" i="12"/>
  <c r="IG30" i="12"/>
  <c r="IG69" i="12"/>
  <c r="IG95" i="12"/>
  <c r="IG28" i="12"/>
  <c r="IG94" i="12"/>
  <c r="IG26" i="12"/>
  <c r="IG37" i="12"/>
  <c r="IG93" i="12"/>
  <c r="IG92" i="12"/>
  <c r="IG65" i="12"/>
  <c r="IH2" i="12"/>
  <c r="IH6" i="12" s="1"/>
  <c r="IG73" i="12"/>
  <c r="IG16" i="12"/>
  <c r="IG32" i="12"/>
  <c r="IG63" i="12"/>
  <c r="IG61" i="12"/>
  <c r="IH29" i="8"/>
  <c r="IH34" i="8"/>
  <c r="IH27" i="8"/>
  <c r="IH38" i="8"/>
  <c r="IH69" i="8"/>
  <c r="IH94" i="8"/>
  <c r="IH93" i="8"/>
  <c r="IH33" i="8"/>
  <c r="IH63" i="8"/>
  <c r="IH28" i="8"/>
  <c r="IH4" i="8"/>
  <c r="IH26" i="8"/>
  <c r="IH68" i="8"/>
  <c r="IH32" i="8"/>
  <c r="IH70" i="8"/>
  <c r="IH65" i="8"/>
  <c r="IH74" i="8"/>
  <c r="II3" i="8"/>
  <c r="IH17" i="8"/>
  <c r="IH64" i="8"/>
  <c r="IH95" i="8"/>
  <c r="IH67" i="8"/>
  <c r="IH31" i="8"/>
  <c r="IH30" i="8"/>
  <c r="IH96" i="8"/>
  <c r="IH66" i="8"/>
  <c r="IH62" i="8"/>
  <c r="II7" i="8" l="1"/>
  <c r="II2" i="8"/>
  <c r="II1" i="8"/>
  <c r="IH67" i="12"/>
  <c r="IH66" i="12"/>
  <c r="IH25" i="12"/>
  <c r="IH73" i="12"/>
  <c r="IH63" i="12"/>
  <c r="IH33" i="12"/>
  <c r="IH62" i="12"/>
  <c r="IH27" i="12"/>
  <c r="IH65" i="12"/>
  <c r="IH95" i="12"/>
  <c r="IH3" i="12"/>
  <c r="IH32" i="12"/>
  <c r="IH29" i="12"/>
  <c r="IH37" i="12"/>
  <c r="IH92" i="12"/>
  <c r="IH68" i="12"/>
  <c r="IH31" i="12"/>
  <c r="IH94" i="12"/>
  <c r="IH64" i="12"/>
  <c r="II2" i="12"/>
  <c r="II6" i="12" s="1"/>
  <c r="IH30" i="12"/>
  <c r="IH93" i="12"/>
  <c r="IH69" i="12"/>
  <c r="IH26" i="12"/>
  <c r="IH28" i="12"/>
  <c r="IH16" i="12"/>
  <c r="IH61" i="12"/>
  <c r="II30" i="8"/>
  <c r="II93" i="8"/>
  <c r="II31" i="8"/>
  <c r="II65" i="8"/>
  <c r="II4" i="8"/>
  <c r="II66" i="8"/>
  <c r="II32" i="8"/>
  <c r="II95" i="8"/>
  <c r="II67" i="8"/>
  <c r="II96" i="8"/>
  <c r="II63" i="8"/>
  <c r="II33" i="8"/>
  <c r="IJ3" i="8"/>
  <c r="II68" i="8"/>
  <c r="II94" i="8"/>
  <c r="II74" i="8"/>
  <c r="II28" i="8"/>
  <c r="II64" i="8"/>
  <c r="II38" i="8"/>
  <c r="II29" i="8"/>
  <c r="II17" i="8"/>
  <c r="II69" i="8"/>
  <c r="II70" i="8"/>
  <c r="II26" i="8"/>
  <c r="II27" i="8"/>
  <c r="II34" i="8"/>
  <c r="II62" i="8"/>
  <c r="IJ2" i="8" l="1"/>
  <c r="IJ7" i="8"/>
  <c r="IJ31" i="8"/>
  <c r="IJ68" i="8"/>
  <c r="IJ17" i="8"/>
  <c r="IJ30" i="8"/>
  <c r="IJ67" i="8"/>
  <c r="IJ28" i="8"/>
  <c r="IJ74" i="8"/>
  <c r="IJ33" i="8"/>
  <c r="IJ94" i="8"/>
  <c r="IJ34" i="8"/>
  <c r="IJ63" i="8"/>
  <c r="IJ32" i="8"/>
  <c r="IJ66" i="8"/>
  <c r="IJ96" i="8"/>
  <c r="IK3" i="8"/>
  <c r="IJ70" i="8"/>
  <c r="IJ93" i="8"/>
  <c r="IJ29" i="8"/>
  <c r="IJ69" i="8"/>
  <c r="IJ26" i="8"/>
  <c r="IJ4" i="8"/>
  <c r="IJ27" i="8"/>
  <c r="IJ65" i="8"/>
  <c r="IJ64" i="8"/>
  <c r="IJ38" i="8"/>
  <c r="IJ95" i="8"/>
  <c r="IJ62" i="8"/>
  <c r="IJ1" i="8"/>
  <c r="II64" i="12"/>
  <c r="II95" i="12"/>
  <c r="II27" i="12"/>
  <c r="II16" i="12"/>
  <c r="II62" i="12"/>
  <c r="II66" i="12"/>
  <c r="II94" i="12"/>
  <c r="II26" i="12"/>
  <c r="II32" i="12"/>
  <c r="II63" i="12"/>
  <c r="II73" i="12"/>
  <c r="II93" i="12"/>
  <c r="II69" i="12"/>
  <c r="II30" i="12"/>
  <c r="II31" i="12"/>
  <c r="II25" i="12"/>
  <c r="II65" i="12"/>
  <c r="II67" i="12"/>
  <c r="II33" i="12"/>
  <c r="II3" i="12"/>
  <c r="II29" i="12"/>
  <c r="II68" i="12"/>
  <c r="II37" i="12"/>
  <c r="IJ2" i="12"/>
  <c r="IJ6" i="12" s="1"/>
  <c r="II92" i="12"/>
  <c r="II28" i="12"/>
  <c r="II61" i="12"/>
  <c r="IK7" i="8" l="1"/>
  <c r="IK2" i="8"/>
  <c r="IK1" i="8"/>
  <c r="IK4" i="8"/>
  <c r="IK33" i="8"/>
  <c r="IK66" i="8"/>
  <c r="IK28" i="8"/>
  <c r="IK63" i="8"/>
  <c r="IK32" i="8"/>
  <c r="IK34" i="8"/>
  <c r="IK93" i="8"/>
  <c r="IK94" i="8"/>
  <c r="IK31" i="8"/>
  <c r="IK67" i="8"/>
  <c r="IL3" i="8"/>
  <c r="IK96" i="8"/>
  <c r="IK17" i="8"/>
  <c r="IK95" i="8"/>
  <c r="IK74" i="8"/>
  <c r="IK69" i="8"/>
  <c r="IK68" i="8"/>
  <c r="IK29" i="8"/>
  <c r="IK26" i="8"/>
  <c r="IK38" i="8"/>
  <c r="IK70" i="8"/>
  <c r="IK30" i="8"/>
  <c r="IK65" i="8"/>
  <c r="IK27" i="8"/>
  <c r="IK64" i="8"/>
  <c r="IK62" i="8"/>
  <c r="IJ3" i="12"/>
  <c r="IJ37" i="12"/>
  <c r="IJ93" i="12"/>
  <c r="IJ94" i="12"/>
  <c r="IJ62" i="12"/>
  <c r="IJ16" i="12"/>
  <c r="IK2" i="12"/>
  <c r="IK6" i="12" s="1"/>
  <c r="IJ28" i="12"/>
  <c r="IJ31" i="12"/>
  <c r="IJ68" i="12"/>
  <c r="IJ30" i="12"/>
  <c r="IJ29" i="12"/>
  <c r="IJ27" i="12"/>
  <c r="IJ66" i="12"/>
  <c r="IJ32" i="12"/>
  <c r="IJ95" i="12"/>
  <c r="IJ69" i="12"/>
  <c r="IJ33" i="12"/>
  <c r="IJ73" i="12"/>
  <c r="IJ64" i="12"/>
  <c r="IJ92" i="12"/>
  <c r="IJ26" i="12"/>
  <c r="IJ67" i="12"/>
  <c r="IJ65" i="12"/>
  <c r="IJ25" i="12"/>
  <c r="IJ63" i="12"/>
  <c r="IJ61" i="12"/>
  <c r="IL7" i="8" l="1"/>
  <c r="IL2" i="8"/>
  <c r="IL1" i="8"/>
  <c r="IL27" i="8"/>
  <c r="IL96" i="8"/>
  <c r="IL68" i="8"/>
  <c r="IL31" i="8"/>
  <c r="IL94" i="8"/>
  <c r="IL64" i="8"/>
  <c r="IL67" i="8"/>
  <c r="IL34" i="8"/>
  <c r="IL93" i="8"/>
  <c r="IM3" i="8"/>
  <c r="IL30" i="8"/>
  <c r="IL69" i="8"/>
  <c r="IL66" i="8"/>
  <c r="IL4" i="8"/>
  <c r="IL28" i="8"/>
  <c r="IL32" i="8"/>
  <c r="IL17" i="8"/>
  <c r="IL38" i="8"/>
  <c r="IL33" i="8"/>
  <c r="IL63" i="8"/>
  <c r="IL95" i="8"/>
  <c r="IL29" i="8"/>
  <c r="IL70" i="8"/>
  <c r="IL74" i="8"/>
  <c r="IL65" i="8"/>
  <c r="IL26" i="8"/>
  <c r="IL62" i="8"/>
  <c r="IK92" i="12"/>
  <c r="IK65" i="12"/>
  <c r="IK73" i="12"/>
  <c r="IK62" i="12"/>
  <c r="IK37" i="12"/>
  <c r="IK26" i="12"/>
  <c r="IK66" i="12"/>
  <c r="IK16" i="12"/>
  <c r="IK68" i="12"/>
  <c r="IK69" i="12"/>
  <c r="IK93" i="12"/>
  <c r="IK94" i="12"/>
  <c r="IK32" i="12"/>
  <c r="IK30" i="12"/>
  <c r="IK33" i="12"/>
  <c r="IK67" i="12"/>
  <c r="IK95" i="12"/>
  <c r="IK64" i="12"/>
  <c r="IK63" i="12"/>
  <c r="IK3" i="12"/>
  <c r="IK29" i="12"/>
  <c r="IK28" i="12"/>
  <c r="IK27" i="12"/>
  <c r="IL2" i="12"/>
  <c r="IL6" i="12" s="1"/>
  <c r="IK31" i="12"/>
  <c r="IK25" i="12"/>
  <c r="IK61" i="12"/>
  <c r="IM7" i="8" l="1"/>
  <c r="IM2" i="8"/>
  <c r="IL68" i="12"/>
  <c r="IL69" i="12"/>
  <c r="IL64" i="12"/>
  <c r="IL67" i="12"/>
  <c r="IL66" i="12"/>
  <c r="IL31" i="12"/>
  <c r="IL37" i="12"/>
  <c r="IL32" i="12"/>
  <c r="IL94" i="12"/>
  <c r="IL65" i="12"/>
  <c r="IL25" i="12"/>
  <c r="IL26" i="12"/>
  <c r="IL95" i="12"/>
  <c r="IL30" i="12"/>
  <c r="IL73" i="12"/>
  <c r="IL62" i="12"/>
  <c r="IL93" i="12"/>
  <c r="IL92" i="12"/>
  <c r="IL29" i="12"/>
  <c r="IL27" i="12"/>
  <c r="IL3" i="12"/>
  <c r="IL33" i="12"/>
  <c r="IL63" i="12"/>
  <c r="IL16" i="12"/>
  <c r="IM2" i="12"/>
  <c r="IM6" i="12" s="1"/>
  <c r="IL28" i="12"/>
  <c r="IL61" i="12"/>
  <c r="IM1" i="8"/>
  <c r="IM65" i="8"/>
  <c r="IM96" i="8"/>
  <c r="IM95" i="8"/>
  <c r="IM63" i="8"/>
  <c r="IM28" i="8"/>
  <c r="IM29" i="8"/>
  <c r="IM31" i="8"/>
  <c r="IM30" i="8"/>
  <c r="IM74" i="8"/>
  <c r="IM32" i="8"/>
  <c r="IM34" i="8"/>
  <c r="IM69" i="8"/>
  <c r="IM26" i="8"/>
  <c r="IM66" i="8"/>
  <c r="IM70" i="8"/>
  <c r="IM94" i="8"/>
  <c r="IM67" i="8"/>
  <c r="IM4" i="8"/>
  <c r="IM64" i="8"/>
  <c r="IM17" i="8"/>
  <c r="IM27" i="8"/>
  <c r="IN3" i="8"/>
  <c r="IM68" i="8"/>
  <c r="IM38" i="8"/>
  <c r="IM33" i="8"/>
  <c r="IM93" i="8"/>
  <c r="IM62" i="8"/>
  <c r="IN7" i="8" l="1"/>
  <c r="IN2" i="8"/>
  <c r="IN27" i="8"/>
  <c r="IN38" i="8"/>
  <c r="IN69" i="8"/>
  <c r="IN17" i="8"/>
  <c r="IN4" i="8"/>
  <c r="IN67" i="8"/>
  <c r="IN29" i="8"/>
  <c r="IN66" i="8"/>
  <c r="IN28" i="8"/>
  <c r="IO3" i="8"/>
  <c r="IN93" i="8"/>
  <c r="IN64" i="8"/>
  <c r="IN96" i="8"/>
  <c r="IN63" i="8"/>
  <c r="IN65" i="8"/>
  <c r="IN68" i="8"/>
  <c r="IN33" i="8"/>
  <c r="IN26" i="8"/>
  <c r="IN74" i="8"/>
  <c r="IN31" i="8"/>
  <c r="IN30" i="8"/>
  <c r="IN95" i="8"/>
  <c r="IN32" i="8"/>
  <c r="IN34" i="8"/>
  <c r="IN70" i="8"/>
  <c r="IN94" i="8"/>
  <c r="IN62" i="8"/>
  <c r="IM29" i="12"/>
  <c r="IM27" i="12"/>
  <c r="IM62" i="12"/>
  <c r="IM3" i="12"/>
  <c r="IM92" i="12"/>
  <c r="IM37" i="12"/>
  <c r="IM63" i="12"/>
  <c r="IM93" i="12"/>
  <c r="IM31" i="12"/>
  <c r="IM95" i="12"/>
  <c r="IM26" i="12"/>
  <c r="IM68" i="12"/>
  <c r="IM66" i="12"/>
  <c r="IM16" i="12"/>
  <c r="IM65" i="12"/>
  <c r="IM32" i="12"/>
  <c r="IM25" i="12"/>
  <c r="IM28" i="12"/>
  <c r="IM94" i="12"/>
  <c r="IM73" i="12"/>
  <c r="IM30" i="12"/>
  <c r="IM69" i="12"/>
  <c r="IM64" i="12"/>
  <c r="IM67" i="12"/>
  <c r="IM33" i="12"/>
  <c r="IN2" i="12"/>
  <c r="IN6" i="12" s="1"/>
  <c r="IM61" i="12"/>
  <c r="IN1" i="8"/>
  <c r="IO7" i="8" l="1"/>
  <c r="IO2" i="8"/>
  <c r="IO1" i="8"/>
  <c r="IO69" i="8"/>
  <c r="IO94" i="8"/>
  <c r="IO63" i="8"/>
  <c r="IO31" i="8"/>
  <c r="IO28" i="8"/>
  <c r="IO17" i="8"/>
  <c r="IO30" i="8"/>
  <c r="IO95" i="8"/>
  <c r="IO38" i="8"/>
  <c r="IO68" i="8"/>
  <c r="IO66" i="8"/>
  <c r="IO96" i="8"/>
  <c r="IO74" i="8"/>
  <c r="IP3" i="8"/>
  <c r="IO34" i="8"/>
  <c r="IO32" i="8"/>
  <c r="IO70" i="8"/>
  <c r="IO27" i="8"/>
  <c r="IO65" i="8"/>
  <c r="IO33" i="8"/>
  <c r="IO64" i="8"/>
  <c r="IO29" i="8"/>
  <c r="IO67" i="8"/>
  <c r="IO93" i="8"/>
  <c r="IO4" i="8"/>
  <c r="IO26" i="8"/>
  <c r="IO62" i="8"/>
  <c r="IN93" i="12"/>
  <c r="IN66" i="12"/>
  <c r="IN33" i="12"/>
  <c r="IN16" i="12"/>
  <c r="IN69" i="12"/>
  <c r="IN3" i="12"/>
  <c r="IN27" i="12"/>
  <c r="IN67" i="12"/>
  <c r="IN29" i="12"/>
  <c r="IN26" i="12"/>
  <c r="IN94" i="12"/>
  <c r="IN95" i="12"/>
  <c r="IN65" i="12"/>
  <c r="IN68" i="12"/>
  <c r="IN37" i="12"/>
  <c r="IO2" i="12"/>
  <c r="IO6" i="12" s="1"/>
  <c r="IN62" i="12"/>
  <c r="IN25" i="12"/>
  <c r="IN30" i="12"/>
  <c r="IN92" i="12"/>
  <c r="IN28" i="12"/>
  <c r="IN73" i="12"/>
  <c r="IN31" i="12"/>
  <c r="IN64" i="12"/>
  <c r="IN63" i="12"/>
  <c r="IN32" i="12"/>
  <c r="IN61" i="12"/>
  <c r="IP7" i="8" l="1"/>
  <c r="IP2" i="8"/>
  <c r="IP1" i="8"/>
  <c r="IP26" i="8"/>
  <c r="IP95" i="8"/>
  <c r="IP34" i="8"/>
  <c r="IP94" i="8"/>
  <c r="IP74" i="8"/>
  <c r="IP27" i="8"/>
  <c r="IP30" i="8"/>
  <c r="IP29" i="8"/>
  <c r="IP93" i="8"/>
  <c r="IP31" i="8"/>
  <c r="IP4" i="8"/>
  <c r="IP17" i="8"/>
  <c r="IP96" i="8"/>
  <c r="IP38" i="8"/>
  <c r="IP68" i="8"/>
  <c r="IP28" i="8"/>
  <c r="IP66" i="8"/>
  <c r="IP70" i="8"/>
  <c r="IP32" i="8"/>
  <c r="IP64" i="8"/>
  <c r="IP65" i="8"/>
  <c r="IP69" i="8"/>
  <c r="IP33" i="8"/>
  <c r="IQ3" i="8"/>
  <c r="IP67" i="8"/>
  <c r="IP63" i="8"/>
  <c r="IP62" i="8"/>
  <c r="IO29" i="12"/>
  <c r="IO67" i="12"/>
  <c r="IP2" i="12"/>
  <c r="IP6" i="12" s="1"/>
  <c r="IO94" i="12"/>
  <c r="IO95" i="12"/>
  <c r="IO69" i="12"/>
  <c r="IO33" i="12"/>
  <c r="IO73" i="12"/>
  <c r="IO31" i="12"/>
  <c r="IO92" i="12"/>
  <c r="IO62" i="12"/>
  <c r="IO64" i="12"/>
  <c r="IO37" i="12"/>
  <c r="IO27" i="12"/>
  <c r="IO93" i="12"/>
  <c r="IO28" i="12"/>
  <c r="IO66" i="12"/>
  <c r="IO3" i="12"/>
  <c r="IO30" i="12"/>
  <c r="IO32" i="12"/>
  <c r="IO65" i="12"/>
  <c r="IO25" i="12"/>
  <c r="IO26" i="12"/>
  <c r="IO68" i="12"/>
  <c r="IO16" i="12"/>
  <c r="IO63" i="12"/>
  <c r="IO61" i="12"/>
  <c r="IQ7" i="8" l="1"/>
  <c r="IQ2" i="8"/>
  <c r="IQ1" i="8"/>
  <c r="IQ17" i="8"/>
  <c r="IQ67" i="8"/>
  <c r="IQ64" i="8"/>
  <c r="IQ32" i="8"/>
  <c r="IQ30" i="8"/>
  <c r="IQ66" i="8"/>
  <c r="IQ94" i="8"/>
  <c r="IQ33" i="8"/>
  <c r="IQ4" i="8"/>
  <c r="IQ95" i="8"/>
  <c r="IQ65" i="8"/>
  <c r="IQ68" i="8"/>
  <c r="IQ93" i="8"/>
  <c r="IQ70" i="8"/>
  <c r="IQ69" i="8"/>
  <c r="IQ38" i="8"/>
  <c r="IQ96" i="8"/>
  <c r="IQ34" i="8"/>
  <c r="IQ63" i="8"/>
  <c r="IQ74" i="8"/>
  <c r="IQ28" i="8"/>
  <c r="IQ27" i="8"/>
  <c r="IQ29" i="8"/>
  <c r="IQ26" i="8"/>
  <c r="IR3" i="8"/>
  <c r="IR2" i="8" s="1"/>
  <c r="IQ31" i="8"/>
  <c r="IQ62" i="8"/>
  <c r="IQ2" i="12"/>
  <c r="IQ6" i="12" s="1"/>
  <c r="IP67" i="12"/>
  <c r="IP63" i="12"/>
  <c r="IP37" i="12"/>
  <c r="IP64" i="12"/>
  <c r="IP93" i="12"/>
  <c r="IP94" i="12"/>
  <c r="IP69" i="12"/>
  <c r="IP29" i="12"/>
  <c r="IP25" i="12"/>
  <c r="IP92" i="12"/>
  <c r="IP30" i="12"/>
  <c r="IP95" i="12"/>
  <c r="IP66" i="12"/>
  <c r="IP62" i="12"/>
  <c r="IP26" i="12"/>
  <c r="IP68" i="12"/>
  <c r="IP16" i="12"/>
  <c r="IP32" i="12"/>
  <c r="IP27" i="12"/>
  <c r="IP65" i="12"/>
  <c r="IP73" i="12"/>
  <c r="IP31" i="12"/>
  <c r="IP28" i="12"/>
  <c r="IP33" i="12"/>
  <c r="IP3" i="12"/>
  <c r="IP61" i="12"/>
  <c r="IR7" i="8" l="1"/>
  <c r="IR1" i="8"/>
  <c r="IR2" i="12"/>
  <c r="IR6" i="12" s="1"/>
  <c r="IQ67" i="12"/>
  <c r="IQ29" i="12"/>
  <c r="IQ64" i="12"/>
  <c r="IQ30" i="12"/>
  <c r="IQ31" i="12"/>
  <c r="IQ27" i="12"/>
  <c r="IQ95" i="12"/>
  <c r="IQ33" i="12"/>
  <c r="IQ92" i="12"/>
  <c r="IQ93" i="12"/>
  <c r="IQ25" i="12"/>
  <c r="IQ32" i="12"/>
  <c r="IQ68" i="12"/>
  <c r="IQ65" i="12"/>
  <c r="IQ63" i="12"/>
  <c r="IQ62" i="12"/>
  <c r="IQ66" i="12"/>
  <c r="IQ73" i="12"/>
  <c r="IQ26" i="12"/>
  <c r="IQ37" i="12"/>
  <c r="IQ28" i="12"/>
  <c r="IQ94" i="12"/>
  <c r="IQ16" i="12"/>
  <c r="IQ3" i="12"/>
  <c r="IQ69" i="12"/>
  <c r="IQ61" i="12"/>
  <c r="IR30" i="8"/>
  <c r="IR26" i="8"/>
  <c r="IR64" i="8"/>
  <c r="IR27" i="8"/>
  <c r="IR28" i="8"/>
  <c r="IR34" i="8"/>
  <c r="IR70" i="8"/>
  <c r="IS3" i="8"/>
  <c r="IR93" i="8"/>
  <c r="IR74" i="8"/>
  <c r="IR29" i="8"/>
  <c r="IR31" i="8"/>
  <c r="IR66" i="8"/>
  <c r="IR94" i="8"/>
  <c r="IR96" i="8"/>
  <c r="IR32" i="8"/>
  <c r="IR68" i="8"/>
  <c r="IR17" i="8"/>
  <c r="IR63" i="8"/>
  <c r="IR95" i="8"/>
  <c r="IR69" i="8"/>
  <c r="IR33" i="8"/>
  <c r="IR65" i="8"/>
  <c r="IR38" i="8"/>
  <c r="IR4" i="8"/>
  <c r="IR67" i="8"/>
  <c r="IR62" i="8"/>
  <c r="IS7" i="8" l="1"/>
  <c r="IS2" i="8"/>
  <c r="IS1" i="8"/>
  <c r="IS4" i="8"/>
  <c r="IS38" i="8"/>
  <c r="IS74" i="8"/>
  <c r="IS69" i="8"/>
  <c r="IS66" i="8"/>
  <c r="IS93" i="8"/>
  <c r="IS94" i="8"/>
  <c r="IS67" i="8"/>
  <c r="IS65" i="8"/>
  <c r="IS17" i="8"/>
  <c r="IS28" i="8"/>
  <c r="IS96" i="8"/>
  <c r="IS34" i="8"/>
  <c r="IS68" i="8"/>
  <c r="IS30" i="8"/>
  <c r="IS33" i="8"/>
  <c r="IS29" i="8"/>
  <c r="IS70" i="8"/>
  <c r="IS27" i="8"/>
  <c r="IS26" i="8"/>
  <c r="IS95" i="8"/>
  <c r="IS64" i="8"/>
  <c r="IS63" i="8"/>
  <c r="IS32" i="8"/>
  <c r="IS31" i="8"/>
  <c r="IT3" i="8"/>
  <c r="IS62" i="8"/>
  <c r="IR25" i="12"/>
  <c r="IR37" i="12"/>
  <c r="IR73" i="12"/>
  <c r="IR28" i="12"/>
  <c r="IR26" i="12"/>
  <c r="IR69" i="12"/>
  <c r="IR95" i="12"/>
  <c r="IR30" i="12"/>
  <c r="IR93" i="12"/>
  <c r="IR31" i="12"/>
  <c r="IR3" i="12"/>
  <c r="IR68" i="12"/>
  <c r="IR64" i="12"/>
  <c r="IR65" i="12"/>
  <c r="IR27" i="12"/>
  <c r="IR67" i="12"/>
  <c r="IR16" i="12"/>
  <c r="IR62" i="12"/>
  <c r="IS2" i="12"/>
  <c r="IS6" i="12" s="1"/>
  <c r="IR94" i="12"/>
  <c r="IR29" i="12"/>
  <c r="IR92" i="12"/>
  <c r="IR66" i="12"/>
  <c r="IR63" i="12"/>
  <c r="IR32" i="12"/>
  <c r="IR33" i="12"/>
  <c r="IR61" i="12"/>
  <c r="IT7" i="8" l="1"/>
  <c r="IT2" i="8"/>
  <c r="IT1" i="8"/>
  <c r="IT17" i="8"/>
  <c r="IT65" i="8"/>
  <c r="IT31" i="8"/>
  <c r="IT27" i="8"/>
  <c r="IT30" i="8"/>
  <c r="IT95" i="8"/>
  <c r="IT32" i="8"/>
  <c r="IT94" i="8"/>
  <c r="IT29" i="8"/>
  <c r="IT74" i="8"/>
  <c r="IT93" i="8"/>
  <c r="IT26" i="8"/>
  <c r="IU3" i="8"/>
  <c r="IT63" i="8"/>
  <c r="IT64" i="8"/>
  <c r="IT66" i="8"/>
  <c r="IT70" i="8"/>
  <c r="IT4" i="8"/>
  <c r="IT68" i="8"/>
  <c r="IT69" i="8"/>
  <c r="IT33" i="8"/>
  <c r="IT38" i="8"/>
  <c r="IT34" i="8"/>
  <c r="IT28" i="8"/>
  <c r="IT67" i="8"/>
  <c r="IT96" i="8"/>
  <c r="IT62" i="8"/>
  <c r="IS33" i="12"/>
  <c r="IS73" i="12"/>
  <c r="IS26" i="12"/>
  <c r="IT2" i="12"/>
  <c r="IT6" i="12" s="1"/>
  <c r="IS25" i="12"/>
  <c r="IS64" i="12"/>
  <c r="IS16" i="12"/>
  <c r="IS69" i="12"/>
  <c r="IS65" i="12"/>
  <c r="IS67" i="12"/>
  <c r="IS95" i="12"/>
  <c r="IS94" i="12"/>
  <c r="IS68" i="12"/>
  <c r="IS3" i="12"/>
  <c r="IS63" i="12"/>
  <c r="IS93" i="12"/>
  <c r="IS31" i="12"/>
  <c r="IS27" i="12"/>
  <c r="IS32" i="12"/>
  <c r="IS66" i="12"/>
  <c r="IS62" i="12"/>
  <c r="IS28" i="12"/>
  <c r="IS37" i="12"/>
  <c r="IS92" i="12"/>
  <c r="IS30" i="12"/>
  <c r="IS29" i="12"/>
  <c r="IS61" i="12"/>
  <c r="IU7" i="8" l="1"/>
  <c r="IU2" i="8"/>
  <c r="IT93" i="12"/>
  <c r="IT95" i="12"/>
  <c r="IT27" i="12"/>
  <c r="IT73" i="12"/>
  <c r="IT94" i="12"/>
  <c r="IT69" i="12"/>
  <c r="IT63" i="12"/>
  <c r="IT16" i="12"/>
  <c r="IT62" i="12"/>
  <c r="IT65" i="12"/>
  <c r="IU2" i="12"/>
  <c r="IU6" i="12" s="1"/>
  <c r="IT92" i="12"/>
  <c r="IT31" i="12"/>
  <c r="IT37" i="12"/>
  <c r="IT68" i="12"/>
  <c r="IT26" i="12"/>
  <c r="IT32" i="12"/>
  <c r="IT67" i="12"/>
  <c r="IT25" i="12"/>
  <c r="IT3" i="12"/>
  <c r="IT66" i="12"/>
  <c r="IT33" i="12"/>
  <c r="IT28" i="12"/>
  <c r="IT29" i="12"/>
  <c r="IT64" i="12"/>
  <c r="IT30" i="12"/>
  <c r="IT61" i="12"/>
  <c r="IU1" i="8"/>
  <c r="IU94" i="8"/>
  <c r="IU67" i="8"/>
  <c r="IU34" i="8"/>
  <c r="IU31" i="8"/>
  <c r="IU26" i="8"/>
  <c r="IU70" i="8"/>
  <c r="IU17" i="8"/>
  <c r="IU96" i="8"/>
  <c r="IU95" i="8"/>
  <c r="IU65" i="8"/>
  <c r="IU69" i="8"/>
  <c r="IU33" i="8"/>
  <c r="IU29" i="8"/>
  <c r="IV3" i="8"/>
  <c r="IU32" i="8"/>
  <c r="IU63" i="8"/>
  <c r="IU64" i="8"/>
  <c r="IU28" i="8"/>
  <c r="IU68" i="8"/>
  <c r="IU74" i="8"/>
  <c r="IU4" i="8"/>
  <c r="IU30" i="8"/>
  <c r="IU93" i="8"/>
  <c r="IU27" i="8"/>
  <c r="IU38" i="8"/>
  <c r="IU66" i="8"/>
  <c r="IU62" i="8"/>
  <c r="IV7" i="8" l="1"/>
  <c r="IV2" i="8"/>
  <c r="IU16" i="12"/>
  <c r="IU33" i="12"/>
  <c r="IU64" i="12"/>
  <c r="IU67" i="12"/>
  <c r="IU92" i="12"/>
  <c r="IU25" i="12"/>
  <c r="IU63" i="12"/>
  <c r="IU65" i="12"/>
  <c r="IU30" i="12"/>
  <c r="IU3" i="12"/>
  <c r="IU69" i="12"/>
  <c r="IU73" i="12"/>
  <c r="IU31" i="12"/>
  <c r="IU62" i="12"/>
  <c r="IU26" i="12"/>
  <c r="IU66" i="12"/>
  <c r="IU68" i="12"/>
  <c r="IU37" i="12"/>
  <c r="IU28" i="12"/>
  <c r="IU93" i="12"/>
  <c r="IU95" i="12"/>
  <c r="IU29" i="12"/>
  <c r="IU94" i="12"/>
  <c r="IU32" i="12"/>
  <c r="IU27" i="12"/>
  <c r="IV2" i="12"/>
  <c r="IV6" i="12" s="1"/>
  <c r="IU61" i="12"/>
  <c r="IV17" i="8"/>
  <c r="IV4" i="8"/>
  <c r="IV65" i="8"/>
  <c r="IV28" i="8"/>
  <c r="IV74" i="8"/>
  <c r="IV66" i="8"/>
  <c r="IV67" i="8"/>
  <c r="IV96" i="8"/>
  <c r="IV63" i="8"/>
  <c r="IV32" i="8"/>
  <c r="IV94" i="8"/>
  <c r="IV68" i="8"/>
  <c r="IV34" i="8"/>
  <c r="IV27" i="8"/>
  <c r="IW3" i="8"/>
  <c r="IV33" i="8"/>
  <c r="IV95" i="8"/>
  <c r="IV30" i="8"/>
  <c r="IV70" i="8"/>
  <c r="IV69" i="8"/>
  <c r="IV26" i="8"/>
  <c r="IV93" i="8"/>
  <c r="IV29" i="8"/>
  <c r="IV31" i="8"/>
  <c r="IV64" i="8"/>
  <c r="IV38" i="8"/>
  <c r="IV62" i="8"/>
  <c r="IV1" i="8"/>
  <c r="IW7" i="8" l="1"/>
  <c r="IW2" i="8"/>
  <c r="IV25" i="12"/>
  <c r="IV69" i="12"/>
  <c r="IV29" i="12"/>
  <c r="IV37" i="12"/>
  <c r="IW2" i="12"/>
  <c r="IW6" i="12" s="1"/>
  <c r="IV68" i="12"/>
  <c r="IV92" i="12"/>
  <c r="IV95" i="12"/>
  <c r="IV66" i="12"/>
  <c r="IV28" i="12"/>
  <c r="IV32" i="12"/>
  <c r="IV27" i="12"/>
  <c r="IV26" i="12"/>
  <c r="IV33" i="12"/>
  <c r="IV30" i="12"/>
  <c r="IV93" i="12"/>
  <c r="IV62" i="12"/>
  <c r="IV16" i="12"/>
  <c r="IV94" i="12"/>
  <c r="IV64" i="12"/>
  <c r="IV63" i="12"/>
  <c r="IV67" i="12"/>
  <c r="IV31" i="12"/>
  <c r="IV73" i="12"/>
  <c r="IV3" i="12"/>
  <c r="IV65" i="12"/>
  <c r="IV61" i="12"/>
  <c r="IW1" i="8"/>
  <c r="IW64" i="8"/>
  <c r="IW69" i="8"/>
  <c r="IW31" i="8"/>
  <c r="IW38" i="8"/>
  <c r="IW4" i="8"/>
  <c r="IW74" i="8"/>
  <c r="IW65" i="8"/>
  <c r="IW93" i="8"/>
  <c r="IW26" i="8"/>
  <c r="IW67" i="8"/>
  <c r="IW63" i="8"/>
  <c r="IW33" i="8"/>
  <c r="IW29" i="8"/>
  <c r="IW70" i="8"/>
  <c r="IW17" i="8"/>
  <c r="IW68" i="8"/>
  <c r="IW95" i="8"/>
  <c r="IW94" i="8"/>
  <c r="IW28" i="8"/>
  <c r="IW30" i="8"/>
  <c r="IX3" i="8"/>
  <c r="IW32" i="8"/>
  <c r="IW96" i="8"/>
  <c r="IW66" i="8"/>
  <c r="IW27" i="8"/>
  <c r="IW34" i="8"/>
  <c r="IW62" i="8"/>
  <c r="IX2" i="8" l="1"/>
  <c r="IX7" i="8"/>
  <c r="IW92" i="12"/>
  <c r="IW66" i="12"/>
  <c r="IW69" i="12"/>
  <c r="IW3" i="12"/>
  <c r="IW28" i="12"/>
  <c r="IW63" i="12"/>
  <c r="IW73" i="12"/>
  <c r="IW68" i="12"/>
  <c r="IW30" i="12"/>
  <c r="IW93" i="12"/>
  <c r="IW31" i="12"/>
  <c r="IW95" i="12"/>
  <c r="IW25" i="12"/>
  <c r="IW27" i="12"/>
  <c r="IW65" i="12"/>
  <c r="IW64" i="12"/>
  <c r="IW67" i="12"/>
  <c r="IW26" i="12"/>
  <c r="IW94" i="12"/>
  <c r="IW32" i="12"/>
  <c r="IW37" i="12"/>
  <c r="IW62" i="12"/>
  <c r="IW29" i="12"/>
  <c r="IW33" i="12"/>
  <c r="IW16" i="12"/>
  <c r="IX2" i="12"/>
  <c r="IX6" i="12" s="1"/>
  <c r="IW61" i="12"/>
  <c r="IX64" i="8"/>
  <c r="IX33" i="8"/>
  <c r="IY3" i="8"/>
  <c r="IX70" i="8"/>
  <c r="IX95" i="8"/>
  <c r="IX66" i="8"/>
  <c r="IX30" i="8"/>
  <c r="IX68" i="8"/>
  <c r="IX34" i="8"/>
  <c r="IX65" i="8"/>
  <c r="IX63" i="8"/>
  <c r="IX32" i="8"/>
  <c r="IX67" i="8"/>
  <c r="IX74" i="8"/>
  <c r="IX26" i="8"/>
  <c r="IX93" i="8"/>
  <c r="IX96" i="8"/>
  <c r="IX31" i="8"/>
  <c r="IX27" i="8"/>
  <c r="IX29" i="8"/>
  <c r="IX17" i="8"/>
  <c r="IX28" i="8"/>
  <c r="IX38" i="8"/>
  <c r="IX94" i="8"/>
  <c r="IX4" i="8"/>
  <c r="IX69" i="8"/>
  <c r="IX62" i="8"/>
  <c r="IX1" i="8"/>
  <c r="IY2" i="8" l="1"/>
  <c r="IY7" i="8"/>
  <c r="IY64" i="8"/>
  <c r="IY93" i="8"/>
  <c r="IY33" i="8"/>
  <c r="IY26" i="8"/>
  <c r="IY74" i="8"/>
  <c r="IY17" i="8"/>
  <c r="IY66" i="8"/>
  <c r="IY67" i="8"/>
  <c r="IY63" i="8"/>
  <c r="IY94" i="8"/>
  <c r="IY34" i="8"/>
  <c r="IY28" i="8"/>
  <c r="IY69" i="8"/>
  <c r="IY31" i="8"/>
  <c r="IY65" i="8"/>
  <c r="IY96" i="8"/>
  <c r="IY38" i="8"/>
  <c r="IY68" i="8"/>
  <c r="IY27" i="8"/>
  <c r="IY32" i="8"/>
  <c r="IY70" i="8"/>
  <c r="IY95" i="8"/>
  <c r="IY30" i="8"/>
  <c r="IY4" i="8"/>
  <c r="IY29" i="8"/>
  <c r="IZ3" i="8"/>
  <c r="IY62" i="8"/>
  <c r="IY1" i="8"/>
  <c r="IX26" i="12"/>
  <c r="IX73" i="12"/>
  <c r="IX64" i="12"/>
  <c r="IX95" i="12"/>
  <c r="IX25" i="12"/>
  <c r="IX67" i="12"/>
  <c r="IX27" i="12"/>
  <c r="IX16" i="12"/>
  <c r="IX69" i="12"/>
  <c r="IX30" i="12"/>
  <c r="IX33" i="12"/>
  <c r="IX92" i="12"/>
  <c r="IX94" i="12"/>
  <c r="IX62" i="12"/>
  <c r="IX37" i="12"/>
  <c r="IY2" i="12"/>
  <c r="IY6" i="12" s="1"/>
  <c r="IX66" i="12"/>
  <c r="IX32" i="12"/>
  <c r="IX93" i="12"/>
  <c r="IX29" i="12"/>
  <c r="IX63" i="12"/>
  <c r="IX28" i="12"/>
  <c r="IX68" i="12"/>
  <c r="IX65" i="12"/>
  <c r="IX3" i="12"/>
  <c r="IX31" i="12"/>
  <c r="IX61" i="12"/>
  <c r="IZ7" i="8" l="1"/>
  <c r="IZ2" i="8"/>
  <c r="IZ1" i="8"/>
  <c r="IZ64" i="8"/>
  <c r="IZ4" i="8"/>
  <c r="IZ65" i="8"/>
  <c r="IZ94" i="8"/>
  <c r="IZ66" i="8"/>
  <c r="IZ70" i="8"/>
  <c r="IZ29" i="8"/>
  <c r="IZ28" i="8"/>
  <c r="IZ63" i="8"/>
  <c r="IZ67" i="8"/>
  <c r="IZ69" i="8"/>
  <c r="IZ38" i="8"/>
  <c r="IZ30" i="8"/>
  <c r="JA3" i="8"/>
  <c r="IZ33" i="8"/>
  <c r="IZ74" i="8"/>
  <c r="IZ17" i="8"/>
  <c r="IZ31" i="8"/>
  <c r="IZ32" i="8"/>
  <c r="IZ95" i="8"/>
  <c r="IZ96" i="8"/>
  <c r="IZ26" i="8"/>
  <c r="IZ93" i="8"/>
  <c r="IZ34" i="8"/>
  <c r="IZ27" i="8"/>
  <c r="IZ68" i="8"/>
  <c r="IZ62" i="8"/>
  <c r="IY37" i="12"/>
  <c r="IY95" i="12"/>
  <c r="IY68" i="12"/>
  <c r="IY93" i="12"/>
  <c r="IY64" i="12"/>
  <c r="IY63" i="12"/>
  <c r="IY29" i="12"/>
  <c r="IY66" i="12"/>
  <c r="IY31" i="12"/>
  <c r="IY3" i="12"/>
  <c r="IY73" i="12"/>
  <c r="IY30" i="12"/>
  <c r="IY25" i="12"/>
  <c r="IY33" i="12"/>
  <c r="IY26" i="12"/>
  <c r="IY92" i="12"/>
  <c r="IY32" i="12"/>
  <c r="IY16" i="12"/>
  <c r="IY94" i="12"/>
  <c r="IZ2" i="12"/>
  <c r="IZ6" i="12" s="1"/>
  <c r="IY65" i="12"/>
  <c r="IY69" i="12"/>
  <c r="IY28" i="12"/>
  <c r="IY62" i="12"/>
  <c r="IY67" i="12"/>
  <c r="IY27" i="12"/>
  <c r="IY61" i="12"/>
  <c r="JA7" i="8" l="1"/>
  <c r="JA2" i="8"/>
  <c r="JA1" i="8"/>
  <c r="JA69" i="8"/>
  <c r="JA34" i="8"/>
  <c r="JA70" i="8"/>
  <c r="JA66" i="8"/>
  <c r="JA96" i="8"/>
  <c r="JA64" i="8"/>
  <c r="JA63" i="8"/>
  <c r="JA38" i="8"/>
  <c r="JA95" i="8"/>
  <c r="JA26" i="8"/>
  <c r="JA17" i="8"/>
  <c r="JA32" i="8"/>
  <c r="JA65" i="8"/>
  <c r="JB3" i="8"/>
  <c r="JA74" i="8"/>
  <c r="JA4" i="8"/>
  <c r="JA94" i="8"/>
  <c r="JA29" i="8"/>
  <c r="JA31" i="8"/>
  <c r="JA93" i="8"/>
  <c r="JA27" i="8"/>
  <c r="JA33" i="8"/>
  <c r="JA68" i="8"/>
  <c r="JA30" i="8"/>
  <c r="JA67" i="8"/>
  <c r="JA28" i="8"/>
  <c r="JA62" i="8"/>
  <c r="IZ37" i="12"/>
  <c r="IZ16" i="12"/>
  <c r="IZ68" i="12"/>
  <c r="IZ73" i="12"/>
  <c r="IZ32" i="12"/>
  <c r="IZ93" i="12"/>
  <c r="IZ27" i="12"/>
  <c r="IZ3" i="12"/>
  <c r="IZ31" i="12"/>
  <c r="IZ94" i="12"/>
  <c r="IZ25" i="12"/>
  <c r="IZ69" i="12"/>
  <c r="IZ92" i="12"/>
  <c r="IZ62" i="12"/>
  <c r="IZ67" i="12"/>
  <c r="IZ65" i="12"/>
  <c r="IZ63" i="12"/>
  <c r="IZ95" i="12"/>
  <c r="IZ26" i="12"/>
  <c r="IZ66" i="12"/>
  <c r="IZ28" i="12"/>
  <c r="JA2" i="12"/>
  <c r="JA6" i="12" s="1"/>
  <c r="IZ64" i="12"/>
  <c r="IZ29" i="12"/>
  <c r="IZ33" i="12"/>
  <c r="IZ30" i="12"/>
  <c r="IZ61" i="12"/>
  <c r="JB7" i="8" l="1"/>
  <c r="JB2" i="8"/>
  <c r="JB1" i="8"/>
  <c r="JB93" i="8"/>
  <c r="JB66" i="8"/>
  <c r="JB63" i="8"/>
  <c r="JB31" i="8"/>
  <c r="JB70" i="8"/>
  <c r="JB32" i="8"/>
  <c r="JC3" i="8"/>
  <c r="JB17" i="8"/>
  <c r="JB74" i="8"/>
  <c r="JB95" i="8"/>
  <c r="JB27" i="8"/>
  <c r="JB64" i="8"/>
  <c r="JB28" i="8"/>
  <c r="JB65" i="8"/>
  <c r="JB34" i="8"/>
  <c r="JB69" i="8"/>
  <c r="JB4" i="8"/>
  <c r="JB67" i="8"/>
  <c r="JB30" i="8"/>
  <c r="JB38" i="8"/>
  <c r="JB26" i="8"/>
  <c r="JB29" i="8"/>
  <c r="JB96" i="8"/>
  <c r="JB33" i="8"/>
  <c r="JB94" i="8"/>
  <c r="JB68" i="8"/>
  <c r="JB62" i="8"/>
  <c r="JA30" i="12"/>
  <c r="JA94" i="12"/>
  <c r="JA3" i="12"/>
  <c r="JA68" i="12"/>
  <c r="JA62" i="12"/>
  <c r="JA31" i="12"/>
  <c r="JA66" i="12"/>
  <c r="JA29" i="12"/>
  <c r="JA63" i="12"/>
  <c r="JB2" i="12"/>
  <c r="JB6" i="12" s="1"/>
  <c r="JA27" i="12"/>
  <c r="JA67" i="12"/>
  <c r="JA37" i="12"/>
  <c r="JA16" i="12"/>
  <c r="JA64" i="12"/>
  <c r="JA25" i="12"/>
  <c r="JA92" i="12"/>
  <c r="JA32" i="12"/>
  <c r="JA26" i="12"/>
  <c r="JA73" i="12"/>
  <c r="JA95" i="12"/>
  <c r="JA69" i="12"/>
  <c r="JA28" i="12"/>
  <c r="JA93" i="12"/>
  <c r="JA65" i="12"/>
  <c r="JA33" i="12"/>
  <c r="JA61" i="12"/>
  <c r="JC7" i="8" l="1"/>
  <c r="JC2" i="8"/>
  <c r="JC1" i="8"/>
  <c r="JC32" i="8"/>
  <c r="JC27" i="8"/>
  <c r="JC29" i="8"/>
  <c r="JD3" i="8"/>
  <c r="JC69" i="8"/>
  <c r="JC28" i="8"/>
  <c r="JC17" i="8"/>
  <c r="JC67" i="8"/>
  <c r="JC64" i="8"/>
  <c r="JC94" i="8"/>
  <c r="JC63" i="8"/>
  <c r="JC93" i="8"/>
  <c r="JC26" i="8"/>
  <c r="JC66" i="8"/>
  <c r="JC30" i="8"/>
  <c r="JC68" i="8"/>
  <c r="JC96" i="8"/>
  <c r="JC31" i="8"/>
  <c r="JC70" i="8"/>
  <c r="JC74" i="8"/>
  <c r="JC65" i="8"/>
  <c r="JC38" i="8"/>
  <c r="JC4" i="8"/>
  <c r="JC95" i="8"/>
  <c r="JC34" i="8"/>
  <c r="JC33" i="8"/>
  <c r="JC62" i="8"/>
  <c r="JB73" i="12"/>
  <c r="JB93" i="12"/>
  <c r="JB3" i="12"/>
  <c r="JB25" i="12"/>
  <c r="JB32" i="12"/>
  <c r="JB65" i="12"/>
  <c r="JB66" i="12"/>
  <c r="JB16" i="12"/>
  <c r="JB37" i="12"/>
  <c r="JB92" i="12"/>
  <c r="JB94" i="12"/>
  <c r="JB30" i="12"/>
  <c r="JB67" i="12"/>
  <c r="JB62" i="12"/>
  <c r="JB33" i="12"/>
  <c r="JB29" i="12"/>
  <c r="JB69" i="12"/>
  <c r="JB27" i="12"/>
  <c r="JB26" i="12"/>
  <c r="JB64" i="12"/>
  <c r="JB95" i="12"/>
  <c r="JB63" i="12"/>
  <c r="JB28" i="12"/>
  <c r="JB31" i="12"/>
  <c r="JB68" i="12"/>
  <c r="JC2" i="12"/>
  <c r="JC6" i="12" s="1"/>
  <c r="JB61" i="12"/>
  <c r="JD7" i="8" l="1"/>
  <c r="JD2" i="8"/>
  <c r="JD1" i="8"/>
  <c r="JD95" i="8"/>
  <c r="JD4" i="8"/>
  <c r="JE3" i="8"/>
  <c r="JD93" i="8"/>
  <c r="JD38" i="8"/>
  <c r="JD66" i="8"/>
  <c r="JD63" i="8"/>
  <c r="JD74" i="8"/>
  <c r="JD33" i="8"/>
  <c r="JD68" i="8"/>
  <c r="JD26" i="8"/>
  <c r="JD32" i="8"/>
  <c r="JD34" i="8"/>
  <c r="JD96" i="8"/>
  <c r="JD67" i="8"/>
  <c r="JD29" i="8"/>
  <c r="JD64" i="8"/>
  <c r="JD27" i="8"/>
  <c r="JD69" i="8"/>
  <c r="JD65" i="8"/>
  <c r="JD17" i="8"/>
  <c r="JD28" i="8"/>
  <c r="JD94" i="8"/>
  <c r="JD31" i="8"/>
  <c r="JD70" i="8"/>
  <c r="JD30" i="8"/>
  <c r="JD62" i="8"/>
  <c r="JC37" i="12"/>
  <c r="JC3" i="12"/>
  <c r="JC73" i="12"/>
  <c r="JC95" i="12"/>
  <c r="JC30" i="12"/>
  <c r="JC25" i="12"/>
  <c r="JC93" i="12"/>
  <c r="JC69" i="12"/>
  <c r="JC28" i="12"/>
  <c r="JC63" i="12"/>
  <c r="JC16" i="12"/>
  <c r="JC65" i="12"/>
  <c r="JC26" i="12"/>
  <c r="JC92" i="12"/>
  <c r="JC31" i="12"/>
  <c r="JC62" i="12"/>
  <c r="JC33" i="12"/>
  <c r="JC68" i="12"/>
  <c r="JC67" i="12"/>
  <c r="JC64" i="12"/>
  <c r="JC94" i="12"/>
  <c r="JC29" i="12"/>
  <c r="JD2" i="12"/>
  <c r="JD6" i="12" s="1"/>
  <c r="JC27" i="12"/>
  <c r="JC32" i="12"/>
  <c r="JC66" i="12"/>
  <c r="JC61" i="12"/>
  <c r="JE7" i="8" l="1"/>
  <c r="JE2" i="8"/>
  <c r="JE1" i="8"/>
  <c r="JE26" i="8"/>
  <c r="JE4" i="8"/>
  <c r="JE64" i="8"/>
  <c r="JE93" i="8"/>
  <c r="JE31" i="8"/>
  <c r="JF3" i="8"/>
  <c r="JE74" i="8"/>
  <c r="JE70" i="8"/>
  <c r="JE27" i="8"/>
  <c r="JE32" i="8"/>
  <c r="JE30" i="8"/>
  <c r="JE69" i="8"/>
  <c r="JE34" i="8"/>
  <c r="JE65" i="8"/>
  <c r="JE33" i="8"/>
  <c r="JE95" i="8"/>
  <c r="JE94" i="8"/>
  <c r="JE29" i="8"/>
  <c r="JE67" i="8"/>
  <c r="JE17" i="8"/>
  <c r="JE38" i="8"/>
  <c r="JE63" i="8"/>
  <c r="JE96" i="8"/>
  <c r="JE66" i="8"/>
  <c r="JE28" i="8"/>
  <c r="JE68" i="8"/>
  <c r="JE62" i="8"/>
  <c r="JD95" i="12"/>
  <c r="JD67" i="12"/>
  <c r="JD66" i="12"/>
  <c r="JD68" i="12"/>
  <c r="JD94" i="12"/>
  <c r="JD92" i="12"/>
  <c r="JD37" i="12"/>
  <c r="JD32" i="12"/>
  <c r="JD25" i="12"/>
  <c r="JD62" i="12"/>
  <c r="JD69" i="12"/>
  <c r="JD63" i="12"/>
  <c r="JD65" i="12"/>
  <c r="JD33" i="12"/>
  <c r="JD93" i="12"/>
  <c r="JD73" i="12"/>
  <c r="JD31" i="12"/>
  <c r="JE2" i="12"/>
  <c r="JE6" i="12" s="1"/>
  <c r="JD29" i="12"/>
  <c r="JD28" i="12"/>
  <c r="JD27" i="12"/>
  <c r="JD30" i="12"/>
  <c r="JD64" i="12"/>
  <c r="JD16" i="12"/>
  <c r="JD3" i="12"/>
  <c r="JD26" i="12"/>
  <c r="JD61" i="12"/>
  <c r="JF7" i="8" l="1"/>
  <c r="JF2" i="8"/>
  <c r="JF1" i="8"/>
  <c r="JE65" i="12"/>
  <c r="JE95" i="12"/>
  <c r="JE30" i="12"/>
  <c r="JF2" i="12"/>
  <c r="JF6" i="12" s="1"/>
  <c r="JE93" i="12"/>
  <c r="JE32" i="12"/>
  <c r="JE27" i="12"/>
  <c r="JE3" i="12"/>
  <c r="JE28" i="12"/>
  <c r="JE69" i="12"/>
  <c r="JE26" i="12"/>
  <c r="JE37" i="12"/>
  <c r="JE94" i="12"/>
  <c r="JE29" i="12"/>
  <c r="JE63" i="12"/>
  <c r="JE33" i="12"/>
  <c r="JE66" i="12"/>
  <c r="JE92" i="12"/>
  <c r="JE68" i="12"/>
  <c r="JE25" i="12"/>
  <c r="JE16" i="12"/>
  <c r="JE67" i="12"/>
  <c r="JE73" i="12"/>
  <c r="JE62" i="12"/>
  <c r="JE64" i="12"/>
  <c r="JE31" i="12"/>
  <c r="JE61" i="12"/>
  <c r="JF63" i="8"/>
  <c r="JF65" i="8"/>
  <c r="JF17" i="8"/>
  <c r="JF33" i="8"/>
  <c r="JF70" i="8"/>
  <c r="JF26" i="8"/>
  <c r="JF96" i="8"/>
  <c r="JF74" i="8"/>
  <c r="JF4" i="8"/>
  <c r="JF69" i="8"/>
  <c r="JF34" i="8"/>
  <c r="JF38" i="8"/>
  <c r="JF32" i="8"/>
  <c r="JF66" i="8"/>
  <c r="JF64" i="8"/>
  <c r="JG3" i="8"/>
  <c r="JF27" i="8"/>
  <c r="JF95" i="8"/>
  <c r="JF30" i="8"/>
  <c r="JF68" i="8"/>
  <c r="JF94" i="8"/>
  <c r="JF31" i="8"/>
  <c r="JF29" i="8"/>
  <c r="JF67" i="8"/>
  <c r="JF28" i="8"/>
  <c r="JF93" i="8"/>
  <c r="JF62" i="8"/>
  <c r="JG7" i="8" l="1"/>
  <c r="JG2" i="8"/>
  <c r="JG1" i="8"/>
  <c r="JF64" i="12"/>
  <c r="JF69" i="12"/>
  <c r="JF29" i="12"/>
  <c r="JF16" i="12"/>
  <c r="JF67" i="12"/>
  <c r="JF37" i="12"/>
  <c r="JF94" i="12"/>
  <c r="JF62" i="12"/>
  <c r="JF66" i="12"/>
  <c r="JF26" i="12"/>
  <c r="JF33" i="12"/>
  <c r="JF28" i="12"/>
  <c r="JF68" i="12"/>
  <c r="JF30" i="12"/>
  <c r="JF93" i="12"/>
  <c r="JF25" i="12"/>
  <c r="JF95" i="12"/>
  <c r="JF27" i="12"/>
  <c r="JF73" i="12"/>
  <c r="JF92" i="12"/>
  <c r="JG2" i="12"/>
  <c r="JG6" i="12" s="1"/>
  <c r="JF31" i="12"/>
  <c r="JF32" i="12"/>
  <c r="JF65" i="12"/>
  <c r="JF3" i="12"/>
  <c r="JF63" i="12"/>
  <c r="JF61" i="12"/>
  <c r="JG96" i="8"/>
  <c r="JG66" i="8"/>
  <c r="JG27" i="8"/>
  <c r="JG34" i="8"/>
  <c r="JG33" i="8"/>
  <c r="JG70" i="8"/>
  <c r="JG17" i="8"/>
  <c r="JG38" i="8"/>
  <c r="JG29" i="8"/>
  <c r="JG30" i="8"/>
  <c r="JH3" i="8"/>
  <c r="JG31" i="8"/>
  <c r="JG65" i="8"/>
  <c r="JG32" i="8"/>
  <c r="JG4" i="8"/>
  <c r="JG74" i="8"/>
  <c r="JG63" i="8"/>
  <c r="JG95" i="8"/>
  <c r="JG68" i="8"/>
  <c r="JG94" i="8"/>
  <c r="JG67" i="8"/>
  <c r="JG28" i="8"/>
  <c r="JG69" i="8"/>
  <c r="JG93" i="8"/>
  <c r="JG26" i="8"/>
  <c r="JG64" i="8"/>
  <c r="JG62" i="8"/>
  <c r="JH2" i="8" l="1"/>
  <c r="JH7" i="8"/>
  <c r="JG33" i="12"/>
  <c r="JG93" i="12"/>
  <c r="JG32" i="12"/>
  <c r="JG64" i="12"/>
  <c r="JG62" i="12"/>
  <c r="JG31" i="12"/>
  <c r="JG29" i="12"/>
  <c r="JG69" i="12"/>
  <c r="JG94" i="12"/>
  <c r="JG27" i="12"/>
  <c r="JG95" i="12"/>
  <c r="JG28" i="12"/>
  <c r="JG25" i="12"/>
  <c r="JG37" i="12"/>
  <c r="JG92" i="12"/>
  <c r="JH2" i="12"/>
  <c r="JH6" i="12" s="1"/>
  <c r="JG66" i="12"/>
  <c r="JG73" i="12"/>
  <c r="JG65" i="12"/>
  <c r="JG63" i="12"/>
  <c r="JG16" i="12"/>
  <c r="JG26" i="12"/>
  <c r="JG67" i="12"/>
  <c r="JG30" i="12"/>
  <c r="JG3" i="12"/>
  <c r="JG68" i="12"/>
  <c r="JG61" i="12"/>
  <c r="JH30" i="8"/>
  <c r="JH33" i="8"/>
  <c r="JH74" i="8"/>
  <c r="JH94" i="8"/>
  <c r="JH17" i="8"/>
  <c r="JH32" i="8"/>
  <c r="JH93" i="8"/>
  <c r="JH64" i="8"/>
  <c r="JH68" i="8"/>
  <c r="JH28" i="8"/>
  <c r="JH27" i="8"/>
  <c r="JI3" i="8"/>
  <c r="JH29" i="8"/>
  <c r="JH66" i="8"/>
  <c r="JH38" i="8"/>
  <c r="JH70" i="8"/>
  <c r="JH34" i="8"/>
  <c r="JH31" i="8"/>
  <c r="JH4" i="8"/>
  <c r="JH96" i="8"/>
  <c r="JH69" i="8"/>
  <c r="JH26" i="8"/>
  <c r="JH65" i="8"/>
  <c r="JH63" i="8"/>
  <c r="JH95" i="8"/>
  <c r="JH67" i="8"/>
  <c r="JH62" i="8"/>
  <c r="JH1" i="8"/>
  <c r="JI2" i="8" l="1"/>
  <c r="JI7" i="8"/>
  <c r="JH93" i="12"/>
  <c r="JH73" i="12"/>
  <c r="JH67" i="12"/>
  <c r="JH30" i="12"/>
  <c r="JH65" i="12"/>
  <c r="JH92" i="12"/>
  <c r="JH26" i="12"/>
  <c r="JI2" i="12"/>
  <c r="JI6" i="12" s="1"/>
  <c r="JH28" i="12"/>
  <c r="JH95" i="12"/>
  <c r="JH27" i="12"/>
  <c r="JH37" i="12"/>
  <c r="JH32" i="12"/>
  <c r="JH31" i="12"/>
  <c r="JH66" i="12"/>
  <c r="JH68" i="12"/>
  <c r="JH62" i="12"/>
  <c r="JH29" i="12"/>
  <c r="JH69" i="12"/>
  <c r="JH33" i="12"/>
  <c r="JH16" i="12"/>
  <c r="JH3" i="12"/>
  <c r="JH63" i="12"/>
  <c r="JH64" i="12"/>
  <c r="JH25" i="12"/>
  <c r="JH94" i="12"/>
  <c r="JH61" i="12"/>
  <c r="JI1" i="8"/>
  <c r="JI96" i="8"/>
  <c r="JI69" i="8"/>
  <c r="JI67" i="8"/>
  <c r="JI26" i="8"/>
  <c r="JI95" i="8"/>
  <c r="JI93" i="8"/>
  <c r="JI31" i="8"/>
  <c r="JI64" i="8"/>
  <c r="JI4" i="8"/>
  <c r="JI34" i="8"/>
  <c r="JI29" i="8"/>
  <c r="JI74" i="8"/>
  <c r="JI66" i="8"/>
  <c r="JI33" i="8"/>
  <c r="JI32" i="8"/>
  <c r="JI63" i="8"/>
  <c r="JI70" i="8"/>
  <c r="JJ3" i="8"/>
  <c r="JI38" i="8"/>
  <c r="JI68" i="8"/>
  <c r="JI65" i="8"/>
  <c r="JI27" i="8"/>
  <c r="JI28" i="8"/>
  <c r="JI94" i="8"/>
  <c r="JI30" i="8"/>
  <c r="JI17" i="8"/>
  <c r="JI62" i="8"/>
  <c r="JJ7" i="8" l="1"/>
  <c r="JJ2" i="8"/>
  <c r="JJ1" i="8"/>
  <c r="JI33" i="12"/>
  <c r="JI3" i="12"/>
  <c r="JI62" i="12"/>
  <c r="JI25" i="12"/>
  <c r="JI37" i="12"/>
  <c r="JI92" i="12"/>
  <c r="JI65" i="12"/>
  <c r="JI63" i="12"/>
  <c r="JI69" i="12"/>
  <c r="JI64" i="12"/>
  <c r="JI30" i="12"/>
  <c r="JI66" i="12"/>
  <c r="JJ2" i="12"/>
  <c r="JJ6" i="12" s="1"/>
  <c r="JI16" i="12"/>
  <c r="JI94" i="12"/>
  <c r="JI29" i="12"/>
  <c r="JI95" i="12"/>
  <c r="JI73" i="12"/>
  <c r="JI32" i="12"/>
  <c r="JI68" i="12"/>
  <c r="JI26" i="12"/>
  <c r="JI27" i="12"/>
  <c r="JI31" i="12"/>
  <c r="JI28" i="12"/>
  <c r="JI67" i="12"/>
  <c r="JI93" i="12"/>
  <c r="JI61" i="12"/>
  <c r="JJ95" i="8"/>
  <c r="JJ29" i="8"/>
  <c r="JJ4" i="8"/>
  <c r="JK3" i="8"/>
  <c r="JJ32" i="8"/>
  <c r="JJ94" i="8"/>
  <c r="JJ17" i="8"/>
  <c r="JJ38" i="8"/>
  <c r="JJ33" i="8"/>
  <c r="JJ67" i="8"/>
  <c r="JJ30" i="8"/>
  <c r="JJ34" i="8"/>
  <c r="JJ64" i="8"/>
  <c r="JJ68" i="8"/>
  <c r="JJ26" i="8"/>
  <c r="JJ74" i="8"/>
  <c r="JJ63" i="8"/>
  <c r="JJ66" i="8"/>
  <c r="JJ93" i="8"/>
  <c r="JJ28" i="8"/>
  <c r="JJ31" i="8"/>
  <c r="JJ27" i="8"/>
  <c r="JJ96" i="8"/>
  <c r="JJ65" i="8"/>
  <c r="JJ70" i="8"/>
  <c r="JJ69" i="8"/>
  <c r="JJ62" i="8"/>
  <c r="JK2" i="8" l="1"/>
  <c r="JK7" i="8"/>
  <c r="JK26" i="8"/>
  <c r="JK29" i="8"/>
  <c r="JK65" i="8"/>
  <c r="JK33" i="8"/>
  <c r="JK70" i="8"/>
  <c r="JK34" i="8"/>
  <c r="JK31" i="8"/>
  <c r="JK96" i="8"/>
  <c r="JK67" i="8"/>
  <c r="JK68" i="8"/>
  <c r="JK4" i="8"/>
  <c r="JK27" i="8"/>
  <c r="JK95" i="8"/>
  <c r="JK17" i="8"/>
  <c r="JK93" i="8"/>
  <c r="JK38" i="8"/>
  <c r="JK28" i="8"/>
  <c r="JK64" i="8"/>
  <c r="JK74" i="8"/>
  <c r="JK69" i="8"/>
  <c r="JK94" i="8"/>
  <c r="JK63" i="8"/>
  <c r="JL3" i="8"/>
  <c r="JK30" i="8"/>
  <c r="JK66" i="8"/>
  <c r="JK32" i="8"/>
  <c r="JK62" i="8"/>
  <c r="JJ63" i="12"/>
  <c r="JJ69" i="12"/>
  <c r="JJ93" i="12"/>
  <c r="JJ67" i="12"/>
  <c r="JJ29" i="12"/>
  <c r="JJ73" i="12"/>
  <c r="JJ92" i="12"/>
  <c r="JJ27" i="12"/>
  <c r="JJ64" i="12"/>
  <c r="JJ33" i="12"/>
  <c r="JJ26" i="12"/>
  <c r="JJ25" i="12"/>
  <c r="JJ94" i="12"/>
  <c r="JJ32" i="12"/>
  <c r="JJ68" i="12"/>
  <c r="JJ28" i="12"/>
  <c r="JJ37" i="12"/>
  <c r="JJ31" i="12"/>
  <c r="JK2" i="12"/>
  <c r="JK6" i="12" s="1"/>
  <c r="JJ95" i="12"/>
  <c r="JJ65" i="12"/>
  <c r="JJ16" i="12"/>
  <c r="JJ3" i="12"/>
  <c r="JJ30" i="12"/>
  <c r="JJ62" i="12"/>
  <c r="JJ66" i="12"/>
  <c r="JJ61" i="12"/>
  <c r="JK1" i="8"/>
  <c r="JL7" i="8" l="1"/>
  <c r="JL2" i="8"/>
  <c r="JK93" i="12"/>
  <c r="JK25" i="12"/>
  <c r="JK37" i="12"/>
  <c r="JK63" i="12"/>
  <c r="JK92" i="12"/>
  <c r="JK67" i="12"/>
  <c r="JK31" i="12"/>
  <c r="JK66" i="12"/>
  <c r="JK94" i="12"/>
  <c r="JK16" i="12"/>
  <c r="JK27" i="12"/>
  <c r="JL2" i="12"/>
  <c r="JL6" i="12" s="1"/>
  <c r="JK65" i="12"/>
  <c r="JK32" i="12"/>
  <c r="JK3" i="12"/>
  <c r="JK73" i="12"/>
  <c r="JK68" i="12"/>
  <c r="JK30" i="12"/>
  <c r="JK62" i="12"/>
  <c r="JK28" i="12"/>
  <c r="JK69" i="12"/>
  <c r="JK29" i="12"/>
  <c r="JK33" i="12"/>
  <c r="JK26" i="12"/>
  <c r="JK95" i="12"/>
  <c r="JK64" i="12"/>
  <c r="JK61" i="12"/>
  <c r="JL1" i="8"/>
  <c r="JL94" i="8"/>
  <c r="JL95" i="8"/>
  <c r="JL33" i="8"/>
  <c r="JL31" i="8"/>
  <c r="JL28" i="8"/>
  <c r="JL70" i="8"/>
  <c r="JM3" i="8"/>
  <c r="JL38" i="8"/>
  <c r="JL93" i="8"/>
  <c r="JL63" i="8"/>
  <c r="JL68" i="8"/>
  <c r="JL69" i="8"/>
  <c r="JL67" i="8"/>
  <c r="JL96" i="8"/>
  <c r="JL34" i="8"/>
  <c r="JL29" i="8"/>
  <c r="JL74" i="8"/>
  <c r="JL26" i="8"/>
  <c r="JL32" i="8"/>
  <c r="JL30" i="8"/>
  <c r="JL27" i="8"/>
  <c r="JL64" i="8"/>
  <c r="JL4" i="8"/>
  <c r="JL17" i="8"/>
  <c r="JL66" i="8"/>
  <c r="JL65" i="8"/>
  <c r="JL62" i="8"/>
  <c r="JM7" i="8" l="1"/>
  <c r="JM2" i="8"/>
  <c r="JL63" i="12"/>
  <c r="JL73" i="12"/>
  <c r="JL25" i="12"/>
  <c r="JL33" i="12"/>
  <c r="JL92" i="12"/>
  <c r="JM2" i="12"/>
  <c r="JM6" i="12" s="1"/>
  <c r="JL94" i="12"/>
  <c r="JL69" i="12"/>
  <c r="JL27" i="12"/>
  <c r="JL30" i="12"/>
  <c r="JL3" i="12"/>
  <c r="JL65" i="12"/>
  <c r="JL95" i="12"/>
  <c r="JL1" i="12"/>
  <c r="JL29" i="12"/>
  <c r="JL64" i="12"/>
  <c r="JL66" i="12"/>
  <c r="JL37" i="12"/>
  <c r="JL31" i="12"/>
  <c r="JL93" i="12"/>
  <c r="JL26" i="12"/>
  <c r="JL68" i="12"/>
  <c r="JL62" i="12"/>
  <c r="JL67" i="12"/>
  <c r="JL28" i="12"/>
  <c r="JL32" i="12"/>
  <c r="JL16" i="12"/>
  <c r="JL61" i="12"/>
  <c r="JM1" i="8"/>
  <c r="JM27" i="8"/>
  <c r="JM63" i="8"/>
  <c r="JM93" i="8"/>
  <c r="JM95" i="8"/>
  <c r="JM38" i="8"/>
  <c r="JM4" i="8"/>
  <c r="JM69" i="8"/>
  <c r="JM68" i="8"/>
  <c r="JM70" i="8"/>
  <c r="JM33" i="8"/>
  <c r="JM30" i="8"/>
  <c r="JM26" i="8"/>
  <c r="JM29" i="8"/>
  <c r="JM17" i="8"/>
  <c r="JM31" i="8"/>
  <c r="JM96" i="8"/>
  <c r="JN3" i="8"/>
  <c r="JN2" i="8" s="1"/>
  <c r="JM65" i="8"/>
  <c r="JM94" i="8"/>
  <c r="JM34" i="8"/>
  <c r="JM32" i="8"/>
  <c r="JM66" i="8"/>
  <c r="JM64" i="8"/>
  <c r="JM74" i="8"/>
  <c r="JM28" i="8"/>
  <c r="JM67" i="8"/>
  <c r="JM62" i="8"/>
  <c r="JN7" i="8" l="1"/>
  <c r="JM63" i="12"/>
  <c r="JM32" i="12"/>
  <c r="JM33" i="12"/>
  <c r="JM94" i="12"/>
  <c r="JM73" i="12"/>
  <c r="JM92" i="12"/>
  <c r="JM31" i="12"/>
  <c r="JM25" i="12"/>
  <c r="JM30" i="12"/>
  <c r="JM95" i="12"/>
  <c r="JM37" i="12"/>
  <c r="JM3" i="12"/>
  <c r="JM29" i="12"/>
  <c r="JM66" i="12"/>
  <c r="JM68" i="12"/>
  <c r="JN2" i="12"/>
  <c r="JN6" i="12" s="1"/>
  <c r="JM69" i="12"/>
  <c r="JM28" i="12"/>
  <c r="JM64" i="12"/>
  <c r="JM62" i="12"/>
  <c r="JM93" i="12"/>
  <c r="JM67" i="12"/>
  <c r="JM27" i="12"/>
  <c r="JM26" i="12"/>
  <c r="JM65" i="12"/>
  <c r="JM16" i="12"/>
  <c r="JM61" i="12"/>
  <c r="JN1" i="8"/>
  <c r="JN93" i="8"/>
  <c r="JN63" i="8"/>
  <c r="JN30" i="8"/>
  <c r="JN4" i="8"/>
  <c r="JN38" i="8"/>
  <c r="JN95" i="8"/>
  <c r="JN67" i="8"/>
  <c r="JN96" i="8"/>
  <c r="JN34" i="8"/>
  <c r="JN31" i="8"/>
  <c r="JN32" i="8"/>
  <c r="JN27" i="8"/>
  <c r="JN17" i="8"/>
  <c r="JN69" i="8"/>
  <c r="JN26" i="8"/>
  <c r="JN94" i="8"/>
  <c r="JN33" i="8"/>
  <c r="JN70" i="8"/>
  <c r="JN64" i="8"/>
  <c r="JO3" i="8"/>
  <c r="JN29" i="8"/>
  <c r="JN68" i="8"/>
  <c r="JN65" i="8"/>
  <c r="JN66" i="8"/>
  <c r="JN74" i="8"/>
  <c r="JN28" i="8"/>
  <c r="JN62" i="8"/>
  <c r="JO2" i="8" l="1"/>
  <c r="JO7" i="8"/>
  <c r="JN92" i="12"/>
  <c r="JN30" i="12"/>
  <c r="JN65" i="12"/>
  <c r="JN67" i="12"/>
  <c r="JN3" i="12"/>
  <c r="JN93" i="12"/>
  <c r="JN69" i="12"/>
  <c r="JN26" i="12"/>
  <c r="JN64" i="12"/>
  <c r="JN32" i="12"/>
  <c r="JN73" i="12"/>
  <c r="JO2" i="12"/>
  <c r="JO6" i="12" s="1"/>
  <c r="JN66" i="12"/>
  <c r="JN94" i="12"/>
  <c r="JN28" i="12"/>
  <c r="JN33" i="12"/>
  <c r="JN27" i="12"/>
  <c r="JN68" i="12"/>
  <c r="JN37" i="12"/>
  <c r="JN29" i="12"/>
  <c r="JN16" i="12"/>
  <c r="JN25" i="12"/>
  <c r="JN63" i="12"/>
  <c r="JN62" i="12"/>
  <c r="JN95" i="12"/>
  <c r="JN31" i="12"/>
  <c r="JN61" i="12"/>
  <c r="JO38" i="8"/>
  <c r="JO70" i="8"/>
  <c r="JO68" i="8"/>
  <c r="JO63" i="8"/>
  <c r="JO32" i="8"/>
  <c r="JO74" i="8"/>
  <c r="JO95" i="8"/>
  <c r="JO27" i="8"/>
  <c r="JO26" i="8"/>
  <c r="JO31" i="8"/>
  <c r="JO33" i="8"/>
  <c r="JO17" i="8"/>
  <c r="JO64" i="8"/>
  <c r="JO65" i="8"/>
  <c r="JO66" i="8"/>
  <c r="JO29" i="8"/>
  <c r="JO94" i="8"/>
  <c r="JO93" i="8"/>
  <c r="JP3" i="8"/>
  <c r="JO96" i="8"/>
  <c r="JO4" i="8"/>
  <c r="JO30" i="8"/>
  <c r="JO34" i="8"/>
  <c r="JO69" i="8"/>
  <c r="JO28" i="8"/>
  <c r="JO67" i="8"/>
  <c r="JO62" i="8"/>
  <c r="JO1" i="8"/>
  <c r="JP7" i="8" l="1"/>
  <c r="JP2" i="8"/>
  <c r="JO94" i="12"/>
  <c r="JO66" i="12"/>
  <c r="JO73" i="12"/>
  <c r="JP2" i="12"/>
  <c r="JP6" i="12" s="1"/>
  <c r="JO33" i="12"/>
  <c r="JO67" i="12"/>
  <c r="JO65" i="12"/>
  <c r="JO92" i="12"/>
  <c r="JO26" i="12"/>
  <c r="JO93" i="12"/>
  <c r="JO16" i="12"/>
  <c r="JO28" i="12"/>
  <c r="JO32" i="12"/>
  <c r="JO68" i="12"/>
  <c r="JO25" i="12"/>
  <c r="JO63" i="12"/>
  <c r="JO69" i="12"/>
  <c r="JO27" i="12"/>
  <c r="JO95" i="12"/>
  <c r="JO37" i="12"/>
  <c r="JO62" i="12"/>
  <c r="JO31" i="12"/>
  <c r="JO64" i="12"/>
  <c r="JO29" i="12"/>
  <c r="JO30" i="12"/>
  <c r="JO3" i="12"/>
  <c r="JO61" i="12"/>
  <c r="JP1" i="8"/>
  <c r="JP17" i="8"/>
  <c r="JP69" i="8"/>
  <c r="JP63" i="8"/>
  <c r="JP32" i="8"/>
  <c r="JP27" i="8"/>
  <c r="JP29" i="8"/>
  <c r="JP34" i="8"/>
  <c r="JQ3" i="8"/>
  <c r="JP68" i="8"/>
  <c r="JP33" i="8"/>
  <c r="JP38" i="8"/>
  <c r="JP30" i="8"/>
  <c r="JP4" i="8"/>
  <c r="JP26" i="8"/>
  <c r="JP28" i="8"/>
  <c r="JP64" i="8"/>
  <c r="JP95" i="8"/>
  <c r="JP94" i="8"/>
  <c r="JP31" i="8"/>
  <c r="JP93" i="8"/>
  <c r="JP66" i="8"/>
  <c r="JP65" i="8"/>
  <c r="JP74" i="8"/>
  <c r="JP96" i="8"/>
  <c r="JP70" i="8"/>
  <c r="JP67" i="8"/>
  <c r="JP62" i="8"/>
  <c r="JQ7" i="8" l="1"/>
  <c r="JQ2" i="8"/>
  <c r="JQ1" i="8"/>
  <c r="JP93" i="12"/>
  <c r="JP92" i="12"/>
  <c r="JP26" i="12"/>
  <c r="JP3" i="12"/>
  <c r="JP65" i="12"/>
  <c r="JP62" i="12"/>
  <c r="JP73" i="12"/>
  <c r="JP28" i="12"/>
  <c r="JP31" i="12"/>
  <c r="JP32" i="12"/>
  <c r="JP64" i="12"/>
  <c r="JP66" i="12"/>
  <c r="JP94" i="12"/>
  <c r="JP95" i="12"/>
  <c r="JP69" i="12"/>
  <c r="JP30" i="12"/>
  <c r="JP37" i="12"/>
  <c r="JP27" i="12"/>
  <c r="JQ2" i="12"/>
  <c r="JQ6" i="12" s="1"/>
  <c r="JP33" i="12"/>
  <c r="JP63" i="12"/>
  <c r="JP16" i="12"/>
  <c r="JP25" i="12"/>
  <c r="JP68" i="12"/>
  <c r="JP67" i="12"/>
  <c r="JP29" i="12"/>
  <c r="JP61" i="12"/>
  <c r="JQ17" i="8"/>
  <c r="JQ38" i="8"/>
  <c r="JQ26" i="8"/>
  <c r="JQ30" i="8"/>
  <c r="JQ70" i="8"/>
  <c r="JQ29" i="8"/>
  <c r="JQ66" i="8"/>
  <c r="JQ93" i="8"/>
  <c r="JQ63" i="8"/>
  <c r="JQ68" i="8"/>
  <c r="JQ67" i="8"/>
  <c r="JQ27" i="8"/>
  <c r="JQ69" i="8"/>
  <c r="JQ28" i="8"/>
  <c r="JQ95" i="8"/>
  <c r="JQ32" i="8"/>
  <c r="JQ96" i="8"/>
  <c r="JQ74" i="8"/>
  <c r="JQ31" i="8"/>
  <c r="JQ65" i="8"/>
  <c r="JR3" i="8"/>
  <c r="JQ4" i="8"/>
  <c r="JQ34" i="8"/>
  <c r="JQ64" i="8"/>
  <c r="JQ94" i="8"/>
  <c r="JQ33" i="8"/>
  <c r="JQ62" i="8"/>
  <c r="JR7" i="8" l="1"/>
  <c r="JR2" i="8"/>
  <c r="JR1" i="8"/>
  <c r="JR68" i="8"/>
  <c r="JR66" i="8"/>
  <c r="JR94" i="8"/>
  <c r="JR38" i="8"/>
  <c r="JR63" i="8"/>
  <c r="JR70" i="8"/>
  <c r="JS3" i="8"/>
  <c r="JR31" i="8"/>
  <c r="JR64" i="8"/>
  <c r="JR29" i="8"/>
  <c r="JR28" i="8"/>
  <c r="JR74" i="8"/>
  <c r="JR26" i="8"/>
  <c r="JR30" i="8"/>
  <c r="JR32" i="8"/>
  <c r="JR17" i="8"/>
  <c r="JR4" i="8"/>
  <c r="JR67" i="8"/>
  <c r="JR93" i="8"/>
  <c r="JR96" i="8"/>
  <c r="JR33" i="8"/>
  <c r="JR65" i="8"/>
  <c r="JR34" i="8"/>
  <c r="JR27" i="8"/>
  <c r="JR95" i="8"/>
  <c r="JR69" i="8"/>
  <c r="JR62" i="8"/>
  <c r="JQ65" i="12"/>
  <c r="JQ73" i="12"/>
  <c r="JQ69" i="12"/>
  <c r="JQ93" i="12"/>
  <c r="JQ63" i="12"/>
  <c r="JQ25" i="12"/>
  <c r="JQ62" i="12"/>
  <c r="JQ94" i="12"/>
  <c r="JQ64" i="12"/>
  <c r="JQ26" i="12"/>
  <c r="JQ37" i="12"/>
  <c r="JQ16" i="12"/>
  <c r="JQ31" i="12"/>
  <c r="JQ28" i="12"/>
  <c r="JQ67" i="12"/>
  <c r="JQ30" i="12"/>
  <c r="JQ95" i="12"/>
  <c r="JQ32" i="12"/>
  <c r="JQ3" i="12"/>
  <c r="JQ29" i="12"/>
  <c r="JQ92" i="12"/>
  <c r="JQ66" i="12"/>
  <c r="JQ33" i="12"/>
  <c r="JQ27" i="12"/>
  <c r="JQ68" i="12"/>
  <c r="JR2" i="12"/>
  <c r="JR6" i="12" s="1"/>
  <c r="JQ61" i="12"/>
  <c r="JS7" i="8" l="1"/>
  <c r="JS2" i="8"/>
  <c r="JS1" i="8"/>
  <c r="JS70" i="8"/>
  <c r="JS29" i="8"/>
  <c r="JS30" i="8"/>
  <c r="JT3" i="8"/>
  <c r="JS31" i="8"/>
  <c r="JS38" i="8"/>
  <c r="JS67" i="8"/>
  <c r="JS33" i="8"/>
  <c r="JS93" i="8"/>
  <c r="JS65" i="8"/>
  <c r="JS28" i="8"/>
  <c r="JS34" i="8"/>
  <c r="JS66" i="8"/>
  <c r="JS26" i="8"/>
  <c r="JS69" i="8"/>
  <c r="JS74" i="8"/>
  <c r="JS32" i="8"/>
  <c r="JS94" i="8"/>
  <c r="JS63" i="8"/>
  <c r="JS17" i="8"/>
  <c r="JS4" i="8"/>
  <c r="JS64" i="8"/>
  <c r="JS95" i="8"/>
  <c r="JS27" i="8"/>
  <c r="JS68" i="8"/>
  <c r="JS96" i="8"/>
  <c r="JS62" i="8"/>
  <c r="JR62" i="12"/>
  <c r="JR66" i="12"/>
  <c r="JR92" i="12"/>
  <c r="JR37" i="12"/>
  <c r="JR73" i="12"/>
  <c r="JR93" i="12"/>
  <c r="JR32" i="12"/>
  <c r="JR25" i="12"/>
  <c r="JR63" i="12"/>
  <c r="JR30" i="12"/>
  <c r="JR94" i="12"/>
  <c r="JR33" i="12"/>
  <c r="JR28" i="12"/>
  <c r="JR16" i="12"/>
  <c r="JR67" i="12"/>
  <c r="JR95" i="12"/>
  <c r="JR31" i="12"/>
  <c r="JR64" i="12"/>
  <c r="JR65" i="12"/>
  <c r="JR69" i="12"/>
  <c r="JR26" i="12"/>
  <c r="JR29" i="12"/>
  <c r="JR3" i="12"/>
  <c r="JR68" i="12"/>
  <c r="JS2" i="12"/>
  <c r="JS6" i="12" s="1"/>
  <c r="JR27" i="12"/>
  <c r="JR61" i="12"/>
  <c r="JT7" i="8" l="1"/>
  <c r="JT2" i="8"/>
  <c r="JT1" i="8"/>
  <c r="JT34" i="8"/>
  <c r="JT95" i="8"/>
  <c r="JT38" i="8"/>
  <c r="JT29" i="8"/>
  <c r="JT28" i="8"/>
  <c r="JT17" i="8"/>
  <c r="JT68" i="8"/>
  <c r="JT74" i="8"/>
  <c r="JT31" i="8"/>
  <c r="JT32" i="8"/>
  <c r="JT33" i="8"/>
  <c r="JU3" i="8"/>
  <c r="JU2" i="8" s="1"/>
  <c r="JT27" i="8"/>
  <c r="JT66" i="8"/>
  <c r="JT63" i="8"/>
  <c r="JT93" i="8"/>
  <c r="JT30" i="8"/>
  <c r="JT26" i="8"/>
  <c r="JT96" i="8"/>
  <c r="JT4" i="8"/>
  <c r="JT94" i="8"/>
  <c r="JT70" i="8"/>
  <c r="JT67" i="8"/>
  <c r="JT65" i="8"/>
  <c r="JT69" i="8"/>
  <c r="JT64" i="8"/>
  <c r="JT62" i="8"/>
  <c r="JS26" i="12"/>
  <c r="JS63" i="12"/>
  <c r="JS68" i="12"/>
  <c r="JS27" i="12"/>
  <c r="JS64" i="12"/>
  <c r="JS31" i="12"/>
  <c r="JS16" i="12"/>
  <c r="JS33" i="12"/>
  <c r="JS29" i="12"/>
  <c r="JS28" i="12"/>
  <c r="JS66" i="12"/>
  <c r="JS32" i="12"/>
  <c r="JS67" i="12"/>
  <c r="JS93" i="12"/>
  <c r="JS92" i="12"/>
  <c r="JS30" i="12"/>
  <c r="JT2" i="12"/>
  <c r="JT6" i="12" s="1"/>
  <c r="JS95" i="12"/>
  <c r="JS62" i="12"/>
  <c r="JS73" i="12"/>
  <c r="JS25" i="12"/>
  <c r="JS94" i="12"/>
  <c r="JS65" i="12"/>
  <c r="JS3" i="12"/>
  <c r="JS37" i="12"/>
  <c r="JS69" i="12"/>
  <c r="JS61" i="12"/>
  <c r="JU7" i="8" l="1"/>
  <c r="JU1" i="8"/>
  <c r="JT3" i="12"/>
  <c r="JT27" i="12"/>
  <c r="JT16" i="12"/>
  <c r="JT68" i="12"/>
  <c r="JT92" i="12"/>
  <c r="JT63" i="12"/>
  <c r="JT33" i="12"/>
  <c r="JT67" i="12"/>
  <c r="JT94" i="12"/>
  <c r="JT65" i="12"/>
  <c r="JT28" i="12"/>
  <c r="JT64" i="12"/>
  <c r="JT95" i="12"/>
  <c r="JT30" i="12"/>
  <c r="JT66" i="12"/>
  <c r="JT31" i="12"/>
  <c r="JT73" i="12"/>
  <c r="JT37" i="12"/>
  <c r="JU2" i="12"/>
  <c r="JU6" i="12" s="1"/>
  <c r="JT62" i="12"/>
  <c r="JT25" i="12"/>
  <c r="JT32" i="12"/>
  <c r="JT26" i="12"/>
  <c r="JT93" i="12"/>
  <c r="JT29" i="12"/>
  <c r="JT69" i="12"/>
  <c r="JT61" i="12"/>
  <c r="JU38" i="8"/>
  <c r="JU67" i="8"/>
  <c r="JU26" i="8"/>
  <c r="JU68" i="8"/>
  <c r="JU17" i="8"/>
  <c r="JU94" i="8"/>
  <c r="JU33" i="8"/>
  <c r="JV3" i="8"/>
  <c r="JU63" i="8"/>
  <c r="JU34" i="8"/>
  <c r="JU65" i="8"/>
  <c r="JU28" i="8"/>
  <c r="JU31" i="8"/>
  <c r="JU66" i="8"/>
  <c r="JU70" i="8"/>
  <c r="JU27" i="8"/>
  <c r="JU74" i="8"/>
  <c r="JU32" i="8"/>
  <c r="JU4" i="8"/>
  <c r="JU29" i="8"/>
  <c r="JU69" i="8"/>
  <c r="JU93" i="8"/>
  <c r="JU96" i="8"/>
  <c r="JU30" i="8"/>
  <c r="JU95" i="8"/>
  <c r="JU64" i="8"/>
  <c r="JU62" i="8"/>
  <c r="JV7" i="8" l="1"/>
  <c r="JV2" i="8"/>
  <c r="JV1" i="8"/>
  <c r="JV4" i="8"/>
  <c r="JV32" i="8"/>
  <c r="JV33" i="8"/>
  <c r="JV68" i="8"/>
  <c r="JV63" i="8"/>
  <c r="JV66" i="8"/>
  <c r="JV96" i="8"/>
  <c r="JV31" i="8"/>
  <c r="JV67" i="8"/>
  <c r="JV64" i="8"/>
  <c r="JV74" i="8"/>
  <c r="JV94" i="8"/>
  <c r="JV30" i="8"/>
  <c r="JV34" i="8"/>
  <c r="JV93" i="8"/>
  <c r="JV29" i="8"/>
  <c r="JV38" i="8"/>
  <c r="JV65" i="8"/>
  <c r="JV70" i="8"/>
  <c r="JV69" i="8"/>
  <c r="JV26" i="8"/>
  <c r="JV17" i="8"/>
  <c r="JV27" i="8"/>
  <c r="JW3" i="8"/>
  <c r="JV95" i="8"/>
  <c r="JV28" i="8"/>
  <c r="JV62" i="8"/>
  <c r="JU66" i="12"/>
  <c r="JU37" i="12"/>
  <c r="JU93" i="12"/>
  <c r="JU63" i="12"/>
  <c r="JU16" i="12"/>
  <c r="JU95" i="12"/>
  <c r="JU27" i="12"/>
  <c r="JU68" i="12"/>
  <c r="JU33" i="12"/>
  <c r="JV2" i="12"/>
  <c r="JV6" i="12" s="1"/>
  <c r="JU29" i="12"/>
  <c r="JU94" i="12"/>
  <c r="JU69" i="12"/>
  <c r="JU3" i="12"/>
  <c r="JU30" i="12"/>
  <c r="JU31" i="12"/>
  <c r="JU92" i="12"/>
  <c r="JU73" i="12"/>
  <c r="JU28" i="12"/>
  <c r="JU65" i="12"/>
  <c r="JU62" i="12"/>
  <c r="JU32" i="12"/>
  <c r="JU67" i="12"/>
  <c r="JU64" i="12"/>
  <c r="JU25" i="12"/>
  <c r="JU26" i="12"/>
  <c r="JU61" i="12"/>
  <c r="JW7" i="8" l="1"/>
  <c r="JW2" i="8"/>
  <c r="JV73" i="12"/>
  <c r="JV3" i="12"/>
  <c r="JV29" i="12"/>
  <c r="JV92" i="12"/>
  <c r="JV63" i="12"/>
  <c r="JV94" i="12"/>
  <c r="JV30" i="12"/>
  <c r="JV28" i="12"/>
  <c r="JV27" i="12"/>
  <c r="JV25" i="12"/>
  <c r="JV67" i="12"/>
  <c r="JV64" i="12"/>
  <c r="JV95" i="12"/>
  <c r="JV33" i="12"/>
  <c r="JV62" i="12"/>
  <c r="JV37" i="12"/>
  <c r="JV65" i="12"/>
  <c r="JV16" i="12"/>
  <c r="JV31" i="12"/>
  <c r="JV66" i="12"/>
  <c r="JV68" i="12"/>
  <c r="JW2" i="12"/>
  <c r="JW6" i="12" s="1"/>
  <c r="JV69" i="12"/>
  <c r="JV26" i="12"/>
  <c r="JV32" i="12"/>
  <c r="JV93" i="12"/>
  <c r="JV61" i="12"/>
  <c r="JW1" i="8"/>
  <c r="JW68" i="8"/>
  <c r="JW95" i="8"/>
  <c r="JW66" i="8"/>
  <c r="JW96" i="8"/>
  <c r="JW70" i="8"/>
  <c r="JW26" i="8"/>
  <c r="JW27" i="8"/>
  <c r="JX3" i="8"/>
  <c r="JW31" i="8"/>
  <c r="JW65" i="8"/>
  <c r="JW94" i="8"/>
  <c r="JW29" i="8"/>
  <c r="JW63" i="8"/>
  <c r="JW4" i="8"/>
  <c r="JW28" i="8"/>
  <c r="JW74" i="8"/>
  <c r="JW67" i="8"/>
  <c r="JW32" i="8"/>
  <c r="JW38" i="8"/>
  <c r="JW64" i="8"/>
  <c r="JW30" i="8"/>
  <c r="JW17" i="8"/>
  <c r="JW69" i="8"/>
  <c r="JW34" i="8"/>
  <c r="JW93" i="8"/>
  <c r="JW33" i="8"/>
  <c r="JW62" i="8"/>
  <c r="JX7" i="8" l="1"/>
  <c r="JX2" i="8"/>
  <c r="JW31" i="12"/>
  <c r="JW69" i="12"/>
  <c r="JW37" i="12"/>
  <c r="JX2" i="12"/>
  <c r="JX6" i="12" s="1"/>
  <c r="JW68" i="12"/>
  <c r="JW93" i="12"/>
  <c r="JW94" i="12"/>
  <c r="JW27" i="12"/>
  <c r="JW67" i="12"/>
  <c r="JW92" i="12"/>
  <c r="JW25" i="12"/>
  <c r="JW64" i="12"/>
  <c r="JW63" i="12"/>
  <c r="JW3" i="12"/>
  <c r="JW26" i="12"/>
  <c r="JW30" i="12"/>
  <c r="JW73" i="12"/>
  <c r="JW28" i="12"/>
  <c r="JW62" i="12"/>
  <c r="JW33" i="12"/>
  <c r="JW95" i="12"/>
  <c r="JW16" i="12"/>
  <c r="JW66" i="12"/>
  <c r="JW65" i="12"/>
  <c r="JW32" i="12"/>
  <c r="JW29" i="12"/>
  <c r="JW61" i="12"/>
  <c r="JX1" i="8"/>
  <c r="JX63" i="8"/>
  <c r="JX34" i="8"/>
  <c r="JX66" i="8"/>
  <c r="JX65" i="8"/>
  <c r="JX31" i="8"/>
  <c r="JX96" i="8"/>
  <c r="JX69" i="8"/>
  <c r="JX30" i="8"/>
  <c r="JX33" i="8"/>
  <c r="JX70" i="8"/>
  <c r="JX26" i="8"/>
  <c r="JX17" i="8"/>
  <c r="JX74" i="8"/>
  <c r="JX67" i="8"/>
  <c r="JX94" i="8"/>
  <c r="JX4" i="8"/>
  <c r="JX32" i="8"/>
  <c r="JX27" i="8"/>
  <c r="JX64" i="8"/>
  <c r="JX93" i="8"/>
  <c r="JX28" i="8"/>
  <c r="JX95" i="8"/>
  <c r="JY3" i="8"/>
  <c r="JX68" i="8"/>
  <c r="JX38" i="8"/>
  <c r="JX29" i="8"/>
  <c r="JX62" i="8"/>
  <c r="JY2" i="8" l="1"/>
  <c r="JY7" i="8"/>
  <c r="JY1" i="8"/>
  <c r="JY4" i="8"/>
  <c r="JY70" i="8"/>
  <c r="JY34" i="8"/>
  <c r="JY38" i="8"/>
  <c r="JY33" i="8"/>
  <c r="JY67" i="8"/>
  <c r="JY96" i="8"/>
  <c r="JY74" i="8"/>
  <c r="JY93" i="8"/>
  <c r="JY68" i="8"/>
  <c r="JY32" i="8"/>
  <c r="JY27" i="8"/>
  <c r="JY63" i="8"/>
  <c r="JY30" i="8"/>
  <c r="JY29" i="8"/>
  <c r="JY94" i="8"/>
  <c r="JY28" i="8"/>
  <c r="JY69" i="8"/>
  <c r="JZ3" i="8"/>
  <c r="JY31" i="8"/>
  <c r="JY65" i="8"/>
  <c r="JY64" i="8"/>
  <c r="JY26" i="8"/>
  <c r="JY95" i="8"/>
  <c r="JY66" i="8"/>
  <c r="JY17" i="8"/>
  <c r="JY62" i="8"/>
  <c r="JX69" i="12"/>
  <c r="JY2" i="12"/>
  <c r="JY6" i="12" s="1"/>
  <c r="JX16" i="12"/>
  <c r="JX73" i="12"/>
  <c r="JX95" i="12"/>
  <c r="JX32" i="12"/>
  <c r="JX64" i="12"/>
  <c r="JX94" i="12"/>
  <c r="JX67" i="12"/>
  <c r="JX31" i="12"/>
  <c r="JX30" i="12"/>
  <c r="JX68" i="12"/>
  <c r="JX25" i="12"/>
  <c r="JX66" i="12"/>
  <c r="JX26" i="12"/>
  <c r="JX29" i="12"/>
  <c r="JX33" i="12"/>
  <c r="JX93" i="12"/>
  <c r="JX37" i="12"/>
  <c r="JX27" i="12"/>
  <c r="JX92" i="12"/>
  <c r="JX65" i="12"/>
  <c r="JX63" i="12"/>
  <c r="JX28" i="12"/>
  <c r="JX3" i="12"/>
  <c r="JX62" i="12"/>
  <c r="JX61" i="12"/>
  <c r="JZ7" i="8" l="1"/>
  <c r="JZ2" i="8"/>
  <c r="JY33" i="12"/>
  <c r="JY30" i="12"/>
  <c r="JY64" i="12"/>
  <c r="JY37" i="12"/>
  <c r="JY65" i="12"/>
  <c r="JY67" i="12"/>
  <c r="JY32" i="12"/>
  <c r="JY73" i="12"/>
  <c r="JY28" i="12"/>
  <c r="JY62" i="12"/>
  <c r="JY92" i="12"/>
  <c r="JY69" i="12"/>
  <c r="JY25" i="12"/>
  <c r="JY94" i="12"/>
  <c r="JY26" i="12"/>
  <c r="JY95" i="12"/>
  <c r="JY16" i="12"/>
  <c r="JY68" i="12"/>
  <c r="JZ2" i="12"/>
  <c r="JZ6" i="12" s="1"/>
  <c r="JY3" i="12"/>
  <c r="JY29" i="12"/>
  <c r="JY63" i="12"/>
  <c r="JY66" i="12"/>
  <c r="JY27" i="12"/>
  <c r="JY31" i="12"/>
  <c r="JY93" i="12"/>
  <c r="JY61" i="12"/>
  <c r="JZ1" i="8"/>
  <c r="JZ17" i="8"/>
  <c r="JZ29" i="8"/>
  <c r="JZ26" i="8"/>
  <c r="JZ64" i="8"/>
  <c r="JZ32" i="8"/>
  <c r="JZ67" i="8"/>
  <c r="JZ69" i="8"/>
  <c r="JZ66" i="8"/>
  <c r="JZ74" i="8"/>
  <c r="JZ28" i="8"/>
  <c r="JZ30" i="8"/>
  <c r="JZ4" i="8"/>
  <c r="JZ31" i="8"/>
  <c r="JZ38" i="8"/>
  <c r="JZ65" i="8"/>
  <c r="JZ70" i="8"/>
  <c r="JZ27" i="8"/>
  <c r="JZ94" i="8"/>
  <c r="JZ95" i="8"/>
  <c r="JZ33" i="8"/>
  <c r="JZ96" i="8"/>
  <c r="JZ34" i="8"/>
  <c r="JZ63" i="8"/>
  <c r="JZ93" i="8"/>
  <c r="JZ68" i="8"/>
  <c r="KA3" i="8"/>
  <c r="JZ62" i="8"/>
  <c r="KA7" i="8" l="1"/>
  <c r="KA2" i="8"/>
  <c r="KA1" i="8"/>
  <c r="JZ66" i="12"/>
  <c r="JZ26" i="12"/>
  <c r="JZ68" i="12"/>
  <c r="JZ95" i="12"/>
  <c r="JZ27" i="12"/>
  <c r="JZ32" i="12"/>
  <c r="JZ29" i="12"/>
  <c r="JZ31" i="12"/>
  <c r="JZ28" i="12"/>
  <c r="JZ73" i="12"/>
  <c r="JZ63" i="12"/>
  <c r="JZ25" i="12"/>
  <c r="JZ92" i="12"/>
  <c r="JZ16" i="12"/>
  <c r="JZ69" i="12"/>
  <c r="JZ3" i="12"/>
  <c r="JZ33" i="12"/>
  <c r="JZ64" i="12"/>
  <c r="JZ93" i="12"/>
  <c r="JZ37" i="12"/>
  <c r="JZ62" i="12"/>
  <c r="JZ65" i="12"/>
  <c r="JZ67" i="12"/>
  <c r="KA2" i="12"/>
  <c r="KA6" i="12" s="1"/>
  <c r="JZ94" i="12"/>
  <c r="JZ30" i="12"/>
  <c r="JZ61" i="12"/>
  <c r="KA74" i="8"/>
  <c r="KA31" i="8"/>
  <c r="KA30" i="8"/>
  <c r="KB3" i="8"/>
  <c r="KA68" i="8"/>
  <c r="KA27" i="8"/>
  <c r="KA95" i="8"/>
  <c r="KA94" i="8"/>
  <c r="KA64" i="8"/>
  <c r="KA70" i="8"/>
  <c r="KA17" i="8"/>
  <c r="KA4" i="8"/>
  <c r="KA63" i="8"/>
  <c r="KA96" i="8"/>
  <c r="KA28" i="8"/>
  <c r="KA33" i="8"/>
  <c r="KA29" i="8"/>
  <c r="KA38" i="8"/>
  <c r="KA66" i="8"/>
  <c r="KA69" i="8"/>
  <c r="KA65" i="8"/>
  <c r="KA93" i="8"/>
  <c r="KA34" i="8"/>
  <c r="KA26" i="8"/>
  <c r="KA67" i="8"/>
  <c r="KA32" i="8"/>
  <c r="KA62" i="8"/>
  <c r="KB2" i="8" l="1"/>
  <c r="KB7" i="8"/>
  <c r="KB2" i="12"/>
  <c r="KB6" i="12" s="1"/>
  <c r="KA73" i="12"/>
  <c r="KA65" i="12"/>
  <c r="KA63" i="12"/>
  <c r="KA92" i="12"/>
  <c r="KA37" i="12"/>
  <c r="KA3" i="12"/>
  <c r="KA93" i="12"/>
  <c r="KA62" i="12"/>
  <c r="KA27" i="12"/>
  <c r="KA67" i="12"/>
  <c r="KA94" i="12"/>
  <c r="KA31" i="12"/>
  <c r="KA26" i="12"/>
  <c r="KA32" i="12"/>
  <c r="KA68" i="12"/>
  <c r="KA29" i="12"/>
  <c r="KA64" i="12"/>
  <c r="KA16" i="12"/>
  <c r="KA25" i="12"/>
  <c r="KA69" i="12"/>
  <c r="KA95" i="12"/>
  <c r="KA33" i="12"/>
  <c r="KA28" i="12"/>
  <c r="KA66" i="12"/>
  <c r="KA30" i="12"/>
  <c r="KA61" i="12"/>
  <c r="KB38" i="8"/>
  <c r="KB65" i="8"/>
  <c r="KB32" i="8"/>
  <c r="KB64" i="8"/>
  <c r="KB67" i="8"/>
  <c r="KB69" i="8"/>
  <c r="KB68" i="8"/>
  <c r="KB74" i="8"/>
  <c r="KB31" i="8"/>
  <c r="KB30" i="8"/>
  <c r="KB28" i="8"/>
  <c r="KB93" i="8"/>
  <c r="KB34" i="8"/>
  <c r="KB26" i="8"/>
  <c r="KB95" i="8"/>
  <c r="KB33" i="8"/>
  <c r="KB17" i="8"/>
  <c r="KC3" i="8"/>
  <c r="KB96" i="8"/>
  <c r="KB29" i="8"/>
  <c r="KB66" i="8"/>
  <c r="KB27" i="8"/>
  <c r="KB4" i="8"/>
  <c r="KB63" i="8"/>
  <c r="KB70" i="8"/>
  <c r="KB94" i="8"/>
  <c r="KB62" i="8"/>
  <c r="KB1" i="8"/>
  <c r="KC7" i="8" l="1"/>
  <c r="KC2" i="8"/>
  <c r="KC1" i="8"/>
  <c r="KC28" i="8"/>
  <c r="KC74" i="8"/>
  <c r="KC63" i="8"/>
  <c r="KC93" i="8"/>
  <c r="KC33" i="8"/>
  <c r="KC68" i="8"/>
  <c r="KC67" i="8"/>
  <c r="KC34" i="8"/>
  <c r="KC95" i="8"/>
  <c r="KC4" i="8"/>
  <c r="KC96" i="8"/>
  <c r="KC70" i="8"/>
  <c r="KC26" i="8"/>
  <c r="KC64" i="8"/>
  <c r="KC66" i="8"/>
  <c r="KC69" i="8"/>
  <c r="KC38" i="8"/>
  <c r="KC30" i="8"/>
  <c r="KC65" i="8"/>
  <c r="KC27" i="8"/>
  <c r="KC31" i="8"/>
  <c r="KC32" i="8"/>
  <c r="KD3" i="8"/>
  <c r="KC17" i="8"/>
  <c r="KC94" i="8"/>
  <c r="KC29" i="8"/>
  <c r="KC62" i="8"/>
  <c r="KB29" i="12"/>
  <c r="KB3" i="12"/>
  <c r="KB33" i="12"/>
  <c r="KB94" i="12"/>
  <c r="KC2" i="12"/>
  <c r="KC6" i="12" s="1"/>
  <c r="KB93" i="12"/>
  <c r="KB28" i="12"/>
  <c r="KB37" i="12"/>
  <c r="KB63" i="12"/>
  <c r="KB66" i="12"/>
  <c r="KB65" i="12"/>
  <c r="KB67" i="12"/>
  <c r="KB68" i="12"/>
  <c r="KB64" i="12"/>
  <c r="KB25" i="12"/>
  <c r="KB92" i="12"/>
  <c r="KB73" i="12"/>
  <c r="KB27" i="12"/>
  <c r="KB95" i="12"/>
  <c r="KB31" i="12"/>
  <c r="KB62" i="12"/>
  <c r="KB16" i="12"/>
  <c r="KB32" i="12"/>
  <c r="KB26" i="12"/>
  <c r="KB69" i="12"/>
  <c r="KB30" i="12"/>
  <c r="KB61" i="12"/>
  <c r="KD7" i="8" l="1"/>
  <c r="KD2" i="8"/>
  <c r="KC92" i="12"/>
  <c r="KC32" i="12"/>
  <c r="KC62" i="12"/>
  <c r="KC63" i="12"/>
  <c r="KC69" i="12"/>
  <c r="KC95" i="12"/>
  <c r="KC28" i="12"/>
  <c r="KC26" i="12"/>
  <c r="KC68" i="12"/>
  <c r="KC37" i="12"/>
  <c r="KC31" i="12"/>
  <c r="KC25" i="12"/>
  <c r="KC94" i="12"/>
  <c r="KC16" i="12"/>
  <c r="KC3" i="12"/>
  <c r="KC27" i="12"/>
  <c r="KC65" i="12"/>
  <c r="KC33" i="12"/>
  <c r="KC29" i="12"/>
  <c r="KC93" i="12"/>
  <c r="KC30" i="12"/>
  <c r="KC67" i="12"/>
  <c r="KC73" i="12"/>
  <c r="KC66" i="12"/>
  <c r="KC64" i="12"/>
  <c r="KD2" i="12"/>
  <c r="KD6" i="12" s="1"/>
  <c r="KC61" i="12"/>
  <c r="KD1" i="8"/>
  <c r="KD65" i="8"/>
  <c r="KD67" i="8"/>
  <c r="KD69" i="8"/>
  <c r="KD30" i="8"/>
  <c r="KD70" i="8"/>
  <c r="KD66" i="8"/>
  <c r="KD34" i="8"/>
  <c r="KD29" i="8"/>
  <c r="KE3" i="8"/>
  <c r="KD17" i="8"/>
  <c r="KD32" i="8"/>
  <c r="KD74" i="8"/>
  <c r="KD31" i="8"/>
  <c r="KD68" i="8"/>
  <c r="KD28" i="8"/>
  <c r="KD33" i="8"/>
  <c r="KD94" i="8"/>
  <c r="KD4" i="8"/>
  <c r="KD93" i="8"/>
  <c r="KD96" i="8"/>
  <c r="KD27" i="8"/>
  <c r="KD26" i="8"/>
  <c r="KD38" i="8"/>
  <c r="KD63" i="8"/>
  <c r="KD64" i="8"/>
  <c r="KD95" i="8"/>
  <c r="KD62" i="8"/>
  <c r="KE7" i="8" l="1"/>
  <c r="KE2" i="8"/>
  <c r="KE1" i="8"/>
  <c r="KD32" i="12"/>
  <c r="KD62" i="12"/>
  <c r="KD33" i="12"/>
  <c r="KD3" i="12"/>
  <c r="KD93" i="12"/>
  <c r="KD30" i="12"/>
  <c r="KD29" i="12"/>
  <c r="KD67" i="12"/>
  <c r="KD28" i="12"/>
  <c r="KD66" i="12"/>
  <c r="KD31" i="12"/>
  <c r="KD27" i="12"/>
  <c r="KD16" i="12"/>
  <c r="KD92" i="12"/>
  <c r="KE2" i="12"/>
  <c r="KE6" i="12" s="1"/>
  <c r="KD26" i="12"/>
  <c r="KD25" i="12"/>
  <c r="KD64" i="12"/>
  <c r="KD63" i="12"/>
  <c r="KD95" i="12"/>
  <c r="KD65" i="12"/>
  <c r="KD73" i="12"/>
  <c r="KD94" i="12"/>
  <c r="KD37" i="12"/>
  <c r="KD69" i="12"/>
  <c r="KD68" i="12"/>
  <c r="KD61" i="12"/>
  <c r="KE29" i="8"/>
  <c r="KE66" i="8"/>
  <c r="KE32" i="8"/>
  <c r="KE96" i="8"/>
  <c r="KE27" i="8"/>
  <c r="KE28" i="8"/>
  <c r="KE33" i="8"/>
  <c r="KE95" i="8"/>
  <c r="KE70" i="8"/>
  <c r="KE64" i="8"/>
  <c r="KE31" i="8"/>
  <c r="KE17" i="8"/>
  <c r="KF3" i="8"/>
  <c r="KF2" i="8" s="1"/>
  <c r="KE93" i="8"/>
  <c r="KE30" i="8"/>
  <c r="KE68" i="8"/>
  <c r="KE67" i="8"/>
  <c r="KE38" i="8"/>
  <c r="KE63" i="8"/>
  <c r="KE94" i="8"/>
  <c r="KE4" i="8"/>
  <c r="KE34" i="8"/>
  <c r="KE65" i="8"/>
  <c r="KE69" i="8"/>
  <c r="KE74" i="8"/>
  <c r="KE26" i="8"/>
  <c r="KE62" i="8"/>
  <c r="KF7" i="8" l="1"/>
  <c r="KF1" i="8"/>
  <c r="KF64" i="8"/>
  <c r="KF30" i="8"/>
  <c r="KF32" i="8"/>
  <c r="KF74" i="8"/>
  <c r="KF67" i="8"/>
  <c r="KF27" i="8"/>
  <c r="KF94" i="8"/>
  <c r="KF63" i="8"/>
  <c r="KF96" i="8"/>
  <c r="KF34" i="8"/>
  <c r="KF68" i="8"/>
  <c r="KG3" i="8"/>
  <c r="KF70" i="8"/>
  <c r="KF69" i="8"/>
  <c r="KF28" i="8"/>
  <c r="KF33" i="8"/>
  <c r="KF26" i="8"/>
  <c r="KF95" i="8"/>
  <c r="KF38" i="8"/>
  <c r="KF4" i="8"/>
  <c r="KF66" i="8"/>
  <c r="KF31" i="8"/>
  <c r="KF17" i="8"/>
  <c r="KF65" i="8"/>
  <c r="KF29" i="8"/>
  <c r="KF93" i="8"/>
  <c r="KF62" i="8"/>
  <c r="KE92" i="12"/>
  <c r="KE32" i="12"/>
  <c r="KF2" i="12"/>
  <c r="KF6" i="12" s="1"/>
  <c r="KE31" i="12"/>
  <c r="KE26" i="12"/>
  <c r="KE62" i="12"/>
  <c r="KE29" i="12"/>
  <c r="KE64" i="12"/>
  <c r="KE69" i="12"/>
  <c r="KE67" i="12"/>
  <c r="KE95" i="12"/>
  <c r="KE93" i="12"/>
  <c r="KE28" i="12"/>
  <c r="KE25" i="12"/>
  <c r="KE66" i="12"/>
  <c r="KE65" i="12"/>
  <c r="KE33" i="12"/>
  <c r="KE94" i="12"/>
  <c r="KE73" i="12"/>
  <c r="KE68" i="12"/>
  <c r="KE37" i="12"/>
  <c r="KE63" i="12"/>
  <c r="KE30" i="12"/>
  <c r="KE27" i="12"/>
  <c r="KE16" i="12"/>
  <c r="KE3" i="12"/>
  <c r="KE61" i="12"/>
  <c r="KG7" i="8" l="1"/>
  <c r="KG2" i="8"/>
  <c r="KG1" i="8"/>
  <c r="KF28" i="12"/>
  <c r="KF93" i="12"/>
  <c r="KG2" i="12"/>
  <c r="KG6" i="12" s="1"/>
  <c r="KF62" i="12"/>
  <c r="KF33" i="12"/>
  <c r="KF31" i="12"/>
  <c r="KF94" i="12"/>
  <c r="KF65" i="12"/>
  <c r="KF29" i="12"/>
  <c r="KF30" i="12"/>
  <c r="KF63" i="12"/>
  <c r="KF16" i="12"/>
  <c r="KF69" i="12"/>
  <c r="KF26" i="12"/>
  <c r="KF25" i="12"/>
  <c r="KF27" i="12"/>
  <c r="KF73" i="12"/>
  <c r="KF92" i="12"/>
  <c r="KF3" i="12"/>
  <c r="KF32" i="12"/>
  <c r="KF64" i="12"/>
  <c r="KF37" i="12"/>
  <c r="KF68" i="12"/>
  <c r="KF66" i="12"/>
  <c r="KF95" i="12"/>
  <c r="KF67" i="12"/>
  <c r="KF61" i="12"/>
  <c r="KG67" i="8"/>
  <c r="KG70" i="8"/>
  <c r="KG33" i="8"/>
  <c r="KG63" i="8"/>
  <c r="KG96" i="8"/>
  <c r="KG31" i="8"/>
  <c r="KG95" i="8"/>
  <c r="KG27" i="8"/>
  <c r="KG28" i="8"/>
  <c r="KG29" i="8"/>
  <c r="KG66" i="8"/>
  <c r="KG17" i="8"/>
  <c r="KG64" i="8"/>
  <c r="KG38" i="8"/>
  <c r="KG68" i="8"/>
  <c r="KH3" i="8"/>
  <c r="KG93" i="8"/>
  <c r="KG26" i="8"/>
  <c r="KG74" i="8"/>
  <c r="KG94" i="8"/>
  <c r="KG65" i="8"/>
  <c r="KG30" i="8"/>
  <c r="KG69" i="8"/>
  <c r="KG34" i="8"/>
  <c r="KG32" i="8"/>
  <c r="KG4" i="8"/>
  <c r="KG62" i="8"/>
  <c r="KH2" i="8" l="1"/>
  <c r="KH7" i="8"/>
  <c r="KH29" i="8"/>
  <c r="KH96" i="8"/>
  <c r="KH66" i="8"/>
  <c r="KH26" i="8"/>
  <c r="KH4" i="8"/>
  <c r="KH38" i="8"/>
  <c r="KH27" i="8"/>
  <c r="KH70" i="8"/>
  <c r="KH69" i="8"/>
  <c r="KH95" i="8"/>
  <c r="KI3" i="8"/>
  <c r="KH65" i="8"/>
  <c r="KH94" i="8"/>
  <c r="KH67" i="8"/>
  <c r="KH17" i="8"/>
  <c r="KH33" i="8"/>
  <c r="KH74" i="8"/>
  <c r="KH32" i="8"/>
  <c r="KH64" i="8"/>
  <c r="KH34" i="8"/>
  <c r="KH28" i="8"/>
  <c r="KH93" i="8"/>
  <c r="KH68" i="8"/>
  <c r="KH30" i="8"/>
  <c r="KH31" i="8"/>
  <c r="KH63" i="8"/>
  <c r="KH62" i="8"/>
  <c r="KH1" i="8"/>
  <c r="KG95" i="12"/>
  <c r="KG33" i="12"/>
  <c r="KG62" i="12"/>
  <c r="KG73" i="12"/>
  <c r="KG93" i="12"/>
  <c r="KG65" i="12"/>
  <c r="KG26" i="12"/>
  <c r="KG92" i="12"/>
  <c r="KG28" i="12"/>
  <c r="KG66" i="12"/>
  <c r="KG25" i="12"/>
  <c r="KG64" i="12"/>
  <c r="KG67" i="12"/>
  <c r="KG16" i="12"/>
  <c r="KG27" i="12"/>
  <c r="KG63" i="12"/>
  <c r="KG69" i="12"/>
  <c r="KG30" i="12"/>
  <c r="KH2" i="12"/>
  <c r="KH6" i="12" s="1"/>
  <c r="KG68" i="12"/>
  <c r="KG37" i="12"/>
  <c r="KG94" i="12"/>
  <c r="KG3" i="12"/>
  <c r="KG29" i="12"/>
  <c r="KG32" i="12"/>
  <c r="KG31" i="12"/>
  <c r="KG61" i="12"/>
  <c r="KI7" i="8" l="1"/>
  <c r="KI2" i="8"/>
  <c r="KI1" i="8"/>
  <c r="KI94" i="8"/>
  <c r="KI28" i="8"/>
  <c r="KI63" i="8"/>
  <c r="KJ3" i="8"/>
  <c r="KI4" i="8"/>
  <c r="KI93" i="8"/>
  <c r="KI32" i="8"/>
  <c r="KI67" i="8"/>
  <c r="KI68" i="8"/>
  <c r="KI65" i="8"/>
  <c r="KI31" i="8"/>
  <c r="KI33" i="8"/>
  <c r="KI64" i="8"/>
  <c r="KI17" i="8"/>
  <c r="KI74" i="8"/>
  <c r="KI29" i="8"/>
  <c r="KI34" i="8"/>
  <c r="KI27" i="8"/>
  <c r="KI30" i="8"/>
  <c r="KI95" i="8"/>
  <c r="KI66" i="8"/>
  <c r="KI38" i="8"/>
  <c r="KI26" i="8"/>
  <c r="KI96" i="8"/>
  <c r="KI69" i="8"/>
  <c r="KI70" i="8"/>
  <c r="KI62" i="8"/>
  <c r="KH73" i="12"/>
  <c r="KH28" i="12"/>
  <c r="KH69" i="12"/>
  <c r="KH68" i="12"/>
  <c r="KH37" i="12"/>
  <c r="KH33" i="12"/>
  <c r="KH92" i="12"/>
  <c r="KH29" i="12"/>
  <c r="KH65" i="12"/>
  <c r="KH3" i="12"/>
  <c r="KH63" i="12"/>
  <c r="KH62" i="12"/>
  <c r="KI2" i="12"/>
  <c r="KI6" i="12" s="1"/>
  <c r="KH30" i="12"/>
  <c r="KH31" i="12"/>
  <c r="KH26" i="12"/>
  <c r="KH93" i="12"/>
  <c r="KH64" i="12"/>
  <c r="KH66" i="12"/>
  <c r="KH94" i="12"/>
  <c r="KH67" i="12"/>
  <c r="KH16" i="12"/>
  <c r="KH27" i="12"/>
  <c r="KH32" i="12"/>
  <c r="KH25" i="12"/>
  <c r="KH95" i="12"/>
  <c r="KH61" i="12"/>
  <c r="KJ7" i="8" l="1"/>
  <c r="KJ2" i="8"/>
  <c r="KJ1" i="8"/>
  <c r="KJ65" i="8"/>
  <c r="KJ67" i="8"/>
  <c r="KJ96" i="8"/>
  <c r="KJ17" i="8"/>
  <c r="KJ68" i="8"/>
  <c r="KJ69" i="8"/>
  <c r="KJ33" i="8"/>
  <c r="KJ30" i="8"/>
  <c r="KJ31" i="8"/>
  <c r="KJ26" i="8"/>
  <c r="KJ64" i="8"/>
  <c r="KJ4" i="8"/>
  <c r="KJ34" i="8"/>
  <c r="KJ63" i="8"/>
  <c r="KJ74" i="8"/>
  <c r="KJ38" i="8"/>
  <c r="KJ95" i="8"/>
  <c r="KJ94" i="8"/>
  <c r="KJ29" i="8"/>
  <c r="KJ28" i="8"/>
  <c r="KJ27" i="8"/>
  <c r="KJ93" i="8"/>
  <c r="KK3" i="8"/>
  <c r="KK2" i="8" s="1"/>
  <c r="KJ70" i="8"/>
  <c r="KJ66" i="8"/>
  <c r="KJ32" i="8"/>
  <c r="KJ62" i="8"/>
  <c r="KI26" i="12"/>
  <c r="KI95" i="12"/>
  <c r="KI73" i="12"/>
  <c r="KI28" i="12"/>
  <c r="KI30" i="12"/>
  <c r="KI3" i="12"/>
  <c r="KI92" i="12"/>
  <c r="KI65" i="12"/>
  <c r="KI93" i="12"/>
  <c r="KI27" i="12"/>
  <c r="KI68" i="12"/>
  <c r="KI66" i="12"/>
  <c r="KI94" i="12"/>
  <c r="KI33" i="12"/>
  <c r="KI67" i="12"/>
  <c r="KJ2" i="12"/>
  <c r="KJ6" i="12" s="1"/>
  <c r="KI32" i="12"/>
  <c r="KI16" i="12"/>
  <c r="KI29" i="12"/>
  <c r="KI69" i="12"/>
  <c r="KI63" i="12"/>
  <c r="KI37" i="12"/>
  <c r="KI62" i="12"/>
  <c r="KI31" i="12"/>
  <c r="KI64" i="12"/>
  <c r="KI25" i="12"/>
  <c r="KI61" i="12"/>
  <c r="KK7" i="8" l="1"/>
  <c r="KK1" i="8"/>
  <c r="KK74" i="8"/>
  <c r="KK70" i="8"/>
  <c r="KL3" i="8"/>
  <c r="KK33" i="8"/>
  <c r="KK94" i="8"/>
  <c r="KK34" i="8"/>
  <c r="KK38" i="8"/>
  <c r="KK64" i="8"/>
  <c r="KK69" i="8"/>
  <c r="KK17" i="8"/>
  <c r="KK32" i="8"/>
  <c r="KK65" i="8"/>
  <c r="KK28" i="8"/>
  <c r="KK4" i="8"/>
  <c r="KK26" i="8"/>
  <c r="KK96" i="8"/>
  <c r="KK66" i="8"/>
  <c r="KK67" i="8"/>
  <c r="KK93" i="8"/>
  <c r="KK63" i="8"/>
  <c r="KK95" i="8"/>
  <c r="KK68" i="8"/>
  <c r="KK27" i="8"/>
  <c r="KK30" i="8"/>
  <c r="KK31" i="8"/>
  <c r="KK29" i="8"/>
  <c r="KK62" i="8"/>
  <c r="KJ28" i="12"/>
  <c r="KJ95" i="12"/>
  <c r="KJ33" i="12"/>
  <c r="KJ93" i="12"/>
  <c r="KJ68" i="12"/>
  <c r="KJ63" i="12"/>
  <c r="KJ66" i="12"/>
  <c r="KJ30" i="12"/>
  <c r="KJ62" i="12"/>
  <c r="KJ64" i="12"/>
  <c r="KJ26" i="12"/>
  <c r="KJ65" i="12"/>
  <c r="KJ32" i="12"/>
  <c r="KJ29" i="12"/>
  <c r="KJ25" i="12"/>
  <c r="KJ69" i="12"/>
  <c r="KJ3" i="12"/>
  <c r="KJ37" i="12"/>
  <c r="KJ94" i="12"/>
  <c r="KJ73" i="12"/>
  <c r="KJ67" i="12"/>
  <c r="KJ27" i="12"/>
  <c r="KK2" i="12"/>
  <c r="KK6" i="12" s="1"/>
  <c r="KJ92" i="12"/>
  <c r="KJ31" i="12"/>
  <c r="KJ16" i="12"/>
  <c r="KJ61" i="12"/>
  <c r="KL7" i="8" l="1"/>
  <c r="KL2" i="8"/>
  <c r="KL1" i="8"/>
  <c r="KL28" i="8"/>
  <c r="KL96" i="8"/>
  <c r="KL32" i="8"/>
  <c r="KL94" i="8"/>
  <c r="KL34" i="8"/>
  <c r="KL74" i="8"/>
  <c r="KL66" i="8"/>
  <c r="KL33" i="8"/>
  <c r="KL68" i="8"/>
  <c r="KL63" i="8"/>
  <c r="KL30" i="8"/>
  <c r="KL70" i="8"/>
  <c r="KL17" i="8"/>
  <c r="KL4" i="8"/>
  <c r="KL27" i="8"/>
  <c r="KL26" i="8"/>
  <c r="KL29" i="8"/>
  <c r="KL64" i="8"/>
  <c r="KL65" i="8"/>
  <c r="KL95" i="8"/>
  <c r="KL69" i="8"/>
  <c r="KL38" i="8"/>
  <c r="KM3" i="8"/>
  <c r="KM2" i="8" s="1"/>
  <c r="KL93" i="8"/>
  <c r="KL31" i="8"/>
  <c r="KL67" i="8"/>
  <c r="KL62" i="8"/>
  <c r="KK62" i="12"/>
  <c r="KK31" i="12"/>
  <c r="KK63" i="12"/>
  <c r="KK16" i="12"/>
  <c r="KK64" i="12"/>
  <c r="KK92" i="12"/>
  <c r="KK25" i="12"/>
  <c r="KK93" i="12"/>
  <c r="KK29" i="12"/>
  <c r="KK65" i="12"/>
  <c r="KK66" i="12"/>
  <c r="KK73" i="12"/>
  <c r="KK33" i="12"/>
  <c r="KK32" i="12"/>
  <c r="KK30" i="12"/>
  <c r="KK28" i="12"/>
  <c r="KK26" i="12"/>
  <c r="KK94" i="12"/>
  <c r="KK27" i="12"/>
  <c r="KK69" i="12"/>
  <c r="KK37" i="12"/>
  <c r="KK3" i="12"/>
  <c r="KL2" i="12"/>
  <c r="KL6" i="12" s="1"/>
  <c r="KK67" i="12"/>
  <c r="KK68" i="12"/>
  <c r="KK95" i="12"/>
  <c r="KK61" i="12"/>
  <c r="KM7" i="8" l="1"/>
  <c r="KM1" i="8"/>
  <c r="KM93" i="8"/>
  <c r="KM67" i="8"/>
  <c r="KM32" i="8"/>
  <c r="KM74" i="8"/>
  <c r="KM31" i="8"/>
  <c r="KM68" i="8"/>
  <c r="KM64" i="8"/>
  <c r="KM30" i="8"/>
  <c r="KM69" i="8"/>
  <c r="KM95" i="8"/>
  <c r="KM38" i="8"/>
  <c r="KM27" i="8"/>
  <c r="KM17" i="8"/>
  <c r="KN3" i="8"/>
  <c r="KM96" i="8"/>
  <c r="KM26" i="8"/>
  <c r="KM66" i="8"/>
  <c r="KM4" i="8"/>
  <c r="KM70" i="8"/>
  <c r="KM33" i="8"/>
  <c r="KM63" i="8"/>
  <c r="KM94" i="8"/>
  <c r="KM29" i="8"/>
  <c r="KM65" i="8"/>
  <c r="KM28" i="8"/>
  <c r="KM34" i="8"/>
  <c r="KM62" i="8"/>
  <c r="KL68" i="12"/>
  <c r="KL28" i="12"/>
  <c r="KL63" i="12"/>
  <c r="KL66" i="12"/>
  <c r="KL16" i="12"/>
  <c r="KL93" i="12"/>
  <c r="KM2" i="12"/>
  <c r="KM6" i="12" s="1"/>
  <c r="KL69" i="12"/>
  <c r="KL32" i="12"/>
  <c r="KL64" i="12"/>
  <c r="KL26" i="12"/>
  <c r="KL33" i="12"/>
  <c r="KL27" i="12"/>
  <c r="KL67" i="12"/>
  <c r="KL95" i="12"/>
  <c r="KL30" i="12"/>
  <c r="KL65" i="12"/>
  <c r="KL29" i="12"/>
  <c r="KL62" i="12"/>
  <c r="KL31" i="12"/>
  <c r="KL73" i="12"/>
  <c r="KL92" i="12"/>
  <c r="KL25" i="12"/>
  <c r="KL3" i="12"/>
  <c r="KL37" i="12"/>
  <c r="KL94" i="12"/>
  <c r="KL61" i="12"/>
  <c r="KN7" i="8" l="1"/>
  <c r="KN2" i="8"/>
  <c r="KN1" i="8"/>
  <c r="KN65" i="8"/>
  <c r="KN70" i="8"/>
  <c r="KN64" i="8"/>
  <c r="KN67" i="8"/>
  <c r="KN31" i="8"/>
  <c r="KN26" i="8"/>
  <c r="KN32" i="8"/>
  <c r="KN28" i="8"/>
  <c r="KN69" i="8"/>
  <c r="KN93" i="8"/>
  <c r="KN74" i="8"/>
  <c r="KN94" i="8"/>
  <c r="KN68" i="8"/>
  <c r="KN95" i="8"/>
  <c r="KN96" i="8"/>
  <c r="KN38" i="8"/>
  <c r="KN17" i="8"/>
  <c r="KN63" i="8"/>
  <c r="KN29" i="8"/>
  <c r="KN34" i="8"/>
  <c r="KN4" i="8"/>
  <c r="KN30" i="8"/>
  <c r="KN27" i="8"/>
  <c r="KN66" i="8"/>
  <c r="KO3" i="8"/>
  <c r="KN33" i="8"/>
  <c r="KN62" i="8"/>
  <c r="KM62" i="12"/>
  <c r="KM32" i="12"/>
  <c r="KM30" i="12"/>
  <c r="KM3" i="12"/>
  <c r="KM95" i="12"/>
  <c r="KM94" i="12"/>
  <c r="KM63" i="12"/>
  <c r="KN2" i="12"/>
  <c r="KN6" i="12" s="1"/>
  <c r="KM31" i="12"/>
  <c r="KM33" i="12"/>
  <c r="KM93" i="12"/>
  <c r="KM66" i="12"/>
  <c r="KM28" i="12"/>
  <c r="KM65" i="12"/>
  <c r="KM16" i="12"/>
  <c r="KM29" i="12"/>
  <c r="KM68" i="12"/>
  <c r="KM25" i="12"/>
  <c r="KM26" i="12"/>
  <c r="KM67" i="12"/>
  <c r="KM92" i="12"/>
  <c r="KM69" i="12"/>
  <c r="KM64" i="12"/>
  <c r="KM73" i="12"/>
  <c r="KM37" i="12"/>
  <c r="KM27" i="12"/>
  <c r="KM61" i="12"/>
  <c r="KO7" i="8" l="1"/>
  <c r="KO2" i="8"/>
  <c r="KO1" i="8"/>
  <c r="KO28" i="8"/>
  <c r="KO64" i="8"/>
  <c r="KO26" i="8"/>
  <c r="KO34" i="8"/>
  <c r="KO27" i="8"/>
  <c r="KO69" i="8"/>
  <c r="KP3" i="8"/>
  <c r="KO31" i="8"/>
  <c r="KO38" i="8"/>
  <c r="KO32" i="8"/>
  <c r="KO65" i="8"/>
  <c r="KO33" i="8"/>
  <c r="KO67" i="8"/>
  <c r="KO93" i="8"/>
  <c r="KO17" i="8"/>
  <c r="KO95" i="8"/>
  <c r="KO68" i="8"/>
  <c r="KO94" i="8"/>
  <c r="KO96" i="8"/>
  <c r="KO30" i="8"/>
  <c r="KO74" i="8"/>
  <c r="KO63" i="8"/>
  <c r="KO4" i="8"/>
  <c r="KO70" i="8"/>
  <c r="KO29" i="8"/>
  <c r="KO66" i="8"/>
  <c r="KO62" i="8"/>
  <c r="KN68" i="12"/>
  <c r="KO2" i="12"/>
  <c r="KO6" i="12" s="1"/>
  <c r="KN28" i="12"/>
  <c r="KN92" i="12"/>
  <c r="KN30" i="12"/>
  <c r="KN67" i="12"/>
  <c r="KN37" i="12"/>
  <c r="KN26" i="12"/>
  <c r="KN29" i="12"/>
  <c r="KN63" i="12"/>
  <c r="KN16" i="12"/>
  <c r="KN66" i="12"/>
  <c r="KN95" i="12"/>
  <c r="KN73" i="12"/>
  <c r="KN3" i="12"/>
  <c r="KN32" i="12"/>
  <c r="KN93" i="12"/>
  <c r="KN64" i="12"/>
  <c r="KN65" i="12"/>
  <c r="KN25" i="12"/>
  <c r="KN69" i="12"/>
  <c r="KN27" i="12"/>
  <c r="KN62" i="12"/>
  <c r="KN31" i="12"/>
  <c r="KN33" i="12"/>
  <c r="KN94" i="12"/>
  <c r="KN61" i="12"/>
  <c r="KP7" i="8" l="1"/>
  <c r="KP2" i="8"/>
  <c r="KO66" i="12"/>
  <c r="KP2" i="12"/>
  <c r="KP6" i="12" s="1"/>
  <c r="KO28" i="12"/>
  <c r="KO27" i="12"/>
  <c r="KO25" i="12"/>
  <c r="KO62" i="12"/>
  <c r="KO26" i="12"/>
  <c r="KO30" i="12"/>
  <c r="KO69" i="12"/>
  <c r="KO65" i="12"/>
  <c r="KO3" i="12"/>
  <c r="KO67" i="12"/>
  <c r="KO68" i="12"/>
  <c r="KO33" i="12"/>
  <c r="KO31" i="12"/>
  <c r="KO92" i="12"/>
  <c r="KO29" i="12"/>
  <c r="KO32" i="12"/>
  <c r="KO93" i="12"/>
  <c r="KO94" i="12"/>
  <c r="KO37" i="12"/>
  <c r="KO16" i="12"/>
  <c r="KO64" i="12"/>
  <c r="KO63" i="12"/>
  <c r="KO95" i="12"/>
  <c r="KO73" i="12"/>
  <c r="KO61" i="12"/>
  <c r="KP1" i="8"/>
  <c r="KP93" i="8"/>
  <c r="KP26" i="8"/>
  <c r="KP94" i="8"/>
  <c r="KP74" i="8"/>
  <c r="KP32" i="8"/>
  <c r="KP30" i="8"/>
  <c r="KP67" i="8"/>
  <c r="KP68" i="8"/>
  <c r="KP95" i="8"/>
  <c r="KP29" i="8"/>
  <c r="KQ3" i="8"/>
  <c r="KP38" i="8"/>
  <c r="KP66" i="8"/>
  <c r="KP17" i="8"/>
  <c r="KP33" i="8"/>
  <c r="KP27" i="8"/>
  <c r="KP96" i="8"/>
  <c r="KP70" i="8"/>
  <c r="KP28" i="8"/>
  <c r="KP65" i="8"/>
  <c r="KP63" i="8"/>
  <c r="KP4" i="8"/>
  <c r="KP31" i="8"/>
  <c r="KP34" i="8"/>
  <c r="KP64" i="8"/>
  <c r="KP69" i="8"/>
  <c r="KP62" i="8"/>
  <c r="KQ2" i="8" l="1"/>
  <c r="KQ7" i="8"/>
  <c r="KR3" i="8"/>
  <c r="KQ29" i="8"/>
  <c r="KQ28" i="8"/>
  <c r="KQ96" i="8"/>
  <c r="KQ74" i="8"/>
  <c r="KQ65" i="8"/>
  <c r="KQ27" i="8"/>
  <c r="KQ38" i="8"/>
  <c r="KQ34" i="8"/>
  <c r="KQ66" i="8"/>
  <c r="KQ33" i="8"/>
  <c r="KQ31" i="8"/>
  <c r="KQ70" i="8"/>
  <c r="KQ4" i="8"/>
  <c r="KQ17" i="8"/>
  <c r="KQ30" i="8"/>
  <c r="KQ64" i="8"/>
  <c r="KQ93" i="8"/>
  <c r="KQ69" i="8"/>
  <c r="KQ68" i="8"/>
  <c r="KQ63" i="8"/>
  <c r="KQ95" i="8"/>
  <c r="KQ32" i="8"/>
  <c r="KQ94" i="8"/>
  <c r="KQ26" i="8"/>
  <c r="KQ67" i="8"/>
  <c r="KQ62" i="8"/>
  <c r="KQ1" i="8"/>
  <c r="KP28" i="12"/>
  <c r="KP33" i="12"/>
  <c r="KP3" i="12"/>
  <c r="KP94" i="12"/>
  <c r="KP32" i="12"/>
  <c r="KP27" i="12"/>
  <c r="KP1" i="12"/>
  <c r="KP93" i="12"/>
  <c r="KP64" i="12"/>
  <c r="KP73" i="12"/>
  <c r="KP92" i="12"/>
  <c r="KP25" i="12"/>
  <c r="KP62" i="12"/>
  <c r="KP30" i="12"/>
  <c r="KQ2" i="12"/>
  <c r="KQ6" i="12" s="1"/>
  <c r="KP68" i="12"/>
  <c r="KP63" i="12"/>
  <c r="KP29" i="12"/>
  <c r="KP26" i="12"/>
  <c r="KP69" i="12"/>
  <c r="KP95" i="12"/>
  <c r="KP66" i="12"/>
  <c r="KP31" i="12"/>
  <c r="KP65" i="12"/>
  <c r="KP16" i="12"/>
  <c r="KP67" i="12"/>
  <c r="KP37" i="12"/>
  <c r="KP61" i="12"/>
  <c r="KR7" i="8" l="1"/>
  <c r="KR2" i="8"/>
  <c r="KQ28" i="12"/>
  <c r="KR2" i="12"/>
  <c r="KR6" i="12" s="1"/>
  <c r="KQ3" i="12"/>
  <c r="KQ92" i="12"/>
  <c r="KQ93" i="12"/>
  <c r="KQ62" i="12"/>
  <c r="KQ63" i="12"/>
  <c r="KQ95" i="12"/>
  <c r="KQ65" i="12"/>
  <c r="KQ31" i="12"/>
  <c r="KQ68" i="12"/>
  <c r="KQ30" i="12"/>
  <c r="KQ32" i="12"/>
  <c r="KQ29" i="12"/>
  <c r="KQ64" i="12"/>
  <c r="KQ37" i="12"/>
  <c r="KQ26" i="12"/>
  <c r="KQ66" i="12"/>
  <c r="KQ27" i="12"/>
  <c r="KQ69" i="12"/>
  <c r="KQ33" i="12"/>
  <c r="KQ94" i="12"/>
  <c r="KQ16" i="12"/>
  <c r="KQ25" i="12"/>
  <c r="KQ73" i="12"/>
  <c r="KQ67" i="12"/>
  <c r="KQ61" i="12"/>
  <c r="KR1" i="8"/>
  <c r="KR64" i="8"/>
  <c r="KR34" i="8"/>
  <c r="KR74" i="8"/>
  <c r="KR69" i="8"/>
  <c r="KR31" i="8"/>
  <c r="KR26" i="8"/>
  <c r="KR66" i="8"/>
  <c r="KR67" i="8"/>
  <c r="KR63" i="8"/>
  <c r="KR65" i="8"/>
  <c r="KS3" i="8"/>
  <c r="KS2" i="8" s="1"/>
  <c r="KR17" i="8"/>
  <c r="KR38" i="8"/>
  <c r="KR33" i="8"/>
  <c r="KR94" i="8"/>
  <c r="KR28" i="8"/>
  <c r="KR30" i="8"/>
  <c r="KR93" i="8"/>
  <c r="KR96" i="8"/>
  <c r="KR29" i="8"/>
  <c r="KR70" i="8"/>
  <c r="KR27" i="8"/>
  <c r="KR68" i="8"/>
  <c r="KR4" i="8"/>
  <c r="KR32" i="8"/>
  <c r="KR95" i="8"/>
  <c r="KR62" i="8"/>
  <c r="KS7" i="8" l="1"/>
  <c r="KS26" i="8"/>
  <c r="KS68" i="8"/>
  <c r="KS74" i="8"/>
  <c r="KS30" i="8"/>
  <c r="KS34" i="8"/>
  <c r="KS93" i="8"/>
  <c r="KS38" i="8"/>
  <c r="KS32" i="8"/>
  <c r="KS31" i="8"/>
  <c r="KS27" i="8"/>
  <c r="KS95" i="8"/>
  <c r="KS29" i="8"/>
  <c r="KS63" i="8"/>
  <c r="KS65" i="8"/>
  <c r="KS94" i="8"/>
  <c r="KS96" i="8"/>
  <c r="KS17" i="8"/>
  <c r="KS28" i="8"/>
  <c r="KS66" i="8"/>
  <c r="KS33" i="8"/>
  <c r="KS64" i="8"/>
  <c r="KS4" i="8"/>
  <c r="KS67" i="8"/>
  <c r="KS69" i="8"/>
  <c r="KT3" i="8"/>
  <c r="KS70" i="8"/>
  <c r="KS62" i="8"/>
  <c r="KS1" i="8"/>
  <c r="KR26" i="12"/>
  <c r="KR65" i="12"/>
  <c r="KR69" i="12"/>
  <c r="KR32" i="12"/>
  <c r="KR31" i="12"/>
  <c r="KR92" i="12"/>
  <c r="KR67" i="12"/>
  <c r="KR3" i="12"/>
  <c r="KR62" i="12"/>
  <c r="KR30" i="12"/>
  <c r="KR64" i="12"/>
  <c r="KR25" i="12"/>
  <c r="KR37" i="12"/>
  <c r="KR94" i="12"/>
  <c r="KR27" i="12"/>
  <c r="KR16" i="12"/>
  <c r="KR73" i="12"/>
  <c r="KR63" i="12"/>
  <c r="KS2" i="12"/>
  <c r="KS6" i="12" s="1"/>
  <c r="KR68" i="12"/>
  <c r="KR66" i="12"/>
  <c r="KR33" i="12"/>
  <c r="KR95" i="12"/>
  <c r="KR29" i="12"/>
  <c r="KR28" i="12"/>
  <c r="KR93" i="12"/>
  <c r="KR61" i="12"/>
  <c r="KT7" i="8" l="1"/>
  <c r="KT2" i="8"/>
  <c r="KT1" i="8"/>
  <c r="KT63" i="8"/>
  <c r="KT94" i="8"/>
  <c r="KT64" i="8"/>
  <c r="KT66" i="8"/>
  <c r="KT32" i="8"/>
  <c r="KT68" i="8"/>
  <c r="KT95" i="8"/>
  <c r="KT74" i="8"/>
  <c r="KT93" i="8"/>
  <c r="KT29" i="8"/>
  <c r="KT69" i="8"/>
  <c r="KT4" i="8"/>
  <c r="KT67" i="8"/>
  <c r="KU3" i="8"/>
  <c r="KT30" i="8"/>
  <c r="KT27" i="8"/>
  <c r="KT28" i="8"/>
  <c r="KT38" i="8"/>
  <c r="KT34" i="8"/>
  <c r="KT96" i="8"/>
  <c r="KT17" i="8"/>
  <c r="KT65" i="8"/>
  <c r="KT26" i="8"/>
  <c r="KT33" i="8"/>
  <c r="KT70" i="8"/>
  <c r="KT31" i="8"/>
  <c r="KT62" i="8"/>
  <c r="KS69" i="12"/>
  <c r="KS29" i="12"/>
  <c r="KS62" i="12"/>
  <c r="KS73" i="12"/>
  <c r="KS92" i="12"/>
  <c r="KS63" i="12"/>
  <c r="KS3" i="12"/>
  <c r="KS95" i="12"/>
  <c r="KS66" i="12"/>
  <c r="KS68" i="12"/>
  <c r="KS37" i="12"/>
  <c r="KS94" i="12"/>
  <c r="KT2" i="12"/>
  <c r="KT6" i="12" s="1"/>
  <c r="KS16" i="12"/>
  <c r="KS67" i="12"/>
  <c r="KS25" i="12"/>
  <c r="KS65" i="12"/>
  <c r="KS93" i="12"/>
  <c r="KS30" i="12"/>
  <c r="KS27" i="12"/>
  <c r="KS64" i="12"/>
  <c r="KS33" i="12"/>
  <c r="KS28" i="12"/>
  <c r="KS26" i="12"/>
  <c r="KS31" i="12"/>
  <c r="KS32" i="12"/>
  <c r="KS61" i="12"/>
  <c r="KU7" i="8" l="1"/>
  <c r="KU2" i="8"/>
  <c r="KU1" i="8"/>
  <c r="KU38" i="8"/>
  <c r="KU69" i="8"/>
  <c r="KV3" i="8"/>
  <c r="KU94" i="8"/>
  <c r="KU17" i="8"/>
  <c r="KU70" i="8"/>
  <c r="KU93" i="8"/>
  <c r="KU63" i="8"/>
  <c r="KU4" i="8"/>
  <c r="KU26" i="8"/>
  <c r="KU74" i="8"/>
  <c r="KU27" i="8"/>
  <c r="KU28" i="8"/>
  <c r="KU64" i="8"/>
  <c r="KU34" i="8"/>
  <c r="KU30" i="8"/>
  <c r="KU68" i="8"/>
  <c r="KU33" i="8"/>
  <c r="KU31" i="8"/>
  <c r="KU96" i="8"/>
  <c r="KU67" i="8"/>
  <c r="KU65" i="8"/>
  <c r="KU29" i="8"/>
  <c r="KU66" i="8"/>
  <c r="KU95" i="8"/>
  <c r="KU32" i="8"/>
  <c r="KU62" i="8"/>
  <c r="KT16" i="12"/>
  <c r="KT68" i="12"/>
  <c r="KT28" i="12"/>
  <c r="KT27" i="12"/>
  <c r="KT31" i="12"/>
  <c r="KT92" i="12"/>
  <c r="KT33" i="12"/>
  <c r="KT37" i="12"/>
  <c r="KT95" i="12"/>
  <c r="KT65" i="12"/>
  <c r="KT69" i="12"/>
  <c r="KU2" i="12"/>
  <c r="KU6" i="12" s="1"/>
  <c r="KT3" i="12"/>
  <c r="KT26" i="12"/>
  <c r="KT66" i="12"/>
  <c r="KT94" i="12"/>
  <c r="KT30" i="12"/>
  <c r="KT63" i="12"/>
  <c r="KT25" i="12"/>
  <c r="KT67" i="12"/>
  <c r="KT93" i="12"/>
  <c r="KT29" i="12"/>
  <c r="KT64" i="12"/>
  <c r="KT73" i="12"/>
  <c r="KT62" i="12"/>
  <c r="KT32" i="12"/>
  <c r="KT61" i="12"/>
  <c r="KV7" i="8" l="1"/>
  <c r="KV2" i="8"/>
  <c r="KV1" i="8"/>
  <c r="KV2" i="12"/>
  <c r="KV6" i="12" s="1"/>
  <c r="KU65" i="12"/>
  <c r="KU37" i="12"/>
  <c r="KU94" i="12"/>
  <c r="KU31" i="12"/>
  <c r="KU3" i="12"/>
  <c r="KU62" i="12"/>
  <c r="KU93" i="12"/>
  <c r="KU95" i="12"/>
  <c r="KU73" i="12"/>
  <c r="KU66" i="12"/>
  <c r="KU29" i="12"/>
  <c r="KU92" i="12"/>
  <c r="KU30" i="12"/>
  <c r="KU28" i="12"/>
  <c r="KU33" i="12"/>
  <c r="KU16" i="12"/>
  <c r="KU26" i="12"/>
  <c r="KU27" i="12"/>
  <c r="KU32" i="12"/>
  <c r="KU25" i="12"/>
  <c r="KU64" i="12"/>
  <c r="KU69" i="12"/>
  <c r="KU67" i="12"/>
  <c r="KU63" i="12"/>
  <c r="KU68" i="12"/>
  <c r="KU61" i="12"/>
  <c r="KV33" i="8"/>
  <c r="KV32" i="8"/>
  <c r="KV94" i="8"/>
  <c r="KV66" i="8"/>
  <c r="KV67" i="8"/>
  <c r="KV28" i="8"/>
  <c r="KV93" i="8"/>
  <c r="KV27" i="8"/>
  <c r="KV68" i="8"/>
  <c r="KV31" i="8"/>
  <c r="KV74" i="8"/>
  <c r="KV34" i="8"/>
  <c r="KV26" i="8"/>
  <c r="KV64" i="8"/>
  <c r="KV17" i="8"/>
  <c r="KV70" i="8"/>
  <c r="KV30" i="8"/>
  <c r="KV29" i="8"/>
  <c r="KV4" i="8"/>
  <c r="KV95" i="8"/>
  <c r="KV69" i="8"/>
  <c r="KV96" i="8"/>
  <c r="KW3" i="8"/>
  <c r="KV38" i="8"/>
  <c r="KV65" i="8"/>
  <c r="KV63" i="8"/>
  <c r="KV62" i="8"/>
  <c r="KW7" i="8" l="1"/>
  <c r="KW2" i="8"/>
  <c r="KW1" i="8"/>
  <c r="KW94" i="8"/>
  <c r="KW17" i="8"/>
  <c r="KW66" i="8"/>
  <c r="KW69" i="8"/>
  <c r="KW27" i="8"/>
  <c r="KW68" i="8"/>
  <c r="KW64" i="8"/>
  <c r="KW67" i="8"/>
  <c r="KW33" i="8"/>
  <c r="KW4" i="8"/>
  <c r="KW93" i="8"/>
  <c r="KW32" i="8"/>
  <c r="KW96" i="8"/>
  <c r="KW63" i="8"/>
  <c r="KW31" i="8"/>
  <c r="KW34" i="8"/>
  <c r="KW74" i="8"/>
  <c r="KW38" i="8"/>
  <c r="KW29" i="8"/>
  <c r="KX3" i="8"/>
  <c r="KW28" i="8"/>
  <c r="KW26" i="8"/>
  <c r="KW70" i="8"/>
  <c r="KW65" i="8"/>
  <c r="KW30" i="8"/>
  <c r="KW95" i="8"/>
  <c r="KW62" i="8"/>
  <c r="KV31" i="12"/>
  <c r="KV32" i="12"/>
  <c r="KV27" i="12"/>
  <c r="KV29" i="12"/>
  <c r="KV68" i="12"/>
  <c r="KV95" i="12"/>
  <c r="KV73" i="12"/>
  <c r="KV25" i="12"/>
  <c r="KV63" i="12"/>
  <c r="KV28" i="12"/>
  <c r="KW2" i="12"/>
  <c r="KW6" i="12" s="1"/>
  <c r="KV65" i="12"/>
  <c r="KV64" i="12"/>
  <c r="KV67" i="12"/>
  <c r="KV69" i="12"/>
  <c r="KV26" i="12"/>
  <c r="KV30" i="12"/>
  <c r="KV33" i="12"/>
  <c r="KV62" i="12"/>
  <c r="KV3" i="12"/>
  <c r="KV94" i="12"/>
  <c r="KV93" i="12"/>
  <c r="KV37" i="12"/>
  <c r="KV16" i="12"/>
  <c r="KV92" i="12"/>
  <c r="KV66" i="12"/>
  <c r="KV61" i="12"/>
  <c r="KX7" i="8" l="1"/>
  <c r="KX2" i="8"/>
  <c r="KW25" i="12"/>
  <c r="KW94" i="12"/>
  <c r="KW62" i="12"/>
  <c r="KW63" i="12"/>
  <c r="KW30" i="12"/>
  <c r="KW37" i="12"/>
  <c r="KW27" i="12"/>
  <c r="KW26" i="12"/>
  <c r="KW92" i="12"/>
  <c r="KW29" i="12"/>
  <c r="KX2" i="12"/>
  <c r="KX6" i="12" s="1"/>
  <c r="KW93" i="12"/>
  <c r="KW16" i="12"/>
  <c r="KW31" i="12"/>
  <c r="KW95" i="12"/>
  <c r="KW32" i="12"/>
  <c r="KW68" i="12"/>
  <c r="KW64" i="12"/>
  <c r="KW66" i="12"/>
  <c r="KW33" i="12"/>
  <c r="KW69" i="12"/>
  <c r="KW73" i="12"/>
  <c r="KW67" i="12"/>
  <c r="KW28" i="12"/>
  <c r="KW65" i="12"/>
  <c r="KW3" i="12"/>
  <c r="KW61" i="12"/>
  <c r="KX1" i="8"/>
  <c r="KX66" i="8"/>
  <c r="KX94" i="8"/>
  <c r="KX34" i="8"/>
  <c r="KX64" i="8"/>
  <c r="KX65" i="8"/>
  <c r="KX29" i="8"/>
  <c r="KX27" i="8"/>
  <c r="KX93" i="8"/>
  <c r="KX95" i="8"/>
  <c r="KX30" i="8"/>
  <c r="KX17" i="8"/>
  <c r="KX67" i="8"/>
  <c r="KX96" i="8"/>
  <c r="KX69" i="8"/>
  <c r="KX28" i="8"/>
  <c r="KX4" i="8"/>
  <c r="KX33" i="8"/>
  <c r="KX70" i="8"/>
  <c r="KX63" i="8"/>
  <c r="KX38" i="8"/>
  <c r="KX68" i="8"/>
  <c r="KX74" i="8"/>
  <c r="KX31" i="8"/>
  <c r="KX32" i="8"/>
  <c r="KY3" i="8"/>
  <c r="KX26" i="8"/>
  <c r="KX62" i="8"/>
  <c r="KY7" i="8" l="1"/>
  <c r="KY2" i="8"/>
  <c r="KX31" i="12"/>
  <c r="KX95" i="12"/>
  <c r="KX26" i="12"/>
  <c r="KX3" i="12"/>
  <c r="KX30" i="12"/>
  <c r="KX94" i="12"/>
  <c r="KX62" i="12"/>
  <c r="KX73" i="12"/>
  <c r="KX25" i="12"/>
  <c r="KX28" i="12"/>
  <c r="KX29" i="12"/>
  <c r="KX65" i="12"/>
  <c r="KX68" i="12"/>
  <c r="KX64" i="12"/>
  <c r="KX93" i="12"/>
  <c r="KX32" i="12"/>
  <c r="KX69" i="12"/>
  <c r="KX67" i="12"/>
  <c r="KX92" i="12"/>
  <c r="KX33" i="12"/>
  <c r="KX66" i="12"/>
  <c r="KX37" i="12"/>
  <c r="KX63" i="12"/>
  <c r="KX16" i="12"/>
  <c r="KY2" i="12"/>
  <c r="KY6" i="12" s="1"/>
  <c r="KX27" i="12"/>
  <c r="KX61" i="12"/>
  <c r="KY1" i="8"/>
  <c r="KY4" i="8"/>
  <c r="KY65" i="8"/>
  <c r="KY96" i="8"/>
  <c r="KY93" i="8"/>
  <c r="KY66" i="8"/>
  <c r="KY74" i="8"/>
  <c r="KY31" i="8"/>
  <c r="KY28" i="8"/>
  <c r="KZ3" i="8"/>
  <c r="KY32" i="8"/>
  <c r="KY64" i="8"/>
  <c r="KY94" i="8"/>
  <c r="KY38" i="8"/>
  <c r="KY27" i="8"/>
  <c r="KY26" i="8"/>
  <c r="KY63" i="8"/>
  <c r="KY34" i="8"/>
  <c r="KY67" i="8"/>
  <c r="KY17" i="8"/>
  <c r="KY68" i="8"/>
  <c r="KY95" i="8"/>
  <c r="KY33" i="8"/>
  <c r="KY29" i="8"/>
  <c r="KY69" i="8"/>
  <c r="KY70" i="8"/>
  <c r="KY30" i="8"/>
  <c r="KY62" i="8"/>
  <c r="KZ7" i="8" l="1"/>
  <c r="KZ2" i="8"/>
  <c r="KY28" i="12"/>
  <c r="KY26" i="12"/>
  <c r="KY32" i="12"/>
  <c r="KZ2" i="12"/>
  <c r="KZ6" i="12" s="1"/>
  <c r="KY92" i="12"/>
  <c r="KY27" i="12"/>
  <c r="KY3" i="12"/>
  <c r="KY67" i="12"/>
  <c r="KY37" i="12"/>
  <c r="KY16" i="12"/>
  <c r="KY62" i="12"/>
  <c r="KY94" i="12"/>
  <c r="KY33" i="12"/>
  <c r="KY31" i="12"/>
  <c r="KY95" i="12"/>
  <c r="KY64" i="12"/>
  <c r="KY30" i="12"/>
  <c r="KY66" i="12"/>
  <c r="KY65" i="12"/>
  <c r="KY69" i="12"/>
  <c r="KY63" i="12"/>
  <c r="KY25" i="12"/>
  <c r="KY73" i="12"/>
  <c r="KY68" i="12"/>
  <c r="KY93" i="12"/>
  <c r="KY29" i="12"/>
  <c r="KY61" i="12"/>
  <c r="KZ1" i="8"/>
  <c r="KZ66" i="8"/>
  <c r="KZ94" i="8"/>
  <c r="KZ29" i="8"/>
  <c r="KZ32" i="8"/>
  <c r="KZ28" i="8"/>
  <c r="KZ95" i="8"/>
  <c r="KZ33" i="8"/>
  <c r="KZ63" i="8"/>
  <c r="KZ34" i="8"/>
  <c r="KZ17" i="8"/>
  <c r="KZ69" i="8"/>
  <c r="KZ68" i="8"/>
  <c r="KZ74" i="8"/>
  <c r="KZ31" i="8"/>
  <c r="KZ70" i="8"/>
  <c r="KZ38" i="8"/>
  <c r="KZ93" i="8"/>
  <c r="KZ67" i="8"/>
  <c r="KZ30" i="8"/>
  <c r="KZ27" i="8"/>
  <c r="KZ65" i="8"/>
  <c r="KZ96" i="8"/>
  <c r="KZ26" i="8"/>
  <c r="KZ4" i="8"/>
  <c r="LA3" i="8"/>
  <c r="KZ64" i="8"/>
  <c r="KZ62" i="8"/>
  <c r="LA2" i="8" l="1"/>
  <c r="LA7" i="8"/>
  <c r="LA17" i="8"/>
  <c r="LA29" i="8"/>
  <c r="LA30" i="8"/>
  <c r="LA96" i="8"/>
  <c r="LA38" i="8"/>
  <c r="LA67" i="8"/>
  <c r="LA33" i="8"/>
  <c r="LA28" i="8"/>
  <c r="LA66" i="8"/>
  <c r="LB3" i="8"/>
  <c r="LA74" i="8"/>
  <c r="LA27" i="8"/>
  <c r="LA64" i="8"/>
  <c r="LA31" i="8"/>
  <c r="LA95" i="8"/>
  <c r="LA68" i="8"/>
  <c r="LA94" i="8"/>
  <c r="LA69" i="8"/>
  <c r="LA32" i="8"/>
  <c r="LA65" i="8"/>
  <c r="LA93" i="8"/>
  <c r="LA26" i="8"/>
  <c r="LA63" i="8"/>
  <c r="LA70" i="8"/>
  <c r="LA4" i="8"/>
  <c r="LA34" i="8"/>
  <c r="LA62" i="8"/>
  <c r="LA1" i="8"/>
  <c r="KZ27" i="12"/>
  <c r="KZ26" i="12"/>
  <c r="KZ16" i="12"/>
  <c r="KZ25" i="12"/>
  <c r="KZ73" i="12"/>
  <c r="KZ30" i="12"/>
  <c r="KZ33" i="12"/>
  <c r="KZ29" i="12"/>
  <c r="KZ66" i="12"/>
  <c r="KZ65" i="12"/>
  <c r="KZ62" i="12"/>
  <c r="KZ28" i="12"/>
  <c r="KZ32" i="12"/>
  <c r="LA2" i="12"/>
  <c r="LA6" i="12" s="1"/>
  <c r="KZ69" i="12"/>
  <c r="KZ31" i="12"/>
  <c r="KZ68" i="12"/>
  <c r="KZ63" i="12"/>
  <c r="KZ92" i="12"/>
  <c r="KZ64" i="12"/>
  <c r="KZ93" i="12"/>
  <c r="KZ95" i="12"/>
  <c r="KZ94" i="12"/>
  <c r="KZ37" i="12"/>
  <c r="KZ67" i="12"/>
  <c r="KZ3" i="12"/>
  <c r="KZ61" i="12"/>
  <c r="LB7" i="8" l="1"/>
  <c r="LB2" i="8"/>
  <c r="LB1" i="8"/>
  <c r="LB74" i="8"/>
  <c r="LB69" i="8"/>
  <c r="LB4" i="8"/>
  <c r="LB38" i="8"/>
  <c r="LB94" i="8"/>
  <c r="LB27" i="8"/>
  <c r="LB34" i="8"/>
  <c r="LB70" i="8"/>
  <c r="LB33" i="8"/>
  <c r="LC3" i="8"/>
  <c r="LC2" i="8" s="1"/>
  <c r="LB29" i="8"/>
  <c r="LB66" i="8"/>
  <c r="LB28" i="8"/>
  <c r="LB17" i="8"/>
  <c r="LB93" i="8"/>
  <c r="LB63" i="8"/>
  <c r="LB32" i="8"/>
  <c r="LB68" i="8"/>
  <c r="LB65" i="8"/>
  <c r="LB26" i="8"/>
  <c r="LB64" i="8"/>
  <c r="LB31" i="8"/>
  <c r="LB95" i="8"/>
  <c r="LB30" i="8"/>
  <c r="LB67" i="8"/>
  <c r="LB96" i="8"/>
  <c r="LB62" i="8"/>
  <c r="LA62" i="12"/>
  <c r="LA30" i="12"/>
  <c r="LA32" i="12"/>
  <c r="LA63" i="12"/>
  <c r="LA67" i="12"/>
  <c r="LA25" i="12"/>
  <c r="LB2" i="12"/>
  <c r="LB6" i="12" s="1"/>
  <c r="LA93" i="12"/>
  <c r="LA26" i="12"/>
  <c r="LA95" i="12"/>
  <c r="LA29" i="12"/>
  <c r="LA92" i="12"/>
  <c r="LA37" i="12"/>
  <c r="LA16" i="12"/>
  <c r="LA64" i="12"/>
  <c r="LA66" i="12"/>
  <c r="LA28" i="12"/>
  <c r="LA73" i="12"/>
  <c r="LA69" i="12"/>
  <c r="LA31" i="12"/>
  <c r="LA68" i="12"/>
  <c r="LA65" i="12"/>
  <c r="LA94" i="12"/>
  <c r="LA3" i="12"/>
  <c r="LA27" i="12"/>
  <c r="LA33" i="12"/>
  <c r="LA61" i="12"/>
  <c r="LC7" i="8" l="1"/>
  <c r="LC1" i="8"/>
  <c r="LB28" i="12"/>
  <c r="LC2" i="12"/>
  <c r="LC6" i="12" s="1"/>
  <c r="LB67" i="12"/>
  <c r="LB37" i="12"/>
  <c r="LB31" i="12"/>
  <c r="LB92" i="12"/>
  <c r="LB30" i="12"/>
  <c r="LB62" i="12"/>
  <c r="LB64" i="12"/>
  <c r="LB26" i="12"/>
  <c r="LB63" i="12"/>
  <c r="LB3" i="12"/>
  <c r="LB33" i="12"/>
  <c r="LB29" i="12"/>
  <c r="LB25" i="12"/>
  <c r="LB69" i="12"/>
  <c r="LB16" i="12"/>
  <c r="LB68" i="12"/>
  <c r="LB32" i="12"/>
  <c r="LB65" i="12"/>
  <c r="LB94" i="12"/>
  <c r="LB73" i="12"/>
  <c r="LB95" i="12"/>
  <c r="LB66" i="12"/>
  <c r="LB27" i="12"/>
  <c r="LB93" i="12"/>
  <c r="LB61" i="12"/>
  <c r="LD3" i="8"/>
  <c r="LC30" i="8"/>
  <c r="LC38" i="8"/>
  <c r="LC69" i="8"/>
  <c r="LC74" i="8"/>
  <c r="LC26" i="8"/>
  <c r="LC93" i="8"/>
  <c r="LC17" i="8"/>
  <c r="LC4" i="8"/>
  <c r="LC95" i="8"/>
  <c r="LC33" i="8"/>
  <c r="LC66" i="8"/>
  <c r="LC67" i="8"/>
  <c r="LC28" i="8"/>
  <c r="LC29" i="8"/>
  <c r="LC70" i="8"/>
  <c r="LC31" i="8"/>
  <c r="LC27" i="8"/>
  <c r="LC63" i="8"/>
  <c r="LC65" i="8"/>
  <c r="LC32" i="8"/>
  <c r="LC64" i="8"/>
  <c r="LC94" i="8"/>
  <c r="LC68" i="8"/>
  <c r="LC34" i="8"/>
  <c r="LC96" i="8"/>
  <c r="LC62" i="8"/>
  <c r="LD2" i="8" l="1"/>
  <c r="LD7" i="8"/>
  <c r="LD1" i="8"/>
  <c r="LD69" i="8"/>
  <c r="LD66" i="8"/>
  <c r="LD70" i="8"/>
  <c r="LD65" i="8"/>
  <c r="LD38" i="8"/>
  <c r="LD30" i="8"/>
  <c r="LD74" i="8"/>
  <c r="LD34" i="8"/>
  <c r="LD26" i="8"/>
  <c r="LE3" i="8"/>
  <c r="LD31" i="8"/>
  <c r="LD4" i="8"/>
  <c r="LD17" i="8"/>
  <c r="LD93" i="8"/>
  <c r="LD63" i="8"/>
  <c r="LD94" i="8"/>
  <c r="LD95" i="8"/>
  <c r="LD27" i="8"/>
  <c r="LD64" i="8"/>
  <c r="LD67" i="8"/>
  <c r="LD33" i="8"/>
  <c r="LD68" i="8"/>
  <c r="LD32" i="8"/>
  <c r="LD28" i="8"/>
  <c r="LD29" i="8"/>
  <c r="LD96" i="8"/>
  <c r="LD62" i="8"/>
  <c r="LC29" i="12"/>
  <c r="LC30" i="12"/>
  <c r="LC3" i="12"/>
  <c r="LC65" i="12"/>
  <c r="LC31" i="12"/>
  <c r="LC16" i="12"/>
  <c r="LC93" i="12"/>
  <c r="LC28" i="12"/>
  <c r="LC37" i="12"/>
  <c r="LC95" i="12"/>
  <c r="LC62" i="12"/>
  <c r="LD2" i="12"/>
  <c r="LD6" i="12" s="1"/>
  <c r="LC33" i="12"/>
  <c r="LC92" i="12"/>
  <c r="LC25" i="12"/>
  <c r="LC67" i="12"/>
  <c r="LC94" i="12"/>
  <c r="LC66" i="12"/>
  <c r="LC68" i="12"/>
  <c r="LC69" i="12"/>
  <c r="LC27" i="12"/>
  <c r="LC63" i="12"/>
  <c r="LC26" i="12"/>
  <c r="LC64" i="12"/>
  <c r="LC73" i="12"/>
  <c r="LC32" i="12"/>
  <c r="LC61" i="12"/>
  <c r="LE7" i="8" l="1"/>
  <c r="LE2" i="8"/>
  <c r="LD29" i="12"/>
  <c r="LD68" i="12"/>
  <c r="LD62" i="12"/>
  <c r="LD65" i="12"/>
  <c r="LD28" i="12"/>
  <c r="LD27" i="12"/>
  <c r="LD93" i="12"/>
  <c r="LD63" i="12"/>
  <c r="LD16" i="12"/>
  <c r="LD3" i="12"/>
  <c r="LD32" i="12"/>
  <c r="LD92" i="12"/>
  <c r="LD25" i="12"/>
  <c r="LD33" i="12"/>
  <c r="LD69" i="12"/>
  <c r="LD37" i="12"/>
  <c r="LD95" i="12"/>
  <c r="LD30" i="12"/>
  <c r="LD67" i="12"/>
  <c r="LD64" i="12"/>
  <c r="LD31" i="12"/>
  <c r="LD94" i="12"/>
  <c r="LD73" i="12"/>
  <c r="LE2" i="12"/>
  <c r="LE6" i="12" s="1"/>
  <c r="LD66" i="12"/>
  <c r="LD26" i="12"/>
  <c r="LD61" i="12"/>
  <c r="LE1" i="8"/>
  <c r="LE64" i="8"/>
  <c r="LE93" i="8"/>
  <c r="LF3" i="8"/>
  <c r="LE27" i="8"/>
  <c r="LE33" i="8"/>
  <c r="LE68" i="8"/>
  <c r="LE32" i="8"/>
  <c r="LE4" i="8"/>
  <c r="LE65" i="8"/>
  <c r="LE74" i="8"/>
  <c r="LE26" i="8"/>
  <c r="LE28" i="8"/>
  <c r="LE29" i="8"/>
  <c r="LE67" i="8"/>
  <c r="LE66" i="8"/>
  <c r="LE69" i="8"/>
  <c r="LE95" i="8"/>
  <c r="LE70" i="8"/>
  <c r="LE63" i="8"/>
  <c r="LE31" i="8"/>
  <c r="LE30" i="8"/>
  <c r="LE96" i="8"/>
  <c r="LE34" i="8"/>
  <c r="LE17" i="8"/>
  <c r="LE38" i="8"/>
  <c r="LE94" i="8"/>
  <c r="LE62" i="8"/>
  <c r="LF7" i="8" l="1"/>
  <c r="LF2" i="8"/>
  <c r="LE31" i="12"/>
  <c r="LE30" i="12"/>
  <c r="LE95" i="12"/>
  <c r="LF2" i="12"/>
  <c r="LF6" i="12" s="1"/>
  <c r="LE33" i="12"/>
  <c r="LE65" i="12"/>
  <c r="LE25" i="12"/>
  <c r="LE69" i="12"/>
  <c r="LE73" i="12"/>
  <c r="LE37" i="12"/>
  <c r="LE93" i="12"/>
  <c r="LE63" i="12"/>
  <c r="LE3" i="12"/>
  <c r="LE26" i="12"/>
  <c r="LE67" i="12"/>
  <c r="LE68" i="12"/>
  <c r="LE32" i="12"/>
  <c r="LE62" i="12"/>
  <c r="LE28" i="12"/>
  <c r="LE16" i="12"/>
  <c r="LE29" i="12"/>
  <c r="LE64" i="12"/>
  <c r="LE92" i="12"/>
  <c r="LE66" i="12"/>
  <c r="LE27" i="12"/>
  <c r="LE94" i="12"/>
  <c r="LE61" i="12"/>
  <c r="LF1" i="8"/>
  <c r="LF4" i="8"/>
  <c r="LF26" i="8"/>
  <c r="LF64" i="8"/>
  <c r="LF17" i="8"/>
  <c r="LF94" i="8"/>
  <c r="LF31" i="8"/>
  <c r="LF38" i="8"/>
  <c r="LF66" i="8"/>
  <c r="LF74" i="8"/>
  <c r="LF69" i="8"/>
  <c r="LF27" i="8"/>
  <c r="LF68" i="8"/>
  <c r="LF96" i="8"/>
  <c r="LF28" i="8"/>
  <c r="LF32" i="8"/>
  <c r="LF67" i="8"/>
  <c r="LF70" i="8"/>
  <c r="LF34" i="8"/>
  <c r="LF65" i="8"/>
  <c r="LF33" i="8"/>
  <c r="LF30" i="8"/>
  <c r="LF63" i="8"/>
  <c r="LF29" i="8"/>
  <c r="LF95" i="8"/>
  <c r="LG3" i="8"/>
  <c r="LF93" i="8"/>
  <c r="LF62" i="8"/>
  <c r="LG2" i="8" l="1"/>
  <c r="LG7" i="8"/>
  <c r="LG1" i="8"/>
  <c r="LG70" i="8"/>
  <c r="LG31" i="8"/>
  <c r="LG17" i="8"/>
  <c r="LG29" i="8"/>
  <c r="LG68" i="8"/>
  <c r="LG74" i="8"/>
  <c r="LG95" i="8"/>
  <c r="LH3" i="8"/>
  <c r="LG28" i="8"/>
  <c r="LG66" i="8"/>
  <c r="LG96" i="8"/>
  <c r="LG94" i="8"/>
  <c r="LG33" i="8"/>
  <c r="LG30" i="8"/>
  <c r="LG4" i="8"/>
  <c r="LG38" i="8"/>
  <c r="LG63" i="8"/>
  <c r="LG64" i="8"/>
  <c r="LG34" i="8"/>
  <c r="LG32" i="8"/>
  <c r="LG27" i="8"/>
  <c r="LG93" i="8"/>
  <c r="LG65" i="8"/>
  <c r="LG67" i="8"/>
  <c r="LG69" i="8"/>
  <c r="LG26" i="8"/>
  <c r="LG62" i="8"/>
  <c r="LF26" i="12"/>
  <c r="LF94" i="12"/>
  <c r="LF69" i="12"/>
  <c r="LF29" i="12"/>
  <c r="LF28" i="12"/>
  <c r="LF93" i="12"/>
  <c r="LF33" i="12"/>
  <c r="LF73" i="12"/>
  <c r="LF65" i="12"/>
  <c r="LF16" i="12"/>
  <c r="LF31" i="12"/>
  <c r="LF67" i="12"/>
  <c r="LF66" i="12"/>
  <c r="LF30" i="12"/>
  <c r="LF25" i="12"/>
  <c r="LF62" i="12"/>
  <c r="LF3" i="12"/>
  <c r="LF37" i="12"/>
  <c r="LF64" i="12"/>
  <c r="LF63" i="12"/>
  <c r="LF27" i="12"/>
  <c r="LF92" i="12"/>
  <c r="LG2" i="12"/>
  <c r="LG6" i="12" s="1"/>
  <c r="LF68" i="12"/>
  <c r="LF95" i="12"/>
  <c r="LF32" i="12"/>
  <c r="LF61" i="12"/>
  <c r="LH7" i="8" l="1"/>
  <c r="LH2" i="8"/>
  <c r="LH1" i="8"/>
  <c r="LI3" i="8"/>
  <c r="LH33" i="8"/>
  <c r="LH30" i="8"/>
  <c r="LH69" i="8"/>
  <c r="LH94" i="8"/>
  <c r="LH68" i="8"/>
  <c r="LH29" i="8"/>
  <c r="LH63" i="8"/>
  <c r="LH26" i="8"/>
  <c r="LH17" i="8"/>
  <c r="LH34" i="8"/>
  <c r="LH74" i="8"/>
  <c r="LH27" i="8"/>
  <c r="LH65" i="8"/>
  <c r="LH96" i="8"/>
  <c r="LH28" i="8"/>
  <c r="LH93" i="8"/>
  <c r="LH32" i="8"/>
  <c r="LH31" i="8"/>
  <c r="LH70" i="8"/>
  <c r="LH66" i="8"/>
  <c r="LH67" i="8"/>
  <c r="LH4" i="8"/>
  <c r="LH38" i="8"/>
  <c r="LH95" i="8"/>
  <c r="LH64" i="8"/>
  <c r="LH62" i="8"/>
  <c r="LG33" i="12"/>
  <c r="LG63" i="12"/>
  <c r="LG92" i="12"/>
  <c r="LG25" i="12"/>
  <c r="LG27" i="12"/>
  <c r="LG26" i="12"/>
  <c r="LG67" i="12"/>
  <c r="LG30" i="12"/>
  <c r="LG16" i="12"/>
  <c r="LG64" i="12"/>
  <c r="LH2" i="12"/>
  <c r="LH6" i="12" s="1"/>
  <c r="LG62" i="12"/>
  <c r="LG31" i="12"/>
  <c r="LG32" i="12"/>
  <c r="LG73" i="12"/>
  <c r="LG65" i="12"/>
  <c r="LG29" i="12"/>
  <c r="LG95" i="12"/>
  <c r="LG66" i="12"/>
  <c r="LG3" i="12"/>
  <c r="LG93" i="12"/>
  <c r="LG94" i="12"/>
  <c r="LG28" i="12"/>
  <c r="LG69" i="12"/>
  <c r="LG37" i="12"/>
  <c r="LG68" i="12"/>
  <c r="LG61" i="12"/>
  <c r="LI7" i="8" l="1"/>
  <c r="LI2" i="8"/>
  <c r="LI1" i="8"/>
  <c r="LI65" i="8"/>
  <c r="LI27" i="8"/>
  <c r="LI94" i="8"/>
  <c r="LJ3" i="8"/>
  <c r="LI33" i="8"/>
  <c r="LI17" i="8"/>
  <c r="LI32" i="8"/>
  <c r="LI95" i="8"/>
  <c r="LI63" i="8"/>
  <c r="LI68" i="8"/>
  <c r="LI74" i="8"/>
  <c r="LI4" i="8"/>
  <c r="LI28" i="8"/>
  <c r="LI69" i="8"/>
  <c r="LI66" i="8"/>
  <c r="LI26" i="8"/>
  <c r="LI93" i="8"/>
  <c r="LI34" i="8"/>
  <c r="LI70" i="8"/>
  <c r="LI31" i="8"/>
  <c r="LI38" i="8"/>
  <c r="LI30" i="8"/>
  <c r="LI67" i="8"/>
  <c r="LI29" i="8"/>
  <c r="LI96" i="8"/>
  <c r="LI64" i="8"/>
  <c r="LI62" i="8"/>
  <c r="LH92" i="12"/>
  <c r="LH67" i="12"/>
  <c r="LH93" i="12"/>
  <c r="LH94" i="12"/>
  <c r="LH25" i="12"/>
  <c r="LH66" i="12"/>
  <c r="LH28" i="12"/>
  <c r="LH27" i="12"/>
  <c r="LH31" i="12"/>
  <c r="LH33" i="12"/>
  <c r="LH95" i="12"/>
  <c r="LH62" i="12"/>
  <c r="LH68" i="12"/>
  <c r="LH73" i="12"/>
  <c r="LH32" i="12"/>
  <c r="LH29" i="12"/>
  <c r="LH37" i="12"/>
  <c r="LH64" i="12"/>
  <c r="LI2" i="12"/>
  <c r="LI6" i="12" s="1"/>
  <c r="LH16" i="12"/>
  <c r="LH26" i="12"/>
  <c r="LH65" i="12"/>
  <c r="LH63" i="12"/>
  <c r="LH3" i="12"/>
  <c r="LH69" i="12"/>
  <c r="LH30" i="12"/>
  <c r="LH61" i="12"/>
  <c r="LJ7" i="8" l="1"/>
  <c r="LJ2" i="8"/>
  <c r="LI3" i="12"/>
  <c r="LI68" i="12"/>
  <c r="LI67" i="12"/>
  <c r="LI66" i="12"/>
  <c r="LI64" i="12"/>
  <c r="LI63" i="12"/>
  <c r="LI29" i="12"/>
  <c r="LI65" i="12"/>
  <c r="LI16" i="12"/>
  <c r="LI26" i="12"/>
  <c r="LI32" i="12"/>
  <c r="LI25" i="12"/>
  <c r="LI92" i="12"/>
  <c r="LI73" i="12"/>
  <c r="LI93" i="12"/>
  <c r="LI31" i="12"/>
  <c r="LI95" i="12"/>
  <c r="LI94" i="12"/>
  <c r="LI33" i="12"/>
  <c r="LI28" i="12"/>
  <c r="LI27" i="12"/>
  <c r="LI69" i="12"/>
  <c r="LJ2" i="12"/>
  <c r="LJ6" i="12" s="1"/>
  <c r="LI30" i="12"/>
  <c r="LI62" i="12"/>
  <c r="LI37" i="12"/>
  <c r="LI61" i="12"/>
  <c r="LJ1" i="8"/>
  <c r="LJ95" i="8"/>
  <c r="LJ30" i="8"/>
  <c r="LJ93" i="8"/>
  <c r="LJ68" i="8"/>
  <c r="LJ94" i="8"/>
  <c r="LJ17" i="8"/>
  <c r="LJ32" i="8"/>
  <c r="LK3" i="8"/>
  <c r="LJ96" i="8"/>
  <c r="LJ63" i="8"/>
  <c r="LJ28" i="8"/>
  <c r="LJ33" i="8"/>
  <c r="LJ4" i="8"/>
  <c r="LJ26" i="8"/>
  <c r="LJ67" i="8"/>
  <c r="LJ64" i="8"/>
  <c r="LJ65" i="8"/>
  <c r="LJ34" i="8"/>
  <c r="LJ69" i="8"/>
  <c r="LJ29" i="8"/>
  <c r="LJ27" i="8"/>
  <c r="LJ31" i="8"/>
  <c r="LJ74" i="8"/>
  <c r="LJ66" i="8"/>
  <c r="LJ38" i="8"/>
  <c r="LJ70" i="8"/>
  <c r="LJ62" i="8"/>
  <c r="LK2" i="8" l="1"/>
  <c r="LK7" i="8"/>
  <c r="LK64" i="8"/>
  <c r="LK69" i="8"/>
  <c r="LK30" i="8"/>
  <c r="LK31" i="8"/>
  <c r="LK67" i="8"/>
  <c r="LK96" i="8"/>
  <c r="LL3" i="8"/>
  <c r="LK74" i="8"/>
  <c r="LK65" i="8"/>
  <c r="LK38" i="8"/>
  <c r="LK27" i="8"/>
  <c r="LK93" i="8"/>
  <c r="LK26" i="8"/>
  <c r="LK66" i="8"/>
  <c r="LK63" i="8"/>
  <c r="LK4" i="8"/>
  <c r="LK95" i="8"/>
  <c r="LK17" i="8"/>
  <c r="LK70" i="8"/>
  <c r="LK68" i="8"/>
  <c r="LK34" i="8"/>
  <c r="LK94" i="8"/>
  <c r="LK29" i="8"/>
  <c r="LK28" i="8"/>
  <c r="LK32" i="8"/>
  <c r="LK33" i="8"/>
  <c r="LK62" i="8"/>
  <c r="LJ27" i="12"/>
  <c r="LJ64" i="12"/>
  <c r="LJ69" i="12"/>
  <c r="LJ66" i="12"/>
  <c r="LJ16" i="12"/>
  <c r="LJ62" i="12"/>
  <c r="LJ30" i="12"/>
  <c r="LJ26" i="12"/>
  <c r="LJ65" i="12"/>
  <c r="LJ67" i="12"/>
  <c r="LJ3" i="12"/>
  <c r="LJ95" i="12"/>
  <c r="LJ73" i="12"/>
  <c r="LJ63" i="12"/>
  <c r="LJ37" i="12"/>
  <c r="LJ92" i="12"/>
  <c r="LJ29" i="12"/>
  <c r="LK2" i="12"/>
  <c r="LK6" i="12" s="1"/>
  <c r="LJ68" i="12"/>
  <c r="LJ33" i="12"/>
  <c r="LJ32" i="12"/>
  <c r="LJ94" i="12"/>
  <c r="LJ25" i="12"/>
  <c r="LJ31" i="12"/>
  <c r="LJ28" i="12"/>
  <c r="LJ93" i="12"/>
  <c r="LJ61" i="12"/>
  <c r="LK1" i="8"/>
  <c r="LL7" i="8" l="1"/>
  <c r="LL2" i="8"/>
  <c r="LL1" i="8"/>
  <c r="LM3" i="8"/>
  <c r="LL63" i="8"/>
  <c r="LL28" i="8"/>
  <c r="LL93" i="8"/>
  <c r="LL31" i="8"/>
  <c r="LL30" i="8"/>
  <c r="LL69" i="8"/>
  <c r="LL65" i="8"/>
  <c r="LL27" i="8"/>
  <c r="LL67" i="8"/>
  <c r="LL68" i="8"/>
  <c r="LL26" i="8"/>
  <c r="LL96" i="8"/>
  <c r="LL29" i="8"/>
  <c r="LL17" i="8"/>
  <c r="LL94" i="8"/>
  <c r="LL66" i="8"/>
  <c r="LL34" i="8"/>
  <c r="LL33" i="8"/>
  <c r="LL95" i="8"/>
  <c r="LL32" i="8"/>
  <c r="LL38" i="8"/>
  <c r="LL64" i="8"/>
  <c r="LL74" i="8"/>
  <c r="LL4" i="8"/>
  <c r="LL70" i="8"/>
  <c r="LL62" i="8"/>
  <c r="LK27" i="12"/>
  <c r="LK31" i="12"/>
  <c r="LK69" i="12"/>
  <c r="LK66" i="12"/>
  <c r="LK62" i="12"/>
  <c r="LK73" i="12"/>
  <c r="LK28" i="12"/>
  <c r="LK26" i="12"/>
  <c r="LK63" i="12"/>
  <c r="LK16" i="12"/>
  <c r="LL2" i="12"/>
  <c r="LL6" i="12" s="1"/>
  <c r="LK92" i="12"/>
  <c r="LK3" i="12"/>
  <c r="LK95" i="12"/>
  <c r="LK32" i="12"/>
  <c r="LK30" i="12"/>
  <c r="LK37" i="12"/>
  <c r="LK68" i="12"/>
  <c r="LK94" i="12"/>
  <c r="LK33" i="12"/>
  <c r="LK67" i="12"/>
  <c r="LK64" i="12"/>
  <c r="LK25" i="12"/>
  <c r="LK93" i="12"/>
  <c r="LK29" i="12"/>
  <c r="LK65" i="12"/>
  <c r="LK61" i="12"/>
  <c r="LM7" i="8" l="1"/>
  <c r="LM2" i="8"/>
  <c r="LL64" i="12"/>
  <c r="LL27" i="12"/>
  <c r="LL28" i="12"/>
  <c r="LL31" i="12"/>
  <c r="LL26" i="12"/>
  <c r="LL30" i="12"/>
  <c r="LL33" i="12"/>
  <c r="LL69" i="12"/>
  <c r="LL25" i="12"/>
  <c r="LL63" i="12"/>
  <c r="LL66" i="12"/>
  <c r="LL92" i="12"/>
  <c r="LL65" i="12"/>
  <c r="LL94" i="12"/>
  <c r="LL32" i="12"/>
  <c r="LL3" i="12"/>
  <c r="LL93" i="12"/>
  <c r="LM2" i="12"/>
  <c r="LM6" i="12" s="1"/>
  <c r="LL67" i="12"/>
  <c r="LL16" i="12"/>
  <c r="LL62" i="12"/>
  <c r="LL37" i="12"/>
  <c r="LL29" i="12"/>
  <c r="LL68" i="12"/>
  <c r="LL95" i="12"/>
  <c r="LL73" i="12"/>
  <c r="LL61" i="12"/>
  <c r="LM1" i="8"/>
  <c r="LM34" i="8"/>
  <c r="LM74" i="8"/>
  <c r="LM69" i="8"/>
  <c r="LM17" i="8"/>
  <c r="LM94" i="8"/>
  <c r="LM96" i="8"/>
  <c r="LM38" i="8"/>
  <c r="LM63" i="8"/>
  <c r="LM67" i="8"/>
  <c r="LM30" i="8"/>
  <c r="LM29" i="8"/>
  <c r="LM26" i="8"/>
  <c r="LN3" i="8"/>
  <c r="LM66" i="8"/>
  <c r="LM28" i="8"/>
  <c r="LM93" i="8"/>
  <c r="LM33" i="8"/>
  <c r="LM31" i="8"/>
  <c r="LM68" i="8"/>
  <c r="LM95" i="8"/>
  <c r="LM4" i="8"/>
  <c r="LM64" i="8"/>
  <c r="LM70" i="8"/>
  <c r="LM65" i="8"/>
  <c r="LM32" i="8"/>
  <c r="LM27" i="8"/>
  <c r="LM62" i="8"/>
  <c r="LN7" i="8" l="1"/>
  <c r="LN2" i="8"/>
  <c r="LM29" i="12"/>
  <c r="LM32" i="12"/>
  <c r="LM65" i="12"/>
  <c r="LM68" i="12"/>
  <c r="LM73" i="12"/>
  <c r="LM69" i="12"/>
  <c r="LM37" i="12"/>
  <c r="LM26" i="12"/>
  <c r="LM30" i="12"/>
  <c r="LM92" i="12"/>
  <c r="LM33" i="12"/>
  <c r="LM94" i="12"/>
  <c r="LM31" i="12"/>
  <c r="LM16" i="12"/>
  <c r="LM27" i="12"/>
  <c r="LM66" i="12"/>
  <c r="LM93" i="12"/>
  <c r="LM63" i="12"/>
  <c r="LM25" i="12"/>
  <c r="LM64" i="12"/>
  <c r="LN2" i="12"/>
  <c r="LN6" i="12" s="1"/>
  <c r="LM62" i="12"/>
  <c r="LM3" i="12"/>
  <c r="LM95" i="12"/>
  <c r="LM67" i="12"/>
  <c r="LM28" i="12"/>
  <c r="LM61" i="12"/>
  <c r="LN1" i="8"/>
  <c r="LN95" i="8"/>
  <c r="LN30" i="8"/>
  <c r="LN31" i="8"/>
  <c r="LN66" i="8"/>
  <c r="LN69" i="8"/>
  <c r="LN64" i="8"/>
  <c r="LN93" i="8"/>
  <c r="LN26" i="8"/>
  <c r="LN32" i="8"/>
  <c r="LN17" i="8"/>
  <c r="LN4" i="8"/>
  <c r="LN63" i="8"/>
  <c r="LN67" i="8"/>
  <c r="LN74" i="8"/>
  <c r="LN29" i="8"/>
  <c r="LN33" i="8"/>
  <c r="LN68" i="8"/>
  <c r="LN38" i="8"/>
  <c r="LN96" i="8"/>
  <c r="LN70" i="8"/>
  <c r="LN34" i="8"/>
  <c r="LO3" i="8"/>
  <c r="LO2" i="8" s="1"/>
  <c r="LN94" i="8"/>
  <c r="LN65" i="8"/>
  <c r="LN28" i="8"/>
  <c r="LN27" i="8"/>
  <c r="LN62" i="8"/>
  <c r="LO7" i="8" l="1"/>
  <c r="LN29" i="12"/>
  <c r="LN33" i="12"/>
  <c r="LN28" i="12"/>
  <c r="LN73" i="12"/>
  <c r="LN69" i="12"/>
  <c r="LN93" i="12"/>
  <c r="LN26" i="12"/>
  <c r="LN66" i="12"/>
  <c r="LN32" i="12"/>
  <c r="LN31" i="12"/>
  <c r="LN95" i="12"/>
  <c r="LO2" i="12"/>
  <c r="LO6" i="12" s="1"/>
  <c r="LN64" i="12"/>
  <c r="LN30" i="12"/>
  <c r="LN16" i="12"/>
  <c r="LN37" i="12"/>
  <c r="LN27" i="12"/>
  <c r="LN25" i="12"/>
  <c r="LN67" i="12"/>
  <c r="LN63" i="12"/>
  <c r="LN94" i="12"/>
  <c r="LN65" i="12"/>
  <c r="LN92" i="12"/>
  <c r="LN62" i="12"/>
  <c r="LN68" i="12"/>
  <c r="LN3" i="12"/>
  <c r="LN61" i="12"/>
  <c r="LO1" i="8"/>
  <c r="LO70" i="8"/>
  <c r="LO94" i="8"/>
  <c r="LO74" i="8"/>
  <c r="LO65" i="8"/>
  <c r="LO69" i="8"/>
  <c r="LO31" i="8"/>
  <c r="LO96" i="8"/>
  <c r="LO29" i="8"/>
  <c r="LO34" i="8"/>
  <c r="LO27" i="8"/>
  <c r="LO63" i="8"/>
  <c r="LO4" i="8"/>
  <c r="LO26" i="8"/>
  <c r="LO38" i="8"/>
  <c r="LO32" i="8"/>
  <c r="LO17" i="8"/>
  <c r="LO30" i="8"/>
  <c r="LO95" i="8"/>
  <c r="LP3" i="8"/>
  <c r="LO28" i="8"/>
  <c r="LO67" i="8"/>
  <c r="LO64" i="8"/>
  <c r="LO93" i="8"/>
  <c r="LO33" i="8"/>
  <c r="LO66" i="8"/>
  <c r="LO68" i="8"/>
  <c r="LO62" i="8"/>
  <c r="LP7" i="8" l="1"/>
  <c r="LP2" i="8"/>
  <c r="LO32" i="12"/>
  <c r="LO26" i="12"/>
  <c r="LO67" i="12"/>
  <c r="LO93" i="12"/>
  <c r="LO95" i="12"/>
  <c r="LO66" i="12"/>
  <c r="LO29" i="12"/>
  <c r="LO25" i="12"/>
  <c r="LO62" i="12"/>
  <c r="LO16" i="12"/>
  <c r="LO30" i="12"/>
  <c r="LP2" i="12"/>
  <c r="LP6" i="12" s="1"/>
  <c r="LO27" i="12"/>
  <c r="LO69" i="12"/>
  <c r="LO64" i="12"/>
  <c r="LO3" i="12"/>
  <c r="LO94" i="12"/>
  <c r="LO33" i="12"/>
  <c r="LO65" i="12"/>
  <c r="LO92" i="12"/>
  <c r="LO31" i="12"/>
  <c r="LO68" i="12"/>
  <c r="LO28" i="12"/>
  <c r="LO73" i="12"/>
  <c r="LO63" i="12"/>
  <c r="LO37" i="12"/>
  <c r="LO61" i="12"/>
  <c r="LP1" i="8"/>
  <c r="LP64" i="8"/>
  <c r="LP27" i="8"/>
  <c r="LP63" i="8"/>
  <c r="LP31" i="8"/>
  <c r="LP17" i="8"/>
  <c r="LP34" i="8"/>
  <c r="LP33" i="8"/>
  <c r="LP26" i="8"/>
  <c r="LP29" i="8"/>
  <c r="LP96" i="8"/>
  <c r="LP74" i="8"/>
  <c r="LP70" i="8"/>
  <c r="LP4" i="8"/>
  <c r="LP95" i="8"/>
  <c r="LP67" i="8"/>
  <c r="LP38" i="8"/>
  <c r="LP93" i="8"/>
  <c r="LP65" i="8"/>
  <c r="LP28" i="8"/>
  <c r="LP30" i="8"/>
  <c r="LQ3" i="8"/>
  <c r="LP94" i="8"/>
  <c r="LP66" i="8"/>
  <c r="LP32" i="8"/>
  <c r="LP68" i="8"/>
  <c r="LP69" i="8"/>
  <c r="LP62" i="8"/>
  <c r="LQ2" i="8" l="1"/>
  <c r="LQ7" i="8"/>
  <c r="LQ1" i="8"/>
  <c r="LQ63" i="8"/>
  <c r="LQ64" i="8"/>
  <c r="LQ34" i="8"/>
  <c r="LQ74" i="8"/>
  <c r="LQ93" i="8"/>
  <c r="LQ38" i="8"/>
  <c r="LQ68" i="8"/>
  <c r="LR3" i="8"/>
  <c r="LQ17" i="8"/>
  <c r="LQ66" i="8"/>
  <c r="LQ33" i="8"/>
  <c r="LQ31" i="8"/>
  <c r="LQ27" i="8"/>
  <c r="LQ96" i="8"/>
  <c r="LQ94" i="8"/>
  <c r="LQ70" i="8"/>
  <c r="LQ69" i="8"/>
  <c r="LQ67" i="8"/>
  <c r="LQ26" i="8"/>
  <c r="LQ28" i="8"/>
  <c r="LQ30" i="8"/>
  <c r="LQ32" i="8"/>
  <c r="LQ4" i="8"/>
  <c r="LQ65" i="8"/>
  <c r="LQ95" i="8"/>
  <c r="LQ29" i="8"/>
  <c r="LQ62" i="8"/>
  <c r="LP64" i="12"/>
  <c r="LP32" i="12"/>
  <c r="LP68" i="12"/>
  <c r="LP16" i="12"/>
  <c r="LP93" i="12"/>
  <c r="LP3" i="12"/>
  <c r="LP95" i="12"/>
  <c r="LP69" i="12"/>
  <c r="LP94" i="12"/>
  <c r="LP63" i="12"/>
  <c r="LP28" i="12"/>
  <c r="LQ2" i="12"/>
  <c r="LQ6" i="12" s="1"/>
  <c r="LP67" i="12"/>
  <c r="LP65" i="12"/>
  <c r="LP26" i="12"/>
  <c r="LP37" i="12"/>
  <c r="LP27" i="12"/>
  <c r="LP31" i="12"/>
  <c r="LP66" i="12"/>
  <c r="LP62" i="12"/>
  <c r="LP25" i="12"/>
  <c r="LP30" i="12"/>
  <c r="LP73" i="12"/>
  <c r="LP92" i="12"/>
  <c r="LP29" i="12"/>
  <c r="LP33" i="12"/>
  <c r="LP61" i="12"/>
  <c r="LR7" i="8" l="1"/>
  <c r="LR2" i="8"/>
  <c r="LR1" i="8"/>
  <c r="LQ69" i="12"/>
  <c r="LQ30" i="12"/>
  <c r="LQ37" i="12"/>
  <c r="LQ25" i="12"/>
  <c r="LR2" i="12"/>
  <c r="LR6" i="12" s="1"/>
  <c r="LQ64" i="12"/>
  <c r="LQ66" i="12"/>
  <c r="LQ93" i="12"/>
  <c r="LQ67" i="12"/>
  <c r="LQ92" i="12"/>
  <c r="LQ31" i="12"/>
  <c r="LQ62" i="12"/>
  <c r="LQ28" i="12"/>
  <c r="LQ16" i="12"/>
  <c r="LQ3" i="12"/>
  <c r="LQ26" i="12"/>
  <c r="LQ94" i="12"/>
  <c r="LQ73" i="12"/>
  <c r="LQ68" i="12"/>
  <c r="LQ65" i="12"/>
  <c r="LQ95" i="12"/>
  <c r="LQ29" i="12"/>
  <c r="LQ27" i="12"/>
  <c r="LQ33" i="12"/>
  <c r="LQ63" i="12"/>
  <c r="LQ32" i="12"/>
  <c r="LQ61" i="12"/>
  <c r="LS3" i="8"/>
  <c r="LS7" i="8" s="1"/>
  <c r="LR17" i="8"/>
  <c r="LR34" i="8"/>
  <c r="LR4" i="8"/>
  <c r="LR31" i="8"/>
  <c r="LR93" i="8"/>
  <c r="LR64" i="8"/>
  <c r="LR95" i="8"/>
  <c r="LR27" i="8"/>
  <c r="LR30" i="8"/>
  <c r="LR66" i="8"/>
  <c r="LR28" i="8"/>
  <c r="LR94" i="8"/>
  <c r="LR26" i="8"/>
  <c r="LR96" i="8"/>
  <c r="LR32" i="8"/>
  <c r="LR70" i="8"/>
  <c r="LR69" i="8"/>
  <c r="LR67" i="8"/>
  <c r="LR74" i="8"/>
  <c r="LR65" i="8"/>
  <c r="LR29" i="8"/>
  <c r="LR38" i="8"/>
  <c r="LR33" i="8"/>
  <c r="LR68" i="8"/>
  <c r="LR63" i="8"/>
  <c r="LR62" i="8"/>
  <c r="LS2" i="8" l="1"/>
  <c r="LR27" i="12"/>
  <c r="LR65" i="12"/>
  <c r="LR94" i="12"/>
  <c r="LR67" i="12"/>
  <c r="LR68" i="12"/>
  <c r="LR93" i="12"/>
  <c r="LR31" i="12"/>
  <c r="LR69" i="12"/>
  <c r="LR25" i="12"/>
  <c r="LR95" i="12"/>
  <c r="LR29" i="12"/>
  <c r="LR28" i="12"/>
  <c r="LR32" i="12"/>
  <c r="LR16" i="12"/>
  <c r="LR92" i="12"/>
  <c r="LR3" i="12"/>
  <c r="LR63" i="12"/>
  <c r="LR37" i="12"/>
  <c r="LR33" i="12"/>
  <c r="LR26" i="12"/>
  <c r="LR64" i="12"/>
  <c r="LR73" i="12"/>
  <c r="LS2" i="12"/>
  <c r="LS6" i="12" s="1"/>
  <c r="LR30" i="12"/>
  <c r="LR62" i="12"/>
  <c r="LR66" i="12"/>
  <c r="LR61" i="12"/>
  <c r="LS74" i="8"/>
  <c r="LS32" i="8"/>
  <c r="LS64" i="8"/>
  <c r="LT3" i="8"/>
  <c r="LT7" i="8" s="1"/>
  <c r="LS30" i="8"/>
  <c r="LS38" i="8"/>
  <c r="LS70" i="8"/>
  <c r="LS28" i="8"/>
  <c r="LS65" i="8"/>
  <c r="LS4" i="8"/>
  <c r="LS34" i="8"/>
  <c r="LS69" i="8"/>
  <c r="LS33" i="8"/>
  <c r="LS31" i="8"/>
  <c r="LS26" i="8"/>
  <c r="LS95" i="8"/>
  <c r="LS63" i="8"/>
  <c r="LS68" i="8"/>
  <c r="LS29" i="8"/>
  <c r="LS17" i="8"/>
  <c r="LS94" i="8"/>
  <c r="LS67" i="8"/>
  <c r="LS93" i="8"/>
  <c r="LS27" i="8"/>
  <c r="LS96" i="8"/>
  <c r="LS66" i="8"/>
  <c r="LS62" i="8"/>
  <c r="LS1" i="8"/>
  <c r="LT2" i="8" l="1"/>
  <c r="LT2" i="12"/>
  <c r="LT6" i="12" s="1"/>
  <c r="LS94" i="12"/>
  <c r="LS64" i="12"/>
  <c r="LS27" i="12"/>
  <c r="LS32" i="12"/>
  <c r="LS37" i="12"/>
  <c r="LS30" i="12"/>
  <c r="LS65" i="12"/>
  <c r="LS29" i="12"/>
  <c r="LS69" i="12"/>
  <c r="LS31" i="12"/>
  <c r="LS25" i="12"/>
  <c r="LS28" i="12"/>
  <c r="LS16" i="12"/>
  <c r="LS26" i="12"/>
  <c r="LS63" i="12"/>
  <c r="LS92" i="12"/>
  <c r="LS62" i="12"/>
  <c r="LS93" i="12"/>
  <c r="LS66" i="12"/>
  <c r="LS95" i="12"/>
  <c r="LS33" i="12"/>
  <c r="LS67" i="12"/>
  <c r="LS68" i="12"/>
  <c r="LS3" i="12"/>
  <c r="LS73" i="12"/>
  <c r="LS61" i="12"/>
  <c r="LT1" i="8"/>
  <c r="LT64" i="8"/>
  <c r="LT30" i="8"/>
  <c r="LT32" i="8"/>
  <c r="LU3" i="8"/>
  <c r="LT94" i="8"/>
  <c r="LT4" i="8"/>
  <c r="LT38" i="8"/>
  <c r="LT67" i="8"/>
  <c r="LT28" i="8"/>
  <c r="LT63" i="8"/>
  <c r="LT95" i="8"/>
  <c r="LT17" i="8"/>
  <c r="LT93" i="8"/>
  <c r="LT96" i="8"/>
  <c r="LT68" i="8"/>
  <c r="LT31" i="8"/>
  <c r="LT66" i="8"/>
  <c r="LT33" i="8"/>
  <c r="LT70" i="8"/>
  <c r="LT26" i="8"/>
  <c r="LT69" i="8"/>
  <c r="LT74" i="8"/>
  <c r="LT27" i="8"/>
  <c r="LT29" i="8"/>
  <c r="LT65" i="8"/>
  <c r="LT34" i="8"/>
  <c r="LT62" i="8"/>
  <c r="LU7" i="8" l="1"/>
  <c r="LU2" i="8"/>
  <c r="LU26" i="8"/>
  <c r="LU65" i="8"/>
  <c r="LU29" i="8"/>
  <c r="LU32" i="8"/>
  <c r="LU96" i="8"/>
  <c r="LU64" i="8"/>
  <c r="LU30" i="8"/>
  <c r="LU28" i="8"/>
  <c r="LU74" i="8"/>
  <c r="LU34" i="8"/>
  <c r="LU69" i="8"/>
  <c r="LU68" i="8"/>
  <c r="LU17" i="8"/>
  <c r="LU66" i="8"/>
  <c r="LU70" i="8"/>
  <c r="LU67" i="8"/>
  <c r="LU63" i="8"/>
  <c r="LV3" i="8"/>
  <c r="LV7" i="8" s="1"/>
  <c r="LU94" i="8"/>
  <c r="LU38" i="8"/>
  <c r="LU33" i="8"/>
  <c r="LU4" i="8"/>
  <c r="LU31" i="8"/>
  <c r="LU95" i="8"/>
  <c r="LU93" i="8"/>
  <c r="LU27" i="8"/>
  <c r="LU62" i="8"/>
  <c r="LU1" i="8"/>
  <c r="LT69" i="12"/>
  <c r="LT28" i="12"/>
  <c r="LT62" i="12"/>
  <c r="LT33" i="12"/>
  <c r="LT92" i="12"/>
  <c r="LT65" i="12"/>
  <c r="LT30" i="12"/>
  <c r="LU2" i="12"/>
  <c r="LU6" i="12" s="1"/>
  <c r="LT37" i="12"/>
  <c r="LT94" i="12"/>
  <c r="LT73" i="12"/>
  <c r="LT95" i="12"/>
  <c r="LT29" i="12"/>
  <c r="LT64" i="12"/>
  <c r="LT67" i="12"/>
  <c r="LT66" i="12"/>
  <c r="LT16" i="12"/>
  <c r="LT68" i="12"/>
  <c r="LT93" i="12"/>
  <c r="LT26" i="12"/>
  <c r="LT32" i="12"/>
  <c r="LT3" i="12"/>
  <c r="LT25" i="12"/>
  <c r="LT27" i="12"/>
  <c r="LT31" i="12"/>
  <c r="LT63" i="12"/>
  <c r="LT61" i="12"/>
  <c r="LV1" i="8" l="1"/>
  <c r="LU27" i="12"/>
  <c r="LU30" i="12"/>
  <c r="LU37" i="12"/>
  <c r="LU33" i="12"/>
  <c r="LU62" i="12"/>
  <c r="LU95" i="12"/>
  <c r="LU93" i="12"/>
  <c r="LU69" i="12"/>
  <c r="LU32" i="12"/>
  <c r="LU64" i="12"/>
  <c r="LU3" i="12"/>
  <c r="LU16" i="12"/>
  <c r="LU73" i="12"/>
  <c r="LU1" i="12"/>
  <c r="LU65" i="12"/>
  <c r="LU28" i="12"/>
  <c r="LU31" i="12"/>
  <c r="LU92" i="12"/>
  <c r="LU29" i="12"/>
  <c r="LV2" i="12"/>
  <c r="LV6" i="12" s="1"/>
  <c r="LU63" i="12"/>
  <c r="LU94" i="12"/>
  <c r="LU68" i="12"/>
  <c r="LU67" i="12"/>
  <c r="LU26" i="12"/>
  <c r="LU66" i="12"/>
  <c r="LU25" i="12"/>
  <c r="LU61" i="12"/>
  <c r="LV2" i="8"/>
  <c r="LV94" i="8"/>
  <c r="LV30" i="8"/>
  <c r="LV4" i="8"/>
  <c r="LV64" i="8"/>
  <c r="LV38" i="8"/>
  <c r="LV33" i="8"/>
  <c r="LV31" i="8"/>
  <c r="LV96" i="8"/>
  <c r="LV74" i="8"/>
  <c r="LV69" i="8"/>
  <c r="LW3" i="8"/>
  <c r="LW7" i="8" s="1"/>
  <c r="LV95" i="8"/>
  <c r="LV67" i="8"/>
  <c r="LV63" i="8"/>
  <c r="LV29" i="8"/>
  <c r="LV65" i="8"/>
  <c r="LV28" i="8"/>
  <c r="LV93" i="8"/>
  <c r="LV17" i="8"/>
  <c r="LV66" i="8"/>
  <c r="LV26" i="8"/>
  <c r="LV32" i="8"/>
  <c r="LV34" i="8"/>
  <c r="LV70" i="8"/>
  <c r="LV27" i="8"/>
  <c r="LV68" i="8"/>
  <c r="LV62" i="8"/>
  <c r="LW2" i="8" l="1"/>
  <c r="LV26" i="12"/>
  <c r="LV63" i="12"/>
  <c r="LV69" i="12"/>
  <c r="LV67" i="12"/>
  <c r="LV65" i="12"/>
  <c r="LV62" i="12"/>
  <c r="LV33" i="12"/>
  <c r="LV30" i="12"/>
  <c r="LV3" i="12"/>
  <c r="LW2" i="12"/>
  <c r="LW6" i="12" s="1"/>
  <c r="LV25" i="12"/>
  <c r="LV94" i="12"/>
  <c r="LV29" i="12"/>
  <c r="LV68" i="12"/>
  <c r="LV73" i="12"/>
  <c r="LV93" i="12"/>
  <c r="LV64" i="12"/>
  <c r="LV37" i="12"/>
  <c r="LV95" i="12"/>
  <c r="LV66" i="12"/>
  <c r="LV92" i="12"/>
  <c r="LV27" i="12"/>
  <c r="LV32" i="12"/>
  <c r="LV31" i="12"/>
  <c r="LV16" i="12"/>
  <c r="LV28" i="12"/>
  <c r="LV61" i="12"/>
  <c r="LW1" i="8"/>
  <c r="LW96" i="8"/>
  <c r="LW69" i="8"/>
  <c r="LW31" i="8"/>
  <c r="LW27" i="8"/>
  <c r="LW34" i="8"/>
  <c r="LW66" i="8"/>
  <c r="LW38" i="8"/>
  <c r="LW28" i="8"/>
  <c r="LW29" i="8"/>
  <c r="LW4" i="8"/>
  <c r="LW64" i="8"/>
  <c r="LW17" i="8"/>
  <c r="LW68" i="8"/>
  <c r="LW33" i="8"/>
  <c r="LW30" i="8"/>
  <c r="LW94" i="8"/>
  <c r="LW93" i="8"/>
  <c r="LW63" i="8"/>
  <c r="LW95" i="8"/>
  <c r="LW70" i="8"/>
  <c r="LW67" i="8"/>
  <c r="LW26" i="8"/>
  <c r="LW32" i="8"/>
  <c r="LW74" i="8"/>
  <c r="LW65" i="8"/>
  <c r="LX3" i="8"/>
  <c r="LX7" i="8" s="1"/>
  <c r="LW62" i="8"/>
  <c r="LX1" i="8" l="1"/>
  <c r="LW31" i="12"/>
  <c r="LW67" i="12"/>
  <c r="LW69" i="12"/>
  <c r="LW63" i="12"/>
  <c r="LW28" i="12"/>
  <c r="LW16" i="12"/>
  <c r="LW65" i="12"/>
  <c r="LW37" i="12"/>
  <c r="LW3" i="12"/>
  <c r="LW94" i="12"/>
  <c r="LW92" i="12"/>
  <c r="LW95" i="12"/>
  <c r="LW73" i="12"/>
  <c r="LW25" i="12"/>
  <c r="LX2" i="12"/>
  <c r="LX6" i="12" s="1"/>
  <c r="LW33" i="12"/>
  <c r="LW64" i="12"/>
  <c r="LW68" i="12"/>
  <c r="LW30" i="12"/>
  <c r="LW66" i="12"/>
  <c r="LW93" i="12"/>
  <c r="LW62" i="12"/>
  <c r="LW32" i="12"/>
  <c r="LW27" i="12"/>
  <c r="LW29" i="12"/>
  <c r="LW26" i="12"/>
  <c r="LW61" i="12"/>
  <c r="LX2" i="8"/>
  <c r="LX27" i="8"/>
  <c r="LX31" i="8"/>
  <c r="LX93" i="8"/>
  <c r="LX33" i="8"/>
  <c r="LX4" i="8"/>
  <c r="LX94" i="8"/>
  <c r="LX26" i="8"/>
  <c r="LX38" i="8"/>
  <c r="LX34" i="8"/>
  <c r="LX64" i="8"/>
  <c r="LX96" i="8"/>
  <c r="LX65" i="8"/>
  <c r="LX28" i="8"/>
  <c r="LX69" i="8"/>
  <c r="LX70" i="8"/>
  <c r="LX74" i="8"/>
  <c r="LX29" i="8"/>
  <c r="LX66" i="8"/>
  <c r="LY3" i="8"/>
  <c r="LY7" i="8" s="1"/>
  <c r="LX67" i="8"/>
  <c r="LX32" i="8"/>
  <c r="LX95" i="8"/>
  <c r="LX30" i="8"/>
  <c r="LX63" i="8"/>
  <c r="LX17" i="8"/>
  <c r="LX68" i="8"/>
  <c r="LX62" i="8"/>
  <c r="LY1" i="8" l="1"/>
  <c r="LX68" i="12"/>
  <c r="LX26" i="12"/>
  <c r="LX93" i="12"/>
  <c r="LX67" i="12"/>
  <c r="LX37" i="12"/>
  <c r="LX62" i="12"/>
  <c r="LX66" i="12"/>
  <c r="LX73" i="12"/>
  <c r="LX29" i="12"/>
  <c r="LX28" i="12"/>
  <c r="LX3" i="12"/>
  <c r="LX33" i="12"/>
  <c r="LX65" i="12"/>
  <c r="LX27" i="12"/>
  <c r="LX30" i="12"/>
  <c r="LX95" i="12"/>
  <c r="LX92" i="12"/>
  <c r="LX64" i="12"/>
  <c r="LX63" i="12"/>
  <c r="LX25" i="12"/>
  <c r="LX16" i="12"/>
  <c r="LX32" i="12"/>
  <c r="LX94" i="12"/>
  <c r="LX31" i="12"/>
  <c r="LX69" i="12"/>
  <c r="LY2" i="12"/>
  <c r="LY6" i="12" s="1"/>
  <c r="LX61" i="12"/>
  <c r="LY2" i="8"/>
  <c r="LY4" i="8"/>
  <c r="LY29" i="8"/>
  <c r="LY33" i="8"/>
  <c r="LY63" i="8"/>
  <c r="LY38" i="8"/>
  <c r="LY26" i="8"/>
  <c r="LY93" i="8"/>
  <c r="LY27" i="8"/>
  <c r="LY96" i="8"/>
  <c r="LY68" i="8"/>
  <c r="LY64" i="8"/>
  <c r="LY70" i="8"/>
  <c r="LY74" i="8"/>
  <c r="LY94" i="8"/>
  <c r="LY17" i="8"/>
  <c r="LY67" i="8"/>
  <c r="LZ3" i="8"/>
  <c r="LZ7" i="8" s="1"/>
  <c r="LY28" i="8"/>
  <c r="LY66" i="8"/>
  <c r="LY95" i="8"/>
  <c r="LY30" i="8"/>
  <c r="LY34" i="8"/>
  <c r="LY32" i="8"/>
  <c r="LY31" i="8"/>
  <c r="LY69" i="8"/>
  <c r="LY65" i="8"/>
  <c r="LY62" i="8"/>
  <c r="LZ1" i="8" l="1"/>
  <c r="LY31" i="12"/>
  <c r="LY29" i="12"/>
  <c r="LY33" i="12"/>
  <c r="LY32" i="12"/>
  <c r="LY95" i="12"/>
  <c r="LY69" i="12"/>
  <c r="LY73" i="12"/>
  <c r="LY65" i="12"/>
  <c r="LY37" i="12"/>
  <c r="LY28" i="12"/>
  <c r="LZ2" i="12"/>
  <c r="LZ6" i="12" s="1"/>
  <c r="LY66" i="12"/>
  <c r="LY93" i="12"/>
  <c r="LY3" i="12"/>
  <c r="LY94" i="12"/>
  <c r="LY92" i="12"/>
  <c r="LY27" i="12"/>
  <c r="LY68" i="12"/>
  <c r="LY25" i="12"/>
  <c r="LY62" i="12"/>
  <c r="LY67" i="12"/>
  <c r="LY26" i="12"/>
  <c r="LY63" i="12"/>
  <c r="LY64" i="12"/>
  <c r="LY30" i="12"/>
  <c r="LY16" i="12"/>
  <c r="LY61" i="12"/>
  <c r="LZ2" i="8"/>
  <c r="LZ33" i="8"/>
  <c r="LZ64" i="8"/>
  <c r="LZ4" i="8"/>
  <c r="LZ74" i="8"/>
  <c r="LZ17" i="8"/>
  <c r="LZ96" i="8"/>
  <c r="LZ28" i="8"/>
  <c r="LZ94" i="8"/>
  <c r="LZ70" i="8"/>
  <c r="LZ95" i="8"/>
  <c r="LZ31" i="8"/>
  <c r="LZ34" i="8"/>
  <c r="LZ65" i="8"/>
  <c r="LZ66" i="8"/>
  <c r="LZ93" i="8"/>
  <c r="MA3" i="8"/>
  <c r="MA7" i="8" s="1"/>
  <c r="LZ29" i="8"/>
  <c r="LZ30" i="8"/>
  <c r="LZ69" i="8"/>
  <c r="LZ67" i="8"/>
  <c r="LZ38" i="8"/>
  <c r="LZ68" i="8"/>
  <c r="LZ26" i="8"/>
  <c r="LZ63" i="8"/>
  <c r="LZ27" i="8"/>
  <c r="LZ32" i="8"/>
  <c r="LZ62" i="8"/>
  <c r="MA1" i="8" l="1"/>
  <c r="LZ33" i="12"/>
  <c r="LZ31" i="12"/>
  <c r="LZ69" i="12"/>
  <c r="LZ30" i="12"/>
  <c r="LZ67" i="12"/>
  <c r="LZ3" i="12"/>
  <c r="LZ92" i="12"/>
  <c r="LZ73" i="12"/>
  <c r="LZ27" i="12"/>
  <c r="LZ63" i="12"/>
  <c r="LZ25" i="12"/>
  <c r="LZ93" i="12"/>
  <c r="MA2" i="12"/>
  <c r="MA6" i="12" s="1"/>
  <c r="LZ68" i="12"/>
  <c r="LZ37" i="12"/>
  <c r="LZ95" i="12"/>
  <c r="LZ26" i="12"/>
  <c r="LZ64" i="12"/>
  <c r="LZ32" i="12"/>
  <c r="LZ28" i="12"/>
  <c r="LZ94" i="12"/>
  <c r="LZ65" i="12"/>
  <c r="LZ16" i="12"/>
  <c r="LZ66" i="12"/>
  <c r="LZ62" i="12"/>
  <c r="LZ29" i="12"/>
  <c r="LZ61" i="12"/>
  <c r="MA2" i="8"/>
  <c r="MA27" i="8"/>
  <c r="MB3" i="8"/>
  <c r="MA28" i="8"/>
  <c r="MA94" i="8"/>
  <c r="MA30" i="8"/>
  <c r="MA70" i="8"/>
  <c r="MA65" i="8"/>
  <c r="MA74" i="8"/>
  <c r="MA95" i="8"/>
  <c r="MA31" i="8"/>
  <c r="MA26" i="8"/>
  <c r="MA17" i="8"/>
  <c r="MA63" i="8"/>
  <c r="MA93" i="8"/>
  <c r="MA34" i="8"/>
  <c r="MA32" i="8"/>
  <c r="MA68" i="8"/>
  <c r="MA69" i="8"/>
  <c r="MA29" i="8"/>
  <c r="MA66" i="8"/>
  <c r="MA67" i="8"/>
  <c r="MA4" i="8"/>
  <c r="MA64" i="8"/>
  <c r="MA33" i="8"/>
  <c r="MA96" i="8"/>
  <c r="MA38" i="8"/>
  <c r="MA62" i="8"/>
  <c r="MB7" i="8" l="1"/>
  <c r="MB27" i="8"/>
  <c r="MB70" i="8"/>
  <c r="MB69" i="8"/>
  <c r="MB68" i="8"/>
  <c r="MB32" i="8"/>
  <c r="MB96" i="8"/>
  <c r="MB38" i="8"/>
  <c r="MB95" i="8"/>
  <c r="MB93" i="8"/>
  <c r="MB66" i="8"/>
  <c r="MB26" i="8"/>
  <c r="MB17" i="8"/>
  <c r="MB28" i="8"/>
  <c r="MB74" i="8"/>
  <c r="MB34" i="8"/>
  <c r="MB31" i="8"/>
  <c r="MB65" i="8"/>
  <c r="MB64" i="8"/>
  <c r="MB94" i="8"/>
  <c r="MB29" i="8"/>
  <c r="MB30" i="8"/>
  <c r="MB4" i="8"/>
  <c r="MB67" i="8"/>
  <c r="MB63" i="8"/>
  <c r="MB33" i="8"/>
  <c r="MC3" i="8"/>
  <c r="MC7" i="8" s="1"/>
  <c r="MB62" i="8"/>
  <c r="MB2" i="8"/>
  <c r="MA3" i="12"/>
  <c r="MA65" i="12"/>
  <c r="MA30" i="12"/>
  <c r="MA66" i="12"/>
  <c r="MA62" i="12"/>
  <c r="MB2" i="12"/>
  <c r="MB6" i="12" s="1"/>
  <c r="MA27" i="12"/>
  <c r="MA29" i="12"/>
  <c r="MA25" i="12"/>
  <c r="MA95" i="12"/>
  <c r="MA63" i="12"/>
  <c r="MA16" i="12"/>
  <c r="MA69" i="12"/>
  <c r="MA93" i="12"/>
  <c r="MA92" i="12"/>
  <c r="MA94" i="12"/>
  <c r="MA31" i="12"/>
  <c r="MA33" i="12"/>
  <c r="MA32" i="12"/>
  <c r="MA26" i="12"/>
  <c r="MA68" i="12"/>
  <c r="MA64" i="12"/>
  <c r="MA67" i="12"/>
  <c r="MA37" i="12"/>
  <c r="MA28" i="12"/>
  <c r="MA73" i="12"/>
  <c r="MA61" i="12"/>
  <c r="MB1" i="8"/>
  <c r="MC2" i="8" l="1"/>
  <c r="MC1" i="8"/>
  <c r="MC74" i="8"/>
  <c r="MC68" i="8"/>
  <c r="MC17" i="8"/>
  <c r="MC70" i="8"/>
  <c r="MC95" i="8"/>
  <c r="MC28" i="8"/>
  <c r="MC38" i="8"/>
  <c r="MC33" i="8"/>
  <c r="MC31" i="8"/>
  <c r="MC65" i="8"/>
  <c r="MC63" i="8"/>
  <c r="MC96" i="8"/>
  <c r="MC67" i="8"/>
  <c r="MC34" i="8"/>
  <c r="MC4" i="8"/>
  <c r="MD3" i="8"/>
  <c r="MD7" i="8" s="1"/>
  <c r="MC69" i="8"/>
  <c r="MC64" i="8"/>
  <c r="MC29" i="8"/>
  <c r="MC30" i="8"/>
  <c r="MC32" i="8"/>
  <c r="MC27" i="8"/>
  <c r="MC94" i="8"/>
  <c r="MC26" i="8"/>
  <c r="MC93" i="8"/>
  <c r="MC66" i="8"/>
  <c r="MC62" i="8"/>
  <c r="MB64" i="12"/>
  <c r="MB69" i="12"/>
  <c r="MB68" i="12"/>
  <c r="MB31" i="12"/>
  <c r="MB94" i="12"/>
  <c r="MB73" i="12"/>
  <c r="MB29" i="12"/>
  <c r="MB66" i="12"/>
  <c r="MB62" i="12"/>
  <c r="MC2" i="12"/>
  <c r="MC6" i="12" s="1"/>
  <c r="MB26" i="12"/>
  <c r="MB28" i="12"/>
  <c r="MB63" i="12"/>
  <c r="MB37" i="12"/>
  <c r="MB65" i="12"/>
  <c r="MB67" i="12"/>
  <c r="MB92" i="12"/>
  <c r="MB30" i="12"/>
  <c r="MB16" i="12"/>
  <c r="MB25" i="12"/>
  <c r="MB95" i="12"/>
  <c r="MB3" i="12"/>
  <c r="MB33" i="12"/>
  <c r="MB93" i="12"/>
  <c r="MB32" i="12"/>
  <c r="MB27" i="12"/>
  <c r="MB61" i="12"/>
  <c r="MD1" i="8" l="1"/>
  <c r="MC62" i="12"/>
  <c r="MC95" i="12"/>
  <c r="MC94" i="12"/>
  <c r="MC64" i="12"/>
  <c r="MC63" i="12"/>
  <c r="MC69" i="12"/>
  <c r="MC29" i="12"/>
  <c r="MC16" i="12"/>
  <c r="MC30" i="12"/>
  <c r="MC31" i="12"/>
  <c r="MC65" i="12"/>
  <c r="MC67" i="12"/>
  <c r="MC3" i="12"/>
  <c r="MC27" i="12"/>
  <c r="MC93" i="12"/>
  <c r="MC68" i="12"/>
  <c r="MC28" i="12"/>
  <c r="MC73" i="12"/>
  <c r="MC26" i="12"/>
  <c r="MC37" i="12"/>
  <c r="MD2" i="12"/>
  <c r="MD6" i="12" s="1"/>
  <c r="MC25" i="12"/>
  <c r="MC33" i="12"/>
  <c r="MC66" i="12"/>
  <c r="MC92" i="12"/>
  <c r="MC32" i="12"/>
  <c r="MC61" i="12"/>
  <c r="MD2" i="8"/>
  <c r="MD65" i="8"/>
  <c r="MD27" i="8"/>
  <c r="MD33" i="8"/>
  <c r="MD94" i="8"/>
  <c r="MD64" i="8"/>
  <c r="MD67" i="8"/>
  <c r="ME3" i="8"/>
  <c r="ME7" i="8" s="1"/>
  <c r="MD28" i="8"/>
  <c r="MD34" i="8"/>
  <c r="MD30" i="8"/>
  <c r="MD74" i="8"/>
  <c r="MD26" i="8"/>
  <c r="MD4" i="8"/>
  <c r="MD93" i="8"/>
  <c r="MD70" i="8"/>
  <c r="MD95" i="8"/>
  <c r="MD31" i="8"/>
  <c r="MD63" i="8"/>
  <c r="MD17" i="8"/>
  <c r="MD96" i="8"/>
  <c r="MD38" i="8"/>
  <c r="MD69" i="8"/>
  <c r="MD66" i="8"/>
  <c r="MD32" i="8"/>
  <c r="MD29" i="8"/>
  <c r="MD68" i="8"/>
  <c r="MD62" i="8"/>
  <c r="ME1" i="8" l="1"/>
  <c r="ME2" i="8"/>
  <c r="ME32" i="8"/>
  <c r="ME33" i="8"/>
  <c r="ME63" i="8"/>
  <c r="ME17" i="8"/>
  <c r="ME4" i="8"/>
  <c r="ME27" i="8"/>
  <c r="ME68" i="8"/>
  <c r="ME34" i="8"/>
  <c r="ME38" i="8"/>
  <c r="ME94" i="8"/>
  <c r="ME65" i="8"/>
  <c r="ME30" i="8"/>
  <c r="ME28" i="8"/>
  <c r="ME29" i="8"/>
  <c r="ME96" i="8"/>
  <c r="ME95" i="8"/>
  <c r="ME64" i="8"/>
  <c r="ME26" i="8"/>
  <c r="MF3" i="8"/>
  <c r="MF7" i="8" s="1"/>
  <c r="ME70" i="8"/>
  <c r="ME93" i="8"/>
  <c r="ME69" i="8"/>
  <c r="ME31" i="8"/>
  <c r="ME66" i="8"/>
  <c r="ME67" i="8"/>
  <c r="ME74" i="8"/>
  <c r="ME62" i="8"/>
  <c r="MD25" i="12"/>
  <c r="MD73" i="12"/>
  <c r="MD66" i="12"/>
  <c r="MD92" i="12"/>
  <c r="MD95" i="12"/>
  <c r="MD94" i="12"/>
  <c r="MD63" i="12"/>
  <c r="MD3" i="12"/>
  <c r="MD33" i="12"/>
  <c r="MD65" i="12"/>
  <c r="MD16" i="12"/>
  <c r="MD64" i="12"/>
  <c r="MD62" i="12"/>
  <c r="MD26" i="12"/>
  <c r="MD27" i="12"/>
  <c r="MD30" i="12"/>
  <c r="MD67" i="12"/>
  <c r="ME2" i="12"/>
  <c r="ME6" i="12" s="1"/>
  <c r="MD31" i="12"/>
  <c r="MD68" i="12"/>
  <c r="MD28" i="12"/>
  <c r="MD29" i="12"/>
  <c r="MD93" i="12"/>
  <c r="MD32" i="12"/>
  <c r="MD37" i="12"/>
  <c r="MD69" i="12"/>
  <c r="MD61" i="12"/>
  <c r="MF2" i="8" l="1"/>
  <c r="ME31" i="12"/>
  <c r="ME25" i="12"/>
  <c r="ME16" i="12"/>
  <c r="ME92" i="12"/>
  <c r="ME64" i="12"/>
  <c r="ME68" i="12"/>
  <c r="ME73" i="12"/>
  <c r="ME28" i="12"/>
  <c r="ME32" i="12"/>
  <c r="ME3" i="12"/>
  <c r="ME27" i="12"/>
  <c r="ME62" i="12"/>
  <c r="ME66" i="12"/>
  <c r="MF2" i="12"/>
  <c r="MF6" i="12" s="1"/>
  <c r="ME63" i="12"/>
  <c r="ME69" i="12"/>
  <c r="ME29" i="12"/>
  <c r="ME33" i="12"/>
  <c r="ME37" i="12"/>
  <c r="ME93" i="12"/>
  <c r="ME67" i="12"/>
  <c r="ME30" i="12"/>
  <c r="ME26" i="12"/>
  <c r="ME94" i="12"/>
  <c r="ME65" i="12"/>
  <c r="ME95" i="12"/>
  <c r="ME61" i="12"/>
  <c r="MF1" i="8"/>
  <c r="MF70" i="8"/>
  <c r="MF67" i="8"/>
  <c r="MF28" i="8"/>
  <c r="MF33" i="8"/>
  <c r="MF29" i="8"/>
  <c r="MF38" i="8"/>
  <c r="MF66" i="8"/>
  <c r="MF64" i="8"/>
  <c r="MF69" i="8"/>
  <c r="MF63" i="8"/>
  <c r="MG3" i="8"/>
  <c r="MG7" i="8" s="1"/>
  <c r="MF95" i="8"/>
  <c r="MF4" i="8"/>
  <c r="MF65" i="8"/>
  <c r="MF96" i="8"/>
  <c r="MF30" i="8"/>
  <c r="MF32" i="8"/>
  <c r="MF31" i="8"/>
  <c r="MF17" i="8"/>
  <c r="MF27" i="8"/>
  <c r="MF94" i="8"/>
  <c r="MF26" i="8"/>
  <c r="MF93" i="8"/>
  <c r="MF34" i="8"/>
  <c r="MF68" i="8"/>
  <c r="MF74" i="8"/>
  <c r="MF62" i="8"/>
  <c r="MG1" i="8" l="1"/>
  <c r="MF25" i="12"/>
  <c r="MF16" i="12"/>
  <c r="MF3" i="12"/>
  <c r="MG2" i="12"/>
  <c r="MG6" i="12" s="1"/>
  <c r="MF63" i="12"/>
  <c r="MF64" i="12"/>
  <c r="MF28" i="12"/>
  <c r="MF95" i="12"/>
  <c r="MF65" i="12"/>
  <c r="MF68" i="12"/>
  <c r="MF69" i="12"/>
  <c r="MF73" i="12"/>
  <c r="MF94" i="12"/>
  <c r="MF92" i="12"/>
  <c r="MF27" i="12"/>
  <c r="MF31" i="12"/>
  <c r="MF33" i="12"/>
  <c r="MF62" i="12"/>
  <c r="MF26" i="12"/>
  <c r="MF29" i="12"/>
  <c r="MF37" i="12"/>
  <c r="MF67" i="12"/>
  <c r="MF66" i="12"/>
  <c r="MF32" i="12"/>
  <c r="MF30" i="12"/>
  <c r="MF93" i="12"/>
  <c r="MF61" i="12"/>
  <c r="MG2" i="8"/>
  <c r="MG4" i="8"/>
  <c r="MG96" i="8"/>
  <c r="MG17" i="8"/>
  <c r="MG26" i="8"/>
  <c r="MG74" i="8"/>
  <c r="MG27" i="8"/>
  <c r="MG34" i="8"/>
  <c r="MG93" i="8"/>
  <c r="MG67" i="8"/>
  <c r="MG70" i="8"/>
  <c r="MG65" i="8"/>
  <c r="MG28" i="8"/>
  <c r="MG30" i="8"/>
  <c r="MG66" i="8"/>
  <c r="MH3" i="8"/>
  <c r="MH7" i="8" s="1"/>
  <c r="MG31" i="8"/>
  <c r="MG63" i="8"/>
  <c r="MG38" i="8"/>
  <c r="MG68" i="8"/>
  <c r="MG94" i="8"/>
  <c r="MG33" i="8"/>
  <c r="MG95" i="8"/>
  <c r="MG69" i="8"/>
  <c r="MG29" i="8"/>
  <c r="MG64" i="8"/>
  <c r="MG32" i="8"/>
  <c r="MG62" i="8"/>
  <c r="MH2" i="8" l="1"/>
  <c r="MH2" i="12"/>
  <c r="MH6" i="12" s="1"/>
  <c r="MG37" i="12"/>
  <c r="MG16" i="12"/>
  <c r="MG68" i="12"/>
  <c r="MG32" i="12"/>
  <c r="MG31" i="12"/>
  <c r="MG33" i="12"/>
  <c r="MG67" i="12"/>
  <c r="MG3" i="12"/>
  <c r="MG93" i="12"/>
  <c r="MG27" i="12"/>
  <c r="MG92" i="12"/>
  <c r="MG65" i="12"/>
  <c r="MG29" i="12"/>
  <c r="MG73" i="12"/>
  <c r="MG64" i="12"/>
  <c r="MG28" i="12"/>
  <c r="MG26" i="12"/>
  <c r="MG63" i="12"/>
  <c r="MG95" i="12"/>
  <c r="MG94" i="12"/>
  <c r="MG66" i="12"/>
  <c r="MG25" i="12"/>
  <c r="MG62" i="12"/>
  <c r="MG30" i="12"/>
  <c r="MG69" i="12"/>
  <c r="MG61" i="12"/>
  <c r="MH1" i="8"/>
  <c r="MH30" i="8"/>
  <c r="MH32" i="8"/>
  <c r="MH63" i="8"/>
  <c r="MH17" i="8"/>
  <c r="MH74" i="8"/>
  <c r="MH64" i="8"/>
  <c r="MH68" i="8"/>
  <c r="MH34" i="8"/>
  <c r="MH70" i="8"/>
  <c r="MH28" i="8"/>
  <c r="MH69" i="8"/>
  <c r="MH95" i="8"/>
  <c r="MH31" i="8"/>
  <c r="MH38" i="8"/>
  <c r="MH66" i="8"/>
  <c r="MH93" i="8"/>
  <c r="MH26" i="8"/>
  <c r="MH94" i="8"/>
  <c r="MH67" i="8"/>
  <c r="MH96" i="8"/>
  <c r="MH65" i="8"/>
  <c r="MH33" i="8"/>
  <c r="MH4" i="8"/>
  <c r="MH29" i="8"/>
  <c r="MH27" i="8"/>
  <c r="MI3" i="8"/>
  <c r="MI7" i="8" s="1"/>
  <c r="MH62" i="8"/>
  <c r="MI2" i="8" l="1"/>
  <c r="MI1" i="8"/>
  <c r="MJ3" i="8"/>
  <c r="MJ7" i="8" s="1"/>
  <c r="MI74" i="8"/>
  <c r="MI93" i="8"/>
  <c r="MI94" i="8"/>
  <c r="MI63" i="8"/>
  <c r="MI32" i="8"/>
  <c r="MI95" i="8"/>
  <c r="MI30" i="8"/>
  <c r="MI69" i="8"/>
  <c r="MI70" i="8"/>
  <c r="MI65" i="8"/>
  <c r="MI38" i="8"/>
  <c r="MI67" i="8"/>
  <c r="MI68" i="8"/>
  <c r="MI66" i="8"/>
  <c r="MI33" i="8"/>
  <c r="MI31" i="8"/>
  <c r="MI96" i="8"/>
  <c r="MI26" i="8"/>
  <c r="MI28" i="8"/>
  <c r="MI64" i="8"/>
  <c r="MI29" i="8"/>
  <c r="MI4" i="8"/>
  <c r="MI27" i="8"/>
  <c r="MI34" i="8"/>
  <c r="MI17" i="8"/>
  <c r="MI62" i="8"/>
  <c r="MH66" i="12"/>
  <c r="MH63" i="12"/>
  <c r="MH27" i="12"/>
  <c r="MH29" i="12"/>
  <c r="MH62" i="12"/>
  <c r="MH25" i="12"/>
  <c r="MH69" i="12"/>
  <c r="MH92" i="12"/>
  <c r="MH26" i="12"/>
  <c r="MH64" i="12"/>
  <c r="MH3" i="12"/>
  <c r="MH30" i="12"/>
  <c r="MH73" i="12"/>
  <c r="MI2" i="12"/>
  <c r="MI6" i="12" s="1"/>
  <c r="MH93" i="12"/>
  <c r="MH32" i="12"/>
  <c r="MH67" i="12"/>
  <c r="MH33" i="12"/>
  <c r="MH16" i="12"/>
  <c r="MH94" i="12"/>
  <c r="MH68" i="12"/>
  <c r="MH65" i="12"/>
  <c r="MH31" i="12"/>
  <c r="MH95" i="12"/>
  <c r="MH37" i="12"/>
  <c r="MH28" i="12"/>
  <c r="MH61" i="12"/>
  <c r="MJ1" i="8" l="1"/>
  <c r="MI68" i="12"/>
  <c r="MI25" i="12"/>
  <c r="MI16" i="12"/>
  <c r="MI29" i="12"/>
  <c r="MI63" i="12"/>
  <c r="MI95" i="12"/>
  <c r="MI93" i="12"/>
  <c r="MJ2" i="12"/>
  <c r="MJ6" i="12" s="1"/>
  <c r="MI92" i="12"/>
  <c r="MI67" i="12"/>
  <c r="MI32" i="12"/>
  <c r="MI3" i="12"/>
  <c r="MI27" i="12"/>
  <c r="MI94" i="12"/>
  <c r="MI31" i="12"/>
  <c r="MI73" i="12"/>
  <c r="MI26" i="12"/>
  <c r="MI62" i="12"/>
  <c r="MI65" i="12"/>
  <c r="MI69" i="12"/>
  <c r="MI64" i="12"/>
  <c r="MI37" i="12"/>
  <c r="MI66" i="12"/>
  <c r="MI28" i="12"/>
  <c r="MI33" i="12"/>
  <c r="MI30" i="12"/>
  <c r="MI61" i="12"/>
  <c r="MJ2" i="8"/>
  <c r="MJ64" i="8"/>
  <c r="MJ66" i="8"/>
  <c r="MJ96" i="8"/>
  <c r="MJ26" i="8"/>
  <c r="MJ95" i="8"/>
  <c r="MJ69" i="8"/>
  <c r="MJ32" i="8"/>
  <c r="MJ68" i="8"/>
  <c r="MJ33" i="8"/>
  <c r="MJ38" i="8"/>
  <c r="MJ34" i="8"/>
  <c r="MJ63" i="8"/>
  <c r="MJ29" i="8"/>
  <c r="MJ93" i="8"/>
  <c r="MJ65" i="8"/>
  <c r="MJ4" i="8"/>
  <c r="MJ31" i="8"/>
  <c r="MJ27" i="8"/>
  <c r="MJ74" i="8"/>
  <c r="MJ17" i="8"/>
  <c r="MJ70" i="8"/>
  <c r="MJ67" i="8"/>
  <c r="MJ28" i="8"/>
  <c r="MJ94" i="8"/>
  <c r="MK3" i="8"/>
  <c r="MK7" i="8" s="1"/>
  <c r="MJ30" i="8"/>
  <c r="MJ62" i="8"/>
  <c r="MK2" i="8" l="1"/>
  <c r="MJ66" i="12"/>
  <c r="MJ25" i="12"/>
  <c r="MJ68" i="12"/>
  <c r="MJ27" i="12"/>
  <c r="MK2" i="12"/>
  <c r="MK6" i="12" s="1"/>
  <c r="MJ16" i="12"/>
  <c r="MJ65" i="12"/>
  <c r="MJ30" i="12"/>
  <c r="MJ33" i="12"/>
  <c r="MJ64" i="12"/>
  <c r="MJ92" i="12"/>
  <c r="MJ62" i="12"/>
  <c r="MJ95" i="12"/>
  <c r="MJ29" i="12"/>
  <c r="MJ37" i="12"/>
  <c r="MJ3" i="12"/>
  <c r="MJ67" i="12"/>
  <c r="MJ31" i="12"/>
  <c r="MJ63" i="12"/>
  <c r="MJ69" i="12"/>
  <c r="MJ32" i="12"/>
  <c r="MJ28" i="12"/>
  <c r="MJ93" i="12"/>
  <c r="MJ26" i="12"/>
  <c r="MJ94" i="12"/>
  <c r="MJ73" i="12"/>
  <c r="MJ61" i="12"/>
  <c r="MK1" i="8"/>
  <c r="MK95" i="8"/>
  <c r="MK67" i="8"/>
  <c r="MK30" i="8"/>
  <c r="MK26" i="8"/>
  <c r="MK64" i="8"/>
  <c r="MK70" i="8"/>
  <c r="MK33" i="8"/>
  <c r="MK31" i="8"/>
  <c r="MK32" i="8"/>
  <c r="MK17" i="8"/>
  <c r="MK4" i="8"/>
  <c r="MK65" i="8"/>
  <c r="MK29" i="8"/>
  <c r="MK96" i="8"/>
  <c r="MK34" i="8"/>
  <c r="MK69" i="8"/>
  <c r="MK94" i="8"/>
  <c r="MK74" i="8"/>
  <c r="MK93" i="8"/>
  <c r="ML3" i="8"/>
  <c r="ML7" i="8" s="1"/>
  <c r="MK63" i="8"/>
  <c r="MK27" i="8"/>
  <c r="MK28" i="8"/>
  <c r="MK68" i="8"/>
  <c r="MK38" i="8"/>
  <c r="MK66" i="8"/>
  <c r="MK62" i="8"/>
  <c r="ML2" i="8" l="1"/>
  <c r="MK28" i="12"/>
  <c r="ML2" i="12"/>
  <c r="ML6" i="12" s="1"/>
  <c r="MK32" i="12"/>
  <c r="MK31" i="12"/>
  <c r="MK94" i="12"/>
  <c r="MK26" i="12"/>
  <c r="MK66" i="12"/>
  <c r="MK65" i="12"/>
  <c r="MK95" i="12"/>
  <c r="MK30" i="12"/>
  <c r="MK25" i="12"/>
  <c r="MK63" i="12"/>
  <c r="MK33" i="12"/>
  <c r="MK16" i="12"/>
  <c r="MK27" i="12"/>
  <c r="MK67" i="12"/>
  <c r="MK62" i="12"/>
  <c r="MK69" i="12"/>
  <c r="MK93" i="12"/>
  <c r="MK64" i="12"/>
  <c r="MK37" i="12"/>
  <c r="MK73" i="12"/>
  <c r="MK29" i="12"/>
  <c r="MK3" i="12"/>
  <c r="MK92" i="12"/>
  <c r="MK68" i="12"/>
  <c r="MK61" i="12"/>
  <c r="ML1" i="8"/>
  <c r="ML67" i="8"/>
  <c r="ML34" i="8"/>
  <c r="ML27" i="8"/>
  <c r="ML29" i="8"/>
  <c r="ML64" i="8"/>
  <c r="ML74" i="8"/>
  <c r="ML65" i="8"/>
  <c r="ML69" i="8"/>
  <c r="ML94" i="8"/>
  <c r="ML30" i="8"/>
  <c r="ML28" i="8"/>
  <c r="ML96" i="8"/>
  <c r="ML17" i="8"/>
  <c r="ML31" i="8"/>
  <c r="ML93" i="8"/>
  <c r="MM3" i="8"/>
  <c r="ML68" i="8"/>
  <c r="ML33" i="8"/>
  <c r="ML63" i="8"/>
  <c r="ML70" i="8"/>
  <c r="ML26" i="8"/>
  <c r="ML4" i="8"/>
  <c r="ML66" i="8"/>
  <c r="ML32" i="8"/>
  <c r="ML95" i="8"/>
  <c r="ML38" i="8"/>
  <c r="ML62" i="8"/>
  <c r="MM7" i="8" l="1"/>
  <c r="MM1" i="8"/>
  <c r="MM64" i="8"/>
  <c r="MM31" i="8"/>
  <c r="MM26" i="8"/>
  <c r="MN3" i="8"/>
  <c r="MN7" i="8" s="1"/>
  <c r="MM29" i="8"/>
  <c r="MM27" i="8"/>
  <c r="MM17" i="8"/>
  <c r="MM96" i="8"/>
  <c r="MM32" i="8"/>
  <c r="MM95" i="8"/>
  <c r="MM74" i="8"/>
  <c r="MM93" i="8"/>
  <c r="MM4" i="8"/>
  <c r="MM68" i="8"/>
  <c r="MM94" i="8"/>
  <c r="MM67" i="8"/>
  <c r="MM66" i="8"/>
  <c r="MM30" i="8"/>
  <c r="MM70" i="8"/>
  <c r="MM65" i="8"/>
  <c r="MM38" i="8"/>
  <c r="MM34" i="8"/>
  <c r="MM63" i="8"/>
  <c r="MM69" i="8"/>
  <c r="MM28" i="8"/>
  <c r="MM33" i="8"/>
  <c r="MM62" i="8"/>
  <c r="MM2" i="8"/>
  <c r="ML27" i="12"/>
  <c r="ML67" i="12"/>
  <c r="ML26" i="12"/>
  <c r="ML32" i="12"/>
  <c r="ML33" i="12"/>
  <c r="ML29" i="12"/>
  <c r="ML65" i="12"/>
  <c r="ML62" i="12"/>
  <c r="ML94" i="12"/>
  <c r="MM2" i="12"/>
  <c r="MM6" i="12" s="1"/>
  <c r="ML95" i="12"/>
  <c r="ML68" i="12"/>
  <c r="ML69" i="12"/>
  <c r="ML73" i="12"/>
  <c r="ML66" i="12"/>
  <c r="ML63" i="12"/>
  <c r="ML31" i="12"/>
  <c r="ML30" i="12"/>
  <c r="ML92" i="12"/>
  <c r="ML64" i="12"/>
  <c r="ML3" i="12"/>
  <c r="ML25" i="12"/>
  <c r="ML37" i="12"/>
  <c r="ML93" i="12"/>
  <c r="ML28" i="12"/>
  <c r="ML16" i="12"/>
  <c r="ML61" i="12"/>
  <c r="MN2" i="8" l="1"/>
  <c r="MN2" i="12"/>
  <c r="MN6" i="12" s="1"/>
  <c r="MM27" i="12"/>
  <c r="MM37" i="12"/>
  <c r="MM32" i="12"/>
  <c r="MM92" i="12"/>
  <c r="MM66" i="12"/>
  <c r="MM3" i="12"/>
  <c r="MM63" i="12"/>
  <c r="MM29" i="12"/>
  <c r="MM73" i="12"/>
  <c r="MM95" i="12"/>
  <c r="MM64" i="12"/>
  <c r="MM93" i="12"/>
  <c r="MM62" i="12"/>
  <c r="MM26" i="12"/>
  <c r="MM68" i="12"/>
  <c r="MM16" i="12"/>
  <c r="MM31" i="12"/>
  <c r="MM33" i="12"/>
  <c r="MM65" i="12"/>
  <c r="MM67" i="12"/>
  <c r="MM28" i="12"/>
  <c r="MM69" i="12"/>
  <c r="MM25" i="12"/>
  <c r="MM30" i="12"/>
  <c r="MM94" i="12"/>
  <c r="MM61" i="12"/>
  <c r="MN1" i="8"/>
  <c r="MO3" i="8"/>
  <c r="MO7" i="8" s="1"/>
  <c r="MN70" i="8"/>
  <c r="MN4" i="8"/>
  <c r="MN63" i="8"/>
  <c r="MN32" i="8"/>
  <c r="MN66" i="8"/>
  <c r="MN33" i="8"/>
  <c r="MN68" i="8"/>
  <c r="MN96" i="8"/>
  <c r="MN31" i="8"/>
  <c r="MN38" i="8"/>
  <c r="MN26" i="8"/>
  <c r="MN29" i="8"/>
  <c r="MN65" i="8"/>
  <c r="MN27" i="8"/>
  <c r="MN94" i="8"/>
  <c r="MN74" i="8"/>
  <c r="MN67" i="8"/>
  <c r="MN95" i="8"/>
  <c r="MN34" i="8"/>
  <c r="MN93" i="8"/>
  <c r="MN69" i="8"/>
  <c r="MN28" i="8"/>
  <c r="MN64" i="8"/>
  <c r="MN17" i="8"/>
  <c r="MN30" i="8"/>
  <c r="MN62" i="8"/>
  <c r="MO1" i="8" l="1"/>
  <c r="MO38" i="8"/>
  <c r="MO93" i="8"/>
  <c r="MO34" i="8"/>
  <c r="MO74" i="8"/>
  <c r="MP3" i="8"/>
  <c r="MP7" i="8" s="1"/>
  <c r="MO95" i="8"/>
  <c r="MO67" i="8"/>
  <c r="MO96" i="8"/>
  <c r="MO27" i="8"/>
  <c r="MO33" i="8"/>
  <c r="MO31" i="8"/>
  <c r="MO63" i="8"/>
  <c r="MO32" i="8"/>
  <c r="MO4" i="8"/>
  <c r="MO66" i="8"/>
  <c r="MO28" i="8"/>
  <c r="MO65" i="8"/>
  <c r="MO70" i="8"/>
  <c r="MO17" i="8"/>
  <c r="MO29" i="8"/>
  <c r="MO69" i="8"/>
  <c r="MO94" i="8"/>
  <c r="MO64" i="8"/>
  <c r="MO68" i="8"/>
  <c r="MO26" i="8"/>
  <c r="MO30" i="8"/>
  <c r="MO62" i="8"/>
  <c r="MO2" i="8"/>
  <c r="MN64" i="12"/>
  <c r="MN33" i="12"/>
  <c r="MN65" i="12"/>
  <c r="MN92" i="12"/>
  <c r="MO2" i="12"/>
  <c r="MO6" i="12" s="1"/>
  <c r="MN69" i="12"/>
  <c r="MN67" i="12"/>
  <c r="MN95" i="12"/>
  <c r="MN25" i="12"/>
  <c r="MN62" i="12"/>
  <c r="MN3" i="12"/>
  <c r="MN63" i="12"/>
  <c r="MN68" i="12"/>
  <c r="MN16" i="12"/>
  <c r="MN31" i="12"/>
  <c r="MN27" i="12"/>
  <c r="MN26" i="12"/>
  <c r="MN32" i="12"/>
  <c r="MN93" i="12"/>
  <c r="MN73" i="12"/>
  <c r="MN30" i="12"/>
  <c r="MN28" i="12"/>
  <c r="MN37" i="12"/>
  <c r="MN94" i="12"/>
  <c r="MN29" i="12"/>
  <c r="MN66" i="12"/>
  <c r="MN61" i="12"/>
  <c r="MP1" i="8" l="1"/>
  <c r="MP2" i="8"/>
  <c r="MP28" i="8"/>
  <c r="MP38" i="8"/>
  <c r="MQ3" i="8"/>
  <c r="MQ7" i="8" s="1"/>
  <c r="MP32" i="8"/>
  <c r="MP66" i="8"/>
  <c r="MP65" i="8"/>
  <c r="MP67" i="8"/>
  <c r="MP64" i="8"/>
  <c r="MP34" i="8"/>
  <c r="MP31" i="8"/>
  <c r="MP63" i="8"/>
  <c r="MP17" i="8"/>
  <c r="MP95" i="8"/>
  <c r="MP74" i="8"/>
  <c r="MP29" i="8"/>
  <c r="MP68" i="8"/>
  <c r="MP94" i="8"/>
  <c r="MP33" i="8"/>
  <c r="MP26" i="8"/>
  <c r="MP70" i="8"/>
  <c r="MP27" i="8"/>
  <c r="MP96" i="8"/>
  <c r="MP69" i="8"/>
  <c r="MP4" i="8"/>
  <c r="MP93" i="8"/>
  <c r="MP30" i="8"/>
  <c r="MP62" i="8"/>
  <c r="MO67" i="12"/>
  <c r="MO29" i="12"/>
  <c r="MO93" i="12"/>
  <c r="MO16" i="12"/>
  <c r="MO33" i="12"/>
  <c r="MO63" i="12"/>
  <c r="MO3" i="12"/>
  <c r="MO30" i="12"/>
  <c r="MO95" i="12"/>
  <c r="MO65" i="12"/>
  <c r="MO31" i="12"/>
  <c r="MO73" i="12"/>
  <c r="MO94" i="12"/>
  <c r="MO26" i="12"/>
  <c r="MO37" i="12"/>
  <c r="MO68" i="12"/>
  <c r="MO25" i="12"/>
  <c r="MO27" i="12"/>
  <c r="MO64" i="12"/>
  <c r="MO28" i="12"/>
  <c r="MP2" i="12"/>
  <c r="MP6" i="12" s="1"/>
  <c r="MO32" i="12"/>
  <c r="MO69" i="12"/>
  <c r="MO92" i="12"/>
  <c r="MO62" i="12"/>
  <c r="MO66" i="12"/>
  <c r="MO61" i="12"/>
  <c r="MQ1" i="8" l="1"/>
  <c r="MQ2" i="8"/>
  <c r="MQ67" i="8"/>
  <c r="MQ68" i="8"/>
  <c r="MQ28" i="8"/>
  <c r="MQ38" i="8"/>
  <c r="MQ30" i="8"/>
  <c r="MQ93" i="8"/>
  <c r="MQ31" i="8"/>
  <c r="MQ64" i="8"/>
  <c r="MQ27" i="8"/>
  <c r="MQ74" i="8"/>
  <c r="MQ66" i="8"/>
  <c r="MQ17" i="8"/>
  <c r="MQ96" i="8"/>
  <c r="MQ95" i="8"/>
  <c r="MQ4" i="8"/>
  <c r="MR3" i="8"/>
  <c r="MR7" i="8" s="1"/>
  <c r="MQ65" i="8"/>
  <c r="MQ26" i="8"/>
  <c r="MQ94" i="8"/>
  <c r="MQ33" i="8"/>
  <c r="MQ29" i="8"/>
  <c r="MQ32" i="8"/>
  <c r="MQ34" i="8"/>
  <c r="MQ70" i="8"/>
  <c r="MQ69" i="8"/>
  <c r="MQ63" i="8"/>
  <c r="MQ62" i="8"/>
  <c r="MP28" i="12"/>
  <c r="MP62" i="12"/>
  <c r="MP30" i="12"/>
  <c r="MP63" i="12"/>
  <c r="MP29" i="12"/>
  <c r="MQ2" i="12"/>
  <c r="MQ6" i="12" s="1"/>
  <c r="MP32" i="12"/>
  <c r="MP69" i="12"/>
  <c r="MP26" i="12"/>
  <c r="MP93" i="12"/>
  <c r="MP64" i="12"/>
  <c r="MP66" i="12"/>
  <c r="MP27" i="12"/>
  <c r="MP65" i="12"/>
  <c r="MP31" i="12"/>
  <c r="MP16" i="12"/>
  <c r="MP25" i="12"/>
  <c r="MP37" i="12"/>
  <c r="MP67" i="12"/>
  <c r="MP33" i="12"/>
  <c r="MP73" i="12"/>
  <c r="MP3" i="12"/>
  <c r="MP92" i="12"/>
  <c r="MP94" i="12"/>
  <c r="MP95" i="12"/>
  <c r="MP68" i="12"/>
  <c r="MP61" i="12"/>
  <c r="MR2" i="8" l="1"/>
  <c r="MR1" i="8"/>
  <c r="MR70" i="8"/>
  <c r="MR17" i="8"/>
  <c r="MR65" i="8"/>
  <c r="MS3" i="8"/>
  <c r="MS7" i="8" s="1"/>
  <c r="MR26" i="8"/>
  <c r="MR29" i="8"/>
  <c r="MR32" i="8"/>
  <c r="MR74" i="8"/>
  <c r="MR27" i="8"/>
  <c r="MR38" i="8"/>
  <c r="MR28" i="8"/>
  <c r="MR95" i="8"/>
  <c r="MR66" i="8"/>
  <c r="MR31" i="8"/>
  <c r="MR64" i="8"/>
  <c r="MR30" i="8"/>
  <c r="MR63" i="8"/>
  <c r="MR69" i="8"/>
  <c r="MR93" i="8"/>
  <c r="MR33" i="8"/>
  <c r="MR67" i="8"/>
  <c r="MR4" i="8"/>
  <c r="MR94" i="8"/>
  <c r="MR68" i="8"/>
  <c r="MR34" i="8"/>
  <c r="MR96" i="8"/>
  <c r="MR62" i="8"/>
  <c r="MQ28" i="12"/>
  <c r="MQ73" i="12"/>
  <c r="MQ31" i="12"/>
  <c r="MQ25" i="12"/>
  <c r="MQ64" i="12"/>
  <c r="MQ63" i="12"/>
  <c r="MQ26" i="12"/>
  <c r="MQ37" i="12"/>
  <c r="MQ33" i="12"/>
  <c r="MQ66" i="12"/>
  <c r="MQ69" i="12"/>
  <c r="MQ30" i="12"/>
  <c r="MQ67" i="12"/>
  <c r="MQ65" i="12"/>
  <c r="MQ32" i="12"/>
  <c r="MQ3" i="12"/>
  <c r="MQ16" i="12"/>
  <c r="MQ29" i="12"/>
  <c r="MQ93" i="12"/>
  <c r="MQ95" i="12"/>
  <c r="MQ92" i="12"/>
  <c r="MQ68" i="12"/>
  <c r="MQ94" i="12"/>
  <c r="MR2" i="12"/>
  <c r="MR6" i="12" s="1"/>
  <c r="MQ62" i="12"/>
  <c r="MQ27" i="12"/>
  <c r="MQ61" i="12"/>
  <c r="MS1" i="8" l="1"/>
  <c r="MS2" i="8"/>
  <c r="MS17" i="8"/>
  <c r="MS74" i="8"/>
  <c r="MS30" i="8"/>
  <c r="MS28" i="8"/>
  <c r="MS67" i="8"/>
  <c r="MS69" i="8"/>
  <c r="MS32" i="8"/>
  <c r="MS93" i="8"/>
  <c r="MS70" i="8"/>
  <c r="MS29" i="8"/>
  <c r="MS31" i="8"/>
  <c r="MS64" i="8"/>
  <c r="MS27" i="8"/>
  <c r="MS34" i="8"/>
  <c r="MS26" i="8"/>
  <c r="MS65" i="8"/>
  <c r="MS33" i="8"/>
  <c r="MS4" i="8"/>
  <c r="MS68" i="8"/>
  <c r="MS63" i="8"/>
  <c r="MS66" i="8"/>
  <c r="MS38" i="8"/>
  <c r="MT3" i="8"/>
  <c r="MT7" i="8" s="1"/>
  <c r="MS94" i="8"/>
  <c r="MS96" i="8"/>
  <c r="MS95" i="8"/>
  <c r="MS62" i="8"/>
  <c r="MR63" i="12"/>
  <c r="MR95" i="12"/>
  <c r="MR93" i="12"/>
  <c r="MR68" i="12"/>
  <c r="MS2" i="12"/>
  <c r="MS6" i="12" s="1"/>
  <c r="MR64" i="12"/>
  <c r="MR28" i="12"/>
  <c r="MR67" i="12"/>
  <c r="MR29" i="12"/>
  <c r="MR66" i="12"/>
  <c r="MR65" i="12"/>
  <c r="MR25" i="12"/>
  <c r="MR92" i="12"/>
  <c r="MR33" i="12"/>
  <c r="MR27" i="12"/>
  <c r="MR16" i="12"/>
  <c r="MR3" i="12"/>
  <c r="MR37" i="12"/>
  <c r="MR94" i="12"/>
  <c r="MR73" i="12"/>
  <c r="MR62" i="12"/>
  <c r="MR32" i="12"/>
  <c r="MR69" i="12"/>
  <c r="MR30" i="12"/>
  <c r="MR26" i="12"/>
  <c r="MR31" i="12"/>
  <c r="MR61" i="12"/>
  <c r="MT2" i="8" l="1"/>
  <c r="MT1" i="8"/>
  <c r="MT66" i="8"/>
  <c r="MT30" i="8"/>
  <c r="MT70" i="8"/>
  <c r="MT67" i="8"/>
  <c r="MT69" i="8"/>
  <c r="MT93" i="8"/>
  <c r="MT74" i="8"/>
  <c r="MT32" i="8"/>
  <c r="MT63" i="8"/>
  <c r="MT29" i="8"/>
  <c r="MT64" i="8"/>
  <c r="MT68" i="8"/>
  <c r="MT94" i="8"/>
  <c r="MU3" i="8"/>
  <c r="MU7" i="8" s="1"/>
  <c r="MT65" i="8"/>
  <c r="MT26" i="8"/>
  <c r="MT27" i="8"/>
  <c r="MT17" i="8"/>
  <c r="MT33" i="8"/>
  <c r="MT31" i="8"/>
  <c r="MT96" i="8"/>
  <c r="MT95" i="8"/>
  <c r="MT38" i="8"/>
  <c r="MT34" i="8"/>
  <c r="MT4" i="8"/>
  <c r="MT28" i="8"/>
  <c r="MT62" i="8"/>
  <c r="MS27" i="12"/>
  <c r="MS65" i="12"/>
  <c r="MS32" i="12"/>
  <c r="MS69" i="12"/>
  <c r="MS64" i="12"/>
  <c r="MS25" i="12"/>
  <c r="MS92" i="12"/>
  <c r="MS66" i="12"/>
  <c r="MS30" i="12"/>
  <c r="MS31" i="12"/>
  <c r="MS26" i="12"/>
  <c r="MS68" i="12"/>
  <c r="MS62" i="12"/>
  <c r="MS93" i="12"/>
  <c r="MS73" i="12"/>
  <c r="MS33" i="12"/>
  <c r="MS29" i="12"/>
  <c r="MS95" i="12"/>
  <c r="MS3" i="12"/>
  <c r="MS67" i="12"/>
  <c r="MS63" i="12"/>
  <c r="MS28" i="12"/>
  <c r="MS94" i="12"/>
  <c r="MS16" i="12"/>
  <c r="MS37" i="12"/>
  <c r="MT2" i="12"/>
  <c r="MT6" i="12" s="1"/>
  <c r="MS61" i="12"/>
  <c r="MU1" i="8" l="1"/>
  <c r="MU2" i="8"/>
  <c r="MU67" i="8"/>
  <c r="MU27" i="8"/>
  <c r="MU33" i="8"/>
  <c r="MU68" i="8"/>
  <c r="MU64" i="8"/>
  <c r="MU17" i="8"/>
  <c r="MU30" i="8"/>
  <c r="MU26" i="8"/>
  <c r="MU65" i="8"/>
  <c r="MU95" i="8"/>
  <c r="MU4" i="8"/>
  <c r="MU94" i="8"/>
  <c r="MV3" i="8"/>
  <c r="MV7" i="8" s="1"/>
  <c r="MU34" i="8"/>
  <c r="MU96" i="8"/>
  <c r="MU31" i="8"/>
  <c r="MU66" i="8"/>
  <c r="MU74" i="8"/>
  <c r="MU38" i="8"/>
  <c r="MU70" i="8"/>
  <c r="MU32" i="8"/>
  <c r="MU29" i="8"/>
  <c r="MU28" i="8"/>
  <c r="MU93" i="8"/>
  <c r="MU63" i="8"/>
  <c r="MU69" i="8"/>
  <c r="MU62" i="8"/>
  <c r="MT33" i="12"/>
  <c r="MT63" i="12"/>
  <c r="MT73" i="12"/>
  <c r="MT64" i="12"/>
  <c r="MT66" i="12"/>
  <c r="MT16" i="12"/>
  <c r="MT67" i="12"/>
  <c r="MT25" i="12"/>
  <c r="MT95" i="12"/>
  <c r="MT94" i="12"/>
  <c r="MU2" i="12"/>
  <c r="MU6" i="12" s="1"/>
  <c r="MT92" i="12"/>
  <c r="MT62" i="12"/>
  <c r="MT69" i="12"/>
  <c r="MT68" i="12"/>
  <c r="MT29" i="12"/>
  <c r="MT32" i="12"/>
  <c r="MT26" i="12"/>
  <c r="MT28" i="12"/>
  <c r="MT93" i="12"/>
  <c r="MT30" i="12"/>
  <c r="MT37" i="12"/>
  <c r="MT65" i="12"/>
  <c r="MT27" i="12"/>
  <c r="MT31" i="12"/>
  <c r="MT3" i="12"/>
  <c r="MT61" i="12"/>
  <c r="MV2" i="8" l="1"/>
  <c r="MV1" i="8"/>
  <c r="MV63" i="8"/>
  <c r="MV17" i="8"/>
  <c r="MV31" i="8"/>
  <c r="MV69" i="8"/>
  <c r="MV95" i="8"/>
  <c r="MV96" i="8"/>
  <c r="MV28" i="8"/>
  <c r="MV30" i="8"/>
  <c r="MV74" i="8"/>
  <c r="MV70" i="8"/>
  <c r="MW3" i="8"/>
  <c r="MW7" i="8" s="1"/>
  <c r="MV4" i="8"/>
  <c r="MV94" i="8"/>
  <c r="MV93" i="8"/>
  <c r="MV64" i="8"/>
  <c r="MV26" i="8"/>
  <c r="MV66" i="8"/>
  <c r="MV34" i="8"/>
  <c r="MV32" i="8"/>
  <c r="MV65" i="8"/>
  <c r="MV68" i="8"/>
  <c r="MV29" i="8"/>
  <c r="MV33" i="8"/>
  <c r="MV67" i="8"/>
  <c r="MV38" i="8"/>
  <c r="MV27" i="8"/>
  <c r="MV62" i="8"/>
  <c r="MU33" i="12"/>
  <c r="MU16" i="12"/>
  <c r="MU30" i="12"/>
  <c r="MU26" i="12"/>
  <c r="MU69" i="12"/>
  <c r="MU62" i="12"/>
  <c r="MU66" i="12"/>
  <c r="MU27" i="12"/>
  <c r="MU32" i="12"/>
  <c r="MU67" i="12"/>
  <c r="MU64" i="12"/>
  <c r="MU94" i="12"/>
  <c r="MU92" i="12"/>
  <c r="MU3" i="12"/>
  <c r="MU93" i="12"/>
  <c r="MU29" i="12"/>
  <c r="MU25" i="12"/>
  <c r="MU31" i="12"/>
  <c r="MU95" i="12"/>
  <c r="MU73" i="12"/>
  <c r="MU63" i="12"/>
  <c r="MV2" i="12"/>
  <c r="MV6" i="12" s="1"/>
  <c r="MU28" i="12"/>
  <c r="MU68" i="12"/>
  <c r="MU37" i="12"/>
  <c r="MU65" i="12"/>
  <c r="MU61" i="12"/>
  <c r="MW2" i="8" l="1"/>
  <c r="MX7" i="8"/>
  <c r="MW1" i="8"/>
  <c r="MW4" i="8"/>
  <c r="MW17" i="8"/>
  <c r="MW96" i="8"/>
  <c r="MW32" i="8"/>
  <c r="MW34" i="8"/>
  <c r="MW64" i="8"/>
  <c r="MW67" i="8"/>
  <c r="MW65" i="8"/>
  <c r="MW93" i="8"/>
  <c r="MW70" i="8"/>
  <c r="MX3" i="8"/>
  <c r="MW94" i="8"/>
  <c r="MW74" i="8"/>
  <c r="MW27" i="8"/>
  <c r="MW31" i="8"/>
  <c r="MW26" i="8"/>
  <c r="MW33" i="8"/>
  <c r="MW28" i="8"/>
  <c r="MW69" i="8"/>
  <c r="MW66" i="8"/>
  <c r="MW29" i="8"/>
  <c r="MW68" i="8"/>
  <c r="MW95" i="8"/>
  <c r="MW38" i="8"/>
  <c r="MW30" i="8"/>
  <c r="MW63" i="8"/>
  <c r="MW62" i="8"/>
  <c r="MV37" i="12"/>
  <c r="MV93" i="12"/>
  <c r="MV65" i="12"/>
  <c r="MV30" i="12"/>
  <c r="MV16" i="12"/>
  <c r="MV29" i="12"/>
  <c r="MV28" i="12"/>
  <c r="MV94" i="12"/>
  <c r="MW2" i="12"/>
  <c r="MW6" i="12" s="1"/>
  <c r="MV73" i="12"/>
  <c r="MV64" i="12"/>
  <c r="MV26" i="12"/>
  <c r="MV66" i="12"/>
  <c r="MV25" i="12"/>
  <c r="MV92" i="12"/>
  <c r="MV69" i="12"/>
  <c r="MV67" i="12"/>
  <c r="MV3" i="12"/>
  <c r="MV68" i="12"/>
  <c r="MV63" i="12"/>
  <c r="MV32" i="12"/>
  <c r="MV33" i="12"/>
  <c r="MV62" i="12"/>
  <c r="MV95" i="12"/>
  <c r="MV31" i="12"/>
  <c r="MV27" i="12"/>
  <c r="MV61" i="12"/>
  <c r="MX1" i="8" l="1"/>
  <c r="MY7" i="8"/>
  <c r="MX2" i="8"/>
  <c r="MX74" i="8"/>
  <c r="MX70" i="8"/>
  <c r="MX17" i="8"/>
  <c r="MX29" i="8"/>
  <c r="MX26" i="8"/>
  <c r="MX69" i="8"/>
  <c r="MX67" i="8"/>
  <c r="MX68" i="8"/>
  <c r="MX30" i="8"/>
  <c r="MX94" i="8"/>
  <c r="MX4" i="8"/>
  <c r="MX65" i="8"/>
  <c r="MX95" i="8"/>
  <c r="MX96" i="8"/>
  <c r="MX64" i="8"/>
  <c r="MX34" i="8"/>
  <c r="MX28" i="8"/>
  <c r="MX27" i="8"/>
  <c r="MX31" i="8"/>
  <c r="MX93" i="8"/>
  <c r="MX63" i="8"/>
  <c r="MX38" i="8"/>
  <c r="MX33" i="8"/>
  <c r="MX32" i="8"/>
  <c r="MY3" i="8"/>
  <c r="MX66" i="8"/>
  <c r="MX62" i="8"/>
  <c r="MW28" i="12"/>
  <c r="MW65" i="12"/>
  <c r="MX2" i="12"/>
  <c r="MX6" i="12" s="1"/>
  <c r="MW92" i="12"/>
  <c r="MW29" i="12"/>
  <c r="MW64" i="12"/>
  <c r="MW3" i="12"/>
  <c r="MW62" i="12"/>
  <c r="MW27" i="12"/>
  <c r="MW73" i="12"/>
  <c r="MW95" i="12"/>
  <c r="MW32" i="12"/>
  <c r="MW94" i="12"/>
  <c r="MW25" i="12"/>
  <c r="MW63" i="12"/>
  <c r="MW67" i="12"/>
  <c r="MW33" i="12"/>
  <c r="MW93" i="12"/>
  <c r="MW31" i="12"/>
  <c r="MW66" i="12"/>
  <c r="MW26" i="12"/>
  <c r="MW68" i="12"/>
  <c r="MW37" i="12"/>
  <c r="MW30" i="12"/>
  <c r="MW16" i="12"/>
  <c r="MW69" i="12"/>
  <c r="MW61" i="12"/>
  <c r="MY1" i="8" l="1"/>
  <c r="MZ7" i="8"/>
  <c r="MX63" i="12"/>
  <c r="MX66" i="12"/>
  <c r="MX69" i="12"/>
  <c r="MX25" i="12"/>
  <c r="MX26" i="12"/>
  <c r="MX65" i="12"/>
  <c r="MX37" i="12"/>
  <c r="MX29" i="12"/>
  <c r="MX30" i="12"/>
  <c r="MX27" i="12"/>
  <c r="MX94" i="12"/>
  <c r="MX33" i="12"/>
  <c r="MY2" i="12"/>
  <c r="MY6" i="12" s="1"/>
  <c r="MX31" i="12"/>
  <c r="MX28" i="12"/>
  <c r="MX67" i="12"/>
  <c r="MX62" i="12"/>
  <c r="MX92" i="12"/>
  <c r="MX95" i="12"/>
  <c r="MX16" i="12"/>
  <c r="MX3" i="12"/>
  <c r="MX32" i="12"/>
  <c r="MX93" i="12"/>
  <c r="MX68" i="12"/>
  <c r="MX73" i="12"/>
  <c r="MX64" i="12"/>
  <c r="MX61" i="12"/>
  <c r="MY2" i="8"/>
  <c r="MY17" i="8"/>
  <c r="MY95" i="8"/>
  <c r="MY4" i="8"/>
  <c r="MY38" i="8"/>
  <c r="MY33" i="8"/>
  <c r="MY66" i="8"/>
  <c r="MY74" i="8"/>
  <c r="MY69" i="8"/>
  <c r="MY34" i="8"/>
  <c r="MY27" i="8"/>
  <c r="MY64" i="8"/>
  <c r="MY30" i="8"/>
  <c r="MY94" i="8"/>
  <c r="MY65" i="8"/>
  <c r="MY28" i="8"/>
  <c r="MY93" i="8"/>
  <c r="MY32" i="8"/>
  <c r="MY68" i="8"/>
  <c r="MY63" i="8"/>
  <c r="MY67" i="8"/>
  <c r="MZ3" i="8"/>
  <c r="NA7" i="8" s="1"/>
  <c r="MY96" i="8"/>
  <c r="MY26" i="8"/>
  <c r="MY29" i="8"/>
  <c r="MY31" i="8"/>
  <c r="MY70" i="8"/>
  <c r="MY62" i="8"/>
  <c r="MZ1" i="8" l="1"/>
  <c r="MZ17" i="8"/>
  <c r="MZ30" i="8"/>
  <c r="MZ74" i="8"/>
  <c r="MZ65" i="8"/>
  <c r="MZ4" i="8"/>
  <c r="MZ66" i="8"/>
  <c r="MZ70" i="8"/>
  <c r="MZ26" i="8"/>
  <c r="MZ38" i="8"/>
  <c r="MZ94" i="8"/>
  <c r="MZ69" i="8"/>
  <c r="MZ64" i="8"/>
  <c r="MZ28" i="8"/>
  <c r="MZ63" i="8"/>
  <c r="MZ27" i="8"/>
  <c r="MZ33" i="8"/>
  <c r="MZ68" i="8"/>
  <c r="MZ31" i="8"/>
  <c r="MZ67" i="8"/>
  <c r="MZ32" i="8"/>
  <c r="MZ34" i="8"/>
  <c r="MZ96" i="8"/>
  <c r="MZ95" i="8"/>
  <c r="NA3" i="8"/>
  <c r="MZ29" i="8"/>
  <c r="MZ93" i="8"/>
  <c r="MZ62" i="8"/>
  <c r="MZ2" i="8"/>
  <c r="MZ2" i="12"/>
  <c r="MZ6" i="12" s="1"/>
  <c r="MY33" i="12"/>
  <c r="MY26" i="12"/>
  <c r="MY68" i="12"/>
  <c r="MY65" i="12"/>
  <c r="MY63" i="12"/>
  <c r="MY94" i="12"/>
  <c r="MY64" i="12"/>
  <c r="MY66" i="12"/>
  <c r="MY73" i="12"/>
  <c r="MY62" i="12"/>
  <c r="MY31" i="12"/>
  <c r="MY28" i="12"/>
  <c r="MY67" i="12"/>
  <c r="MY27" i="12"/>
  <c r="MY37" i="12"/>
  <c r="MY3" i="12"/>
  <c r="MY25" i="12"/>
  <c r="MY92" i="12"/>
  <c r="MY95" i="12"/>
  <c r="MY1" i="12"/>
  <c r="MY29" i="12"/>
  <c r="MY69" i="12"/>
  <c r="MY93" i="12"/>
  <c r="MY16" i="12"/>
  <c r="MY30" i="12"/>
  <c r="MY32" i="12"/>
  <c r="MY61" i="12"/>
  <c r="NA1" i="8" l="1"/>
  <c r="NB7" i="8"/>
  <c r="MZ33" i="12"/>
  <c r="MZ30" i="12"/>
  <c r="MZ32" i="12"/>
  <c r="MZ37" i="12"/>
  <c r="MZ68" i="12"/>
  <c r="MZ73" i="12"/>
  <c r="MZ66" i="12"/>
  <c r="MZ25" i="12"/>
  <c r="MZ95" i="12"/>
  <c r="MZ63" i="12"/>
  <c r="MZ94" i="12"/>
  <c r="MZ65" i="12"/>
  <c r="MZ28" i="12"/>
  <c r="MZ31" i="12"/>
  <c r="MZ62" i="12"/>
  <c r="MZ92" i="12"/>
  <c r="MZ3" i="12"/>
  <c r="MZ67" i="12"/>
  <c r="MZ64" i="12"/>
  <c r="MZ16" i="12"/>
  <c r="NA2" i="12"/>
  <c r="NA6" i="12" s="1"/>
  <c r="MZ69" i="12"/>
  <c r="MZ29" i="12"/>
  <c r="MZ27" i="12"/>
  <c r="MZ26" i="12"/>
  <c r="MZ93" i="12"/>
  <c r="MZ61" i="12"/>
  <c r="NA2" i="8"/>
  <c r="NA38" i="8"/>
  <c r="NA67" i="8"/>
  <c r="NA96" i="8"/>
  <c r="NA26" i="8"/>
  <c r="NA65" i="8"/>
  <c r="NA95" i="8"/>
  <c r="NA70" i="8"/>
  <c r="NA63" i="8"/>
  <c r="NA29" i="8"/>
  <c r="NA94" i="8"/>
  <c r="NA34" i="8"/>
  <c r="NA4" i="8"/>
  <c r="NA68" i="8"/>
  <c r="NA66" i="8"/>
  <c r="NA93" i="8"/>
  <c r="NA30" i="8"/>
  <c r="NA28" i="8"/>
  <c r="NA69" i="8"/>
  <c r="NA32" i="8"/>
  <c r="NB3" i="8"/>
  <c r="NA17" i="8"/>
  <c r="NA27" i="8"/>
  <c r="NA64" i="8"/>
  <c r="NA31" i="8"/>
  <c r="NA74" i="8"/>
  <c r="NA33" i="8"/>
  <c r="NA62" i="8"/>
  <c r="NB1" i="8" l="1"/>
  <c r="NC7" i="8"/>
  <c r="NB2" i="8"/>
  <c r="NB67" i="8"/>
  <c r="NB30" i="8"/>
  <c r="NB33" i="8"/>
  <c r="NB32" i="8"/>
  <c r="NB93" i="8"/>
  <c r="NB94" i="8"/>
  <c r="NB69" i="8"/>
  <c r="NB68" i="8"/>
  <c r="NB74" i="8"/>
  <c r="NB64" i="8"/>
  <c r="NB70" i="8"/>
  <c r="NB96" i="8"/>
  <c r="NB4" i="8"/>
  <c r="NB65" i="8"/>
  <c r="NB17" i="8"/>
  <c r="NB26" i="8"/>
  <c r="NB38" i="8"/>
  <c r="NB28" i="8"/>
  <c r="NB66" i="8"/>
  <c r="NB34" i="8"/>
  <c r="NB95" i="8"/>
  <c r="NB27" i="8"/>
  <c r="NC3" i="8"/>
  <c r="NB31" i="8"/>
  <c r="NB63" i="8"/>
  <c r="NB29" i="8"/>
  <c r="NB62" i="8"/>
  <c r="NA68" i="12"/>
  <c r="NA93" i="12"/>
  <c r="NA3" i="12"/>
  <c r="NA64" i="12"/>
  <c r="NA28" i="12"/>
  <c r="NA69" i="12"/>
  <c r="NA37" i="12"/>
  <c r="NA67" i="12"/>
  <c r="NA32" i="12"/>
  <c r="NA29" i="12"/>
  <c r="NA95" i="12"/>
  <c r="NA16" i="12"/>
  <c r="NA92" i="12"/>
  <c r="NA27" i="12"/>
  <c r="NA30" i="12"/>
  <c r="NA66" i="12"/>
  <c r="NA31" i="12"/>
  <c r="NA73" i="12"/>
  <c r="NA63" i="12"/>
  <c r="NA62" i="12"/>
  <c r="NA94" i="12"/>
  <c r="NA33" i="12"/>
  <c r="NA26" i="12"/>
  <c r="NB2" i="12"/>
  <c r="NB6" i="12" s="1"/>
  <c r="NA65" i="12"/>
  <c r="NA25" i="12"/>
  <c r="NA61" i="12"/>
  <c r="NC1" i="8" l="1"/>
  <c r="ND7" i="8"/>
  <c r="NC2" i="8"/>
  <c r="NC94" i="8"/>
  <c r="NC65" i="8"/>
  <c r="NC17" i="8"/>
  <c r="ND3" i="8"/>
  <c r="NC74" i="8"/>
  <c r="NC64" i="8"/>
  <c r="NC67" i="8"/>
  <c r="NC32" i="8"/>
  <c r="NC38" i="8"/>
  <c r="NC28" i="8"/>
  <c r="NC70" i="8"/>
  <c r="NC95" i="8"/>
  <c r="NC93" i="8"/>
  <c r="NC96" i="8"/>
  <c r="NC26" i="8"/>
  <c r="NC27" i="8"/>
  <c r="NC63" i="8"/>
  <c r="NC31" i="8"/>
  <c r="NC69" i="8"/>
  <c r="NC30" i="8"/>
  <c r="NC4" i="8"/>
  <c r="NC66" i="8"/>
  <c r="NC29" i="8"/>
  <c r="NC33" i="8"/>
  <c r="NC68" i="8"/>
  <c r="NC34" i="8"/>
  <c r="NC62" i="8"/>
  <c r="NB62" i="12"/>
  <c r="NB29" i="12"/>
  <c r="NB31" i="12"/>
  <c r="NB30" i="12"/>
  <c r="NB64" i="12"/>
  <c r="NB92" i="12"/>
  <c r="NB37" i="12"/>
  <c r="NB28" i="12"/>
  <c r="NB26" i="12"/>
  <c r="NB69" i="12"/>
  <c r="NB16" i="12"/>
  <c r="NB68" i="12"/>
  <c r="NB67" i="12"/>
  <c r="NB3" i="12"/>
  <c r="NB95" i="12"/>
  <c r="NB73" i="12"/>
  <c r="NB93" i="12"/>
  <c r="NB94" i="12"/>
  <c r="NC2" i="12"/>
  <c r="NC6" i="12" s="1"/>
  <c r="NB65" i="12"/>
  <c r="NB27" i="12"/>
  <c r="NB33" i="12"/>
  <c r="NB32" i="12"/>
  <c r="NB66" i="12"/>
  <c r="NB63" i="12"/>
  <c r="NB25" i="12"/>
  <c r="NB61" i="12"/>
  <c r="ND1" i="8" l="1"/>
  <c r="NE7" i="8"/>
  <c r="NC25" i="12"/>
  <c r="NC30" i="12"/>
  <c r="NC63" i="12"/>
  <c r="ND2" i="12"/>
  <c r="ND6" i="12" s="1"/>
  <c r="NC32" i="12"/>
  <c r="NC33" i="12"/>
  <c r="NC37" i="12"/>
  <c r="NC3" i="12"/>
  <c r="NC64" i="12"/>
  <c r="NC29" i="12"/>
  <c r="NC16" i="12"/>
  <c r="NC67" i="12"/>
  <c r="NC66" i="12"/>
  <c r="NC65" i="12"/>
  <c r="NC69" i="12"/>
  <c r="NC73" i="12"/>
  <c r="NC27" i="12"/>
  <c r="NC62" i="12"/>
  <c r="NC92" i="12"/>
  <c r="NC31" i="12"/>
  <c r="NC68" i="12"/>
  <c r="NC95" i="12"/>
  <c r="NC26" i="12"/>
  <c r="NC94" i="12"/>
  <c r="NC93" i="12"/>
  <c r="NC28" i="12"/>
  <c r="NC61" i="12"/>
  <c r="ND2" i="8"/>
  <c r="ND64" i="8"/>
  <c r="ND4" i="8"/>
  <c r="ND31" i="8"/>
  <c r="ND66" i="8"/>
  <c r="NE3" i="8"/>
  <c r="NF7" i="8" s="1"/>
  <c r="ND95" i="8"/>
  <c r="ND70" i="8"/>
  <c r="ND96" i="8"/>
  <c r="ND28" i="8"/>
  <c r="ND69" i="8"/>
  <c r="ND34" i="8"/>
  <c r="ND30" i="8"/>
  <c r="ND27" i="8"/>
  <c r="ND94" i="8"/>
  <c r="ND74" i="8"/>
  <c r="ND68" i="8"/>
  <c r="ND65" i="8"/>
  <c r="ND33" i="8"/>
  <c r="ND67" i="8"/>
  <c r="ND17" i="8"/>
  <c r="ND63" i="8"/>
  <c r="ND32" i="8"/>
  <c r="ND26" i="8"/>
  <c r="ND38" i="8"/>
  <c r="ND93" i="8"/>
  <c r="ND29" i="8"/>
  <c r="ND62" i="8"/>
  <c r="ND63" i="12" l="1"/>
  <c r="ND29" i="12"/>
  <c r="ND26" i="12"/>
  <c r="ND3" i="12"/>
  <c r="ND95" i="12"/>
  <c r="ND68" i="12"/>
  <c r="NE2" i="12"/>
  <c r="NE6" i="12" s="1"/>
  <c r="ND94" i="12"/>
  <c r="ND33" i="12"/>
  <c r="ND73" i="12"/>
  <c r="ND93" i="12"/>
  <c r="ND64" i="12"/>
  <c r="ND37" i="12"/>
  <c r="ND65" i="12"/>
  <c r="ND31" i="12"/>
  <c r="ND69" i="12"/>
  <c r="ND16" i="12"/>
  <c r="ND62" i="12"/>
  <c r="ND32" i="12"/>
  <c r="ND67" i="12"/>
  <c r="ND27" i="12"/>
  <c r="ND30" i="12"/>
  <c r="ND25" i="12"/>
  <c r="ND92" i="12"/>
  <c r="ND66" i="12"/>
  <c r="ND28" i="12"/>
  <c r="ND61" i="12"/>
  <c r="NE1" i="8"/>
  <c r="NE17" i="8"/>
  <c r="NE96" i="8"/>
  <c r="NF3" i="8"/>
  <c r="NE38" i="8"/>
  <c r="NE93" i="8"/>
  <c r="NE69" i="8"/>
  <c r="NE66" i="8"/>
  <c r="NE4" i="8"/>
  <c r="NE70" i="8"/>
  <c r="NE28" i="8"/>
  <c r="NE34" i="8"/>
  <c r="NE29" i="8"/>
  <c r="NE32" i="8"/>
  <c r="NE68" i="8"/>
  <c r="NE27" i="8"/>
  <c r="NE31" i="8"/>
  <c r="NE26" i="8"/>
  <c r="NE67" i="8"/>
  <c r="NE63" i="8"/>
  <c r="NE74" i="8"/>
  <c r="NE33" i="8"/>
  <c r="NE64" i="8"/>
  <c r="NE65" i="8"/>
  <c r="NE94" i="8"/>
  <c r="NE95" i="8"/>
  <c r="NE30" i="8"/>
  <c r="NE62" i="8"/>
  <c r="NE2" i="8"/>
  <c r="NF1" i="8" l="1"/>
  <c r="NG7" i="8"/>
  <c r="NE37" i="12"/>
  <c r="NE27" i="12"/>
  <c r="NE3" i="12"/>
  <c r="NE65" i="12"/>
  <c r="NE26" i="12"/>
  <c r="NE25" i="12"/>
  <c r="NE64" i="12"/>
  <c r="NE62" i="12"/>
  <c r="NE28" i="12"/>
  <c r="NE66" i="12"/>
  <c r="NE30" i="12"/>
  <c r="NE69" i="12"/>
  <c r="NF2" i="12"/>
  <c r="NF6" i="12" s="1"/>
  <c r="NE16" i="12"/>
  <c r="NE33" i="12"/>
  <c r="NE95" i="12"/>
  <c r="NE31" i="12"/>
  <c r="NE32" i="12"/>
  <c r="NE94" i="12"/>
  <c r="NE68" i="12"/>
  <c r="NE93" i="12"/>
  <c r="NE29" i="12"/>
  <c r="NE73" i="12"/>
  <c r="NE67" i="12"/>
  <c r="NE92" i="12"/>
  <c r="NE63" i="12"/>
  <c r="NE61" i="12"/>
  <c r="NF2" i="8"/>
  <c r="NF31" i="8"/>
  <c r="NF27" i="8"/>
  <c r="NF93" i="8"/>
  <c r="NF38" i="8"/>
  <c r="NF66" i="8"/>
  <c r="NF65" i="8"/>
  <c r="NF70" i="8"/>
  <c r="NF28" i="8"/>
  <c r="NF17" i="8"/>
  <c r="NF69" i="8"/>
  <c r="NF64" i="8"/>
  <c r="NF32" i="8"/>
  <c r="NF63" i="8"/>
  <c r="NG3" i="8"/>
  <c r="NF30" i="8"/>
  <c r="NF29" i="8"/>
  <c r="NF95" i="8"/>
  <c r="NF68" i="8"/>
  <c r="NF26" i="8"/>
  <c r="NF4" i="8"/>
  <c r="NF74" i="8"/>
  <c r="NF94" i="8"/>
  <c r="NF96" i="8"/>
  <c r="NF34" i="8"/>
  <c r="NF67" i="8"/>
  <c r="NF33" i="8"/>
  <c r="NF62" i="8"/>
  <c r="NG1" i="8" l="1"/>
  <c r="NH7" i="8"/>
  <c r="NF68" i="12"/>
  <c r="NF94" i="12"/>
  <c r="NF64" i="12"/>
  <c r="NF73" i="12"/>
  <c r="NF30" i="12"/>
  <c r="NF62" i="12"/>
  <c r="NF33" i="12"/>
  <c r="NF29" i="12"/>
  <c r="NF27" i="12"/>
  <c r="NF95" i="12"/>
  <c r="NF37" i="12"/>
  <c r="NF92" i="12"/>
  <c r="NF32" i="12"/>
  <c r="NF93" i="12"/>
  <c r="NF31" i="12"/>
  <c r="NF67" i="12"/>
  <c r="NF16" i="12"/>
  <c r="NF65" i="12"/>
  <c r="NF28" i="12"/>
  <c r="NG2" i="12"/>
  <c r="NG6" i="12" s="1"/>
  <c r="NF3" i="12"/>
  <c r="NF25" i="12"/>
  <c r="NF26" i="12"/>
  <c r="NF66" i="12"/>
  <c r="NF69" i="12"/>
  <c r="NF63" i="12"/>
  <c r="NF61" i="12"/>
  <c r="NG2" i="8"/>
  <c r="NG70" i="8"/>
  <c r="NG95" i="8"/>
  <c r="NG93" i="8"/>
  <c r="NG33" i="8"/>
  <c r="NG29" i="8"/>
  <c r="NG63" i="8"/>
  <c r="NG69" i="8"/>
  <c r="NG64" i="8"/>
  <c r="NG31" i="8"/>
  <c r="NG17" i="8"/>
  <c r="NG4" i="8"/>
  <c r="NG65" i="8"/>
  <c r="NG66" i="8"/>
  <c r="NG32" i="8"/>
  <c r="NH3" i="8"/>
  <c r="NG68" i="8"/>
  <c r="NG38" i="8"/>
  <c r="NG67" i="8"/>
  <c r="NG34" i="8"/>
  <c r="NG94" i="8"/>
  <c r="NG30" i="8"/>
  <c r="NG26" i="8"/>
  <c r="NG28" i="8"/>
  <c r="NG74" i="8"/>
  <c r="NG96" i="8"/>
  <c r="NG27" i="8"/>
  <c r="NG62" i="8"/>
  <c r="NH2" i="8" l="1"/>
  <c r="NI7" i="8"/>
  <c r="NG67" i="12"/>
  <c r="NG69" i="12"/>
  <c r="NG94" i="12"/>
  <c r="NG93" i="12"/>
  <c r="NG37" i="12"/>
  <c r="NG3" i="12"/>
  <c r="NG32" i="12"/>
  <c r="NH2" i="12"/>
  <c r="NH6" i="12" s="1"/>
  <c r="NG64" i="12"/>
  <c r="NG63" i="12"/>
  <c r="NG66" i="12"/>
  <c r="NG62" i="12"/>
  <c r="NG31" i="12"/>
  <c r="NG26" i="12"/>
  <c r="NG33" i="12"/>
  <c r="NG92" i="12"/>
  <c r="NG28" i="12"/>
  <c r="NG95" i="12"/>
  <c r="NG29" i="12"/>
  <c r="NG30" i="12"/>
  <c r="NG25" i="12"/>
  <c r="NG27" i="12"/>
  <c r="NG68" i="12"/>
  <c r="NG65" i="12"/>
  <c r="NG73" i="12"/>
  <c r="NG16" i="12"/>
  <c r="NG61" i="12"/>
  <c r="NH1" i="8"/>
  <c r="NH67" i="8"/>
  <c r="NH93" i="8"/>
  <c r="NH28" i="8"/>
  <c r="NH29" i="8"/>
  <c r="NH33" i="8"/>
  <c r="NH69" i="8"/>
  <c r="NH74" i="8"/>
  <c r="NH68" i="8"/>
  <c r="NH94" i="8"/>
  <c r="NH64" i="8"/>
  <c r="NH17" i="8"/>
  <c r="NH63" i="8"/>
  <c r="NH27" i="8"/>
  <c r="NH32" i="8"/>
  <c r="NH30" i="8"/>
  <c r="NH96" i="8"/>
  <c r="NI3" i="8"/>
  <c r="NH95" i="8"/>
  <c r="NH70" i="8"/>
  <c r="NH4" i="8"/>
  <c r="NH26" i="8"/>
  <c r="NH31" i="8"/>
  <c r="NH66" i="8"/>
  <c r="NH38" i="8"/>
  <c r="NH65" i="8"/>
  <c r="NH34" i="8"/>
  <c r="NH62" i="8"/>
  <c r="NI1" i="8" l="1"/>
  <c r="NJ7" i="8"/>
  <c r="NH95" i="12"/>
  <c r="NH3" i="12"/>
  <c r="NH63" i="12"/>
  <c r="NH31" i="12"/>
  <c r="NH37" i="12"/>
  <c r="NH32" i="12"/>
  <c r="NH92" i="12"/>
  <c r="NH33" i="12"/>
  <c r="NH93" i="12"/>
  <c r="NH66" i="12"/>
  <c r="NH25" i="12"/>
  <c r="NH69" i="12"/>
  <c r="NH73" i="12"/>
  <c r="NH29" i="12"/>
  <c r="NH64" i="12"/>
  <c r="NH94" i="12"/>
  <c r="NH26" i="12"/>
  <c r="NH68" i="12"/>
  <c r="NH65" i="12"/>
  <c r="NH62" i="12"/>
  <c r="NH28" i="12"/>
  <c r="NH67" i="12"/>
  <c r="NH30" i="12"/>
  <c r="NI2" i="12"/>
  <c r="NI6" i="12" s="1"/>
  <c r="NH16" i="12"/>
  <c r="NH27" i="12"/>
  <c r="NH61" i="12"/>
  <c r="NI2" i="8"/>
  <c r="NI17" i="8"/>
  <c r="NI94" i="8"/>
  <c r="NI29" i="8"/>
  <c r="NI30" i="8"/>
  <c r="NI64" i="8"/>
  <c r="NI74" i="8"/>
  <c r="NJ3" i="8"/>
  <c r="NI68" i="8"/>
  <c r="NI27" i="8"/>
  <c r="NI63" i="8"/>
  <c r="NI95" i="8"/>
  <c r="NI38" i="8"/>
  <c r="NI96" i="8"/>
  <c r="NI67" i="8"/>
  <c r="NI4" i="8"/>
  <c r="NI26" i="8"/>
  <c r="NI69" i="8"/>
  <c r="NI93" i="8"/>
  <c r="NI34" i="8"/>
  <c r="NI65" i="8"/>
  <c r="NI66" i="8"/>
  <c r="NI31" i="8"/>
  <c r="NI33" i="8"/>
  <c r="NI28" i="8"/>
  <c r="NI70" i="8"/>
  <c r="NI32" i="8"/>
  <c r="NI62" i="8"/>
  <c r="NJ2" i="8" l="1"/>
  <c r="NK7" i="8"/>
  <c r="NI67" i="12"/>
  <c r="NI62" i="12"/>
  <c r="NI16" i="12"/>
  <c r="NI26" i="12"/>
  <c r="NI94" i="12"/>
  <c r="NI69" i="12"/>
  <c r="NI95" i="12"/>
  <c r="NI28" i="12"/>
  <c r="NI66" i="12"/>
  <c r="NI73" i="12"/>
  <c r="NI64" i="12"/>
  <c r="NI37" i="12"/>
  <c r="NI65" i="12"/>
  <c r="NI27" i="12"/>
  <c r="NI93" i="12"/>
  <c r="NI3" i="12"/>
  <c r="NI29" i="12"/>
  <c r="NI63" i="12"/>
  <c r="NI25" i="12"/>
  <c r="NI68" i="12"/>
  <c r="NI32" i="12"/>
  <c r="NI33" i="12"/>
  <c r="NJ2" i="12"/>
  <c r="NJ6" i="12" s="1"/>
  <c r="NI92" i="12"/>
  <c r="NI30" i="12"/>
  <c r="NI31" i="12"/>
  <c r="NI61" i="12"/>
  <c r="NJ1" i="8"/>
  <c r="NJ32" i="8"/>
  <c r="NJ67" i="8"/>
  <c r="NJ93" i="8"/>
  <c r="NJ31" i="8"/>
  <c r="NK3" i="8"/>
  <c r="NJ26" i="8"/>
  <c r="NJ68" i="8"/>
  <c r="NJ66" i="8"/>
  <c r="NJ30" i="8"/>
  <c r="NJ34" i="8"/>
  <c r="NJ94" i="8"/>
  <c r="NJ17" i="8"/>
  <c r="NJ95" i="8"/>
  <c r="NJ63" i="8"/>
  <c r="NJ27" i="8"/>
  <c r="NJ28" i="8"/>
  <c r="NJ33" i="8"/>
  <c r="NJ65" i="8"/>
  <c r="NJ4" i="8"/>
  <c r="NJ96" i="8"/>
  <c r="NJ29" i="8"/>
  <c r="NJ69" i="8"/>
  <c r="NJ64" i="8"/>
  <c r="NJ74" i="8"/>
  <c r="NJ70" i="8"/>
  <c r="NJ38" i="8"/>
  <c r="NJ62" i="8"/>
  <c r="NK1" i="8" l="1"/>
  <c r="NL7" i="8"/>
  <c r="NJ69" i="12"/>
  <c r="NJ67" i="12"/>
  <c r="NJ28" i="12"/>
  <c r="NJ25" i="12"/>
  <c r="NK2" i="12"/>
  <c r="NK6" i="12" s="1"/>
  <c r="NJ32" i="12"/>
  <c r="NJ30" i="12"/>
  <c r="NJ64" i="12"/>
  <c r="NJ29" i="12"/>
  <c r="NJ3" i="12"/>
  <c r="NJ92" i="12"/>
  <c r="NJ95" i="12"/>
  <c r="NJ66" i="12"/>
  <c r="NJ62" i="12"/>
  <c r="NJ73" i="12"/>
  <c r="NJ65" i="12"/>
  <c r="NJ33" i="12"/>
  <c r="NJ27" i="12"/>
  <c r="NJ63" i="12"/>
  <c r="NJ93" i="12"/>
  <c r="NJ37" i="12"/>
  <c r="NJ94" i="12"/>
  <c r="NJ16" i="12"/>
  <c r="NJ31" i="12"/>
  <c r="NJ26" i="12"/>
  <c r="NJ68" i="12"/>
  <c r="NJ61" i="12"/>
  <c r="NK2" i="8"/>
  <c r="NK67" i="8"/>
  <c r="NK28" i="8"/>
  <c r="NK66" i="8"/>
  <c r="NK29" i="8"/>
  <c r="NK94" i="8"/>
  <c r="NK69" i="8"/>
  <c r="NK27" i="8"/>
  <c r="NK68" i="8"/>
  <c r="NK30" i="8"/>
  <c r="NK4" i="8"/>
  <c r="NK93" i="8"/>
  <c r="NK70" i="8"/>
  <c r="NK64" i="8"/>
  <c r="NK65" i="8"/>
  <c r="NK96" i="8"/>
  <c r="NK31" i="8"/>
  <c r="NK63" i="8"/>
  <c r="NK74" i="8"/>
  <c r="NK17" i="8"/>
  <c r="NK26" i="8"/>
  <c r="NK38" i="8"/>
  <c r="NK95" i="8"/>
  <c r="NK34" i="8"/>
  <c r="NK32" i="8"/>
  <c r="NL3" i="8"/>
  <c r="NM7" i="8" s="1"/>
  <c r="NK33" i="8"/>
  <c r="NK62" i="8"/>
  <c r="NK3" i="12" l="1"/>
  <c r="NK63" i="12"/>
  <c r="NK69" i="12"/>
  <c r="NK16" i="12"/>
  <c r="NL2" i="12"/>
  <c r="NL6" i="12" s="1"/>
  <c r="NK32" i="12"/>
  <c r="NK26" i="12"/>
  <c r="NK64" i="12"/>
  <c r="NK73" i="12"/>
  <c r="NK65" i="12"/>
  <c r="NK95" i="12"/>
  <c r="NK93" i="12"/>
  <c r="NK92" i="12"/>
  <c r="NK27" i="12"/>
  <c r="NK29" i="12"/>
  <c r="NK33" i="12"/>
  <c r="NK31" i="12"/>
  <c r="NK30" i="12"/>
  <c r="NK28" i="12"/>
  <c r="NK68" i="12"/>
  <c r="NK94" i="12"/>
  <c r="NK62" i="12"/>
  <c r="NK66" i="12"/>
  <c r="NK25" i="12"/>
  <c r="NK67" i="12"/>
  <c r="NK37" i="12"/>
  <c r="NK61" i="12"/>
  <c r="NL1" i="8"/>
  <c r="NL94" i="8"/>
  <c r="NL95" i="8"/>
  <c r="NL64" i="8"/>
  <c r="NL96" i="8"/>
  <c r="NL38" i="8"/>
  <c r="NL74" i="8"/>
  <c r="NL33" i="8"/>
  <c r="NL31" i="8"/>
  <c r="NM3" i="8"/>
  <c r="NL4" i="8"/>
  <c r="NL66" i="8"/>
  <c r="NL93" i="8"/>
  <c r="NL29" i="8"/>
  <c r="NL63" i="8"/>
  <c r="NL30" i="8"/>
  <c r="NL34" i="8"/>
  <c r="NL68" i="8"/>
  <c r="NL69" i="8"/>
  <c r="NL28" i="8"/>
  <c r="NL65" i="8"/>
  <c r="NL70" i="8"/>
  <c r="NL32" i="8"/>
  <c r="NL17" i="8"/>
  <c r="NL27" i="8"/>
  <c r="NL67" i="8"/>
  <c r="NL26" i="8"/>
  <c r="NL62" i="8"/>
  <c r="NL2" i="8"/>
  <c r="NM2" i="8" l="1"/>
  <c r="NN7" i="8"/>
  <c r="NL29" i="12"/>
  <c r="NL28" i="12"/>
  <c r="NL31" i="12"/>
  <c r="NL16" i="12"/>
  <c r="NL26" i="12"/>
  <c r="NL67" i="12"/>
  <c r="NL33" i="12"/>
  <c r="NL92" i="12"/>
  <c r="NL94" i="12"/>
  <c r="NL30" i="12"/>
  <c r="NL62" i="12"/>
  <c r="NL69" i="12"/>
  <c r="NL95" i="12"/>
  <c r="NL66" i="12"/>
  <c r="NL63" i="12"/>
  <c r="NL37" i="12"/>
  <c r="NL68" i="12"/>
  <c r="NL27" i="12"/>
  <c r="NL3" i="12"/>
  <c r="NL32" i="12"/>
  <c r="NL64" i="12"/>
  <c r="NL65" i="12"/>
  <c r="NL93" i="12"/>
  <c r="NL73" i="12"/>
  <c r="NL25" i="12"/>
  <c r="NM2" i="12"/>
  <c r="NM6" i="12" s="1"/>
  <c r="NL61" i="12"/>
  <c r="NM1" i="8"/>
  <c r="NM66" i="8"/>
  <c r="NM74" i="8"/>
  <c r="NM94" i="8"/>
  <c r="NM69" i="8"/>
  <c r="NN3" i="8"/>
  <c r="NO7" i="8" s="1"/>
  <c r="NM96" i="8"/>
  <c r="NM32" i="8"/>
  <c r="NM34" i="8"/>
  <c r="NM33" i="8"/>
  <c r="NM31" i="8"/>
  <c r="NM65" i="8"/>
  <c r="NM95" i="8"/>
  <c r="NM70" i="8"/>
  <c r="NM17" i="8"/>
  <c r="NM26" i="8"/>
  <c r="NM30" i="8"/>
  <c r="NM28" i="8"/>
  <c r="NM63" i="8"/>
  <c r="NM64" i="8"/>
  <c r="NM67" i="8"/>
  <c r="NM27" i="8"/>
  <c r="NM38" i="8"/>
  <c r="NM29" i="8"/>
  <c r="NM4" i="8"/>
  <c r="NM93" i="8"/>
  <c r="NM68" i="8"/>
  <c r="NM62" i="8"/>
  <c r="NM66" i="12" l="1"/>
  <c r="NM73" i="12"/>
  <c r="NM30" i="12"/>
  <c r="NM67" i="12"/>
  <c r="NM37" i="12"/>
  <c r="NM93" i="12"/>
  <c r="NM25" i="12"/>
  <c r="NM29" i="12"/>
  <c r="NM3" i="12"/>
  <c r="NM63" i="12"/>
  <c r="NM26" i="12"/>
  <c r="NM16" i="12"/>
  <c r="NM65" i="12"/>
  <c r="NM92" i="12"/>
  <c r="NM64" i="12"/>
  <c r="NM32" i="12"/>
  <c r="NM62" i="12"/>
  <c r="NM69" i="12"/>
  <c r="NM95" i="12"/>
  <c r="NM31" i="12"/>
  <c r="NM27" i="12"/>
  <c r="NN2" i="12"/>
  <c r="NN6" i="12" s="1"/>
  <c r="NM28" i="12"/>
  <c r="NM68" i="12"/>
  <c r="NM33" i="12"/>
  <c r="NM94" i="12"/>
  <c r="NM61" i="12"/>
  <c r="NN2" i="8"/>
  <c r="NN96" i="8"/>
  <c r="NN93" i="8"/>
  <c r="NN67" i="8"/>
  <c r="NN66" i="8"/>
  <c r="NN69" i="8"/>
  <c r="NN34" i="8"/>
  <c r="NN4" i="8"/>
  <c r="NN17" i="8"/>
  <c r="NN70" i="8"/>
  <c r="NN30" i="8"/>
  <c r="NN64" i="8"/>
  <c r="NN63" i="8"/>
  <c r="NN65" i="8"/>
  <c r="NN74" i="8"/>
  <c r="NN32" i="8"/>
  <c r="NN68" i="8"/>
  <c r="NN94" i="8"/>
  <c r="NO3" i="8"/>
  <c r="NN33" i="8"/>
  <c r="NN29" i="8"/>
  <c r="NN28" i="8"/>
  <c r="NN38" i="8"/>
  <c r="NN95" i="8"/>
  <c r="NN27" i="8"/>
  <c r="NN31" i="8"/>
  <c r="NN26" i="8"/>
  <c r="NN62" i="8"/>
  <c r="NN1" i="8"/>
  <c r="NO1" i="8" l="1"/>
  <c r="NP7" i="8"/>
  <c r="NO2" i="8"/>
  <c r="NO94" i="8"/>
  <c r="NO28" i="8"/>
  <c r="NO4" i="8"/>
  <c r="NO70" i="8"/>
  <c r="NO63" i="8"/>
  <c r="NO31" i="8"/>
  <c r="NO32" i="8"/>
  <c r="NO30" i="8"/>
  <c r="NO95" i="8"/>
  <c r="NO69" i="8"/>
  <c r="NO74" i="8"/>
  <c r="NP3" i="8"/>
  <c r="NO65" i="8"/>
  <c r="NO33" i="8"/>
  <c r="NO64" i="8"/>
  <c r="NO67" i="8"/>
  <c r="NO34" i="8"/>
  <c r="NO93" i="8"/>
  <c r="NO38" i="8"/>
  <c r="NO27" i="8"/>
  <c r="NO26" i="8"/>
  <c r="NO66" i="8"/>
  <c r="NO17" i="8"/>
  <c r="NO68" i="8"/>
  <c r="NO96" i="8"/>
  <c r="NO29" i="8"/>
  <c r="NO62" i="8"/>
  <c r="NN68" i="12"/>
  <c r="NN67" i="12"/>
  <c r="NN3" i="12"/>
  <c r="NN92" i="12"/>
  <c r="NN32" i="12"/>
  <c r="NN63" i="12"/>
  <c r="NN37" i="12"/>
  <c r="NN65" i="12"/>
  <c r="NN28" i="12"/>
  <c r="NN30" i="12"/>
  <c r="NN25" i="12"/>
  <c r="NN94" i="12"/>
  <c r="NN95" i="12"/>
  <c r="NN69" i="12"/>
  <c r="NN66" i="12"/>
  <c r="NN26" i="12"/>
  <c r="NN29" i="12"/>
  <c r="NN64" i="12"/>
  <c r="NN62" i="12"/>
  <c r="NN33" i="12"/>
  <c r="NN16" i="12"/>
  <c r="NN73" i="12"/>
  <c r="NN93" i="12"/>
  <c r="NN31" i="12"/>
  <c r="NN27" i="12"/>
  <c r="NO2" i="12"/>
  <c r="NO6" i="12" s="1"/>
  <c r="NN61" i="12"/>
  <c r="NP2" i="8" l="1"/>
  <c r="NQ7" i="8"/>
  <c r="NO29" i="12"/>
  <c r="NO94" i="12"/>
  <c r="NO37" i="12"/>
  <c r="NO28" i="12"/>
  <c r="NO66" i="12"/>
  <c r="NO33" i="12"/>
  <c r="NP2" i="12"/>
  <c r="NP6" i="12" s="1"/>
  <c r="NO64" i="12"/>
  <c r="NO31" i="12"/>
  <c r="NO92" i="12"/>
  <c r="NO68" i="12"/>
  <c r="NO16" i="12"/>
  <c r="NO26" i="12"/>
  <c r="NO27" i="12"/>
  <c r="NO93" i="12"/>
  <c r="NO62" i="12"/>
  <c r="NO65" i="12"/>
  <c r="NO67" i="12"/>
  <c r="NO3" i="12"/>
  <c r="NO32" i="12"/>
  <c r="NO30" i="12"/>
  <c r="NO73" i="12"/>
  <c r="NO95" i="12"/>
  <c r="NO25" i="12"/>
  <c r="NO63" i="12"/>
  <c r="NO69" i="12"/>
  <c r="NO61" i="12"/>
  <c r="NP1" i="8"/>
  <c r="NP30" i="8"/>
  <c r="NP33" i="8"/>
  <c r="NP17" i="8"/>
  <c r="NP64" i="8"/>
  <c r="NP32" i="8"/>
  <c r="NP67" i="8"/>
  <c r="NP66" i="8"/>
  <c r="NP63" i="8"/>
  <c r="NP74" i="8"/>
  <c r="NP65" i="8"/>
  <c r="NQ3" i="8"/>
  <c r="NR7" i="8" s="1"/>
  <c r="NP4" i="8"/>
  <c r="NP26" i="8"/>
  <c r="NP38" i="8"/>
  <c r="NP95" i="8"/>
  <c r="NP93" i="8"/>
  <c r="NP96" i="8"/>
  <c r="NP70" i="8"/>
  <c r="NP27" i="8"/>
  <c r="NP94" i="8"/>
  <c r="NP69" i="8"/>
  <c r="NP68" i="8"/>
  <c r="NP34" i="8"/>
  <c r="NP29" i="8"/>
  <c r="NP31" i="8"/>
  <c r="NP28" i="8"/>
  <c r="NP62" i="8"/>
  <c r="NP92" i="12" l="1"/>
  <c r="NP25" i="12"/>
  <c r="NP37" i="12"/>
  <c r="NP68" i="12"/>
  <c r="NP73" i="12"/>
  <c r="NP27" i="12"/>
  <c r="NP26" i="12"/>
  <c r="NP64" i="12"/>
  <c r="NP28" i="12"/>
  <c r="NP32" i="12"/>
  <c r="NP94" i="12"/>
  <c r="NP65" i="12"/>
  <c r="NP3" i="12"/>
  <c r="NP31" i="12"/>
  <c r="NQ2" i="12"/>
  <c r="NQ6" i="12" s="1"/>
  <c r="NP63" i="12"/>
  <c r="NP95" i="12"/>
  <c r="NP93" i="12"/>
  <c r="NP62" i="12"/>
  <c r="NP30" i="12"/>
  <c r="NP67" i="12"/>
  <c r="NP16" i="12"/>
  <c r="NP69" i="12"/>
  <c r="NP29" i="12"/>
  <c r="NP66" i="12"/>
  <c r="NP33" i="12"/>
  <c r="NP61" i="12"/>
  <c r="NQ1" i="8"/>
  <c r="NQ95" i="8"/>
  <c r="NQ94" i="8"/>
  <c r="NQ27" i="8"/>
  <c r="NQ34" i="8"/>
  <c r="NQ38" i="8"/>
  <c r="NQ64" i="8"/>
  <c r="NQ26" i="8"/>
  <c r="NQ28" i="8"/>
  <c r="NQ65" i="8"/>
  <c r="NQ68" i="8"/>
  <c r="NQ96" i="8"/>
  <c r="NQ33" i="8"/>
  <c r="NQ30" i="8"/>
  <c r="NR3" i="8"/>
  <c r="NS7" i="8" s="1"/>
  <c r="NQ70" i="8"/>
  <c r="NQ67" i="8"/>
  <c r="NQ74" i="8"/>
  <c r="NQ32" i="8"/>
  <c r="NQ4" i="8"/>
  <c r="NQ63" i="8"/>
  <c r="NQ93" i="8"/>
  <c r="NQ66" i="8"/>
  <c r="NQ69" i="8"/>
  <c r="NQ31" i="8"/>
  <c r="NQ29" i="8"/>
  <c r="NQ17" i="8"/>
  <c r="NQ62" i="8"/>
  <c r="NQ2" i="8"/>
  <c r="NR2" i="8" l="1"/>
  <c r="NR27" i="8"/>
  <c r="NR17" i="8"/>
  <c r="NS3" i="8"/>
  <c r="NR30" i="8"/>
  <c r="NR4" i="8"/>
  <c r="NR38" i="8"/>
  <c r="NR65" i="8"/>
  <c r="NR74" i="8"/>
  <c r="NR70" i="8"/>
  <c r="NR96" i="8"/>
  <c r="NR93" i="8"/>
  <c r="NR29" i="8"/>
  <c r="NR66" i="8"/>
  <c r="NR63" i="8"/>
  <c r="NR95" i="8"/>
  <c r="NR64" i="8"/>
  <c r="NR34" i="8"/>
  <c r="NR67" i="8"/>
  <c r="NR68" i="8"/>
  <c r="NR69" i="8"/>
  <c r="NR28" i="8"/>
  <c r="NR94" i="8"/>
  <c r="NR26" i="8"/>
  <c r="NR33" i="8"/>
  <c r="NR32" i="8"/>
  <c r="NR31" i="8"/>
  <c r="NR62" i="8"/>
  <c r="NQ28" i="12"/>
  <c r="NQ29" i="12"/>
  <c r="NQ66" i="12"/>
  <c r="NQ25" i="12"/>
  <c r="NQ95" i="12"/>
  <c r="NQ67" i="12"/>
  <c r="NQ63" i="12"/>
  <c r="NQ93" i="12"/>
  <c r="NQ33" i="12"/>
  <c r="NQ30" i="12"/>
  <c r="NR2" i="12"/>
  <c r="NR6" i="12" s="1"/>
  <c r="NQ31" i="12"/>
  <c r="NQ3" i="12"/>
  <c r="NQ73" i="12"/>
  <c r="NQ64" i="12"/>
  <c r="NQ37" i="12"/>
  <c r="NQ26" i="12"/>
  <c r="NQ94" i="12"/>
  <c r="NQ62" i="12"/>
  <c r="NQ68" i="12"/>
  <c r="NQ69" i="12"/>
  <c r="NQ16" i="12"/>
  <c r="NQ92" i="12"/>
  <c r="NQ27" i="12"/>
  <c r="NQ32" i="12"/>
  <c r="NQ65" i="12"/>
  <c r="NQ61" i="12"/>
  <c r="NR1" i="8"/>
  <c r="NS2" i="8" l="1"/>
  <c r="NT7" i="8"/>
  <c r="NS1" i="8"/>
  <c r="NS26" i="8"/>
  <c r="NS69" i="8"/>
  <c r="NS93" i="8"/>
  <c r="NS38" i="8"/>
  <c r="NS63" i="8"/>
  <c r="NS32" i="8"/>
  <c r="NS29" i="8"/>
  <c r="NS30" i="8"/>
  <c r="NS33" i="8"/>
  <c r="NS64" i="8"/>
  <c r="NS66" i="8"/>
  <c r="NS31" i="8"/>
  <c r="NS94" i="8"/>
  <c r="NS65" i="8"/>
  <c r="NS96" i="8"/>
  <c r="NS4" i="8"/>
  <c r="NS28" i="8"/>
  <c r="NT3" i="8"/>
  <c r="NS67" i="8"/>
  <c r="NS70" i="8"/>
  <c r="NS17" i="8"/>
  <c r="NS68" i="8"/>
  <c r="NS34" i="8"/>
  <c r="NS95" i="8"/>
  <c r="NS74" i="8"/>
  <c r="NS27" i="8"/>
  <c r="NS62" i="8"/>
  <c r="NR62" i="12"/>
  <c r="NR67" i="12"/>
  <c r="NR64" i="12"/>
  <c r="NR25" i="12"/>
  <c r="NR33" i="12"/>
  <c r="NR27" i="12"/>
  <c r="NR68" i="12"/>
  <c r="NR69" i="12"/>
  <c r="NR29" i="12"/>
  <c r="NR3" i="12"/>
  <c r="NR92" i="12"/>
  <c r="NR94" i="12"/>
  <c r="NR31" i="12"/>
  <c r="NR26" i="12"/>
  <c r="NR65" i="12"/>
  <c r="NR66" i="12"/>
  <c r="NR93" i="12"/>
  <c r="NR28" i="12"/>
  <c r="NR73" i="12"/>
  <c r="NR63" i="12"/>
  <c r="NR95" i="12"/>
  <c r="NR16" i="12"/>
  <c r="NR37" i="12"/>
  <c r="NR30" i="12"/>
  <c r="NS2" i="12"/>
  <c r="NS6" i="12" s="1"/>
  <c r="NR32" i="12"/>
  <c r="NR61" i="12"/>
  <c r="NT1" i="8" l="1"/>
  <c r="NU7" i="8"/>
  <c r="NS33" i="12"/>
  <c r="NS64" i="12"/>
  <c r="NS25" i="12"/>
  <c r="NS68" i="12"/>
  <c r="NS28" i="12"/>
  <c r="NS31" i="12"/>
  <c r="NS67" i="12"/>
  <c r="NS26" i="12"/>
  <c r="NS30" i="12"/>
  <c r="NS92" i="12"/>
  <c r="NS3" i="12"/>
  <c r="NS73" i="12"/>
  <c r="NT2" i="12"/>
  <c r="NT6" i="12" s="1"/>
  <c r="NS16" i="12"/>
  <c r="NS27" i="12"/>
  <c r="NS62" i="12"/>
  <c r="NS95" i="12"/>
  <c r="NS63" i="12"/>
  <c r="NS69" i="12"/>
  <c r="NS93" i="12"/>
  <c r="NS65" i="12"/>
  <c r="NS32" i="12"/>
  <c r="NS94" i="12"/>
  <c r="NS66" i="12"/>
  <c r="NS29" i="12"/>
  <c r="NS37" i="12"/>
  <c r="NS61" i="12"/>
  <c r="NT2" i="8"/>
  <c r="NT66" i="8"/>
  <c r="NT33" i="8"/>
  <c r="NT70" i="8"/>
  <c r="NT17" i="8"/>
  <c r="NT94" i="8"/>
  <c r="NT68" i="8"/>
  <c r="NT28" i="8"/>
  <c r="NT29" i="8"/>
  <c r="NT96" i="8"/>
  <c r="NT95" i="8"/>
  <c r="NT69" i="8"/>
  <c r="NT38" i="8"/>
  <c r="NT31" i="8"/>
  <c r="NT65" i="8"/>
  <c r="NT64" i="8"/>
  <c r="NT26" i="8"/>
  <c r="NT67" i="8"/>
  <c r="NT32" i="8"/>
  <c r="NT4" i="8"/>
  <c r="NT63" i="8"/>
  <c r="NT93" i="8"/>
  <c r="NT27" i="8"/>
  <c r="NT34" i="8"/>
  <c r="NU3" i="8"/>
  <c r="NV7" i="8" s="1"/>
  <c r="NT74" i="8"/>
  <c r="NT30" i="8"/>
  <c r="NT62" i="8"/>
  <c r="NU2" i="8" l="1"/>
  <c r="NU68" i="8"/>
  <c r="NU29" i="8"/>
  <c r="NU34" i="8"/>
  <c r="NU26" i="8"/>
  <c r="NU65" i="8"/>
  <c r="NU67" i="8"/>
  <c r="NU64" i="8"/>
  <c r="NU30" i="8"/>
  <c r="NU69" i="8"/>
  <c r="NU63" i="8"/>
  <c r="NU27" i="8"/>
  <c r="NU32" i="8"/>
  <c r="NU31" i="8"/>
  <c r="NU74" i="8"/>
  <c r="NU17" i="8"/>
  <c r="NU33" i="8"/>
  <c r="NU4" i="8"/>
  <c r="NU95" i="8"/>
  <c r="NU70" i="8"/>
  <c r="NU93" i="8"/>
  <c r="NU66" i="8"/>
  <c r="NU96" i="8"/>
  <c r="NU38" i="8"/>
  <c r="NU28" i="8"/>
  <c r="NV3" i="8"/>
  <c r="NU94" i="8"/>
  <c r="NU62" i="8"/>
  <c r="NT27" i="12"/>
  <c r="NT68" i="12"/>
  <c r="NT73" i="12"/>
  <c r="NT64" i="12"/>
  <c r="NT37" i="12"/>
  <c r="NT31" i="12"/>
  <c r="NT3" i="12"/>
  <c r="NT65" i="12"/>
  <c r="NT67" i="12"/>
  <c r="NT62" i="12"/>
  <c r="NT95" i="12"/>
  <c r="NT30" i="12"/>
  <c r="NT33" i="12"/>
  <c r="NT94" i="12"/>
  <c r="NT69" i="12"/>
  <c r="NT66" i="12"/>
  <c r="NT93" i="12"/>
  <c r="NT28" i="12"/>
  <c r="NT25" i="12"/>
  <c r="NU2" i="12"/>
  <c r="NU6" i="12" s="1"/>
  <c r="NT16" i="12"/>
  <c r="NT32" i="12"/>
  <c r="NT29" i="12"/>
  <c r="NT26" i="12"/>
  <c r="NT63" i="12"/>
  <c r="NT92" i="12"/>
  <c r="NT61" i="12"/>
  <c r="NU1" i="8"/>
  <c r="NV2" i="8" l="1"/>
  <c r="NW7" i="8"/>
  <c r="NV1" i="8"/>
  <c r="NV28" i="8"/>
  <c r="NV26" i="8"/>
  <c r="NV30" i="8"/>
  <c r="NV94" i="8"/>
  <c r="NV67" i="8"/>
  <c r="NV70" i="8"/>
  <c r="NV64" i="8"/>
  <c r="NV74" i="8"/>
  <c r="NW3" i="8"/>
  <c r="NV27" i="8"/>
  <c r="NV33" i="8"/>
  <c r="NV65" i="8"/>
  <c r="NV17" i="8"/>
  <c r="NV31" i="8"/>
  <c r="NV29" i="8"/>
  <c r="NV63" i="8"/>
  <c r="NV95" i="8"/>
  <c r="NV66" i="8"/>
  <c r="NV4" i="8"/>
  <c r="NV69" i="8"/>
  <c r="NV32" i="8"/>
  <c r="NV68" i="8"/>
  <c r="NV93" i="8"/>
  <c r="NV96" i="8"/>
  <c r="NV34" i="8"/>
  <c r="NV38" i="8"/>
  <c r="NV62" i="8"/>
  <c r="NU27" i="12"/>
  <c r="NU64" i="12"/>
  <c r="NU67" i="12"/>
  <c r="NU29" i="12"/>
  <c r="NU73" i="12"/>
  <c r="NU33" i="12"/>
  <c r="NU69" i="12"/>
  <c r="NU25" i="12"/>
  <c r="NU62" i="12"/>
  <c r="NU28" i="12"/>
  <c r="NU65" i="12"/>
  <c r="NU31" i="12"/>
  <c r="NU30" i="12"/>
  <c r="NU68" i="12"/>
  <c r="NU26" i="12"/>
  <c r="NU93" i="12"/>
  <c r="NU92" i="12"/>
  <c r="NU16" i="12"/>
  <c r="NU32" i="12"/>
  <c r="NU95" i="12"/>
  <c r="NU63" i="12"/>
  <c r="NU3" i="12"/>
  <c r="NV2" i="12"/>
  <c r="NV6" i="12" s="1"/>
  <c r="NU94" i="12"/>
  <c r="NU37" i="12"/>
  <c r="NU66" i="12"/>
  <c r="NU61" i="12"/>
  <c r="NW2" i="8" l="1"/>
  <c r="NX7" i="8"/>
  <c r="NW1" i="8"/>
  <c r="NW67" i="8"/>
  <c r="NW32" i="8"/>
  <c r="NW63" i="8"/>
  <c r="NW66" i="8"/>
  <c r="NW30" i="8"/>
  <c r="NW4" i="8"/>
  <c r="NW31" i="8"/>
  <c r="NW38" i="8"/>
  <c r="NW17" i="8"/>
  <c r="NW93" i="8"/>
  <c r="NW28" i="8"/>
  <c r="NW96" i="8"/>
  <c r="NW74" i="8"/>
  <c r="NW94" i="8"/>
  <c r="NW70" i="8"/>
  <c r="NW65" i="8"/>
  <c r="NW33" i="8"/>
  <c r="NW34" i="8"/>
  <c r="NX3" i="8"/>
  <c r="NW68" i="8"/>
  <c r="NW95" i="8"/>
  <c r="NW64" i="8"/>
  <c r="NW27" i="8"/>
  <c r="NW69" i="8"/>
  <c r="NW26" i="8"/>
  <c r="NW29" i="8"/>
  <c r="NW62" i="8"/>
  <c r="NV28" i="12"/>
  <c r="NV94" i="12"/>
  <c r="NV64" i="12"/>
  <c r="NV67" i="12"/>
  <c r="NV68" i="12"/>
  <c r="NV32" i="12"/>
  <c r="NV16" i="12"/>
  <c r="NV33" i="12"/>
  <c r="NW2" i="12"/>
  <c r="NW6" i="12" s="1"/>
  <c r="NV30" i="12"/>
  <c r="NV69" i="12"/>
  <c r="NV37" i="12"/>
  <c r="NV66" i="12"/>
  <c r="NV62" i="12"/>
  <c r="NV95" i="12"/>
  <c r="NV26" i="12"/>
  <c r="NV29" i="12"/>
  <c r="NV27" i="12"/>
  <c r="NV73" i="12"/>
  <c r="NV31" i="12"/>
  <c r="NV92" i="12"/>
  <c r="NV65" i="12"/>
  <c r="NV63" i="12"/>
  <c r="NV3" i="12"/>
  <c r="NV25" i="12"/>
  <c r="NV93" i="12"/>
  <c r="NV61" i="12"/>
  <c r="NX2" i="8" l="1"/>
  <c r="NY7" i="8"/>
  <c r="NW94" i="12"/>
  <c r="NW67" i="12"/>
  <c r="NX2" i="12"/>
  <c r="NX6" i="12" s="1"/>
  <c r="NW16" i="12"/>
  <c r="NW26" i="12"/>
  <c r="NW68" i="12"/>
  <c r="NW27" i="12"/>
  <c r="NW37" i="12"/>
  <c r="NW92" i="12"/>
  <c r="NW63" i="12"/>
  <c r="NW30" i="12"/>
  <c r="NW64" i="12"/>
  <c r="NW3" i="12"/>
  <c r="NW93" i="12"/>
  <c r="NW25" i="12"/>
  <c r="NW69" i="12"/>
  <c r="NW65" i="12"/>
  <c r="NW62" i="12"/>
  <c r="NW95" i="12"/>
  <c r="NW31" i="12"/>
  <c r="NW28" i="12"/>
  <c r="NW73" i="12"/>
  <c r="NW66" i="12"/>
  <c r="NW33" i="12"/>
  <c r="NW32" i="12"/>
  <c r="NW29" i="12"/>
  <c r="NW61" i="12"/>
  <c r="NX1" i="8"/>
  <c r="NX65" i="8"/>
  <c r="NX26" i="8"/>
  <c r="NX29" i="8"/>
  <c r="NY3" i="8"/>
  <c r="NZ7" i="8" s="1"/>
  <c r="NX27" i="8"/>
  <c r="NX32" i="8"/>
  <c r="NX38" i="8"/>
  <c r="NX70" i="8"/>
  <c r="NX31" i="8"/>
  <c r="NX17" i="8"/>
  <c r="NX68" i="8"/>
  <c r="NX74" i="8"/>
  <c r="NX95" i="8"/>
  <c r="NX96" i="8"/>
  <c r="NX4" i="8"/>
  <c r="NX93" i="8"/>
  <c r="NX69" i="8"/>
  <c r="NX28" i="8"/>
  <c r="NX67" i="8"/>
  <c r="NX63" i="8"/>
  <c r="NX94" i="8"/>
  <c r="NX30" i="8"/>
  <c r="NX66" i="8"/>
  <c r="NX34" i="8"/>
  <c r="NX64" i="8"/>
  <c r="NX33" i="8"/>
  <c r="NX62" i="8"/>
  <c r="NY1" i="8" l="1"/>
  <c r="NY70" i="8"/>
  <c r="NY93" i="8"/>
  <c r="NY30" i="8"/>
  <c r="NY67" i="8"/>
  <c r="NY4" i="8"/>
  <c r="NY33" i="8"/>
  <c r="NY26" i="8"/>
  <c r="NY34" i="8"/>
  <c r="NY65" i="8"/>
  <c r="NY32" i="8"/>
  <c r="NY94" i="8"/>
  <c r="NZ3" i="8"/>
  <c r="NY68" i="8"/>
  <c r="NY28" i="8"/>
  <c r="NY74" i="8"/>
  <c r="NY31" i="8"/>
  <c r="NY63" i="8"/>
  <c r="NY69" i="8"/>
  <c r="NY64" i="8"/>
  <c r="NY27" i="8"/>
  <c r="NY66" i="8"/>
  <c r="NY29" i="8"/>
  <c r="NY38" i="8"/>
  <c r="NY17" i="8"/>
  <c r="NY95" i="8"/>
  <c r="NY96" i="8"/>
  <c r="NY62" i="8"/>
  <c r="NX37" i="12"/>
  <c r="NX28" i="12"/>
  <c r="NX32" i="12"/>
  <c r="NX27" i="12"/>
  <c r="NX33" i="12"/>
  <c r="NX16" i="12"/>
  <c r="NX25" i="12"/>
  <c r="NX63" i="12"/>
  <c r="NX3" i="12"/>
  <c r="NX73" i="12"/>
  <c r="NX66" i="12"/>
  <c r="NX29" i="12"/>
  <c r="NX67" i="12"/>
  <c r="NX62" i="12"/>
  <c r="NX65" i="12"/>
  <c r="NX64" i="12"/>
  <c r="NX93" i="12"/>
  <c r="NX26" i="12"/>
  <c r="NX69" i="12"/>
  <c r="NY2" i="12"/>
  <c r="NY6" i="12" s="1"/>
  <c r="NX31" i="12"/>
  <c r="NX68" i="12"/>
  <c r="NX95" i="12"/>
  <c r="NX30" i="12"/>
  <c r="NX94" i="12"/>
  <c r="NX92" i="12"/>
  <c r="NX61" i="12"/>
  <c r="NY2" i="8"/>
  <c r="NZ2" i="8" l="1"/>
  <c r="OA7" i="8"/>
  <c r="NZ1" i="8"/>
  <c r="NZ63" i="8"/>
  <c r="NZ70" i="8"/>
  <c r="NZ96" i="8"/>
  <c r="NZ74" i="8"/>
  <c r="NZ95" i="8"/>
  <c r="NZ34" i="8"/>
  <c r="NZ17" i="8"/>
  <c r="NZ93" i="8"/>
  <c r="NZ26" i="8"/>
  <c r="NZ64" i="8"/>
  <c r="NZ27" i="8"/>
  <c r="NZ28" i="8"/>
  <c r="NZ32" i="8"/>
  <c r="NZ67" i="8"/>
  <c r="OA3" i="8"/>
  <c r="NZ94" i="8"/>
  <c r="NZ68" i="8"/>
  <c r="NZ65" i="8"/>
  <c r="NZ33" i="8"/>
  <c r="NZ66" i="8"/>
  <c r="NZ29" i="8"/>
  <c r="NZ31" i="8"/>
  <c r="NZ38" i="8"/>
  <c r="NZ4" i="8"/>
  <c r="NZ69" i="8"/>
  <c r="NZ30" i="8"/>
  <c r="NZ62" i="8"/>
  <c r="NY3" i="12"/>
  <c r="NY37" i="12"/>
  <c r="NY95" i="12"/>
  <c r="NY27" i="12"/>
  <c r="NY31" i="12"/>
  <c r="NY64" i="12"/>
  <c r="NY66" i="12"/>
  <c r="NY92" i="12"/>
  <c r="NZ2" i="12"/>
  <c r="NZ6" i="12" s="1"/>
  <c r="NY94" i="12"/>
  <c r="NY67" i="12"/>
  <c r="NY16" i="12"/>
  <c r="NY68" i="12"/>
  <c r="NY73" i="12"/>
  <c r="NY69" i="12"/>
  <c r="NY93" i="12"/>
  <c r="NY63" i="12"/>
  <c r="NY32" i="12"/>
  <c r="NY28" i="12"/>
  <c r="NY62" i="12"/>
  <c r="NY30" i="12"/>
  <c r="NY26" i="12"/>
  <c r="NY33" i="12"/>
  <c r="NY25" i="12"/>
  <c r="NY65" i="12"/>
  <c r="NY29" i="12"/>
  <c r="NY61" i="12"/>
  <c r="OA2" i="8" l="1"/>
  <c r="OB7" i="8"/>
  <c r="OA1" i="8"/>
  <c r="OA74" i="8"/>
  <c r="OA69" i="8"/>
  <c r="OA68" i="8"/>
  <c r="OA38" i="8"/>
  <c r="OA27" i="8"/>
  <c r="OA63" i="8"/>
  <c r="OA95" i="8"/>
  <c r="OA66" i="8"/>
  <c r="OA65" i="8"/>
  <c r="OA30" i="8"/>
  <c r="OA33" i="8"/>
  <c r="OA34" i="8"/>
  <c r="OA94" i="8"/>
  <c r="OB3" i="8"/>
  <c r="OA17" i="8"/>
  <c r="OA96" i="8"/>
  <c r="OA32" i="8"/>
  <c r="OA4" i="8"/>
  <c r="OA26" i="8"/>
  <c r="OA31" i="8"/>
  <c r="OA93" i="8"/>
  <c r="OA64" i="8"/>
  <c r="OA70" i="8"/>
  <c r="OA28" i="8"/>
  <c r="OA67" i="8"/>
  <c r="OA29" i="8"/>
  <c r="OA62" i="8"/>
  <c r="NZ25" i="12"/>
  <c r="NZ28" i="12"/>
  <c r="NZ37" i="12"/>
  <c r="NZ68" i="12"/>
  <c r="OA2" i="12"/>
  <c r="OA6" i="12" s="1"/>
  <c r="NZ30" i="12"/>
  <c r="NZ73" i="12"/>
  <c r="NZ3" i="12"/>
  <c r="NZ29" i="12"/>
  <c r="NZ95" i="12"/>
  <c r="NZ16" i="12"/>
  <c r="NZ66" i="12"/>
  <c r="NZ94" i="12"/>
  <c r="NZ62" i="12"/>
  <c r="NZ31" i="12"/>
  <c r="NZ32" i="12"/>
  <c r="NZ65" i="12"/>
  <c r="NZ33" i="12"/>
  <c r="NZ67" i="12"/>
  <c r="NZ93" i="12"/>
  <c r="NZ64" i="12"/>
  <c r="NZ27" i="12"/>
  <c r="NZ69" i="12"/>
  <c r="NZ63" i="12"/>
  <c r="NZ92" i="12"/>
  <c r="NZ26" i="12"/>
  <c r="NZ61" i="12"/>
  <c r="OB2" i="8" l="1"/>
  <c r="OC7" i="8"/>
  <c r="OB1" i="8"/>
  <c r="OC3" i="8"/>
  <c r="OC1" i="8" s="1"/>
  <c r="OB32" i="8"/>
  <c r="OB17" i="8"/>
  <c r="OB28" i="8"/>
  <c r="OB34" i="8"/>
  <c r="OB38" i="8"/>
  <c r="OB65" i="8"/>
  <c r="OB69" i="8"/>
  <c r="OB4" i="8"/>
  <c r="OB31" i="8"/>
  <c r="OB29" i="8"/>
  <c r="OB93" i="8"/>
  <c r="OB33" i="8"/>
  <c r="OB74" i="8"/>
  <c r="OB66" i="8"/>
  <c r="OB67" i="8"/>
  <c r="OB26" i="8"/>
  <c r="OB64" i="8"/>
  <c r="OB63" i="8"/>
  <c r="OB68" i="8"/>
  <c r="OB70" i="8"/>
  <c r="OB96" i="8"/>
  <c r="OB30" i="8"/>
  <c r="OB27" i="8"/>
  <c r="OB94" i="8"/>
  <c r="OB95" i="8"/>
  <c r="OB62" i="8"/>
  <c r="OA63" i="12"/>
  <c r="OA37" i="12"/>
  <c r="OA95" i="12"/>
  <c r="OA31" i="12"/>
  <c r="OA25" i="12"/>
  <c r="OA92" i="12"/>
  <c r="OA64" i="12"/>
  <c r="OA26" i="12"/>
  <c r="OA27" i="12"/>
  <c r="OA93" i="12"/>
  <c r="OA62" i="12"/>
  <c r="OB2" i="12"/>
  <c r="OB6" i="12" s="1"/>
  <c r="OA32" i="12"/>
  <c r="OA73" i="12"/>
  <c r="OA66" i="12"/>
  <c r="OA69" i="12"/>
  <c r="OA68" i="12"/>
  <c r="OA16" i="12"/>
  <c r="OA94" i="12"/>
  <c r="OA28" i="12"/>
  <c r="OA67" i="12"/>
  <c r="OA33" i="12"/>
  <c r="OA65" i="12"/>
  <c r="OA3" i="12"/>
  <c r="OA29" i="12"/>
  <c r="OA30" i="12"/>
  <c r="OA61" i="12"/>
  <c r="OB26" i="12" l="1"/>
  <c r="OB62" i="12"/>
  <c r="OB3" i="12"/>
  <c r="OB32" i="12"/>
  <c r="OB94" i="12"/>
  <c r="OB31" i="12"/>
  <c r="OB64" i="12"/>
  <c r="OB93" i="12"/>
  <c r="OB95" i="12"/>
  <c r="OB69" i="12"/>
  <c r="OB37" i="12"/>
  <c r="OB29" i="12"/>
  <c r="OB92" i="12"/>
  <c r="OB25" i="12"/>
  <c r="OB30" i="12"/>
  <c r="OB28" i="12"/>
  <c r="OB66" i="12"/>
  <c r="OB63" i="12"/>
  <c r="OB33" i="12"/>
  <c r="OB68" i="12"/>
  <c r="OB67" i="12"/>
  <c r="OB16" i="12"/>
  <c r="OC2" i="12"/>
  <c r="OC6" i="12" s="1"/>
  <c r="OB73" i="12"/>
  <c r="OB27" i="12"/>
  <c r="OB65" i="12"/>
  <c r="OB61" i="12"/>
  <c r="OC2" i="8"/>
  <c r="OC29" i="8"/>
  <c r="OC26" i="8"/>
  <c r="OC65" i="8"/>
  <c r="OC30" i="8"/>
  <c r="OC27" i="8"/>
  <c r="OC33" i="8"/>
  <c r="OC64" i="8"/>
  <c r="OC95" i="8"/>
  <c r="OC38" i="8"/>
  <c r="OC28" i="8"/>
  <c r="OC93" i="8"/>
  <c r="OC34" i="8"/>
  <c r="OC74" i="8"/>
  <c r="OC17" i="8"/>
  <c r="OC63" i="8"/>
  <c r="OC66" i="8"/>
  <c r="OC32" i="8"/>
  <c r="OC4" i="8"/>
  <c r="OC70" i="8"/>
  <c r="OC67" i="8"/>
  <c r="OC96" i="8"/>
  <c r="OC31" i="8"/>
  <c r="OC68" i="8"/>
  <c r="OC69" i="8"/>
  <c r="OC94" i="8"/>
  <c r="OC62" i="8"/>
  <c r="Z16" i="16" l="1"/>
  <c r="AF16" i="16"/>
  <c r="H16" i="16"/>
  <c r="T16" i="16"/>
  <c r="N16" i="16"/>
  <c r="AD16" i="16"/>
  <c r="I16" i="16"/>
  <c r="K16" i="16"/>
  <c r="U16" i="16"/>
  <c r="W16" i="16"/>
  <c r="AC16" i="16"/>
  <c r="AI16" i="16"/>
  <c r="AE16" i="16"/>
  <c r="AA16" i="16"/>
  <c r="R16" i="16"/>
  <c r="X16" i="16"/>
  <c r="AJ16" i="16"/>
  <c r="L16" i="16"/>
  <c r="AL16" i="16"/>
  <c r="V16" i="16"/>
  <c r="E16" i="16"/>
  <c r="M16" i="16"/>
  <c r="S16" i="16"/>
  <c r="Y16" i="16"/>
  <c r="AK16" i="16"/>
  <c r="O16" i="16"/>
  <c r="AH16" i="16"/>
  <c r="J16" i="16"/>
  <c r="P16" i="16"/>
  <c r="AB16" i="16"/>
  <c r="D16" i="16"/>
  <c r="F16" i="16"/>
  <c r="C16" i="16"/>
  <c r="G16" i="16"/>
  <c r="Q16" i="16"/>
  <c r="AG16" i="16"/>
  <c r="AL11" i="16"/>
  <c r="N11" i="16"/>
  <c r="AB11" i="16"/>
  <c r="D11" i="16"/>
  <c r="R11" i="16"/>
  <c r="AF11" i="16"/>
  <c r="C11" i="16"/>
  <c r="G11" i="16"/>
  <c r="O11" i="16"/>
  <c r="Q11" i="16"/>
  <c r="AA11" i="16"/>
  <c r="AG11" i="16"/>
  <c r="AD11" i="16"/>
  <c r="F11" i="16"/>
  <c r="T11" i="16"/>
  <c r="AH11" i="16"/>
  <c r="J11" i="16"/>
  <c r="X11" i="16"/>
  <c r="I11" i="16"/>
  <c r="K11" i="16"/>
  <c r="U11" i="16"/>
  <c r="W11" i="16"/>
  <c r="AC11" i="16"/>
  <c r="AI11" i="16"/>
  <c r="V11" i="16"/>
  <c r="AJ11" i="16"/>
  <c r="L11" i="16"/>
  <c r="Z11" i="16"/>
  <c r="H11" i="16"/>
  <c r="P11" i="16"/>
  <c r="E11" i="16"/>
  <c r="M11" i="16"/>
  <c r="S11" i="16"/>
  <c r="Y11" i="16"/>
  <c r="AE11" i="16"/>
  <c r="AK11" i="16"/>
  <c r="T10" i="16"/>
  <c r="AH10" i="16"/>
  <c r="J10" i="16"/>
  <c r="V10" i="16"/>
  <c r="AF10" i="16"/>
  <c r="H10" i="16"/>
  <c r="E10" i="16"/>
  <c r="M10" i="16"/>
  <c r="S10" i="16"/>
  <c r="Y10" i="16"/>
  <c r="AE10" i="16"/>
  <c r="AK10" i="16"/>
  <c r="AJ10" i="16"/>
  <c r="L10" i="16"/>
  <c r="AB10" i="16"/>
  <c r="R10" i="16"/>
  <c r="N10" i="16"/>
  <c r="P10" i="16"/>
  <c r="G10" i="16"/>
  <c r="U10" i="16"/>
  <c r="AA10" i="16"/>
  <c r="AI10" i="16"/>
  <c r="D10" i="16"/>
  <c r="AL10" i="16"/>
  <c r="F10" i="16"/>
  <c r="C10" i="16"/>
  <c r="K10" i="16"/>
  <c r="Q10" i="16"/>
  <c r="AC10" i="16"/>
  <c r="Z10" i="16"/>
  <c r="AD10" i="16"/>
  <c r="X10" i="16"/>
  <c r="I10" i="16"/>
  <c r="O10" i="16"/>
  <c r="W10" i="16"/>
  <c r="AG10" i="16"/>
  <c r="AH15" i="16"/>
  <c r="J15" i="16"/>
  <c r="P15" i="16"/>
  <c r="AD15" i="16"/>
  <c r="F15" i="16"/>
  <c r="AJ15" i="16"/>
  <c r="C15" i="16"/>
  <c r="G15" i="16"/>
  <c r="O15" i="16"/>
  <c r="Q15" i="16"/>
  <c r="AA15" i="16"/>
  <c r="AG15" i="16"/>
  <c r="Z15" i="16"/>
  <c r="AF15" i="16"/>
  <c r="H15" i="16"/>
  <c r="V15" i="16"/>
  <c r="T15" i="16"/>
  <c r="D15" i="16"/>
  <c r="I15" i="16"/>
  <c r="K15" i="16"/>
  <c r="U15" i="16"/>
  <c r="W15" i="16"/>
  <c r="AC15" i="16"/>
  <c r="AI15" i="16"/>
  <c r="R15" i="16"/>
  <c r="X15" i="16"/>
  <c r="AL15" i="16"/>
  <c r="N15" i="16"/>
  <c r="L15" i="16"/>
  <c r="AB15" i="16"/>
  <c r="E15" i="16"/>
  <c r="M15" i="16"/>
  <c r="S15" i="16"/>
  <c r="Y15" i="16"/>
  <c r="AE15" i="16"/>
  <c r="AK15" i="16"/>
  <c r="F12" i="16"/>
  <c r="T12" i="16"/>
  <c r="AF12" i="16"/>
  <c r="H12" i="16"/>
  <c r="J12" i="16"/>
  <c r="I12" i="16"/>
  <c r="K12" i="16"/>
  <c r="U12" i="16"/>
  <c r="W12" i="16"/>
  <c r="AC12" i="16"/>
  <c r="AI12" i="16"/>
  <c r="AJ12" i="16"/>
  <c r="L12" i="16"/>
  <c r="X12" i="16"/>
  <c r="Z12" i="16"/>
  <c r="AH12" i="16"/>
  <c r="E12" i="16"/>
  <c r="M12" i="16"/>
  <c r="S12" i="16"/>
  <c r="Y12" i="16"/>
  <c r="AE12" i="16"/>
  <c r="AK12" i="16"/>
  <c r="AB12" i="16"/>
  <c r="D12" i="16"/>
  <c r="P12" i="16"/>
  <c r="R12" i="16"/>
  <c r="C12" i="16"/>
  <c r="G12" i="16"/>
  <c r="O12" i="16"/>
  <c r="Q12" i="16"/>
  <c r="AA12" i="16"/>
  <c r="AG12" i="16"/>
  <c r="AL12" i="16"/>
  <c r="N12" i="16"/>
  <c r="AD12" i="16"/>
  <c r="V12" i="16"/>
  <c r="AF14" i="16"/>
  <c r="H14" i="16"/>
  <c r="V14" i="16"/>
  <c r="AH14" i="16"/>
  <c r="J14" i="16"/>
  <c r="AJ14" i="16"/>
  <c r="C14" i="16"/>
  <c r="G14" i="16"/>
  <c r="O14" i="16"/>
  <c r="Q14" i="16"/>
  <c r="AA14" i="16"/>
  <c r="AG14" i="16"/>
  <c r="X14" i="16"/>
  <c r="AL14" i="16"/>
  <c r="N14" i="16"/>
  <c r="Z14" i="16"/>
  <c r="T14" i="16"/>
  <c r="D14" i="16"/>
  <c r="I14" i="16"/>
  <c r="K14" i="16"/>
  <c r="U14" i="16"/>
  <c r="W14" i="16"/>
  <c r="AC14" i="16"/>
  <c r="AI14" i="16"/>
  <c r="P14" i="16"/>
  <c r="AD14" i="16"/>
  <c r="F14" i="16"/>
  <c r="R14" i="16"/>
  <c r="L14" i="16"/>
  <c r="AB14" i="16"/>
  <c r="E14" i="16"/>
  <c r="M14" i="16"/>
  <c r="S14" i="16"/>
  <c r="Y14" i="16"/>
  <c r="AE14" i="16"/>
  <c r="AK14" i="16"/>
  <c r="AF13" i="16"/>
  <c r="H13" i="16"/>
  <c r="V13" i="16"/>
  <c r="AJ13" i="16"/>
  <c r="L13" i="16"/>
  <c r="Z13" i="16"/>
  <c r="C13" i="16"/>
  <c r="G13" i="16"/>
  <c r="O13" i="16"/>
  <c r="Q13" i="16"/>
  <c r="AA13" i="16"/>
  <c r="AG13" i="16"/>
  <c r="X13" i="16"/>
  <c r="AL13" i="16"/>
  <c r="N13" i="16"/>
  <c r="AB13" i="16"/>
  <c r="D13" i="16"/>
  <c r="R13" i="16"/>
  <c r="I13" i="16"/>
  <c r="K13" i="16"/>
  <c r="U13" i="16"/>
  <c r="W13" i="16"/>
  <c r="AC13" i="16"/>
  <c r="AI13" i="16"/>
  <c r="P13" i="16"/>
  <c r="AD13" i="16"/>
  <c r="F13" i="16"/>
  <c r="T13" i="16"/>
  <c r="AH13" i="16"/>
  <c r="J13" i="16"/>
  <c r="E13" i="16"/>
  <c r="M13" i="16"/>
  <c r="S13" i="16"/>
  <c r="Y13" i="16"/>
  <c r="AE13" i="16"/>
  <c r="AK13" i="16"/>
  <c r="AJ18" i="16"/>
  <c r="L18" i="16"/>
  <c r="Z18" i="16"/>
  <c r="AL18" i="16"/>
  <c r="N18" i="16"/>
  <c r="AF18" i="16"/>
  <c r="C18" i="16"/>
  <c r="G18" i="16"/>
  <c r="O18" i="16"/>
  <c r="Q18" i="16"/>
  <c r="AA18" i="16"/>
  <c r="AG18" i="16"/>
  <c r="AB18" i="16"/>
  <c r="D18" i="16"/>
  <c r="R18" i="16"/>
  <c r="AD18" i="16"/>
  <c r="F18" i="16"/>
  <c r="X18" i="16"/>
  <c r="I18" i="16"/>
  <c r="K18" i="16"/>
  <c r="U18" i="16"/>
  <c r="W18" i="16"/>
  <c r="AC18" i="16"/>
  <c r="AI18" i="16"/>
  <c r="T18" i="16"/>
  <c r="AH18" i="16"/>
  <c r="J18" i="16"/>
  <c r="V18" i="16"/>
  <c r="H18" i="16"/>
  <c r="M18" i="16"/>
  <c r="AE18" i="16"/>
  <c r="P18" i="16"/>
  <c r="S18" i="16"/>
  <c r="AK18" i="16"/>
  <c r="E18" i="16"/>
  <c r="Y18" i="16"/>
  <c r="Y17" i="16"/>
  <c r="AE17" i="16"/>
  <c r="AK17" i="16"/>
  <c r="T17" i="16"/>
  <c r="AH17" i="16"/>
  <c r="J17" i="16"/>
  <c r="P17" i="16"/>
  <c r="AL17" i="16"/>
  <c r="V17" i="16"/>
  <c r="E17" i="16"/>
  <c r="M17" i="16"/>
  <c r="AA17" i="16"/>
  <c r="AI17" i="16"/>
  <c r="L17" i="16"/>
  <c r="R17" i="16"/>
  <c r="H17" i="16"/>
  <c r="AD17" i="16"/>
  <c r="G17" i="16"/>
  <c r="U17" i="16"/>
  <c r="Q17" i="16"/>
  <c r="AC17" i="16"/>
  <c r="AJ17" i="16"/>
  <c r="D17" i="16"/>
  <c r="AF17" i="16"/>
  <c r="N17" i="16"/>
  <c r="C17" i="16"/>
  <c r="K17" i="16"/>
  <c r="S17" i="16"/>
  <c r="W17" i="16"/>
  <c r="AG17" i="16"/>
  <c r="AB17" i="16"/>
  <c r="Z17" i="16"/>
  <c r="X17" i="16"/>
  <c r="F17" i="16"/>
  <c r="I17" i="16"/>
  <c r="O17" i="16"/>
  <c r="OC69" i="12"/>
  <c r="OC93" i="12"/>
  <c r="OC73" i="12"/>
  <c r="OC64" i="12"/>
  <c r="OC62" i="12"/>
  <c r="OC32" i="12"/>
  <c r="OC95" i="12"/>
  <c r="OC33" i="12"/>
  <c r="OC30" i="12"/>
  <c r="OC92" i="12"/>
  <c r="OC65" i="12"/>
  <c r="OC28" i="12"/>
  <c r="OC63" i="12"/>
  <c r="OC3" i="12"/>
  <c r="OC66" i="12"/>
  <c r="OC94" i="12"/>
  <c r="OC29" i="12"/>
  <c r="OC68" i="12"/>
  <c r="OC25" i="12"/>
  <c r="OC27" i="12"/>
  <c r="OC31" i="12"/>
  <c r="OC67" i="12"/>
  <c r="OC37" i="12"/>
  <c r="OC26" i="12"/>
  <c r="OC16" i="12"/>
  <c r="OC61" i="12"/>
  <c r="X9" i="15" l="1"/>
  <c r="X10" i="15"/>
  <c r="X28" i="15"/>
  <c r="X29" i="15"/>
  <c r="X27" i="15"/>
  <c r="X35" i="15"/>
  <c r="X34" i="15"/>
  <c r="X15" i="15"/>
  <c r="X37" i="15"/>
  <c r="X14" i="15"/>
  <c r="X16" i="15"/>
  <c r="X20" i="15"/>
  <c r="X18" i="15"/>
  <c r="X19" i="15"/>
  <c r="X21" i="15"/>
  <c r="X26" i="15"/>
  <c r="X24" i="15"/>
  <c r="X23" i="15"/>
  <c r="X12" i="15"/>
  <c r="X7" i="15"/>
  <c r="X22" i="15"/>
  <c r="X38" i="15"/>
  <c r="X41" i="15"/>
  <c r="X39" i="15"/>
  <c r="X40" i="15"/>
  <c r="X8" i="15"/>
  <c r="X13" i="15"/>
  <c r="X17" i="15"/>
  <c r="F4" i="15" l="1"/>
  <c r="L4" i="15"/>
  <c r="N4" i="15"/>
  <c r="P4" i="15"/>
  <c r="R4" i="15"/>
  <c r="T4" i="15"/>
  <c r="V4" i="15"/>
  <c r="X4" i="15"/>
  <c r="Y17" i="15" s="1"/>
  <c r="Z4" i="15"/>
  <c r="AB4" i="15"/>
  <c r="AD4" i="15"/>
  <c r="AF4" i="15"/>
  <c r="AH4" i="15"/>
  <c r="AJ4" i="15"/>
  <c r="AL4" i="15"/>
  <c r="AN4" i="15"/>
  <c r="J4" i="15"/>
  <c r="H4" i="15"/>
  <c r="M103" i="15" l="1"/>
  <c r="M99" i="15"/>
  <c r="M95" i="15"/>
  <c r="M91" i="15"/>
  <c r="M87" i="15"/>
  <c r="M83" i="15"/>
  <c r="M79" i="15"/>
  <c r="M75" i="15"/>
  <c r="M71" i="15"/>
  <c r="M67" i="15"/>
  <c r="M63" i="15"/>
  <c r="M59" i="15"/>
  <c r="M55" i="15"/>
  <c r="M51" i="15"/>
  <c r="M47" i="15"/>
  <c r="M43" i="15"/>
  <c r="M38" i="15"/>
  <c r="M29" i="15"/>
  <c r="M24" i="15"/>
  <c r="M20" i="15"/>
  <c r="M16" i="15"/>
  <c r="M12" i="15"/>
  <c r="M7" i="15"/>
  <c r="M106" i="15"/>
  <c r="M102" i="15"/>
  <c r="M98" i="15"/>
  <c r="M94" i="15"/>
  <c r="M90" i="15"/>
  <c r="M86" i="15"/>
  <c r="M82" i="15"/>
  <c r="M78" i="15"/>
  <c r="M74" i="15"/>
  <c r="M70" i="15"/>
  <c r="M66" i="15"/>
  <c r="M62" i="15"/>
  <c r="M58" i="15"/>
  <c r="M54" i="15"/>
  <c r="M50" i="15"/>
  <c r="M46" i="15"/>
  <c r="M41" i="15"/>
  <c r="M37" i="15"/>
  <c r="M28" i="15"/>
  <c r="M23" i="15"/>
  <c r="M19" i="15"/>
  <c r="M15" i="15"/>
  <c r="M10" i="15"/>
  <c r="M105" i="15"/>
  <c r="M101" i="15"/>
  <c r="M97" i="15"/>
  <c r="M93" i="15"/>
  <c r="M89" i="15"/>
  <c r="M85" i="15"/>
  <c r="M81" i="15"/>
  <c r="M77" i="15"/>
  <c r="M73" i="15"/>
  <c r="M69" i="15"/>
  <c r="M65" i="15"/>
  <c r="M61" i="15"/>
  <c r="M57" i="15"/>
  <c r="M53" i="15"/>
  <c r="M49" i="15"/>
  <c r="M45" i="15"/>
  <c r="M40" i="15"/>
  <c r="M35" i="15"/>
  <c r="M27" i="15"/>
  <c r="M22" i="15"/>
  <c r="M18" i="15"/>
  <c r="M14" i="15"/>
  <c r="M9" i="15"/>
  <c r="M100" i="15"/>
  <c r="M84" i="15"/>
  <c r="M68" i="15"/>
  <c r="M52" i="15"/>
  <c r="M34" i="15"/>
  <c r="M13" i="15"/>
  <c r="M72" i="15"/>
  <c r="M17" i="15"/>
  <c r="M96" i="15"/>
  <c r="M80" i="15"/>
  <c r="M64" i="15"/>
  <c r="M48" i="15"/>
  <c r="M26" i="15"/>
  <c r="M8" i="15"/>
  <c r="M88" i="15"/>
  <c r="M39" i="15"/>
  <c r="M92" i="15"/>
  <c r="M76" i="15"/>
  <c r="M60" i="15"/>
  <c r="M44" i="15"/>
  <c r="M21" i="15"/>
  <c r="M104" i="15"/>
  <c r="M56" i="15"/>
  <c r="Y40" i="15"/>
  <c r="Y37" i="15"/>
  <c r="Y26" i="15"/>
  <c r="Y8" i="15"/>
  <c r="W105" i="15"/>
  <c r="W102" i="15"/>
  <c r="W99" i="15"/>
  <c r="W96" i="15"/>
  <c r="W93" i="15"/>
  <c r="W90" i="15"/>
  <c r="W87" i="15"/>
  <c r="W84" i="15"/>
  <c r="W81" i="15"/>
  <c r="W78" i="15"/>
  <c r="W104" i="15"/>
  <c r="W106" i="15"/>
  <c r="W103" i="15"/>
  <c r="W97" i="15"/>
  <c r="W91" i="15"/>
  <c r="W85" i="15"/>
  <c r="W79" i="15"/>
  <c r="W74" i="15"/>
  <c r="W70" i="15"/>
  <c r="W66" i="15"/>
  <c r="W62" i="15"/>
  <c r="W58" i="15"/>
  <c r="W54" i="15"/>
  <c r="W50" i="15"/>
  <c r="W46" i="15"/>
  <c r="W41" i="15"/>
  <c r="W37" i="15"/>
  <c r="W28" i="15"/>
  <c r="W23" i="15"/>
  <c r="W19" i="15"/>
  <c r="W15" i="15"/>
  <c r="W10" i="15"/>
  <c r="W101" i="15"/>
  <c r="W95" i="15"/>
  <c r="W89" i="15"/>
  <c r="W83" i="15"/>
  <c r="W77" i="15"/>
  <c r="W73" i="15"/>
  <c r="W69" i="15"/>
  <c r="W65" i="15"/>
  <c r="W61" i="15"/>
  <c r="W57" i="15"/>
  <c r="W53" i="15"/>
  <c r="W49" i="15"/>
  <c r="W45" i="15"/>
  <c r="W40" i="15"/>
  <c r="W35" i="15"/>
  <c r="W27" i="15"/>
  <c r="W22" i="15"/>
  <c r="W18" i="15"/>
  <c r="W14" i="15"/>
  <c r="W9" i="15"/>
  <c r="W100" i="15"/>
  <c r="W94" i="15"/>
  <c r="W88" i="15"/>
  <c r="W82" i="15"/>
  <c r="W76" i="15"/>
  <c r="W72" i="15"/>
  <c r="W68" i="15"/>
  <c r="W64" i="15"/>
  <c r="W60" i="15"/>
  <c r="W56" i="15"/>
  <c r="W52" i="15"/>
  <c r="W48" i="15"/>
  <c r="W44" i="15"/>
  <c r="W39" i="15"/>
  <c r="W34" i="15"/>
  <c r="W26" i="15"/>
  <c r="W21" i="15"/>
  <c r="W17" i="15"/>
  <c r="W13" i="15"/>
  <c r="W8" i="15"/>
  <c r="W98" i="15"/>
  <c r="W92" i="15"/>
  <c r="W71" i="15"/>
  <c r="W55" i="15"/>
  <c r="W38" i="15"/>
  <c r="W16" i="15"/>
  <c r="W86" i="15"/>
  <c r="W67" i="15"/>
  <c r="W51" i="15"/>
  <c r="W29" i="15"/>
  <c r="W12" i="15"/>
  <c r="W80" i="15"/>
  <c r="W63" i="15"/>
  <c r="W47" i="15"/>
  <c r="W24" i="15"/>
  <c r="W7" i="15"/>
  <c r="W75" i="15"/>
  <c r="W59" i="15"/>
  <c r="W43" i="15"/>
  <c r="W20" i="15"/>
  <c r="G106" i="15"/>
  <c r="G102" i="15"/>
  <c r="G98" i="15"/>
  <c r="G94" i="15"/>
  <c r="G90" i="15"/>
  <c r="G86" i="15"/>
  <c r="G82" i="15"/>
  <c r="G78" i="15"/>
  <c r="G74" i="15"/>
  <c r="G70" i="15"/>
  <c r="G66" i="15"/>
  <c r="G62" i="15"/>
  <c r="G58" i="15"/>
  <c r="G54" i="15"/>
  <c r="G50" i="15"/>
  <c r="G46" i="15"/>
  <c r="G41" i="15"/>
  <c r="G37" i="15"/>
  <c r="G28" i="15"/>
  <c r="G23" i="15"/>
  <c r="G19" i="15"/>
  <c r="G15" i="15"/>
  <c r="G10" i="15"/>
  <c r="G99" i="15"/>
  <c r="G87" i="15"/>
  <c r="G75" i="15"/>
  <c r="G63" i="15"/>
  <c r="G51" i="15"/>
  <c r="G38" i="15"/>
  <c r="G29" i="15"/>
  <c r="G12" i="15"/>
  <c r="G105" i="15"/>
  <c r="G101" i="15"/>
  <c r="G97" i="15"/>
  <c r="G93" i="15"/>
  <c r="G89" i="15"/>
  <c r="G85" i="15"/>
  <c r="G81" i="15"/>
  <c r="G77" i="15"/>
  <c r="G73" i="15"/>
  <c r="G69" i="15"/>
  <c r="G65" i="15"/>
  <c r="G61" i="15"/>
  <c r="G57" i="15"/>
  <c r="G53" i="15"/>
  <c r="G49" i="15"/>
  <c r="G45" i="15"/>
  <c r="G40" i="15"/>
  <c r="G35" i="15"/>
  <c r="G27" i="15"/>
  <c r="G22" i="15"/>
  <c r="G18" i="15"/>
  <c r="G14" i="15"/>
  <c r="G9" i="15"/>
  <c r="G7" i="15"/>
  <c r="G95" i="15"/>
  <c r="G83" i="15"/>
  <c r="G71" i="15"/>
  <c r="G59" i="15"/>
  <c r="G47" i="15"/>
  <c r="G24" i="15"/>
  <c r="G16" i="15"/>
  <c r="G104" i="15"/>
  <c r="G100" i="15"/>
  <c r="G96" i="15"/>
  <c r="G92" i="15"/>
  <c r="G88" i="15"/>
  <c r="G84" i="15"/>
  <c r="G80" i="15"/>
  <c r="G76" i="15"/>
  <c r="G72" i="15"/>
  <c r="G68" i="15"/>
  <c r="G64" i="15"/>
  <c r="G60" i="15"/>
  <c r="G56" i="15"/>
  <c r="G52" i="15"/>
  <c r="G48" i="15"/>
  <c r="G44" i="15"/>
  <c r="G39" i="15"/>
  <c r="G34" i="15"/>
  <c r="G26" i="15"/>
  <c r="G21" i="15"/>
  <c r="G17" i="15"/>
  <c r="G13" i="15"/>
  <c r="G8" i="15"/>
  <c r="G103" i="15"/>
  <c r="G91" i="15"/>
  <c r="G79" i="15"/>
  <c r="G67" i="15"/>
  <c r="G55" i="15"/>
  <c r="G43" i="15"/>
  <c r="G20" i="15"/>
  <c r="Y10" i="15"/>
  <c r="Y21" i="15"/>
  <c r="Y38" i="15"/>
  <c r="Y35" i="15"/>
  <c r="AI41" i="15"/>
  <c r="AI38" i="15"/>
  <c r="AI34" i="15"/>
  <c r="AI27" i="15"/>
  <c r="AI23" i="15"/>
  <c r="AI20" i="15"/>
  <c r="AI17" i="15"/>
  <c r="AI14" i="15"/>
  <c r="AI10" i="15"/>
  <c r="AI7" i="15"/>
  <c r="AI40" i="15"/>
  <c r="AI37" i="15"/>
  <c r="AI29" i="15"/>
  <c r="AI26" i="15"/>
  <c r="AI22" i="15"/>
  <c r="AI19" i="15"/>
  <c r="AI16" i="15"/>
  <c r="AI13" i="15"/>
  <c r="AI9" i="15"/>
  <c r="AI39" i="15"/>
  <c r="AI35" i="15"/>
  <c r="AI28" i="15"/>
  <c r="AI24" i="15"/>
  <c r="AI21" i="15"/>
  <c r="AI18" i="15"/>
  <c r="AI15" i="15"/>
  <c r="AI12" i="15"/>
  <c r="AI8" i="15"/>
  <c r="I103" i="15"/>
  <c r="I99" i="15"/>
  <c r="I95" i="15"/>
  <c r="I91" i="15"/>
  <c r="I87" i="15"/>
  <c r="I83" i="15"/>
  <c r="I79" i="15"/>
  <c r="I75" i="15"/>
  <c r="I71" i="15"/>
  <c r="I67" i="15"/>
  <c r="I63" i="15"/>
  <c r="I59" i="15"/>
  <c r="I55" i="15"/>
  <c r="I105" i="15"/>
  <c r="I101" i="15"/>
  <c r="I97" i="15"/>
  <c r="I93" i="15"/>
  <c r="I89" i="15"/>
  <c r="I85" i="15"/>
  <c r="I81" i="15"/>
  <c r="I77" i="15"/>
  <c r="I73" i="15"/>
  <c r="I69" i="15"/>
  <c r="I65" i="15"/>
  <c r="I61" i="15"/>
  <c r="I57" i="15"/>
  <c r="I53" i="15"/>
  <c r="I102" i="15"/>
  <c r="I94" i="15"/>
  <c r="I86" i="15"/>
  <c r="I78" i="15"/>
  <c r="I70" i="15"/>
  <c r="I62" i="15"/>
  <c r="I54" i="15"/>
  <c r="I49" i="15"/>
  <c r="I45" i="15"/>
  <c r="I40" i="15"/>
  <c r="I35" i="15"/>
  <c r="I27" i="15"/>
  <c r="I22" i="15"/>
  <c r="I18" i="15"/>
  <c r="I14" i="15"/>
  <c r="I9" i="15"/>
  <c r="I96" i="15"/>
  <c r="I72" i="15"/>
  <c r="I50" i="15"/>
  <c r="I41" i="15"/>
  <c r="I23" i="15"/>
  <c r="I10" i="15"/>
  <c r="I100" i="15"/>
  <c r="I92" i="15"/>
  <c r="I84" i="15"/>
  <c r="I76" i="15"/>
  <c r="I68" i="15"/>
  <c r="I60" i="15"/>
  <c r="I52" i="15"/>
  <c r="I48" i="15"/>
  <c r="I44" i="15"/>
  <c r="I39" i="15"/>
  <c r="I34" i="15"/>
  <c r="I26" i="15"/>
  <c r="I21" i="15"/>
  <c r="I17" i="15"/>
  <c r="I13" i="15"/>
  <c r="I8" i="15"/>
  <c r="I104" i="15"/>
  <c r="I80" i="15"/>
  <c r="I56" i="15"/>
  <c r="I37" i="15"/>
  <c r="I19" i="15"/>
  <c r="I106" i="15"/>
  <c r="I98" i="15"/>
  <c r="I90" i="15"/>
  <c r="I82" i="15"/>
  <c r="I74" i="15"/>
  <c r="I66" i="15"/>
  <c r="I58" i="15"/>
  <c r="I51" i="15"/>
  <c r="I47" i="15"/>
  <c r="I43" i="15"/>
  <c r="I38" i="15"/>
  <c r="I29" i="15"/>
  <c r="I24" i="15"/>
  <c r="I20" i="15"/>
  <c r="I16" i="15"/>
  <c r="I12" i="15"/>
  <c r="I7" i="15"/>
  <c r="I88" i="15"/>
  <c r="I64" i="15"/>
  <c r="I46" i="15"/>
  <c r="I28" i="15"/>
  <c r="I15" i="15"/>
  <c r="AG39" i="15"/>
  <c r="AG35" i="15"/>
  <c r="AG28" i="15"/>
  <c r="AG24" i="15"/>
  <c r="AG21" i="15"/>
  <c r="AG18" i="15"/>
  <c r="AG15" i="15"/>
  <c r="AG12" i="15"/>
  <c r="AG8" i="15"/>
  <c r="AG41" i="15"/>
  <c r="AG38" i="15"/>
  <c r="AG34" i="15"/>
  <c r="AG27" i="15"/>
  <c r="AG23" i="15"/>
  <c r="AG20" i="15"/>
  <c r="AG17" i="15"/>
  <c r="AG14" i="15"/>
  <c r="AG10" i="15"/>
  <c r="AG7" i="15"/>
  <c r="AG40" i="15"/>
  <c r="AG37" i="15"/>
  <c r="AG29" i="15"/>
  <c r="AG26" i="15"/>
  <c r="AG22" i="15"/>
  <c r="AG19" i="15"/>
  <c r="AG16" i="15"/>
  <c r="AG13" i="15"/>
  <c r="AG9" i="15"/>
  <c r="U106" i="15"/>
  <c r="U102" i="15"/>
  <c r="U98" i="15"/>
  <c r="U94" i="15"/>
  <c r="U90" i="15"/>
  <c r="U86" i="15"/>
  <c r="U82" i="15"/>
  <c r="U78" i="15"/>
  <c r="U74" i="15"/>
  <c r="U70" i="15"/>
  <c r="U66" i="15"/>
  <c r="U62" i="15"/>
  <c r="U58" i="15"/>
  <c r="U54" i="15"/>
  <c r="U50" i="15"/>
  <c r="U46" i="15"/>
  <c r="U41" i="15"/>
  <c r="U37" i="15"/>
  <c r="U28" i="15"/>
  <c r="U23" i="15"/>
  <c r="U19" i="15"/>
  <c r="U15" i="15"/>
  <c r="U10" i="15"/>
  <c r="U105" i="15"/>
  <c r="U101" i="15"/>
  <c r="U97" i="15"/>
  <c r="U93" i="15"/>
  <c r="U89" i="15"/>
  <c r="U85" i="15"/>
  <c r="U81" i="15"/>
  <c r="U77" i="15"/>
  <c r="U73" i="15"/>
  <c r="U69" i="15"/>
  <c r="U65" i="15"/>
  <c r="U61" i="15"/>
  <c r="U57" i="15"/>
  <c r="U53" i="15"/>
  <c r="U49" i="15"/>
  <c r="U45" i="15"/>
  <c r="U40" i="15"/>
  <c r="U35" i="15"/>
  <c r="U27" i="15"/>
  <c r="U22" i="15"/>
  <c r="U18" i="15"/>
  <c r="U14" i="15"/>
  <c r="U9" i="15"/>
  <c r="U104" i="15"/>
  <c r="U100" i="15"/>
  <c r="U96" i="15"/>
  <c r="U92" i="15"/>
  <c r="U88" i="15"/>
  <c r="U84" i="15"/>
  <c r="U80" i="15"/>
  <c r="U76" i="15"/>
  <c r="U72" i="15"/>
  <c r="U68" i="15"/>
  <c r="U64" i="15"/>
  <c r="U60" i="15"/>
  <c r="U56" i="15"/>
  <c r="U52" i="15"/>
  <c r="U48" i="15"/>
  <c r="U44" i="15"/>
  <c r="U39" i="15"/>
  <c r="U34" i="15"/>
  <c r="U26" i="15"/>
  <c r="U21" i="15"/>
  <c r="U17" i="15"/>
  <c r="U13" i="15"/>
  <c r="U8" i="15"/>
  <c r="U99" i="15"/>
  <c r="U83" i="15"/>
  <c r="U67" i="15"/>
  <c r="U51" i="15"/>
  <c r="U29" i="15"/>
  <c r="U12" i="15"/>
  <c r="U95" i="15"/>
  <c r="U79" i="15"/>
  <c r="U63" i="15"/>
  <c r="U47" i="15"/>
  <c r="U24" i="15"/>
  <c r="U7" i="15"/>
  <c r="U91" i="15"/>
  <c r="U75" i="15"/>
  <c r="U59" i="15"/>
  <c r="U43" i="15"/>
  <c r="U20" i="15"/>
  <c r="U87" i="15"/>
  <c r="U16" i="15"/>
  <c r="U38" i="15"/>
  <c r="U71" i="15"/>
  <c r="U55" i="15"/>
  <c r="U103" i="15"/>
  <c r="Y9" i="15"/>
  <c r="Y15" i="15"/>
  <c r="Y22" i="15"/>
  <c r="Y27" i="15"/>
  <c r="Y20" i="15"/>
  <c r="K103" i="15"/>
  <c r="K99" i="15"/>
  <c r="K95" i="15"/>
  <c r="K91" i="15"/>
  <c r="K87" i="15"/>
  <c r="K83" i="15"/>
  <c r="K79" i="15"/>
  <c r="K75" i="15"/>
  <c r="K71" i="15"/>
  <c r="K67" i="15"/>
  <c r="K63" i="15"/>
  <c r="K59" i="15"/>
  <c r="K55" i="15"/>
  <c r="K51" i="15"/>
  <c r="K47" i="15"/>
  <c r="K43" i="15"/>
  <c r="K38" i="15"/>
  <c r="K29" i="15"/>
  <c r="K24" i="15"/>
  <c r="K20" i="15"/>
  <c r="K16" i="15"/>
  <c r="K12" i="15"/>
  <c r="K7" i="15"/>
  <c r="K106" i="15"/>
  <c r="K102" i="15"/>
  <c r="K98" i="15"/>
  <c r="K94" i="15"/>
  <c r="K90" i="15"/>
  <c r="K86" i="15"/>
  <c r="K82" i="15"/>
  <c r="K78" i="15"/>
  <c r="K74" i="15"/>
  <c r="K70" i="15"/>
  <c r="K66" i="15"/>
  <c r="K62" i="15"/>
  <c r="K58" i="15"/>
  <c r="K54" i="15"/>
  <c r="K105" i="15"/>
  <c r="K101" i="15"/>
  <c r="K97" i="15"/>
  <c r="K93" i="15"/>
  <c r="K89" i="15"/>
  <c r="K85" i="15"/>
  <c r="K81" i="15"/>
  <c r="K77" i="15"/>
  <c r="K73" i="15"/>
  <c r="K69" i="15"/>
  <c r="K65" i="15"/>
  <c r="K61" i="15"/>
  <c r="K57" i="15"/>
  <c r="K53" i="15"/>
  <c r="K49" i="15"/>
  <c r="K45" i="15"/>
  <c r="K40" i="15"/>
  <c r="K35" i="15"/>
  <c r="K27" i="15"/>
  <c r="K22" i="15"/>
  <c r="K18" i="15"/>
  <c r="K14" i="15"/>
  <c r="K9" i="15"/>
  <c r="K96" i="15"/>
  <c r="K80" i="15"/>
  <c r="K64" i="15"/>
  <c r="K50" i="15"/>
  <c r="K41" i="15"/>
  <c r="K28" i="15"/>
  <c r="K19" i="15"/>
  <c r="K10" i="15"/>
  <c r="K84" i="15"/>
  <c r="K34" i="15"/>
  <c r="K21" i="15"/>
  <c r="K92" i="15"/>
  <c r="K76" i="15"/>
  <c r="K60" i="15"/>
  <c r="K48" i="15"/>
  <c r="K39" i="15"/>
  <c r="K26" i="15"/>
  <c r="K17" i="15"/>
  <c r="K8" i="15"/>
  <c r="K68" i="15"/>
  <c r="K44" i="15"/>
  <c r="K104" i="15"/>
  <c r="K88" i="15"/>
  <c r="K72" i="15"/>
  <c r="K56" i="15"/>
  <c r="K46" i="15"/>
  <c r="K37" i="15"/>
  <c r="K23" i="15"/>
  <c r="K15" i="15"/>
  <c r="K100" i="15"/>
  <c r="K52" i="15"/>
  <c r="K13" i="15"/>
  <c r="AE40" i="15"/>
  <c r="AE37" i="15"/>
  <c r="AE29" i="15"/>
  <c r="AE26" i="15"/>
  <c r="AE22" i="15"/>
  <c r="AE19" i="15"/>
  <c r="AE16" i="15"/>
  <c r="AE13" i="15"/>
  <c r="AE9" i="15"/>
  <c r="AE39" i="15"/>
  <c r="AE35" i="15"/>
  <c r="AE28" i="15"/>
  <c r="AE24" i="15"/>
  <c r="AE21" i="15"/>
  <c r="AE18" i="15"/>
  <c r="AE15" i="15"/>
  <c r="AE12" i="15"/>
  <c r="AE8" i="15"/>
  <c r="AE41" i="15"/>
  <c r="AE38" i="15"/>
  <c r="AE34" i="15"/>
  <c r="AE27" i="15"/>
  <c r="AE23" i="15"/>
  <c r="AE20" i="15"/>
  <c r="AE17" i="15"/>
  <c r="AE14" i="15"/>
  <c r="AE10" i="15"/>
  <c r="AE7" i="15"/>
  <c r="S106" i="15"/>
  <c r="S102" i="15"/>
  <c r="S98" i="15"/>
  <c r="S94" i="15"/>
  <c r="S90" i="15"/>
  <c r="S86" i="15"/>
  <c r="S82" i="15"/>
  <c r="S78" i="15"/>
  <c r="S74" i="15"/>
  <c r="S70" i="15"/>
  <c r="S66" i="15"/>
  <c r="S62" i="15"/>
  <c r="S58" i="15"/>
  <c r="S54" i="15"/>
  <c r="S50" i="15"/>
  <c r="S46" i="15"/>
  <c r="S41" i="15"/>
  <c r="S37" i="15"/>
  <c r="S28" i="15"/>
  <c r="S23" i="15"/>
  <c r="S19" i="15"/>
  <c r="S15" i="15"/>
  <c r="S10" i="15"/>
  <c r="S105" i="15"/>
  <c r="S101" i="15"/>
  <c r="S97" i="15"/>
  <c r="S93" i="15"/>
  <c r="S89" i="15"/>
  <c r="S85" i="15"/>
  <c r="S81" i="15"/>
  <c r="S77" i="15"/>
  <c r="S73" i="15"/>
  <c r="S69" i="15"/>
  <c r="S65" i="15"/>
  <c r="S61" i="15"/>
  <c r="S57" i="15"/>
  <c r="S53" i="15"/>
  <c r="S49" i="15"/>
  <c r="S45" i="15"/>
  <c r="S40" i="15"/>
  <c r="S35" i="15"/>
  <c r="S27" i="15"/>
  <c r="S22" i="15"/>
  <c r="S18" i="15"/>
  <c r="S14" i="15"/>
  <c r="S9" i="15"/>
  <c r="S104" i="15"/>
  <c r="S100" i="15"/>
  <c r="S96" i="15"/>
  <c r="S92" i="15"/>
  <c r="S88" i="15"/>
  <c r="S84" i="15"/>
  <c r="S80" i="15"/>
  <c r="S76" i="15"/>
  <c r="S72" i="15"/>
  <c r="S68" i="15"/>
  <c r="S64" i="15"/>
  <c r="S60" i="15"/>
  <c r="S56" i="15"/>
  <c r="S52" i="15"/>
  <c r="S48" i="15"/>
  <c r="S44" i="15"/>
  <c r="S39" i="15"/>
  <c r="S34" i="15"/>
  <c r="S26" i="15"/>
  <c r="S21" i="15"/>
  <c r="S17" i="15"/>
  <c r="S13" i="15"/>
  <c r="S8" i="15"/>
  <c r="S95" i="15"/>
  <c r="S79" i="15"/>
  <c r="S63" i="15"/>
  <c r="S47" i="15"/>
  <c r="S24" i="15"/>
  <c r="S7" i="15"/>
  <c r="S91" i="15"/>
  <c r="S75" i="15"/>
  <c r="S59" i="15"/>
  <c r="S43" i="15"/>
  <c r="S20" i="15"/>
  <c r="S103" i="15"/>
  <c r="S87" i="15"/>
  <c r="S71" i="15"/>
  <c r="S55" i="15"/>
  <c r="S38" i="15"/>
  <c r="S16" i="15"/>
  <c r="S51" i="15"/>
  <c r="S99" i="15"/>
  <c r="S29" i="15"/>
  <c r="S83" i="15"/>
  <c r="S12" i="15"/>
  <c r="S67" i="15"/>
  <c r="Y34" i="15"/>
  <c r="Y19" i="15"/>
  <c r="Y13" i="15"/>
  <c r="Y16" i="15"/>
  <c r="Y23" i="15"/>
  <c r="AK40" i="15"/>
  <c r="AK37" i="15"/>
  <c r="AK29" i="15"/>
  <c r="AK26" i="15"/>
  <c r="AK22" i="15"/>
  <c r="AK19" i="15"/>
  <c r="AK16" i="15"/>
  <c r="AK13" i="15"/>
  <c r="AK9" i="15"/>
  <c r="AK39" i="15"/>
  <c r="AK35" i="15"/>
  <c r="AK28" i="15"/>
  <c r="AK24" i="15"/>
  <c r="AK21" i="15"/>
  <c r="AK18" i="15"/>
  <c r="AK15" i="15"/>
  <c r="AK12" i="15"/>
  <c r="AK8" i="15"/>
  <c r="AK41" i="15"/>
  <c r="AK38" i="15"/>
  <c r="AK34" i="15"/>
  <c r="AK27" i="15"/>
  <c r="AK23" i="15"/>
  <c r="AK20" i="15"/>
  <c r="AK17" i="15"/>
  <c r="AK14" i="15"/>
  <c r="AK10" i="15"/>
  <c r="AK7" i="15"/>
  <c r="AC41" i="15"/>
  <c r="AC38" i="15"/>
  <c r="AC34" i="15"/>
  <c r="AC27" i="15"/>
  <c r="AC23" i="15"/>
  <c r="AC20" i="15"/>
  <c r="AC17" i="15"/>
  <c r="AC14" i="15"/>
  <c r="AC10" i="15"/>
  <c r="AC7" i="15"/>
  <c r="AC40" i="15"/>
  <c r="AC37" i="15"/>
  <c r="AC29" i="15"/>
  <c r="AC26" i="15"/>
  <c r="AC22" i="15"/>
  <c r="AC19" i="15"/>
  <c r="AC16" i="15"/>
  <c r="AC13" i="15"/>
  <c r="AC9" i="15"/>
  <c r="AC39" i="15"/>
  <c r="AC35" i="15"/>
  <c r="AC28" i="15"/>
  <c r="AC24" i="15"/>
  <c r="AC21" i="15"/>
  <c r="AC18" i="15"/>
  <c r="AC15" i="15"/>
  <c r="AC12" i="15"/>
  <c r="AC8" i="15"/>
  <c r="Q106" i="15"/>
  <c r="Q102" i="15"/>
  <c r="Q98" i="15"/>
  <c r="Q94" i="15"/>
  <c r="Q90" i="15"/>
  <c r="Q86" i="15"/>
  <c r="Q82" i="15"/>
  <c r="Q78" i="15"/>
  <c r="Q74" i="15"/>
  <c r="Q70" i="15"/>
  <c r="Q66" i="15"/>
  <c r="Q62" i="15"/>
  <c r="Q58" i="15"/>
  <c r="Q54" i="15"/>
  <c r="Q50" i="15"/>
  <c r="Q46" i="15"/>
  <c r="Q41" i="15"/>
  <c r="Q37" i="15"/>
  <c r="Q105" i="15"/>
  <c r="Q101" i="15"/>
  <c r="Q97" i="15"/>
  <c r="Q93" i="15"/>
  <c r="Q89" i="15"/>
  <c r="Q85" i="15"/>
  <c r="Q81" i="15"/>
  <c r="Q77" i="15"/>
  <c r="Q73" i="15"/>
  <c r="Q69" i="15"/>
  <c r="Q65" i="15"/>
  <c r="Q61" i="15"/>
  <c r="Q57" i="15"/>
  <c r="Q53" i="15"/>
  <c r="Q49" i="15"/>
  <c r="Q45" i="15"/>
  <c r="Q40" i="15"/>
  <c r="Q35" i="15"/>
  <c r="Q27" i="15"/>
  <c r="Q104" i="15"/>
  <c r="Q100" i="15"/>
  <c r="Q96" i="15"/>
  <c r="Q92" i="15"/>
  <c r="Q88" i="15"/>
  <c r="Q84" i="15"/>
  <c r="Q80" i="15"/>
  <c r="Q76" i="15"/>
  <c r="Q72" i="15"/>
  <c r="Q68" i="15"/>
  <c r="Q64" i="15"/>
  <c r="Q60" i="15"/>
  <c r="Q56" i="15"/>
  <c r="Q52" i="15"/>
  <c r="Q48" i="15"/>
  <c r="Q44" i="15"/>
  <c r="Q39" i="15"/>
  <c r="Q34" i="15"/>
  <c r="Q26" i="15"/>
  <c r="Q91" i="15"/>
  <c r="Q75" i="15"/>
  <c r="Q59" i="15"/>
  <c r="Q43" i="15"/>
  <c r="Q24" i="15"/>
  <c r="Q20" i="15"/>
  <c r="Q16" i="15"/>
  <c r="Q12" i="15"/>
  <c r="Q7" i="15"/>
  <c r="Q103" i="15"/>
  <c r="Q87" i="15"/>
  <c r="Q71" i="15"/>
  <c r="Q55" i="15"/>
  <c r="Q38" i="15"/>
  <c r="Q23" i="15"/>
  <c r="Q19" i="15"/>
  <c r="Q15" i="15"/>
  <c r="Q10" i="15"/>
  <c r="Q99" i="15"/>
  <c r="Q83" i="15"/>
  <c r="Q67" i="15"/>
  <c r="Q51" i="15"/>
  <c r="Q29" i="15"/>
  <c r="Q22" i="15"/>
  <c r="Q18" i="15"/>
  <c r="Q14" i="15"/>
  <c r="Q9" i="15"/>
  <c r="Q79" i="15"/>
  <c r="Q21" i="15"/>
  <c r="Q28" i="15"/>
  <c r="Q8" i="15"/>
  <c r="Q63" i="15"/>
  <c r="Q17" i="15"/>
  <c r="Q95" i="15"/>
  <c r="Q47" i="15"/>
  <c r="Q13" i="15"/>
  <c r="Y18" i="15"/>
  <c r="Y7" i="15"/>
  <c r="Y29" i="15"/>
  <c r="Y24" i="15"/>
  <c r="Y39" i="15"/>
  <c r="AO41" i="15"/>
  <c r="AO38" i="15"/>
  <c r="AO34" i="15"/>
  <c r="AO27" i="15"/>
  <c r="AO23" i="15"/>
  <c r="AO20" i="15"/>
  <c r="AO17" i="15"/>
  <c r="AO14" i="15"/>
  <c r="AO10" i="15"/>
  <c r="AO7" i="15"/>
  <c r="AO40" i="15"/>
  <c r="AO37" i="15"/>
  <c r="AO29" i="15"/>
  <c r="AO26" i="15"/>
  <c r="AO22" i="15"/>
  <c r="AO19" i="15"/>
  <c r="AO16" i="15"/>
  <c r="AO13" i="15"/>
  <c r="AO9" i="15"/>
  <c r="AO39" i="15"/>
  <c r="AO35" i="15"/>
  <c r="AO28" i="15"/>
  <c r="AO24" i="15"/>
  <c r="AO21" i="15"/>
  <c r="AO18" i="15"/>
  <c r="AO15" i="15"/>
  <c r="AO12" i="15"/>
  <c r="AO8" i="15"/>
  <c r="AM39" i="15"/>
  <c r="AM35" i="15"/>
  <c r="AM28" i="15"/>
  <c r="AM24" i="15"/>
  <c r="AM21" i="15"/>
  <c r="AM18" i="15"/>
  <c r="AM15" i="15"/>
  <c r="AM12" i="15"/>
  <c r="AM8" i="15"/>
  <c r="AM41" i="15"/>
  <c r="AM38" i="15"/>
  <c r="AM34" i="15"/>
  <c r="AM27" i="15"/>
  <c r="AM23" i="15"/>
  <c r="AM20" i="15"/>
  <c r="AM17" i="15"/>
  <c r="AM14" i="15"/>
  <c r="AM10" i="15"/>
  <c r="AM7" i="15"/>
  <c r="AM40" i="15"/>
  <c r="AM37" i="15"/>
  <c r="AM29" i="15"/>
  <c r="AM26" i="15"/>
  <c r="AM22" i="15"/>
  <c r="AM19" i="15"/>
  <c r="AM16" i="15"/>
  <c r="AM13" i="15"/>
  <c r="AM9" i="15"/>
  <c r="AA39" i="15"/>
  <c r="AA35" i="15"/>
  <c r="AA28" i="15"/>
  <c r="AA24" i="15"/>
  <c r="AA21" i="15"/>
  <c r="AA18" i="15"/>
  <c r="AA15" i="15"/>
  <c r="AA12" i="15"/>
  <c r="AA8" i="15"/>
  <c r="AA41" i="15"/>
  <c r="AA38" i="15"/>
  <c r="AA34" i="15"/>
  <c r="AA27" i="15"/>
  <c r="AA23" i="15"/>
  <c r="AA20" i="15"/>
  <c r="AA17" i="15"/>
  <c r="AA14" i="15"/>
  <c r="AA10" i="15"/>
  <c r="AA7" i="15"/>
  <c r="AA40" i="15"/>
  <c r="AA37" i="15"/>
  <c r="AA29" i="15"/>
  <c r="AA26" i="15"/>
  <c r="AA22" i="15"/>
  <c r="AA19" i="15"/>
  <c r="AA16" i="15"/>
  <c r="AA13" i="15"/>
  <c r="AA9" i="15"/>
  <c r="O103" i="15"/>
  <c r="O99" i="15"/>
  <c r="O95" i="15"/>
  <c r="O91" i="15"/>
  <c r="O87" i="15"/>
  <c r="O83" i="15"/>
  <c r="O79" i="15"/>
  <c r="O75" i="15"/>
  <c r="O71" i="15"/>
  <c r="O67" i="15"/>
  <c r="O63" i="15"/>
  <c r="O59" i="15"/>
  <c r="O55" i="15"/>
  <c r="O51" i="15"/>
  <c r="O47" i="15"/>
  <c r="O43" i="15"/>
  <c r="O38" i="15"/>
  <c r="O29" i="15"/>
  <c r="O24" i="15"/>
  <c r="O20" i="15"/>
  <c r="O16" i="15"/>
  <c r="O12" i="15"/>
  <c r="O7" i="15"/>
  <c r="O106" i="15"/>
  <c r="O102" i="15"/>
  <c r="O98" i="15"/>
  <c r="O94" i="15"/>
  <c r="O90" i="15"/>
  <c r="O86" i="15"/>
  <c r="O82" i="15"/>
  <c r="O78" i="15"/>
  <c r="O74" i="15"/>
  <c r="O70" i="15"/>
  <c r="O66" i="15"/>
  <c r="O62" i="15"/>
  <c r="O58" i="15"/>
  <c r="O54" i="15"/>
  <c r="O50" i="15"/>
  <c r="O46" i="15"/>
  <c r="O41" i="15"/>
  <c r="O37" i="15"/>
  <c r="O28" i="15"/>
  <c r="O23" i="15"/>
  <c r="O19" i="15"/>
  <c r="O15" i="15"/>
  <c r="O10" i="15"/>
  <c r="O105" i="15"/>
  <c r="O101" i="15"/>
  <c r="O97" i="15"/>
  <c r="O93" i="15"/>
  <c r="O89" i="15"/>
  <c r="O85" i="15"/>
  <c r="O81" i="15"/>
  <c r="O77" i="15"/>
  <c r="O73" i="15"/>
  <c r="O69" i="15"/>
  <c r="O65" i="15"/>
  <c r="O61" i="15"/>
  <c r="O57" i="15"/>
  <c r="O53" i="15"/>
  <c r="O49" i="15"/>
  <c r="O45" i="15"/>
  <c r="O40" i="15"/>
  <c r="O35" i="15"/>
  <c r="O27" i="15"/>
  <c r="O22" i="15"/>
  <c r="O18" i="15"/>
  <c r="O14" i="15"/>
  <c r="O9" i="15"/>
  <c r="O104" i="15"/>
  <c r="O88" i="15"/>
  <c r="O72" i="15"/>
  <c r="O56" i="15"/>
  <c r="O39" i="15"/>
  <c r="O17" i="15"/>
  <c r="O92" i="15"/>
  <c r="O44" i="15"/>
  <c r="O100" i="15"/>
  <c r="O84" i="15"/>
  <c r="O68" i="15"/>
  <c r="O52" i="15"/>
  <c r="O34" i="15"/>
  <c r="O13" i="15"/>
  <c r="O76" i="15"/>
  <c r="O21" i="15"/>
  <c r="O96" i="15"/>
  <c r="O80" i="15"/>
  <c r="O64" i="15"/>
  <c r="O48" i="15"/>
  <c r="O26" i="15"/>
  <c r="O8" i="15"/>
  <c r="O60" i="15"/>
  <c r="Y12" i="15"/>
  <c r="Y28" i="15"/>
  <c r="Y14" i="15"/>
  <c r="Y41" i="15"/>
  <c r="H89" i="5"/>
  <c r="M20" i="5" l="1"/>
  <c r="M75" i="5"/>
  <c r="M45" i="5"/>
  <c r="C8" i="5" l="1"/>
  <c r="F8" i="5" s="1"/>
  <c r="I41" i="8" l="1"/>
  <c r="T8" i="12" l="1"/>
  <c r="X8" i="12" s="1"/>
  <c r="Y8" i="12" s="1"/>
  <c r="K7" i="5"/>
  <c r="H40" i="12"/>
  <c r="V37" i="12" l="1"/>
  <c r="U37" i="12"/>
  <c r="T37" i="12"/>
  <c r="T38" i="8"/>
  <c r="U38" i="8" s="1"/>
  <c r="S38" i="8" s="1"/>
  <c r="K40" i="5"/>
  <c r="X37" i="12" l="1"/>
  <c r="Y37" i="12" s="1"/>
  <c r="S37" i="12" s="1"/>
  <c r="Z37" i="12" s="1"/>
  <c r="N12" i="8"/>
  <c r="N8" i="12" s="1"/>
  <c r="K10" i="5"/>
  <c r="L10" i="5" s="1"/>
  <c r="M10" i="5" s="1"/>
  <c r="L40" i="5"/>
  <c r="M40" i="5"/>
  <c r="N38" i="8"/>
  <c r="N37" i="12" s="1"/>
  <c r="Y38" i="8" l="1"/>
  <c r="S12" i="8" l="1"/>
  <c r="S8" i="12" s="1"/>
  <c r="L21" i="11" l="1"/>
  <c r="M21" i="11" s="1"/>
  <c r="L72" i="11"/>
  <c r="M72" i="11" s="1"/>
  <c r="L52" i="11"/>
  <c r="M52" i="11" s="1"/>
  <c r="L68" i="11"/>
  <c r="M68" i="11" s="1"/>
  <c r="L71" i="11"/>
  <c r="M71" i="11" s="1"/>
  <c r="L98" i="11"/>
  <c r="M98" i="11" s="1"/>
  <c r="L91" i="11"/>
  <c r="M91" i="11" s="1"/>
  <c r="L97" i="11"/>
  <c r="M97" i="11" s="1"/>
  <c r="L70" i="11"/>
  <c r="M70" i="11" s="1"/>
  <c r="L79" i="11"/>
  <c r="M79" i="11" s="1"/>
  <c r="L44" i="11"/>
  <c r="M44" i="11" s="1"/>
  <c r="L62" i="11"/>
  <c r="M62" i="11" s="1"/>
  <c r="L40" i="11"/>
  <c r="M40" i="11" s="1"/>
  <c r="L56" i="11"/>
  <c r="M56" i="11" s="1"/>
  <c r="L69" i="11"/>
  <c r="M69" i="11" s="1"/>
  <c r="L61" i="11"/>
  <c r="M61" i="11" s="1"/>
  <c r="L48" i="11"/>
  <c r="M48" i="11" s="1"/>
  <c r="L67" i="11"/>
  <c r="M67" i="11" s="1"/>
  <c r="L82" i="11"/>
  <c r="M82" i="11" s="1"/>
  <c r="L101" i="11"/>
  <c r="M101" i="11" s="1"/>
  <c r="L76" i="11"/>
  <c r="M76" i="11" s="1"/>
  <c r="L41" i="11"/>
  <c r="M41" i="11" s="1"/>
  <c r="L63" i="11"/>
  <c r="M63" i="11" s="1"/>
  <c r="L65" i="11"/>
  <c r="M65" i="11" s="1"/>
  <c r="L85" i="11"/>
  <c r="M85" i="11" s="1"/>
  <c r="L38" i="11"/>
  <c r="M38" i="11" s="1"/>
  <c r="L104" i="11"/>
  <c r="M104" i="11" s="1"/>
  <c r="L74" i="11"/>
  <c r="M74" i="11" s="1"/>
  <c r="L50" i="11"/>
  <c r="M50" i="11" s="1"/>
  <c r="L90" i="11"/>
  <c r="M90" i="11" s="1"/>
  <c r="L88" i="11"/>
  <c r="M88" i="11" s="1"/>
  <c r="L94" i="11"/>
  <c r="M94" i="11" s="1"/>
  <c r="L77" i="11"/>
  <c r="M77" i="11" s="1"/>
  <c r="L96" i="11"/>
  <c r="M96" i="11" s="1"/>
  <c r="L87" i="11"/>
  <c r="M87" i="11" s="1"/>
  <c r="L57" i="11"/>
  <c r="M57" i="11" s="1"/>
  <c r="L55" i="11"/>
  <c r="M55" i="11" s="1"/>
  <c r="L92" i="11"/>
  <c r="M92" i="11" s="1"/>
  <c r="L100" i="11"/>
  <c r="M100" i="11" s="1"/>
  <c r="L37" i="11"/>
  <c r="M37" i="11" s="1"/>
  <c r="L59" i="11"/>
  <c r="M59" i="11" s="1"/>
  <c r="L64" i="11"/>
  <c r="M64" i="11" s="1"/>
  <c r="L86" i="11"/>
  <c r="M86" i="11" s="1"/>
  <c r="L80" i="11"/>
  <c r="M80" i="11" s="1"/>
  <c r="L43" i="11"/>
  <c r="M43" i="11" s="1"/>
  <c r="L53" i="11"/>
  <c r="M53" i="11" s="1"/>
  <c r="L35" i="11"/>
  <c r="M35" i="11" s="1"/>
  <c r="L103" i="11"/>
  <c r="M103" i="11" s="1"/>
  <c r="L58" i="11"/>
  <c r="M58" i="11" s="1"/>
  <c r="L49" i="11"/>
  <c r="M49" i="11" s="1"/>
  <c r="L83" i="11"/>
  <c r="M83" i="11" s="1"/>
  <c r="L42" i="11"/>
  <c r="M42" i="11" s="1"/>
  <c r="L95" i="11"/>
  <c r="M95" i="11" s="1"/>
  <c r="L45" i="11"/>
  <c r="M45" i="11" s="1"/>
  <c r="L60" i="11"/>
  <c r="M60" i="11" s="1"/>
  <c r="L99" i="11"/>
  <c r="M99" i="11" s="1"/>
  <c r="L75" i="11"/>
  <c r="M75" i="11" s="1"/>
  <c r="L102" i="11"/>
  <c r="M102" i="11" s="1"/>
  <c r="L81" i="11"/>
  <c r="M81" i="11" s="1"/>
  <c r="L93" i="11"/>
  <c r="M93" i="11" s="1"/>
  <c r="L46" i="11"/>
  <c r="M46" i="11" s="1"/>
  <c r="L36" i="11"/>
  <c r="M36" i="11" s="1"/>
  <c r="L66" i="11"/>
  <c r="M66" i="11" s="1"/>
  <c r="L47" i="11"/>
  <c r="M47" i="11" s="1"/>
  <c r="L78" i="11"/>
  <c r="M78" i="11" s="1"/>
  <c r="L73" i="11"/>
  <c r="M73" i="11" s="1"/>
  <c r="L51" i="11"/>
  <c r="M51" i="11" s="1"/>
  <c r="L54" i="11"/>
  <c r="M54" i="11" s="1"/>
  <c r="L89" i="11"/>
  <c r="M89" i="11" s="1"/>
  <c r="L84" i="11"/>
  <c r="M84" i="11" s="1"/>
  <c r="L4" i="11" l="1"/>
  <c r="M4" i="11" s="1"/>
  <c r="E9" i="18"/>
  <c r="L19" i="11"/>
  <c r="M19" i="11" s="1"/>
  <c r="R17" i="8"/>
  <c r="D27" i="15"/>
  <c r="D13" i="15"/>
  <c r="D12" i="15"/>
  <c r="D17" i="15"/>
  <c r="D20" i="15"/>
  <c r="D7" i="15"/>
  <c r="D37" i="15"/>
  <c r="D18" i="15"/>
  <c r="D24" i="15"/>
  <c r="D38" i="15"/>
  <c r="D29" i="15"/>
  <c r="D39" i="15"/>
  <c r="D35" i="15"/>
  <c r="D28" i="15"/>
  <c r="D23" i="15"/>
  <c r="D15" i="15"/>
  <c r="D34" i="15"/>
  <c r="D9" i="15"/>
  <c r="D26" i="15"/>
  <c r="D16" i="15"/>
  <c r="D22" i="15"/>
  <c r="D40" i="15"/>
  <c r="D41" i="15"/>
  <c r="D8" i="15"/>
  <c r="D14" i="15"/>
  <c r="D21" i="15"/>
  <c r="D10" i="15"/>
  <c r="D19" i="15"/>
  <c r="P92" i="8" l="1"/>
  <c r="AA92" i="8" s="1"/>
  <c r="O60" i="8"/>
  <c r="O59" i="12" s="1"/>
  <c r="O61" i="8"/>
  <c r="O91" i="8"/>
  <c r="CC60" i="8" l="1"/>
  <c r="CB60" i="8"/>
  <c r="LJ60" i="8"/>
  <c r="LI60" i="8"/>
  <c r="JU60" i="8"/>
  <c r="JT60" i="8"/>
  <c r="JS60" i="8"/>
  <c r="HP60" i="8"/>
  <c r="DS60" i="8"/>
  <c r="DR60" i="8"/>
  <c r="DQ60" i="8"/>
  <c r="LK60" i="8"/>
  <c r="NA60" i="8"/>
  <c r="FI60" i="8"/>
  <c r="LM60" i="8"/>
  <c r="DU60" i="8"/>
  <c r="LL60" i="8"/>
  <c r="DT60" i="8"/>
  <c r="CA60" i="8"/>
  <c r="JF60" i="8"/>
  <c r="BN60" i="8"/>
  <c r="JE60" i="8"/>
  <c r="BM60" i="8"/>
  <c r="HQ60" i="8"/>
  <c r="HO60" i="8"/>
  <c r="HN60" i="8"/>
  <c r="HM60" i="8"/>
  <c r="NQ60" i="8"/>
  <c r="FY60" i="8"/>
  <c r="NP60" i="8"/>
  <c r="FX60" i="8"/>
  <c r="NO60" i="8"/>
  <c r="FW60" i="8"/>
  <c r="P91" i="12"/>
  <c r="NB60" i="8"/>
  <c r="FJ60" i="8"/>
  <c r="MZ60" i="8"/>
  <c r="LH60" i="8"/>
  <c r="JD60" i="8"/>
  <c r="HL60" i="8"/>
  <c r="FH60" i="8"/>
  <c r="DP60" i="8"/>
  <c r="BL60" i="8"/>
  <c r="MY60" i="8"/>
  <c r="LG60" i="8"/>
  <c r="JC60" i="8"/>
  <c r="HK60" i="8"/>
  <c r="FG60" i="8"/>
  <c r="DO60" i="8"/>
  <c r="BK60" i="8"/>
  <c r="MX60" i="8"/>
  <c r="KT60" i="8"/>
  <c r="JB60" i="8"/>
  <c r="GX60" i="8"/>
  <c r="FF60" i="8"/>
  <c r="DB60" i="8"/>
  <c r="BJ60" i="8"/>
  <c r="MW60" i="8"/>
  <c r="KS60" i="8"/>
  <c r="JA60" i="8"/>
  <c r="GW60" i="8"/>
  <c r="FE60" i="8"/>
  <c r="DA60" i="8"/>
  <c r="BI60" i="8"/>
  <c r="MV60" i="8"/>
  <c r="KR60" i="8"/>
  <c r="IZ60" i="8"/>
  <c r="GV60" i="8"/>
  <c r="FD60" i="8"/>
  <c r="CZ60" i="8"/>
  <c r="BH60" i="8"/>
  <c r="MU60" i="8"/>
  <c r="KQ60" i="8"/>
  <c r="IY60" i="8"/>
  <c r="GU60" i="8"/>
  <c r="FC60" i="8"/>
  <c r="CY60" i="8"/>
  <c r="BG60" i="8"/>
  <c r="MH60" i="8"/>
  <c r="KP60" i="8"/>
  <c r="IL60" i="8"/>
  <c r="GT60" i="8"/>
  <c r="EP60" i="8"/>
  <c r="CX60" i="8"/>
  <c r="AT60" i="8"/>
  <c r="MG60" i="8"/>
  <c r="KO60" i="8"/>
  <c r="IK60" i="8"/>
  <c r="GS60" i="8"/>
  <c r="EO60" i="8"/>
  <c r="CW60" i="8"/>
  <c r="AS60" i="8"/>
  <c r="MF60" i="8"/>
  <c r="KN60" i="8"/>
  <c r="IJ60" i="8"/>
  <c r="GR60" i="8"/>
  <c r="EN60" i="8"/>
  <c r="CV60" i="8"/>
  <c r="AR60" i="8"/>
  <c r="ME60" i="8"/>
  <c r="KM60" i="8"/>
  <c r="II60" i="8"/>
  <c r="GQ60" i="8"/>
  <c r="EM60" i="8"/>
  <c r="CU60" i="8"/>
  <c r="AQ60" i="8"/>
  <c r="NV60" i="8"/>
  <c r="MD60" i="8"/>
  <c r="JZ60" i="8"/>
  <c r="IH60" i="8"/>
  <c r="GD60" i="8"/>
  <c r="EL60" i="8"/>
  <c r="CH60" i="8"/>
  <c r="AP60" i="8"/>
  <c r="NU60" i="8"/>
  <c r="MC60" i="8"/>
  <c r="JY60" i="8"/>
  <c r="IG60" i="8"/>
  <c r="GC60" i="8"/>
  <c r="EK60" i="8"/>
  <c r="CG60" i="8"/>
  <c r="AO60" i="8"/>
  <c r="NT60" i="8"/>
  <c r="MB60" i="8"/>
  <c r="JX60" i="8"/>
  <c r="IF60" i="8"/>
  <c r="GB60" i="8"/>
  <c r="EJ60" i="8"/>
  <c r="CF60" i="8"/>
  <c r="AN60" i="8"/>
  <c r="NS60" i="8"/>
  <c r="MA60" i="8"/>
  <c r="JW60" i="8"/>
  <c r="IE60" i="8"/>
  <c r="GA60" i="8"/>
  <c r="EI60" i="8"/>
  <c r="CE60" i="8"/>
  <c r="AM60" i="8"/>
  <c r="NR60" i="8"/>
  <c r="LN60" i="8"/>
  <c r="JV60" i="8"/>
  <c r="HR60" i="8"/>
  <c r="FZ60" i="8"/>
  <c r="DV60" i="8"/>
  <c r="CD60" i="8"/>
  <c r="NN60" i="8"/>
  <c r="MT60" i="8"/>
  <c r="LZ60" i="8"/>
  <c r="LF60" i="8"/>
  <c r="KL60" i="8"/>
  <c r="JR60" i="8"/>
  <c r="IX60" i="8"/>
  <c r="ID60" i="8"/>
  <c r="HJ60" i="8"/>
  <c r="GP60" i="8"/>
  <c r="FV60" i="8"/>
  <c r="FB60" i="8"/>
  <c r="EH60" i="8"/>
  <c r="DN60" i="8"/>
  <c r="CT60" i="8"/>
  <c r="BZ60" i="8"/>
  <c r="BF60" i="8"/>
  <c r="AL60" i="8"/>
  <c r="NM60" i="8"/>
  <c r="MS60" i="8"/>
  <c r="LY60" i="8"/>
  <c r="LE60" i="8"/>
  <c r="KK60" i="8"/>
  <c r="JQ60" i="8"/>
  <c r="IW60" i="8"/>
  <c r="IC60" i="8"/>
  <c r="HI60" i="8"/>
  <c r="GO60" i="8"/>
  <c r="FU60" i="8"/>
  <c r="FA60" i="8"/>
  <c r="EG60" i="8"/>
  <c r="DM60" i="8"/>
  <c r="CS60" i="8"/>
  <c r="BY60" i="8"/>
  <c r="BE60" i="8"/>
  <c r="AK60" i="8"/>
  <c r="NL60" i="8"/>
  <c r="MR60" i="8"/>
  <c r="LX60" i="8"/>
  <c r="LD60" i="8"/>
  <c r="KJ60" i="8"/>
  <c r="JP60" i="8"/>
  <c r="IV60" i="8"/>
  <c r="IB60" i="8"/>
  <c r="HH60" i="8"/>
  <c r="GN60" i="8"/>
  <c r="FT60" i="8"/>
  <c r="EZ60" i="8"/>
  <c r="EF60" i="8"/>
  <c r="DL60" i="8"/>
  <c r="CR60" i="8"/>
  <c r="BX60" i="8"/>
  <c r="BD60" i="8"/>
  <c r="AJ60" i="8"/>
  <c r="NK60" i="8"/>
  <c r="MQ60" i="8"/>
  <c r="LW60" i="8"/>
  <c r="LC60" i="8"/>
  <c r="KI60" i="8"/>
  <c r="JO60" i="8"/>
  <c r="IU60" i="8"/>
  <c r="IA60" i="8"/>
  <c r="HG60" i="8"/>
  <c r="GM60" i="8"/>
  <c r="FS60" i="8"/>
  <c r="EY60" i="8"/>
  <c r="EE60" i="8"/>
  <c r="DK60" i="8"/>
  <c r="CQ60" i="8"/>
  <c r="BW60" i="8"/>
  <c r="BC60" i="8"/>
  <c r="AI60" i="8"/>
  <c r="NJ60" i="8"/>
  <c r="MP60" i="8"/>
  <c r="LV60" i="8"/>
  <c r="LB60" i="8"/>
  <c r="KH60" i="8"/>
  <c r="JN60" i="8"/>
  <c r="IT60" i="8"/>
  <c r="HZ60" i="8"/>
  <c r="HF60" i="8"/>
  <c r="GL60" i="8"/>
  <c r="FR60" i="8"/>
  <c r="EX60" i="8"/>
  <c r="ED60" i="8"/>
  <c r="DJ60" i="8"/>
  <c r="CP60" i="8"/>
  <c r="BV60" i="8"/>
  <c r="BB60" i="8"/>
  <c r="AH60" i="8"/>
  <c r="OC60" i="8"/>
  <c r="NI60" i="8"/>
  <c r="MO60" i="8"/>
  <c r="LU60" i="8"/>
  <c r="LA60" i="8"/>
  <c r="KG60" i="8"/>
  <c r="JM60" i="8"/>
  <c r="IS60" i="8"/>
  <c r="HY60" i="8"/>
  <c r="HE60" i="8"/>
  <c r="GK60" i="8"/>
  <c r="FQ60" i="8"/>
  <c r="EW60" i="8"/>
  <c r="EC60" i="8"/>
  <c r="DI60" i="8"/>
  <c r="CO60" i="8"/>
  <c r="BU60" i="8"/>
  <c r="BA60" i="8"/>
  <c r="AG60" i="8"/>
  <c r="OB60" i="8"/>
  <c r="NH60" i="8"/>
  <c r="MN60" i="8"/>
  <c r="LT60" i="8"/>
  <c r="KZ60" i="8"/>
  <c r="KF60" i="8"/>
  <c r="JL60" i="8"/>
  <c r="IR60" i="8"/>
  <c r="HX60" i="8"/>
  <c r="HD60" i="8"/>
  <c r="GJ60" i="8"/>
  <c r="FP60" i="8"/>
  <c r="EV60" i="8"/>
  <c r="EB60" i="8"/>
  <c r="DH60" i="8"/>
  <c r="CN60" i="8"/>
  <c r="BT60" i="8"/>
  <c r="AZ60" i="8"/>
  <c r="AF60" i="8"/>
  <c r="OA60" i="8"/>
  <c r="NG60" i="8"/>
  <c r="MM60" i="8"/>
  <c r="LS60" i="8"/>
  <c r="KY60" i="8"/>
  <c r="KE60" i="8"/>
  <c r="JK60" i="8"/>
  <c r="IQ60" i="8"/>
  <c r="HW60" i="8"/>
  <c r="HC60" i="8"/>
  <c r="GI60" i="8"/>
  <c r="FO60" i="8"/>
  <c r="EU60" i="8"/>
  <c r="EA60" i="8"/>
  <c r="DG60" i="8"/>
  <c r="CM60" i="8"/>
  <c r="BS60" i="8"/>
  <c r="AY60" i="8"/>
  <c r="AE60" i="8"/>
  <c r="NZ60" i="8"/>
  <c r="NF60" i="8"/>
  <c r="ML60" i="8"/>
  <c r="LR60" i="8"/>
  <c r="KX60" i="8"/>
  <c r="KD60" i="8"/>
  <c r="JJ60" i="8"/>
  <c r="IP60" i="8"/>
  <c r="HV60" i="8"/>
  <c r="HB60" i="8"/>
  <c r="GH60" i="8"/>
  <c r="FN60" i="8"/>
  <c r="ET60" i="8"/>
  <c r="DZ60" i="8"/>
  <c r="DF60" i="8"/>
  <c r="CL60" i="8"/>
  <c r="BR60" i="8"/>
  <c r="AX60" i="8"/>
  <c r="AD60" i="8"/>
  <c r="NY60" i="8"/>
  <c r="NE60" i="8"/>
  <c r="MK60" i="8"/>
  <c r="LQ60" i="8"/>
  <c r="KW60" i="8"/>
  <c r="KC60" i="8"/>
  <c r="JI60" i="8"/>
  <c r="IO60" i="8"/>
  <c r="HU60" i="8"/>
  <c r="HA60" i="8"/>
  <c r="GG60" i="8"/>
  <c r="FM60" i="8"/>
  <c r="ES60" i="8"/>
  <c r="DY60" i="8"/>
  <c r="DE60" i="8"/>
  <c r="CK60" i="8"/>
  <c r="BQ60" i="8"/>
  <c r="AW60" i="8"/>
  <c r="P60" i="8"/>
  <c r="NX60" i="8"/>
  <c r="ND60" i="8"/>
  <c r="MJ60" i="8"/>
  <c r="LP60" i="8"/>
  <c r="KV60" i="8"/>
  <c r="KB60" i="8"/>
  <c r="JH60" i="8"/>
  <c r="IN60" i="8"/>
  <c r="HT60" i="8"/>
  <c r="GZ60" i="8"/>
  <c r="GF60" i="8"/>
  <c r="FL60" i="8"/>
  <c r="ER60" i="8"/>
  <c r="DX60" i="8"/>
  <c r="DD60" i="8"/>
  <c r="CJ60" i="8"/>
  <c r="BP60" i="8"/>
  <c r="AV60" i="8"/>
  <c r="AC60" i="8"/>
  <c r="NW60" i="8"/>
  <c r="NC60" i="8"/>
  <c r="MI60" i="8"/>
  <c r="LO60" i="8"/>
  <c r="KU60" i="8"/>
  <c r="KA60" i="8"/>
  <c r="JG60" i="8"/>
  <c r="IM60" i="8"/>
  <c r="HS60" i="8"/>
  <c r="GY60" i="8"/>
  <c r="GE60" i="8"/>
  <c r="FK60" i="8"/>
  <c r="EQ60" i="8"/>
  <c r="DW60" i="8"/>
  <c r="DC60" i="8"/>
  <c r="CI60" i="8"/>
  <c r="BO60" i="8"/>
  <c r="AU60" i="8"/>
  <c r="P61" i="8"/>
  <c r="AA61" i="8" s="1"/>
  <c r="AC61" i="8"/>
  <c r="O60" i="12"/>
  <c r="AD61" i="8"/>
  <c r="AE61" i="8"/>
  <c r="AF61" i="8"/>
  <c r="AG61" i="8"/>
  <c r="AH61" i="8"/>
  <c r="AI61" i="8"/>
  <c r="AJ61" i="8"/>
  <c r="AK61" i="8"/>
  <c r="AL61" i="8"/>
  <c r="AM61" i="8"/>
  <c r="AN61" i="8"/>
  <c r="AO61" i="8"/>
  <c r="AP61" i="8"/>
  <c r="AQ61" i="8"/>
  <c r="AR61" i="8"/>
  <c r="AS61" i="8"/>
  <c r="AT61" i="8"/>
  <c r="AU61" i="8"/>
  <c r="AV61" i="8"/>
  <c r="AW61" i="8"/>
  <c r="AX61" i="8"/>
  <c r="AY61" i="8"/>
  <c r="AZ61" i="8"/>
  <c r="BA61" i="8"/>
  <c r="BB61" i="8"/>
  <c r="BC61" i="8"/>
  <c r="BD61" i="8"/>
  <c r="BE61" i="8"/>
  <c r="BF61" i="8"/>
  <c r="BG61" i="8"/>
  <c r="BH61" i="8"/>
  <c r="BI61" i="8"/>
  <c r="BJ61" i="8"/>
  <c r="BK61" i="8"/>
  <c r="BL61" i="8"/>
  <c r="BM61" i="8"/>
  <c r="BN61" i="8"/>
  <c r="BO61" i="8"/>
  <c r="BP61" i="8"/>
  <c r="BQ61" i="8"/>
  <c r="BR61" i="8"/>
  <c r="BS61" i="8"/>
  <c r="BT61" i="8"/>
  <c r="BU61" i="8"/>
  <c r="BV61" i="8"/>
  <c r="BW61" i="8"/>
  <c r="BX61" i="8"/>
  <c r="BY61" i="8"/>
  <c r="BZ61" i="8"/>
  <c r="CA61" i="8"/>
  <c r="CB61" i="8"/>
  <c r="CC61" i="8"/>
  <c r="CD61" i="8"/>
  <c r="CE61" i="8"/>
  <c r="CF61" i="8"/>
  <c r="CG61" i="8"/>
  <c r="CH61" i="8"/>
  <c r="CI61" i="8"/>
  <c r="CJ61" i="8"/>
  <c r="CK61" i="8"/>
  <c r="CL61" i="8"/>
  <c r="CM61" i="8"/>
  <c r="CN61" i="8"/>
  <c r="CO61" i="8"/>
  <c r="CP61" i="8"/>
  <c r="CQ61" i="8"/>
  <c r="CR61" i="8"/>
  <c r="CS61" i="8"/>
  <c r="CT61" i="8"/>
  <c r="CU61" i="8"/>
  <c r="CV61" i="8"/>
  <c r="CW61" i="8"/>
  <c r="CX61" i="8"/>
  <c r="CY61" i="8"/>
  <c r="CZ61" i="8"/>
  <c r="DA61" i="8"/>
  <c r="DB61" i="8"/>
  <c r="DC61" i="8"/>
  <c r="DD61" i="8"/>
  <c r="DE61" i="8"/>
  <c r="DF61" i="8"/>
  <c r="DG61" i="8"/>
  <c r="DH61" i="8"/>
  <c r="DI61" i="8"/>
  <c r="DJ61" i="8"/>
  <c r="DK61" i="8"/>
  <c r="DL61" i="8"/>
  <c r="DM61" i="8"/>
  <c r="DN61" i="8"/>
  <c r="DO61" i="8"/>
  <c r="DP61" i="8"/>
  <c r="DQ61" i="8"/>
  <c r="DR61" i="8"/>
  <c r="DS61" i="8"/>
  <c r="DT61" i="8"/>
  <c r="DU61" i="8"/>
  <c r="DV61" i="8"/>
  <c r="DW61" i="8"/>
  <c r="DX61" i="8"/>
  <c r="DY61" i="8"/>
  <c r="DZ61" i="8"/>
  <c r="EA61" i="8"/>
  <c r="EB61" i="8"/>
  <c r="EC61" i="8"/>
  <c r="ED61" i="8"/>
  <c r="EE61" i="8"/>
  <c r="EF61" i="8"/>
  <c r="EG61" i="8"/>
  <c r="EH61" i="8"/>
  <c r="EI61" i="8"/>
  <c r="EJ61" i="8"/>
  <c r="EK61" i="8"/>
  <c r="EL61" i="8"/>
  <c r="EM61" i="8"/>
  <c r="EN61" i="8"/>
  <c r="EO61" i="8"/>
  <c r="EP61" i="8"/>
  <c r="EQ61" i="8"/>
  <c r="ER61" i="8"/>
  <c r="ES61" i="8"/>
  <c r="ET61" i="8"/>
  <c r="EU61" i="8"/>
  <c r="EV61" i="8"/>
  <c r="EW61" i="8"/>
  <c r="EX61" i="8"/>
  <c r="EY61" i="8"/>
  <c r="EZ61" i="8"/>
  <c r="FA61" i="8"/>
  <c r="FB61" i="8"/>
  <c r="FC61" i="8"/>
  <c r="FD61" i="8"/>
  <c r="FE61" i="8"/>
  <c r="FF61" i="8"/>
  <c r="FG61" i="8"/>
  <c r="FH61" i="8"/>
  <c r="FI61" i="8"/>
  <c r="FJ61" i="8"/>
  <c r="FK61" i="8"/>
  <c r="FL61" i="8"/>
  <c r="FM61" i="8"/>
  <c r="FN61" i="8"/>
  <c r="FO61" i="8"/>
  <c r="FP61" i="8"/>
  <c r="FQ61" i="8"/>
  <c r="FR61" i="8"/>
  <c r="FS61" i="8"/>
  <c r="FT61" i="8"/>
  <c r="FU61" i="8"/>
  <c r="FV61" i="8"/>
  <c r="FW61" i="8"/>
  <c r="FX61" i="8"/>
  <c r="FY61" i="8"/>
  <c r="FZ61" i="8"/>
  <c r="GA61" i="8"/>
  <c r="GB61" i="8"/>
  <c r="GC61" i="8"/>
  <c r="GD61" i="8"/>
  <c r="GE61" i="8"/>
  <c r="GF61" i="8"/>
  <c r="GG61" i="8"/>
  <c r="GH61" i="8"/>
  <c r="GI61" i="8"/>
  <c r="GJ61" i="8"/>
  <c r="GK61" i="8"/>
  <c r="GL61" i="8"/>
  <c r="GM61" i="8"/>
  <c r="GN61" i="8"/>
  <c r="GO61" i="8"/>
  <c r="GP61" i="8"/>
  <c r="GQ61" i="8"/>
  <c r="GR61" i="8"/>
  <c r="GS61" i="8"/>
  <c r="GT61" i="8"/>
  <c r="GU61" i="8"/>
  <c r="GV61" i="8"/>
  <c r="GW61" i="8"/>
  <c r="GX61" i="8"/>
  <c r="GY61" i="8"/>
  <c r="GZ61" i="8"/>
  <c r="HA61" i="8"/>
  <c r="HB61" i="8"/>
  <c r="HC61" i="8"/>
  <c r="HD61" i="8"/>
  <c r="HE61" i="8"/>
  <c r="HF61" i="8"/>
  <c r="HG61" i="8"/>
  <c r="HH61" i="8"/>
  <c r="HI61" i="8"/>
  <c r="HJ61" i="8"/>
  <c r="HK61" i="8"/>
  <c r="HL61" i="8"/>
  <c r="HM61" i="8"/>
  <c r="HN61" i="8"/>
  <c r="HO61" i="8"/>
  <c r="HP61" i="8"/>
  <c r="HQ61" i="8"/>
  <c r="HR61" i="8"/>
  <c r="HS61" i="8"/>
  <c r="HT61" i="8"/>
  <c r="HU61" i="8"/>
  <c r="HV61" i="8"/>
  <c r="HW61" i="8"/>
  <c r="HX61" i="8"/>
  <c r="HY61" i="8"/>
  <c r="HZ61" i="8"/>
  <c r="IA61" i="8"/>
  <c r="IB61" i="8"/>
  <c r="IC61" i="8"/>
  <c r="ID61" i="8"/>
  <c r="IE61" i="8"/>
  <c r="IF61" i="8"/>
  <c r="IG61" i="8"/>
  <c r="IH61" i="8"/>
  <c r="II61" i="8"/>
  <c r="IJ61" i="8"/>
  <c r="IK61" i="8"/>
  <c r="IL61" i="8"/>
  <c r="IM61" i="8"/>
  <c r="IN61" i="8"/>
  <c r="IO61" i="8"/>
  <c r="IP61" i="8"/>
  <c r="IQ61" i="8"/>
  <c r="IR61" i="8"/>
  <c r="IS61" i="8"/>
  <c r="IT61" i="8"/>
  <c r="IU61" i="8"/>
  <c r="IV61" i="8"/>
  <c r="IW61" i="8"/>
  <c r="IX61" i="8"/>
  <c r="IY61" i="8"/>
  <c r="IZ61" i="8"/>
  <c r="JA61" i="8"/>
  <c r="JB61" i="8"/>
  <c r="JC61" i="8"/>
  <c r="JD61" i="8"/>
  <c r="JE61" i="8"/>
  <c r="JF61" i="8"/>
  <c r="JG61" i="8"/>
  <c r="JH61" i="8"/>
  <c r="JI61" i="8"/>
  <c r="JJ61" i="8"/>
  <c r="JK61" i="8"/>
  <c r="JL61" i="8"/>
  <c r="JM61" i="8"/>
  <c r="JN61" i="8"/>
  <c r="JO61" i="8"/>
  <c r="JP61" i="8"/>
  <c r="JQ61" i="8"/>
  <c r="JR61" i="8"/>
  <c r="JS61" i="8"/>
  <c r="JT61" i="8"/>
  <c r="JU61" i="8"/>
  <c r="JV61" i="8"/>
  <c r="JW61" i="8"/>
  <c r="JX61" i="8"/>
  <c r="JY61" i="8"/>
  <c r="JZ61" i="8"/>
  <c r="KA61" i="8"/>
  <c r="KB61" i="8"/>
  <c r="KC61" i="8"/>
  <c r="KD61" i="8"/>
  <c r="KE61" i="8"/>
  <c r="KF61" i="8"/>
  <c r="KG61" i="8"/>
  <c r="KH61" i="8"/>
  <c r="KI61" i="8"/>
  <c r="KJ61" i="8"/>
  <c r="KK61" i="8"/>
  <c r="KL61" i="8"/>
  <c r="KM61" i="8"/>
  <c r="KN61" i="8"/>
  <c r="KO61" i="8"/>
  <c r="KP61" i="8"/>
  <c r="KQ61" i="8"/>
  <c r="KR61" i="8"/>
  <c r="KS61" i="8"/>
  <c r="KT61" i="8"/>
  <c r="KU61" i="8"/>
  <c r="KV61" i="8"/>
  <c r="KW61" i="8"/>
  <c r="KX61" i="8"/>
  <c r="KY61" i="8"/>
  <c r="KZ61" i="8"/>
  <c r="LA61" i="8"/>
  <c r="LB61" i="8"/>
  <c r="LC61" i="8"/>
  <c r="LD61" i="8"/>
  <c r="LE61" i="8"/>
  <c r="LF61" i="8"/>
  <c r="LG61" i="8"/>
  <c r="LH61" i="8"/>
  <c r="LI61" i="8"/>
  <c r="LJ61" i="8"/>
  <c r="LK61" i="8"/>
  <c r="LL61" i="8"/>
  <c r="LM61" i="8"/>
  <c r="LN61" i="8"/>
  <c r="LO61" i="8"/>
  <c r="LP61" i="8"/>
  <c r="LQ61" i="8"/>
  <c r="LR61" i="8"/>
  <c r="LS61" i="8"/>
  <c r="LT61" i="8"/>
  <c r="LU61" i="8"/>
  <c r="LV61" i="8"/>
  <c r="LW61" i="8"/>
  <c r="LX61" i="8"/>
  <c r="LY61" i="8"/>
  <c r="LZ61" i="8"/>
  <c r="MA61" i="8"/>
  <c r="MB61" i="8"/>
  <c r="MC61" i="8"/>
  <c r="MD61" i="8"/>
  <c r="ME61" i="8"/>
  <c r="MF61" i="8"/>
  <c r="MG61" i="8"/>
  <c r="MH61" i="8"/>
  <c r="MI61" i="8"/>
  <c r="MJ61" i="8"/>
  <c r="MK61" i="8"/>
  <c r="ML61" i="8"/>
  <c r="MM61" i="8"/>
  <c r="MN61" i="8"/>
  <c r="MO61" i="8"/>
  <c r="MP61" i="8"/>
  <c r="MQ61" i="8"/>
  <c r="MR61" i="8"/>
  <c r="MS61" i="8"/>
  <c r="MT61" i="8"/>
  <c r="MU61" i="8"/>
  <c r="MV61" i="8"/>
  <c r="MW61" i="8"/>
  <c r="MX61" i="8"/>
  <c r="MY61" i="8"/>
  <c r="MZ61" i="8"/>
  <c r="NA61" i="8"/>
  <c r="NB61" i="8"/>
  <c r="NC61" i="8"/>
  <c r="ND61" i="8"/>
  <c r="NE61" i="8"/>
  <c r="NF61" i="8"/>
  <c r="NG61" i="8"/>
  <c r="NH61" i="8"/>
  <c r="NI61" i="8"/>
  <c r="NJ61" i="8"/>
  <c r="NK61" i="8"/>
  <c r="NL61" i="8"/>
  <c r="NM61" i="8"/>
  <c r="NN61" i="8"/>
  <c r="NO61" i="8"/>
  <c r="NP61" i="8"/>
  <c r="NQ61" i="8"/>
  <c r="NR61" i="8"/>
  <c r="NS61" i="8"/>
  <c r="NT61" i="8"/>
  <c r="NU61" i="8"/>
  <c r="NV61" i="8"/>
  <c r="NW61" i="8"/>
  <c r="NX61" i="8"/>
  <c r="NY61" i="8"/>
  <c r="NZ61" i="8"/>
  <c r="OA61" i="8"/>
  <c r="OB61" i="8"/>
  <c r="OC61" i="8"/>
  <c r="AC59" i="12"/>
  <c r="AD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W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N59" i="12"/>
  <c r="BO59" i="12"/>
  <c r="BP59" i="12"/>
  <c r="BQ59" i="12"/>
  <c r="BR59" i="12"/>
  <c r="BS59" i="12"/>
  <c r="BT59" i="12"/>
  <c r="BU59" i="12"/>
  <c r="BV59" i="12"/>
  <c r="BW59" i="12"/>
  <c r="BX59" i="12"/>
  <c r="BY59" i="12"/>
  <c r="BZ59" i="12"/>
  <c r="CA59" i="12"/>
  <c r="CB59" i="12"/>
  <c r="CC59" i="12"/>
  <c r="CD59" i="12"/>
  <c r="CE59" i="12"/>
  <c r="CF59" i="12"/>
  <c r="CG59" i="12"/>
  <c r="CH59" i="12"/>
  <c r="CI59" i="12"/>
  <c r="CJ59" i="12"/>
  <c r="CK59" i="12"/>
  <c r="CL59" i="12"/>
  <c r="CM59" i="12"/>
  <c r="CN59" i="12"/>
  <c r="CO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DC59" i="12"/>
  <c r="DD59" i="12"/>
  <c r="DE59" i="12"/>
  <c r="DF59" i="12"/>
  <c r="DG59" i="12"/>
  <c r="DH59" i="12"/>
  <c r="DI59" i="12"/>
  <c r="DJ59" i="12"/>
  <c r="DK59" i="12"/>
  <c r="DL59" i="12"/>
  <c r="DM59" i="12"/>
  <c r="DN59" i="12"/>
  <c r="DO59" i="12"/>
  <c r="DP59" i="12"/>
  <c r="DQ59" i="12"/>
  <c r="DR59" i="12"/>
  <c r="DS59" i="12"/>
  <c r="DT59" i="12"/>
  <c r="DU59" i="12"/>
  <c r="DV59" i="12"/>
  <c r="DW59" i="12"/>
  <c r="DX59" i="12"/>
  <c r="DY59" i="12"/>
  <c r="DZ59" i="12"/>
  <c r="EA59" i="12"/>
  <c r="EB59" i="12"/>
  <c r="EC59" i="12"/>
  <c r="ED59" i="12"/>
  <c r="EE59" i="12"/>
  <c r="EF59" i="12"/>
  <c r="EG59" i="12"/>
  <c r="EH59" i="12"/>
  <c r="EI59" i="12"/>
  <c r="EJ59" i="12"/>
  <c r="EK59" i="12"/>
  <c r="EL59" i="12"/>
  <c r="EM59" i="12"/>
  <c r="EN59" i="12"/>
  <c r="EO59" i="12"/>
  <c r="EP59" i="12"/>
  <c r="EQ59" i="12"/>
  <c r="ER59" i="12"/>
  <c r="ES59" i="12"/>
  <c r="ET59" i="12"/>
  <c r="EU59" i="12"/>
  <c r="EV59" i="12"/>
  <c r="EW59" i="12"/>
  <c r="EX59" i="12"/>
  <c r="EY59" i="12"/>
  <c r="EZ59" i="12"/>
  <c r="FA59" i="12"/>
  <c r="FB59" i="12"/>
  <c r="FC59" i="12"/>
  <c r="FD59" i="12"/>
  <c r="FE59" i="12"/>
  <c r="FF59" i="12"/>
  <c r="FG59" i="12"/>
  <c r="FH59" i="12"/>
  <c r="FI59" i="12"/>
  <c r="FJ59" i="12"/>
  <c r="FK59" i="12"/>
  <c r="FL59" i="12"/>
  <c r="FM59" i="12"/>
  <c r="FN59" i="12"/>
  <c r="FO59" i="12"/>
  <c r="FP59" i="12"/>
  <c r="FQ59" i="12"/>
  <c r="FR59" i="12"/>
  <c r="FS59" i="12"/>
  <c r="FT59" i="12"/>
  <c r="FU59" i="12"/>
  <c r="FV59" i="12"/>
  <c r="FW59" i="12"/>
  <c r="FX59" i="12"/>
  <c r="FY59" i="12"/>
  <c r="FZ59" i="12"/>
  <c r="GA59" i="12"/>
  <c r="GB59" i="12"/>
  <c r="GC59" i="12"/>
  <c r="GD59" i="12"/>
  <c r="GE59" i="12"/>
  <c r="GF59" i="12"/>
  <c r="GG59" i="12"/>
  <c r="GH59" i="12"/>
  <c r="GI59" i="12"/>
  <c r="GJ59" i="12"/>
  <c r="GK59" i="12"/>
  <c r="GL59" i="12"/>
  <c r="GM59" i="12"/>
  <c r="GN59" i="12"/>
  <c r="GO59" i="12"/>
  <c r="GP59" i="12"/>
  <c r="GQ59" i="12"/>
  <c r="GR59" i="12"/>
  <c r="GS59" i="12"/>
  <c r="GT59" i="12"/>
  <c r="GU59" i="12"/>
  <c r="GV59" i="12"/>
  <c r="GW59" i="12"/>
  <c r="GX59" i="12"/>
  <c r="GY59" i="12"/>
  <c r="GZ59" i="12"/>
  <c r="HA59" i="12"/>
  <c r="HB59" i="12"/>
  <c r="HC59" i="12"/>
  <c r="HD59" i="12"/>
  <c r="HE59" i="12"/>
  <c r="HF59" i="12"/>
  <c r="HG59" i="12"/>
  <c r="HH59" i="12"/>
  <c r="HI59" i="12"/>
  <c r="HJ59" i="12"/>
  <c r="HK59" i="12"/>
  <c r="HL59" i="12"/>
  <c r="HM59" i="12"/>
  <c r="HN59" i="12"/>
  <c r="HO59" i="12"/>
  <c r="HP59" i="12"/>
  <c r="HQ59" i="12"/>
  <c r="HR59" i="12"/>
  <c r="HS59" i="12"/>
  <c r="HT59" i="12"/>
  <c r="HU59" i="12"/>
  <c r="HV59" i="12"/>
  <c r="HW59" i="12"/>
  <c r="HX59" i="12"/>
  <c r="HY59" i="12"/>
  <c r="HZ59" i="12"/>
  <c r="IA59" i="12"/>
  <c r="IB59" i="12"/>
  <c r="IC59" i="12"/>
  <c r="ID59" i="12"/>
  <c r="IE59" i="12"/>
  <c r="IF59" i="12"/>
  <c r="IG59" i="12"/>
  <c r="IH59" i="12"/>
  <c r="II59" i="12"/>
  <c r="IJ59" i="12"/>
  <c r="IK59" i="12"/>
  <c r="IL59" i="12"/>
  <c r="IM59" i="12"/>
  <c r="IN59" i="12"/>
  <c r="IO59" i="12"/>
  <c r="IP59" i="12"/>
  <c r="IQ59" i="12"/>
  <c r="IR59" i="12"/>
  <c r="IS59" i="12"/>
  <c r="IT59" i="12"/>
  <c r="IU59" i="12"/>
  <c r="IV59" i="12"/>
  <c r="IW59" i="12"/>
  <c r="IX59" i="12"/>
  <c r="IY59" i="12"/>
  <c r="IZ59" i="12"/>
  <c r="JA59" i="12"/>
  <c r="JB59" i="12"/>
  <c r="JC59" i="12"/>
  <c r="JD59" i="12"/>
  <c r="JE59" i="12"/>
  <c r="JF59" i="12"/>
  <c r="JG59" i="12"/>
  <c r="JH59" i="12"/>
  <c r="JI59" i="12"/>
  <c r="JJ59" i="12"/>
  <c r="JK59" i="12"/>
  <c r="JL59" i="12"/>
  <c r="JM59" i="12"/>
  <c r="JN59" i="12"/>
  <c r="JO59" i="12"/>
  <c r="JP59" i="12"/>
  <c r="JQ59" i="12"/>
  <c r="JR59" i="12"/>
  <c r="JS59" i="12"/>
  <c r="JT59" i="12"/>
  <c r="JU59" i="12"/>
  <c r="JV59" i="12"/>
  <c r="JW59" i="12"/>
  <c r="JX59" i="12"/>
  <c r="JY59" i="12"/>
  <c r="JZ59" i="12"/>
  <c r="KA59" i="12"/>
  <c r="KB59" i="12"/>
  <c r="KC59" i="12"/>
  <c r="KD59" i="12"/>
  <c r="KE59" i="12"/>
  <c r="KF59" i="12"/>
  <c r="KG59" i="12"/>
  <c r="KH59" i="12"/>
  <c r="KI59" i="12"/>
  <c r="KJ59" i="12"/>
  <c r="KK59" i="12"/>
  <c r="KL59" i="12"/>
  <c r="KM59" i="12"/>
  <c r="KN59" i="12"/>
  <c r="KO59" i="12"/>
  <c r="KP59" i="12"/>
  <c r="KQ59" i="12"/>
  <c r="KR59" i="12"/>
  <c r="KS59" i="12"/>
  <c r="KT59" i="12"/>
  <c r="KU59" i="12"/>
  <c r="KV59" i="12"/>
  <c r="KW59" i="12"/>
  <c r="KX59" i="12"/>
  <c r="KY59" i="12"/>
  <c r="KZ59" i="12"/>
  <c r="LA59" i="12"/>
  <c r="LB59" i="12"/>
  <c r="LC59" i="12"/>
  <c r="LD59" i="12"/>
  <c r="LE59" i="12"/>
  <c r="LF59" i="12"/>
  <c r="LG59" i="12"/>
  <c r="LH59" i="12"/>
  <c r="LI59" i="12"/>
  <c r="LJ59" i="12"/>
  <c r="LK59" i="12"/>
  <c r="LL59" i="12"/>
  <c r="LM59" i="12"/>
  <c r="LN59" i="12"/>
  <c r="LO59" i="12"/>
  <c r="LP59" i="12"/>
  <c r="LQ59" i="12"/>
  <c r="LR59" i="12"/>
  <c r="LS59" i="12"/>
  <c r="LT59" i="12"/>
  <c r="LU59" i="12"/>
  <c r="LV59" i="12"/>
  <c r="LW59" i="12"/>
  <c r="LX59" i="12"/>
  <c r="LY59" i="12"/>
  <c r="LZ59" i="12"/>
  <c r="MA59" i="12"/>
  <c r="MB59" i="12"/>
  <c r="MC59" i="12"/>
  <c r="MD59" i="12"/>
  <c r="ME59" i="12"/>
  <c r="MF59" i="12"/>
  <c r="MG59" i="12"/>
  <c r="MH59" i="12"/>
  <c r="MI59" i="12"/>
  <c r="MJ59" i="12"/>
  <c r="MK59" i="12"/>
  <c r="ML59" i="12"/>
  <c r="MM59" i="12"/>
  <c r="MN59" i="12"/>
  <c r="MO59" i="12"/>
  <c r="MP59" i="12"/>
  <c r="MQ59" i="12"/>
  <c r="MR59" i="12"/>
  <c r="MS59" i="12"/>
  <c r="MT59" i="12"/>
  <c r="MU59" i="12"/>
  <c r="MV59" i="12"/>
  <c r="MW59" i="12"/>
  <c r="MX59" i="12"/>
  <c r="MY59" i="12"/>
  <c r="MZ59" i="12"/>
  <c r="NA59" i="12"/>
  <c r="NB59" i="12"/>
  <c r="NC59" i="12"/>
  <c r="ND59" i="12"/>
  <c r="NE59" i="12"/>
  <c r="NF59" i="12"/>
  <c r="NG59" i="12"/>
  <c r="NH59" i="12"/>
  <c r="NI59" i="12"/>
  <c r="NJ59" i="12"/>
  <c r="NK59" i="12"/>
  <c r="NL59" i="12"/>
  <c r="NM59" i="12"/>
  <c r="NN59" i="12"/>
  <c r="NO59" i="12"/>
  <c r="NP59" i="12"/>
  <c r="NQ59" i="12"/>
  <c r="NR59" i="12"/>
  <c r="NS59" i="12"/>
  <c r="NT59" i="12"/>
  <c r="NU59" i="12"/>
  <c r="NV59" i="12"/>
  <c r="NW59" i="12"/>
  <c r="NX59" i="12"/>
  <c r="NY59" i="12"/>
  <c r="NZ59" i="12"/>
  <c r="OA59" i="12"/>
  <c r="OB59" i="12"/>
  <c r="OC59" i="12"/>
  <c r="P91" i="8"/>
  <c r="AA91" i="8" s="1"/>
  <c r="O90" i="12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AT91" i="8"/>
  <c r="AU91" i="8"/>
  <c r="AV91" i="8"/>
  <c r="AW91" i="8"/>
  <c r="AX91" i="8"/>
  <c r="AY91" i="8"/>
  <c r="AZ91" i="8"/>
  <c r="BA91" i="8"/>
  <c r="BB91" i="8"/>
  <c r="BC91" i="8"/>
  <c r="BD91" i="8"/>
  <c r="BE91" i="8"/>
  <c r="BF91" i="8"/>
  <c r="BG91" i="8"/>
  <c r="BH91" i="8"/>
  <c r="BI91" i="8"/>
  <c r="BJ91" i="8"/>
  <c r="BK91" i="8"/>
  <c r="BL91" i="8"/>
  <c r="BM91" i="8"/>
  <c r="BN91" i="8"/>
  <c r="BO91" i="8"/>
  <c r="BP91" i="8"/>
  <c r="BQ91" i="8"/>
  <c r="BR91" i="8"/>
  <c r="BS91" i="8"/>
  <c r="BT91" i="8"/>
  <c r="BU91" i="8"/>
  <c r="BV91" i="8"/>
  <c r="BW91" i="8"/>
  <c r="BX91" i="8"/>
  <c r="BY91" i="8"/>
  <c r="BZ91" i="8"/>
  <c r="CA91" i="8"/>
  <c r="CB91" i="8"/>
  <c r="CC91" i="8"/>
  <c r="CD91" i="8"/>
  <c r="CE91" i="8"/>
  <c r="CF91" i="8"/>
  <c r="CG91" i="8"/>
  <c r="CH91" i="8"/>
  <c r="CI91" i="8"/>
  <c r="CJ91" i="8"/>
  <c r="CK91" i="8"/>
  <c r="CL91" i="8"/>
  <c r="CM91" i="8"/>
  <c r="CN91" i="8"/>
  <c r="CO91" i="8"/>
  <c r="CP91" i="8"/>
  <c r="CQ91" i="8"/>
  <c r="CR91" i="8"/>
  <c r="CS91" i="8"/>
  <c r="CT91" i="8"/>
  <c r="CU91" i="8"/>
  <c r="CV91" i="8"/>
  <c r="CW91" i="8"/>
  <c r="CX91" i="8"/>
  <c r="CY91" i="8"/>
  <c r="CZ91" i="8"/>
  <c r="DA91" i="8"/>
  <c r="DB91" i="8"/>
  <c r="DC91" i="8"/>
  <c r="DD91" i="8"/>
  <c r="DE91" i="8"/>
  <c r="DF91" i="8"/>
  <c r="DG91" i="8"/>
  <c r="DH91" i="8"/>
  <c r="DI91" i="8"/>
  <c r="DJ91" i="8"/>
  <c r="DK91" i="8"/>
  <c r="DL91" i="8"/>
  <c r="DM91" i="8"/>
  <c r="DN91" i="8"/>
  <c r="DO91" i="8"/>
  <c r="DP91" i="8"/>
  <c r="DQ91" i="8"/>
  <c r="DR91" i="8"/>
  <c r="DS91" i="8"/>
  <c r="DT91" i="8"/>
  <c r="DU91" i="8"/>
  <c r="DV91" i="8"/>
  <c r="DW91" i="8"/>
  <c r="DX91" i="8"/>
  <c r="DY91" i="8"/>
  <c r="DZ91" i="8"/>
  <c r="EA91" i="8"/>
  <c r="EB91" i="8"/>
  <c r="EC91" i="8"/>
  <c r="ED91" i="8"/>
  <c r="EE91" i="8"/>
  <c r="EF91" i="8"/>
  <c r="EG91" i="8"/>
  <c r="EH91" i="8"/>
  <c r="EI91" i="8"/>
  <c r="EJ91" i="8"/>
  <c r="EK91" i="8"/>
  <c r="EL91" i="8"/>
  <c r="EM91" i="8"/>
  <c r="EN91" i="8"/>
  <c r="EO91" i="8"/>
  <c r="EP91" i="8"/>
  <c r="EQ91" i="8"/>
  <c r="ER91" i="8"/>
  <c r="ES91" i="8"/>
  <c r="ET91" i="8"/>
  <c r="EU91" i="8"/>
  <c r="EV91" i="8"/>
  <c r="EW91" i="8"/>
  <c r="EX91" i="8"/>
  <c r="EY91" i="8"/>
  <c r="EZ91" i="8"/>
  <c r="FA91" i="8"/>
  <c r="FB91" i="8"/>
  <c r="FC91" i="8"/>
  <c r="FD91" i="8"/>
  <c r="FE91" i="8"/>
  <c r="FF91" i="8"/>
  <c r="FG91" i="8"/>
  <c r="FH91" i="8"/>
  <c r="FI91" i="8"/>
  <c r="FJ91" i="8"/>
  <c r="FK91" i="8"/>
  <c r="FL91" i="8"/>
  <c r="FM91" i="8"/>
  <c r="FN91" i="8"/>
  <c r="FO91" i="8"/>
  <c r="FP91" i="8"/>
  <c r="FQ91" i="8"/>
  <c r="FR91" i="8"/>
  <c r="FS91" i="8"/>
  <c r="FT91" i="8"/>
  <c r="FU91" i="8"/>
  <c r="FV91" i="8"/>
  <c r="FW91" i="8"/>
  <c r="FX91" i="8"/>
  <c r="FY91" i="8"/>
  <c r="FZ91" i="8"/>
  <c r="GA91" i="8"/>
  <c r="GB91" i="8"/>
  <c r="GC91" i="8"/>
  <c r="GD91" i="8"/>
  <c r="GE91" i="8"/>
  <c r="GF91" i="8"/>
  <c r="GG91" i="8"/>
  <c r="GH91" i="8"/>
  <c r="GI91" i="8"/>
  <c r="GJ91" i="8"/>
  <c r="GK91" i="8"/>
  <c r="GL91" i="8"/>
  <c r="GM91" i="8"/>
  <c r="GN91" i="8"/>
  <c r="GO91" i="8"/>
  <c r="GP91" i="8"/>
  <c r="GQ91" i="8"/>
  <c r="GR91" i="8"/>
  <c r="GS91" i="8"/>
  <c r="GT91" i="8"/>
  <c r="GU91" i="8"/>
  <c r="GV91" i="8"/>
  <c r="GW91" i="8"/>
  <c r="GX91" i="8"/>
  <c r="GY91" i="8"/>
  <c r="GZ91" i="8"/>
  <c r="HA91" i="8"/>
  <c r="HB91" i="8"/>
  <c r="HC91" i="8"/>
  <c r="HD91" i="8"/>
  <c r="HE91" i="8"/>
  <c r="HF91" i="8"/>
  <c r="HG91" i="8"/>
  <c r="HH91" i="8"/>
  <c r="HI91" i="8"/>
  <c r="HJ91" i="8"/>
  <c r="HK91" i="8"/>
  <c r="HL91" i="8"/>
  <c r="HM91" i="8"/>
  <c r="HN91" i="8"/>
  <c r="HO91" i="8"/>
  <c r="HP91" i="8"/>
  <c r="HQ91" i="8"/>
  <c r="HR91" i="8"/>
  <c r="HS91" i="8"/>
  <c r="HT91" i="8"/>
  <c r="HU91" i="8"/>
  <c r="HV91" i="8"/>
  <c r="HW91" i="8"/>
  <c r="HX91" i="8"/>
  <c r="HY91" i="8"/>
  <c r="HZ91" i="8"/>
  <c r="IA91" i="8"/>
  <c r="IB91" i="8"/>
  <c r="IC91" i="8"/>
  <c r="ID91" i="8"/>
  <c r="IE91" i="8"/>
  <c r="IF91" i="8"/>
  <c r="IG91" i="8"/>
  <c r="IH91" i="8"/>
  <c r="II91" i="8"/>
  <c r="IJ91" i="8"/>
  <c r="IK91" i="8"/>
  <c r="IL91" i="8"/>
  <c r="IM91" i="8"/>
  <c r="IN91" i="8"/>
  <c r="IO91" i="8"/>
  <c r="IP91" i="8"/>
  <c r="IQ91" i="8"/>
  <c r="IR91" i="8"/>
  <c r="IS91" i="8"/>
  <c r="IT91" i="8"/>
  <c r="IU91" i="8"/>
  <c r="IV91" i="8"/>
  <c r="IW91" i="8"/>
  <c r="IX91" i="8"/>
  <c r="IY91" i="8"/>
  <c r="IZ91" i="8"/>
  <c r="JA91" i="8"/>
  <c r="JB91" i="8"/>
  <c r="JC91" i="8"/>
  <c r="JD91" i="8"/>
  <c r="JE91" i="8"/>
  <c r="JF91" i="8"/>
  <c r="JG91" i="8"/>
  <c r="JH91" i="8"/>
  <c r="JI91" i="8"/>
  <c r="JJ91" i="8"/>
  <c r="JK91" i="8"/>
  <c r="JL91" i="8"/>
  <c r="JM91" i="8"/>
  <c r="JN91" i="8"/>
  <c r="JO91" i="8"/>
  <c r="JP91" i="8"/>
  <c r="JQ91" i="8"/>
  <c r="JR91" i="8"/>
  <c r="JS91" i="8"/>
  <c r="JT91" i="8"/>
  <c r="JU91" i="8"/>
  <c r="JV91" i="8"/>
  <c r="JW91" i="8"/>
  <c r="JX91" i="8"/>
  <c r="JY91" i="8"/>
  <c r="JZ91" i="8"/>
  <c r="KA91" i="8"/>
  <c r="KB91" i="8"/>
  <c r="KC91" i="8"/>
  <c r="KD91" i="8"/>
  <c r="KE91" i="8"/>
  <c r="KF91" i="8"/>
  <c r="KG91" i="8"/>
  <c r="KH91" i="8"/>
  <c r="KI91" i="8"/>
  <c r="KJ91" i="8"/>
  <c r="KK91" i="8"/>
  <c r="KL91" i="8"/>
  <c r="KM91" i="8"/>
  <c r="KN91" i="8"/>
  <c r="KO91" i="8"/>
  <c r="KP91" i="8"/>
  <c r="KQ91" i="8"/>
  <c r="KR91" i="8"/>
  <c r="KS91" i="8"/>
  <c r="KT91" i="8"/>
  <c r="KU91" i="8"/>
  <c r="KV91" i="8"/>
  <c r="KW91" i="8"/>
  <c r="KX91" i="8"/>
  <c r="KY91" i="8"/>
  <c r="KZ91" i="8"/>
  <c r="LA91" i="8"/>
  <c r="LB91" i="8"/>
  <c r="LC91" i="8"/>
  <c r="LD91" i="8"/>
  <c r="LE91" i="8"/>
  <c r="LF91" i="8"/>
  <c r="LG91" i="8"/>
  <c r="LH91" i="8"/>
  <c r="LI91" i="8"/>
  <c r="LJ91" i="8"/>
  <c r="LK91" i="8"/>
  <c r="LL91" i="8"/>
  <c r="LM91" i="8"/>
  <c r="LN91" i="8"/>
  <c r="LO91" i="8"/>
  <c r="LP91" i="8"/>
  <c r="LQ91" i="8"/>
  <c r="LR91" i="8"/>
  <c r="LS91" i="8"/>
  <c r="LT91" i="8"/>
  <c r="LU91" i="8"/>
  <c r="LV91" i="8"/>
  <c r="LW91" i="8"/>
  <c r="LX91" i="8"/>
  <c r="LY91" i="8"/>
  <c r="LZ91" i="8"/>
  <c r="MA91" i="8"/>
  <c r="MB91" i="8"/>
  <c r="MC91" i="8"/>
  <c r="MD91" i="8"/>
  <c r="ME91" i="8"/>
  <c r="MF91" i="8"/>
  <c r="MG91" i="8"/>
  <c r="MH91" i="8"/>
  <c r="MI91" i="8"/>
  <c r="MJ91" i="8"/>
  <c r="MK91" i="8"/>
  <c r="ML91" i="8"/>
  <c r="MM91" i="8"/>
  <c r="MN91" i="8"/>
  <c r="MO91" i="8"/>
  <c r="MP91" i="8"/>
  <c r="MQ91" i="8"/>
  <c r="MR91" i="8"/>
  <c r="MS91" i="8"/>
  <c r="MT91" i="8"/>
  <c r="MU91" i="8"/>
  <c r="MV91" i="8"/>
  <c r="MW91" i="8"/>
  <c r="MX91" i="8"/>
  <c r="MY91" i="8"/>
  <c r="MZ91" i="8"/>
  <c r="NA91" i="8"/>
  <c r="NB91" i="8"/>
  <c r="NC91" i="8"/>
  <c r="ND91" i="8"/>
  <c r="NE91" i="8"/>
  <c r="NF91" i="8"/>
  <c r="NG91" i="8"/>
  <c r="NH91" i="8"/>
  <c r="NI91" i="8"/>
  <c r="NJ91" i="8"/>
  <c r="NK91" i="8"/>
  <c r="NL91" i="8"/>
  <c r="NM91" i="8"/>
  <c r="NN91" i="8"/>
  <c r="NO91" i="8"/>
  <c r="NP91" i="8"/>
  <c r="NQ91" i="8"/>
  <c r="NR91" i="8"/>
  <c r="NS91" i="8"/>
  <c r="NT91" i="8"/>
  <c r="NU91" i="8"/>
  <c r="NV91" i="8"/>
  <c r="NW91" i="8"/>
  <c r="NX91" i="8"/>
  <c r="NY91" i="8"/>
  <c r="NZ91" i="8"/>
  <c r="OA91" i="8"/>
  <c r="OB91" i="8"/>
  <c r="OC91" i="8"/>
  <c r="P59" i="12" l="1"/>
  <c r="AA60" i="8"/>
  <c r="AF75" i="16"/>
  <c r="X75" i="16"/>
  <c r="Z75" i="16"/>
  <c r="AJ75" i="16"/>
  <c r="P75" i="16"/>
  <c r="H75" i="16"/>
  <c r="AB75" i="16"/>
  <c r="T75" i="16"/>
  <c r="L75" i="16"/>
  <c r="AD75" i="16"/>
  <c r="D75" i="16"/>
  <c r="AL75" i="16"/>
  <c r="AH75" i="16"/>
  <c r="V75" i="16"/>
  <c r="R75" i="16"/>
  <c r="N75" i="16"/>
  <c r="J75" i="16"/>
  <c r="F75" i="16"/>
  <c r="C75" i="16"/>
  <c r="I75" i="16"/>
  <c r="G75" i="16"/>
  <c r="E75" i="16"/>
  <c r="K75" i="16"/>
  <c r="M75" i="16"/>
  <c r="O75" i="16"/>
  <c r="S75" i="16"/>
  <c r="U75" i="16"/>
  <c r="Q75" i="16"/>
  <c r="W75" i="16"/>
  <c r="Y75" i="16"/>
  <c r="AA75" i="16"/>
  <c r="AC75" i="16"/>
  <c r="AE75" i="16"/>
  <c r="AG75" i="16"/>
  <c r="AI75" i="16"/>
  <c r="AK75" i="16"/>
  <c r="J44" i="16"/>
  <c r="U44" i="16"/>
  <c r="Z44" i="16"/>
  <c r="AD44" i="16"/>
  <c r="M44" i="16"/>
  <c r="H44" i="16"/>
  <c r="R44" i="16"/>
  <c r="AB44" i="16"/>
  <c r="S44" i="16"/>
  <c r="K44" i="16"/>
  <c r="AF44" i="16"/>
  <c r="E44" i="16"/>
  <c r="L44" i="16"/>
  <c r="G44" i="16"/>
  <c r="AH44" i="16"/>
  <c r="I44" i="16"/>
  <c r="C44" i="16"/>
  <c r="AJ44" i="16"/>
  <c r="V44" i="16"/>
  <c r="AK44" i="16"/>
  <c r="F44" i="16"/>
  <c r="W44" i="16"/>
  <c r="D44" i="16"/>
  <c r="AI44" i="16"/>
  <c r="AL44" i="16"/>
  <c r="AG44" i="16"/>
  <c r="T44" i="16"/>
  <c r="AC60" i="12"/>
  <c r="AD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W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BY60" i="12"/>
  <c r="BZ60" i="12"/>
  <c r="CA60" i="12"/>
  <c r="CB60" i="12"/>
  <c r="CC60" i="12"/>
  <c r="CD60" i="12"/>
  <c r="CE60" i="12"/>
  <c r="CF60" i="12"/>
  <c r="CG60" i="12"/>
  <c r="CH60" i="12"/>
  <c r="CI60" i="12"/>
  <c r="CJ60" i="12"/>
  <c r="CK60" i="12"/>
  <c r="CL60" i="12"/>
  <c r="CM60" i="12"/>
  <c r="CN60" i="12"/>
  <c r="CO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C60" i="12"/>
  <c r="DD60" i="12"/>
  <c r="DE60" i="12"/>
  <c r="DF60" i="12"/>
  <c r="DG60" i="12"/>
  <c r="DH60" i="12"/>
  <c r="DI60" i="12"/>
  <c r="DJ60" i="12"/>
  <c r="DK60" i="12"/>
  <c r="DL60" i="12"/>
  <c r="DM60" i="12"/>
  <c r="DN60" i="12"/>
  <c r="DO60" i="12"/>
  <c r="DP60" i="12"/>
  <c r="DQ60" i="12"/>
  <c r="DR60" i="12"/>
  <c r="DS60" i="12"/>
  <c r="DT60" i="12"/>
  <c r="DU60" i="12"/>
  <c r="DV60" i="12"/>
  <c r="DW60" i="12"/>
  <c r="DX60" i="12"/>
  <c r="DY60" i="12"/>
  <c r="DZ60" i="12"/>
  <c r="EA60" i="12"/>
  <c r="EB60" i="12"/>
  <c r="EC60" i="12"/>
  <c r="ED60" i="12"/>
  <c r="EE60" i="12"/>
  <c r="EF60" i="12"/>
  <c r="EG60" i="12"/>
  <c r="EH60" i="12"/>
  <c r="EI60" i="12"/>
  <c r="EJ60" i="12"/>
  <c r="EK60" i="12"/>
  <c r="EL60" i="12"/>
  <c r="EM60" i="12"/>
  <c r="EN60" i="12"/>
  <c r="EO60" i="12"/>
  <c r="EP60" i="12"/>
  <c r="EQ60" i="12"/>
  <c r="ER60" i="12"/>
  <c r="ES60" i="12"/>
  <c r="ET60" i="12"/>
  <c r="EU60" i="12"/>
  <c r="EV60" i="12"/>
  <c r="EW60" i="12"/>
  <c r="EX60" i="12"/>
  <c r="EY60" i="12"/>
  <c r="EZ60" i="12"/>
  <c r="FA60" i="12"/>
  <c r="FB60" i="12"/>
  <c r="FC60" i="12"/>
  <c r="FD60" i="12"/>
  <c r="FE60" i="12"/>
  <c r="FF60" i="12"/>
  <c r="FG60" i="12"/>
  <c r="FH60" i="12"/>
  <c r="FI60" i="12"/>
  <c r="FJ60" i="12"/>
  <c r="FK60" i="12"/>
  <c r="FL60" i="12"/>
  <c r="FM60" i="12"/>
  <c r="FN60" i="12"/>
  <c r="FO60" i="12"/>
  <c r="FP60" i="12"/>
  <c r="FQ60" i="12"/>
  <c r="FR60" i="12"/>
  <c r="FS60" i="12"/>
  <c r="FT60" i="12"/>
  <c r="FU60" i="12"/>
  <c r="FV60" i="12"/>
  <c r="FW60" i="12"/>
  <c r="FX60" i="12"/>
  <c r="FY60" i="12"/>
  <c r="FZ60" i="12"/>
  <c r="GA60" i="12"/>
  <c r="GB60" i="12"/>
  <c r="GC60" i="12"/>
  <c r="GD60" i="12"/>
  <c r="GE60" i="12"/>
  <c r="GF60" i="12"/>
  <c r="GG60" i="12"/>
  <c r="GH60" i="12"/>
  <c r="GI60" i="12"/>
  <c r="GJ60" i="12"/>
  <c r="GK60" i="12"/>
  <c r="GL60" i="12"/>
  <c r="GM60" i="12"/>
  <c r="GN60" i="12"/>
  <c r="GO60" i="12"/>
  <c r="GP60" i="12"/>
  <c r="GQ60" i="12"/>
  <c r="GR60" i="12"/>
  <c r="GS60" i="12"/>
  <c r="GT60" i="12"/>
  <c r="GU60" i="12"/>
  <c r="GV60" i="12"/>
  <c r="GW60" i="12"/>
  <c r="GX60" i="12"/>
  <c r="GY60" i="12"/>
  <c r="GZ60" i="12"/>
  <c r="HA60" i="12"/>
  <c r="HB60" i="12"/>
  <c r="HC60" i="12"/>
  <c r="HD60" i="12"/>
  <c r="HE60" i="12"/>
  <c r="HF60" i="12"/>
  <c r="HG60" i="12"/>
  <c r="HH60" i="12"/>
  <c r="HI60" i="12"/>
  <c r="HJ60" i="12"/>
  <c r="HK60" i="12"/>
  <c r="HL60" i="12"/>
  <c r="HM60" i="12"/>
  <c r="HN60" i="12"/>
  <c r="HO60" i="12"/>
  <c r="HP60" i="12"/>
  <c r="HQ60" i="12"/>
  <c r="HR60" i="12"/>
  <c r="HS60" i="12"/>
  <c r="HT60" i="12"/>
  <c r="HU60" i="12"/>
  <c r="HV60" i="12"/>
  <c r="HW60" i="12"/>
  <c r="HX60" i="12"/>
  <c r="HY60" i="12"/>
  <c r="HZ60" i="12"/>
  <c r="IA60" i="12"/>
  <c r="IB60" i="12"/>
  <c r="IC60" i="12"/>
  <c r="ID60" i="12"/>
  <c r="IE60" i="12"/>
  <c r="IF60" i="12"/>
  <c r="IG60" i="12"/>
  <c r="IH60" i="12"/>
  <c r="II60" i="12"/>
  <c r="IJ60" i="12"/>
  <c r="IK60" i="12"/>
  <c r="IL60" i="12"/>
  <c r="IM60" i="12"/>
  <c r="IN60" i="12"/>
  <c r="IO60" i="12"/>
  <c r="IP60" i="12"/>
  <c r="IQ60" i="12"/>
  <c r="IR60" i="12"/>
  <c r="IS60" i="12"/>
  <c r="IT60" i="12"/>
  <c r="IU60" i="12"/>
  <c r="IV60" i="12"/>
  <c r="IW60" i="12"/>
  <c r="IX60" i="12"/>
  <c r="IY60" i="12"/>
  <c r="IZ60" i="12"/>
  <c r="JA60" i="12"/>
  <c r="JB60" i="12"/>
  <c r="JC60" i="12"/>
  <c r="JD60" i="12"/>
  <c r="JE60" i="12"/>
  <c r="JF60" i="12"/>
  <c r="JG60" i="12"/>
  <c r="JH60" i="12"/>
  <c r="JI60" i="12"/>
  <c r="JJ60" i="12"/>
  <c r="JK60" i="12"/>
  <c r="JL60" i="12"/>
  <c r="JM60" i="12"/>
  <c r="JN60" i="12"/>
  <c r="JO60" i="12"/>
  <c r="JP60" i="12"/>
  <c r="JQ60" i="12"/>
  <c r="JR60" i="12"/>
  <c r="JS60" i="12"/>
  <c r="JT60" i="12"/>
  <c r="JU60" i="12"/>
  <c r="JV60" i="12"/>
  <c r="JW60" i="12"/>
  <c r="JX60" i="12"/>
  <c r="JY60" i="12"/>
  <c r="JZ60" i="12"/>
  <c r="KA60" i="12"/>
  <c r="KB60" i="12"/>
  <c r="KC60" i="12"/>
  <c r="KD60" i="12"/>
  <c r="KE60" i="12"/>
  <c r="KF60" i="12"/>
  <c r="KG60" i="12"/>
  <c r="KH60" i="12"/>
  <c r="KI60" i="12"/>
  <c r="KJ60" i="12"/>
  <c r="KK60" i="12"/>
  <c r="KL60" i="12"/>
  <c r="KM60" i="12"/>
  <c r="KN60" i="12"/>
  <c r="KO60" i="12"/>
  <c r="KP60" i="12"/>
  <c r="KQ60" i="12"/>
  <c r="KR60" i="12"/>
  <c r="KS60" i="12"/>
  <c r="KT60" i="12"/>
  <c r="KU60" i="12"/>
  <c r="KV60" i="12"/>
  <c r="KW60" i="12"/>
  <c r="KX60" i="12"/>
  <c r="KY60" i="12"/>
  <c r="KZ60" i="12"/>
  <c r="LA60" i="12"/>
  <c r="LB60" i="12"/>
  <c r="LC60" i="12"/>
  <c r="LD60" i="12"/>
  <c r="LE60" i="12"/>
  <c r="LF60" i="12"/>
  <c r="LG60" i="12"/>
  <c r="LH60" i="12"/>
  <c r="LI60" i="12"/>
  <c r="LJ60" i="12"/>
  <c r="LK60" i="12"/>
  <c r="LL60" i="12"/>
  <c r="LM60" i="12"/>
  <c r="LN60" i="12"/>
  <c r="LO60" i="12"/>
  <c r="LP60" i="12"/>
  <c r="LQ60" i="12"/>
  <c r="LR60" i="12"/>
  <c r="LS60" i="12"/>
  <c r="LT60" i="12"/>
  <c r="LU60" i="12"/>
  <c r="LV60" i="12"/>
  <c r="LW60" i="12"/>
  <c r="LX60" i="12"/>
  <c r="LY60" i="12"/>
  <c r="LZ60" i="12"/>
  <c r="MA60" i="12"/>
  <c r="MB60" i="12"/>
  <c r="MC60" i="12"/>
  <c r="MD60" i="12"/>
  <c r="ME60" i="12"/>
  <c r="MF60" i="12"/>
  <c r="MG60" i="12"/>
  <c r="MH60" i="12"/>
  <c r="MI60" i="12"/>
  <c r="MJ60" i="12"/>
  <c r="MK60" i="12"/>
  <c r="ML60" i="12"/>
  <c r="MM60" i="12"/>
  <c r="MN60" i="12"/>
  <c r="MO60" i="12"/>
  <c r="MP60" i="12"/>
  <c r="MQ60" i="12"/>
  <c r="MR60" i="12"/>
  <c r="MS60" i="12"/>
  <c r="MT60" i="12"/>
  <c r="MU60" i="12"/>
  <c r="MV60" i="12"/>
  <c r="MW60" i="12"/>
  <c r="MX60" i="12"/>
  <c r="MY60" i="12"/>
  <c r="MZ60" i="12"/>
  <c r="NA60" i="12"/>
  <c r="NB60" i="12"/>
  <c r="NC60" i="12"/>
  <c r="ND60" i="12"/>
  <c r="NE60" i="12"/>
  <c r="NF60" i="12"/>
  <c r="NG60" i="12"/>
  <c r="NH60" i="12"/>
  <c r="NI60" i="12"/>
  <c r="NJ60" i="12"/>
  <c r="NK60" i="12"/>
  <c r="NL60" i="12"/>
  <c r="NM60" i="12"/>
  <c r="NN60" i="12"/>
  <c r="NO60" i="12"/>
  <c r="NP60" i="12"/>
  <c r="NQ60" i="12"/>
  <c r="NR60" i="12"/>
  <c r="NS60" i="12"/>
  <c r="NT60" i="12"/>
  <c r="NU60" i="12"/>
  <c r="NV60" i="12"/>
  <c r="NW60" i="12"/>
  <c r="NX60" i="12"/>
  <c r="NY60" i="12"/>
  <c r="NZ60" i="12"/>
  <c r="OA60" i="12"/>
  <c r="OB60" i="12"/>
  <c r="OC60" i="12"/>
  <c r="N44" i="16"/>
  <c r="Q44" i="16"/>
  <c r="O44" i="16"/>
  <c r="AE44" i="16"/>
  <c r="AL45" i="16"/>
  <c r="X45" i="16"/>
  <c r="AD45" i="16"/>
  <c r="P45" i="16"/>
  <c r="V45" i="16"/>
  <c r="H45" i="16"/>
  <c r="AF45" i="16"/>
  <c r="N45" i="16"/>
  <c r="F45" i="16"/>
  <c r="AJ45" i="16"/>
  <c r="AB45" i="16"/>
  <c r="T45" i="16"/>
  <c r="J45" i="16"/>
  <c r="L45" i="16"/>
  <c r="D45" i="16"/>
  <c r="AH45" i="16"/>
  <c r="Z45" i="16"/>
  <c r="R45" i="16"/>
  <c r="C45" i="16"/>
  <c r="I45" i="16"/>
  <c r="E45" i="16"/>
  <c r="G45" i="16"/>
  <c r="K45" i="16"/>
  <c r="M45" i="16"/>
  <c r="O45" i="16"/>
  <c r="U45" i="16"/>
  <c r="S45" i="16"/>
  <c r="Q45" i="16"/>
  <c r="W45" i="16"/>
  <c r="AA45" i="16"/>
  <c r="Y45" i="16"/>
  <c r="AC45" i="16"/>
  <c r="AE45" i="16"/>
  <c r="AG45" i="16"/>
  <c r="AI45" i="16"/>
  <c r="AK45" i="16"/>
  <c r="AC44" i="16"/>
  <c r="P44" i="16"/>
  <c r="P60" i="12"/>
  <c r="AA44" i="16"/>
  <c r="X44" i="16"/>
  <c r="Y44" i="16"/>
  <c r="Z74" i="16"/>
  <c r="Q74" i="16"/>
  <c r="AK74" i="16"/>
  <c r="AB74" i="16"/>
  <c r="C74" i="16"/>
  <c r="M74" i="16"/>
  <c r="D74" i="16"/>
  <c r="AL74" i="16"/>
  <c r="X74" i="16"/>
  <c r="O74" i="16"/>
  <c r="N74" i="16"/>
  <c r="Y74" i="16"/>
  <c r="AI74" i="16"/>
  <c r="AJ74" i="16"/>
  <c r="K74" i="16"/>
  <c r="W74" i="16"/>
  <c r="L74" i="16"/>
  <c r="V74" i="16"/>
  <c r="AH74" i="16"/>
  <c r="AG74" i="16"/>
  <c r="AF74" i="16"/>
  <c r="J74" i="16"/>
  <c r="I74" i="16"/>
  <c r="U74" i="16"/>
  <c r="S74" i="16"/>
  <c r="R74" i="16"/>
  <c r="AC74" i="16"/>
  <c r="E74" i="16"/>
  <c r="AA74" i="16"/>
  <c r="P74" i="16"/>
  <c r="H74" i="16"/>
  <c r="AD74" i="16"/>
  <c r="F74" i="16"/>
  <c r="T74" i="16"/>
  <c r="AE74" i="16"/>
  <c r="G74" i="16"/>
  <c r="AC90" i="12"/>
  <c r="AD90" i="12"/>
  <c r="AE90" i="12"/>
  <c r="AF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U90" i="12"/>
  <c r="AV90" i="12"/>
  <c r="AW90" i="12"/>
  <c r="AX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L90" i="12"/>
  <c r="BM90" i="12"/>
  <c r="BN90" i="12"/>
  <c r="BO90" i="12"/>
  <c r="BP90" i="12"/>
  <c r="BQ90" i="12"/>
  <c r="BR90" i="12"/>
  <c r="BS90" i="12"/>
  <c r="BT90" i="12"/>
  <c r="BU90" i="12"/>
  <c r="BV90" i="12"/>
  <c r="BW90" i="12"/>
  <c r="BX90" i="12"/>
  <c r="BY90" i="12"/>
  <c r="BZ90" i="12"/>
  <c r="CA90" i="12"/>
  <c r="CB90" i="12"/>
  <c r="CC90" i="12"/>
  <c r="CD90" i="12"/>
  <c r="CE90" i="12"/>
  <c r="CF90" i="12"/>
  <c r="CG90" i="12"/>
  <c r="CH90" i="12"/>
  <c r="CI90" i="12"/>
  <c r="CJ90" i="12"/>
  <c r="CK90" i="12"/>
  <c r="CL90" i="12"/>
  <c r="CM90" i="12"/>
  <c r="CN90" i="12"/>
  <c r="CO90" i="12"/>
  <c r="CP90" i="12"/>
  <c r="CQ90" i="12"/>
  <c r="CR90" i="12"/>
  <c r="CS90" i="12"/>
  <c r="CT90" i="12"/>
  <c r="CU90" i="12"/>
  <c r="CV90" i="12"/>
  <c r="CW90" i="12"/>
  <c r="CX90" i="12"/>
  <c r="CY90" i="12"/>
  <c r="CZ90" i="12"/>
  <c r="DA90" i="12"/>
  <c r="DB90" i="12"/>
  <c r="DC90" i="12"/>
  <c r="DD90" i="12"/>
  <c r="DE90" i="12"/>
  <c r="DF90" i="12"/>
  <c r="DG90" i="12"/>
  <c r="DH90" i="12"/>
  <c r="DI90" i="12"/>
  <c r="DJ90" i="12"/>
  <c r="DK90" i="12"/>
  <c r="DL90" i="12"/>
  <c r="DM90" i="12"/>
  <c r="DN90" i="12"/>
  <c r="DO90" i="12"/>
  <c r="DP90" i="12"/>
  <c r="DQ90" i="12"/>
  <c r="DR90" i="12"/>
  <c r="DS90" i="12"/>
  <c r="DT90" i="12"/>
  <c r="DU90" i="12"/>
  <c r="DV90" i="12"/>
  <c r="DW90" i="12"/>
  <c r="DX90" i="12"/>
  <c r="DY90" i="12"/>
  <c r="DZ90" i="12"/>
  <c r="EA90" i="12"/>
  <c r="EB90" i="12"/>
  <c r="EC90" i="12"/>
  <c r="ED90" i="12"/>
  <c r="EE90" i="12"/>
  <c r="EF90" i="12"/>
  <c r="EG90" i="12"/>
  <c r="EH90" i="12"/>
  <c r="EI90" i="12"/>
  <c r="EJ90" i="12"/>
  <c r="EK90" i="12"/>
  <c r="EL90" i="12"/>
  <c r="EM90" i="12"/>
  <c r="EN90" i="12"/>
  <c r="EO90" i="12"/>
  <c r="EP90" i="12"/>
  <c r="EQ90" i="12"/>
  <c r="ER90" i="12"/>
  <c r="ES90" i="12"/>
  <c r="ET90" i="12"/>
  <c r="EU90" i="12"/>
  <c r="EV90" i="12"/>
  <c r="EW90" i="12"/>
  <c r="EX90" i="12"/>
  <c r="EY90" i="12"/>
  <c r="EZ90" i="12"/>
  <c r="FA90" i="12"/>
  <c r="FB90" i="12"/>
  <c r="FC90" i="12"/>
  <c r="FD90" i="12"/>
  <c r="FE90" i="12"/>
  <c r="FF90" i="12"/>
  <c r="FG90" i="12"/>
  <c r="FH90" i="12"/>
  <c r="FI90" i="12"/>
  <c r="FJ90" i="12"/>
  <c r="FK90" i="12"/>
  <c r="FL90" i="12"/>
  <c r="FM90" i="12"/>
  <c r="FN90" i="12"/>
  <c r="FO90" i="12"/>
  <c r="FP90" i="12"/>
  <c r="FQ90" i="12"/>
  <c r="FR90" i="12"/>
  <c r="FS90" i="12"/>
  <c r="FT90" i="12"/>
  <c r="FU90" i="12"/>
  <c r="FV90" i="12"/>
  <c r="FW90" i="12"/>
  <c r="FX90" i="12"/>
  <c r="FY90" i="12"/>
  <c r="FZ90" i="12"/>
  <c r="GA90" i="12"/>
  <c r="GB90" i="12"/>
  <c r="GC90" i="12"/>
  <c r="GD90" i="12"/>
  <c r="GE90" i="12"/>
  <c r="GF90" i="12"/>
  <c r="GG90" i="12"/>
  <c r="GH90" i="12"/>
  <c r="GI90" i="12"/>
  <c r="GJ90" i="12"/>
  <c r="GK90" i="12"/>
  <c r="GL90" i="12"/>
  <c r="GM90" i="12"/>
  <c r="GN90" i="12"/>
  <c r="GO90" i="12"/>
  <c r="GP90" i="12"/>
  <c r="GQ90" i="12"/>
  <c r="GR90" i="12"/>
  <c r="GS90" i="12"/>
  <c r="GT90" i="12"/>
  <c r="GU90" i="12"/>
  <c r="GV90" i="12"/>
  <c r="GW90" i="12"/>
  <c r="GX90" i="12"/>
  <c r="GY90" i="12"/>
  <c r="GZ90" i="12"/>
  <c r="HA90" i="12"/>
  <c r="HB90" i="12"/>
  <c r="HC90" i="12"/>
  <c r="HD90" i="12"/>
  <c r="HE90" i="12"/>
  <c r="HF90" i="12"/>
  <c r="HG90" i="12"/>
  <c r="HH90" i="12"/>
  <c r="HI90" i="12"/>
  <c r="HJ90" i="12"/>
  <c r="HK90" i="12"/>
  <c r="HL90" i="12"/>
  <c r="HM90" i="12"/>
  <c r="HN90" i="12"/>
  <c r="HO90" i="12"/>
  <c r="HP90" i="12"/>
  <c r="HQ90" i="12"/>
  <c r="HR90" i="12"/>
  <c r="HS90" i="12"/>
  <c r="HT90" i="12"/>
  <c r="HU90" i="12"/>
  <c r="HV90" i="12"/>
  <c r="HW90" i="12"/>
  <c r="HX90" i="12"/>
  <c r="HY90" i="12"/>
  <c r="HZ90" i="12"/>
  <c r="IA90" i="12"/>
  <c r="IB90" i="12"/>
  <c r="IC90" i="12"/>
  <c r="ID90" i="12"/>
  <c r="IE90" i="12"/>
  <c r="IF90" i="12"/>
  <c r="IG90" i="12"/>
  <c r="IH90" i="12"/>
  <c r="II90" i="12"/>
  <c r="IJ90" i="12"/>
  <c r="IK90" i="12"/>
  <c r="IL90" i="12"/>
  <c r="IM90" i="12"/>
  <c r="IN90" i="12"/>
  <c r="IO90" i="12"/>
  <c r="IP90" i="12"/>
  <c r="IQ90" i="12"/>
  <c r="IR90" i="12"/>
  <c r="IS90" i="12"/>
  <c r="IT90" i="12"/>
  <c r="IU90" i="12"/>
  <c r="IV90" i="12"/>
  <c r="IW90" i="12"/>
  <c r="IX90" i="12"/>
  <c r="IY90" i="12"/>
  <c r="IZ90" i="12"/>
  <c r="JA90" i="12"/>
  <c r="JB90" i="12"/>
  <c r="JC90" i="12"/>
  <c r="JD90" i="12"/>
  <c r="JE90" i="12"/>
  <c r="JF90" i="12"/>
  <c r="JG90" i="12"/>
  <c r="JH90" i="12"/>
  <c r="JI90" i="12"/>
  <c r="JJ90" i="12"/>
  <c r="JK90" i="12"/>
  <c r="JL90" i="12"/>
  <c r="JM90" i="12"/>
  <c r="JN90" i="12"/>
  <c r="JO90" i="12"/>
  <c r="JP90" i="12"/>
  <c r="JQ90" i="12"/>
  <c r="JR90" i="12"/>
  <c r="JS90" i="12"/>
  <c r="JT90" i="12"/>
  <c r="JU90" i="12"/>
  <c r="JV90" i="12"/>
  <c r="JW90" i="12"/>
  <c r="JX90" i="12"/>
  <c r="JY90" i="12"/>
  <c r="JZ90" i="12"/>
  <c r="KA90" i="12"/>
  <c r="KB90" i="12"/>
  <c r="KC90" i="12"/>
  <c r="KD90" i="12"/>
  <c r="KE90" i="12"/>
  <c r="KF90" i="12"/>
  <c r="KG90" i="12"/>
  <c r="KH90" i="12"/>
  <c r="KI90" i="12"/>
  <c r="KJ90" i="12"/>
  <c r="KK90" i="12"/>
  <c r="KL90" i="12"/>
  <c r="KM90" i="12"/>
  <c r="KN90" i="12"/>
  <c r="KO90" i="12"/>
  <c r="KP90" i="12"/>
  <c r="KQ90" i="12"/>
  <c r="KR90" i="12"/>
  <c r="KS90" i="12"/>
  <c r="KT90" i="12"/>
  <c r="KU90" i="12"/>
  <c r="KV90" i="12"/>
  <c r="KW90" i="12"/>
  <c r="KX90" i="12"/>
  <c r="KY90" i="12"/>
  <c r="KZ90" i="12"/>
  <c r="LA90" i="12"/>
  <c r="LB90" i="12"/>
  <c r="LC90" i="12"/>
  <c r="LD90" i="12"/>
  <c r="LE90" i="12"/>
  <c r="LF90" i="12"/>
  <c r="LG90" i="12"/>
  <c r="LH90" i="12"/>
  <c r="LI90" i="12"/>
  <c r="LJ90" i="12"/>
  <c r="LK90" i="12"/>
  <c r="LL90" i="12"/>
  <c r="LM90" i="12"/>
  <c r="LN90" i="12"/>
  <c r="LO90" i="12"/>
  <c r="LP90" i="12"/>
  <c r="LQ90" i="12"/>
  <c r="LR90" i="12"/>
  <c r="LS90" i="12"/>
  <c r="LT90" i="12"/>
  <c r="LU90" i="12"/>
  <c r="LV90" i="12"/>
  <c r="LW90" i="12"/>
  <c r="LX90" i="12"/>
  <c r="LY90" i="12"/>
  <c r="LZ90" i="12"/>
  <c r="MA90" i="12"/>
  <c r="MB90" i="12"/>
  <c r="MC90" i="12"/>
  <c r="MD90" i="12"/>
  <c r="ME90" i="12"/>
  <c r="MF90" i="12"/>
  <c r="MG90" i="12"/>
  <c r="MH90" i="12"/>
  <c r="MI90" i="12"/>
  <c r="MJ90" i="12"/>
  <c r="MK90" i="12"/>
  <c r="ML90" i="12"/>
  <c r="MM90" i="12"/>
  <c r="MN90" i="12"/>
  <c r="MO90" i="12"/>
  <c r="MP90" i="12"/>
  <c r="MQ90" i="12"/>
  <c r="MR90" i="12"/>
  <c r="MS90" i="12"/>
  <c r="MT90" i="12"/>
  <c r="MU90" i="12"/>
  <c r="MV90" i="12"/>
  <c r="MW90" i="12"/>
  <c r="MX90" i="12"/>
  <c r="MY90" i="12"/>
  <c r="MZ90" i="12"/>
  <c r="NA90" i="12"/>
  <c r="NB90" i="12"/>
  <c r="NC90" i="12"/>
  <c r="ND90" i="12"/>
  <c r="NE90" i="12"/>
  <c r="NF90" i="12"/>
  <c r="NG90" i="12"/>
  <c r="NH90" i="12"/>
  <c r="NI90" i="12"/>
  <c r="NJ90" i="12"/>
  <c r="NK90" i="12"/>
  <c r="NL90" i="12"/>
  <c r="NM90" i="12"/>
  <c r="NN90" i="12"/>
  <c r="NO90" i="12"/>
  <c r="NP90" i="12"/>
  <c r="NQ90" i="12"/>
  <c r="NR90" i="12"/>
  <c r="NS90" i="12"/>
  <c r="NT90" i="12"/>
  <c r="NU90" i="12"/>
  <c r="NV90" i="12"/>
  <c r="NW90" i="12"/>
  <c r="NX90" i="12"/>
  <c r="NY90" i="12"/>
  <c r="NZ90" i="12"/>
  <c r="OA90" i="12"/>
  <c r="OB90" i="12"/>
  <c r="OC90" i="12"/>
  <c r="P90" i="12"/>
  <c r="Z32" i="15" l="1"/>
  <c r="AA32" i="15" s="1"/>
  <c r="AN32" i="15"/>
  <c r="AO32" i="15" s="1"/>
  <c r="AL32" i="15"/>
  <c r="AM32" i="15" s="1"/>
  <c r="N32" i="15"/>
  <c r="O32" i="15" s="1"/>
  <c r="X32" i="15"/>
  <c r="Y32" i="15" s="1"/>
  <c r="P32" i="15"/>
  <c r="Q32" i="15" s="1"/>
  <c r="J32" i="15"/>
  <c r="K32" i="15" s="1"/>
  <c r="R32" i="15"/>
  <c r="S32" i="15" s="1"/>
  <c r="F32" i="15"/>
  <c r="G32" i="15" s="1"/>
  <c r="AB32" i="15"/>
  <c r="AC32" i="15" s="1"/>
  <c r="AH32" i="15"/>
  <c r="AI32" i="15" s="1"/>
  <c r="AD32" i="15"/>
  <c r="AE32" i="15" s="1"/>
  <c r="H32" i="15"/>
  <c r="I32" i="15" s="1"/>
  <c r="V32" i="15"/>
  <c r="W32" i="15" s="1"/>
  <c r="AF32" i="15"/>
  <c r="AG32" i="15" s="1"/>
  <c r="L32" i="15"/>
  <c r="M32" i="15" s="1"/>
  <c r="T32" i="15"/>
  <c r="U32" i="15" s="1"/>
  <c r="AJ32" i="15"/>
  <c r="AK32" i="15" s="1"/>
  <c r="D32" i="15" l="1"/>
  <c r="O92" i="8" l="1"/>
  <c r="O25" i="8"/>
  <c r="AQ25" i="8" l="1"/>
  <c r="BK25" i="8"/>
  <c r="CE25" i="8"/>
  <c r="CY25" i="8"/>
  <c r="DS25" i="8"/>
  <c r="EM25" i="8"/>
  <c r="FG25" i="8"/>
  <c r="GA25" i="8"/>
  <c r="GU25" i="8"/>
  <c r="HO25" i="8"/>
  <c r="II25" i="8"/>
  <c r="JC25" i="8"/>
  <c r="JW25" i="8"/>
  <c r="KQ25" i="8"/>
  <c r="LK25" i="8"/>
  <c r="ME25" i="8"/>
  <c r="MY25" i="8"/>
  <c r="NS25" i="8"/>
  <c r="AS25" i="8"/>
  <c r="BM25" i="8"/>
  <c r="CG25" i="8"/>
  <c r="DA25" i="8"/>
  <c r="DU25" i="8"/>
  <c r="EO25" i="8"/>
  <c r="FI25" i="8"/>
  <c r="GC25" i="8"/>
  <c r="GW25" i="8"/>
  <c r="HQ25" i="8"/>
  <c r="IK25" i="8"/>
  <c r="JE25" i="8"/>
  <c r="JY25" i="8"/>
  <c r="KS25" i="8"/>
  <c r="LM25" i="8"/>
  <c r="MG25" i="8"/>
  <c r="NA25" i="8"/>
  <c r="NU25" i="8"/>
  <c r="AN25" i="8"/>
  <c r="BJ25" i="8"/>
  <c r="CH25" i="8"/>
  <c r="DD25" i="8"/>
  <c r="DZ25" i="8"/>
  <c r="EV25" i="8"/>
  <c r="FR25" i="8"/>
  <c r="GN25" i="8"/>
  <c r="HJ25" i="8"/>
  <c r="IF25" i="8"/>
  <c r="JB25" i="8"/>
  <c r="JZ25" i="8"/>
  <c r="KV25" i="8"/>
  <c r="LR25" i="8"/>
  <c r="MN25" i="8"/>
  <c r="NJ25" i="8"/>
  <c r="AR25" i="8"/>
  <c r="BO25" i="8"/>
  <c r="CK25" i="8"/>
  <c r="DG25" i="8"/>
  <c r="EC25" i="8"/>
  <c r="EY25" i="8"/>
  <c r="FU25" i="8"/>
  <c r="GQ25" i="8"/>
  <c r="HM25" i="8"/>
  <c r="IJ25" i="8"/>
  <c r="JG25" i="8"/>
  <c r="KC25" i="8"/>
  <c r="KY25" i="8"/>
  <c r="LU25" i="8"/>
  <c r="MQ25" i="8"/>
  <c r="NM25" i="8"/>
  <c r="AI25" i="8"/>
  <c r="BG25" i="8"/>
  <c r="CF25" i="8"/>
  <c r="DF25" i="8"/>
  <c r="EE25" i="8"/>
  <c r="FC25" i="8"/>
  <c r="GB25" i="8"/>
  <c r="HA25" i="8"/>
  <c r="HY25" i="8"/>
  <c r="IW25" i="8"/>
  <c r="JU25" i="8"/>
  <c r="KU25" i="8"/>
  <c r="LT25" i="8"/>
  <c r="MS25" i="8"/>
  <c r="AK25" i="8"/>
  <c r="BI25" i="8"/>
  <c r="CJ25" i="8"/>
  <c r="DI25" i="8"/>
  <c r="EG25" i="8"/>
  <c r="FE25" i="8"/>
  <c r="GE25" i="8"/>
  <c r="HC25" i="8"/>
  <c r="IA25" i="8"/>
  <c r="IY25" i="8"/>
  <c r="JX25" i="8"/>
  <c r="KX25" i="8"/>
  <c r="LW25" i="8"/>
  <c r="MU25" i="8"/>
  <c r="NT25" i="8"/>
  <c r="AO25" i="8"/>
  <c r="BP25" i="8"/>
  <c r="CN25" i="8"/>
  <c r="DL25" i="8"/>
  <c r="EJ25" i="8"/>
  <c r="FJ25" i="8"/>
  <c r="GH25" i="8"/>
  <c r="HF25" i="8"/>
  <c r="ID25" i="8"/>
  <c r="JD25" i="8"/>
  <c r="KD25" i="8"/>
  <c r="LB25" i="8"/>
  <c r="LZ25" i="8"/>
  <c r="MX25" i="8"/>
  <c r="NX25" i="8"/>
  <c r="AF25" i="8"/>
  <c r="BD25" i="8"/>
  <c r="CB25" i="8"/>
  <c r="DB25" i="8"/>
  <c r="EA25" i="8"/>
  <c r="EZ25" i="8"/>
  <c r="FX25" i="8"/>
  <c r="GX25" i="8"/>
  <c r="HV25" i="8"/>
  <c r="IT25" i="8"/>
  <c r="JR25" i="8"/>
  <c r="KP25" i="8"/>
  <c r="LP25" i="8"/>
  <c r="MO25" i="8"/>
  <c r="NN25" i="8"/>
  <c r="AG25" i="8"/>
  <c r="BE25" i="8"/>
  <c r="CC25" i="8"/>
  <c r="DC25" i="8"/>
  <c r="EB25" i="8"/>
  <c r="FA25" i="8"/>
  <c r="FY25" i="8"/>
  <c r="GY25" i="8"/>
  <c r="HW25" i="8"/>
  <c r="IU25" i="8"/>
  <c r="BA25" i="8"/>
  <c r="CL25" i="8"/>
  <c r="DP25" i="8"/>
  <c r="EU25" i="8"/>
  <c r="GF25" i="8"/>
  <c r="HK25" i="8"/>
  <c r="IQ25" i="8"/>
  <c r="JV25" i="8"/>
  <c r="LD25" i="8"/>
  <c r="MH25" i="8"/>
  <c r="NK25" i="8"/>
  <c r="BC25" i="8"/>
  <c r="CO25" i="8"/>
  <c r="DR25" i="8"/>
  <c r="EX25" i="8"/>
  <c r="GI25" i="8"/>
  <c r="HN25" i="8"/>
  <c r="IS25" i="8"/>
  <c r="KB25" i="8"/>
  <c r="LF25" i="8"/>
  <c r="MJ25" i="8"/>
  <c r="NO25" i="8"/>
  <c r="O24" i="12"/>
  <c r="BF25" i="8"/>
  <c r="CP25" i="8"/>
  <c r="DT25" i="8"/>
  <c r="FB25" i="8"/>
  <c r="GJ25" i="8"/>
  <c r="HP25" i="8"/>
  <c r="IV25" i="8"/>
  <c r="KE25" i="8"/>
  <c r="LG25" i="8"/>
  <c r="MK25" i="8"/>
  <c r="NP25" i="8"/>
  <c r="P25" i="8"/>
  <c r="AA25" i="8" s="1"/>
  <c r="BH25" i="8"/>
  <c r="CQ25" i="8"/>
  <c r="DV25" i="8"/>
  <c r="FD25" i="8"/>
  <c r="GK25" i="8"/>
  <c r="HR25" i="8"/>
  <c r="IX25" i="8"/>
  <c r="KF25" i="8"/>
  <c r="LH25" i="8"/>
  <c r="ML25" i="8"/>
  <c r="NQ25" i="8"/>
  <c r="BL25" i="8"/>
  <c r="CV25" i="8"/>
  <c r="EL25" i="8"/>
  <c r="FW25" i="8"/>
  <c r="HS25" i="8"/>
  <c r="JI25" i="8"/>
  <c r="KO25" i="8"/>
  <c r="MC25" i="8"/>
  <c r="NR25" i="8"/>
  <c r="BN25" i="8"/>
  <c r="CW25" i="8"/>
  <c r="EN25" i="8"/>
  <c r="FZ25" i="8"/>
  <c r="HT25" i="8"/>
  <c r="JJ25" i="8"/>
  <c r="KR25" i="8"/>
  <c r="MD25" i="8"/>
  <c r="NV25" i="8"/>
  <c r="BQ25" i="8"/>
  <c r="CX25" i="8"/>
  <c r="EP25" i="8"/>
  <c r="GD25" i="8"/>
  <c r="HU25" i="8"/>
  <c r="JK25" i="8"/>
  <c r="KT25" i="8"/>
  <c r="MF25" i="8"/>
  <c r="NW25" i="8"/>
  <c r="AD25" i="8"/>
  <c r="AH25" i="8"/>
  <c r="BV25" i="8"/>
  <c r="DK25" i="8"/>
  <c r="EW25" i="8"/>
  <c r="GP25" i="8"/>
  <c r="IE25" i="8"/>
  <c r="JP25" i="8"/>
  <c r="LE25" i="8"/>
  <c r="MT25" i="8"/>
  <c r="OC25" i="8"/>
  <c r="AY25" i="8"/>
  <c r="CS25" i="8"/>
  <c r="EH25" i="8"/>
  <c r="FS25" i="8"/>
  <c r="HH25" i="8"/>
  <c r="JA25" i="8"/>
  <c r="KL25" i="8"/>
  <c r="LY25" i="8"/>
  <c r="NH25" i="8"/>
  <c r="AZ25" i="8"/>
  <c r="CT25" i="8"/>
  <c r="EI25" i="8"/>
  <c r="FT25" i="8"/>
  <c r="HI25" i="8"/>
  <c r="JF25" i="8"/>
  <c r="KM25" i="8"/>
  <c r="MA25" i="8"/>
  <c r="NI25" i="8"/>
  <c r="BU25" i="8"/>
  <c r="BX25" i="8"/>
  <c r="ED25" i="8"/>
  <c r="GO25" i="8"/>
  <c r="IO25" i="8"/>
  <c r="KZ25" i="8"/>
  <c r="NB25" i="8"/>
  <c r="BY25" i="8"/>
  <c r="EF25" i="8"/>
  <c r="GR25" i="8"/>
  <c r="IP25" i="8"/>
  <c r="LA25" i="8"/>
  <c r="NC25" i="8"/>
  <c r="BZ25" i="8"/>
  <c r="EK25" i="8"/>
  <c r="GS25" i="8"/>
  <c r="IR25" i="8"/>
  <c r="LC25" i="8"/>
  <c r="ND25" i="8"/>
  <c r="AC25" i="8"/>
  <c r="CA25" i="8"/>
  <c r="EQ25" i="8"/>
  <c r="GT25" i="8"/>
  <c r="IZ25" i="8"/>
  <c r="LI25" i="8"/>
  <c r="NE25" i="8"/>
  <c r="AJ25" i="8"/>
  <c r="CI25" i="8"/>
  <c r="ES25" i="8"/>
  <c r="GZ25" i="8"/>
  <c r="JL25" i="8"/>
  <c r="LL25" i="8"/>
  <c r="NG25" i="8"/>
  <c r="BR25" i="8"/>
  <c r="DO25" i="8"/>
  <c r="FQ25" i="8"/>
  <c r="IG25" i="8"/>
  <c r="KI25" i="8"/>
  <c r="MP25" i="8"/>
  <c r="BS25" i="8"/>
  <c r="DQ25" i="8"/>
  <c r="FV25" i="8"/>
  <c r="IH25" i="8"/>
  <c r="KJ25" i="8"/>
  <c r="MR25" i="8"/>
  <c r="BT25" i="8"/>
  <c r="DW25" i="8"/>
  <c r="GG25" i="8"/>
  <c r="IL25" i="8"/>
  <c r="KK25" i="8"/>
  <c r="MV25" i="8"/>
  <c r="DM25" i="8"/>
  <c r="HG25" i="8"/>
  <c r="LJ25" i="8"/>
  <c r="AE25" i="8"/>
  <c r="DN25" i="8"/>
  <c r="HL25" i="8"/>
  <c r="LN25" i="8"/>
  <c r="AL25" i="8"/>
  <c r="DX25" i="8"/>
  <c r="HX25" i="8"/>
  <c r="LO25" i="8"/>
  <c r="AM25" i="8"/>
  <c r="DY25" i="8"/>
  <c r="HZ25" i="8"/>
  <c r="LQ25" i="8"/>
  <c r="AT25" i="8"/>
  <c r="ET25" i="8"/>
  <c r="IC25" i="8"/>
  <c r="LV25" i="8"/>
  <c r="CU25" i="8"/>
  <c r="GM25" i="8"/>
  <c r="KA25" i="8"/>
  <c r="NZ25" i="8"/>
  <c r="DE25" i="8"/>
  <c r="HB25" i="8"/>
  <c r="KH25" i="8"/>
  <c r="OB25" i="8"/>
  <c r="AP25" i="8"/>
  <c r="FO25" i="8"/>
  <c r="AV25" i="8"/>
  <c r="GL25" i="8"/>
  <c r="MI25" i="8"/>
  <c r="AW25" i="8"/>
  <c r="GV25" i="8"/>
  <c r="MM25" i="8"/>
  <c r="AX25" i="8"/>
  <c r="HD25" i="8"/>
  <c r="MW25" i="8"/>
  <c r="BB25" i="8"/>
  <c r="HE25" i="8"/>
  <c r="MZ25" i="8"/>
  <c r="CD25" i="8"/>
  <c r="IM25" i="8"/>
  <c r="NL25" i="8"/>
  <c r="FL25" i="8"/>
  <c r="KN25" i="8"/>
  <c r="FM25" i="8"/>
  <c r="KW25" i="8"/>
  <c r="FN25" i="8"/>
  <c r="LS25" i="8"/>
  <c r="JS25" i="8"/>
  <c r="AU25" i="8"/>
  <c r="JT25" i="8"/>
  <c r="BW25" i="8"/>
  <c r="KG25" i="8"/>
  <c r="CM25" i="8"/>
  <c r="LX25" i="8"/>
  <c r="CR25" i="8"/>
  <c r="MB25" i="8"/>
  <c r="CZ25" i="8"/>
  <c r="NF25" i="8"/>
  <c r="DJ25" i="8"/>
  <c r="OA25" i="8"/>
  <c r="JN25" i="8"/>
  <c r="JO25" i="8"/>
  <c r="JQ25" i="8"/>
  <c r="NY25" i="8"/>
  <c r="IN25" i="8"/>
  <c r="JH25" i="8"/>
  <c r="JM25" i="8"/>
  <c r="DH25" i="8"/>
  <c r="ER25" i="8"/>
  <c r="FF25" i="8"/>
  <c r="FK25" i="8"/>
  <c r="FH25" i="8"/>
  <c r="FP25" i="8"/>
  <c r="IB25" i="8"/>
  <c r="O91" i="12"/>
  <c r="AU92" i="8"/>
  <c r="BO92" i="8"/>
  <c r="CI92" i="8"/>
  <c r="DC92" i="8"/>
  <c r="DW92" i="8"/>
  <c r="EQ92" i="8"/>
  <c r="FK92" i="8"/>
  <c r="GE92" i="8"/>
  <c r="GY92" i="8"/>
  <c r="HS92" i="8"/>
  <c r="IM92" i="8"/>
  <c r="JG92" i="8"/>
  <c r="KA92" i="8"/>
  <c r="KU92" i="8"/>
  <c r="LO92" i="8"/>
  <c r="MI92" i="8"/>
  <c r="NC92" i="8"/>
  <c r="NW92" i="8"/>
  <c r="MZ92" i="8"/>
  <c r="AV92" i="8"/>
  <c r="BP92" i="8"/>
  <c r="CJ92" i="8"/>
  <c r="DD92" i="8"/>
  <c r="DX92" i="8"/>
  <c r="ER92" i="8"/>
  <c r="FL92" i="8"/>
  <c r="GF92" i="8"/>
  <c r="GZ92" i="8"/>
  <c r="HT92" i="8"/>
  <c r="IN92" i="8"/>
  <c r="JH92" i="8"/>
  <c r="KB92" i="8"/>
  <c r="KV92" i="8"/>
  <c r="LP92" i="8"/>
  <c r="MJ92" i="8"/>
  <c r="ND92" i="8"/>
  <c r="NX92" i="8"/>
  <c r="MP92" i="8"/>
  <c r="BW92" i="8"/>
  <c r="GM92" i="8"/>
  <c r="LW92" i="8"/>
  <c r="CR92" i="8"/>
  <c r="HH92" i="8"/>
  <c r="LX92" i="8"/>
  <c r="AK92" i="8"/>
  <c r="CS92" i="8"/>
  <c r="FA92" i="8"/>
  <c r="GO92" i="8"/>
  <c r="KK92" i="8"/>
  <c r="MS92" i="8"/>
  <c r="BF92" i="8"/>
  <c r="EH92" i="8"/>
  <c r="FV92" i="8"/>
  <c r="IX92" i="8"/>
  <c r="MT92" i="8"/>
  <c r="EI92" i="8"/>
  <c r="KM92" i="8"/>
  <c r="EJ92" i="8"/>
  <c r="IF92" i="8"/>
  <c r="MV92" i="8"/>
  <c r="CW92" i="8"/>
  <c r="HM92" i="8"/>
  <c r="MW92" i="8"/>
  <c r="DR92" i="8"/>
  <c r="GT92" i="8"/>
  <c r="KP92" i="8"/>
  <c r="NR92" i="8"/>
  <c r="BK92" i="8"/>
  <c r="FG92" i="8"/>
  <c r="JW92" i="8"/>
  <c r="DT92" i="8"/>
  <c r="GV92" i="8"/>
  <c r="MF92" i="8"/>
  <c r="AC92" i="8"/>
  <c r="AW92" i="8"/>
  <c r="BQ92" i="8"/>
  <c r="CK92" i="8"/>
  <c r="DE92" i="8"/>
  <c r="DY92" i="8"/>
  <c r="ES92" i="8"/>
  <c r="FM92" i="8"/>
  <c r="GG92" i="8"/>
  <c r="HA92" i="8"/>
  <c r="HU92" i="8"/>
  <c r="IO92" i="8"/>
  <c r="JI92" i="8"/>
  <c r="KC92" i="8"/>
  <c r="KW92" i="8"/>
  <c r="LQ92" i="8"/>
  <c r="MK92" i="8"/>
  <c r="NE92" i="8"/>
  <c r="NY92" i="8"/>
  <c r="AI92" i="8"/>
  <c r="JO92" i="8"/>
  <c r="AJ92" i="8"/>
  <c r="FT92" i="8"/>
  <c r="MR92" i="8"/>
  <c r="BY92" i="8"/>
  <c r="IC92" i="8"/>
  <c r="NM92" i="8"/>
  <c r="CT92" i="8"/>
  <c r="JR92" i="8"/>
  <c r="BG92" i="8"/>
  <c r="GQ92" i="8"/>
  <c r="MU92" i="8"/>
  <c r="CV92" i="8"/>
  <c r="JT92" i="8"/>
  <c r="BI92" i="8"/>
  <c r="IG92" i="8"/>
  <c r="NQ92" i="8"/>
  <c r="BJ92" i="8"/>
  <c r="IH92" i="8"/>
  <c r="AR92" i="8"/>
  <c r="LL92" i="8"/>
  <c r="AD92" i="8"/>
  <c r="AX92" i="8"/>
  <c r="BR92" i="8"/>
  <c r="CL92" i="8"/>
  <c r="DF92" i="8"/>
  <c r="DZ92" i="8"/>
  <c r="ET92" i="8"/>
  <c r="FN92" i="8"/>
  <c r="GH92" i="8"/>
  <c r="HB92" i="8"/>
  <c r="HV92" i="8"/>
  <c r="IP92" i="8"/>
  <c r="JJ92" i="8"/>
  <c r="KD92" i="8"/>
  <c r="KX92" i="8"/>
  <c r="LR92" i="8"/>
  <c r="ML92" i="8"/>
  <c r="NF92" i="8"/>
  <c r="NZ92" i="8"/>
  <c r="DK92" i="8"/>
  <c r="EZ92" i="8"/>
  <c r="AL92" i="8"/>
  <c r="HJ92" i="8"/>
  <c r="LG92" i="8"/>
  <c r="CB92" i="8"/>
  <c r="KN92" i="8"/>
  <c r="CC92" i="8"/>
  <c r="GS92" i="8"/>
  <c r="MC92" i="8"/>
  <c r="CX92" i="8"/>
  <c r="HN92" i="8"/>
  <c r="MX92" i="8"/>
  <c r="EM92" i="8"/>
  <c r="II92" i="8"/>
  <c r="MY92" i="8"/>
  <c r="CZ92" i="8"/>
  <c r="IJ92" i="8"/>
  <c r="AE92" i="8"/>
  <c r="AY92" i="8"/>
  <c r="BS92" i="8"/>
  <c r="CM92" i="8"/>
  <c r="DG92" i="8"/>
  <c r="EA92" i="8"/>
  <c r="EU92" i="8"/>
  <c r="FO92" i="8"/>
  <c r="GI92" i="8"/>
  <c r="HC92" i="8"/>
  <c r="HW92" i="8"/>
  <c r="IQ92" i="8"/>
  <c r="JK92" i="8"/>
  <c r="KE92" i="8"/>
  <c r="KY92" i="8"/>
  <c r="LS92" i="8"/>
  <c r="MM92" i="8"/>
  <c r="NG92" i="8"/>
  <c r="OA92" i="8"/>
  <c r="IU92" i="8"/>
  <c r="BX92" i="8"/>
  <c r="IV92" i="8"/>
  <c r="KL92" i="8"/>
  <c r="CA92" i="8"/>
  <c r="HK92" i="8"/>
  <c r="NP92" i="8"/>
  <c r="AO92" i="8"/>
  <c r="KO92" i="8"/>
  <c r="AP92" i="8"/>
  <c r="EL92" i="8"/>
  <c r="JV92" i="8"/>
  <c r="CE92" i="8"/>
  <c r="GU92" i="8"/>
  <c r="LK92" i="8"/>
  <c r="CF92" i="8"/>
  <c r="JD92" i="8"/>
  <c r="AF92" i="8"/>
  <c r="AZ92" i="8"/>
  <c r="BT92" i="8"/>
  <c r="CN92" i="8"/>
  <c r="DH92" i="8"/>
  <c r="EB92" i="8"/>
  <c r="EV92" i="8"/>
  <c r="FP92" i="8"/>
  <c r="GJ92" i="8"/>
  <c r="HD92" i="8"/>
  <c r="HX92" i="8"/>
  <c r="IR92" i="8"/>
  <c r="JL92" i="8"/>
  <c r="KF92" i="8"/>
  <c r="KZ92" i="8"/>
  <c r="LT92" i="8"/>
  <c r="MN92" i="8"/>
  <c r="NH92" i="8"/>
  <c r="OB92" i="8"/>
  <c r="AH92" i="8"/>
  <c r="BV92" i="8"/>
  <c r="DJ92" i="8"/>
  <c r="EX92" i="8"/>
  <c r="GL92" i="8"/>
  <c r="HZ92" i="8"/>
  <c r="JN92" i="8"/>
  <c r="LB92" i="8"/>
  <c r="NJ92" i="8"/>
  <c r="BC92" i="8"/>
  <c r="EE92" i="8"/>
  <c r="FS92" i="8"/>
  <c r="IA92" i="8"/>
  <c r="LC92" i="8"/>
  <c r="NK92" i="8"/>
  <c r="BD92" i="8"/>
  <c r="EF92" i="8"/>
  <c r="IB92" i="8"/>
  <c r="KJ92" i="8"/>
  <c r="NL92" i="8"/>
  <c r="BE92" i="8"/>
  <c r="DM92" i="8"/>
  <c r="FU92" i="8"/>
  <c r="HI92" i="8"/>
  <c r="JQ92" i="8"/>
  <c r="LY92" i="8"/>
  <c r="DN92" i="8"/>
  <c r="ID92" i="8"/>
  <c r="LZ92" i="8"/>
  <c r="CU92" i="8"/>
  <c r="FW92" i="8"/>
  <c r="IY92" i="8"/>
  <c r="MA92" i="8"/>
  <c r="AN92" i="8"/>
  <c r="FD92" i="8"/>
  <c r="GR92" i="8"/>
  <c r="IZ92" i="8"/>
  <c r="MB92" i="8"/>
  <c r="EK92" i="8"/>
  <c r="JA92" i="8"/>
  <c r="FZ92" i="8"/>
  <c r="LJ92" i="8"/>
  <c r="CY92" i="8"/>
  <c r="HO92" i="8"/>
  <c r="ME92" i="8"/>
  <c r="EN92" i="8"/>
  <c r="JX92" i="8"/>
  <c r="AG92" i="8"/>
  <c r="BA92" i="8"/>
  <c r="BU92" i="8"/>
  <c r="CO92" i="8"/>
  <c r="DI92" i="8"/>
  <c r="EC92" i="8"/>
  <c r="EW92" i="8"/>
  <c r="FQ92" i="8"/>
  <c r="GK92" i="8"/>
  <c r="HE92" i="8"/>
  <c r="HY92" i="8"/>
  <c r="IS92" i="8"/>
  <c r="JM92" i="8"/>
  <c r="KG92" i="8"/>
  <c r="LA92" i="8"/>
  <c r="LU92" i="8"/>
  <c r="MO92" i="8"/>
  <c r="NI92" i="8"/>
  <c r="OC92" i="8"/>
  <c r="BB92" i="8"/>
  <c r="CP92" i="8"/>
  <c r="ED92" i="8"/>
  <c r="FR92" i="8"/>
  <c r="HF92" i="8"/>
  <c r="IT92" i="8"/>
  <c r="KH92" i="8"/>
  <c r="LV92" i="8"/>
  <c r="CQ92" i="8"/>
  <c r="EY92" i="8"/>
  <c r="HG92" i="8"/>
  <c r="KI92" i="8"/>
  <c r="MQ92" i="8"/>
  <c r="DL92" i="8"/>
  <c r="GN92" i="8"/>
  <c r="JP92" i="8"/>
  <c r="LD92" i="8"/>
  <c r="EG92" i="8"/>
  <c r="IW92" i="8"/>
  <c r="LE92" i="8"/>
  <c r="BZ92" i="8"/>
  <c r="FB92" i="8"/>
  <c r="GP92" i="8"/>
  <c r="LF92" i="8"/>
  <c r="NN92" i="8"/>
  <c r="AM92" i="8"/>
  <c r="DO92" i="8"/>
  <c r="FC92" i="8"/>
  <c r="IE92" i="8"/>
  <c r="JS92" i="8"/>
  <c r="NO92" i="8"/>
  <c r="BH92" i="8"/>
  <c r="DP92" i="8"/>
  <c r="FX92" i="8"/>
  <c r="HL92" i="8"/>
  <c r="LH92" i="8"/>
  <c r="DQ92" i="8"/>
  <c r="FE92" i="8"/>
  <c r="FY92" i="8"/>
  <c r="JU92" i="8"/>
  <c r="LI92" i="8"/>
  <c r="CD92" i="8"/>
  <c r="FF92" i="8"/>
  <c r="JB92" i="8"/>
  <c r="MD92" i="8"/>
  <c r="AQ92" i="8"/>
  <c r="DS92" i="8"/>
  <c r="GA92" i="8"/>
  <c r="JC92" i="8"/>
  <c r="KQ92" i="8"/>
  <c r="NS92" i="8"/>
  <c r="BL92" i="8"/>
  <c r="FH92" i="8"/>
  <c r="HP92" i="8"/>
  <c r="KR92" i="8"/>
  <c r="NT92" i="8"/>
  <c r="AS92" i="8"/>
  <c r="BM92" i="8"/>
  <c r="CG92" i="8"/>
  <c r="DA92" i="8"/>
  <c r="DU92" i="8"/>
  <c r="EO92" i="8"/>
  <c r="FI92" i="8"/>
  <c r="GC92" i="8"/>
  <c r="GW92" i="8"/>
  <c r="HQ92" i="8"/>
  <c r="IK92" i="8"/>
  <c r="JE92" i="8"/>
  <c r="JY92" i="8"/>
  <c r="KS92" i="8"/>
  <c r="LM92" i="8"/>
  <c r="MG92" i="8"/>
  <c r="NA92" i="8"/>
  <c r="NU92" i="8"/>
  <c r="AT92" i="8"/>
  <c r="BN92" i="8"/>
  <c r="CH92" i="8"/>
  <c r="DB92" i="8"/>
  <c r="DV92" i="8"/>
  <c r="EP92" i="8"/>
  <c r="FJ92" i="8"/>
  <c r="GD92" i="8"/>
  <c r="GX92" i="8"/>
  <c r="HR92" i="8"/>
  <c r="IL92" i="8"/>
  <c r="JF92" i="8"/>
  <c r="JZ92" i="8"/>
  <c r="KT92" i="8"/>
  <c r="LN92" i="8"/>
  <c r="MH92" i="8"/>
  <c r="NB92" i="8"/>
  <c r="NV92" i="8"/>
  <c r="GB92" i="8"/>
  <c r="AE24" i="12" l="1"/>
  <c r="AY24" i="12"/>
  <c r="BS24" i="12"/>
  <c r="CM24" i="12"/>
  <c r="DG24" i="12"/>
  <c r="EA24" i="12"/>
  <c r="EU24" i="12"/>
  <c r="FO24" i="12"/>
  <c r="GI24" i="12"/>
  <c r="HC24" i="12"/>
  <c r="HW24" i="12"/>
  <c r="IQ24" i="12"/>
  <c r="JK24" i="12"/>
  <c r="KE24" i="12"/>
  <c r="KY24" i="12"/>
  <c r="LS24" i="12"/>
  <c r="MM24" i="12"/>
  <c r="NG24" i="12"/>
  <c r="OA24" i="12"/>
  <c r="AF24" i="12"/>
  <c r="AZ24" i="12"/>
  <c r="BT24" i="12"/>
  <c r="CN24" i="12"/>
  <c r="DH24" i="12"/>
  <c r="EB24" i="12"/>
  <c r="EV24" i="12"/>
  <c r="FP24" i="12"/>
  <c r="GJ24" i="12"/>
  <c r="HD24" i="12"/>
  <c r="HX24" i="12"/>
  <c r="IR24" i="12"/>
  <c r="JL24" i="12"/>
  <c r="KF24" i="12"/>
  <c r="KZ24" i="12"/>
  <c r="LT24" i="12"/>
  <c r="MN24" i="12"/>
  <c r="NH24" i="12"/>
  <c r="OB24" i="12"/>
  <c r="AG24" i="12"/>
  <c r="BA24" i="12"/>
  <c r="BU24" i="12"/>
  <c r="CO24" i="12"/>
  <c r="DI24" i="12"/>
  <c r="EC24" i="12"/>
  <c r="EW24" i="12"/>
  <c r="FQ24" i="12"/>
  <c r="GK24" i="12"/>
  <c r="HE24" i="12"/>
  <c r="HY24" i="12"/>
  <c r="IS24" i="12"/>
  <c r="JM24" i="12"/>
  <c r="KG24" i="12"/>
  <c r="LA24" i="12"/>
  <c r="LU24" i="12"/>
  <c r="MO24" i="12"/>
  <c r="NI24" i="12"/>
  <c r="OC24" i="12"/>
  <c r="AH24" i="12"/>
  <c r="BB24" i="12"/>
  <c r="BV24" i="12"/>
  <c r="CP24" i="12"/>
  <c r="DJ24" i="12"/>
  <c r="ED24" i="12"/>
  <c r="EX24" i="12"/>
  <c r="FR24" i="12"/>
  <c r="GL24" i="12"/>
  <c r="HF24" i="12"/>
  <c r="HZ24" i="12"/>
  <c r="IT24" i="12"/>
  <c r="JN24" i="12"/>
  <c r="KH24" i="12"/>
  <c r="LB24" i="12"/>
  <c r="LV24" i="12"/>
  <c r="MP24" i="12"/>
  <c r="NJ24" i="12"/>
  <c r="AI24" i="12"/>
  <c r="BC24" i="12"/>
  <c r="BW24" i="12"/>
  <c r="CQ24" i="12"/>
  <c r="DK24" i="12"/>
  <c r="EE24" i="12"/>
  <c r="EY24" i="12"/>
  <c r="FS24" i="12"/>
  <c r="GM24" i="12"/>
  <c r="HG24" i="12"/>
  <c r="IA24" i="12"/>
  <c r="IU24" i="12"/>
  <c r="JO24" i="12"/>
  <c r="KI24" i="12"/>
  <c r="LC24" i="12"/>
  <c r="LW24" i="12"/>
  <c r="MQ24" i="12"/>
  <c r="NK24" i="12"/>
  <c r="AJ24" i="12"/>
  <c r="BD24" i="12"/>
  <c r="BX24" i="12"/>
  <c r="CR24" i="12"/>
  <c r="DL24" i="12"/>
  <c r="EF24" i="12"/>
  <c r="EZ24" i="12"/>
  <c r="FT24" i="12"/>
  <c r="GN24" i="12"/>
  <c r="HH24" i="12"/>
  <c r="IB24" i="12"/>
  <c r="IV24" i="12"/>
  <c r="JP24" i="12"/>
  <c r="KJ24" i="12"/>
  <c r="LD24" i="12"/>
  <c r="LX24" i="12"/>
  <c r="MR24" i="12"/>
  <c r="NL24" i="12"/>
  <c r="AL24" i="12"/>
  <c r="BF24" i="12"/>
  <c r="BZ24" i="12"/>
  <c r="CT24" i="12"/>
  <c r="DN24" i="12"/>
  <c r="EH24" i="12"/>
  <c r="FB24" i="12"/>
  <c r="FV24" i="12"/>
  <c r="GP24" i="12"/>
  <c r="HJ24" i="12"/>
  <c r="ID24" i="12"/>
  <c r="IX24" i="12"/>
  <c r="JR24" i="12"/>
  <c r="KL24" i="12"/>
  <c r="LF24" i="12"/>
  <c r="LZ24" i="12"/>
  <c r="MT24" i="12"/>
  <c r="NN24" i="12"/>
  <c r="AV24" i="12"/>
  <c r="BP24" i="12"/>
  <c r="CJ24" i="12"/>
  <c r="DD24" i="12"/>
  <c r="DX24" i="12"/>
  <c r="ER24" i="12"/>
  <c r="FL24" i="12"/>
  <c r="GF24" i="12"/>
  <c r="GZ24" i="12"/>
  <c r="HT24" i="12"/>
  <c r="IN24" i="12"/>
  <c r="JH24" i="12"/>
  <c r="KB24" i="12"/>
  <c r="KV24" i="12"/>
  <c r="LP24" i="12"/>
  <c r="MJ24" i="12"/>
  <c r="ND24" i="12"/>
  <c r="NX24" i="12"/>
  <c r="AC24" i="12"/>
  <c r="AW24" i="12"/>
  <c r="BQ24" i="12"/>
  <c r="CK24" i="12"/>
  <c r="DE24" i="12"/>
  <c r="DY24" i="12"/>
  <c r="ES24" i="12"/>
  <c r="FM24" i="12"/>
  <c r="GG24" i="12"/>
  <c r="HA24" i="12"/>
  <c r="HU24" i="12"/>
  <c r="IO24" i="12"/>
  <c r="JI24" i="12"/>
  <c r="KC24" i="12"/>
  <c r="KW24" i="12"/>
  <c r="LQ24" i="12"/>
  <c r="MK24" i="12"/>
  <c r="NE24" i="12"/>
  <c r="NY24" i="12"/>
  <c r="AD24" i="12"/>
  <c r="AX24" i="12"/>
  <c r="BR24" i="12"/>
  <c r="CL24" i="12"/>
  <c r="DF24" i="12"/>
  <c r="DZ24" i="12"/>
  <c r="ET24" i="12"/>
  <c r="FN24" i="12"/>
  <c r="GH24" i="12"/>
  <c r="HB24" i="12"/>
  <c r="HV24" i="12"/>
  <c r="IP24" i="12"/>
  <c r="JJ24" i="12"/>
  <c r="KD24" i="12"/>
  <c r="KX24" i="12"/>
  <c r="LR24" i="12"/>
  <c r="ML24" i="12"/>
  <c r="NF24" i="12"/>
  <c r="NZ24" i="12"/>
  <c r="AO24" i="12"/>
  <c r="CC24" i="12"/>
  <c r="DQ24" i="12"/>
  <c r="FE24" i="12"/>
  <c r="GS24" i="12"/>
  <c r="IG24" i="12"/>
  <c r="JU24" i="12"/>
  <c r="LI24" i="12"/>
  <c r="MW24" i="12"/>
  <c r="AP24" i="12"/>
  <c r="CD24" i="12"/>
  <c r="DR24" i="12"/>
  <c r="FF24" i="12"/>
  <c r="GT24" i="12"/>
  <c r="IH24" i="12"/>
  <c r="JV24" i="12"/>
  <c r="LJ24" i="12"/>
  <c r="MX24" i="12"/>
  <c r="AQ24" i="12"/>
  <c r="CE24" i="12"/>
  <c r="DS24" i="12"/>
  <c r="FG24" i="12"/>
  <c r="GU24" i="12"/>
  <c r="II24" i="12"/>
  <c r="JW24" i="12"/>
  <c r="LK24" i="12"/>
  <c r="MY24" i="12"/>
  <c r="AR24" i="12"/>
  <c r="CF24" i="12"/>
  <c r="DT24" i="12"/>
  <c r="FH24" i="12"/>
  <c r="GV24" i="12"/>
  <c r="IJ24" i="12"/>
  <c r="JX24" i="12"/>
  <c r="LL24" i="12"/>
  <c r="MZ24" i="12"/>
  <c r="AS24" i="12"/>
  <c r="CG24" i="12"/>
  <c r="DU24" i="12"/>
  <c r="FI24" i="12"/>
  <c r="GW24" i="12"/>
  <c r="IK24" i="12"/>
  <c r="JY24" i="12"/>
  <c r="LM24" i="12"/>
  <c r="NA24" i="12"/>
  <c r="AT24" i="12"/>
  <c r="CH24" i="12"/>
  <c r="DV24" i="12"/>
  <c r="FJ24" i="12"/>
  <c r="GX24" i="12"/>
  <c r="IL24" i="12"/>
  <c r="JZ24" i="12"/>
  <c r="LN24" i="12"/>
  <c r="NB24" i="12"/>
  <c r="BE24" i="12"/>
  <c r="CS24" i="12"/>
  <c r="EG24" i="12"/>
  <c r="FU24" i="12"/>
  <c r="HI24" i="12"/>
  <c r="IW24" i="12"/>
  <c r="KK24" i="12"/>
  <c r="LY24" i="12"/>
  <c r="NM24" i="12"/>
  <c r="AK24" i="12"/>
  <c r="BY24" i="12"/>
  <c r="DM24" i="12"/>
  <c r="FA24" i="12"/>
  <c r="GO24" i="12"/>
  <c r="IC24" i="12"/>
  <c r="JQ24" i="12"/>
  <c r="LE24" i="12"/>
  <c r="MS24" i="12"/>
  <c r="AM24" i="12"/>
  <c r="CA24" i="12"/>
  <c r="DO24" i="12"/>
  <c r="FC24" i="12"/>
  <c r="GQ24" i="12"/>
  <c r="IE24" i="12"/>
  <c r="JS24" i="12"/>
  <c r="LG24" i="12"/>
  <c r="MU24" i="12"/>
  <c r="CI24" i="12"/>
  <c r="EQ24" i="12"/>
  <c r="HQ24" i="12"/>
  <c r="KQ24" i="12"/>
  <c r="NQ24" i="12"/>
  <c r="CU24" i="12"/>
  <c r="FD24" i="12"/>
  <c r="HR24" i="12"/>
  <c r="KR24" i="12"/>
  <c r="NR24" i="12"/>
  <c r="CV24" i="12"/>
  <c r="FK24" i="12"/>
  <c r="HS24" i="12"/>
  <c r="KS24" i="12"/>
  <c r="NS24" i="12"/>
  <c r="CW24" i="12"/>
  <c r="FW24" i="12"/>
  <c r="IF24" i="12"/>
  <c r="KT24" i="12"/>
  <c r="NT24" i="12"/>
  <c r="CX24" i="12"/>
  <c r="FX24" i="12"/>
  <c r="IM24" i="12"/>
  <c r="KU24" i="12"/>
  <c r="NU24" i="12"/>
  <c r="CY24" i="12"/>
  <c r="FY24" i="12"/>
  <c r="IY24" i="12"/>
  <c r="LH24" i="12"/>
  <c r="NV24" i="12"/>
  <c r="CZ24" i="12"/>
  <c r="FZ24" i="12"/>
  <c r="IZ24" i="12"/>
  <c r="LO24" i="12"/>
  <c r="NW24" i="12"/>
  <c r="BN24" i="12"/>
  <c r="EN24" i="12"/>
  <c r="HN24" i="12"/>
  <c r="KN24" i="12"/>
  <c r="NC24" i="12"/>
  <c r="BO24" i="12"/>
  <c r="EO24" i="12"/>
  <c r="HO24" i="12"/>
  <c r="KO24" i="12"/>
  <c r="NO24" i="12"/>
  <c r="CB24" i="12"/>
  <c r="EP24" i="12"/>
  <c r="HP24" i="12"/>
  <c r="KP24" i="12"/>
  <c r="NP24" i="12"/>
  <c r="BG24" i="12"/>
  <c r="GD24" i="12"/>
  <c r="MD24" i="12"/>
  <c r="BH24" i="12"/>
  <c r="GE24" i="12"/>
  <c r="ME24" i="12"/>
  <c r="BI24" i="12"/>
  <c r="GR24" i="12"/>
  <c r="MF24" i="12"/>
  <c r="BJ24" i="12"/>
  <c r="GY24" i="12"/>
  <c r="MG24" i="12"/>
  <c r="BK24" i="12"/>
  <c r="HK24" i="12"/>
  <c r="MH24" i="12"/>
  <c r="BL24" i="12"/>
  <c r="HL24" i="12"/>
  <c r="MI24" i="12"/>
  <c r="GA24" i="12"/>
  <c r="MA24" i="12"/>
  <c r="AN24" i="12"/>
  <c r="GB24" i="12"/>
  <c r="MB24" i="12"/>
  <c r="AU24" i="12"/>
  <c r="GC24" i="12"/>
  <c r="MC24" i="12"/>
  <c r="DC24" i="12"/>
  <c r="DP24" i="12"/>
  <c r="DW24" i="12"/>
  <c r="EI24" i="12"/>
  <c r="EJ24" i="12"/>
  <c r="EM24" i="12"/>
  <c r="HM24" i="12"/>
  <c r="BM24" i="12"/>
  <c r="KA24" i="12"/>
  <c r="DA24" i="12"/>
  <c r="KM24" i="12"/>
  <c r="DB24" i="12"/>
  <c r="MV24" i="12"/>
  <c r="JB24" i="12"/>
  <c r="JC24" i="12"/>
  <c r="JD24" i="12"/>
  <c r="JE24" i="12"/>
  <c r="JF24" i="12"/>
  <c r="JG24" i="12"/>
  <c r="JT24" i="12"/>
  <c r="EK24" i="12"/>
  <c r="EL24" i="12"/>
  <c r="JA24" i="12"/>
  <c r="X9" i="16"/>
  <c r="P9" i="16"/>
  <c r="C9" i="16"/>
  <c r="G9" i="16"/>
  <c r="H9" i="16"/>
  <c r="E9" i="16"/>
  <c r="AD9" i="16"/>
  <c r="I9" i="16"/>
  <c r="AL9" i="16"/>
  <c r="M9" i="16"/>
  <c r="AH9" i="16"/>
  <c r="AG9" i="16"/>
  <c r="Z9" i="16"/>
  <c r="AI9" i="16"/>
  <c r="AF9" i="16"/>
  <c r="AJ9" i="16"/>
  <c r="F9" i="16"/>
  <c r="AB9" i="16"/>
  <c r="V9" i="16"/>
  <c r="L9" i="16"/>
  <c r="D9" i="16"/>
  <c r="K9" i="16"/>
  <c r="T9" i="16"/>
  <c r="AK9" i="16"/>
  <c r="R9" i="16"/>
  <c r="J9" i="16"/>
  <c r="S9" i="16"/>
  <c r="Q9" i="16"/>
  <c r="W9" i="16"/>
  <c r="Y9" i="16"/>
  <c r="AA9" i="16"/>
  <c r="AC9" i="16"/>
  <c r="N9" i="16"/>
  <c r="O9" i="16"/>
  <c r="U9" i="16"/>
  <c r="AE9" i="16"/>
  <c r="AH91" i="12"/>
  <c r="BB91" i="12"/>
  <c r="BV91" i="12"/>
  <c r="CP91" i="12"/>
  <c r="DJ91" i="12"/>
  <c r="ED91" i="12"/>
  <c r="EX91" i="12"/>
  <c r="FR91" i="12"/>
  <c r="GL91" i="12"/>
  <c r="HF91" i="12"/>
  <c r="HZ91" i="12"/>
  <c r="IT91" i="12"/>
  <c r="JN91" i="12"/>
  <c r="KH91" i="12"/>
  <c r="LB91" i="12"/>
  <c r="LV91" i="12"/>
  <c r="MP91" i="12"/>
  <c r="NJ91" i="12"/>
  <c r="AI91" i="12"/>
  <c r="BC91" i="12"/>
  <c r="BW91" i="12"/>
  <c r="CQ91" i="12"/>
  <c r="DK91" i="12"/>
  <c r="EE91" i="12"/>
  <c r="EY91" i="12"/>
  <c r="FS91" i="12"/>
  <c r="GM91" i="12"/>
  <c r="HG91" i="12"/>
  <c r="IA91" i="12"/>
  <c r="IU91" i="12"/>
  <c r="JO91" i="12"/>
  <c r="KI91" i="12"/>
  <c r="LC91" i="12"/>
  <c r="LW91" i="12"/>
  <c r="MQ91" i="12"/>
  <c r="NK91" i="12"/>
  <c r="AJ91" i="12"/>
  <c r="BD91" i="12"/>
  <c r="BX91" i="12"/>
  <c r="CR91" i="12"/>
  <c r="DL91" i="12"/>
  <c r="EF91" i="12"/>
  <c r="EZ91" i="12"/>
  <c r="FT91" i="12"/>
  <c r="GN91" i="12"/>
  <c r="HH91" i="12"/>
  <c r="IB91" i="12"/>
  <c r="IV91" i="12"/>
  <c r="JP91" i="12"/>
  <c r="KJ91" i="12"/>
  <c r="LD91" i="12"/>
  <c r="LX91" i="12"/>
  <c r="MR91" i="12"/>
  <c r="NL91" i="12"/>
  <c r="AK91" i="12"/>
  <c r="BE91" i="12"/>
  <c r="BY91" i="12"/>
  <c r="CS91" i="12"/>
  <c r="DM91" i="12"/>
  <c r="EG91" i="12"/>
  <c r="FA91" i="12"/>
  <c r="FU91" i="12"/>
  <c r="GO91" i="12"/>
  <c r="HI91" i="12"/>
  <c r="IC91" i="12"/>
  <c r="IW91" i="12"/>
  <c r="JQ91" i="12"/>
  <c r="KK91" i="12"/>
  <c r="LE91" i="12"/>
  <c r="LY91" i="12"/>
  <c r="MS91" i="12"/>
  <c r="NM91" i="12"/>
  <c r="AL91" i="12"/>
  <c r="BF91" i="12"/>
  <c r="BZ91" i="12"/>
  <c r="CT91" i="12"/>
  <c r="DN91" i="12"/>
  <c r="EH91" i="12"/>
  <c r="FB91" i="12"/>
  <c r="FV91" i="12"/>
  <c r="GP91" i="12"/>
  <c r="HJ91" i="12"/>
  <c r="ID91" i="12"/>
  <c r="IX91" i="12"/>
  <c r="JR91" i="12"/>
  <c r="KL91" i="12"/>
  <c r="LF91" i="12"/>
  <c r="LZ91" i="12"/>
  <c r="MT91" i="12"/>
  <c r="NN91" i="12"/>
  <c r="AM91" i="12"/>
  <c r="BG91" i="12"/>
  <c r="CA91" i="12"/>
  <c r="CU91" i="12"/>
  <c r="DO91" i="12"/>
  <c r="EI91" i="12"/>
  <c r="FC91" i="12"/>
  <c r="FW91" i="12"/>
  <c r="GQ91" i="12"/>
  <c r="HK91" i="12"/>
  <c r="IE91" i="12"/>
  <c r="IY91" i="12"/>
  <c r="JS91" i="12"/>
  <c r="KM91" i="12"/>
  <c r="LG91" i="12"/>
  <c r="MA91" i="12"/>
  <c r="MU91" i="12"/>
  <c r="NO91" i="12"/>
  <c r="AO91" i="12"/>
  <c r="BI91" i="12"/>
  <c r="CC91" i="12"/>
  <c r="CW91" i="12"/>
  <c r="DQ91" i="12"/>
  <c r="EK91" i="12"/>
  <c r="FE91" i="12"/>
  <c r="FY91" i="12"/>
  <c r="GS91" i="12"/>
  <c r="HM91" i="12"/>
  <c r="IG91" i="12"/>
  <c r="JA91" i="12"/>
  <c r="JU91" i="12"/>
  <c r="KO91" i="12"/>
  <c r="LI91" i="12"/>
  <c r="MC91" i="12"/>
  <c r="MW91" i="12"/>
  <c r="NQ91" i="12"/>
  <c r="AE91" i="12"/>
  <c r="AY91" i="12"/>
  <c r="BS91" i="12"/>
  <c r="CM91" i="12"/>
  <c r="DG91" i="12"/>
  <c r="EA91" i="12"/>
  <c r="EU91" i="12"/>
  <c r="FO91" i="12"/>
  <c r="GI91" i="12"/>
  <c r="HC91" i="12"/>
  <c r="HW91" i="12"/>
  <c r="IQ91" i="12"/>
  <c r="JK91" i="12"/>
  <c r="KE91" i="12"/>
  <c r="KY91" i="12"/>
  <c r="LS91" i="12"/>
  <c r="MM91" i="12"/>
  <c r="NG91" i="12"/>
  <c r="OA91" i="12"/>
  <c r="AF91" i="12"/>
  <c r="AZ91" i="12"/>
  <c r="BT91" i="12"/>
  <c r="CN91" i="12"/>
  <c r="DH91" i="12"/>
  <c r="EB91" i="12"/>
  <c r="EV91" i="12"/>
  <c r="FP91" i="12"/>
  <c r="GJ91" i="12"/>
  <c r="HD91" i="12"/>
  <c r="HX91" i="12"/>
  <c r="IR91" i="12"/>
  <c r="JL91" i="12"/>
  <c r="KF91" i="12"/>
  <c r="KZ91" i="12"/>
  <c r="LT91" i="12"/>
  <c r="MN91" i="12"/>
  <c r="NH91" i="12"/>
  <c r="OB91" i="12"/>
  <c r="AQ91" i="12"/>
  <c r="CB91" i="12"/>
  <c r="DF91" i="12"/>
  <c r="ER91" i="12"/>
  <c r="GD91" i="12"/>
  <c r="HP91" i="12"/>
  <c r="JB91" i="12"/>
  <c r="KG91" i="12"/>
  <c r="LQ91" i="12"/>
  <c r="NC91" i="12"/>
  <c r="AR91" i="12"/>
  <c r="AS91" i="12"/>
  <c r="CE91" i="12"/>
  <c r="DP91" i="12"/>
  <c r="ET91" i="12"/>
  <c r="GF91" i="12"/>
  <c r="HR91" i="12"/>
  <c r="JD91" i="12"/>
  <c r="KP91" i="12"/>
  <c r="LU91" i="12"/>
  <c r="NE91" i="12"/>
  <c r="AT91" i="12"/>
  <c r="CF91" i="12"/>
  <c r="DR91" i="12"/>
  <c r="EW91" i="12"/>
  <c r="GG91" i="12"/>
  <c r="HS91" i="12"/>
  <c r="JE91" i="12"/>
  <c r="KQ91" i="12"/>
  <c r="MB91" i="12"/>
  <c r="NF91" i="12"/>
  <c r="AU91" i="12"/>
  <c r="CG91" i="12"/>
  <c r="DS91" i="12"/>
  <c r="FD91" i="12"/>
  <c r="GH91" i="12"/>
  <c r="HT91" i="12"/>
  <c r="JF91" i="12"/>
  <c r="KR91" i="12"/>
  <c r="MD91" i="12"/>
  <c r="NI91" i="12"/>
  <c r="AV91" i="12"/>
  <c r="CH91" i="12"/>
  <c r="DT91" i="12"/>
  <c r="FF91" i="12"/>
  <c r="GK91" i="12"/>
  <c r="HU91" i="12"/>
  <c r="JG91" i="12"/>
  <c r="KS91" i="12"/>
  <c r="ME91" i="12"/>
  <c r="NP91" i="12"/>
  <c r="AW91" i="12"/>
  <c r="CI91" i="12"/>
  <c r="DU91" i="12"/>
  <c r="FG91" i="12"/>
  <c r="GR91" i="12"/>
  <c r="HV91" i="12"/>
  <c r="JH91" i="12"/>
  <c r="KT91" i="12"/>
  <c r="MF91" i="12"/>
  <c r="NR91" i="12"/>
  <c r="AG91" i="12"/>
  <c r="BQ91" i="12"/>
  <c r="DC91" i="12"/>
  <c r="EO91" i="12"/>
  <c r="GA91" i="12"/>
  <c r="HL91" i="12"/>
  <c r="IP91" i="12"/>
  <c r="KB91" i="12"/>
  <c r="LN91" i="12"/>
  <c r="MZ91" i="12"/>
  <c r="AN91" i="12"/>
  <c r="BR91" i="12"/>
  <c r="DD91" i="12"/>
  <c r="EP91" i="12"/>
  <c r="GB91" i="12"/>
  <c r="HN91" i="12"/>
  <c r="IS91" i="12"/>
  <c r="KC91" i="12"/>
  <c r="LO91" i="12"/>
  <c r="NA91" i="12"/>
  <c r="BH91" i="12"/>
  <c r="DE91" i="12"/>
  <c r="FN91" i="12"/>
  <c r="IH91" i="12"/>
  <c r="KD91" i="12"/>
  <c r="MO91" i="12"/>
  <c r="BJ91" i="12"/>
  <c r="DI91" i="12"/>
  <c r="FQ91" i="12"/>
  <c r="II91" i="12"/>
  <c r="KN91" i="12"/>
  <c r="MV91" i="12"/>
  <c r="BK91" i="12"/>
  <c r="DV91" i="12"/>
  <c r="FX91" i="12"/>
  <c r="IJ91" i="12"/>
  <c r="KU91" i="12"/>
  <c r="MX91" i="12"/>
  <c r="BL91" i="12"/>
  <c r="DW91" i="12"/>
  <c r="FZ91" i="12"/>
  <c r="IK91" i="12"/>
  <c r="KV91" i="12"/>
  <c r="MY91" i="12"/>
  <c r="BM91" i="12"/>
  <c r="DX91" i="12"/>
  <c r="GC91" i="12"/>
  <c r="IL91" i="12"/>
  <c r="KW91" i="12"/>
  <c r="NB91" i="12"/>
  <c r="BN91" i="12"/>
  <c r="DY91" i="12"/>
  <c r="GE91" i="12"/>
  <c r="IM91" i="12"/>
  <c r="KX91" i="12"/>
  <c r="ND91" i="12"/>
  <c r="BO91" i="12"/>
  <c r="DZ91" i="12"/>
  <c r="GT91" i="12"/>
  <c r="IN91" i="12"/>
  <c r="LA91" i="12"/>
  <c r="NS91" i="12"/>
  <c r="AP91" i="12"/>
  <c r="CZ91" i="12"/>
  <c r="FK91" i="12"/>
  <c r="HQ91" i="12"/>
  <c r="JY91" i="12"/>
  <c r="MJ91" i="12"/>
  <c r="AX91" i="12"/>
  <c r="DA91" i="12"/>
  <c r="FL91" i="12"/>
  <c r="HY91" i="12"/>
  <c r="JZ91" i="12"/>
  <c r="MK91" i="12"/>
  <c r="CD91" i="12"/>
  <c r="GU91" i="12"/>
  <c r="JX91" i="12"/>
  <c r="OC91" i="12"/>
  <c r="CJ91" i="12"/>
  <c r="GV91" i="12"/>
  <c r="KA91" i="12"/>
  <c r="CK91" i="12"/>
  <c r="GW91" i="12"/>
  <c r="LH91" i="12"/>
  <c r="CL91" i="12"/>
  <c r="GX91" i="12"/>
  <c r="LJ91" i="12"/>
  <c r="CO91" i="12"/>
  <c r="GY91" i="12"/>
  <c r="LK91" i="12"/>
  <c r="CV91" i="12"/>
  <c r="GZ91" i="12"/>
  <c r="LL91" i="12"/>
  <c r="CY91" i="12"/>
  <c r="HB91" i="12"/>
  <c r="LP91" i="12"/>
  <c r="BA91" i="12"/>
  <c r="FI91" i="12"/>
  <c r="JT91" i="12"/>
  <c r="NX91" i="12"/>
  <c r="BP91" i="12"/>
  <c r="FJ91" i="12"/>
  <c r="JV91" i="12"/>
  <c r="NY91" i="12"/>
  <c r="EC91" i="12"/>
  <c r="LM91" i="12"/>
  <c r="EJ91" i="12"/>
  <c r="LR91" i="12"/>
  <c r="EL91" i="12"/>
  <c r="MG91" i="12"/>
  <c r="EM91" i="12"/>
  <c r="MH91" i="12"/>
  <c r="EN91" i="12"/>
  <c r="MI91" i="12"/>
  <c r="EQ91" i="12"/>
  <c r="ML91" i="12"/>
  <c r="FH91" i="12"/>
  <c r="NU91" i="12"/>
  <c r="BU91" i="12"/>
  <c r="JJ91" i="12"/>
  <c r="CX91" i="12"/>
  <c r="JM91" i="12"/>
  <c r="HA91" i="12"/>
  <c r="HE91" i="12"/>
  <c r="HO91" i="12"/>
  <c r="IF91" i="12"/>
  <c r="IO91" i="12"/>
  <c r="IZ91" i="12"/>
  <c r="JI91" i="12"/>
  <c r="DB91" i="12"/>
  <c r="ES91" i="12"/>
  <c r="FM91" i="12"/>
  <c r="NW91" i="12"/>
  <c r="NZ91" i="12"/>
  <c r="JC91" i="12"/>
  <c r="JW91" i="12"/>
  <c r="NT91" i="12"/>
  <c r="NV91" i="12"/>
  <c r="AD91" i="12"/>
  <c r="AC91" i="12"/>
  <c r="P24" i="12"/>
  <c r="O24" i="8" l="1"/>
  <c r="JU24" i="8" s="1"/>
  <c r="IC24" i="8" l="1"/>
  <c r="DV24" i="8"/>
  <c r="EM24" i="8"/>
  <c r="GF24" i="8"/>
  <c r="NS24" i="8"/>
  <c r="EZ24" i="8"/>
  <c r="GC24" i="8"/>
  <c r="JM24" i="8"/>
  <c r="JS24" i="8"/>
  <c r="IM24" i="8"/>
  <c r="HN24" i="8"/>
  <c r="GV24" i="8"/>
  <c r="HQ24" i="8"/>
  <c r="KB24" i="8"/>
  <c r="MP24" i="8"/>
  <c r="AG24" i="8"/>
  <c r="CK24" i="8"/>
  <c r="JR24" i="8"/>
  <c r="AX24" i="8"/>
  <c r="DG24" i="8"/>
  <c r="FG24" i="8"/>
  <c r="CM24" i="8"/>
  <c r="DD24" i="8"/>
  <c r="HJ24" i="8"/>
  <c r="MN24" i="8"/>
  <c r="AS24" i="8"/>
  <c r="FO24" i="8"/>
  <c r="LT24" i="8"/>
  <c r="JA24" i="8"/>
  <c r="ER24" i="8"/>
  <c r="CW24" i="8"/>
  <c r="KG24" i="8"/>
  <c r="KI24" i="8"/>
  <c r="LL24" i="8"/>
  <c r="CG24" i="8"/>
  <c r="BY24" i="8"/>
  <c r="HV24" i="8"/>
  <c r="EF24" i="8"/>
  <c r="IR24" i="8"/>
  <c r="OB24" i="8"/>
  <c r="BP24" i="8"/>
  <c r="FH24" i="8"/>
  <c r="NW24" i="8"/>
  <c r="KF24" i="8"/>
  <c r="MT24" i="8"/>
  <c r="FU24" i="8"/>
  <c r="AD24" i="8"/>
  <c r="DJ24" i="8"/>
  <c r="GR24" i="8"/>
  <c r="MG24" i="8"/>
  <c r="HZ24" i="8"/>
  <c r="EI24" i="8"/>
  <c r="DS24" i="8"/>
  <c r="JF24" i="8"/>
  <c r="AI24" i="8"/>
  <c r="FL24" i="8"/>
  <c r="GN24" i="8"/>
  <c r="LZ24" i="8"/>
  <c r="IP24" i="8"/>
  <c r="JN24" i="8"/>
  <c r="BK24" i="8"/>
  <c r="FP24" i="8"/>
  <c r="GM24" i="8"/>
  <c r="DB24" i="8"/>
  <c r="LG24" i="8"/>
  <c r="BZ24" i="8"/>
  <c r="JW24" i="8"/>
  <c r="MH24" i="8"/>
  <c r="FD24" i="8"/>
  <c r="IJ24" i="8"/>
  <c r="KV24" i="8"/>
  <c r="KL24" i="8"/>
  <c r="LY24" i="8"/>
  <c r="FN24" i="8"/>
  <c r="KK24" i="8"/>
  <c r="GE24" i="8"/>
  <c r="KD24" i="8"/>
  <c r="HE24" i="8"/>
  <c r="EH24" i="8"/>
  <c r="JI24" i="8"/>
  <c r="HW24" i="8"/>
  <c r="GJ24" i="8"/>
  <c r="IN24" i="8"/>
  <c r="DF24" i="8"/>
  <c r="EB24" i="8"/>
  <c r="EL24" i="8"/>
  <c r="GW24" i="8"/>
  <c r="IG24" i="8"/>
  <c r="FB24" i="8"/>
  <c r="KN24" i="8"/>
  <c r="NU24" i="8"/>
  <c r="EN24" i="8"/>
  <c r="CU24" i="8"/>
  <c r="CN24" i="8"/>
  <c r="BV24" i="8"/>
  <c r="FR24" i="8"/>
  <c r="FY24" i="8"/>
  <c r="EQ24" i="8"/>
  <c r="II24" i="8"/>
  <c r="MF24" i="8"/>
  <c r="CO24" i="8"/>
  <c r="NF24" i="8"/>
  <c r="LK24" i="8"/>
  <c r="KR24" i="8"/>
  <c r="OC24" i="8"/>
  <c r="BC24" i="8"/>
  <c r="HB24" i="8"/>
  <c r="DA24" i="8"/>
  <c r="NY24" i="8"/>
  <c r="IK24" i="8"/>
  <c r="NH24" i="8"/>
  <c r="CP24" i="8"/>
  <c r="EG24" i="8"/>
  <c r="IO24" i="8"/>
  <c r="HX24" i="8"/>
  <c r="BX24" i="8"/>
  <c r="MI24" i="8"/>
  <c r="JL24" i="8"/>
  <c r="JP24" i="8"/>
  <c r="LB24" i="8"/>
  <c r="IY24" i="8"/>
  <c r="FF24" i="8"/>
  <c r="FS24" i="8"/>
  <c r="AM24" i="8"/>
  <c r="LI24" i="8"/>
  <c r="AP24" i="8"/>
  <c r="NP24" i="8"/>
  <c r="KQ24" i="8"/>
  <c r="GT24" i="8"/>
  <c r="BS24" i="8"/>
  <c r="EU24" i="8"/>
  <c r="EX24" i="8"/>
  <c r="ML24" i="8"/>
  <c r="FM24" i="8"/>
  <c r="MY24" i="8"/>
  <c r="LC24" i="8"/>
  <c r="NE24" i="8"/>
  <c r="JE24" i="8"/>
  <c r="GS24" i="8"/>
  <c r="IT24" i="8"/>
  <c r="CH24" i="8"/>
  <c r="FJ24" i="8"/>
  <c r="BE24" i="8"/>
  <c r="LR24" i="8"/>
  <c r="JX24" i="8"/>
  <c r="JT24" i="8"/>
  <c r="EC24" i="8"/>
  <c r="GX24" i="8"/>
  <c r="CF24" i="8"/>
  <c r="BQ24" i="8"/>
  <c r="HH24" i="8"/>
  <c r="HY24" i="8"/>
  <c r="CV24" i="8"/>
  <c r="CQ24" i="8"/>
  <c r="EW24" i="8"/>
  <c r="BI24" i="8"/>
  <c r="AE24" i="8"/>
  <c r="JK24" i="8"/>
  <c r="HC24" i="8"/>
  <c r="LD24" i="8"/>
  <c r="HF24" i="8"/>
  <c r="IS24" i="8"/>
  <c r="LE24" i="8"/>
  <c r="GK24" i="8"/>
  <c r="AU24" i="8"/>
  <c r="NC24" i="8"/>
  <c r="CB24" i="8"/>
  <c r="GA24" i="8"/>
  <c r="IQ24" i="8"/>
  <c r="FZ24" i="8"/>
  <c r="GI24" i="8"/>
  <c r="DQ24" i="8"/>
  <c r="IF24" i="8"/>
  <c r="NR24" i="8"/>
  <c r="MU24" i="8"/>
  <c r="LA24" i="8"/>
  <c r="BR24" i="8"/>
  <c r="IB24" i="8"/>
  <c r="BL24" i="8"/>
  <c r="NN24" i="8"/>
  <c r="DO24" i="8"/>
  <c r="CJ24" i="8"/>
  <c r="BU24" i="8"/>
  <c r="NL24" i="8"/>
  <c r="EE24" i="8"/>
  <c r="IL24" i="8"/>
  <c r="HG24" i="8"/>
  <c r="ND24" i="8"/>
  <c r="JC24" i="8"/>
  <c r="AR24" i="8"/>
  <c r="MR24" i="8"/>
  <c r="GB24" i="8"/>
  <c r="MZ24" i="8"/>
  <c r="HR24" i="8"/>
  <c r="EJ24" i="8"/>
  <c r="AZ24" i="8"/>
  <c r="KM24" i="8"/>
  <c r="DP24" i="8"/>
  <c r="HD24" i="8"/>
  <c r="CZ24" i="8"/>
  <c r="MJ24" i="8"/>
  <c r="JO24" i="8"/>
  <c r="AQ24" i="8"/>
  <c r="NM24" i="8"/>
  <c r="HK24" i="8"/>
  <c r="AH24" i="8"/>
  <c r="MA24" i="8"/>
  <c r="HO24" i="8"/>
  <c r="BD24" i="8"/>
  <c r="AV24" i="8"/>
  <c r="HU24" i="8"/>
  <c r="NA24" i="8"/>
  <c r="MC24" i="8"/>
  <c r="LX24" i="8"/>
  <c r="CE24" i="8"/>
  <c r="BT24" i="8"/>
  <c r="LQ24" i="8"/>
  <c r="AL24" i="8"/>
  <c r="FA24" i="8"/>
  <c r="LU24" i="8"/>
  <c r="FT24" i="8"/>
  <c r="KT24" i="8"/>
  <c r="IZ24" i="8"/>
  <c r="DW24" i="8"/>
  <c r="KH24" i="8"/>
  <c r="FC24" i="8"/>
  <c r="DK24" i="8"/>
  <c r="MQ24" i="8"/>
  <c r="NQ24" i="8"/>
  <c r="DX24" i="8"/>
  <c r="CD24" i="8"/>
  <c r="CT24" i="8"/>
  <c r="GO24" i="8"/>
  <c r="BW24" i="8"/>
  <c r="IE24" i="8"/>
  <c r="MM24" i="8"/>
  <c r="EY24" i="8"/>
  <c r="EP24" i="8"/>
  <c r="KW24" i="8"/>
  <c r="AN24" i="8"/>
  <c r="NV24" i="8"/>
  <c r="LO24" i="8"/>
  <c r="LS24" i="8"/>
  <c r="GL24" i="8"/>
  <c r="MS24" i="8"/>
  <c r="NO24" i="8"/>
  <c r="LF24" i="8"/>
  <c r="KZ24" i="8"/>
  <c r="BN24" i="8"/>
  <c r="BF24" i="8"/>
  <c r="ED24" i="8"/>
  <c r="MV24" i="8"/>
  <c r="NK24" i="8"/>
  <c r="MB24" i="8"/>
  <c r="NI24" i="8"/>
  <c r="DU24" i="8"/>
  <c r="KU24" i="8"/>
  <c r="CR24" i="8"/>
  <c r="ID24" i="8"/>
  <c r="NG24" i="8"/>
  <c r="BA24" i="8"/>
  <c r="BG24" i="8"/>
  <c r="FE24" i="8"/>
  <c r="IV24" i="8"/>
  <c r="HM24" i="8"/>
  <c r="LM24" i="8"/>
  <c r="HS24" i="8"/>
  <c r="LJ24" i="8"/>
  <c r="DY24" i="8"/>
  <c r="DZ24" i="8"/>
  <c r="JJ24" i="8"/>
  <c r="GY24" i="8"/>
  <c r="JB24" i="8"/>
  <c r="ET24" i="8"/>
  <c r="DT24" i="8"/>
  <c r="LW24" i="8"/>
  <c r="CC24" i="8"/>
  <c r="EV24" i="8"/>
  <c r="JD24" i="8"/>
  <c r="FW24" i="8"/>
  <c r="NX24" i="8"/>
  <c r="DL24" i="8"/>
  <c r="CY24" i="8"/>
  <c r="LV24" i="8"/>
  <c r="DE24" i="8"/>
  <c r="MK24" i="8"/>
  <c r="HA24" i="8"/>
  <c r="AO24" i="8"/>
  <c r="JQ24" i="8"/>
  <c r="KA24" i="8"/>
  <c r="DN24" i="8"/>
  <c r="LH24" i="8"/>
  <c r="LP24" i="8"/>
  <c r="ME24" i="8"/>
  <c r="OA24" i="8"/>
  <c r="KS24" i="8"/>
  <c r="IW24" i="8"/>
  <c r="ES24" i="8"/>
  <c r="BH24" i="8"/>
  <c r="AJ24" i="8"/>
  <c r="DC24" i="8"/>
  <c r="IU24" i="8"/>
  <c r="CA24" i="8"/>
  <c r="BJ24" i="8"/>
  <c r="IA24" i="8"/>
  <c r="EO24" i="8"/>
  <c r="FX24" i="8"/>
  <c r="HP24" i="8"/>
  <c r="CS24" i="8"/>
  <c r="JV24" i="8"/>
  <c r="NZ24" i="8"/>
  <c r="MO24" i="8"/>
  <c r="EK24" i="8"/>
  <c r="AC24" i="8"/>
  <c r="AW24" i="8"/>
  <c r="FQ24" i="8"/>
  <c r="CI24" i="8"/>
  <c r="DM24" i="8"/>
  <c r="KY24" i="8"/>
  <c r="GU24" i="8"/>
  <c r="MD24" i="8"/>
  <c r="O23" i="12"/>
  <c r="AP23" i="12" s="1"/>
  <c r="P24" i="8"/>
  <c r="GZ24" i="8"/>
  <c r="MX24" i="8"/>
  <c r="HI24" i="8"/>
  <c r="DI24" i="8"/>
  <c r="DH24" i="8"/>
  <c r="BO24" i="8"/>
  <c r="IH24" i="8"/>
  <c r="HT24" i="8"/>
  <c r="KO24" i="8"/>
  <c r="AT24" i="8"/>
  <c r="JY24" i="8"/>
  <c r="FK24" i="8"/>
  <c r="FV24" i="8"/>
  <c r="AK24" i="8"/>
  <c r="DR24" i="8"/>
  <c r="GP24" i="8"/>
  <c r="LN24" i="8"/>
  <c r="FI24" i="8"/>
  <c r="BB24" i="8"/>
  <c r="CL24" i="8"/>
  <c r="GG24" i="8"/>
  <c r="GQ24" i="8"/>
  <c r="CX24" i="8"/>
  <c r="KP24" i="8"/>
  <c r="KC24" i="8"/>
  <c r="IX24" i="8"/>
  <c r="KX24" i="8"/>
  <c r="KE24" i="8"/>
  <c r="AF24" i="8"/>
  <c r="JH24" i="8"/>
  <c r="GD24" i="8"/>
  <c r="EA24" i="8"/>
  <c r="KJ24" i="8"/>
  <c r="MW24" i="8"/>
  <c r="JG24" i="8"/>
  <c r="NJ24" i="8"/>
  <c r="NB24" i="8"/>
  <c r="HL24" i="8"/>
  <c r="AY24" i="8"/>
  <c r="NT24" i="8"/>
  <c r="JZ24" i="8"/>
  <c r="BM24" i="8"/>
  <c r="GH24" i="8"/>
  <c r="KK23" i="12"/>
  <c r="MX23" i="12"/>
  <c r="IU23" i="12" l="1"/>
  <c r="KL23" i="12"/>
  <c r="JY23" i="12"/>
  <c r="JW23" i="12"/>
  <c r="GC23" i="12"/>
  <c r="FJ23" i="12"/>
  <c r="AT23" i="12"/>
  <c r="HV23" i="12"/>
  <c r="NH23" i="12"/>
  <c r="IZ23" i="12"/>
  <c r="KM23" i="12"/>
  <c r="HS23" i="12"/>
  <c r="AU23" i="12"/>
  <c r="FV23" i="12"/>
  <c r="LW23" i="12"/>
  <c r="CQ23" i="12"/>
  <c r="GM23" i="12"/>
  <c r="FM23" i="12"/>
  <c r="BR23" i="12"/>
  <c r="JC23" i="12"/>
  <c r="EZ23" i="12"/>
  <c r="CA23" i="12"/>
  <c r="LE23" i="12"/>
  <c r="BV23" i="12"/>
  <c r="EO23" i="12"/>
  <c r="BI23" i="12"/>
  <c r="EF23" i="12"/>
  <c r="NX23" i="12"/>
  <c r="BB23" i="12"/>
  <c r="EH23" i="12"/>
  <c r="IO23" i="12"/>
  <c r="NI23" i="12"/>
  <c r="NK23" i="12"/>
  <c r="NG23" i="12"/>
  <c r="JO23" i="12"/>
  <c r="IN23" i="12"/>
  <c r="HK23" i="12"/>
  <c r="HD23" i="12"/>
  <c r="KQ23" i="12"/>
  <c r="HC23" i="12"/>
  <c r="MJ23" i="12"/>
  <c r="LY23" i="12"/>
  <c r="DF23" i="12"/>
  <c r="LF23" i="12"/>
  <c r="MO23" i="12"/>
  <c r="GK23" i="12"/>
  <c r="CT23" i="12"/>
  <c r="HF23" i="12"/>
  <c r="FI23" i="12"/>
  <c r="JM23" i="12"/>
  <c r="HM23" i="12"/>
  <c r="FF23" i="12"/>
  <c r="CR23" i="12"/>
  <c r="EK23" i="12"/>
  <c r="LH23" i="12"/>
  <c r="FP23" i="12"/>
  <c r="FG23" i="12"/>
  <c r="HL23" i="12"/>
  <c r="JP23" i="12"/>
  <c r="LK23" i="12"/>
  <c r="DX23" i="12"/>
  <c r="HX23" i="12"/>
  <c r="IT23" i="12"/>
  <c r="BN23" i="12"/>
  <c r="AQ23" i="12"/>
  <c r="IC23" i="12"/>
  <c r="MW23" i="12"/>
  <c r="NE23" i="12"/>
  <c r="BG23" i="12"/>
  <c r="MQ23" i="12"/>
  <c r="CO23" i="12"/>
  <c r="DT23" i="12"/>
  <c r="JX23" i="12"/>
  <c r="FH23" i="12"/>
  <c r="IJ23" i="12"/>
  <c r="AG23" i="12"/>
  <c r="IS23" i="12"/>
  <c r="HB23" i="12"/>
  <c r="IQ23" i="12"/>
  <c r="KE23" i="12"/>
  <c r="JF23" i="12"/>
  <c r="LN23" i="12"/>
  <c r="BO23" i="12"/>
  <c r="BP23" i="12"/>
  <c r="EG23" i="12"/>
  <c r="AH23" i="12"/>
  <c r="JG23" i="12"/>
  <c r="NQ23" i="12"/>
  <c r="OC23" i="12"/>
  <c r="MD23" i="12"/>
  <c r="GS23" i="12"/>
  <c r="KH23" i="12"/>
  <c r="HO23" i="12"/>
  <c r="GA23" i="12"/>
  <c r="AC23" i="12"/>
  <c r="AJ23" i="12"/>
  <c r="JD23" i="12"/>
  <c r="HZ23" i="12"/>
  <c r="GB23" i="12"/>
  <c r="JS23" i="12"/>
  <c r="IR23" i="12"/>
  <c r="AF23" i="12"/>
  <c r="LI23" i="12"/>
  <c r="AO23" i="12"/>
  <c r="DS23" i="12"/>
  <c r="BH23" i="12"/>
  <c r="MH23" i="12"/>
  <c r="GN23" i="12"/>
  <c r="EY23" i="12"/>
  <c r="IB23" i="12"/>
  <c r="NN23" i="12"/>
  <c r="CN23" i="12"/>
  <c r="JR23" i="12"/>
  <c r="AE23" i="12"/>
  <c r="BQ23" i="12"/>
  <c r="HP23" i="12"/>
  <c r="HI23" i="12"/>
  <c r="JZ23" i="12"/>
  <c r="GR23" i="12"/>
  <c r="KZ23" i="12"/>
  <c r="IL23" i="12"/>
  <c r="DU23" i="12"/>
  <c r="BY23" i="12"/>
  <c r="ED23" i="12"/>
  <c r="BM23" i="12"/>
  <c r="IA23" i="12"/>
  <c r="FA23" i="12"/>
  <c r="NU23" i="12"/>
  <c r="MI23" i="12"/>
  <c r="AW23" i="12"/>
  <c r="CM23" i="12"/>
  <c r="NB23" i="12"/>
  <c r="LG23" i="12"/>
  <c r="HG23" i="12"/>
  <c r="JA23" i="12"/>
  <c r="DM23" i="12"/>
  <c r="AZ23" i="12"/>
  <c r="CX23" i="12"/>
  <c r="FK23" i="12"/>
  <c r="DY23" i="12"/>
  <c r="EP23" i="12"/>
  <c r="HW23" i="12"/>
  <c r="HQ23" i="12"/>
  <c r="NF23" i="12"/>
  <c r="MA23" i="12"/>
  <c r="IM23" i="12"/>
  <c r="AD23" i="12"/>
  <c r="FE23" i="12"/>
  <c r="IK23" i="12"/>
  <c r="ES23" i="12"/>
  <c r="LM23" i="12"/>
  <c r="AX23" i="12"/>
  <c r="KX23" i="12"/>
  <c r="KR23" i="12"/>
  <c r="HH23" i="12"/>
  <c r="CD23" i="12"/>
  <c r="NC23" i="12"/>
  <c r="JE23" i="12"/>
  <c r="DW23" i="12"/>
  <c r="CS23" i="12"/>
  <c r="MF23" i="12"/>
  <c r="HR23" i="12"/>
  <c r="LR23" i="12"/>
  <c r="KI23" i="12"/>
  <c r="GX23" i="12"/>
  <c r="DE23" i="12"/>
  <c r="LX23" i="12"/>
  <c r="OA23" i="12"/>
  <c r="FL23" i="12"/>
  <c r="BE23" i="12"/>
  <c r="HJ23" i="12"/>
  <c r="KF23" i="12"/>
  <c r="KC23" i="12"/>
  <c r="GF23" i="12"/>
  <c r="GW23" i="12"/>
  <c r="HE23" i="12"/>
  <c r="CF23" i="12"/>
  <c r="NP23" i="12"/>
  <c r="DZ23" i="12"/>
  <c r="NO23" i="12"/>
  <c r="LQ23" i="12"/>
  <c r="CY23" i="12"/>
  <c r="HT23" i="12"/>
  <c r="KG23" i="12"/>
  <c r="BJ23" i="12"/>
  <c r="BF23" i="12"/>
  <c r="NJ23" i="12"/>
  <c r="MS23" i="12"/>
  <c r="FB23" i="12"/>
  <c r="LJ23" i="12"/>
  <c r="CK23" i="12"/>
  <c r="NY23" i="12"/>
  <c r="FN23" i="12"/>
  <c r="CJ23" i="12"/>
  <c r="FR23" i="12"/>
  <c r="CE23" i="12"/>
  <c r="EI23" i="12"/>
  <c r="JH23" i="12"/>
  <c r="GP23" i="12"/>
  <c r="LO23" i="12"/>
  <c r="AR23" i="12"/>
  <c r="GE23" i="12"/>
  <c r="DG23" i="12"/>
  <c r="FQ23" i="12"/>
  <c r="MN23" i="12"/>
  <c r="MK23" i="12"/>
  <c r="EB23" i="12"/>
  <c r="DC23" i="12"/>
  <c r="EX23" i="12"/>
  <c r="AM23" i="12"/>
  <c r="BZ23" i="12"/>
  <c r="FS23" i="12"/>
  <c r="EE23" i="12"/>
  <c r="KS23" i="12"/>
  <c r="KJ23" i="12"/>
  <c r="AS23" i="12"/>
  <c r="OB23" i="12"/>
  <c r="FD23" i="12"/>
  <c r="GQ23" i="12"/>
  <c r="CU23" i="12"/>
  <c r="IF23" i="12"/>
  <c r="LU23" i="12"/>
  <c r="GU23" i="12"/>
  <c r="MU23" i="12"/>
  <c r="MG23" i="12"/>
  <c r="JI23" i="12"/>
  <c r="BS23" i="12"/>
  <c r="ER23" i="12"/>
  <c r="DI23" i="12"/>
  <c r="HY23" i="12"/>
  <c r="CP23" i="12"/>
  <c r="IY23" i="12"/>
  <c r="DO23" i="12"/>
  <c r="HA23" i="12"/>
  <c r="MP23" i="12"/>
  <c r="IW23" i="12"/>
  <c r="CB23" i="12"/>
  <c r="LL23" i="12"/>
  <c r="IG23" i="12"/>
  <c r="LT23" i="12"/>
  <c r="KB23" i="12"/>
  <c r="AI23" i="12"/>
  <c r="IH23" i="12"/>
  <c r="BA23" i="12"/>
  <c r="BX23" i="12"/>
  <c r="EL23" i="12"/>
  <c r="CZ23" i="12"/>
  <c r="ME23" i="12"/>
  <c r="DH23" i="12"/>
  <c r="EV23" i="12"/>
  <c r="MC23" i="12"/>
  <c r="AY23" i="12"/>
  <c r="EC23" i="12"/>
  <c r="GZ23" i="12"/>
  <c r="DJ23" i="12"/>
  <c r="CL23" i="12"/>
  <c r="DA23" i="12"/>
  <c r="MY23" i="12"/>
  <c r="DB23" i="12"/>
  <c r="AL23" i="12"/>
  <c r="CV23" i="12"/>
  <c r="GG23" i="12"/>
  <c r="FU23" i="12"/>
  <c r="FY23" i="12"/>
  <c r="LB23" i="12"/>
  <c r="CW23" i="12"/>
  <c r="JB23" i="12"/>
  <c r="NR23" i="12"/>
  <c r="EW23" i="12"/>
  <c r="DL23" i="12"/>
  <c r="DD23" i="12"/>
  <c r="GJ23" i="12"/>
  <c r="ML23" i="12"/>
  <c r="LA23" i="12"/>
  <c r="JJ23" i="12"/>
  <c r="BU23" i="12"/>
  <c r="DP23" i="12"/>
  <c r="FW23" i="12"/>
  <c r="BK23" i="12"/>
  <c r="EU23" i="12"/>
  <c r="NS23" i="12"/>
  <c r="AV23" i="12"/>
  <c r="KP23" i="12"/>
  <c r="KN23" i="12"/>
  <c r="EA23" i="12"/>
  <c r="BW23" i="12"/>
  <c r="LV23" i="12"/>
  <c r="BC23" i="12"/>
  <c r="BL23" i="12"/>
  <c r="NM23" i="12"/>
  <c r="CH23" i="12"/>
  <c r="KY23" i="12"/>
  <c r="AN23" i="12"/>
  <c r="MT23" i="12"/>
  <c r="IX23" i="12"/>
  <c r="MV23" i="12"/>
  <c r="GY23" i="12"/>
  <c r="CI23" i="12"/>
  <c r="EJ23" i="12"/>
  <c r="JN23" i="12"/>
  <c r="GV23" i="12"/>
  <c r="ID23" i="12"/>
  <c r="MM23" i="12"/>
  <c r="GH23" i="12"/>
  <c r="KU23" i="12"/>
  <c r="JK23" i="12"/>
  <c r="EM23" i="12"/>
  <c r="JU23" i="12"/>
  <c r="BD23" i="12"/>
  <c r="DK23" i="12"/>
  <c r="NW23" i="12"/>
  <c r="KO23" i="12"/>
  <c r="DR23" i="12"/>
  <c r="CC23" i="12"/>
  <c r="EQ23" i="12"/>
  <c r="GT23" i="12"/>
  <c r="JQ23" i="12"/>
  <c r="AK23" i="12"/>
  <c r="DQ23" i="12"/>
  <c r="NA23" i="12"/>
  <c r="DV23" i="12"/>
  <c r="ET23" i="12"/>
  <c r="KA23" i="12"/>
  <c r="LP23" i="12"/>
  <c r="ND23" i="12"/>
  <c r="FC23" i="12"/>
  <c r="GO23" i="12"/>
  <c r="FX23" i="12"/>
  <c r="EN23" i="12"/>
  <c r="FT23" i="12"/>
  <c r="CG23" i="12"/>
  <c r="IV23" i="12"/>
  <c r="MZ23" i="12"/>
  <c r="MR23" i="12"/>
  <c r="KW23" i="12"/>
  <c r="KT23" i="12"/>
  <c r="HN23" i="12"/>
  <c r="LD23" i="12"/>
  <c r="LC23" i="12"/>
  <c r="FZ23" i="12"/>
  <c r="HU23" i="12"/>
  <c r="BT23" i="12"/>
  <c r="II23" i="12"/>
  <c r="NZ23" i="12"/>
  <c r="JV23" i="12"/>
  <c r="FO23" i="12"/>
  <c r="IE23" i="12"/>
  <c r="JL23" i="12"/>
  <c r="NL23" i="12"/>
  <c r="LZ23" i="12"/>
  <c r="P23" i="12"/>
  <c r="AA24" i="8"/>
  <c r="GL23" i="12"/>
  <c r="GD23" i="12"/>
  <c r="GI23" i="12"/>
  <c r="IP23" i="12"/>
  <c r="NT23" i="12"/>
  <c r="MB23" i="12"/>
  <c r="KD23" i="12"/>
  <c r="LS23" i="12"/>
  <c r="NV23" i="12"/>
  <c r="JT23" i="12"/>
  <c r="KV23" i="12"/>
  <c r="DN23" i="12"/>
  <c r="F39" i="18" l="1"/>
  <c r="G39" i="18" s="1"/>
  <c r="F40" i="18"/>
  <c r="G40" i="18" s="1"/>
  <c r="F42" i="18"/>
  <c r="G42" i="18" s="1"/>
  <c r="F43" i="18"/>
  <c r="G43" i="18" s="1"/>
  <c r="F45" i="18"/>
  <c r="G45" i="18" s="1"/>
  <c r="F46" i="18"/>
  <c r="G46" i="18" s="1"/>
  <c r="F47" i="18"/>
  <c r="G47" i="18" s="1"/>
  <c r="F50" i="18"/>
  <c r="G50" i="18" s="1"/>
  <c r="F52" i="18"/>
  <c r="G52" i="18" s="1"/>
  <c r="F55" i="18"/>
  <c r="G55" i="18" s="1"/>
  <c r="F57" i="18"/>
  <c r="G57" i="18" s="1"/>
  <c r="F58" i="18"/>
  <c r="G58" i="18" s="1"/>
  <c r="F59" i="18"/>
  <c r="G59" i="18" s="1"/>
  <c r="F60" i="18"/>
  <c r="G60" i="18" s="1"/>
  <c r="F61" i="18"/>
  <c r="G61" i="18" s="1"/>
  <c r="F62" i="18"/>
  <c r="G62" i="18" s="1"/>
  <c r="F63" i="18"/>
  <c r="G63" i="18" s="1"/>
  <c r="F65" i="18"/>
  <c r="G65" i="18" s="1"/>
  <c r="F66" i="18"/>
  <c r="G66" i="18" s="1"/>
  <c r="F73" i="18"/>
  <c r="G73" i="18" s="1"/>
  <c r="F75" i="18"/>
  <c r="G75" i="18" s="1"/>
  <c r="F77" i="18"/>
  <c r="G77" i="18" s="1"/>
  <c r="F81" i="18"/>
  <c r="G81" i="18" s="1"/>
  <c r="F89" i="18"/>
  <c r="G89" i="18" s="1"/>
  <c r="F91" i="18"/>
  <c r="G91" i="18" s="1"/>
  <c r="F92" i="18"/>
  <c r="G92" i="18" s="1"/>
  <c r="F94" i="18"/>
  <c r="G94" i="18" s="1"/>
  <c r="F97" i="18"/>
  <c r="G97" i="18" s="1"/>
  <c r="F100" i="18"/>
  <c r="G100" i="18" s="1"/>
  <c r="F103" i="18"/>
  <c r="G103" i="18" s="1"/>
  <c r="F67" i="18"/>
  <c r="G67" i="18" s="1"/>
  <c r="F64" i="18"/>
  <c r="G64" i="18" s="1"/>
  <c r="F102" i="18"/>
  <c r="G102" i="18" s="1"/>
  <c r="F48" i="18"/>
  <c r="G48" i="18" s="1"/>
  <c r="F53" i="18"/>
  <c r="G53" i="18" s="1"/>
  <c r="F51" i="18"/>
  <c r="G51" i="18" s="1"/>
  <c r="F54" i="18"/>
  <c r="G54" i="18" s="1"/>
  <c r="F80" i="18"/>
  <c r="G80" i="18" s="1"/>
  <c r="F99" i="18"/>
  <c r="G99" i="18" s="1"/>
  <c r="F70" i="18"/>
  <c r="G70" i="18" s="1"/>
  <c r="F95" i="18"/>
  <c r="G95" i="18" s="1"/>
  <c r="F84" i="18"/>
  <c r="G84" i="18" s="1"/>
  <c r="F74" i="18"/>
  <c r="G74" i="18" s="1"/>
  <c r="F88" i="18"/>
  <c r="G88" i="18" s="1"/>
  <c r="F69" i="18"/>
  <c r="G69" i="18" s="1"/>
  <c r="F79" i="18"/>
  <c r="G79" i="18" s="1"/>
  <c r="F49" i="18"/>
  <c r="G49" i="18" s="1"/>
  <c r="F44" i="18"/>
  <c r="G44" i="18" s="1"/>
  <c r="F98" i="18"/>
  <c r="G98" i="18" s="1"/>
  <c r="F83" i="18"/>
  <c r="G83" i="18" s="1"/>
  <c r="F78" i="18"/>
  <c r="G78" i="18" s="1"/>
  <c r="F96" i="18"/>
  <c r="G96" i="18" s="1"/>
  <c r="F101" i="18"/>
  <c r="G101" i="18" s="1"/>
  <c r="F86" i="18"/>
  <c r="G86" i="18" s="1"/>
  <c r="F85" i="18"/>
  <c r="G85" i="18" s="1"/>
  <c r="F71" i="18"/>
  <c r="G71" i="18" s="1"/>
  <c r="F76" i="18"/>
  <c r="G76" i="18" s="1"/>
  <c r="F56" i="18"/>
  <c r="G56" i="18" s="1"/>
  <c r="F41" i="18"/>
  <c r="G41" i="18" s="1"/>
  <c r="F68" i="18"/>
  <c r="G68" i="18" s="1"/>
  <c r="F82" i="18"/>
  <c r="G82" i="18" s="1"/>
  <c r="F87" i="18"/>
  <c r="G87" i="18" s="1"/>
  <c r="F72" i="18"/>
  <c r="G72" i="18" s="1"/>
  <c r="F93" i="18"/>
  <c r="G93" i="18" s="1"/>
  <c r="F90" i="18"/>
  <c r="G90" i="18" s="1"/>
  <c r="I89" i="8" l="1"/>
  <c r="H88" i="12" s="1"/>
  <c r="I88" i="8"/>
  <c r="H87" i="12" s="1"/>
  <c r="I87" i="8"/>
  <c r="H86" i="12" s="1"/>
  <c r="I86" i="8"/>
  <c r="H85" i="12" s="1"/>
  <c r="I85" i="8"/>
  <c r="I84" i="8"/>
  <c r="H83" i="12" s="1"/>
  <c r="I83" i="8"/>
  <c r="H82" i="12" s="1"/>
  <c r="I82" i="8"/>
  <c r="H81" i="12" s="1"/>
  <c r="I81" i="8"/>
  <c r="H80" i="12" s="1"/>
  <c r="I80" i="8"/>
  <c r="H79" i="12" s="1"/>
  <c r="I79" i="8"/>
  <c r="H78" i="12" s="1"/>
  <c r="I78" i="8"/>
  <c r="D76" i="5" s="1"/>
  <c r="U73" i="12"/>
  <c r="L17" i="11"/>
  <c r="M17" i="11" s="1"/>
  <c r="L24" i="11"/>
  <c r="M24" i="11" s="1"/>
  <c r="L15" i="11"/>
  <c r="M15" i="11" s="1"/>
  <c r="L10" i="11"/>
  <c r="M10" i="11" s="1"/>
  <c r="L31" i="11"/>
  <c r="M31" i="11" s="1"/>
  <c r="U8" i="12" l="1"/>
  <c r="H84" i="12"/>
  <c r="N76" i="5"/>
  <c r="H77" i="12"/>
  <c r="T73" i="12"/>
  <c r="X73" i="12" s="1"/>
  <c r="Y73" i="12" s="1"/>
  <c r="S73" i="12" s="1"/>
  <c r="Z73" i="12" s="1"/>
  <c r="T74" i="8"/>
  <c r="K70" i="5"/>
  <c r="V73" i="12"/>
  <c r="L70" i="5" l="1"/>
  <c r="U74" i="8"/>
  <c r="S74" i="8" l="1"/>
  <c r="N74" i="8"/>
  <c r="N73" i="12" s="1"/>
  <c r="M70" i="5"/>
  <c r="CB8" i="18" l="1"/>
  <c r="BR17" i="18"/>
  <c r="AO41" i="18"/>
  <c r="CG54" i="18"/>
  <c r="AM58" i="18"/>
  <c r="Y43" i="18"/>
  <c r="M70" i="18"/>
  <c r="AT55" i="18"/>
  <c r="AK72" i="18"/>
  <c r="AN34" i="18"/>
  <c r="AE61" i="18"/>
  <c r="CX74" i="18"/>
  <c r="AN79" i="18"/>
  <c r="CZ103" i="18"/>
  <c r="AD92" i="18"/>
  <c r="CL79" i="18"/>
  <c r="CI39" i="18"/>
  <c r="BM14" i="18"/>
  <c r="CR34" i="18"/>
  <c r="CV82" i="18"/>
  <c r="CS77" i="18"/>
  <c r="CL17" i="18"/>
  <c r="CR17" i="18"/>
  <c r="BD15" i="18"/>
  <c r="AM11" i="18"/>
  <c r="CD47" i="18"/>
  <c r="L101" i="18"/>
  <c r="CT24" i="18"/>
  <c r="CV90" i="18"/>
  <c r="BH62" i="18"/>
  <c r="AA98" i="18"/>
  <c r="L32" i="18"/>
  <c r="Y3" i="18"/>
  <c r="AC29" i="18"/>
  <c r="T36" i="18"/>
  <c r="W75" i="18"/>
  <c r="DB97" i="18"/>
  <c r="CJ85" i="18"/>
  <c r="BG19" i="18"/>
  <c r="CC41" i="18"/>
  <c r="BW103" i="18"/>
  <c r="BS25" i="18"/>
  <c r="CD33" i="18"/>
  <c r="BY11" i="18"/>
  <c r="BZ15" i="18"/>
  <c r="Y14" i="18"/>
  <c r="CU11" i="18"/>
  <c r="BA6" i="18"/>
  <c r="I34" i="18"/>
  <c r="DB40" i="18"/>
  <c r="BQ76" i="18"/>
  <c r="CZ80" i="18"/>
  <c r="S41" i="18"/>
  <c r="CW23" i="18"/>
  <c r="I67" i="18"/>
  <c r="O101" i="18"/>
  <c r="Q95" i="18"/>
  <c r="AM3" i="18"/>
  <c r="CZ84" i="18"/>
  <c r="Q45" i="18"/>
  <c r="BY93" i="18"/>
  <c r="CP72" i="18"/>
  <c r="CP79" i="18"/>
  <c r="BF80" i="18"/>
  <c r="Y99" i="18"/>
  <c r="AW17" i="18"/>
  <c r="CH21" i="18"/>
  <c r="BZ13" i="18"/>
  <c r="CR40" i="18"/>
  <c r="AM50" i="18"/>
  <c r="CM82" i="18"/>
  <c r="CD80" i="18"/>
  <c r="CP28" i="18"/>
  <c r="CM5" i="18"/>
  <c r="AE59" i="18"/>
  <c r="DA13" i="18"/>
  <c r="CZ77" i="18"/>
  <c r="P56" i="18"/>
  <c r="DB84" i="18"/>
  <c r="AE89" i="18"/>
  <c r="DB102" i="18"/>
  <c r="BL61" i="18"/>
  <c r="V99" i="18"/>
  <c r="CZ93" i="18"/>
  <c r="AU7" i="18"/>
  <c r="U55" i="18"/>
  <c r="AR82" i="18"/>
  <c r="CK5" i="18"/>
  <c r="BF4" i="18"/>
  <c r="CZ19" i="18"/>
  <c r="CZ22" i="18"/>
  <c r="CO101" i="18"/>
  <c r="R67" i="18"/>
  <c r="CL74" i="18"/>
  <c r="BY7" i="18"/>
  <c r="CH74" i="18"/>
  <c r="CO20" i="18"/>
  <c r="CJ62" i="18"/>
  <c r="CQ83" i="18"/>
  <c r="CH63" i="18"/>
  <c r="BY73" i="18"/>
  <c r="CY33" i="18"/>
  <c r="BX9" i="18"/>
  <c r="AA16" i="18"/>
  <c r="BO91" i="18"/>
  <c r="M87" i="18"/>
  <c r="CS5" i="18"/>
  <c r="AB57" i="18"/>
  <c r="AD37" i="18"/>
  <c r="Z39" i="18"/>
  <c r="AJ24" i="18"/>
  <c r="CY60" i="18"/>
  <c r="DA102" i="18"/>
  <c r="CY88" i="18"/>
  <c r="AH51" i="18"/>
  <c r="BY65" i="18"/>
  <c r="BO23" i="18"/>
  <c r="BW58" i="18"/>
  <c r="BL74" i="18"/>
  <c r="CC83" i="18"/>
  <c r="S86" i="18"/>
  <c r="BB93" i="18"/>
  <c r="BF71" i="18"/>
  <c r="BZ22" i="18"/>
  <c r="AV96" i="18"/>
  <c r="AP44" i="18"/>
  <c r="Q29" i="18"/>
  <c r="AU90" i="18"/>
  <c r="AE12" i="18"/>
  <c r="BJ45" i="18"/>
  <c r="X49" i="18"/>
  <c r="CU62" i="18"/>
  <c r="I13" i="18"/>
  <c r="BC93" i="18"/>
  <c r="AF57" i="18"/>
  <c r="X103" i="18"/>
  <c r="X19" i="18"/>
  <c r="T32" i="18"/>
  <c r="L99" i="18"/>
  <c r="CI50" i="18"/>
  <c r="CR31" i="18"/>
  <c r="BW27" i="18"/>
  <c r="CR30" i="18"/>
  <c r="BR11" i="18"/>
  <c r="BR98" i="18"/>
  <c r="BC74" i="18"/>
  <c r="CE25" i="18"/>
  <c r="CP67" i="18"/>
  <c r="CO68" i="18"/>
  <c r="BE15" i="18"/>
  <c r="CS76" i="18"/>
  <c r="CK52" i="18"/>
  <c r="O97" i="18"/>
  <c r="AW98" i="18"/>
  <c r="N41" i="18"/>
  <c r="DA12" i="18"/>
  <c r="AB25" i="18"/>
  <c r="CM59" i="18"/>
  <c r="AE32" i="18"/>
  <c r="AM44" i="18"/>
  <c r="P19" i="18"/>
  <c r="CX92" i="18"/>
  <c r="CM13" i="18"/>
  <c r="AE18" i="18"/>
  <c r="AY31" i="18"/>
  <c r="Q73" i="18"/>
  <c r="BA24" i="18"/>
  <c r="U56" i="18"/>
  <c r="U70" i="18"/>
  <c r="BI74" i="18"/>
  <c r="CO27" i="18"/>
  <c r="CE77" i="18"/>
  <c r="CE60" i="18"/>
  <c r="CS4" i="18"/>
  <c r="BN5" i="18"/>
  <c r="CQ56" i="18"/>
  <c r="CF90" i="18"/>
  <c r="CZ15" i="18"/>
  <c r="AB61" i="18"/>
  <c r="AI65" i="18"/>
  <c r="AE13" i="18"/>
  <c r="AA26" i="18"/>
  <c r="AN57" i="18"/>
  <c r="L88" i="18"/>
  <c r="BD58" i="18"/>
  <c r="Q24" i="18"/>
  <c r="CZ39" i="18"/>
  <c r="CZ100" i="18"/>
  <c r="DB74" i="18"/>
  <c r="Q93" i="18"/>
  <c r="DB7" i="18"/>
  <c r="I64" i="18"/>
  <c r="CM22" i="18"/>
  <c r="CA95" i="18"/>
  <c r="BM47" i="18"/>
  <c r="CF84" i="18"/>
  <c r="I24" i="18"/>
  <c r="CA21" i="18"/>
  <c r="CQ46" i="18"/>
  <c r="CR81" i="18"/>
  <c r="Z48" i="18"/>
  <c r="L18" i="18"/>
  <c r="CX68" i="18"/>
  <c r="BE22" i="18"/>
  <c r="Q44" i="18"/>
  <c r="AD78" i="18"/>
  <c r="V96" i="18"/>
  <c r="CT90" i="18"/>
  <c r="AN84" i="18"/>
  <c r="CV46" i="18"/>
  <c r="BH63" i="18"/>
  <c r="CZ42" i="18"/>
  <c r="CW53" i="18"/>
  <c r="AM103" i="18"/>
  <c r="CS60" i="18"/>
  <c r="CG21" i="18"/>
  <c r="AZ32" i="18"/>
  <c r="CG14" i="18"/>
  <c r="CK85" i="18"/>
  <c r="CS84" i="18"/>
  <c r="CS64" i="18"/>
  <c r="CI61" i="18"/>
  <c r="CR9" i="18"/>
  <c r="L14" i="18"/>
  <c r="BM75" i="18"/>
  <c r="CY25" i="18"/>
  <c r="N19" i="18"/>
  <c r="AC63" i="18"/>
  <c r="CT36" i="18"/>
  <c r="I47" i="18"/>
  <c r="W93" i="18"/>
  <c r="BW16" i="18"/>
  <c r="AG52" i="18"/>
  <c r="CY30" i="18"/>
  <c r="AK98" i="18"/>
  <c r="CT60" i="18"/>
  <c r="CZ61" i="18"/>
  <c r="AB100" i="18"/>
  <c r="CH58" i="18"/>
  <c r="CO35" i="18"/>
  <c r="CO56" i="18"/>
  <c r="CS78" i="18"/>
  <c r="J64" i="18"/>
  <c r="AR68" i="18"/>
  <c r="AW85" i="18"/>
  <c r="J45" i="18"/>
  <c r="AC27" i="18"/>
  <c r="AE103" i="18"/>
  <c r="AP96" i="18"/>
  <c r="DA37" i="18"/>
  <c r="AO96" i="18"/>
  <c r="AC45" i="18"/>
  <c r="AK85" i="18"/>
  <c r="CU75" i="18"/>
  <c r="W29" i="18"/>
  <c r="DB35" i="18"/>
  <c r="DA74" i="18"/>
  <c r="DA19" i="18"/>
  <c r="BN40" i="18"/>
  <c r="BZ48" i="18"/>
  <c r="CB71" i="18"/>
  <c r="AZ83" i="18"/>
  <c r="CX31" i="18"/>
  <c r="CG10" i="18"/>
  <c r="CN80" i="18"/>
  <c r="BM84" i="18"/>
  <c r="BW3" i="18"/>
  <c r="X32" i="18"/>
  <c r="K66" i="18"/>
  <c r="CY14" i="18"/>
  <c r="AV90" i="18"/>
  <c r="AL82" i="18"/>
  <c r="AX11" i="18"/>
  <c r="AE42" i="18"/>
  <c r="AQ94" i="18"/>
  <c r="J49" i="18"/>
  <c r="T17" i="18"/>
  <c r="AX64" i="18"/>
  <c r="CZ91" i="18"/>
  <c r="AO56" i="18"/>
  <c r="BO92" i="18"/>
  <c r="CF57" i="18"/>
  <c r="CL99" i="18"/>
  <c r="CA36" i="18"/>
  <c r="P85" i="18"/>
  <c r="BV45" i="18"/>
  <c r="CJ38" i="18"/>
  <c r="BS78" i="18"/>
  <c r="CP17" i="18"/>
  <c r="CQ98" i="18"/>
  <c r="CK73" i="18"/>
  <c r="CS45" i="18"/>
  <c r="CL90" i="18"/>
  <c r="CJ70" i="18"/>
  <c r="BG52" i="18"/>
  <c r="DB42" i="18"/>
  <c r="AK87" i="18"/>
  <c r="CT39" i="18"/>
  <c r="DB100" i="18"/>
  <c r="AF70" i="18"/>
  <c r="CT88" i="18"/>
  <c r="Z72" i="18"/>
  <c r="AD75" i="18"/>
  <c r="AH103" i="18"/>
  <c r="DB86" i="18"/>
  <c r="I99" i="18"/>
  <c r="J52" i="18"/>
  <c r="CF100" i="18"/>
  <c r="AZ11" i="18"/>
  <c r="BT94" i="18"/>
  <c r="CN60" i="18"/>
  <c r="CS92" i="18"/>
  <c r="BM58" i="18"/>
  <c r="CZ41" i="18"/>
  <c r="CW74" i="18"/>
  <c r="U80" i="18"/>
  <c r="CO9" i="18"/>
  <c r="CE70" i="18"/>
  <c r="CV18" i="18"/>
  <c r="J81" i="18"/>
  <c r="BF87" i="18"/>
  <c r="J50" i="18"/>
  <c r="AB67" i="18"/>
  <c r="AE64" i="18"/>
  <c r="CS17" i="18"/>
  <c r="AP19" i="18"/>
  <c r="AC56" i="18"/>
  <c r="BE26" i="18"/>
  <c r="CP43" i="18"/>
  <c r="CA35" i="18"/>
  <c r="CE10" i="18"/>
  <c r="BP71" i="18"/>
  <c r="CE29" i="18"/>
  <c r="BU35" i="18"/>
  <c r="BN6" i="18"/>
  <c r="CT76" i="18"/>
  <c r="CZ14" i="18"/>
  <c r="AO102" i="18"/>
  <c r="AW39" i="18"/>
  <c r="Y98" i="18"/>
  <c r="AP42" i="18"/>
  <c r="L74" i="18"/>
  <c r="AM19" i="18"/>
  <c r="N35" i="18"/>
  <c r="CX66" i="18"/>
  <c r="M49" i="18"/>
  <c r="AF89" i="18"/>
  <c r="O60" i="18"/>
  <c r="CW9" i="18"/>
  <c r="J94" i="18"/>
  <c r="CB87" i="18"/>
  <c r="CN13" i="18"/>
  <c r="CH6" i="18"/>
  <c r="CF42" i="18"/>
  <c r="DA57" i="18"/>
  <c r="CK69" i="18"/>
  <c r="BT11" i="18"/>
  <c r="BF68" i="18"/>
  <c r="BU68" i="18"/>
  <c r="BP90" i="18"/>
  <c r="BQ81" i="18"/>
  <c r="CR48" i="18"/>
  <c r="BM55" i="18"/>
  <c r="BU31" i="18"/>
  <c r="AH9" i="18"/>
  <c r="X16" i="18"/>
  <c r="X22" i="18"/>
  <c r="BK12" i="18"/>
  <c r="Q47" i="18"/>
  <c r="AT26" i="18"/>
  <c r="S76" i="18"/>
  <c r="AJ58" i="18"/>
  <c r="I33" i="18"/>
  <c r="CU46" i="18"/>
  <c r="CI35" i="18"/>
  <c r="CV34" i="18"/>
  <c r="BC50" i="18"/>
  <c r="BG28" i="18"/>
  <c r="CB80" i="18"/>
  <c r="AV45" i="18"/>
  <c r="I48" i="18"/>
  <c r="BS30" i="18"/>
  <c r="BP82" i="18"/>
  <c r="T97" i="18"/>
  <c r="AN94" i="18"/>
  <c r="DA47" i="18"/>
  <c r="AL95" i="18"/>
  <c r="BE99" i="18"/>
  <c r="AG40" i="18"/>
  <c r="L5" i="18"/>
  <c r="AP89" i="18"/>
  <c r="U18" i="18"/>
  <c r="AN97" i="18"/>
  <c r="O67" i="18"/>
  <c r="N99" i="18"/>
  <c r="DA77" i="18"/>
  <c r="CH54" i="18"/>
  <c r="CF98" i="18"/>
  <c r="CK41" i="18"/>
  <c r="CK86" i="18"/>
  <c r="AP16" i="18"/>
  <c r="BG16" i="18"/>
  <c r="CN16" i="18"/>
  <c r="CR73" i="18"/>
  <c r="M91" i="18"/>
  <c r="W47" i="18"/>
  <c r="AI82" i="18"/>
  <c r="CW57" i="18"/>
  <c r="AF50" i="18"/>
  <c r="AK8" i="18"/>
  <c r="Y28" i="18"/>
  <c r="BI90" i="18"/>
  <c r="CV26" i="18"/>
  <c r="W53" i="18"/>
  <c r="BE86" i="18"/>
  <c r="Q65" i="18"/>
  <c r="AV41" i="18"/>
  <c r="BJ63" i="18"/>
  <c r="AK29" i="18"/>
  <c r="CO73" i="18"/>
  <c r="BS70" i="18"/>
  <c r="CR72" i="18"/>
  <c r="BP47" i="18"/>
  <c r="CI47" i="18"/>
  <c r="BV5" i="18"/>
  <c r="BK93" i="18"/>
  <c r="BZ47" i="18"/>
  <c r="BR20" i="18"/>
  <c r="DB22" i="18"/>
  <c r="CJ7" i="18"/>
  <c r="BX34" i="18"/>
  <c r="CR75" i="18"/>
  <c r="BW37" i="18"/>
  <c r="CE58" i="18"/>
  <c r="CH3" i="18"/>
  <c r="BW20" i="18"/>
  <c r="BM36" i="18"/>
  <c r="BI26" i="18"/>
  <c r="CI70" i="18"/>
  <c r="CI18" i="18"/>
  <c r="BM45" i="18"/>
  <c r="BB66" i="18"/>
  <c r="CS83" i="18"/>
  <c r="BT87" i="18"/>
  <c r="BT26" i="18"/>
  <c r="CL75" i="18"/>
  <c r="CR79" i="18"/>
  <c r="CD92" i="18"/>
  <c r="CO70" i="18"/>
  <c r="CN17" i="18"/>
  <c r="CP66" i="18"/>
  <c r="BU38" i="18"/>
  <c r="CL8" i="18"/>
  <c r="CK17" i="18"/>
  <c r="BO59" i="18"/>
  <c r="CE32" i="18"/>
  <c r="BW41" i="18"/>
  <c r="BP78" i="18"/>
  <c r="CE68" i="18"/>
  <c r="BI92" i="18"/>
  <c r="CG8" i="18"/>
  <c r="CA70" i="18"/>
  <c r="CI38" i="18"/>
  <c r="CN97" i="18"/>
  <c r="CM37" i="18"/>
  <c r="BL98" i="18"/>
  <c r="BN28" i="18"/>
  <c r="CR70" i="18"/>
  <c r="CK97" i="18"/>
  <c r="CE38" i="18"/>
  <c r="CK100" i="18"/>
  <c r="CE30" i="18"/>
  <c r="CP78" i="18"/>
  <c r="CS102" i="18"/>
  <c r="CB20" i="18"/>
  <c r="CG77" i="18"/>
  <c r="CA100" i="18"/>
  <c r="CM86" i="18"/>
  <c r="CL38" i="18"/>
  <c r="CH100" i="18"/>
  <c r="BR87" i="18"/>
  <c r="CO15" i="18"/>
  <c r="BI95" i="18"/>
  <c r="BB72" i="18"/>
  <c r="CD79" i="18"/>
  <c r="CE11" i="18"/>
  <c r="BM24" i="18"/>
  <c r="CF86" i="18"/>
  <c r="CK92" i="18"/>
  <c r="CC24" i="18"/>
  <c r="CA78" i="18"/>
  <c r="AX67" i="18"/>
  <c r="CF70" i="18"/>
  <c r="CH49" i="18"/>
  <c r="CK43" i="18"/>
  <c r="CO4" i="18"/>
  <c r="CG71" i="18"/>
  <c r="BU30" i="18"/>
  <c r="CF89" i="18"/>
  <c r="CE16" i="18"/>
  <c r="CQ54" i="18"/>
  <c r="CO3" i="18"/>
  <c r="BX6" i="18"/>
  <c r="BZ79" i="18"/>
  <c r="CM57" i="18"/>
  <c r="CD20" i="18"/>
  <c r="BX12" i="18"/>
  <c r="AV78" i="18"/>
  <c r="BX5" i="18"/>
  <c r="CB66" i="18"/>
  <c r="BN22" i="18"/>
  <c r="CE74" i="18"/>
  <c r="BX26" i="18"/>
  <c r="CE47" i="18"/>
  <c r="CN27" i="18"/>
  <c r="CJ16" i="18"/>
  <c r="CP5" i="18"/>
  <c r="CN100" i="18"/>
  <c r="CH39" i="18"/>
  <c r="CD96" i="18"/>
  <c r="BG64" i="18"/>
  <c r="CI37" i="18"/>
  <c r="CN48" i="18"/>
  <c r="CH91" i="18"/>
  <c r="CL100" i="18"/>
  <c r="BQ20" i="18"/>
  <c r="CN59" i="18"/>
  <c r="DB64" i="18"/>
  <c r="BS57" i="18"/>
  <c r="BK51" i="18"/>
  <c r="CB35" i="18"/>
  <c r="CB9" i="18"/>
  <c r="BF29" i="18"/>
  <c r="CM41" i="18"/>
  <c r="CB7" i="18"/>
  <c r="CS88" i="18"/>
  <c r="CE52" i="18"/>
  <c r="AW26" i="18"/>
  <c r="AX16" i="18"/>
  <c r="BH36" i="18"/>
  <c r="CF53" i="18"/>
  <c r="CO5" i="18"/>
  <c r="CQ68" i="18"/>
  <c r="CR20" i="18"/>
  <c r="CO19" i="18"/>
  <c r="BC32" i="18"/>
  <c r="BZ28" i="18"/>
  <c r="BV27" i="18"/>
  <c r="BZ56" i="18"/>
  <c r="CE4" i="18"/>
  <c r="CH12" i="18"/>
  <c r="W15" i="18"/>
  <c r="CN47" i="18"/>
  <c r="CF71" i="18"/>
  <c r="CG94" i="18"/>
  <c r="BT43" i="18"/>
  <c r="CR32" i="18"/>
  <c r="CF94" i="18"/>
  <c r="CS103" i="18"/>
  <c r="CQ66" i="18"/>
  <c r="CK46" i="18"/>
  <c r="BN93" i="18"/>
  <c r="CJ47" i="18"/>
  <c r="BN14" i="18"/>
  <c r="CG23" i="18"/>
  <c r="BR65" i="18"/>
  <c r="BH87" i="18"/>
  <c r="BA16" i="18"/>
  <c r="BG46" i="18"/>
  <c r="CR102" i="18"/>
  <c r="BZ70" i="18"/>
  <c r="CQ92" i="18"/>
  <c r="CK47" i="18"/>
  <c r="CA61" i="18"/>
  <c r="CK94" i="18"/>
  <c r="CK53" i="18"/>
  <c r="CN56" i="18"/>
  <c r="BF44" i="18"/>
  <c r="CM103" i="18"/>
  <c r="CI43" i="18"/>
  <c r="CA99" i="18"/>
  <c r="CR91" i="18"/>
  <c r="BN4" i="18"/>
  <c r="AZ59" i="18"/>
  <c r="CB4" i="18"/>
  <c r="BS52" i="18"/>
  <c r="CL20" i="18"/>
  <c r="BP13" i="18"/>
  <c r="CP102" i="18"/>
  <c r="CS91" i="18"/>
  <c r="CH62" i="18"/>
  <c r="CH47" i="18"/>
  <c r="CJ12" i="18"/>
  <c r="CJ73" i="18"/>
  <c r="BX28" i="18"/>
  <c r="AY15" i="18"/>
  <c r="CF30" i="18"/>
  <c r="CD87" i="18"/>
  <c r="CM56" i="18"/>
  <c r="CB28" i="18"/>
  <c r="CK20" i="18"/>
  <c r="CM93" i="18"/>
  <c r="CO32" i="18"/>
  <c r="CJ11" i="18"/>
  <c r="CE45" i="18"/>
  <c r="CD5" i="18"/>
  <c r="BZ27" i="18"/>
  <c r="CI49" i="18"/>
  <c r="CG100" i="18"/>
  <c r="BH9" i="18"/>
  <c r="BN23" i="18"/>
  <c r="BU9" i="18"/>
  <c r="BQ57" i="18"/>
  <c r="BD97" i="18"/>
  <c r="CO53" i="18"/>
  <c r="CN89" i="18"/>
  <c r="CG80" i="18"/>
  <c r="CC80" i="18"/>
  <c r="AX103" i="18"/>
  <c r="CJ22" i="18"/>
  <c r="BO64" i="18"/>
  <c r="CJ74" i="18"/>
  <c r="BH78" i="18"/>
  <c r="BX80" i="18"/>
  <c r="CI102" i="18"/>
  <c r="CP77" i="18"/>
  <c r="BP4" i="18"/>
  <c r="BU81" i="18"/>
  <c r="BV22" i="18"/>
  <c r="CC72" i="18"/>
  <c r="CJ55" i="18"/>
  <c r="BT42" i="18"/>
  <c r="AZ77" i="18"/>
  <c r="BQ68" i="18"/>
  <c r="BQ94" i="18"/>
  <c r="BP41" i="18"/>
  <c r="CO12" i="18"/>
  <c r="CK50" i="18"/>
  <c r="CP42" i="18"/>
  <c r="CL41" i="18"/>
  <c r="CL87" i="18"/>
  <c r="BV99" i="18"/>
  <c r="CR96" i="18"/>
  <c r="CH80" i="18"/>
  <c r="BP32" i="18"/>
  <c r="BI11" i="18"/>
  <c r="BT59" i="18"/>
  <c r="CM53" i="18"/>
  <c r="CQ17" i="18"/>
  <c r="CK30" i="18"/>
  <c r="BV92" i="18"/>
  <c r="CC95" i="18"/>
  <c r="CO8" i="18"/>
  <c r="CN35" i="18"/>
  <c r="AV18" i="18"/>
  <c r="CN24" i="18"/>
  <c r="CA63" i="18"/>
  <c r="BQ37" i="18"/>
  <c r="BM28" i="18"/>
  <c r="BN76" i="18"/>
  <c r="AX10" i="18"/>
  <c r="BW36" i="18"/>
  <c r="BY94" i="18"/>
  <c r="CA29" i="18"/>
  <c r="BR34" i="18"/>
  <c r="BZ53" i="18"/>
  <c r="CM3" i="18"/>
  <c r="CP94" i="18"/>
  <c r="CR50" i="18"/>
  <c r="BW29" i="18"/>
  <c r="BS48" i="18"/>
  <c r="CH92" i="18"/>
  <c r="CH90" i="18"/>
  <c r="CK33" i="18"/>
  <c r="CJ82" i="18"/>
  <c r="CI86" i="18"/>
  <c r="CC63" i="18"/>
  <c r="CQ27" i="18"/>
  <c r="BO32" i="18"/>
  <c r="CE86" i="18"/>
  <c r="CC92" i="18"/>
  <c r="CQ84" i="18"/>
  <c r="CO51" i="18"/>
  <c r="BV64" i="18"/>
  <c r="CE72" i="18"/>
  <c r="BV89" i="18"/>
  <c r="BX56" i="18"/>
  <c r="BY37" i="18"/>
  <c r="CK83" i="18"/>
  <c r="CF25" i="18"/>
  <c r="BI71" i="18"/>
  <c r="CG41" i="18"/>
  <c r="BG43" i="18"/>
  <c r="BL77" i="18"/>
  <c r="BB39" i="18"/>
  <c r="BT4" i="18"/>
  <c r="CO26" i="18"/>
  <c r="CM34" i="18"/>
  <c r="AA20" i="18"/>
  <c r="CQ100" i="18"/>
  <c r="CP101" i="18"/>
  <c r="CE17" i="18"/>
  <c r="BY100" i="18"/>
  <c r="BS99" i="18"/>
  <c r="CN42" i="18"/>
  <c r="AZ17" i="18"/>
  <c r="CM48" i="18"/>
  <c r="BT65" i="18"/>
  <c r="CI71" i="18"/>
  <c r="CQ94" i="18"/>
  <c r="CH96" i="18"/>
  <c r="CL103" i="18"/>
  <c r="CQ30" i="18"/>
  <c r="CQ40" i="18"/>
  <c r="BT62" i="18"/>
  <c r="BP35" i="18"/>
  <c r="AZ20" i="18"/>
  <c r="BY90" i="18"/>
  <c r="CM62" i="18"/>
  <c r="CK70" i="18"/>
  <c r="CL34" i="18"/>
  <c r="BH99" i="18"/>
  <c r="CG47" i="18"/>
  <c r="AV84" i="18"/>
  <c r="BU26" i="18"/>
  <c r="CE37" i="18"/>
  <c r="CT95" i="18"/>
  <c r="BP40" i="18"/>
  <c r="BI35" i="18"/>
  <c r="CR22" i="18"/>
  <c r="CF32" i="18"/>
  <c r="CQ72" i="18"/>
  <c r="BU75" i="18"/>
  <c r="CH51" i="18"/>
  <c r="CN88" i="18"/>
  <c r="BU13" i="18"/>
  <c r="CP61" i="18"/>
  <c r="BT21" i="18"/>
  <c r="CK27" i="18"/>
  <c r="CR7" i="18"/>
  <c r="CP30" i="18"/>
  <c r="CM35" i="18"/>
  <c r="CF69" i="18"/>
  <c r="CJ89" i="18"/>
  <c r="BM69" i="18"/>
  <c r="CH55" i="18"/>
  <c r="CA72" i="18"/>
  <c r="AT80" i="18"/>
  <c r="CR62" i="18"/>
  <c r="BX3" i="18"/>
  <c r="BZ61" i="18"/>
  <c r="CH84" i="18"/>
  <c r="CJ40" i="18"/>
  <c r="CG18" i="18"/>
  <c r="BT70" i="18"/>
  <c r="CL56" i="18"/>
  <c r="CE63" i="18"/>
  <c r="BZ92" i="18"/>
  <c r="AC100" i="18"/>
  <c r="X33" i="18"/>
  <c r="CK102" i="18"/>
  <c r="CK35" i="18"/>
  <c r="CN28" i="18"/>
  <c r="CB52" i="18"/>
  <c r="CK81" i="18"/>
  <c r="CF37" i="18"/>
  <c r="CL22" i="18"/>
  <c r="AV102" i="18"/>
  <c r="CJ37" i="18"/>
  <c r="CH23" i="18"/>
  <c r="CN81" i="18"/>
  <c r="BU51" i="18"/>
  <c r="AY66" i="18"/>
  <c r="BS71" i="18"/>
  <c r="CF44" i="18"/>
  <c r="CS44" i="18"/>
  <c r="CN22" i="18"/>
  <c r="AZ29" i="18"/>
  <c r="CF12" i="18"/>
  <c r="CM60" i="18"/>
  <c r="BM87" i="18"/>
  <c r="CQ101" i="18"/>
  <c r="CH40" i="18"/>
  <c r="CH42" i="18"/>
  <c r="BK3" i="18"/>
  <c r="BX44" i="18"/>
  <c r="BC56" i="18"/>
  <c r="BZ52" i="18"/>
  <c r="CR5" i="18"/>
  <c r="BZ73" i="18"/>
  <c r="CK32" i="18"/>
  <c r="BU90" i="18"/>
  <c r="BS39" i="18"/>
  <c r="CQ37" i="18"/>
  <c r="CH27" i="18"/>
  <c r="BZ60" i="18"/>
  <c r="BM42" i="18"/>
  <c r="BK84" i="18"/>
  <c r="CL101" i="18"/>
  <c r="CJ52" i="18"/>
  <c r="BS65" i="18"/>
  <c r="CS85" i="18"/>
  <c r="BU6" i="18"/>
  <c r="BW59" i="18"/>
  <c r="CS35" i="18"/>
  <c r="CC31" i="18"/>
  <c r="BV62" i="18"/>
  <c r="BY14" i="18"/>
  <c r="CS56" i="18"/>
  <c r="CD100" i="18"/>
  <c r="BT24" i="18"/>
  <c r="CS43" i="18"/>
  <c r="BD94" i="18"/>
  <c r="CP84" i="18"/>
  <c r="BX38" i="18"/>
  <c r="CA38" i="18"/>
  <c r="CC71" i="18"/>
  <c r="CC34" i="18"/>
  <c r="CL76" i="18"/>
  <c r="CH5" i="18"/>
  <c r="BE54" i="18"/>
  <c r="BQ23" i="18"/>
  <c r="CL60" i="18"/>
  <c r="CN67" i="18"/>
  <c r="AX61" i="18"/>
  <c r="BY40" i="18"/>
  <c r="CM102" i="18"/>
  <c r="CK9" i="18"/>
  <c r="CR45" i="18"/>
  <c r="CL48" i="18"/>
  <c r="CE97" i="18"/>
  <c r="CM27" i="18"/>
  <c r="CF19" i="18"/>
  <c r="CO90" i="18"/>
  <c r="CE43" i="18"/>
  <c r="CG46" i="18"/>
  <c r="CO89" i="18"/>
  <c r="CL68" i="18"/>
  <c r="BP22" i="18"/>
  <c r="AV69" i="18"/>
  <c r="BS31" i="18"/>
  <c r="CC75" i="18"/>
  <c r="CK68" i="18"/>
  <c r="CQ77" i="18"/>
  <c r="CG59" i="18"/>
  <c r="CG22" i="18"/>
  <c r="CE44" i="18"/>
  <c r="CE7" i="18"/>
  <c r="CP63" i="18"/>
  <c r="CN32" i="18"/>
  <c r="CO39" i="18"/>
  <c r="CP54" i="18"/>
  <c r="CH36" i="18"/>
  <c r="CQ67" i="18"/>
  <c r="CJ75" i="18"/>
  <c r="CH34" i="18"/>
  <c r="CN86" i="18"/>
  <c r="BX43" i="18"/>
  <c r="CH89" i="18"/>
  <c r="BU8" i="18"/>
  <c r="CO28" i="18"/>
  <c r="CN73" i="18"/>
  <c r="CK14" i="18"/>
  <c r="CP40" i="18"/>
  <c r="CO52" i="18"/>
  <c r="BQ19" i="18"/>
  <c r="CN55" i="18"/>
  <c r="BL83" i="18"/>
  <c r="CM32" i="18"/>
  <c r="CP11" i="18"/>
  <c r="CO55" i="18"/>
  <c r="CQ80" i="18"/>
  <c r="BU72" i="18"/>
  <c r="CE13" i="18"/>
  <c r="CB89" i="18"/>
  <c r="BI80" i="18"/>
  <c r="BY51" i="18"/>
  <c r="BM49" i="18"/>
  <c r="CP99" i="18"/>
  <c r="BT98" i="18"/>
  <c r="CP68" i="18"/>
  <c r="BS88" i="18"/>
  <c r="CB82" i="18"/>
  <c r="CC32" i="18"/>
  <c r="BY8" i="18"/>
  <c r="BD46" i="18"/>
  <c r="CL95" i="18"/>
  <c r="CI73" i="18"/>
  <c r="CM10" i="18"/>
  <c r="BV75" i="18"/>
  <c r="CD51" i="18"/>
  <c r="CB19" i="18"/>
  <c r="AY72" i="18"/>
  <c r="BF50" i="18"/>
  <c r="BO46" i="18"/>
  <c r="CK18" i="18"/>
  <c r="CB43" i="18"/>
  <c r="BT49" i="18"/>
  <c r="CJ23" i="18"/>
  <c r="CJ31" i="18"/>
  <c r="CK51" i="18"/>
  <c r="BY77" i="18"/>
  <c r="CG93" i="18"/>
  <c r="BX96" i="18"/>
  <c r="CM81" i="18"/>
  <c r="BS62" i="18"/>
  <c r="CI32" i="18"/>
  <c r="CS39" i="18"/>
  <c r="CD32" i="18"/>
  <c r="CL89" i="18"/>
  <c r="CG75" i="18"/>
  <c r="BC26" i="18"/>
  <c r="BY23" i="18"/>
  <c r="CI13" i="18"/>
  <c r="CP21" i="18"/>
  <c r="CG24" i="18"/>
  <c r="BZ34" i="18"/>
  <c r="BD76" i="18"/>
  <c r="BR96" i="18"/>
  <c r="CO67" i="18"/>
  <c r="CL11" i="18"/>
  <c r="BQ4" i="18"/>
  <c r="AY24" i="18"/>
  <c r="CH33" i="18"/>
  <c r="CB32" i="18"/>
  <c r="CG102" i="18"/>
  <c r="BY74" i="18"/>
  <c r="CF59" i="18"/>
  <c r="CI48" i="18"/>
  <c r="BT34" i="18"/>
  <c r="CE61" i="18"/>
  <c r="CJ29" i="18"/>
  <c r="BJ19" i="18"/>
  <c r="CO36" i="18"/>
  <c r="BL32" i="18"/>
  <c r="CK60" i="18"/>
  <c r="BZ90" i="18"/>
  <c r="CF72" i="18"/>
  <c r="CI100" i="18"/>
  <c r="CF38" i="18"/>
  <c r="CN87" i="18"/>
  <c r="BK21" i="18"/>
  <c r="BZ10" i="18"/>
  <c r="CH45" i="18"/>
  <c r="CA25" i="18"/>
  <c r="BP49" i="18"/>
  <c r="CD14" i="18"/>
  <c r="BU39" i="18"/>
  <c r="CO33" i="18"/>
  <c r="CA28" i="18"/>
  <c r="CA90" i="18"/>
  <c r="CP23" i="18"/>
  <c r="CG13" i="18"/>
  <c r="CG53" i="18"/>
  <c r="CO58" i="18"/>
  <c r="CF43" i="18"/>
  <c r="BH21" i="18"/>
  <c r="CK64" i="18"/>
  <c r="CJ68" i="18"/>
  <c r="AZ14" i="18"/>
  <c r="CL91" i="18"/>
  <c r="BX72" i="18"/>
  <c r="BZ76" i="18"/>
  <c r="BJ22" i="18"/>
  <c r="BO75" i="18"/>
  <c r="CQ95" i="18"/>
  <c r="BW26" i="18"/>
  <c r="CC49" i="18"/>
  <c r="CP100" i="18"/>
  <c r="BM34" i="18"/>
  <c r="CR95" i="18"/>
  <c r="BS50" i="18"/>
  <c r="BO47" i="18"/>
  <c r="BR93" i="18"/>
  <c r="CS49" i="18"/>
  <c r="BQ77" i="18"/>
  <c r="BS72" i="18"/>
  <c r="AZ65" i="18"/>
  <c r="BV82" i="18"/>
  <c r="CD84" i="18"/>
  <c r="BF98" i="18"/>
  <c r="CI4" i="18"/>
  <c r="CM39" i="18"/>
  <c r="CF60" i="18"/>
  <c r="CL59" i="18"/>
  <c r="CC74" i="18"/>
  <c r="BR56" i="18"/>
  <c r="BS87" i="18"/>
  <c r="CP65" i="18"/>
  <c r="CN54" i="18"/>
  <c r="CB17" i="18"/>
  <c r="CR44" i="18"/>
  <c r="CK12" i="18"/>
  <c r="CA22" i="18"/>
  <c r="CJ45" i="18"/>
  <c r="CJ30" i="18"/>
  <c r="CL53" i="18"/>
  <c r="CE54" i="18"/>
  <c r="CC39" i="18"/>
  <c r="BX11" i="18"/>
  <c r="AY90" i="18"/>
  <c r="CP15" i="18"/>
  <c r="BT48" i="18"/>
  <c r="CR47" i="18"/>
  <c r="CR103" i="18"/>
  <c r="CA66" i="18"/>
  <c r="BO96" i="18"/>
  <c r="AV36" i="18"/>
  <c r="BV63" i="18"/>
  <c r="BR91" i="18"/>
  <c r="BV25" i="18"/>
  <c r="CJ98" i="18"/>
  <c r="BG10" i="18"/>
  <c r="AZ71" i="18"/>
  <c r="BO87" i="18"/>
  <c r="CH26" i="18"/>
  <c r="BV83" i="18"/>
  <c r="CN4" i="18"/>
  <c r="CP83" i="18"/>
  <c r="BG25" i="18"/>
  <c r="CQ60" i="18"/>
  <c r="BT53" i="18"/>
  <c r="CK55" i="18"/>
  <c r="CH95" i="18"/>
  <c r="CM94" i="18"/>
  <c r="CG15" i="18"/>
  <c r="BZ45" i="18"/>
  <c r="CD12" i="18"/>
  <c r="CG58" i="18"/>
  <c r="CN91" i="18"/>
  <c r="CH82" i="18"/>
  <c r="BB96" i="18"/>
  <c r="CH72" i="18"/>
  <c r="BP16" i="18"/>
  <c r="CR13" i="18"/>
  <c r="CC77" i="18"/>
  <c r="BS79" i="18"/>
  <c r="CL77" i="18"/>
  <c r="CG63" i="18"/>
  <c r="BY103" i="18"/>
  <c r="BR29" i="18"/>
  <c r="CX47" i="18"/>
  <c r="CL70" i="18"/>
  <c r="BX81" i="18"/>
  <c r="BV26" i="18"/>
  <c r="BO53" i="18"/>
  <c r="CK7" i="18"/>
  <c r="CB46" i="18"/>
  <c r="BU14" i="18"/>
  <c r="CG51" i="18"/>
  <c r="CJ77" i="18"/>
  <c r="CM71" i="18"/>
  <c r="CE91" i="18"/>
  <c r="BS84" i="18"/>
  <c r="BZ91" i="18"/>
  <c r="CE95" i="18"/>
  <c r="CL55" i="18"/>
  <c r="CI45" i="18"/>
  <c r="BY88" i="18"/>
  <c r="CN7" i="18"/>
  <c r="AM71" i="18"/>
  <c r="BT6" i="18"/>
  <c r="CC19" i="18"/>
  <c r="CR85" i="18"/>
  <c r="BZ21" i="18"/>
  <c r="CI103" i="18"/>
  <c r="CG92" i="18"/>
  <c r="BT78" i="18"/>
  <c r="CR60" i="18"/>
  <c r="CI14" i="18"/>
  <c r="CF87" i="18"/>
  <c r="CN29" i="18"/>
  <c r="CP27" i="18"/>
  <c r="CG91" i="18"/>
  <c r="BR25" i="18"/>
  <c r="AV63" i="18"/>
  <c r="BU18" i="18"/>
  <c r="CF62" i="18"/>
  <c r="CD54" i="18"/>
  <c r="CN18" i="18"/>
  <c r="CS63" i="18"/>
  <c r="CE3" i="18"/>
  <c r="CK42" i="18"/>
  <c r="BG55" i="18"/>
  <c r="CM74" i="18"/>
  <c r="CG74" i="18"/>
  <c r="BE45" i="18"/>
  <c r="CR36" i="18"/>
  <c r="BV16" i="18"/>
  <c r="BS17" i="18"/>
  <c r="BF53" i="18"/>
  <c r="CJ83" i="18"/>
  <c r="CI99" i="18"/>
  <c r="BQ28" i="18"/>
  <c r="BP72" i="18"/>
  <c r="BZ50" i="18"/>
  <c r="BM10" i="18"/>
  <c r="CK11" i="18"/>
  <c r="CK99" i="18"/>
  <c r="BZ43" i="18"/>
  <c r="CR8" i="18"/>
  <c r="CO69" i="18"/>
  <c r="CN20" i="18"/>
  <c r="BB57" i="18"/>
  <c r="BI62" i="18"/>
  <c r="CN36" i="18"/>
  <c r="BD19" i="18"/>
  <c r="CD53" i="18"/>
  <c r="CS69" i="18"/>
  <c r="CO74" i="18"/>
  <c r="BL89" i="18"/>
  <c r="BR9" i="18"/>
  <c r="CL81" i="18"/>
  <c r="CK15" i="18"/>
  <c r="CH99" i="18"/>
  <c r="BW91" i="18"/>
  <c r="BW35" i="18"/>
  <c r="BH69" i="18"/>
  <c r="CL15" i="18"/>
  <c r="CE50" i="18"/>
  <c r="BZ97" i="18"/>
  <c r="BP77" i="18"/>
  <c r="CK29" i="18"/>
  <c r="CS34" i="18"/>
  <c r="BR99" i="18"/>
  <c r="AY75" i="18"/>
  <c r="BQ30" i="18"/>
  <c r="CK57" i="18"/>
  <c r="BS95" i="18"/>
  <c r="BR89" i="18"/>
  <c r="BJ76" i="18"/>
  <c r="CR64" i="18"/>
  <c r="CP87" i="18"/>
  <c r="CJ13" i="18"/>
  <c r="CF39" i="18"/>
  <c r="CO84" i="18"/>
  <c r="BM46" i="18"/>
  <c r="CS98" i="18"/>
  <c r="AY51" i="18"/>
  <c r="BX17" i="18"/>
  <c r="CF85" i="18"/>
  <c r="BA100" i="18"/>
  <c r="BH60" i="18"/>
  <c r="CF56" i="18"/>
  <c r="CH8" i="18"/>
  <c r="CB53" i="18"/>
  <c r="CF82" i="18"/>
  <c r="CB91" i="18"/>
  <c r="BV98" i="18"/>
  <c r="CB27" i="18"/>
  <c r="BV17" i="18"/>
  <c r="CQ41" i="18"/>
  <c r="CN14" i="18"/>
  <c r="CK6" i="18"/>
  <c r="BK102" i="18"/>
  <c r="BM32" i="18"/>
  <c r="CG16" i="18"/>
  <c r="CQ3" i="18"/>
  <c r="BX83" i="18"/>
  <c r="CO43" i="18"/>
  <c r="CE65" i="18"/>
  <c r="CP93" i="18"/>
  <c r="CC97" i="18"/>
  <c r="CN31" i="18"/>
  <c r="CK39" i="18"/>
  <c r="CQ65" i="18"/>
  <c r="CN44" i="18"/>
  <c r="BZ99" i="18"/>
  <c r="CD7" i="18"/>
  <c r="BM53" i="18"/>
  <c r="CL54" i="18"/>
  <c r="CO44" i="18"/>
  <c r="CD90" i="18"/>
  <c r="CH79" i="18"/>
  <c r="CP70" i="18"/>
  <c r="BW4" i="18"/>
  <c r="BD88" i="18"/>
  <c r="BP100" i="18"/>
  <c r="CQ47" i="18"/>
  <c r="BQ38" i="18"/>
  <c r="CE18" i="18"/>
  <c r="AW101" i="18"/>
  <c r="CB62" i="18"/>
  <c r="CM66" i="18"/>
  <c r="CO7" i="18"/>
  <c r="BR40" i="18"/>
  <c r="CS42" i="18"/>
  <c r="CM63" i="18"/>
  <c r="CI72" i="18"/>
  <c r="BV102" i="18"/>
  <c r="CA84" i="18"/>
  <c r="CA60" i="18"/>
  <c r="CF91" i="18"/>
  <c r="BZ102" i="18"/>
  <c r="CG30" i="18"/>
  <c r="CH30" i="18"/>
  <c r="CJ5" i="18"/>
  <c r="CC5" i="18"/>
  <c r="BX20" i="18"/>
  <c r="BW72" i="18"/>
  <c r="CE73" i="18"/>
  <c r="AZ74" i="18"/>
  <c r="BO20" i="18"/>
  <c r="CF14" i="18"/>
  <c r="BX66" i="18"/>
  <c r="CR69" i="18"/>
  <c r="CI89" i="18"/>
  <c r="CM24" i="18"/>
  <c r="BN26" i="18"/>
  <c r="BY13" i="18"/>
  <c r="CR71" i="18"/>
  <c r="CL37" i="18"/>
  <c r="BY50" i="18"/>
  <c r="BE93" i="18"/>
  <c r="BW38" i="18"/>
  <c r="CE39" i="18"/>
  <c r="BO41" i="18"/>
  <c r="CM101" i="18"/>
  <c r="BZ64" i="18"/>
  <c r="CJ86" i="18"/>
  <c r="CM99" i="18"/>
  <c r="CR77" i="18"/>
  <c r="CG60" i="18"/>
  <c r="BY10" i="18"/>
  <c r="BO68" i="18"/>
  <c r="BP29" i="18"/>
  <c r="BR36" i="18"/>
  <c r="CN93" i="18"/>
  <c r="CJ33" i="18"/>
  <c r="CE67" i="18"/>
  <c r="CD3" i="18"/>
  <c r="CP82" i="18"/>
  <c r="BM41" i="18"/>
  <c r="CG66" i="18"/>
  <c r="BY15" i="18"/>
  <c r="BY52" i="18"/>
  <c r="BT44" i="18"/>
  <c r="CD43" i="18"/>
  <c r="CI68" i="18"/>
  <c r="BV87" i="18"/>
  <c r="BP50" i="18"/>
  <c r="BW56" i="18"/>
  <c r="BZ75" i="18"/>
  <c r="BK18" i="18"/>
  <c r="CN19" i="18"/>
  <c r="BS81" i="18"/>
  <c r="BN9" i="18"/>
  <c r="BN51" i="18"/>
  <c r="BG103" i="18"/>
  <c r="BR7" i="18"/>
  <c r="CL63" i="18"/>
  <c r="BZ4" i="18"/>
  <c r="CE21" i="18"/>
  <c r="BQ59" i="18"/>
  <c r="CF5" i="18"/>
  <c r="BG4" i="18"/>
  <c r="CR3" i="18"/>
  <c r="BL68" i="18"/>
  <c r="CD13" i="18"/>
  <c r="CM36" i="18"/>
  <c r="CJ93" i="18"/>
  <c r="CC7" i="18"/>
  <c r="CK91" i="18"/>
  <c r="CJ26" i="18"/>
  <c r="BZ37" i="18"/>
  <c r="CP88" i="18"/>
  <c r="CK21" i="18"/>
  <c r="CE96" i="18"/>
  <c r="BX10" i="18"/>
  <c r="BC101" i="18"/>
  <c r="BS73" i="18"/>
  <c r="CQ23" i="18"/>
  <c r="CD11" i="18"/>
  <c r="CP55" i="18"/>
  <c r="BV81" i="18"/>
  <c r="AZ53" i="18"/>
  <c r="CD65" i="18"/>
  <c r="CR99" i="18"/>
  <c r="BY47" i="18"/>
  <c r="BS74" i="18"/>
  <c r="CM42" i="18"/>
  <c r="AJ81" i="18"/>
  <c r="CP81" i="18"/>
  <c r="CC78" i="18"/>
  <c r="BD7" i="18"/>
  <c r="BP99" i="18"/>
  <c r="CQ26" i="18"/>
  <c r="CK13" i="18"/>
  <c r="CG33" i="18"/>
  <c r="CE71" i="18"/>
  <c r="CI63" i="18"/>
  <c r="CN58" i="18"/>
  <c r="CP26" i="18"/>
  <c r="CF46" i="18"/>
  <c r="CO6" i="18"/>
  <c r="CH77" i="18"/>
  <c r="BM66" i="18"/>
  <c r="AZ8" i="18"/>
  <c r="CS55" i="18"/>
  <c r="CH93" i="18"/>
  <c r="CN92" i="18"/>
  <c r="BN88" i="18"/>
  <c r="CG89" i="18"/>
  <c r="BV91" i="18"/>
  <c r="CP34" i="18"/>
  <c r="CK79" i="18"/>
  <c r="BO90" i="18"/>
  <c r="CJ10" i="18"/>
  <c r="CS81" i="18"/>
  <c r="AA82" i="18"/>
  <c r="BN36" i="18"/>
  <c r="CG101" i="18"/>
  <c r="CB38" i="18"/>
  <c r="CL69" i="18"/>
  <c r="CF22" i="18"/>
  <c r="CP85" i="18"/>
  <c r="CI95" i="18"/>
  <c r="BB90" i="18"/>
  <c r="BU93" i="18"/>
  <c r="BL50" i="18"/>
  <c r="BJ70" i="18"/>
  <c r="CA8" i="18"/>
  <c r="CB30" i="18"/>
  <c r="CF45" i="18"/>
  <c r="CH53" i="18"/>
  <c r="CR84" i="18"/>
  <c r="CS72" i="18"/>
  <c r="CL86" i="18"/>
  <c r="CE34" i="18"/>
  <c r="CQ19" i="18"/>
  <c r="CR46" i="18"/>
  <c r="BU24" i="18"/>
  <c r="CF97" i="18"/>
  <c r="BU88" i="18"/>
  <c r="BW11" i="18"/>
  <c r="CP33" i="18"/>
  <c r="CB84" i="18"/>
  <c r="CO37" i="18"/>
  <c r="BW28" i="18"/>
  <c r="CE80" i="18"/>
  <c r="BP63" i="18"/>
  <c r="CB29" i="18"/>
  <c r="CJ91" i="18"/>
  <c r="BN31" i="18"/>
  <c r="BF95" i="18"/>
  <c r="CO11" i="18"/>
  <c r="CC73" i="18"/>
  <c r="BU37" i="18"/>
  <c r="BR82" i="18"/>
  <c r="CK28" i="18"/>
  <c r="CQ75" i="18"/>
  <c r="CJ51" i="18"/>
  <c r="CL66" i="18"/>
  <c r="AY84" i="18"/>
  <c r="CD23" i="18"/>
  <c r="CO102" i="18"/>
  <c r="BN68" i="18"/>
  <c r="BM78" i="18"/>
  <c r="BT83" i="18"/>
  <c r="BT90" i="18"/>
  <c r="CI66" i="18"/>
  <c r="CN33" i="18"/>
  <c r="CF31" i="18"/>
  <c r="CI33" i="18"/>
  <c r="CB25" i="18"/>
  <c r="CG3" i="18"/>
  <c r="CJ72" i="18"/>
  <c r="CC68" i="18"/>
  <c r="CL36" i="18"/>
  <c r="BQ63" i="18"/>
  <c r="CM98" i="18"/>
  <c r="BN19" i="18"/>
  <c r="CG96" i="18"/>
  <c r="CE36" i="18"/>
  <c r="CH10" i="18"/>
  <c r="CO71" i="18"/>
  <c r="BR73" i="18"/>
  <c r="BN97" i="18"/>
  <c r="BJ25" i="18"/>
  <c r="BY91" i="18"/>
  <c r="BX102" i="18"/>
  <c r="CI15" i="18"/>
  <c r="CE98" i="18"/>
  <c r="AS30" i="18"/>
  <c r="BV71" i="18"/>
  <c r="CH15" i="18"/>
  <c r="CF49" i="18"/>
  <c r="CS100" i="18"/>
  <c r="BY34" i="18"/>
  <c r="BJ97" i="18"/>
  <c r="CM100" i="18"/>
  <c r="BQ13" i="18"/>
  <c r="CK71" i="18"/>
  <c r="CP9" i="18"/>
  <c r="CI36" i="18"/>
  <c r="BK33" i="18"/>
  <c r="CK87" i="18"/>
  <c r="BP44" i="18"/>
  <c r="BN48" i="18"/>
  <c r="CI24" i="18"/>
  <c r="CB67" i="18"/>
  <c r="CM79" i="18"/>
  <c r="CS90" i="18"/>
  <c r="BV88" i="18"/>
  <c r="CO72" i="18"/>
  <c r="CI84" i="18"/>
  <c r="CS48" i="18"/>
  <c r="BO14" i="18"/>
  <c r="BZ19" i="18"/>
  <c r="BZ77" i="18"/>
  <c r="CN96" i="18"/>
  <c r="BV20" i="18"/>
  <c r="CF8" i="18"/>
  <c r="CE69" i="18"/>
  <c r="CC50" i="18"/>
  <c r="CG65" i="18"/>
  <c r="CA14" i="18"/>
  <c r="BV50" i="18"/>
  <c r="CJ63" i="18"/>
  <c r="CF16" i="18"/>
  <c r="CM68" i="18"/>
  <c r="BC35" i="18"/>
  <c r="CK3" i="18"/>
  <c r="BX33" i="18"/>
  <c r="CD67" i="18"/>
  <c r="BO25" i="18"/>
  <c r="CI58" i="18"/>
  <c r="CI8" i="18"/>
  <c r="BT23" i="18"/>
  <c r="BS75" i="18"/>
  <c r="BB87" i="18"/>
  <c r="CF27" i="18"/>
  <c r="CL7" i="18"/>
  <c r="CM75" i="18"/>
  <c r="BA22" i="18"/>
  <c r="BV93" i="18"/>
  <c r="BA31" i="18"/>
  <c r="CL97" i="18"/>
  <c r="BP86" i="18"/>
  <c r="BO16" i="18"/>
  <c r="BW68" i="18"/>
  <c r="CJ20" i="18"/>
  <c r="CH46" i="18"/>
  <c r="BQ95" i="18"/>
  <c r="AY33" i="18"/>
  <c r="BQ34" i="18"/>
  <c r="CO54" i="18"/>
  <c r="CJ36" i="18"/>
  <c r="CC89" i="18"/>
  <c r="CP6" i="18"/>
  <c r="BX77" i="18"/>
  <c r="BU55" i="18"/>
  <c r="CD71" i="18"/>
  <c r="CM87" i="18"/>
  <c r="BV78" i="18"/>
  <c r="BQ83" i="18"/>
  <c r="BI56" i="18"/>
  <c r="BM88" i="18"/>
  <c r="BZ86" i="18"/>
  <c r="BN7" i="18"/>
  <c r="BN99" i="18"/>
  <c r="CR82" i="18"/>
  <c r="CM43" i="18"/>
  <c r="CC59" i="18"/>
  <c r="CD16" i="18"/>
  <c r="BW64" i="18"/>
  <c r="BU67" i="18"/>
  <c r="BM6" i="18"/>
  <c r="BY64" i="18"/>
  <c r="BU53" i="18"/>
  <c r="CN82" i="18"/>
  <c r="CG27" i="18"/>
  <c r="CC45" i="18"/>
  <c r="BO84" i="18"/>
  <c r="CS99" i="18"/>
  <c r="CS33" i="18"/>
  <c r="CE59" i="18"/>
  <c r="CI22" i="18"/>
  <c r="CA49" i="18"/>
  <c r="CL6" i="18"/>
  <c r="BY96" i="18"/>
  <c r="CL23" i="18"/>
  <c r="CL25" i="18"/>
  <c r="CA96" i="18"/>
  <c r="CL64" i="18"/>
  <c r="BW32" i="18"/>
  <c r="CE66" i="18"/>
  <c r="CM16" i="18"/>
  <c r="BN24" i="18"/>
  <c r="BQ35" i="18"/>
  <c r="CI97" i="18"/>
  <c r="CI57" i="18"/>
  <c r="CB24" i="18"/>
  <c r="AV57" i="18"/>
  <c r="BS93" i="18"/>
  <c r="CL72" i="18"/>
  <c r="AZ45" i="18"/>
  <c r="AM51" i="18"/>
  <c r="CP103" i="18"/>
  <c r="CE92" i="18"/>
  <c r="CE78" i="18"/>
  <c r="CQ10" i="18"/>
  <c r="BR80" i="18"/>
  <c r="AV60" i="18"/>
  <c r="BX85" i="18"/>
  <c r="CL40" i="18"/>
  <c r="CQ62" i="18"/>
  <c r="CN11" i="18"/>
  <c r="CD89" i="18"/>
  <c r="CO92" i="18"/>
  <c r="BQ25" i="18"/>
  <c r="BT51" i="18"/>
  <c r="BU47" i="18"/>
  <c r="CI41" i="18"/>
  <c r="AY81" i="18"/>
  <c r="BJ58" i="18"/>
  <c r="CM76" i="18"/>
  <c r="CN26" i="18"/>
  <c r="BO67" i="18"/>
  <c r="CK80" i="18"/>
  <c r="BV100" i="18"/>
  <c r="BO71" i="18"/>
  <c r="BM9" i="18"/>
  <c r="BM61" i="18"/>
  <c r="BY5" i="18"/>
  <c r="CA13" i="18"/>
  <c r="CR28" i="18"/>
  <c r="CH50" i="18"/>
  <c r="CH4" i="18"/>
  <c r="AX7" i="18"/>
  <c r="AX100" i="18"/>
  <c r="CE81" i="18"/>
  <c r="BE84" i="18"/>
  <c r="CA48" i="18"/>
  <c r="CP58" i="18"/>
  <c r="CG95" i="18"/>
  <c r="CN57" i="18"/>
  <c r="AX74" i="18"/>
  <c r="CK96" i="18"/>
  <c r="CN83" i="18"/>
  <c r="BY68" i="18"/>
  <c r="BC44" i="18"/>
  <c r="CG86" i="18"/>
  <c r="CM46" i="18"/>
  <c r="BJ10" i="18"/>
  <c r="BV10" i="18"/>
  <c r="BB78" i="18"/>
  <c r="BS59" i="18"/>
  <c r="BU57" i="18"/>
  <c r="CQ49" i="18"/>
  <c r="CO95" i="18"/>
  <c r="AW61" i="18"/>
  <c r="CP90" i="18"/>
  <c r="BS83" i="18"/>
  <c r="CQ51" i="18"/>
  <c r="CP20" i="18"/>
  <c r="CG103" i="18"/>
  <c r="AU37" i="18"/>
  <c r="CA40" i="18"/>
  <c r="BJ40" i="18"/>
  <c r="CG26" i="18"/>
  <c r="CI81" i="18"/>
  <c r="CH76" i="18"/>
  <c r="BR102" i="18"/>
  <c r="CS53" i="18"/>
  <c r="BM20" i="18"/>
  <c r="BC29" i="18"/>
  <c r="BZ103" i="18"/>
  <c r="BW46" i="18"/>
  <c r="CN90" i="18"/>
  <c r="BB30" i="18"/>
  <c r="CM65" i="18"/>
  <c r="CO98" i="18"/>
  <c r="CH28" i="18"/>
  <c r="BO78" i="18"/>
  <c r="CB92" i="18"/>
  <c r="CA69" i="18"/>
  <c r="CL31" i="18"/>
  <c r="AU10" i="18"/>
  <c r="CN61" i="18"/>
  <c r="CI7" i="18"/>
  <c r="CR39" i="18"/>
  <c r="CM21" i="18"/>
  <c r="CQ90" i="18"/>
  <c r="CS97" i="18"/>
  <c r="BV14" i="18"/>
  <c r="CL27" i="18"/>
  <c r="CN76" i="18"/>
  <c r="CO23" i="18"/>
  <c r="CH81" i="18"/>
  <c r="CN77" i="18"/>
  <c r="BW84" i="18"/>
  <c r="CG42" i="18"/>
  <c r="CE85" i="18"/>
  <c r="CC93" i="18"/>
  <c r="CQ61" i="18"/>
  <c r="CJ94" i="18"/>
  <c r="CA59" i="18"/>
  <c r="CN95" i="18"/>
  <c r="CH18" i="18"/>
  <c r="CN71" i="18"/>
  <c r="BT15" i="18"/>
  <c r="CA19" i="18"/>
  <c r="CM45" i="18"/>
  <c r="CF18" i="18"/>
  <c r="BJ13" i="18"/>
  <c r="CP35" i="18"/>
  <c r="BN53" i="18"/>
  <c r="CA52" i="18"/>
  <c r="CD103" i="18"/>
  <c r="CJ56" i="18"/>
  <c r="BM100" i="18"/>
  <c r="CF65" i="18"/>
  <c r="CC11" i="18"/>
  <c r="CD94" i="18"/>
  <c r="BT20" i="18"/>
  <c r="CP12" i="18"/>
  <c r="CO60" i="18"/>
  <c r="BR100" i="18"/>
  <c r="BO100" i="18"/>
  <c r="CA93" i="18"/>
  <c r="BQ99" i="18"/>
  <c r="CE35" i="18"/>
  <c r="CD97" i="18"/>
  <c r="CE28" i="18"/>
  <c r="CD83" i="18"/>
  <c r="BS9" i="18"/>
  <c r="CR53" i="18"/>
  <c r="BS13" i="18"/>
  <c r="BW10" i="18"/>
  <c r="CI67" i="18"/>
  <c r="BW82" i="18"/>
  <c r="CS32" i="18"/>
  <c r="CR58" i="18"/>
  <c r="CP4" i="18"/>
  <c r="CR93" i="18"/>
  <c r="BN60" i="18"/>
  <c r="CH13" i="18"/>
  <c r="CQ73" i="18"/>
  <c r="BN35" i="18"/>
  <c r="CS30" i="18"/>
  <c r="BI68" i="18"/>
  <c r="BM56" i="18"/>
  <c r="CF79" i="18"/>
  <c r="CL85" i="18"/>
  <c r="CA56" i="18"/>
  <c r="BQ90" i="18"/>
  <c r="BN79" i="18"/>
  <c r="AT35" i="18"/>
  <c r="CH70" i="18"/>
  <c r="CD64" i="18"/>
  <c r="BZ88" i="18"/>
  <c r="BV32" i="18"/>
  <c r="CG84" i="18"/>
  <c r="CQ31" i="18"/>
  <c r="BX15" i="18"/>
  <c r="CI74" i="18"/>
  <c r="CE83" i="18"/>
  <c r="CE82" i="18"/>
  <c r="BY98" i="18"/>
  <c r="AY60" i="18"/>
  <c r="BY26" i="18"/>
  <c r="AV51" i="18"/>
  <c r="BI101" i="18"/>
  <c r="BQ24" i="18"/>
  <c r="CD27" i="18"/>
  <c r="BY18" i="18"/>
  <c r="BB24" i="18"/>
  <c r="CB12" i="18"/>
  <c r="CP31" i="18"/>
  <c r="BC38" i="18"/>
  <c r="CQ34" i="18"/>
  <c r="BW77" i="18"/>
  <c r="CS79" i="18"/>
  <c r="CF66" i="18"/>
  <c r="BW53" i="18"/>
  <c r="CK77" i="18"/>
  <c r="BM19" i="18"/>
  <c r="CL98" i="18"/>
  <c r="CO87" i="18"/>
  <c r="BW22" i="18"/>
  <c r="CJ67" i="18"/>
  <c r="BS96" i="18"/>
  <c r="BS19" i="18"/>
  <c r="CP36" i="18"/>
  <c r="CA27" i="18"/>
  <c r="BW55" i="18"/>
  <c r="CM85" i="18"/>
  <c r="CH31" i="18"/>
  <c r="BS47" i="18"/>
  <c r="AW71" i="18"/>
  <c r="CC85" i="18"/>
  <c r="BM51" i="18"/>
  <c r="CF48" i="18"/>
  <c r="CA4" i="18"/>
  <c r="BX99" i="18"/>
  <c r="AY23" i="18"/>
  <c r="BU56" i="18"/>
  <c r="BS64" i="18"/>
  <c r="CR74" i="18"/>
  <c r="BP81" i="18"/>
  <c r="BM52" i="18"/>
  <c r="CK82" i="18"/>
  <c r="CM88" i="18"/>
  <c r="BT40" i="18"/>
  <c r="BT13" i="18"/>
  <c r="CN99" i="18"/>
  <c r="CN3" i="18"/>
  <c r="CD69" i="18"/>
  <c r="CR24" i="18"/>
  <c r="CC76" i="18"/>
  <c r="BU42" i="18"/>
  <c r="CF47" i="18"/>
  <c r="CR6" i="18"/>
  <c r="CF41" i="18"/>
  <c r="CQ36" i="18"/>
  <c r="CJ69" i="18"/>
  <c r="BF41" i="18"/>
  <c r="BY99" i="18"/>
  <c r="CO38" i="18"/>
  <c r="CI90" i="18"/>
  <c r="BX46" i="18"/>
  <c r="AG53" i="18"/>
  <c r="BQ29" i="18"/>
  <c r="CP46" i="18"/>
  <c r="CG62" i="18"/>
  <c r="BS97" i="18"/>
  <c r="CS87" i="18"/>
  <c r="BV72" i="18"/>
  <c r="CB5" i="18"/>
  <c r="CK23" i="18"/>
  <c r="AW53" i="18"/>
  <c r="BU66" i="18"/>
  <c r="CI10" i="18"/>
  <c r="CD40" i="18"/>
  <c r="BL86" i="18"/>
  <c r="CH71" i="18"/>
  <c r="CS62" i="18"/>
  <c r="BC47" i="18"/>
  <c r="BP42" i="18"/>
  <c r="CC4" i="18"/>
  <c r="BG22" i="18"/>
  <c r="BZ55" i="18"/>
  <c r="CP52" i="18"/>
  <c r="BM37" i="18"/>
  <c r="BO99" i="18"/>
  <c r="CM31" i="18"/>
  <c r="BY55" i="18"/>
  <c r="AY57" i="18"/>
  <c r="CO16" i="18"/>
  <c r="AL41" i="18"/>
  <c r="CS50" i="18"/>
  <c r="CP29" i="18"/>
  <c r="CO46" i="18"/>
  <c r="CG9" i="18"/>
  <c r="CM9" i="18"/>
  <c r="BI83" i="18"/>
  <c r="CR65" i="18"/>
  <c r="CH9" i="18"/>
  <c r="AI83" i="18"/>
  <c r="CN69" i="18"/>
  <c r="BO80" i="18"/>
  <c r="BN41" i="18"/>
  <c r="CN10" i="18"/>
  <c r="CD42" i="18"/>
  <c r="BN101" i="18"/>
  <c r="CD75" i="18"/>
  <c r="BP75" i="18"/>
  <c r="AV80" i="18"/>
  <c r="CR78" i="18"/>
  <c r="BU79" i="18"/>
  <c r="CD74" i="18"/>
  <c r="CN37" i="18"/>
  <c r="BF77" i="18"/>
  <c r="BJ35" i="18"/>
  <c r="BZ3" i="18"/>
  <c r="BM63" i="18"/>
  <c r="AH42" i="18"/>
  <c r="BZ16" i="18"/>
  <c r="AC99" i="18"/>
  <c r="W3" i="18"/>
  <c r="BX18" i="18"/>
  <c r="T49" i="18"/>
  <c r="BZ65" i="18"/>
  <c r="AW79" i="18"/>
  <c r="BX52" i="18"/>
  <c r="BD100" i="18"/>
  <c r="BA90" i="18"/>
  <c r="AV21" i="18"/>
  <c r="BF47" i="18"/>
  <c r="CG56" i="18"/>
  <c r="CL42" i="18"/>
  <c r="CI31" i="18"/>
  <c r="BE5" i="18"/>
  <c r="CS66" i="18"/>
  <c r="BP11" i="18"/>
  <c r="CN49" i="18"/>
  <c r="BT102" i="18"/>
  <c r="BP66" i="18"/>
  <c r="BU78" i="18"/>
  <c r="CP47" i="18"/>
  <c r="CQ52" i="18"/>
  <c r="BZ100" i="18"/>
  <c r="AE98" i="18"/>
  <c r="AN65" i="18"/>
  <c r="CV83" i="18"/>
  <c r="BD62" i="18"/>
  <c r="CP53" i="18"/>
  <c r="AD38" i="18"/>
  <c r="AV73" i="18"/>
  <c r="CI83" i="18"/>
  <c r="L16" i="18"/>
  <c r="BS101" i="18"/>
  <c r="BJ54" i="18"/>
  <c r="BN11" i="18"/>
  <c r="CP56" i="18"/>
  <c r="BO5" i="18"/>
  <c r="AN80" i="18"/>
  <c r="BO89" i="18"/>
  <c r="CO83" i="18"/>
  <c r="BW19" i="18"/>
  <c r="CJ80" i="18"/>
  <c r="CR42" i="18"/>
  <c r="BU65" i="18"/>
  <c r="CE49" i="18"/>
  <c r="CC58" i="18"/>
  <c r="CJ8" i="18"/>
  <c r="BZ36" i="18"/>
  <c r="CJ76" i="18"/>
  <c r="CM58" i="18"/>
  <c r="BS90" i="18"/>
  <c r="BV38" i="18"/>
  <c r="AT12" i="18"/>
  <c r="CB78" i="18"/>
  <c r="BS11" i="18"/>
  <c r="BY82" i="18"/>
  <c r="BT82" i="18"/>
  <c r="CQ32" i="18"/>
  <c r="CA92" i="18"/>
  <c r="AO22" i="18"/>
  <c r="CG36" i="18"/>
  <c r="BT17" i="18"/>
  <c r="BU80" i="18"/>
  <c r="BY36" i="18"/>
  <c r="BV47" i="18"/>
  <c r="CE89" i="18"/>
  <c r="CM97" i="18"/>
  <c r="BB73" i="18"/>
  <c r="BP27" i="18"/>
  <c r="CD21" i="18"/>
  <c r="CQ91" i="18"/>
  <c r="BN63" i="18"/>
  <c r="CR33" i="18"/>
  <c r="BP95" i="18"/>
  <c r="CI88" i="18"/>
  <c r="BX16" i="18"/>
  <c r="AJ27" i="18"/>
  <c r="BQ55" i="18"/>
  <c r="CL67" i="18"/>
  <c r="CS51" i="18"/>
  <c r="CK36" i="18"/>
  <c r="BH12" i="18"/>
  <c r="CM20" i="18"/>
  <c r="CL3" i="18"/>
  <c r="BT36" i="18"/>
  <c r="CM89" i="18"/>
  <c r="BO10" i="18"/>
  <c r="CP97" i="18"/>
  <c r="CP22" i="18"/>
  <c r="CB11" i="18"/>
  <c r="CO82" i="18"/>
  <c r="CP74" i="18"/>
  <c r="CP57" i="18"/>
  <c r="BX53" i="18"/>
  <c r="BV6" i="18"/>
  <c r="BP69" i="18"/>
  <c r="CS29" i="18"/>
  <c r="CC79" i="18"/>
  <c r="BQ82" i="18"/>
  <c r="BZ11" i="18"/>
  <c r="CP92" i="18"/>
  <c r="BP60" i="18"/>
  <c r="BW80" i="18"/>
  <c r="AT14" i="18"/>
  <c r="BW88" i="18"/>
  <c r="CQ16" i="18"/>
  <c r="CJ84" i="18"/>
  <c r="BB69" i="18"/>
  <c r="CD18" i="18"/>
  <c r="CJ21" i="18"/>
  <c r="CI5" i="18"/>
  <c r="CI77" i="18"/>
  <c r="BR77" i="18"/>
  <c r="AW44" i="18"/>
  <c r="CL78" i="18"/>
  <c r="CO17" i="18"/>
  <c r="BU22" i="18"/>
  <c r="BW73" i="18"/>
  <c r="CC101" i="18"/>
  <c r="CQ9" i="18"/>
  <c r="BS89" i="18"/>
  <c r="CH87" i="18"/>
  <c r="BX45" i="18"/>
  <c r="BW62" i="18"/>
  <c r="CD78" i="18"/>
  <c r="BE81" i="18"/>
  <c r="BT37" i="18"/>
  <c r="BQ32" i="18"/>
  <c r="BD4" i="18"/>
  <c r="CM73" i="18"/>
  <c r="CN45" i="18"/>
  <c r="CC66" i="18"/>
  <c r="CE9" i="18"/>
  <c r="CK16" i="18"/>
  <c r="CP51" i="18"/>
  <c r="BW24" i="18"/>
  <c r="CQ81" i="18"/>
  <c r="CR18" i="18"/>
  <c r="CR100" i="18"/>
  <c r="CD15" i="18"/>
  <c r="CJ59" i="18"/>
  <c r="AZ50" i="18"/>
  <c r="BB48" i="18"/>
  <c r="CM8" i="18"/>
  <c r="BX4" i="18"/>
  <c r="CF21" i="18"/>
  <c r="BX98" i="18"/>
  <c r="BZ81" i="18"/>
  <c r="BK27" i="18"/>
  <c r="CP3" i="18"/>
  <c r="CH66" i="18"/>
  <c r="BP53" i="18"/>
  <c r="AX19" i="18"/>
  <c r="CD49" i="18"/>
  <c r="CC43" i="18"/>
  <c r="CS28" i="18"/>
  <c r="CO59" i="18"/>
  <c r="BZ18" i="18"/>
  <c r="CO25" i="18"/>
  <c r="BK36" i="18"/>
  <c r="CB6" i="18"/>
  <c r="BQ48" i="18"/>
  <c r="CE75" i="18"/>
  <c r="CR15" i="18"/>
  <c r="CL39" i="18"/>
  <c r="CA30" i="18"/>
  <c r="BV44" i="18"/>
  <c r="CF63" i="18"/>
  <c r="BG34" i="18"/>
  <c r="CA73" i="18"/>
  <c r="BQ43" i="18"/>
  <c r="CB64" i="18"/>
  <c r="BY71" i="18"/>
  <c r="CG88" i="18"/>
  <c r="AV30" i="18"/>
  <c r="CS82" i="18"/>
  <c r="BZ87" i="18"/>
  <c r="BY25" i="18"/>
  <c r="BT58" i="18"/>
  <c r="BV53" i="18"/>
  <c r="CG19" i="18"/>
  <c r="AP93" i="18"/>
  <c r="CE79" i="18"/>
  <c r="I68" i="18"/>
  <c r="CD57" i="18"/>
  <c r="BU101" i="18"/>
  <c r="AE69" i="18"/>
  <c r="AY50" i="18"/>
  <c r="CB22" i="18"/>
  <c r="CC56" i="18"/>
  <c r="BS61" i="18"/>
  <c r="CO14" i="18"/>
  <c r="BF86" i="18"/>
  <c r="AX58" i="18"/>
  <c r="CI52" i="18"/>
  <c r="BC86" i="18"/>
  <c r="CG5" i="18"/>
  <c r="CB26" i="18"/>
  <c r="BI59" i="18"/>
  <c r="CQ53" i="18"/>
  <c r="BV103" i="18"/>
  <c r="CB101" i="18"/>
  <c r="CS74" i="18"/>
  <c r="BL15" i="18"/>
  <c r="CE48" i="18"/>
  <c r="BC92" i="18"/>
  <c r="CO45" i="18"/>
  <c r="BE6" i="18"/>
  <c r="CD99" i="18"/>
  <c r="AU49" i="18"/>
  <c r="AC58" i="18"/>
  <c r="BX48" i="18"/>
  <c r="AA46" i="18"/>
  <c r="CP25" i="18"/>
  <c r="DB92" i="18"/>
  <c r="AD70" i="18"/>
  <c r="BS103" i="18"/>
  <c r="BA40" i="18"/>
  <c r="CK45" i="18"/>
  <c r="CO48" i="18"/>
  <c r="BC5" i="18"/>
  <c r="CS59" i="18"/>
  <c r="CI98" i="18"/>
  <c r="BX93" i="18"/>
  <c r="BL63" i="18"/>
  <c r="BN89" i="18"/>
  <c r="CF29" i="18"/>
  <c r="CR55" i="18"/>
  <c r="CQ58" i="18"/>
  <c r="BY59" i="18"/>
  <c r="BG37" i="18"/>
  <c r="CJ66" i="18"/>
  <c r="CS37" i="18"/>
  <c r="CG31" i="18"/>
  <c r="CQ45" i="18"/>
  <c r="CH86" i="18"/>
  <c r="BM74" i="18"/>
  <c r="CS31" i="18"/>
  <c r="CK26" i="18"/>
  <c r="CM30" i="18"/>
  <c r="BV96" i="18"/>
  <c r="CI87" i="18"/>
  <c r="BX87" i="18"/>
  <c r="CS40" i="18"/>
  <c r="AY54" i="18"/>
  <c r="CS75" i="18"/>
  <c r="CI9" i="18"/>
  <c r="CP60" i="18"/>
  <c r="CQ25" i="18"/>
  <c r="BH86" i="18"/>
  <c r="BW97" i="18"/>
  <c r="CL65" i="18"/>
  <c r="CC98" i="18"/>
  <c r="CQ93" i="18"/>
  <c r="AY46" i="18"/>
  <c r="BF62" i="18"/>
  <c r="CQ14" i="18"/>
  <c r="AZ41" i="18"/>
  <c r="CG83" i="18"/>
  <c r="CP73" i="18"/>
  <c r="BR13" i="18"/>
  <c r="CP8" i="18"/>
  <c r="BU83" i="18"/>
  <c r="CS61" i="18"/>
  <c r="CK8" i="18"/>
  <c r="CJ100" i="18"/>
  <c r="AW56" i="18"/>
  <c r="BZ46" i="18"/>
  <c r="CQ44" i="18"/>
  <c r="CM55" i="18"/>
  <c r="CC30" i="18"/>
  <c r="BL92" i="18"/>
  <c r="CB44" i="18"/>
  <c r="BW7" i="18"/>
  <c r="BY42" i="18"/>
  <c r="BM93" i="18"/>
  <c r="CF68" i="18"/>
  <c r="CB16" i="18"/>
  <c r="CC52" i="18"/>
  <c r="BE48" i="18"/>
  <c r="CN64" i="18"/>
  <c r="BR14" i="18"/>
  <c r="BB99" i="18"/>
  <c r="CB15" i="18"/>
  <c r="CO50" i="18"/>
  <c r="CI27" i="18"/>
  <c r="CF54" i="18"/>
  <c r="CR35" i="18"/>
  <c r="BC80" i="18"/>
  <c r="CA75" i="18"/>
  <c r="BX19" i="18"/>
  <c r="CO86" i="18"/>
  <c r="CH65" i="18"/>
  <c r="BT5" i="18"/>
  <c r="BA91" i="18"/>
  <c r="BT89" i="18"/>
  <c r="CB10" i="18"/>
  <c r="BS6" i="18"/>
  <c r="CA81" i="18"/>
  <c r="BV80" i="18"/>
  <c r="BM48" i="18"/>
  <c r="BN62" i="18"/>
  <c r="CD26" i="18"/>
  <c r="BW99" i="18"/>
  <c r="BU36" i="18"/>
  <c r="CC69" i="18"/>
  <c r="BW30" i="18"/>
  <c r="CM54" i="18"/>
  <c r="CF101" i="18"/>
  <c r="BQ50" i="18"/>
  <c r="CG29" i="18"/>
  <c r="BV69" i="18"/>
  <c r="CL47" i="18"/>
  <c r="CS80" i="18"/>
  <c r="CC84" i="18"/>
  <c r="CD17" i="18"/>
  <c r="CQ76" i="18"/>
  <c r="CC21" i="18"/>
  <c r="BP51" i="18"/>
  <c r="CJ48" i="18"/>
  <c r="CF81" i="18"/>
  <c r="CE103" i="18"/>
  <c r="BT27" i="18"/>
  <c r="CC57" i="18"/>
  <c r="BU92" i="18"/>
  <c r="CC62" i="18"/>
  <c r="BU40" i="18"/>
  <c r="BV8" i="18"/>
  <c r="BS56" i="18"/>
  <c r="BM27" i="18"/>
  <c r="CE101" i="18"/>
  <c r="CQ87" i="18"/>
  <c r="CI69" i="18"/>
  <c r="BP67" i="18"/>
  <c r="CN25" i="18"/>
  <c r="CQ42" i="18"/>
  <c r="CD60" i="18"/>
  <c r="CK95" i="18"/>
  <c r="AV70" i="18"/>
  <c r="CH44" i="18"/>
  <c r="AY42" i="18"/>
  <c r="AU88" i="18"/>
  <c r="BU5" i="18"/>
  <c r="CH97" i="18"/>
  <c r="BN20" i="18"/>
  <c r="CM17" i="18"/>
  <c r="BU95" i="18"/>
  <c r="BH95" i="18"/>
  <c r="CH101" i="18"/>
  <c r="CO61" i="18"/>
  <c r="BW25" i="18"/>
  <c r="BO51" i="18"/>
  <c r="CM77" i="18"/>
  <c r="CC10" i="18"/>
  <c r="CB79" i="18"/>
  <c r="BX24" i="18"/>
  <c r="CN30" i="18"/>
  <c r="CB13" i="18"/>
  <c r="AV74" i="18"/>
  <c r="AA49" i="18"/>
  <c r="BN55" i="18"/>
  <c r="BO39" i="18"/>
  <c r="CS57" i="18"/>
  <c r="AN26" i="18"/>
  <c r="BR68" i="18"/>
  <c r="AQ38" i="18"/>
  <c r="AT48" i="18"/>
  <c r="BO85" i="18"/>
  <c r="BV23" i="18"/>
  <c r="CK40" i="18"/>
  <c r="CL45" i="18"/>
  <c r="BJ37" i="18"/>
  <c r="CJ4" i="18"/>
  <c r="BP25" i="18"/>
  <c r="BW9" i="18"/>
  <c r="CO91" i="18"/>
  <c r="BN47" i="18"/>
  <c r="BQ15" i="18"/>
  <c r="BL80" i="18"/>
  <c r="BN8" i="18"/>
  <c r="CJ88" i="18"/>
  <c r="BO102" i="18"/>
  <c r="AT37" i="18"/>
  <c r="BX47" i="18"/>
  <c r="CO62" i="18"/>
  <c r="CE22" i="18"/>
  <c r="BU19" i="18"/>
  <c r="CB18" i="18"/>
  <c r="AM55" i="18"/>
  <c r="BB81" i="18"/>
  <c r="AH31" i="18"/>
  <c r="BY27" i="18"/>
  <c r="BR24" i="18"/>
  <c r="BS33" i="18"/>
  <c r="AY85" i="18"/>
  <c r="AX36" i="18"/>
  <c r="BQ65" i="18"/>
  <c r="BD10" i="18"/>
  <c r="CR92" i="18"/>
  <c r="BJ79" i="18"/>
  <c r="BP62" i="18"/>
  <c r="BN33" i="18"/>
  <c r="CF50" i="18"/>
  <c r="BQ97" i="18"/>
  <c r="CO81" i="18"/>
  <c r="CP69" i="18"/>
  <c r="CA83" i="18"/>
  <c r="CA87" i="18"/>
  <c r="BG7" i="18"/>
  <c r="AK23" i="18"/>
  <c r="CC20" i="18"/>
  <c r="AO21" i="18"/>
  <c r="BA48" i="18"/>
  <c r="CC96" i="18"/>
  <c r="CC23" i="18"/>
  <c r="N56" i="18"/>
  <c r="AE54" i="18"/>
  <c r="CL96" i="18"/>
  <c r="L28" i="18"/>
  <c r="BR5" i="18"/>
  <c r="AF101" i="18"/>
  <c r="AY29" i="18"/>
  <c r="BD20" i="18"/>
  <c r="CK88" i="18"/>
  <c r="AA90" i="18"/>
  <c r="CP89" i="18"/>
  <c r="BI70" i="18"/>
  <c r="BF14" i="18"/>
  <c r="CL28" i="18"/>
  <c r="CP14" i="18"/>
  <c r="AD60" i="18"/>
  <c r="BR54" i="18"/>
  <c r="CB83" i="18"/>
  <c r="CQ85" i="18"/>
  <c r="BT71" i="18"/>
  <c r="CL102" i="18"/>
  <c r="BT80" i="18"/>
  <c r="CR57" i="18"/>
  <c r="BC65" i="18"/>
  <c r="CO30" i="18"/>
  <c r="BZ95" i="18"/>
  <c r="BI44" i="18"/>
  <c r="BM26" i="18"/>
  <c r="CK56" i="18"/>
  <c r="BA4" i="18"/>
  <c r="AI44" i="18"/>
  <c r="BX70" i="18"/>
  <c r="BY54" i="18"/>
  <c r="AU94" i="18"/>
  <c r="AW62" i="18"/>
  <c r="AA99" i="18"/>
  <c r="BN92" i="18"/>
  <c r="CF23" i="18"/>
  <c r="CK4" i="18"/>
  <c r="BD44" i="18"/>
  <c r="CS101" i="18"/>
  <c r="BT92" i="18"/>
  <c r="CN50" i="18"/>
  <c r="AS46" i="18"/>
  <c r="AW20" i="18"/>
  <c r="CA44" i="18"/>
  <c r="BL41" i="18"/>
  <c r="BM65" i="18"/>
  <c r="BU89" i="18"/>
  <c r="CJ58" i="18"/>
  <c r="BX32" i="18"/>
  <c r="CQ99" i="18"/>
  <c r="BD43" i="18"/>
  <c r="CI17" i="18"/>
  <c r="BT61" i="18"/>
  <c r="CP24" i="18"/>
  <c r="AZ23" i="18"/>
  <c r="CN84" i="18"/>
  <c r="BE76" i="18"/>
  <c r="AB50" i="18"/>
  <c r="BN27" i="18"/>
  <c r="AL46" i="18"/>
  <c r="CE99" i="18"/>
  <c r="BA27" i="18"/>
  <c r="CM40" i="18"/>
  <c r="BK15" i="18"/>
  <c r="AC20" i="18"/>
  <c r="BP57" i="18"/>
  <c r="BV55" i="18"/>
  <c r="BV76" i="18"/>
  <c r="CO63" i="18"/>
  <c r="CH94" i="18"/>
  <c r="BO50" i="18"/>
  <c r="AT17" i="18"/>
  <c r="BT95" i="18"/>
  <c r="CM12" i="18"/>
  <c r="BX29" i="18"/>
  <c r="CA71" i="18"/>
  <c r="CE84" i="18"/>
  <c r="CI21" i="18"/>
  <c r="BR90" i="18"/>
  <c r="Q101" i="18"/>
  <c r="BK90" i="18"/>
  <c r="CS47" i="18"/>
  <c r="CJ17" i="18"/>
  <c r="CN78" i="18"/>
  <c r="BY102" i="18"/>
  <c r="BQ73" i="18"/>
  <c r="BY58" i="18"/>
  <c r="CM78" i="18"/>
  <c r="R52" i="18"/>
  <c r="AV6" i="18"/>
  <c r="W36" i="18"/>
  <c r="R96" i="18"/>
  <c r="BF94" i="18"/>
  <c r="BL31" i="18"/>
  <c r="CC40" i="18"/>
  <c r="AB10" i="18"/>
  <c r="N8" i="18"/>
  <c r="BQ40" i="18"/>
  <c r="BT63" i="18"/>
  <c r="CI96" i="18"/>
  <c r="R24" i="18"/>
  <c r="CS93" i="18"/>
  <c r="CA53" i="18"/>
  <c r="BJ41" i="18"/>
  <c r="CB73" i="18"/>
  <c r="AV101" i="18"/>
  <c r="CL62" i="18"/>
  <c r="AR20" i="18"/>
  <c r="Z43" i="18"/>
  <c r="BY67" i="18"/>
  <c r="K26" i="18"/>
  <c r="AX12" i="18"/>
  <c r="BS58" i="18"/>
  <c r="BW94" i="18"/>
  <c r="AJ40" i="18"/>
  <c r="CO29" i="18"/>
  <c r="N23" i="18"/>
  <c r="BA72" i="18"/>
  <c r="BW70" i="18"/>
  <c r="BQ14" i="18"/>
  <c r="BT101" i="18"/>
  <c r="CP38" i="18"/>
  <c r="Z27" i="18"/>
  <c r="BZ68" i="18"/>
  <c r="AP50" i="18"/>
  <c r="AN35" i="18"/>
  <c r="BD52" i="18"/>
  <c r="AX80" i="18"/>
  <c r="AC42" i="18"/>
  <c r="BS18" i="18"/>
  <c r="CR98" i="18"/>
  <c r="R34" i="18"/>
  <c r="BX13" i="18"/>
  <c r="AT67" i="18"/>
  <c r="BM64" i="18"/>
  <c r="BU69" i="18"/>
  <c r="CF15" i="18"/>
  <c r="K46" i="18"/>
  <c r="BP88" i="18"/>
  <c r="BS7" i="18"/>
  <c r="Y17" i="18"/>
  <c r="Z4" i="18"/>
  <c r="BY17" i="18"/>
  <c r="BA35" i="18"/>
  <c r="CA3" i="18"/>
  <c r="BQ92" i="18"/>
  <c r="Y32" i="18"/>
  <c r="BO70" i="18"/>
  <c r="BS66" i="18"/>
  <c r="V39" i="18"/>
  <c r="AT97" i="18"/>
  <c r="BY60" i="18"/>
  <c r="BF85" i="18"/>
  <c r="CR19" i="18"/>
  <c r="CN74" i="18"/>
  <c r="X36" i="18"/>
  <c r="CJ32" i="18"/>
  <c r="AL88" i="18"/>
  <c r="CL46" i="18"/>
  <c r="S74" i="18"/>
  <c r="CE64" i="18"/>
  <c r="BA63" i="18"/>
  <c r="AJ90" i="18"/>
  <c r="BR62" i="18"/>
  <c r="AM59" i="18"/>
  <c r="CP13" i="18"/>
  <c r="T42" i="18"/>
  <c r="CN39" i="18"/>
  <c r="CO41" i="18"/>
  <c r="CB95" i="18"/>
  <c r="N9" i="18"/>
  <c r="BD57" i="18"/>
  <c r="CH67" i="18"/>
  <c r="AA51" i="18"/>
  <c r="BL58" i="18"/>
  <c r="BV74" i="18"/>
  <c r="T38" i="18"/>
  <c r="AY26" i="18"/>
  <c r="CD29" i="18"/>
  <c r="R57" i="18"/>
  <c r="CS67" i="18"/>
  <c r="CO42" i="18"/>
  <c r="BF39" i="18"/>
  <c r="AI37" i="18"/>
  <c r="BI65" i="18"/>
  <c r="BS46" i="18"/>
  <c r="CM72" i="18"/>
  <c r="CO24" i="18"/>
  <c r="AO28" i="18"/>
  <c r="CF78" i="18"/>
  <c r="CO13" i="18"/>
  <c r="AV20" i="18"/>
  <c r="BW23" i="18"/>
  <c r="AT33" i="18"/>
  <c r="BA10" i="18"/>
  <c r="AL32" i="18"/>
  <c r="BH96" i="18"/>
  <c r="AC86" i="18"/>
  <c r="AS25" i="18"/>
  <c r="BF59" i="18"/>
  <c r="BD86" i="18"/>
  <c r="BZ25" i="18"/>
  <c r="AM89" i="18"/>
  <c r="AM5" i="18"/>
  <c r="AH35" i="18"/>
  <c r="BS29" i="18"/>
  <c r="CD28" i="18"/>
  <c r="CF34" i="18"/>
  <c r="CB77" i="18"/>
  <c r="AT72" i="18"/>
  <c r="CF7" i="18"/>
  <c r="AD89" i="18"/>
  <c r="W4" i="18"/>
  <c r="AM34" i="18"/>
  <c r="AD43" i="18"/>
  <c r="BP30" i="18"/>
  <c r="BX63" i="18"/>
  <c r="BT67" i="18"/>
  <c r="AT45" i="18"/>
  <c r="AS34" i="18"/>
  <c r="AV9" i="18"/>
  <c r="AN90" i="18"/>
  <c r="CE5" i="18"/>
  <c r="AA8" i="18"/>
  <c r="CR67" i="18"/>
  <c r="BB91" i="18"/>
  <c r="CA42" i="18"/>
  <c r="BL47" i="18"/>
  <c r="AC55" i="18"/>
  <c r="CS71" i="18"/>
  <c r="AF103" i="18"/>
  <c r="CQ69" i="18"/>
  <c r="CM19" i="18"/>
  <c r="X52" i="18"/>
  <c r="I97" i="18"/>
  <c r="CL82" i="18"/>
  <c r="K33" i="18"/>
  <c r="BB65" i="18"/>
  <c r="CS41" i="18"/>
  <c r="R3" i="18"/>
  <c r="BA83" i="18"/>
  <c r="AM42" i="18"/>
  <c r="CI91" i="18"/>
  <c r="BS92" i="18"/>
  <c r="BX57" i="18"/>
  <c r="BM76" i="18"/>
  <c r="CL57" i="18"/>
  <c r="AE55" i="18"/>
  <c r="BT46" i="18"/>
  <c r="V79" i="18"/>
  <c r="CO88" i="18"/>
  <c r="AB103" i="18"/>
  <c r="BA56" i="18"/>
  <c r="BI14" i="18"/>
  <c r="CA65" i="18"/>
  <c r="CQ8" i="18"/>
  <c r="AH7" i="18"/>
  <c r="CI59" i="18"/>
  <c r="BI60" i="18"/>
  <c r="AU69" i="18"/>
  <c r="BH57" i="18"/>
  <c r="AJ102" i="18"/>
  <c r="CB31" i="18"/>
  <c r="AU71" i="18"/>
  <c r="CI78" i="18"/>
  <c r="BZ35" i="18"/>
  <c r="S102" i="18"/>
  <c r="AM22" i="18"/>
  <c r="BM96" i="18"/>
  <c r="X28" i="18"/>
  <c r="AK95" i="18"/>
  <c r="CB59" i="18"/>
  <c r="W101" i="18"/>
  <c r="AV10" i="18"/>
  <c r="CK58" i="18"/>
  <c r="BK100" i="18"/>
  <c r="BE72" i="18"/>
  <c r="CI20" i="18"/>
  <c r="N34" i="18"/>
  <c r="CD44" i="18"/>
  <c r="Y58" i="18"/>
  <c r="AG12" i="18"/>
  <c r="AX63" i="18"/>
  <c r="BU4" i="18"/>
  <c r="AU5" i="18"/>
  <c r="AX85" i="18"/>
  <c r="AG50" i="18"/>
  <c r="CO75" i="18"/>
  <c r="CD9" i="18"/>
  <c r="CM44" i="18"/>
  <c r="AS99" i="18"/>
  <c r="CH16" i="18"/>
  <c r="AF35" i="18"/>
  <c r="BD12" i="18"/>
  <c r="AW42" i="18"/>
  <c r="BH73" i="18"/>
  <c r="CH14" i="18"/>
  <c r="BH68" i="18"/>
  <c r="AR41" i="18"/>
  <c r="AL78" i="18"/>
  <c r="AX86" i="18"/>
  <c r="V6" i="18"/>
  <c r="BY72" i="18"/>
  <c r="CO22" i="18"/>
  <c r="CR12" i="18"/>
  <c r="AE38" i="18"/>
  <c r="P21" i="18"/>
  <c r="BM33" i="18"/>
  <c r="BM79" i="18"/>
  <c r="AL96" i="18"/>
  <c r="Z44" i="18"/>
  <c r="BH71" i="18"/>
  <c r="BU23" i="18"/>
  <c r="BZ42" i="18"/>
  <c r="N61" i="18"/>
  <c r="Q38" i="18"/>
  <c r="X101" i="18"/>
  <c r="BN37" i="18"/>
  <c r="BA97" i="18"/>
  <c r="BH74" i="18"/>
  <c r="AL74" i="18"/>
  <c r="AJ30" i="18"/>
  <c r="CQ48" i="18"/>
  <c r="CN40" i="18"/>
  <c r="AT34" i="18"/>
  <c r="BW47" i="18"/>
  <c r="BZ101" i="18"/>
  <c r="AV49" i="18"/>
  <c r="BI23" i="18"/>
  <c r="CM51" i="18"/>
  <c r="BM13" i="18"/>
  <c r="CS94" i="18"/>
  <c r="AG86" i="18"/>
  <c r="BJ51" i="18"/>
  <c r="CS89" i="18"/>
  <c r="BE101" i="18"/>
  <c r="BB22" i="18"/>
  <c r="BV101" i="18"/>
  <c r="O25" i="18"/>
  <c r="AP92" i="18"/>
  <c r="BV37" i="18"/>
  <c r="W18" i="18"/>
  <c r="BC22" i="18"/>
  <c r="CQ20" i="18"/>
  <c r="S53" i="18"/>
  <c r="AM13" i="18"/>
  <c r="BM90" i="18"/>
  <c r="O55" i="18"/>
  <c r="CO100" i="18"/>
  <c r="BM57" i="18"/>
  <c r="CM49" i="18"/>
  <c r="CK74" i="18"/>
  <c r="CR97" i="18"/>
  <c r="CD82" i="18"/>
  <c r="CQ43" i="18"/>
  <c r="CM47" i="18"/>
  <c r="CJ27" i="18"/>
  <c r="CS46" i="18"/>
  <c r="CA45" i="18"/>
  <c r="CG6" i="18"/>
  <c r="BR95" i="18"/>
  <c r="CD56" i="18"/>
  <c r="AG87" i="18"/>
  <c r="BZ7" i="18"/>
  <c r="BO58" i="18"/>
  <c r="CD39" i="18"/>
  <c r="CG44" i="18"/>
  <c r="CH60" i="18"/>
  <c r="CB55" i="18"/>
  <c r="BG93" i="18"/>
  <c r="CL24" i="18"/>
  <c r="BO18" i="18"/>
  <c r="CI53" i="18"/>
  <c r="AR31" i="18"/>
  <c r="BL42" i="18"/>
  <c r="AP58" i="18"/>
  <c r="CL26" i="18"/>
  <c r="AZ68" i="18"/>
  <c r="CM4" i="18"/>
  <c r="BJ34" i="18"/>
  <c r="CR4" i="18"/>
  <c r="CD36" i="18"/>
  <c r="BS86" i="18"/>
  <c r="AX94" i="18"/>
  <c r="BJ82" i="18"/>
  <c r="BO72" i="18"/>
  <c r="CC65" i="18"/>
  <c r="CP7" i="18"/>
  <c r="CK10" i="18"/>
  <c r="BT30" i="18"/>
  <c r="BJ6" i="18"/>
  <c r="BX94" i="18"/>
  <c r="CG57" i="18"/>
  <c r="BW100" i="18"/>
  <c r="BQ8" i="18"/>
  <c r="CL13" i="18"/>
  <c r="CQ39" i="18"/>
  <c r="BA54" i="18"/>
  <c r="BW6" i="18"/>
  <c r="AJ68" i="18"/>
  <c r="BJ43" i="18"/>
  <c r="AH99" i="18"/>
  <c r="L81" i="18"/>
  <c r="AQ33" i="18"/>
  <c r="AX34" i="18"/>
  <c r="BC61" i="18"/>
  <c r="BS34" i="18"/>
  <c r="CK67" i="18"/>
  <c r="BG97" i="18"/>
  <c r="BN69" i="18"/>
  <c r="CG82" i="18"/>
  <c r="BQ17" i="18"/>
  <c r="CL30" i="18"/>
  <c r="BH102" i="18"/>
  <c r="BV66" i="18"/>
  <c r="CP98" i="18"/>
  <c r="AS87" i="18"/>
  <c r="CJ92" i="18"/>
  <c r="BZ44" i="18"/>
  <c r="CO80" i="18"/>
  <c r="CB57" i="18"/>
  <c r="CS36" i="18"/>
  <c r="CF93" i="18"/>
  <c r="BC94" i="18"/>
  <c r="CB21" i="18"/>
  <c r="CH61" i="18"/>
  <c r="Y102" i="18"/>
  <c r="BR63" i="18"/>
  <c r="CI65" i="18"/>
  <c r="BK22" i="18"/>
  <c r="CF88" i="18"/>
  <c r="CJ46" i="18"/>
  <c r="AA19" i="18"/>
  <c r="AY14" i="18"/>
  <c r="BO8" i="18"/>
  <c r="CM90" i="18"/>
  <c r="T31" i="18"/>
  <c r="X48" i="18"/>
  <c r="BB60" i="18"/>
  <c r="BK20" i="18"/>
  <c r="CR76" i="18"/>
  <c r="CS26" i="18"/>
  <c r="BY61" i="18"/>
  <c r="Z89" i="18"/>
  <c r="BD28" i="18"/>
  <c r="BZ33" i="18"/>
  <c r="BS55" i="18"/>
  <c r="Y94" i="18"/>
  <c r="S48" i="18"/>
  <c r="BJ38" i="18"/>
  <c r="CA76" i="18"/>
  <c r="BN103" i="18"/>
  <c r="AT53" i="18"/>
  <c r="CN46" i="18"/>
  <c r="T96" i="18"/>
  <c r="CA91" i="18"/>
  <c r="BK83" i="18"/>
  <c r="BH3" i="18"/>
  <c r="BJ72" i="18"/>
  <c r="BY19" i="18"/>
  <c r="AQ15" i="18"/>
  <c r="CH73" i="18"/>
  <c r="X57" i="18"/>
  <c r="AZ48" i="18"/>
  <c r="BU99" i="18"/>
  <c r="AM46" i="18"/>
  <c r="BC95" i="18"/>
  <c r="CR88" i="18"/>
  <c r="L51" i="18"/>
  <c r="Y13" i="18"/>
  <c r="AU57" i="18"/>
  <c r="CC37" i="18"/>
  <c r="BS91" i="18"/>
  <c r="CL44" i="18"/>
  <c r="BN50" i="18"/>
  <c r="AC41" i="18"/>
  <c r="AO53" i="18"/>
  <c r="CH83" i="18"/>
  <c r="Z94" i="18"/>
  <c r="BD22" i="18"/>
  <c r="AI72" i="18"/>
  <c r="BD89" i="18"/>
  <c r="CE53" i="18"/>
  <c r="AL102" i="18"/>
  <c r="AA47" i="18"/>
  <c r="BM83" i="18"/>
  <c r="BR78" i="18"/>
  <c r="AR33" i="18"/>
  <c r="BM31" i="18"/>
  <c r="V71" i="18"/>
  <c r="AC70" i="18"/>
  <c r="AK80" i="18"/>
  <c r="AW70" i="18"/>
  <c r="BC71" i="18"/>
  <c r="CN101" i="18"/>
  <c r="P69" i="18"/>
  <c r="CM84" i="18"/>
  <c r="Q74" i="18"/>
  <c r="BF81" i="18"/>
  <c r="BE66" i="18"/>
  <c r="CA12" i="18"/>
  <c r="CJ64" i="18"/>
  <c r="AA55" i="18"/>
  <c r="BI48" i="18"/>
  <c r="AH71" i="18"/>
  <c r="BV84" i="18"/>
  <c r="BA43" i="18"/>
  <c r="BY38" i="18"/>
  <c r="BB17" i="18"/>
  <c r="CG35" i="18"/>
  <c r="BI17" i="18"/>
  <c r="BH58" i="18"/>
  <c r="CN63" i="18"/>
  <c r="AP98" i="18"/>
  <c r="AA25" i="18"/>
  <c r="CA26" i="18"/>
  <c r="S59" i="18"/>
  <c r="I7" i="18"/>
  <c r="BJ47" i="18"/>
  <c r="BM18" i="18"/>
  <c r="Q62" i="18"/>
  <c r="CG4" i="18"/>
  <c r="AP59" i="18"/>
  <c r="AB90" i="18"/>
  <c r="AC23" i="18"/>
  <c r="BC49" i="18"/>
  <c r="CF102" i="18"/>
  <c r="CD38" i="18"/>
  <c r="AP62" i="18"/>
  <c r="AZ101" i="18"/>
  <c r="BY79" i="18"/>
  <c r="CD76" i="18"/>
  <c r="AY53" i="18"/>
  <c r="AT101" i="18"/>
  <c r="AH50" i="18"/>
  <c r="BN67" i="18"/>
  <c r="CK54" i="18"/>
  <c r="BR22" i="18"/>
  <c r="L30" i="18"/>
  <c r="BZ74" i="18"/>
  <c r="AP48" i="18"/>
  <c r="BR61" i="18"/>
  <c r="BU32" i="18"/>
  <c r="CB68" i="18"/>
  <c r="S15" i="18"/>
  <c r="AM7" i="18"/>
  <c r="CH35" i="18"/>
  <c r="M29" i="18"/>
  <c r="BA25" i="18"/>
  <c r="AH61" i="18"/>
  <c r="AD51" i="18"/>
  <c r="BV46" i="18"/>
  <c r="BQ41" i="18"/>
  <c r="BP54" i="18"/>
  <c r="CR25" i="18"/>
  <c r="AK3" i="18"/>
  <c r="BJ27" i="18"/>
  <c r="BD40" i="18"/>
  <c r="CA18" i="18"/>
  <c r="M69" i="18"/>
  <c r="AM9" i="18"/>
  <c r="AL13" i="18"/>
  <c r="CI75" i="18"/>
  <c r="BU76" i="18"/>
  <c r="CJ28" i="18"/>
  <c r="CH7" i="18"/>
  <c r="AL92" i="18"/>
  <c r="CJ41" i="18"/>
  <c r="BD50" i="18"/>
  <c r="BR38" i="18"/>
  <c r="AI84" i="18"/>
  <c r="BJ86" i="18"/>
  <c r="BG91" i="18"/>
  <c r="BI32" i="18"/>
  <c r="BZ58" i="18"/>
  <c r="BE38" i="18"/>
  <c r="BM35" i="18"/>
  <c r="AY34" i="18"/>
  <c r="BJ85" i="18"/>
  <c r="CC42" i="18"/>
  <c r="BX25" i="18"/>
  <c r="AO44" i="18"/>
  <c r="BU96" i="18"/>
  <c r="BB9" i="18"/>
  <c r="BR60" i="18"/>
  <c r="R70" i="18"/>
  <c r="BQ33" i="18"/>
  <c r="CD8" i="18"/>
  <c r="BE103" i="18"/>
  <c r="AX101" i="18"/>
  <c r="CH25" i="18"/>
  <c r="BZ8" i="18"/>
  <c r="DA15" i="18"/>
  <c r="AU34" i="18"/>
  <c r="BJ84" i="18"/>
  <c r="CK38" i="18"/>
  <c r="BX68" i="18"/>
  <c r="CE33" i="18"/>
  <c r="CG72" i="18"/>
  <c r="AD61" i="18"/>
  <c r="CD88" i="18"/>
  <c r="BK76" i="18"/>
  <c r="BU48" i="18"/>
  <c r="AW12" i="18"/>
  <c r="BK85" i="18"/>
  <c r="BC63" i="18"/>
  <c r="BX91" i="18"/>
  <c r="BG82" i="18"/>
  <c r="AP66" i="18"/>
  <c r="CQ11" i="18"/>
  <c r="P5" i="18"/>
  <c r="BB33" i="18"/>
  <c r="BY12" i="18"/>
  <c r="CP39" i="18"/>
  <c r="BJ69" i="18"/>
  <c r="BY78" i="18"/>
  <c r="CH38" i="18"/>
  <c r="BP18" i="18"/>
  <c r="AD53" i="18"/>
  <c r="AW88" i="18"/>
  <c r="CO18" i="18"/>
  <c r="AE43" i="18"/>
  <c r="BK24" i="18"/>
  <c r="AQ63" i="18"/>
  <c r="U4" i="18"/>
  <c r="BI13" i="18"/>
  <c r="BG24" i="18"/>
  <c r="CA47" i="18"/>
  <c r="AB32" i="18"/>
  <c r="CO99" i="18"/>
  <c r="Q55" i="18"/>
  <c r="BK89" i="18"/>
  <c r="BK96" i="18"/>
  <c r="CB99" i="18"/>
  <c r="AG36" i="18"/>
  <c r="BO69" i="18"/>
  <c r="AY17" i="18"/>
  <c r="AR89" i="18"/>
  <c r="AG64" i="18"/>
  <c r="AW50" i="18"/>
  <c r="CN79" i="18"/>
  <c r="BN73" i="18"/>
  <c r="AX32" i="18"/>
  <c r="BK64" i="18"/>
  <c r="AT10" i="18"/>
  <c r="BW31" i="18"/>
  <c r="CE46" i="18"/>
  <c r="AZ27" i="18"/>
  <c r="BK40" i="18"/>
  <c r="BE19" i="18"/>
  <c r="BJ90" i="18"/>
  <c r="AZ80" i="18"/>
  <c r="BF12" i="18"/>
  <c r="Z13" i="18"/>
  <c r="AS103" i="18"/>
  <c r="BO65" i="18"/>
  <c r="AQ45" i="18"/>
  <c r="BB88" i="18"/>
  <c r="L85" i="18"/>
  <c r="AE82" i="18"/>
  <c r="AS29" i="18"/>
  <c r="CA6" i="18"/>
  <c r="BT81" i="18"/>
  <c r="BW90" i="18"/>
  <c r="BY28" i="18"/>
  <c r="CI79" i="18"/>
  <c r="BT50" i="18"/>
  <c r="CI76" i="18"/>
  <c r="BQ7" i="18"/>
  <c r="CO47" i="18"/>
  <c r="CQ6" i="18"/>
  <c r="CE100" i="18"/>
  <c r="AZ89" i="18"/>
  <c r="BM95" i="18"/>
  <c r="CJ39" i="18"/>
  <c r="W89" i="18"/>
  <c r="BB7" i="18"/>
  <c r="BO12" i="18"/>
  <c r="BZ29" i="18"/>
  <c r="BE39" i="18"/>
  <c r="AW84" i="18"/>
  <c r="CH19" i="18"/>
  <c r="AL65" i="18"/>
  <c r="BQ86" i="18"/>
  <c r="AB31" i="18"/>
  <c r="T73" i="18"/>
  <c r="AM39" i="18"/>
  <c r="BC23" i="18"/>
  <c r="CL52" i="18"/>
  <c r="CH75" i="18"/>
  <c r="BO63" i="18"/>
  <c r="BK9" i="18"/>
  <c r="CI82" i="18"/>
  <c r="CE8" i="18"/>
  <c r="CL18" i="18"/>
  <c r="BX51" i="18"/>
  <c r="AV27" i="18"/>
  <c r="BO7" i="18"/>
  <c r="BO61" i="18"/>
  <c r="CF11" i="18"/>
  <c r="CO10" i="18"/>
  <c r="BO98" i="18"/>
  <c r="CR49" i="18"/>
  <c r="AP6" i="18"/>
  <c r="BY84" i="18"/>
  <c r="BV56" i="18"/>
  <c r="AG93" i="18"/>
  <c r="AX31" i="18"/>
  <c r="CB86" i="18"/>
  <c r="AW14" i="18"/>
  <c r="BH82" i="18"/>
  <c r="X90" i="18"/>
  <c r="AV88" i="18"/>
  <c r="CB58" i="18"/>
  <c r="CR14" i="18"/>
  <c r="AS69" i="18"/>
  <c r="BN80" i="18"/>
  <c r="CF73" i="18"/>
  <c r="AX76" i="18"/>
  <c r="CL88" i="18"/>
  <c r="BY4" i="18"/>
  <c r="CO34" i="18"/>
  <c r="CJ24" i="18"/>
  <c r="BO45" i="18"/>
  <c r="CP76" i="18"/>
  <c r="BL88" i="18"/>
  <c r="CE88" i="18"/>
  <c r="BS32" i="18"/>
  <c r="CH59" i="18"/>
  <c r="BR71" i="18"/>
  <c r="AW8" i="18"/>
  <c r="BX50" i="18"/>
  <c r="CN38" i="18"/>
  <c r="CP80" i="18"/>
  <c r="AF34" i="18"/>
  <c r="BD34" i="18"/>
  <c r="CF6" i="18"/>
  <c r="U46" i="18"/>
  <c r="BB84" i="18"/>
  <c r="DB19" i="18"/>
  <c r="BC18" i="18"/>
  <c r="BS60" i="18"/>
  <c r="BW95" i="18"/>
  <c r="AS60" i="18"/>
  <c r="BM29" i="18"/>
  <c r="AP69" i="18"/>
  <c r="CR43" i="18"/>
  <c r="BM54" i="18"/>
  <c r="BS28" i="18"/>
  <c r="CJ35" i="18"/>
  <c r="CI80" i="18"/>
  <c r="BU29" i="18"/>
  <c r="BL95" i="18"/>
  <c r="CO79" i="18"/>
  <c r="BS22" i="18"/>
  <c r="CR90" i="18"/>
  <c r="CQ33" i="18"/>
  <c r="CN8" i="18"/>
  <c r="BC100" i="18"/>
  <c r="CO31" i="18"/>
  <c r="CG69" i="18"/>
  <c r="BS8" i="18"/>
  <c r="CG17" i="18"/>
  <c r="CQ57" i="18"/>
  <c r="AU36" i="18"/>
  <c r="AM48" i="18"/>
  <c r="CI3" i="18"/>
  <c r="BI12" i="18"/>
  <c r="CG11" i="18"/>
  <c r="AK65" i="18"/>
  <c r="BT3" i="18"/>
  <c r="BF38" i="18"/>
  <c r="AD11" i="18"/>
  <c r="BY30" i="18"/>
  <c r="Y44" i="18"/>
  <c r="AV22" i="18"/>
  <c r="BD37" i="18"/>
  <c r="S44" i="18"/>
  <c r="CA54" i="18"/>
  <c r="AI24" i="18"/>
  <c r="AR7" i="18"/>
  <c r="BQ69" i="18"/>
  <c r="BR69" i="18"/>
  <c r="U31" i="18"/>
  <c r="AX52" i="18"/>
  <c r="N62" i="18"/>
  <c r="BB61" i="18"/>
  <c r="CP16" i="18"/>
  <c r="BU33" i="18"/>
  <c r="AH77" i="18"/>
  <c r="AW9" i="18"/>
  <c r="BW50" i="18"/>
  <c r="AB95" i="18"/>
  <c r="AX75" i="18"/>
  <c r="CG68" i="18"/>
  <c r="AS50" i="18"/>
  <c r="AD93" i="18"/>
  <c r="CF75" i="18"/>
  <c r="W77" i="18"/>
  <c r="BX60" i="18"/>
  <c r="AS33" i="18"/>
  <c r="BA60" i="18"/>
  <c r="CQ21" i="18"/>
  <c r="AG67" i="18"/>
  <c r="CS54" i="18"/>
  <c r="P74" i="18"/>
  <c r="BE83" i="18"/>
  <c r="AW21" i="18"/>
  <c r="BP15" i="18"/>
  <c r="Z32" i="18"/>
  <c r="CC94" i="18"/>
  <c r="AQ42" i="18"/>
  <c r="AT42" i="18"/>
  <c r="BP84" i="18"/>
  <c r="BD13" i="18"/>
  <c r="CQ70" i="18"/>
  <c r="Z49" i="18"/>
  <c r="CK31" i="18"/>
  <c r="U9" i="18"/>
  <c r="CC103" i="18"/>
  <c r="AV98" i="18"/>
  <c r="AO72" i="18"/>
  <c r="BD36" i="18"/>
  <c r="BU59" i="18"/>
  <c r="AX55" i="18"/>
  <c r="AR32" i="18"/>
  <c r="CD30" i="18"/>
  <c r="I86" i="18"/>
  <c r="AI19" i="18"/>
  <c r="CQ22" i="18"/>
  <c r="BW63" i="18"/>
  <c r="BI31" i="18"/>
  <c r="CO97" i="18"/>
  <c r="BI69" i="18"/>
  <c r="BT14" i="18"/>
  <c r="BZ12" i="18"/>
  <c r="AW59" i="18"/>
  <c r="CA57" i="18"/>
  <c r="AI74" i="18"/>
  <c r="AZ70" i="18"/>
  <c r="CO96" i="18"/>
  <c r="CP86" i="18"/>
  <c r="BJ67" i="18"/>
  <c r="AR35" i="18"/>
  <c r="AD67" i="18"/>
  <c r="AO92" i="18"/>
  <c r="CH43" i="18"/>
  <c r="BX103" i="18"/>
  <c r="CB75" i="18"/>
  <c r="AN60" i="18"/>
  <c r="BX54" i="18"/>
  <c r="U90" i="18"/>
  <c r="BH76" i="18"/>
  <c r="CH11" i="18"/>
  <c r="BP37" i="18"/>
  <c r="AT20" i="18"/>
  <c r="BD5" i="18"/>
  <c r="CR101" i="18"/>
  <c r="AG101" i="18"/>
  <c r="BW45" i="18"/>
  <c r="AF71" i="18"/>
  <c r="BZ32" i="18"/>
  <c r="CJ60" i="18"/>
  <c r="CN70" i="18"/>
  <c r="M20" i="18"/>
  <c r="CN68" i="18"/>
  <c r="AI35" i="18"/>
  <c r="AM78" i="18"/>
  <c r="CR66" i="18"/>
  <c r="BH28" i="18"/>
  <c r="Y15" i="18"/>
  <c r="BI77" i="18"/>
  <c r="BJ46" i="18"/>
  <c r="BI53" i="18"/>
  <c r="V16" i="18"/>
  <c r="CN43" i="18"/>
  <c r="BJ30" i="18"/>
  <c r="CA11" i="18"/>
  <c r="AC96" i="18"/>
  <c r="AN78" i="18"/>
  <c r="BP7" i="18"/>
  <c r="N25" i="18"/>
  <c r="BE33" i="18"/>
  <c r="CO77" i="18"/>
  <c r="Y76" i="18"/>
  <c r="M68" i="18"/>
  <c r="CO66" i="18"/>
  <c r="AS21" i="18"/>
  <c r="BM25" i="18"/>
  <c r="BM44" i="18"/>
  <c r="BH80" i="18"/>
  <c r="AS102" i="18"/>
  <c r="AG99" i="18"/>
  <c r="CL33" i="18"/>
  <c r="BE87" i="18"/>
  <c r="CB102" i="18"/>
  <c r="AV55" i="18"/>
  <c r="BA64" i="18"/>
  <c r="CA67" i="18"/>
  <c r="CH20" i="18"/>
  <c r="P33" i="18"/>
  <c r="AU20" i="18"/>
  <c r="AY56" i="18"/>
  <c r="AS53" i="18"/>
  <c r="BY69" i="18"/>
  <c r="CM91" i="18"/>
  <c r="I46" i="18"/>
  <c r="BM60" i="18"/>
  <c r="AU50" i="18"/>
  <c r="BA78" i="18"/>
  <c r="CR89" i="18"/>
  <c r="CC99" i="18"/>
  <c r="N15" i="18"/>
  <c r="BI22" i="18"/>
  <c r="CI94" i="18"/>
  <c r="AG44" i="18"/>
  <c r="CC91" i="18"/>
  <c r="CM11" i="18"/>
  <c r="AN14" i="18"/>
  <c r="BL99" i="18"/>
  <c r="CL51" i="18"/>
  <c r="P61" i="18"/>
  <c r="CG39" i="18"/>
  <c r="AJ19" i="18"/>
  <c r="AT87" i="18"/>
  <c r="BZ54" i="18"/>
  <c r="AD86" i="18"/>
  <c r="BF20" i="18"/>
  <c r="Z42" i="18"/>
  <c r="AH45" i="18"/>
  <c r="Y42" i="18"/>
  <c r="CR63" i="18"/>
  <c r="CI64" i="18"/>
  <c r="AP81" i="18"/>
  <c r="L82" i="18"/>
  <c r="BL65" i="18"/>
  <c r="AS61" i="18"/>
  <c r="AK59" i="18"/>
  <c r="CE51" i="18"/>
  <c r="V76" i="18"/>
  <c r="BQ98" i="18"/>
  <c r="CU37" i="18"/>
  <c r="BV12" i="18"/>
  <c r="BC53" i="18"/>
  <c r="CG12" i="18"/>
  <c r="AJ31" i="18"/>
  <c r="AY94" i="18"/>
  <c r="CI46" i="18"/>
  <c r="AQ65" i="18"/>
  <c r="BU82" i="18"/>
  <c r="BN59" i="18"/>
  <c r="AO46" i="18"/>
  <c r="BB79" i="18"/>
  <c r="CQ82" i="18"/>
  <c r="P65" i="18"/>
  <c r="BW71" i="18"/>
  <c r="AQ50" i="18"/>
  <c r="BK97" i="18"/>
  <c r="CF52" i="18"/>
  <c r="AD36" i="18"/>
  <c r="CI11" i="18"/>
  <c r="AJ85" i="18"/>
  <c r="BC45" i="18"/>
  <c r="BN74" i="18"/>
  <c r="CS58" i="18"/>
  <c r="AO55" i="18"/>
  <c r="BI103" i="18"/>
  <c r="CI62" i="18"/>
  <c r="Z37" i="18"/>
  <c r="CD34" i="18"/>
  <c r="AY63" i="18"/>
  <c r="AV33" i="18"/>
  <c r="BV11" i="18"/>
  <c r="BM40" i="18"/>
  <c r="BL87" i="18"/>
  <c r="BE82" i="18"/>
  <c r="M93" i="18"/>
  <c r="BO83" i="18"/>
  <c r="BZ49" i="18"/>
  <c r="BG26" i="18"/>
  <c r="AW6" i="18"/>
  <c r="BK17" i="18"/>
  <c r="BE64" i="18"/>
  <c r="I103" i="18"/>
  <c r="BO73" i="18"/>
  <c r="BB23" i="18"/>
  <c r="CI55" i="18"/>
  <c r="BN42" i="18"/>
  <c r="CB93" i="18"/>
  <c r="Y80" i="18"/>
  <c r="CQ97" i="18"/>
  <c r="AH24" i="18"/>
  <c r="AD28" i="18"/>
  <c r="CO49" i="18"/>
  <c r="BJ87" i="18"/>
  <c r="BF102" i="18"/>
  <c r="AW77" i="18"/>
  <c r="AE84" i="18"/>
  <c r="BL20" i="18"/>
  <c r="BW89" i="18"/>
  <c r="BL82" i="18"/>
  <c r="AH41" i="18"/>
  <c r="AC44" i="18"/>
  <c r="T8" i="18"/>
  <c r="BV41" i="18"/>
  <c r="BH49" i="18"/>
  <c r="BR49" i="18"/>
  <c r="AI26" i="18"/>
  <c r="AW83" i="18"/>
  <c r="BF76" i="18"/>
  <c r="AA37" i="18"/>
  <c r="AT22" i="18"/>
  <c r="AN68" i="18"/>
  <c r="X11" i="18"/>
  <c r="AR62" i="18"/>
  <c r="L87" i="18"/>
  <c r="CF77" i="18"/>
  <c r="CD61" i="18"/>
  <c r="T13" i="18"/>
  <c r="AO86" i="18"/>
  <c r="AO61" i="18"/>
  <c r="BD61" i="18"/>
  <c r="CA97" i="18"/>
  <c r="AQ27" i="18"/>
  <c r="CE23" i="18"/>
  <c r="CU25" i="18"/>
  <c r="BC31" i="18"/>
  <c r="BG88" i="18"/>
  <c r="BC14" i="18"/>
  <c r="AZ99" i="18"/>
  <c r="BK49" i="18"/>
  <c r="AT29" i="18"/>
  <c r="W92" i="18"/>
  <c r="AN15" i="18"/>
  <c r="BF17" i="18"/>
  <c r="BF89" i="18"/>
  <c r="Z19" i="18"/>
  <c r="AY55" i="18"/>
  <c r="Z76" i="18"/>
  <c r="Z62" i="18"/>
  <c r="CD31" i="18"/>
  <c r="BO88" i="18"/>
  <c r="BG98" i="18"/>
  <c r="CD45" i="18"/>
  <c r="CY44" i="18"/>
  <c r="AL50" i="18"/>
  <c r="U41" i="18"/>
  <c r="BC3" i="18"/>
  <c r="BE53" i="18"/>
  <c r="AE85" i="18"/>
  <c r="BO29" i="18"/>
  <c r="AA44" i="18"/>
  <c r="BZ23" i="18"/>
  <c r="BC54" i="18"/>
  <c r="AS93" i="18"/>
  <c r="BM11" i="18"/>
  <c r="S30" i="18"/>
  <c r="CG49" i="18"/>
  <c r="AC49" i="18"/>
  <c r="AI85" i="18"/>
  <c r="BJ98" i="18"/>
  <c r="BU84" i="18"/>
  <c r="BV61" i="18"/>
  <c r="CP44" i="18"/>
  <c r="BK73" i="18"/>
  <c r="U38" i="18"/>
  <c r="AY18" i="18"/>
  <c r="AU58" i="18"/>
  <c r="CD10" i="18"/>
  <c r="BQ18" i="18"/>
  <c r="AQ39" i="18"/>
  <c r="BN18" i="18"/>
  <c r="BI91" i="18"/>
  <c r="AO89" i="18"/>
  <c r="AA89" i="18"/>
  <c r="AI22" i="18"/>
  <c r="BR4" i="18"/>
  <c r="AQ70" i="18"/>
  <c r="V48" i="18"/>
  <c r="BY53" i="18"/>
  <c r="P15" i="18"/>
  <c r="BE68" i="18"/>
  <c r="CO65" i="18"/>
  <c r="AZ10" i="18"/>
  <c r="BG20" i="18"/>
  <c r="BS43" i="18"/>
  <c r="BH64" i="18"/>
  <c r="AF58" i="18"/>
  <c r="T74" i="18"/>
  <c r="BC62" i="18"/>
  <c r="BK87" i="18"/>
  <c r="BR30" i="18"/>
  <c r="AX59" i="18"/>
  <c r="BZ57" i="18"/>
  <c r="CJ50" i="18"/>
  <c r="CB98" i="18"/>
  <c r="BN78" i="18"/>
  <c r="AM49" i="18"/>
  <c r="CK89" i="18"/>
  <c r="CD6" i="18"/>
  <c r="BI76" i="18"/>
  <c r="AT91" i="18"/>
  <c r="AN50" i="18"/>
  <c r="BF46" i="18"/>
  <c r="AZ19" i="18"/>
  <c r="BY22" i="18"/>
  <c r="BM73" i="18"/>
  <c r="BR26" i="18"/>
  <c r="BA69" i="18"/>
  <c r="AK83" i="18"/>
  <c r="AB60" i="18"/>
  <c r="CS73" i="18"/>
  <c r="AK9" i="18"/>
  <c r="BP65" i="18"/>
  <c r="BJ44" i="18"/>
  <c r="CJ71" i="18"/>
  <c r="CM33" i="18"/>
  <c r="BS27" i="18"/>
  <c r="AZ63" i="18"/>
  <c r="CP50" i="18"/>
  <c r="BF35" i="18"/>
  <c r="BH15" i="18"/>
  <c r="AU18" i="18"/>
  <c r="BT41" i="18"/>
  <c r="CB81" i="18"/>
  <c r="CL16" i="18"/>
  <c r="BL37" i="18"/>
  <c r="CO76" i="18"/>
  <c r="AF96" i="18"/>
  <c r="AS48" i="18"/>
  <c r="BU45" i="18"/>
  <c r="T77" i="18"/>
  <c r="BY87" i="18"/>
  <c r="AO13" i="18"/>
  <c r="BK7" i="18"/>
  <c r="AI14" i="18"/>
  <c r="CC13" i="18"/>
  <c r="BS63" i="18"/>
  <c r="AN89" i="18"/>
  <c r="AA28" i="18"/>
  <c r="BT29" i="18"/>
  <c r="BO81" i="18"/>
  <c r="BG40" i="18"/>
  <c r="BO3" i="18"/>
  <c r="BE29" i="18"/>
  <c r="AM27" i="18"/>
  <c r="AI15" i="18"/>
  <c r="W6" i="18"/>
  <c r="BX65" i="18"/>
  <c r="BR84" i="18"/>
  <c r="Y61" i="18"/>
  <c r="BR32" i="18"/>
  <c r="BO33" i="18"/>
  <c r="AZ39" i="18"/>
  <c r="AD4" i="18"/>
  <c r="AT64" i="18"/>
  <c r="AK20" i="18"/>
  <c r="CE102" i="18"/>
  <c r="CL58" i="18"/>
  <c r="BG100" i="18"/>
  <c r="AY103" i="18"/>
  <c r="AS12" i="18"/>
  <c r="AV29" i="18"/>
  <c r="AI38" i="18"/>
  <c r="AL98" i="18"/>
  <c r="AF73" i="18"/>
  <c r="AD87" i="18"/>
  <c r="AX45" i="18"/>
  <c r="BP36" i="18"/>
  <c r="BT97" i="18"/>
  <c r="BH52" i="18"/>
  <c r="CG7" i="18"/>
  <c r="AX77" i="18"/>
  <c r="BR27" i="18"/>
  <c r="AX25" i="18"/>
  <c r="CC44" i="18"/>
  <c r="BA14" i="18"/>
  <c r="BD54" i="18"/>
  <c r="BO94" i="18"/>
  <c r="AR16" i="18"/>
  <c r="AX56" i="18"/>
  <c r="T95" i="18"/>
  <c r="BT52" i="18"/>
  <c r="BO79" i="18"/>
  <c r="AN95" i="18"/>
  <c r="AN53" i="18"/>
  <c r="AM20" i="18"/>
  <c r="CJ57" i="18"/>
  <c r="BP43" i="18"/>
  <c r="AO49" i="18"/>
  <c r="BW57" i="18"/>
  <c r="AE5" i="18"/>
  <c r="BS67" i="18"/>
  <c r="AL59" i="18"/>
  <c r="BK80" i="18"/>
  <c r="CD52" i="18"/>
  <c r="R54" i="18"/>
  <c r="BC24" i="18"/>
  <c r="AA87" i="18"/>
  <c r="BY62" i="18"/>
  <c r="BX88" i="18"/>
  <c r="AQ6" i="18"/>
  <c r="BK68" i="18"/>
  <c r="BF13" i="18"/>
  <c r="AO103" i="18"/>
  <c r="AN4" i="18"/>
  <c r="CA64" i="18"/>
  <c r="AJ3" i="18"/>
  <c r="BK59" i="18"/>
  <c r="AN64" i="18"/>
  <c r="AP36" i="18"/>
  <c r="AZ5" i="18"/>
  <c r="AX44" i="18"/>
  <c r="CB94" i="18"/>
  <c r="BB71" i="18"/>
  <c r="AH92" i="18"/>
  <c r="Y67" i="18"/>
  <c r="AS18" i="18"/>
  <c r="BN45" i="18"/>
  <c r="BG36" i="18"/>
  <c r="AA78" i="18"/>
  <c r="AX18" i="18"/>
  <c r="AG103" i="18"/>
  <c r="BP24" i="18"/>
  <c r="AF87" i="18"/>
  <c r="BB97" i="18"/>
  <c r="CG50" i="18"/>
  <c r="AY65" i="18"/>
  <c r="BV51" i="18"/>
  <c r="BT74" i="18"/>
  <c r="BQ54" i="18"/>
  <c r="AH62" i="18"/>
  <c r="CI85" i="18"/>
  <c r="X59" i="18"/>
  <c r="W99" i="18"/>
  <c r="CL49" i="18"/>
  <c r="CQ74" i="18"/>
  <c r="AI17" i="18"/>
  <c r="BG87" i="18"/>
  <c r="Y62" i="18"/>
  <c r="AN47" i="18"/>
  <c r="BN39" i="18"/>
  <c r="AJ65" i="18"/>
  <c r="BN83" i="18"/>
  <c r="CN62" i="18"/>
  <c r="AS63" i="18"/>
  <c r="Y45" i="18"/>
  <c r="BR103" i="18"/>
  <c r="BQ89" i="18"/>
  <c r="AZ13" i="18"/>
  <c r="AY3" i="18"/>
  <c r="AC16" i="18"/>
  <c r="BE27" i="18"/>
  <c r="AV72" i="18"/>
  <c r="CL10" i="18"/>
  <c r="BP83" i="18"/>
  <c r="AA102" i="18"/>
  <c r="BB20" i="18"/>
  <c r="L50" i="18"/>
  <c r="L34" i="18"/>
  <c r="CL35" i="18"/>
  <c r="BR101" i="18"/>
  <c r="BH20" i="18"/>
  <c r="BF78" i="18"/>
  <c r="AQ11" i="18"/>
  <c r="BH84" i="18"/>
  <c r="BA37" i="18"/>
  <c r="BD51" i="18"/>
  <c r="AM33" i="18"/>
  <c r="AR17" i="18"/>
  <c r="T3" i="18"/>
  <c r="CE14" i="18"/>
  <c r="BM17" i="18"/>
  <c r="AH87" i="18"/>
  <c r="BP39" i="18"/>
  <c r="AR36" i="18"/>
  <c r="AV42" i="18"/>
  <c r="CA101" i="18"/>
  <c r="BH18" i="18"/>
  <c r="AM62" i="18"/>
  <c r="BV73" i="18"/>
  <c r="AW11" i="18"/>
  <c r="Q76" i="18"/>
  <c r="BK55" i="18"/>
  <c r="BA33" i="18"/>
  <c r="CB39" i="18"/>
  <c r="BC28" i="18"/>
  <c r="AY28" i="18"/>
  <c r="BK52" i="18"/>
  <c r="AW66" i="18"/>
  <c r="BD53" i="18"/>
  <c r="AF59" i="18"/>
  <c r="AB27" i="18"/>
  <c r="BG44" i="18"/>
  <c r="AR85" i="18"/>
  <c r="BT88" i="18"/>
  <c r="BI81" i="18"/>
  <c r="BO28" i="18"/>
  <c r="AJ6" i="18"/>
  <c r="AY95" i="18"/>
  <c r="AT78" i="18"/>
  <c r="CV74" i="18"/>
  <c r="CH102" i="18"/>
  <c r="CA102" i="18"/>
  <c r="CK101" i="18"/>
  <c r="AC97" i="18"/>
  <c r="AV23" i="18"/>
  <c r="AE29" i="18"/>
  <c r="AJ64" i="18"/>
  <c r="BQ6" i="18"/>
  <c r="AU97" i="18"/>
  <c r="BA89" i="18"/>
  <c r="P22" i="18"/>
  <c r="BI4" i="18"/>
  <c r="BQ10" i="18"/>
  <c r="AO37" i="18"/>
  <c r="BE98" i="18"/>
  <c r="CJ102" i="18"/>
  <c r="S27" i="18"/>
  <c r="AZ21" i="18"/>
  <c r="V66" i="18"/>
  <c r="BX100" i="18"/>
  <c r="BU52" i="18"/>
  <c r="BC10" i="18"/>
  <c r="CJ44" i="18"/>
  <c r="AW91" i="18"/>
  <c r="BZ31" i="18"/>
  <c r="AI30" i="18"/>
  <c r="S65" i="18"/>
  <c r="AM69" i="18"/>
  <c r="BS102" i="18"/>
  <c r="CP45" i="18"/>
  <c r="BN84" i="18"/>
  <c r="L62" i="18"/>
  <c r="BH98" i="18"/>
  <c r="BX90" i="18"/>
  <c r="BC25" i="18"/>
  <c r="BL60" i="18"/>
  <c r="AI18" i="18"/>
  <c r="AK61" i="18"/>
  <c r="W91" i="18"/>
  <c r="AN23" i="18"/>
  <c r="AO80" i="18"/>
  <c r="BS76" i="18"/>
  <c r="CG79" i="18"/>
  <c r="AZ3" i="18"/>
  <c r="X76" i="18"/>
  <c r="BQ66" i="18"/>
  <c r="AX81" i="18"/>
  <c r="BJ9" i="18"/>
  <c r="BP79" i="18"/>
  <c r="BN77" i="18"/>
  <c r="O27" i="18"/>
  <c r="S71" i="18"/>
  <c r="BJ83" i="18"/>
  <c r="BV65" i="18"/>
  <c r="AF91" i="18"/>
  <c r="AT23" i="18"/>
  <c r="BF93" i="18"/>
  <c r="AK45" i="18"/>
  <c r="BN13" i="18"/>
  <c r="AZ78" i="18"/>
  <c r="AQ51" i="18"/>
  <c r="CL83" i="18"/>
  <c r="S35" i="18"/>
  <c r="BB5" i="18"/>
  <c r="BY86" i="18"/>
  <c r="AK53" i="18"/>
  <c r="BA57" i="18"/>
  <c r="BW85" i="18"/>
  <c r="BE78" i="18"/>
  <c r="AR49" i="18"/>
  <c r="AJ62" i="18"/>
  <c r="CR10" i="18"/>
  <c r="AT4" i="18"/>
  <c r="BM85" i="18"/>
  <c r="BB13" i="18"/>
  <c r="AB12" i="18"/>
  <c r="S24" i="18"/>
  <c r="L57" i="18"/>
  <c r="BP52" i="18"/>
  <c r="AS67" i="18"/>
  <c r="AH11" i="18"/>
  <c r="U86" i="18"/>
  <c r="BT69" i="18"/>
  <c r="BJ93" i="18"/>
  <c r="Z64" i="18"/>
  <c r="BH66" i="18"/>
  <c r="BL51" i="18"/>
  <c r="BY81" i="18"/>
  <c r="AA27" i="18"/>
  <c r="BN102" i="18"/>
  <c r="AK27" i="18"/>
  <c r="AL69" i="18"/>
  <c r="BK56" i="18"/>
  <c r="CE19" i="18"/>
  <c r="BN10" i="18"/>
  <c r="BW34" i="18"/>
  <c r="AH3" i="18"/>
  <c r="AC19" i="18"/>
  <c r="CK76" i="18"/>
  <c r="CI93" i="18"/>
  <c r="BX42" i="18"/>
  <c r="BZ82" i="18"/>
  <c r="BJ62" i="18"/>
  <c r="CG25" i="18"/>
  <c r="BG58" i="18"/>
  <c r="CB61" i="18"/>
  <c r="Y68" i="18"/>
  <c r="AG39" i="18"/>
  <c r="BE24" i="18"/>
  <c r="CI54" i="18"/>
  <c r="AD66" i="18"/>
  <c r="AA76" i="18"/>
  <c r="BI85" i="18"/>
  <c r="AS41" i="18"/>
  <c r="AG60" i="18"/>
  <c r="BV58" i="18"/>
  <c r="S92" i="18"/>
  <c r="AL99" i="18"/>
  <c r="AW29" i="18"/>
  <c r="BE102" i="18"/>
  <c r="AE91" i="18"/>
  <c r="AS97" i="18"/>
  <c r="AH72" i="18"/>
  <c r="L31" i="18"/>
  <c r="AT3" i="18"/>
  <c r="AS10" i="18"/>
  <c r="CF36" i="18"/>
  <c r="BG77" i="18"/>
  <c r="BL9" i="18"/>
  <c r="AR99" i="18"/>
  <c r="BD21" i="18"/>
  <c r="AB97" i="18"/>
  <c r="CF20" i="18"/>
  <c r="AZ62" i="18"/>
  <c r="AY7" i="18"/>
  <c r="S88" i="18"/>
  <c r="AL84" i="18"/>
  <c r="BX40" i="18"/>
  <c r="Z10" i="18"/>
  <c r="AC40" i="18"/>
  <c r="BH6" i="18"/>
  <c r="CF99" i="18"/>
  <c r="AM100" i="18"/>
  <c r="J98" i="18"/>
  <c r="BL33" i="18"/>
  <c r="AD69" i="18"/>
  <c r="BH89" i="18"/>
  <c r="CA43" i="18"/>
  <c r="CF61" i="18"/>
  <c r="AS7" i="18"/>
  <c r="BP76" i="18"/>
  <c r="AB101" i="18"/>
  <c r="AC91" i="18"/>
  <c r="BH67" i="18"/>
  <c r="BZ66" i="18"/>
  <c r="BN90" i="18"/>
  <c r="BM30" i="18"/>
  <c r="W88" i="18"/>
  <c r="BW51" i="18"/>
  <c r="BT39" i="18"/>
  <c r="AE101" i="18"/>
  <c r="S28" i="18"/>
  <c r="BF72" i="18"/>
  <c r="AF7" i="18"/>
  <c r="O19" i="18"/>
  <c r="AP51" i="18"/>
  <c r="CR29" i="18"/>
  <c r="AG98" i="18"/>
  <c r="AL89" i="18"/>
  <c r="BS68" i="18"/>
  <c r="CT96" i="18"/>
  <c r="BE80" i="18"/>
  <c r="BR12" i="18"/>
  <c r="W62" i="18"/>
  <c r="AM84" i="18"/>
  <c r="BO22" i="18"/>
  <c r="AI56" i="18"/>
  <c r="BG73" i="18"/>
  <c r="AO18" i="18"/>
  <c r="BT22" i="18"/>
  <c r="BB26" i="18"/>
  <c r="AO85" i="18"/>
  <c r="W35" i="18"/>
  <c r="AL5" i="18"/>
  <c r="BX64" i="18"/>
  <c r="Y11" i="18"/>
  <c r="AX79" i="18"/>
  <c r="BB25" i="18"/>
  <c r="CJ103" i="18"/>
  <c r="BN65" i="18"/>
  <c r="CP59" i="18"/>
  <c r="AP94" i="18"/>
  <c r="AO73" i="18"/>
  <c r="AF82" i="18"/>
  <c r="AW82" i="18"/>
  <c r="CK59" i="18"/>
  <c r="CB65" i="18"/>
  <c r="AT6" i="18"/>
  <c r="AS82" i="18"/>
  <c r="AG69" i="18"/>
  <c r="BJ94" i="18"/>
  <c r="BD49" i="18"/>
  <c r="BS49" i="18"/>
  <c r="BM15" i="18"/>
  <c r="BJ103" i="18"/>
  <c r="CM70" i="18"/>
  <c r="AJ59" i="18"/>
  <c r="CE56" i="18"/>
  <c r="BF11" i="18"/>
  <c r="O4" i="18"/>
  <c r="BX22" i="18"/>
  <c r="CR52" i="18"/>
  <c r="AM66" i="18"/>
  <c r="BH17" i="18"/>
  <c r="CG87" i="18"/>
  <c r="CA41" i="18"/>
  <c r="AI16" i="18"/>
  <c r="AG49" i="18"/>
  <c r="CP96" i="18"/>
  <c r="BX79" i="18"/>
  <c r="AO52" i="18"/>
  <c r="CF4" i="18"/>
  <c r="BI39" i="18"/>
  <c r="BH50" i="18"/>
  <c r="AF51" i="18"/>
  <c r="BX84" i="18"/>
  <c r="CB88" i="18"/>
  <c r="AX8" i="18"/>
  <c r="AU62" i="18"/>
  <c r="CQ64" i="18"/>
  <c r="BN29" i="18"/>
  <c r="AD16" i="18"/>
  <c r="AD35" i="18"/>
  <c r="BG29" i="18"/>
  <c r="BI43" i="18"/>
  <c r="AX70" i="18"/>
  <c r="CE24" i="18"/>
  <c r="AR83" i="18"/>
  <c r="AC14" i="18"/>
  <c r="AS44" i="18"/>
  <c r="AG24" i="18"/>
  <c r="W28" i="18"/>
  <c r="BT25" i="18"/>
  <c r="AV87" i="18"/>
  <c r="AN83" i="18"/>
  <c r="Q40" i="18"/>
  <c r="AX5" i="18"/>
  <c r="Y86" i="18"/>
  <c r="CA31" i="18"/>
  <c r="R99" i="18"/>
  <c r="AC28" i="18"/>
  <c r="CW32" i="18"/>
  <c r="AP75" i="18"/>
  <c r="AO88" i="18"/>
  <c r="AX68" i="18"/>
  <c r="BF16" i="18"/>
  <c r="CR83" i="18"/>
  <c r="BD77" i="18"/>
  <c r="BR47" i="18"/>
  <c r="P34" i="18"/>
  <c r="BC82" i="18"/>
  <c r="AF48" i="18"/>
  <c r="N75" i="18"/>
  <c r="CQ71" i="18"/>
  <c r="CQ12" i="18"/>
  <c r="AI63" i="18"/>
  <c r="CC102" i="18"/>
  <c r="AE16" i="18"/>
  <c r="AA12" i="18"/>
  <c r="AM85" i="18"/>
  <c r="BN72" i="18"/>
  <c r="BZ41" i="18"/>
  <c r="AZ95" i="18"/>
  <c r="AR100" i="18"/>
  <c r="BH32" i="18"/>
  <c r="BJ29" i="18"/>
  <c r="P59" i="18"/>
  <c r="CQ24" i="18"/>
  <c r="BP98" i="18"/>
  <c r="AT61" i="18"/>
  <c r="AQ29" i="18"/>
  <c r="V61" i="18"/>
  <c r="BA34" i="18"/>
  <c r="AU21" i="18"/>
  <c r="AT102" i="18"/>
  <c r="U68" i="18"/>
  <c r="CG76" i="18"/>
  <c r="AC95" i="18"/>
  <c r="X100" i="18"/>
  <c r="BF51" i="18"/>
  <c r="BF32" i="18"/>
  <c r="AF98" i="18"/>
  <c r="BO36" i="18"/>
  <c r="BA79" i="18"/>
  <c r="AX37" i="18"/>
  <c r="BU98" i="18"/>
  <c r="AS71" i="18"/>
  <c r="S98" i="18"/>
  <c r="Z30" i="18"/>
  <c r="AH27" i="18"/>
  <c r="AW38" i="18"/>
  <c r="AQ36" i="18"/>
  <c r="BK62" i="18"/>
  <c r="CB97" i="18"/>
  <c r="BX95" i="18"/>
  <c r="BC57" i="18"/>
  <c r="J10" i="18"/>
  <c r="BC97" i="18"/>
  <c r="BI52" i="18"/>
  <c r="L33" i="18"/>
  <c r="AQ4" i="18"/>
  <c r="BW86" i="18"/>
  <c r="BU100" i="18"/>
  <c r="BJ68" i="18"/>
  <c r="CR16" i="18"/>
  <c r="AW63" i="18"/>
  <c r="BT64" i="18"/>
  <c r="BI94" i="18"/>
  <c r="Y47" i="18"/>
  <c r="CH98" i="18"/>
  <c r="O13" i="18"/>
  <c r="BO103" i="18"/>
  <c r="BZ84" i="18"/>
  <c r="BL85" i="18"/>
  <c r="BP34" i="18"/>
  <c r="CM15" i="18"/>
  <c r="AU38" i="18"/>
  <c r="BH93" i="18"/>
  <c r="BJ42" i="18"/>
  <c r="BC17" i="18"/>
  <c r="AL48" i="18"/>
  <c r="BP64" i="18"/>
  <c r="CL21" i="18"/>
  <c r="BF37" i="18"/>
  <c r="BY32" i="18"/>
  <c r="AL47" i="18"/>
  <c r="T70" i="18"/>
  <c r="CD93" i="18"/>
  <c r="BE69" i="18"/>
  <c r="BL69" i="18"/>
  <c r="BK6" i="18"/>
  <c r="J23" i="18"/>
  <c r="AB66" i="18"/>
  <c r="R82" i="18"/>
  <c r="AS19" i="18"/>
  <c r="CE6" i="18"/>
  <c r="N98" i="18"/>
  <c r="BS44" i="18"/>
  <c r="CB69" i="18"/>
  <c r="CA32" i="18"/>
  <c r="BM97" i="18"/>
  <c r="BA103" i="18"/>
  <c r="V30" i="18"/>
  <c r="W16" i="18"/>
  <c r="BZ26" i="18"/>
  <c r="AU64" i="18"/>
  <c r="Y65" i="18"/>
  <c r="Z57" i="18"/>
  <c r="CF64" i="18"/>
  <c r="BJ55" i="18"/>
  <c r="BJ16" i="18"/>
  <c r="BG75" i="18"/>
  <c r="Y31" i="18"/>
  <c r="BI93" i="18"/>
  <c r="BF48" i="18"/>
  <c r="L73" i="18"/>
  <c r="AS58" i="18"/>
  <c r="AW4" i="18"/>
  <c r="BR92" i="18"/>
  <c r="AT16" i="18"/>
  <c r="CA20" i="18"/>
  <c r="AZ30" i="18"/>
  <c r="CK34" i="18"/>
  <c r="BA50" i="18"/>
  <c r="AZ36" i="18"/>
  <c r="AK4" i="18"/>
  <c r="I15" i="18"/>
  <c r="AY6" i="18"/>
  <c r="AO35" i="18"/>
  <c r="BQ56" i="18"/>
  <c r="AG27" i="18"/>
  <c r="AT83" i="18"/>
  <c r="AI50" i="18"/>
  <c r="CA7" i="18"/>
  <c r="BU50" i="18"/>
  <c r="BY92" i="18"/>
  <c r="BQ22" i="18"/>
  <c r="X60" i="18"/>
  <c r="BG92" i="18"/>
  <c r="AJ18" i="18"/>
  <c r="BY6" i="18"/>
  <c r="Y20" i="18"/>
  <c r="CB48" i="18"/>
  <c r="AX28" i="18"/>
  <c r="BT10" i="18"/>
  <c r="O5" i="18"/>
  <c r="BN15" i="18"/>
  <c r="AJ69" i="18"/>
  <c r="AY13" i="18"/>
  <c r="BH101" i="18"/>
  <c r="CK25" i="18"/>
  <c r="BA98" i="18"/>
  <c r="AT69" i="18"/>
  <c r="BA47" i="18"/>
  <c r="X43" i="18"/>
  <c r="CE93" i="18"/>
  <c r="AY11" i="18"/>
  <c r="BZ59" i="18"/>
  <c r="DA46" i="18"/>
  <c r="BJ12" i="18"/>
  <c r="BJ52" i="18"/>
  <c r="U49" i="18"/>
  <c r="BG51" i="18"/>
  <c r="CR51" i="18"/>
  <c r="AN100" i="18"/>
  <c r="AU54" i="18"/>
  <c r="BO101" i="18"/>
  <c r="W71" i="18"/>
  <c r="CO78" i="18"/>
  <c r="BW81" i="18"/>
  <c r="BQ9" i="18"/>
  <c r="AI89" i="18"/>
  <c r="AK57" i="18"/>
  <c r="AU93" i="18"/>
  <c r="Y73" i="18"/>
  <c r="CK75" i="18"/>
  <c r="AY87" i="18"/>
  <c r="BC58" i="18"/>
  <c r="AD9" i="18"/>
  <c r="CI51" i="18"/>
  <c r="BB102" i="18"/>
  <c r="AU19" i="18"/>
  <c r="AI102" i="18"/>
  <c r="T51" i="18"/>
  <c r="AF74" i="18"/>
  <c r="BL18" i="18"/>
  <c r="CO85" i="18"/>
  <c r="BT8" i="18"/>
  <c r="AQ68" i="18"/>
  <c r="AJ91" i="18"/>
  <c r="AK40" i="18"/>
  <c r="BQ67" i="18"/>
  <c r="CJ6" i="18"/>
  <c r="BF8" i="18"/>
  <c r="AQ84" i="18"/>
  <c r="AD48" i="18"/>
  <c r="T54" i="18"/>
  <c r="BV29" i="18"/>
  <c r="CB54" i="18"/>
  <c r="AQ48" i="18"/>
  <c r="BP31" i="18"/>
  <c r="AH64" i="18"/>
  <c r="BS16" i="18"/>
  <c r="AG54" i="18"/>
  <c r="BR15" i="18"/>
  <c r="AZ44" i="18"/>
  <c r="BH41" i="18"/>
  <c r="BI97" i="18"/>
  <c r="BH14" i="18"/>
  <c r="AB16" i="18"/>
  <c r="BI20" i="18"/>
  <c r="BR70" i="18"/>
  <c r="BB49" i="18"/>
  <c r="BE56" i="18"/>
  <c r="Y100" i="18"/>
  <c r="AZ47" i="18"/>
  <c r="M86" i="18"/>
  <c r="BA73" i="18"/>
  <c r="O78" i="18"/>
  <c r="AX93" i="18"/>
  <c r="AJ83" i="18"/>
  <c r="BR43" i="18"/>
  <c r="R16" i="18"/>
  <c r="S25" i="18"/>
  <c r="O53" i="18"/>
  <c r="BW44" i="18"/>
  <c r="BV43" i="18"/>
  <c r="CC64" i="18"/>
  <c r="BN95" i="18"/>
  <c r="T52" i="18"/>
  <c r="S100" i="18"/>
  <c r="AG75" i="18"/>
  <c r="BB3" i="18"/>
  <c r="CA34" i="18"/>
  <c r="BL101" i="18"/>
  <c r="BX14" i="18"/>
  <c r="AM45" i="18"/>
  <c r="AJ21" i="18"/>
  <c r="R103" i="18"/>
  <c r="R21" i="18"/>
  <c r="BD48" i="18"/>
  <c r="BU97" i="18"/>
  <c r="BZ30" i="18"/>
  <c r="AG63" i="18"/>
  <c r="BE79" i="18"/>
  <c r="BU71" i="18"/>
  <c r="CL29" i="18"/>
  <c r="AC31" i="18"/>
  <c r="BH47" i="18"/>
  <c r="CQ96" i="18"/>
  <c r="CH32" i="18"/>
  <c r="AJ82" i="18"/>
  <c r="AV11" i="18"/>
  <c r="BR28" i="18"/>
  <c r="BS36" i="18"/>
  <c r="AH54" i="18"/>
  <c r="N28" i="18"/>
  <c r="AE80" i="18"/>
  <c r="CF76" i="18"/>
  <c r="AU87" i="18"/>
  <c r="CL12" i="18"/>
  <c r="CL84" i="18"/>
  <c r="BF70" i="18"/>
  <c r="BX41" i="18"/>
  <c r="J32" i="18"/>
  <c r="AQ8" i="18"/>
  <c r="O52" i="18"/>
  <c r="AY73" i="18"/>
  <c r="AX72" i="18"/>
  <c r="AW89" i="18"/>
  <c r="T16" i="18"/>
  <c r="DB60" i="18"/>
  <c r="AY69" i="18"/>
  <c r="AA81" i="18"/>
  <c r="AQ23" i="18"/>
  <c r="AP64" i="18"/>
  <c r="AW80" i="18"/>
  <c r="X45" i="18"/>
  <c r="BU74" i="18"/>
  <c r="Y53" i="18"/>
  <c r="BD90" i="18"/>
  <c r="BN71" i="18"/>
  <c r="BL6" i="18"/>
  <c r="CI34" i="18"/>
  <c r="AR25" i="18"/>
  <c r="W63" i="18"/>
  <c r="BE100" i="18"/>
  <c r="BB51" i="18"/>
  <c r="AA42" i="18"/>
  <c r="AO25" i="18"/>
  <c r="M44" i="18"/>
  <c r="AF39" i="18"/>
  <c r="BD103" i="18"/>
  <c r="CL5" i="18"/>
  <c r="BD42" i="18"/>
  <c r="AN101" i="18"/>
  <c r="AI34" i="18"/>
  <c r="BH5" i="18"/>
  <c r="BI51" i="18"/>
  <c r="AX43" i="18"/>
  <c r="BW75" i="18"/>
  <c r="AV61" i="18"/>
  <c r="N44" i="18"/>
  <c r="AV71" i="18"/>
  <c r="AV91" i="18"/>
  <c r="AW65" i="18"/>
  <c r="AU23" i="18"/>
  <c r="M39" i="18"/>
  <c r="BL84" i="18"/>
  <c r="CA89" i="18"/>
  <c r="AQ7" i="18"/>
  <c r="AA41" i="18"/>
  <c r="M77" i="18"/>
  <c r="BH30" i="18"/>
  <c r="CC70" i="18"/>
  <c r="BF84" i="18"/>
  <c r="AL28" i="18"/>
  <c r="CG78" i="18"/>
  <c r="AC94" i="18"/>
  <c r="Y38" i="18"/>
  <c r="BK25" i="18"/>
  <c r="CC55" i="18"/>
  <c r="BD11" i="18"/>
  <c r="BF56" i="18"/>
  <c r="AW78" i="18"/>
  <c r="I92" i="18"/>
  <c r="CK78" i="18"/>
  <c r="CJ99" i="18"/>
  <c r="CH56" i="18"/>
  <c r="BQ52" i="18"/>
  <c r="AR28" i="18"/>
  <c r="AB71" i="18"/>
  <c r="Z47" i="18"/>
  <c r="BF42" i="18"/>
  <c r="AD42" i="18"/>
  <c r="AZ76" i="18"/>
  <c r="BT35" i="18"/>
  <c r="AL17" i="18"/>
  <c r="BT86" i="18"/>
  <c r="AP39" i="18"/>
  <c r="BX21" i="18"/>
  <c r="BA21" i="18"/>
  <c r="CL32" i="18"/>
  <c r="BO35" i="18"/>
  <c r="BE7" i="18"/>
  <c r="AE36" i="18"/>
  <c r="AK35" i="18"/>
  <c r="AS66" i="18"/>
  <c r="V98" i="18"/>
  <c r="AK42" i="18"/>
  <c r="CX5" i="18"/>
  <c r="AF66" i="18"/>
  <c r="AG70" i="18"/>
  <c r="AW13" i="18"/>
  <c r="Z80" i="18"/>
  <c r="BO43" i="18"/>
  <c r="BC9" i="18"/>
  <c r="Z31" i="18"/>
  <c r="BP56" i="18"/>
  <c r="AS22" i="18"/>
  <c r="AO36" i="18"/>
  <c r="CR80" i="18"/>
  <c r="AI73" i="18"/>
  <c r="AT93" i="18"/>
  <c r="AE50" i="18"/>
  <c r="AT94" i="18"/>
  <c r="AM79" i="18"/>
  <c r="AA52" i="18"/>
  <c r="BE60" i="18"/>
  <c r="P44" i="18"/>
  <c r="Z61" i="18"/>
  <c r="AG31" i="18"/>
  <c r="AR59" i="18"/>
  <c r="AU103" i="18"/>
  <c r="AA15" i="18"/>
  <c r="AL10" i="18"/>
  <c r="AI12" i="18"/>
  <c r="AW47" i="18"/>
  <c r="BI10" i="18"/>
  <c r="AO75" i="18"/>
  <c r="O12" i="18"/>
  <c r="BH54" i="18"/>
  <c r="BC77" i="18"/>
  <c r="BA65" i="18"/>
  <c r="U52" i="18"/>
  <c r="BO21" i="18"/>
  <c r="CA5" i="18"/>
  <c r="BW17" i="18"/>
  <c r="P14" i="18"/>
  <c r="BI87" i="18"/>
  <c r="AX27" i="18"/>
  <c r="AL29" i="18"/>
  <c r="BU58" i="18"/>
  <c r="CU15" i="18"/>
  <c r="AO40" i="18"/>
  <c r="CH24" i="18"/>
  <c r="BN57" i="18"/>
  <c r="BD79" i="18"/>
  <c r="CC100" i="18"/>
  <c r="CI56" i="18"/>
  <c r="AS65" i="18"/>
  <c r="W9" i="18"/>
  <c r="CG98" i="18"/>
  <c r="AH65" i="18"/>
  <c r="AC65" i="18"/>
  <c r="AC66" i="18"/>
  <c r="BT103" i="18"/>
  <c r="Z8" i="18"/>
  <c r="BT16" i="18"/>
  <c r="BN32" i="18"/>
  <c r="BQ47" i="18"/>
  <c r="BL5" i="18"/>
  <c r="AO79" i="18"/>
  <c r="CM28" i="18"/>
  <c r="BJ39" i="18"/>
  <c r="Z97" i="18"/>
  <c r="AZ82" i="18"/>
  <c r="Y71" i="18"/>
  <c r="CI6" i="18"/>
  <c r="CE76" i="18"/>
  <c r="AZ54" i="18"/>
  <c r="BP89" i="18"/>
  <c r="AT82" i="18"/>
  <c r="BX49" i="18"/>
  <c r="BK11" i="18"/>
  <c r="BY83" i="18"/>
  <c r="BO9" i="18"/>
  <c r="BW65" i="18"/>
  <c r="AN9" i="18"/>
  <c r="BS21" i="18"/>
  <c r="BA61" i="18"/>
  <c r="BG48" i="18"/>
  <c r="L21" i="18"/>
  <c r="CM26" i="18"/>
  <c r="AH97" i="18"/>
  <c r="AM28" i="18"/>
  <c r="AZ90" i="18"/>
  <c r="N91" i="18"/>
  <c r="BE73" i="18"/>
  <c r="AR88" i="18"/>
  <c r="BJ61" i="18"/>
  <c r="AT40" i="18"/>
  <c r="AZ26" i="18"/>
  <c r="AW72" i="18"/>
  <c r="AP35" i="18"/>
  <c r="CQ63" i="18"/>
  <c r="AL55" i="18"/>
  <c r="AH25" i="18"/>
  <c r="AK50" i="18"/>
  <c r="Y96" i="18"/>
  <c r="AX96" i="18"/>
  <c r="CG45" i="18"/>
  <c r="BH75" i="18"/>
  <c r="AF43" i="18"/>
  <c r="W44" i="18"/>
  <c r="AK92" i="18"/>
  <c r="AG68" i="18"/>
  <c r="BW8" i="18"/>
  <c r="AT5" i="18"/>
  <c r="AQ49" i="18"/>
  <c r="Z51" i="18"/>
  <c r="AS59" i="18"/>
  <c r="AP13" i="18"/>
  <c r="AZ87" i="18"/>
  <c r="BD16" i="18"/>
  <c r="CK66" i="18"/>
  <c r="AE99" i="18"/>
  <c r="BJ23" i="18"/>
  <c r="AZ61" i="18"/>
  <c r="BM3" i="18"/>
  <c r="AN29" i="18"/>
  <c r="BA88" i="18"/>
  <c r="BN98" i="18"/>
  <c r="AP71" i="18"/>
  <c r="BU20" i="18"/>
  <c r="BO31" i="18"/>
  <c r="CR87" i="18"/>
  <c r="CO40" i="18"/>
  <c r="BW18" i="18"/>
  <c r="BC81" i="18"/>
  <c r="CF17" i="18"/>
  <c r="BS38" i="18"/>
  <c r="BK14" i="18"/>
  <c r="AJ23" i="18"/>
  <c r="AX66" i="18"/>
  <c r="CF40" i="18"/>
  <c r="CQ15" i="18"/>
  <c r="K73" i="18"/>
  <c r="AT89" i="18"/>
  <c r="BO86" i="18"/>
  <c r="AE67" i="18"/>
  <c r="AK41" i="18"/>
  <c r="BX62" i="18"/>
  <c r="AB102" i="18"/>
  <c r="AM21" i="18"/>
  <c r="AT77" i="18"/>
  <c r="M3" i="18"/>
  <c r="CH22" i="18"/>
  <c r="AO70" i="18"/>
  <c r="BS26" i="18"/>
  <c r="AR13" i="18"/>
  <c r="CR59" i="18"/>
  <c r="R23" i="18"/>
  <c r="K81" i="18"/>
  <c r="AW94" i="18"/>
  <c r="CF26" i="18"/>
  <c r="CF103" i="18"/>
  <c r="AN21" i="18"/>
  <c r="AN48" i="18"/>
  <c r="AM93" i="18"/>
  <c r="BU34" i="18"/>
  <c r="V36" i="18"/>
  <c r="T53" i="18"/>
  <c r="M14" i="18"/>
  <c r="Y18" i="18"/>
  <c r="AB72" i="18"/>
  <c r="P57" i="18"/>
  <c r="CA94" i="18"/>
  <c r="N48" i="18"/>
  <c r="CB96" i="18"/>
  <c r="BU70" i="18"/>
  <c r="AC25" i="18"/>
  <c r="AP28" i="18"/>
  <c r="BG96" i="18"/>
  <c r="BT54" i="18"/>
  <c r="AR55" i="18"/>
  <c r="AQ73" i="18"/>
  <c r="AS28" i="18"/>
  <c r="BE63" i="18"/>
  <c r="BM71" i="18"/>
  <c r="CN15" i="18"/>
  <c r="AK56" i="18"/>
  <c r="AX30" i="18"/>
  <c r="BQ84" i="18"/>
  <c r="K59" i="18"/>
  <c r="BT60" i="18"/>
  <c r="AV75" i="18"/>
  <c r="CZ7" i="18"/>
  <c r="P102" i="18"/>
  <c r="AH89" i="18"/>
  <c r="AU16" i="18"/>
  <c r="BB37" i="18"/>
  <c r="AY82" i="18"/>
  <c r="Y50" i="18"/>
  <c r="CS52" i="18"/>
  <c r="AK74" i="18"/>
  <c r="K56" i="18"/>
  <c r="CR56" i="18"/>
  <c r="BE40" i="18"/>
  <c r="AS5" i="18"/>
  <c r="BE92" i="18"/>
  <c r="CD72" i="18"/>
  <c r="BL90" i="18"/>
  <c r="BS12" i="18"/>
  <c r="AW81" i="18"/>
  <c r="AD21" i="18"/>
  <c r="CG99" i="18"/>
  <c r="AG4" i="18"/>
  <c r="CI29" i="18"/>
  <c r="AH16" i="18"/>
  <c r="V57" i="18"/>
  <c r="BE13" i="18"/>
  <c r="BG18" i="18"/>
  <c r="AI60" i="18"/>
  <c r="I51" i="18"/>
  <c r="AY58" i="18"/>
  <c r="BG81" i="18"/>
  <c r="AV40" i="18"/>
  <c r="AC36" i="18"/>
  <c r="N5" i="18"/>
  <c r="BU43" i="18"/>
  <c r="BC89" i="18"/>
  <c r="AK73" i="18"/>
  <c r="CC29" i="18"/>
  <c r="AJ79" i="18"/>
  <c r="BW54" i="18"/>
  <c r="BH91" i="18"/>
  <c r="CJ9" i="18"/>
  <c r="AZ103" i="18"/>
  <c r="BG41" i="18"/>
  <c r="BG50" i="18"/>
  <c r="BK78" i="18"/>
  <c r="BW43" i="18"/>
  <c r="BZ80" i="18"/>
  <c r="BW5" i="18"/>
  <c r="BB92" i="18"/>
  <c r="U60" i="18"/>
  <c r="CA15" i="18"/>
  <c r="BE28" i="18"/>
  <c r="AW97" i="18"/>
  <c r="BL59" i="18"/>
  <c r="BK44" i="18"/>
  <c r="Y72" i="18"/>
  <c r="CP71" i="18"/>
  <c r="BE25" i="18"/>
  <c r="AM80" i="18"/>
  <c r="BG94" i="18"/>
  <c r="S31" i="18"/>
  <c r="BC46" i="18"/>
  <c r="AU24" i="18"/>
  <c r="CB103" i="18"/>
  <c r="AY39" i="18"/>
  <c r="AX60" i="18"/>
  <c r="U50" i="18"/>
  <c r="U82" i="18"/>
  <c r="CL92" i="18"/>
  <c r="AL49" i="18"/>
  <c r="BA20" i="18"/>
  <c r="BQ79" i="18"/>
  <c r="BE52" i="18"/>
  <c r="AN52" i="18"/>
  <c r="AN42" i="18"/>
  <c r="X75" i="18"/>
  <c r="BN82" i="18"/>
  <c r="AQ47" i="18"/>
  <c r="AP55" i="18"/>
  <c r="BH19" i="18"/>
  <c r="K92" i="18"/>
  <c r="BP68" i="18"/>
  <c r="BI82" i="18"/>
  <c r="AF11" i="18"/>
  <c r="AA93" i="18"/>
  <c r="AG76" i="18"/>
  <c r="BB86" i="18"/>
  <c r="AA94" i="18"/>
  <c r="BG79" i="18"/>
  <c r="AT11" i="18"/>
  <c r="CW35" i="18"/>
  <c r="BE11" i="18"/>
  <c r="O63" i="18"/>
  <c r="R14" i="18"/>
  <c r="AK14" i="18"/>
  <c r="AG82" i="18"/>
  <c r="BA95" i="18"/>
  <c r="BX61" i="18"/>
  <c r="AW33" i="18"/>
  <c r="BG70" i="18"/>
  <c r="AB26" i="18"/>
  <c r="BA84" i="18"/>
  <c r="AG96" i="18"/>
  <c r="BT47" i="18"/>
  <c r="AG38" i="18"/>
  <c r="AB33" i="18"/>
  <c r="AZ43" i="18"/>
  <c r="BI46" i="18"/>
  <c r="AH23" i="18"/>
  <c r="CR21" i="18"/>
  <c r="R58" i="18"/>
  <c r="CC35" i="18"/>
  <c r="BO42" i="18"/>
  <c r="BM39" i="18"/>
  <c r="AZ94" i="18"/>
  <c r="BZ96" i="18"/>
  <c r="AN88" i="18"/>
  <c r="BI29" i="18"/>
  <c r="BE90" i="18"/>
  <c r="AR73" i="18"/>
  <c r="CJ65" i="18"/>
  <c r="BX59" i="18"/>
  <c r="BG21" i="18"/>
  <c r="BY101" i="18"/>
  <c r="J83" i="18"/>
  <c r="BW87" i="18"/>
  <c r="BF79" i="18"/>
  <c r="BM103" i="18"/>
  <c r="AE74" i="18"/>
  <c r="AP100" i="18"/>
  <c r="AD32" i="18"/>
  <c r="AZ38" i="18"/>
  <c r="BV90" i="18"/>
  <c r="BU91" i="18"/>
  <c r="AM4" i="18"/>
  <c r="BP26" i="18"/>
  <c r="BB85" i="18"/>
  <c r="AB20" i="18"/>
  <c r="AN49" i="18"/>
  <c r="BU86" i="18"/>
  <c r="BF103" i="18"/>
  <c r="AX22" i="18"/>
  <c r="AO26" i="18"/>
  <c r="AT51" i="18"/>
  <c r="CV61" i="18"/>
  <c r="BP45" i="18"/>
  <c r="CE87" i="18"/>
  <c r="AG9" i="18"/>
  <c r="CP19" i="18"/>
  <c r="AA24" i="18"/>
  <c r="Z15" i="18"/>
  <c r="BU54" i="18"/>
  <c r="O88" i="18"/>
  <c r="R4" i="18"/>
  <c r="BI78" i="18"/>
  <c r="Q5" i="18"/>
  <c r="BH22" i="18"/>
  <c r="CD101" i="18"/>
  <c r="BI47" i="18"/>
  <c r="N43" i="18"/>
  <c r="AW90" i="18"/>
  <c r="AZ88" i="18"/>
  <c r="AI21" i="18"/>
  <c r="BA86" i="18"/>
  <c r="U79" i="18"/>
  <c r="BG13" i="18"/>
  <c r="CI92" i="18"/>
  <c r="AI4" i="18"/>
  <c r="CQ88" i="18"/>
  <c r="BD6" i="18"/>
  <c r="CX45" i="18"/>
  <c r="K78" i="18"/>
  <c r="BO56" i="18"/>
  <c r="BZ71" i="18"/>
  <c r="BL75" i="18"/>
  <c r="BG53" i="18"/>
  <c r="BI67" i="18"/>
  <c r="BZ62" i="18"/>
  <c r="AY47" i="18"/>
  <c r="V103" i="18"/>
  <c r="AE24" i="18"/>
  <c r="BL4" i="18"/>
  <c r="BT93" i="18"/>
  <c r="BF55" i="18"/>
  <c r="CD66" i="18"/>
  <c r="J9" i="18"/>
  <c r="AH96" i="18"/>
  <c r="CP75" i="18"/>
  <c r="AC77" i="18"/>
  <c r="BQ16" i="18"/>
  <c r="BU61" i="18"/>
  <c r="T28" i="18"/>
  <c r="AM76" i="18"/>
  <c r="AY88" i="18"/>
  <c r="CN12" i="18"/>
  <c r="BJ77" i="18"/>
  <c r="M48" i="18"/>
  <c r="AJ11" i="18"/>
  <c r="CQ13" i="18"/>
  <c r="AZ97" i="18"/>
  <c r="AZ69" i="18"/>
  <c r="AG10" i="18"/>
  <c r="AH55" i="18"/>
  <c r="AF36" i="18"/>
  <c r="AS75" i="18"/>
  <c r="I53" i="18"/>
  <c r="AU29" i="18"/>
  <c r="BN30" i="18"/>
  <c r="AF21" i="18"/>
  <c r="Y10" i="18"/>
  <c r="AB37" i="18"/>
  <c r="BI99" i="18"/>
  <c r="BJ8" i="18"/>
  <c r="CV15" i="18"/>
  <c r="AJ96" i="18"/>
  <c r="BW14" i="18"/>
  <c r="V74" i="18"/>
  <c r="AL72" i="18"/>
  <c r="K19" i="18"/>
  <c r="AO91" i="18"/>
  <c r="AB58" i="18"/>
  <c r="BI55" i="18"/>
  <c r="AO94" i="18"/>
  <c r="CU39" i="18"/>
  <c r="CS68" i="18"/>
  <c r="BW52" i="18"/>
  <c r="DA84" i="18"/>
  <c r="Q3" i="18"/>
  <c r="K83" i="18"/>
  <c r="BC42" i="18"/>
  <c r="BJ99" i="18"/>
  <c r="CW49" i="18"/>
  <c r="V72" i="18"/>
  <c r="M75" i="18"/>
  <c r="BO62" i="18"/>
  <c r="L97" i="18"/>
  <c r="T34" i="18"/>
  <c r="Q7" i="18"/>
  <c r="K32" i="18"/>
  <c r="CG20" i="18"/>
  <c r="AM99" i="18"/>
  <c r="AI53" i="18"/>
  <c r="BV34" i="18"/>
  <c r="CL50" i="18"/>
  <c r="BD45" i="18"/>
  <c r="AD72" i="18"/>
  <c r="R18" i="18"/>
  <c r="K91" i="18"/>
  <c r="P77" i="18"/>
  <c r="N82" i="18"/>
  <c r="BC76" i="18"/>
  <c r="BW92" i="18"/>
  <c r="AW34" i="18"/>
  <c r="BJ53" i="18"/>
  <c r="I16" i="18"/>
  <c r="AL80" i="18"/>
  <c r="W12" i="18"/>
  <c r="BL76" i="18"/>
  <c r="T9" i="18"/>
  <c r="BE61" i="18"/>
  <c r="AV4" i="18"/>
  <c r="CW82" i="18"/>
  <c r="CC48" i="18"/>
  <c r="J63" i="18"/>
  <c r="AQ72" i="18"/>
  <c r="CM69" i="18"/>
  <c r="J5" i="18"/>
  <c r="BX92" i="18"/>
  <c r="CM64" i="18"/>
  <c r="CF3" i="18"/>
  <c r="BU62" i="18"/>
  <c r="CR38" i="18"/>
  <c r="BY29" i="18"/>
  <c r="BY45" i="18"/>
  <c r="BH94" i="18"/>
  <c r="BQ31" i="18"/>
  <c r="Z78" i="18"/>
  <c r="BB58" i="18"/>
  <c r="AA57" i="18"/>
  <c r="CM95" i="18"/>
  <c r="Y23" i="18"/>
  <c r="T86" i="18"/>
  <c r="Z35" i="18"/>
  <c r="CA39" i="18"/>
  <c r="BV67" i="18"/>
  <c r="AK32" i="18"/>
  <c r="CD95" i="18"/>
  <c r="AH80" i="18"/>
  <c r="AK22" i="18"/>
  <c r="S46" i="18"/>
  <c r="AE63" i="18"/>
  <c r="BH10" i="18"/>
  <c r="CH88" i="18"/>
  <c r="BA53" i="18"/>
  <c r="BW49" i="18"/>
  <c r="Y33" i="18"/>
  <c r="J61" i="18"/>
  <c r="AO63" i="18"/>
  <c r="AX91" i="18"/>
  <c r="AZ16" i="18"/>
  <c r="K14" i="18"/>
  <c r="CP48" i="18"/>
  <c r="AX99" i="18"/>
  <c r="AY93" i="18"/>
  <c r="BG95" i="18"/>
  <c r="AQ35" i="18"/>
  <c r="AX26" i="18"/>
  <c r="AR14" i="18"/>
  <c r="AT95" i="18"/>
  <c r="CL71" i="18"/>
  <c r="CC22" i="18"/>
  <c r="BJ73" i="18"/>
  <c r="AV53" i="18"/>
  <c r="BF3" i="18"/>
  <c r="BU28" i="18"/>
  <c r="BL45" i="18"/>
  <c r="BH103" i="18"/>
  <c r="BP19" i="18"/>
  <c r="BW93" i="18"/>
  <c r="BA28" i="18"/>
  <c r="BJ3" i="18"/>
  <c r="M8" i="18"/>
  <c r="AS49" i="18"/>
  <c r="Y35" i="18"/>
  <c r="AU22" i="18"/>
  <c r="T64" i="18"/>
  <c r="BH39" i="18"/>
  <c r="BP28" i="18"/>
  <c r="J51" i="18"/>
  <c r="R9" i="18"/>
  <c r="BQ71" i="18"/>
  <c r="AD52" i="18"/>
  <c r="AV19" i="18"/>
  <c r="CR61" i="18"/>
  <c r="AZ85" i="18"/>
  <c r="BO76" i="18"/>
  <c r="AT41" i="18"/>
  <c r="BA81" i="18"/>
  <c r="AE77" i="18"/>
  <c r="AT43" i="18"/>
  <c r="AV31" i="18"/>
  <c r="AN62" i="18"/>
  <c r="BR8" i="18"/>
  <c r="BV33" i="18"/>
  <c r="AN8" i="18"/>
  <c r="AG17" i="18"/>
  <c r="CD55" i="18"/>
  <c r="AE53" i="18"/>
  <c r="AU31" i="18"/>
  <c r="BJ20" i="18"/>
  <c r="BD32" i="18"/>
  <c r="P48" i="18"/>
  <c r="BB75" i="18"/>
  <c r="AA6" i="18"/>
  <c r="AH75" i="18"/>
  <c r="AQ98" i="18"/>
  <c r="AE27" i="18"/>
  <c r="BG89" i="18"/>
  <c r="AP103" i="18"/>
  <c r="CI16" i="18"/>
  <c r="Y56" i="18"/>
  <c r="BC8" i="18"/>
  <c r="AY43" i="18"/>
  <c r="BJ92" i="18"/>
  <c r="BU16" i="18"/>
  <c r="AS64" i="18"/>
  <c r="CN66" i="18"/>
  <c r="AJ46" i="18"/>
  <c r="AM18" i="18"/>
  <c r="AR95" i="18"/>
  <c r="AR38" i="18"/>
  <c r="BY20" i="18"/>
  <c r="BA85" i="18"/>
  <c r="BK98" i="18"/>
  <c r="AK21" i="18"/>
  <c r="BW67" i="18"/>
  <c r="CB45" i="18"/>
  <c r="AU27" i="18"/>
  <c r="BH83" i="18"/>
  <c r="AO98" i="18"/>
  <c r="AC103" i="18"/>
  <c r="AX53" i="18"/>
  <c r="BQ21" i="18"/>
  <c r="BV31" i="18"/>
  <c r="T60" i="18"/>
  <c r="BI57" i="18"/>
  <c r="AQ79" i="18"/>
  <c r="BH25" i="18"/>
  <c r="AZ91" i="18"/>
  <c r="CC17" i="18"/>
  <c r="BD29" i="18"/>
  <c r="AG57" i="18"/>
  <c r="BK99" i="18"/>
  <c r="BT55" i="18"/>
  <c r="K76" i="18"/>
  <c r="AJ48" i="18"/>
  <c r="AU72" i="18"/>
  <c r="BP70" i="18"/>
  <c r="M67" i="18"/>
  <c r="AY36" i="18"/>
  <c r="P47" i="18"/>
  <c r="BJ100" i="18"/>
  <c r="BK48" i="18"/>
  <c r="AG5" i="18"/>
  <c r="BI79" i="18"/>
  <c r="AZ86" i="18"/>
  <c r="AX84" i="18"/>
  <c r="BK30" i="18"/>
  <c r="CJ19" i="18"/>
  <c r="AN63" i="18"/>
  <c r="BD35" i="18"/>
  <c r="BA67" i="18"/>
  <c r="AB73" i="18"/>
  <c r="AF90" i="18"/>
  <c r="CL19" i="18"/>
  <c r="AK54" i="18"/>
  <c r="CC8" i="18"/>
  <c r="AP73" i="18"/>
  <c r="BT12" i="18"/>
  <c r="AC13" i="18"/>
  <c r="AS76" i="18"/>
  <c r="Z46" i="18"/>
  <c r="CA17" i="18"/>
  <c r="BH37" i="18"/>
  <c r="AS72" i="18"/>
  <c r="X15" i="18"/>
  <c r="AJ38" i="18"/>
  <c r="BE3" i="18"/>
  <c r="BO6" i="18"/>
  <c r="AP63" i="18"/>
  <c r="AM64" i="18"/>
  <c r="CB74" i="18"/>
  <c r="BV54" i="18"/>
  <c r="CQ103" i="18"/>
  <c r="AX87" i="18"/>
  <c r="L65" i="18"/>
  <c r="AZ81" i="18"/>
  <c r="BK53" i="18"/>
  <c r="BM43" i="18"/>
  <c r="BX55" i="18"/>
  <c r="M66" i="18"/>
  <c r="AF13" i="18"/>
  <c r="AG100" i="18"/>
  <c r="AW28" i="18"/>
  <c r="BI40" i="18"/>
  <c r="BY16" i="18"/>
  <c r="BC16" i="18"/>
  <c r="AR19" i="18"/>
  <c r="AQ41" i="18"/>
  <c r="BK45" i="18"/>
  <c r="V80" i="18"/>
  <c r="Y78" i="18"/>
  <c r="CE15" i="18"/>
  <c r="AA73" i="18"/>
  <c r="CB85" i="18"/>
  <c r="J48" i="18"/>
  <c r="CN94" i="18"/>
  <c r="BV18" i="18"/>
  <c r="AQ12" i="18"/>
  <c r="BO19" i="18"/>
  <c r="AW74" i="18"/>
  <c r="AY89" i="18"/>
  <c r="AO17" i="18"/>
  <c r="AO64" i="18"/>
  <c r="O29" i="18"/>
  <c r="BO57" i="18"/>
  <c r="BO30" i="18"/>
  <c r="AX89" i="18"/>
  <c r="CZ26" i="18"/>
  <c r="BI49" i="18"/>
  <c r="BV70" i="18"/>
  <c r="AR61" i="18"/>
  <c r="BT77" i="18"/>
  <c r="BB14" i="18"/>
  <c r="AQ101" i="18"/>
  <c r="BK47" i="18"/>
  <c r="AJ88" i="18"/>
  <c r="BB54" i="18"/>
  <c r="BE51" i="18"/>
  <c r="AY9" i="18"/>
  <c r="BL53" i="18"/>
  <c r="S97" i="18"/>
  <c r="BD55" i="18"/>
  <c r="CR94" i="18"/>
  <c r="L100" i="18"/>
  <c r="L7" i="18"/>
  <c r="CJ54" i="18"/>
  <c r="AX83" i="18"/>
  <c r="BL17" i="18"/>
  <c r="Y66" i="18"/>
  <c r="BC48" i="18"/>
  <c r="BT45" i="18"/>
  <c r="X96" i="18"/>
  <c r="BG102" i="18"/>
  <c r="Q16" i="18"/>
  <c r="CE57" i="18"/>
  <c r="U16" i="18"/>
  <c r="P36" i="18"/>
  <c r="AY76" i="18"/>
  <c r="J15" i="18"/>
  <c r="AP32" i="18"/>
  <c r="O81" i="18"/>
  <c r="CC38" i="18"/>
  <c r="BW13" i="18"/>
  <c r="BB31" i="18"/>
  <c r="BA30" i="18"/>
  <c r="BL22" i="18"/>
  <c r="CQ4" i="18"/>
  <c r="AX71" i="18"/>
  <c r="CN34" i="18"/>
  <c r="X10" i="18"/>
  <c r="BU17" i="18"/>
  <c r="R19" i="18"/>
  <c r="AK60" i="18"/>
  <c r="AM61" i="18"/>
  <c r="BZ20" i="18"/>
  <c r="BP61" i="18"/>
  <c r="AR34" i="18"/>
  <c r="AX88" i="18"/>
  <c r="BA41" i="18"/>
  <c r="BG86" i="18"/>
  <c r="AO76" i="18"/>
  <c r="R93" i="18"/>
  <c r="AR48" i="18"/>
  <c r="AY8" i="18"/>
  <c r="AZ33" i="18"/>
  <c r="BV21" i="18"/>
  <c r="S83" i="18"/>
  <c r="AP82" i="18"/>
  <c r="BE97" i="18"/>
  <c r="BP20" i="18"/>
  <c r="Q56" i="18"/>
  <c r="AL91" i="18"/>
  <c r="BT7" i="18"/>
  <c r="CA55" i="18"/>
  <c r="BZ94" i="18"/>
  <c r="BK50" i="18"/>
  <c r="AH39" i="18"/>
  <c r="AU84" i="18"/>
  <c r="AR94" i="18"/>
  <c r="BF18" i="18"/>
  <c r="AO100" i="18"/>
  <c r="J69" i="18"/>
  <c r="CG34" i="18"/>
  <c r="AP83" i="18"/>
  <c r="AZ35" i="18"/>
  <c r="CX62" i="18"/>
  <c r="AN19" i="18"/>
  <c r="BC78" i="18"/>
  <c r="R53" i="18"/>
  <c r="BG99" i="18"/>
  <c r="AR91" i="18"/>
  <c r="AT99" i="18"/>
  <c r="AX50" i="18"/>
  <c r="BD69" i="18"/>
  <c r="BQ45" i="18"/>
  <c r="CD37" i="18"/>
  <c r="AJ57" i="18"/>
  <c r="AL4" i="18"/>
  <c r="AW3" i="18"/>
  <c r="BL38" i="18"/>
  <c r="AW99" i="18"/>
  <c r="AP91" i="18"/>
  <c r="Z93" i="18"/>
  <c r="AC7" i="18"/>
  <c r="CD22" i="18"/>
  <c r="AB23" i="18"/>
  <c r="BF88" i="18"/>
  <c r="V86" i="18"/>
  <c r="AH73" i="18"/>
  <c r="BL36" i="18"/>
  <c r="CN72" i="18"/>
  <c r="BP46" i="18"/>
  <c r="BJ64" i="18"/>
  <c r="BB59" i="18"/>
  <c r="BX75" i="18"/>
  <c r="AO83" i="18"/>
  <c r="CC33" i="18"/>
  <c r="BF97" i="18"/>
  <c r="X38" i="18"/>
  <c r="AM16" i="18"/>
  <c r="AH93" i="18"/>
  <c r="BR74" i="18"/>
  <c r="BC87" i="18"/>
  <c r="T84" i="18"/>
  <c r="CJ78" i="18"/>
  <c r="BP103" i="18"/>
  <c r="BQ61" i="18"/>
  <c r="R33" i="18"/>
  <c r="Z25" i="18"/>
  <c r="AV16" i="18"/>
  <c r="CH78" i="18"/>
  <c r="AL100" i="18"/>
  <c r="BS20" i="18"/>
  <c r="CQ86" i="18"/>
  <c r="S63" i="18"/>
  <c r="AJ41" i="18"/>
  <c r="BN44" i="18"/>
  <c r="AX33" i="18"/>
  <c r="BE49" i="18"/>
  <c r="N7" i="18"/>
  <c r="CM6" i="18"/>
  <c r="L48" i="18"/>
  <c r="AF64" i="18"/>
  <c r="BL46" i="18"/>
  <c r="BY56" i="18"/>
  <c r="BO77" i="18"/>
  <c r="AS8" i="18"/>
  <c r="CJ61" i="18"/>
  <c r="AF40" i="18"/>
  <c r="AM75" i="18"/>
  <c r="BH42" i="18"/>
  <c r="AZ42" i="18"/>
  <c r="BQ93" i="18"/>
  <c r="AV26" i="18"/>
  <c r="BA36" i="18"/>
  <c r="CJ95" i="18"/>
  <c r="BG39" i="18"/>
  <c r="BL81" i="18"/>
  <c r="AZ56" i="18"/>
  <c r="BU60" i="18"/>
  <c r="CG40" i="18"/>
  <c r="AE86" i="18"/>
  <c r="BC12" i="18"/>
  <c r="CF58" i="18"/>
  <c r="BJ78" i="18"/>
  <c r="CO94" i="18"/>
  <c r="BY70" i="18"/>
  <c r="CC14" i="18"/>
  <c r="AL53" i="18"/>
  <c r="S20" i="18"/>
  <c r="AZ60" i="18"/>
  <c r="CS86" i="18"/>
  <c r="AB9" i="18"/>
  <c r="AF97" i="18"/>
  <c r="CA74" i="18"/>
  <c r="CO57" i="18"/>
  <c r="BO24" i="18"/>
  <c r="AW37" i="18"/>
  <c r="BA52" i="18"/>
  <c r="BD93" i="18"/>
  <c r="CG61" i="18"/>
  <c r="BI88" i="18"/>
  <c r="AU17" i="18"/>
  <c r="AM57" i="18"/>
  <c r="AE72" i="18"/>
  <c r="BC69" i="18"/>
  <c r="BG76" i="18"/>
  <c r="Z100" i="18"/>
  <c r="W31" i="18"/>
  <c r="AB56" i="18"/>
  <c r="R6" i="18"/>
  <c r="AJ89" i="18"/>
  <c r="M84" i="18"/>
  <c r="CI26" i="18"/>
  <c r="AU55" i="18"/>
  <c r="BD63" i="18"/>
  <c r="V46" i="18"/>
  <c r="AD34" i="18"/>
  <c r="AM90" i="18"/>
  <c r="AF77" i="18"/>
  <c r="BN25" i="18"/>
  <c r="BA17" i="18"/>
  <c r="AJ54" i="18"/>
  <c r="BP38" i="18"/>
  <c r="AE41" i="18"/>
  <c r="AP46" i="18"/>
  <c r="CD24" i="18"/>
  <c r="BM16" i="18"/>
  <c r="AX40" i="18"/>
  <c r="CJ42" i="18"/>
  <c r="AI71" i="18"/>
  <c r="BD72" i="18"/>
  <c r="CB70" i="18"/>
  <c r="AK39" i="18"/>
  <c r="AI51" i="18"/>
  <c r="AP41" i="18"/>
  <c r="Z71" i="18"/>
  <c r="AM94" i="18"/>
  <c r="BF30" i="18"/>
  <c r="BG9" i="18"/>
  <c r="BR44" i="18"/>
  <c r="BU11" i="18"/>
  <c r="AU12" i="18"/>
  <c r="AF49" i="18"/>
  <c r="CH103" i="18"/>
  <c r="AX73" i="18"/>
  <c r="AB88" i="18"/>
  <c r="BP55" i="18"/>
  <c r="BQ102" i="18"/>
  <c r="BV42" i="18"/>
  <c r="AJ28" i="18"/>
  <c r="BZ40" i="18"/>
  <c r="AQ80" i="18"/>
  <c r="BE43" i="18"/>
  <c r="BY31" i="18"/>
  <c r="BQ74" i="18"/>
  <c r="AV86" i="18"/>
  <c r="S32" i="18"/>
  <c r="CJ90" i="18"/>
  <c r="BY21" i="18"/>
  <c r="AB19" i="18"/>
  <c r="O22" i="18"/>
  <c r="BZ78" i="18"/>
  <c r="CB49" i="18"/>
  <c r="U92" i="18"/>
  <c r="AN11" i="18"/>
  <c r="AI76" i="18"/>
  <c r="X78" i="18"/>
  <c r="BO74" i="18"/>
  <c r="CQ5" i="18"/>
  <c r="BM50" i="18"/>
  <c r="BR67" i="18"/>
  <c r="BW74" i="18"/>
  <c r="AU3" i="18"/>
  <c r="AJ100" i="18"/>
  <c r="X95" i="18"/>
  <c r="BK91" i="18"/>
  <c r="AS36" i="18"/>
  <c r="AS43" i="18"/>
  <c r="AD84" i="18"/>
  <c r="AO47" i="18"/>
  <c r="R81" i="18"/>
  <c r="Q25" i="18"/>
  <c r="R31" i="18"/>
  <c r="CD58" i="18"/>
  <c r="AJ15" i="18"/>
  <c r="AF37" i="18"/>
  <c r="AB41" i="18"/>
  <c r="AA30" i="18"/>
  <c r="BX39" i="18"/>
  <c r="AS38" i="18"/>
  <c r="BP48" i="18"/>
  <c r="BT99" i="18"/>
  <c r="AQ69" i="18"/>
  <c r="AB84" i="18"/>
  <c r="BF90" i="18"/>
  <c r="CK84" i="18"/>
  <c r="BL66" i="18"/>
  <c r="CK90" i="18"/>
  <c r="AT73" i="18"/>
  <c r="AW86" i="18"/>
  <c r="CZ17" i="18"/>
  <c r="BC40" i="18"/>
  <c r="AQ89" i="18"/>
  <c r="BW39" i="18"/>
  <c r="AC78" i="18"/>
  <c r="BH43" i="18"/>
  <c r="BB42" i="18"/>
  <c r="BE67" i="18"/>
  <c r="AX49" i="18"/>
  <c r="AO74" i="18"/>
  <c r="AV46" i="18"/>
  <c r="AM53" i="18"/>
  <c r="BG60" i="18"/>
  <c r="BF73" i="18"/>
  <c r="J57" i="18"/>
  <c r="T102" i="18"/>
  <c r="BY43" i="18"/>
  <c r="BC70" i="18"/>
  <c r="BD73" i="18"/>
  <c r="DA64" i="18"/>
  <c r="BI54" i="18"/>
  <c r="AR23" i="18"/>
  <c r="AE3" i="18"/>
  <c r="BR79" i="18"/>
  <c r="CH17" i="18"/>
  <c r="BN64" i="18"/>
  <c r="BL55" i="18"/>
  <c r="BA74" i="18"/>
  <c r="AE68" i="18"/>
  <c r="BK75" i="18"/>
  <c r="BO44" i="18"/>
  <c r="CE31" i="18"/>
  <c r="CK24" i="18"/>
  <c r="AY41" i="18"/>
  <c r="BV15" i="18"/>
  <c r="AW68" i="18"/>
  <c r="CC18" i="18"/>
  <c r="BF24" i="18"/>
  <c r="P41" i="18"/>
  <c r="AF31" i="18"/>
  <c r="BB82" i="18"/>
  <c r="BA71" i="18"/>
  <c r="AQ75" i="18"/>
  <c r="AU33" i="18"/>
  <c r="CG67" i="18"/>
  <c r="AK82" i="18"/>
  <c r="K11" i="18"/>
  <c r="BI66" i="18"/>
  <c r="AI52" i="18"/>
  <c r="AH14" i="18"/>
  <c r="BM91" i="18"/>
  <c r="CK61" i="18"/>
  <c r="BJ57" i="18"/>
  <c r="CG70" i="18"/>
  <c r="BF82" i="18"/>
  <c r="CL80" i="18"/>
  <c r="BC103" i="18"/>
  <c r="K79" i="18"/>
  <c r="AN86" i="18"/>
  <c r="I17" i="18"/>
  <c r="AU35" i="18"/>
  <c r="AC17" i="18"/>
  <c r="V91" i="18"/>
  <c r="CO103" i="18"/>
  <c r="CN103" i="18"/>
  <c r="AK38" i="18"/>
  <c r="BL13" i="18"/>
  <c r="CI12" i="18"/>
  <c r="BS98" i="18"/>
  <c r="AY102" i="18"/>
  <c r="AA79" i="18"/>
  <c r="BY44" i="18"/>
  <c r="BL43" i="18"/>
  <c r="BO97" i="18"/>
  <c r="BS42" i="18"/>
  <c r="BY95" i="18"/>
  <c r="BB98" i="18"/>
  <c r="BJ101" i="18"/>
  <c r="AV99" i="18"/>
  <c r="BB44" i="18"/>
  <c r="AK71" i="18"/>
  <c r="BA3" i="18"/>
  <c r="AG51" i="18"/>
  <c r="J103" i="18"/>
  <c r="AJ63" i="18"/>
  <c r="AI80" i="18"/>
  <c r="AQ30" i="18"/>
  <c r="P81" i="18"/>
  <c r="I25" i="18"/>
  <c r="CM18" i="18"/>
  <c r="AX9" i="18"/>
  <c r="BJ24" i="18"/>
  <c r="K84" i="18"/>
  <c r="AR44" i="18"/>
  <c r="BD24" i="18"/>
  <c r="AS17" i="18"/>
  <c r="CJ18" i="18"/>
  <c r="CM23" i="18"/>
  <c r="CG55" i="18"/>
  <c r="AW36" i="18"/>
  <c r="CR41" i="18"/>
  <c r="BO95" i="18"/>
  <c r="AK63" i="18"/>
  <c r="AO19" i="18"/>
  <c r="I87" i="18"/>
  <c r="BZ9" i="18"/>
  <c r="BU15" i="18"/>
  <c r="AI49" i="18"/>
  <c r="BY85" i="18"/>
  <c r="AU99" i="18"/>
  <c r="BD17" i="18"/>
  <c r="BI6" i="18"/>
  <c r="AX4" i="18"/>
  <c r="BV4" i="18"/>
  <c r="BA70" i="18"/>
  <c r="BH72" i="18"/>
  <c r="AM74" i="18"/>
  <c r="CN85" i="18"/>
  <c r="X97" i="18"/>
  <c r="Z45" i="18"/>
  <c r="CJ43" i="18"/>
  <c r="L13" i="18"/>
  <c r="AJ74" i="18"/>
  <c r="AZ7" i="18"/>
  <c r="AI54" i="18"/>
  <c r="BE77" i="18"/>
  <c r="AO99" i="18"/>
  <c r="AV85" i="18"/>
  <c r="AB74" i="18"/>
  <c r="AN54" i="18"/>
  <c r="AL11" i="18"/>
  <c r="L38" i="18"/>
  <c r="BV9" i="18"/>
  <c r="BH34" i="18"/>
  <c r="BQ27" i="18"/>
  <c r="Q71" i="18"/>
  <c r="AW18" i="18"/>
  <c r="CS38" i="18"/>
  <c r="BJ59" i="18"/>
  <c r="AU32" i="18"/>
  <c r="X25" i="18"/>
  <c r="AO29" i="18"/>
  <c r="I32" i="18"/>
  <c r="BE85" i="18"/>
  <c r="CT54" i="18"/>
  <c r="S49" i="18"/>
  <c r="BF54" i="18"/>
  <c r="BT31" i="18"/>
  <c r="AE71" i="18"/>
  <c r="BA46" i="18"/>
  <c r="X53" i="18"/>
  <c r="CD62" i="18"/>
  <c r="BG84" i="18"/>
  <c r="U12" i="18"/>
  <c r="CE62" i="18"/>
  <c r="CE20" i="18"/>
  <c r="BD102" i="18"/>
  <c r="BI100" i="18"/>
  <c r="CC28" i="18"/>
  <c r="BQ96" i="18"/>
  <c r="CI23" i="18"/>
  <c r="AC67" i="18"/>
  <c r="AR64" i="18"/>
  <c r="CT72" i="18"/>
  <c r="BB63" i="18"/>
  <c r="BP85" i="18"/>
  <c r="AC21" i="18"/>
  <c r="N101" i="18"/>
  <c r="BQ75" i="18"/>
  <c r="CD35" i="18"/>
  <c r="AF8" i="18"/>
  <c r="AW48" i="18"/>
  <c r="AM87" i="18"/>
  <c r="CC82" i="18"/>
  <c r="AY30" i="18"/>
  <c r="BC34" i="18"/>
  <c r="BL64" i="18"/>
  <c r="AR15" i="18"/>
  <c r="AF85" i="18"/>
  <c r="BF45" i="18"/>
  <c r="AI55" i="18"/>
  <c r="AG78" i="18"/>
  <c r="AV81" i="18"/>
  <c r="BO4" i="18"/>
  <c r="AE94" i="18"/>
  <c r="CS70" i="18"/>
  <c r="AR37" i="18"/>
  <c r="X24" i="18"/>
  <c r="BT100" i="18"/>
  <c r="S67" i="18"/>
  <c r="AY86" i="18"/>
  <c r="AV100" i="18"/>
  <c r="BP94" i="18"/>
  <c r="AW49" i="18"/>
  <c r="AP45" i="18"/>
  <c r="CN9" i="18"/>
  <c r="CA85" i="18"/>
  <c r="AL18" i="18"/>
  <c r="L29" i="18"/>
  <c r="Z73" i="18"/>
  <c r="CH29" i="18"/>
  <c r="AD23" i="18"/>
  <c r="BB103" i="18"/>
  <c r="CX97" i="18"/>
  <c r="AJ99" i="18"/>
  <c r="AY37" i="18"/>
  <c r="X21" i="18"/>
  <c r="BO27" i="18"/>
  <c r="T67" i="18"/>
  <c r="P99" i="18"/>
  <c r="CY23" i="18"/>
  <c r="BQ100" i="18"/>
  <c r="L66" i="18"/>
  <c r="CN102" i="18"/>
  <c r="BF75" i="18"/>
  <c r="W22" i="18"/>
  <c r="CZ36" i="18"/>
  <c r="AD97" i="18"/>
  <c r="O37" i="18"/>
  <c r="T20" i="18"/>
  <c r="AR26" i="18"/>
  <c r="BC85" i="18"/>
  <c r="CC47" i="18"/>
  <c r="AS51" i="18"/>
  <c r="Y6" i="18"/>
  <c r="S90" i="18"/>
  <c r="DA36" i="18"/>
  <c r="AL94" i="18"/>
  <c r="AL79" i="18"/>
  <c r="Q30" i="18"/>
  <c r="BK67" i="18"/>
  <c r="BG11" i="18"/>
  <c r="BX23" i="18"/>
  <c r="V81" i="18"/>
  <c r="BT9" i="18"/>
  <c r="BA19" i="18"/>
  <c r="Q28" i="18"/>
  <c r="BK58" i="18"/>
  <c r="BS94" i="18"/>
  <c r="AQ24" i="18"/>
  <c r="AJ45" i="18"/>
  <c r="CE26" i="18"/>
  <c r="AO11" i="18"/>
  <c r="I91" i="18"/>
  <c r="BG3" i="18"/>
  <c r="BL54" i="18"/>
  <c r="P29" i="18"/>
  <c r="AF44" i="18"/>
  <c r="O48" i="18"/>
  <c r="BP3" i="18"/>
  <c r="CA88" i="18"/>
  <c r="AE56" i="18"/>
  <c r="CT56" i="18"/>
  <c r="AR22" i="18"/>
  <c r="J76" i="18"/>
  <c r="BJ17" i="18"/>
  <c r="AI94" i="18"/>
  <c r="AM96" i="18"/>
  <c r="DB49" i="18"/>
  <c r="BH11" i="18"/>
  <c r="BJ56" i="18"/>
  <c r="BC102" i="18"/>
  <c r="CL61" i="18"/>
  <c r="BR31" i="18"/>
  <c r="AW52" i="18"/>
  <c r="CC36" i="18"/>
  <c r="BK88" i="18"/>
  <c r="CR37" i="18"/>
  <c r="BZ17" i="18"/>
  <c r="AR63" i="18"/>
  <c r="N22" i="18"/>
  <c r="BK16" i="18"/>
  <c r="AY48" i="18"/>
  <c r="BP58" i="18"/>
  <c r="AT49" i="18"/>
  <c r="AZ46" i="18"/>
  <c r="AI62" i="18"/>
  <c r="BQ85" i="18"/>
  <c r="CT25" i="18"/>
  <c r="AP15" i="18"/>
  <c r="W60" i="18"/>
  <c r="BT96" i="18"/>
  <c r="W38" i="18"/>
  <c r="I102" i="18"/>
  <c r="X102" i="18"/>
  <c r="T19" i="18"/>
  <c r="R63" i="18"/>
  <c r="AI46" i="18"/>
  <c r="AM26" i="18"/>
  <c r="AT44" i="18"/>
  <c r="AU70" i="18"/>
  <c r="AV37" i="18"/>
  <c r="AI41" i="18"/>
  <c r="BN87" i="18"/>
  <c r="CF74" i="18"/>
  <c r="CW36" i="18"/>
  <c r="BF5" i="18"/>
  <c r="AN41" i="18"/>
  <c r="CM25" i="18"/>
  <c r="Z90" i="18"/>
  <c r="AW95" i="18"/>
  <c r="T18" i="18"/>
  <c r="BE41" i="18"/>
  <c r="BM94" i="18"/>
  <c r="T76" i="18"/>
  <c r="AJ51" i="18"/>
  <c r="CC81" i="18"/>
  <c r="I49" i="18"/>
  <c r="AH94" i="18"/>
  <c r="AM12" i="18"/>
  <c r="AK25" i="18"/>
  <c r="CQ28" i="18"/>
  <c r="BB43" i="18"/>
  <c r="AM97" i="18"/>
  <c r="AL34" i="18"/>
  <c r="AO16" i="18"/>
  <c r="AP67" i="18"/>
  <c r="AF79" i="18"/>
  <c r="BL30" i="18"/>
  <c r="AJ9" i="18"/>
  <c r="P89" i="18"/>
  <c r="AJ66" i="18"/>
  <c r="BH55" i="18"/>
  <c r="AR67" i="18"/>
  <c r="BD96" i="18"/>
  <c r="AJ97" i="18"/>
  <c r="AF38" i="18"/>
  <c r="BI16" i="18"/>
  <c r="BR18" i="18"/>
  <c r="BQ88" i="18"/>
  <c r="AK11" i="18"/>
  <c r="AL64" i="18"/>
  <c r="BX30" i="18"/>
  <c r="CT63" i="18"/>
  <c r="BH51" i="18"/>
  <c r="Z16" i="18"/>
  <c r="AS77" i="18"/>
  <c r="BZ5" i="18"/>
  <c r="AD27" i="18"/>
  <c r="V59" i="18"/>
  <c r="Q80" i="18"/>
  <c r="AB96" i="18"/>
  <c r="CN5" i="18"/>
  <c r="BJ49" i="18"/>
  <c r="BR10" i="18"/>
  <c r="AT84" i="18"/>
  <c r="AK51" i="18"/>
  <c r="AW31" i="18"/>
  <c r="BI58" i="18"/>
  <c r="AO65" i="18"/>
  <c r="BB21" i="18"/>
  <c r="AL37" i="18"/>
  <c r="AB30" i="18"/>
  <c r="AT21" i="18"/>
  <c r="AU9" i="18"/>
  <c r="AU68" i="18"/>
  <c r="AP54" i="18"/>
  <c r="BK54" i="18"/>
  <c r="CG52" i="18"/>
  <c r="AL25" i="18"/>
  <c r="X72" i="18"/>
  <c r="BN91" i="18"/>
  <c r="BF28" i="18"/>
  <c r="W43" i="18"/>
  <c r="AU86" i="18"/>
  <c r="AM63" i="18"/>
  <c r="CV58" i="18"/>
  <c r="J8" i="18"/>
  <c r="AJ20" i="18"/>
  <c r="BL93" i="18"/>
  <c r="BZ24" i="18"/>
  <c r="AX57" i="18"/>
  <c r="AU73" i="18"/>
  <c r="AL35" i="18"/>
  <c r="BC15" i="18"/>
  <c r="AB51" i="18"/>
  <c r="AI64" i="18"/>
  <c r="BH45" i="18"/>
  <c r="DB31" i="18"/>
  <c r="BN38" i="18"/>
  <c r="DB103" i="18"/>
  <c r="Z91" i="18"/>
  <c r="AY78" i="18"/>
  <c r="AF3" i="18"/>
  <c r="AX69" i="18"/>
  <c r="CC54" i="18"/>
  <c r="V25" i="18"/>
  <c r="BC6" i="18"/>
  <c r="AT100" i="18"/>
  <c r="BZ67" i="18"/>
  <c r="I6" i="18"/>
  <c r="U43" i="18"/>
  <c r="BM81" i="18"/>
  <c r="R84" i="18"/>
  <c r="AN46" i="18"/>
  <c r="BC36" i="18"/>
  <c r="J71" i="18"/>
  <c r="DB43" i="18"/>
  <c r="S95" i="18"/>
  <c r="R8" i="18"/>
  <c r="AC38" i="18"/>
  <c r="AQ52" i="18"/>
  <c r="P73" i="18"/>
  <c r="M53" i="18"/>
  <c r="S73" i="18"/>
  <c r="AN7" i="18"/>
  <c r="BC13" i="18"/>
  <c r="CN52" i="18"/>
  <c r="BH31" i="18"/>
  <c r="AB92" i="18"/>
  <c r="AX46" i="18"/>
  <c r="T88" i="18"/>
  <c r="V13" i="18"/>
  <c r="AJ52" i="18"/>
  <c r="BC33" i="18"/>
  <c r="AI31" i="18"/>
  <c r="AS90" i="18"/>
  <c r="CX90" i="18"/>
  <c r="CQ7" i="18"/>
  <c r="BA5" i="18"/>
  <c r="J44" i="18"/>
  <c r="BF74" i="18"/>
  <c r="CX49" i="18"/>
  <c r="AN77" i="18"/>
  <c r="I94" i="18"/>
  <c r="CB37" i="18"/>
  <c r="Y25" i="18"/>
  <c r="AA96" i="18"/>
  <c r="BA29" i="18"/>
  <c r="M99" i="18"/>
  <c r="W85" i="18"/>
  <c r="BF92" i="18"/>
  <c r="Y88" i="18"/>
  <c r="BD26" i="18"/>
  <c r="CO93" i="18"/>
  <c r="AH78" i="18"/>
  <c r="AO71" i="18"/>
  <c r="BP102" i="18"/>
  <c r="BX78" i="18"/>
  <c r="BG32" i="18"/>
  <c r="BR37" i="18"/>
  <c r="CG37" i="18"/>
  <c r="X68" i="18"/>
  <c r="CY70" i="18"/>
  <c r="BD71" i="18"/>
  <c r="AA84" i="18"/>
  <c r="AK99" i="18"/>
  <c r="AI79" i="18"/>
  <c r="AL9" i="18"/>
  <c r="CX39" i="18"/>
  <c r="BP92" i="18"/>
  <c r="DB18" i="18"/>
  <c r="X44" i="18"/>
  <c r="BL29" i="18"/>
  <c r="AY101" i="18"/>
  <c r="AU82" i="18"/>
  <c r="T92" i="18"/>
  <c r="AI91" i="18"/>
  <c r="BN100" i="18"/>
  <c r="CY93" i="18"/>
  <c r="Z59" i="18"/>
  <c r="V78" i="18"/>
  <c r="CZ18" i="18"/>
  <c r="BG72" i="18"/>
  <c r="O42" i="18"/>
  <c r="P25" i="18"/>
  <c r="CB63" i="18"/>
  <c r="AM40" i="18"/>
  <c r="AT25" i="18"/>
  <c r="AX21" i="18"/>
  <c r="BF99" i="18"/>
  <c r="CV43" i="18"/>
  <c r="X29" i="18"/>
  <c r="AK101" i="18"/>
  <c r="CY7" i="18"/>
  <c r="Y19" i="18"/>
  <c r="AN20" i="18"/>
  <c r="CY67" i="18"/>
  <c r="I96" i="18"/>
  <c r="BS80" i="18"/>
  <c r="AI77" i="18"/>
  <c r="BG35" i="18"/>
  <c r="BE47" i="18"/>
  <c r="AR43" i="18"/>
  <c r="BK101" i="18"/>
  <c r="AB64" i="18"/>
  <c r="DB33" i="18"/>
  <c r="BH35" i="18"/>
  <c r="CA51" i="18"/>
  <c r="K8" i="18"/>
  <c r="AD57" i="18"/>
  <c r="DA21" i="18"/>
  <c r="AR40" i="18"/>
  <c r="AJ29" i="18"/>
  <c r="AE73" i="18"/>
  <c r="BU44" i="18"/>
  <c r="CY37" i="18"/>
  <c r="U57" i="18"/>
  <c r="Q13" i="18"/>
  <c r="Y16" i="18"/>
  <c r="AY62" i="18"/>
  <c r="Y64" i="18"/>
  <c r="BL16" i="18"/>
  <c r="AI6" i="18"/>
  <c r="CY87" i="18"/>
  <c r="AN3" i="18"/>
  <c r="L79" i="18"/>
  <c r="CW94" i="18"/>
  <c r="AP60" i="18"/>
  <c r="P62" i="18"/>
  <c r="BU103" i="18"/>
  <c r="BH56" i="18"/>
  <c r="BR76" i="18"/>
  <c r="CY100" i="18"/>
  <c r="CD48" i="18"/>
  <c r="BJ60" i="18"/>
  <c r="AW19" i="18"/>
  <c r="BI41" i="18"/>
  <c r="O58" i="18"/>
  <c r="Q89" i="18"/>
  <c r="BI27" i="18"/>
  <c r="AY91" i="18"/>
  <c r="AO59" i="18"/>
  <c r="BB4" i="18"/>
  <c r="DB13" i="18"/>
  <c r="AN87" i="18"/>
  <c r="K67" i="18"/>
  <c r="CU85" i="18"/>
  <c r="AU102" i="18"/>
  <c r="AH48" i="18"/>
  <c r="I84" i="18"/>
  <c r="AF29" i="18"/>
  <c r="AD103" i="18"/>
  <c r="AX20" i="18"/>
  <c r="Y92" i="18"/>
  <c r="R91" i="18"/>
  <c r="AA70" i="18"/>
  <c r="U74" i="18"/>
  <c r="O79" i="18"/>
  <c r="R98" i="18"/>
  <c r="Q52" i="18"/>
  <c r="AW41" i="18"/>
  <c r="N83" i="18"/>
  <c r="CC26" i="18"/>
  <c r="DA51" i="18"/>
  <c r="AB29" i="18"/>
  <c r="AA80" i="18"/>
  <c r="BJ26" i="18"/>
  <c r="CK103" i="18"/>
  <c r="X26" i="18"/>
  <c r="BC96" i="18"/>
  <c r="BX71" i="18"/>
  <c r="AT15" i="18"/>
  <c r="AQ87" i="18"/>
  <c r="Z7" i="18"/>
  <c r="Z60" i="18"/>
  <c r="BE36" i="18"/>
  <c r="V43" i="18"/>
  <c r="T22" i="18"/>
  <c r="BX82" i="18"/>
  <c r="AS23" i="18"/>
  <c r="AW73" i="18"/>
  <c r="CM61" i="18"/>
  <c r="BQ46" i="18"/>
  <c r="DA27" i="18"/>
  <c r="AS89" i="18"/>
  <c r="T40" i="18"/>
  <c r="X62" i="18"/>
  <c r="O3" i="18"/>
  <c r="BG56" i="18"/>
  <c r="CU61" i="18"/>
  <c r="AT71" i="18"/>
  <c r="CF24" i="18"/>
  <c r="BS4" i="18"/>
  <c r="BT73" i="18"/>
  <c r="T57" i="18"/>
  <c r="BN75" i="18"/>
  <c r="AO34" i="18"/>
  <c r="BD3" i="18"/>
  <c r="BG90" i="18"/>
  <c r="T85" i="18"/>
  <c r="CM52" i="18"/>
  <c r="BJ74" i="18"/>
  <c r="W5" i="18"/>
  <c r="AO58" i="18"/>
  <c r="AV24" i="18"/>
  <c r="AI75" i="18"/>
  <c r="AP76" i="18"/>
  <c r="BK94" i="18"/>
  <c r="AR12" i="18"/>
  <c r="CR26" i="18"/>
  <c r="BO93" i="18"/>
  <c r="DA32" i="18"/>
  <c r="CV25" i="18"/>
  <c r="BB11" i="18"/>
  <c r="AE25" i="18"/>
  <c r="CV9" i="18"/>
  <c r="J33" i="18"/>
  <c r="CU56" i="18"/>
  <c r="AF78" i="18"/>
  <c r="BF65" i="18"/>
  <c r="AS70" i="18"/>
  <c r="AC68" i="18"/>
  <c r="AH17" i="18"/>
  <c r="AE92" i="18"/>
  <c r="BB52" i="18"/>
  <c r="AN38" i="18"/>
  <c r="BM5" i="18"/>
  <c r="BR52" i="18"/>
  <c r="T59" i="18"/>
  <c r="U75" i="18"/>
  <c r="AN5" i="18"/>
  <c r="BA87" i="18"/>
  <c r="AN31" i="18"/>
  <c r="BA44" i="18"/>
  <c r="S82" i="18"/>
  <c r="AP88" i="18"/>
  <c r="M71" i="18"/>
  <c r="Z26" i="18"/>
  <c r="T33" i="18"/>
  <c r="CK37" i="18"/>
  <c r="AK10" i="18"/>
  <c r="X20" i="18"/>
  <c r="T50" i="18"/>
  <c r="N77" i="18"/>
  <c r="AA7" i="18"/>
  <c r="T99" i="18"/>
  <c r="AF9" i="18"/>
  <c r="AI10" i="18"/>
  <c r="CR27" i="18"/>
  <c r="T43" i="18"/>
  <c r="CN51" i="18"/>
  <c r="AV66" i="18"/>
  <c r="CV30" i="18"/>
  <c r="CH85" i="18"/>
  <c r="Z24" i="18"/>
  <c r="AX65" i="18"/>
  <c r="AF22" i="18"/>
  <c r="AS14" i="18"/>
  <c r="BP33" i="18"/>
  <c r="BD91" i="18"/>
  <c r="Z28" i="18"/>
  <c r="AI97" i="18"/>
  <c r="AE90" i="18"/>
  <c r="Z98" i="18"/>
  <c r="AR90" i="18"/>
  <c r="BO48" i="18"/>
  <c r="J18" i="18"/>
  <c r="CY24" i="18"/>
  <c r="AY44" i="18"/>
  <c r="AI5" i="18"/>
  <c r="AN75" i="18"/>
  <c r="CE40" i="18"/>
  <c r="BP96" i="18"/>
  <c r="DA52" i="18"/>
  <c r="AI61" i="18"/>
  <c r="AJ86" i="18"/>
  <c r="AD56" i="18"/>
  <c r="J91" i="18"/>
  <c r="CY90" i="18"/>
  <c r="AK19" i="18"/>
  <c r="BG62" i="18"/>
  <c r="AT92" i="18"/>
  <c r="BD66" i="18"/>
  <c r="AC3" i="18"/>
  <c r="BR72" i="18"/>
  <c r="AP102" i="18"/>
  <c r="V82" i="18"/>
  <c r="AN24" i="18"/>
  <c r="AB24" i="18"/>
  <c r="Z103" i="18"/>
  <c r="K95" i="18"/>
  <c r="P83" i="18"/>
  <c r="BE9" i="18"/>
  <c r="V35" i="18"/>
  <c r="BS100" i="18"/>
  <c r="L6" i="18"/>
  <c r="AE87" i="18"/>
  <c r="BQ42" i="18"/>
  <c r="CY85" i="18"/>
  <c r="CY49" i="18"/>
  <c r="AN17" i="18"/>
  <c r="AC32" i="18"/>
  <c r="BC72" i="18"/>
  <c r="AF61" i="18"/>
  <c r="AC64" i="18"/>
  <c r="Q49" i="18"/>
  <c r="AN27" i="18"/>
  <c r="AK5" i="18"/>
  <c r="CM83" i="18"/>
  <c r="AT60" i="18"/>
  <c r="AE17" i="18"/>
  <c r="DB89" i="18"/>
  <c r="S11" i="18"/>
  <c r="BL78" i="18"/>
  <c r="AJ93" i="18"/>
  <c r="AO57" i="18"/>
  <c r="BC99" i="18"/>
  <c r="M41" i="18"/>
  <c r="AD98" i="18"/>
  <c r="BA102" i="18"/>
  <c r="AD55" i="18"/>
  <c r="AR27" i="18"/>
  <c r="Y24" i="18"/>
  <c r="J36" i="18"/>
  <c r="Y22" i="18"/>
  <c r="BC84" i="18"/>
  <c r="AH67" i="18"/>
  <c r="BX69" i="18"/>
  <c r="AU8" i="18"/>
  <c r="BW48" i="18"/>
  <c r="CW80" i="18"/>
  <c r="CU51" i="18"/>
  <c r="BR48" i="18"/>
  <c r="CZ95" i="18"/>
  <c r="CU93" i="18"/>
  <c r="BG15" i="18"/>
  <c r="V44" i="18"/>
  <c r="CE41" i="18"/>
  <c r="K50" i="18"/>
  <c r="X4" i="18"/>
  <c r="BJ71" i="18"/>
  <c r="W49" i="18"/>
  <c r="CW52" i="18"/>
  <c r="O85" i="18"/>
  <c r="Z63" i="18"/>
  <c r="U42" i="18"/>
  <c r="BO40" i="18"/>
  <c r="AD5" i="18"/>
  <c r="CT50" i="18"/>
  <c r="CA68" i="18"/>
  <c r="AK58" i="18"/>
  <c r="O18" i="18"/>
  <c r="AA95" i="18"/>
  <c r="CX88" i="18"/>
  <c r="AL90" i="18"/>
  <c r="CW42" i="18"/>
  <c r="CA86" i="18"/>
  <c r="CZ73" i="18"/>
  <c r="AY70" i="18"/>
  <c r="AW64" i="18"/>
  <c r="BL39" i="18"/>
  <c r="AG84" i="18"/>
  <c r="U96" i="18"/>
  <c r="BF100" i="18"/>
  <c r="AI32" i="18"/>
  <c r="BB62" i="18"/>
  <c r="CI60" i="18"/>
  <c r="BM8" i="18"/>
  <c r="AP85" i="18"/>
  <c r="V22" i="18"/>
  <c r="BQ60" i="18"/>
  <c r="V50" i="18"/>
  <c r="CO21" i="18"/>
  <c r="V31" i="18"/>
  <c r="X37" i="18"/>
  <c r="AC46" i="18"/>
  <c r="AM6" i="18"/>
  <c r="AU39" i="18"/>
  <c r="K75" i="18"/>
  <c r="AG89" i="18"/>
  <c r="BA18" i="18"/>
  <c r="U93" i="18"/>
  <c r="Q77" i="18"/>
  <c r="CF28" i="18"/>
  <c r="BC66" i="18"/>
  <c r="BM89" i="18"/>
  <c r="O61" i="18"/>
  <c r="AK17" i="18"/>
  <c r="AD19" i="18"/>
  <c r="AC10" i="18"/>
  <c r="AG56" i="18"/>
  <c r="X5" i="18"/>
  <c r="AH12" i="18"/>
  <c r="AM36" i="18"/>
  <c r="N102" i="18"/>
  <c r="P98" i="18"/>
  <c r="AV103" i="18"/>
  <c r="AA48" i="18"/>
  <c r="Z66" i="18"/>
  <c r="V52" i="18"/>
  <c r="I58" i="18"/>
  <c r="AL24" i="18"/>
  <c r="AB76" i="18"/>
  <c r="Q59" i="18"/>
  <c r="CV57" i="18"/>
  <c r="AV58" i="18"/>
  <c r="AC71" i="18"/>
  <c r="J4" i="18"/>
  <c r="BN94" i="18"/>
  <c r="BI37" i="18"/>
  <c r="AZ25" i="18"/>
  <c r="AY16" i="18"/>
  <c r="BF61" i="18"/>
  <c r="CT91" i="18"/>
  <c r="M64" i="18"/>
  <c r="AW24" i="18"/>
  <c r="CU12" i="18"/>
  <c r="AE21" i="18"/>
  <c r="Z55" i="18"/>
  <c r="S66" i="18"/>
  <c r="AO5" i="18"/>
  <c r="L42" i="18"/>
  <c r="AC15" i="18"/>
  <c r="BN81" i="18"/>
  <c r="Q94" i="18"/>
  <c r="CW37" i="18"/>
  <c r="BI9" i="18"/>
  <c r="DA83" i="18"/>
  <c r="J25" i="18"/>
  <c r="AE8" i="18"/>
  <c r="DA100" i="18"/>
  <c r="AD58" i="18"/>
  <c r="BE46" i="18"/>
  <c r="V95" i="18"/>
  <c r="CJ53" i="18"/>
  <c r="AE6" i="18"/>
  <c r="AY19" i="18"/>
  <c r="BK37" i="18"/>
  <c r="AW22" i="18"/>
  <c r="BG65" i="18"/>
  <c r="N40" i="18"/>
  <c r="AK91" i="18"/>
  <c r="S10" i="18"/>
  <c r="AG66" i="18"/>
  <c r="N59" i="18"/>
  <c r="BN54" i="18"/>
  <c r="AQ74" i="18"/>
  <c r="AT59" i="18"/>
  <c r="CW19" i="18"/>
  <c r="BW21" i="18"/>
  <c r="J20" i="18"/>
  <c r="BQ36" i="18"/>
  <c r="K52" i="18"/>
  <c r="AC33" i="18"/>
  <c r="AN32" i="18"/>
  <c r="DA65" i="18"/>
  <c r="I50" i="18"/>
  <c r="P86" i="18"/>
  <c r="N49" i="18"/>
  <c r="BN85" i="18"/>
  <c r="CP49" i="18"/>
  <c r="AY67" i="18"/>
  <c r="Y5" i="18"/>
  <c r="L90" i="18"/>
  <c r="J21" i="18"/>
  <c r="R13" i="18"/>
  <c r="Q14" i="18"/>
  <c r="T6" i="18"/>
  <c r="BT33" i="18"/>
  <c r="V60" i="18"/>
  <c r="AB59" i="18"/>
  <c r="CW66" i="18"/>
  <c r="BI33" i="18"/>
  <c r="Q70" i="18"/>
  <c r="BH16" i="18"/>
  <c r="AB40" i="18"/>
  <c r="BM92" i="18"/>
  <c r="AH29" i="18"/>
  <c r="AL19" i="18"/>
  <c r="L75" i="18"/>
  <c r="AM25" i="18"/>
  <c r="O86" i="18"/>
  <c r="BG17" i="18"/>
  <c r="CV53" i="18"/>
  <c r="CW55" i="18"/>
  <c r="CC9" i="18"/>
  <c r="S38" i="18"/>
  <c r="BB41" i="18"/>
  <c r="BA68" i="18"/>
  <c r="AX95" i="18"/>
  <c r="DB98" i="18"/>
  <c r="AM29" i="18"/>
  <c r="AQ46" i="18"/>
  <c r="T12" i="18"/>
  <c r="AE83" i="18"/>
  <c r="N11" i="18"/>
  <c r="AL57" i="18"/>
  <c r="CD63" i="18"/>
  <c r="CW56" i="18"/>
  <c r="AQ60" i="18"/>
  <c r="DB47" i="18"/>
  <c r="AZ52" i="18"/>
  <c r="CX83" i="18"/>
  <c r="X41" i="18"/>
  <c r="CW69" i="18"/>
  <c r="BR81" i="18"/>
  <c r="BJ91" i="18"/>
  <c r="Q41" i="18"/>
  <c r="CT31" i="18"/>
  <c r="CL94" i="18"/>
  <c r="CT92" i="18"/>
  <c r="J82" i="18"/>
  <c r="BY48" i="18"/>
  <c r="AD41" i="18"/>
  <c r="BJ5" i="18"/>
  <c r="BP80" i="18"/>
  <c r="BD41" i="18"/>
  <c r="BY33" i="18"/>
  <c r="CQ59" i="18"/>
  <c r="AT50" i="18"/>
  <c r="AC37" i="18"/>
  <c r="BG67" i="18"/>
  <c r="CG73" i="18"/>
  <c r="CY3" i="18"/>
  <c r="BH77" i="18"/>
  <c r="AP34" i="18"/>
  <c r="Y69" i="18"/>
  <c r="BG80" i="18"/>
  <c r="AV44" i="18"/>
  <c r="M6" i="18"/>
  <c r="DA28" i="18"/>
  <c r="BU3" i="18"/>
  <c r="X94" i="18"/>
  <c r="AC74" i="18"/>
  <c r="AB89" i="18"/>
  <c r="BB19" i="18"/>
  <c r="AL51" i="18"/>
  <c r="BQ49" i="18"/>
  <c r="AS37" i="18"/>
  <c r="BR35" i="18"/>
  <c r="AU30" i="18"/>
  <c r="AG74" i="18"/>
  <c r="AI90" i="18"/>
  <c r="K90" i="18"/>
  <c r="BH81" i="18"/>
  <c r="AO23" i="18"/>
  <c r="DB65" i="18"/>
  <c r="AQ31" i="18"/>
  <c r="AN58" i="18"/>
  <c r="DA17" i="18"/>
  <c r="AU77" i="18"/>
  <c r="BK72" i="18"/>
  <c r="AD96" i="18"/>
  <c r="AL63" i="18"/>
  <c r="S12" i="18"/>
  <c r="BM21" i="18"/>
  <c r="CG43" i="18"/>
  <c r="AU85" i="18"/>
  <c r="BN21" i="18"/>
  <c r="BU102" i="18"/>
  <c r="AW32" i="18"/>
  <c r="BA59" i="18"/>
  <c r="AW57" i="18"/>
  <c r="BF36" i="18"/>
  <c r="AI98" i="18"/>
  <c r="AP61" i="18"/>
  <c r="AT18" i="18"/>
  <c r="AV89" i="18"/>
  <c r="AJ43" i="18"/>
  <c r="BC88" i="18"/>
  <c r="CD68" i="18"/>
  <c r="W82" i="18"/>
  <c r="CI30" i="18"/>
  <c r="AQ64" i="18"/>
  <c r="AL58" i="18"/>
  <c r="AB43" i="18"/>
  <c r="AY25" i="18"/>
  <c r="CD86" i="18"/>
  <c r="BR85" i="18"/>
  <c r="X69" i="18"/>
  <c r="U34" i="18"/>
  <c r="AW55" i="18"/>
  <c r="AU14" i="18"/>
  <c r="DA7" i="18"/>
  <c r="AT79" i="18"/>
  <c r="AS56" i="18"/>
  <c r="U95" i="18"/>
  <c r="BC98" i="18"/>
  <c r="BV95" i="18"/>
  <c r="BC79" i="18"/>
  <c r="AO93" i="18"/>
  <c r="BL25" i="18"/>
  <c r="BB100" i="18"/>
  <c r="CB23" i="18"/>
  <c r="AW93" i="18"/>
  <c r="AV14" i="18"/>
  <c r="BL62" i="18"/>
  <c r="BM23" i="18"/>
  <c r="AV79" i="18"/>
  <c r="AU25" i="18"/>
  <c r="AG18" i="18"/>
  <c r="AQ62" i="18"/>
  <c r="Z69" i="18"/>
  <c r="AC72" i="18"/>
  <c r="BP14" i="18"/>
  <c r="BE18" i="18"/>
  <c r="AK93" i="18"/>
  <c r="BK43" i="18"/>
  <c r="CV37" i="18"/>
  <c r="BI19" i="18"/>
  <c r="X51" i="18"/>
  <c r="S91" i="18"/>
  <c r="BQ87" i="18"/>
  <c r="AP68" i="18"/>
  <c r="BO54" i="18"/>
  <c r="Q100" i="18"/>
  <c r="BE59" i="18"/>
  <c r="CQ35" i="18"/>
  <c r="CI28" i="18"/>
  <c r="CI25" i="18"/>
  <c r="O98" i="18"/>
  <c r="Z81" i="18"/>
  <c r="BI63" i="18"/>
  <c r="BA49" i="18"/>
  <c r="BB32" i="18"/>
  <c r="AT66" i="18"/>
  <c r="O66" i="18"/>
  <c r="U69" i="18"/>
  <c r="BI89" i="18"/>
  <c r="BE89" i="18"/>
  <c r="AA63" i="18"/>
  <c r="CE12" i="18"/>
  <c r="BY97" i="18"/>
  <c r="AQ77" i="18"/>
  <c r="BK81" i="18"/>
  <c r="AG58" i="18"/>
  <c r="CC86" i="18"/>
  <c r="AP27" i="18"/>
  <c r="BZ38" i="18"/>
  <c r="BA11" i="18"/>
  <c r="BB35" i="18"/>
  <c r="BH90" i="18"/>
  <c r="AU48" i="18"/>
  <c r="CK65" i="18"/>
  <c r="AH33" i="18"/>
  <c r="O100" i="18"/>
  <c r="AV28" i="18"/>
  <c r="AE102" i="18"/>
  <c r="BB12" i="18"/>
  <c r="R26" i="18"/>
  <c r="AJ77" i="18"/>
  <c r="BQ11" i="18"/>
  <c r="AP84" i="18"/>
  <c r="AU15" i="18"/>
  <c r="AT85" i="18"/>
  <c r="BX58" i="18"/>
  <c r="AM67" i="18"/>
  <c r="X39" i="18"/>
  <c r="AA9" i="18"/>
  <c r="CN23" i="18"/>
  <c r="AW23" i="18"/>
  <c r="CU49" i="18"/>
  <c r="CC25" i="18"/>
  <c r="Q46" i="18"/>
  <c r="Z67" i="18"/>
  <c r="BW79" i="18"/>
  <c r="AJ34" i="18"/>
  <c r="DB50" i="18"/>
  <c r="CM92" i="18"/>
  <c r="CP91" i="18"/>
  <c r="Q87" i="18"/>
  <c r="W103" i="18"/>
  <c r="I31" i="18"/>
  <c r="I77" i="18"/>
  <c r="Y37" i="18"/>
  <c r="AW87" i="18"/>
  <c r="K94" i="18"/>
  <c r="I22" i="18"/>
  <c r="CY29" i="18"/>
  <c r="O36" i="18"/>
  <c r="O71" i="18"/>
  <c r="CW72" i="18"/>
  <c r="CU29" i="18"/>
  <c r="AS11" i="18"/>
  <c r="Z40" i="18"/>
  <c r="AH36" i="18"/>
  <c r="U59" i="18"/>
  <c r="N100" i="18"/>
  <c r="AF6" i="18"/>
  <c r="S40" i="18"/>
  <c r="AA75" i="18"/>
  <c r="O35" i="18"/>
  <c r="N26" i="18"/>
  <c r="BN16" i="18"/>
  <c r="BZ98" i="18"/>
  <c r="K69" i="18"/>
  <c r="BD56" i="18"/>
  <c r="CS16" i="18"/>
  <c r="BK31" i="18"/>
  <c r="CY12" i="18"/>
  <c r="M57" i="18"/>
  <c r="AP18" i="18"/>
  <c r="CN21" i="18"/>
  <c r="BG33" i="18"/>
  <c r="CX79" i="18"/>
  <c r="S94" i="18"/>
  <c r="AI8" i="18"/>
  <c r="AL26" i="18"/>
  <c r="CJ34" i="18"/>
  <c r="BC7" i="18"/>
  <c r="AY10" i="18"/>
  <c r="T48" i="18"/>
  <c r="CU76" i="18"/>
  <c r="AW69" i="18"/>
  <c r="X18" i="18"/>
  <c r="AX38" i="18"/>
  <c r="CJ25" i="18"/>
  <c r="J17" i="18"/>
  <c r="V40" i="18"/>
  <c r="BI18" i="18"/>
  <c r="AK90" i="18"/>
  <c r="BD85" i="18"/>
  <c r="Z9" i="18"/>
  <c r="AZ55" i="18"/>
  <c r="P67" i="18"/>
  <c r="CU103" i="18"/>
  <c r="AF65" i="18"/>
  <c r="CV51" i="18"/>
  <c r="Z54" i="18"/>
  <c r="AZ100" i="18"/>
  <c r="CU16" i="18"/>
  <c r="AW10" i="18"/>
  <c r="CC46" i="18"/>
  <c r="BH26" i="18"/>
  <c r="BJ80" i="18"/>
  <c r="T89" i="18"/>
  <c r="S85" i="18"/>
  <c r="W33" i="18"/>
  <c r="BL57" i="18"/>
  <c r="AK31" i="18"/>
  <c r="BC51" i="18"/>
  <c r="CA80" i="18"/>
  <c r="AF76" i="18"/>
  <c r="CX25" i="18"/>
  <c r="BA51" i="18"/>
  <c r="W37" i="18"/>
  <c r="AB86" i="18"/>
  <c r="P80" i="18"/>
  <c r="BU64" i="18"/>
  <c r="AK103" i="18"/>
  <c r="S4" i="18"/>
  <c r="BD84" i="18"/>
  <c r="AF52" i="18"/>
  <c r="BE21" i="18"/>
  <c r="AF12" i="18"/>
  <c r="CW99" i="18"/>
  <c r="AQ18" i="18"/>
  <c r="BR33" i="18"/>
  <c r="AN45" i="18"/>
  <c r="V87" i="18"/>
  <c r="Y9" i="18"/>
  <c r="BE32" i="18"/>
  <c r="AF46" i="18"/>
  <c r="AD62" i="18"/>
  <c r="BX37" i="18"/>
  <c r="T37" i="18"/>
  <c r="S8" i="18"/>
  <c r="V89" i="18"/>
  <c r="U35" i="18"/>
  <c r="AI67" i="18"/>
  <c r="J56" i="18"/>
  <c r="AC76" i="18"/>
  <c r="CY96" i="18"/>
  <c r="Y4" i="18"/>
  <c r="AS79" i="18"/>
  <c r="CW83" i="18"/>
  <c r="Q75" i="18"/>
  <c r="AC61" i="18"/>
  <c r="J87" i="18"/>
  <c r="AR24" i="18"/>
  <c r="CB50" i="18"/>
  <c r="BW78" i="18"/>
  <c r="R48" i="18"/>
  <c r="N39" i="18"/>
  <c r="BZ83" i="18"/>
  <c r="AD8" i="18"/>
  <c r="Y41" i="18"/>
  <c r="BA32" i="18"/>
  <c r="AQ9" i="18"/>
  <c r="AA45" i="18"/>
  <c r="AJ70" i="18"/>
  <c r="AE39" i="18"/>
  <c r="AN103" i="18"/>
  <c r="AS57" i="18"/>
  <c r="U83" i="18"/>
  <c r="AT30" i="18"/>
  <c r="AM54" i="18"/>
  <c r="X50" i="18"/>
  <c r="Y48" i="18"/>
  <c r="BH4" i="18"/>
  <c r="BP73" i="18"/>
  <c r="BN96" i="18"/>
  <c r="AH6" i="18"/>
  <c r="CV68" i="18"/>
  <c r="R42" i="18"/>
  <c r="AB63" i="18"/>
  <c r="T56" i="18"/>
  <c r="DB96" i="18"/>
  <c r="BE58" i="18"/>
  <c r="AL36" i="18"/>
  <c r="P87" i="18"/>
  <c r="BB38" i="18"/>
  <c r="AL85" i="18"/>
  <c r="BR42" i="18"/>
  <c r="BA12" i="18"/>
  <c r="AT36" i="18"/>
  <c r="AV92" i="18"/>
  <c r="AN44" i="18"/>
  <c r="BE71" i="18"/>
  <c r="BW102" i="18"/>
  <c r="J74" i="18"/>
  <c r="AV39" i="18"/>
  <c r="BU21" i="18"/>
  <c r="CC67" i="18"/>
  <c r="BK103" i="18"/>
  <c r="Q12" i="18"/>
  <c r="AO78" i="18"/>
  <c r="CT65" i="18"/>
  <c r="CP62" i="18"/>
  <c r="BQ39" i="18"/>
  <c r="CY20" i="18"/>
  <c r="AJ101" i="18"/>
  <c r="BP87" i="18"/>
  <c r="T27" i="18"/>
  <c r="AZ96" i="18"/>
  <c r="Q98" i="18"/>
  <c r="S50" i="18"/>
  <c r="AI101" i="18"/>
  <c r="P70" i="18"/>
  <c r="BF31" i="18"/>
  <c r="DB99" i="18"/>
  <c r="CT45" i="18"/>
  <c r="AE23" i="18"/>
  <c r="AH100" i="18"/>
  <c r="V55" i="18"/>
  <c r="AZ64" i="18"/>
  <c r="AY27" i="18"/>
  <c r="AG94" i="18"/>
  <c r="BN46" i="18"/>
  <c r="BF64" i="18"/>
  <c r="CV70" i="18"/>
  <c r="CJ79" i="18"/>
  <c r="BF57" i="18"/>
  <c r="K74" i="18"/>
  <c r="BF96" i="18"/>
  <c r="I52" i="18"/>
  <c r="CL73" i="18"/>
  <c r="BM86" i="18"/>
  <c r="AS3" i="18"/>
  <c r="AI13" i="18"/>
  <c r="J95" i="18"/>
  <c r="AQ95" i="18"/>
  <c r="AH47" i="18"/>
  <c r="CC60" i="18"/>
  <c r="CR23" i="18"/>
  <c r="Q10" i="18"/>
  <c r="Y12" i="18"/>
  <c r="AG30" i="18"/>
  <c r="I45" i="18"/>
  <c r="BV79" i="18"/>
  <c r="BJ102" i="18"/>
  <c r="DB62" i="18"/>
  <c r="AT88" i="18"/>
  <c r="BK28" i="18"/>
  <c r="L72" i="18"/>
  <c r="BU94" i="18"/>
  <c r="I36" i="18"/>
  <c r="AN10" i="18"/>
  <c r="BT66" i="18"/>
  <c r="L61" i="18"/>
  <c r="AJ33" i="18"/>
  <c r="CT5" i="18"/>
  <c r="AT65" i="18"/>
  <c r="L10" i="18"/>
  <c r="AA53" i="18"/>
  <c r="BG54" i="18"/>
  <c r="S42" i="18"/>
  <c r="CX33" i="18"/>
  <c r="Z79" i="18"/>
  <c r="AR69" i="18"/>
  <c r="BV40" i="18"/>
  <c r="BE91" i="18"/>
  <c r="BB18" i="18"/>
  <c r="AP101" i="18"/>
  <c r="AP86" i="18"/>
  <c r="BT79" i="18"/>
  <c r="AL83" i="18"/>
  <c r="U15" i="18"/>
  <c r="BT32" i="18"/>
  <c r="S87" i="18"/>
  <c r="AY79" i="18"/>
  <c r="K18" i="18"/>
  <c r="Z3" i="18"/>
  <c r="I65" i="18"/>
  <c r="AZ24" i="18"/>
  <c r="CF80" i="18"/>
  <c r="AN91" i="18"/>
  <c r="AN36" i="18"/>
  <c r="AK77" i="18"/>
  <c r="CL9" i="18"/>
  <c r="BS15" i="18"/>
  <c r="R60" i="18"/>
  <c r="AC54" i="18"/>
  <c r="BL27" i="18"/>
  <c r="CU36" i="18"/>
  <c r="Q61" i="18"/>
  <c r="P12" i="18"/>
  <c r="BK10" i="18"/>
  <c r="DB67" i="18"/>
  <c r="AY59" i="18"/>
  <c r="N64" i="18"/>
  <c r="AZ6" i="18"/>
  <c r="Y59" i="18"/>
  <c r="P13" i="18"/>
  <c r="DB55" i="18"/>
  <c r="CJ15" i="18"/>
  <c r="CS15" i="18"/>
  <c r="CT62" i="18"/>
  <c r="BE62" i="18"/>
  <c r="BT85" i="18"/>
  <c r="BG85" i="18"/>
  <c r="BH48" i="18"/>
  <c r="AR65" i="18"/>
  <c r="BH13" i="18"/>
  <c r="BK41" i="18"/>
  <c r="AR70" i="18"/>
  <c r="AQ44" i="18"/>
  <c r="BS35" i="18"/>
  <c r="AL68" i="18"/>
  <c r="Q21" i="18"/>
  <c r="AY77" i="18"/>
  <c r="BE95" i="18"/>
  <c r="AE58" i="18"/>
  <c r="AX78" i="18"/>
  <c r="Y101" i="18"/>
  <c r="S29" i="18"/>
  <c r="CW68" i="18"/>
  <c r="BI8" i="18"/>
  <c r="V27" i="18"/>
  <c r="CY18" i="18"/>
  <c r="CA62" i="18"/>
  <c r="AH15" i="18"/>
  <c r="BF22" i="18"/>
  <c r="AV43" i="18"/>
  <c r="AC79" i="18"/>
  <c r="L102" i="18"/>
  <c r="M83" i="18"/>
  <c r="BP91" i="18"/>
  <c r="Y26" i="18"/>
  <c r="BK65" i="18"/>
  <c r="CB34" i="18"/>
  <c r="BH88" i="18"/>
  <c r="BF43" i="18"/>
  <c r="CJ101" i="18"/>
  <c r="BV86" i="18"/>
  <c r="BG8" i="18"/>
  <c r="O91" i="18"/>
  <c r="BV77" i="18"/>
  <c r="BR39" i="18"/>
  <c r="AD88" i="18"/>
  <c r="U40" i="18"/>
  <c r="AS27" i="18"/>
  <c r="AK18" i="18"/>
  <c r="BZ85" i="18"/>
  <c r="AV59" i="18"/>
  <c r="CF83" i="18"/>
  <c r="AG47" i="18"/>
  <c r="AY68" i="18"/>
  <c r="CP32" i="18"/>
  <c r="CD25" i="18"/>
  <c r="AU6" i="18"/>
  <c r="AV5" i="18"/>
  <c r="AQ13" i="18"/>
  <c r="L63" i="18"/>
  <c r="CF96" i="18"/>
  <c r="Y82" i="18"/>
  <c r="CK49" i="18"/>
  <c r="V21" i="18"/>
  <c r="P101" i="18"/>
  <c r="AI25" i="18"/>
  <c r="BP5" i="18"/>
  <c r="AX48" i="18"/>
  <c r="AF28" i="18"/>
  <c r="CD77" i="18"/>
  <c r="BC27" i="18"/>
  <c r="BI73" i="18"/>
  <c r="BL94" i="18"/>
  <c r="AQ67" i="18"/>
  <c r="CH41" i="18"/>
  <c r="CH64" i="18"/>
  <c r="CQ18" i="18"/>
  <c r="AU74" i="18"/>
  <c r="CM80" i="18"/>
  <c r="BE35" i="18"/>
  <c r="AQ59" i="18"/>
  <c r="AS55" i="18"/>
  <c r="AV38" i="18"/>
  <c r="BL11" i="18"/>
  <c r="AZ57" i="18"/>
  <c r="AT32" i="18"/>
  <c r="CC87" i="18"/>
  <c r="AH86" i="18"/>
  <c r="BR57" i="18"/>
  <c r="BL26" i="18"/>
  <c r="R73" i="18"/>
  <c r="O39" i="18"/>
  <c r="AG23" i="18"/>
  <c r="AX13" i="18"/>
  <c r="AH66" i="18"/>
  <c r="BV7" i="18"/>
  <c r="BD60" i="18"/>
  <c r="AD45" i="18"/>
  <c r="AU28" i="18"/>
  <c r="AU80" i="18"/>
  <c r="AD63" i="18"/>
  <c r="BW15" i="18"/>
  <c r="CA16" i="18"/>
  <c r="BN49" i="18"/>
  <c r="BH85" i="18"/>
  <c r="AI28" i="18"/>
  <c r="BI102" i="18"/>
  <c r="CB14" i="18"/>
  <c r="BS40" i="18"/>
  <c r="BY80" i="18"/>
  <c r="AZ98" i="18"/>
  <c r="AD44" i="18"/>
  <c r="BQ103" i="18"/>
  <c r="BC4" i="18"/>
  <c r="AW100" i="18"/>
  <c r="BG83" i="18"/>
  <c r="O49" i="18"/>
  <c r="BD78" i="18"/>
  <c r="BH24" i="18"/>
  <c r="CG48" i="18"/>
  <c r="K55" i="18"/>
  <c r="AT46" i="18"/>
  <c r="BS37" i="18"/>
  <c r="BB94" i="18"/>
  <c r="AS35" i="18"/>
  <c r="U71" i="18"/>
  <c r="X17" i="18"/>
  <c r="U8" i="18"/>
  <c r="BD18" i="18"/>
  <c r="Q85" i="18"/>
  <c r="BL23" i="18"/>
  <c r="X80" i="18"/>
  <c r="AH38" i="18"/>
  <c r="BO11" i="18"/>
  <c r="AV82" i="18"/>
  <c r="AE51" i="18"/>
  <c r="BP101" i="18"/>
  <c r="BC41" i="18"/>
  <c r="BM68" i="18"/>
  <c r="U85" i="18"/>
  <c r="M97" i="18"/>
  <c r="BK34" i="18"/>
  <c r="AY96" i="18"/>
  <c r="BX27" i="18"/>
  <c r="BM80" i="18"/>
  <c r="W70" i="18"/>
  <c r="CB72" i="18"/>
  <c r="M30" i="18"/>
  <c r="AA61" i="18"/>
  <c r="U78" i="18"/>
  <c r="AD76" i="18"/>
  <c r="BI3" i="18"/>
  <c r="AH18" i="18"/>
  <c r="V26" i="18"/>
  <c r="CS65" i="18"/>
  <c r="BG71" i="18"/>
  <c r="X14" i="18"/>
  <c r="CA33" i="18"/>
  <c r="AR56" i="18"/>
  <c r="CF35" i="18"/>
  <c r="M15" i="18"/>
  <c r="CC90" i="18"/>
  <c r="AD25" i="18"/>
  <c r="AJ78" i="18"/>
  <c r="CA82" i="18"/>
  <c r="BH70" i="18"/>
  <c r="BF66" i="18"/>
  <c r="L3" i="18"/>
  <c r="S96" i="18"/>
  <c r="BR88" i="18"/>
  <c r="N42" i="18"/>
  <c r="AP97" i="18"/>
  <c r="BO34" i="18"/>
  <c r="AS52" i="18"/>
  <c r="AO10" i="18"/>
  <c r="Q88" i="18"/>
  <c r="CN65" i="18"/>
  <c r="CW79" i="18"/>
  <c r="AL7" i="18"/>
  <c r="V100" i="18"/>
  <c r="BM99" i="18"/>
  <c r="BI38" i="18"/>
  <c r="AV64" i="18"/>
  <c r="AO30" i="18"/>
  <c r="AE62" i="18"/>
  <c r="DB78" i="18"/>
  <c r="BO52" i="18"/>
  <c r="BF33" i="18"/>
  <c r="BZ93" i="18"/>
  <c r="AJ25" i="18"/>
  <c r="AF72" i="18"/>
  <c r="AY32" i="18"/>
  <c r="AA77" i="18"/>
  <c r="I82" i="18"/>
  <c r="AO48" i="18"/>
  <c r="P95" i="18"/>
  <c r="BA15" i="18"/>
  <c r="AQ81" i="18"/>
  <c r="AJ67" i="18"/>
  <c r="BV60" i="18"/>
  <c r="AW25" i="18"/>
  <c r="BK32" i="18"/>
  <c r="I85" i="18"/>
  <c r="CV54" i="18"/>
  <c r="BI42" i="18"/>
  <c r="DA49" i="18"/>
  <c r="N72" i="18"/>
  <c r="BA26" i="18"/>
  <c r="K93" i="18"/>
  <c r="AL38" i="18"/>
  <c r="CF13" i="18"/>
  <c r="DB3" i="18"/>
  <c r="Z96" i="18"/>
  <c r="AC22" i="18"/>
  <c r="AF55" i="18"/>
  <c r="AU63" i="18"/>
  <c r="N4" i="18"/>
  <c r="CB47" i="18"/>
  <c r="AT54" i="18"/>
  <c r="BM12" i="18"/>
  <c r="AD71" i="18"/>
  <c r="CT8" i="18"/>
  <c r="BV19" i="18"/>
  <c r="CF9" i="18"/>
  <c r="BS24" i="18"/>
  <c r="BY63" i="18"/>
  <c r="Y52" i="18"/>
  <c r="K30" i="18"/>
  <c r="AV47" i="18"/>
  <c r="AG11" i="18"/>
  <c r="AL33" i="18"/>
  <c r="P23" i="18"/>
  <c r="BK92" i="18"/>
  <c r="AW30" i="18"/>
  <c r="AF81" i="18"/>
  <c r="BA58" i="18"/>
  <c r="CG64" i="18"/>
  <c r="AB8" i="18"/>
  <c r="AL75" i="18"/>
  <c r="CD98" i="18"/>
  <c r="DB27" i="18"/>
  <c r="CC15" i="18"/>
  <c r="AO82" i="18"/>
  <c r="CV75" i="18"/>
  <c r="AB65" i="18"/>
  <c r="BD33" i="18"/>
  <c r="CP41" i="18"/>
  <c r="BP10" i="18"/>
  <c r="CK63" i="18"/>
  <c r="AM35" i="18"/>
  <c r="AA67" i="18"/>
  <c r="BR53" i="18"/>
  <c r="U6" i="18"/>
  <c r="CV79" i="18"/>
  <c r="AF86" i="18"/>
  <c r="U91" i="18"/>
  <c r="CW85" i="18"/>
  <c r="BO17" i="18"/>
  <c r="BG49" i="18"/>
  <c r="AE81" i="18"/>
  <c r="AT38" i="18"/>
  <c r="AD99" i="18"/>
  <c r="BD8" i="18"/>
  <c r="AY71" i="18"/>
  <c r="AG65" i="18"/>
  <c r="BG27" i="18"/>
  <c r="BR21" i="18"/>
  <c r="Y46" i="18"/>
  <c r="CJ3" i="18"/>
  <c r="CX12" i="18"/>
  <c r="BV28" i="18"/>
  <c r="BG66" i="18"/>
  <c r="CU21" i="18"/>
  <c r="BG69" i="18"/>
  <c r="AG90" i="18"/>
  <c r="CX81" i="18"/>
  <c r="BT57" i="18"/>
  <c r="J7" i="18"/>
  <c r="AP21" i="18"/>
  <c r="Z38" i="18"/>
  <c r="BA9" i="18"/>
  <c r="AM47" i="18"/>
  <c r="AA58" i="18"/>
  <c r="AV93" i="18"/>
  <c r="CT69" i="18"/>
  <c r="DA25" i="18"/>
  <c r="V3" i="18"/>
  <c r="T24" i="18"/>
  <c r="AA14" i="18"/>
  <c r="AT47" i="18"/>
  <c r="AO62" i="18"/>
  <c r="AO84" i="18"/>
  <c r="BS3" i="18"/>
  <c r="T83" i="18"/>
  <c r="BM38" i="18"/>
  <c r="BR23" i="18"/>
  <c r="BO15" i="18"/>
  <c r="AS95" i="18"/>
  <c r="I59" i="18"/>
  <c r="P46" i="18"/>
  <c r="X3" i="18"/>
  <c r="BF25" i="18"/>
  <c r="AJ84" i="18"/>
  <c r="CY48" i="18"/>
  <c r="BF69" i="18"/>
  <c r="AM38" i="18"/>
  <c r="AA3" i="18"/>
  <c r="I14" i="18"/>
  <c r="AF17" i="18"/>
  <c r="BO55" i="18"/>
  <c r="AY92" i="18"/>
  <c r="AV83" i="18"/>
  <c r="BD81" i="18"/>
  <c r="CS96" i="18"/>
  <c r="AC80" i="18"/>
  <c r="AD17" i="18"/>
  <c r="AB77" i="18"/>
  <c r="AL12" i="18"/>
  <c r="CZ59" i="18"/>
  <c r="AU81" i="18"/>
  <c r="DB41" i="18"/>
  <c r="CV28" i="18"/>
  <c r="AH69" i="18"/>
  <c r="CM38" i="18"/>
  <c r="AQ102" i="18"/>
  <c r="BP21" i="18"/>
  <c r="AS31" i="18"/>
  <c r="I19" i="18"/>
  <c r="AP31" i="18"/>
  <c r="AV32" i="18"/>
  <c r="BK35" i="18"/>
  <c r="AB80" i="18"/>
  <c r="BE94" i="18"/>
  <c r="U14" i="18"/>
  <c r="BG101" i="18"/>
  <c r="AR6" i="18"/>
  <c r="CN53" i="18"/>
  <c r="AS26" i="18"/>
  <c r="AR21" i="18"/>
  <c r="CV36" i="18"/>
  <c r="CZ12" i="18"/>
  <c r="AF47" i="18"/>
  <c r="U26" i="18"/>
  <c r="V56" i="18"/>
  <c r="BL48" i="18"/>
  <c r="T61" i="18"/>
  <c r="L69" i="18"/>
  <c r="BI50" i="18"/>
  <c r="N47" i="18"/>
  <c r="V18" i="18"/>
  <c r="U17" i="18"/>
  <c r="BF58" i="18"/>
  <c r="AV48" i="18"/>
  <c r="AA54" i="18"/>
  <c r="N37" i="18"/>
  <c r="AA21" i="18"/>
  <c r="BF52" i="18"/>
  <c r="BA66" i="18"/>
  <c r="AF99" i="18"/>
  <c r="CW71" i="18"/>
  <c r="AH10" i="18"/>
  <c r="CY66" i="18"/>
  <c r="CF10" i="18"/>
  <c r="AY20" i="18"/>
  <c r="CV88" i="18"/>
  <c r="CI40" i="18"/>
  <c r="BX86" i="18"/>
  <c r="Z41" i="18"/>
  <c r="AM98" i="18"/>
  <c r="AI9" i="18"/>
  <c r="BB68" i="18"/>
  <c r="AZ58" i="18"/>
  <c r="K4" i="18"/>
  <c r="N74" i="18"/>
  <c r="AF27" i="18"/>
  <c r="AH102" i="18"/>
  <c r="AN73" i="18"/>
  <c r="R36" i="18"/>
  <c r="CW25" i="18"/>
  <c r="V65" i="18"/>
  <c r="BH33" i="18"/>
  <c r="K31" i="18"/>
  <c r="CC61" i="18"/>
  <c r="AT13" i="18"/>
  <c r="CR68" i="18"/>
  <c r="AC85" i="18"/>
  <c r="CZ28" i="18"/>
  <c r="Z29" i="18"/>
  <c r="AG13" i="18"/>
  <c r="R40" i="18"/>
  <c r="AR50" i="18"/>
  <c r="W98" i="18"/>
  <c r="AN40" i="18"/>
  <c r="AX62" i="18"/>
  <c r="V32" i="18"/>
  <c r="BL49" i="18"/>
  <c r="DA63" i="18"/>
  <c r="AS68" i="18"/>
  <c r="AN55" i="18"/>
  <c r="Z14" i="18"/>
  <c r="BK70" i="18"/>
  <c r="AP70" i="18"/>
  <c r="T87" i="18"/>
  <c r="AP33" i="18"/>
  <c r="W41" i="18"/>
  <c r="Q83" i="18"/>
  <c r="CZ53" i="18"/>
  <c r="M25" i="18"/>
  <c r="U103" i="18"/>
  <c r="L77" i="18"/>
  <c r="AQ25" i="18"/>
  <c r="O51" i="18"/>
  <c r="I3" i="18"/>
  <c r="DA78" i="18"/>
  <c r="BD98" i="18"/>
  <c r="AK16" i="18"/>
  <c r="AM24" i="18"/>
  <c r="BE30" i="18"/>
  <c r="BN3" i="18"/>
  <c r="AQ43" i="18"/>
  <c r="I71" i="18"/>
  <c r="AR92" i="18"/>
  <c r="BE42" i="18"/>
  <c r="AS88" i="18"/>
  <c r="AG62" i="18"/>
  <c r="AP24" i="18"/>
  <c r="W7" i="18"/>
  <c r="AS24" i="18"/>
  <c r="CC51" i="18"/>
  <c r="BI84" i="18"/>
  <c r="BF49" i="18"/>
  <c r="AT52" i="18"/>
  <c r="BK71" i="18"/>
  <c r="J22" i="18"/>
  <c r="BD87" i="18"/>
  <c r="AR10" i="18"/>
  <c r="R94" i="18"/>
  <c r="BB40" i="18"/>
  <c r="BJ7" i="18"/>
  <c r="CQ89" i="18"/>
  <c r="AX29" i="18"/>
  <c r="AH90" i="18"/>
  <c r="AX102" i="18"/>
  <c r="AE46" i="18"/>
  <c r="AX14" i="18"/>
  <c r="AU60" i="18"/>
  <c r="Y91" i="18"/>
  <c r="J72" i="18"/>
  <c r="CK44" i="18"/>
  <c r="AB49" i="18"/>
  <c r="CY69" i="18"/>
  <c r="N89" i="18"/>
  <c r="BU73" i="18"/>
  <c r="AA56" i="18"/>
  <c r="AF88" i="18"/>
  <c r="AG37" i="18"/>
  <c r="AA33" i="18"/>
  <c r="CT38" i="18"/>
  <c r="BC43" i="18"/>
  <c r="AR54" i="18"/>
  <c r="BH40" i="18"/>
  <c r="BA45" i="18"/>
  <c r="CV29" i="18"/>
  <c r="BR45" i="18"/>
  <c r="L92" i="18"/>
  <c r="CW75" i="18"/>
  <c r="J73" i="18"/>
  <c r="L78" i="18"/>
  <c r="P68" i="18"/>
  <c r="BA39" i="18"/>
  <c r="BJ31" i="18"/>
  <c r="BI7" i="18"/>
  <c r="AC34" i="18"/>
  <c r="CZ35" i="18"/>
  <c r="CV32" i="18"/>
  <c r="AD29" i="18"/>
  <c r="AE20" i="18"/>
  <c r="Y51" i="18"/>
  <c r="BA76" i="18"/>
  <c r="CZ34" i="18"/>
  <c r="AU40" i="18"/>
  <c r="M7" i="18"/>
  <c r="Q32" i="18"/>
  <c r="R12" i="18"/>
  <c r="T26" i="18"/>
  <c r="CD46" i="18"/>
  <c r="BA82" i="18"/>
  <c r="BQ3" i="18"/>
  <c r="W27" i="18"/>
  <c r="AC60" i="18"/>
  <c r="AG25" i="18"/>
  <c r="V77" i="18"/>
  <c r="AY49" i="18"/>
  <c r="AZ73" i="18"/>
  <c r="BF9" i="18"/>
  <c r="AT70" i="18"/>
  <c r="AF26" i="18"/>
  <c r="CA98" i="18"/>
  <c r="S54" i="18"/>
  <c r="AJ94" i="18"/>
  <c r="CP10" i="18"/>
  <c r="AO4" i="18"/>
  <c r="J39" i="18"/>
  <c r="CX75" i="18"/>
  <c r="Y103" i="18"/>
  <c r="N50" i="18"/>
  <c r="DA50" i="18"/>
  <c r="BD70" i="18"/>
  <c r="X66" i="18"/>
  <c r="AG8" i="18"/>
  <c r="CT30" i="18"/>
  <c r="AZ9" i="18"/>
  <c r="CZ24" i="18"/>
  <c r="BR55" i="18"/>
  <c r="Z23" i="18"/>
  <c r="BD64" i="18"/>
  <c r="BG14" i="18"/>
  <c r="P60" i="18"/>
  <c r="CU9" i="18"/>
  <c r="AM14" i="18"/>
  <c r="BG42" i="18"/>
  <c r="AW51" i="18"/>
  <c r="CW12" i="18"/>
  <c r="BR19" i="18"/>
  <c r="AR75" i="18"/>
  <c r="V90" i="18"/>
  <c r="K35" i="18"/>
  <c r="BQ5" i="18"/>
  <c r="X7" i="18"/>
  <c r="AA13" i="18"/>
  <c r="BI45" i="18"/>
  <c r="O17" i="18"/>
  <c r="I11" i="18"/>
  <c r="AM43" i="18"/>
  <c r="AB87" i="18"/>
  <c r="M40" i="18"/>
  <c r="AU45" i="18"/>
  <c r="S23" i="18"/>
  <c r="AV13" i="18"/>
  <c r="AI43" i="18"/>
  <c r="BW42" i="18"/>
  <c r="CX82" i="18"/>
  <c r="AC5" i="18"/>
  <c r="CQ29" i="18"/>
  <c r="BD27" i="18"/>
  <c r="AG7" i="18"/>
  <c r="AM77" i="18"/>
  <c r="N78" i="18"/>
  <c r="BL67" i="18"/>
  <c r="CV21" i="18"/>
  <c r="V28" i="18"/>
  <c r="AM73" i="18"/>
  <c r="BF83" i="18"/>
  <c r="BF60" i="18"/>
  <c r="CX34" i="18"/>
  <c r="AI42" i="18"/>
  <c r="M42" i="18"/>
  <c r="CA103" i="18"/>
  <c r="AF100" i="18"/>
  <c r="V9" i="18"/>
  <c r="Q91" i="18"/>
  <c r="BG30" i="18"/>
  <c r="CT6" i="18"/>
  <c r="AX97" i="18"/>
  <c r="Q67" i="18"/>
  <c r="AQ16" i="18"/>
  <c r="CU10" i="18"/>
  <c r="M35" i="18"/>
  <c r="BB64" i="18"/>
  <c r="AY52" i="18"/>
  <c r="AE30" i="18"/>
  <c r="J43" i="18"/>
  <c r="S64" i="18"/>
  <c r="R28" i="18"/>
  <c r="BD47" i="18"/>
  <c r="AZ18" i="18"/>
  <c r="CY39" i="18"/>
  <c r="BG74" i="18"/>
  <c r="CI42" i="18"/>
  <c r="BF15" i="18"/>
  <c r="AR66" i="18"/>
  <c r="BK74" i="18"/>
  <c r="CU41" i="18"/>
  <c r="T7" i="18"/>
  <c r="AL21" i="18"/>
  <c r="CF33" i="18"/>
  <c r="W76" i="18"/>
  <c r="BA75" i="18"/>
  <c r="AJ75" i="18"/>
  <c r="L23" i="18"/>
  <c r="W21" i="18"/>
  <c r="U61" i="18"/>
  <c r="BC55" i="18"/>
  <c r="I10" i="18"/>
  <c r="AV8" i="18"/>
  <c r="BD25" i="18"/>
  <c r="BI98" i="18"/>
  <c r="CE55" i="18"/>
  <c r="CW15" i="18"/>
  <c r="AU79" i="18"/>
  <c r="CY5" i="18"/>
  <c r="AM17" i="18"/>
  <c r="AF60" i="18"/>
  <c r="AL43" i="18"/>
  <c r="CV89" i="18"/>
  <c r="BC30" i="18"/>
  <c r="AP99" i="18"/>
  <c r="CZ96" i="18"/>
  <c r="CY22" i="18"/>
  <c r="AJ7" i="18"/>
  <c r="AP80" i="18"/>
  <c r="I5" i="18"/>
  <c r="BR46" i="18"/>
  <c r="BU25" i="18"/>
  <c r="AU96" i="18"/>
  <c r="BS77" i="18"/>
  <c r="AA36" i="18"/>
  <c r="AJ39" i="18"/>
  <c r="BN56" i="18"/>
  <c r="AB28" i="18"/>
  <c r="AU92" i="18"/>
  <c r="CD81" i="18"/>
  <c r="CG85" i="18"/>
  <c r="CW77" i="18"/>
  <c r="AN99" i="18"/>
  <c r="I62" i="18"/>
  <c r="S68" i="18"/>
  <c r="AY5" i="18"/>
  <c r="AY74" i="18"/>
  <c r="AZ49" i="18"/>
  <c r="DB69" i="18"/>
  <c r="AJ12" i="18"/>
  <c r="BI21" i="18"/>
  <c r="P58" i="18"/>
  <c r="BH97" i="18"/>
  <c r="N36" i="18"/>
  <c r="W78" i="18"/>
  <c r="AK86" i="18"/>
  <c r="U30" i="18"/>
  <c r="CI101" i="18"/>
  <c r="BA8" i="18"/>
  <c r="AE65" i="18"/>
  <c r="AN67" i="18"/>
  <c r="CW54" i="18"/>
  <c r="BM102" i="18"/>
  <c r="CV102" i="18"/>
  <c r="N27" i="18"/>
  <c r="BF27" i="18"/>
  <c r="CX73" i="18"/>
  <c r="L45" i="18"/>
  <c r="AE37" i="18"/>
  <c r="CU50" i="18"/>
  <c r="I44" i="18"/>
  <c r="AG55" i="18"/>
  <c r="CX95" i="18"/>
  <c r="DB29" i="18"/>
  <c r="CI19" i="18"/>
  <c r="CY62" i="18"/>
  <c r="BV49" i="18"/>
  <c r="CY98" i="18"/>
  <c r="Y93" i="18"/>
  <c r="AO42" i="18"/>
  <c r="AI29" i="18"/>
  <c r="W79" i="18"/>
  <c r="V64" i="18"/>
  <c r="BY76" i="18"/>
  <c r="CV60" i="18"/>
  <c r="BU41" i="18"/>
  <c r="M80" i="18"/>
  <c r="DB25" i="18"/>
  <c r="AA71" i="18"/>
  <c r="Q86" i="18"/>
  <c r="W81" i="18"/>
  <c r="DA3" i="18"/>
  <c r="BI30" i="18"/>
  <c r="CY15" i="18"/>
  <c r="CV38" i="18"/>
  <c r="AP78" i="18"/>
  <c r="CX76" i="18"/>
  <c r="AN102" i="18"/>
  <c r="DB75" i="18"/>
  <c r="S39" i="18"/>
  <c r="N69" i="18"/>
  <c r="AB36" i="18"/>
  <c r="CU84" i="18"/>
  <c r="AI11" i="18"/>
  <c r="AR52" i="18"/>
  <c r="CT4" i="18"/>
  <c r="V23" i="18"/>
  <c r="Q26" i="18"/>
  <c r="L93" i="18"/>
  <c r="U76" i="18"/>
  <c r="CX71" i="18"/>
  <c r="I38" i="18"/>
  <c r="O84" i="18"/>
  <c r="N17" i="18"/>
  <c r="X77" i="18"/>
  <c r="U48" i="18"/>
  <c r="K99" i="18"/>
  <c r="I89" i="18"/>
  <c r="BZ14" i="18"/>
  <c r="W65" i="18"/>
  <c r="O68" i="18"/>
  <c r="CT78" i="18"/>
  <c r="CZ98" i="18"/>
  <c r="BA99" i="18"/>
  <c r="AA38" i="18"/>
  <c r="CU63" i="18"/>
  <c r="K88" i="18"/>
  <c r="AC73" i="18"/>
  <c r="W50" i="18"/>
  <c r="P38" i="18"/>
  <c r="U13" i="18"/>
  <c r="W102" i="18"/>
  <c r="AF63" i="18"/>
  <c r="R55" i="18"/>
  <c r="AM23" i="18"/>
  <c r="J89" i="18"/>
  <c r="O44" i="18"/>
  <c r="AQ71" i="18"/>
  <c r="BQ101" i="18"/>
  <c r="AP29" i="18"/>
  <c r="BI15" i="18"/>
  <c r="V42" i="18"/>
  <c r="J29" i="18"/>
  <c r="DA72" i="18"/>
  <c r="CU40" i="18"/>
  <c r="W80" i="18"/>
  <c r="BQ12" i="18"/>
  <c r="AJ44" i="18"/>
  <c r="AZ67" i="18"/>
  <c r="P52" i="18"/>
  <c r="V68" i="18"/>
  <c r="CX57" i="18"/>
  <c r="BP6" i="18"/>
  <c r="S57" i="18"/>
  <c r="Y30" i="18"/>
  <c r="Z99" i="18"/>
  <c r="BS41" i="18"/>
  <c r="AU51" i="18"/>
  <c r="CX22" i="18"/>
  <c r="Y7" i="18"/>
  <c r="T35" i="18"/>
  <c r="W64" i="18"/>
  <c r="AG46" i="18"/>
  <c r="M51" i="18"/>
  <c r="BM7" i="18"/>
  <c r="W94" i="18"/>
  <c r="AQ55" i="18"/>
  <c r="AZ66" i="18"/>
  <c r="AD13" i="18"/>
  <c r="CW87" i="18"/>
  <c r="AB62" i="18"/>
  <c r="AB18" i="18"/>
  <c r="DB28" i="18"/>
  <c r="AT57" i="18"/>
  <c r="CT33" i="18"/>
  <c r="AD7" i="18"/>
  <c r="DB44" i="18"/>
  <c r="DA98" i="18"/>
  <c r="AK76" i="18"/>
  <c r="W95" i="18"/>
  <c r="AJ60" i="18"/>
  <c r="CW48" i="18"/>
  <c r="DA103" i="18"/>
  <c r="BB16" i="18"/>
  <c r="Q19" i="18"/>
  <c r="CT32" i="18"/>
  <c r="BD101" i="18"/>
  <c r="CW61" i="18"/>
  <c r="AG85" i="18"/>
  <c r="AR53" i="18"/>
  <c r="L47" i="18"/>
  <c r="CX3" i="18"/>
  <c r="CD85" i="18"/>
  <c r="DA85" i="18"/>
  <c r="AR84" i="18"/>
  <c r="P26" i="18"/>
  <c r="CL93" i="18"/>
  <c r="X89" i="18"/>
  <c r="CW39" i="18"/>
  <c r="BB8" i="18"/>
  <c r="R77" i="18"/>
  <c r="DB80" i="18"/>
  <c r="AZ75" i="18"/>
  <c r="CT3" i="18"/>
  <c r="CV10" i="18"/>
  <c r="AL70" i="18"/>
  <c r="Y21" i="18"/>
  <c r="DA43" i="18"/>
  <c r="AH43" i="18"/>
  <c r="R89" i="18"/>
  <c r="S13" i="18"/>
  <c r="AP43" i="18"/>
  <c r="K7" i="18"/>
  <c r="BJ96" i="18"/>
  <c r="L83" i="18"/>
  <c r="CF67" i="18"/>
  <c r="M19" i="18"/>
  <c r="V73" i="18"/>
  <c r="BC20" i="18"/>
  <c r="AD49" i="18"/>
  <c r="CC3" i="18"/>
  <c r="CZ8" i="18"/>
  <c r="AW15" i="18"/>
  <c r="CW21" i="18"/>
  <c r="BJ36" i="18"/>
  <c r="AM60" i="18"/>
  <c r="AE7" i="18"/>
  <c r="AQ3" i="18"/>
  <c r="T5" i="18"/>
  <c r="M89" i="18"/>
  <c r="M31" i="18"/>
  <c r="BF23" i="18"/>
  <c r="DA41" i="18"/>
  <c r="T93" i="18"/>
  <c r="AB7" i="18"/>
  <c r="CW73" i="18"/>
  <c r="AF54" i="18"/>
  <c r="CU90" i="18"/>
  <c r="AD10" i="18"/>
  <c r="BK82" i="18"/>
  <c r="X93" i="18"/>
  <c r="AB75" i="18"/>
  <c r="BK19" i="18"/>
  <c r="AX51" i="18"/>
  <c r="BR51" i="18"/>
  <c r="DA38" i="18"/>
  <c r="BG47" i="18"/>
  <c r="Q39" i="18"/>
  <c r="CT82" i="18"/>
  <c r="AX90" i="18"/>
  <c r="CU99" i="18"/>
  <c r="DB38" i="18"/>
  <c r="AN12" i="18"/>
  <c r="AG33" i="18"/>
  <c r="CU20" i="18"/>
  <c r="K72" i="18"/>
  <c r="P71" i="18"/>
  <c r="CT103" i="18"/>
  <c r="AA103" i="18"/>
  <c r="DA69" i="18"/>
  <c r="CU3" i="18"/>
  <c r="CS6" i="18"/>
  <c r="P88" i="18"/>
  <c r="J65" i="18"/>
  <c r="X73" i="18"/>
  <c r="CZ68" i="18"/>
  <c r="P103" i="18"/>
  <c r="DB24" i="18"/>
  <c r="X98" i="18"/>
  <c r="V54" i="18"/>
  <c r="CT66" i="18"/>
  <c r="CX43" i="18"/>
  <c r="CU48" i="18"/>
  <c r="CZ74" i="18"/>
  <c r="I42" i="18"/>
  <c r="CW18" i="18"/>
  <c r="AE34" i="18"/>
  <c r="AT90" i="18"/>
  <c r="X12" i="18"/>
  <c r="CY81" i="18"/>
  <c r="S5" i="18"/>
  <c r="P17" i="18"/>
  <c r="CZ88" i="18"/>
  <c r="CU45" i="18"/>
  <c r="K41" i="18"/>
  <c r="AU46" i="18"/>
  <c r="BD59" i="18"/>
  <c r="CV86" i="18"/>
  <c r="R65" i="18"/>
  <c r="U28" i="18"/>
  <c r="S72" i="18"/>
  <c r="J6" i="18"/>
  <c r="AA65" i="18"/>
  <c r="CT97" i="18"/>
  <c r="K5" i="18"/>
  <c r="CZ57" i="18"/>
  <c r="AP10" i="18"/>
  <c r="BD75" i="18"/>
  <c r="AP11" i="18"/>
  <c r="BJ33" i="18"/>
  <c r="AC6" i="18"/>
  <c r="AZ4" i="18"/>
  <c r="CZ54" i="18"/>
  <c r="O23" i="18"/>
  <c r="I61" i="18"/>
  <c r="DA71" i="18"/>
  <c r="CT19" i="18"/>
  <c r="CD19" i="18"/>
  <c r="CT17" i="18"/>
  <c r="CT20" i="18"/>
  <c r="CL4" i="18"/>
  <c r="O74" i="18"/>
  <c r="CW29" i="18"/>
  <c r="AT56" i="18"/>
  <c r="O92" i="18"/>
  <c r="BW98" i="18"/>
  <c r="CU79" i="18"/>
  <c r="K21" i="18"/>
  <c r="CD91" i="18"/>
  <c r="DA39" i="18"/>
  <c r="AK102" i="18"/>
  <c r="Q57" i="18"/>
  <c r="CI44" i="18"/>
  <c r="BB80" i="18"/>
  <c r="K49" i="18"/>
  <c r="CK98" i="18"/>
  <c r="AP52" i="18"/>
  <c r="AP30" i="18"/>
  <c r="CX51" i="18"/>
  <c r="CM29" i="18"/>
  <c r="AN59" i="18"/>
  <c r="AR58" i="18"/>
  <c r="CY95" i="18"/>
  <c r="BR97" i="18"/>
  <c r="CW67" i="18"/>
  <c r="I69" i="18"/>
  <c r="CZ78" i="18"/>
  <c r="DA29" i="18"/>
  <c r="CW6" i="18"/>
  <c r="M102" i="18"/>
  <c r="BD23" i="18"/>
  <c r="CV14" i="18"/>
  <c r="T11" i="18"/>
  <c r="V34" i="18"/>
  <c r="O93" i="18"/>
  <c r="BD30" i="18"/>
  <c r="AL76" i="18"/>
  <c r="AV62" i="18"/>
  <c r="CY42" i="18"/>
  <c r="AG88" i="18"/>
  <c r="P76" i="18"/>
  <c r="DB87" i="18"/>
  <c r="V102" i="18"/>
  <c r="AD12" i="18"/>
  <c r="CY89" i="18"/>
  <c r="R51" i="18"/>
  <c r="DB10" i="18"/>
  <c r="P63" i="18"/>
  <c r="BY57" i="18"/>
  <c r="W11" i="18"/>
  <c r="K23" i="18"/>
  <c r="AU101" i="18"/>
  <c r="P16" i="18"/>
  <c r="R83" i="18"/>
  <c r="BM67" i="18"/>
  <c r="CS7" i="18"/>
  <c r="CY74" i="18"/>
  <c r="BK5" i="18"/>
  <c r="CW102" i="18"/>
  <c r="R10" i="18"/>
  <c r="AJ72" i="18"/>
  <c r="DB16" i="18"/>
  <c r="AF4" i="18"/>
  <c r="CV66" i="18"/>
  <c r="DB14" i="18"/>
  <c r="I35" i="18"/>
  <c r="V10" i="18"/>
  <c r="Q51" i="18"/>
  <c r="AN51" i="18"/>
  <c r="S60" i="18"/>
  <c r="I43" i="18"/>
  <c r="CZ4" i="18"/>
  <c r="N65" i="18"/>
  <c r="J93" i="18"/>
  <c r="DA59" i="18"/>
  <c r="BT68" i="18"/>
  <c r="L8" i="18"/>
  <c r="BD67" i="18"/>
  <c r="AH46" i="18"/>
  <c r="AS84" i="18"/>
  <c r="X71" i="18"/>
  <c r="BJ32" i="18"/>
  <c r="V62" i="18"/>
  <c r="BJ15" i="18"/>
  <c r="DA66" i="18"/>
  <c r="CZ31" i="18"/>
  <c r="CV39" i="18"/>
  <c r="CT9" i="18"/>
  <c r="I26" i="18"/>
  <c r="BM62" i="18"/>
  <c r="BT76" i="18"/>
  <c r="K40" i="18"/>
  <c r="N24" i="18"/>
  <c r="DB53" i="18"/>
  <c r="K61" i="18"/>
  <c r="S43" i="18"/>
  <c r="CW64" i="18"/>
  <c r="CT42" i="18"/>
  <c r="J96" i="18"/>
  <c r="AE22" i="18"/>
  <c r="L17" i="18"/>
  <c r="N18" i="18"/>
  <c r="AO24" i="18"/>
  <c r="CU23" i="18"/>
  <c r="CV7" i="18"/>
  <c r="CV98" i="18"/>
  <c r="CZ9" i="18"/>
  <c r="K39" i="18"/>
  <c r="BD80" i="18"/>
  <c r="CY102" i="18"/>
  <c r="DA10" i="18"/>
  <c r="CC53" i="18"/>
  <c r="CV19" i="18"/>
  <c r="CT102" i="18"/>
  <c r="BE16" i="18"/>
  <c r="DB101" i="18"/>
  <c r="X13" i="18"/>
  <c r="BF7" i="18"/>
  <c r="CT75" i="18"/>
  <c r="AH13" i="18"/>
  <c r="AF94" i="18"/>
  <c r="DB34" i="18"/>
  <c r="CD73" i="18"/>
  <c r="DB46" i="18"/>
  <c r="DB32" i="18"/>
  <c r="I73" i="18"/>
  <c r="AD20" i="18"/>
  <c r="DA79" i="18"/>
  <c r="Y40" i="18"/>
  <c r="N60" i="18"/>
  <c r="CZ55" i="18"/>
  <c r="AN81" i="18"/>
  <c r="AJ80" i="18"/>
  <c r="BE88" i="18"/>
  <c r="CZ38" i="18"/>
  <c r="CU5" i="18"/>
  <c r="P8" i="18"/>
  <c r="J80" i="18"/>
  <c r="AW16" i="18"/>
  <c r="CT35" i="18"/>
  <c r="AC11" i="18"/>
  <c r="BH53" i="18"/>
  <c r="BB34" i="18"/>
  <c r="BB10" i="18"/>
  <c r="M13" i="18"/>
  <c r="CW50" i="18"/>
  <c r="AR57" i="18"/>
  <c r="S79" i="18"/>
  <c r="BL44" i="18"/>
  <c r="AB6" i="18"/>
  <c r="CU34" i="18"/>
  <c r="CS10" i="18"/>
  <c r="S70" i="18"/>
  <c r="AN69" i="18"/>
  <c r="V33" i="18"/>
  <c r="AU4" i="18"/>
  <c r="V41" i="18"/>
  <c r="DB15" i="18"/>
  <c r="DA35" i="18"/>
  <c r="CY63" i="18"/>
  <c r="DA67" i="18"/>
  <c r="CV44" i="18"/>
  <c r="CZ20" i="18"/>
  <c r="CY94" i="18"/>
  <c r="R39" i="18"/>
  <c r="AL71" i="18"/>
  <c r="O9" i="18"/>
  <c r="AA60" i="18"/>
  <c r="AF84" i="18"/>
  <c r="AD82" i="18"/>
  <c r="AT58" i="18"/>
  <c r="AF33" i="18"/>
  <c r="CZ65" i="18"/>
  <c r="BL35" i="18"/>
  <c r="CN6" i="18"/>
  <c r="CV42" i="18"/>
  <c r="CV13" i="18"/>
  <c r="N76" i="18"/>
  <c r="BL73" i="18"/>
  <c r="BO66" i="18"/>
  <c r="U24" i="18"/>
  <c r="T91" i="18"/>
  <c r="CZ50" i="18"/>
  <c r="BE8" i="18"/>
  <c r="AW96" i="18"/>
  <c r="K10" i="18"/>
  <c r="AC43" i="18"/>
  <c r="S84" i="18"/>
  <c r="T81" i="18"/>
  <c r="AJ35" i="18"/>
  <c r="T41" i="18"/>
  <c r="CV31" i="18"/>
  <c r="CT18" i="18"/>
  <c r="AT27" i="18"/>
  <c r="CR54" i="18"/>
  <c r="R86" i="18"/>
  <c r="CS3" i="18"/>
  <c r="CA23" i="18"/>
  <c r="AF18" i="18"/>
  <c r="AL30" i="18"/>
  <c r="O95" i="18"/>
  <c r="CY38" i="18"/>
  <c r="I20" i="18"/>
  <c r="Z33" i="18"/>
  <c r="CU57" i="18"/>
  <c r="CV92" i="18"/>
  <c r="AK36" i="18"/>
  <c r="AU52" i="18"/>
  <c r="BA38" i="18"/>
  <c r="M95" i="18"/>
  <c r="DB82" i="18"/>
  <c r="AV77" i="18"/>
  <c r="Y49" i="18"/>
  <c r="AG61" i="18"/>
  <c r="S21" i="18"/>
  <c r="CK62" i="18"/>
  <c r="CW31" i="18"/>
  <c r="AF15" i="18"/>
  <c r="AK55" i="18"/>
  <c r="AF67" i="18"/>
  <c r="CT101" i="18"/>
  <c r="CX54" i="18"/>
  <c r="CX14" i="18"/>
  <c r="K68" i="18"/>
  <c r="R30" i="18"/>
  <c r="CY51" i="18"/>
  <c r="AF16" i="18"/>
  <c r="BX7" i="18"/>
  <c r="K85" i="18"/>
  <c r="P18" i="18"/>
  <c r="N86" i="18"/>
  <c r="AT98" i="18"/>
  <c r="DB81" i="18"/>
  <c r="CU88" i="18"/>
  <c r="CV50" i="18"/>
  <c r="AG43" i="18"/>
  <c r="AW102" i="18"/>
  <c r="CU77" i="18"/>
  <c r="Z17" i="18"/>
  <c r="O57" i="18"/>
  <c r="BO37" i="18"/>
  <c r="AC9" i="18"/>
  <c r="DB17" i="18"/>
  <c r="M50" i="18"/>
  <c r="N87" i="18"/>
  <c r="AV35" i="18"/>
  <c r="AH21" i="18"/>
  <c r="CX11" i="18"/>
  <c r="AA43" i="18"/>
  <c r="AK7" i="18"/>
  <c r="P35" i="18"/>
  <c r="AH57" i="18"/>
  <c r="Y74" i="18"/>
  <c r="AH91" i="18"/>
  <c r="CA10" i="18"/>
  <c r="J37" i="18"/>
  <c r="BI36" i="18"/>
  <c r="X99" i="18"/>
  <c r="AK30" i="18"/>
  <c r="S99" i="18"/>
  <c r="DA76" i="18"/>
  <c r="DA91" i="18"/>
  <c r="AU11" i="18"/>
  <c r="S58" i="18"/>
  <c r="M52" i="18"/>
  <c r="CW30" i="18"/>
  <c r="CV94" i="18"/>
  <c r="BK95" i="18"/>
  <c r="AD85" i="18"/>
  <c r="I39" i="18"/>
  <c r="T25" i="18"/>
  <c r="AS62" i="18"/>
  <c r="AY100" i="18"/>
  <c r="CX99" i="18"/>
  <c r="T55" i="18"/>
  <c r="AK28" i="18"/>
  <c r="BL103" i="18"/>
  <c r="AB69" i="18"/>
  <c r="CX69" i="18"/>
  <c r="S89" i="18"/>
  <c r="P93" i="18"/>
  <c r="AZ15" i="18"/>
  <c r="AH30" i="18"/>
  <c r="AA69" i="18"/>
  <c r="P72" i="18"/>
  <c r="CZ13" i="18"/>
  <c r="CX94" i="18"/>
  <c r="K63" i="18"/>
  <c r="BG63" i="18"/>
  <c r="CT27" i="18"/>
  <c r="BL3" i="18"/>
  <c r="CZ99" i="18"/>
  <c r="AO81" i="18"/>
  <c r="CU58" i="18"/>
  <c r="N92" i="18"/>
  <c r="BK23" i="18"/>
  <c r="CX7" i="18"/>
  <c r="U36" i="18"/>
  <c r="BQ80" i="18"/>
  <c r="P45" i="18"/>
  <c r="BS14" i="18"/>
  <c r="AG35" i="18"/>
  <c r="Q17" i="18"/>
  <c r="AS13" i="18"/>
  <c r="AQ53" i="18"/>
  <c r="AL67" i="18"/>
  <c r="I70" i="18"/>
  <c r="DB88" i="18"/>
  <c r="CT16" i="18"/>
  <c r="S36" i="18"/>
  <c r="Q90" i="18"/>
  <c r="S62" i="18"/>
  <c r="K45" i="18"/>
  <c r="CU38" i="18"/>
  <c r="AM82" i="18"/>
  <c r="M74" i="18"/>
  <c r="AV7" i="18"/>
  <c r="CX50" i="18"/>
  <c r="AC89" i="18"/>
  <c r="J3" i="18"/>
  <c r="BE55" i="18"/>
  <c r="AC87" i="18"/>
  <c r="X9" i="18"/>
  <c r="Y84" i="18"/>
  <c r="AJ36" i="18"/>
  <c r="AF25" i="18"/>
  <c r="AV97" i="18"/>
  <c r="AH37" i="18"/>
  <c r="CX89" i="18"/>
  <c r="AX17" i="18"/>
  <c r="CT89" i="18"/>
  <c r="CY8" i="18"/>
  <c r="M4" i="18"/>
  <c r="AH49" i="18"/>
  <c r="AR101" i="18"/>
  <c r="K20" i="18"/>
  <c r="BS10" i="18"/>
  <c r="AD47" i="18"/>
  <c r="AG48" i="18"/>
  <c r="Q31" i="18"/>
  <c r="AL20" i="18"/>
  <c r="AB53" i="18"/>
  <c r="AM91" i="18"/>
  <c r="T82" i="18"/>
  <c r="L68" i="18"/>
  <c r="CG97" i="18"/>
  <c r="BT75" i="18"/>
  <c r="CZ21" i="18"/>
  <c r="AO39" i="18"/>
  <c r="K62" i="18"/>
  <c r="AO14" i="18"/>
  <c r="AA97" i="18"/>
  <c r="CW91" i="18"/>
  <c r="CX67" i="18"/>
  <c r="BT56" i="18"/>
  <c r="Y81" i="18"/>
  <c r="BN70" i="18"/>
  <c r="Y60" i="18"/>
  <c r="CZ45" i="18"/>
  <c r="CU33" i="18"/>
  <c r="CS12" i="18"/>
  <c r="DB93" i="18"/>
  <c r="K37" i="18"/>
  <c r="BM4" i="18"/>
  <c r="T103" i="18"/>
  <c r="AI33" i="18"/>
  <c r="Q4" i="18"/>
  <c r="AC8" i="18"/>
  <c r="BL14" i="18"/>
  <c r="CS24" i="18"/>
  <c r="BE96" i="18"/>
  <c r="CY78" i="18"/>
  <c r="AR81" i="18"/>
  <c r="AB34" i="18"/>
  <c r="AC53" i="18"/>
  <c r="BJ14" i="18"/>
  <c r="M43" i="18"/>
  <c r="CU91" i="18"/>
  <c r="CW13" i="18"/>
  <c r="AV94" i="18"/>
  <c r="BD38" i="18"/>
  <c r="R29" i="18"/>
  <c r="O26" i="18"/>
  <c r="S18" i="18"/>
  <c r="BS53" i="18"/>
  <c r="AS80" i="18"/>
  <c r="AD22" i="18"/>
  <c r="AQ86" i="18"/>
  <c r="AA40" i="18"/>
  <c r="AQ103" i="18"/>
  <c r="CY54" i="18"/>
  <c r="R71" i="18"/>
  <c r="AP40" i="18"/>
  <c r="S45" i="18"/>
  <c r="AQ14" i="18"/>
  <c r="CY10" i="18"/>
  <c r="AE28" i="18"/>
  <c r="CV22" i="18"/>
  <c r="CU96" i="18"/>
  <c r="AF75" i="18"/>
  <c r="I57" i="18"/>
  <c r="Q96" i="18"/>
  <c r="U25" i="18"/>
  <c r="CZ101" i="18"/>
  <c r="CT13" i="18"/>
  <c r="Y83" i="18"/>
  <c r="CU70" i="18"/>
  <c r="X67" i="18"/>
  <c r="AE14" i="18"/>
  <c r="CT47" i="18"/>
  <c r="CU52" i="18"/>
  <c r="AE88" i="18"/>
  <c r="CU101" i="18"/>
  <c r="AK97" i="18"/>
  <c r="CT34" i="18"/>
  <c r="CW51" i="18"/>
  <c r="K53" i="18"/>
  <c r="M10" i="18"/>
  <c r="AQ19" i="18"/>
  <c r="W90" i="18"/>
  <c r="AQ93" i="18"/>
  <c r="L86" i="18"/>
  <c r="R95" i="18"/>
  <c r="BW33" i="18"/>
  <c r="DA95" i="18"/>
  <c r="I12" i="18"/>
  <c r="P75" i="18"/>
  <c r="CT98" i="18"/>
  <c r="DB57" i="18"/>
  <c r="CZ85" i="18"/>
  <c r="AG81" i="18"/>
  <c r="CK93" i="18"/>
  <c r="AC62" i="18"/>
  <c r="S3" i="18"/>
  <c r="BQ53" i="18"/>
  <c r="AY97" i="18"/>
  <c r="L55" i="18"/>
  <c r="AI36" i="18"/>
  <c r="DA80" i="18"/>
  <c r="Q78" i="18"/>
  <c r="CV20" i="18"/>
  <c r="CV41" i="18"/>
  <c r="AC92" i="18"/>
  <c r="DA82" i="18"/>
  <c r="CZ5" i="18"/>
  <c r="AQ17" i="18"/>
  <c r="CV23" i="18"/>
  <c r="S78" i="18"/>
  <c r="Y95" i="18"/>
  <c r="L84" i="18"/>
  <c r="CL14" i="18"/>
  <c r="DA42" i="18"/>
  <c r="J88" i="18"/>
  <c r="BE34" i="18"/>
  <c r="R76" i="18"/>
  <c r="AO97" i="18"/>
  <c r="AL60" i="18"/>
  <c r="CC27" i="18"/>
  <c r="CZ86" i="18"/>
  <c r="DA53" i="18"/>
  <c r="J35" i="18"/>
  <c r="AL73" i="18"/>
  <c r="V14" i="18"/>
  <c r="CT70" i="18"/>
  <c r="AO69" i="18"/>
  <c r="DA20" i="18"/>
  <c r="S22" i="18"/>
  <c r="Y97" i="18"/>
  <c r="CU55" i="18"/>
  <c r="DA54" i="18"/>
  <c r="CT29" i="18"/>
  <c r="AK94" i="18"/>
  <c r="AE45" i="18"/>
  <c r="AM30" i="18"/>
  <c r="BK26" i="18"/>
  <c r="BV13" i="18"/>
  <c r="Z22" i="18"/>
  <c r="AB3" i="18"/>
  <c r="AL56" i="18"/>
  <c r="CB42" i="18"/>
  <c r="CX36" i="18"/>
  <c r="AE11" i="18"/>
  <c r="AM37" i="18"/>
  <c r="AI70" i="18"/>
  <c r="AV54" i="18"/>
  <c r="I75" i="18"/>
  <c r="BK79" i="18"/>
  <c r="BT19" i="18"/>
  <c r="AU65" i="18"/>
  <c r="P4" i="18"/>
  <c r="AG42" i="18"/>
  <c r="AE15" i="18"/>
  <c r="AS98" i="18"/>
  <c r="AW67" i="18"/>
  <c r="CV101" i="18"/>
  <c r="K86" i="18"/>
  <c r="AD83" i="18"/>
  <c r="AE66" i="18"/>
  <c r="CV27" i="18"/>
  <c r="AN76" i="18"/>
  <c r="BQ62" i="18"/>
  <c r="X42" i="18"/>
  <c r="T79" i="18"/>
  <c r="AV95" i="18"/>
  <c r="X23" i="18"/>
  <c r="BY39" i="18"/>
  <c r="AN96" i="18"/>
  <c r="Y39" i="18"/>
  <c r="S47" i="18"/>
  <c r="AJ42" i="18"/>
  <c r="AQ5" i="18"/>
  <c r="O76" i="18"/>
  <c r="N30" i="18"/>
  <c r="AA100" i="18"/>
  <c r="DA90" i="18"/>
  <c r="L12" i="18"/>
  <c r="AH76" i="18"/>
  <c r="BU63" i="18"/>
  <c r="K65" i="18"/>
  <c r="BT84" i="18"/>
  <c r="BU27" i="18"/>
  <c r="L70" i="18"/>
  <c r="CA50" i="18"/>
  <c r="T63" i="18"/>
  <c r="AQ78" i="18"/>
  <c r="K87" i="18"/>
  <c r="L26" i="18"/>
  <c r="CZ11" i="18"/>
  <c r="CZ69" i="18"/>
  <c r="AB91" i="18"/>
  <c r="CX42" i="18"/>
  <c r="CT86" i="18"/>
  <c r="AH68" i="18"/>
  <c r="J55" i="18"/>
  <c r="AM56" i="18"/>
  <c r="BK29" i="18"/>
  <c r="Z50" i="18"/>
  <c r="W42" i="18"/>
  <c r="R37" i="18"/>
  <c r="CZ51" i="18"/>
  <c r="AR76" i="18"/>
  <c r="AX42" i="18"/>
  <c r="AL93" i="18"/>
  <c r="AE26" i="18"/>
  <c r="BA62" i="18"/>
  <c r="BC75" i="18"/>
  <c r="BL91" i="18"/>
  <c r="BE12" i="18"/>
  <c r="O31" i="18"/>
  <c r="Q102" i="18"/>
  <c r="I23" i="18"/>
  <c r="CA24" i="18"/>
  <c r="AI23" i="18"/>
  <c r="AL27" i="18"/>
  <c r="AN33" i="18"/>
  <c r="U101" i="18"/>
  <c r="U33" i="18"/>
  <c r="BZ39" i="18"/>
  <c r="BJ65" i="18"/>
  <c r="AD3" i="18"/>
  <c r="BH38" i="18"/>
  <c r="BN58" i="18"/>
  <c r="CM96" i="18"/>
  <c r="N52" i="18"/>
  <c r="R79" i="18"/>
  <c r="CL43" i="18"/>
  <c r="AE79" i="18"/>
  <c r="BD99" i="18"/>
  <c r="BR6" i="18"/>
  <c r="AG16" i="18"/>
  <c r="P7" i="18"/>
  <c r="CB90" i="18"/>
  <c r="AL62" i="18"/>
  <c r="AS92" i="18"/>
  <c r="AV52" i="18"/>
  <c r="BY3" i="18"/>
  <c r="CX26" i="18"/>
  <c r="BQ78" i="18"/>
  <c r="X79" i="18"/>
  <c r="DA70" i="18"/>
  <c r="J77" i="18"/>
  <c r="AR79" i="18"/>
  <c r="BC73" i="18"/>
  <c r="AR77" i="18"/>
  <c r="AE57" i="18"/>
  <c r="BB50" i="18"/>
  <c r="K44" i="18"/>
  <c r="BH23" i="18"/>
  <c r="R69" i="18"/>
  <c r="AF83" i="18"/>
  <c r="N96" i="18"/>
  <c r="I41" i="18"/>
  <c r="AO31" i="18"/>
  <c r="BE57" i="18"/>
  <c r="BY49" i="18"/>
  <c r="AH59" i="18"/>
  <c r="L39" i="18"/>
  <c r="AO87" i="18"/>
  <c r="BR50" i="18"/>
  <c r="CY34" i="18"/>
  <c r="AW60" i="18"/>
  <c r="AL77" i="18"/>
  <c r="AK12" i="18"/>
  <c r="Y34" i="18"/>
  <c r="CW84" i="18"/>
  <c r="AK84" i="18"/>
  <c r="AB81" i="18"/>
  <c r="CJ81" i="18"/>
  <c r="V49" i="18"/>
  <c r="CE90" i="18"/>
  <c r="BU77" i="18"/>
  <c r="BT38" i="18"/>
  <c r="AY98" i="18"/>
  <c r="AP26" i="18"/>
  <c r="J24" i="18"/>
  <c r="Q15" i="18"/>
  <c r="AJ4" i="18"/>
  <c r="BA80" i="18"/>
  <c r="Y8" i="18"/>
  <c r="CU18" i="18"/>
  <c r="CG81" i="18"/>
  <c r="AR3" i="18"/>
  <c r="X54" i="18"/>
  <c r="U99" i="18"/>
  <c r="AS94" i="18"/>
  <c r="BU87" i="18"/>
  <c r="U100" i="18"/>
  <c r="O15" i="18"/>
  <c r="CV91" i="18"/>
  <c r="BM98" i="18"/>
  <c r="AH60" i="18"/>
  <c r="CD59" i="18"/>
  <c r="AP3" i="18"/>
  <c r="R87" i="18"/>
  <c r="CZ102" i="18"/>
  <c r="J42" i="18"/>
  <c r="BP12" i="18"/>
  <c r="M76" i="18"/>
  <c r="AC84" i="18"/>
  <c r="Q18" i="18"/>
  <c r="BZ69" i="18"/>
  <c r="X58" i="18"/>
  <c r="AL16" i="18"/>
  <c r="T62" i="18"/>
  <c r="AD59" i="18"/>
  <c r="BJ88" i="18"/>
  <c r="CQ102" i="18"/>
  <c r="AS32" i="18"/>
  <c r="BX31" i="18"/>
  <c r="I76" i="18"/>
  <c r="CB100" i="18"/>
  <c r="BR3" i="18"/>
  <c r="BF19" i="18"/>
  <c r="X65" i="18"/>
  <c r="AP56" i="18"/>
  <c r="AT24" i="18"/>
  <c r="AH26" i="18"/>
  <c r="BY35" i="18"/>
  <c r="CW46" i="18"/>
  <c r="CJ97" i="18"/>
  <c r="BK77" i="18"/>
  <c r="K70" i="18"/>
  <c r="CY50" i="18"/>
  <c r="P94" i="18"/>
  <c r="T72" i="18"/>
  <c r="N84" i="18"/>
  <c r="CW45" i="18"/>
  <c r="BW69" i="18"/>
  <c r="AS4" i="18"/>
  <c r="R11" i="18"/>
  <c r="R78" i="18"/>
  <c r="M90" i="18"/>
  <c r="R56" i="18"/>
  <c r="BB76" i="18"/>
  <c r="U39" i="18"/>
  <c r="BL96" i="18"/>
  <c r="P78" i="18"/>
  <c r="AY12" i="18"/>
  <c r="AK34" i="18"/>
  <c r="AL8" i="18"/>
  <c r="AU91" i="18"/>
  <c r="P100" i="18"/>
  <c r="AE4" i="18"/>
  <c r="CH37" i="18"/>
  <c r="AH52" i="18"/>
  <c r="AT19" i="18"/>
  <c r="BC60" i="18"/>
  <c r="BE50" i="18"/>
  <c r="AK6" i="18"/>
  <c r="BW83" i="18"/>
  <c r="CT7" i="18"/>
  <c r="CW93" i="18"/>
  <c r="BQ58" i="18"/>
  <c r="BO82" i="18"/>
  <c r="BN12" i="18"/>
  <c r="BE70" i="18"/>
  <c r="AA23" i="18"/>
  <c r="AQ82" i="18"/>
  <c r="AX15" i="18"/>
  <c r="M54" i="18"/>
  <c r="BF40" i="18"/>
  <c r="CS27" i="18"/>
  <c r="AO43" i="18"/>
  <c r="CS13" i="18"/>
  <c r="V63" i="18"/>
  <c r="CM50" i="18"/>
  <c r="P11" i="18"/>
  <c r="U98" i="18"/>
  <c r="AB83" i="18"/>
  <c r="AK69" i="18"/>
  <c r="DB66" i="18"/>
  <c r="Z52" i="18"/>
  <c r="CZ47" i="18"/>
  <c r="AH56" i="18"/>
  <c r="AB47" i="18"/>
  <c r="DA81" i="18"/>
  <c r="O102" i="18"/>
  <c r="T39" i="18"/>
  <c r="BV94" i="18"/>
  <c r="X92" i="18"/>
  <c r="R5" i="18"/>
  <c r="AF56" i="18"/>
  <c r="V94" i="18"/>
  <c r="M11" i="18"/>
  <c r="W46" i="18"/>
  <c r="Z85" i="18"/>
  <c r="BW96" i="18"/>
  <c r="AE70" i="18"/>
  <c r="AD94" i="18"/>
  <c r="BC52" i="18"/>
  <c r="BL70" i="18"/>
  <c r="S16" i="18"/>
  <c r="BJ81" i="18"/>
  <c r="AD26" i="18"/>
  <c r="AJ50" i="18"/>
  <c r="CU73" i="18"/>
  <c r="J19" i="18"/>
  <c r="DA62" i="18"/>
  <c r="M27" i="18"/>
  <c r="CC12" i="18"/>
  <c r="W20" i="18"/>
  <c r="Q36" i="18"/>
  <c r="L15" i="18"/>
  <c r="M45" i="18"/>
  <c r="Y63" i="18"/>
  <c r="AS81" i="18"/>
  <c r="AP25" i="18"/>
  <c r="W87" i="18"/>
  <c r="W72" i="18"/>
  <c r="J13" i="18"/>
  <c r="AX35" i="18"/>
  <c r="CX20" i="18"/>
  <c r="AL81" i="18"/>
  <c r="O45" i="18"/>
  <c r="AW43" i="18"/>
  <c r="J40" i="18"/>
  <c r="CU97" i="18"/>
  <c r="AV12" i="18"/>
  <c r="CV40" i="18"/>
  <c r="S101" i="18"/>
  <c r="BB89" i="18"/>
  <c r="CY86" i="18"/>
  <c r="CV78" i="18"/>
  <c r="BH79" i="18"/>
  <c r="CZ33" i="18"/>
  <c r="CY58" i="18"/>
  <c r="AD39" i="18"/>
  <c r="DA88" i="18"/>
  <c r="CU53" i="18"/>
  <c r="BK38" i="18"/>
  <c r="CX18" i="18"/>
  <c r="AP7" i="18"/>
  <c r="DB83" i="18"/>
  <c r="DB63" i="18"/>
  <c r="CX72" i="18"/>
  <c r="BN17" i="18"/>
  <c r="CY65" i="18"/>
  <c r="J38" i="18"/>
  <c r="R38" i="18"/>
  <c r="CT23" i="18"/>
  <c r="AJ26" i="18"/>
  <c r="AM81" i="18"/>
  <c r="AI93" i="18"/>
  <c r="CX102" i="18"/>
  <c r="CY36" i="18"/>
  <c r="AD74" i="18"/>
  <c r="AC83" i="18"/>
  <c r="O41" i="18"/>
  <c r="CR11" i="18"/>
  <c r="V92" i="18"/>
  <c r="BR94" i="18"/>
  <c r="J26" i="18"/>
  <c r="AZ72" i="18"/>
  <c r="Y55" i="18"/>
  <c r="AO27" i="18"/>
  <c r="AN43" i="18"/>
  <c r="Z74" i="18"/>
  <c r="AN25" i="18"/>
  <c r="AR51" i="18"/>
  <c r="CZ75" i="18"/>
  <c r="R43" i="18"/>
  <c r="BJ75" i="18"/>
  <c r="R74" i="18"/>
  <c r="AV50" i="18"/>
  <c r="AB85" i="18"/>
  <c r="CT80" i="18"/>
  <c r="BG57" i="18"/>
  <c r="N46" i="18"/>
  <c r="AH101" i="18"/>
  <c r="AA17" i="18"/>
  <c r="CS9" i="18"/>
  <c r="O94" i="18"/>
  <c r="R66" i="18"/>
  <c r="BI72" i="18"/>
  <c r="DB20" i="18"/>
  <c r="K13" i="18"/>
  <c r="AL6" i="18"/>
  <c r="BB67" i="18"/>
  <c r="CV103" i="18"/>
  <c r="K60" i="18"/>
  <c r="AO95" i="18"/>
  <c r="J59" i="18"/>
  <c r="AQ96" i="18"/>
  <c r="BU85" i="18"/>
  <c r="AJ5" i="18"/>
  <c r="AO3" i="18"/>
  <c r="BR58" i="18"/>
  <c r="AR9" i="18"/>
  <c r="P32" i="18"/>
  <c r="BZ63" i="18"/>
  <c r="AU42" i="18"/>
  <c r="Z6" i="18"/>
  <c r="CZ29" i="18"/>
  <c r="X27" i="18"/>
  <c r="Y77" i="18"/>
  <c r="AH74" i="18"/>
  <c r="X81" i="18"/>
  <c r="CU74" i="18"/>
  <c r="AI87" i="18"/>
  <c r="W69" i="18"/>
  <c r="W86" i="18"/>
  <c r="CV12" i="18"/>
  <c r="CT57" i="18"/>
  <c r="M28" i="18"/>
  <c r="BJ11" i="18"/>
  <c r="AG91" i="18"/>
  <c r="BQ26" i="18"/>
  <c r="J66" i="18"/>
  <c r="AY40" i="18"/>
  <c r="U29" i="18"/>
  <c r="Q92" i="18"/>
  <c r="BD9" i="18"/>
  <c r="U5" i="18"/>
  <c r="AO9" i="18"/>
  <c r="CB51" i="18"/>
  <c r="AN28" i="18"/>
  <c r="DA18" i="18"/>
  <c r="AH98" i="18"/>
  <c r="CZ62" i="18"/>
  <c r="N20" i="18"/>
  <c r="J62" i="18"/>
  <c r="AF45" i="18"/>
  <c r="DB54" i="18"/>
  <c r="BS69" i="18"/>
  <c r="AJ22" i="18"/>
  <c r="CV93" i="18"/>
  <c r="L24" i="18"/>
  <c r="CT49" i="18"/>
  <c r="BC21" i="18"/>
  <c r="V88" i="18"/>
  <c r="AN61" i="18"/>
  <c r="X70" i="18"/>
  <c r="AA83" i="18"/>
  <c r="T15" i="18"/>
  <c r="I37" i="18"/>
  <c r="AH84" i="18"/>
  <c r="O99" i="18"/>
  <c r="DA99" i="18"/>
  <c r="N13" i="18"/>
  <c r="R17" i="18"/>
  <c r="T44" i="18"/>
  <c r="BP9" i="18"/>
  <c r="O46" i="18"/>
  <c r="N95" i="18"/>
  <c r="BK86" i="18"/>
  <c r="M36" i="18"/>
  <c r="AO68" i="18"/>
  <c r="I90" i="18"/>
  <c r="CY97" i="18"/>
  <c r="AW45" i="18"/>
  <c r="J86" i="18"/>
  <c r="R102" i="18"/>
  <c r="I81" i="18"/>
  <c r="AE97" i="18"/>
  <c r="O77" i="18"/>
  <c r="CA46" i="18"/>
  <c r="AK78" i="18"/>
  <c r="DA40" i="18"/>
  <c r="CT44" i="18"/>
  <c r="BL52" i="18"/>
  <c r="AP22" i="18"/>
  <c r="R80" i="18"/>
  <c r="BI25" i="18"/>
  <c r="CX86" i="18"/>
  <c r="BG38" i="18"/>
  <c r="CY80" i="18"/>
  <c r="AB4" i="18"/>
  <c r="AO6" i="18"/>
  <c r="CY75" i="18"/>
  <c r="N73" i="18"/>
  <c r="AU41" i="18"/>
  <c r="DB39" i="18"/>
  <c r="M37" i="18"/>
  <c r="AK46" i="18"/>
  <c r="CT68" i="18"/>
  <c r="L54" i="18"/>
  <c r="AP57" i="18"/>
  <c r="O21" i="18"/>
  <c r="AZ22" i="18"/>
  <c r="CU100" i="18"/>
  <c r="DA16" i="18"/>
  <c r="BM82" i="18"/>
  <c r="K9" i="18"/>
  <c r="O40" i="18"/>
  <c r="DB85" i="18"/>
  <c r="I56" i="18"/>
  <c r="AN71" i="18"/>
  <c r="T90" i="18"/>
  <c r="BE65" i="18"/>
  <c r="L9" i="18"/>
  <c r="AD40" i="18"/>
  <c r="AF30" i="18"/>
  <c r="AN16" i="18"/>
  <c r="K3" i="18"/>
  <c r="CV73" i="18"/>
  <c r="CX37" i="18"/>
  <c r="K38" i="18"/>
  <c r="I78" i="18"/>
  <c r="AE33" i="18"/>
  <c r="AC69" i="18"/>
  <c r="DB91" i="18"/>
  <c r="AG73" i="18"/>
  <c r="X31" i="18"/>
  <c r="P10" i="18"/>
  <c r="Q79" i="18"/>
  <c r="N79" i="18"/>
  <c r="AW35" i="18"/>
  <c r="CT64" i="18"/>
  <c r="AC4" i="18"/>
  <c r="AL42" i="18"/>
  <c r="K100" i="18"/>
  <c r="Y27" i="18"/>
  <c r="BG12" i="18"/>
  <c r="CU89" i="18"/>
  <c r="T69" i="18"/>
  <c r="V75" i="18"/>
  <c r="R41" i="18"/>
  <c r="AK75" i="18"/>
  <c r="AH19" i="18"/>
  <c r="P3" i="18"/>
  <c r="CR86" i="18"/>
  <c r="Q82" i="18"/>
  <c r="CV64" i="18"/>
  <c r="BH44" i="18"/>
  <c r="P54" i="18"/>
  <c r="DA5" i="18"/>
  <c r="CB76" i="18"/>
  <c r="DB4" i="18"/>
  <c r="CV72" i="18"/>
  <c r="AR46" i="18"/>
  <c r="K15" i="18"/>
  <c r="BL72" i="18"/>
  <c r="X82" i="18"/>
  <c r="CT15" i="18"/>
  <c r="X74" i="18"/>
  <c r="CU68" i="18"/>
  <c r="CZ32" i="18"/>
  <c r="CH69" i="18"/>
  <c r="CY45" i="18"/>
  <c r="BM77" i="18"/>
  <c r="AS85" i="18"/>
  <c r="AH5" i="18"/>
  <c r="CV48" i="18"/>
  <c r="Z88" i="18"/>
  <c r="AI45" i="18"/>
  <c r="AU95" i="18"/>
  <c r="I88" i="18"/>
  <c r="L76" i="18"/>
  <c r="K102" i="18"/>
  <c r="AY61" i="18"/>
  <c r="BI34" i="18"/>
  <c r="AG83" i="18"/>
  <c r="BV36" i="18"/>
  <c r="S6" i="18"/>
  <c r="P84" i="18"/>
  <c r="AX47" i="18"/>
  <c r="BN61" i="18"/>
  <c r="CY82" i="18"/>
  <c r="CA77" i="18"/>
  <c r="CW81" i="18"/>
  <c r="AK70" i="18"/>
  <c r="CZ94" i="18"/>
  <c r="CW89" i="18"/>
  <c r="AA86" i="18"/>
  <c r="CY72" i="18"/>
  <c r="M96" i="18"/>
  <c r="BV3" i="18"/>
  <c r="AG14" i="18"/>
  <c r="Z21" i="18"/>
  <c r="BF63" i="18"/>
  <c r="AA11" i="18"/>
  <c r="AW46" i="18"/>
  <c r="R97" i="18"/>
  <c r="AG92" i="18"/>
  <c r="M98" i="18"/>
  <c r="AB70" i="18"/>
  <c r="BC83" i="18"/>
  <c r="L49" i="18"/>
  <c r="AS83" i="18"/>
  <c r="BQ72" i="18"/>
  <c r="AO45" i="18"/>
  <c r="AA85" i="18"/>
  <c r="AS86" i="18"/>
  <c r="AK13" i="18"/>
  <c r="BH59" i="18"/>
  <c r="BE20" i="18"/>
  <c r="BL28" i="18"/>
  <c r="CG38" i="18"/>
  <c r="AB15" i="18"/>
  <c r="K27" i="18"/>
  <c r="BX73" i="18"/>
  <c r="X87" i="18"/>
  <c r="BU7" i="18"/>
  <c r="AB55" i="18"/>
  <c r="K71" i="18"/>
  <c r="K51" i="18"/>
  <c r="DA75" i="18"/>
  <c r="Q33" i="18"/>
  <c r="CQ79" i="18"/>
  <c r="M79" i="18"/>
  <c r="AD102" i="18"/>
  <c r="AF92" i="18"/>
  <c r="DB90" i="18"/>
  <c r="AV56" i="18"/>
  <c r="M103" i="18"/>
  <c r="J47" i="18"/>
  <c r="CX61" i="18"/>
  <c r="AL3" i="18"/>
  <c r="O64" i="18"/>
  <c r="V47" i="18"/>
  <c r="BB83" i="18"/>
  <c r="S37" i="18"/>
  <c r="AU78" i="18"/>
  <c r="CZ10" i="18"/>
  <c r="CV33" i="18"/>
  <c r="R44" i="18"/>
  <c r="N63" i="18"/>
  <c r="Q68" i="18"/>
  <c r="AC47" i="18"/>
  <c r="DA23" i="18"/>
  <c r="AU44" i="18"/>
  <c r="O72" i="18"/>
  <c r="CT22" i="18"/>
  <c r="CT87" i="18"/>
  <c r="M22" i="18"/>
  <c r="CV97" i="18"/>
  <c r="AV67" i="18"/>
  <c r="AO15" i="18"/>
  <c r="AH28" i="18"/>
  <c r="BB46" i="18"/>
  <c r="CW3" i="18"/>
  <c r="BK42" i="18"/>
  <c r="I60" i="18"/>
  <c r="CF92" i="18"/>
  <c r="AK24" i="18"/>
  <c r="Y90" i="18"/>
  <c r="AX41" i="18"/>
  <c r="M60" i="18"/>
  <c r="AO32" i="18"/>
  <c r="AU53" i="18"/>
  <c r="AC12" i="18"/>
  <c r="L19" i="18"/>
  <c r="W48" i="18"/>
  <c r="S7" i="18"/>
  <c r="AJ98" i="18"/>
  <c r="O103" i="18"/>
  <c r="AB44" i="18"/>
  <c r="AQ26" i="18"/>
  <c r="T65" i="18"/>
  <c r="CT11" i="18"/>
  <c r="AL40" i="18"/>
  <c r="DB12" i="18"/>
  <c r="CE94" i="18"/>
  <c r="CX41" i="18"/>
  <c r="L20" i="18"/>
  <c r="BV35" i="18"/>
  <c r="CV76" i="18"/>
  <c r="S33" i="18"/>
  <c r="J54" i="18"/>
  <c r="AO50" i="18"/>
  <c r="BS5" i="18"/>
  <c r="AU76" i="18"/>
  <c r="M58" i="18"/>
  <c r="CT99" i="18"/>
  <c r="AJ56" i="18"/>
  <c r="Z83" i="18"/>
  <c r="AF68" i="18"/>
  <c r="AB68" i="18"/>
  <c r="AQ28" i="18"/>
  <c r="AX82" i="18"/>
  <c r="X35" i="18"/>
  <c r="BC68" i="18"/>
  <c r="CW5" i="18"/>
  <c r="J97" i="18"/>
  <c r="AH44" i="18"/>
  <c r="V37" i="18"/>
  <c r="V11" i="18"/>
  <c r="M88" i="18"/>
  <c r="X55" i="18"/>
  <c r="BI64" i="18"/>
  <c r="K43" i="18"/>
  <c r="AC101" i="18"/>
  <c r="CZ25" i="18"/>
  <c r="AE52" i="18"/>
  <c r="AH40" i="18"/>
  <c r="CP95" i="18"/>
  <c r="N85" i="18"/>
  <c r="CV95" i="18"/>
  <c r="AS73" i="18"/>
  <c r="K42" i="18"/>
  <c r="AK89" i="18"/>
  <c r="AA91" i="18"/>
  <c r="L4" i="18"/>
  <c r="BB70" i="18"/>
  <c r="J100" i="18"/>
  <c r="AG59" i="18"/>
  <c r="CU42" i="18"/>
  <c r="X47" i="18"/>
  <c r="R7" i="18"/>
  <c r="AG29" i="18"/>
  <c r="AK62" i="18"/>
  <c r="AU66" i="18"/>
  <c r="BL102" i="18"/>
  <c r="AI69" i="18"/>
  <c r="AQ56" i="18"/>
  <c r="CX17" i="18"/>
  <c r="BP59" i="18"/>
  <c r="AT9" i="18"/>
  <c r="AN13" i="18"/>
  <c r="DA73" i="18"/>
  <c r="BC37" i="18"/>
  <c r="P64" i="18"/>
  <c r="T45" i="18"/>
  <c r="AP95" i="18"/>
  <c r="AL66" i="18"/>
  <c r="AC82" i="18"/>
  <c r="BV24" i="18"/>
  <c r="CD4" i="18"/>
  <c r="AX39" i="18"/>
  <c r="BA77" i="18"/>
  <c r="BA42" i="18"/>
  <c r="BK60" i="18"/>
  <c r="Y70" i="18"/>
  <c r="AS100" i="18"/>
  <c r="BI75" i="18"/>
  <c r="BV59" i="18"/>
  <c r="K12" i="18"/>
  <c r="BR16" i="18"/>
  <c r="BO60" i="18"/>
  <c r="BA7" i="18"/>
  <c r="AZ12" i="18"/>
  <c r="BB28" i="18"/>
  <c r="AD50" i="18"/>
  <c r="AR72" i="18"/>
  <c r="Y89" i="18"/>
  <c r="AM101" i="18"/>
  <c r="AU100" i="18"/>
  <c r="CD70" i="18"/>
  <c r="M63" i="18"/>
  <c r="BL71" i="18"/>
  <c r="DB56" i="18"/>
  <c r="AD91" i="18"/>
  <c r="BK61" i="18"/>
  <c r="W59" i="18"/>
  <c r="BD82" i="18"/>
  <c r="V69" i="18"/>
  <c r="CC16" i="18"/>
  <c r="S103" i="18"/>
  <c r="Q97" i="18"/>
  <c r="BL56" i="18"/>
  <c r="L22" i="18"/>
  <c r="AX98" i="18"/>
  <c r="BG68" i="18"/>
  <c r="J16" i="18"/>
  <c r="CJ96" i="18"/>
  <c r="K16" i="18"/>
  <c r="V70" i="18"/>
  <c r="CW65" i="18"/>
  <c r="BK46" i="18"/>
  <c r="BD95" i="18"/>
  <c r="J102" i="18"/>
  <c r="AL54" i="18"/>
  <c r="CZ83" i="18"/>
  <c r="AB79" i="18"/>
  <c r="CT26" i="18"/>
  <c r="CX9" i="18"/>
  <c r="AX6" i="18"/>
  <c r="N66" i="18"/>
  <c r="AX92" i="18"/>
  <c r="O34" i="18"/>
  <c r="AG34" i="18"/>
  <c r="CU87" i="18"/>
  <c r="Q64" i="18"/>
  <c r="CY32" i="18"/>
  <c r="M61" i="18"/>
  <c r="O69" i="18"/>
  <c r="CX6" i="18"/>
  <c r="R88" i="18"/>
  <c r="N80" i="18"/>
  <c r="Y36" i="18"/>
  <c r="I40" i="18"/>
  <c r="P28" i="18"/>
  <c r="P6" i="18"/>
  <c r="Z75" i="18"/>
  <c r="BL24" i="18"/>
  <c r="CU17" i="18"/>
  <c r="T71" i="18"/>
  <c r="AF93" i="18"/>
  <c r="AP38" i="18"/>
  <c r="AS91" i="18"/>
  <c r="AM92" i="18"/>
  <c r="AO90" i="18"/>
  <c r="K25" i="18"/>
  <c r="L27" i="18"/>
  <c r="R32" i="18"/>
  <c r="DA68" i="18"/>
  <c r="BU46" i="18"/>
  <c r="J53" i="18"/>
  <c r="N70" i="18"/>
  <c r="BS54" i="18"/>
  <c r="W34" i="18"/>
  <c r="BC11" i="18"/>
  <c r="AX23" i="18"/>
  <c r="AH20" i="18"/>
  <c r="R46" i="18"/>
  <c r="AK68" i="18"/>
  <c r="AP4" i="18"/>
  <c r="BK4" i="18"/>
  <c r="AA5" i="18"/>
  <c r="AR4" i="18"/>
  <c r="CT40" i="18"/>
  <c r="CJ87" i="18"/>
  <c r="J11" i="18"/>
  <c r="T29" i="18"/>
  <c r="J34" i="18"/>
  <c r="AB14" i="18"/>
  <c r="BN66" i="18"/>
  <c r="R61" i="18"/>
  <c r="AR11" i="18"/>
  <c r="V45" i="18"/>
  <c r="AE60" i="18"/>
  <c r="AG19" i="18"/>
  <c r="CW43" i="18"/>
  <c r="CY31" i="18"/>
  <c r="AK44" i="18"/>
  <c r="CT41" i="18"/>
  <c r="BI24" i="18"/>
  <c r="L98" i="18"/>
  <c r="AF14" i="18"/>
  <c r="CT10" i="18"/>
  <c r="N53" i="18"/>
  <c r="DB8" i="18"/>
  <c r="AR30" i="18"/>
  <c r="CZ40" i="18"/>
  <c r="U51" i="18"/>
  <c r="AH58" i="18"/>
  <c r="AI103" i="18"/>
  <c r="BE14" i="18"/>
  <c r="AN74" i="18"/>
  <c r="BT91" i="18"/>
  <c r="BW76" i="18"/>
  <c r="CZ46" i="18"/>
  <c r="BA101" i="18"/>
  <c r="AB11" i="18"/>
  <c r="Z53" i="18"/>
  <c r="CU7" i="18"/>
  <c r="U89" i="18"/>
  <c r="U67" i="18"/>
  <c r="W54" i="18"/>
  <c r="BV85" i="18"/>
  <c r="V7" i="18"/>
  <c r="AT74" i="18"/>
  <c r="AJ55" i="18"/>
  <c r="AI95" i="18"/>
  <c r="AB5" i="18"/>
  <c r="Q84" i="18"/>
  <c r="AO60" i="18"/>
  <c r="AS45" i="18"/>
  <c r="BX74" i="18"/>
  <c r="W40" i="18"/>
  <c r="BJ48" i="18"/>
  <c r="AU75" i="18"/>
  <c r="CV8" i="18"/>
  <c r="AS20" i="18"/>
  <c r="AG77" i="18"/>
  <c r="BH29" i="18"/>
  <c r="AL31" i="18"/>
  <c r="AX24" i="18"/>
  <c r="CZ43" i="18"/>
  <c r="AM83" i="18"/>
  <c r="AY38" i="18"/>
  <c r="L43" i="18"/>
  <c r="BJ4" i="18"/>
  <c r="CN41" i="18"/>
  <c r="AL52" i="18"/>
  <c r="CP18" i="18"/>
  <c r="CX35" i="18"/>
  <c r="AY35" i="18"/>
  <c r="BE75" i="18"/>
  <c r="V83" i="18"/>
  <c r="AK43" i="18"/>
  <c r="BX36" i="18"/>
  <c r="AD24" i="18"/>
  <c r="CP37" i="18"/>
  <c r="BF21" i="18"/>
  <c r="Z18" i="18"/>
  <c r="AE49" i="18"/>
  <c r="R68" i="18"/>
  <c r="BP17" i="18"/>
  <c r="AF20" i="18"/>
  <c r="DB9" i="18"/>
  <c r="AU59" i="18"/>
  <c r="Z58" i="18"/>
  <c r="AQ57" i="18"/>
  <c r="DA4" i="18"/>
  <c r="K89" i="18"/>
  <c r="AA31" i="18"/>
  <c r="CE42" i="18"/>
  <c r="K28" i="18"/>
  <c r="O28" i="18"/>
  <c r="Z84" i="18"/>
  <c r="AS42" i="18"/>
  <c r="BC64" i="18"/>
  <c r="V5" i="18"/>
  <c r="Q69" i="18"/>
  <c r="CU31" i="18"/>
  <c r="CQ55" i="18"/>
  <c r="AA74" i="18"/>
  <c r="L37" i="18"/>
  <c r="AG15" i="18"/>
  <c r="AB35" i="18"/>
  <c r="BK8" i="18"/>
  <c r="AC88" i="18"/>
  <c r="BM59" i="18"/>
  <c r="U58" i="18"/>
  <c r="AZ34" i="18"/>
  <c r="AA68" i="18"/>
  <c r="CH52" i="18"/>
  <c r="W55" i="18"/>
  <c r="M5" i="18"/>
  <c r="S17" i="18"/>
  <c r="AS9" i="18"/>
  <c r="K34" i="18"/>
  <c r="CS19" i="18"/>
  <c r="L91" i="18"/>
  <c r="Z82" i="18"/>
  <c r="AZ79" i="18"/>
  <c r="BV30" i="18"/>
  <c r="CA37" i="18"/>
  <c r="AC98" i="18"/>
  <c r="AO12" i="18"/>
  <c r="AQ32" i="18"/>
  <c r="M62" i="18"/>
  <c r="AY21" i="18"/>
  <c r="AL97" i="18"/>
  <c r="BP97" i="18"/>
  <c r="BM22" i="18"/>
  <c r="AJ95" i="18"/>
  <c r="CX93" i="18"/>
  <c r="BT28" i="18"/>
  <c r="BX8" i="18"/>
  <c r="AT68" i="18"/>
  <c r="BJ50" i="18"/>
  <c r="AJ16" i="18"/>
  <c r="AM95" i="18"/>
  <c r="AM32" i="18"/>
  <c r="BZ6" i="18"/>
  <c r="CV24" i="18"/>
  <c r="BK63" i="18"/>
  <c r="AN92" i="18"/>
  <c r="CY6" i="18"/>
  <c r="CO64" i="18"/>
  <c r="BB55" i="18"/>
  <c r="DB26" i="18"/>
  <c r="P24" i="18"/>
  <c r="CT74" i="18"/>
  <c r="AE9" i="18"/>
  <c r="CY26" i="18"/>
  <c r="L58" i="18"/>
  <c r="AQ21" i="18"/>
  <c r="R100" i="18"/>
  <c r="AB52" i="18"/>
  <c r="CW7" i="18"/>
  <c r="AT86" i="18"/>
  <c r="CT51" i="18"/>
  <c r="X88" i="18"/>
  <c r="CZ23" i="18"/>
  <c r="K82" i="18"/>
  <c r="AF80" i="18"/>
  <c r="CX56" i="18"/>
  <c r="I8" i="18"/>
  <c r="AU47" i="18"/>
  <c r="O33" i="18"/>
  <c r="AY22" i="18"/>
  <c r="BC67" i="18"/>
  <c r="AD65" i="18"/>
  <c r="N55" i="18"/>
  <c r="BT18" i="18"/>
  <c r="BL21" i="18"/>
  <c r="K101" i="18"/>
  <c r="S93" i="18"/>
  <c r="AQ83" i="18"/>
  <c r="AN18" i="18"/>
  <c r="CY47" i="18"/>
  <c r="AL103" i="18"/>
  <c r="J60" i="18"/>
  <c r="V101" i="18"/>
  <c r="AP65" i="18"/>
  <c r="AJ13" i="18"/>
  <c r="CT93" i="18"/>
  <c r="AU67" i="18"/>
  <c r="CW33" i="18"/>
  <c r="AK48" i="18"/>
  <c r="U11" i="18"/>
  <c r="CV55" i="18"/>
  <c r="O87" i="18"/>
  <c r="AG80" i="18"/>
  <c r="AG6" i="18"/>
  <c r="Y87" i="18"/>
  <c r="Y54" i="18"/>
  <c r="AP74" i="18"/>
  <c r="AE78" i="18"/>
  <c r="U27" i="18"/>
  <c r="BV97" i="18"/>
  <c r="Q20" i="18"/>
  <c r="O14" i="18"/>
  <c r="BY24" i="18"/>
  <c r="AF53" i="18"/>
  <c r="CU66" i="18"/>
  <c r="BH100" i="18"/>
  <c r="CY28" i="18"/>
  <c r="AO77" i="18"/>
  <c r="K47" i="18"/>
  <c r="CV56" i="18"/>
  <c r="BZ72" i="18"/>
  <c r="CT59" i="18"/>
  <c r="BB53" i="18"/>
  <c r="CY16" i="18"/>
  <c r="N54" i="18"/>
  <c r="O83" i="18"/>
  <c r="U81" i="18"/>
  <c r="W14" i="18"/>
  <c r="X64" i="18"/>
  <c r="W96" i="18"/>
  <c r="CD102" i="18"/>
  <c r="BN43" i="18"/>
  <c r="CV49" i="18"/>
  <c r="BB36" i="18"/>
  <c r="AQ61" i="18"/>
  <c r="AD6" i="18"/>
  <c r="AD95" i="18"/>
  <c r="BZ89" i="18"/>
  <c r="W25" i="18"/>
  <c r="BY89" i="18"/>
  <c r="AY99" i="18"/>
  <c r="AJ92" i="18"/>
  <c r="CN98" i="18"/>
  <c r="AR74" i="18"/>
  <c r="CX23" i="18"/>
  <c r="CU43" i="18"/>
  <c r="AV65" i="18"/>
  <c r="V85" i="18"/>
  <c r="CU6" i="18"/>
  <c r="AJ76" i="18"/>
  <c r="AH70" i="18"/>
  <c r="L103" i="18"/>
  <c r="AU89" i="18"/>
  <c r="BJ66" i="18"/>
  <c r="AB54" i="18"/>
  <c r="CW4" i="18"/>
  <c r="Z34" i="18"/>
  <c r="AZ84" i="18"/>
  <c r="CT67" i="18"/>
  <c r="CY55" i="18"/>
  <c r="M24" i="18"/>
  <c r="CS25" i="18"/>
  <c r="T14" i="18"/>
  <c r="CX85" i="18"/>
  <c r="BJ95" i="18"/>
  <c r="CY76" i="18"/>
  <c r="L41" i="18"/>
  <c r="BM101" i="18"/>
  <c r="DA89" i="18"/>
  <c r="CU94" i="18"/>
  <c r="AZ37" i="18"/>
  <c r="AG79" i="18"/>
  <c r="CV52" i="18"/>
  <c r="AW54" i="18"/>
  <c r="AB94" i="18"/>
  <c r="DA24" i="18"/>
  <c r="S9" i="18"/>
  <c r="AL23" i="18"/>
  <c r="AF19" i="18"/>
  <c r="CX53" i="18"/>
  <c r="CV65" i="18"/>
  <c r="CW59" i="18"/>
  <c r="AM88" i="18"/>
  <c r="CV69" i="18"/>
  <c r="CY59" i="18"/>
  <c r="BG5" i="18"/>
  <c r="CW26" i="18"/>
  <c r="CJ14" i="18"/>
  <c r="X8" i="18"/>
  <c r="CX19" i="18"/>
  <c r="J58" i="18"/>
  <c r="K24" i="18"/>
  <c r="AR60" i="18"/>
  <c r="BO49" i="18"/>
  <c r="W19" i="18"/>
  <c r="CZ44" i="18"/>
  <c r="DB59" i="18"/>
  <c r="BL100" i="18"/>
  <c r="W83" i="18"/>
  <c r="AH85" i="18"/>
  <c r="AA59" i="18"/>
  <c r="AK96" i="18"/>
  <c r="AJ14" i="18"/>
  <c r="AI48" i="18"/>
  <c r="S61" i="18"/>
  <c r="R92" i="18"/>
  <c r="AU98" i="18"/>
  <c r="BG31" i="18"/>
  <c r="U66" i="18"/>
  <c r="S19" i="18"/>
  <c r="CF55" i="18"/>
  <c r="W30" i="18"/>
  <c r="W56" i="18"/>
  <c r="CB60" i="18"/>
  <c r="AL39" i="18"/>
  <c r="AJ61" i="18"/>
  <c r="AB45" i="18"/>
  <c r="CZ71" i="18"/>
  <c r="CW60" i="18"/>
  <c r="Z102" i="18"/>
  <c r="CM14" i="18"/>
  <c r="AR96" i="18"/>
  <c r="AR5" i="18"/>
  <c r="J90" i="18"/>
  <c r="AJ87" i="18"/>
  <c r="AC39" i="18"/>
  <c r="AJ103" i="18"/>
  <c r="AE100" i="18"/>
  <c r="S55" i="18"/>
  <c r="AP17" i="18"/>
  <c r="AM10" i="18"/>
  <c r="Q60" i="18"/>
  <c r="T94" i="18"/>
  <c r="DA101" i="18"/>
  <c r="CW58" i="18"/>
  <c r="AG21" i="18"/>
  <c r="CU24" i="18"/>
  <c r="AH4" i="18"/>
  <c r="AD73" i="18"/>
  <c r="CY4" i="18"/>
  <c r="BC39" i="18"/>
  <c r="W73" i="18"/>
  <c r="BE31" i="18"/>
  <c r="P51" i="18"/>
  <c r="CY27" i="18"/>
  <c r="DA56" i="18"/>
  <c r="M100" i="18"/>
  <c r="CY19" i="18"/>
  <c r="BU10" i="18"/>
  <c r="P90" i="18"/>
  <c r="AY45" i="18"/>
  <c r="AP5" i="18"/>
  <c r="I95" i="18"/>
  <c r="L40" i="18"/>
  <c r="BQ44" i="18"/>
  <c r="AQ92" i="18"/>
  <c r="AT7" i="18"/>
  <c r="BF10" i="18"/>
  <c r="AP53" i="18"/>
  <c r="O54" i="18"/>
  <c r="BI5" i="18"/>
  <c r="AB42" i="18"/>
  <c r="DA55" i="18"/>
  <c r="CE27" i="18"/>
  <c r="Q6" i="18"/>
  <c r="BN86" i="18"/>
  <c r="Q50" i="18"/>
  <c r="P66" i="18"/>
  <c r="AR47" i="18"/>
  <c r="AF5" i="18"/>
  <c r="BX89" i="18"/>
  <c r="BQ70" i="18"/>
  <c r="W23" i="18"/>
  <c r="AG22" i="18"/>
  <c r="J46" i="18"/>
  <c r="BA96" i="18"/>
  <c r="CU30" i="18"/>
  <c r="AD90" i="18"/>
  <c r="CZ72" i="18"/>
  <c r="AD15" i="18"/>
  <c r="AZ31" i="18"/>
  <c r="I101" i="18"/>
  <c r="AU13" i="18"/>
  <c r="DB11" i="18"/>
  <c r="Q48" i="18"/>
  <c r="CV3" i="18"/>
  <c r="BF34" i="18"/>
  <c r="AE75" i="18"/>
  <c r="CM7" i="18"/>
  <c r="CT43" i="18"/>
  <c r="J41" i="18"/>
  <c r="CV67" i="18"/>
  <c r="N67" i="18"/>
  <c r="AB46" i="18"/>
  <c r="DA58" i="18"/>
  <c r="CX64" i="18"/>
  <c r="M47" i="18"/>
  <c r="S14" i="18"/>
  <c r="CD41" i="18"/>
  <c r="AK37" i="18"/>
  <c r="AS101" i="18"/>
  <c r="BR83" i="18"/>
  <c r="AQ34" i="18"/>
  <c r="W13" i="18"/>
  <c r="AG72" i="18"/>
  <c r="M65" i="18"/>
  <c r="CX10" i="18"/>
  <c r="BD92" i="18"/>
  <c r="K48" i="18"/>
  <c r="CU47" i="18"/>
  <c r="AF23" i="18"/>
  <c r="S26" i="18"/>
  <c r="BS82" i="18"/>
  <c r="AN72" i="18"/>
  <c r="R90" i="18"/>
  <c r="CG90" i="18"/>
  <c r="I29" i="18"/>
  <c r="I28" i="18"/>
  <c r="CX24" i="18"/>
  <c r="CX8" i="18"/>
  <c r="CM67" i="18"/>
  <c r="AI99" i="18"/>
  <c r="BW40" i="18"/>
  <c r="P92" i="18"/>
  <c r="BI96" i="18"/>
  <c r="AH82" i="18"/>
  <c r="R50" i="18"/>
  <c r="DA45" i="18"/>
  <c r="L80" i="18"/>
  <c r="BB95" i="18"/>
  <c r="O30" i="18"/>
  <c r="CX60" i="18"/>
  <c r="AG45" i="18"/>
  <c r="CU19" i="18"/>
  <c r="CT28" i="18"/>
  <c r="V8" i="18"/>
  <c r="CZ79" i="18"/>
  <c r="BR86" i="18"/>
  <c r="DB5" i="18"/>
  <c r="U84" i="18"/>
  <c r="BS23" i="18"/>
  <c r="CV4" i="18"/>
  <c r="CW41" i="18"/>
  <c r="V4" i="18"/>
  <c r="AR18" i="18"/>
  <c r="AW7" i="18"/>
  <c r="CU8" i="18"/>
  <c r="BF67" i="18"/>
  <c r="P53" i="18"/>
  <c r="AM41" i="18"/>
  <c r="I74" i="18"/>
  <c r="BB74" i="18"/>
  <c r="K96" i="18"/>
  <c r="CY103" i="18"/>
  <c r="AE95" i="18"/>
  <c r="AL22" i="18"/>
  <c r="AT96" i="18"/>
  <c r="N94" i="18"/>
  <c r="AA66" i="18"/>
  <c r="AE93" i="18"/>
  <c r="BW101" i="18"/>
  <c r="CW88" i="18"/>
  <c r="CW96" i="18"/>
  <c r="BV48" i="18"/>
  <c r="Q53" i="18"/>
  <c r="CT46" i="18"/>
  <c r="BG45" i="18"/>
  <c r="CZ6" i="18"/>
  <c r="AH81" i="18"/>
  <c r="BE23" i="18"/>
  <c r="CY52" i="18"/>
  <c r="O96" i="18"/>
  <c r="AQ54" i="18"/>
  <c r="CS14" i="18"/>
  <c r="BP8" i="18"/>
  <c r="Q99" i="18"/>
  <c r="CZ27" i="18"/>
  <c r="AS16" i="18"/>
  <c r="L67" i="18"/>
  <c r="AA10" i="18"/>
  <c r="AJ17" i="18"/>
  <c r="BV68" i="18"/>
  <c r="BH46" i="18"/>
  <c r="CW34" i="18"/>
  <c r="W67" i="18"/>
  <c r="R35" i="18"/>
  <c r="W66" i="18"/>
  <c r="CW76" i="18"/>
  <c r="AK64" i="18"/>
  <c r="CV6" i="18"/>
  <c r="CX77" i="18"/>
  <c r="CW62" i="18"/>
  <c r="CW92" i="18"/>
  <c r="AI47" i="18"/>
  <c r="M82" i="18"/>
  <c r="M55" i="18"/>
  <c r="CV77" i="18"/>
  <c r="AR97" i="18"/>
  <c r="DB76" i="18"/>
  <c r="CU54" i="18"/>
  <c r="AS96" i="18"/>
  <c r="AP77" i="18"/>
  <c r="AE40" i="18"/>
  <c r="CU81" i="18"/>
  <c r="W24" i="18"/>
  <c r="BG6" i="18"/>
  <c r="CU98" i="18"/>
  <c r="AE47" i="18"/>
  <c r="U65" i="18"/>
  <c r="O7" i="18"/>
  <c r="N21" i="18"/>
  <c r="Z86" i="18"/>
  <c r="CX40" i="18"/>
  <c r="P9" i="18"/>
  <c r="AZ92" i="18"/>
  <c r="CZ97" i="18"/>
  <c r="P20" i="18"/>
  <c r="S80" i="18"/>
  <c r="AY80" i="18"/>
  <c r="N57" i="18"/>
  <c r="Z70" i="18"/>
  <c r="R101" i="18"/>
  <c r="AQ22" i="18"/>
  <c r="BH7" i="18"/>
  <c r="CT71" i="18"/>
  <c r="S75" i="18"/>
  <c r="AX3" i="18"/>
  <c r="CZ89" i="18"/>
  <c r="AC75" i="18"/>
  <c r="BA93" i="18"/>
  <c r="AM8" i="18"/>
  <c r="O10" i="18"/>
  <c r="X83" i="18"/>
  <c r="AF62" i="18"/>
  <c r="AC81" i="18"/>
  <c r="CY46" i="18"/>
  <c r="W17" i="18"/>
  <c r="AQ100" i="18"/>
  <c r="CZ52" i="18"/>
  <c r="BA92" i="18"/>
  <c r="L11" i="18"/>
  <c r="AI3" i="18"/>
  <c r="AV34" i="18"/>
  <c r="AQ76" i="18"/>
  <c r="CV17" i="18"/>
  <c r="O89" i="18"/>
  <c r="N81" i="18"/>
  <c r="I98" i="18"/>
  <c r="AP49" i="18"/>
  <c r="S51" i="18"/>
  <c r="BD68" i="18"/>
  <c r="M32" i="18"/>
  <c r="AD64" i="18"/>
  <c r="CY91" i="18"/>
  <c r="CT48" i="18"/>
  <c r="DA92" i="18"/>
  <c r="AQ91" i="18"/>
  <c r="CS22" i="18"/>
  <c r="AI7" i="18"/>
  <c r="CV85" i="18"/>
  <c r="U88" i="18"/>
  <c r="M56" i="18"/>
  <c r="DA93" i="18"/>
  <c r="AC51" i="18"/>
  <c r="R27" i="18"/>
  <c r="CS95" i="18"/>
  <c r="AH63" i="18"/>
  <c r="BH27" i="18"/>
  <c r="L52" i="18"/>
  <c r="AC18" i="18"/>
  <c r="AC52" i="18"/>
  <c r="CY83" i="18"/>
  <c r="DA97" i="18"/>
  <c r="DB21" i="18"/>
  <c r="M101" i="18"/>
  <c r="AN6" i="18"/>
  <c r="CV5" i="18"/>
  <c r="AJ37" i="18"/>
  <c r="CY61" i="18"/>
  <c r="AK81" i="18"/>
  <c r="R15" i="18"/>
  <c r="DB68" i="18"/>
  <c r="CF95" i="18"/>
  <c r="AO54" i="18"/>
  <c r="BG59" i="18"/>
  <c r="Q34" i="18"/>
  <c r="DB37" i="18"/>
  <c r="CY21" i="18"/>
  <c r="AU56" i="18"/>
  <c r="AH83" i="18"/>
  <c r="AT76" i="18"/>
  <c r="BY46" i="18"/>
  <c r="Y29" i="18"/>
  <c r="AT103" i="18"/>
  <c r="Q37" i="18"/>
  <c r="CA58" i="18"/>
  <c r="W68" i="18"/>
  <c r="K80" i="18"/>
  <c r="BA94" i="18"/>
  <c r="I79" i="18"/>
  <c r="CX46" i="18"/>
  <c r="AI40" i="18"/>
  <c r="N58" i="18"/>
  <c r="BX35" i="18"/>
  <c r="AD14" i="18"/>
  <c r="BV39" i="18"/>
  <c r="CU59" i="18"/>
  <c r="I100" i="18"/>
  <c r="CK22" i="18"/>
  <c r="AB17" i="18"/>
  <c r="S34" i="18"/>
  <c r="M33" i="18"/>
  <c r="DA26" i="18"/>
  <c r="CA9" i="18"/>
  <c r="BL79" i="18"/>
  <c r="CZ76" i="18"/>
  <c r="V58" i="18"/>
  <c r="T78" i="18"/>
  <c r="AE31" i="18"/>
  <c r="CJ49" i="18"/>
  <c r="BB56" i="18"/>
  <c r="CU14" i="18"/>
  <c r="CU28" i="18"/>
  <c r="CU26" i="18"/>
  <c r="AF24" i="18"/>
  <c r="CX100" i="18"/>
  <c r="L95" i="18"/>
  <c r="V51" i="18"/>
  <c r="CS18" i="18"/>
  <c r="CV45" i="18"/>
  <c r="AL101" i="18"/>
  <c r="N31" i="18"/>
  <c r="R22" i="18"/>
  <c r="AM86" i="18"/>
  <c r="AT39" i="18"/>
  <c r="AG3" i="18"/>
  <c r="Y79" i="18"/>
  <c r="BL97" i="18"/>
  <c r="AQ99" i="18"/>
  <c r="AZ40" i="18"/>
  <c r="AV17" i="18"/>
  <c r="DB48" i="18"/>
  <c r="BJ21" i="18"/>
  <c r="BA13" i="18"/>
  <c r="N12" i="18"/>
  <c r="CY68" i="18"/>
  <c r="AI88" i="18"/>
  <c r="BL12" i="18"/>
  <c r="BJ89" i="18"/>
  <c r="CX55" i="18"/>
  <c r="AI100" i="18"/>
  <c r="AP9" i="18"/>
  <c r="CV63" i="18"/>
  <c r="Q43" i="18"/>
  <c r="AP47" i="18"/>
  <c r="O80" i="18"/>
  <c r="CX13" i="18"/>
  <c r="CW63" i="18"/>
  <c r="J28" i="18"/>
  <c r="V97" i="18"/>
  <c r="CH57" i="18"/>
  <c r="AC93" i="18"/>
  <c r="BY41" i="18"/>
  <c r="AS39" i="18"/>
  <c r="AK33" i="18"/>
  <c r="O73" i="18"/>
  <c r="CT94" i="18"/>
  <c r="AJ10" i="18"/>
  <c r="Y85" i="18"/>
  <c r="AQ37" i="18"/>
  <c r="J68" i="18"/>
  <c r="AC26" i="18"/>
  <c r="DB51" i="18"/>
  <c r="AD33" i="18"/>
  <c r="BB101" i="18"/>
  <c r="CB40" i="18"/>
  <c r="CS11" i="18"/>
  <c r="AR78" i="18"/>
  <c r="DA22" i="18"/>
  <c r="M21" i="18"/>
  <c r="CU65" i="18"/>
  <c r="CV96" i="18"/>
  <c r="AJ49" i="18"/>
  <c r="AG97" i="18"/>
  <c r="BR59" i="18"/>
  <c r="BA23" i="18"/>
  <c r="CX65" i="18"/>
  <c r="AP79" i="18"/>
  <c r="CY92" i="18"/>
  <c r="I18" i="18"/>
  <c r="AT31" i="18"/>
  <c r="CY40" i="18"/>
  <c r="AG20" i="18"/>
  <c r="BR66" i="18"/>
  <c r="CV47" i="18"/>
  <c r="CV100" i="18"/>
  <c r="BS45" i="18"/>
  <c r="CW28" i="18"/>
  <c r="AJ73" i="18"/>
  <c r="BD65" i="18"/>
  <c r="W58" i="18"/>
  <c r="AR87" i="18"/>
  <c r="BD83" i="18"/>
  <c r="AP90" i="18"/>
  <c r="BQ51" i="18"/>
  <c r="CV71" i="18"/>
  <c r="T47" i="18"/>
  <c r="CY57" i="18"/>
  <c r="P96" i="18"/>
  <c r="AT62" i="18"/>
  <c r="BF26" i="18"/>
  <c r="U72" i="18"/>
  <c r="AD81" i="18"/>
  <c r="AR103" i="18"/>
  <c r="CU67" i="18"/>
  <c r="P79" i="18"/>
  <c r="CT21" i="18"/>
  <c r="AO20" i="18"/>
  <c r="Q81" i="18"/>
  <c r="BE74" i="18"/>
  <c r="Q54" i="18"/>
  <c r="AG41" i="18"/>
  <c r="CB3" i="18"/>
  <c r="AR98" i="18"/>
  <c r="AM102" i="18"/>
  <c r="V93" i="18"/>
  <c r="DB94" i="18"/>
  <c r="CC6" i="18"/>
  <c r="I63" i="18"/>
  <c r="CX32" i="18"/>
  <c r="BR64" i="18"/>
  <c r="CT81" i="18"/>
  <c r="T100" i="18"/>
  <c r="BX97" i="18"/>
  <c r="CW8" i="18"/>
  <c r="J78" i="18"/>
  <c r="CZ60" i="18"/>
  <c r="X91" i="18"/>
  <c r="BG23" i="18"/>
  <c r="J27" i="18"/>
  <c r="CW20" i="18"/>
  <c r="BB6" i="18"/>
  <c r="BG61" i="18"/>
  <c r="W100" i="18"/>
  <c r="CG32" i="18"/>
  <c r="Z101" i="18"/>
  <c r="AQ90" i="18"/>
  <c r="M46" i="18"/>
  <c r="AR102" i="18"/>
  <c r="DA61" i="18"/>
  <c r="AA101" i="18"/>
  <c r="DA48" i="18"/>
  <c r="O11" i="18"/>
  <c r="AD68" i="18"/>
  <c r="Q72" i="18"/>
  <c r="O50" i="18"/>
  <c r="CX27" i="18"/>
  <c r="Q103" i="18"/>
  <c r="R20" i="18"/>
  <c r="DB23" i="18"/>
  <c r="AQ97" i="18"/>
  <c r="AT75" i="18"/>
  <c r="AE44" i="18"/>
  <c r="AH95" i="18"/>
  <c r="AN93" i="18"/>
  <c r="AE35" i="18"/>
  <c r="BP93" i="18"/>
  <c r="DA44" i="18"/>
  <c r="AC35" i="18"/>
  <c r="AG95" i="18"/>
  <c r="CZ67" i="18"/>
  <c r="CW11" i="18"/>
  <c r="BW66" i="18"/>
  <c r="CW40" i="18"/>
  <c r="M26" i="18"/>
  <c r="R75" i="18"/>
  <c r="CY9" i="18"/>
  <c r="AQ66" i="18"/>
  <c r="AF42" i="18"/>
  <c r="S56" i="18"/>
  <c r="AK100" i="18"/>
  <c r="AH79" i="18"/>
  <c r="AA88" i="18"/>
  <c r="U44" i="18"/>
  <c r="L96" i="18"/>
  <c r="AD30" i="18"/>
  <c r="CS8" i="18"/>
  <c r="BH61" i="18"/>
  <c r="CB56" i="18"/>
  <c r="AM68" i="18"/>
  <c r="BV57" i="18"/>
  <c r="CS23" i="18"/>
  <c r="Q23" i="18"/>
  <c r="CX58" i="18"/>
  <c r="BD31" i="18"/>
  <c r="W10" i="18"/>
  <c r="CQ50" i="18"/>
  <c r="CZ37" i="18"/>
  <c r="CX44" i="18"/>
  <c r="BL34" i="18"/>
  <c r="CU71" i="18"/>
  <c r="BL19" i="18"/>
  <c r="AE96" i="18"/>
  <c r="M12" i="18"/>
  <c r="P50" i="18"/>
  <c r="M81" i="18"/>
  <c r="J75" i="18"/>
  <c r="AI39" i="18"/>
  <c r="CW44" i="18"/>
  <c r="AQ40" i="18"/>
  <c r="Q42" i="18"/>
  <c r="N45" i="18"/>
  <c r="S69" i="18"/>
  <c r="CK48" i="18"/>
  <c r="CY41" i="18"/>
  <c r="AA39" i="18"/>
  <c r="O20" i="18"/>
  <c r="CT61" i="18"/>
  <c r="BB77" i="18"/>
  <c r="AV76" i="18"/>
  <c r="BB27" i="18"/>
  <c r="DA9" i="18"/>
  <c r="BS85" i="18"/>
  <c r="P55" i="18"/>
  <c r="CK72" i="18"/>
  <c r="CY53" i="18"/>
  <c r="P42" i="18"/>
  <c r="AW76" i="18"/>
  <c r="DA86" i="18"/>
  <c r="BK13" i="18"/>
  <c r="U97" i="18"/>
  <c r="CP64" i="18"/>
  <c r="BH8" i="18"/>
  <c r="AB13" i="18"/>
  <c r="M9" i="18"/>
  <c r="CU35" i="18"/>
  <c r="CH48" i="18"/>
  <c r="O70" i="18"/>
  <c r="AA4" i="18"/>
  <c r="CZ58" i="18"/>
  <c r="CT84" i="18"/>
  <c r="N33" i="18"/>
  <c r="CU44" i="18"/>
  <c r="CX78" i="18"/>
  <c r="AR80" i="18"/>
  <c r="Z36" i="18"/>
  <c r="T30" i="18"/>
  <c r="Q27" i="18"/>
  <c r="W57" i="18"/>
  <c r="CT58" i="18"/>
  <c r="CN75" i="18"/>
  <c r="CV62" i="18"/>
  <c r="M18" i="18"/>
  <c r="T10" i="18"/>
  <c r="AA64" i="18"/>
  <c r="U19" i="18"/>
  <c r="W39" i="18"/>
  <c r="AD100" i="18"/>
  <c r="AE76" i="18"/>
  <c r="DB45" i="18"/>
  <c r="X6" i="18"/>
  <c r="CU82" i="18"/>
  <c r="AB48" i="18"/>
  <c r="K97" i="18"/>
  <c r="AA35" i="18"/>
  <c r="J79" i="18"/>
  <c r="X86" i="18"/>
  <c r="BC91" i="18"/>
  <c r="AH34" i="18"/>
  <c r="BL8" i="18"/>
  <c r="AC90" i="18"/>
  <c r="BY66" i="18"/>
  <c r="I93" i="18"/>
  <c r="AS47" i="18"/>
  <c r="Q8" i="18"/>
  <c r="T58" i="18"/>
  <c r="AB39" i="18"/>
  <c r="CY99" i="18"/>
  <c r="AJ32" i="18"/>
  <c r="CW95" i="18"/>
  <c r="CU27" i="18"/>
  <c r="CZ30" i="18"/>
  <c r="R45" i="18"/>
  <c r="AL61" i="18"/>
  <c r="CU102" i="18"/>
  <c r="AQ85" i="18"/>
  <c r="Z11" i="18"/>
  <c r="BV52" i="18"/>
  <c r="AA92" i="18"/>
  <c r="CX4" i="18"/>
  <c r="CX91" i="18"/>
  <c r="CS20" i="18"/>
  <c r="R85" i="18"/>
  <c r="CX80" i="18"/>
  <c r="AF95" i="18"/>
  <c r="CW10" i="18"/>
  <c r="AD18" i="18"/>
  <c r="BE44" i="18"/>
  <c r="CT77" i="18"/>
  <c r="AG102" i="18"/>
  <c r="I30" i="18"/>
  <c r="AB98" i="18"/>
  <c r="U7" i="18"/>
  <c r="DA33" i="18"/>
  <c r="AP23" i="18"/>
  <c r="I21" i="18"/>
  <c r="AP87" i="18"/>
  <c r="AF10" i="18"/>
  <c r="AC102" i="18"/>
  <c r="DA60" i="18"/>
  <c r="AO7" i="18"/>
  <c r="BE17" i="18"/>
  <c r="L89" i="18"/>
  <c r="N103" i="18"/>
  <c r="CT100" i="18"/>
  <c r="CY101" i="18"/>
  <c r="Q11" i="18"/>
  <c r="Q22" i="18"/>
  <c r="U63" i="18"/>
  <c r="AT28" i="18"/>
  <c r="X46" i="18"/>
  <c r="L64" i="18"/>
  <c r="L94" i="18"/>
  <c r="CX29" i="18"/>
  <c r="T4" i="18"/>
  <c r="DA96" i="18"/>
  <c r="AI20" i="18"/>
  <c r="AR71" i="18"/>
  <c r="U37" i="18"/>
  <c r="AG32" i="18"/>
  <c r="AN98" i="18"/>
  <c r="O65" i="18"/>
  <c r="CX98" i="18"/>
  <c r="CQ78" i="18"/>
  <c r="CX16" i="18"/>
  <c r="M92" i="18"/>
  <c r="BJ18" i="18"/>
  <c r="U22" i="18"/>
  <c r="U87" i="18"/>
  <c r="AG26" i="18"/>
  <c r="O32" i="18"/>
  <c r="CZ87" i="18"/>
  <c r="CW14" i="18"/>
  <c r="M72" i="18"/>
  <c r="AD54" i="18"/>
  <c r="R72" i="18"/>
  <c r="CX52" i="18"/>
  <c r="BU12" i="18"/>
  <c r="DA31" i="18"/>
  <c r="CY73" i="18"/>
  <c r="CX103" i="18"/>
  <c r="BH92" i="18"/>
  <c r="N97" i="18"/>
  <c r="U53" i="18"/>
  <c r="O82" i="18"/>
  <c r="CU80" i="18"/>
  <c r="R64" i="18"/>
  <c r="DA11" i="18"/>
  <c r="AP8" i="18"/>
  <c r="AA18" i="18"/>
  <c r="AS6" i="18"/>
  <c r="AH53" i="18"/>
  <c r="AC48" i="18"/>
  <c r="AT63" i="18"/>
  <c r="AI96" i="18"/>
  <c r="BX76" i="18"/>
  <c r="AW40" i="18"/>
  <c r="AH32" i="18"/>
  <c r="AA34" i="18"/>
  <c r="P37" i="18"/>
  <c r="BA55" i="18"/>
  <c r="AG28" i="18"/>
  <c r="X40" i="18"/>
  <c r="V20" i="18"/>
  <c r="BL7" i="18"/>
  <c r="CZ81" i="18"/>
  <c r="BB47" i="18"/>
  <c r="M16" i="18"/>
  <c r="I66" i="18"/>
  <c r="BZ51" i="18"/>
  <c r="AL15" i="18"/>
  <c r="W61" i="18"/>
  <c r="AI66" i="18"/>
  <c r="BB29" i="18"/>
  <c r="W84" i="18"/>
  <c r="AO51" i="18"/>
  <c r="N71" i="18"/>
  <c r="CB36" i="18"/>
  <c r="S81" i="18"/>
  <c r="AO66" i="18"/>
  <c r="AP72" i="18"/>
  <c r="T68" i="18"/>
  <c r="AP12" i="18"/>
  <c r="T80" i="18"/>
  <c r="AQ88" i="18"/>
  <c r="CY17" i="18"/>
  <c r="BS51" i="18"/>
  <c r="M94" i="18"/>
  <c r="DB70" i="18"/>
  <c r="BU49" i="18"/>
  <c r="CB33" i="18"/>
  <c r="Z12" i="18"/>
  <c r="AX54" i="18"/>
  <c r="I54" i="18"/>
  <c r="AF69" i="18"/>
  <c r="AO67" i="18"/>
  <c r="CX15" i="18"/>
  <c r="AA50" i="18"/>
  <c r="DA8" i="18"/>
  <c r="AK88" i="18"/>
  <c r="J14" i="18"/>
  <c r="N16" i="18"/>
  <c r="CU86" i="18"/>
  <c r="AS15" i="18"/>
  <c r="P43" i="18"/>
  <c r="AN30" i="18"/>
  <c r="U47" i="18"/>
  <c r="CF51" i="18"/>
  <c r="K22" i="18"/>
  <c r="AY4" i="18"/>
  <c r="U45" i="18"/>
  <c r="T21" i="18"/>
  <c r="U32" i="18"/>
  <c r="AB93" i="18"/>
  <c r="CU60" i="18"/>
  <c r="BG78" i="18"/>
  <c r="O47" i="18"/>
  <c r="Q66" i="18"/>
  <c r="BY9" i="18"/>
  <c r="U77" i="18"/>
  <c r="AS78" i="18"/>
  <c r="Z20" i="18"/>
  <c r="CW101" i="18"/>
  <c r="X34" i="18"/>
  <c r="N51" i="18"/>
  <c r="CZ49" i="18"/>
  <c r="CW38" i="18"/>
  <c r="Z87" i="18"/>
  <c r="AF102" i="18"/>
  <c r="CA79" i="18"/>
  <c r="CW100" i="18"/>
  <c r="AS74" i="18"/>
  <c r="O62" i="18"/>
  <c r="N68" i="18"/>
  <c r="AM70" i="18"/>
  <c r="L35" i="18"/>
  <c r="T101" i="18"/>
  <c r="AZ102" i="18"/>
  <c r="N88" i="18"/>
  <c r="J92" i="18"/>
  <c r="CX21" i="18"/>
  <c r="AW103" i="18"/>
  <c r="AJ8" i="18"/>
  <c r="AC24" i="18"/>
  <c r="AP20" i="18"/>
  <c r="CZ70" i="18"/>
  <c r="CW98" i="18"/>
  <c r="CT14" i="18"/>
  <c r="AJ53" i="18"/>
  <c r="AT8" i="18"/>
  <c r="M23" i="18"/>
  <c r="BQ91" i="18"/>
  <c r="AM72" i="18"/>
  <c r="AD79" i="18"/>
  <c r="V67" i="18"/>
  <c r="BI86" i="18"/>
  <c r="BK66" i="18"/>
  <c r="CZ90" i="18"/>
  <c r="BW60" i="18"/>
  <c r="AI68" i="18"/>
  <c r="CU69" i="18"/>
  <c r="CW17" i="18"/>
  <c r="AV25" i="18"/>
  <c r="V24" i="18"/>
  <c r="J84" i="18"/>
  <c r="CD50" i="18"/>
  <c r="W74" i="18"/>
  <c r="O90" i="18"/>
  <c r="AH22" i="18"/>
  <c r="CV35" i="18"/>
  <c r="DA6" i="18"/>
  <c r="AR86" i="18"/>
  <c r="DA30" i="18"/>
  <c r="CU83" i="18"/>
  <c r="AK47" i="18"/>
  <c r="AL45" i="18"/>
  <c r="BM70" i="18"/>
  <c r="CZ16" i="18"/>
  <c r="CT37" i="18"/>
  <c r="CY56" i="18"/>
  <c r="CW86" i="18"/>
  <c r="DB30" i="18"/>
  <c r="J85" i="18"/>
  <c r="BF91" i="18"/>
  <c r="AY83" i="18"/>
  <c r="BB15" i="18"/>
  <c r="V19" i="18"/>
  <c r="BN52" i="18"/>
  <c r="CV99" i="18"/>
  <c r="AA29" i="18"/>
  <c r="AD31" i="18"/>
  <c r="CW16" i="18"/>
  <c r="CW70" i="18"/>
  <c r="AD101" i="18"/>
  <c r="J101" i="18"/>
  <c r="K77" i="18"/>
  <c r="K58" i="18"/>
  <c r="AR45" i="18"/>
  <c r="BR41" i="18"/>
  <c r="L59" i="18"/>
  <c r="L36" i="18"/>
  <c r="CZ82" i="18"/>
  <c r="P27" i="18"/>
  <c r="CX63" i="18"/>
  <c r="CX38" i="18"/>
  <c r="M17" i="18"/>
  <c r="O56" i="18"/>
  <c r="R62" i="18"/>
  <c r="V38" i="18"/>
  <c r="AN22" i="18"/>
  <c r="Y75" i="18"/>
  <c r="BE4" i="18"/>
  <c r="O24" i="18"/>
  <c r="DB77" i="18"/>
  <c r="CT73" i="18"/>
  <c r="P40" i="18"/>
  <c r="AC50" i="18"/>
  <c r="AV3" i="18"/>
  <c r="Q58" i="18"/>
  <c r="X56" i="18"/>
  <c r="O16" i="18"/>
  <c r="CW24" i="18"/>
  <c r="AA32" i="18"/>
  <c r="K54" i="18"/>
  <c r="CH68" i="18"/>
  <c r="BO38" i="18"/>
  <c r="AR93" i="18"/>
  <c r="AV15" i="18"/>
  <c r="AK49" i="18"/>
  <c r="N10" i="18"/>
  <c r="U21" i="18"/>
  <c r="X30" i="18"/>
  <c r="BH65" i="18"/>
  <c r="AZ51" i="18"/>
  <c r="BM72" i="18"/>
  <c r="AM65" i="18"/>
  <c r="BI61" i="18"/>
  <c r="T98" i="18"/>
  <c r="AI59" i="18"/>
  <c r="X85" i="18"/>
  <c r="AE48" i="18"/>
  <c r="T23" i="18"/>
  <c r="DB72" i="18"/>
  <c r="CT52" i="18"/>
  <c r="AU83" i="18"/>
  <c r="CV81" i="18"/>
  <c r="I27" i="18"/>
  <c r="U20" i="18"/>
  <c r="W51" i="18"/>
  <c r="BB45" i="18"/>
  <c r="AV68" i="18"/>
  <c r="CX48" i="18"/>
  <c r="BF101" i="18"/>
  <c r="CX59" i="18"/>
  <c r="S52" i="18"/>
  <c r="AB38" i="18"/>
  <c r="P39" i="18"/>
  <c r="J67" i="18"/>
  <c r="AS54" i="18"/>
  <c r="CY11" i="18"/>
  <c r="CU22" i="18"/>
  <c r="BK69" i="18"/>
  <c r="CX70" i="18"/>
  <c r="L44" i="18"/>
  <c r="CV11" i="18"/>
  <c r="DB73" i="18"/>
  <c r="DB79" i="18"/>
  <c r="AP14" i="18"/>
  <c r="L60" i="18"/>
  <c r="W32" i="18"/>
  <c r="J31" i="18"/>
  <c r="CY13" i="18"/>
  <c r="AZ93" i="18"/>
  <c r="BO26" i="18"/>
  <c r="M78" i="18"/>
  <c r="AN56" i="18"/>
  <c r="Q63" i="18"/>
  <c r="AR29" i="18"/>
  <c r="AG71" i="18"/>
  <c r="DB52" i="18"/>
  <c r="DA34" i="18"/>
  <c r="AC30" i="18"/>
  <c r="U73" i="18"/>
  <c r="CT55" i="18"/>
  <c r="AN82" i="18"/>
  <c r="DA87" i="18"/>
  <c r="AI81" i="18"/>
  <c r="AO33" i="18"/>
  <c r="CZ3" i="18"/>
  <c r="CV59" i="18"/>
  <c r="AM31" i="18"/>
  <c r="CZ66" i="18"/>
  <c r="Z56" i="18"/>
  <c r="CV16" i="18"/>
  <c r="CT12" i="18"/>
  <c r="BO13" i="18"/>
  <c r="CU78" i="18"/>
  <c r="U54" i="18"/>
  <c r="AN85" i="18"/>
  <c r="V17" i="18"/>
  <c r="AQ20" i="18"/>
  <c r="AB78" i="18"/>
  <c r="CZ64" i="18"/>
  <c r="AD46" i="18"/>
  <c r="CB41" i="18"/>
  <c r="DB36" i="18"/>
  <c r="AU61" i="18"/>
  <c r="AB22" i="18"/>
  <c r="BX101" i="18"/>
  <c r="Q9" i="18"/>
  <c r="CY71" i="18"/>
  <c r="AI92" i="18"/>
  <c r="O43" i="18"/>
  <c r="CX101" i="18"/>
  <c r="M38" i="18"/>
  <c r="AQ58" i="18"/>
  <c r="N14" i="18"/>
  <c r="J12" i="18"/>
  <c r="M85" i="18"/>
  <c r="W45" i="18"/>
  <c r="BL10" i="18"/>
  <c r="AR39" i="18"/>
  <c r="AK15" i="18"/>
  <c r="AL87" i="18"/>
  <c r="M73" i="18"/>
  <c r="L46" i="18"/>
  <c r="N90" i="18"/>
  <c r="J30" i="18"/>
  <c r="CY43" i="18"/>
  <c r="BK57" i="18"/>
  <c r="U23" i="18"/>
  <c r="BD14" i="18"/>
  <c r="CW97" i="18"/>
  <c r="AA22" i="18"/>
  <c r="BF6" i="18"/>
  <c r="Z68" i="18"/>
  <c r="CG28" i="18"/>
  <c r="BE10" i="18"/>
  <c r="CT83" i="18"/>
  <c r="N3" i="18"/>
  <c r="AJ47" i="18"/>
  <c r="AM15" i="18"/>
  <c r="N29" i="18"/>
  <c r="CY35" i="18"/>
  <c r="BD74" i="18"/>
  <c r="AQ10" i="18"/>
  <c r="CW90" i="18"/>
  <c r="BW61" i="18"/>
  <c r="CC88" i="18"/>
  <c r="Z5" i="18"/>
  <c r="BE37" i="18"/>
  <c r="CZ48" i="18"/>
  <c r="V84" i="18"/>
  <c r="CX87" i="18"/>
  <c r="U64" i="18"/>
  <c r="Z65" i="18"/>
  <c r="AJ71" i="18"/>
  <c r="AE10" i="18"/>
  <c r="CW22" i="18"/>
  <c r="N38" i="18"/>
  <c r="O75" i="18"/>
  <c r="U62" i="18"/>
  <c r="AO101" i="18"/>
  <c r="L56" i="18"/>
  <c r="AN37" i="18"/>
  <c r="AI78" i="18"/>
  <c r="DB95" i="18"/>
  <c r="BT72" i="18"/>
  <c r="CY64" i="18"/>
  <c r="AK26" i="18"/>
  <c r="AI86" i="18"/>
  <c r="BC59" i="18"/>
  <c r="CY77" i="18"/>
  <c r="O6" i="18"/>
  <c r="P30" i="18"/>
  <c r="K6" i="18"/>
  <c r="AN66" i="18"/>
  <c r="CY79" i="18"/>
  <c r="CV87" i="18"/>
  <c r="AR8" i="18"/>
  <c r="K64" i="18"/>
  <c r="AO38" i="18"/>
  <c r="BI28" i="18"/>
  <c r="CV80" i="18"/>
  <c r="M34" i="18"/>
  <c r="AC59" i="18"/>
  <c r="AK67" i="18"/>
  <c r="J99" i="18"/>
  <c r="AB21" i="18"/>
  <c r="AD77" i="18"/>
  <c r="T75" i="18"/>
  <c r="AK79" i="18"/>
  <c r="AZ28" i="18"/>
  <c r="BN34" i="18"/>
  <c r="W8" i="18"/>
  <c r="I80" i="18"/>
  <c r="S77" i="18"/>
  <c r="CS21" i="18"/>
  <c r="BC90" i="18"/>
  <c r="R47" i="18"/>
  <c r="AP37" i="18"/>
  <c r="Z92" i="18"/>
  <c r="CU92" i="18"/>
  <c r="Z95" i="18"/>
  <c r="BR75" i="18"/>
  <c r="AC57" i="18"/>
  <c r="AA72" i="18"/>
  <c r="K57" i="18"/>
  <c r="AN70" i="18"/>
  <c r="X63" i="18"/>
  <c r="CX30" i="18"/>
  <c r="AK52" i="18"/>
  <c r="N6" i="18"/>
  <c r="V29" i="18"/>
  <c r="CK19" i="18"/>
  <c r="CT79" i="18"/>
  <c r="O38" i="18"/>
  <c r="Y57" i="18"/>
  <c r="X84" i="18"/>
  <c r="AI57" i="18"/>
  <c r="AU43" i="18"/>
  <c r="AW92" i="18"/>
  <c r="AW75" i="18"/>
  <c r="AH8" i="18"/>
  <c r="I83" i="18"/>
  <c r="T46" i="18"/>
  <c r="CY84" i="18"/>
  <c r="AD80" i="18"/>
  <c r="O59" i="18"/>
  <c r="CU13" i="18"/>
  <c r="DA14" i="18"/>
  <c r="AO8" i="18"/>
  <c r="CW103" i="18"/>
  <c r="I55" i="18"/>
  <c r="BD39" i="18"/>
  <c r="AL44" i="18"/>
  <c r="P91" i="18"/>
  <c r="AT81" i="18"/>
  <c r="AB99" i="18"/>
  <c r="W26" i="18"/>
  <c r="P31" i="18"/>
  <c r="AI27" i="18"/>
  <c r="K29" i="18"/>
  <c r="CV84" i="18"/>
  <c r="CZ56" i="18"/>
  <c r="I9" i="18"/>
  <c r="U102" i="18"/>
  <c r="R49" i="18"/>
  <c r="CT85" i="18"/>
  <c r="N32" i="18"/>
  <c r="W97" i="18"/>
  <c r="AN39" i="18"/>
  <c r="V12" i="18"/>
  <c r="AL86" i="18"/>
  <c r="AW5" i="18"/>
  <c r="CW78" i="18"/>
  <c r="J70" i="18"/>
  <c r="AR42" i="18"/>
  <c r="L71" i="18"/>
  <c r="AA62" i="18"/>
  <c r="CX84" i="18"/>
  <c r="CU64" i="18"/>
  <c r="CX96" i="18"/>
  <c r="Q35" i="18"/>
  <c r="BQ64" i="18"/>
  <c r="DB61" i="18"/>
  <c r="I4" i="18"/>
  <c r="CW47" i="18"/>
  <c r="U3" i="18"/>
  <c r="P82" i="18"/>
  <c r="L53" i="18"/>
  <c r="AE19" i="18"/>
  <c r="DA94" i="18"/>
  <c r="AW58" i="18"/>
  <c r="K36" i="18"/>
  <c r="DB6" i="18"/>
  <c r="BC19" i="18"/>
  <c r="CU72" i="18"/>
  <c r="DB58" i="18"/>
  <c r="AI58" i="18"/>
  <c r="CU4" i="18"/>
  <c r="AS40" i="18"/>
  <c r="CQ38" i="18"/>
  <c r="AK66" i="18"/>
  <c r="BY75" i="18"/>
  <c r="BL40" i="18"/>
  <c r="CU95" i="18"/>
  <c r="BP23" i="18"/>
  <c r="AW27" i="18"/>
  <c r="CX28" i="18"/>
  <c r="BP74" i="18"/>
  <c r="R59" i="18"/>
  <c r="BK39" i="18"/>
  <c r="O8" i="18"/>
  <c r="L25" i="18"/>
  <c r="CU32" i="18"/>
  <c r="CZ63" i="18"/>
  <c r="BW12" i="18"/>
  <c r="N93" i="18"/>
  <c r="AH88" i="18"/>
  <c r="AM52" i="18"/>
  <c r="K17" i="18"/>
  <c r="U10" i="18"/>
  <c r="I72" i="18"/>
  <c r="AU26" i="18"/>
  <c r="Z77" i="18"/>
  <c r="P49" i="18"/>
  <c r="U94" i="18"/>
  <c r="AF32" i="18"/>
  <c r="T66" i="18"/>
  <c r="DB71" i="18"/>
  <c r="K98" i="18"/>
  <c r="AL14" i="18"/>
  <c r="V53" i="18"/>
  <c r="AB82" i="18"/>
  <c r="CZ92" i="18"/>
  <c r="X61" i="18"/>
  <c r="M59" i="18"/>
  <c r="P97" i="18"/>
  <c r="W52" i="18"/>
  <c r="BJ28" i="18"/>
  <c r="BX67" i="18"/>
  <c r="AY64" i="18"/>
  <c r="CW27" i="18"/>
  <c r="K103" i="18"/>
  <c r="V15" i="18"/>
  <c r="CT53" i="18"/>
  <c r="R25" i="18"/>
  <c r="AF41" i="18"/>
  <c r="H80" i="18" l="1"/>
  <c r="H72" i="18"/>
  <c r="H9" i="18"/>
  <c r="H55" i="18"/>
  <c r="H66" i="18"/>
  <c r="H30" i="18"/>
  <c r="H74" i="18"/>
  <c r="H28" i="18"/>
  <c r="H101" i="18"/>
  <c r="H60" i="18"/>
  <c r="H78" i="18"/>
  <c r="H56" i="18"/>
  <c r="H81" i="18"/>
  <c r="H37" i="18"/>
  <c r="H76" i="18"/>
  <c r="H23" i="18"/>
  <c r="H57" i="18"/>
  <c r="H20" i="18"/>
  <c r="H26" i="18"/>
  <c r="H43" i="18"/>
  <c r="H69" i="18"/>
  <c r="H5" i="18"/>
  <c r="H10" i="18"/>
  <c r="H22" i="18"/>
  <c r="H84" i="18"/>
  <c r="H87" i="18"/>
  <c r="H17" i="18"/>
  <c r="H51" i="18"/>
  <c r="H15" i="18"/>
  <c r="H7" i="18"/>
  <c r="H48" i="18"/>
  <c r="H99" i="18"/>
  <c r="H64" i="18"/>
  <c r="H4" i="18"/>
  <c r="H93" i="18"/>
  <c r="H63" i="18"/>
  <c r="H18" i="18"/>
  <c r="H79" i="18"/>
  <c r="H29" i="18"/>
  <c r="H8" i="18"/>
  <c r="H41" i="18"/>
  <c r="H70" i="18"/>
  <c r="H61" i="18"/>
  <c r="H42" i="18"/>
  <c r="H44" i="18"/>
  <c r="H62" i="18"/>
  <c r="H11" i="18"/>
  <c r="H3" i="18"/>
  <c r="H14" i="18"/>
  <c r="H59" i="18"/>
  <c r="H85" i="18"/>
  <c r="H82" i="18"/>
  <c r="H45" i="18"/>
  <c r="H77" i="18"/>
  <c r="H58" i="18"/>
  <c r="H96" i="18"/>
  <c r="H94" i="18"/>
  <c r="H49" i="18"/>
  <c r="H102" i="18"/>
  <c r="H32" i="18"/>
  <c r="H25" i="18"/>
  <c r="H16" i="18"/>
  <c r="H46" i="18"/>
  <c r="H97" i="18"/>
  <c r="H68" i="18"/>
  <c r="H47" i="18"/>
  <c r="H24" i="18"/>
  <c r="H83" i="18"/>
  <c r="H21" i="18"/>
  <c r="H27" i="18"/>
  <c r="H54" i="18"/>
  <c r="H100" i="18"/>
  <c r="H98" i="18"/>
  <c r="H95" i="18"/>
  <c r="H40" i="18"/>
  <c r="H88" i="18"/>
  <c r="H90" i="18"/>
  <c r="H75" i="18"/>
  <c r="H12" i="18"/>
  <c r="H39" i="18"/>
  <c r="H73" i="18"/>
  <c r="H35" i="18"/>
  <c r="H89" i="18"/>
  <c r="H38" i="18"/>
  <c r="H71" i="18"/>
  <c r="H19" i="18"/>
  <c r="H65" i="18"/>
  <c r="H36" i="18"/>
  <c r="H52" i="18"/>
  <c r="H31" i="18"/>
  <c r="H50" i="18"/>
  <c r="H6" i="18"/>
  <c r="H91" i="18"/>
  <c r="H53" i="18"/>
  <c r="H92" i="18"/>
  <c r="H103" i="18"/>
  <c r="H86" i="18"/>
  <c r="H33" i="18"/>
  <c r="H13" i="18"/>
  <c r="H67" i="18"/>
  <c r="H34" i="18"/>
  <c r="AJ95" i="15" l="1"/>
  <c r="AK95" i="15" s="1"/>
  <c r="AJ76" i="15"/>
  <c r="AK76" i="15" s="1"/>
  <c r="AJ43" i="15"/>
  <c r="AK43" i="15" s="1"/>
  <c r="AJ59" i="15"/>
  <c r="AK59" i="15" s="1"/>
  <c r="AJ93" i="15"/>
  <c r="AK93" i="15" s="1"/>
  <c r="AJ83" i="15"/>
  <c r="AK83" i="15" s="1"/>
  <c r="AJ88" i="15"/>
  <c r="AK88" i="15" s="1"/>
  <c r="AJ92" i="15"/>
  <c r="AK92" i="15" s="1"/>
  <c r="AJ50" i="15"/>
  <c r="AK50" i="15" s="1"/>
  <c r="AJ66" i="15"/>
  <c r="AK66" i="15" s="1"/>
  <c r="AJ96" i="15"/>
  <c r="AK96" i="15" s="1"/>
  <c r="AJ46" i="15"/>
  <c r="AK46" i="15" s="1"/>
  <c r="AJ61" i="15"/>
  <c r="AK61" i="15" s="1"/>
  <c r="AJ73" i="15"/>
  <c r="AK73" i="15" s="1"/>
  <c r="AJ71" i="15"/>
  <c r="AK71" i="15" s="1"/>
  <c r="AJ53" i="15"/>
  <c r="AK53" i="15" s="1"/>
  <c r="AJ55" i="15"/>
  <c r="AK55" i="15" s="1"/>
  <c r="AJ68" i="15"/>
  <c r="AK68" i="15" s="1"/>
  <c r="AJ72" i="15"/>
  <c r="AK72" i="15" s="1"/>
  <c r="AJ74" i="15"/>
  <c r="AK74" i="15" s="1"/>
  <c r="AJ44" i="15"/>
  <c r="AK44" i="15" s="1"/>
  <c r="AJ47" i="15"/>
  <c r="AK47" i="15" s="1"/>
  <c r="AJ102" i="15"/>
  <c r="AK102" i="15" s="1"/>
  <c r="AJ87" i="15"/>
  <c r="AK87" i="15" s="1"/>
  <c r="AJ69" i="15"/>
  <c r="AK69" i="15" s="1"/>
  <c r="AJ106" i="15"/>
  <c r="AK106" i="15" s="1"/>
  <c r="AJ64" i="15"/>
  <c r="AK64" i="15" s="1"/>
  <c r="AJ89" i="15"/>
  <c r="AK89" i="15" s="1"/>
  <c r="AJ104" i="15"/>
  <c r="AK104" i="15" s="1"/>
  <c r="AJ75" i="15"/>
  <c r="AK75" i="15" s="1"/>
  <c r="AJ91" i="15"/>
  <c r="AK91" i="15" s="1"/>
  <c r="AJ56" i="15"/>
  <c r="AK56" i="15" s="1"/>
  <c r="AJ101" i="15"/>
  <c r="AK101" i="15" s="1"/>
  <c r="AJ100" i="15"/>
  <c r="AK100" i="15" s="1"/>
  <c r="AJ70" i="15"/>
  <c r="AK70" i="15" s="1"/>
  <c r="AJ103" i="15"/>
  <c r="AK103" i="15" s="1"/>
  <c r="AJ98" i="15"/>
  <c r="AK98" i="15" s="1"/>
  <c r="AJ105" i="15"/>
  <c r="AK105" i="15" s="1"/>
  <c r="AJ51" i="15"/>
  <c r="AK51" i="15" s="1"/>
  <c r="AJ60" i="15"/>
  <c r="AK60" i="15" s="1"/>
  <c r="AJ77" i="15"/>
  <c r="AK77" i="15" s="1"/>
  <c r="AJ94" i="15"/>
  <c r="AK94" i="15" s="1"/>
  <c r="AJ81" i="15"/>
  <c r="AK81" i="15" s="1"/>
  <c r="AJ82" i="15"/>
  <c r="AK82" i="15" s="1"/>
  <c r="AJ48" i="15"/>
  <c r="AK48" i="15" s="1"/>
  <c r="AJ54" i="15"/>
  <c r="AK54" i="15" s="1"/>
  <c r="AJ45" i="15"/>
  <c r="AK45" i="15" s="1"/>
  <c r="AJ63" i="15"/>
  <c r="AK63" i="15" s="1"/>
  <c r="AJ62" i="15"/>
  <c r="AK62" i="15" s="1"/>
  <c r="AJ52" i="15"/>
  <c r="AK52" i="15" s="1"/>
  <c r="AJ84" i="15"/>
  <c r="AK84" i="15" s="1"/>
  <c r="AJ67" i="15"/>
  <c r="AK67" i="15" s="1"/>
  <c r="AJ65" i="15"/>
  <c r="AK65" i="15" s="1"/>
  <c r="AJ99" i="15"/>
  <c r="AK99" i="15" s="1"/>
  <c r="AJ97" i="15"/>
  <c r="AK97" i="15" s="1"/>
  <c r="AJ90" i="15"/>
  <c r="AK90" i="15" s="1"/>
  <c r="AJ86" i="15"/>
  <c r="AK86" i="15" s="1"/>
  <c r="AJ78" i="15"/>
  <c r="AK78" i="15" s="1"/>
  <c r="AJ80" i="15"/>
  <c r="AK80" i="15" s="1"/>
  <c r="AJ57" i="15"/>
  <c r="AK57" i="15" s="1"/>
  <c r="AJ49" i="15"/>
  <c r="AK49" i="15" s="1"/>
  <c r="AJ58" i="15"/>
  <c r="AK58" i="15" s="1"/>
  <c r="AJ85" i="15"/>
  <c r="AK85" i="15" s="1"/>
  <c r="AJ79" i="15"/>
  <c r="AK79" i="15" s="1"/>
  <c r="AH52" i="15"/>
  <c r="AI52" i="15" s="1"/>
  <c r="AH90" i="15"/>
  <c r="AI90" i="15" s="1"/>
  <c r="AH74" i="15"/>
  <c r="AI74" i="15" s="1"/>
  <c r="AH76" i="15"/>
  <c r="AI76" i="15" s="1"/>
  <c r="AH71" i="15"/>
  <c r="AI71" i="15" s="1"/>
  <c r="AH83" i="15"/>
  <c r="AI83" i="15" s="1"/>
  <c r="AH60" i="15"/>
  <c r="AI60" i="15" s="1"/>
  <c r="AH57" i="15"/>
  <c r="AI57" i="15" s="1"/>
  <c r="AH89" i="15"/>
  <c r="AI89" i="15" s="1"/>
  <c r="AH45" i="15"/>
  <c r="AI45" i="15" s="1"/>
  <c r="AH49" i="15"/>
  <c r="AI49" i="15" s="1"/>
  <c r="AH80" i="15"/>
  <c r="AI80" i="15" s="1"/>
  <c r="AH99" i="15"/>
  <c r="AI99" i="15" s="1"/>
  <c r="AH77" i="15"/>
  <c r="AI77" i="15" s="1"/>
  <c r="AH98" i="15"/>
  <c r="AI98" i="15" s="1"/>
  <c r="AH85" i="15"/>
  <c r="AI85" i="15" s="1"/>
  <c r="AH82" i="15"/>
  <c r="AI82" i="15" s="1"/>
  <c r="AH105" i="15"/>
  <c r="AI105" i="15" s="1"/>
  <c r="AH61" i="15"/>
  <c r="AI61" i="15" s="1"/>
  <c r="AH91" i="15"/>
  <c r="AI91" i="15" s="1"/>
  <c r="AH97" i="15"/>
  <c r="AI97" i="15" s="1"/>
  <c r="AH43" i="15"/>
  <c r="AI43" i="15" s="1"/>
  <c r="AH62" i="15"/>
  <c r="AI62" i="15" s="1"/>
  <c r="AH44" i="15"/>
  <c r="AI44" i="15" s="1"/>
  <c r="AH65" i="15"/>
  <c r="AI65" i="15" s="1"/>
  <c r="AH103" i="15"/>
  <c r="AI103" i="15" s="1"/>
  <c r="AH86" i="15"/>
  <c r="AI86" i="15" s="1"/>
  <c r="AH92" i="15"/>
  <c r="AI92" i="15" s="1"/>
  <c r="AH104" i="15"/>
  <c r="AI104" i="15" s="1"/>
  <c r="AH56" i="15"/>
  <c r="AI56" i="15" s="1"/>
  <c r="AH81" i="15"/>
  <c r="AI81" i="15" s="1"/>
  <c r="AH78" i="15"/>
  <c r="AI78" i="15" s="1"/>
  <c r="AH59" i="15"/>
  <c r="AI59" i="15" s="1"/>
  <c r="AH46" i="15"/>
  <c r="AI46" i="15" s="1"/>
  <c r="AH95" i="15"/>
  <c r="AI95" i="15" s="1"/>
  <c r="AH48" i="15"/>
  <c r="AI48" i="15" s="1"/>
  <c r="AH58" i="15"/>
  <c r="AI58" i="15" s="1"/>
  <c r="AH101" i="15"/>
  <c r="AI101" i="15" s="1"/>
  <c r="AH87" i="15"/>
  <c r="AI87" i="15" s="1"/>
  <c r="AH50" i="15"/>
  <c r="AI50" i="15" s="1"/>
  <c r="AH54" i="15"/>
  <c r="AI54" i="15" s="1"/>
  <c r="AH70" i="15"/>
  <c r="AI70" i="15" s="1"/>
  <c r="AH63" i="15"/>
  <c r="AI63" i="15" s="1"/>
  <c r="AH55" i="15"/>
  <c r="AI55" i="15" s="1"/>
  <c r="AH73" i="15"/>
  <c r="AI73" i="15" s="1"/>
  <c r="AH51" i="15"/>
  <c r="AI51" i="15" s="1"/>
  <c r="AH79" i="15"/>
  <c r="AI79" i="15" s="1"/>
  <c r="AH72" i="15"/>
  <c r="AI72" i="15" s="1"/>
  <c r="AH102" i="15"/>
  <c r="AI102" i="15" s="1"/>
  <c r="AH106" i="15"/>
  <c r="AI106" i="15" s="1"/>
  <c r="AH64" i="15"/>
  <c r="AI64" i="15" s="1"/>
  <c r="AH53" i="15"/>
  <c r="AI53" i="15" s="1"/>
  <c r="AH84" i="15"/>
  <c r="AI84" i="15" s="1"/>
  <c r="AH96" i="15"/>
  <c r="AI96" i="15" s="1"/>
  <c r="AH93" i="15"/>
  <c r="AI93" i="15" s="1"/>
  <c r="AH67" i="15"/>
  <c r="AI67" i="15" s="1"/>
  <c r="AH47" i="15"/>
  <c r="AI47" i="15" s="1"/>
  <c r="AH69" i="15"/>
  <c r="AI69" i="15" s="1"/>
  <c r="AH94" i="15"/>
  <c r="AI94" i="15" s="1"/>
  <c r="AH88" i="15"/>
  <c r="AI88" i="15" s="1"/>
  <c r="AH100" i="15"/>
  <c r="AI100" i="15" s="1"/>
  <c r="AH68" i="15"/>
  <c r="AI68" i="15" s="1"/>
  <c r="AH66" i="15"/>
  <c r="AI66" i="15" s="1"/>
  <c r="AH75" i="15"/>
  <c r="AI75" i="15" s="1"/>
  <c r="AN73" i="15"/>
  <c r="AO73" i="15" s="1"/>
  <c r="AN63" i="15"/>
  <c r="AO63" i="15" s="1"/>
  <c r="AN67" i="15"/>
  <c r="AO67" i="15" s="1"/>
  <c r="AN77" i="15"/>
  <c r="AO77" i="15" s="1"/>
  <c r="AN98" i="15"/>
  <c r="AO98" i="15" s="1"/>
  <c r="AN85" i="15"/>
  <c r="AO85" i="15" s="1"/>
  <c r="AN80" i="15"/>
  <c r="AO80" i="15" s="1"/>
  <c r="AN58" i="15"/>
  <c r="AO58" i="15" s="1"/>
  <c r="AN90" i="15"/>
  <c r="AO90" i="15" s="1"/>
  <c r="AN72" i="15"/>
  <c r="AO72" i="15" s="1"/>
  <c r="AN46" i="15"/>
  <c r="AO46" i="15" s="1"/>
  <c r="AN84" i="15"/>
  <c r="AO84" i="15" s="1"/>
  <c r="AN70" i="15"/>
  <c r="AO70" i="15" s="1"/>
  <c r="AN48" i="15"/>
  <c r="AO48" i="15" s="1"/>
  <c r="AN54" i="15"/>
  <c r="AO54" i="15" s="1"/>
  <c r="AN79" i="15"/>
  <c r="AO79" i="15" s="1"/>
  <c r="AN91" i="15"/>
  <c r="AO91" i="15" s="1"/>
  <c r="AN69" i="15"/>
  <c r="AO69" i="15" s="1"/>
  <c r="AN100" i="15"/>
  <c r="AO100" i="15" s="1"/>
  <c r="AN75" i="15"/>
  <c r="AO75" i="15" s="1"/>
  <c r="AN94" i="15"/>
  <c r="AO94" i="15" s="1"/>
  <c r="AN103" i="15"/>
  <c r="AO103" i="15" s="1"/>
  <c r="AN62" i="15"/>
  <c r="AO62" i="15" s="1"/>
  <c r="AN74" i="15"/>
  <c r="AO74" i="15" s="1"/>
  <c r="AN56" i="15"/>
  <c r="AO56" i="15" s="1"/>
  <c r="AN106" i="15"/>
  <c r="AO106" i="15" s="1"/>
  <c r="AN66" i="15"/>
  <c r="AO66" i="15" s="1"/>
  <c r="AN89" i="15"/>
  <c r="AO89" i="15" s="1"/>
  <c r="AN57" i="15"/>
  <c r="AO57" i="15" s="1"/>
  <c r="AN93" i="15"/>
  <c r="AO93" i="15" s="1"/>
  <c r="AN47" i="15"/>
  <c r="AO47" i="15" s="1"/>
  <c r="AN68" i="15"/>
  <c r="AO68" i="15" s="1"/>
  <c r="AN65" i="15"/>
  <c r="AO65" i="15" s="1"/>
  <c r="AN83" i="15"/>
  <c r="AO83" i="15" s="1"/>
  <c r="AN51" i="15"/>
  <c r="AO51" i="15" s="1"/>
  <c r="AN92" i="15"/>
  <c r="AO92" i="15" s="1"/>
  <c r="AN88" i="15"/>
  <c r="AO88" i="15" s="1"/>
  <c r="AN50" i="15"/>
  <c r="AO50" i="15" s="1"/>
  <c r="AN99" i="15"/>
  <c r="AO99" i="15" s="1"/>
  <c r="AN95" i="15"/>
  <c r="AO95" i="15" s="1"/>
  <c r="AN96" i="15"/>
  <c r="AO96" i="15" s="1"/>
  <c r="AN55" i="15"/>
  <c r="AO55" i="15" s="1"/>
  <c r="AN87" i="15"/>
  <c r="AO87" i="15" s="1"/>
  <c r="AN97" i="15"/>
  <c r="AO97" i="15" s="1"/>
  <c r="AN52" i="15"/>
  <c r="AO52" i="15" s="1"/>
  <c r="AN49" i="15"/>
  <c r="AO49" i="15" s="1"/>
  <c r="AN105" i="15"/>
  <c r="AO105" i="15" s="1"/>
  <c r="AN101" i="15"/>
  <c r="AO101" i="15" s="1"/>
  <c r="AN78" i="15"/>
  <c r="AO78" i="15" s="1"/>
  <c r="AN82" i="15"/>
  <c r="AO82" i="15" s="1"/>
  <c r="AN104" i="15"/>
  <c r="AO104" i="15" s="1"/>
  <c r="AN61" i="15"/>
  <c r="AO61" i="15" s="1"/>
  <c r="AN86" i="15"/>
  <c r="AO86" i="15" s="1"/>
  <c r="AN102" i="15"/>
  <c r="AO102" i="15" s="1"/>
  <c r="AN71" i="15"/>
  <c r="AO71" i="15" s="1"/>
  <c r="AN81" i="15"/>
  <c r="AO81" i="15" s="1"/>
  <c r="AN76" i="15"/>
  <c r="AO76" i="15" s="1"/>
  <c r="AN43" i="15"/>
  <c r="AO43" i="15" s="1"/>
  <c r="AN44" i="15"/>
  <c r="AO44" i="15" s="1"/>
  <c r="AN60" i="15"/>
  <c r="AO60" i="15" s="1"/>
  <c r="AN53" i="15"/>
  <c r="AO53" i="15" s="1"/>
  <c r="AN59" i="15"/>
  <c r="AO59" i="15" s="1"/>
  <c r="AN64" i="15"/>
  <c r="AO64" i="15" s="1"/>
  <c r="AN45" i="15"/>
  <c r="AO45" i="15" s="1"/>
  <c r="X50" i="15"/>
  <c r="Y50" i="15" s="1"/>
  <c r="X82" i="15"/>
  <c r="Y82" i="15" s="1"/>
  <c r="X81" i="15"/>
  <c r="Y81" i="15" s="1"/>
  <c r="X104" i="15"/>
  <c r="Y104" i="15" s="1"/>
  <c r="X74" i="15"/>
  <c r="Y74" i="15" s="1"/>
  <c r="X47" i="15"/>
  <c r="Y47" i="15" s="1"/>
  <c r="X59" i="15"/>
  <c r="Y59" i="15" s="1"/>
  <c r="X102" i="15"/>
  <c r="Y102" i="15" s="1"/>
  <c r="X97" i="15"/>
  <c r="Y97" i="15" s="1"/>
  <c r="X103" i="15"/>
  <c r="Y103" i="15" s="1"/>
  <c r="X69" i="15"/>
  <c r="Y69" i="15" s="1"/>
  <c r="X98" i="15"/>
  <c r="Y98" i="15" s="1"/>
  <c r="X101" i="15"/>
  <c r="Y101" i="15" s="1"/>
  <c r="X73" i="15"/>
  <c r="Y73" i="15" s="1"/>
  <c r="X71" i="15"/>
  <c r="Y71" i="15" s="1"/>
  <c r="X99" i="15"/>
  <c r="Y99" i="15" s="1"/>
  <c r="X87" i="15"/>
  <c r="Y87" i="15" s="1"/>
  <c r="X65" i="15"/>
  <c r="Y65" i="15" s="1"/>
  <c r="X90" i="15"/>
  <c r="Y90" i="15" s="1"/>
  <c r="X61" i="15"/>
  <c r="Y61" i="15" s="1"/>
  <c r="X68" i="15"/>
  <c r="Y68" i="15" s="1"/>
  <c r="X56" i="15"/>
  <c r="Y56" i="15" s="1"/>
  <c r="X95" i="15"/>
  <c r="Y95" i="15" s="1"/>
  <c r="X70" i="15"/>
  <c r="Y70" i="15" s="1"/>
  <c r="X78" i="15"/>
  <c r="Y78" i="15" s="1"/>
  <c r="X76" i="15"/>
  <c r="Y76" i="15" s="1"/>
  <c r="X55" i="15"/>
  <c r="Y55" i="15" s="1"/>
  <c r="X44" i="15"/>
  <c r="Y44" i="15" s="1"/>
  <c r="X67" i="15"/>
  <c r="Y67" i="15" s="1"/>
  <c r="X57" i="15"/>
  <c r="Y57" i="15" s="1"/>
  <c r="X84" i="15"/>
  <c r="Y84" i="15" s="1"/>
  <c r="X92" i="15"/>
  <c r="Y92" i="15" s="1"/>
  <c r="X96" i="15"/>
  <c r="Y96" i="15" s="1"/>
  <c r="X80" i="15"/>
  <c r="Y80" i="15" s="1"/>
  <c r="X53" i="15"/>
  <c r="Y53" i="15" s="1"/>
  <c r="X72" i="15"/>
  <c r="Y72" i="15" s="1"/>
  <c r="X100" i="15"/>
  <c r="Y100" i="15" s="1"/>
  <c r="X60" i="15"/>
  <c r="Y60" i="15" s="1"/>
  <c r="X77" i="15"/>
  <c r="Y77" i="15" s="1"/>
  <c r="X51" i="15"/>
  <c r="Y51" i="15" s="1"/>
  <c r="X93" i="15"/>
  <c r="Y93" i="15" s="1"/>
  <c r="X91" i="15"/>
  <c r="Y91" i="15" s="1"/>
  <c r="X64" i="15"/>
  <c r="Y64" i="15" s="1"/>
  <c r="X106" i="15"/>
  <c r="Y106" i="15" s="1"/>
  <c r="X86" i="15"/>
  <c r="Y86" i="15" s="1"/>
  <c r="X62" i="15"/>
  <c r="Y62" i="15" s="1"/>
  <c r="X54" i="15"/>
  <c r="Y54" i="15" s="1"/>
  <c r="X89" i="15"/>
  <c r="Y89" i="15" s="1"/>
  <c r="X75" i="15"/>
  <c r="Y75" i="15" s="1"/>
  <c r="X88" i="15"/>
  <c r="Y88" i="15" s="1"/>
  <c r="X63" i="15"/>
  <c r="Y63" i="15" s="1"/>
  <c r="X45" i="15"/>
  <c r="Y45" i="15" s="1"/>
  <c r="X49" i="15"/>
  <c r="Y49" i="15" s="1"/>
  <c r="X46" i="15"/>
  <c r="Y46" i="15" s="1"/>
  <c r="X105" i="15"/>
  <c r="Y105" i="15" s="1"/>
  <c r="X79" i="15"/>
  <c r="Y79" i="15" s="1"/>
  <c r="X43" i="15"/>
  <c r="Y43" i="15" s="1"/>
  <c r="X85" i="15"/>
  <c r="Y85" i="15" s="1"/>
  <c r="X52" i="15"/>
  <c r="Y52" i="15" s="1"/>
  <c r="X58" i="15"/>
  <c r="Y58" i="15" s="1"/>
  <c r="X48" i="15"/>
  <c r="Y48" i="15" s="1"/>
  <c r="X94" i="15"/>
  <c r="Y94" i="15" s="1"/>
  <c r="X66" i="15"/>
  <c r="Y66" i="15" s="1"/>
  <c r="X83" i="15"/>
  <c r="Y83" i="15" s="1"/>
  <c r="Z53" i="15"/>
  <c r="AA53" i="15" s="1"/>
  <c r="Z44" i="15"/>
  <c r="AA44" i="15" s="1"/>
  <c r="Z91" i="15"/>
  <c r="AA91" i="15" s="1"/>
  <c r="Z104" i="15"/>
  <c r="AA104" i="15" s="1"/>
  <c r="Z45" i="15"/>
  <c r="AA45" i="15" s="1"/>
  <c r="Z60" i="15"/>
  <c r="AA60" i="15" s="1"/>
  <c r="Z90" i="15"/>
  <c r="AA90" i="15" s="1"/>
  <c r="Z62" i="15"/>
  <c r="AA62" i="15" s="1"/>
  <c r="Z66" i="15"/>
  <c r="AA66" i="15" s="1"/>
  <c r="Z96" i="15"/>
  <c r="AA96" i="15" s="1"/>
  <c r="Z83" i="15"/>
  <c r="AA83" i="15" s="1"/>
  <c r="Z88" i="15"/>
  <c r="AA88" i="15" s="1"/>
  <c r="Z77" i="15"/>
  <c r="AA77" i="15" s="1"/>
  <c r="Z82" i="15"/>
  <c r="AA82" i="15" s="1"/>
  <c r="Z74" i="15"/>
  <c r="AA74" i="15" s="1"/>
  <c r="Z81" i="15"/>
  <c r="AA81" i="15" s="1"/>
  <c r="Z56" i="15"/>
  <c r="AA56" i="15" s="1"/>
  <c r="Z95" i="15"/>
  <c r="AA95" i="15" s="1"/>
  <c r="Z106" i="15"/>
  <c r="AA106" i="15" s="1"/>
  <c r="Z79" i="15"/>
  <c r="AA79" i="15" s="1"/>
  <c r="Z61" i="15"/>
  <c r="AA61" i="15" s="1"/>
  <c r="Z59" i="15"/>
  <c r="AA59" i="15" s="1"/>
  <c r="Z54" i="15"/>
  <c r="AA54" i="15" s="1"/>
  <c r="Z64" i="15"/>
  <c r="AA64" i="15" s="1"/>
  <c r="Z68" i="15"/>
  <c r="AA68" i="15" s="1"/>
  <c r="Z80" i="15"/>
  <c r="AA80" i="15" s="1"/>
  <c r="Z71" i="15"/>
  <c r="AA71" i="15" s="1"/>
  <c r="Z85" i="15"/>
  <c r="AA85" i="15" s="1"/>
  <c r="Z94" i="15"/>
  <c r="AA94" i="15" s="1"/>
  <c r="Z55" i="15"/>
  <c r="AA55" i="15" s="1"/>
  <c r="Z57" i="15"/>
  <c r="AA57" i="15" s="1"/>
  <c r="Z63" i="15"/>
  <c r="AA63" i="15" s="1"/>
  <c r="Z67" i="15"/>
  <c r="AA67" i="15" s="1"/>
  <c r="Z52" i="15"/>
  <c r="AA52" i="15" s="1"/>
  <c r="Z101" i="15"/>
  <c r="AA101" i="15" s="1"/>
  <c r="Z93" i="15"/>
  <c r="AA93" i="15" s="1"/>
  <c r="Z69" i="15"/>
  <c r="AA69" i="15" s="1"/>
  <c r="Z100" i="15"/>
  <c r="AA100" i="15" s="1"/>
  <c r="Z47" i="15"/>
  <c r="AA47" i="15" s="1"/>
  <c r="Z58" i="15"/>
  <c r="AA58" i="15" s="1"/>
  <c r="Z75" i="15"/>
  <c r="AA75" i="15" s="1"/>
  <c r="Z46" i="15"/>
  <c r="AA46" i="15" s="1"/>
  <c r="Z49" i="15"/>
  <c r="AA49" i="15" s="1"/>
  <c r="Z48" i="15"/>
  <c r="AA48" i="15" s="1"/>
  <c r="Z70" i="15"/>
  <c r="AA70" i="15" s="1"/>
  <c r="Z86" i="15"/>
  <c r="AA86" i="15" s="1"/>
  <c r="Z98" i="15"/>
  <c r="AA98" i="15" s="1"/>
  <c r="Z84" i="15"/>
  <c r="AA84" i="15" s="1"/>
  <c r="Z65" i="15"/>
  <c r="AA65" i="15" s="1"/>
  <c r="Z50" i="15"/>
  <c r="AA50" i="15" s="1"/>
  <c r="Z92" i="15"/>
  <c r="AA92" i="15" s="1"/>
  <c r="Z72" i="15"/>
  <c r="AA72" i="15" s="1"/>
  <c r="Z103" i="15"/>
  <c r="AA103" i="15" s="1"/>
  <c r="Z105" i="15"/>
  <c r="AA105" i="15" s="1"/>
  <c r="Z78" i="15"/>
  <c r="AA78" i="15" s="1"/>
  <c r="Z51" i="15"/>
  <c r="AA51" i="15" s="1"/>
  <c r="Z102" i="15"/>
  <c r="AA102" i="15" s="1"/>
  <c r="Z89" i="15"/>
  <c r="AA89" i="15" s="1"/>
  <c r="Z99" i="15"/>
  <c r="AA99" i="15" s="1"/>
  <c r="Z73" i="15"/>
  <c r="AA73" i="15" s="1"/>
  <c r="Z97" i="15"/>
  <c r="AA97" i="15" s="1"/>
  <c r="Z76" i="15"/>
  <c r="AA76" i="15" s="1"/>
  <c r="Z43" i="15"/>
  <c r="AA43" i="15" s="1"/>
  <c r="Z87" i="15"/>
  <c r="AA87" i="15" s="1"/>
  <c r="AF76" i="15"/>
  <c r="AG76" i="15" s="1"/>
  <c r="AF80" i="15"/>
  <c r="AG80" i="15" s="1"/>
  <c r="AF60" i="15"/>
  <c r="AG60" i="15" s="1"/>
  <c r="AF103" i="15"/>
  <c r="AG103" i="15" s="1"/>
  <c r="AF53" i="15"/>
  <c r="AG53" i="15" s="1"/>
  <c r="AF77" i="15"/>
  <c r="AG77" i="15" s="1"/>
  <c r="AF82" i="15"/>
  <c r="AG82" i="15" s="1"/>
  <c r="AF81" i="15"/>
  <c r="AG81" i="15" s="1"/>
  <c r="AF79" i="15"/>
  <c r="AG79" i="15" s="1"/>
  <c r="AF55" i="15"/>
  <c r="AG55" i="15" s="1"/>
  <c r="AF88" i="15"/>
  <c r="AG88" i="15" s="1"/>
  <c r="AF105" i="15"/>
  <c r="AG105" i="15" s="1"/>
  <c r="AF62" i="15"/>
  <c r="AG62" i="15" s="1"/>
  <c r="AF91" i="15"/>
  <c r="AG91" i="15" s="1"/>
  <c r="AF48" i="15"/>
  <c r="AG48" i="15" s="1"/>
  <c r="AF101" i="15"/>
  <c r="AG101" i="15" s="1"/>
  <c r="AF86" i="15"/>
  <c r="AG86" i="15" s="1"/>
  <c r="AF57" i="15"/>
  <c r="AG57" i="15" s="1"/>
  <c r="AF59" i="15"/>
  <c r="AG59" i="15" s="1"/>
  <c r="AF52" i="15"/>
  <c r="AG52" i="15" s="1"/>
  <c r="AF69" i="15"/>
  <c r="AG69" i="15" s="1"/>
  <c r="AF102" i="15"/>
  <c r="AG102" i="15" s="1"/>
  <c r="AF72" i="15"/>
  <c r="AG72" i="15" s="1"/>
  <c r="AF44" i="15"/>
  <c r="AG44" i="15" s="1"/>
  <c r="AF71" i="15"/>
  <c r="AG71" i="15" s="1"/>
  <c r="AF65" i="15"/>
  <c r="AG65" i="15" s="1"/>
  <c r="AF87" i="15"/>
  <c r="AG87" i="15" s="1"/>
  <c r="AF51" i="15"/>
  <c r="AG51" i="15" s="1"/>
  <c r="AF99" i="15"/>
  <c r="AG99" i="15" s="1"/>
  <c r="AF49" i="15"/>
  <c r="AG49" i="15" s="1"/>
  <c r="AF56" i="15"/>
  <c r="AG56" i="15" s="1"/>
  <c r="AF67" i="15"/>
  <c r="AG67" i="15" s="1"/>
  <c r="AF64" i="15"/>
  <c r="AG64" i="15" s="1"/>
  <c r="AF68" i="15"/>
  <c r="AG68" i="15" s="1"/>
  <c r="AF78" i="15"/>
  <c r="AG78" i="15" s="1"/>
  <c r="AF47" i="15"/>
  <c r="AG47" i="15" s="1"/>
  <c r="AF100" i="15"/>
  <c r="AG100" i="15" s="1"/>
  <c r="AF92" i="15"/>
  <c r="AG92" i="15" s="1"/>
  <c r="AF95" i="15"/>
  <c r="AG95" i="15" s="1"/>
  <c r="AF98" i="15"/>
  <c r="AG98" i="15" s="1"/>
  <c r="AF93" i="15"/>
  <c r="AG93" i="15" s="1"/>
  <c r="AF61" i="15"/>
  <c r="AG61" i="15" s="1"/>
  <c r="AF94" i="15"/>
  <c r="AG94" i="15" s="1"/>
  <c r="AF85" i="15"/>
  <c r="AG85" i="15" s="1"/>
  <c r="AF43" i="15"/>
  <c r="AG43" i="15" s="1"/>
  <c r="AF90" i="15"/>
  <c r="AG90" i="15" s="1"/>
  <c r="AF63" i="15"/>
  <c r="AG63" i="15" s="1"/>
  <c r="AF83" i="15"/>
  <c r="AG83" i="15" s="1"/>
  <c r="AF66" i="15"/>
  <c r="AG66" i="15" s="1"/>
  <c r="AF46" i="15"/>
  <c r="AG46" i="15" s="1"/>
  <c r="AF84" i="15"/>
  <c r="AG84" i="15" s="1"/>
  <c r="AF54" i="15"/>
  <c r="AG54" i="15" s="1"/>
  <c r="AF73" i="15"/>
  <c r="AG73" i="15" s="1"/>
  <c r="AF106" i="15"/>
  <c r="AG106" i="15" s="1"/>
  <c r="AF45" i="15"/>
  <c r="AG45" i="15" s="1"/>
  <c r="AF58" i="15"/>
  <c r="AG58" i="15" s="1"/>
  <c r="AF75" i="15"/>
  <c r="AG75" i="15" s="1"/>
  <c r="AF50" i="15"/>
  <c r="AG50" i="15" s="1"/>
  <c r="AF74" i="15"/>
  <c r="AG74" i="15" s="1"/>
  <c r="AF96" i="15"/>
  <c r="AG96" i="15" s="1"/>
  <c r="AF70" i="15"/>
  <c r="AG70" i="15" s="1"/>
  <c r="AF97" i="15"/>
  <c r="AG97" i="15" s="1"/>
  <c r="AF89" i="15"/>
  <c r="AG89" i="15" s="1"/>
  <c r="AF104" i="15"/>
  <c r="AG104" i="15" s="1"/>
  <c r="AL89" i="15"/>
  <c r="AM89" i="15" s="1"/>
  <c r="AL60" i="15"/>
  <c r="AM60" i="15" s="1"/>
  <c r="AL68" i="15"/>
  <c r="AM68" i="15" s="1"/>
  <c r="AL66" i="15"/>
  <c r="AM66" i="15" s="1"/>
  <c r="AL85" i="15"/>
  <c r="AM85" i="15" s="1"/>
  <c r="AL77" i="15"/>
  <c r="AM77" i="15" s="1"/>
  <c r="AL102" i="15"/>
  <c r="AM102" i="15" s="1"/>
  <c r="AL88" i="15"/>
  <c r="AM88" i="15" s="1"/>
  <c r="AL80" i="15"/>
  <c r="AM80" i="15" s="1"/>
  <c r="AL70" i="15"/>
  <c r="AM70" i="15" s="1"/>
  <c r="AL72" i="15"/>
  <c r="AM72" i="15" s="1"/>
  <c r="AL73" i="15"/>
  <c r="AM73" i="15" s="1"/>
  <c r="AL65" i="15"/>
  <c r="AM65" i="15" s="1"/>
  <c r="AL78" i="15"/>
  <c r="AM78" i="15" s="1"/>
  <c r="AL45" i="15"/>
  <c r="AM45" i="15" s="1"/>
  <c r="AL87" i="15"/>
  <c r="AM87" i="15" s="1"/>
  <c r="AL44" i="15"/>
  <c r="AM44" i="15" s="1"/>
  <c r="AL99" i="15"/>
  <c r="AM99" i="15" s="1"/>
  <c r="AL82" i="15"/>
  <c r="AM82" i="15" s="1"/>
  <c r="AL90" i="15"/>
  <c r="AM90" i="15" s="1"/>
  <c r="AL84" i="15"/>
  <c r="AM84" i="15" s="1"/>
  <c r="AL94" i="15"/>
  <c r="AM94" i="15" s="1"/>
  <c r="AL97" i="15"/>
  <c r="AM97" i="15" s="1"/>
  <c r="AL48" i="15"/>
  <c r="AM48" i="15" s="1"/>
  <c r="AL62" i="15"/>
  <c r="AM62" i="15" s="1"/>
  <c r="AL59" i="15"/>
  <c r="AM59" i="15" s="1"/>
  <c r="AL53" i="15"/>
  <c r="AM53" i="15" s="1"/>
  <c r="AL54" i="15"/>
  <c r="AM54" i="15" s="1"/>
  <c r="AL75" i="15"/>
  <c r="AM75" i="15" s="1"/>
  <c r="AL91" i="15"/>
  <c r="AM91" i="15" s="1"/>
  <c r="AL101" i="15"/>
  <c r="AM101" i="15" s="1"/>
  <c r="AL64" i="15"/>
  <c r="AM64" i="15" s="1"/>
  <c r="AL49" i="15"/>
  <c r="AM49" i="15" s="1"/>
  <c r="AL55" i="15"/>
  <c r="AM55" i="15" s="1"/>
  <c r="AL46" i="15"/>
  <c r="AM46" i="15" s="1"/>
  <c r="AL74" i="15"/>
  <c r="AM74" i="15" s="1"/>
  <c r="AL52" i="15"/>
  <c r="AM52" i="15" s="1"/>
  <c r="AL69" i="15"/>
  <c r="AM69" i="15" s="1"/>
  <c r="AL56" i="15"/>
  <c r="AM56" i="15" s="1"/>
  <c r="AL96" i="15"/>
  <c r="AM96" i="15" s="1"/>
  <c r="AL92" i="15"/>
  <c r="AM92" i="15" s="1"/>
  <c r="AL83" i="15"/>
  <c r="AM83" i="15" s="1"/>
  <c r="AL43" i="15"/>
  <c r="AM43" i="15" s="1"/>
  <c r="AL63" i="15"/>
  <c r="AM63" i="15" s="1"/>
  <c r="AL86" i="15"/>
  <c r="AM86" i="15" s="1"/>
  <c r="AL81" i="15"/>
  <c r="AM81" i="15" s="1"/>
  <c r="AL71" i="15"/>
  <c r="AM71" i="15" s="1"/>
  <c r="AL103" i="15"/>
  <c r="AM103" i="15" s="1"/>
  <c r="AL95" i="15"/>
  <c r="AM95" i="15" s="1"/>
  <c r="AL61" i="15"/>
  <c r="AM61" i="15" s="1"/>
  <c r="AL79" i="15"/>
  <c r="AM79" i="15" s="1"/>
  <c r="AL50" i="15"/>
  <c r="AM50" i="15" s="1"/>
  <c r="AL106" i="15"/>
  <c r="AM106" i="15" s="1"/>
  <c r="AL76" i="15"/>
  <c r="AM76" i="15" s="1"/>
  <c r="AL58" i="15"/>
  <c r="AM58" i="15" s="1"/>
  <c r="AL57" i="15"/>
  <c r="AM57" i="15" s="1"/>
  <c r="AL47" i="15"/>
  <c r="AM47" i="15" s="1"/>
  <c r="AL98" i="15"/>
  <c r="AM98" i="15" s="1"/>
  <c r="AL67" i="15"/>
  <c r="AM67" i="15" s="1"/>
  <c r="AL93" i="15"/>
  <c r="AM93" i="15" s="1"/>
  <c r="AL51" i="15"/>
  <c r="AM51" i="15" s="1"/>
  <c r="AL105" i="15"/>
  <c r="AM105" i="15" s="1"/>
  <c r="AL100" i="15"/>
  <c r="AM100" i="15" s="1"/>
  <c r="AL104" i="15"/>
  <c r="AM104" i="15" s="1"/>
  <c r="AD80" i="15"/>
  <c r="AE80" i="15" s="1"/>
  <c r="AD86" i="15"/>
  <c r="AE86" i="15" s="1"/>
  <c r="AD58" i="15"/>
  <c r="AE58" i="15" s="1"/>
  <c r="AD75" i="15"/>
  <c r="AE75" i="15" s="1"/>
  <c r="AD106" i="15"/>
  <c r="AE106" i="15" s="1"/>
  <c r="AD66" i="15"/>
  <c r="AE66" i="15" s="1"/>
  <c r="AD55" i="15"/>
  <c r="AE55" i="15" s="1"/>
  <c r="AD77" i="15"/>
  <c r="AE77" i="15" s="1"/>
  <c r="AD105" i="15"/>
  <c r="AE105" i="15" s="1"/>
  <c r="AD69" i="15"/>
  <c r="AE69" i="15" s="1"/>
  <c r="AD46" i="15"/>
  <c r="AE46" i="15" s="1"/>
  <c r="AD47" i="15"/>
  <c r="AE47" i="15" s="1"/>
  <c r="AD45" i="15"/>
  <c r="AE45" i="15" s="1"/>
  <c r="AD78" i="15"/>
  <c r="AE78" i="15" s="1"/>
  <c r="AD62" i="15"/>
  <c r="AE62" i="15" s="1"/>
  <c r="AD103" i="15"/>
  <c r="AE103" i="15" s="1"/>
  <c r="AD85" i="15"/>
  <c r="AE85" i="15" s="1"/>
  <c r="AD102" i="15"/>
  <c r="AE102" i="15" s="1"/>
  <c r="AD95" i="15"/>
  <c r="AE95" i="15" s="1"/>
  <c r="AD89" i="15"/>
  <c r="AE89" i="15" s="1"/>
  <c r="AD98" i="15"/>
  <c r="AE98" i="15" s="1"/>
  <c r="AD72" i="15"/>
  <c r="AE72" i="15" s="1"/>
  <c r="AD59" i="15"/>
  <c r="AE59" i="15" s="1"/>
  <c r="AD56" i="15"/>
  <c r="AE56" i="15" s="1"/>
  <c r="AD83" i="15"/>
  <c r="AE83" i="15" s="1"/>
  <c r="AD53" i="15"/>
  <c r="AE53" i="15" s="1"/>
  <c r="AD48" i="15"/>
  <c r="AE48" i="15" s="1"/>
  <c r="AD93" i="15"/>
  <c r="AE93" i="15" s="1"/>
  <c r="AD54" i="15"/>
  <c r="AE54" i="15" s="1"/>
  <c r="AD74" i="15"/>
  <c r="AE74" i="15" s="1"/>
  <c r="AD50" i="15"/>
  <c r="AE50" i="15" s="1"/>
  <c r="AD92" i="15"/>
  <c r="AE92" i="15" s="1"/>
  <c r="AD43" i="15"/>
  <c r="AE43" i="15" s="1"/>
  <c r="AD100" i="15"/>
  <c r="AE100" i="15" s="1"/>
  <c r="AD70" i="15"/>
  <c r="AE70" i="15" s="1"/>
  <c r="AD63" i="15"/>
  <c r="AE63" i="15" s="1"/>
  <c r="AD51" i="15"/>
  <c r="AE51" i="15" s="1"/>
  <c r="AD44" i="15"/>
  <c r="AE44" i="15" s="1"/>
  <c r="AD52" i="15"/>
  <c r="AE52" i="15" s="1"/>
  <c r="AD65" i="15"/>
  <c r="AE65" i="15" s="1"/>
  <c r="AD79" i="15"/>
  <c r="AE79" i="15" s="1"/>
  <c r="AD82" i="15"/>
  <c r="AE82" i="15" s="1"/>
  <c r="AD71" i="15"/>
  <c r="AE71" i="15" s="1"/>
  <c r="AD84" i="15"/>
  <c r="AE84" i="15" s="1"/>
  <c r="AD104" i="15"/>
  <c r="AE104" i="15" s="1"/>
  <c r="AD49" i="15"/>
  <c r="AE49" i="15" s="1"/>
  <c r="AD76" i="15"/>
  <c r="AE76" i="15" s="1"/>
  <c r="AD81" i="15"/>
  <c r="AE81" i="15" s="1"/>
  <c r="AD96" i="15"/>
  <c r="AE96" i="15" s="1"/>
  <c r="AD64" i="15"/>
  <c r="AE64" i="15" s="1"/>
  <c r="AD61" i="15"/>
  <c r="AE61" i="15" s="1"/>
  <c r="AD91" i="15"/>
  <c r="AE91" i="15" s="1"/>
  <c r="AD88" i="15"/>
  <c r="AE88" i="15" s="1"/>
  <c r="AD101" i="15"/>
  <c r="AE101" i="15" s="1"/>
  <c r="AD67" i="15"/>
  <c r="AE67" i="15" s="1"/>
  <c r="AD73" i="15"/>
  <c r="AE73" i="15" s="1"/>
  <c r="AD68" i="15"/>
  <c r="AE68" i="15" s="1"/>
  <c r="AD97" i="15"/>
  <c r="AE97" i="15" s="1"/>
  <c r="AD94" i="15"/>
  <c r="AE94" i="15" s="1"/>
  <c r="AD60" i="15"/>
  <c r="AE60" i="15" s="1"/>
  <c r="AD57" i="15"/>
  <c r="AE57" i="15" s="1"/>
  <c r="AD90" i="15"/>
  <c r="AE90" i="15" s="1"/>
  <c r="AD99" i="15"/>
  <c r="AE99" i="15" s="1"/>
  <c r="AD87" i="15"/>
  <c r="AE87" i="15" s="1"/>
  <c r="AB54" i="15"/>
  <c r="AC54" i="15" s="1"/>
  <c r="AB97" i="15"/>
  <c r="AC97" i="15" s="1"/>
  <c r="AB73" i="15"/>
  <c r="AC73" i="15" s="1"/>
  <c r="AB51" i="15"/>
  <c r="AC51" i="15" s="1"/>
  <c r="AB50" i="15"/>
  <c r="AC50" i="15" s="1"/>
  <c r="AB63" i="15"/>
  <c r="AC63" i="15" s="1"/>
  <c r="AB90" i="15"/>
  <c r="AC90" i="15" s="1"/>
  <c r="AB53" i="15"/>
  <c r="AC53" i="15" s="1"/>
  <c r="AB65" i="15"/>
  <c r="AC65" i="15" s="1"/>
  <c r="AB99" i="15"/>
  <c r="AC99" i="15" s="1"/>
  <c r="AB91" i="15"/>
  <c r="AC91" i="15" s="1"/>
  <c r="AB103" i="15"/>
  <c r="AC103" i="15" s="1"/>
  <c r="AB84" i="15"/>
  <c r="AC84" i="15" s="1"/>
  <c r="AB45" i="15"/>
  <c r="AC45" i="15" s="1"/>
  <c r="AB57" i="15"/>
  <c r="AC57" i="15" s="1"/>
  <c r="AB55" i="15"/>
  <c r="AC55" i="15" s="1"/>
  <c r="AB58" i="15"/>
  <c r="AC58" i="15" s="1"/>
  <c r="AB98" i="15"/>
  <c r="AC98" i="15" s="1"/>
  <c r="AB83" i="15"/>
  <c r="AC83" i="15" s="1"/>
  <c r="AB101" i="15"/>
  <c r="AC101" i="15" s="1"/>
  <c r="AB106" i="15"/>
  <c r="AC106" i="15" s="1"/>
  <c r="AB48" i="15"/>
  <c r="AC48" i="15" s="1"/>
  <c r="AB81" i="15"/>
  <c r="AC81" i="15" s="1"/>
  <c r="AB59" i="15"/>
  <c r="AC59" i="15" s="1"/>
  <c r="AB80" i="15"/>
  <c r="AC80" i="15" s="1"/>
  <c r="AB85" i="15"/>
  <c r="AC85" i="15" s="1"/>
  <c r="AB64" i="15"/>
  <c r="AC64" i="15" s="1"/>
  <c r="AB69" i="15"/>
  <c r="AC69" i="15" s="1"/>
  <c r="AB71" i="15"/>
  <c r="AC71" i="15" s="1"/>
  <c r="AB68" i="15"/>
  <c r="AC68" i="15" s="1"/>
  <c r="AB76" i="15"/>
  <c r="AC76" i="15" s="1"/>
  <c r="AB46" i="15"/>
  <c r="AC46" i="15" s="1"/>
  <c r="AB86" i="15"/>
  <c r="AC86" i="15" s="1"/>
  <c r="AB66" i="15"/>
  <c r="AC66" i="15" s="1"/>
  <c r="AB92" i="15"/>
  <c r="AC92" i="15" s="1"/>
  <c r="AB104" i="15"/>
  <c r="AC104" i="15" s="1"/>
  <c r="AB79" i="15"/>
  <c r="AC79" i="15" s="1"/>
  <c r="AB72" i="15"/>
  <c r="AC72" i="15" s="1"/>
  <c r="AB61" i="15"/>
  <c r="AC61" i="15" s="1"/>
  <c r="AB93" i="15"/>
  <c r="AC93" i="15" s="1"/>
  <c r="AB94" i="15"/>
  <c r="AC94" i="15" s="1"/>
  <c r="AB89" i="15"/>
  <c r="AC89" i="15" s="1"/>
  <c r="AB52" i="15"/>
  <c r="AC52" i="15" s="1"/>
  <c r="AB44" i="15"/>
  <c r="AC44" i="15" s="1"/>
  <c r="AB49" i="15"/>
  <c r="AC49" i="15" s="1"/>
  <c r="AB105" i="15"/>
  <c r="AC105" i="15" s="1"/>
  <c r="AB60" i="15"/>
  <c r="AC60" i="15" s="1"/>
  <c r="AB88" i="15"/>
  <c r="AC88" i="15" s="1"/>
  <c r="AB56" i="15"/>
  <c r="AC56" i="15" s="1"/>
  <c r="AB102" i="15"/>
  <c r="AC102" i="15" s="1"/>
  <c r="AB96" i="15"/>
  <c r="AC96" i="15" s="1"/>
  <c r="AB43" i="15"/>
  <c r="AC43" i="15" s="1"/>
  <c r="AB74" i="15"/>
  <c r="AC74" i="15" s="1"/>
  <c r="AB82" i="15"/>
  <c r="AC82" i="15" s="1"/>
  <c r="AB62" i="15"/>
  <c r="AC62" i="15" s="1"/>
  <c r="AB87" i="15"/>
  <c r="AC87" i="15" s="1"/>
  <c r="AB47" i="15"/>
  <c r="AC47" i="15" s="1"/>
  <c r="AB100" i="15"/>
  <c r="AC100" i="15" s="1"/>
  <c r="AB77" i="15"/>
  <c r="AC77" i="15" s="1"/>
  <c r="AB95" i="15"/>
  <c r="AC95" i="15" s="1"/>
  <c r="AB78" i="15"/>
  <c r="AC78" i="15" s="1"/>
  <c r="AB67" i="15"/>
  <c r="AC67" i="15" s="1"/>
  <c r="AB70" i="15"/>
  <c r="AC70" i="15" s="1"/>
  <c r="AB75" i="15"/>
  <c r="AC75" i="15" s="1"/>
  <c r="D85" i="15" l="1"/>
  <c r="D88" i="15"/>
  <c r="D91" i="15"/>
  <c r="D80" i="15"/>
  <c r="D76" i="15"/>
  <c r="D65" i="15"/>
  <c r="D103" i="15"/>
  <c r="D82" i="15"/>
  <c r="D43" i="15"/>
  <c r="D75" i="15"/>
  <c r="D93" i="15"/>
  <c r="D96" i="15"/>
  <c r="D78" i="15"/>
  <c r="D87" i="15"/>
  <c r="D97" i="15"/>
  <c r="D50" i="15"/>
  <c r="D83" i="15"/>
  <c r="D79" i="15"/>
  <c r="D89" i="15"/>
  <c r="D51" i="15"/>
  <c r="D92" i="15"/>
  <c r="D70" i="15"/>
  <c r="D99" i="15"/>
  <c r="D102" i="15"/>
  <c r="D66" i="15"/>
  <c r="D105" i="15"/>
  <c r="D54" i="15"/>
  <c r="D77" i="15"/>
  <c r="D84" i="15"/>
  <c r="D95" i="15"/>
  <c r="D71" i="15"/>
  <c r="D59" i="15"/>
  <c r="D94" i="15"/>
  <c r="D46" i="15"/>
  <c r="D62" i="15"/>
  <c r="D60" i="15"/>
  <c r="D57" i="15"/>
  <c r="D56" i="15"/>
  <c r="D73" i="15"/>
  <c r="D47" i="15"/>
  <c r="D48" i="15"/>
  <c r="D49" i="15"/>
  <c r="D86" i="15"/>
  <c r="D100" i="15"/>
  <c r="D67" i="15"/>
  <c r="D68" i="15"/>
  <c r="D101" i="15"/>
  <c r="D74" i="15"/>
  <c r="D58" i="15"/>
  <c r="D45" i="15"/>
  <c r="D106" i="15"/>
  <c r="D72" i="15"/>
  <c r="D44" i="15"/>
  <c r="D61" i="15"/>
  <c r="D98" i="15"/>
  <c r="D104" i="15"/>
  <c r="D52" i="15"/>
  <c r="D63" i="15"/>
  <c r="D64" i="15"/>
  <c r="D53" i="15"/>
  <c r="D55" i="15"/>
  <c r="D90" i="15"/>
  <c r="D69" i="15"/>
  <c r="D81" i="15"/>
  <c r="K8" i="16" l="1"/>
  <c r="H8" i="16"/>
  <c r="AH8" i="16"/>
  <c r="Q8" i="16"/>
  <c r="AG8" i="16"/>
  <c r="F8" i="16"/>
  <c r="AC8" i="16"/>
  <c r="O8" i="16"/>
  <c r="L8" i="16"/>
  <c r="AD8" i="16"/>
  <c r="W8" i="16"/>
  <c r="X8" i="16"/>
  <c r="AB8" i="16"/>
  <c r="R8" i="16"/>
  <c r="C8" i="16"/>
  <c r="AL8" i="16"/>
  <c r="I8" i="16"/>
  <c r="S8" i="16"/>
  <c r="AJ8" i="16"/>
  <c r="Z8" i="16"/>
  <c r="M8" i="16"/>
  <c r="J8" i="16"/>
  <c r="V8" i="16"/>
  <c r="AI8" i="16"/>
  <c r="AF8" i="16"/>
  <c r="N8" i="16"/>
  <c r="G8" i="16"/>
  <c r="U8" i="16"/>
  <c r="AE8" i="16"/>
  <c r="T8" i="16"/>
  <c r="D8" i="16"/>
  <c r="AA8" i="16"/>
  <c r="P8" i="16"/>
  <c r="Y8" i="16"/>
  <c r="E8" i="16"/>
  <c r="AK8" i="16"/>
  <c r="E22" i="5"/>
  <c r="I92" i="11"/>
  <c r="I43" i="11"/>
  <c r="I89" i="11"/>
  <c r="I56" i="11"/>
  <c r="I67" i="11"/>
  <c r="I85" i="11"/>
  <c r="I40" i="11"/>
  <c r="I88" i="11"/>
  <c r="I70" i="11"/>
  <c r="I44" i="11"/>
  <c r="I55" i="11"/>
  <c r="I60" i="11"/>
  <c r="I104" i="11"/>
  <c r="I66" i="11"/>
  <c r="I50" i="11"/>
  <c r="I54" i="11"/>
  <c r="I42" i="11"/>
  <c r="I65" i="11"/>
  <c r="I49" i="11"/>
  <c r="D22" i="5"/>
  <c r="I76" i="11"/>
  <c r="I100" i="11"/>
  <c r="I51" i="11"/>
  <c r="I22" i="5"/>
  <c r="I83" i="11"/>
  <c r="I91" i="11"/>
  <c r="I82" i="11"/>
  <c r="I87" i="11"/>
  <c r="I41" i="11"/>
  <c r="I93" i="11"/>
  <c r="I101" i="11"/>
  <c r="I80" i="11"/>
  <c r="I62" i="11"/>
  <c r="I58" i="11"/>
  <c r="I73" i="11"/>
  <c r="I77" i="11"/>
  <c r="I95" i="11"/>
  <c r="I53" i="11"/>
  <c r="L22" i="5"/>
  <c r="I75" i="11"/>
  <c r="I72" i="11"/>
  <c r="I78" i="11"/>
  <c r="K22" i="5"/>
  <c r="I48" i="11"/>
  <c r="I61" i="11"/>
  <c r="I86" i="11"/>
  <c r="I69" i="11"/>
  <c r="I97" i="11"/>
  <c r="G22" i="5"/>
  <c r="I103" i="11"/>
  <c r="I46" i="11"/>
  <c r="I47" i="11"/>
  <c r="I68" i="11"/>
  <c r="I74" i="11"/>
  <c r="I79" i="11"/>
  <c r="I98" i="11"/>
  <c r="I90" i="11"/>
  <c r="I52" i="11"/>
  <c r="I63" i="11"/>
  <c r="I71" i="11"/>
  <c r="I45" i="11"/>
  <c r="I102" i="11"/>
  <c r="I84" i="11"/>
  <c r="I94" i="11"/>
  <c r="I59" i="11"/>
  <c r="I57" i="11"/>
  <c r="I99" i="11"/>
  <c r="F22" i="5"/>
  <c r="I64" i="11"/>
  <c r="I81" i="11"/>
  <c r="I96" i="11"/>
  <c r="J22" i="5"/>
  <c r="K50" i="5"/>
  <c r="D50" i="5"/>
  <c r="G50" i="5"/>
  <c r="F50" i="5"/>
  <c r="J50" i="5"/>
  <c r="I50" i="5"/>
  <c r="E50" i="5"/>
  <c r="L50" i="5"/>
  <c r="F58" i="5"/>
  <c r="I58" i="5"/>
  <c r="D58" i="5"/>
  <c r="L58" i="5"/>
  <c r="E58" i="5"/>
  <c r="G58" i="5"/>
  <c r="J58" i="5"/>
  <c r="K58" i="5"/>
  <c r="J80" i="5"/>
  <c r="L80" i="5"/>
  <c r="I80" i="5"/>
  <c r="D80" i="5"/>
  <c r="F80" i="5"/>
  <c r="E80" i="5"/>
  <c r="K80" i="5"/>
  <c r="G80" i="5"/>
  <c r="I88" i="5"/>
  <c r="L88" i="5"/>
  <c r="G88" i="5"/>
  <c r="F88" i="5"/>
  <c r="J88" i="5"/>
  <c r="D88" i="5"/>
  <c r="E88" i="5"/>
  <c r="K88" i="5"/>
  <c r="L23" i="5"/>
  <c r="G23" i="5"/>
  <c r="D23" i="5"/>
  <c r="K23" i="5"/>
  <c r="E23" i="5"/>
  <c r="J23" i="5"/>
  <c r="F23" i="5"/>
  <c r="I23" i="5"/>
  <c r="I51" i="5"/>
  <c r="E51" i="5"/>
  <c r="J51" i="5"/>
  <c r="F51" i="5"/>
  <c r="K51" i="5"/>
  <c r="D51" i="5"/>
  <c r="G51" i="5"/>
  <c r="L51" i="5"/>
  <c r="D59" i="5"/>
  <c r="K59" i="5"/>
  <c r="F59" i="5"/>
  <c r="L59" i="5"/>
  <c r="J59" i="5"/>
  <c r="G59" i="5"/>
  <c r="E59" i="5"/>
  <c r="I59" i="5"/>
  <c r="J81" i="5"/>
  <c r="L81" i="5"/>
  <c r="F81" i="5"/>
  <c r="I81" i="5"/>
  <c r="D81" i="5"/>
  <c r="K81" i="5"/>
  <c r="E81" i="5"/>
  <c r="G81" i="5"/>
  <c r="G24" i="5"/>
  <c r="I24" i="5"/>
  <c r="F24" i="5"/>
  <c r="E24" i="5"/>
  <c r="K24" i="5"/>
  <c r="L24" i="5"/>
  <c r="J24" i="5"/>
  <c r="D24" i="5"/>
  <c r="F52" i="5"/>
  <c r="E52" i="5"/>
  <c r="J52" i="5"/>
  <c r="L52" i="5"/>
  <c r="K52" i="5"/>
  <c r="D52" i="5"/>
  <c r="I52" i="5"/>
  <c r="G52" i="5"/>
  <c r="F60" i="5"/>
  <c r="J60" i="5"/>
  <c r="G60" i="5"/>
  <c r="E60" i="5"/>
  <c r="K60" i="5"/>
  <c r="I60" i="5"/>
  <c r="D60" i="5"/>
  <c r="L60" i="5"/>
  <c r="D82" i="5"/>
  <c r="I82" i="5"/>
  <c r="E82" i="5"/>
  <c r="L82" i="5"/>
  <c r="K82" i="5"/>
  <c r="F82" i="5"/>
  <c r="J82" i="5"/>
  <c r="G82" i="5"/>
  <c r="D25" i="5"/>
  <c r="K25" i="5"/>
  <c r="L25" i="5"/>
  <c r="I25" i="5"/>
  <c r="G25" i="5"/>
  <c r="J25" i="5"/>
  <c r="F25" i="5"/>
  <c r="E25" i="5"/>
  <c r="K53" i="5"/>
  <c r="L53" i="5"/>
  <c r="I53" i="5"/>
  <c r="G53" i="5"/>
  <c r="F53" i="5"/>
  <c r="D53" i="5"/>
  <c r="J53" i="5"/>
  <c r="E53" i="5"/>
  <c r="D61" i="5"/>
  <c r="E61" i="5"/>
  <c r="G61" i="5"/>
  <c r="K61" i="5"/>
  <c r="I61" i="5"/>
  <c r="L61" i="5"/>
  <c r="J61" i="5"/>
  <c r="F61" i="5"/>
  <c r="L83" i="5"/>
  <c r="I83" i="5"/>
  <c r="G83" i="5"/>
  <c r="F83" i="5"/>
  <c r="J83" i="5"/>
  <c r="D83" i="5"/>
  <c r="E83" i="5"/>
  <c r="K83" i="5"/>
  <c r="L26" i="5"/>
  <c r="G26" i="5"/>
  <c r="E26" i="5"/>
  <c r="F26" i="5"/>
  <c r="I26" i="5"/>
  <c r="K26" i="5"/>
  <c r="J26" i="5"/>
  <c r="D26" i="5"/>
  <c r="E54" i="5"/>
  <c r="K54" i="5"/>
  <c r="J54" i="5"/>
  <c r="F54" i="5"/>
  <c r="L54" i="5"/>
  <c r="I54" i="5"/>
  <c r="D54" i="5"/>
  <c r="G54" i="5"/>
  <c r="K62" i="5"/>
  <c r="E62" i="5"/>
  <c r="F62" i="5"/>
  <c r="D62" i="5"/>
  <c r="I62" i="5"/>
  <c r="G62" i="5"/>
  <c r="L62" i="5"/>
  <c r="J62" i="5"/>
  <c r="L84" i="5"/>
  <c r="I84" i="5"/>
  <c r="F84" i="5"/>
  <c r="E84" i="5"/>
  <c r="K84" i="5"/>
  <c r="D84" i="5"/>
  <c r="J84" i="5"/>
  <c r="G84" i="5"/>
  <c r="J47" i="5"/>
  <c r="E47" i="5"/>
  <c r="I47" i="5"/>
  <c r="D47" i="5"/>
  <c r="L47" i="5"/>
  <c r="F47" i="5"/>
  <c r="G47" i="5"/>
  <c r="K47" i="5"/>
  <c r="I55" i="5"/>
  <c r="E55" i="5"/>
  <c r="F55" i="5"/>
  <c r="G55" i="5"/>
  <c r="K55" i="5"/>
  <c r="J55" i="5"/>
  <c r="L55" i="5"/>
  <c r="D55" i="5"/>
  <c r="D77" i="5"/>
  <c r="G77" i="5"/>
  <c r="I77" i="5"/>
  <c r="L77" i="5"/>
  <c r="J77" i="5"/>
  <c r="F77" i="5"/>
  <c r="E77" i="5"/>
  <c r="K77" i="5"/>
  <c r="L85" i="5"/>
  <c r="D85" i="5"/>
  <c r="J85" i="5"/>
  <c r="G85" i="5"/>
  <c r="I85" i="5"/>
  <c r="K85" i="5"/>
  <c r="E85" i="5"/>
  <c r="F85" i="5"/>
  <c r="L48" i="5"/>
  <c r="E48" i="5"/>
  <c r="F48" i="5"/>
  <c r="J48" i="5"/>
  <c r="D48" i="5"/>
  <c r="I48" i="5"/>
  <c r="K48" i="5"/>
  <c r="G48" i="5"/>
  <c r="J56" i="5"/>
  <c r="I56" i="5"/>
  <c r="E56" i="5"/>
  <c r="K56" i="5"/>
  <c r="L56" i="5"/>
  <c r="G56" i="5"/>
  <c r="F56" i="5"/>
  <c r="D56" i="5"/>
  <c r="I78" i="5"/>
  <c r="G78" i="5"/>
  <c r="L78" i="5"/>
  <c r="E78" i="5"/>
  <c r="J78" i="5"/>
  <c r="K78" i="5"/>
  <c r="F78" i="5"/>
  <c r="D78" i="5"/>
  <c r="I86" i="5"/>
  <c r="K86" i="5"/>
  <c r="J86" i="5"/>
  <c r="L86" i="5"/>
  <c r="F86" i="5"/>
  <c r="D86" i="5"/>
  <c r="E86" i="5"/>
  <c r="G86" i="5"/>
  <c r="E49" i="5"/>
  <c r="L49" i="5"/>
  <c r="G49" i="5"/>
  <c r="I49" i="5"/>
  <c r="F49" i="5"/>
  <c r="K49" i="5"/>
  <c r="J49" i="5"/>
  <c r="D49" i="5"/>
  <c r="F57" i="5"/>
  <c r="I57" i="5"/>
  <c r="K57" i="5"/>
  <c r="J57" i="5"/>
  <c r="E57" i="5"/>
  <c r="L57" i="5"/>
  <c r="G57" i="5"/>
  <c r="D57" i="5"/>
  <c r="D79" i="5"/>
  <c r="I79" i="5"/>
  <c r="K79" i="5"/>
  <c r="E79" i="5"/>
  <c r="L79" i="5"/>
  <c r="J79" i="5"/>
  <c r="G79" i="5"/>
  <c r="F79" i="5"/>
  <c r="I87" i="5"/>
  <c r="E87" i="5"/>
  <c r="F87" i="5"/>
  <c r="L87" i="5"/>
  <c r="J87" i="5"/>
  <c r="G87" i="5"/>
  <c r="D87" i="5"/>
  <c r="K87" i="5"/>
  <c r="N59" i="5" l="1"/>
  <c r="N79" i="5"/>
  <c r="N61" i="5"/>
  <c r="N52" i="5"/>
  <c r="N77" i="5"/>
  <c r="N23" i="5"/>
  <c r="N87" i="5"/>
  <c r="N55" i="5"/>
  <c r="N80" i="5"/>
  <c r="N48" i="5"/>
  <c r="N83" i="5"/>
  <c r="N25" i="5"/>
  <c r="N49" i="5"/>
  <c r="N82" i="5"/>
  <c r="N81" i="5"/>
  <c r="N58" i="5"/>
  <c r="N57" i="5"/>
  <c r="N53" i="5"/>
  <c r="N51" i="5"/>
  <c r="N78" i="5"/>
  <c r="N50" i="5"/>
  <c r="N62" i="5"/>
  <c r="N85" i="5"/>
  <c r="N84" i="5"/>
  <c r="N88" i="5"/>
  <c r="N22" i="5"/>
  <c r="N86" i="5"/>
  <c r="N56" i="5"/>
  <c r="N60" i="5"/>
  <c r="N47" i="5"/>
  <c r="N54" i="5"/>
  <c r="N26" i="5"/>
  <c r="N24" i="5"/>
  <c r="E84" i="15" l="1"/>
  <c r="E15" i="15"/>
  <c r="H54" i="5" s="1"/>
  <c r="I12" i="11" s="1"/>
  <c r="E83" i="15"/>
  <c r="E92" i="15"/>
  <c r="E58" i="15"/>
  <c r="E55" i="15"/>
  <c r="E49" i="15"/>
  <c r="E23" i="15"/>
  <c r="H62" i="5" s="1"/>
  <c r="I20" i="11" s="1"/>
  <c r="E52" i="15"/>
  <c r="E76" i="15"/>
  <c r="E68" i="15"/>
  <c r="E39" i="15"/>
  <c r="H85" i="5" s="1"/>
  <c r="I36" i="11" s="1"/>
  <c r="E75" i="15"/>
  <c r="E66" i="15"/>
  <c r="E65" i="15"/>
  <c r="E88" i="15"/>
  <c r="E90" i="15"/>
  <c r="E57" i="15"/>
  <c r="E8" i="15"/>
  <c r="H47" i="5" s="1"/>
  <c r="E51" i="15"/>
  <c r="E95" i="15"/>
  <c r="E86" i="15"/>
  <c r="E82" i="15"/>
  <c r="E20" i="15"/>
  <c r="H59" i="5" s="1"/>
  <c r="I17" i="11" s="1"/>
  <c r="E101" i="15"/>
  <c r="E61" i="15"/>
  <c r="E14" i="15"/>
  <c r="H53" i="5" s="1"/>
  <c r="I11" i="11" s="1"/>
  <c r="E41" i="15"/>
  <c r="H87" i="5" s="1"/>
  <c r="I38" i="11" s="1"/>
  <c r="E17" i="15"/>
  <c r="H56" i="5" s="1"/>
  <c r="I14" i="11" s="1"/>
  <c r="E79" i="15"/>
  <c r="E7" i="15"/>
  <c r="H46" i="5" s="1"/>
  <c r="I4" i="11" s="1"/>
  <c r="E99" i="15"/>
  <c r="E91" i="15"/>
  <c r="E16" i="15"/>
  <c r="H55" i="5" s="1"/>
  <c r="I13" i="11" s="1"/>
  <c r="E38" i="15"/>
  <c r="H84" i="5" s="1"/>
  <c r="I35" i="11" s="1"/>
  <c r="E27" i="15"/>
  <c r="H24" i="5" s="1"/>
  <c r="I24" i="11" s="1"/>
  <c r="E34" i="15"/>
  <c r="H80" i="5" s="1"/>
  <c r="I31" i="11" s="1"/>
  <c r="E62" i="15"/>
  <c r="E9" i="15"/>
  <c r="H48" i="5" s="1"/>
  <c r="I6" i="11" s="1"/>
  <c r="E19" i="15"/>
  <c r="H58" i="5" s="1"/>
  <c r="I16" i="11" s="1"/>
  <c r="E81" i="15"/>
  <c r="E67" i="15"/>
  <c r="E85" i="15"/>
  <c r="E32" i="15"/>
  <c r="H78" i="5" s="1"/>
  <c r="I29" i="11" s="1"/>
  <c r="E35" i="15"/>
  <c r="H81" i="5" s="1"/>
  <c r="I32" i="11" s="1"/>
  <c r="E45" i="15"/>
  <c r="E103" i="15"/>
  <c r="E13" i="15"/>
  <c r="H52" i="5" s="1"/>
  <c r="I10" i="11" s="1"/>
  <c r="E12" i="15"/>
  <c r="H51" i="5" s="1"/>
  <c r="I9" i="11" s="1"/>
  <c r="E105" i="15"/>
  <c r="E53" i="15"/>
  <c r="E63" i="15"/>
  <c r="E59" i="15"/>
  <c r="E94" i="15"/>
  <c r="E69" i="15"/>
  <c r="E70" i="15"/>
  <c r="E104" i="15"/>
  <c r="E97" i="15"/>
  <c r="E21" i="15"/>
  <c r="H60" i="5" s="1"/>
  <c r="I18" i="11" s="1"/>
  <c r="E102" i="15"/>
  <c r="E73" i="15"/>
  <c r="E46" i="15"/>
  <c r="E10" i="15"/>
  <c r="H49" i="5" s="1"/>
  <c r="I7" i="11" s="1"/>
  <c r="E40" i="15"/>
  <c r="H86" i="5" s="1"/>
  <c r="I37" i="11" s="1"/>
  <c r="E93" i="15"/>
  <c r="E98" i="15"/>
  <c r="E47" i="15"/>
  <c r="E29" i="15"/>
  <c r="H26" i="5" s="1"/>
  <c r="I26" i="11" s="1"/>
  <c r="E72" i="15"/>
  <c r="E26" i="15"/>
  <c r="H23" i="5" s="1"/>
  <c r="I23" i="11" s="1"/>
  <c r="E106" i="15"/>
  <c r="E28" i="15"/>
  <c r="H25" i="5" s="1"/>
  <c r="I25" i="11" s="1"/>
  <c r="E60" i="15"/>
  <c r="E37" i="15"/>
  <c r="H83" i="5" s="1"/>
  <c r="I34" i="11" s="1"/>
  <c r="E78" i="15"/>
  <c r="E89" i="15"/>
  <c r="E54" i="15"/>
  <c r="E50" i="15"/>
  <c r="E87" i="15"/>
  <c r="E22" i="15"/>
  <c r="H61" i="5" s="1"/>
  <c r="I19" i="11" s="1"/>
  <c r="E44" i="15"/>
  <c r="E18" i="15"/>
  <c r="H57" i="5" s="1"/>
  <c r="I15" i="11" s="1"/>
  <c r="E64" i="15"/>
  <c r="E43" i="15"/>
  <c r="E96" i="15"/>
  <c r="E80" i="15"/>
  <c r="E74" i="15"/>
  <c r="E56" i="15"/>
  <c r="E100" i="15"/>
  <c r="E24" i="15"/>
  <c r="H21" i="5" s="1"/>
  <c r="E71" i="15"/>
  <c r="E48" i="15"/>
  <c r="E77" i="15"/>
  <c r="I21" i="11" l="1"/>
  <c r="G2" i="10" l="1"/>
  <c r="O59" i="8" l="1"/>
  <c r="O56" i="8"/>
  <c r="O89" i="8"/>
  <c r="O83" i="8"/>
  <c r="O44" i="8"/>
  <c r="O20" i="8"/>
  <c r="O86" i="8"/>
  <c r="O82" i="8"/>
  <c r="O81" i="8"/>
  <c r="O45" i="8"/>
  <c r="O87" i="8"/>
  <c r="O77" i="8"/>
  <c r="O53" i="8"/>
  <c r="O58" i="8"/>
  <c r="O47" i="8"/>
  <c r="O21" i="8"/>
  <c r="O42" i="8"/>
  <c r="O23" i="8"/>
  <c r="O55" i="8"/>
  <c r="O46" i="8"/>
  <c r="O88" i="8"/>
  <c r="O51" i="8"/>
  <c r="O43" i="8"/>
  <c r="O90" i="8"/>
  <c r="O84" i="8"/>
  <c r="O52" i="8"/>
  <c r="O54" i="8"/>
  <c r="O22" i="8"/>
  <c r="O85" i="8"/>
  <c r="O49" i="8"/>
  <c r="O50" i="8"/>
  <c r="O41" i="8"/>
  <c r="O80" i="8"/>
  <c r="O48" i="8"/>
  <c r="O57" i="8"/>
  <c r="O79" i="8"/>
  <c r="O78" i="8"/>
  <c r="H2" i="10"/>
  <c r="FO42" i="8" l="1"/>
  <c r="EH42" i="8"/>
  <c r="KD42" i="8"/>
  <c r="MK42" i="8"/>
  <c r="NF42" i="8"/>
  <c r="EI42" i="8"/>
  <c r="CS42" i="8"/>
  <c r="BC42" i="8"/>
  <c r="KQ42" i="8"/>
  <c r="IQ42" i="8"/>
  <c r="DF42" i="8"/>
  <c r="LU42" i="8"/>
  <c r="HY42" i="8"/>
  <c r="BP42" i="8"/>
  <c r="BM42" i="8"/>
  <c r="JA42" i="8"/>
  <c r="GS42" i="8"/>
  <c r="JC42" i="8"/>
  <c r="LF42" i="8"/>
  <c r="AC42" i="8"/>
  <c r="LE42" i="8"/>
  <c r="GX42" i="8"/>
  <c r="FE42" i="8"/>
  <c r="LL42" i="8"/>
  <c r="MF42" i="8"/>
  <c r="AD42" i="8"/>
  <c r="EV42" i="8"/>
  <c r="GR42" i="8"/>
  <c r="IK42" i="8"/>
  <c r="FC42" i="8"/>
  <c r="DM42" i="8"/>
  <c r="BW42" i="8"/>
  <c r="AH42" i="8"/>
  <c r="NS42" i="8"/>
  <c r="MC42" i="8"/>
  <c r="NX42" i="8"/>
  <c r="EA42" i="8"/>
  <c r="FV42" i="8"/>
  <c r="DD42" i="8"/>
  <c r="FL42" i="8"/>
  <c r="NV42" i="8"/>
  <c r="IT42" i="8"/>
  <c r="MT42" i="8"/>
  <c r="BT42" i="8"/>
  <c r="FB42" i="8"/>
  <c r="EL42" i="8"/>
  <c r="DV42" i="8"/>
  <c r="AY42" i="8"/>
  <c r="GD42" i="8"/>
  <c r="LD42" i="8"/>
  <c r="NI42" i="8"/>
  <c r="AU42" i="8"/>
  <c r="JI42" i="8"/>
  <c r="FW42" i="8"/>
  <c r="EG42" i="8"/>
  <c r="CQ42" i="8"/>
  <c r="GB42" i="8"/>
  <c r="GG42" i="8"/>
  <c r="BD42" i="8"/>
  <c r="JW42" i="8"/>
  <c r="LX42" i="8"/>
  <c r="GA42" i="8"/>
  <c r="DY42" i="8"/>
  <c r="KZ42" i="8"/>
  <c r="CR42" i="8"/>
  <c r="BF42" i="8"/>
  <c r="GH42" i="8"/>
  <c r="FN42" i="8"/>
  <c r="HH42" i="8"/>
  <c r="IR42" i="8"/>
  <c r="BH42" i="8"/>
  <c r="NW42" i="8"/>
  <c r="CD42" i="8"/>
  <c r="FX42" i="8"/>
  <c r="HP42" i="8"/>
  <c r="BS42" i="8"/>
  <c r="KG42" i="8"/>
  <c r="GQ42" i="8"/>
  <c r="FA42" i="8"/>
  <c r="BB42" i="8"/>
  <c r="EW42" i="8"/>
  <c r="BJ42" i="8"/>
  <c r="O41" i="12"/>
  <c r="ME42" i="8"/>
  <c r="AM42" i="8"/>
  <c r="LQ42" i="8"/>
  <c r="GL42" i="8"/>
  <c r="KP42" i="8"/>
  <c r="DA42" i="8"/>
  <c r="FI42" i="8"/>
  <c r="JU42" i="8"/>
  <c r="KY42" i="8"/>
  <c r="NZ42" i="8"/>
  <c r="NT42" i="8"/>
  <c r="DG42" i="8"/>
  <c r="HX42" i="8"/>
  <c r="MD42" i="8"/>
  <c r="AX42" i="8"/>
  <c r="IN42" i="8"/>
  <c r="CT42" i="8"/>
  <c r="LI42" i="8"/>
  <c r="HK42" i="8"/>
  <c r="DK42" i="8"/>
  <c r="HB42" i="8"/>
  <c r="IX42" i="8"/>
  <c r="EB42" i="8"/>
  <c r="ID42" i="8"/>
  <c r="DU42" i="8"/>
  <c r="MW42" i="8"/>
  <c r="CO42" i="8"/>
  <c r="FZ42" i="8"/>
  <c r="IU42" i="8"/>
  <c r="JZ42" i="8"/>
  <c r="JJ42" i="8"/>
  <c r="LO42" i="8"/>
  <c r="FY42" i="8"/>
  <c r="IG42" i="8"/>
  <c r="EF42" i="8"/>
  <c r="P42" i="8"/>
  <c r="DZ42" i="8"/>
  <c r="GV42" i="8"/>
  <c r="BX42" i="8"/>
  <c r="JL42" i="8"/>
  <c r="DS42" i="8"/>
  <c r="MG42" i="8"/>
  <c r="FU42" i="8"/>
  <c r="BV42" i="8"/>
  <c r="KA42" i="8"/>
  <c r="FR42" i="8"/>
  <c r="KC42" i="8"/>
  <c r="CN42" i="8"/>
  <c r="DJ42" i="8"/>
  <c r="JM42" i="8"/>
  <c r="NY42" i="8"/>
  <c r="IL42" i="8"/>
  <c r="HV42" i="8"/>
  <c r="LZ42" i="8"/>
  <c r="BN42" i="8"/>
  <c r="KH42" i="8"/>
  <c r="CG42" i="8"/>
  <c r="AJ42" i="8"/>
  <c r="GI42" i="8"/>
  <c r="JV42" i="8"/>
  <c r="NB42" i="8"/>
  <c r="HT42" i="8"/>
  <c r="CX42" i="8"/>
  <c r="KN42" i="8"/>
  <c r="EQ42" i="8"/>
  <c r="IE42" i="8"/>
  <c r="EE42" i="8"/>
  <c r="HU42" i="8"/>
  <c r="IA42" i="8"/>
  <c r="AF42" i="8"/>
  <c r="KU42" i="8"/>
  <c r="NO42" i="8"/>
  <c r="IJ42" i="8"/>
  <c r="CY42" i="8"/>
  <c r="AZ42" i="8"/>
  <c r="LC42" i="8"/>
  <c r="JK42" i="8"/>
  <c r="AL42" i="8"/>
  <c r="MQ42" i="8"/>
  <c r="FF42" i="8"/>
  <c r="NQ42" i="8"/>
  <c r="GY42" i="8"/>
  <c r="BZ42" i="8"/>
  <c r="HJ42" i="8"/>
  <c r="AQ42" i="8"/>
  <c r="JT42" i="8"/>
  <c r="ET42" i="8"/>
  <c r="MJ42" i="8"/>
  <c r="NE42" i="8"/>
  <c r="GO42" i="8"/>
  <c r="CP42" i="8"/>
  <c r="KK42" i="8"/>
  <c r="HZ42" i="8"/>
  <c r="GC42" i="8"/>
  <c r="HQ42" i="8"/>
  <c r="KW42" i="8"/>
  <c r="BL42" i="8"/>
  <c r="OB42" i="8"/>
  <c r="MZ42" i="8"/>
  <c r="EU42" i="8"/>
  <c r="FS42" i="8"/>
  <c r="BG42" i="8"/>
  <c r="LB42" i="8"/>
  <c r="HW42" i="8"/>
  <c r="DE42" i="8"/>
  <c r="IZ42" i="8"/>
  <c r="LH42" i="8"/>
  <c r="JD42" i="8"/>
  <c r="BO42" i="8"/>
  <c r="KR42" i="8"/>
  <c r="FT42" i="8"/>
  <c r="GP42" i="8"/>
  <c r="IY42" i="8"/>
  <c r="EY42" i="8"/>
  <c r="MU42" i="8"/>
  <c r="KI42" i="8"/>
  <c r="KS42" i="8"/>
  <c r="GJ42" i="8"/>
  <c r="CK42" i="8"/>
  <c r="JN42" i="8"/>
  <c r="EC42" i="8"/>
  <c r="NL42" i="8"/>
  <c r="KL42" i="8"/>
  <c r="CI42" i="8"/>
  <c r="EO42" i="8"/>
  <c r="NK42" i="8"/>
  <c r="FG42" i="8"/>
  <c r="DB42" i="8"/>
  <c r="JX42" i="8"/>
  <c r="DW42" i="8"/>
  <c r="MY42" i="8"/>
  <c r="KX42" i="8"/>
  <c r="CM42" i="8"/>
  <c r="LP42" i="8"/>
  <c r="NH42" i="8"/>
  <c r="AT42" i="8"/>
  <c r="HI42" i="8"/>
  <c r="EP42" i="8"/>
  <c r="MS42" i="8"/>
  <c r="LG42" i="8"/>
  <c r="HE42" i="8"/>
  <c r="LA42" i="8"/>
  <c r="DR42" i="8"/>
  <c r="EZ42" i="8"/>
  <c r="CL42" i="8"/>
  <c r="AG42" i="8"/>
  <c r="JO42" i="8"/>
  <c r="KJ42" i="8"/>
  <c r="CA42" i="8"/>
  <c r="LV42" i="8"/>
  <c r="NA42" i="8"/>
  <c r="GF42" i="8"/>
  <c r="LT42" i="8"/>
  <c r="FK42" i="8"/>
  <c r="AN42" i="8"/>
  <c r="MR42" i="8"/>
  <c r="DN42" i="8"/>
  <c r="GT42" i="8"/>
  <c r="HO42" i="8"/>
  <c r="KM42" i="8"/>
  <c r="LK42" i="8"/>
  <c r="BQ42" i="8"/>
  <c r="FQ42" i="8"/>
  <c r="LS42" i="8"/>
  <c r="HF42" i="8"/>
  <c r="ML42" i="8"/>
  <c r="JQ42" i="8"/>
  <c r="LW42" i="8"/>
  <c r="MI42" i="8"/>
  <c r="EX42" i="8"/>
  <c r="DT42" i="8"/>
  <c r="FM42" i="8"/>
  <c r="AK42" i="8"/>
  <c r="MV42" i="8"/>
  <c r="II42" i="8"/>
  <c r="MB42" i="8"/>
  <c r="BA42" i="8"/>
  <c r="HD42" i="8"/>
  <c r="CJ42" i="8"/>
  <c r="OA42" i="8"/>
  <c r="MN42" i="8"/>
  <c r="AW42" i="8"/>
  <c r="BR42" i="8"/>
  <c r="ES42" i="8"/>
  <c r="HN42" i="8"/>
  <c r="DP42" i="8"/>
  <c r="BK42" i="8"/>
  <c r="DQ42" i="8"/>
  <c r="HS42" i="8"/>
  <c r="NG42" i="8"/>
  <c r="HC42" i="8"/>
  <c r="NN42" i="8"/>
  <c r="GM42" i="8"/>
  <c r="KO42" i="8"/>
  <c r="LJ42" i="8"/>
  <c r="CU42" i="8"/>
  <c r="MP42" i="8"/>
  <c r="CH42" i="8"/>
  <c r="IV42" i="8"/>
  <c r="BI42" i="8"/>
  <c r="DH42" i="8"/>
  <c r="JB42" i="8"/>
  <c r="EJ42" i="8"/>
  <c r="EM42" i="8"/>
  <c r="HR42" i="8"/>
  <c r="IM42" i="8"/>
  <c r="LN42" i="8"/>
  <c r="AV42" i="8"/>
  <c r="CC42" i="8"/>
  <c r="ED42" i="8"/>
  <c r="JP42" i="8"/>
  <c r="GW42" i="8"/>
  <c r="FJ42" i="8"/>
  <c r="IW42" i="8"/>
  <c r="CV42" i="8"/>
  <c r="IC42" i="8"/>
  <c r="CZ42" i="8"/>
  <c r="ER42" i="8"/>
  <c r="GK42" i="8"/>
  <c r="BE42" i="8"/>
  <c r="FH42" i="8"/>
  <c r="NR42" i="8"/>
  <c r="LR42" i="8"/>
  <c r="EK42" i="8"/>
  <c r="GU42" i="8"/>
  <c r="KV42" i="8"/>
  <c r="AE42" i="8"/>
  <c r="NP42" i="8"/>
  <c r="BU42" i="8"/>
  <c r="DL42" i="8"/>
  <c r="NM42" i="8"/>
  <c r="IS42" i="8"/>
  <c r="AS42" i="8"/>
  <c r="JH42" i="8"/>
  <c r="IF42" i="8"/>
  <c r="DI42" i="8"/>
  <c r="JR42" i="8"/>
  <c r="KB42" i="8"/>
  <c r="JS42" i="8"/>
  <c r="JF42" i="8"/>
  <c r="LM42" i="8"/>
  <c r="MH42" i="8"/>
  <c r="DO42" i="8"/>
  <c r="NJ42" i="8"/>
  <c r="IB42" i="8"/>
  <c r="KE42" i="8"/>
  <c r="NU42" i="8"/>
  <c r="GZ42" i="8"/>
  <c r="JG42" i="8"/>
  <c r="GE42" i="8"/>
  <c r="AR42" i="8"/>
  <c r="IP42" i="8"/>
  <c r="EN42" i="8"/>
  <c r="CW42" i="8"/>
  <c r="KT42" i="8"/>
  <c r="IO42" i="8"/>
  <c r="MO42" i="8"/>
  <c r="HG42" i="8"/>
  <c r="HA42" i="8"/>
  <c r="MX42" i="8"/>
  <c r="CB42" i="8"/>
  <c r="AP42" i="8"/>
  <c r="JE42" i="8"/>
  <c r="IH42" i="8"/>
  <c r="OC42" i="8"/>
  <c r="MA42" i="8"/>
  <c r="KF42" i="8"/>
  <c r="HL42" i="8"/>
  <c r="DX42" i="8"/>
  <c r="ND42" i="8"/>
  <c r="FP42" i="8"/>
  <c r="GN42" i="8"/>
  <c r="HM42" i="8"/>
  <c r="CF42" i="8"/>
  <c r="CE42" i="8"/>
  <c r="BY42" i="8"/>
  <c r="LY42" i="8"/>
  <c r="AI42" i="8"/>
  <c r="FD42" i="8"/>
  <c r="NC42" i="8"/>
  <c r="DC42" i="8"/>
  <c r="AO42" i="8"/>
  <c r="JY42" i="8"/>
  <c r="MM42" i="8"/>
  <c r="BL41" i="8"/>
  <c r="AH41" i="8"/>
  <c r="GQ41" i="8"/>
  <c r="NG41" i="8"/>
  <c r="JN41" i="8"/>
  <c r="LF41" i="8"/>
  <c r="NR41" i="8"/>
  <c r="GY41" i="8"/>
  <c r="AN41" i="8"/>
  <c r="CF41" i="8"/>
  <c r="LZ41" i="8"/>
  <c r="EJ41" i="8"/>
  <c r="HC41" i="8"/>
  <c r="KK41" i="8"/>
  <c r="NP41" i="8"/>
  <c r="KB41" i="8"/>
  <c r="HY41" i="8"/>
  <c r="JE41" i="8"/>
  <c r="LT41" i="8"/>
  <c r="EI41" i="8"/>
  <c r="CS41" i="8"/>
  <c r="CJ41" i="8"/>
  <c r="MN41" i="8"/>
  <c r="GN41" i="8"/>
  <c r="CZ41" i="8"/>
  <c r="IF41" i="8"/>
  <c r="DY41" i="8"/>
  <c r="KQ41" i="8"/>
  <c r="EE41" i="8"/>
  <c r="AM41" i="8"/>
  <c r="AT41" i="8"/>
  <c r="HZ41" i="8"/>
  <c r="BN41" i="8"/>
  <c r="JO41" i="8"/>
  <c r="MH41" i="8"/>
  <c r="MP41" i="8"/>
  <c r="EH41" i="8"/>
  <c r="BF41" i="8"/>
  <c r="EV41" i="8"/>
  <c r="FQ41" i="8"/>
  <c r="KM41" i="8"/>
  <c r="KG41" i="8"/>
  <c r="CM41" i="8"/>
  <c r="DE41" i="8"/>
  <c r="HS41" i="8"/>
  <c r="BI41" i="8"/>
  <c r="MI41" i="8"/>
  <c r="GK41" i="8"/>
  <c r="BD41" i="8"/>
  <c r="HK41" i="8"/>
  <c r="O40" i="12"/>
  <c r="JS41" i="8"/>
  <c r="CB41" i="8"/>
  <c r="ID41" i="8"/>
  <c r="DK41" i="8"/>
  <c r="NV41" i="8"/>
  <c r="GS41" i="8"/>
  <c r="IJ41" i="8"/>
  <c r="EY41" i="8"/>
  <c r="KY41" i="8"/>
  <c r="NB41" i="8"/>
  <c r="LR41" i="8"/>
  <c r="AC41" i="8"/>
  <c r="BX41" i="8"/>
  <c r="NU41" i="8"/>
  <c r="HA41" i="8"/>
  <c r="AW41" i="8"/>
  <c r="IG41" i="8"/>
  <c r="AF41" i="8"/>
  <c r="CY41" i="8"/>
  <c r="CL41" i="8"/>
  <c r="DV41" i="8"/>
  <c r="IZ41" i="8"/>
  <c r="NA41" i="8"/>
  <c r="LH41" i="8"/>
  <c r="DQ41" i="8"/>
  <c r="IP41" i="8"/>
  <c r="EQ41" i="8"/>
  <c r="FU41" i="8"/>
  <c r="AU41" i="8"/>
  <c r="NE41" i="8"/>
  <c r="MK41" i="8"/>
  <c r="LX41" i="8"/>
  <c r="ET41" i="8"/>
  <c r="JZ41" i="8"/>
  <c r="DN41" i="8"/>
  <c r="BJ41" i="8"/>
  <c r="NW41" i="8"/>
  <c r="KT41" i="8"/>
  <c r="JM41" i="8"/>
  <c r="KC41" i="8"/>
  <c r="FL41" i="8"/>
  <c r="DB41" i="8"/>
  <c r="HN41" i="8"/>
  <c r="HI41" i="8"/>
  <c r="BZ41" i="8"/>
  <c r="IE41" i="8"/>
  <c r="EP41" i="8"/>
  <c r="LL41" i="8"/>
  <c r="NO41" i="8"/>
  <c r="AZ41" i="8"/>
  <c r="LY41" i="8"/>
  <c r="DP41" i="8"/>
  <c r="GE41" i="8"/>
  <c r="HX41" i="8"/>
  <c r="MB41" i="8"/>
  <c r="IU41" i="8"/>
  <c r="FH41" i="8"/>
  <c r="CU41" i="8"/>
  <c r="OC41" i="8"/>
  <c r="BG41" i="8"/>
  <c r="MA41" i="8"/>
  <c r="BB41" i="8"/>
  <c r="KE41" i="8"/>
  <c r="LN41" i="8"/>
  <c r="DD41" i="8"/>
  <c r="NH41" i="8"/>
  <c r="DL41" i="8"/>
  <c r="ER41" i="8"/>
  <c r="JT41" i="8"/>
  <c r="HF41" i="8"/>
  <c r="OB41" i="8"/>
  <c r="HD41" i="8"/>
  <c r="NS41" i="8"/>
  <c r="GX41" i="8"/>
  <c r="KP41" i="8"/>
  <c r="LM41" i="8"/>
  <c r="BT41" i="8"/>
  <c r="AJ41" i="8"/>
  <c r="DC41" i="8"/>
  <c r="AL41" i="8"/>
  <c r="EM41" i="8"/>
  <c r="FF41" i="8"/>
  <c r="ME41" i="8"/>
  <c r="IN41" i="8"/>
  <c r="IA41" i="8"/>
  <c r="ML41" i="8"/>
  <c r="DJ41" i="8"/>
  <c r="AV41" i="8"/>
  <c r="EK41" i="8"/>
  <c r="IL41" i="8"/>
  <c r="II41" i="8"/>
  <c r="CX41" i="8"/>
  <c r="CK41" i="8"/>
  <c r="KF41" i="8"/>
  <c r="EL41" i="8"/>
  <c r="MR41" i="8"/>
  <c r="KV41" i="8"/>
  <c r="HJ41" i="8"/>
  <c r="DH41" i="8"/>
  <c r="GU41" i="8"/>
  <c r="MD41" i="8"/>
  <c r="KL41" i="8"/>
  <c r="NI41" i="8"/>
  <c r="MJ41" i="8"/>
  <c r="HQ41" i="8"/>
  <c r="JD41" i="8"/>
  <c r="JX41" i="8"/>
  <c r="NN41" i="8"/>
  <c r="EX41" i="8"/>
  <c r="GA41" i="8"/>
  <c r="AX41" i="8"/>
  <c r="EU41" i="8"/>
  <c r="AY41" i="8"/>
  <c r="EO41" i="8"/>
  <c r="FN41" i="8"/>
  <c r="HM41" i="8"/>
  <c r="AK41" i="8"/>
  <c r="DM41" i="8"/>
  <c r="ED41" i="8"/>
  <c r="MY41" i="8"/>
  <c r="MF41" i="8"/>
  <c r="LA41" i="8"/>
  <c r="DI41" i="8"/>
  <c r="DS41" i="8"/>
  <c r="IS41" i="8"/>
  <c r="DG41" i="8"/>
  <c r="LE41" i="8"/>
  <c r="BQ41" i="8"/>
  <c r="JU41" i="8"/>
  <c r="GG41" i="8"/>
  <c r="GV41" i="8"/>
  <c r="GZ41" i="8"/>
  <c r="GD41" i="8"/>
  <c r="CC41" i="8"/>
  <c r="EW41" i="8"/>
  <c r="FZ41" i="8"/>
  <c r="JJ41" i="8"/>
  <c r="AG41" i="8"/>
  <c r="LG41" i="8"/>
  <c r="GP41" i="8"/>
  <c r="JB41" i="8"/>
  <c r="JW41" i="8"/>
  <c r="CV41" i="8"/>
  <c r="FG41" i="8"/>
  <c r="FE41" i="8"/>
  <c r="FX41" i="8"/>
  <c r="BE41" i="8"/>
  <c r="CH41" i="8"/>
  <c r="BA41" i="8"/>
  <c r="KJ41" i="8"/>
  <c r="MG41" i="8"/>
  <c r="CA41" i="8"/>
  <c r="MU41" i="8"/>
  <c r="KR41" i="8"/>
  <c r="FA41" i="8"/>
  <c r="IM41" i="8"/>
  <c r="BC41" i="8"/>
  <c r="CP41" i="8"/>
  <c r="GB41" i="8"/>
  <c r="CE41" i="8"/>
  <c r="FO41" i="8"/>
  <c r="MV41" i="8"/>
  <c r="EF41" i="8"/>
  <c r="MO41" i="8"/>
  <c r="EB41" i="8"/>
  <c r="JR41" i="8"/>
  <c r="KD41" i="8"/>
  <c r="NY41" i="8"/>
  <c r="NZ41" i="8"/>
  <c r="BP41" i="8"/>
  <c r="LV41" i="8"/>
  <c r="JV41" i="8"/>
  <c r="DA41" i="8"/>
  <c r="JQ41" i="8"/>
  <c r="NC41" i="8"/>
  <c r="JL41" i="8"/>
  <c r="ES41" i="8"/>
  <c r="KO41" i="8"/>
  <c r="LC41" i="8"/>
  <c r="NK41" i="8"/>
  <c r="CR41" i="8"/>
  <c r="GF41" i="8"/>
  <c r="HO41" i="8"/>
  <c r="IY41" i="8"/>
  <c r="GH41" i="8"/>
  <c r="IW41" i="8"/>
  <c r="LP41" i="8"/>
  <c r="GO41" i="8"/>
  <c r="GL41" i="8"/>
  <c r="BS41" i="8"/>
  <c r="BV41" i="8"/>
  <c r="LD41" i="8"/>
  <c r="JF41" i="8"/>
  <c r="JK41" i="8"/>
  <c r="AI41" i="8"/>
  <c r="LO41" i="8"/>
  <c r="MW41" i="8"/>
  <c r="KI41" i="8"/>
  <c r="KZ41" i="8"/>
  <c r="BY41" i="8"/>
  <c r="KS41" i="8"/>
  <c r="FC41" i="8"/>
  <c r="DZ41" i="8"/>
  <c r="FB41" i="8"/>
  <c r="EC41" i="8"/>
  <c r="HR41" i="8"/>
  <c r="KN41" i="8"/>
  <c r="IX41" i="8"/>
  <c r="JC41" i="8"/>
  <c r="CQ41" i="8"/>
  <c r="DW41" i="8"/>
  <c r="KH41" i="8"/>
  <c r="JY41" i="8"/>
  <c r="CW41" i="8"/>
  <c r="CO41" i="8"/>
  <c r="HG41" i="8"/>
  <c r="MX41" i="8"/>
  <c r="HP41" i="8"/>
  <c r="IQ41" i="8"/>
  <c r="AR41" i="8"/>
  <c r="NQ41" i="8"/>
  <c r="KU41" i="8"/>
  <c r="DU41" i="8"/>
  <c r="GT41" i="8"/>
  <c r="GR41" i="8"/>
  <c r="DX41" i="8"/>
  <c r="EA41" i="8"/>
  <c r="EG41" i="8"/>
  <c r="HT41" i="8"/>
  <c r="DT41" i="8"/>
  <c r="EN41" i="8"/>
  <c r="HV41" i="8"/>
  <c r="HU41" i="8"/>
  <c r="BH41" i="8"/>
  <c r="DF41" i="8"/>
  <c r="CG41" i="8"/>
  <c r="FD41" i="8"/>
  <c r="IC41" i="8"/>
  <c r="MC41" i="8"/>
  <c r="AE41" i="8"/>
  <c r="LI41" i="8"/>
  <c r="BU41" i="8"/>
  <c r="HH41" i="8"/>
  <c r="DO41" i="8"/>
  <c r="BW41" i="8"/>
  <c r="AD41" i="8"/>
  <c r="IH41" i="8"/>
  <c r="DR41" i="8"/>
  <c r="LS41" i="8"/>
  <c r="AP41" i="8"/>
  <c r="HW41" i="8"/>
  <c r="FT41" i="8"/>
  <c r="GJ41" i="8"/>
  <c r="JI41" i="8"/>
  <c r="HE41" i="8"/>
  <c r="BR41" i="8"/>
  <c r="IV41" i="8"/>
  <c r="JA41" i="8"/>
  <c r="LU41" i="8"/>
  <c r="ND41" i="8"/>
  <c r="NT41" i="8"/>
  <c r="JP41" i="8"/>
  <c r="IB41" i="8"/>
  <c r="GC41" i="8"/>
  <c r="FJ41" i="8"/>
  <c r="LQ41" i="8"/>
  <c r="BM41" i="8"/>
  <c r="LJ41" i="8"/>
  <c r="LK41" i="8"/>
  <c r="CT41" i="8"/>
  <c r="CD41" i="8"/>
  <c r="FW41" i="8"/>
  <c r="JG41" i="8"/>
  <c r="GW41" i="8"/>
  <c r="FV41" i="8"/>
  <c r="BK41" i="8"/>
  <c r="AO41" i="8"/>
  <c r="LW41" i="8"/>
  <c r="AS41" i="8"/>
  <c r="FM41" i="8"/>
  <c r="P41" i="8"/>
  <c r="KW41" i="8"/>
  <c r="JH41" i="8"/>
  <c r="GI41" i="8"/>
  <c r="EZ41" i="8"/>
  <c r="OA41" i="8"/>
  <c r="MT41" i="8"/>
  <c r="AQ41" i="8"/>
  <c r="IK41" i="8"/>
  <c r="NX41" i="8"/>
  <c r="NL41" i="8"/>
  <c r="CN41" i="8"/>
  <c r="IT41" i="8"/>
  <c r="NM41" i="8"/>
  <c r="MS41" i="8"/>
  <c r="FR41" i="8"/>
  <c r="FK41" i="8"/>
  <c r="LB41" i="8"/>
  <c r="HL41" i="8"/>
  <c r="NJ41" i="8"/>
  <c r="MZ41" i="8"/>
  <c r="MQ41" i="8"/>
  <c r="FS41" i="8"/>
  <c r="FY41" i="8"/>
  <c r="KA41" i="8"/>
  <c r="FI41" i="8"/>
  <c r="GM41" i="8"/>
  <c r="KX41" i="8"/>
  <c r="HB41" i="8"/>
  <c r="NF41" i="8"/>
  <c r="MM41" i="8"/>
  <c r="IO41" i="8"/>
  <c r="FP41" i="8"/>
  <c r="IR41" i="8"/>
  <c r="CI41" i="8"/>
  <c r="BO41" i="8"/>
  <c r="KT21" i="8"/>
  <c r="JQ21" i="8"/>
  <c r="FG21" i="8"/>
  <c r="KL21" i="8"/>
  <c r="AI21" i="8"/>
  <c r="FP21" i="8"/>
  <c r="AG21" i="8"/>
  <c r="MD21" i="8"/>
  <c r="LC21" i="8"/>
  <c r="GA21" i="8"/>
  <c r="NA21" i="8"/>
  <c r="DJ21" i="8"/>
  <c r="JJ21" i="8"/>
  <c r="DK21" i="8"/>
  <c r="DL21" i="8"/>
  <c r="JA21" i="8"/>
  <c r="LQ21" i="8"/>
  <c r="KS21" i="8"/>
  <c r="HP21" i="8"/>
  <c r="LW21" i="8"/>
  <c r="JP21" i="8"/>
  <c r="EA21" i="8"/>
  <c r="IS21" i="8"/>
  <c r="DX21" i="8"/>
  <c r="DP21" i="8"/>
  <c r="GW21" i="8"/>
  <c r="EF21" i="8"/>
  <c r="EG21" i="8"/>
  <c r="DY21" i="8"/>
  <c r="KZ21" i="8"/>
  <c r="JT21" i="8"/>
  <c r="BK21" i="8"/>
  <c r="LM21" i="8"/>
  <c r="CN21" i="8"/>
  <c r="KU21" i="8"/>
  <c r="LA21" i="8"/>
  <c r="MN21" i="8"/>
  <c r="LN21" i="8"/>
  <c r="BX21" i="8"/>
  <c r="FO21" i="8"/>
  <c r="AT21" i="8"/>
  <c r="CC21" i="8"/>
  <c r="LI21" i="8"/>
  <c r="AY21" i="8"/>
  <c r="NH21" i="8"/>
  <c r="BF21" i="8"/>
  <c r="BE21" i="8"/>
  <c r="EM21" i="8"/>
  <c r="IY21" i="8"/>
  <c r="LV21" i="8"/>
  <c r="CS21" i="8"/>
  <c r="DI21" i="8"/>
  <c r="IL21" i="8"/>
  <c r="NE21" i="8"/>
  <c r="JY21" i="8"/>
  <c r="AP21" i="8"/>
  <c r="BS21" i="8"/>
  <c r="HL21" i="8"/>
  <c r="GN21" i="8"/>
  <c r="MI21" i="8"/>
  <c r="AF21" i="8"/>
  <c r="FB21" i="8"/>
  <c r="MB21" i="8"/>
  <c r="JR21" i="8"/>
  <c r="EH21" i="8"/>
  <c r="AZ21" i="8"/>
  <c r="CL21" i="8"/>
  <c r="AW21" i="8"/>
  <c r="BY21" i="8"/>
  <c r="FH21" i="8"/>
  <c r="GC21" i="8"/>
  <c r="IE21" i="8"/>
  <c r="FA21" i="8"/>
  <c r="BG21" i="8"/>
  <c r="HA21" i="8"/>
  <c r="LY21" i="8"/>
  <c r="KD21" i="8"/>
  <c r="CM21" i="8"/>
  <c r="NK21" i="8"/>
  <c r="AV21" i="8"/>
  <c r="HT21" i="8"/>
  <c r="GG21" i="8"/>
  <c r="BV21" i="8"/>
  <c r="GZ21" i="8"/>
  <c r="BW21" i="8"/>
  <c r="NW21" i="8"/>
  <c r="DH21" i="8"/>
  <c r="FC21" i="8"/>
  <c r="DQ21" i="8"/>
  <c r="HB21" i="8"/>
  <c r="LT21" i="8"/>
  <c r="KV21" i="8"/>
  <c r="IH21" i="8"/>
  <c r="IC21" i="8"/>
  <c r="MO21" i="8"/>
  <c r="JL21" i="8"/>
  <c r="FQ21" i="8"/>
  <c r="KN21" i="8"/>
  <c r="IW21" i="8"/>
  <c r="MQ21" i="8"/>
  <c r="IG21" i="8"/>
  <c r="MP21" i="8"/>
  <c r="AE21" i="8"/>
  <c r="KI21" i="8"/>
  <c r="CI21" i="8"/>
  <c r="LZ21" i="8"/>
  <c r="DF21" i="8"/>
  <c r="HZ21" i="8"/>
  <c r="KP21" i="8"/>
  <c r="IM21" i="8"/>
  <c r="BJ21" i="8"/>
  <c r="GV21" i="8"/>
  <c r="KG21" i="8"/>
  <c r="FD21" i="8"/>
  <c r="BC21" i="8"/>
  <c r="CV21" i="8"/>
  <c r="HH21" i="8"/>
  <c r="GK21" i="8"/>
  <c r="MF21" i="8"/>
  <c r="JG21" i="8"/>
  <c r="FZ21" i="8"/>
  <c r="JZ21" i="8"/>
  <c r="FU21" i="8"/>
  <c r="KM21" i="8"/>
  <c r="MU21" i="8"/>
  <c r="KX21" i="8"/>
  <c r="EY21" i="8"/>
  <c r="CD21" i="8"/>
  <c r="LX21" i="8"/>
  <c r="MV21" i="8"/>
  <c r="KB21" i="8"/>
  <c r="AD21" i="8"/>
  <c r="CK21" i="8"/>
  <c r="DM21" i="8"/>
  <c r="IR21" i="8"/>
  <c r="JU21" i="8"/>
  <c r="NV21" i="8"/>
  <c r="IX21" i="8"/>
  <c r="DS21" i="8"/>
  <c r="LS21" i="8"/>
  <c r="NT21" i="8"/>
  <c r="O20" i="12"/>
  <c r="CJ21" i="8"/>
  <c r="DV21" i="8"/>
  <c r="CF21" i="8"/>
  <c r="ET21" i="8"/>
  <c r="JS21" i="8"/>
  <c r="IA21" i="8"/>
  <c r="IF21" i="8"/>
  <c r="DO21" i="8"/>
  <c r="GU21" i="8"/>
  <c r="LJ21" i="8"/>
  <c r="MX21" i="8"/>
  <c r="HV21" i="8"/>
  <c r="ND21" i="8"/>
  <c r="MS21" i="8"/>
  <c r="GM21" i="8"/>
  <c r="CG21" i="8"/>
  <c r="JV21" i="8"/>
  <c r="KC21" i="8"/>
  <c r="CU21" i="8"/>
  <c r="FI21" i="8"/>
  <c r="FF21" i="8"/>
  <c r="HG21" i="8"/>
  <c r="DC21" i="8"/>
  <c r="AC21" i="8"/>
  <c r="MW21" i="8"/>
  <c r="AU21" i="8"/>
  <c r="KJ21" i="8"/>
  <c r="DZ21" i="8"/>
  <c r="FK21" i="8"/>
  <c r="FR21" i="8"/>
  <c r="NX21" i="8"/>
  <c r="LO21" i="8"/>
  <c r="JC21" i="8"/>
  <c r="KQ21" i="8"/>
  <c r="MY21" i="8"/>
  <c r="BM21" i="8"/>
  <c r="IQ21" i="8"/>
  <c r="GF21" i="8"/>
  <c r="IB21" i="8"/>
  <c r="NZ21" i="8"/>
  <c r="AO21" i="8"/>
  <c r="IN21" i="8"/>
  <c r="HF21" i="8"/>
  <c r="MT21" i="8"/>
  <c r="GT21" i="8"/>
  <c r="LP21" i="8"/>
  <c r="HK21" i="8"/>
  <c r="NB21" i="8"/>
  <c r="BA21" i="8"/>
  <c r="AQ21" i="8"/>
  <c r="BU21" i="8"/>
  <c r="BZ21" i="8"/>
  <c r="KO21" i="8"/>
  <c r="GO21" i="8"/>
  <c r="LL21" i="8"/>
  <c r="BP21" i="8"/>
  <c r="EL21" i="8"/>
  <c r="JX21" i="8"/>
  <c r="MM21" i="8"/>
  <c r="FX21" i="8"/>
  <c r="FV21" i="8"/>
  <c r="OA21" i="8"/>
  <c r="NI21" i="8"/>
  <c r="IJ21" i="8"/>
  <c r="CB21" i="8"/>
  <c r="GJ21" i="8"/>
  <c r="GE21" i="8"/>
  <c r="JO21" i="8"/>
  <c r="HC21" i="8"/>
  <c r="MZ21" i="8"/>
  <c r="KF21" i="8"/>
  <c r="HM21" i="8"/>
  <c r="JE21" i="8"/>
  <c r="MJ21" i="8"/>
  <c r="HY21" i="8"/>
  <c r="GD21" i="8"/>
  <c r="JB21" i="8"/>
  <c r="LH21" i="8"/>
  <c r="NN21" i="8"/>
  <c r="NO21" i="8"/>
  <c r="DD21" i="8"/>
  <c r="GP21" i="8"/>
  <c r="AK21" i="8"/>
  <c r="HR21" i="8"/>
  <c r="MG21" i="8"/>
  <c r="LD21" i="8"/>
  <c r="HI21" i="8"/>
  <c r="CY21" i="8"/>
  <c r="KW21" i="8"/>
  <c r="EX21" i="8"/>
  <c r="MH21" i="8"/>
  <c r="KE21" i="8"/>
  <c r="AX21" i="8"/>
  <c r="GS21" i="8"/>
  <c r="IK21" i="8"/>
  <c r="BO21" i="8"/>
  <c r="EV21" i="8"/>
  <c r="LR21" i="8"/>
  <c r="HD21" i="8"/>
  <c r="HE21" i="8"/>
  <c r="NQ21" i="8"/>
  <c r="NJ21" i="8"/>
  <c r="BL21" i="8"/>
  <c r="JK21" i="8"/>
  <c r="NL21" i="8"/>
  <c r="AH21" i="8"/>
  <c r="CW21" i="8"/>
  <c r="MC21" i="8"/>
  <c r="IP21" i="8"/>
  <c r="CO21" i="8"/>
  <c r="EO21" i="8"/>
  <c r="EB21" i="8"/>
  <c r="ID21" i="8"/>
  <c r="FY21" i="8"/>
  <c r="ER21" i="8"/>
  <c r="FE21" i="8"/>
  <c r="HQ21" i="8"/>
  <c r="AM21" i="8"/>
  <c r="HJ21" i="8"/>
  <c r="GB21" i="8"/>
  <c r="P21" i="8"/>
  <c r="IU21" i="8"/>
  <c r="IV21" i="8"/>
  <c r="JH21" i="8"/>
  <c r="FM21" i="8"/>
  <c r="NR21" i="8"/>
  <c r="DR21" i="8"/>
  <c r="DT21" i="8"/>
  <c r="DE21" i="8"/>
  <c r="FJ21" i="8"/>
  <c r="OB21" i="8"/>
  <c r="BR21" i="8"/>
  <c r="CQ21" i="8"/>
  <c r="GH21" i="8"/>
  <c r="LU21" i="8"/>
  <c r="LB21" i="8"/>
  <c r="NS21" i="8"/>
  <c r="EK21" i="8"/>
  <c r="DU21" i="8"/>
  <c r="OC21" i="8"/>
  <c r="GL21" i="8"/>
  <c r="JN21" i="8"/>
  <c r="ED21" i="8"/>
  <c r="CH21" i="8"/>
  <c r="HS21" i="8"/>
  <c r="KH21" i="8"/>
  <c r="JF21" i="8"/>
  <c r="NF21" i="8"/>
  <c r="EW21" i="8"/>
  <c r="JI21" i="8"/>
  <c r="MA21" i="8"/>
  <c r="KY21" i="8"/>
  <c r="GI21" i="8"/>
  <c r="NU21" i="8"/>
  <c r="DB21" i="8"/>
  <c r="CZ21" i="8"/>
  <c r="FL21" i="8"/>
  <c r="EZ21" i="8"/>
  <c r="ML21" i="8"/>
  <c r="AL21" i="8"/>
  <c r="DA21" i="8"/>
  <c r="NG21" i="8"/>
  <c r="FN21" i="8"/>
  <c r="IO21" i="8"/>
  <c r="IT21" i="8"/>
  <c r="LG21" i="8"/>
  <c r="FT21" i="8"/>
  <c r="LF21" i="8"/>
  <c r="CE21" i="8"/>
  <c r="FW21" i="8"/>
  <c r="AJ21" i="8"/>
  <c r="DW21" i="8"/>
  <c r="MR21" i="8"/>
  <c r="EC21" i="8"/>
  <c r="BB21" i="8"/>
  <c r="CR21" i="8"/>
  <c r="NM21" i="8"/>
  <c r="CA21" i="8"/>
  <c r="AR21" i="8"/>
  <c r="KA21" i="8"/>
  <c r="DG21" i="8"/>
  <c r="BD21" i="8"/>
  <c r="EI21" i="8"/>
  <c r="MK21" i="8"/>
  <c r="DN21" i="8"/>
  <c r="HN21" i="8"/>
  <c r="HU21" i="8"/>
  <c r="CT21" i="8"/>
  <c r="FS21" i="8"/>
  <c r="LE21" i="8"/>
  <c r="GR21" i="8"/>
  <c r="KR21" i="8"/>
  <c r="EN21" i="8"/>
  <c r="EQ21" i="8"/>
  <c r="ES21" i="8"/>
  <c r="NC21" i="8"/>
  <c r="NY21" i="8"/>
  <c r="IZ21" i="8"/>
  <c r="GY21" i="8"/>
  <c r="HW21" i="8"/>
  <c r="JD21" i="8"/>
  <c r="BH21" i="8"/>
  <c r="ME21" i="8"/>
  <c r="CX21" i="8"/>
  <c r="AS21" i="8"/>
  <c r="GX21" i="8"/>
  <c r="AN21" i="8"/>
  <c r="EJ21" i="8"/>
  <c r="EE21" i="8"/>
  <c r="EP21" i="8"/>
  <c r="HX21" i="8"/>
  <c r="CP21" i="8"/>
  <c r="BN21" i="8"/>
  <c r="BT21" i="8"/>
  <c r="EU21" i="8"/>
  <c r="GQ21" i="8"/>
  <c r="BI21" i="8"/>
  <c r="BQ21" i="8"/>
  <c r="NP21" i="8"/>
  <c r="KK21" i="8"/>
  <c r="HO21" i="8"/>
  <c r="LK21" i="8"/>
  <c r="JM21" i="8"/>
  <c r="II21" i="8"/>
  <c r="JW21" i="8"/>
  <c r="KB50" i="8"/>
  <c r="MG50" i="8"/>
  <c r="GA50" i="8"/>
  <c r="NS50" i="8"/>
  <c r="BU50" i="8"/>
  <c r="BV50" i="8"/>
  <c r="LO50" i="8"/>
  <c r="JT50" i="8"/>
  <c r="FT50" i="8"/>
  <c r="BO50" i="8"/>
  <c r="IO50" i="8"/>
  <c r="AK50" i="8"/>
  <c r="HN50" i="8"/>
  <c r="AN50" i="8"/>
  <c r="DY50" i="8"/>
  <c r="MO50" i="8"/>
  <c r="AM50" i="8"/>
  <c r="BT50" i="8"/>
  <c r="DX50" i="8"/>
  <c r="KD50" i="8"/>
  <c r="LD50" i="8"/>
  <c r="JQ50" i="8"/>
  <c r="DE50" i="8"/>
  <c r="CZ50" i="8"/>
  <c r="AL50" i="8"/>
  <c r="GC50" i="8"/>
  <c r="AW50" i="8"/>
  <c r="NL50" i="8"/>
  <c r="DI50" i="8"/>
  <c r="FZ50" i="8"/>
  <c r="JS50" i="8"/>
  <c r="NX50" i="8"/>
  <c r="IN50" i="8"/>
  <c r="II50" i="8"/>
  <c r="FY50" i="8"/>
  <c r="P50" i="8"/>
  <c r="JC50" i="8"/>
  <c r="LB50" i="8"/>
  <c r="JD50" i="8"/>
  <c r="LL50" i="8"/>
  <c r="NC50" i="8"/>
  <c r="GX50" i="8"/>
  <c r="BN50" i="8"/>
  <c r="BJ50" i="8"/>
  <c r="HD50" i="8"/>
  <c r="KW50" i="8"/>
  <c r="AC50" i="8"/>
  <c r="HR50" i="8"/>
  <c r="NV50" i="8"/>
  <c r="GJ50" i="8"/>
  <c r="IB50" i="8"/>
  <c r="EK50" i="8"/>
  <c r="CM50" i="8"/>
  <c r="AJ50" i="8"/>
  <c r="IZ50" i="8"/>
  <c r="CV50" i="8"/>
  <c r="AX50" i="8"/>
  <c r="JW50" i="8"/>
  <c r="LN50" i="8"/>
  <c r="ML50" i="8"/>
  <c r="KM50" i="8"/>
  <c r="DG50" i="8"/>
  <c r="BM50" i="8"/>
  <c r="NF50" i="8"/>
  <c r="NK50" i="8"/>
  <c r="CO50" i="8"/>
  <c r="FC50" i="8"/>
  <c r="IW50" i="8"/>
  <c r="MQ50" i="8"/>
  <c r="HK50" i="8"/>
  <c r="LZ50" i="8"/>
  <c r="KG50" i="8"/>
  <c r="ME50" i="8"/>
  <c r="HZ50" i="8"/>
  <c r="AO50" i="8"/>
  <c r="GV50" i="8"/>
  <c r="JY50" i="8"/>
  <c r="KH50" i="8"/>
  <c r="MP50" i="8"/>
  <c r="NY50" i="8"/>
  <c r="EC50" i="8"/>
  <c r="AQ50" i="8"/>
  <c r="FS50" i="8"/>
  <c r="EP50" i="8"/>
  <c r="GU50" i="8"/>
  <c r="MZ50" i="8"/>
  <c r="EX50" i="8"/>
  <c r="GP50" i="8"/>
  <c r="MV50" i="8"/>
  <c r="IH50" i="8"/>
  <c r="DD50" i="8"/>
  <c r="BZ50" i="8"/>
  <c r="MU50" i="8"/>
  <c r="ID50" i="8"/>
  <c r="EV50" i="8"/>
  <c r="EL50" i="8"/>
  <c r="KZ50" i="8"/>
  <c r="MR50" i="8"/>
  <c r="NP50" i="8"/>
  <c r="AF50" i="8"/>
  <c r="IE50" i="8"/>
  <c r="NJ50" i="8"/>
  <c r="BA50" i="8"/>
  <c r="EE50" i="8"/>
  <c r="IA50" i="8"/>
  <c r="LM50" i="8"/>
  <c r="GF50" i="8"/>
  <c r="JI50" i="8"/>
  <c r="AE50" i="8"/>
  <c r="LG50" i="8"/>
  <c r="EY50" i="8"/>
  <c r="IV50" i="8"/>
  <c r="FR50" i="8"/>
  <c r="NN50" i="8"/>
  <c r="LY50" i="8"/>
  <c r="LC50" i="8"/>
  <c r="LP50" i="8"/>
  <c r="NR50" i="8"/>
  <c r="AU50" i="8"/>
  <c r="KU50" i="8"/>
  <c r="DV50" i="8"/>
  <c r="FA50" i="8"/>
  <c r="MD50" i="8"/>
  <c r="DM50" i="8"/>
  <c r="FJ50" i="8"/>
  <c r="JU50" i="8"/>
  <c r="JH50" i="8"/>
  <c r="HY50" i="8"/>
  <c r="GB50" i="8"/>
  <c r="DQ50" i="8"/>
  <c r="EN50" i="8"/>
  <c r="FV50" i="8"/>
  <c r="LV50" i="8"/>
  <c r="FK50" i="8"/>
  <c r="KX50" i="8"/>
  <c r="HH50" i="8"/>
  <c r="MI50" i="8"/>
  <c r="NZ50" i="8"/>
  <c r="HW50" i="8"/>
  <c r="LT50" i="8"/>
  <c r="LS50" i="8"/>
  <c r="NT50" i="8"/>
  <c r="HB50" i="8"/>
  <c r="KC50" i="8"/>
  <c r="ES50" i="8"/>
  <c r="GS50" i="8"/>
  <c r="CQ50" i="8"/>
  <c r="BF50" i="8"/>
  <c r="DU50" i="8"/>
  <c r="JE50" i="8"/>
  <c r="FP50" i="8"/>
  <c r="CD50" i="8"/>
  <c r="HT50" i="8"/>
  <c r="MM50" i="8"/>
  <c r="BC50" i="8"/>
  <c r="DT50" i="8"/>
  <c r="MK50" i="8"/>
  <c r="MT50" i="8"/>
  <c r="IS50" i="8"/>
  <c r="DB50" i="8"/>
  <c r="EB50" i="8"/>
  <c r="LH50" i="8"/>
  <c r="BQ50" i="8"/>
  <c r="DR50" i="8"/>
  <c r="HF50" i="8"/>
  <c r="CT50" i="8"/>
  <c r="EQ50" i="8"/>
  <c r="JO50" i="8"/>
  <c r="MN50" i="8"/>
  <c r="ET50" i="8"/>
  <c r="LX50" i="8"/>
  <c r="BB50" i="8"/>
  <c r="LJ50" i="8"/>
  <c r="NI50" i="8"/>
  <c r="GE50" i="8"/>
  <c r="FU50" i="8"/>
  <c r="AS50" i="8"/>
  <c r="NM50" i="8"/>
  <c r="FX50" i="8"/>
  <c r="KY50" i="8"/>
  <c r="MX50" i="8"/>
  <c r="FG50" i="8"/>
  <c r="JA50" i="8"/>
  <c r="CY50" i="8"/>
  <c r="CU50" i="8"/>
  <c r="CP50" i="8"/>
  <c r="HE50" i="8"/>
  <c r="EG50" i="8"/>
  <c r="HQ50" i="8"/>
  <c r="KQ50" i="8"/>
  <c r="AT50" i="8"/>
  <c r="LQ50" i="8"/>
  <c r="LE50" i="8"/>
  <c r="NG50" i="8"/>
  <c r="GR50" i="8"/>
  <c r="GT50" i="8"/>
  <c r="NO50" i="8"/>
  <c r="JN50" i="8"/>
  <c r="DA50" i="8"/>
  <c r="KL50" i="8"/>
  <c r="IX50" i="8"/>
  <c r="BX50" i="8"/>
  <c r="EJ50" i="8"/>
  <c r="JG50" i="8"/>
  <c r="DW50" i="8"/>
  <c r="AH50" i="8"/>
  <c r="BY50" i="8"/>
  <c r="FL50" i="8"/>
  <c r="KP50" i="8"/>
  <c r="JK50" i="8"/>
  <c r="IJ50" i="8"/>
  <c r="AI50" i="8"/>
  <c r="OC50" i="8"/>
  <c r="GY50" i="8"/>
  <c r="LR50" i="8"/>
  <c r="EM50" i="8"/>
  <c r="MY50" i="8"/>
  <c r="MB50" i="8"/>
  <c r="EI50" i="8"/>
  <c r="HP50" i="8"/>
  <c r="BL50" i="8"/>
  <c r="NH50" i="8"/>
  <c r="CN50" i="8"/>
  <c r="GK50" i="8"/>
  <c r="IR50" i="8"/>
  <c r="KA50" i="8"/>
  <c r="MJ50" i="8"/>
  <c r="ND50" i="8"/>
  <c r="BE50" i="8"/>
  <c r="ED50" i="8"/>
  <c r="EF50" i="8"/>
  <c r="MA50" i="8"/>
  <c r="OA50" i="8"/>
  <c r="IF50" i="8"/>
  <c r="JJ50" i="8"/>
  <c r="CG50" i="8"/>
  <c r="JP50" i="8"/>
  <c r="HM50" i="8"/>
  <c r="OB50" i="8"/>
  <c r="AP50" i="8"/>
  <c r="CS50" i="8"/>
  <c r="DC50" i="8"/>
  <c r="KI50" i="8"/>
  <c r="DH50" i="8"/>
  <c r="FH50" i="8"/>
  <c r="NB50" i="8"/>
  <c r="IQ50" i="8"/>
  <c r="KJ50" i="8"/>
  <c r="CX50" i="8"/>
  <c r="HX50" i="8"/>
  <c r="BG50" i="8"/>
  <c r="AD50" i="8"/>
  <c r="HS50" i="8"/>
  <c r="CR50" i="8"/>
  <c r="GD50" i="8"/>
  <c r="DK50" i="8"/>
  <c r="GM50" i="8"/>
  <c r="IM50" i="8"/>
  <c r="KS50" i="8"/>
  <c r="CJ50" i="8"/>
  <c r="FQ50" i="8"/>
  <c r="HU50" i="8"/>
  <c r="AZ50" i="8"/>
  <c r="CA50" i="8"/>
  <c r="JR50" i="8"/>
  <c r="EZ50" i="8"/>
  <c r="HV50" i="8"/>
  <c r="ER50" i="8"/>
  <c r="LK50" i="8"/>
  <c r="FD50" i="8"/>
  <c r="MW50" i="8"/>
  <c r="AG50" i="8"/>
  <c r="IG50" i="8"/>
  <c r="BP50" i="8"/>
  <c r="GH50" i="8"/>
  <c r="MS50" i="8"/>
  <c r="MH50" i="8"/>
  <c r="JF50" i="8"/>
  <c r="CI50" i="8"/>
  <c r="JL50" i="8"/>
  <c r="BI50" i="8"/>
  <c r="IY50" i="8"/>
  <c r="JX50" i="8"/>
  <c r="IK50" i="8"/>
  <c r="IP50" i="8"/>
  <c r="BK50" i="8"/>
  <c r="IL50" i="8"/>
  <c r="IU50" i="8"/>
  <c r="DL50" i="8"/>
  <c r="NU50" i="8"/>
  <c r="CK50" i="8"/>
  <c r="KR50" i="8"/>
  <c r="CE50" i="8"/>
  <c r="FB50" i="8"/>
  <c r="HO50" i="8"/>
  <c r="GQ50" i="8"/>
  <c r="HC50" i="8"/>
  <c r="BD50" i="8"/>
  <c r="DJ50" i="8"/>
  <c r="JV50" i="8"/>
  <c r="FN50" i="8"/>
  <c r="MF50" i="8"/>
  <c r="AY50" i="8"/>
  <c r="LW50" i="8"/>
  <c r="EA50" i="8"/>
  <c r="DZ50" i="8"/>
  <c r="LA50" i="8"/>
  <c r="BR50" i="8"/>
  <c r="LF50" i="8"/>
  <c r="BH50" i="8"/>
  <c r="CW50" i="8"/>
  <c r="KV50" i="8"/>
  <c r="FF50" i="8"/>
  <c r="NQ50" i="8"/>
  <c r="DO50" i="8"/>
  <c r="IC50" i="8"/>
  <c r="CF50" i="8"/>
  <c r="HJ50" i="8"/>
  <c r="GG50" i="8"/>
  <c r="AR50" i="8"/>
  <c r="KT50" i="8"/>
  <c r="NA50" i="8"/>
  <c r="EO50" i="8"/>
  <c r="FW50" i="8"/>
  <c r="GI50" i="8"/>
  <c r="GN50" i="8"/>
  <c r="NW50" i="8"/>
  <c r="CL50" i="8"/>
  <c r="KK50" i="8"/>
  <c r="IT50" i="8"/>
  <c r="BW50" i="8"/>
  <c r="CC50" i="8"/>
  <c r="EW50" i="8"/>
  <c r="DN50" i="8"/>
  <c r="JB50" i="8"/>
  <c r="FI50" i="8"/>
  <c r="O49" i="12"/>
  <c r="GW50" i="8"/>
  <c r="HL50" i="8"/>
  <c r="NE50" i="8"/>
  <c r="KF50" i="8"/>
  <c r="FM50" i="8"/>
  <c r="KO50" i="8"/>
  <c r="CH50" i="8"/>
  <c r="JM50" i="8"/>
  <c r="DS50" i="8"/>
  <c r="KE50" i="8"/>
  <c r="DP50" i="8"/>
  <c r="MC50" i="8"/>
  <c r="LI50" i="8"/>
  <c r="KN50" i="8"/>
  <c r="LU50" i="8"/>
  <c r="HG50" i="8"/>
  <c r="GL50" i="8"/>
  <c r="GO50" i="8"/>
  <c r="HI50" i="8"/>
  <c r="FE50" i="8"/>
  <c r="FO50" i="8"/>
  <c r="EH50" i="8"/>
  <c r="HA50" i="8"/>
  <c r="AV50" i="8"/>
  <c r="GZ50" i="8"/>
  <c r="JZ50" i="8"/>
  <c r="DF50" i="8"/>
  <c r="BS50" i="8"/>
  <c r="CB50" i="8"/>
  <c r="EU50" i="8"/>
  <c r="KQ47" i="8"/>
  <c r="AT47" i="8"/>
  <c r="CS47" i="8"/>
  <c r="LE47" i="8"/>
  <c r="MG47" i="8"/>
  <c r="NH47" i="8"/>
  <c r="AI47" i="8"/>
  <c r="BO47" i="8"/>
  <c r="DW47" i="8"/>
  <c r="GB47" i="8"/>
  <c r="HD47" i="8"/>
  <c r="FA47" i="8"/>
  <c r="CL47" i="8"/>
  <c r="JH47" i="8"/>
  <c r="AF47" i="8"/>
  <c r="LO47" i="8"/>
  <c r="GW47" i="8"/>
  <c r="JW47" i="8"/>
  <c r="KR47" i="8"/>
  <c r="IM47" i="8"/>
  <c r="JN47" i="8"/>
  <c r="LU47" i="8"/>
  <c r="NY47" i="8"/>
  <c r="AL47" i="8"/>
  <c r="BQ47" i="8"/>
  <c r="CT47" i="8"/>
  <c r="DZ47" i="8"/>
  <c r="AD47" i="8"/>
  <c r="JL47" i="8"/>
  <c r="NW47" i="8"/>
  <c r="HT47" i="8"/>
  <c r="AZ47" i="8"/>
  <c r="EV47" i="8"/>
  <c r="EY47" i="8"/>
  <c r="ET47" i="8"/>
  <c r="NN47" i="8"/>
  <c r="O46" i="12"/>
  <c r="CK47" i="8"/>
  <c r="ER47" i="8"/>
  <c r="GY47" i="8"/>
  <c r="JE47" i="8"/>
  <c r="LL47" i="8"/>
  <c r="NO47" i="8"/>
  <c r="HC47" i="8"/>
  <c r="EJ47" i="8"/>
  <c r="LG47" i="8"/>
  <c r="EO47" i="8"/>
  <c r="LH47" i="8"/>
  <c r="DF47" i="8"/>
  <c r="MX47" i="8"/>
  <c r="CO47" i="8"/>
  <c r="CN47" i="8"/>
  <c r="EW47" i="8"/>
  <c r="HB47" i="8"/>
  <c r="JK47" i="8"/>
  <c r="LP47" i="8"/>
  <c r="NU47" i="8"/>
  <c r="AH47" i="8"/>
  <c r="EX47" i="8"/>
  <c r="CG47" i="8"/>
  <c r="BF47" i="8"/>
  <c r="KL47" i="8"/>
  <c r="KM47" i="8"/>
  <c r="DS47" i="8"/>
  <c r="IX47" i="8"/>
  <c r="LK47" i="8"/>
  <c r="GR47" i="8"/>
  <c r="HV47" i="8"/>
  <c r="KC47" i="8"/>
  <c r="MI47" i="8"/>
  <c r="CF47" i="8"/>
  <c r="EI47" i="8"/>
  <c r="IW47" i="8"/>
  <c r="LF47" i="8"/>
  <c r="NI47" i="8"/>
  <c r="FU47" i="8"/>
  <c r="MS47" i="8"/>
  <c r="NG47" i="8"/>
  <c r="CB47" i="8"/>
  <c r="IA47" i="8"/>
  <c r="CC47" i="8"/>
  <c r="KK47" i="8"/>
  <c r="JJ47" i="8"/>
  <c r="FS47" i="8"/>
  <c r="KG47" i="8"/>
  <c r="FQ47" i="8"/>
  <c r="KH47" i="8"/>
  <c r="KI47" i="8"/>
  <c r="BB47" i="8"/>
  <c r="FT47" i="8"/>
  <c r="KJ47" i="8"/>
  <c r="BD47" i="8"/>
  <c r="DL47" i="8"/>
  <c r="AK47" i="8"/>
  <c r="BI47" i="8"/>
  <c r="FE47" i="8"/>
  <c r="FY47" i="8"/>
  <c r="DR47" i="8"/>
  <c r="DK47" i="8"/>
  <c r="MC47" i="8"/>
  <c r="FX47" i="8"/>
  <c r="KE47" i="8"/>
  <c r="GA47" i="8"/>
  <c r="GP47" i="8"/>
  <c r="HW47" i="8"/>
  <c r="HX47" i="8"/>
  <c r="HY47" i="8"/>
  <c r="HZ47" i="8"/>
  <c r="MR47" i="8"/>
  <c r="BJ47" i="8"/>
  <c r="CX47" i="8"/>
  <c r="GT47" i="8"/>
  <c r="JB47" i="8"/>
  <c r="JV47" i="8"/>
  <c r="HR47" i="8"/>
  <c r="MM47" i="8"/>
  <c r="CH47" i="8"/>
  <c r="ID47" i="8"/>
  <c r="MJ47" i="8"/>
  <c r="BH47" i="8"/>
  <c r="BK47" i="8"/>
  <c r="MK47" i="8"/>
  <c r="MQ47" i="8"/>
  <c r="ML47" i="8"/>
  <c r="MN47" i="8"/>
  <c r="AO47" i="8"/>
  <c r="IL47" i="8"/>
  <c r="KT47" i="8"/>
  <c r="NB47" i="8"/>
  <c r="BT47" i="8"/>
  <c r="CQ47" i="8"/>
  <c r="KV47" i="8"/>
  <c r="DQ47" i="8"/>
  <c r="EM47" i="8"/>
  <c r="HM47" i="8"/>
  <c r="IG47" i="8"/>
  <c r="JA47" i="8"/>
  <c r="JU47" i="8"/>
  <c r="KO47" i="8"/>
  <c r="LI47" i="8"/>
  <c r="MW47" i="8"/>
  <c r="NQ47" i="8"/>
  <c r="GX47" i="8"/>
  <c r="BU47" i="8"/>
  <c r="DO47" i="8"/>
  <c r="GI47" i="8"/>
  <c r="JY47" i="8"/>
  <c r="BA47" i="8"/>
  <c r="FF47" i="8"/>
  <c r="IZ47" i="8"/>
  <c r="LJ47" i="8"/>
  <c r="AS47" i="8"/>
  <c r="BN47" i="8"/>
  <c r="DB47" i="8"/>
  <c r="DV47" i="8"/>
  <c r="EP47" i="8"/>
  <c r="FJ47" i="8"/>
  <c r="GD47" i="8"/>
  <c r="AW47" i="8"/>
  <c r="II47" i="8"/>
  <c r="KD47" i="8"/>
  <c r="NP47" i="8"/>
  <c r="CA47" i="8"/>
  <c r="EU47" i="8"/>
  <c r="JF47" i="8"/>
  <c r="MT47" i="8"/>
  <c r="FK47" i="8"/>
  <c r="GH47" i="8"/>
  <c r="HE47" i="8"/>
  <c r="IB47" i="8"/>
  <c r="IY47" i="8"/>
  <c r="JX47" i="8"/>
  <c r="LS47" i="8"/>
  <c r="NK47" i="8"/>
  <c r="HJ47" i="8"/>
  <c r="AM47" i="8"/>
  <c r="EA47" i="8"/>
  <c r="HI47" i="8"/>
  <c r="LW47" i="8"/>
  <c r="KS47" i="8"/>
  <c r="MO47" i="8"/>
  <c r="CU47" i="8"/>
  <c r="MP47" i="8"/>
  <c r="NL47" i="8"/>
  <c r="P47" i="8"/>
  <c r="BY47" i="8"/>
  <c r="DU47" i="8"/>
  <c r="ES47" i="8"/>
  <c r="FP47" i="8"/>
  <c r="GM47" i="8"/>
  <c r="NS47" i="8"/>
  <c r="NA47" i="8"/>
  <c r="AQ47" i="8"/>
  <c r="FD47" i="8"/>
  <c r="JR47" i="8"/>
  <c r="EC47" i="8"/>
  <c r="CV47" i="8"/>
  <c r="KU47" i="8"/>
  <c r="FR47" i="8"/>
  <c r="HL47" i="8"/>
  <c r="IK47" i="8"/>
  <c r="JI47" i="8"/>
  <c r="KF47" i="8"/>
  <c r="LC47" i="8"/>
  <c r="LZ47" i="8"/>
  <c r="MV47" i="8"/>
  <c r="LY47" i="8"/>
  <c r="JS47" i="8"/>
  <c r="ND47" i="8"/>
  <c r="EE47" i="8"/>
  <c r="HQ47" i="8"/>
  <c r="MB47" i="8"/>
  <c r="GO47" i="8"/>
  <c r="ED47" i="8"/>
  <c r="BS47" i="8"/>
  <c r="CY47" i="8"/>
  <c r="EB47" i="8"/>
  <c r="FC47" i="8"/>
  <c r="GG47" i="8"/>
  <c r="HK47" i="8"/>
  <c r="IP47" i="8"/>
  <c r="JQ47" i="8"/>
  <c r="IR47" i="8"/>
  <c r="LB47" i="8"/>
  <c r="NF47" i="8"/>
  <c r="DG47" i="8"/>
  <c r="GQ47" i="8"/>
  <c r="HS47" i="8"/>
  <c r="MZ47" i="8"/>
  <c r="NE47" i="8"/>
  <c r="NC47" i="8"/>
  <c r="OC47" i="8"/>
  <c r="AR47" i="8"/>
  <c r="BW47" i="8"/>
  <c r="DC47" i="8"/>
  <c r="FG47" i="8"/>
  <c r="GK47" i="8"/>
  <c r="HP47" i="8"/>
  <c r="IT47" i="8"/>
  <c r="JM47" i="8"/>
  <c r="LR47" i="8"/>
  <c r="AJ47" i="8"/>
  <c r="EZ47" i="8"/>
  <c r="KZ47" i="8"/>
  <c r="KX47" i="8"/>
  <c r="JP47" i="8"/>
  <c r="FO47" i="8"/>
  <c r="JO47" i="8"/>
  <c r="DP47" i="8"/>
  <c r="FN47" i="8"/>
  <c r="JZ47" i="8"/>
  <c r="MD47" i="8"/>
  <c r="IS47" i="8"/>
  <c r="KN47" i="8"/>
  <c r="CR47" i="8"/>
  <c r="GV47" i="8"/>
  <c r="IH47" i="8"/>
  <c r="NZ47" i="8"/>
  <c r="DX47" i="8"/>
  <c r="AU47" i="8"/>
  <c r="HU47" i="8"/>
  <c r="FM47" i="8"/>
  <c r="DA47" i="8"/>
  <c r="AN47" i="8"/>
  <c r="BR47" i="8"/>
  <c r="JD47" i="8"/>
  <c r="BG47" i="8"/>
  <c r="BZ47" i="8"/>
  <c r="GC47" i="8"/>
  <c r="DJ47" i="8"/>
  <c r="DY47" i="8"/>
  <c r="IC47" i="8"/>
  <c r="CE47" i="8"/>
  <c r="CW47" i="8"/>
  <c r="LA47" i="8"/>
  <c r="DE47" i="8"/>
  <c r="EQ47" i="8"/>
  <c r="NV47" i="8"/>
  <c r="GU47" i="8"/>
  <c r="KY47" i="8"/>
  <c r="HA47" i="8"/>
  <c r="GZ47" i="8"/>
  <c r="IF47" i="8"/>
  <c r="EF47" i="8"/>
  <c r="NT47" i="8"/>
  <c r="AP47" i="8"/>
  <c r="EN47" i="8"/>
  <c r="LV47" i="8"/>
  <c r="DM47" i="8"/>
  <c r="GS47" i="8"/>
  <c r="DT47" i="8"/>
  <c r="FI47" i="8"/>
  <c r="DH47" i="8"/>
  <c r="MU47" i="8"/>
  <c r="HO47" i="8"/>
  <c r="JC47" i="8"/>
  <c r="KP47" i="8"/>
  <c r="NR47" i="8"/>
  <c r="EG47" i="8"/>
  <c r="GN47" i="8"/>
  <c r="NM47" i="8"/>
  <c r="KA47" i="8"/>
  <c r="HG47" i="8"/>
  <c r="EK47" i="8"/>
  <c r="FB47" i="8"/>
  <c r="CD47" i="8"/>
  <c r="LX47" i="8"/>
  <c r="IJ47" i="8"/>
  <c r="IU47" i="8"/>
  <c r="IE47" i="8"/>
  <c r="NJ47" i="8"/>
  <c r="JG47" i="8"/>
  <c r="EH47" i="8"/>
  <c r="CM47" i="8"/>
  <c r="GF47" i="8"/>
  <c r="GE47" i="8"/>
  <c r="LD47" i="8"/>
  <c r="AV47" i="8"/>
  <c r="FL47" i="8"/>
  <c r="DD47" i="8"/>
  <c r="AG47" i="8"/>
  <c r="FZ47" i="8"/>
  <c r="IN47" i="8"/>
  <c r="LN47" i="8"/>
  <c r="OB47" i="8"/>
  <c r="IQ47" i="8"/>
  <c r="AC47" i="8"/>
  <c r="BL47" i="8"/>
  <c r="LQ47" i="8"/>
  <c r="MY47" i="8"/>
  <c r="IO47" i="8"/>
  <c r="NX47" i="8"/>
  <c r="HH47" i="8"/>
  <c r="FV47" i="8"/>
  <c r="BX47" i="8"/>
  <c r="LT47" i="8"/>
  <c r="CJ47" i="8"/>
  <c r="KB47" i="8"/>
  <c r="MF47" i="8"/>
  <c r="CI47" i="8"/>
  <c r="EL47" i="8"/>
  <c r="FH47" i="8"/>
  <c r="FW47" i="8"/>
  <c r="CP47" i="8"/>
  <c r="KW47" i="8"/>
  <c r="AX47" i="8"/>
  <c r="DN47" i="8"/>
  <c r="BE47" i="8"/>
  <c r="AE47" i="8"/>
  <c r="GL47" i="8"/>
  <c r="BC47" i="8"/>
  <c r="GJ47" i="8"/>
  <c r="CZ47" i="8"/>
  <c r="DI47" i="8"/>
  <c r="BV47" i="8"/>
  <c r="HF47" i="8"/>
  <c r="JT47" i="8"/>
  <c r="ME47" i="8"/>
  <c r="BM47" i="8"/>
  <c r="MA47" i="8"/>
  <c r="LM47" i="8"/>
  <c r="AY47" i="8"/>
  <c r="HN47" i="8"/>
  <c r="IV47" i="8"/>
  <c r="OA47" i="8"/>
  <c r="MH47" i="8"/>
  <c r="BP47" i="8"/>
  <c r="HE58" i="8"/>
  <c r="IL58" i="8"/>
  <c r="FM58" i="8"/>
  <c r="HS58" i="8"/>
  <c r="JL58" i="8"/>
  <c r="JV58" i="8"/>
  <c r="KK58" i="8"/>
  <c r="IU58" i="8"/>
  <c r="LN58" i="8"/>
  <c r="BH58" i="8"/>
  <c r="ME58" i="8"/>
  <c r="NV58" i="8"/>
  <c r="BA58" i="8"/>
  <c r="BU58" i="8"/>
  <c r="NT58" i="8"/>
  <c r="NN58" i="8"/>
  <c r="IR58" i="8"/>
  <c r="EM58" i="8"/>
  <c r="LR58" i="8"/>
  <c r="MG58" i="8"/>
  <c r="DU58" i="8"/>
  <c r="EH58" i="8"/>
  <c r="HR58" i="8"/>
  <c r="EW58" i="8"/>
  <c r="GB58" i="8"/>
  <c r="FR58" i="8"/>
  <c r="HX58" i="8"/>
  <c r="DA58" i="8"/>
  <c r="KG58" i="8"/>
  <c r="BS58" i="8"/>
  <c r="EX58" i="8"/>
  <c r="EE58" i="8"/>
  <c r="AY58" i="8"/>
  <c r="GT58" i="8"/>
  <c r="JS58" i="8"/>
  <c r="HC58" i="8"/>
  <c r="MP58" i="8"/>
  <c r="BW58" i="8"/>
  <c r="HU58" i="8"/>
  <c r="CZ58" i="8"/>
  <c r="HF58" i="8"/>
  <c r="NG58" i="8"/>
  <c r="KF58" i="8"/>
  <c r="LE58" i="8"/>
  <c r="EF58" i="8"/>
  <c r="KA58" i="8"/>
  <c r="AE58" i="8"/>
  <c r="BL58" i="8"/>
  <c r="FG58" i="8"/>
  <c r="HL58" i="8"/>
  <c r="AU58" i="8"/>
  <c r="GM58" i="8"/>
  <c r="NI58" i="8"/>
  <c r="KS58" i="8"/>
  <c r="BN58" i="8"/>
  <c r="AM58" i="8"/>
  <c r="AL58" i="8"/>
  <c r="DD58" i="8"/>
  <c r="KP58" i="8"/>
  <c r="FW58" i="8"/>
  <c r="KJ58" i="8"/>
  <c r="BZ58" i="8"/>
  <c r="MF58" i="8"/>
  <c r="CC58" i="8"/>
  <c r="JM58" i="8"/>
  <c r="LX58" i="8"/>
  <c r="KO58" i="8"/>
  <c r="AR58" i="8"/>
  <c r="AT58" i="8"/>
  <c r="GX58" i="8"/>
  <c r="AX58" i="8"/>
  <c r="BR58" i="8"/>
  <c r="GU58" i="8"/>
  <c r="CW58" i="8"/>
  <c r="MJ58" i="8"/>
  <c r="EC58" i="8"/>
  <c r="DE58" i="8"/>
  <c r="CF58" i="8"/>
  <c r="NQ58" i="8"/>
  <c r="JF58" i="8"/>
  <c r="NL58" i="8"/>
  <c r="GE58" i="8"/>
  <c r="IZ58" i="8"/>
  <c r="AC58" i="8"/>
  <c r="NJ58" i="8"/>
  <c r="CA58" i="8"/>
  <c r="HQ58" i="8"/>
  <c r="BG58" i="8"/>
  <c r="AI58" i="8"/>
  <c r="DJ58" i="8"/>
  <c r="JA58" i="8"/>
  <c r="LG58" i="8"/>
  <c r="CY58" i="8"/>
  <c r="BQ58" i="8"/>
  <c r="CM58" i="8"/>
  <c r="EO58" i="8"/>
  <c r="GP58" i="8"/>
  <c r="EJ58" i="8"/>
  <c r="JX58" i="8"/>
  <c r="AP58" i="8"/>
  <c r="GN58" i="8"/>
  <c r="DZ58" i="8"/>
  <c r="CI58" i="8"/>
  <c r="LF58" i="8"/>
  <c r="FU58" i="8"/>
  <c r="EU58" i="8"/>
  <c r="HM58" i="8"/>
  <c r="CS58" i="8"/>
  <c r="FQ58" i="8"/>
  <c r="EZ58" i="8"/>
  <c r="FT58" i="8"/>
  <c r="NA58" i="8"/>
  <c r="DV58" i="8"/>
  <c r="CH58" i="8"/>
  <c r="MQ58" i="8"/>
  <c r="AS58" i="8"/>
  <c r="DL58" i="8"/>
  <c r="EG58" i="8"/>
  <c r="KD58" i="8"/>
  <c r="BT58" i="8"/>
  <c r="DH58" i="8"/>
  <c r="CG58" i="8"/>
  <c r="BB58" i="8"/>
  <c r="MI58" i="8"/>
  <c r="IY58" i="8"/>
  <c r="EV58" i="8"/>
  <c r="IQ58" i="8"/>
  <c r="HT58" i="8"/>
  <c r="KV58" i="8"/>
  <c r="HG58" i="8"/>
  <c r="LC58" i="8"/>
  <c r="FN58" i="8"/>
  <c r="LD58" i="8"/>
  <c r="FL58" i="8"/>
  <c r="FC58" i="8"/>
  <c r="MZ58" i="8"/>
  <c r="NO58" i="8"/>
  <c r="MM58" i="8"/>
  <c r="BP58" i="8"/>
  <c r="FD58" i="8"/>
  <c r="FY58" i="8"/>
  <c r="LJ58" i="8"/>
  <c r="IT58" i="8"/>
  <c r="JC58" i="8"/>
  <c r="BM58" i="8"/>
  <c r="DR58" i="8"/>
  <c r="FE58" i="8"/>
  <c r="BC58" i="8"/>
  <c r="IO58" i="8"/>
  <c r="MN58" i="8"/>
  <c r="JH58" i="8"/>
  <c r="NW58" i="8"/>
  <c r="MX58" i="8"/>
  <c r="CK58" i="8"/>
  <c r="IJ58" i="8"/>
  <c r="IS58" i="8"/>
  <c r="NK58" i="8"/>
  <c r="JJ58" i="8"/>
  <c r="EP58" i="8"/>
  <c r="IW58" i="8"/>
  <c r="KW58" i="8"/>
  <c r="AJ58" i="8"/>
  <c r="HZ58" i="8"/>
  <c r="IX58" i="8"/>
  <c r="ND58" i="8"/>
  <c r="NZ58" i="8"/>
  <c r="BI58" i="8"/>
  <c r="JG58" i="8"/>
  <c r="LY58" i="8"/>
  <c r="CN58" i="8"/>
  <c r="LV58" i="8"/>
  <c r="IC58" i="8"/>
  <c r="NU58" i="8"/>
  <c r="KI58" i="8"/>
  <c r="MD58" i="8"/>
  <c r="FA58" i="8"/>
  <c r="HN58" i="8"/>
  <c r="DO58" i="8"/>
  <c r="HV58" i="8"/>
  <c r="CT58" i="8"/>
  <c r="CP58" i="8"/>
  <c r="HW58" i="8"/>
  <c r="DQ58" i="8"/>
  <c r="GJ58" i="8"/>
  <c r="AD58" i="8"/>
  <c r="MU58" i="8"/>
  <c r="NS58" i="8"/>
  <c r="AK58" i="8"/>
  <c r="IH58" i="8"/>
  <c r="AO58" i="8"/>
  <c r="CJ58" i="8"/>
  <c r="NH58" i="8"/>
  <c r="DP58" i="8"/>
  <c r="FJ58" i="8"/>
  <c r="IP58" i="8"/>
  <c r="GD58" i="8"/>
  <c r="EB58" i="8"/>
  <c r="NM58" i="8"/>
  <c r="LK58" i="8"/>
  <c r="AN58" i="8"/>
  <c r="GA58" i="8"/>
  <c r="KU58" i="8"/>
  <c r="NE58" i="8"/>
  <c r="JD58" i="8"/>
  <c r="LP58" i="8"/>
  <c r="DC58" i="8"/>
  <c r="P58" i="8"/>
  <c r="AV58" i="8"/>
  <c r="BO58" i="8"/>
  <c r="CO58" i="8"/>
  <c r="FF58" i="8"/>
  <c r="OB58" i="8"/>
  <c r="IG58" i="8"/>
  <c r="KT58" i="8"/>
  <c r="LQ58" i="8"/>
  <c r="CL58" i="8"/>
  <c r="II58" i="8"/>
  <c r="AF58" i="8"/>
  <c r="JN58" i="8"/>
  <c r="FB58" i="8"/>
  <c r="GL58" i="8"/>
  <c r="FP58" i="8"/>
  <c r="KC58" i="8"/>
  <c r="AW58" i="8"/>
  <c r="FK58" i="8"/>
  <c r="ID58" i="8"/>
  <c r="KX58" i="8"/>
  <c r="LO58" i="8"/>
  <c r="HD58" i="8"/>
  <c r="BV58" i="8"/>
  <c r="CQ58" i="8"/>
  <c r="OA58" i="8"/>
  <c r="BD58" i="8"/>
  <c r="IF58" i="8"/>
  <c r="JY58" i="8"/>
  <c r="BE58" i="8"/>
  <c r="MC58" i="8"/>
  <c r="DB58" i="8"/>
  <c r="HI58" i="8"/>
  <c r="ET58" i="8"/>
  <c r="JE58" i="8"/>
  <c r="EY58" i="8"/>
  <c r="IA58" i="8"/>
  <c r="MO58" i="8"/>
  <c r="KZ58" i="8"/>
  <c r="LB58" i="8"/>
  <c r="FI58" i="8"/>
  <c r="JP58" i="8"/>
  <c r="BJ58" i="8"/>
  <c r="NB58" i="8"/>
  <c r="DY58" i="8"/>
  <c r="JB58" i="8"/>
  <c r="DN58" i="8"/>
  <c r="EI58" i="8"/>
  <c r="JO58" i="8"/>
  <c r="KQ58" i="8"/>
  <c r="ER58" i="8"/>
  <c r="HH58" i="8"/>
  <c r="JQ58" i="8"/>
  <c r="KM58" i="8"/>
  <c r="CV58" i="8"/>
  <c r="NY58" i="8"/>
  <c r="JT58" i="8"/>
  <c r="DG58" i="8"/>
  <c r="EQ58" i="8"/>
  <c r="LT58" i="8"/>
  <c r="GR58" i="8"/>
  <c r="EK58" i="8"/>
  <c r="EN58" i="8"/>
  <c r="DX58" i="8"/>
  <c r="CD58" i="8"/>
  <c r="ES58" i="8"/>
  <c r="LH58" i="8"/>
  <c r="MK58" i="8"/>
  <c r="GZ58" i="8"/>
  <c r="GC58" i="8"/>
  <c r="HA58" i="8"/>
  <c r="HJ58" i="8"/>
  <c r="IN58" i="8"/>
  <c r="OC58" i="8"/>
  <c r="MW58" i="8"/>
  <c r="LA58" i="8"/>
  <c r="NP58" i="8"/>
  <c r="GO58" i="8"/>
  <c r="JW58" i="8"/>
  <c r="BX58" i="8"/>
  <c r="MA58" i="8"/>
  <c r="FO58" i="8"/>
  <c r="JR58" i="8"/>
  <c r="EL58" i="8"/>
  <c r="AH58" i="8"/>
  <c r="DF58" i="8"/>
  <c r="GQ58" i="8"/>
  <c r="LL58" i="8"/>
  <c r="O57" i="12"/>
  <c r="ML58" i="8"/>
  <c r="MR58" i="8"/>
  <c r="KN58" i="8"/>
  <c r="KY58" i="8"/>
  <c r="LW58" i="8"/>
  <c r="CU58" i="8"/>
  <c r="DW58" i="8"/>
  <c r="KR58" i="8"/>
  <c r="DT58" i="8"/>
  <c r="IE58" i="8"/>
  <c r="AG58" i="8"/>
  <c r="KH58" i="8"/>
  <c r="DM58" i="8"/>
  <c r="MT58" i="8"/>
  <c r="FX58" i="8"/>
  <c r="CX58" i="8"/>
  <c r="MS58" i="8"/>
  <c r="FZ58" i="8"/>
  <c r="KE58" i="8"/>
  <c r="HO58" i="8"/>
  <c r="IB58" i="8"/>
  <c r="GV58" i="8"/>
  <c r="AZ58" i="8"/>
  <c r="CR58" i="8"/>
  <c r="HY58" i="8"/>
  <c r="IK58" i="8"/>
  <c r="NX58" i="8"/>
  <c r="AQ58" i="8"/>
  <c r="JK58" i="8"/>
  <c r="KL58" i="8"/>
  <c r="HK58" i="8"/>
  <c r="JU58" i="8"/>
  <c r="LM58" i="8"/>
  <c r="BY58" i="8"/>
  <c r="IV58" i="8"/>
  <c r="FV58" i="8"/>
  <c r="GI58" i="8"/>
  <c r="IM58" i="8"/>
  <c r="GK58" i="8"/>
  <c r="KB58" i="8"/>
  <c r="NC58" i="8"/>
  <c r="BF58" i="8"/>
  <c r="MY58" i="8"/>
  <c r="HB58" i="8"/>
  <c r="CB58" i="8"/>
  <c r="MB58" i="8"/>
  <c r="GS58" i="8"/>
  <c r="NR58" i="8"/>
  <c r="CE58" i="8"/>
  <c r="EA58" i="8"/>
  <c r="LI58" i="8"/>
  <c r="FH58" i="8"/>
  <c r="GG58" i="8"/>
  <c r="LS58" i="8"/>
  <c r="DS58" i="8"/>
  <c r="MV58" i="8"/>
  <c r="JZ58" i="8"/>
  <c r="HP58" i="8"/>
  <c r="ED58" i="8"/>
  <c r="JI58" i="8"/>
  <c r="GW58" i="8"/>
  <c r="DI58" i="8"/>
  <c r="NF58" i="8"/>
  <c r="GY58" i="8"/>
  <c r="DK58" i="8"/>
  <c r="MH58" i="8"/>
  <c r="BK58" i="8"/>
  <c r="GF58" i="8"/>
  <c r="FS58" i="8"/>
  <c r="LU58" i="8"/>
  <c r="GH58" i="8"/>
  <c r="LZ58" i="8"/>
  <c r="AY49" i="8"/>
  <c r="LC49" i="8"/>
  <c r="BP49" i="8"/>
  <c r="LW49" i="8"/>
  <c r="BG49" i="8"/>
  <c r="EA49" i="8"/>
  <c r="FE49" i="8"/>
  <c r="DY49" i="8"/>
  <c r="KH49" i="8"/>
  <c r="GG49" i="8"/>
  <c r="NN49" i="8"/>
  <c r="DL49" i="8"/>
  <c r="KN49" i="8"/>
  <c r="BH49" i="8"/>
  <c r="IH49" i="8"/>
  <c r="BK49" i="8"/>
  <c r="FU49" i="8"/>
  <c r="EN49" i="8"/>
  <c r="JS49" i="8"/>
  <c r="DS49" i="8"/>
  <c r="CZ49" i="8"/>
  <c r="GW49" i="8"/>
  <c r="IO49" i="8"/>
  <c r="KI49" i="8"/>
  <c r="AO49" i="8"/>
  <c r="DP49" i="8"/>
  <c r="CK49" i="8"/>
  <c r="FF49" i="8"/>
  <c r="GJ49" i="8"/>
  <c r="BL49" i="8"/>
  <c r="FO49" i="8"/>
  <c r="FV49" i="8"/>
  <c r="HW49" i="8"/>
  <c r="JD49" i="8"/>
  <c r="MO49" i="8"/>
  <c r="HJ49" i="8"/>
  <c r="AJ49" i="8"/>
  <c r="JR49" i="8"/>
  <c r="EZ49" i="8"/>
  <c r="IT49" i="8"/>
  <c r="NK49" i="8"/>
  <c r="MK49" i="8"/>
  <c r="JP49" i="8"/>
  <c r="JF49" i="8"/>
  <c r="CP49" i="8"/>
  <c r="HZ49" i="8"/>
  <c r="FW49" i="8"/>
  <c r="GS49" i="8"/>
  <c r="IE49" i="8"/>
  <c r="AS49" i="8"/>
  <c r="CU49" i="8"/>
  <c r="KX49" i="8"/>
  <c r="DD49" i="8"/>
  <c r="ID49" i="8"/>
  <c r="AL49" i="8"/>
  <c r="KV49" i="8"/>
  <c r="EF49" i="8"/>
  <c r="HP49" i="8"/>
  <c r="LS49" i="8"/>
  <c r="NG49" i="8"/>
  <c r="GE49" i="8"/>
  <c r="JO49" i="8"/>
  <c r="IN49" i="8"/>
  <c r="JC49" i="8"/>
  <c r="HL49" i="8"/>
  <c r="DQ49" i="8"/>
  <c r="BM49" i="8"/>
  <c r="KW49" i="8"/>
  <c r="EP49" i="8"/>
  <c r="AM49" i="8"/>
  <c r="CD49" i="8"/>
  <c r="LZ49" i="8"/>
  <c r="CL49" i="8"/>
  <c r="FD49" i="8"/>
  <c r="AD49" i="8"/>
  <c r="EU49" i="8"/>
  <c r="MS49" i="8"/>
  <c r="JV49" i="8"/>
  <c r="BA49" i="8"/>
  <c r="AN49" i="8"/>
  <c r="EH49" i="8"/>
  <c r="GP49" i="8"/>
  <c r="JH49" i="8"/>
  <c r="AT49" i="8"/>
  <c r="KM49" i="8"/>
  <c r="EX49" i="8"/>
  <c r="MD49" i="8"/>
  <c r="FQ49" i="8"/>
  <c r="FH49" i="8"/>
  <c r="KL49" i="8"/>
  <c r="CH49" i="8"/>
  <c r="HU49" i="8"/>
  <c r="LE49" i="8"/>
  <c r="LJ49" i="8"/>
  <c r="BO49" i="8"/>
  <c r="EM49" i="8"/>
  <c r="DE49" i="8"/>
  <c r="CA49" i="8"/>
  <c r="HG49" i="8"/>
  <c r="BZ49" i="8"/>
  <c r="LT49" i="8"/>
  <c r="EV49" i="8"/>
  <c r="GD49" i="8"/>
  <c r="NA49" i="8"/>
  <c r="LH49" i="8"/>
  <c r="NM49" i="8"/>
  <c r="LD49" i="8"/>
  <c r="IM49" i="8"/>
  <c r="DX49" i="8"/>
  <c r="FA49" i="8"/>
  <c r="NR49" i="8"/>
  <c r="AH49" i="8"/>
  <c r="LF49" i="8"/>
  <c r="MC49" i="8"/>
  <c r="JK49" i="8"/>
  <c r="IP49" i="8"/>
  <c r="GX49" i="8"/>
  <c r="HV49" i="8"/>
  <c r="JB49" i="8"/>
  <c r="BN49" i="8"/>
  <c r="LG49" i="8"/>
  <c r="LV49" i="8"/>
  <c r="EI49" i="8"/>
  <c r="KT49" i="8"/>
  <c r="HT49" i="8"/>
  <c r="EE49" i="8"/>
  <c r="KZ49" i="8"/>
  <c r="ER49" i="8"/>
  <c r="NS49" i="8"/>
  <c r="AZ49" i="8"/>
  <c r="NO49" i="8"/>
  <c r="HN49" i="8"/>
  <c r="AC49" i="8"/>
  <c r="BX49" i="8"/>
  <c r="FL49" i="8"/>
  <c r="EC49" i="8"/>
  <c r="LQ49" i="8"/>
  <c r="KJ49" i="8"/>
  <c r="JJ49" i="8"/>
  <c r="BW49" i="8"/>
  <c r="DK49" i="8"/>
  <c r="MW49" i="8"/>
  <c r="DG49" i="8"/>
  <c r="GU49" i="8"/>
  <c r="BB49" i="8"/>
  <c r="NL49" i="8"/>
  <c r="HB49" i="8"/>
  <c r="DJ49" i="8"/>
  <c r="NJ49" i="8"/>
  <c r="EY49" i="8"/>
  <c r="HR49" i="8"/>
  <c r="JW49" i="8"/>
  <c r="DA49" i="8"/>
  <c r="MX49" i="8"/>
  <c r="KA49" i="8"/>
  <c r="FX49" i="8"/>
  <c r="ND49" i="8"/>
  <c r="LB49" i="8"/>
  <c r="LX49" i="8"/>
  <c r="LA49" i="8"/>
  <c r="CC49" i="8"/>
  <c r="LR49" i="8"/>
  <c r="MF49" i="8"/>
  <c r="MN49" i="8"/>
  <c r="CO49" i="8"/>
  <c r="FJ49" i="8"/>
  <c r="CF49" i="8"/>
  <c r="DH49" i="8"/>
  <c r="IZ49" i="8"/>
  <c r="MU49" i="8"/>
  <c r="ML49" i="8"/>
  <c r="DT49" i="8"/>
  <c r="KO49" i="8"/>
  <c r="NF49" i="8"/>
  <c r="CJ49" i="8"/>
  <c r="MZ49" i="8"/>
  <c r="EO49" i="8"/>
  <c r="CS49" i="8"/>
  <c r="CT49" i="8"/>
  <c r="HE49" i="8"/>
  <c r="AI49" i="8"/>
  <c r="AR49" i="8"/>
  <c r="AG49" i="8"/>
  <c r="O48" i="12"/>
  <c r="IK49" i="8"/>
  <c r="KS49" i="8"/>
  <c r="IB49" i="8"/>
  <c r="IX49" i="8"/>
  <c r="JY49" i="8"/>
  <c r="LL49" i="8"/>
  <c r="MH49" i="8"/>
  <c r="DB49" i="8"/>
  <c r="BF49" i="8"/>
  <c r="FK49" i="8"/>
  <c r="HS49" i="8"/>
  <c r="MT49" i="8"/>
  <c r="AF49" i="8"/>
  <c r="GA49" i="8"/>
  <c r="GZ49" i="8"/>
  <c r="GM49" i="8"/>
  <c r="JZ49" i="8"/>
  <c r="KC49" i="8"/>
  <c r="HI49" i="8"/>
  <c r="CW49" i="8"/>
  <c r="BR49" i="8"/>
  <c r="LK49" i="8"/>
  <c r="MI49" i="8"/>
  <c r="HK49" i="8"/>
  <c r="LM49" i="8"/>
  <c r="DC49" i="8"/>
  <c r="EL49" i="8"/>
  <c r="NT49" i="8"/>
  <c r="GN49" i="8"/>
  <c r="HY49" i="8"/>
  <c r="ES49" i="8"/>
  <c r="DR49" i="8"/>
  <c r="HA49" i="8"/>
  <c r="JI49" i="8"/>
  <c r="HO49" i="8"/>
  <c r="OB49" i="8"/>
  <c r="CV49" i="8"/>
  <c r="MV49" i="8"/>
  <c r="EB49" i="8"/>
  <c r="GV49" i="8"/>
  <c r="DU49" i="8"/>
  <c r="LY49" i="8"/>
  <c r="ME49" i="8"/>
  <c r="CB49" i="8"/>
  <c r="NH49" i="8"/>
  <c r="NY49" i="8"/>
  <c r="FB49" i="8"/>
  <c r="CQ49" i="8"/>
  <c r="BJ49" i="8"/>
  <c r="NQ49" i="8"/>
  <c r="AP49" i="8"/>
  <c r="IL49" i="8"/>
  <c r="DM49" i="8"/>
  <c r="GI49" i="8"/>
  <c r="DW49" i="8"/>
  <c r="IQ49" i="8"/>
  <c r="KY49" i="8"/>
  <c r="KE49" i="8"/>
  <c r="MM49" i="8"/>
  <c r="OA49" i="8"/>
  <c r="DO49" i="8"/>
  <c r="CM49" i="8"/>
  <c r="JU49" i="8"/>
  <c r="DI49" i="8"/>
  <c r="NE49" i="8"/>
  <c r="BE49" i="8"/>
  <c r="IR49" i="8"/>
  <c r="LN49" i="8"/>
  <c r="BT49" i="8"/>
  <c r="AW49" i="8"/>
  <c r="KP49" i="8"/>
  <c r="NB49" i="8"/>
  <c r="JE49" i="8"/>
  <c r="KB49" i="8"/>
  <c r="ED49" i="8"/>
  <c r="MP49" i="8"/>
  <c r="JA49" i="8"/>
  <c r="FM49" i="8"/>
  <c r="LU49" i="8"/>
  <c r="AV49" i="8"/>
  <c r="DV49" i="8"/>
  <c r="HM49" i="8"/>
  <c r="KG49" i="8"/>
  <c r="GY49" i="8"/>
  <c r="BI49" i="8"/>
  <c r="KR49" i="8"/>
  <c r="IA49" i="8"/>
  <c r="II49" i="8"/>
  <c r="FR49" i="8"/>
  <c r="EJ49" i="8"/>
  <c r="HD49" i="8"/>
  <c r="GK49" i="8"/>
  <c r="NC49" i="8"/>
  <c r="OC49" i="8"/>
  <c r="NI49" i="8"/>
  <c r="EG49" i="8"/>
  <c r="FT49" i="8"/>
  <c r="JN49" i="8"/>
  <c r="HQ49" i="8"/>
  <c r="NP49" i="8"/>
  <c r="HC49" i="8"/>
  <c r="BY49" i="8"/>
  <c r="ET49" i="8"/>
  <c r="KD49" i="8"/>
  <c r="MJ49" i="8"/>
  <c r="LI49" i="8"/>
  <c r="MR49" i="8"/>
  <c r="AK49" i="8"/>
  <c r="JL49" i="8"/>
  <c r="IU49" i="8"/>
  <c r="GT49" i="8"/>
  <c r="FI49" i="8"/>
  <c r="GL49" i="8"/>
  <c r="NV49" i="8"/>
  <c r="KF49" i="8"/>
  <c r="AU49" i="8"/>
  <c r="FC49" i="8"/>
  <c r="HF49" i="8"/>
  <c r="DZ49" i="8"/>
  <c r="BC49" i="8"/>
  <c r="FZ49" i="8"/>
  <c r="KQ49" i="8"/>
  <c r="CX49" i="8"/>
  <c r="JX49" i="8"/>
  <c r="FS49" i="8"/>
  <c r="IJ49" i="8"/>
  <c r="DN49" i="8"/>
  <c r="KK49" i="8"/>
  <c r="BV49" i="8"/>
  <c r="MA49" i="8"/>
  <c r="JG49" i="8"/>
  <c r="GB49" i="8"/>
  <c r="GF49" i="8"/>
  <c r="BD49" i="8"/>
  <c r="JQ49" i="8"/>
  <c r="IY49" i="8"/>
  <c r="IG49" i="8"/>
  <c r="NU49" i="8"/>
  <c r="CR49" i="8"/>
  <c r="BQ49" i="8"/>
  <c r="MY49" i="8"/>
  <c r="NZ49" i="8"/>
  <c r="AQ49" i="8"/>
  <c r="IC49" i="8"/>
  <c r="GH49" i="8"/>
  <c r="FN49" i="8"/>
  <c r="P49" i="8"/>
  <c r="IW49" i="8"/>
  <c r="MG49" i="8"/>
  <c r="GQ49" i="8"/>
  <c r="IV49" i="8"/>
  <c r="GC49" i="8"/>
  <c r="CE49" i="8"/>
  <c r="BU49" i="8"/>
  <c r="JT49" i="8"/>
  <c r="JM49" i="8"/>
  <c r="DF49" i="8"/>
  <c r="GO49" i="8"/>
  <c r="CN49" i="8"/>
  <c r="MB49" i="8"/>
  <c r="AX49" i="8"/>
  <c r="EQ49" i="8"/>
  <c r="EK49" i="8"/>
  <c r="HX49" i="8"/>
  <c r="IS49" i="8"/>
  <c r="NX49" i="8"/>
  <c r="EW49" i="8"/>
  <c r="FG49" i="8"/>
  <c r="FP49" i="8"/>
  <c r="GR49" i="8"/>
  <c r="HH49" i="8"/>
  <c r="LO49" i="8"/>
  <c r="NW49" i="8"/>
  <c r="FY49" i="8"/>
  <c r="IF49" i="8"/>
  <c r="BS49" i="8"/>
  <c r="LP49" i="8"/>
  <c r="AE49" i="8"/>
  <c r="CI49" i="8"/>
  <c r="KU49" i="8"/>
  <c r="CY49" i="8"/>
  <c r="MQ49" i="8"/>
  <c r="CG49" i="8"/>
  <c r="IQ53" i="8"/>
  <c r="HL53" i="8"/>
  <c r="FX53" i="8"/>
  <c r="NP53" i="8"/>
  <c r="LQ53" i="8"/>
  <c r="FM53" i="8"/>
  <c r="BO53" i="8"/>
  <c r="HI53" i="8"/>
  <c r="DL53" i="8"/>
  <c r="AC53" i="8"/>
  <c r="MD53" i="8"/>
  <c r="DQ53" i="8"/>
  <c r="HW53" i="8"/>
  <c r="JC53" i="8"/>
  <c r="KR53" i="8"/>
  <c r="EA53" i="8"/>
  <c r="MQ53" i="8"/>
  <c r="LH53" i="8"/>
  <c r="LL53" i="8"/>
  <c r="DD53" i="8"/>
  <c r="CR53" i="8"/>
  <c r="MY53" i="8"/>
  <c r="FZ53" i="8"/>
  <c r="EQ53" i="8"/>
  <c r="JW53" i="8"/>
  <c r="KH53" i="8"/>
  <c r="MC53" i="8"/>
  <c r="MJ53" i="8"/>
  <c r="MR53" i="8"/>
  <c r="CI53" i="8"/>
  <c r="DB53" i="8"/>
  <c r="GJ53" i="8"/>
  <c r="ID53" i="8"/>
  <c r="IG53" i="8"/>
  <c r="EJ53" i="8"/>
  <c r="BA53" i="8"/>
  <c r="NA53" i="8"/>
  <c r="FO53" i="8"/>
  <c r="HO53" i="8"/>
  <c r="HA53" i="8"/>
  <c r="EB53" i="8"/>
  <c r="ME53" i="8"/>
  <c r="HQ53" i="8"/>
  <c r="BG53" i="8"/>
  <c r="CP53" i="8"/>
  <c r="NW53" i="8"/>
  <c r="IJ53" i="8"/>
  <c r="FG53" i="8"/>
  <c r="FJ53" i="8"/>
  <c r="BV53" i="8"/>
  <c r="NO53" i="8"/>
  <c r="MO53" i="8"/>
  <c r="HK53" i="8"/>
  <c r="KE53" i="8"/>
  <c r="AN53" i="8"/>
  <c r="BB53" i="8"/>
  <c r="GW53" i="8"/>
  <c r="FR53" i="8"/>
  <c r="JR53" i="8"/>
  <c r="JE53" i="8"/>
  <c r="FH53" i="8"/>
  <c r="BZ53" i="8"/>
  <c r="O52" i="12"/>
  <c r="DI53" i="8"/>
  <c r="CA53" i="8"/>
  <c r="LA53" i="8"/>
  <c r="FB53" i="8"/>
  <c r="NJ53" i="8"/>
  <c r="MU53" i="8"/>
  <c r="KD53" i="8"/>
  <c r="JI53" i="8"/>
  <c r="AO53" i="8"/>
  <c r="KI53" i="8"/>
  <c r="CM53" i="8"/>
  <c r="HX53" i="8"/>
  <c r="ER53" i="8"/>
  <c r="ET53" i="8"/>
  <c r="FY53" i="8"/>
  <c r="JY53" i="8"/>
  <c r="CC53" i="8"/>
  <c r="MW53" i="8"/>
  <c r="EG53" i="8"/>
  <c r="DS53" i="8"/>
  <c r="GY53" i="8"/>
  <c r="KT53" i="8"/>
  <c r="P53" i="8"/>
  <c r="GH53" i="8"/>
  <c r="DY53" i="8"/>
  <c r="NV53" i="8"/>
  <c r="LF53" i="8"/>
  <c r="CX53" i="8"/>
  <c r="GF53" i="8"/>
  <c r="LS53" i="8"/>
  <c r="HZ53" i="8"/>
  <c r="KA53" i="8"/>
  <c r="BQ53" i="8"/>
  <c r="CV53" i="8"/>
  <c r="EP53" i="8"/>
  <c r="CS53" i="8"/>
  <c r="MX53" i="8"/>
  <c r="DK53" i="8"/>
  <c r="AW53" i="8"/>
  <c r="AI53" i="8"/>
  <c r="AU53" i="8"/>
  <c r="NY53" i="8"/>
  <c r="EV53" i="8"/>
  <c r="CJ53" i="8"/>
  <c r="CL53" i="8"/>
  <c r="FC53" i="8"/>
  <c r="IH53" i="8"/>
  <c r="LZ53" i="8"/>
  <c r="BI53" i="8"/>
  <c r="IE53" i="8"/>
  <c r="CE53" i="8"/>
  <c r="FT53" i="8"/>
  <c r="MZ53" i="8"/>
  <c r="CY53" i="8"/>
  <c r="IV53" i="8"/>
  <c r="NN53" i="8"/>
  <c r="DW53" i="8"/>
  <c r="OA53" i="8"/>
  <c r="KS53" i="8"/>
  <c r="EU53" i="8"/>
  <c r="AK53" i="8"/>
  <c r="BJ53" i="8"/>
  <c r="JL53" i="8"/>
  <c r="IN53" i="8"/>
  <c r="NI53" i="8"/>
  <c r="GA53" i="8"/>
  <c r="NB53" i="8"/>
  <c r="DC53" i="8"/>
  <c r="BF53" i="8"/>
  <c r="JA53" i="8"/>
  <c r="DZ53" i="8"/>
  <c r="GK53" i="8"/>
  <c r="JT53" i="8"/>
  <c r="NF53" i="8"/>
  <c r="EC53" i="8"/>
  <c r="IR53" i="8"/>
  <c r="JQ53" i="8"/>
  <c r="GR53" i="8"/>
  <c r="FN53" i="8"/>
  <c r="HB53" i="8"/>
  <c r="JK53" i="8"/>
  <c r="BE53" i="8"/>
  <c r="NT53" i="8"/>
  <c r="JG53" i="8"/>
  <c r="AE53" i="8"/>
  <c r="GB53" i="8"/>
  <c r="MN53" i="8"/>
  <c r="LB53" i="8"/>
  <c r="MH53" i="8"/>
  <c r="FQ53" i="8"/>
  <c r="BC53" i="8"/>
  <c r="IO53" i="8"/>
  <c r="EK53" i="8"/>
  <c r="HD53" i="8"/>
  <c r="HJ53" i="8"/>
  <c r="LJ53" i="8"/>
  <c r="FE53" i="8"/>
  <c r="HU53" i="8"/>
  <c r="KV53" i="8"/>
  <c r="BM53" i="8"/>
  <c r="GN53" i="8"/>
  <c r="NR53" i="8"/>
  <c r="KN53" i="8"/>
  <c r="ES53" i="8"/>
  <c r="GT53" i="8"/>
  <c r="CB53" i="8"/>
  <c r="EO53" i="8"/>
  <c r="EN53" i="8"/>
  <c r="BS53" i="8"/>
  <c r="AH53" i="8"/>
  <c r="NZ53" i="8"/>
  <c r="HF53" i="8"/>
  <c r="AV53" i="8"/>
  <c r="CO53" i="8"/>
  <c r="BU53" i="8"/>
  <c r="OC53" i="8"/>
  <c r="HS53" i="8"/>
  <c r="CG53" i="8"/>
  <c r="FA53" i="8"/>
  <c r="IW53" i="8"/>
  <c r="JU53" i="8"/>
  <c r="NM53" i="8"/>
  <c r="GQ53" i="8"/>
  <c r="JB53" i="8"/>
  <c r="NH53" i="8"/>
  <c r="AY53" i="8"/>
  <c r="LY53" i="8"/>
  <c r="AS53" i="8"/>
  <c r="GU53" i="8"/>
  <c r="IF53" i="8"/>
  <c r="AF53" i="8"/>
  <c r="KX53" i="8"/>
  <c r="CK53" i="8"/>
  <c r="AR53" i="8"/>
  <c r="KB53" i="8"/>
  <c r="LD53" i="8"/>
  <c r="FP53" i="8"/>
  <c r="BL53" i="8"/>
  <c r="JN53" i="8"/>
  <c r="GO53" i="8"/>
  <c r="GC53" i="8"/>
  <c r="BP53" i="8"/>
  <c r="GI53" i="8"/>
  <c r="KF53" i="8"/>
  <c r="LC53" i="8"/>
  <c r="LN53" i="8"/>
  <c r="AL53" i="8"/>
  <c r="HY53" i="8"/>
  <c r="LP53" i="8"/>
  <c r="EW53" i="8"/>
  <c r="JS53" i="8"/>
  <c r="ND53" i="8"/>
  <c r="MB53" i="8"/>
  <c r="EX53" i="8"/>
  <c r="LK53" i="8"/>
  <c r="FW53" i="8"/>
  <c r="NX53" i="8"/>
  <c r="FK53" i="8"/>
  <c r="EF53" i="8"/>
  <c r="MF53" i="8"/>
  <c r="DP53" i="8"/>
  <c r="EE53" i="8"/>
  <c r="NG53" i="8"/>
  <c r="NE53" i="8"/>
  <c r="CT53" i="8"/>
  <c r="EY53" i="8"/>
  <c r="AX53" i="8"/>
  <c r="IS53" i="8"/>
  <c r="JZ53" i="8"/>
  <c r="DE53" i="8"/>
  <c r="MT53" i="8"/>
  <c r="NQ53" i="8"/>
  <c r="CN53" i="8"/>
  <c r="KP53" i="8"/>
  <c r="FI53" i="8"/>
  <c r="HC53" i="8"/>
  <c r="KU53" i="8"/>
  <c r="FU53" i="8"/>
  <c r="LE53" i="8"/>
  <c r="BR53" i="8"/>
  <c r="DF53" i="8"/>
  <c r="IC53" i="8"/>
  <c r="HP53" i="8"/>
  <c r="GX53" i="8"/>
  <c r="BW53" i="8"/>
  <c r="KG53" i="8"/>
  <c r="KZ53" i="8"/>
  <c r="DN53" i="8"/>
  <c r="KL53" i="8"/>
  <c r="AP53" i="8"/>
  <c r="HT53" i="8"/>
  <c r="GM53" i="8"/>
  <c r="AZ53" i="8"/>
  <c r="NS53" i="8"/>
  <c r="GD53" i="8"/>
  <c r="CD53" i="8"/>
  <c r="AT53" i="8"/>
  <c r="HE53" i="8"/>
  <c r="CW53" i="8"/>
  <c r="FD53" i="8"/>
  <c r="IM53" i="8"/>
  <c r="DO53" i="8"/>
  <c r="IP53" i="8"/>
  <c r="AM53" i="8"/>
  <c r="LO53" i="8"/>
  <c r="DX53" i="8"/>
  <c r="CH53" i="8"/>
  <c r="LG53" i="8"/>
  <c r="HV53" i="8"/>
  <c r="LV53" i="8"/>
  <c r="JD53" i="8"/>
  <c r="CU53" i="8"/>
  <c r="OB53" i="8"/>
  <c r="II53" i="8"/>
  <c r="FS53" i="8"/>
  <c r="CF53" i="8"/>
  <c r="HG53" i="8"/>
  <c r="IT53" i="8"/>
  <c r="DH53" i="8"/>
  <c r="KK53" i="8"/>
  <c r="EM53" i="8"/>
  <c r="FF53" i="8"/>
  <c r="AJ53" i="8"/>
  <c r="GZ53" i="8"/>
  <c r="GL53" i="8"/>
  <c r="IK53" i="8"/>
  <c r="EI53" i="8"/>
  <c r="BH53" i="8"/>
  <c r="HM53" i="8"/>
  <c r="GS53" i="8"/>
  <c r="BY53" i="8"/>
  <c r="GG53" i="8"/>
  <c r="JM53" i="8"/>
  <c r="BT53" i="8"/>
  <c r="NK53" i="8"/>
  <c r="AG53" i="8"/>
  <c r="EL53" i="8"/>
  <c r="HN53" i="8"/>
  <c r="BK53" i="8"/>
  <c r="KC53" i="8"/>
  <c r="DA53" i="8"/>
  <c r="IA53" i="8"/>
  <c r="MI53" i="8"/>
  <c r="IY53" i="8"/>
  <c r="DG53" i="8"/>
  <c r="IX53" i="8"/>
  <c r="MV53" i="8"/>
  <c r="EZ53" i="8"/>
  <c r="IZ53" i="8"/>
  <c r="LT53" i="8"/>
  <c r="KM53" i="8"/>
  <c r="MM53" i="8"/>
  <c r="LX53" i="8"/>
  <c r="IB53" i="8"/>
  <c r="DU53" i="8"/>
  <c r="MS53" i="8"/>
  <c r="GP53" i="8"/>
  <c r="LM53" i="8"/>
  <c r="MG53" i="8"/>
  <c r="ED53" i="8"/>
  <c r="LI53" i="8"/>
  <c r="JF53" i="8"/>
  <c r="JJ53" i="8"/>
  <c r="KY53" i="8"/>
  <c r="DV53" i="8"/>
  <c r="IU53" i="8"/>
  <c r="MK53" i="8"/>
  <c r="DJ53" i="8"/>
  <c r="KQ53" i="8"/>
  <c r="LR53" i="8"/>
  <c r="EH53" i="8"/>
  <c r="HH53" i="8"/>
  <c r="LU53" i="8"/>
  <c r="MP53" i="8"/>
  <c r="GV53" i="8"/>
  <c r="JV53" i="8"/>
  <c r="BX53" i="8"/>
  <c r="DT53" i="8"/>
  <c r="NL53" i="8"/>
  <c r="DR53" i="8"/>
  <c r="CZ53" i="8"/>
  <c r="KW53" i="8"/>
  <c r="KO53" i="8"/>
  <c r="BN53" i="8"/>
  <c r="AQ53" i="8"/>
  <c r="IL53" i="8"/>
  <c r="NC53" i="8"/>
  <c r="KJ53" i="8"/>
  <c r="LW53" i="8"/>
  <c r="FL53" i="8"/>
  <c r="JO53" i="8"/>
  <c r="ML53" i="8"/>
  <c r="DM53" i="8"/>
  <c r="JH53" i="8"/>
  <c r="NU53" i="8"/>
  <c r="GE53" i="8"/>
  <c r="FV53" i="8"/>
  <c r="HR53" i="8"/>
  <c r="BD53" i="8"/>
  <c r="JX53" i="8"/>
  <c r="JP53" i="8"/>
  <c r="AD53" i="8"/>
  <c r="CQ53" i="8"/>
  <c r="MA53" i="8"/>
  <c r="JE85" i="8"/>
  <c r="HR85" i="8"/>
  <c r="HC85" i="8"/>
  <c r="JL85" i="8"/>
  <c r="NQ85" i="8"/>
  <c r="HM85" i="8"/>
  <c r="HN85" i="8"/>
  <c r="BI85" i="8"/>
  <c r="NI85" i="8"/>
  <c r="NG85" i="8"/>
  <c r="KA85" i="8"/>
  <c r="MJ85" i="8"/>
  <c r="DD85" i="8"/>
  <c r="O84" i="12"/>
  <c r="BK85" i="8"/>
  <c r="EH85" i="8"/>
  <c r="GC85" i="8"/>
  <c r="NH85" i="8"/>
  <c r="FT85" i="8"/>
  <c r="KC85" i="8"/>
  <c r="ID85" i="8"/>
  <c r="JO85" i="8"/>
  <c r="HZ85" i="8"/>
  <c r="MQ85" i="8"/>
  <c r="EU85" i="8"/>
  <c r="GV85" i="8"/>
  <c r="IC85" i="8"/>
  <c r="DO85" i="8"/>
  <c r="BE85" i="8"/>
  <c r="NW85" i="8"/>
  <c r="DZ85" i="8"/>
  <c r="GE85" i="8"/>
  <c r="NJ85" i="8"/>
  <c r="BT85" i="8"/>
  <c r="IB85" i="8"/>
  <c r="DH85" i="8"/>
  <c r="GG85" i="8"/>
  <c r="MI85" i="8"/>
  <c r="NB85" i="8"/>
  <c r="IG85" i="8"/>
  <c r="DI85" i="8"/>
  <c r="BA85" i="8"/>
  <c r="AJ85" i="8"/>
  <c r="GF85" i="8"/>
  <c r="MT85" i="8"/>
  <c r="AX85" i="8"/>
  <c r="GK85" i="8"/>
  <c r="HJ85" i="8"/>
  <c r="IL85" i="8"/>
  <c r="GY85" i="8"/>
  <c r="MP85" i="8"/>
  <c r="BR85" i="8"/>
  <c r="HT85" i="8"/>
  <c r="GP85" i="8"/>
  <c r="KI85" i="8"/>
  <c r="LX85" i="8"/>
  <c r="BV85" i="8"/>
  <c r="KK85" i="8"/>
  <c r="EG85" i="8"/>
  <c r="HO85" i="8"/>
  <c r="AD85" i="8"/>
  <c r="ND85" i="8"/>
  <c r="JN85" i="8"/>
  <c r="DP85" i="8"/>
  <c r="BF85" i="8"/>
  <c r="DS85" i="8"/>
  <c r="ET85" i="8"/>
  <c r="NS85" i="8"/>
  <c r="LZ85" i="8"/>
  <c r="NY85" i="8"/>
  <c r="KB85" i="8"/>
  <c r="FQ85" i="8"/>
  <c r="HP85" i="8"/>
  <c r="MH85" i="8"/>
  <c r="FZ85" i="8"/>
  <c r="AZ85" i="8"/>
  <c r="KD85" i="8"/>
  <c r="FJ85" i="8"/>
  <c r="GQ85" i="8"/>
  <c r="DW85" i="8"/>
  <c r="AL85" i="8"/>
  <c r="LA85" i="8"/>
  <c r="LM85" i="8"/>
  <c r="DX85" i="8"/>
  <c r="AQ85" i="8"/>
  <c r="EQ85" i="8"/>
  <c r="CM85" i="8"/>
  <c r="LH85" i="8"/>
  <c r="JX85" i="8"/>
  <c r="IR85" i="8"/>
  <c r="IP85" i="8"/>
  <c r="MM85" i="8"/>
  <c r="HV85" i="8"/>
  <c r="NL85" i="8"/>
  <c r="IF85" i="8"/>
  <c r="JF85" i="8"/>
  <c r="HB85" i="8"/>
  <c r="CK85" i="8"/>
  <c r="IW85" i="8"/>
  <c r="CY85" i="8"/>
  <c r="ML85" i="8"/>
  <c r="HW85" i="8"/>
  <c r="JC85" i="8"/>
  <c r="CG85" i="8"/>
  <c r="NC85" i="8"/>
  <c r="MK85" i="8"/>
  <c r="KV85" i="8"/>
  <c r="NK85" i="8"/>
  <c r="BN85" i="8"/>
  <c r="OC85" i="8"/>
  <c r="BL85" i="8"/>
  <c r="KZ85" i="8"/>
  <c r="BC85" i="8"/>
  <c r="LU85" i="8"/>
  <c r="NX85" i="8"/>
  <c r="BB85" i="8"/>
  <c r="HS85" i="8"/>
  <c r="KX85" i="8"/>
  <c r="GM85" i="8"/>
  <c r="IJ85" i="8"/>
  <c r="AG85" i="8"/>
  <c r="CI85" i="8"/>
  <c r="KY85" i="8"/>
  <c r="IH85" i="8"/>
  <c r="AO85" i="8"/>
  <c r="ER85" i="8"/>
  <c r="CL85" i="8"/>
  <c r="FD85" i="8"/>
  <c r="IZ85" i="8"/>
  <c r="FV85" i="8"/>
  <c r="AK85" i="8"/>
  <c r="JW85" i="8"/>
  <c r="FM85" i="8"/>
  <c r="GR85" i="8"/>
  <c r="LD85" i="8"/>
  <c r="MS85" i="8"/>
  <c r="DN85" i="8"/>
  <c r="DE85" i="8"/>
  <c r="IY85" i="8"/>
  <c r="AY85" i="8"/>
  <c r="AV85" i="8"/>
  <c r="JB85" i="8"/>
  <c r="JZ85" i="8"/>
  <c r="CQ85" i="8"/>
  <c r="KO85" i="8"/>
  <c r="EJ85" i="8"/>
  <c r="KS85" i="8"/>
  <c r="AU85" i="8"/>
  <c r="CS85" i="8"/>
  <c r="BX85" i="8"/>
  <c r="GI85" i="8"/>
  <c r="KG85" i="8"/>
  <c r="MX85" i="8"/>
  <c r="MR85" i="8"/>
  <c r="EX85" i="8"/>
  <c r="GA85" i="8"/>
  <c r="EK85" i="8"/>
  <c r="DM85" i="8"/>
  <c r="CP85" i="8"/>
  <c r="FY85" i="8"/>
  <c r="FK85" i="8"/>
  <c r="CV85" i="8"/>
  <c r="IV85" i="8"/>
  <c r="IS85" i="8"/>
  <c r="LT85" i="8"/>
  <c r="HI85" i="8"/>
  <c r="KR85" i="8"/>
  <c r="EE85" i="8"/>
  <c r="DV85" i="8"/>
  <c r="FL85" i="8"/>
  <c r="BQ85" i="8"/>
  <c r="LN85" i="8"/>
  <c r="JU85" i="8"/>
  <c r="JJ85" i="8"/>
  <c r="DA85" i="8"/>
  <c r="NZ85" i="8"/>
  <c r="LJ85" i="8"/>
  <c r="HQ85" i="8"/>
  <c r="FW85" i="8"/>
  <c r="DQ85" i="8"/>
  <c r="DU85" i="8"/>
  <c r="AM85" i="8"/>
  <c r="FP85" i="8"/>
  <c r="FS85" i="8"/>
  <c r="KQ85" i="8"/>
  <c r="CC85" i="8"/>
  <c r="BZ85" i="8"/>
  <c r="BW85" i="8"/>
  <c r="JY85" i="8"/>
  <c r="LL85" i="8"/>
  <c r="LG85" i="8"/>
  <c r="LQ85" i="8"/>
  <c r="GT85" i="8"/>
  <c r="EY85" i="8"/>
  <c r="AN85" i="8"/>
  <c r="MC85" i="8"/>
  <c r="FA85" i="8"/>
  <c r="FR85" i="8"/>
  <c r="HX85" i="8"/>
  <c r="AT85" i="8"/>
  <c r="JT85" i="8"/>
  <c r="BM85" i="8"/>
  <c r="DR85" i="8"/>
  <c r="MZ85" i="8"/>
  <c r="BY85" i="8"/>
  <c r="FB85" i="8"/>
  <c r="HG85" i="8"/>
  <c r="GZ85" i="8"/>
  <c r="KE85" i="8"/>
  <c r="JV85" i="8"/>
  <c r="JS85" i="8"/>
  <c r="MO85" i="8"/>
  <c r="MF85" i="8"/>
  <c r="KL85" i="8"/>
  <c r="HL85" i="8"/>
  <c r="HY85" i="8"/>
  <c r="AE85" i="8"/>
  <c r="BP85" i="8"/>
  <c r="EA85" i="8"/>
  <c r="EW85" i="8"/>
  <c r="EZ85" i="8"/>
  <c r="IO85" i="8"/>
  <c r="JA85" i="8"/>
  <c r="DJ85" i="8"/>
  <c r="GS85" i="8"/>
  <c r="DT85" i="8"/>
  <c r="EF85" i="8"/>
  <c r="LS85" i="8"/>
  <c r="HH85" i="8"/>
  <c r="KH85" i="8"/>
  <c r="KM85" i="8"/>
  <c r="EC85" i="8"/>
  <c r="DK85" i="8"/>
  <c r="DG85" i="8"/>
  <c r="CX85" i="8"/>
  <c r="NT85" i="8"/>
  <c r="JG85" i="8"/>
  <c r="JR85" i="8"/>
  <c r="NU85" i="8"/>
  <c r="KJ85" i="8"/>
  <c r="AW85" i="8"/>
  <c r="FF85" i="8"/>
  <c r="AC85" i="8"/>
  <c r="LY85" i="8"/>
  <c r="JQ85" i="8"/>
  <c r="DF85" i="8"/>
  <c r="EM85" i="8"/>
  <c r="IM85" i="8"/>
  <c r="IK85" i="8"/>
  <c r="MD85" i="8"/>
  <c r="KN85" i="8"/>
  <c r="JK85" i="8"/>
  <c r="CA85" i="8"/>
  <c r="BS85" i="8"/>
  <c r="LW85" i="8"/>
  <c r="LE85" i="8"/>
  <c r="LB85" i="8"/>
  <c r="KW85" i="8"/>
  <c r="AR85" i="8"/>
  <c r="KF85" i="8"/>
  <c r="MY85" i="8"/>
  <c r="BO85" i="8"/>
  <c r="KT85" i="8"/>
  <c r="IU85" i="8"/>
  <c r="HA85" i="8"/>
  <c r="CD85" i="8"/>
  <c r="NA85" i="8"/>
  <c r="CF85" i="8"/>
  <c r="GJ85" i="8"/>
  <c r="KP85" i="8"/>
  <c r="CN85" i="8"/>
  <c r="IX85" i="8"/>
  <c r="FX85" i="8"/>
  <c r="HE85" i="8"/>
  <c r="DC85" i="8"/>
  <c r="FH85" i="8"/>
  <c r="AF85" i="8"/>
  <c r="JI85" i="8"/>
  <c r="FE85" i="8"/>
  <c r="EL85" i="8"/>
  <c r="EI85" i="8"/>
  <c r="CH85" i="8"/>
  <c r="HD85" i="8"/>
  <c r="FN85" i="8"/>
  <c r="AH85" i="8"/>
  <c r="OB85" i="8"/>
  <c r="LC85" i="8"/>
  <c r="AI85" i="8"/>
  <c r="EV85" i="8"/>
  <c r="GU85" i="8"/>
  <c r="JD85" i="8"/>
  <c r="IT85" i="8"/>
  <c r="IN85" i="8"/>
  <c r="CJ85" i="8"/>
  <c r="NM85" i="8"/>
  <c r="LO85" i="8"/>
  <c r="KU85" i="8"/>
  <c r="FU85" i="8"/>
  <c r="GX85" i="8"/>
  <c r="NP85" i="8"/>
  <c r="NF85" i="8"/>
  <c r="MV85" i="8"/>
  <c r="ME85" i="8"/>
  <c r="MB85" i="8"/>
  <c r="GL85" i="8"/>
  <c r="CO85" i="8"/>
  <c r="GW85" i="8"/>
  <c r="NO85" i="8"/>
  <c r="AS85" i="8"/>
  <c r="CU85" i="8"/>
  <c r="MG85" i="8"/>
  <c r="ED85" i="8"/>
  <c r="HK85" i="8"/>
  <c r="CE85" i="8"/>
  <c r="CB85" i="8"/>
  <c r="II85" i="8"/>
  <c r="OA85" i="8"/>
  <c r="LI85" i="8"/>
  <c r="DB85" i="8"/>
  <c r="GO85" i="8"/>
  <c r="IE85" i="8"/>
  <c r="DY85" i="8"/>
  <c r="IA85" i="8"/>
  <c r="FC85" i="8"/>
  <c r="LK85" i="8"/>
  <c r="GH85" i="8"/>
  <c r="FO85" i="8"/>
  <c r="BJ85" i="8"/>
  <c r="CZ85" i="8"/>
  <c r="MU85" i="8"/>
  <c r="CR85" i="8"/>
  <c r="MW85" i="8"/>
  <c r="CW85" i="8"/>
  <c r="HF85" i="8"/>
  <c r="FI85" i="8"/>
  <c r="IQ85" i="8"/>
  <c r="AP85" i="8"/>
  <c r="DL85" i="8"/>
  <c r="NN85" i="8"/>
  <c r="LF85" i="8"/>
  <c r="EN85" i="8"/>
  <c r="FG85" i="8"/>
  <c r="BU85" i="8"/>
  <c r="JM85" i="8"/>
  <c r="NV85" i="8"/>
  <c r="P85" i="8"/>
  <c r="NE85" i="8"/>
  <c r="MN85" i="8"/>
  <c r="BD85" i="8"/>
  <c r="EB85" i="8"/>
  <c r="LR85" i="8"/>
  <c r="EP85" i="8"/>
  <c r="BG85" i="8"/>
  <c r="JH85" i="8"/>
  <c r="GD85" i="8"/>
  <c r="HU85" i="8"/>
  <c r="EO85" i="8"/>
  <c r="BH85" i="8"/>
  <c r="MA85" i="8"/>
  <c r="NR85" i="8"/>
  <c r="LV85" i="8"/>
  <c r="GN85" i="8"/>
  <c r="JP85" i="8"/>
  <c r="GB85" i="8"/>
  <c r="LP85" i="8"/>
  <c r="ES85" i="8"/>
  <c r="CT85" i="8"/>
  <c r="CJ22" i="8"/>
  <c r="AK22" i="8"/>
  <c r="CP22" i="8"/>
  <c r="BD22" i="8"/>
  <c r="LV22" i="8"/>
  <c r="FO22" i="8"/>
  <c r="IE22" i="8"/>
  <c r="DY22" i="8"/>
  <c r="CU22" i="8"/>
  <c r="LN22" i="8"/>
  <c r="NH22" i="8"/>
  <c r="KV22" i="8"/>
  <c r="LB22" i="8"/>
  <c r="GP22" i="8"/>
  <c r="AZ22" i="8"/>
  <c r="AX22" i="8"/>
  <c r="NO22" i="8"/>
  <c r="DL22" i="8"/>
  <c r="IS22" i="8"/>
  <c r="LY22" i="8"/>
  <c r="GK22" i="8"/>
  <c r="EP22" i="8"/>
  <c r="DV22" i="8"/>
  <c r="HA22" i="8"/>
  <c r="CX22" i="8"/>
  <c r="NZ22" i="8"/>
  <c r="MT22" i="8"/>
  <c r="MZ22" i="8"/>
  <c r="NC22" i="8"/>
  <c r="NV22" i="8"/>
  <c r="CT22" i="8"/>
  <c r="ET22" i="8"/>
  <c r="DH22" i="8"/>
  <c r="JU22" i="8"/>
  <c r="AH22" i="8"/>
  <c r="O21" i="12"/>
  <c r="CS22" i="8"/>
  <c r="FK22" i="8"/>
  <c r="FW22" i="8"/>
  <c r="HH22" i="8"/>
  <c r="AO22" i="8"/>
  <c r="IR22" i="8"/>
  <c r="KH22" i="8"/>
  <c r="AD22" i="8"/>
  <c r="DD22" i="8"/>
  <c r="KC22" i="8"/>
  <c r="LP22" i="8"/>
  <c r="DI22" i="8"/>
  <c r="BF22" i="8"/>
  <c r="HS22" i="8"/>
  <c r="GI22" i="8"/>
  <c r="EX22" i="8"/>
  <c r="BI22" i="8"/>
  <c r="HN22" i="8"/>
  <c r="KS22" i="8"/>
  <c r="MJ22" i="8"/>
  <c r="JA22" i="8"/>
  <c r="JP22" i="8"/>
  <c r="EU22" i="8"/>
  <c r="FM22" i="8"/>
  <c r="LW22" i="8"/>
  <c r="MO22" i="8"/>
  <c r="FA22" i="8"/>
  <c r="GU22" i="8"/>
  <c r="GR22" i="8"/>
  <c r="GW22" i="8"/>
  <c r="LK22" i="8"/>
  <c r="NQ22" i="8"/>
  <c r="FD22" i="8"/>
  <c r="CR22" i="8"/>
  <c r="HY22" i="8"/>
  <c r="DS22" i="8"/>
  <c r="AF22" i="8"/>
  <c r="DT22" i="8"/>
  <c r="GL22" i="8"/>
  <c r="KQ22" i="8"/>
  <c r="DZ22" i="8"/>
  <c r="CI22" i="8"/>
  <c r="IX22" i="8"/>
  <c r="KW22" i="8"/>
  <c r="NS22" i="8"/>
  <c r="P22" i="8"/>
  <c r="KF22" i="8"/>
  <c r="CQ22" i="8"/>
  <c r="GZ22" i="8"/>
  <c r="MW22" i="8"/>
  <c r="MG22" i="8"/>
  <c r="LM22" i="8"/>
  <c r="BO22" i="8"/>
  <c r="LQ22" i="8"/>
  <c r="FV22" i="8"/>
  <c r="IT22" i="8"/>
  <c r="JL22" i="8"/>
  <c r="MN22" i="8"/>
  <c r="EH22" i="8"/>
  <c r="CA22" i="8"/>
  <c r="HT22" i="8"/>
  <c r="FY22" i="8"/>
  <c r="OA22" i="8"/>
  <c r="JX22" i="8"/>
  <c r="LL22" i="8"/>
  <c r="ID22" i="8"/>
  <c r="BX22" i="8"/>
  <c r="CE22" i="8"/>
  <c r="AY22" i="8"/>
  <c r="IO22" i="8"/>
  <c r="IM22" i="8"/>
  <c r="CN22" i="8"/>
  <c r="BA22" i="8"/>
  <c r="BG22" i="8"/>
  <c r="DA22" i="8"/>
  <c r="MC22" i="8"/>
  <c r="BY22" i="8"/>
  <c r="GT22" i="8"/>
  <c r="DM22" i="8"/>
  <c r="GX22" i="8"/>
  <c r="DP22" i="8"/>
  <c r="IV22" i="8"/>
  <c r="AL22" i="8"/>
  <c r="HV22" i="8"/>
  <c r="OC22" i="8"/>
  <c r="DF22" i="8"/>
  <c r="BK22" i="8"/>
  <c r="IA22" i="8"/>
  <c r="JM22" i="8"/>
  <c r="LD22" i="8"/>
  <c r="NX22" i="8"/>
  <c r="FH22" i="8"/>
  <c r="LR22" i="8"/>
  <c r="NG22" i="8"/>
  <c r="MP22" i="8"/>
  <c r="GC22" i="8"/>
  <c r="DO22" i="8"/>
  <c r="IC22" i="8"/>
  <c r="ED22" i="8"/>
  <c r="HJ22" i="8"/>
  <c r="HB22" i="8"/>
  <c r="CG22" i="8"/>
  <c r="EQ22" i="8"/>
  <c r="KU22" i="8"/>
  <c r="NL22" i="8"/>
  <c r="FE22" i="8"/>
  <c r="JC22" i="8"/>
  <c r="HQ22" i="8"/>
  <c r="IH22" i="8"/>
  <c r="KO22" i="8"/>
  <c r="HG22" i="8"/>
  <c r="AJ22" i="8"/>
  <c r="JB22" i="8"/>
  <c r="NA22" i="8"/>
  <c r="HZ22" i="8"/>
  <c r="GB22" i="8"/>
  <c r="MK22" i="8"/>
  <c r="BT22" i="8"/>
  <c r="CZ22" i="8"/>
  <c r="EG22" i="8"/>
  <c r="MY22" i="8"/>
  <c r="KI22" i="8"/>
  <c r="MU22" i="8"/>
  <c r="JD22" i="8"/>
  <c r="KL22" i="8"/>
  <c r="BZ22" i="8"/>
  <c r="II22" i="8"/>
  <c r="EO22" i="8"/>
  <c r="JS22" i="8"/>
  <c r="KY22" i="8"/>
  <c r="CL22" i="8"/>
  <c r="BH22" i="8"/>
  <c r="HD22" i="8"/>
  <c r="IG22" i="8"/>
  <c r="JW22" i="8"/>
  <c r="NW22" i="8"/>
  <c r="AV22" i="8"/>
  <c r="KD22" i="8"/>
  <c r="JQ22" i="8"/>
  <c r="IB22" i="8"/>
  <c r="FT22" i="8"/>
  <c r="JT22" i="8"/>
  <c r="FF22" i="8"/>
  <c r="KA22" i="8"/>
  <c r="JH22" i="8"/>
  <c r="BR22" i="8"/>
  <c r="HR22" i="8"/>
  <c r="CM22" i="8"/>
  <c r="NB22" i="8"/>
  <c r="FU22" i="8"/>
  <c r="MA22" i="8"/>
  <c r="AR22" i="8"/>
  <c r="KN22" i="8"/>
  <c r="HM22" i="8"/>
  <c r="JR22" i="8"/>
  <c r="GJ22" i="8"/>
  <c r="NP22" i="8"/>
  <c r="GO22" i="8"/>
  <c r="IZ22" i="8"/>
  <c r="HU22" i="8"/>
  <c r="EL22" i="8"/>
  <c r="GD22" i="8"/>
  <c r="FQ22" i="8"/>
  <c r="LC22" i="8"/>
  <c r="KB22" i="8"/>
  <c r="IF22" i="8"/>
  <c r="ND22" i="8"/>
  <c r="KR22" i="8"/>
  <c r="MH22" i="8"/>
  <c r="JE22" i="8"/>
  <c r="EM22" i="8"/>
  <c r="NT22" i="8"/>
  <c r="DG22" i="8"/>
  <c r="JN22" i="8"/>
  <c r="FL22" i="8"/>
  <c r="BM22" i="8"/>
  <c r="AM22" i="8"/>
  <c r="FI22" i="8"/>
  <c r="GV22" i="8"/>
  <c r="IN22" i="8"/>
  <c r="LS22" i="8"/>
  <c r="FC22" i="8"/>
  <c r="JJ22" i="8"/>
  <c r="HW22" i="8"/>
  <c r="FJ22" i="8"/>
  <c r="AI22" i="8"/>
  <c r="FP22" i="8"/>
  <c r="DW22" i="8"/>
  <c r="CW22" i="8"/>
  <c r="NI22" i="8"/>
  <c r="BW22" i="8"/>
  <c r="NM22" i="8"/>
  <c r="LT22" i="8"/>
  <c r="JV22" i="8"/>
  <c r="EY22" i="8"/>
  <c r="AC22" i="8"/>
  <c r="HF22" i="8"/>
  <c r="NE22" i="8"/>
  <c r="GF22" i="8"/>
  <c r="IU22" i="8"/>
  <c r="BS22" i="8"/>
  <c r="MD22" i="8"/>
  <c r="EB22" i="8"/>
  <c r="GN22" i="8"/>
  <c r="MQ22" i="8"/>
  <c r="DQ22" i="8"/>
  <c r="EI22" i="8"/>
  <c r="AE22" i="8"/>
  <c r="ER22" i="8"/>
  <c r="JF22" i="8"/>
  <c r="BV22" i="8"/>
  <c r="DX22" i="8"/>
  <c r="MB22" i="8"/>
  <c r="LH22" i="8"/>
  <c r="DE22" i="8"/>
  <c r="EW22" i="8"/>
  <c r="BB22" i="8"/>
  <c r="GM22" i="8"/>
  <c r="CF22" i="8"/>
  <c r="ES22" i="8"/>
  <c r="KZ22" i="8"/>
  <c r="KT22" i="8"/>
  <c r="EK22" i="8"/>
  <c r="FR22" i="8"/>
  <c r="HI22" i="8"/>
  <c r="JG22" i="8"/>
  <c r="AU22" i="8"/>
  <c r="IP22" i="8"/>
  <c r="GY22" i="8"/>
  <c r="DN22" i="8"/>
  <c r="FS22" i="8"/>
  <c r="JI22" i="8"/>
  <c r="LE22" i="8"/>
  <c r="HX22" i="8"/>
  <c r="IQ22" i="8"/>
  <c r="KM22" i="8"/>
  <c r="KJ22" i="8"/>
  <c r="LO22" i="8"/>
  <c r="AN22" i="8"/>
  <c r="KE22" i="8"/>
  <c r="GE22" i="8"/>
  <c r="HL22" i="8"/>
  <c r="BN22" i="8"/>
  <c r="IK22" i="8"/>
  <c r="BQ22" i="8"/>
  <c r="AT22" i="8"/>
  <c r="JO22" i="8"/>
  <c r="CD22" i="8"/>
  <c r="EA22" i="8"/>
  <c r="DK22" i="8"/>
  <c r="CV22" i="8"/>
  <c r="DJ22" i="8"/>
  <c r="MR22" i="8"/>
  <c r="AP22" i="8"/>
  <c r="NU22" i="8"/>
  <c r="BE22" i="8"/>
  <c r="EE22" i="8"/>
  <c r="FB22" i="8"/>
  <c r="LG22" i="8"/>
  <c r="NJ22" i="8"/>
  <c r="DU22" i="8"/>
  <c r="BC22" i="8"/>
  <c r="ML22" i="8"/>
  <c r="KG22" i="8"/>
  <c r="IW22" i="8"/>
  <c r="EV22" i="8"/>
  <c r="FX22" i="8"/>
  <c r="NK22" i="8"/>
  <c r="EJ22" i="8"/>
  <c r="AS22" i="8"/>
  <c r="HK22" i="8"/>
  <c r="LZ22" i="8"/>
  <c r="GH22" i="8"/>
  <c r="GA22" i="8"/>
  <c r="CO22" i="8"/>
  <c r="DB22" i="8"/>
  <c r="EC22" i="8"/>
  <c r="OB22" i="8"/>
  <c r="MX22" i="8"/>
  <c r="MF22" i="8"/>
  <c r="KP22" i="8"/>
  <c r="FG22" i="8"/>
  <c r="HE22" i="8"/>
  <c r="JY22" i="8"/>
  <c r="GG22" i="8"/>
  <c r="NY22" i="8"/>
  <c r="MS22" i="8"/>
  <c r="KK22" i="8"/>
  <c r="JZ22" i="8"/>
  <c r="CY22" i="8"/>
  <c r="LA22" i="8"/>
  <c r="IJ22" i="8"/>
  <c r="JK22" i="8"/>
  <c r="CB22" i="8"/>
  <c r="MM22" i="8"/>
  <c r="MI22" i="8"/>
  <c r="CK22" i="8"/>
  <c r="LU22" i="8"/>
  <c r="ME22" i="8"/>
  <c r="LI22" i="8"/>
  <c r="FZ22" i="8"/>
  <c r="KX22" i="8"/>
  <c r="LX22" i="8"/>
  <c r="AG22" i="8"/>
  <c r="AQ22" i="8"/>
  <c r="HC22" i="8"/>
  <c r="NN22" i="8"/>
  <c r="AW22" i="8"/>
  <c r="BU22" i="8"/>
  <c r="BJ22" i="8"/>
  <c r="HO22" i="8"/>
  <c r="MV22" i="8"/>
  <c r="CC22" i="8"/>
  <c r="BL22" i="8"/>
  <c r="NF22" i="8"/>
  <c r="EZ22" i="8"/>
  <c r="DR22" i="8"/>
  <c r="GS22" i="8"/>
  <c r="LF22" i="8"/>
  <c r="EN22" i="8"/>
  <c r="GQ22" i="8"/>
  <c r="LJ22" i="8"/>
  <c r="IL22" i="8"/>
  <c r="DC22" i="8"/>
  <c r="NR22" i="8"/>
  <c r="IY22" i="8"/>
  <c r="CH22" i="8"/>
  <c r="HP22" i="8"/>
  <c r="FN22" i="8"/>
  <c r="EF22" i="8"/>
  <c r="BP22" i="8"/>
  <c r="JD77" i="8"/>
  <c r="CE77" i="8"/>
  <c r="MJ77" i="8"/>
  <c r="FM77" i="8"/>
  <c r="HI77" i="8"/>
  <c r="BM77" i="8"/>
  <c r="EJ77" i="8"/>
  <c r="DP77" i="8"/>
  <c r="NP77" i="8"/>
  <c r="FD77" i="8"/>
  <c r="BI77" i="8"/>
  <c r="JS77" i="8"/>
  <c r="GV77" i="8"/>
  <c r="IL77" i="8"/>
  <c r="LH77" i="8"/>
  <c r="IF77" i="8"/>
  <c r="IC77" i="8"/>
  <c r="ID77" i="8"/>
  <c r="BK77" i="8"/>
  <c r="BE77" i="8"/>
  <c r="BA77" i="8"/>
  <c r="NG77" i="8"/>
  <c r="AF77" i="8"/>
  <c r="AW77" i="8"/>
  <c r="GG77" i="8"/>
  <c r="BR77" i="8"/>
  <c r="JM77" i="8"/>
  <c r="JH77" i="8"/>
  <c r="HX77" i="8"/>
  <c r="NE77" i="8"/>
  <c r="HT77" i="8"/>
  <c r="NS77" i="8"/>
  <c r="AM77" i="8"/>
  <c r="KE77" i="8"/>
  <c r="NT77" i="8"/>
  <c r="MR77" i="8"/>
  <c r="NW77" i="8"/>
  <c r="FS77" i="8"/>
  <c r="NU77" i="8"/>
  <c r="JG77" i="8"/>
  <c r="BX77" i="8"/>
  <c r="HN77" i="8"/>
  <c r="HZ77" i="8"/>
  <c r="CU77" i="8"/>
  <c r="LB77" i="8"/>
  <c r="CG77" i="8"/>
  <c r="AZ77" i="8"/>
  <c r="KD77" i="8"/>
  <c r="DF77" i="8"/>
  <c r="NJ77" i="8"/>
  <c r="ME77" i="8"/>
  <c r="DJ77" i="8"/>
  <c r="KK77" i="8"/>
  <c r="KC77" i="8"/>
  <c r="HY77" i="8"/>
  <c r="NV77" i="8"/>
  <c r="CJ77" i="8"/>
  <c r="EA77" i="8"/>
  <c r="HR77" i="8"/>
  <c r="GJ77" i="8"/>
  <c r="FG77" i="8"/>
  <c r="JY77" i="8"/>
  <c r="MC77" i="8"/>
  <c r="IZ77" i="8"/>
  <c r="LZ77" i="8"/>
  <c r="MW77" i="8"/>
  <c r="GP77" i="8"/>
  <c r="IB77" i="8"/>
  <c r="KR77" i="8"/>
  <c r="BZ77" i="8"/>
  <c r="DE77" i="8"/>
  <c r="HG77" i="8"/>
  <c r="DQ77" i="8"/>
  <c r="AK77" i="8"/>
  <c r="LG77" i="8"/>
  <c r="CP77" i="8"/>
  <c r="KW77" i="8"/>
  <c r="CB77" i="8"/>
  <c r="GI77" i="8"/>
  <c r="KH77" i="8"/>
  <c r="IA77" i="8"/>
  <c r="NC77" i="8"/>
  <c r="BJ77" i="8"/>
  <c r="GT77" i="8"/>
  <c r="EO77" i="8"/>
  <c r="EM77" i="8"/>
  <c r="MI77" i="8"/>
  <c r="DU77" i="8"/>
  <c r="OC77" i="8"/>
  <c r="DZ77" i="8"/>
  <c r="DD77" i="8"/>
  <c r="DS77" i="8"/>
  <c r="LW77" i="8"/>
  <c r="DW77" i="8"/>
  <c r="LD77" i="8"/>
  <c r="EE77" i="8"/>
  <c r="EP77" i="8"/>
  <c r="FP77" i="8"/>
  <c r="EV77" i="8"/>
  <c r="IW77" i="8"/>
  <c r="NB77" i="8"/>
  <c r="BF77" i="8"/>
  <c r="GN77" i="8"/>
  <c r="CC77" i="8"/>
  <c r="FO77" i="8"/>
  <c r="JI77" i="8"/>
  <c r="KS77" i="8"/>
  <c r="JE77" i="8"/>
  <c r="FE77" i="8"/>
  <c r="MD77" i="8"/>
  <c r="EB77" i="8"/>
  <c r="EG77" i="8"/>
  <c r="DO77" i="8"/>
  <c r="NY77" i="8"/>
  <c r="FJ77" i="8"/>
  <c r="HV77" i="8"/>
  <c r="EY77" i="8"/>
  <c r="FZ77" i="8"/>
  <c r="IE77" i="8"/>
  <c r="HO77" i="8"/>
  <c r="BQ77" i="8"/>
  <c r="JC77" i="8"/>
  <c r="FB77" i="8"/>
  <c r="FN77" i="8"/>
  <c r="IH77" i="8"/>
  <c r="LM77" i="8"/>
  <c r="KU77" i="8"/>
  <c r="AH77" i="8"/>
  <c r="DM77" i="8"/>
  <c r="CY77" i="8"/>
  <c r="BS77" i="8"/>
  <c r="LQ77" i="8"/>
  <c r="DN77" i="8"/>
  <c r="EI77" i="8"/>
  <c r="CL77" i="8"/>
  <c r="JN77" i="8"/>
  <c r="GX77" i="8"/>
  <c r="HC77" i="8"/>
  <c r="EN77" i="8"/>
  <c r="GW77" i="8"/>
  <c r="GC77" i="8"/>
  <c r="MB77" i="8"/>
  <c r="BT77" i="8"/>
  <c r="NM77" i="8"/>
  <c r="IT77" i="8"/>
  <c r="ED77" i="8"/>
  <c r="AG77" i="8"/>
  <c r="BL77" i="8"/>
  <c r="CA77" i="8"/>
  <c r="CI77" i="8"/>
  <c r="II77" i="8"/>
  <c r="IS77" i="8"/>
  <c r="GK77" i="8"/>
  <c r="EU77" i="8"/>
  <c r="BB77" i="8"/>
  <c r="JB77" i="8"/>
  <c r="AS77" i="8"/>
  <c r="NQ77" i="8"/>
  <c r="BU77" i="8"/>
  <c r="LS77" i="8"/>
  <c r="IR77" i="8"/>
  <c r="GE77" i="8"/>
  <c r="O76" i="12"/>
  <c r="HE77" i="8"/>
  <c r="IU77" i="8"/>
  <c r="AT77" i="8"/>
  <c r="EF77" i="8"/>
  <c r="DV77" i="8"/>
  <c r="MH77" i="8"/>
  <c r="HJ77" i="8"/>
  <c r="IP77" i="8"/>
  <c r="CD77" i="8"/>
  <c r="LE77" i="8"/>
  <c r="CN77" i="8"/>
  <c r="HQ77" i="8"/>
  <c r="MF77" i="8"/>
  <c r="MZ77" i="8"/>
  <c r="KA77" i="8"/>
  <c r="HB77" i="8"/>
  <c r="GM77" i="8"/>
  <c r="DK77" i="8"/>
  <c r="FW77" i="8"/>
  <c r="OA77" i="8"/>
  <c r="NA77" i="8"/>
  <c r="HW77" i="8"/>
  <c r="FI77" i="8"/>
  <c r="GZ77" i="8"/>
  <c r="IX77" i="8"/>
  <c r="DH77" i="8"/>
  <c r="FY77" i="8"/>
  <c r="FA77" i="8"/>
  <c r="ES77" i="8"/>
  <c r="AJ77" i="8"/>
  <c r="GQ77" i="8"/>
  <c r="KY77" i="8"/>
  <c r="EK77" i="8"/>
  <c r="DR77" i="8"/>
  <c r="CF77" i="8"/>
  <c r="JP77" i="8"/>
  <c r="BV77" i="8"/>
  <c r="AU77" i="8"/>
  <c r="EC77" i="8"/>
  <c r="AP77" i="8"/>
  <c r="AY77" i="8"/>
  <c r="CQ77" i="8"/>
  <c r="BN77" i="8"/>
  <c r="FL77" i="8"/>
  <c r="JL77" i="8"/>
  <c r="GY77" i="8"/>
  <c r="CZ77" i="8"/>
  <c r="HU77" i="8"/>
  <c r="IV77" i="8"/>
  <c r="MT77" i="8"/>
  <c r="KQ77" i="8"/>
  <c r="NH77" i="8"/>
  <c r="NI77" i="8"/>
  <c r="AD77" i="8"/>
  <c r="DI77" i="8"/>
  <c r="LL77" i="8"/>
  <c r="GS77" i="8"/>
  <c r="AV77" i="8"/>
  <c r="GH77" i="8"/>
  <c r="AC77" i="8"/>
  <c r="BP77" i="8"/>
  <c r="AR77" i="8"/>
  <c r="DG77" i="8"/>
  <c r="HK77" i="8"/>
  <c r="JA77" i="8"/>
  <c r="HD77" i="8"/>
  <c r="CM77" i="8"/>
  <c r="OB77" i="8"/>
  <c r="IQ77" i="8"/>
  <c r="GD77" i="8"/>
  <c r="MP77" i="8"/>
  <c r="CV77" i="8"/>
  <c r="BY77" i="8"/>
  <c r="LN77" i="8"/>
  <c r="GL77" i="8"/>
  <c r="FR77" i="8"/>
  <c r="MY77" i="8"/>
  <c r="LF77" i="8"/>
  <c r="IN77" i="8"/>
  <c r="BD77" i="8"/>
  <c r="LA77" i="8"/>
  <c r="IY77" i="8"/>
  <c r="IM77" i="8"/>
  <c r="HF77" i="8"/>
  <c r="ND77" i="8"/>
  <c r="GB77" i="8"/>
  <c r="LX77" i="8"/>
  <c r="AL77" i="8"/>
  <c r="EH77" i="8"/>
  <c r="GO77" i="8"/>
  <c r="HP77" i="8"/>
  <c r="KF77" i="8"/>
  <c r="HS77" i="8"/>
  <c r="FV77" i="8"/>
  <c r="LV77" i="8"/>
  <c r="KP77" i="8"/>
  <c r="DX77" i="8"/>
  <c r="CR77" i="8"/>
  <c r="LP77" i="8"/>
  <c r="GA77" i="8"/>
  <c r="HL77" i="8"/>
  <c r="ML77" i="8"/>
  <c r="NZ77" i="8"/>
  <c r="JT77" i="8"/>
  <c r="NN77" i="8"/>
  <c r="KG77" i="8"/>
  <c r="LY77" i="8"/>
  <c r="FQ77" i="8"/>
  <c r="CT77" i="8"/>
  <c r="KI77" i="8"/>
  <c r="IO77" i="8"/>
  <c r="ER77" i="8"/>
  <c r="KL77" i="8"/>
  <c r="DL77" i="8"/>
  <c r="GR77" i="8"/>
  <c r="JK77" i="8"/>
  <c r="FC77" i="8"/>
  <c r="EZ77" i="8"/>
  <c r="KV77" i="8"/>
  <c r="MN77" i="8"/>
  <c r="MG77" i="8"/>
  <c r="MA77" i="8"/>
  <c r="CS77" i="8"/>
  <c r="AO77" i="8"/>
  <c r="MX77" i="8"/>
  <c r="JU77" i="8"/>
  <c r="MS77" i="8"/>
  <c r="DT77" i="8"/>
  <c r="BO77" i="8"/>
  <c r="GU77" i="8"/>
  <c r="KB77" i="8"/>
  <c r="BH77" i="8"/>
  <c r="LR77" i="8"/>
  <c r="JV77" i="8"/>
  <c r="NX77" i="8"/>
  <c r="NK77" i="8"/>
  <c r="HM77" i="8"/>
  <c r="MO77" i="8"/>
  <c r="KZ77" i="8"/>
  <c r="AN77" i="8"/>
  <c r="CW77" i="8"/>
  <c r="KT77" i="8"/>
  <c r="FK77" i="8"/>
  <c r="EQ77" i="8"/>
  <c r="AX77" i="8"/>
  <c r="MV77" i="8"/>
  <c r="JO77" i="8"/>
  <c r="HH77" i="8"/>
  <c r="BW77" i="8"/>
  <c r="FX77" i="8"/>
  <c r="IG77" i="8"/>
  <c r="JQ77" i="8"/>
  <c r="LO77" i="8"/>
  <c r="KX77" i="8"/>
  <c r="ET77" i="8"/>
  <c r="JJ77" i="8"/>
  <c r="CX77" i="8"/>
  <c r="AE77" i="8"/>
  <c r="BC77" i="8"/>
  <c r="LJ77" i="8"/>
  <c r="EL77" i="8"/>
  <c r="FT77" i="8"/>
  <c r="CH77" i="8"/>
  <c r="NO77" i="8"/>
  <c r="DC77" i="8"/>
  <c r="KN77" i="8"/>
  <c r="JR77" i="8"/>
  <c r="EW77" i="8"/>
  <c r="P77" i="8"/>
  <c r="GF77" i="8"/>
  <c r="NR77" i="8"/>
  <c r="JW77" i="8"/>
  <c r="JF77" i="8"/>
  <c r="NF77" i="8"/>
  <c r="DB77" i="8"/>
  <c r="CK77" i="8"/>
  <c r="JX77" i="8"/>
  <c r="IJ77" i="8"/>
  <c r="EX77" i="8"/>
  <c r="KM77" i="8"/>
  <c r="MQ77" i="8"/>
  <c r="MU77" i="8"/>
  <c r="BG77" i="8"/>
  <c r="KO77" i="8"/>
  <c r="LU77" i="8"/>
  <c r="DA77" i="8"/>
  <c r="FH77" i="8"/>
  <c r="NL77" i="8"/>
  <c r="FF77" i="8"/>
  <c r="HA77" i="8"/>
  <c r="AQ77" i="8"/>
  <c r="CO77" i="8"/>
  <c r="IK77" i="8"/>
  <c r="MM77" i="8"/>
  <c r="AI77" i="8"/>
  <c r="LK77" i="8"/>
  <c r="DY77" i="8"/>
  <c r="KJ77" i="8"/>
  <c r="JZ77" i="8"/>
  <c r="FU77" i="8"/>
  <c r="LT77" i="8"/>
  <c r="MK77" i="8"/>
  <c r="LI77" i="8"/>
  <c r="LC77" i="8"/>
  <c r="JP23" i="8"/>
  <c r="EF23" i="8"/>
  <c r="MH23" i="8"/>
  <c r="EE23" i="8"/>
  <c r="MF23" i="8"/>
  <c r="GI23" i="8"/>
  <c r="JG23" i="8"/>
  <c r="DM23" i="8"/>
  <c r="CR23" i="8"/>
  <c r="JM23" i="8"/>
  <c r="IO23" i="8"/>
  <c r="BJ23" i="8"/>
  <c r="JL23" i="8"/>
  <c r="NJ23" i="8"/>
  <c r="MB23" i="8"/>
  <c r="AE23" i="8"/>
  <c r="BK23" i="8"/>
  <c r="NM23" i="8"/>
  <c r="AK23" i="8"/>
  <c r="GH23" i="8"/>
  <c r="BS23" i="8"/>
  <c r="NG23" i="8"/>
  <c r="HL23" i="8"/>
  <c r="IH23" i="8"/>
  <c r="CN23" i="8"/>
  <c r="LE23" i="8"/>
  <c r="NO23" i="8"/>
  <c r="FG23" i="8"/>
  <c r="NE23" i="8"/>
  <c r="HG23" i="8"/>
  <c r="KB23" i="8"/>
  <c r="FW23" i="8"/>
  <c r="BX23" i="8"/>
  <c r="LF23" i="8"/>
  <c r="KG23" i="8"/>
  <c r="FZ23" i="8"/>
  <c r="FE23" i="8"/>
  <c r="AG23" i="8"/>
  <c r="IW23" i="8"/>
  <c r="FO23" i="8"/>
  <c r="HZ23" i="8"/>
  <c r="FX23" i="8"/>
  <c r="GB23" i="8"/>
  <c r="BD23" i="8"/>
  <c r="JY23" i="8"/>
  <c r="KF23" i="8"/>
  <c r="JZ23" i="8"/>
  <c r="EI23" i="8"/>
  <c r="JW23" i="8"/>
  <c r="ML23" i="8"/>
  <c r="AT23" i="8"/>
  <c r="GE23" i="8"/>
  <c r="AR23" i="8"/>
  <c r="IF23" i="8"/>
  <c r="AD23" i="8"/>
  <c r="FY23" i="8"/>
  <c r="EY23" i="8"/>
  <c r="FT23" i="8"/>
  <c r="AY23" i="8"/>
  <c r="BM23" i="8"/>
  <c r="MJ23" i="8"/>
  <c r="CW23" i="8"/>
  <c r="MV23" i="8"/>
  <c r="IY23" i="8"/>
  <c r="AO23" i="8"/>
  <c r="CA23" i="8"/>
  <c r="EQ23" i="8"/>
  <c r="LW23" i="8"/>
  <c r="LS23" i="8"/>
  <c r="LR23" i="8"/>
  <c r="GA23" i="8"/>
  <c r="HR23" i="8"/>
  <c r="LG23" i="8"/>
  <c r="NQ23" i="8"/>
  <c r="CC23" i="8"/>
  <c r="HC23" i="8"/>
  <c r="BQ23" i="8"/>
  <c r="HF23" i="8"/>
  <c r="IE23" i="8"/>
  <c r="EP23" i="8"/>
  <c r="IJ23" i="8"/>
  <c r="BW23" i="8"/>
  <c r="BZ23" i="8"/>
  <c r="HK23" i="8"/>
  <c r="CM23" i="8"/>
  <c r="HI23" i="8"/>
  <c r="BO23" i="8"/>
  <c r="BI23" i="8"/>
  <c r="MX23" i="8"/>
  <c r="IR23" i="8"/>
  <c r="GD23" i="8"/>
  <c r="BN23" i="8"/>
  <c r="BL23" i="8"/>
  <c r="JD23" i="8"/>
  <c r="EO23" i="8"/>
  <c r="IU23" i="8"/>
  <c r="MO23" i="8"/>
  <c r="AW23" i="8"/>
  <c r="DH23" i="8"/>
  <c r="IA23" i="8"/>
  <c r="DS23" i="8"/>
  <c r="ER23" i="8"/>
  <c r="DA23" i="8"/>
  <c r="MA23" i="8"/>
  <c r="JR23" i="8"/>
  <c r="OA23" i="8"/>
  <c r="GZ23" i="8"/>
  <c r="DJ23" i="8"/>
  <c r="IT23" i="8"/>
  <c r="AZ23" i="8"/>
  <c r="CJ23" i="8"/>
  <c r="LC23" i="8"/>
  <c r="KO23" i="8"/>
  <c r="DU23" i="8"/>
  <c r="FB23" i="8"/>
  <c r="GM23" i="8"/>
  <c r="NX23" i="8"/>
  <c r="CX23" i="8"/>
  <c r="FU23" i="8"/>
  <c r="KC23" i="8"/>
  <c r="NS23" i="8"/>
  <c r="CE23" i="8"/>
  <c r="ET23" i="8"/>
  <c r="LI23" i="8"/>
  <c r="HD23" i="8"/>
  <c r="LQ23" i="8"/>
  <c r="IN23" i="8"/>
  <c r="KR23" i="8"/>
  <c r="KE23" i="8"/>
  <c r="AC23" i="8"/>
  <c r="EK23" i="8"/>
  <c r="BY23" i="8"/>
  <c r="NT23" i="8"/>
  <c r="LA23" i="8"/>
  <c r="IQ23" i="8"/>
  <c r="BU23" i="8"/>
  <c r="HP23" i="8"/>
  <c r="KS23" i="8"/>
  <c r="KJ23" i="8"/>
  <c r="FP23" i="8"/>
  <c r="FQ23" i="8"/>
  <c r="FL23" i="8"/>
  <c r="HA23" i="8"/>
  <c r="LK23" i="8"/>
  <c r="BA23" i="8"/>
  <c r="DQ23" i="8"/>
  <c r="ES23" i="8"/>
  <c r="JV23" i="8"/>
  <c r="JN23" i="8"/>
  <c r="KZ23" i="8"/>
  <c r="CO23" i="8"/>
  <c r="MG23" i="8"/>
  <c r="GJ23" i="8"/>
  <c r="BP23" i="8"/>
  <c r="NB23" i="8"/>
  <c r="FS23" i="8"/>
  <c r="DD23" i="8"/>
  <c r="NN23" i="8"/>
  <c r="EG23" i="8"/>
  <c r="KA23" i="8"/>
  <c r="ND23" i="8"/>
  <c r="JC23" i="8"/>
  <c r="KY23" i="8"/>
  <c r="DX23" i="8"/>
  <c r="IC23" i="8"/>
  <c r="HX23" i="8"/>
  <c r="II23" i="8"/>
  <c r="MQ23" i="8"/>
  <c r="CH23" i="8"/>
  <c r="DO23" i="8"/>
  <c r="DV23" i="8"/>
  <c r="EZ23" i="8"/>
  <c r="NR23" i="8"/>
  <c r="HS23" i="8"/>
  <c r="JT23" i="8"/>
  <c r="O22" i="12"/>
  <c r="IZ23" i="8"/>
  <c r="BE23" i="8"/>
  <c r="DY23" i="8"/>
  <c r="KH23" i="8"/>
  <c r="MS23" i="8"/>
  <c r="CU23" i="8"/>
  <c r="BB23" i="8"/>
  <c r="IM23" i="8"/>
  <c r="KU23" i="8"/>
  <c r="HE23" i="8"/>
  <c r="MU23" i="8"/>
  <c r="GK23" i="8"/>
  <c r="KQ23" i="8"/>
  <c r="KN23" i="8"/>
  <c r="JQ23" i="8"/>
  <c r="NV23" i="8"/>
  <c r="CF23" i="8"/>
  <c r="DE23" i="8"/>
  <c r="HO23" i="8"/>
  <c r="AN23" i="8"/>
  <c r="HH23" i="8"/>
  <c r="EW23" i="8"/>
  <c r="JJ23" i="8"/>
  <c r="CD23" i="8"/>
  <c r="FC23" i="8"/>
  <c r="DP23" i="8"/>
  <c r="DI23" i="8"/>
  <c r="AQ23" i="8"/>
  <c r="GF23" i="8"/>
  <c r="CI23" i="8"/>
  <c r="AF23" i="8"/>
  <c r="MM23" i="8"/>
  <c r="EV23" i="8"/>
  <c r="GW23" i="8"/>
  <c r="CV23" i="8"/>
  <c r="IX23" i="8"/>
  <c r="NI23" i="8"/>
  <c r="NA23" i="8"/>
  <c r="KV23" i="8"/>
  <c r="NU23" i="8"/>
  <c r="AH23" i="8"/>
  <c r="LB23" i="8"/>
  <c r="HB23" i="8"/>
  <c r="NF23" i="8"/>
  <c r="EN23" i="8"/>
  <c r="AV23" i="8"/>
  <c r="EX23" i="8"/>
  <c r="LZ23" i="8"/>
  <c r="AS23" i="8"/>
  <c r="AU23" i="8"/>
  <c r="JU23" i="8"/>
  <c r="KP23" i="8"/>
  <c r="CZ23" i="8"/>
  <c r="JA23" i="8"/>
  <c r="CK23" i="8"/>
  <c r="IB23" i="8"/>
  <c r="ED23" i="8"/>
  <c r="JH23" i="8"/>
  <c r="FH23" i="8"/>
  <c r="LM23" i="8"/>
  <c r="AI23" i="8"/>
  <c r="EA23" i="8"/>
  <c r="KT23" i="8"/>
  <c r="GP23" i="8"/>
  <c r="HN23" i="8"/>
  <c r="ID23" i="8"/>
  <c r="JF23" i="8"/>
  <c r="ME23" i="8"/>
  <c r="CS23" i="8"/>
  <c r="MC23" i="8"/>
  <c r="MI23" i="8"/>
  <c r="JO23" i="8"/>
  <c r="MD23" i="8"/>
  <c r="CY23" i="8"/>
  <c r="LU23" i="8"/>
  <c r="BR23" i="8"/>
  <c r="IV23" i="8"/>
  <c r="LD23" i="8"/>
  <c r="NY23" i="8"/>
  <c r="LX23" i="8"/>
  <c r="EH23" i="8"/>
  <c r="GX23" i="8"/>
  <c r="HV23" i="8"/>
  <c r="OB23" i="8"/>
  <c r="DB23" i="8"/>
  <c r="IK23" i="8"/>
  <c r="GU23" i="8"/>
  <c r="JS23" i="8"/>
  <c r="JB23" i="8"/>
  <c r="KK23" i="8"/>
  <c r="BC23" i="8"/>
  <c r="MZ23" i="8"/>
  <c r="FM23" i="8"/>
  <c r="EL23" i="8"/>
  <c r="GL23" i="8"/>
  <c r="FI23" i="8"/>
  <c r="MT23" i="8"/>
  <c r="LN23" i="8"/>
  <c r="DW23" i="8"/>
  <c r="HM23" i="8"/>
  <c r="JX23" i="8"/>
  <c r="FF23" i="8"/>
  <c r="P23" i="8"/>
  <c r="MR23" i="8"/>
  <c r="LV23" i="8"/>
  <c r="GY23" i="8"/>
  <c r="KL23" i="8"/>
  <c r="BG23" i="8"/>
  <c r="FN23" i="8"/>
  <c r="DL23" i="8"/>
  <c r="MN23" i="8"/>
  <c r="EC23" i="8"/>
  <c r="IP23" i="8"/>
  <c r="HU23" i="8"/>
  <c r="BH23" i="8"/>
  <c r="DZ23" i="8"/>
  <c r="JK23" i="8"/>
  <c r="OC23" i="8"/>
  <c r="FJ23" i="8"/>
  <c r="AJ23" i="8"/>
  <c r="CG23" i="8"/>
  <c r="CT23" i="8"/>
  <c r="JE23" i="8"/>
  <c r="LP23" i="8"/>
  <c r="NW23" i="8"/>
  <c r="GV23" i="8"/>
  <c r="AX23" i="8"/>
  <c r="NL23" i="8"/>
  <c r="EJ23" i="8"/>
  <c r="JI23" i="8"/>
  <c r="MW23" i="8"/>
  <c r="LL23" i="8"/>
  <c r="GT23" i="8"/>
  <c r="GG23" i="8"/>
  <c r="GN23" i="8"/>
  <c r="DR23" i="8"/>
  <c r="HT23" i="8"/>
  <c r="NP23" i="8"/>
  <c r="HW23" i="8"/>
  <c r="CB23" i="8"/>
  <c r="DG23" i="8"/>
  <c r="EU23" i="8"/>
  <c r="CQ23" i="8"/>
  <c r="LJ23" i="8"/>
  <c r="NC23" i="8"/>
  <c r="KW23" i="8"/>
  <c r="NH23" i="8"/>
  <c r="KI23" i="8"/>
  <c r="EM23" i="8"/>
  <c r="HQ23" i="8"/>
  <c r="BT23" i="8"/>
  <c r="AL23" i="8"/>
  <c r="LY23" i="8"/>
  <c r="CL23" i="8"/>
  <c r="GQ23" i="8"/>
  <c r="KD23" i="8"/>
  <c r="FV23" i="8"/>
  <c r="MK23" i="8"/>
  <c r="DC23" i="8"/>
  <c r="DN23" i="8"/>
  <c r="IS23" i="8"/>
  <c r="LT23" i="8"/>
  <c r="GC23" i="8"/>
  <c r="NK23" i="8"/>
  <c r="AP23" i="8"/>
  <c r="HJ23" i="8"/>
  <c r="NZ23" i="8"/>
  <c r="FD23" i="8"/>
  <c r="BV23" i="8"/>
  <c r="IG23" i="8"/>
  <c r="AM23" i="8"/>
  <c r="GR23" i="8"/>
  <c r="DK23" i="8"/>
  <c r="MP23" i="8"/>
  <c r="DF23" i="8"/>
  <c r="LO23" i="8"/>
  <c r="LH23" i="8"/>
  <c r="KM23" i="8"/>
  <c r="FK23" i="8"/>
  <c r="HY23" i="8"/>
  <c r="IL23" i="8"/>
  <c r="DT23" i="8"/>
  <c r="CP23" i="8"/>
  <c r="EB23" i="8"/>
  <c r="BF23" i="8"/>
  <c r="FA23" i="8"/>
  <c r="GS23" i="8"/>
  <c r="GO23" i="8"/>
  <c r="FR23" i="8"/>
  <c r="MY23" i="8"/>
  <c r="KX23" i="8"/>
  <c r="CB54" i="8"/>
  <c r="MR54" i="8"/>
  <c r="P54" i="8"/>
  <c r="NC54" i="8"/>
  <c r="JE54" i="8"/>
  <c r="LE54" i="8"/>
  <c r="EK54" i="8"/>
  <c r="CA54" i="8"/>
  <c r="CY54" i="8"/>
  <c r="DH54" i="8"/>
  <c r="EH54" i="8"/>
  <c r="O53" i="12"/>
  <c r="IJ54" i="8"/>
  <c r="DK54" i="8"/>
  <c r="NS54" i="8"/>
  <c r="CK54" i="8"/>
  <c r="EO54" i="8"/>
  <c r="NU54" i="8"/>
  <c r="EA54" i="8"/>
  <c r="ES54" i="8"/>
  <c r="MW54" i="8"/>
  <c r="BT54" i="8"/>
  <c r="HK54" i="8"/>
  <c r="JK54" i="8"/>
  <c r="AS54" i="8"/>
  <c r="LA54" i="8"/>
  <c r="AK54" i="8"/>
  <c r="KB54" i="8"/>
  <c r="JZ54" i="8"/>
  <c r="AX54" i="8"/>
  <c r="LV54" i="8"/>
  <c r="AL54" i="8"/>
  <c r="IU54" i="8"/>
  <c r="KC54" i="8"/>
  <c r="LP54" i="8"/>
  <c r="AV54" i="8"/>
  <c r="NY54" i="8"/>
  <c r="LB54" i="8"/>
  <c r="BM54" i="8"/>
  <c r="EI54" i="8"/>
  <c r="JW54" i="8"/>
  <c r="FY54" i="8"/>
  <c r="ML54" i="8"/>
  <c r="KO54" i="8"/>
  <c r="NR54" i="8"/>
  <c r="HR54" i="8"/>
  <c r="BG54" i="8"/>
  <c r="DC54" i="8"/>
  <c r="LW54" i="8"/>
  <c r="AU54" i="8"/>
  <c r="JD54" i="8"/>
  <c r="GU54" i="8"/>
  <c r="JY54" i="8"/>
  <c r="LH54" i="8"/>
  <c r="CM54" i="8"/>
  <c r="DM54" i="8"/>
  <c r="IK54" i="8"/>
  <c r="NQ54" i="8"/>
  <c r="HF54" i="8"/>
  <c r="KQ54" i="8"/>
  <c r="KT54" i="8"/>
  <c r="NH54" i="8"/>
  <c r="KV54" i="8"/>
  <c r="LY54" i="8"/>
  <c r="BZ54" i="8"/>
  <c r="NB54" i="8"/>
  <c r="EL54" i="8"/>
  <c r="MA54" i="8"/>
  <c r="GQ54" i="8"/>
  <c r="HQ54" i="8"/>
  <c r="KN54" i="8"/>
  <c r="NL54" i="8"/>
  <c r="AR54" i="8"/>
  <c r="AH54" i="8"/>
  <c r="MB54" i="8"/>
  <c r="LT54" i="8"/>
  <c r="ND54" i="8"/>
  <c r="IA54" i="8"/>
  <c r="JI54" i="8"/>
  <c r="JQ54" i="8"/>
  <c r="MI54" i="8"/>
  <c r="HS54" i="8"/>
  <c r="GX54" i="8"/>
  <c r="CJ54" i="8"/>
  <c r="KE54" i="8"/>
  <c r="EN54" i="8"/>
  <c r="HV54" i="8"/>
  <c r="NA54" i="8"/>
  <c r="LQ54" i="8"/>
  <c r="OB54" i="8"/>
  <c r="BU54" i="8"/>
  <c r="HZ54" i="8"/>
  <c r="FN54" i="8"/>
  <c r="CH54" i="8"/>
  <c r="BN54" i="8"/>
  <c r="LU54" i="8"/>
  <c r="IZ54" i="8"/>
  <c r="MY54" i="8"/>
  <c r="GE54" i="8"/>
  <c r="BR54" i="8"/>
  <c r="CR54" i="8"/>
  <c r="HL54" i="8"/>
  <c r="JL54" i="8"/>
  <c r="EP54" i="8"/>
  <c r="IP54" i="8"/>
  <c r="CL54" i="8"/>
  <c r="FZ54" i="8"/>
  <c r="GB54" i="8"/>
  <c r="NG54" i="8"/>
  <c r="OA54" i="8"/>
  <c r="AN54" i="8"/>
  <c r="CX54" i="8"/>
  <c r="IW54" i="8"/>
  <c r="BH54" i="8"/>
  <c r="FB54" i="8"/>
  <c r="FR54" i="8"/>
  <c r="IQ54" i="8"/>
  <c r="EG54" i="8"/>
  <c r="MQ54" i="8"/>
  <c r="DS54" i="8"/>
  <c r="DP54" i="8"/>
  <c r="KR54" i="8"/>
  <c r="HG54" i="8"/>
  <c r="IO54" i="8"/>
  <c r="IN54" i="8"/>
  <c r="ED54" i="8"/>
  <c r="JJ54" i="8"/>
  <c r="NJ54" i="8"/>
  <c r="KD54" i="8"/>
  <c r="BL54" i="8"/>
  <c r="FQ54" i="8"/>
  <c r="IS54" i="8"/>
  <c r="OC54" i="8"/>
  <c r="AZ54" i="8"/>
  <c r="IY54" i="8"/>
  <c r="HY54" i="8"/>
  <c r="FA54" i="8"/>
  <c r="KL54" i="8"/>
  <c r="FW54" i="8"/>
  <c r="GW54" i="8"/>
  <c r="LM54" i="8"/>
  <c r="AG54" i="8"/>
  <c r="EW54" i="8"/>
  <c r="GJ54" i="8"/>
  <c r="AW54" i="8"/>
  <c r="BW54" i="8"/>
  <c r="GI54" i="8"/>
  <c r="IE54" i="8"/>
  <c r="BQ54" i="8"/>
  <c r="CE54" i="8"/>
  <c r="CF54" i="8"/>
  <c r="BP54" i="8"/>
  <c r="GN54" i="8"/>
  <c r="JP54" i="8"/>
  <c r="GP54" i="8"/>
  <c r="JR54" i="8"/>
  <c r="FM54" i="8"/>
  <c r="NE54" i="8"/>
  <c r="GL54" i="8"/>
  <c r="ID54" i="8"/>
  <c r="NK54" i="8"/>
  <c r="DV54" i="8"/>
  <c r="GY54" i="8"/>
  <c r="DL54" i="8"/>
  <c r="CI54" i="8"/>
  <c r="FS54" i="8"/>
  <c r="KU54" i="8"/>
  <c r="GM54" i="8"/>
  <c r="HU54" i="8"/>
  <c r="HO54" i="8"/>
  <c r="CV54" i="8"/>
  <c r="FH54" i="8"/>
  <c r="LR54" i="8"/>
  <c r="CO54" i="8"/>
  <c r="EF54" i="8"/>
  <c r="HI54" i="8"/>
  <c r="KK54" i="8"/>
  <c r="BD54" i="8"/>
  <c r="CG54" i="8"/>
  <c r="KP54" i="8"/>
  <c r="DA54" i="8"/>
  <c r="ME54" i="8"/>
  <c r="MG54" i="8"/>
  <c r="MZ54" i="8"/>
  <c r="BX54" i="8"/>
  <c r="HB54" i="8"/>
  <c r="JT54" i="8"/>
  <c r="FG54" i="8"/>
  <c r="HH54" i="8"/>
  <c r="AC54" i="8"/>
  <c r="BB54" i="8"/>
  <c r="FI54" i="8"/>
  <c r="GV54" i="8"/>
  <c r="AJ54" i="8"/>
  <c r="MD54" i="8"/>
  <c r="FX54" i="8"/>
  <c r="IV54" i="8"/>
  <c r="BA54" i="8"/>
  <c r="AI54" i="8"/>
  <c r="DO54" i="8"/>
  <c r="LS54" i="8"/>
  <c r="MF54" i="8"/>
  <c r="NT54" i="8"/>
  <c r="NF54" i="8"/>
  <c r="AO54" i="8"/>
  <c r="DN54" i="8"/>
  <c r="EE54" i="8"/>
  <c r="CC54" i="8"/>
  <c r="FE54" i="8"/>
  <c r="IF54" i="8"/>
  <c r="MM54" i="8"/>
  <c r="IX54" i="8"/>
  <c r="EY54" i="8"/>
  <c r="HA54" i="8"/>
  <c r="GO54" i="8"/>
  <c r="BK54" i="8"/>
  <c r="DX54" i="8"/>
  <c r="DG54" i="8"/>
  <c r="AD54" i="8"/>
  <c r="DY54" i="8"/>
  <c r="MS54" i="8"/>
  <c r="NW54" i="8"/>
  <c r="CW54" i="8"/>
  <c r="GZ54" i="8"/>
  <c r="BO54" i="8"/>
  <c r="LI54" i="8"/>
  <c r="NM54" i="8"/>
  <c r="NI54" i="8"/>
  <c r="GR54" i="8"/>
  <c r="CP54" i="8"/>
  <c r="BV54" i="8"/>
  <c r="ER54" i="8"/>
  <c r="IH54" i="8"/>
  <c r="EM54" i="8"/>
  <c r="KW54" i="8"/>
  <c r="LD54" i="8"/>
  <c r="EJ54" i="8"/>
  <c r="FJ54" i="8"/>
  <c r="NZ54" i="8"/>
  <c r="KA54" i="8"/>
  <c r="DB54" i="8"/>
  <c r="FT54" i="8"/>
  <c r="MJ54" i="8"/>
  <c r="IG54" i="8"/>
  <c r="MC54" i="8"/>
  <c r="IC54" i="8"/>
  <c r="NO54" i="8"/>
  <c r="ET54" i="8"/>
  <c r="MU54" i="8"/>
  <c r="HD54" i="8"/>
  <c r="IM54" i="8"/>
  <c r="BE54" i="8"/>
  <c r="LF54" i="8"/>
  <c r="DR54" i="8"/>
  <c r="EX54" i="8"/>
  <c r="IL54" i="8"/>
  <c r="KS54" i="8"/>
  <c r="DF54" i="8"/>
  <c r="GG54" i="8"/>
  <c r="FL54" i="8"/>
  <c r="NV54" i="8"/>
  <c r="CQ54" i="8"/>
  <c r="LN54" i="8"/>
  <c r="KF54" i="8"/>
  <c r="LZ54" i="8"/>
  <c r="LO54" i="8"/>
  <c r="JF54" i="8"/>
  <c r="FC54" i="8"/>
  <c r="BS54" i="8"/>
  <c r="JC54" i="8"/>
  <c r="HW54" i="8"/>
  <c r="DU54" i="8"/>
  <c r="FD54" i="8"/>
  <c r="BY54" i="8"/>
  <c r="CT54" i="8"/>
  <c r="JM54" i="8"/>
  <c r="GC54" i="8"/>
  <c r="EQ54" i="8"/>
  <c r="GS54" i="8"/>
  <c r="JS54" i="8"/>
  <c r="JN54" i="8"/>
  <c r="CD54" i="8"/>
  <c r="DZ54" i="8"/>
  <c r="MN54" i="8"/>
  <c r="HM54" i="8"/>
  <c r="LJ54" i="8"/>
  <c r="GK54" i="8"/>
  <c r="JH54" i="8"/>
  <c r="MV54" i="8"/>
  <c r="MX54" i="8"/>
  <c r="GA54" i="8"/>
  <c r="DW54" i="8"/>
  <c r="FF54" i="8"/>
  <c r="KM54" i="8"/>
  <c r="AM54" i="8"/>
  <c r="BF54" i="8"/>
  <c r="AP54" i="8"/>
  <c r="KY54" i="8"/>
  <c r="KI54" i="8"/>
  <c r="AQ54" i="8"/>
  <c r="IT54" i="8"/>
  <c r="HC54" i="8"/>
  <c r="JV54" i="8"/>
  <c r="BI54" i="8"/>
  <c r="AF54" i="8"/>
  <c r="MH54" i="8"/>
  <c r="BC54" i="8"/>
  <c r="HT54" i="8"/>
  <c r="JB54" i="8"/>
  <c r="AE54" i="8"/>
  <c r="HN54" i="8"/>
  <c r="FP54" i="8"/>
  <c r="LL54" i="8"/>
  <c r="DT54" i="8"/>
  <c r="HE54" i="8"/>
  <c r="MO54" i="8"/>
  <c r="DJ54" i="8"/>
  <c r="DD54" i="8"/>
  <c r="IR54" i="8"/>
  <c r="AY54" i="8"/>
  <c r="CU54" i="8"/>
  <c r="LX54" i="8"/>
  <c r="KG54" i="8"/>
  <c r="GD54" i="8"/>
  <c r="HP54" i="8"/>
  <c r="JX54" i="8"/>
  <c r="KX54" i="8"/>
  <c r="CS54" i="8"/>
  <c r="LG54" i="8"/>
  <c r="EV54" i="8"/>
  <c r="GH54" i="8"/>
  <c r="EC54" i="8"/>
  <c r="FV54" i="8"/>
  <c r="FO54" i="8"/>
  <c r="NX54" i="8"/>
  <c r="EZ54" i="8"/>
  <c r="IB54" i="8"/>
  <c r="KJ54" i="8"/>
  <c r="HJ54" i="8"/>
  <c r="MT54" i="8"/>
  <c r="FU54" i="8"/>
  <c r="KH54" i="8"/>
  <c r="MP54" i="8"/>
  <c r="EB54" i="8"/>
  <c r="HX54" i="8"/>
  <c r="DI54" i="8"/>
  <c r="KZ54" i="8"/>
  <c r="JG54" i="8"/>
  <c r="JU54" i="8"/>
  <c r="EU54" i="8"/>
  <c r="CN54" i="8"/>
  <c r="DE54" i="8"/>
  <c r="JA54" i="8"/>
  <c r="JO54" i="8"/>
  <c r="MK54" i="8"/>
  <c r="BJ54" i="8"/>
  <c r="CZ54" i="8"/>
  <c r="GF54" i="8"/>
  <c r="II54" i="8"/>
  <c r="NN54" i="8"/>
  <c r="LK54" i="8"/>
  <c r="LC54" i="8"/>
  <c r="NP54" i="8"/>
  <c r="AT54" i="8"/>
  <c r="FK54" i="8"/>
  <c r="GT54" i="8"/>
  <c r="DQ54" i="8"/>
  <c r="NK87" i="8"/>
  <c r="GW87" i="8"/>
  <c r="DS87" i="8"/>
  <c r="MT87" i="8"/>
  <c r="HB87" i="8"/>
  <c r="LY87" i="8"/>
  <c r="DM87" i="8"/>
  <c r="CB87" i="8"/>
  <c r="EY87" i="8"/>
  <c r="GT87" i="8"/>
  <c r="CK87" i="8"/>
  <c r="ED87" i="8"/>
  <c r="NG87" i="8"/>
  <c r="JG87" i="8"/>
  <c r="MY87" i="8"/>
  <c r="NN87" i="8"/>
  <c r="HG87" i="8"/>
  <c r="NC87" i="8"/>
  <c r="CO87" i="8"/>
  <c r="MO87" i="8"/>
  <c r="AC87" i="8"/>
  <c r="GR87" i="8"/>
  <c r="NS87" i="8"/>
  <c r="DK87" i="8"/>
  <c r="LQ87" i="8"/>
  <c r="MC87" i="8"/>
  <c r="NQ87" i="8"/>
  <c r="GD87" i="8"/>
  <c r="LH87" i="8"/>
  <c r="AJ87" i="8"/>
  <c r="IT87" i="8"/>
  <c r="HM87" i="8"/>
  <c r="DF87" i="8"/>
  <c r="EE87" i="8"/>
  <c r="ID87" i="8"/>
  <c r="MD87" i="8"/>
  <c r="KS87" i="8"/>
  <c r="ML87" i="8"/>
  <c r="HS87" i="8"/>
  <c r="KF87" i="8"/>
  <c r="FR87" i="8"/>
  <c r="JQ87" i="8"/>
  <c r="FM87" i="8"/>
  <c r="GV87" i="8"/>
  <c r="JD87" i="8"/>
  <c r="ES87" i="8"/>
  <c r="NH87" i="8"/>
  <c r="AU87" i="8"/>
  <c r="HQ87" i="8"/>
  <c r="KX87" i="8"/>
  <c r="CR87" i="8"/>
  <c r="JC87" i="8"/>
  <c r="NA87" i="8"/>
  <c r="EU87" i="8"/>
  <c r="DD87" i="8"/>
  <c r="AX87" i="8"/>
  <c r="HP87" i="8"/>
  <c r="DE87" i="8"/>
  <c r="LX87" i="8"/>
  <c r="CV87" i="8"/>
  <c r="CL87" i="8"/>
  <c r="EV87" i="8"/>
  <c r="CA87" i="8"/>
  <c r="IA87" i="8"/>
  <c r="AL87" i="8"/>
  <c r="KA87" i="8"/>
  <c r="LZ87" i="8"/>
  <c r="II87" i="8"/>
  <c r="AD87" i="8"/>
  <c r="NI87" i="8"/>
  <c r="EG87" i="8"/>
  <c r="MK87" i="8"/>
  <c r="NR87" i="8"/>
  <c r="DR87" i="8"/>
  <c r="IF87" i="8"/>
  <c r="MS87" i="8"/>
  <c r="BW87" i="8"/>
  <c r="JS87" i="8"/>
  <c r="IP87" i="8"/>
  <c r="EB87" i="8"/>
  <c r="FA87" i="8"/>
  <c r="AN87" i="8"/>
  <c r="BI87" i="8"/>
  <c r="AM87" i="8"/>
  <c r="CC87" i="8"/>
  <c r="GH87" i="8"/>
  <c r="AS87" i="8"/>
  <c r="HE87" i="8"/>
  <c r="BC87" i="8"/>
  <c r="JH87" i="8"/>
  <c r="LR87" i="8"/>
  <c r="HA87" i="8"/>
  <c r="HN87" i="8"/>
  <c r="OC87" i="8"/>
  <c r="BR87" i="8"/>
  <c r="IK87" i="8"/>
  <c r="DT87" i="8"/>
  <c r="FZ87" i="8"/>
  <c r="LC87" i="8"/>
  <c r="BH87" i="8"/>
  <c r="GF87" i="8"/>
  <c r="EK87" i="8"/>
  <c r="BY87" i="8"/>
  <c r="IM87" i="8"/>
  <c r="DY87" i="8"/>
  <c r="FG87" i="8"/>
  <c r="DZ87" i="8"/>
  <c r="BJ87" i="8"/>
  <c r="MZ87" i="8"/>
  <c r="NL87" i="8"/>
  <c r="FS87" i="8"/>
  <c r="LF87" i="8"/>
  <c r="LK87" i="8"/>
  <c r="MH87" i="8"/>
  <c r="O86" i="12"/>
  <c r="CD87" i="8"/>
  <c r="AY87" i="8"/>
  <c r="FC87" i="8"/>
  <c r="NE87" i="8"/>
  <c r="NV87" i="8"/>
  <c r="HI87" i="8"/>
  <c r="KL87" i="8"/>
  <c r="NU87" i="8"/>
  <c r="DO87" i="8"/>
  <c r="KR87" i="8"/>
  <c r="JO87" i="8"/>
  <c r="EX87" i="8"/>
  <c r="FW87" i="8"/>
  <c r="AR87" i="8"/>
  <c r="NM87" i="8"/>
  <c r="LU87" i="8"/>
  <c r="NO87" i="8"/>
  <c r="GM87" i="8"/>
  <c r="EO87" i="8"/>
  <c r="BX87" i="8"/>
  <c r="MW87" i="8"/>
  <c r="MM87" i="8"/>
  <c r="BT87" i="8"/>
  <c r="LO87" i="8"/>
  <c r="IQ87" i="8"/>
  <c r="AQ87" i="8"/>
  <c r="CN87" i="8"/>
  <c r="JE87" i="8"/>
  <c r="LE87" i="8"/>
  <c r="JU87" i="8"/>
  <c r="NB87" i="8"/>
  <c r="CU87" i="8"/>
  <c r="HV87" i="8"/>
  <c r="FN87" i="8"/>
  <c r="CZ87" i="8"/>
  <c r="JJ87" i="8"/>
  <c r="BM87" i="8"/>
  <c r="ME87" i="8"/>
  <c r="MJ87" i="8"/>
  <c r="HJ87" i="8"/>
  <c r="LW87" i="8"/>
  <c r="GP87" i="8"/>
  <c r="MA87" i="8"/>
  <c r="EQ87" i="8"/>
  <c r="CF87" i="8"/>
  <c r="GE87" i="8"/>
  <c r="JA87" i="8"/>
  <c r="DL87" i="8"/>
  <c r="BZ87" i="8"/>
  <c r="FY87" i="8"/>
  <c r="NY87" i="8"/>
  <c r="AK87" i="8"/>
  <c r="KU87" i="8"/>
  <c r="MF87" i="8"/>
  <c r="CH87" i="8"/>
  <c r="EW87" i="8"/>
  <c r="LP87" i="8"/>
  <c r="KN87" i="8"/>
  <c r="FT87" i="8"/>
  <c r="GG87" i="8"/>
  <c r="IE87" i="8"/>
  <c r="BV87" i="8"/>
  <c r="LA87" i="8"/>
  <c r="CS87" i="8"/>
  <c r="LN87" i="8"/>
  <c r="JI87" i="8"/>
  <c r="JW87" i="8"/>
  <c r="GK87" i="8"/>
  <c r="NZ87" i="8"/>
  <c r="GO87" i="8"/>
  <c r="MV87" i="8"/>
  <c r="JP87" i="8"/>
  <c r="BN87" i="8"/>
  <c r="DJ87" i="8"/>
  <c r="JY87" i="8"/>
  <c r="DV87" i="8"/>
  <c r="ND87" i="8"/>
  <c r="AF87" i="8"/>
  <c r="EL87" i="8"/>
  <c r="IZ87" i="8"/>
  <c r="GN87" i="8"/>
  <c r="EH87" i="8"/>
  <c r="IL87" i="8"/>
  <c r="FH87" i="8"/>
  <c r="IX87" i="8"/>
  <c r="DC87" i="8"/>
  <c r="JM87" i="8"/>
  <c r="DQ87" i="8"/>
  <c r="FJ87" i="8"/>
  <c r="BB87" i="8"/>
  <c r="CX87" i="8"/>
  <c r="JX87" i="8"/>
  <c r="GA87" i="8"/>
  <c r="KJ87" i="8"/>
  <c r="EM87" i="8"/>
  <c r="DB87" i="8"/>
  <c r="GU87" i="8"/>
  <c r="AT87" i="8"/>
  <c r="NW87" i="8"/>
  <c r="NT87" i="8"/>
  <c r="BO87" i="8"/>
  <c r="EN87" i="8"/>
  <c r="GI87" i="8"/>
  <c r="MR87" i="8"/>
  <c r="LL87" i="8"/>
  <c r="LV87" i="8"/>
  <c r="DU87" i="8"/>
  <c r="GX87" i="8"/>
  <c r="HW87" i="8"/>
  <c r="CG87" i="8"/>
  <c r="JL87" i="8"/>
  <c r="ET87" i="8"/>
  <c r="HU87" i="8"/>
  <c r="IN87" i="8"/>
  <c r="EP87" i="8"/>
  <c r="AE87" i="8"/>
  <c r="HZ87" i="8"/>
  <c r="NX87" i="8"/>
  <c r="KO87" i="8"/>
  <c r="CJ87" i="8"/>
  <c r="EF87" i="8"/>
  <c r="P87" i="8"/>
  <c r="LI87" i="8"/>
  <c r="CT87" i="8"/>
  <c r="CQ87" i="8"/>
  <c r="FV87" i="8"/>
  <c r="KI87" i="8"/>
  <c r="HR87" i="8"/>
  <c r="IH87" i="8"/>
  <c r="IO87" i="8"/>
  <c r="FO87" i="8"/>
  <c r="LD87" i="8"/>
  <c r="BS87" i="8"/>
  <c r="JR87" i="8"/>
  <c r="CW87" i="8"/>
  <c r="MU87" i="8"/>
  <c r="DP87" i="8"/>
  <c r="IU87" i="8"/>
  <c r="NF87" i="8"/>
  <c r="HH87" i="8"/>
  <c r="LT87" i="8"/>
  <c r="FP87" i="8"/>
  <c r="EI87" i="8"/>
  <c r="AP87" i="8"/>
  <c r="BP87" i="8"/>
  <c r="AO87" i="8"/>
  <c r="BG87" i="8"/>
  <c r="DX87" i="8"/>
  <c r="GY87" i="8"/>
  <c r="HX87" i="8"/>
  <c r="NP87" i="8"/>
  <c r="HK87" i="8"/>
  <c r="KZ87" i="8"/>
  <c r="MP87" i="8"/>
  <c r="CY87" i="8"/>
  <c r="IR87" i="8"/>
  <c r="FI87" i="8"/>
  <c r="KT87" i="8"/>
  <c r="KC87" i="8"/>
  <c r="MI87" i="8"/>
  <c r="BE87" i="8"/>
  <c r="FU87" i="8"/>
  <c r="CP87" i="8"/>
  <c r="JF87" i="8"/>
  <c r="AH87" i="8"/>
  <c r="LM87" i="8"/>
  <c r="DG87" i="8"/>
  <c r="FB87" i="8"/>
  <c r="AW87" i="8"/>
  <c r="EA87" i="8"/>
  <c r="GB87" i="8"/>
  <c r="EZ87" i="8"/>
  <c r="HF87" i="8"/>
  <c r="LS87" i="8"/>
  <c r="AZ87" i="8"/>
  <c r="AV87" i="8"/>
  <c r="NJ87" i="8"/>
  <c r="HY87" i="8"/>
  <c r="OB87" i="8"/>
  <c r="HL87" i="8"/>
  <c r="IJ87" i="8"/>
  <c r="GZ87" i="8"/>
  <c r="BD87" i="8"/>
  <c r="FE87" i="8"/>
  <c r="HD87" i="8"/>
  <c r="BK87" i="8"/>
  <c r="IV87" i="8"/>
  <c r="MX87" i="8"/>
  <c r="GQ87" i="8"/>
  <c r="FK87" i="8"/>
  <c r="BL87" i="8"/>
  <c r="CM87" i="8"/>
  <c r="IB87" i="8"/>
  <c r="FQ87" i="8"/>
  <c r="GJ87" i="8"/>
  <c r="IW87" i="8"/>
  <c r="JB87" i="8"/>
  <c r="KP87" i="8"/>
  <c r="KV87" i="8"/>
  <c r="DN87" i="8"/>
  <c r="MQ87" i="8"/>
  <c r="FF87" i="8"/>
  <c r="MN87" i="8"/>
  <c r="HO87" i="8"/>
  <c r="GS87" i="8"/>
  <c r="AG87" i="8"/>
  <c r="GC87" i="8"/>
  <c r="KG87" i="8"/>
  <c r="JT87" i="8"/>
  <c r="ER87" i="8"/>
  <c r="KQ87" i="8"/>
  <c r="BU87" i="8"/>
  <c r="BA87" i="8"/>
  <c r="EC87" i="8"/>
  <c r="FX87" i="8"/>
  <c r="BQ87" i="8"/>
  <c r="LJ87" i="8"/>
  <c r="JV87" i="8"/>
  <c r="HC87" i="8"/>
  <c r="IS87" i="8"/>
  <c r="DH87" i="8"/>
  <c r="KM87" i="8"/>
  <c r="LB87" i="8"/>
  <c r="FL87" i="8"/>
  <c r="CE87" i="8"/>
  <c r="FD87" i="8"/>
  <c r="JN87" i="8"/>
  <c r="MG87" i="8"/>
  <c r="BF87" i="8"/>
  <c r="DW87" i="8"/>
  <c r="LG87" i="8"/>
  <c r="KB87" i="8"/>
  <c r="KH87" i="8"/>
  <c r="OA87" i="8"/>
  <c r="KE87" i="8"/>
  <c r="HT87" i="8"/>
  <c r="IY87" i="8"/>
  <c r="GL87" i="8"/>
  <c r="CI87" i="8"/>
  <c r="DI87" i="8"/>
  <c r="IC87" i="8"/>
  <c r="JK87" i="8"/>
  <c r="IG87" i="8"/>
  <c r="KY87" i="8"/>
  <c r="AI87" i="8"/>
  <c r="EJ87" i="8"/>
  <c r="KW87" i="8"/>
  <c r="JZ87" i="8"/>
  <c r="MB87" i="8"/>
  <c r="KK87" i="8"/>
  <c r="KD87" i="8"/>
  <c r="DA87" i="8"/>
  <c r="AR52" i="8"/>
  <c r="GR52" i="8"/>
  <c r="LW52" i="8"/>
  <c r="NH52" i="8"/>
  <c r="GU52" i="8"/>
  <c r="EO52" i="8"/>
  <c r="AM52" i="8"/>
  <c r="LQ52" i="8"/>
  <c r="CT52" i="8"/>
  <c r="CW52" i="8"/>
  <c r="LH52" i="8"/>
  <c r="MX52" i="8"/>
  <c r="AQ52" i="8"/>
  <c r="FM52" i="8"/>
  <c r="DD52" i="8"/>
  <c r="IF52" i="8"/>
  <c r="HH52" i="8"/>
  <c r="ES52" i="8"/>
  <c r="MS52" i="8"/>
  <c r="LG52" i="8"/>
  <c r="CL52" i="8"/>
  <c r="CV52" i="8"/>
  <c r="AS52" i="8"/>
  <c r="BW52" i="8"/>
  <c r="HM52" i="8"/>
  <c r="LZ52" i="8"/>
  <c r="BN52" i="8"/>
  <c r="ND52" i="8"/>
  <c r="FB52" i="8"/>
  <c r="NY52" i="8"/>
  <c r="BC52" i="8"/>
  <c r="GH52" i="8"/>
  <c r="BV52" i="8"/>
  <c r="JF52" i="8"/>
  <c r="KZ52" i="8"/>
  <c r="EJ52" i="8"/>
  <c r="KF52" i="8"/>
  <c r="CC52" i="8"/>
  <c r="HP52" i="8"/>
  <c r="MR52" i="8"/>
  <c r="LD52" i="8"/>
  <c r="DQ52" i="8"/>
  <c r="GA52" i="8"/>
  <c r="CX52" i="8"/>
  <c r="GW52" i="8"/>
  <c r="OC52" i="8"/>
  <c r="JC52" i="8"/>
  <c r="AO52" i="8"/>
  <c r="HA52" i="8"/>
  <c r="KD52" i="8"/>
  <c r="HE52" i="8"/>
  <c r="KS52" i="8"/>
  <c r="GP52" i="8"/>
  <c r="GI52" i="8"/>
  <c r="IR52" i="8"/>
  <c r="NT52" i="8"/>
  <c r="ME52" i="8"/>
  <c r="DM52" i="8"/>
  <c r="OB52" i="8"/>
  <c r="BE52" i="8"/>
  <c r="CY52" i="8"/>
  <c r="MD52" i="8"/>
  <c r="CA52" i="8"/>
  <c r="KI52" i="8"/>
  <c r="LC52" i="8"/>
  <c r="EC52" i="8"/>
  <c r="HO52" i="8"/>
  <c r="BS52" i="8"/>
  <c r="CP52" i="8"/>
  <c r="CO52" i="8"/>
  <c r="DN52" i="8"/>
  <c r="AX52" i="8"/>
  <c r="FW52" i="8"/>
  <c r="LP52" i="8"/>
  <c r="DP52" i="8"/>
  <c r="IP52" i="8"/>
  <c r="DR52" i="8"/>
  <c r="AD52" i="8"/>
  <c r="JT52" i="8"/>
  <c r="EX52" i="8"/>
  <c r="MH52" i="8"/>
  <c r="DV52" i="8"/>
  <c r="MK52" i="8"/>
  <c r="KK52" i="8"/>
  <c r="DH52" i="8"/>
  <c r="MY52" i="8"/>
  <c r="NI52" i="8"/>
  <c r="GD52" i="8"/>
  <c r="DI52" i="8"/>
  <c r="LA52" i="8"/>
  <c r="DC52" i="8"/>
  <c r="JV52" i="8"/>
  <c r="AU52" i="8"/>
  <c r="NA52" i="8"/>
  <c r="BM52" i="8"/>
  <c r="CS52" i="8"/>
  <c r="DG52" i="8"/>
  <c r="FG52" i="8"/>
  <c r="NF52" i="8"/>
  <c r="HY52" i="8"/>
  <c r="MA52" i="8"/>
  <c r="KC52" i="8"/>
  <c r="NX52" i="8"/>
  <c r="FL52" i="8"/>
  <c r="KQ52" i="8"/>
  <c r="BJ52" i="8"/>
  <c r="DT52" i="8"/>
  <c r="IC52" i="8"/>
  <c r="GG52" i="8"/>
  <c r="HX52" i="8"/>
  <c r="MU52" i="8"/>
  <c r="EY52" i="8"/>
  <c r="LX52" i="8"/>
  <c r="DJ52" i="8"/>
  <c r="MB52" i="8"/>
  <c r="AI52" i="8"/>
  <c r="IJ52" i="8"/>
  <c r="JQ52" i="8"/>
  <c r="MO52" i="8"/>
  <c r="GF52" i="8"/>
  <c r="IZ52" i="8"/>
  <c r="MC52" i="8"/>
  <c r="BT52" i="8"/>
  <c r="MI52" i="8"/>
  <c r="JA52" i="8"/>
  <c r="GO52" i="8"/>
  <c r="NM52" i="8"/>
  <c r="FF52" i="8"/>
  <c r="AN52" i="8"/>
  <c r="CE52" i="8"/>
  <c r="AF52" i="8"/>
  <c r="GB52" i="8"/>
  <c r="GZ52" i="8"/>
  <c r="LJ52" i="8"/>
  <c r="LN52" i="8"/>
  <c r="KT52" i="8"/>
  <c r="AP52" i="8"/>
  <c r="GQ52" i="8"/>
  <c r="MW52" i="8"/>
  <c r="IS52" i="8"/>
  <c r="FI52" i="8"/>
  <c r="JG52" i="8"/>
  <c r="JK52" i="8"/>
  <c r="KY52" i="8"/>
  <c r="EF52" i="8"/>
  <c r="IU52" i="8"/>
  <c r="JR52" i="8"/>
  <c r="NV52" i="8"/>
  <c r="EN52" i="8"/>
  <c r="HT52" i="8"/>
  <c r="EK52" i="8"/>
  <c r="MJ52" i="8"/>
  <c r="GS52" i="8"/>
  <c r="JE52" i="8"/>
  <c r="EL52" i="8"/>
  <c r="CH52" i="8"/>
  <c r="EA52" i="8"/>
  <c r="AW52" i="8"/>
  <c r="NL52" i="8"/>
  <c r="LM52" i="8"/>
  <c r="ED52" i="8"/>
  <c r="CJ52" i="8"/>
  <c r="IB52" i="8"/>
  <c r="MG52" i="8"/>
  <c r="CQ52" i="8"/>
  <c r="HC52" i="8"/>
  <c r="BU52" i="8"/>
  <c r="AJ52" i="8"/>
  <c r="FK52" i="8"/>
  <c r="GE52" i="8"/>
  <c r="HL52" i="8"/>
  <c r="FV52" i="8"/>
  <c r="ID52" i="8"/>
  <c r="JH52" i="8"/>
  <c r="NB52" i="8"/>
  <c r="DF52" i="8"/>
  <c r="DA52" i="8"/>
  <c r="LK52" i="8"/>
  <c r="AV52" i="8"/>
  <c r="CZ52" i="8"/>
  <c r="EV52" i="8"/>
  <c r="KX52" i="8"/>
  <c r="NQ52" i="8"/>
  <c r="IK52" i="8"/>
  <c r="LY52" i="8"/>
  <c r="LE52" i="8"/>
  <c r="FQ52" i="8"/>
  <c r="JM52" i="8"/>
  <c r="KL52" i="8"/>
  <c r="KB52" i="8"/>
  <c r="BB52" i="8"/>
  <c r="JZ52" i="8"/>
  <c r="EP52" i="8"/>
  <c r="HU52" i="8"/>
  <c r="GV52" i="8"/>
  <c r="CU52" i="8"/>
  <c r="II52" i="8"/>
  <c r="HF52" i="8"/>
  <c r="IH52" i="8"/>
  <c r="EM52" i="8"/>
  <c r="AH52" i="8"/>
  <c r="IV52" i="8"/>
  <c r="JW52" i="8"/>
  <c r="FH52" i="8"/>
  <c r="IW52" i="8"/>
  <c r="KN52" i="8"/>
  <c r="OA52" i="8"/>
  <c r="LL52" i="8"/>
  <c r="FE52" i="8"/>
  <c r="GT52" i="8"/>
  <c r="BO52" i="8"/>
  <c r="ER52" i="8"/>
  <c r="LR52" i="8"/>
  <c r="MP52" i="8"/>
  <c r="IQ52" i="8"/>
  <c r="KA52" i="8"/>
  <c r="HZ52" i="8"/>
  <c r="HD52" i="8"/>
  <c r="KG52" i="8"/>
  <c r="LS52" i="8"/>
  <c r="FS52" i="8"/>
  <c r="NC52" i="8"/>
  <c r="DB52" i="8"/>
  <c r="CG52" i="8"/>
  <c r="EI52" i="8"/>
  <c r="GM52" i="8"/>
  <c r="DZ52" i="8"/>
  <c r="ML52" i="8"/>
  <c r="IM52" i="8"/>
  <c r="BG52" i="8"/>
  <c r="BR52" i="8"/>
  <c r="KP52" i="8"/>
  <c r="JN52" i="8"/>
  <c r="NU52" i="8"/>
  <c r="MM52" i="8"/>
  <c r="NK52" i="8"/>
  <c r="AK52" i="8"/>
  <c r="BD52" i="8"/>
  <c r="JP52" i="8"/>
  <c r="JY52" i="8"/>
  <c r="IG52" i="8"/>
  <c r="AG52" i="8"/>
  <c r="JI52" i="8"/>
  <c r="IY52" i="8"/>
  <c r="NG52" i="8"/>
  <c r="HI52" i="8"/>
  <c r="DS52" i="8"/>
  <c r="MF52" i="8"/>
  <c r="BI52" i="8"/>
  <c r="BY52" i="8"/>
  <c r="GL52" i="8"/>
  <c r="FY52" i="8"/>
  <c r="KU52" i="8"/>
  <c r="O51" i="12"/>
  <c r="FR52" i="8"/>
  <c r="LB52" i="8"/>
  <c r="MN52" i="8"/>
  <c r="FZ52" i="8"/>
  <c r="EG52" i="8"/>
  <c r="DU52" i="8"/>
  <c r="FA52" i="8"/>
  <c r="DY52" i="8"/>
  <c r="DE52" i="8"/>
  <c r="AZ52" i="8"/>
  <c r="NZ52" i="8"/>
  <c r="GJ52" i="8"/>
  <c r="DK52" i="8"/>
  <c r="HV52" i="8"/>
  <c r="HQ52" i="8"/>
  <c r="FX52" i="8"/>
  <c r="NJ52" i="8"/>
  <c r="LU52" i="8"/>
  <c r="KH52" i="8"/>
  <c r="GX52" i="8"/>
  <c r="JS52" i="8"/>
  <c r="NS52" i="8"/>
  <c r="IL52" i="8"/>
  <c r="NN52" i="8"/>
  <c r="BK52" i="8"/>
  <c r="HN52" i="8"/>
  <c r="NP52" i="8"/>
  <c r="CB52" i="8"/>
  <c r="DW52" i="8"/>
  <c r="NW52" i="8"/>
  <c r="BZ52" i="8"/>
  <c r="P52" i="8"/>
  <c r="NR52" i="8"/>
  <c r="BF52" i="8"/>
  <c r="LV52" i="8"/>
  <c r="FU52" i="8"/>
  <c r="KJ52" i="8"/>
  <c r="HJ52" i="8"/>
  <c r="NE52" i="8"/>
  <c r="CK52" i="8"/>
  <c r="EW52" i="8"/>
  <c r="JB52" i="8"/>
  <c r="AE52" i="8"/>
  <c r="EH52" i="8"/>
  <c r="KE52" i="8"/>
  <c r="AT52" i="8"/>
  <c r="FC52" i="8"/>
  <c r="FT52" i="8"/>
  <c r="BA52" i="8"/>
  <c r="GY52" i="8"/>
  <c r="IX52" i="8"/>
  <c r="JU52" i="8"/>
  <c r="AY52" i="8"/>
  <c r="JO52" i="8"/>
  <c r="CF52" i="8"/>
  <c r="BH52" i="8"/>
  <c r="LF52" i="8"/>
  <c r="FP52" i="8"/>
  <c r="AL52" i="8"/>
  <c r="BP52" i="8"/>
  <c r="BQ52" i="8"/>
  <c r="MV52" i="8"/>
  <c r="BX52" i="8"/>
  <c r="DL52" i="8"/>
  <c r="HW52" i="8"/>
  <c r="CR52" i="8"/>
  <c r="IA52" i="8"/>
  <c r="EU52" i="8"/>
  <c r="IT52" i="8"/>
  <c r="CD52" i="8"/>
  <c r="FD52" i="8"/>
  <c r="DO52" i="8"/>
  <c r="HR52" i="8"/>
  <c r="GK52" i="8"/>
  <c r="FJ52" i="8"/>
  <c r="JD52" i="8"/>
  <c r="EE52" i="8"/>
  <c r="GN52" i="8"/>
  <c r="AC52" i="8"/>
  <c r="IO52" i="8"/>
  <c r="MQ52" i="8"/>
  <c r="KR52" i="8"/>
  <c r="BL52" i="8"/>
  <c r="HK52" i="8"/>
  <c r="KO52" i="8"/>
  <c r="CI52" i="8"/>
  <c r="MZ52" i="8"/>
  <c r="EQ52" i="8"/>
  <c r="CN52" i="8"/>
  <c r="DX52" i="8"/>
  <c r="IE52" i="8"/>
  <c r="EB52" i="8"/>
  <c r="HG52" i="8"/>
  <c r="HS52" i="8"/>
  <c r="KW52" i="8"/>
  <c r="FO52" i="8"/>
  <c r="IN52" i="8"/>
  <c r="JX52" i="8"/>
  <c r="HB52" i="8"/>
  <c r="GC52" i="8"/>
  <c r="EZ52" i="8"/>
  <c r="NO52" i="8"/>
  <c r="LO52" i="8"/>
  <c r="JJ52" i="8"/>
  <c r="MT52" i="8"/>
  <c r="LI52" i="8"/>
  <c r="CM52" i="8"/>
  <c r="KM52" i="8"/>
  <c r="KV52" i="8"/>
  <c r="FN52" i="8"/>
  <c r="JL52" i="8"/>
  <c r="LT52" i="8"/>
  <c r="ET52" i="8"/>
  <c r="KU45" i="8"/>
  <c r="FC45" i="8"/>
  <c r="BE45" i="8"/>
  <c r="CK45" i="8"/>
  <c r="DL45" i="8"/>
  <c r="FF45" i="8"/>
  <c r="DK45" i="8"/>
  <c r="CE45" i="8"/>
  <c r="JM45" i="8"/>
  <c r="CU45" i="8"/>
  <c r="EL45" i="8"/>
  <c r="FM45" i="8"/>
  <c r="NU45" i="8"/>
  <c r="JV45" i="8"/>
  <c r="LK45" i="8"/>
  <c r="GV45" i="8"/>
  <c r="CN45" i="8"/>
  <c r="MJ45" i="8"/>
  <c r="CH45" i="8"/>
  <c r="BL45" i="8"/>
  <c r="DA45" i="8"/>
  <c r="LD45" i="8"/>
  <c r="FO45" i="8"/>
  <c r="GN45" i="8"/>
  <c r="KL45" i="8"/>
  <c r="JY45" i="8"/>
  <c r="GR45" i="8"/>
  <c r="HW45" i="8"/>
  <c r="JJ45" i="8"/>
  <c r="GP45" i="8"/>
  <c r="IV45" i="8"/>
  <c r="MN45" i="8"/>
  <c r="DB45" i="8"/>
  <c r="HR45" i="8"/>
  <c r="LH45" i="8"/>
  <c r="JA45" i="8"/>
  <c r="HM45" i="8"/>
  <c r="IU45" i="8"/>
  <c r="IQ45" i="8"/>
  <c r="KI45" i="8"/>
  <c r="NN45" i="8"/>
  <c r="LE45" i="8"/>
  <c r="JS45" i="8"/>
  <c r="DC45" i="8"/>
  <c r="EO45" i="8"/>
  <c r="GD45" i="8"/>
  <c r="LU45" i="8"/>
  <c r="JG45" i="8"/>
  <c r="HP45" i="8"/>
  <c r="BK45" i="8"/>
  <c r="HF45" i="8"/>
  <c r="MQ45" i="8"/>
  <c r="IJ45" i="8"/>
  <c r="FS45" i="8"/>
  <c r="NX45" i="8"/>
  <c r="FB45" i="8"/>
  <c r="NK45" i="8"/>
  <c r="CL45" i="8"/>
  <c r="AK45" i="8"/>
  <c r="CA45" i="8"/>
  <c r="DM45" i="8"/>
  <c r="DR45" i="8"/>
  <c r="HJ45" i="8"/>
  <c r="HC45" i="8"/>
  <c r="GY45" i="8"/>
  <c r="EN45" i="8"/>
  <c r="JF45" i="8"/>
  <c r="NY45" i="8"/>
  <c r="IX45" i="8"/>
  <c r="MU45" i="8"/>
  <c r="AD45" i="8"/>
  <c r="BI45" i="8"/>
  <c r="NF45" i="8"/>
  <c r="AF45" i="8"/>
  <c r="GW45" i="8"/>
  <c r="NZ45" i="8"/>
  <c r="O44" i="12"/>
  <c r="LR45" i="8"/>
  <c r="FW45" i="8"/>
  <c r="KG45" i="8"/>
  <c r="LJ45" i="8"/>
  <c r="ND45" i="8"/>
  <c r="LN45" i="8"/>
  <c r="EZ45" i="8"/>
  <c r="KN45" i="8"/>
  <c r="IB45" i="8"/>
  <c r="LV45" i="8"/>
  <c r="BP45" i="8"/>
  <c r="IP45" i="8"/>
  <c r="JK45" i="8"/>
  <c r="IC45" i="8"/>
  <c r="JR45" i="8"/>
  <c r="HK45" i="8"/>
  <c r="HG45" i="8"/>
  <c r="KX45" i="8"/>
  <c r="DJ45" i="8"/>
  <c r="MY45" i="8"/>
  <c r="CC45" i="8"/>
  <c r="CY45" i="8"/>
  <c r="MB45" i="8"/>
  <c r="BX45" i="8"/>
  <c r="KV45" i="8"/>
  <c r="HL45" i="8"/>
  <c r="KJ45" i="8"/>
  <c r="FA45" i="8"/>
  <c r="DF45" i="8"/>
  <c r="EX45" i="8"/>
  <c r="BG45" i="8"/>
  <c r="CP45" i="8"/>
  <c r="CS45" i="8"/>
  <c r="BY45" i="8"/>
  <c r="KS45" i="8"/>
  <c r="IT45" i="8"/>
  <c r="FU45" i="8"/>
  <c r="GL45" i="8"/>
  <c r="KP45" i="8"/>
  <c r="GG45" i="8"/>
  <c r="KM45" i="8"/>
  <c r="NQ45" i="8"/>
  <c r="OB45" i="8"/>
  <c r="MM45" i="8"/>
  <c r="AP45" i="8"/>
  <c r="LF45" i="8"/>
  <c r="JN45" i="8"/>
  <c r="IS45" i="8"/>
  <c r="CX45" i="8"/>
  <c r="MR45" i="8"/>
  <c r="JD45" i="8"/>
  <c r="GQ45" i="8"/>
  <c r="FT45" i="8"/>
  <c r="JP45" i="8"/>
  <c r="DI45" i="8"/>
  <c r="JT45" i="8"/>
  <c r="HE45" i="8"/>
  <c r="KY45" i="8"/>
  <c r="NW45" i="8"/>
  <c r="NE45" i="8"/>
  <c r="CJ45" i="8"/>
  <c r="DP45" i="8"/>
  <c r="HA45" i="8"/>
  <c r="EW45" i="8"/>
  <c r="EP45" i="8"/>
  <c r="JW45" i="8"/>
  <c r="MW45" i="8"/>
  <c r="HV45" i="8"/>
  <c r="IM45" i="8"/>
  <c r="DS45" i="8"/>
  <c r="EF45" i="8"/>
  <c r="CD45" i="8"/>
  <c r="EK45" i="8"/>
  <c r="IK45" i="8"/>
  <c r="AZ45" i="8"/>
  <c r="MO45" i="8"/>
  <c r="IF45" i="8"/>
  <c r="MK45" i="8"/>
  <c r="LM45" i="8"/>
  <c r="AM45" i="8"/>
  <c r="BS45" i="8"/>
  <c r="BV45" i="8"/>
  <c r="BB45" i="8"/>
  <c r="HY45" i="8"/>
  <c r="GT45" i="8"/>
  <c r="MH45" i="8"/>
  <c r="MF45" i="8"/>
  <c r="EB45" i="8"/>
  <c r="MC45" i="8"/>
  <c r="GM45" i="8"/>
  <c r="ID45" i="8"/>
  <c r="GF45" i="8"/>
  <c r="OA45" i="8"/>
  <c r="AX45" i="8"/>
  <c r="BO45" i="8"/>
  <c r="HT45" i="8"/>
  <c r="BZ45" i="8"/>
  <c r="BF45" i="8"/>
  <c r="KQ45" i="8"/>
  <c r="CW45" i="8"/>
  <c r="LS45" i="8"/>
  <c r="JX45" i="8"/>
  <c r="BH45" i="8"/>
  <c r="MI45" i="8"/>
  <c r="IZ45" i="8"/>
  <c r="GH45" i="8"/>
  <c r="KB45" i="8"/>
  <c r="LC45" i="8"/>
  <c r="IO45" i="8"/>
  <c r="DG45" i="8"/>
  <c r="NB45" i="8"/>
  <c r="BT45" i="8"/>
  <c r="MG45" i="8"/>
  <c r="KR45" i="8"/>
  <c r="JU45" i="8"/>
  <c r="KD45" i="8"/>
  <c r="GU45" i="8"/>
  <c r="CF45" i="8"/>
  <c r="FI45" i="8"/>
  <c r="BA45" i="8"/>
  <c r="DE45" i="8"/>
  <c r="EU45" i="8"/>
  <c r="AU45" i="8"/>
  <c r="DV45" i="8"/>
  <c r="JH45" i="8"/>
  <c r="NL45" i="8"/>
  <c r="CZ45" i="8"/>
  <c r="DZ45" i="8"/>
  <c r="AV45" i="8"/>
  <c r="AY45" i="8"/>
  <c r="AE45" i="8"/>
  <c r="HB45" i="8"/>
  <c r="CG45" i="8"/>
  <c r="DH45" i="8"/>
  <c r="CV45" i="8"/>
  <c r="BU45" i="8"/>
  <c r="IN45" i="8"/>
  <c r="HN45" i="8"/>
  <c r="EE45" i="8"/>
  <c r="NJ45" i="8"/>
  <c r="HS45" i="8"/>
  <c r="AS45" i="8"/>
  <c r="NA45" i="8"/>
  <c r="LI45" i="8"/>
  <c r="AH45" i="8"/>
  <c r="ME45" i="8"/>
  <c r="IH45" i="8"/>
  <c r="LZ45" i="8"/>
  <c r="KO45" i="8"/>
  <c r="MX45" i="8"/>
  <c r="BW45" i="8"/>
  <c r="NM45" i="8"/>
  <c r="FJ45" i="8"/>
  <c r="FD45" i="8"/>
  <c r="FK45" i="8"/>
  <c r="JE45" i="8"/>
  <c r="IL45" i="8"/>
  <c r="GA45" i="8"/>
  <c r="DD45" i="8"/>
  <c r="KK45" i="8"/>
  <c r="LL45" i="8"/>
  <c r="FN45" i="8"/>
  <c r="FH45" i="8"/>
  <c r="KC45" i="8"/>
  <c r="KH45" i="8"/>
  <c r="NG45" i="8"/>
  <c r="EJ45" i="8"/>
  <c r="GZ45" i="8"/>
  <c r="DQ45" i="8"/>
  <c r="CB45" i="8"/>
  <c r="MA45" i="8"/>
  <c r="AT45" i="8"/>
  <c r="JO45" i="8"/>
  <c r="LO45" i="8"/>
  <c r="DU45" i="8"/>
  <c r="KF45" i="8"/>
  <c r="EM45" i="8"/>
  <c r="NT45" i="8"/>
  <c r="P45" i="8"/>
  <c r="GO45" i="8"/>
  <c r="GE45" i="8"/>
  <c r="FE45" i="8"/>
  <c r="OC45" i="8"/>
  <c r="NO45" i="8"/>
  <c r="AW45" i="8"/>
  <c r="LW45" i="8"/>
  <c r="JZ45" i="8"/>
  <c r="JI45" i="8"/>
  <c r="IY45" i="8"/>
  <c r="AL45" i="8"/>
  <c r="CQ45" i="8"/>
  <c r="DT45" i="8"/>
  <c r="HZ45" i="8"/>
  <c r="LX45" i="8"/>
  <c r="AN45" i="8"/>
  <c r="BJ45" i="8"/>
  <c r="NH45" i="8"/>
  <c r="BR45" i="8"/>
  <c r="ES45" i="8"/>
  <c r="CT45" i="8"/>
  <c r="LB45" i="8"/>
  <c r="DN45" i="8"/>
  <c r="IG45" i="8"/>
  <c r="FR45" i="8"/>
  <c r="EA45" i="8"/>
  <c r="MD45" i="8"/>
  <c r="FY45" i="8"/>
  <c r="GB45" i="8"/>
  <c r="AC45" i="8"/>
  <c r="ET45" i="8"/>
  <c r="HI45" i="8"/>
  <c r="EC45" i="8"/>
  <c r="IA45" i="8"/>
  <c r="LG45" i="8"/>
  <c r="GK45" i="8"/>
  <c r="CM45" i="8"/>
  <c r="BM45" i="8"/>
  <c r="HU45" i="8"/>
  <c r="AJ45" i="8"/>
  <c r="NI45" i="8"/>
  <c r="CI45" i="8"/>
  <c r="NC45" i="8"/>
  <c r="NV45" i="8"/>
  <c r="ER45" i="8"/>
  <c r="JC45" i="8"/>
  <c r="JB45" i="8"/>
  <c r="AG45" i="8"/>
  <c r="FG45" i="8"/>
  <c r="JL45" i="8"/>
  <c r="HQ45" i="8"/>
  <c r="IE45" i="8"/>
  <c r="KE45" i="8"/>
  <c r="EQ45" i="8"/>
  <c r="BQ45" i="8"/>
  <c r="HX45" i="8"/>
  <c r="GX45" i="8"/>
  <c r="GJ45" i="8"/>
  <c r="MP45" i="8"/>
  <c r="FQ45" i="8"/>
  <c r="AQ45" i="8"/>
  <c r="GI45" i="8"/>
  <c r="MV45" i="8"/>
  <c r="EI45" i="8"/>
  <c r="JQ45" i="8"/>
  <c r="GS45" i="8"/>
  <c r="ML45" i="8"/>
  <c r="FP45" i="8"/>
  <c r="MS45" i="8"/>
  <c r="HH45" i="8"/>
  <c r="DX45" i="8"/>
  <c r="BN45" i="8"/>
  <c r="AO45" i="8"/>
  <c r="DY45" i="8"/>
  <c r="NP45" i="8"/>
  <c r="LT45" i="8"/>
  <c r="KZ45" i="8"/>
  <c r="KT45" i="8"/>
  <c r="GC45" i="8"/>
  <c r="MZ45" i="8"/>
  <c r="II45" i="8"/>
  <c r="KA45" i="8"/>
  <c r="LQ45" i="8"/>
  <c r="KW45" i="8"/>
  <c r="IW45" i="8"/>
  <c r="AR45" i="8"/>
  <c r="MT45" i="8"/>
  <c r="FX45" i="8"/>
  <c r="FV45" i="8"/>
  <c r="EV45" i="8"/>
  <c r="CO45" i="8"/>
  <c r="BD45" i="8"/>
  <c r="BC45" i="8"/>
  <c r="NS45" i="8"/>
  <c r="EH45" i="8"/>
  <c r="IR45" i="8"/>
  <c r="HO45" i="8"/>
  <c r="DO45" i="8"/>
  <c r="HD45" i="8"/>
  <c r="LY45" i="8"/>
  <c r="DW45" i="8"/>
  <c r="ED45" i="8"/>
  <c r="AI45" i="8"/>
  <c r="FL45" i="8"/>
  <c r="LP45" i="8"/>
  <c r="LA45" i="8"/>
  <c r="EY45" i="8"/>
  <c r="EG45" i="8"/>
  <c r="FZ45" i="8"/>
  <c r="NR45" i="8"/>
  <c r="CR45" i="8"/>
  <c r="FE57" i="8"/>
  <c r="JP57" i="8"/>
  <c r="DN57" i="8"/>
  <c r="JK57" i="8"/>
  <c r="EH57" i="8"/>
  <c r="BJ57" i="8"/>
  <c r="AS57" i="8"/>
  <c r="OC57" i="8"/>
  <c r="MJ57" i="8"/>
  <c r="MP57" i="8"/>
  <c r="HE57" i="8"/>
  <c r="MX57" i="8"/>
  <c r="JT57" i="8"/>
  <c r="GK57" i="8"/>
  <c r="DC57" i="8"/>
  <c r="NY57" i="8"/>
  <c r="BL57" i="8"/>
  <c r="BD57" i="8"/>
  <c r="BB57" i="8"/>
  <c r="MZ57" i="8"/>
  <c r="JD57" i="8"/>
  <c r="AX57" i="8"/>
  <c r="KR57" i="8"/>
  <c r="KG57" i="8"/>
  <c r="BP57" i="8"/>
  <c r="HP57" i="8"/>
  <c r="ES57" i="8"/>
  <c r="HG57" i="8"/>
  <c r="GL57" i="8"/>
  <c r="EU57" i="8"/>
  <c r="DV57" i="8"/>
  <c r="ML57" i="8"/>
  <c r="GP57" i="8"/>
  <c r="IZ57" i="8"/>
  <c r="FZ57" i="8"/>
  <c r="HN57" i="8"/>
  <c r="DO57" i="8"/>
  <c r="FG57" i="8"/>
  <c r="AT57" i="8"/>
  <c r="MF57" i="8"/>
  <c r="MV57" i="8"/>
  <c r="KN57" i="8"/>
  <c r="DJ57" i="8"/>
  <c r="LV57" i="8"/>
  <c r="KU57" i="8"/>
  <c r="LT57" i="8"/>
  <c r="IW57" i="8"/>
  <c r="GE57" i="8"/>
  <c r="KQ57" i="8"/>
  <c r="EM57" i="8"/>
  <c r="KJ57" i="8"/>
  <c r="EP57" i="8"/>
  <c r="KA57" i="8"/>
  <c r="DH57" i="8"/>
  <c r="IM57" i="8"/>
  <c r="BS57" i="8"/>
  <c r="HA57" i="8"/>
  <c r="IL57" i="8"/>
  <c r="CG57" i="8"/>
  <c r="DQ57" i="8"/>
  <c r="DU57" i="8"/>
  <c r="IX57" i="8"/>
  <c r="BY57" i="8"/>
  <c r="HH57" i="8"/>
  <c r="NL57" i="8"/>
  <c r="GQ57" i="8"/>
  <c r="CC57" i="8"/>
  <c r="LA57" i="8"/>
  <c r="HT57" i="8"/>
  <c r="AW57" i="8"/>
  <c r="LF57" i="8"/>
  <c r="DR57" i="8"/>
  <c r="IP57" i="8"/>
  <c r="AI57" i="8"/>
  <c r="GM57" i="8"/>
  <c r="CV57" i="8"/>
  <c r="LO57" i="8"/>
  <c r="LQ57" i="8"/>
  <c r="GF57" i="8"/>
  <c r="KB57" i="8"/>
  <c r="HI57" i="8"/>
  <c r="FL57" i="8"/>
  <c r="BC57" i="8"/>
  <c r="GY57" i="8"/>
  <c r="HM57" i="8"/>
  <c r="CL57" i="8"/>
  <c r="BG57" i="8"/>
  <c r="BM57" i="8"/>
  <c r="NJ57" i="8"/>
  <c r="MB57" i="8"/>
  <c r="LP57" i="8"/>
  <c r="KF57" i="8"/>
  <c r="HY57" i="8"/>
  <c r="LX57" i="8"/>
  <c r="HD57" i="8"/>
  <c r="LS57" i="8"/>
  <c r="FM57" i="8"/>
  <c r="IY57" i="8"/>
  <c r="DB57" i="8"/>
  <c r="LH57" i="8"/>
  <c r="FO57" i="8"/>
  <c r="GB57" i="8"/>
  <c r="CY57" i="8"/>
  <c r="FX57" i="8"/>
  <c r="CN57" i="8"/>
  <c r="DE57" i="8"/>
  <c r="ND57" i="8"/>
  <c r="BF57" i="8"/>
  <c r="AF57" i="8"/>
  <c r="ER57" i="8"/>
  <c r="HF57" i="8"/>
  <c r="KX57" i="8"/>
  <c r="LB57" i="8"/>
  <c r="CW57" i="8"/>
  <c r="JF57" i="8"/>
  <c r="BU57" i="8"/>
  <c r="DW57" i="8"/>
  <c r="MG57" i="8"/>
  <c r="FQ57" i="8"/>
  <c r="JO57" i="8"/>
  <c r="KS57" i="8"/>
  <c r="CM57" i="8"/>
  <c r="HK57" i="8"/>
  <c r="NS57" i="8"/>
  <c r="MC57" i="8"/>
  <c r="HR57" i="8"/>
  <c r="HU57" i="8"/>
  <c r="CP57" i="8"/>
  <c r="FD57" i="8"/>
  <c r="FR57" i="8"/>
  <c r="CI57" i="8"/>
  <c r="EN57" i="8"/>
  <c r="BE57" i="8"/>
  <c r="DZ57" i="8"/>
  <c r="EG57" i="8"/>
  <c r="BN57" i="8"/>
  <c r="EL57" i="8"/>
  <c r="LI57" i="8"/>
  <c r="CX57" i="8"/>
  <c r="HZ57" i="8"/>
  <c r="AR57" i="8"/>
  <c r="IE57" i="8"/>
  <c r="MR57" i="8"/>
  <c r="MK57" i="8"/>
  <c r="JX57" i="8"/>
  <c r="KM57" i="8"/>
  <c r="FF57" i="8"/>
  <c r="EA57" i="8"/>
  <c r="GN57" i="8"/>
  <c r="DK57" i="8"/>
  <c r="AC57" i="8"/>
  <c r="NG57" i="8"/>
  <c r="FB57" i="8"/>
  <c r="AJ57" i="8"/>
  <c r="NH57" i="8"/>
  <c r="BX57" i="8"/>
  <c r="ID57" i="8"/>
  <c r="EK57" i="8"/>
  <c r="LZ57" i="8"/>
  <c r="LC57" i="8"/>
  <c r="NU57" i="8"/>
  <c r="JZ57" i="8"/>
  <c r="KC57" i="8"/>
  <c r="GV57" i="8"/>
  <c r="NI57" i="8"/>
  <c r="GT57" i="8"/>
  <c r="AG57" i="8"/>
  <c r="KI57" i="8"/>
  <c r="EO57" i="8"/>
  <c r="DA57" i="8"/>
  <c r="FU57" i="8"/>
  <c r="AE57" i="8"/>
  <c r="AK57" i="8"/>
  <c r="CE57" i="8"/>
  <c r="KZ57" i="8"/>
  <c r="NF57" i="8"/>
  <c r="MU57" i="8"/>
  <c r="FA57" i="8"/>
  <c r="IC57" i="8"/>
  <c r="AH57" i="8"/>
  <c r="HS57" i="8"/>
  <c r="CH57" i="8"/>
  <c r="HL57" i="8"/>
  <c r="BA57" i="8"/>
  <c r="MD57" i="8"/>
  <c r="FY57" i="8"/>
  <c r="AY57" i="8"/>
  <c r="JA57" i="8"/>
  <c r="JG57" i="8"/>
  <c r="FK57" i="8"/>
  <c r="GJ57" i="8"/>
  <c r="LU57" i="8"/>
  <c r="JV57" i="8"/>
  <c r="GX57" i="8"/>
  <c r="AP57" i="8"/>
  <c r="AM57" i="8"/>
  <c r="EY57" i="8"/>
  <c r="CU57" i="8"/>
  <c r="MT57" i="8"/>
  <c r="MS57" i="8"/>
  <c r="EB57" i="8"/>
  <c r="EJ57" i="8"/>
  <c r="BO57" i="8"/>
  <c r="CZ57" i="8"/>
  <c r="DT57" i="8"/>
  <c r="LW57" i="8"/>
  <c r="DF57" i="8"/>
  <c r="AD57" i="8"/>
  <c r="KT57" i="8"/>
  <c r="NC57" i="8"/>
  <c r="JE57" i="8"/>
  <c r="O56" i="12"/>
  <c r="KL57" i="8"/>
  <c r="JN57" i="8"/>
  <c r="DD57" i="8"/>
  <c r="BT57" i="8"/>
  <c r="FS57" i="8"/>
  <c r="CJ57" i="8"/>
  <c r="IT57" i="8"/>
  <c r="HW57" i="8"/>
  <c r="DG57" i="8"/>
  <c r="MO57" i="8"/>
  <c r="CT57" i="8"/>
  <c r="CF57" i="8"/>
  <c r="KV57" i="8"/>
  <c r="JI57" i="8"/>
  <c r="HX57" i="8"/>
  <c r="FW57" i="8"/>
  <c r="NN57" i="8"/>
  <c r="GI57" i="8"/>
  <c r="BW57" i="8"/>
  <c r="MY57" i="8"/>
  <c r="IU57" i="8"/>
  <c r="DY57" i="8"/>
  <c r="NB57" i="8"/>
  <c r="KW57" i="8"/>
  <c r="DP57" i="8"/>
  <c r="AQ57" i="8"/>
  <c r="EZ57" i="8"/>
  <c r="NZ57" i="8"/>
  <c r="JR57" i="8"/>
  <c r="JH57" i="8"/>
  <c r="CB57" i="8"/>
  <c r="ME57" i="8"/>
  <c r="NP57" i="8"/>
  <c r="MI57" i="8"/>
  <c r="LR57" i="8"/>
  <c r="EF57" i="8"/>
  <c r="KY57" i="8"/>
  <c r="IH57" i="8"/>
  <c r="JB57" i="8"/>
  <c r="IO57" i="8"/>
  <c r="LL57" i="8"/>
  <c r="EI57" i="8"/>
  <c r="AZ57" i="8"/>
  <c r="LN57" i="8"/>
  <c r="EV57" i="8"/>
  <c r="BR57" i="8"/>
  <c r="CO57" i="8"/>
  <c r="IS57" i="8"/>
  <c r="GW57" i="8"/>
  <c r="GD57" i="8"/>
  <c r="CS57" i="8"/>
  <c r="NQ57" i="8"/>
  <c r="GC57" i="8"/>
  <c r="ET57" i="8"/>
  <c r="JY57" i="8"/>
  <c r="JQ57" i="8"/>
  <c r="BZ57" i="8"/>
  <c r="P57" i="8"/>
  <c r="NX57" i="8"/>
  <c r="LJ57" i="8"/>
  <c r="JM57" i="8"/>
  <c r="GR57" i="8"/>
  <c r="HO57" i="8"/>
  <c r="BK57" i="8"/>
  <c r="HJ57" i="8"/>
  <c r="CR57" i="8"/>
  <c r="NT57" i="8"/>
  <c r="LD57" i="8"/>
  <c r="DL57" i="8"/>
  <c r="IR57" i="8"/>
  <c r="CD57" i="8"/>
  <c r="MW57" i="8"/>
  <c r="EX57" i="8"/>
  <c r="KK57" i="8"/>
  <c r="FT57" i="8"/>
  <c r="HC57" i="8"/>
  <c r="BQ57" i="8"/>
  <c r="FI57" i="8"/>
  <c r="LE57" i="8"/>
  <c r="OB57" i="8"/>
  <c r="JW57" i="8"/>
  <c r="JS57" i="8"/>
  <c r="BH57" i="8"/>
  <c r="NR57" i="8"/>
  <c r="IA57" i="8"/>
  <c r="JU57" i="8"/>
  <c r="FN57" i="8"/>
  <c r="MN57" i="8"/>
  <c r="FH57" i="8"/>
  <c r="BV57" i="8"/>
  <c r="MH57" i="8"/>
  <c r="FC57" i="8"/>
  <c r="NW57" i="8"/>
  <c r="GA57" i="8"/>
  <c r="HV57" i="8"/>
  <c r="NE57" i="8"/>
  <c r="NO57" i="8"/>
  <c r="IF57" i="8"/>
  <c r="KE57" i="8"/>
  <c r="KO57" i="8"/>
  <c r="IN57" i="8"/>
  <c r="IG57" i="8"/>
  <c r="FV57" i="8"/>
  <c r="EW57" i="8"/>
  <c r="MM57" i="8"/>
  <c r="EQ57" i="8"/>
  <c r="GU57" i="8"/>
  <c r="JC57" i="8"/>
  <c r="ED57" i="8"/>
  <c r="IQ57" i="8"/>
  <c r="CK57" i="8"/>
  <c r="IK57" i="8"/>
  <c r="DM57" i="8"/>
  <c r="AV57" i="8"/>
  <c r="IJ57" i="8"/>
  <c r="EE57" i="8"/>
  <c r="DX57" i="8"/>
  <c r="FJ57" i="8"/>
  <c r="NK57" i="8"/>
  <c r="HQ57" i="8"/>
  <c r="LY57" i="8"/>
  <c r="IV57" i="8"/>
  <c r="II57" i="8"/>
  <c r="KP57" i="8"/>
  <c r="MA57" i="8"/>
  <c r="NV57" i="8"/>
  <c r="JJ57" i="8"/>
  <c r="AL57" i="8"/>
  <c r="LG57" i="8"/>
  <c r="IB57" i="8"/>
  <c r="CA57" i="8"/>
  <c r="AO57" i="8"/>
  <c r="AN57" i="8"/>
  <c r="OA57" i="8"/>
  <c r="GO57" i="8"/>
  <c r="MQ57" i="8"/>
  <c r="NM57" i="8"/>
  <c r="GG57" i="8"/>
  <c r="GH57" i="8"/>
  <c r="KD57" i="8"/>
  <c r="CQ57" i="8"/>
  <c r="BI57" i="8"/>
  <c r="LK57" i="8"/>
  <c r="GS57" i="8"/>
  <c r="KH57" i="8"/>
  <c r="LM57" i="8"/>
  <c r="GZ57" i="8"/>
  <c r="EC57" i="8"/>
  <c r="JL57" i="8"/>
  <c r="DS57" i="8"/>
  <c r="HB57" i="8"/>
  <c r="AU57" i="8"/>
  <c r="DI57" i="8"/>
  <c r="FP57" i="8"/>
  <c r="NA57" i="8"/>
  <c r="BX84" i="8"/>
  <c r="AM84" i="8"/>
  <c r="MJ84" i="8"/>
  <c r="IO84" i="8"/>
  <c r="IW84" i="8"/>
  <c r="LS84" i="8"/>
  <c r="DV84" i="8"/>
  <c r="CG84" i="8"/>
  <c r="NQ84" i="8"/>
  <c r="AC84" i="8"/>
  <c r="KB84" i="8"/>
  <c r="IC84" i="8"/>
  <c r="KV84" i="8"/>
  <c r="GB84" i="8"/>
  <c r="IL84" i="8"/>
  <c r="LR84" i="8"/>
  <c r="HM84" i="8"/>
  <c r="NZ84" i="8"/>
  <c r="JC84" i="8"/>
  <c r="GN84" i="8"/>
  <c r="LF84" i="8"/>
  <c r="EU84" i="8"/>
  <c r="KI84" i="8"/>
  <c r="OB84" i="8"/>
  <c r="GT84" i="8"/>
  <c r="BK84" i="8"/>
  <c r="JZ84" i="8"/>
  <c r="BR84" i="8"/>
  <c r="FM84" i="8"/>
  <c r="KX84" i="8"/>
  <c r="P84" i="8"/>
  <c r="LX84" i="8"/>
  <c r="NU84" i="8"/>
  <c r="MH84" i="8"/>
  <c r="EL84" i="8"/>
  <c r="JP84" i="8"/>
  <c r="AD84" i="8"/>
  <c r="HR84" i="8"/>
  <c r="IV84" i="8"/>
  <c r="JT84" i="8"/>
  <c r="GV84" i="8"/>
  <c r="KD84" i="8"/>
  <c r="JY84" i="8"/>
  <c r="CW84" i="8"/>
  <c r="LB84" i="8"/>
  <c r="BA84" i="8"/>
  <c r="EG84" i="8"/>
  <c r="NT84" i="8"/>
  <c r="LA84" i="8"/>
  <c r="KZ84" i="8"/>
  <c r="FV84" i="8"/>
  <c r="MP84" i="8"/>
  <c r="KO84" i="8"/>
  <c r="MS84" i="8"/>
  <c r="NJ84" i="8"/>
  <c r="GY84" i="8"/>
  <c r="BH84" i="8"/>
  <c r="HE84" i="8"/>
  <c r="IS84" i="8"/>
  <c r="FR84" i="8"/>
  <c r="KS84" i="8"/>
  <c r="HI84" i="8"/>
  <c r="BQ84" i="8"/>
  <c r="MM84" i="8"/>
  <c r="LI84" i="8"/>
  <c r="NK84" i="8"/>
  <c r="NN84" i="8"/>
  <c r="KQ84" i="8"/>
  <c r="FX84" i="8"/>
  <c r="LO84" i="8"/>
  <c r="CV84" i="8"/>
  <c r="BG84" i="8"/>
  <c r="CK84" i="8"/>
  <c r="KF84" i="8"/>
  <c r="FQ84" i="8"/>
  <c r="NO84" i="8"/>
  <c r="KH84" i="8"/>
  <c r="MD84" i="8"/>
  <c r="JM84" i="8"/>
  <c r="FY84" i="8"/>
  <c r="KA84" i="8"/>
  <c r="HU84" i="8"/>
  <c r="DG84" i="8"/>
  <c r="HV84" i="8"/>
  <c r="HF84" i="8"/>
  <c r="KG84" i="8"/>
  <c r="CJ84" i="8"/>
  <c r="JU84" i="8"/>
  <c r="HW84" i="8"/>
  <c r="AT84" i="8"/>
  <c r="CY84" i="8"/>
  <c r="KM84" i="8"/>
  <c r="FO84" i="8"/>
  <c r="AG84" i="8"/>
  <c r="HN84" i="8"/>
  <c r="ID84" i="8"/>
  <c r="MT84" i="8"/>
  <c r="LU84" i="8"/>
  <c r="KU84" i="8"/>
  <c r="MA84" i="8"/>
  <c r="EB84" i="8"/>
  <c r="LC84" i="8"/>
  <c r="DR84" i="8"/>
  <c r="IQ84" i="8"/>
  <c r="IX84" i="8"/>
  <c r="DI84" i="8"/>
  <c r="GI84" i="8"/>
  <c r="DZ84" i="8"/>
  <c r="IM84" i="8"/>
  <c r="JB84" i="8"/>
  <c r="CE84" i="8"/>
  <c r="NA84" i="8"/>
  <c r="AI84" i="8"/>
  <c r="LP84" i="8"/>
  <c r="NR84" i="8"/>
  <c r="LT84" i="8"/>
  <c r="FL84" i="8"/>
  <c r="AW84" i="8"/>
  <c r="GA84" i="8"/>
  <c r="MY84" i="8"/>
  <c r="ED84" i="8"/>
  <c r="BO84" i="8"/>
  <c r="KW84" i="8"/>
  <c r="GF84" i="8"/>
  <c r="EZ84" i="8"/>
  <c r="GH84" i="8"/>
  <c r="HS84" i="8"/>
  <c r="HC84" i="8"/>
  <c r="EP84" i="8"/>
  <c r="FJ84" i="8"/>
  <c r="JW84" i="8"/>
  <c r="EN84" i="8"/>
  <c r="MK84" i="8"/>
  <c r="GU84" i="8"/>
  <c r="NB84" i="8"/>
  <c r="AJ84" i="8"/>
  <c r="GJ84" i="8"/>
  <c r="BN84" i="8"/>
  <c r="DM84" i="8"/>
  <c r="MO84" i="8"/>
  <c r="DU84" i="8"/>
  <c r="CA84" i="8"/>
  <c r="IG84" i="8"/>
  <c r="NF84" i="8"/>
  <c r="KK84" i="8"/>
  <c r="AN84" i="8"/>
  <c r="EW84" i="8"/>
  <c r="CX84" i="8"/>
  <c r="II84" i="8"/>
  <c r="GS84" i="8"/>
  <c r="JE84" i="8"/>
  <c r="BV84" i="8"/>
  <c r="BW84" i="8"/>
  <c r="IA84" i="8"/>
  <c r="KC84" i="8"/>
  <c r="LG84" i="8"/>
  <c r="KL84" i="8"/>
  <c r="JQ84" i="8"/>
  <c r="FC84" i="8"/>
  <c r="BC84" i="8"/>
  <c r="FB84" i="8"/>
  <c r="DL84" i="8"/>
  <c r="GR84" i="8"/>
  <c r="BD84" i="8"/>
  <c r="IH84" i="8"/>
  <c r="NY84" i="8"/>
  <c r="FT84" i="8"/>
  <c r="HL84" i="8"/>
  <c r="CS84" i="8"/>
  <c r="EY84" i="8"/>
  <c r="FK84" i="8"/>
  <c r="DF84" i="8"/>
  <c r="HX84" i="8"/>
  <c r="NC84" i="8"/>
  <c r="HD84" i="8"/>
  <c r="GK84" i="8"/>
  <c r="JJ84" i="8"/>
  <c r="KT84" i="8"/>
  <c r="HP84" i="8"/>
  <c r="MW84" i="8"/>
  <c r="KY84" i="8"/>
  <c r="DA84" i="8"/>
  <c r="CM84" i="8"/>
  <c r="ML84" i="8"/>
  <c r="KJ84" i="8"/>
  <c r="MR84" i="8"/>
  <c r="GL84" i="8"/>
  <c r="BT84" i="8"/>
  <c r="GC84" i="8"/>
  <c r="JI84" i="8"/>
  <c r="AL84" i="8"/>
  <c r="JL84" i="8"/>
  <c r="CD84" i="8"/>
  <c r="HJ84" i="8"/>
  <c r="GP84" i="8"/>
  <c r="FE84" i="8"/>
  <c r="EC84" i="8"/>
  <c r="MC84" i="8"/>
  <c r="EV84" i="8"/>
  <c r="LE84" i="8"/>
  <c r="DQ84" i="8"/>
  <c r="NL84" i="8"/>
  <c r="LJ84" i="8"/>
  <c r="HH84" i="8"/>
  <c r="EK84" i="8"/>
  <c r="CH84" i="8"/>
  <c r="FG84" i="8"/>
  <c r="AH84" i="8"/>
  <c r="ET84" i="8"/>
  <c r="NM84" i="8"/>
  <c r="ER84" i="8"/>
  <c r="CU84" i="8"/>
  <c r="AK84" i="8"/>
  <c r="NV84" i="8"/>
  <c r="GD84" i="8"/>
  <c r="EM84" i="8"/>
  <c r="CC84" i="8"/>
  <c r="EO84" i="8"/>
  <c r="HG84" i="8"/>
  <c r="MI84" i="8"/>
  <c r="LV84" i="8"/>
  <c r="CO84" i="8"/>
  <c r="CZ84" i="8"/>
  <c r="ND84" i="8"/>
  <c r="DK84" i="8"/>
  <c r="KP84" i="8"/>
  <c r="KE84" i="8"/>
  <c r="IN84" i="8"/>
  <c r="IK84" i="8"/>
  <c r="CF84" i="8"/>
  <c r="FA84" i="8"/>
  <c r="FD84" i="8"/>
  <c r="HT84" i="8"/>
  <c r="CB84" i="8"/>
  <c r="AR84" i="8"/>
  <c r="AQ84" i="8"/>
  <c r="JK84" i="8"/>
  <c r="AP84" i="8"/>
  <c r="GM84" i="8"/>
  <c r="FN84" i="8"/>
  <c r="CL84" i="8"/>
  <c r="LM84" i="8"/>
  <c r="IF84" i="8"/>
  <c r="MX84" i="8"/>
  <c r="LD84" i="8"/>
  <c r="GO84" i="8"/>
  <c r="CP84" i="8"/>
  <c r="DS84" i="8"/>
  <c r="EH84" i="8"/>
  <c r="EX84" i="8"/>
  <c r="DE84" i="8"/>
  <c r="JS84" i="8"/>
  <c r="AE84" i="8"/>
  <c r="EA84" i="8"/>
  <c r="LZ84" i="8"/>
  <c r="NP84" i="8"/>
  <c r="HQ84" i="8"/>
  <c r="CQ84" i="8"/>
  <c r="GG84" i="8"/>
  <c r="GE84" i="8"/>
  <c r="DN84" i="8"/>
  <c r="AX84" i="8"/>
  <c r="DJ84" i="8"/>
  <c r="DP84" i="8"/>
  <c r="AO84" i="8"/>
  <c r="BL84" i="8"/>
  <c r="OC84" i="8"/>
  <c r="GQ84" i="8"/>
  <c r="IU84" i="8"/>
  <c r="FH84" i="8"/>
  <c r="HO84" i="8"/>
  <c r="JV84" i="8"/>
  <c r="NW84" i="8"/>
  <c r="OA84" i="8"/>
  <c r="MQ84" i="8"/>
  <c r="JA84" i="8"/>
  <c r="EF84" i="8"/>
  <c r="BU84" i="8"/>
  <c r="FU84" i="8"/>
  <c r="AZ84" i="8"/>
  <c r="BJ84" i="8"/>
  <c r="CR84" i="8"/>
  <c r="IY84" i="8"/>
  <c r="FP84" i="8"/>
  <c r="EJ84" i="8"/>
  <c r="BI84" i="8"/>
  <c r="DW84" i="8"/>
  <c r="JN84" i="8"/>
  <c r="IZ84" i="8"/>
  <c r="AU84" i="8"/>
  <c r="JX84" i="8"/>
  <c r="LY84" i="8"/>
  <c r="LN84" i="8"/>
  <c r="LH84" i="8"/>
  <c r="MB84" i="8"/>
  <c r="JR84" i="8"/>
  <c r="NG84" i="8"/>
  <c r="MU84" i="8"/>
  <c r="HK84" i="8"/>
  <c r="JO84" i="8"/>
  <c r="GZ84" i="8"/>
  <c r="HB84" i="8"/>
  <c r="IT84" i="8"/>
  <c r="IJ84" i="8"/>
  <c r="EQ84" i="8"/>
  <c r="MF84" i="8"/>
  <c r="NI84" i="8"/>
  <c r="CI84" i="8"/>
  <c r="BP84" i="8"/>
  <c r="DD84" i="8"/>
  <c r="BZ84" i="8"/>
  <c r="LQ84" i="8"/>
  <c r="FW84" i="8"/>
  <c r="BY84" i="8"/>
  <c r="IP84" i="8"/>
  <c r="BF84" i="8"/>
  <c r="KR84" i="8"/>
  <c r="EE84" i="8"/>
  <c r="LW84" i="8"/>
  <c r="HA84" i="8"/>
  <c r="NS84" i="8"/>
  <c r="FZ84" i="8"/>
  <c r="NX84" i="8"/>
  <c r="GW84" i="8"/>
  <c r="NH84" i="8"/>
  <c r="O83" i="12"/>
  <c r="LK84" i="8"/>
  <c r="IE84" i="8"/>
  <c r="ES84" i="8"/>
  <c r="DH84" i="8"/>
  <c r="AF84" i="8"/>
  <c r="BS84" i="8"/>
  <c r="MV84" i="8"/>
  <c r="FF84" i="8"/>
  <c r="KN84" i="8"/>
  <c r="JD84" i="8"/>
  <c r="JH84" i="8"/>
  <c r="CN84" i="8"/>
  <c r="FI84" i="8"/>
  <c r="AY84" i="8"/>
  <c r="ME84" i="8"/>
  <c r="JG84" i="8"/>
  <c r="DX84" i="8"/>
  <c r="DC84" i="8"/>
  <c r="HY84" i="8"/>
  <c r="FS84" i="8"/>
  <c r="HZ84" i="8"/>
  <c r="DY84" i="8"/>
  <c r="MG84" i="8"/>
  <c r="GX84" i="8"/>
  <c r="AS84" i="8"/>
  <c r="JF84" i="8"/>
  <c r="AV84" i="8"/>
  <c r="LL84" i="8"/>
  <c r="EI84" i="8"/>
  <c r="MN84" i="8"/>
  <c r="BE84" i="8"/>
  <c r="NE84" i="8"/>
  <c r="BM84" i="8"/>
  <c r="DB84" i="8"/>
  <c r="CT84" i="8"/>
  <c r="IB84" i="8"/>
  <c r="DO84" i="8"/>
  <c r="BB84" i="8"/>
  <c r="IR84" i="8"/>
  <c r="MZ84" i="8"/>
  <c r="DT84" i="8"/>
  <c r="MA81" i="8"/>
  <c r="EH81" i="8"/>
  <c r="IX81" i="8"/>
  <c r="DH81" i="8"/>
  <c r="FV81" i="8"/>
  <c r="IL81" i="8"/>
  <c r="LC81" i="8"/>
  <c r="NL81" i="8"/>
  <c r="JO81" i="8"/>
  <c r="CC81" i="8"/>
  <c r="DR81" i="8"/>
  <c r="GF81" i="8"/>
  <c r="MC81" i="8"/>
  <c r="P81" i="8"/>
  <c r="CL81" i="8"/>
  <c r="EB81" i="8"/>
  <c r="DM81" i="8"/>
  <c r="EO81" i="8"/>
  <c r="GS81" i="8"/>
  <c r="MY81" i="8"/>
  <c r="DY81" i="8"/>
  <c r="NF81" i="8"/>
  <c r="JM81" i="8"/>
  <c r="BE81" i="8"/>
  <c r="JC81" i="8"/>
  <c r="NR81" i="8"/>
  <c r="KS81" i="8"/>
  <c r="BV81" i="8"/>
  <c r="HB81" i="8"/>
  <c r="MH81" i="8"/>
  <c r="EN81" i="8"/>
  <c r="LY81" i="8"/>
  <c r="CO81" i="8"/>
  <c r="AO81" i="8"/>
  <c r="MX81" i="8"/>
  <c r="HY81" i="8"/>
  <c r="JX81" i="8"/>
  <c r="LT81" i="8"/>
  <c r="KX81" i="8"/>
  <c r="FB81" i="8"/>
  <c r="GV81" i="8"/>
  <c r="KZ81" i="8"/>
  <c r="JJ81" i="8"/>
  <c r="EI81" i="8"/>
  <c r="EQ81" i="8"/>
  <c r="FA81" i="8"/>
  <c r="CZ81" i="8"/>
  <c r="NY81" i="8"/>
  <c r="BL81" i="8"/>
  <c r="HE81" i="8"/>
  <c r="HJ81" i="8"/>
  <c r="HK81" i="8"/>
  <c r="CR81" i="8"/>
  <c r="KK81" i="8"/>
  <c r="IA81" i="8"/>
  <c r="BW81" i="8"/>
  <c r="KM81" i="8"/>
  <c r="FZ81" i="8"/>
  <c r="BZ81" i="8"/>
  <c r="ET81" i="8"/>
  <c r="HP81" i="8"/>
  <c r="LP81" i="8"/>
  <c r="NV81" i="8"/>
  <c r="FU81" i="8"/>
  <c r="IH81" i="8"/>
  <c r="JY81" i="8"/>
  <c r="LI81" i="8"/>
  <c r="LW81" i="8"/>
  <c r="FK81" i="8"/>
  <c r="FP81" i="8"/>
  <c r="CS81" i="8"/>
  <c r="GO81" i="8"/>
  <c r="HI81" i="8"/>
  <c r="IC81" i="8"/>
  <c r="IW81" i="8"/>
  <c r="JQ81" i="8"/>
  <c r="DZ81" i="8"/>
  <c r="NU81" i="8"/>
  <c r="DW81" i="8"/>
  <c r="CD81" i="8"/>
  <c r="FD81" i="8"/>
  <c r="EZ81" i="8"/>
  <c r="DT81" i="8"/>
  <c r="HT81" i="8"/>
  <c r="MB81" i="8"/>
  <c r="AU81" i="8"/>
  <c r="IU81" i="8"/>
  <c r="MM81" i="8"/>
  <c r="MF81" i="8"/>
  <c r="FG81" i="8"/>
  <c r="AN81" i="8"/>
  <c r="BB81" i="8"/>
  <c r="HH81" i="8"/>
  <c r="EP81" i="8"/>
  <c r="MR81" i="8"/>
  <c r="AT81" i="8"/>
  <c r="BO81" i="8"/>
  <c r="CJ81" i="8"/>
  <c r="DE81" i="8"/>
  <c r="MZ81" i="8"/>
  <c r="JW81" i="8"/>
  <c r="IP81" i="8"/>
  <c r="MQ81" i="8"/>
  <c r="LV81" i="8"/>
  <c r="BX81" i="8"/>
  <c r="ES81" i="8"/>
  <c r="FW81" i="8"/>
  <c r="NO81" i="8"/>
  <c r="AZ81" i="8"/>
  <c r="DJ81" i="8"/>
  <c r="KG81" i="8"/>
  <c r="AH81" i="8"/>
  <c r="BR81" i="8"/>
  <c r="II81" i="8"/>
  <c r="HL81" i="8"/>
  <c r="KT81" i="8"/>
  <c r="HF81" i="8"/>
  <c r="FR81" i="8"/>
  <c r="JT81" i="8"/>
  <c r="KO81" i="8"/>
  <c r="LJ81" i="8"/>
  <c r="ME81" i="8"/>
  <c r="HX81" i="8"/>
  <c r="GD81" i="8"/>
  <c r="AF81" i="8"/>
  <c r="JB81" i="8"/>
  <c r="HG81" i="8"/>
  <c r="OA81" i="8"/>
  <c r="EJ81" i="8"/>
  <c r="JK81" i="8"/>
  <c r="DA81" i="8"/>
  <c r="FX81" i="8"/>
  <c r="EX81" i="8"/>
  <c r="EE81" i="8"/>
  <c r="KE81" i="8"/>
  <c r="GH81" i="8"/>
  <c r="IQ81" i="8"/>
  <c r="HZ81" i="8"/>
  <c r="BH81" i="8"/>
  <c r="IY81" i="8"/>
  <c r="DD81" i="8"/>
  <c r="ED81" i="8"/>
  <c r="FC81" i="8"/>
  <c r="GA81" i="8"/>
  <c r="GY81" i="8"/>
  <c r="BK81" i="8"/>
  <c r="BN81" i="8"/>
  <c r="FL81" i="8"/>
  <c r="EK81" i="8"/>
  <c r="JA81" i="8"/>
  <c r="FM81" i="8"/>
  <c r="FN81" i="8"/>
  <c r="AD81" i="8"/>
  <c r="KR81" i="8"/>
  <c r="IJ81" i="8"/>
  <c r="FH81" i="8"/>
  <c r="JE81" i="8"/>
  <c r="MJ81" i="8"/>
  <c r="LK81" i="8"/>
  <c r="JL81" i="8"/>
  <c r="CQ81" i="8"/>
  <c r="DI81" i="8"/>
  <c r="MP81" i="8"/>
  <c r="MT81" i="8"/>
  <c r="AJ81" i="8"/>
  <c r="BI81" i="8"/>
  <c r="CH81" i="8"/>
  <c r="AL81" i="8"/>
  <c r="AP81" i="8"/>
  <c r="AS81" i="8"/>
  <c r="JP81" i="8"/>
  <c r="EV81" i="8"/>
  <c r="JF81" i="8"/>
  <c r="MI81" i="8"/>
  <c r="CU81" i="8"/>
  <c r="MU81" i="8"/>
  <c r="CW81" i="8"/>
  <c r="FQ81" i="8"/>
  <c r="NT81" i="8"/>
  <c r="AX81" i="8"/>
  <c r="CF81" i="8"/>
  <c r="IG81" i="8"/>
  <c r="HW81" i="8"/>
  <c r="AK81" i="8"/>
  <c r="IE81" i="8"/>
  <c r="DF81" i="8"/>
  <c r="GE81" i="8"/>
  <c r="KY81" i="8"/>
  <c r="LX81" i="8"/>
  <c r="MW81" i="8"/>
  <c r="NW81" i="8"/>
  <c r="NC81" i="8"/>
  <c r="AW81" i="8"/>
  <c r="MO81" i="8"/>
  <c r="EY81" i="8"/>
  <c r="JH81" i="8"/>
  <c r="NS81" i="8"/>
  <c r="AV81" i="8"/>
  <c r="DG81" i="8"/>
  <c r="EW81" i="8"/>
  <c r="EL81" i="8"/>
  <c r="DB81" i="8"/>
  <c r="LM81" i="8"/>
  <c r="AQ81" i="8"/>
  <c r="BA81" i="8"/>
  <c r="NP81" i="8"/>
  <c r="CE81" i="8"/>
  <c r="NA81" i="8"/>
  <c r="FF81" i="8"/>
  <c r="GG81" i="8"/>
  <c r="HO81" i="8"/>
  <c r="IT81" i="8"/>
  <c r="KH81" i="8"/>
  <c r="LO81" i="8"/>
  <c r="NE81" i="8"/>
  <c r="MS81" i="8"/>
  <c r="NM81" i="8"/>
  <c r="FE81" i="8"/>
  <c r="IR81" i="8"/>
  <c r="IZ81" i="8"/>
  <c r="KV81" i="8"/>
  <c r="JZ81" i="8"/>
  <c r="MV81" i="8"/>
  <c r="EG81" i="8"/>
  <c r="JS81" i="8"/>
  <c r="EF81" i="8"/>
  <c r="MN81" i="8"/>
  <c r="LA81" i="8"/>
  <c r="HR81" i="8"/>
  <c r="EU81" i="8"/>
  <c r="BY81" i="8"/>
  <c r="KA81" i="8"/>
  <c r="GJ81" i="8"/>
  <c r="HQ81" i="8"/>
  <c r="JD81" i="8"/>
  <c r="KJ81" i="8"/>
  <c r="LQ81" i="8"/>
  <c r="NG81" i="8"/>
  <c r="IV81" i="8"/>
  <c r="JR81" i="8"/>
  <c r="ER81" i="8"/>
  <c r="BD81" i="8"/>
  <c r="DO81" i="8"/>
  <c r="GI81" i="8"/>
  <c r="KI81" i="8"/>
  <c r="ND81" i="8"/>
  <c r="GX81" i="8"/>
  <c r="MK81" i="8"/>
  <c r="JU81" i="8"/>
  <c r="NQ81" i="8"/>
  <c r="FT81" i="8"/>
  <c r="LU81" i="8"/>
  <c r="GM81" i="8"/>
  <c r="DU81" i="8"/>
  <c r="AR81" i="8"/>
  <c r="GN81" i="8"/>
  <c r="HS81" i="8"/>
  <c r="JG81" i="8"/>
  <c r="KN81" i="8"/>
  <c r="LZ81" i="8"/>
  <c r="NI81" i="8"/>
  <c r="AG81" i="8"/>
  <c r="BF81" i="8"/>
  <c r="IM81" i="8"/>
  <c r="GT81" i="8"/>
  <c r="AY81" i="8"/>
  <c r="GP81" i="8"/>
  <c r="KP81" i="8"/>
  <c r="NH81" i="8"/>
  <c r="AM81" i="8"/>
  <c r="HV81" i="8"/>
  <c r="BT81" i="8"/>
  <c r="LF81" i="8"/>
  <c r="DQ81" i="8"/>
  <c r="DS81" i="8"/>
  <c r="JV81" i="8"/>
  <c r="GK81" i="8"/>
  <c r="LE81" i="8"/>
  <c r="GQ81" i="8"/>
  <c r="HU81" i="8"/>
  <c r="JI81" i="8"/>
  <c r="KQ81" i="8"/>
  <c r="MD81" i="8"/>
  <c r="NB81" i="8"/>
  <c r="KU81" i="8"/>
  <c r="LS81" i="8"/>
  <c r="NZ81" i="8"/>
  <c r="NJ81" i="8"/>
  <c r="DN81" i="8"/>
  <c r="BC81" i="8"/>
  <c r="LD81" i="8"/>
  <c r="DX81" i="8"/>
  <c r="CB81" i="8"/>
  <c r="BG81" i="8"/>
  <c r="LB81" i="8"/>
  <c r="ML81" i="8"/>
  <c r="IK81" i="8"/>
  <c r="DV81" i="8"/>
  <c r="AI81" i="8"/>
  <c r="ID81" i="8"/>
  <c r="NN81" i="8"/>
  <c r="GC81" i="8"/>
  <c r="HN81" i="8"/>
  <c r="IS81" i="8"/>
  <c r="KF81" i="8"/>
  <c r="LN81" i="8"/>
  <c r="EA81" i="8"/>
  <c r="HC81" i="8"/>
  <c r="IB81" i="8"/>
  <c r="BJ81" i="8"/>
  <c r="AC81" i="8"/>
  <c r="BS81" i="8"/>
  <c r="GU81" i="8"/>
  <c r="MG81" i="8"/>
  <c r="FS81" i="8"/>
  <c r="CP81" i="8"/>
  <c r="FI81" i="8"/>
  <c r="GB81" i="8"/>
  <c r="GZ81" i="8"/>
  <c r="GL81" i="8"/>
  <c r="DK81" i="8"/>
  <c r="CI81" i="8"/>
  <c r="LR81" i="8"/>
  <c r="BQ81" i="8"/>
  <c r="GR81" i="8"/>
  <c r="IO81" i="8"/>
  <c r="LG81" i="8"/>
  <c r="NX81" i="8"/>
  <c r="BP81" i="8"/>
  <c r="JN81" i="8"/>
  <c r="CN81" i="8"/>
  <c r="DL81" i="8"/>
  <c r="LH81" i="8"/>
  <c r="IF81" i="8"/>
  <c r="KB81" i="8"/>
  <c r="KD81" i="8"/>
  <c r="FO81" i="8"/>
  <c r="AE81" i="8"/>
  <c r="IN81" i="8"/>
  <c r="KL81" i="8"/>
  <c r="KC81" i="8"/>
  <c r="BM81" i="8"/>
  <c r="NK81" i="8"/>
  <c r="HM81" i="8"/>
  <c r="FJ81" i="8"/>
  <c r="CA81" i="8"/>
  <c r="DP81" i="8"/>
  <c r="DC81" i="8"/>
  <c r="CY81" i="8"/>
  <c r="CT81" i="8"/>
  <c r="CV81" i="8"/>
  <c r="OC81" i="8"/>
  <c r="HD81" i="8"/>
  <c r="CX81" i="8"/>
  <c r="CG81" i="8"/>
  <c r="KW81" i="8"/>
  <c r="EC81" i="8"/>
  <c r="FY81" i="8"/>
  <c r="LL81" i="8"/>
  <c r="CM81" i="8"/>
  <c r="OB81" i="8"/>
  <c r="CK81" i="8"/>
  <c r="BU81" i="8"/>
  <c r="HA81" i="8"/>
  <c r="EM81" i="8"/>
  <c r="O80" i="12"/>
  <c r="GW81" i="8"/>
  <c r="IW90" i="8"/>
  <c r="DL90" i="8"/>
  <c r="JI90" i="8"/>
  <c r="JM90" i="8"/>
  <c r="BV90" i="8"/>
  <c r="MX90" i="8"/>
  <c r="KK90" i="8"/>
  <c r="GM90" i="8"/>
  <c r="HO90" i="8"/>
  <c r="FC90" i="8"/>
  <c r="IT90" i="8"/>
  <c r="GV90" i="8"/>
  <c r="MU90" i="8"/>
  <c r="GW90" i="8"/>
  <c r="FI90" i="8"/>
  <c r="DM90" i="8"/>
  <c r="NT90" i="8"/>
  <c r="BG90" i="8"/>
  <c r="HF90" i="8"/>
  <c r="KN90" i="8"/>
  <c r="KU90" i="8"/>
  <c r="BH90" i="8"/>
  <c r="DC90" i="8"/>
  <c r="NK90" i="8"/>
  <c r="GC90" i="8"/>
  <c r="CZ90" i="8"/>
  <c r="HM90" i="8"/>
  <c r="KD90" i="8"/>
  <c r="NS90" i="8"/>
  <c r="NR90" i="8"/>
  <c r="BN90" i="8"/>
  <c r="CR90" i="8"/>
  <c r="JW90" i="8"/>
  <c r="EB90" i="8"/>
  <c r="GB90" i="8"/>
  <c r="ND90" i="8"/>
  <c r="AJ90" i="8"/>
  <c r="CM90" i="8"/>
  <c r="ES90" i="8"/>
  <c r="GP90" i="8"/>
  <c r="MO90" i="8"/>
  <c r="EQ90" i="8"/>
  <c r="EE90" i="8"/>
  <c r="IJ90" i="8"/>
  <c r="MR90" i="8"/>
  <c r="KV90" i="8"/>
  <c r="EG90" i="8"/>
  <c r="JT90" i="8"/>
  <c r="EH90" i="8"/>
  <c r="JQ90" i="8"/>
  <c r="MS90" i="8"/>
  <c r="EO90" i="8"/>
  <c r="CC90" i="8"/>
  <c r="KX90" i="8"/>
  <c r="MB90" i="8"/>
  <c r="AN90" i="8"/>
  <c r="NB90" i="8"/>
  <c r="DZ90" i="8"/>
  <c r="LA90" i="8"/>
  <c r="JP90" i="8"/>
  <c r="HQ90" i="8"/>
  <c r="JN90" i="8"/>
  <c r="KG90" i="8"/>
  <c r="BU90" i="8"/>
  <c r="MN90" i="8"/>
  <c r="KL90" i="8"/>
  <c r="HX90" i="8"/>
  <c r="KZ90" i="8"/>
  <c r="OA90" i="8"/>
  <c r="LB90" i="8"/>
  <c r="AL90" i="8"/>
  <c r="GY90" i="8"/>
  <c r="DU90" i="8"/>
  <c r="ML90" i="8"/>
  <c r="NX90" i="8"/>
  <c r="DP90" i="8"/>
  <c r="NP90" i="8"/>
  <c r="BB90" i="8"/>
  <c r="JZ90" i="8"/>
  <c r="AO90" i="8"/>
  <c r="KW90" i="8"/>
  <c r="IA90" i="8"/>
  <c r="AV90" i="8"/>
  <c r="GO90" i="8"/>
  <c r="IZ90" i="8"/>
  <c r="EW90" i="8"/>
  <c r="LU90" i="8"/>
  <c r="NI90" i="8"/>
  <c r="OC90" i="8"/>
  <c r="BR90" i="8"/>
  <c r="MF90" i="8"/>
  <c r="OB90" i="8"/>
  <c r="GN90" i="8"/>
  <c r="FF90" i="8"/>
  <c r="KQ90" i="8"/>
  <c r="FD90" i="8"/>
  <c r="JU90" i="8"/>
  <c r="BX90" i="8"/>
  <c r="JK90" i="8"/>
  <c r="CY90" i="8"/>
  <c r="EN90" i="8"/>
  <c r="EY90" i="8"/>
  <c r="BT90" i="8"/>
  <c r="NQ90" i="8"/>
  <c r="GL90" i="8"/>
  <c r="NL90" i="8"/>
  <c r="FX90" i="8"/>
  <c r="ME90" i="8"/>
  <c r="IG90" i="8"/>
  <c r="CB90" i="8"/>
  <c r="NN90" i="8"/>
  <c r="GD90" i="8"/>
  <c r="KC90" i="8"/>
  <c r="NV90" i="8"/>
  <c r="FA90" i="8"/>
  <c r="BO90" i="8"/>
  <c r="MD90" i="8"/>
  <c r="BK90" i="8"/>
  <c r="HV90" i="8"/>
  <c r="EP90" i="8"/>
  <c r="AC90" i="8"/>
  <c r="GR90" i="8"/>
  <c r="FN90" i="8"/>
  <c r="GU90" i="8"/>
  <c r="AY90" i="8"/>
  <c r="EK90" i="8"/>
  <c r="CD90" i="8"/>
  <c r="HL90" i="8"/>
  <c r="JV90" i="8"/>
  <c r="EU90" i="8"/>
  <c r="HG90" i="8"/>
  <c r="GG90" i="8"/>
  <c r="LI90" i="8"/>
  <c r="HK90" i="8"/>
  <c r="LX90" i="8"/>
  <c r="KR90" i="8"/>
  <c r="HT90" i="8"/>
  <c r="DV90" i="8"/>
  <c r="AZ90" i="8"/>
  <c r="HP90" i="8"/>
  <c r="GE90" i="8"/>
  <c r="LN90" i="8"/>
  <c r="FZ90" i="8"/>
  <c r="DB90" i="8"/>
  <c r="JO90" i="8"/>
  <c r="JE90" i="8"/>
  <c r="LH90" i="8"/>
  <c r="EJ90" i="8"/>
  <c r="HY90" i="8"/>
  <c r="IF90" i="8"/>
  <c r="LZ90" i="8"/>
  <c r="CW90" i="8"/>
  <c r="CA90" i="8"/>
  <c r="MG90" i="8"/>
  <c r="NO90" i="8"/>
  <c r="KH90" i="8"/>
  <c r="JC90" i="8"/>
  <c r="HS90" i="8"/>
  <c r="DY90" i="8"/>
  <c r="CF90" i="8"/>
  <c r="LT90" i="8"/>
  <c r="EL90" i="8"/>
  <c r="CT90" i="8"/>
  <c r="NE90" i="8"/>
  <c r="CI90" i="8"/>
  <c r="IS90" i="8"/>
  <c r="GF90" i="8"/>
  <c r="NA90" i="8"/>
  <c r="NY90" i="8"/>
  <c r="AD90" i="8"/>
  <c r="HU90" i="8"/>
  <c r="MM90" i="8"/>
  <c r="FB90" i="8"/>
  <c r="FO90" i="8"/>
  <c r="NC90" i="8"/>
  <c r="CK90" i="8"/>
  <c r="DT90" i="8"/>
  <c r="LQ90" i="8"/>
  <c r="FV90" i="8"/>
  <c r="LL90" i="8"/>
  <c r="NM90" i="8"/>
  <c r="CV90" i="8"/>
  <c r="FR90" i="8"/>
  <c r="NH90" i="8"/>
  <c r="GT90" i="8"/>
  <c r="CN90" i="8"/>
  <c r="IV90" i="8"/>
  <c r="HE90" i="8"/>
  <c r="MK90" i="8"/>
  <c r="HR90" i="8"/>
  <c r="EM90" i="8"/>
  <c r="NZ90" i="8"/>
  <c r="CU90" i="8"/>
  <c r="O89" i="12"/>
  <c r="DI90" i="8"/>
  <c r="AF90" i="8"/>
  <c r="MV90" i="8"/>
  <c r="FW90" i="8"/>
  <c r="BA90" i="8"/>
  <c r="CL90" i="8"/>
  <c r="AQ90" i="8"/>
  <c r="IK90" i="8"/>
  <c r="LO90" i="8"/>
  <c r="KO90" i="8"/>
  <c r="MY90" i="8"/>
  <c r="FQ90" i="8"/>
  <c r="BW90" i="8"/>
  <c r="DN90" i="8"/>
  <c r="FU90" i="8"/>
  <c r="DW90" i="8"/>
  <c r="AP90" i="8"/>
  <c r="DH90" i="8"/>
  <c r="KI90" i="8"/>
  <c r="AW90" i="8"/>
  <c r="BQ90" i="8"/>
  <c r="FP90" i="8"/>
  <c r="CS90" i="8"/>
  <c r="JY90" i="8"/>
  <c r="IN90" i="8"/>
  <c r="BY90" i="8"/>
  <c r="BF90" i="8"/>
  <c r="EF90" i="8"/>
  <c r="MC90" i="8"/>
  <c r="KJ90" i="8"/>
  <c r="JL90" i="8"/>
  <c r="DF90" i="8"/>
  <c r="KY90" i="8"/>
  <c r="LF90" i="8"/>
  <c r="IM90" i="8"/>
  <c r="DD90" i="8"/>
  <c r="JH90" i="8"/>
  <c r="II90" i="8"/>
  <c r="EI90" i="8"/>
  <c r="KA90" i="8"/>
  <c r="IC90" i="8"/>
  <c r="AK90" i="8"/>
  <c r="HW90" i="8"/>
  <c r="IR90" i="8"/>
  <c r="ER90" i="8"/>
  <c r="IO90" i="8"/>
  <c r="FJ90" i="8"/>
  <c r="HC90" i="8"/>
  <c r="AU90" i="8"/>
  <c r="DJ90" i="8"/>
  <c r="IU90" i="8"/>
  <c r="HZ90" i="8"/>
  <c r="AR90" i="8"/>
  <c r="EC90" i="8"/>
  <c r="ET90" i="8"/>
  <c r="AM90" i="8"/>
  <c r="FK90" i="8"/>
  <c r="JR90" i="8"/>
  <c r="GI90" i="8"/>
  <c r="MZ90" i="8"/>
  <c r="GK90" i="8"/>
  <c r="HJ90" i="8"/>
  <c r="EZ90" i="8"/>
  <c r="BS90" i="8"/>
  <c r="FE90" i="8"/>
  <c r="JJ90" i="8"/>
  <c r="KE90" i="8"/>
  <c r="ID90" i="8"/>
  <c r="AX90" i="8"/>
  <c r="AH90" i="8"/>
  <c r="FH90" i="8"/>
  <c r="MQ90" i="8"/>
  <c r="MW90" i="8"/>
  <c r="ED90" i="8"/>
  <c r="FM90" i="8"/>
  <c r="JG90" i="8"/>
  <c r="BL90" i="8"/>
  <c r="FY90" i="8"/>
  <c r="DQ90" i="8"/>
  <c r="LC90" i="8"/>
  <c r="JB90" i="8"/>
  <c r="IL90" i="8"/>
  <c r="BP90" i="8"/>
  <c r="LJ90" i="8"/>
  <c r="KB90" i="8"/>
  <c r="FS90" i="8"/>
  <c r="LE90" i="8"/>
  <c r="JX90" i="8"/>
  <c r="LY90" i="8"/>
  <c r="MT90" i="8"/>
  <c r="DE90" i="8"/>
  <c r="DO90" i="8"/>
  <c r="NJ90" i="8"/>
  <c r="MA90" i="8"/>
  <c r="IY90" i="8"/>
  <c r="BZ90" i="8"/>
  <c r="JF90" i="8"/>
  <c r="LD90" i="8"/>
  <c r="GZ90" i="8"/>
  <c r="AG90" i="8"/>
  <c r="FT90" i="8"/>
  <c r="EV90" i="8"/>
  <c r="AT90" i="8"/>
  <c r="LW90" i="8"/>
  <c r="BJ90" i="8"/>
  <c r="GA90" i="8"/>
  <c r="CG90" i="8"/>
  <c r="IQ90" i="8"/>
  <c r="JD90" i="8"/>
  <c r="GJ90" i="8"/>
  <c r="EA90" i="8"/>
  <c r="CH90" i="8"/>
  <c r="DG90" i="8"/>
  <c r="KF90" i="8"/>
  <c r="GX90" i="8"/>
  <c r="CQ90" i="8"/>
  <c r="BC90" i="8"/>
  <c r="HN90" i="8"/>
  <c r="P90" i="8"/>
  <c r="NU90" i="8"/>
  <c r="KT90" i="8"/>
  <c r="MH90" i="8"/>
  <c r="CO90" i="8"/>
  <c r="DA90" i="8"/>
  <c r="JA90" i="8"/>
  <c r="LM90" i="8"/>
  <c r="BM90" i="8"/>
  <c r="CP90" i="8"/>
  <c r="DK90" i="8"/>
  <c r="EX90" i="8"/>
  <c r="NW90" i="8"/>
  <c r="LK90" i="8"/>
  <c r="HH90" i="8"/>
  <c r="NG90" i="8"/>
  <c r="HD90" i="8"/>
  <c r="IB90" i="8"/>
  <c r="LV90" i="8"/>
  <c r="LP90" i="8"/>
  <c r="FL90" i="8"/>
  <c r="DS90" i="8"/>
  <c r="JS90" i="8"/>
  <c r="AE90" i="8"/>
  <c r="IH90" i="8"/>
  <c r="NF90" i="8"/>
  <c r="IE90" i="8"/>
  <c r="DR90" i="8"/>
  <c r="BI90" i="8"/>
  <c r="AS90" i="8"/>
  <c r="HB90" i="8"/>
  <c r="GQ90" i="8"/>
  <c r="BD90" i="8"/>
  <c r="KP90" i="8"/>
  <c r="BE90" i="8"/>
  <c r="KS90" i="8"/>
  <c r="LS90" i="8"/>
  <c r="FG90" i="8"/>
  <c r="IX90" i="8"/>
  <c r="CE90" i="8"/>
  <c r="HA90" i="8"/>
  <c r="MJ90" i="8"/>
  <c r="DX90" i="8"/>
  <c r="GH90" i="8"/>
  <c r="HI90" i="8"/>
  <c r="LG90" i="8"/>
  <c r="MI90" i="8"/>
  <c r="KM90" i="8"/>
  <c r="CX90" i="8"/>
  <c r="IP90" i="8"/>
  <c r="GS90" i="8"/>
  <c r="LR90" i="8"/>
  <c r="MP90" i="8"/>
  <c r="AI90" i="8"/>
  <c r="CJ90" i="8"/>
  <c r="BO82" i="8"/>
  <c r="FY82" i="8"/>
  <c r="JO82" i="8"/>
  <c r="LF82" i="8"/>
  <c r="FT82" i="8"/>
  <c r="ET82" i="8"/>
  <c r="BN82" i="8"/>
  <c r="AE82" i="8"/>
  <c r="HH82" i="8"/>
  <c r="JS82" i="8"/>
  <c r="NJ82" i="8"/>
  <c r="JL82" i="8"/>
  <c r="FA82" i="8"/>
  <c r="NQ82" i="8"/>
  <c r="ES82" i="8"/>
  <c r="GR82" i="8"/>
  <c r="MJ82" i="8"/>
  <c r="IV82" i="8"/>
  <c r="FD82" i="8"/>
  <c r="HY82" i="8"/>
  <c r="LW82" i="8"/>
  <c r="CN82" i="8"/>
  <c r="AU82" i="8"/>
  <c r="FC82" i="8"/>
  <c r="DT82" i="8"/>
  <c r="AQ82" i="8"/>
  <c r="GX82" i="8"/>
  <c r="AM82" i="8"/>
  <c r="NB82" i="8"/>
  <c r="LQ82" i="8"/>
  <c r="DL82" i="8"/>
  <c r="BM82" i="8"/>
  <c r="NA82" i="8"/>
  <c r="IR82" i="8"/>
  <c r="AS82" i="8"/>
  <c r="MU82" i="8"/>
  <c r="DU82" i="8"/>
  <c r="FK82" i="8"/>
  <c r="HZ82" i="8"/>
  <c r="EO82" i="8"/>
  <c r="EP82" i="8"/>
  <c r="EW82" i="8"/>
  <c r="IY82" i="8"/>
  <c r="DD82" i="8"/>
  <c r="GQ82" i="8"/>
  <c r="BG82" i="8"/>
  <c r="CV82" i="8"/>
  <c r="IO82" i="8"/>
  <c r="KA82" i="8"/>
  <c r="CG82" i="8"/>
  <c r="JW82" i="8"/>
  <c r="HL82" i="8"/>
  <c r="MA82" i="8"/>
  <c r="JR82" i="8"/>
  <c r="MV82" i="8"/>
  <c r="HX82" i="8"/>
  <c r="OC82" i="8"/>
  <c r="LY82" i="8"/>
  <c r="CW82" i="8"/>
  <c r="EI82" i="8"/>
  <c r="GW82" i="8"/>
  <c r="KH82" i="8"/>
  <c r="FH82" i="8"/>
  <c r="HG82" i="8"/>
  <c r="CA82" i="8"/>
  <c r="HR82" i="8"/>
  <c r="KQ82" i="8"/>
  <c r="FX82" i="8"/>
  <c r="AX82" i="8"/>
  <c r="HP82" i="8"/>
  <c r="NK82" i="8"/>
  <c r="FN82" i="8"/>
  <c r="KW82" i="8"/>
  <c r="IJ82" i="8"/>
  <c r="JF82" i="8"/>
  <c r="BL82" i="8"/>
  <c r="NV82" i="8"/>
  <c r="HD82" i="8"/>
  <c r="NI82" i="8"/>
  <c r="LC82" i="8"/>
  <c r="AY82" i="8"/>
  <c r="DC82" i="8"/>
  <c r="FM82" i="8"/>
  <c r="JC82" i="8"/>
  <c r="BR82" i="8"/>
  <c r="MT82" i="8"/>
  <c r="DP82" i="8"/>
  <c r="CZ82" i="8"/>
  <c r="LP82" i="8"/>
  <c r="IF82" i="8"/>
  <c r="JH82" i="8"/>
  <c r="CR82" i="8"/>
  <c r="MK82" i="8"/>
  <c r="IZ82" i="8"/>
  <c r="BE82" i="8"/>
  <c r="GM82" i="8"/>
  <c r="HB82" i="8"/>
  <c r="JP82" i="8"/>
  <c r="NU82" i="8"/>
  <c r="GJ82" i="8"/>
  <c r="MO82" i="8"/>
  <c r="KE82" i="8"/>
  <c r="P82" i="8"/>
  <c r="LM82" i="8"/>
  <c r="EK82" i="8"/>
  <c r="IB82" i="8"/>
  <c r="AN82" i="8"/>
  <c r="EH82" i="8"/>
  <c r="AP82" i="8"/>
  <c r="LX82" i="8"/>
  <c r="KP82" i="8"/>
  <c r="IK82" i="8"/>
  <c r="BQ82" i="8"/>
  <c r="NY82" i="8"/>
  <c r="GP82" i="8"/>
  <c r="HW82" i="8"/>
  <c r="EL82" i="8"/>
  <c r="JV82" i="8"/>
  <c r="MW82" i="8"/>
  <c r="GD82" i="8"/>
  <c r="NS82" i="8"/>
  <c r="FP82" i="8"/>
  <c r="LU82" i="8"/>
  <c r="JI82" i="8"/>
  <c r="NF82" i="8"/>
  <c r="KO82" i="8"/>
  <c r="DE82" i="8"/>
  <c r="GY82" i="8"/>
  <c r="NC82" i="8"/>
  <c r="CH82" i="8"/>
  <c r="AK82" i="8"/>
  <c r="II82" i="8"/>
  <c r="BJ82" i="8"/>
  <c r="FJ82" i="8"/>
  <c r="LE82" i="8"/>
  <c r="LG82" i="8"/>
  <c r="JA82" i="8"/>
  <c r="LO82" i="8"/>
  <c r="DF82" i="8"/>
  <c r="NR82" i="8"/>
  <c r="FI82" i="8"/>
  <c r="KV82" i="8"/>
  <c r="DQ82" i="8"/>
  <c r="EV82" i="8"/>
  <c r="KG82" i="8"/>
  <c r="IM82" i="8"/>
  <c r="MH82" i="8"/>
  <c r="JQ82" i="8"/>
  <c r="CC82" i="8"/>
  <c r="EM82" i="8"/>
  <c r="MB82" i="8"/>
  <c r="AD82" i="8"/>
  <c r="MY82" i="8"/>
  <c r="CF82" i="8"/>
  <c r="BF82" i="8"/>
  <c r="FF82" i="8"/>
  <c r="FQ82" i="8"/>
  <c r="KX82" i="8"/>
  <c r="CJ82" i="8"/>
  <c r="NN82" i="8"/>
  <c r="JJ82" i="8"/>
  <c r="MM82" i="8"/>
  <c r="IU82" i="8"/>
  <c r="KS82" i="8"/>
  <c r="MP82" i="8"/>
  <c r="EB82" i="8"/>
  <c r="JM82" i="8"/>
  <c r="EG82" i="8"/>
  <c r="LJ82" i="8"/>
  <c r="IQ82" i="8"/>
  <c r="AT82" i="8"/>
  <c r="DJ82" i="8"/>
  <c r="GI82" i="8"/>
  <c r="NE82" i="8"/>
  <c r="KU82" i="8"/>
  <c r="O81" i="12"/>
  <c r="EN82" i="8"/>
  <c r="IL82" i="8"/>
  <c r="OB82" i="8"/>
  <c r="CY82" i="8"/>
  <c r="IE82" i="8"/>
  <c r="FE82" i="8"/>
  <c r="AV82" i="8"/>
  <c r="JK82" i="8"/>
  <c r="HM82" i="8"/>
  <c r="EF82" i="8"/>
  <c r="JD82" i="8"/>
  <c r="KF82" i="8"/>
  <c r="IS82" i="8"/>
  <c r="DK82" i="8"/>
  <c r="KL82" i="8"/>
  <c r="HS82" i="8"/>
  <c r="NM82" i="8"/>
  <c r="CE82" i="8"/>
  <c r="FG82" i="8"/>
  <c r="MD82" i="8"/>
  <c r="IX82" i="8"/>
  <c r="KN82" i="8"/>
  <c r="BD82" i="8"/>
  <c r="HJ82" i="8"/>
  <c r="CT82" i="8"/>
  <c r="NG82" i="8"/>
  <c r="ED82" i="8"/>
  <c r="JG82" i="8"/>
  <c r="GO82" i="8"/>
  <c r="JB82" i="8"/>
  <c r="DH82" i="8"/>
  <c r="DA82" i="8"/>
  <c r="IP82" i="8"/>
  <c r="BT82" i="8"/>
  <c r="LA82" i="8"/>
  <c r="CM82" i="8"/>
  <c r="JN82" i="8"/>
  <c r="FU82" i="8"/>
  <c r="MG82" i="8"/>
  <c r="BB82" i="8"/>
  <c r="EA82" i="8"/>
  <c r="LB82" i="8"/>
  <c r="EX82" i="8"/>
  <c r="IH82" i="8"/>
  <c r="LS82" i="8"/>
  <c r="DO82" i="8"/>
  <c r="HF82" i="8"/>
  <c r="GK82" i="8"/>
  <c r="JE82" i="8"/>
  <c r="MR82" i="8"/>
  <c r="MF82" i="8"/>
  <c r="IA82" i="8"/>
  <c r="LI82" i="8"/>
  <c r="LK82" i="8"/>
  <c r="GN82" i="8"/>
  <c r="HC82" i="8"/>
  <c r="CO82" i="8"/>
  <c r="NO82" i="8"/>
  <c r="IN82" i="8"/>
  <c r="EU82" i="8"/>
  <c r="GV82" i="8"/>
  <c r="NP82" i="8"/>
  <c r="CX82" i="8"/>
  <c r="JX82" i="8"/>
  <c r="CP82" i="8"/>
  <c r="DY82" i="8"/>
  <c r="IC82" i="8"/>
  <c r="OA82" i="8"/>
  <c r="NX82" i="8"/>
  <c r="GB82" i="8"/>
  <c r="MS82" i="8"/>
  <c r="DZ82" i="8"/>
  <c r="FZ82" i="8"/>
  <c r="MC82" i="8"/>
  <c r="CQ82" i="8"/>
  <c r="HA82" i="8"/>
  <c r="CS82" i="8"/>
  <c r="EY82" i="8"/>
  <c r="AZ82" i="8"/>
  <c r="EE82" i="8"/>
  <c r="DS82" i="8"/>
  <c r="DW82" i="8"/>
  <c r="FL82" i="8"/>
  <c r="ML82" i="8"/>
  <c r="BP82" i="8"/>
  <c r="IW82" i="8"/>
  <c r="AJ82" i="8"/>
  <c r="BV82" i="8"/>
  <c r="DV82" i="8"/>
  <c r="LD82" i="8"/>
  <c r="GH82" i="8"/>
  <c r="GA82" i="8"/>
  <c r="EC82" i="8"/>
  <c r="BX82" i="8"/>
  <c r="DB82" i="8"/>
  <c r="HE82" i="8"/>
  <c r="LV82" i="8"/>
  <c r="BI82" i="8"/>
  <c r="AH82" i="8"/>
  <c r="CU82" i="8"/>
  <c r="GE82" i="8"/>
  <c r="BU82" i="8"/>
  <c r="HQ82" i="8"/>
  <c r="BY82" i="8"/>
  <c r="EJ82" i="8"/>
  <c r="LH82" i="8"/>
  <c r="NT82" i="8"/>
  <c r="HT82" i="8"/>
  <c r="MX82" i="8"/>
  <c r="ME82" i="8"/>
  <c r="AL82" i="8"/>
  <c r="HI82" i="8"/>
  <c r="NW82" i="8"/>
  <c r="FV82" i="8"/>
  <c r="NH82" i="8"/>
  <c r="KC82" i="8"/>
  <c r="BC82" i="8"/>
  <c r="DI82" i="8"/>
  <c r="HV82" i="8"/>
  <c r="KY82" i="8"/>
  <c r="HN82" i="8"/>
  <c r="AI82" i="8"/>
  <c r="EQ82" i="8"/>
  <c r="AF82" i="8"/>
  <c r="DG82" i="8"/>
  <c r="FR82" i="8"/>
  <c r="GT82" i="8"/>
  <c r="KD82" i="8"/>
  <c r="MQ82" i="8"/>
  <c r="BS82" i="8"/>
  <c r="KT82" i="8"/>
  <c r="KK82" i="8"/>
  <c r="LR82" i="8"/>
  <c r="DN82" i="8"/>
  <c r="GC82" i="8"/>
  <c r="LZ82" i="8"/>
  <c r="MN82" i="8"/>
  <c r="HO82" i="8"/>
  <c r="FO82" i="8"/>
  <c r="NL82" i="8"/>
  <c r="AC82" i="8"/>
  <c r="GL82" i="8"/>
  <c r="CB82" i="8"/>
  <c r="DM82" i="8"/>
  <c r="CL82" i="8"/>
  <c r="BH82" i="8"/>
  <c r="BA82" i="8"/>
  <c r="GU82" i="8"/>
  <c r="KM82" i="8"/>
  <c r="AR82" i="8"/>
  <c r="LN82" i="8"/>
  <c r="AO82" i="8"/>
  <c r="IT82" i="8"/>
  <c r="IG82" i="8"/>
  <c r="HU82" i="8"/>
  <c r="NZ82" i="8"/>
  <c r="JT82" i="8"/>
  <c r="KI82" i="8"/>
  <c r="LT82" i="8"/>
  <c r="GS82" i="8"/>
  <c r="BW82" i="8"/>
  <c r="MI82" i="8"/>
  <c r="CD82" i="8"/>
  <c r="KJ82" i="8"/>
  <c r="HK82" i="8"/>
  <c r="GG82" i="8"/>
  <c r="FB82" i="8"/>
  <c r="MZ82" i="8"/>
  <c r="KR82" i="8"/>
  <c r="CI82" i="8"/>
  <c r="DR82" i="8"/>
  <c r="JY82" i="8"/>
  <c r="KZ82" i="8"/>
  <c r="FW82" i="8"/>
  <c r="AW82" i="8"/>
  <c r="FS82" i="8"/>
  <c r="AG82" i="8"/>
  <c r="JZ82" i="8"/>
  <c r="CK82" i="8"/>
  <c r="ID82" i="8"/>
  <c r="ER82" i="8"/>
  <c r="GF82" i="8"/>
  <c r="BZ82" i="8"/>
  <c r="JU82" i="8"/>
  <c r="KB82" i="8"/>
  <c r="EZ82" i="8"/>
  <c r="ND82" i="8"/>
  <c r="BK82" i="8"/>
  <c r="GZ82" i="8"/>
  <c r="LL82" i="8"/>
  <c r="DX82" i="8"/>
  <c r="BG48" i="8"/>
  <c r="FA48" i="8"/>
  <c r="GM48" i="8"/>
  <c r="HI48" i="8"/>
  <c r="IZ48" i="8"/>
  <c r="JU48" i="8"/>
  <c r="LK48" i="8"/>
  <c r="HS48" i="8"/>
  <c r="AP48" i="8"/>
  <c r="HP48" i="8"/>
  <c r="CK48" i="8"/>
  <c r="KB48" i="8"/>
  <c r="FZ48" i="8"/>
  <c r="JP48" i="8"/>
  <c r="OB48" i="8"/>
  <c r="MP48" i="8"/>
  <c r="GE48" i="8"/>
  <c r="HV48" i="8"/>
  <c r="MM48" i="8"/>
  <c r="HF48" i="8"/>
  <c r="FV48" i="8"/>
  <c r="GR48" i="8"/>
  <c r="JV48" i="8"/>
  <c r="KQ48" i="8"/>
  <c r="LL48" i="8"/>
  <c r="MG48" i="8"/>
  <c r="NB48" i="8"/>
  <c r="MF48" i="8"/>
  <c r="BN48" i="8"/>
  <c r="KE48" i="8"/>
  <c r="GB48" i="8"/>
  <c r="AO48" i="8"/>
  <c r="HD48" i="8"/>
  <c r="JL48" i="8"/>
  <c r="NZ48" i="8"/>
  <c r="ES48" i="8"/>
  <c r="IS48" i="8"/>
  <c r="DW48" i="8"/>
  <c r="EQ48" i="8"/>
  <c r="LC48" i="8"/>
  <c r="LR48" i="8"/>
  <c r="DA48" i="8"/>
  <c r="LM48" i="8"/>
  <c r="MH48" i="8"/>
  <c r="NC48" i="8"/>
  <c r="NX48" i="8"/>
  <c r="AX48" i="8"/>
  <c r="NW48" i="8"/>
  <c r="NA48" i="8"/>
  <c r="DJ48" i="8"/>
  <c r="NM48" i="8"/>
  <c r="GX48" i="8"/>
  <c r="FU48" i="8"/>
  <c r="CC48" i="8"/>
  <c r="KD48" i="8"/>
  <c r="BQ48" i="8"/>
  <c r="DK48" i="8"/>
  <c r="LW48" i="8"/>
  <c r="NT48" i="8"/>
  <c r="MW48" i="8"/>
  <c r="KF48" i="8"/>
  <c r="BK48" i="8"/>
  <c r="JZ48" i="8"/>
  <c r="JT48" i="8"/>
  <c r="MA48" i="8"/>
  <c r="NU48" i="8"/>
  <c r="BO48" i="8"/>
  <c r="IA48" i="8"/>
  <c r="DN48" i="8"/>
  <c r="FE48" i="8"/>
  <c r="NV48" i="8"/>
  <c r="BD48" i="8"/>
  <c r="AD48" i="8"/>
  <c r="BI48" i="8"/>
  <c r="FW48" i="8"/>
  <c r="CY48" i="8"/>
  <c r="EJ48" i="8"/>
  <c r="BF48" i="8"/>
  <c r="BZ48" i="8"/>
  <c r="KL48" i="8"/>
  <c r="GJ48" i="8"/>
  <c r="CS48" i="8"/>
  <c r="CI48" i="8"/>
  <c r="AQ48" i="8"/>
  <c r="MD48" i="8"/>
  <c r="IT48" i="8"/>
  <c r="BX48" i="8"/>
  <c r="BR48" i="8"/>
  <c r="DS48" i="8"/>
  <c r="MB48" i="8"/>
  <c r="FL48" i="8"/>
  <c r="AE48" i="8"/>
  <c r="JS48" i="8"/>
  <c r="CB48" i="8"/>
  <c r="KT48" i="8"/>
  <c r="NE48" i="8"/>
  <c r="MU48" i="8"/>
  <c r="GL48" i="8"/>
  <c r="CF48" i="8"/>
  <c r="JW48" i="8"/>
  <c r="LH48" i="8"/>
  <c r="JD48" i="8"/>
  <c r="ND48" i="8"/>
  <c r="JJ48" i="8"/>
  <c r="DE48" i="8"/>
  <c r="IX48" i="8"/>
  <c r="AC48" i="8"/>
  <c r="LF48" i="8"/>
  <c r="AR48" i="8"/>
  <c r="FF48" i="8"/>
  <c r="GF48" i="8"/>
  <c r="BP48" i="8"/>
  <c r="HW48" i="8"/>
  <c r="MC48" i="8"/>
  <c r="LZ48" i="8"/>
  <c r="AL48" i="8"/>
  <c r="HO48" i="8"/>
  <c r="HG48" i="8"/>
  <c r="BY48" i="8"/>
  <c r="MR48" i="8"/>
  <c r="EI48" i="8"/>
  <c r="NS48" i="8"/>
  <c r="FC48" i="8"/>
  <c r="AI48" i="8"/>
  <c r="LT48" i="8"/>
  <c r="EE48" i="8"/>
  <c r="KM48" i="8"/>
  <c r="MT48" i="8"/>
  <c r="GI48" i="8"/>
  <c r="EL48" i="8"/>
  <c r="MV48" i="8"/>
  <c r="NN48" i="8"/>
  <c r="ID48" i="8"/>
  <c r="GD48" i="8"/>
  <c r="ME48" i="8"/>
  <c r="BW48" i="8"/>
  <c r="ED48" i="8"/>
  <c r="GU48" i="8"/>
  <c r="LJ48" i="8"/>
  <c r="NL48" i="8"/>
  <c r="IG48" i="8"/>
  <c r="CR48" i="8"/>
  <c r="OA48" i="8"/>
  <c r="GN48" i="8"/>
  <c r="DY48" i="8"/>
  <c r="EG48" i="8"/>
  <c r="MQ48" i="8"/>
  <c r="CM48" i="8"/>
  <c r="LD48" i="8"/>
  <c r="CP48" i="8"/>
  <c r="CQ48" i="8"/>
  <c r="IY48" i="8"/>
  <c r="EM48" i="8"/>
  <c r="AS48" i="8"/>
  <c r="KK48" i="8"/>
  <c r="NO48" i="8"/>
  <c r="BS48" i="8"/>
  <c r="IN48" i="8"/>
  <c r="KY48" i="8"/>
  <c r="HY48" i="8"/>
  <c r="IP48" i="8"/>
  <c r="IC48" i="8"/>
  <c r="JR48" i="8"/>
  <c r="LV48" i="8"/>
  <c r="FM48" i="8"/>
  <c r="LQ48" i="8"/>
  <c r="EX48" i="8"/>
  <c r="KP48" i="8"/>
  <c r="FJ48" i="8"/>
  <c r="HU48" i="8"/>
  <c r="JQ48" i="8"/>
  <c r="LX48" i="8"/>
  <c r="NR48" i="8"/>
  <c r="LG48" i="8"/>
  <c r="GZ48" i="8"/>
  <c r="FG48" i="8"/>
  <c r="EO48" i="8"/>
  <c r="CU48" i="8"/>
  <c r="BB48" i="8"/>
  <c r="DT48" i="8"/>
  <c r="AJ48" i="8"/>
  <c r="FR48" i="8"/>
  <c r="EP48" i="8"/>
  <c r="JE48" i="8"/>
  <c r="FN48" i="8"/>
  <c r="AN48" i="8"/>
  <c r="CD48" i="8"/>
  <c r="AG48" i="8"/>
  <c r="BA48" i="8"/>
  <c r="BU48" i="8"/>
  <c r="CO48" i="8"/>
  <c r="DI48" i="8"/>
  <c r="AF48" i="8"/>
  <c r="LE48" i="8"/>
  <c r="JN48" i="8"/>
  <c r="MX48" i="8"/>
  <c r="FH48" i="8"/>
  <c r="MY48" i="8"/>
  <c r="ER48" i="8"/>
  <c r="NH48" i="8"/>
  <c r="LU48" i="8"/>
  <c r="DR48" i="8"/>
  <c r="DL48" i="8"/>
  <c r="AM48" i="8"/>
  <c r="GC48" i="8"/>
  <c r="BL48" i="8"/>
  <c r="IJ48" i="8"/>
  <c r="ET48" i="8"/>
  <c r="FS48" i="8"/>
  <c r="GP48" i="8"/>
  <c r="HL48" i="8"/>
  <c r="IH48" i="8"/>
  <c r="EC48" i="8"/>
  <c r="AZ48" i="8"/>
  <c r="AW48" i="8"/>
  <c r="CN48" i="8"/>
  <c r="FK48" i="8"/>
  <c r="EV48" i="8"/>
  <c r="GO48" i="8"/>
  <c r="MJ48" i="8"/>
  <c r="DV48" i="8"/>
  <c r="GH48" i="8"/>
  <c r="CZ48" i="8"/>
  <c r="CW48" i="8"/>
  <c r="MS48" i="8"/>
  <c r="IO48" i="8"/>
  <c r="GW48" i="8"/>
  <c r="KA48" i="8"/>
  <c r="KV48" i="8"/>
  <c r="NG48" i="8"/>
  <c r="OC48" i="8"/>
  <c r="JG48" i="8"/>
  <c r="JC48" i="8"/>
  <c r="EW48" i="8"/>
  <c r="BT48" i="8"/>
  <c r="GK48" i="8"/>
  <c r="DH48" i="8"/>
  <c r="AK48" i="8"/>
  <c r="EK48" i="8"/>
  <c r="JI48" i="8"/>
  <c r="IB48" i="8"/>
  <c r="AV48" i="8"/>
  <c r="DZ48" i="8"/>
  <c r="KR48" i="8"/>
  <c r="JO48" i="8"/>
  <c r="IE48" i="8"/>
  <c r="CH48" i="8"/>
  <c r="BH48" i="8"/>
  <c r="CE48" i="8"/>
  <c r="NF48" i="8"/>
  <c r="EH48" i="8"/>
  <c r="DB48" i="8"/>
  <c r="HT48" i="8"/>
  <c r="JX48" i="8"/>
  <c r="FQ48" i="8"/>
  <c r="LN48" i="8"/>
  <c r="HE48" i="8"/>
  <c r="KU48" i="8"/>
  <c r="HA48" i="8"/>
  <c r="JA48" i="8"/>
  <c r="BV48" i="8"/>
  <c r="AH48" i="8"/>
  <c r="O47" i="12"/>
  <c r="IQ48" i="8"/>
  <c r="KZ48" i="8"/>
  <c r="DF48" i="8"/>
  <c r="BJ48" i="8"/>
  <c r="CG48" i="8"/>
  <c r="DD48" i="8"/>
  <c r="EA48" i="8"/>
  <c r="EZ48" i="8"/>
  <c r="HN48" i="8"/>
  <c r="DX48" i="8"/>
  <c r="KS48" i="8"/>
  <c r="FT48" i="8"/>
  <c r="MI48" i="8"/>
  <c r="II48" i="8"/>
  <c r="KN48" i="8"/>
  <c r="DQ48" i="8"/>
  <c r="NQ48" i="8"/>
  <c r="LB48" i="8"/>
  <c r="JB48" i="8"/>
  <c r="JM48" i="8"/>
  <c r="IK48" i="8"/>
  <c r="DM48" i="8"/>
  <c r="LA48" i="8"/>
  <c r="JH48" i="8"/>
  <c r="KC48" i="8"/>
  <c r="KX48" i="8"/>
  <c r="LS48" i="8"/>
  <c r="MO48" i="8"/>
  <c r="FX48" i="8"/>
  <c r="MK48" i="8"/>
  <c r="EU48" i="8"/>
  <c r="ML48" i="8"/>
  <c r="GQ48" i="8"/>
  <c r="FD48" i="8"/>
  <c r="HC48" i="8"/>
  <c r="HB48" i="8"/>
  <c r="BE48" i="8"/>
  <c r="KG48" i="8"/>
  <c r="KJ48" i="8"/>
  <c r="LY48" i="8"/>
  <c r="FY48" i="8"/>
  <c r="NK48" i="8"/>
  <c r="LP48" i="8"/>
  <c r="KI48" i="8"/>
  <c r="AT48" i="8"/>
  <c r="BM48" i="8"/>
  <c r="EN48" i="8"/>
  <c r="DC48" i="8"/>
  <c r="FB48" i="8"/>
  <c r="CJ48" i="8"/>
  <c r="CX48" i="8"/>
  <c r="AY48" i="8"/>
  <c r="IM48" i="8"/>
  <c r="DG48" i="8"/>
  <c r="NP48" i="8"/>
  <c r="EY48" i="8"/>
  <c r="GV48" i="8"/>
  <c r="GA48" i="8"/>
  <c r="AU48" i="8"/>
  <c r="DO48" i="8"/>
  <c r="CA48" i="8"/>
  <c r="NJ48" i="8"/>
  <c r="DU48" i="8"/>
  <c r="JF48" i="8"/>
  <c r="IU48" i="8"/>
  <c r="GT48" i="8"/>
  <c r="CV48" i="8"/>
  <c r="HZ48" i="8"/>
  <c r="IW48" i="8"/>
  <c r="GS48" i="8"/>
  <c r="FO48" i="8"/>
  <c r="HM48" i="8"/>
  <c r="P48" i="8"/>
  <c r="IL48" i="8"/>
  <c r="FI48" i="8"/>
  <c r="DP48" i="8"/>
  <c r="IV48" i="8"/>
  <c r="KW48" i="8"/>
  <c r="EB48" i="8"/>
  <c r="LO48" i="8"/>
  <c r="KO48" i="8"/>
  <c r="EF48" i="8"/>
  <c r="HJ48" i="8"/>
  <c r="GY48" i="8"/>
  <c r="LI48" i="8"/>
  <c r="CT48" i="8"/>
  <c r="FP48" i="8"/>
  <c r="HQ48" i="8"/>
  <c r="JY48" i="8"/>
  <c r="HH48" i="8"/>
  <c r="IF48" i="8"/>
  <c r="GG48" i="8"/>
  <c r="JK48" i="8"/>
  <c r="NI48" i="8"/>
  <c r="HX48" i="8"/>
  <c r="HR48" i="8"/>
  <c r="NY48" i="8"/>
  <c r="HK48" i="8"/>
  <c r="KH48" i="8"/>
  <c r="CL48" i="8"/>
  <c r="MN48" i="8"/>
  <c r="MZ48" i="8"/>
  <c r="IR48" i="8"/>
  <c r="BC48" i="8"/>
  <c r="NV43" i="8"/>
  <c r="GH43" i="8"/>
  <c r="LE43" i="8"/>
  <c r="JD43" i="8"/>
  <c r="MP43" i="8"/>
  <c r="JZ43" i="8"/>
  <c r="LC43" i="8"/>
  <c r="FR43" i="8"/>
  <c r="AY43" i="8"/>
  <c r="KN43" i="8"/>
  <c r="FI43" i="8"/>
  <c r="LY43" i="8"/>
  <c r="KK43" i="8"/>
  <c r="CM43" i="8"/>
  <c r="EL43" i="8"/>
  <c r="LR43" i="8"/>
  <c r="GK43" i="8"/>
  <c r="MM43" i="8"/>
  <c r="HL43" i="8"/>
  <c r="EU43" i="8"/>
  <c r="HN43" i="8"/>
  <c r="FJ43" i="8"/>
  <c r="AP43" i="8"/>
  <c r="HM43" i="8"/>
  <c r="IX43" i="8"/>
  <c r="NU43" i="8"/>
  <c r="KC43" i="8"/>
  <c r="JH43" i="8"/>
  <c r="ER43" i="8"/>
  <c r="FX43" i="8"/>
  <c r="JX43" i="8"/>
  <c r="IR43" i="8"/>
  <c r="EC43" i="8"/>
  <c r="IS43" i="8"/>
  <c r="GW43" i="8"/>
  <c r="NH43" i="8"/>
  <c r="CK43" i="8"/>
  <c r="HH43" i="8"/>
  <c r="HJ43" i="8"/>
  <c r="AT43" i="8"/>
  <c r="EJ43" i="8"/>
  <c r="NA43" i="8"/>
  <c r="AE43" i="8"/>
  <c r="LO43" i="8"/>
  <c r="GI43" i="8"/>
  <c r="EF43" i="8"/>
  <c r="AS43" i="8"/>
  <c r="AN43" i="8"/>
  <c r="HD43" i="8"/>
  <c r="MA43" i="8"/>
  <c r="CF43" i="8"/>
  <c r="AH43" i="8"/>
  <c r="DS43" i="8"/>
  <c r="AC43" i="8"/>
  <c r="JR43" i="8"/>
  <c r="EE43" i="8"/>
  <c r="IU43" i="8"/>
  <c r="IZ43" i="8"/>
  <c r="DW43" i="8"/>
  <c r="IQ43" i="8"/>
  <c r="ML43" i="8"/>
  <c r="CH43" i="8"/>
  <c r="DO43" i="8"/>
  <c r="ED43" i="8"/>
  <c r="HE43" i="8"/>
  <c r="ES43" i="8"/>
  <c r="IE43" i="8"/>
  <c r="BD43" i="8"/>
  <c r="JS43" i="8"/>
  <c r="IT43" i="8"/>
  <c r="IN43" i="8"/>
  <c r="JT43" i="8"/>
  <c r="AD43" i="8"/>
  <c r="DE43" i="8"/>
  <c r="FU43" i="8"/>
  <c r="GB43" i="8"/>
  <c r="HV43" i="8"/>
  <c r="DA43" i="8"/>
  <c r="HO43" i="8"/>
  <c r="KD43" i="8"/>
  <c r="LK43" i="8"/>
  <c r="AW43" i="8"/>
  <c r="BC43" i="8"/>
  <c r="DT43" i="8"/>
  <c r="MW43" i="8"/>
  <c r="HW43" i="8"/>
  <c r="GP43" i="8"/>
  <c r="IA43" i="8"/>
  <c r="CV43" i="8"/>
  <c r="HC43" i="8"/>
  <c r="ID43" i="8"/>
  <c r="NI43" i="8"/>
  <c r="GS43" i="8"/>
  <c r="CA43" i="8"/>
  <c r="BS43" i="8"/>
  <c r="HZ43" i="8"/>
  <c r="EI43" i="8"/>
  <c r="CI43" i="8"/>
  <c r="NY43" i="8"/>
  <c r="IV43" i="8"/>
  <c r="DC43" i="8"/>
  <c r="HR43" i="8"/>
  <c r="FS43" i="8"/>
  <c r="MH43" i="8"/>
  <c r="GX43" i="8"/>
  <c r="CB43" i="8"/>
  <c r="LQ43" i="8"/>
  <c r="LM43" i="8"/>
  <c r="FV43" i="8"/>
  <c r="LZ43" i="8"/>
  <c r="KH43" i="8"/>
  <c r="BX43" i="8"/>
  <c r="BQ43" i="8"/>
  <c r="MG43" i="8"/>
  <c r="DX43" i="8"/>
  <c r="NK43" i="8"/>
  <c r="JV43" i="8"/>
  <c r="JQ43" i="8"/>
  <c r="KP43" i="8"/>
  <c r="GY43" i="8"/>
  <c r="FH43" i="8"/>
  <c r="GC43" i="8"/>
  <c r="BR43" i="8"/>
  <c r="GO43" i="8"/>
  <c r="IH43" i="8"/>
  <c r="GR43" i="8"/>
  <c r="NO43" i="8"/>
  <c r="CS43" i="8"/>
  <c r="AQ43" i="8"/>
  <c r="DN43" i="8"/>
  <c r="JU43" i="8"/>
  <c r="BV43" i="8"/>
  <c r="EP43" i="8"/>
  <c r="CZ43" i="8"/>
  <c r="BJ43" i="8"/>
  <c r="EY43" i="8"/>
  <c r="EA43" i="8"/>
  <c r="DZ43" i="8"/>
  <c r="HB43" i="8"/>
  <c r="IF43" i="8"/>
  <c r="DF43" i="8"/>
  <c r="DB43" i="8"/>
  <c r="AG43" i="8"/>
  <c r="NE43" i="8"/>
  <c r="EO43" i="8"/>
  <c r="BT43" i="8"/>
  <c r="GQ43" i="8"/>
  <c r="DV43" i="8"/>
  <c r="ET43" i="8"/>
  <c r="CJ43" i="8"/>
  <c r="AI43" i="8"/>
  <c r="FM43" i="8"/>
  <c r="BZ43" i="8"/>
  <c r="NL43" i="8"/>
  <c r="LS43" i="8"/>
  <c r="JJ43" i="8"/>
  <c r="BY43" i="8"/>
  <c r="LH43" i="8"/>
  <c r="DY43" i="8"/>
  <c r="BF43" i="8"/>
  <c r="HI43" i="8"/>
  <c r="ND43" i="8"/>
  <c r="BM43" i="8"/>
  <c r="KX43" i="8"/>
  <c r="KT43" i="8"/>
  <c r="CX43" i="8"/>
  <c r="FF43" i="8"/>
  <c r="AM43" i="8"/>
  <c r="FO43" i="8"/>
  <c r="GU43" i="8"/>
  <c r="EW43" i="8"/>
  <c r="MR43" i="8"/>
  <c r="O42" i="12"/>
  <c r="KQ43" i="8"/>
  <c r="P43" i="8"/>
  <c r="MI43" i="8"/>
  <c r="LA43" i="8"/>
  <c r="DG43" i="8"/>
  <c r="AR43" i="8"/>
  <c r="IM43" i="8"/>
  <c r="NR43" i="8"/>
  <c r="GT43" i="8"/>
  <c r="NQ43" i="8"/>
  <c r="CL43" i="8"/>
  <c r="KZ43" i="8"/>
  <c r="IW43" i="8"/>
  <c r="KA43" i="8"/>
  <c r="EG43" i="8"/>
  <c r="HK43" i="8"/>
  <c r="DR43" i="8"/>
  <c r="NW43" i="8"/>
  <c r="FQ43" i="8"/>
  <c r="CE43" i="8"/>
  <c r="BB43" i="8"/>
  <c r="CO43" i="8"/>
  <c r="GA43" i="8"/>
  <c r="NX43" i="8"/>
  <c r="DQ43" i="8"/>
  <c r="KS43" i="8"/>
  <c r="JB43" i="8"/>
  <c r="GZ43" i="8"/>
  <c r="LF43" i="8"/>
  <c r="CD43" i="8"/>
  <c r="KW43" i="8"/>
  <c r="GG43" i="8"/>
  <c r="JP43" i="8"/>
  <c r="EN43" i="8"/>
  <c r="LG43" i="8"/>
  <c r="BG43" i="8"/>
  <c r="DL43" i="8"/>
  <c r="LX43" i="8"/>
  <c r="AO43" i="8"/>
  <c r="OB43" i="8"/>
  <c r="OA43" i="8"/>
  <c r="EZ43" i="8"/>
  <c r="CY43" i="8"/>
  <c r="GE43" i="8"/>
  <c r="NT43" i="8"/>
  <c r="BW43" i="8"/>
  <c r="MY43" i="8"/>
  <c r="FN43" i="8"/>
  <c r="KU43" i="8"/>
  <c r="NS43" i="8"/>
  <c r="LB43" i="8"/>
  <c r="FG43" i="8"/>
  <c r="NP43" i="8"/>
  <c r="DU43" i="8"/>
  <c r="LP43" i="8"/>
  <c r="KM43" i="8"/>
  <c r="GV43" i="8"/>
  <c r="FY43" i="8"/>
  <c r="AK43" i="8"/>
  <c r="KG43" i="8"/>
  <c r="LN43" i="8"/>
  <c r="IP43" i="8"/>
  <c r="MT43" i="8"/>
  <c r="EK43" i="8"/>
  <c r="NN43" i="8"/>
  <c r="LD43" i="8"/>
  <c r="CN43" i="8"/>
  <c r="FE43" i="8"/>
  <c r="NZ43" i="8"/>
  <c r="BI43" i="8"/>
  <c r="GL43" i="8"/>
  <c r="AU43" i="8"/>
  <c r="NF43" i="8"/>
  <c r="FW43" i="8"/>
  <c r="HQ43" i="8"/>
  <c r="KL43" i="8"/>
  <c r="GN43" i="8"/>
  <c r="HA43" i="8"/>
  <c r="DD43" i="8"/>
  <c r="HU43" i="8"/>
  <c r="JE43" i="8"/>
  <c r="CG43" i="8"/>
  <c r="CW43" i="8"/>
  <c r="FA43" i="8"/>
  <c r="CC43" i="8"/>
  <c r="MV43" i="8"/>
  <c r="BK43" i="8"/>
  <c r="BH43" i="8"/>
  <c r="MQ43" i="8"/>
  <c r="MF43" i="8"/>
  <c r="BA43" i="8"/>
  <c r="JO43" i="8"/>
  <c r="KE43" i="8"/>
  <c r="FL43" i="8"/>
  <c r="KB43" i="8"/>
  <c r="OC43" i="8"/>
  <c r="CR43" i="8"/>
  <c r="BO43" i="8"/>
  <c r="CP43" i="8"/>
  <c r="IG43" i="8"/>
  <c r="BE43" i="8"/>
  <c r="BP43" i="8"/>
  <c r="JM43" i="8"/>
  <c r="HP43" i="8"/>
  <c r="MO43" i="8"/>
  <c r="EB43" i="8"/>
  <c r="MC43" i="8"/>
  <c r="KY43" i="8"/>
  <c r="DH43" i="8"/>
  <c r="FC43" i="8"/>
  <c r="HY43" i="8"/>
  <c r="MD43" i="8"/>
  <c r="CQ43" i="8"/>
  <c r="NC43" i="8"/>
  <c r="MU43" i="8"/>
  <c r="ME43" i="8"/>
  <c r="FP43" i="8"/>
  <c r="NM43" i="8"/>
  <c r="BN43" i="8"/>
  <c r="MS43" i="8"/>
  <c r="HX43" i="8"/>
  <c r="MZ43" i="8"/>
  <c r="JY43" i="8"/>
  <c r="DM43" i="8"/>
  <c r="JW43" i="8"/>
  <c r="MB43" i="8"/>
  <c r="IO43" i="8"/>
  <c r="JF43" i="8"/>
  <c r="FT43" i="8"/>
  <c r="EV43" i="8"/>
  <c r="DK43" i="8"/>
  <c r="NJ43" i="8"/>
  <c r="NG43" i="8"/>
  <c r="GD43" i="8"/>
  <c r="LL43" i="8"/>
  <c r="KJ43" i="8"/>
  <c r="IL43" i="8"/>
  <c r="LW43" i="8"/>
  <c r="AJ43" i="8"/>
  <c r="DJ43" i="8"/>
  <c r="HT43" i="8"/>
  <c r="AL43" i="8"/>
  <c r="EH43" i="8"/>
  <c r="JK43" i="8"/>
  <c r="EM43" i="8"/>
  <c r="KO43" i="8"/>
  <c r="GF43" i="8"/>
  <c r="EX43" i="8"/>
  <c r="FK43" i="8"/>
  <c r="KI43" i="8"/>
  <c r="IJ43" i="8"/>
  <c r="FZ43" i="8"/>
  <c r="HS43" i="8"/>
  <c r="KF43" i="8"/>
  <c r="DP43" i="8"/>
  <c r="AX43" i="8"/>
  <c r="JC43" i="8"/>
  <c r="BU43" i="8"/>
  <c r="LJ43" i="8"/>
  <c r="LU43" i="8"/>
  <c r="NB43" i="8"/>
  <c r="HG43" i="8"/>
  <c r="FB43" i="8"/>
  <c r="HF43" i="8"/>
  <c r="MJ43" i="8"/>
  <c r="IK43" i="8"/>
  <c r="BL43" i="8"/>
  <c r="LT43" i="8"/>
  <c r="MK43" i="8"/>
  <c r="CU43" i="8"/>
  <c r="GJ43" i="8"/>
  <c r="LI43" i="8"/>
  <c r="GM43" i="8"/>
  <c r="JL43" i="8"/>
  <c r="MN43" i="8"/>
  <c r="KR43" i="8"/>
  <c r="JN43" i="8"/>
  <c r="FD43" i="8"/>
  <c r="KV43" i="8"/>
  <c r="CT43" i="8"/>
  <c r="II43" i="8"/>
  <c r="IY43" i="8"/>
  <c r="IC43" i="8"/>
  <c r="LV43" i="8"/>
  <c r="IB43" i="8"/>
  <c r="AZ43" i="8"/>
  <c r="MX43" i="8"/>
  <c r="AV43" i="8"/>
  <c r="JI43" i="8"/>
  <c r="AF43" i="8"/>
  <c r="JG43" i="8"/>
  <c r="DI43" i="8"/>
  <c r="JA43" i="8"/>
  <c r="EQ43" i="8"/>
  <c r="MS86" i="8"/>
  <c r="FT86" i="8"/>
  <c r="IF86" i="8"/>
  <c r="GJ86" i="8"/>
  <c r="KJ86" i="8"/>
  <c r="NL86" i="8"/>
  <c r="KZ86" i="8"/>
  <c r="GV86" i="8"/>
  <c r="LS86" i="8"/>
  <c r="BQ86" i="8"/>
  <c r="OB86" i="8"/>
  <c r="JX86" i="8"/>
  <c r="JS86" i="8"/>
  <c r="FV86" i="8"/>
  <c r="FE86" i="8"/>
  <c r="AR86" i="8"/>
  <c r="MT86" i="8"/>
  <c r="DE86" i="8"/>
  <c r="EX86" i="8"/>
  <c r="DW86" i="8"/>
  <c r="MF86" i="8"/>
  <c r="LD86" i="8"/>
  <c r="DN86" i="8"/>
  <c r="ND86" i="8"/>
  <c r="MI86" i="8"/>
  <c r="JT86" i="8"/>
  <c r="IA86" i="8"/>
  <c r="IB86" i="8"/>
  <c r="JY86" i="8"/>
  <c r="NK86" i="8"/>
  <c r="CV86" i="8"/>
  <c r="LM86" i="8"/>
  <c r="AE86" i="8"/>
  <c r="IJ86" i="8"/>
  <c r="BL86" i="8"/>
  <c r="AW86" i="8"/>
  <c r="AH86" i="8"/>
  <c r="HS86" i="8"/>
  <c r="FR86" i="8"/>
  <c r="HX86" i="8"/>
  <c r="FU86" i="8"/>
  <c r="LN86" i="8"/>
  <c r="KF86" i="8"/>
  <c r="IS86" i="8"/>
  <c r="KC86" i="8"/>
  <c r="EH86" i="8"/>
  <c r="LO86" i="8"/>
  <c r="HB86" i="8"/>
  <c r="GO86" i="8"/>
  <c r="HL86" i="8"/>
  <c r="HE86" i="8"/>
  <c r="LZ86" i="8"/>
  <c r="GY86" i="8"/>
  <c r="CR86" i="8"/>
  <c r="KL86" i="8"/>
  <c r="IG86" i="8"/>
  <c r="FB86" i="8"/>
  <c r="IW86" i="8"/>
  <c r="DI86" i="8"/>
  <c r="KD86" i="8"/>
  <c r="GI86" i="8"/>
  <c r="FS86" i="8"/>
  <c r="BZ86" i="8"/>
  <c r="CE86" i="8"/>
  <c r="AI86" i="8"/>
  <c r="LT86" i="8"/>
  <c r="JJ86" i="8"/>
  <c r="AS86" i="8"/>
  <c r="HU86" i="8"/>
  <c r="NI86" i="8"/>
  <c r="JN86" i="8"/>
  <c r="AN86" i="8"/>
  <c r="KO86" i="8"/>
  <c r="LG86" i="8"/>
  <c r="LH86" i="8"/>
  <c r="MG86" i="8"/>
  <c r="CW86" i="8"/>
  <c r="MA86" i="8"/>
  <c r="CZ86" i="8"/>
  <c r="NE86" i="8"/>
  <c r="DZ86" i="8"/>
  <c r="IQ86" i="8"/>
  <c r="JH86" i="8"/>
  <c r="JV86" i="8"/>
  <c r="EE86" i="8"/>
  <c r="IL86" i="8"/>
  <c r="KX86" i="8"/>
  <c r="DO86" i="8"/>
  <c r="JW86" i="8"/>
  <c r="EO86" i="8"/>
  <c r="KV86" i="8"/>
  <c r="CX86" i="8"/>
  <c r="EK86" i="8"/>
  <c r="BX86" i="8"/>
  <c r="IR86" i="8"/>
  <c r="HJ86" i="8"/>
  <c r="AV86" i="8"/>
  <c r="IU86" i="8"/>
  <c r="AT86" i="8"/>
  <c r="FW86" i="8"/>
  <c r="NS86" i="8"/>
  <c r="KA86" i="8"/>
  <c r="HR86" i="8"/>
  <c r="LI86" i="8"/>
  <c r="LC86" i="8"/>
  <c r="FC86" i="8"/>
  <c r="NR86" i="8"/>
  <c r="NM86" i="8"/>
  <c r="GS86" i="8"/>
  <c r="BG86" i="8"/>
  <c r="MC86" i="8"/>
  <c r="JU86" i="8"/>
  <c r="KM86" i="8"/>
  <c r="JE86" i="8"/>
  <c r="NH86" i="8"/>
  <c r="GR86" i="8"/>
  <c r="HO86" i="8"/>
  <c r="LY86" i="8"/>
  <c r="BI86" i="8"/>
  <c r="LJ86" i="8"/>
  <c r="CK86" i="8"/>
  <c r="O85" i="12"/>
  <c r="KS86" i="8"/>
  <c r="NX86" i="8"/>
  <c r="CB86" i="8"/>
  <c r="AQ86" i="8"/>
  <c r="AX86" i="8"/>
  <c r="II86" i="8"/>
  <c r="FX86" i="8"/>
  <c r="DH86" i="8"/>
  <c r="FM86" i="8"/>
  <c r="LQ86" i="8"/>
  <c r="EU86" i="8"/>
  <c r="GN86" i="8"/>
  <c r="ER86" i="8"/>
  <c r="DK86" i="8"/>
  <c r="AJ86" i="8"/>
  <c r="FI86" i="8"/>
  <c r="JF86" i="8"/>
  <c r="HN86" i="8"/>
  <c r="DR86" i="8"/>
  <c r="KH86" i="8"/>
  <c r="IE86" i="8"/>
  <c r="GM86" i="8"/>
  <c r="LF86" i="8"/>
  <c r="JQ86" i="8"/>
  <c r="GQ86" i="8"/>
  <c r="KW86" i="8"/>
  <c r="AU86" i="8"/>
  <c r="FK86" i="8"/>
  <c r="MQ86" i="8"/>
  <c r="FN86" i="8"/>
  <c r="LK86" i="8"/>
  <c r="JD86" i="8"/>
  <c r="LE86" i="8"/>
  <c r="AC86" i="8"/>
  <c r="HW86" i="8"/>
  <c r="MM86" i="8"/>
  <c r="CU86" i="8"/>
  <c r="GK86" i="8"/>
  <c r="HD86" i="8"/>
  <c r="FJ86" i="8"/>
  <c r="IM86" i="8"/>
  <c r="BY86" i="8"/>
  <c r="AD86" i="8"/>
  <c r="CD86" i="8"/>
  <c r="MZ86" i="8"/>
  <c r="CL86" i="8"/>
  <c r="KK86" i="8"/>
  <c r="BJ86" i="8"/>
  <c r="BA86" i="8"/>
  <c r="BO86" i="8"/>
  <c r="GG86" i="8"/>
  <c r="DL86" i="8"/>
  <c r="MY86" i="8"/>
  <c r="LB86" i="8"/>
  <c r="CC86" i="8"/>
  <c r="BP86" i="8"/>
  <c r="NN86" i="8"/>
  <c r="EJ86" i="8"/>
  <c r="BN86" i="8"/>
  <c r="AL86" i="8"/>
  <c r="MO86" i="8"/>
  <c r="DF86" i="8"/>
  <c r="OA86" i="8"/>
  <c r="MN86" i="8"/>
  <c r="GA86" i="8"/>
  <c r="FY86" i="8"/>
  <c r="LX86" i="8"/>
  <c r="KP86" i="8"/>
  <c r="FA86" i="8"/>
  <c r="JR86" i="8"/>
  <c r="DJ86" i="8"/>
  <c r="DP86" i="8"/>
  <c r="DG86" i="8"/>
  <c r="EG86" i="8"/>
  <c r="IP86" i="8"/>
  <c r="NT86" i="8"/>
  <c r="CF86" i="8"/>
  <c r="EN86" i="8"/>
  <c r="LW86" i="8"/>
  <c r="BD86" i="8"/>
  <c r="JC86" i="8"/>
  <c r="BS86" i="8"/>
  <c r="KN86" i="8"/>
  <c r="HH86" i="8"/>
  <c r="DY86" i="8"/>
  <c r="GC86" i="8"/>
  <c r="GZ86" i="8"/>
  <c r="KT86" i="8"/>
  <c r="DS86" i="8"/>
  <c r="KQ86" i="8"/>
  <c r="DT86" i="8"/>
  <c r="NB86" i="8"/>
  <c r="EZ86" i="8"/>
  <c r="MK86" i="8"/>
  <c r="NU86" i="8"/>
  <c r="P86" i="8"/>
  <c r="MP86" i="8"/>
  <c r="DQ86" i="8"/>
  <c r="CM86" i="8"/>
  <c r="ML86" i="8"/>
  <c r="NJ86" i="8"/>
  <c r="MJ86" i="8"/>
  <c r="FH86" i="8"/>
  <c r="MX86" i="8"/>
  <c r="GH86" i="8"/>
  <c r="HK86" i="8"/>
  <c r="NF86" i="8"/>
  <c r="MH86" i="8"/>
  <c r="HY86" i="8"/>
  <c r="HP86" i="8"/>
  <c r="EL86" i="8"/>
  <c r="AG86" i="8"/>
  <c r="HT86" i="8"/>
  <c r="KI86" i="8"/>
  <c r="NW86" i="8"/>
  <c r="EF86" i="8"/>
  <c r="GT86" i="8"/>
  <c r="MW86" i="8"/>
  <c r="EP86" i="8"/>
  <c r="FD86" i="8"/>
  <c r="ES86" i="8"/>
  <c r="IZ86" i="8"/>
  <c r="KE86" i="8"/>
  <c r="DU86" i="8"/>
  <c r="FF86" i="8"/>
  <c r="HF86" i="8"/>
  <c r="HI86" i="8"/>
  <c r="NG86" i="8"/>
  <c r="BT86" i="8"/>
  <c r="CG86" i="8"/>
  <c r="IC86" i="8"/>
  <c r="EA86" i="8"/>
  <c r="GW86" i="8"/>
  <c r="BE86" i="8"/>
  <c r="AK86" i="8"/>
  <c r="FZ86" i="8"/>
  <c r="AP86" i="8"/>
  <c r="GF86" i="8"/>
  <c r="AO86" i="8"/>
  <c r="GU86" i="8"/>
  <c r="NQ86" i="8"/>
  <c r="EQ86" i="8"/>
  <c r="GX86" i="8"/>
  <c r="IX86" i="8"/>
  <c r="KG86" i="8"/>
  <c r="JI86" i="8"/>
  <c r="FP86" i="8"/>
  <c r="MU86" i="8"/>
  <c r="EC86" i="8"/>
  <c r="JM86" i="8"/>
  <c r="CI86" i="8"/>
  <c r="GP86" i="8"/>
  <c r="DA86" i="8"/>
  <c r="ID86" i="8"/>
  <c r="ET86" i="8"/>
  <c r="IT86" i="8"/>
  <c r="JK86" i="8"/>
  <c r="KU86" i="8"/>
  <c r="EI86" i="8"/>
  <c r="LU86" i="8"/>
  <c r="NC86" i="8"/>
  <c r="NO86" i="8"/>
  <c r="BV86" i="8"/>
  <c r="EB86" i="8"/>
  <c r="OC86" i="8"/>
  <c r="NZ86" i="8"/>
  <c r="MD86" i="8"/>
  <c r="BK86" i="8"/>
  <c r="LA86" i="8"/>
  <c r="DD86" i="8"/>
  <c r="FQ86" i="8"/>
  <c r="CO86" i="8"/>
  <c r="GE86" i="8"/>
  <c r="CN86" i="8"/>
  <c r="JA86" i="8"/>
  <c r="DC86" i="8"/>
  <c r="EY86" i="8"/>
  <c r="BU86" i="8"/>
  <c r="EV86" i="8"/>
  <c r="HQ86" i="8"/>
  <c r="HM86" i="8"/>
  <c r="IN86" i="8"/>
  <c r="KB86" i="8"/>
  <c r="DB86" i="8"/>
  <c r="GB86" i="8"/>
  <c r="NA86" i="8"/>
  <c r="NY86" i="8"/>
  <c r="CS86" i="8"/>
  <c r="CH86" i="8"/>
  <c r="BR86" i="8"/>
  <c r="GD86" i="8"/>
  <c r="JZ86" i="8"/>
  <c r="JB86" i="8"/>
  <c r="MR86" i="8"/>
  <c r="LP86" i="8"/>
  <c r="BW86" i="8"/>
  <c r="HC86" i="8"/>
  <c r="AZ86" i="8"/>
  <c r="JP86" i="8"/>
  <c r="KR86" i="8"/>
  <c r="AY86" i="8"/>
  <c r="FO86" i="8"/>
  <c r="JO86" i="8"/>
  <c r="LR86" i="8"/>
  <c r="EM86" i="8"/>
  <c r="BC86" i="8"/>
  <c r="AF86" i="8"/>
  <c r="CQ86" i="8"/>
  <c r="MB86" i="8"/>
  <c r="CY86" i="8"/>
  <c r="KY86" i="8"/>
  <c r="DX86" i="8"/>
  <c r="ED86" i="8"/>
  <c r="AM86" i="8"/>
  <c r="BM86" i="8"/>
  <c r="ME86" i="8"/>
  <c r="CA86" i="8"/>
  <c r="BH86" i="8"/>
  <c r="CP86" i="8"/>
  <c r="JG86" i="8"/>
  <c r="HA86" i="8"/>
  <c r="GL86" i="8"/>
  <c r="DV86" i="8"/>
  <c r="BB86" i="8"/>
  <c r="EW86" i="8"/>
  <c r="JL86" i="8"/>
  <c r="BF86" i="8"/>
  <c r="NP86" i="8"/>
  <c r="FL86" i="8"/>
  <c r="LL86" i="8"/>
  <c r="IY86" i="8"/>
  <c r="DM86" i="8"/>
  <c r="CJ86" i="8"/>
  <c r="IV86" i="8"/>
  <c r="HG86" i="8"/>
  <c r="NV86" i="8"/>
  <c r="IK86" i="8"/>
  <c r="HZ86" i="8"/>
  <c r="FG86" i="8"/>
  <c r="HV86" i="8"/>
  <c r="CT86" i="8"/>
  <c r="LV86" i="8"/>
  <c r="IH86" i="8"/>
  <c r="IO86" i="8"/>
  <c r="MV86" i="8"/>
  <c r="HV51" i="8"/>
  <c r="IV51" i="8"/>
  <c r="MF51" i="8"/>
  <c r="EL51" i="8"/>
  <c r="DY51" i="8"/>
  <c r="HY51" i="8"/>
  <c r="GV51" i="8"/>
  <c r="AS51" i="8"/>
  <c r="DI51" i="8"/>
  <c r="BH51" i="8"/>
  <c r="DB51" i="8"/>
  <c r="BJ51" i="8"/>
  <c r="DQ51" i="8"/>
  <c r="LT51" i="8"/>
  <c r="CC51" i="8"/>
  <c r="EZ51" i="8"/>
  <c r="DX51" i="8"/>
  <c r="HS51" i="8"/>
  <c r="NQ51" i="8"/>
  <c r="AQ51" i="8"/>
  <c r="JP51" i="8"/>
  <c r="NL51" i="8"/>
  <c r="IU51" i="8"/>
  <c r="NM51" i="8"/>
  <c r="AZ51" i="8"/>
  <c r="DP51" i="8"/>
  <c r="ND51" i="8"/>
  <c r="EU51" i="8"/>
  <c r="DS51" i="8"/>
  <c r="KI51" i="8"/>
  <c r="DA51" i="8"/>
  <c r="HB51" i="8"/>
  <c r="EI51" i="8"/>
  <c r="GG51" i="8"/>
  <c r="EN51" i="8"/>
  <c r="GJ51" i="8"/>
  <c r="EB51" i="8"/>
  <c r="FR51" i="8"/>
  <c r="LF51" i="8"/>
  <c r="HC51" i="8"/>
  <c r="EW51" i="8"/>
  <c r="JN51" i="8"/>
  <c r="MZ51" i="8"/>
  <c r="AC51" i="8"/>
  <c r="KU51" i="8"/>
  <c r="BU51" i="8"/>
  <c r="LP51" i="8"/>
  <c r="MU51" i="8"/>
  <c r="JT51" i="8"/>
  <c r="EQ51" i="8"/>
  <c r="FZ51" i="8"/>
  <c r="BC51" i="8"/>
  <c r="FE51" i="8"/>
  <c r="BF51" i="8"/>
  <c r="IW51" i="8"/>
  <c r="CH51" i="8"/>
  <c r="AP51" i="8"/>
  <c r="CR51" i="8"/>
  <c r="KJ51" i="8"/>
  <c r="AX51" i="8"/>
  <c r="HG51" i="8"/>
  <c r="EG51" i="8"/>
  <c r="GN51" i="8"/>
  <c r="HX51" i="8"/>
  <c r="AJ51" i="8"/>
  <c r="IP51" i="8"/>
  <c r="FS51" i="8"/>
  <c r="FH51" i="8"/>
  <c r="BG51" i="8"/>
  <c r="JG51" i="8"/>
  <c r="KK51" i="8"/>
  <c r="CE51" i="8"/>
  <c r="KQ51" i="8"/>
  <c r="NV51" i="8"/>
  <c r="MX51" i="8"/>
  <c r="LY51" i="8"/>
  <c r="CB51" i="8"/>
  <c r="MR51" i="8"/>
  <c r="ES51" i="8"/>
  <c r="DN51" i="8"/>
  <c r="FA51" i="8"/>
  <c r="CP51" i="8"/>
  <c r="DC51" i="8"/>
  <c r="EF51" i="8"/>
  <c r="BP51" i="8"/>
  <c r="GR51" i="8"/>
  <c r="CN51" i="8"/>
  <c r="CF51" i="8"/>
  <c r="DW51" i="8"/>
  <c r="GQ51" i="8"/>
  <c r="HH51" i="8"/>
  <c r="GS51" i="8"/>
  <c r="IC51" i="8"/>
  <c r="JJ51" i="8"/>
  <c r="NX51" i="8"/>
  <c r="DO51" i="8"/>
  <c r="FM51" i="8"/>
  <c r="NA51" i="8"/>
  <c r="HJ51" i="8"/>
  <c r="KV51" i="8"/>
  <c r="BN51" i="8"/>
  <c r="OA51" i="8"/>
  <c r="AO51" i="8"/>
  <c r="JE51" i="8"/>
  <c r="NS51" i="8"/>
  <c r="EY51" i="8"/>
  <c r="BT51" i="8"/>
  <c r="AE51" i="8"/>
  <c r="DT51" i="8"/>
  <c r="JM51" i="8"/>
  <c r="FK51" i="8"/>
  <c r="FU51" i="8"/>
  <c r="JR51" i="8"/>
  <c r="NP51" i="8"/>
  <c r="NK51" i="8"/>
  <c r="HK51" i="8"/>
  <c r="IY51" i="8"/>
  <c r="LU51" i="8"/>
  <c r="BB51" i="8"/>
  <c r="GI51" i="8"/>
  <c r="LX51" i="8"/>
  <c r="MD51" i="8"/>
  <c r="MO51" i="8"/>
  <c r="DE51" i="8"/>
  <c r="CO51" i="8"/>
  <c r="MP51" i="8"/>
  <c r="BE51" i="8"/>
  <c r="AM51" i="8"/>
  <c r="LD51" i="8"/>
  <c r="LE51" i="8"/>
  <c r="CL51" i="8"/>
  <c r="GK51" i="8"/>
  <c r="CZ51" i="8"/>
  <c r="IK51" i="8"/>
  <c r="EH51" i="8"/>
  <c r="GF51" i="8"/>
  <c r="NB51" i="8"/>
  <c r="KH51" i="8"/>
  <c r="JW51" i="8"/>
  <c r="LZ51" i="8"/>
  <c r="KO51" i="8"/>
  <c r="MW51" i="8"/>
  <c r="AV51" i="8"/>
  <c r="JY51" i="8"/>
  <c r="GY51" i="8"/>
  <c r="AT51" i="8"/>
  <c r="NG51" i="8"/>
  <c r="NJ51" i="8"/>
  <c r="HZ51" i="8"/>
  <c r="MQ51" i="8"/>
  <c r="CV51" i="8"/>
  <c r="JL51" i="8"/>
  <c r="LN51" i="8"/>
  <c r="NH51" i="8"/>
  <c r="BD51" i="8"/>
  <c r="IF51" i="8"/>
  <c r="BI51" i="8"/>
  <c r="IS51" i="8"/>
  <c r="MN51" i="8"/>
  <c r="BY51" i="8"/>
  <c r="DZ51" i="8"/>
  <c r="ID51" i="8"/>
  <c r="KA51" i="8"/>
  <c r="KD51" i="8"/>
  <c r="LW51" i="8"/>
  <c r="HA51" i="8"/>
  <c r="ME51" i="8"/>
  <c r="GH51" i="8"/>
  <c r="IN51" i="8"/>
  <c r="BL51" i="8"/>
  <c r="LR51" i="8"/>
  <c r="LV51" i="8"/>
  <c r="NT51" i="8"/>
  <c r="HF51" i="8"/>
  <c r="EV51" i="8"/>
  <c r="MK51" i="8"/>
  <c r="AR51" i="8"/>
  <c r="IE51" i="8"/>
  <c r="KX51" i="8"/>
  <c r="FB51" i="8"/>
  <c r="FD51" i="8"/>
  <c r="FI51" i="8"/>
  <c r="CJ51" i="8"/>
  <c r="CU51" i="8"/>
  <c r="LH51" i="8"/>
  <c r="NO51" i="8"/>
  <c r="NR51" i="8"/>
  <c r="LG51" i="8"/>
  <c r="HW51" i="8"/>
  <c r="KZ51" i="8"/>
  <c r="MJ51" i="8"/>
  <c r="MM51" i="8"/>
  <c r="ML51" i="8"/>
  <c r="GL51" i="8"/>
  <c r="GC51" i="8"/>
  <c r="AF51" i="8"/>
  <c r="BM51" i="8"/>
  <c r="GX51" i="8"/>
  <c r="JB51" i="8"/>
  <c r="BA51" i="8"/>
  <c r="AI51" i="8"/>
  <c r="NN51" i="8"/>
  <c r="HO51" i="8"/>
  <c r="DH51" i="8"/>
  <c r="BZ51" i="8"/>
  <c r="IJ51" i="8"/>
  <c r="GW51" i="8"/>
  <c r="LB51" i="8"/>
  <c r="DK51" i="8"/>
  <c r="MC51" i="8"/>
  <c r="AK51" i="8"/>
  <c r="DV51" i="8"/>
  <c r="BW51" i="8"/>
  <c r="HT51" i="8"/>
  <c r="AL51" i="8"/>
  <c r="KS51" i="8"/>
  <c r="KM51" i="8"/>
  <c r="MA51" i="8"/>
  <c r="EC51" i="8"/>
  <c r="II51" i="8"/>
  <c r="KC51" i="8"/>
  <c r="KN51" i="8"/>
  <c r="GM51" i="8"/>
  <c r="FW51" i="8"/>
  <c r="NI51" i="8"/>
  <c r="IM51" i="8"/>
  <c r="GA51" i="8"/>
  <c r="NY51" i="8"/>
  <c r="DD51" i="8"/>
  <c r="IL51" i="8"/>
  <c r="JF51" i="8"/>
  <c r="P51" i="8"/>
  <c r="AG51" i="8"/>
  <c r="AU51" i="8"/>
  <c r="ER51" i="8"/>
  <c r="MG51" i="8"/>
  <c r="KY51" i="8"/>
  <c r="LM51" i="8"/>
  <c r="FC51" i="8"/>
  <c r="EX51" i="8"/>
  <c r="KF51" i="8"/>
  <c r="JA51" i="8"/>
  <c r="GD51" i="8"/>
  <c r="HN51" i="8"/>
  <c r="LO51" i="8"/>
  <c r="ED51" i="8"/>
  <c r="GU51" i="8"/>
  <c r="JK51" i="8"/>
  <c r="DL51" i="8"/>
  <c r="LK51" i="8"/>
  <c r="CT51" i="8"/>
  <c r="BV51" i="8"/>
  <c r="O50" i="12"/>
  <c r="AW51" i="8"/>
  <c r="NF51" i="8"/>
  <c r="HE51" i="8"/>
  <c r="CW51" i="8"/>
  <c r="KW51" i="8"/>
  <c r="FY51" i="8"/>
  <c r="OC51" i="8"/>
  <c r="JV51" i="8"/>
  <c r="JH51" i="8"/>
  <c r="JX51" i="8"/>
  <c r="HD51" i="8"/>
  <c r="EO51" i="8"/>
  <c r="JI51" i="8"/>
  <c r="HP51" i="8"/>
  <c r="LL51" i="8"/>
  <c r="HI51" i="8"/>
  <c r="KR51" i="8"/>
  <c r="MT51" i="8"/>
  <c r="JD51" i="8"/>
  <c r="IA51" i="8"/>
  <c r="DM51" i="8"/>
  <c r="LQ51" i="8"/>
  <c r="AY51" i="8"/>
  <c r="BS51" i="8"/>
  <c r="JZ51" i="8"/>
  <c r="IT51" i="8"/>
  <c r="LC51" i="8"/>
  <c r="LS51" i="8"/>
  <c r="GZ51" i="8"/>
  <c r="KP51" i="8"/>
  <c r="DU51" i="8"/>
  <c r="DJ51" i="8"/>
  <c r="IG51" i="8"/>
  <c r="BK51" i="8"/>
  <c r="FJ51" i="8"/>
  <c r="GT51" i="8"/>
  <c r="FT51" i="8"/>
  <c r="CI51" i="8"/>
  <c r="DF51" i="8"/>
  <c r="NC51" i="8"/>
  <c r="JU51" i="8"/>
  <c r="NU51" i="8"/>
  <c r="KB51" i="8"/>
  <c r="GB51" i="8"/>
  <c r="GE51" i="8"/>
  <c r="CD51" i="8"/>
  <c r="CX51" i="8"/>
  <c r="BQ51" i="8"/>
  <c r="KT51" i="8"/>
  <c r="AD51" i="8"/>
  <c r="EK51" i="8"/>
  <c r="KE51" i="8"/>
  <c r="IX51" i="8"/>
  <c r="IB51" i="8"/>
  <c r="HL51" i="8"/>
  <c r="CS51" i="8"/>
  <c r="EM51" i="8"/>
  <c r="IO51" i="8"/>
  <c r="GP51" i="8"/>
  <c r="JC51" i="8"/>
  <c r="MY51" i="8"/>
  <c r="LJ51" i="8"/>
  <c r="FL51" i="8"/>
  <c r="BX51" i="8"/>
  <c r="MS51" i="8"/>
  <c r="HR51" i="8"/>
  <c r="EA51" i="8"/>
  <c r="NE51" i="8"/>
  <c r="KL51" i="8"/>
  <c r="LI51" i="8"/>
  <c r="CM51" i="8"/>
  <c r="CK51" i="8"/>
  <c r="EE51" i="8"/>
  <c r="JQ51" i="8"/>
  <c r="JO51" i="8"/>
  <c r="CG51" i="8"/>
  <c r="CA51" i="8"/>
  <c r="FX51" i="8"/>
  <c r="IZ51" i="8"/>
  <c r="EP51" i="8"/>
  <c r="FF51" i="8"/>
  <c r="ET51" i="8"/>
  <c r="MV51" i="8"/>
  <c r="AH51" i="8"/>
  <c r="KG51" i="8"/>
  <c r="IQ51" i="8"/>
  <c r="IH51" i="8"/>
  <c r="FN51" i="8"/>
  <c r="MI51" i="8"/>
  <c r="FV51" i="8"/>
  <c r="FO51" i="8"/>
  <c r="JS51" i="8"/>
  <c r="AN51" i="8"/>
  <c r="GO51" i="8"/>
  <c r="FP51" i="8"/>
  <c r="LA51" i="8"/>
  <c r="EJ51" i="8"/>
  <c r="HU51" i="8"/>
  <c r="FQ51" i="8"/>
  <c r="HQ51" i="8"/>
  <c r="FG51" i="8"/>
  <c r="MB51" i="8"/>
  <c r="BO51" i="8"/>
  <c r="IR51" i="8"/>
  <c r="CQ51" i="8"/>
  <c r="HM51" i="8"/>
  <c r="DR51" i="8"/>
  <c r="NW51" i="8"/>
  <c r="DG51" i="8"/>
  <c r="NZ51" i="8"/>
  <c r="MH51" i="8"/>
  <c r="OB51" i="8"/>
  <c r="BR51" i="8"/>
  <c r="CY51" i="8"/>
  <c r="KK20" i="8"/>
  <c r="JI20" i="8"/>
  <c r="AG20" i="8"/>
  <c r="LL20" i="8"/>
  <c r="NK20" i="8"/>
  <c r="GW20" i="8"/>
  <c r="JN20" i="8"/>
  <c r="JW20" i="8"/>
  <c r="IM20" i="8"/>
  <c r="KE20" i="8"/>
  <c r="HQ20" i="8"/>
  <c r="MZ20" i="8"/>
  <c r="DR20" i="8"/>
  <c r="EV20" i="8"/>
  <c r="BC20" i="8"/>
  <c r="BX20" i="8"/>
  <c r="DN20" i="8"/>
  <c r="CY20" i="8"/>
  <c r="FK20" i="8"/>
  <c r="EF20" i="8"/>
  <c r="NC20" i="8"/>
  <c r="CX20" i="8"/>
  <c r="IP20" i="8"/>
  <c r="DK20" i="8"/>
  <c r="EG20" i="8"/>
  <c r="GB20" i="8"/>
  <c r="FB20" i="8"/>
  <c r="BL20" i="8"/>
  <c r="GC20" i="8"/>
  <c r="MG20" i="8"/>
  <c r="LR20" i="8"/>
  <c r="CI20" i="8"/>
  <c r="LO20" i="8"/>
  <c r="EO20" i="8"/>
  <c r="MS20" i="8"/>
  <c r="LI20" i="8"/>
  <c r="KG20" i="8"/>
  <c r="AI20" i="8"/>
  <c r="ED20" i="8"/>
  <c r="AL20" i="8"/>
  <c r="CN20" i="8"/>
  <c r="BB20" i="8"/>
  <c r="FN20" i="8"/>
  <c r="EQ20" i="8"/>
  <c r="IN20" i="8"/>
  <c r="CD20" i="8"/>
  <c r="EA20" i="8"/>
  <c r="ND20" i="8"/>
  <c r="AV20" i="8"/>
  <c r="IV20" i="8"/>
  <c r="KJ20" i="8"/>
  <c r="CM20" i="8"/>
  <c r="DZ20" i="8"/>
  <c r="GK20" i="8"/>
  <c r="FH20" i="8"/>
  <c r="FU20" i="8"/>
  <c r="AM20" i="8"/>
  <c r="JA20" i="8"/>
  <c r="DH20" i="8"/>
  <c r="IT20" i="8"/>
  <c r="NP20" i="8"/>
  <c r="GA20" i="8"/>
  <c r="IE20" i="8"/>
  <c r="KU20" i="8"/>
  <c r="AC20" i="8"/>
  <c r="KB20" i="8"/>
  <c r="DP20" i="8"/>
  <c r="HU20" i="8"/>
  <c r="EW20" i="8"/>
  <c r="AO20" i="8"/>
  <c r="MJ20" i="8"/>
  <c r="LE20" i="8"/>
  <c r="IB20" i="8"/>
  <c r="BS20" i="8"/>
  <c r="DG20" i="8"/>
  <c r="FA20" i="8"/>
  <c r="DO20" i="8"/>
  <c r="CZ20" i="8"/>
  <c r="BJ20" i="8"/>
  <c r="DF20" i="8"/>
  <c r="MC20" i="8"/>
  <c r="MU20" i="8"/>
  <c r="HO20" i="8"/>
  <c r="JY20" i="8"/>
  <c r="IU20" i="8"/>
  <c r="FD20" i="8"/>
  <c r="DX20" i="8"/>
  <c r="FC20" i="8"/>
  <c r="HM20" i="8"/>
  <c r="JX20" i="8"/>
  <c r="IF20" i="8"/>
  <c r="OA20" i="8"/>
  <c r="CG20" i="8"/>
  <c r="BQ20" i="8"/>
  <c r="FY20" i="8"/>
  <c r="HJ20" i="8"/>
  <c r="IX20" i="8"/>
  <c r="NF20" i="8"/>
  <c r="GZ20" i="8"/>
  <c r="BW20" i="8"/>
  <c r="EN20" i="8"/>
  <c r="EU20" i="8"/>
  <c r="BY20" i="8"/>
  <c r="GS20" i="8"/>
  <c r="CJ20" i="8"/>
  <c r="NH20" i="8"/>
  <c r="CC20" i="8"/>
  <c r="CH20" i="8"/>
  <c r="CF20" i="8"/>
  <c r="AR20" i="8"/>
  <c r="LS20" i="8"/>
  <c r="AP20" i="8"/>
  <c r="CK20" i="8"/>
  <c r="HI20" i="8"/>
  <c r="LW20" i="8"/>
  <c r="EC20" i="8"/>
  <c r="HS20" i="8"/>
  <c r="AZ20" i="8"/>
  <c r="O19" i="12"/>
  <c r="BK20" i="8"/>
  <c r="GV20" i="8"/>
  <c r="FR20" i="8"/>
  <c r="GE20" i="8"/>
  <c r="IL20" i="8"/>
  <c r="NA20" i="8"/>
  <c r="DW20" i="8"/>
  <c r="BU20" i="8"/>
  <c r="MR20" i="8"/>
  <c r="GO20" i="8"/>
  <c r="HZ20" i="8"/>
  <c r="MF20" i="8"/>
  <c r="FO20" i="8"/>
  <c r="NU20" i="8"/>
  <c r="BM20" i="8"/>
  <c r="FW20" i="8"/>
  <c r="GP20" i="8"/>
  <c r="LK20" i="8"/>
  <c r="ER20" i="8"/>
  <c r="IC20" i="8"/>
  <c r="DU20" i="8"/>
  <c r="EM20" i="8"/>
  <c r="BE20" i="8"/>
  <c r="AN20" i="8"/>
  <c r="JO20" i="8"/>
  <c r="KT20" i="8"/>
  <c r="BP20" i="8"/>
  <c r="GI20" i="8"/>
  <c r="KA20" i="8"/>
  <c r="CQ20" i="8"/>
  <c r="BZ20" i="8"/>
  <c r="NJ20" i="8"/>
  <c r="NR20" i="8"/>
  <c r="AK20" i="8"/>
  <c r="HN20" i="8"/>
  <c r="GF20" i="8"/>
  <c r="EB20" i="8"/>
  <c r="II20" i="8"/>
  <c r="HE20" i="8"/>
  <c r="KY20" i="8"/>
  <c r="CV20" i="8"/>
  <c r="MV20" i="8"/>
  <c r="MQ20" i="8"/>
  <c r="FT20" i="8"/>
  <c r="HB20" i="8"/>
  <c r="LG20" i="8"/>
  <c r="LN20" i="8"/>
  <c r="MN20" i="8"/>
  <c r="LU20" i="8"/>
  <c r="FS20" i="8"/>
  <c r="EZ20" i="8"/>
  <c r="LD20" i="8"/>
  <c r="IZ20" i="8"/>
  <c r="KV20" i="8"/>
  <c r="CT20" i="8"/>
  <c r="HR20" i="8"/>
  <c r="JQ20" i="8"/>
  <c r="DT20" i="8"/>
  <c r="NV20" i="8"/>
  <c r="AH20" i="8"/>
  <c r="HY20" i="8"/>
  <c r="AU20" i="8"/>
  <c r="FI20" i="8"/>
  <c r="JC20" i="8"/>
  <c r="AW20" i="8"/>
  <c r="ME20" i="8"/>
  <c r="DM20" i="8"/>
  <c r="GT20" i="8"/>
  <c r="DY20" i="8"/>
  <c r="JJ20" i="8"/>
  <c r="KR20" i="8"/>
  <c r="IH20" i="8"/>
  <c r="KX20" i="8"/>
  <c r="GQ20" i="8"/>
  <c r="JS20" i="8"/>
  <c r="HC20" i="8"/>
  <c r="LP20" i="8"/>
  <c r="HF20" i="8"/>
  <c r="KO20" i="8"/>
  <c r="GD20" i="8"/>
  <c r="KI20" i="8"/>
  <c r="JZ20" i="8"/>
  <c r="JR20" i="8"/>
  <c r="JG20" i="8"/>
  <c r="NN20" i="8"/>
  <c r="AY20" i="8"/>
  <c r="KF20" i="8"/>
  <c r="AS20" i="8"/>
  <c r="EX20" i="8"/>
  <c r="JU20" i="8"/>
  <c r="KW20" i="8"/>
  <c r="HW20" i="8"/>
  <c r="JT20" i="8"/>
  <c r="KL20" i="8"/>
  <c r="NS20" i="8"/>
  <c r="KN20" i="8"/>
  <c r="EY20" i="8"/>
  <c r="EH20" i="8"/>
  <c r="IA20" i="8"/>
  <c r="MY20" i="8"/>
  <c r="MA20" i="8"/>
  <c r="NG20" i="8"/>
  <c r="FZ20" i="8"/>
  <c r="HG20" i="8"/>
  <c r="HL20" i="8"/>
  <c r="CA20" i="8"/>
  <c r="LM20" i="8"/>
  <c r="JB20" i="8"/>
  <c r="BF20" i="8"/>
  <c r="JF20" i="8"/>
  <c r="LC20" i="8"/>
  <c r="EP20" i="8"/>
  <c r="CW20" i="8"/>
  <c r="NX20" i="8"/>
  <c r="JK20" i="8"/>
  <c r="IQ20" i="8"/>
  <c r="IG20" i="8"/>
  <c r="GR20" i="8"/>
  <c r="NM20" i="8"/>
  <c r="AD20" i="8"/>
  <c r="BA20" i="8"/>
  <c r="JM20" i="8"/>
  <c r="IK20" i="8"/>
  <c r="FX20" i="8"/>
  <c r="KQ20" i="8"/>
  <c r="NI20" i="8"/>
  <c r="LX20" i="8"/>
  <c r="LZ20" i="8"/>
  <c r="HV20" i="8"/>
  <c r="KM20" i="8"/>
  <c r="FE20" i="8"/>
  <c r="HA20" i="8"/>
  <c r="LQ20" i="8"/>
  <c r="JP20" i="8"/>
  <c r="DB20" i="8"/>
  <c r="EL20" i="8"/>
  <c r="GL20" i="8"/>
  <c r="CE20" i="8"/>
  <c r="LA20" i="8"/>
  <c r="DL20" i="8"/>
  <c r="KP20" i="8"/>
  <c r="HK20" i="8"/>
  <c r="AJ20" i="8"/>
  <c r="BO20" i="8"/>
  <c r="HT20" i="8"/>
  <c r="EJ20" i="8"/>
  <c r="FP20" i="8"/>
  <c r="DJ20" i="8"/>
  <c r="FM20" i="8"/>
  <c r="BH20" i="8"/>
  <c r="NO20" i="8"/>
  <c r="BT20" i="8"/>
  <c r="JE20" i="8"/>
  <c r="DC20" i="8"/>
  <c r="LY20" i="8"/>
  <c r="KH20" i="8"/>
  <c r="AE20" i="8"/>
  <c r="BN20" i="8"/>
  <c r="ES20" i="8"/>
  <c r="FJ20" i="8"/>
  <c r="HH20" i="8"/>
  <c r="MH20" i="8"/>
  <c r="IS20" i="8"/>
  <c r="LT20" i="8"/>
  <c r="HX20" i="8"/>
  <c r="DQ20" i="8"/>
  <c r="LJ20" i="8"/>
  <c r="KD20" i="8"/>
  <c r="AQ20" i="8"/>
  <c r="JV20" i="8"/>
  <c r="LB20" i="8"/>
  <c r="NZ20" i="8"/>
  <c r="IW20" i="8"/>
  <c r="DA20" i="8"/>
  <c r="JH20" i="8"/>
  <c r="JL20" i="8"/>
  <c r="GG20" i="8"/>
  <c r="GX20" i="8"/>
  <c r="CB20" i="8"/>
  <c r="BV20" i="8"/>
  <c r="NT20" i="8"/>
  <c r="IR20" i="8"/>
  <c r="OC20" i="8"/>
  <c r="MK20" i="8"/>
  <c r="CS20" i="8"/>
  <c r="MO20" i="8"/>
  <c r="FQ20" i="8"/>
  <c r="MP20" i="8"/>
  <c r="CP20" i="8"/>
  <c r="AX20" i="8"/>
  <c r="MW20" i="8"/>
  <c r="ML20" i="8"/>
  <c r="CU20" i="8"/>
  <c r="FF20" i="8"/>
  <c r="GN20" i="8"/>
  <c r="LH20" i="8"/>
  <c r="DS20" i="8"/>
  <c r="DE20" i="8"/>
  <c r="DI20" i="8"/>
  <c r="IY20" i="8"/>
  <c r="EE20" i="8"/>
  <c r="BR20" i="8"/>
  <c r="FL20" i="8"/>
  <c r="MD20" i="8"/>
  <c r="CL20" i="8"/>
  <c r="NL20" i="8"/>
  <c r="DD20" i="8"/>
  <c r="P20" i="8"/>
  <c r="BG20" i="8"/>
  <c r="MI20" i="8"/>
  <c r="IJ20" i="8"/>
  <c r="MB20" i="8"/>
  <c r="FG20" i="8"/>
  <c r="GY20" i="8"/>
  <c r="CO20" i="8"/>
  <c r="NE20" i="8"/>
  <c r="AF20" i="8"/>
  <c r="BI20" i="8"/>
  <c r="MT20" i="8"/>
  <c r="NW20" i="8"/>
  <c r="GU20" i="8"/>
  <c r="GJ20" i="8"/>
  <c r="CR20" i="8"/>
  <c r="HP20" i="8"/>
  <c r="HD20" i="8"/>
  <c r="ET20" i="8"/>
  <c r="EI20" i="8"/>
  <c r="EK20" i="8"/>
  <c r="FV20" i="8"/>
  <c r="GM20" i="8"/>
  <c r="MM20" i="8"/>
  <c r="NY20" i="8"/>
  <c r="AT20" i="8"/>
  <c r="DV20" i="8"/>
  <c r="KS20" i="8"/>
  <c r="LV20" i="8"/>
  <c r="ID20" i="8"/>
  <c r="KZ20" i="8"/>
  <c r="JD20" i="8"/>
  <c r="MX20" i="8"/>
  <c r="NQ20" i="8"/>
  <c r="NB20" i="8"/>
  <c r="LF20" i="8"/>
  <c r="KC20" i="8"/>
  <c r="BD20" i="8"/>
  <c r="GH20" i="8"/>
  <c r="OB20" i="8"/>
  <c r="IO20" i="8"/>
  <c r="BD78" i="8"/>
  <c r="CZ78" i="8"/>
  <c r="MD78" i="8"/>
  <c r="NY78" i="8"/>
  <c r="FH78" i="8"/>
  <c r="EK78" i="8"/>
  <c r="AE78" i="8"/>
  <c r="GC78" i="8"/>
  <c r="BX78" i="8"/>
  <c r="AO78" i="8"/>
  <c r="HR78" i="8"/>
  <c r="NW78" i="8"/>
  <c r="LU78" i="8"/>
  <c r="NG78" i="8"/>
  <c r="EL78" i="8"/>
  <c r="FD78" i="8"/>
  <c r="GK78" i="8"/>
  <c r="KS78" i="8"/>
  <c r="FL78" i="8"/>
  <c r="AZ78" i="8"/>
  <c r="BF78" i="8"/>
  <c r="JR78" i="8"/>
  <c r="BV78" i="8"/>
  <c r="BA78" i="8"/>
  <c r="KM78" i="8"/>
  <c r="GH78" i="8"/>
  <c r="IC78" i="8"/>
  <c r="NP78" i="8"/>
  <c r="MY78" i="8"/>
  <c r="CL78" i="8"/>
  <c r="HP78" i="8"/>
  <c r="FI78" i="8"/>
  <c r="GX78" i="8"/>
  <c r="NC78" i="8"/>
  <c r="KY78" i="8"/>
  <c r="FY78" i="8"/>
  <c r="CR78" i="8"/>
  <c r="FP78" i="8"/>
  <c r="IW78" i="8"/>
  <c r="CB78" i="8"/>
  <c r="MW78" i="8"/>
  <c r="EQ78" i="8"/>
  <c r="KR78" i="8"/>
  <c r="JL78" i="8"/>
  <c r="NJ78" i="8"/>
  <c r="LC78" i="8"/>
  <c r="IQ78" i="8"/>
  <c r="EJ78" i="8"/>
  <c r="NR78" i="8"/>
  <c r="CW78" i="8"/>
  <c r="JQ78" i="8"/>
  <c r="MR78" i="8"/>
  <c r="BW78" i="8"/>
  <c r="FG78" i="8"/>
  <c r="GD78" i="8"/>
  <c r="MI78" i="8"/>
  <c r="KC78" i="8"/>
  <c r="FC78" i="8"/>
  <c r="ME78" i="8"/>
  <c r="CD78" i="8"/>
  <c r="DA78" i="8"/>
  <c r="JN78" i="8"/>
  <c r="JC78" i="8"/>
  <c r="NB78" i="8"/>
  <c r="BH78" i="8"/>
  <c r="IH78" i="8"/>
  <c r="BQ78" i="8"/>
  <c r="AL78" i="8"/>
  <c r="FW78" i="8"/>
  <c r="CS78" i="8"/>
  <c r="LR78" i="8"/>
  <c r="DZ78" i="8"/>
  <c r="HH78" i="8"/>
  <c r="MO78" i="8"/>
  <c r="NS78" i="8"/>
  <c r="ER78" i="8"/>
  <c r="FJ78" i="8"/>
  <c r="KU78" i="8"/>
  <c r="JE78" i="8"/>
  <c r="EG78" i="8"/>
  <c r="LE78" i="8"/>
  <c r="BK78" i="8"/>
  <c r="AC78" i="8"/>
  <c r="HF78" i="8"/>
  <c r="HJ78" i="8"/>
  <c r="HI78" i="8"/>
  <c r="CC78" i="8"/>
  <c r="IV78" i="8"/>
  <c r="LF78" i="8"/>
  <c r="KH78" i="8"/>
  <c r="GN78" i="8"/>
  <c r="GG78" i="8"/>
  <c r="JW78" i="8"/>
  <c r="BN78" i="8"/>
  <c r="CH78" i="8"/>
  <c r="KT78" i="8"/>
  <c r="JO78" i="8"/>
  <c r="FQ78" i="8"/>
  <c r="EP78" i="8"/>
  <c r="KA78" i="8"/>
  <c r="EY78" i="8"/>
  <c r="DK78" i="8"/>
  <c r="JY78" i="8"/>
  <c r="AI78" i="8"/>
  <c r="BB78" i="8"/>
  <c r="BE78" i="8"/>
  <c r="GF78" i="8"/>
  <c r="DH78" i="8"/>
  <c r="FK78" i="8"/>
  <c r="CE78" i="8"/>
  <c r="MX78" i="8"/>
  <c r="CX78" i="8"/>
  <c r="FE78" i="8"/>
  <c r="O77" i="12"/>
  <c r="HO78" i="8"/>
  <c r="AT78" i="8"/>
  <c r="CI78" i="8"/>
  <c r="DC78" i="8"/>
  <c r="LO78" i="8"/>
  <c r="HK78" i="8"/>
  <c r="DV78" i="8"/>
  <c r="JG78" i="8"/>
  <c r="EC78" i="8"/>
  <c r="CO78" i="8"/>
  <c r="IY78" i="8"/>
  <c r="NI78" i="8"/>
  <c r="NN78" i="8"/>
  <c r="OC78" i="8"/>
  <c r="DN78" i="8"/>
  <c r="ED78" i="8"/>
  <c r="AM78" i="8"/>
  <c r="LT78" i="8"/>
  <c r="MV78" i="8"/>
  <c r="FM78" i="8"/>
  <c r="OA78" i="8"/>
  <c r="IX78" i="8"/>
  <c r="NX78" i="8"/>
  <c r="EA78" i="8"/>
  <c r="BO78" i="8"/>
  <c r="EB78" i="8"/>
  <c r="EX78" i="8"/>
  <c r="AQ78" i="8"/>
  <c r="DB78" i="8"/>
  <c r="IM78" i="8"/>
  <c r="DG78" i="8"/>
  <c r="BS78" i="8"/>
  <c r="GW78" i="8"/>
  <c r="MG78" i="8"/>
  <c r="ML78" i="8"/>
  <c r="NA78" i="8"/>
  <c r="NU78" i="8"/>
  <c r="IF78" i="8"/>
  <c r="IS78" i="8"/>
  <c r="P78" i="8"/>
  <c r="GS78" i="8"/>
  <c r="LS78" i="8"/>
  <c r="GE78" i="8"/>
  <c r="KB78" i="8"/>
  <c r="IK78" i="8"/>
  <c r="GV78" i="8"/>
  <c r="AU78" i="8"/>
  <c r="DF78" i="8"/>
  <c r="HM78" i="8"/>
  <c r="II78" i="8"/>
  <c r="EE78" i="8"/>
  <c r="HS78" i="8"/>
  <c r="CK78" i="8"/>
  <c r="AW78" i="8"/>
  <c r="FS78" i="8"/>
  <c r="HA78" i="8"/>
  <c r="LJ78" i="8"/>
  <c r="MA78" i="8"/>
  <c r="LX78" i="8"/>
  <c r="BU78" i="8"/>
  <c r="AN78" i="8"/>
  <c r="LL78" i="8"/>
  <c r="JD78" i="8"/>
  <c r="DU78" i="8"/>
  <c r="NV78" i="8"/>
  <c r="GZ78" i="8"/>
  <c r="NH78" i="8"/>
  <c r="HT78" i="8"/>
  <c r="KP78" i="8"/>
  <c r="CJ78" i="8"/>
  <c r="GQ78" i="8"/>
  <c r="LA78" i="8"/>
  <c r="LW78" i="8"/>
  <c r="HQ78" i="8"/>
  <c r="BM78" i="8"/>
  <c r="NO78" i="8"/>
  <c r="ES78" i="8"/>
  <c r="FX78" i="8"/>
  <c r="KJ78" i="8"/>
  <c r="KW78" i="8"/>
  <c r="KK78" i="8"/>
  <c r="NZ78" i="8"/>
  <c r="GJ78" i="8"/>
  <c r="CA78" i="8"/>
  <c r="MH78" i="8"/>
  <c r="DI78" i="8"/>
  <c r="MF78" i="8"/>
  <c r="CY78" i="8"/>
  <c r="KZ78" i="8"/>
  <c r="GT78" i="8"/>
  <c r="LP78" i="8"/>
  <c r="MN78" i="8"/>
  <c r="FU78" i="8"/>
  <c r="KE78" i="8"/>
  <c r="AK78" i="8"/>
  <c r="BG78" i="8"/>
  <c r="HY78" i="8"/>
  <c r="MS78" i="8"/>
  <c r="DP78" i="8"/>
  <c r="EU78" i="8"/>
  <c r="JH78" i="8"/>
  <c r="IU78" i="8"/>
  <c r="IN78" i="8"/>
  <c r="MK78" i="8"/>
  <c r="EO78" i="8"/>
  <c r="NF78" i="8"/>
  <c r="LK78" i="8"/>
  <c r="GP78" i="8"/>
  <c r="LY78" i="8"/>
  <c r="MJ78" i="8"/>
  <c r="DL78" i="8"/>
  <c r="DT78" i="8"/>
  <c r="FR78" i="8"/>
  <c r="HN78" i="8"/>
  <c r="CU78" i="8"/>
  <c r="JI78" i="8"/>
  <c r="NQ78" i="8"/>
  <c r="CP78" i="8"/>
  <c r="DQ78" i="8"/>
  <c r="BJ78" i="8"/>
  <c r="CN78" i="8"/>
  <c r="DR78" i="8"/>
  <c r="ID78" i="8"/>
  <c r="HU78" i="8"/>
  <c r="NT78" i="8"/>
  <c r="KN78" i="8"/>
  <c r="CV78" i="8"/>
  <c r="KO78" i="8"/>
  <c r="IG78" i="8"/>
  <c r="LN78" i="8"/>
  <c r="AS78" i="8"/>
  <c r="IZ78" i="8"/>
  <c r="BC78" i="8"/>
  <c r="DO78" i="8"/>
  <c r="GY78" i="8"/>
  <c r="KX78" i="8"/>
  <c r="KG78" i="8"/>
  <c r="GA78" i="8"/>
  <c r="MU78" i="8"/>
  <c r="BI78" i="8"/>
  <c r="KF78" i="8"/>
  <c r="LG78" i="8"/>
  <c r="JB78" i="8"/>
  <c r="CQ78" i="8"/>
  <c r="HD78" i="8"/>
  <c r="GO78" i="8"/>
  <c r="LV78" i="8"/>
  <c r="IR78" i="8"/>
  <c r="AX78" i="8"/>
  <c r="AJ78" i="8"/>
  <c r="BZ78" i="8"/>
  <c r="LI78" i="8"/>
  <c r="FT78" i="8"/>
  <c r="JK78" i="8"/>
  <c r="IB78" i="8"/>
  <c r="ND78" i="8"/>
  <c r="MM78" i="8"/>
  <c r="HZ78" i="8"/>
  <c r="AH78" i="8"/>
  <c r="OB78" i="8"/>
  <c r="MP78" i="8"/>
  <c r="AG78" i="8"/>
  <c r="JA78" i="8"/>
  <c r="DX78" i="8"/>
  <c r="EZ78" i="8"/>
  <c r="DJ78" i="8"/>
  <c r="GB78" i="8"/>
  <c r="FO78" i="8"/>
  <c r="KI78" i="8"/>
  <c r="HC78" i="8"/>
  <c r="LQ78" i="8"/>
  <c r="NE78" i="8"/>
  <c r="HX78" i="8"/>
  <c r="LD78" i="8"/>
  <c r="JZ78" i="8"/>
  <c r="NM78" i="8"/>
  <c r="FV78" i="8"/>
  <c r="IT78" i="8"/>
  <c r="DD78" i="8"/>
  <c r="DW78" i="8"/>
  <c r="MB78" i="8"/>
  <c r="IP78" i="8"/>
  <c r="AV78" i="8"/>
  <c r="EF78" i="8"/>
  <c r="IA78" i="8"/>
  <c r="CT78" i="8"/>
  <c r="LZ78" i="8"/>
  <c r="MZ78" i="8"/>
  <c r="JU78" i="8"/>
  <c r="EM78" i="8"/>
  <c r="IJ78" i="8"/>
  <c r="FF78" i="8"/>
  <c r="JS78" i="8"/>
  <c r="JX78" i="8"/>
  <c r="BY78" i="8"/>
  <c r="LB78" i="8"/>
  <c r="EH78" i="8"/>
  <c r="BL78" i="8"/>
  <c r="IO78" i="8"/>
  <c r="EV78" i="8"/>
  <c r="JV78" i="8"/>
  <c r="NK78" i="8"/>
  <c r="AF78" i="8"/>
  <c r="HE78" i="8"/>
  <c r="JJ78" i="8"/>
  <c r="LM78" i="8"/>
  <c r="CM78" i="8"/>
  <c r="BR78" i="8"/>
  <c r="KV78" i="8"/>
  <c r="DM78" i="8"/>
  <c r="EN78" i="8"/>
  <c r="EW78" i="8"/>
  <c r="GL78" i="8"/>
  <c r="DE78" i="8"/>
  <c r="IE78" i="8"/>
  <c r="HG78" i="8"/>
  <c r="MT78" i="8"/>
  <c r="KQ78" i="8"/>
  <c r="BT78" i="8"/>
  <c r="JF78" i="8"/>
  <c r="MQ78" i="8"/>
  <c r="ET78" i="8"/>
  <c r="FN78" i="8"/>
  <c r="KL78" i="8"/>
  <c r="AD78" i="8"/>
  <c r="HV78" i="8"/>
  <c r="HL78" i="8"/>
  <c r="NL78" i="8"/>
  <c r="FZ78" i="8"/>
  <c r="EI78" i="8"/>
  <c r="DS78" i="8"/>
  <c r="GR78" i="8"/>
  <c r="JT78" i="8"/>
  <c r="AR78" i="8"/>
  <c r="CF78" i="8"/>
  <c r="CG78" i="8"/>
  <c r="FB78" i="8"/>
  <c r="JP78" i="8"/>
  <c r="GM78" i="8"/>
  <c r="KD78" i="8"/>
  <c r="MC78" i="8"/>
  <c r="HB78" i="8"/>
  <c r="BP78" i="8"/>
  <c r="LH78" i="8"/>
  <c r="GI78" i="8"/>
  <c r="FA78" i="8"/>
  <c r="DY78" i="8"/>
  <c r="JM78" i="8"/>
  <c r="HW78" i="8"/>
  <c r="AY78" i="8"/>
  <c r="IL78" i="8"/>
  <c r="AP78" i="8"/>
  <c r="GU78" i="8"/>
  <c r="JQ88" i="8"/>
  <c r="HK88" i="8"/>
  <c r="MX88" i="8"/>
  <c r="KH88" i="8"/>
  <c r="MA88" i="8"/>
  <c r="NW88" i="8"/>
  <c r="BV88" i="8"/>
  <c r="DV88" i="8"/>
  <c r="NV88" i="8"/>
  <c r="MF88" i="8"/>
  <c r="CF88" i="8"/>
  <c r="EQ88" i="8"/>
  <c r="JH88" i="8"/>
  <c r="NF88" i="8"/>
  <c r="FG88" i="8"/>
  <c r="BW88" i="8"/>
  <c r="AT88" i="8"/>
  <c r="FD88" i="8"/>
  <c r="CS88" i="8"/>
  <c r="BT88" i="8"/>
  <c r="LZ88" i="8"/>
  <c r="NA88" i="8"/>
  <c r="KT88" i="8"/>
  <c r="BY88" i="8"/>
  <c r="NM88" i="8"/>
  <c r="CR88" i="8"/>
  <c r="AH88" i="8"/>
  <c r="BZ88" i="8"/>
  <c r="EA88" i="8"/>
  <c r="FV88" i="8"/>
  <c r="HU88" i="8"/>
  <c r="FT88" i="8"/>
  <c r="JW88" i="8"/>
  <c r="BG88" i="8"/>
  <c r="HP88" i="8"/>
  <c r="FN88" i="8"/>
  <c r="AU88" i="8"/>
  <c r="MJ88" i="8"/>
  <c r="EZ88" i="8"/>
  <c r="MC88" i="8"/>
  <c r="IZ88" i="8"/>
  <c r="ND88" i="8"/>
  <c r="MH88" i="8"/>
  <c r="JA88" i="8"/>
  <c r="KV88" i="8"/>
  <c r="IK88" i="8"/>
  <c r="NQ88" i="8"/>
  <c r="FP88" i="8"/>
  <c r="HJ88" i="8"/>
  <c r="IF88" i="8"/>
  <c r="JZ88" i="8"/>
  <c r="LV88" i="8"/>
  <c r="NH88" i="8"/>
  <c r="OA88" i="8"/>
  <c r="LU88" i="8"/>
  <c r="BH88" i="8"/>
  <c r="DN88" i="8"/>
  <c r="GQ88" i="8"/>
  <c r="FS88" i="8"/>
  <c r="EC88" i="8"/>
  <c r="P88" i="8"/>
  <c r="LE88" i="8"/>
  <c r="DG88" i="8"/>
  <c r="DD88" i="8"/>
  <c r="AN88" i="8"/>
  <c r="LI88" i="8"/>
  <c r="EK88" i="8"/>
  <c r="GU88" i="8"/>
  <c r="LO88" i="8"/>
  <c r="CH88" i="8"/>
  <c r="LP88" i="8"/>
  <c r="O87" i="12"/>
  <c r="AS88" i="8"/>
  <c r="ET88" i="8"/>
  <c r="HZ88" i="8"/>
  <c r="LD88" i="8"/>
  <c r="HV88" i="8"/>
  <c r="HX88" i="8"/>
  <c r="DK88" i="8"/>
  <c r="FR88" i="8"/>
  <c r="HA88" i="8"/>
  <c r="KB88" i="8"/>
  <c r="MT88" i="8"/>
  <c r="IT88" i="8"/>
  <c r="AK88" i="8"/>
  <c r="IM88" i="8"/>
  <c r="IC88" i="8"/>
  <c r="AX88" i="8"/>
  <c r="EO88" i="8"/>
  <c r="FH88" i="8"/>
  <c r="AG88" i="8"/>
  <c r="EP88" i="8"/>
  <c r="DZ88" i="8"/>
  <c r="DX88" i="8"/>
  <c r="GN88" i="8"/>
  <c r="CK88" i="8"/>
  <c r="FW88" i="8"/>
  <c r="JC88" i="8"/>
  <c r="MR88" i="8"/>
  <c r="GK88" i="8"/>
  <c r="ID88" i="8"/>
  <c r="DF88" i="8"/>
  <c r="EY88" i="8"/>
  <c r="KJ88" i="8"/>
  <c r="KR88" i="8"/>
  <c r="KW88" i="8"/>
  <c r="LY88" i="8"/>
  <c r="MW88" i="8"/>
  <c r="MS88" i="8"/>
  <c r="JD88" i="8"/>
  <c r="IH88" i="8"/>
  <c r="NI88" i="8"/>
  <c r="JE88" i="8"/>
  <c r="CO88" i="8"/>
  <c r="DU88" i="8"/>
  <c r="GB88" i="8"/>
  <c r="FO88" i="8"/>
  <c r="MP88" i="8"/>
  <c r="JG88" i="8"/>
  <c r="CP88" i="8"/>
  <c r="JR88" i="8"/>
  <c r="CQ88" i="8"/>
  <c r="FL88" i="8"/>
  <c r="HS88" i="8"/>
  <c r="KM88" i="8"/>
  <c r="AP88" i="8"/>
  <c r="II88" i="8"/>
  <c r="JY88" i="8"/>
  <c r="NT88" i="8"/>
  <c r="AE88" i="8"/>
  <c r="NY88" i="8"/>
  <c r="DR88" i="8"/>
  <c r="FX88" i="8"/>
  <c r="CU88" i="8"/>
  <c r="BF88" i="8"/>
  <c r="DS88" i="8"/>
  <c r="JU88" i="8"/>
  <c r="HI88" i="8"/>
  <c r="JO88" i="8"/>
  <c r="HT88" i="8"/>
  <c r="ER88" i="8"/>
  <c r="GA88" i="8"/>
  <c r="GD88" i="8"/>
  <c r="GE88" i="8"/>
  <c r="CW88" i="8"/>
  <c r="CG88" i="8"/>
  <c r="KU88" i="8"/>
  <c r="AF88" i="8"/>
  <c r="EB88" i="8"/>
  <c r="EL88" i="8"/>
  <c r="LC88" i="8"/>
  <c r="LJ88" i="8"/>
  <c r="DA88" i="8"/>
  <c r="GY88" i="8"/>
  <c r="HF88" i="8"/>
  <c r="CY88" i="8"/>
  <c r="BN88" i="8"/>
  <c r="GH88" i="8"/>
  <c r="KP88" i="8"/>
  <c r="CT88" i="8"/>
  <c r="ME88" i="8"/>
  <c r="NC88" i="8"/>
  <c r="LG88" i="8"/>
  <c r="CC88" i="8"/>
  <c r="CX88" i="8"/>
  <c r="DT88" i="8"/>
  <c r="AR88" i="8"/>
  <c r="ES88" i="8"/>
  <c r="CE88" i="8"/>
  <c r="AM88" i="8"/>
  <c r="BQ88" i="8"/>
  <c r="OC88" i="8"/>
  <c r="DO88" i="8"/>
  <c r="AJ88" i="8"/>
  <c r="NN88" i="8"/>
  <c r="IB88" i="8"/>
  <c r="CB88" i="8"/>
  <c r="BL88" i="8"/>
  <c r="NG88" i="8"/>
  <c r="IG88" i="8"/>
  <c r="GZ88" i="8"/>
  <c r="OB88" i="8"/>
  <c r="AQ88" i="8"/>
  <c r="BM88" i="8"/>
  <c r="GL88" i="8"/>
  <c r="AZ88" i="8"/>
  <c r="HC88" i="8"/>
  <c r="HW88" i="8"/>
  <c r="IQ88" i="8"/>
  <c r="JK88" i="8"/>
  <c r="KY88" i="8"/>
  <c r="NE88" i="8"/>
  <c r="CM88" i="8"/>
  <c r="IX88" i="8"/>
  <c r="GG88" i="8"/>
  <c r="IP88" i="8"/>
  <c r="JX88" i="8"/>
  <c r="HQ88" i="8"/>
  <c r="KZ88" i="8"/>
  <c r="HN88" i="8"/>
  <c r="EW88" i="8"/>
  <c r="FK88" i="8"/>
  <c r="KA88" i="8"/>
  <c r="EX88" i="8"/>
  <c r="JV88" i="8"/>
  <c r="FY88" i="8"/>
  <c r="DE88" i="8"/>
  <c r="MN88" i="8"/>
  <c r="IJ88" i="8"/>
  <c r="AO88" i="8"/>
  <c r="BP88" i="8"/>
  <c r="CN88" i="8"/>
  <c r="DL88" i="8"/>
  <c r="EJ88" i="8"/>
  <c r="IR88" i="8"/>
  <c r="IA88" i="8"/>
  <c r="CZ88" i="8"/>
  <c r="JN88" i="8"/>
  <c r="IY88" i="8"/>
  <c r="KC88" i="8"/>
  <c r="BR88" i="8"/>
  <c r="MV88" i="8"/>
  <c r="LT88" i="8"/>
  <c r="LA88" i="8"/>
  <c r="GM88" i="8"/>
  <c r="CV88" i="8"/>
  <c r="HE88" i="8"/>
  <c r="GI88" i="8"/>
  <c r="EM88" i="8"/>
  <c r="FF88" i="8"/>
  <c r="EN88" i="8"/>
  <c r="AC88" i="8"/>
  <c r="IW88" i="8"/>
  <c r="JS88" i="8"/>
  <c r="KO88" i="8"/>
  <c r="LK88" i="8"/>
  <c r="CA88" i="8"/>
  <c r="DP88" i="8"/>
  <c r="JL88" i="8"/>
  <c r="LB88" i="8"/>
  <c r="FI88" i="8"/>
  <c r="IE88" i="8"/>
  <c r="MB88" i="8"/>
  <c r="NX88" i="8"/>
  <c r="MK88" i="8"/>
  <c r="BS88" i="8"/>
  <c r="DY88" i="8"/>
  <c r="CI88" i="8"/>
  <c r="NU88" i="8"/>
  <c r="IV88" i="8"/>
  <c r="BE88" i="8"/>
  <c r="NB88" i="8"/>
  <c r="IS88" i="8"/>
  <c r="DC88" i="8"/>
  <c r="GO88" i="8"/>
  <c r="KL88" i="8"/>
  <c r="LL88" i="8"/>
  <c r="ML88" i="8"/>
  <c r="NL88" i="8"/>
  <c r="BB88" i="8"/>
  <c r="NK88" i="8"/>
  <c r="NP88" i="8"/>
  <c r="AI88" i="8"/>
  <c r="DI88" i="8"/>
  <c r="HY88" i="8"/>
  <c r="KI88" i="8"/>
  <c r="BJ88" i="8"/>
  <c r="GC88" i="8"/>
  <c r="DW88" i="8"/>
  <c r="BO88" i="8"/>
  <c r="LH88" i="8"/>
  <c r="JF88" i="8"/>
  <c r="LR88" i="8"/>
  <c r="MI88" i="8"/>
  <c r="CJ88" i="8"/>
  <c r="MG88" i="8"/>
  <c r="EU88" i="8"/>
  <c r="MQ88" i="8"/>
  <c r="IL88" i="8"/>
  <c r="JM88" i="8"/>
  <c r="KN88" i="8"/>
  <c r="LN88" i="8"/>
  <c r="MO88" i="8"/>
  <c r="BC88" i="8"/>
  <c r="AY88" i="8"/>
  <c r="GJ88" i="8"/>
  <c r="CL88" i="8"/>
  <c r="KX88" i="8"/>
  <c r="HM88" i="8"/>
  <c r="EV88" i="8"/>
  <c r="BA88" i="8"/>
  <c r="GT88" i="8"/>
  <c r="MY88" i="8"/>
  <c r="BU88" i="8"/>
  <c r="NJ88" i="8"/>
  <c r="JJ88" i="8"/>
  <c r="FZ88" i="8"/>
  <c r="MM88" i="8"/>
  <c r="FJ88" i="8"/>
  <c r="GX88" i="8"/>
  <c r="BK88" i="8"/>
  <c r="FQ88" i="8"/>
  <c r="GP88" i="8"/>
  <c r="HO88" i="8"/>
  <c r="IN88" i="8"/>
  <c r="KQ88" i="8"/>
  <c r="NO88" i="8"/>
  <c r="HB88" i="8"/>
  <c r="FM88" i="8"/>
  <c r="GV88" i="8"/>
  <c r="HG88" i="8"/>
  <c r="GR88" i="8"/>
  <c r="HR88" i="8"/>
  <c r="BD88" i="8"/>
  <c r="AW88" i="8"/>
  <c r="EH88" i="8"/>
  <c r="JB88" i="8"/>
  <c r="AV88" i="8"/>
  <c r="KF88" i="8"/>
  <c r="LS88" i="8"/>
  <c r="DH88" i="8"/>
  <c r="LM88" i="8"/>
  <c r="KK88" i="8"/>
  <c r="IO88" i="8"/>
  <c r="DB88" i="8"/>
  <c r="EE88" i="8"/>
  <c r="FE88" i="8"/>
  <c r="GF88" i="8"/>
  <c r="HH88" i="8"/>
  <c r="JT88" i="8"/>
  <c r="BI88" i="8"/>
  <c r="EI88" i="8"/>
  <c r="HD88" i="8"/>
  <c r="JI88" i="8"/>
  <c r="LX88" i="8"/>
  <c r="MU88" i="8"/>
  <c r="KS88" i="8"/>
  <c r="ED88" i="8"/>
  <c r="JP88" i="8"/>
  <c r="LW88" i="8"/>
  <c r="KG88" i="8"/>
  <c r="FU88" i="8"/>
  <c r="DM88" i="8"/>
  <c r="HL88" i="8"/>
  <c r="GW88" i="8"/>
  <c r="FA88" i="8"/>
  <c r="IU88" i="8"/>
  <c r="AD88" i="8"/>
  <c r="KD88" i="8"/>
  <c r="FB88" i="8"/>
  <c r="EF88" i="8"/>
  <c r="EG88" i="8"/>
  <c r="GS88" i="8"/>
  <c r="LF88" i="8"/>
  <c r="MD88" i="8"/>
  <c r="LQ88" i="8"/>
  <c r="NS88" i="8"/>
  <c r="DJ88" i="8"/>
  <c r="MZ88" i="8"/>
  <c r="NZ88" i="8"/>
  <c r="NR88" i="8"/>
  <c r="KE88" i="8"/>
  <c r="BX88" i="8"/>
  <c r="DQ88" i="8"/>
  <c r="AL88" i="8"/>
  <c r="FC88" i="8"/>
  <c r="CD88" i="8"/>
  <c r="NN44" i="8"/>
  <c r="GQ44" i="8"/>
  <c r="CB44" i="8"/>
  <c r="EG44" i="8"/>
  <c r="OB44" i="8"/>
  <c r="FW44" i="8"/>
  <c r="NQ44" i="8"/>
  <c r="CK44" i="8"/>
  <c r="KR44" i="8"/>
  <c r="IZ44" i="8"/>
  <c r="LB44" i="8"/>
  <c r="CJ44" i="8"/>
  <c r="EU44" i="8"/>
  <c r="NJ44" i="8"/>
  <c r="FX44" i="8"/>
  <c r="JT44" i="8"/>
  <c r="LH44" i="8"/>
  <c r="EZ44" i="8"/>
  <c r="CQ44" i="8"/>
  <c r="HO44" i="8"/>
  <c r="DS44" i="8"/>
  <c r="NZ44" i="8"/>
  <c r="AM44" i="8"/>
  <c r="HG44" i="8"/>
  <c r="KI44" i="8"/>
  <c r="DR44" i="8"/>
  <c r="AC44" i="8"/>
  <c r="IW44" i="8"/>
  <c r="GN44" i="8"/>
  <c r="HI44" i="8"/>
  <c r="AK44" i="8"/>
  <c r="NY44" i="8"/>
  <c r="KP44" i="8"/>
  <c r="HS44" i="8"/>
  <c r="JC44" i="8"/>
  <c r="IV44" i="8"/>
  <c r="ER44" i="8"/>
  <c r="AI44" i="8"/>
  <c r="CE44" i="8"/>
  <c r="MC44" i="8"/>
  <c r="AU44" i="8"/>
  <c r="DJ44" i="8"/>
  <c r="JD44" i="8"/>
  <c r="AR44" i="8"/>
  <c r="IA44" i="8"/>
  <c r="MP44" i="8"/>
  <c r="AT44" i="8"/>
  <c r="HW44" i="8"/>
  <c r="FH44" i="8"/>
  <c r="FS44" i="8"/>
  <c r="NG44" i="8"/>
  <c r="NX44" i="8"/>
  <c r="AV44" i="8"/>
  <c r="IG44" i="8"/>
  <c r="DH44" i="8"/>
  <c r="MF44" i="8"/>
  <c r="NP44" i="8"/>
  <c r="MW44" i="8"/>
  <c r="EK44" i="8"/>
  <c r="GW44" i="8"/>
  <c r="NH44" i="8"/>
  <c r="EY44" i="8"/>
  <c r="HE44" i="8"/>
  <c r="IC44" i="8"/>
  <c r="FR44" i="8"/>
  <c r="BO44" i="8"/>
  <c r="BW44" i="8"/>
  <c r="AE44" i="8"/>
  <c r="DY44" i="8"/>
  <c r="IM44" i="8"/>
  <c r="AL44" i="8"/>
  <c r="HQ44" i="8"/>
  <c r="CV44" i="8"/>
  <c r="JG44" i="8"/>
  <c r="DK44" i="8"/>
  <c r="IB44" i="8"/>
  <c r="BT44" i="8"/>
  <c r="BQ44" i="8"/>
  <c r="BG44" i="8"/>
  <c r="BL44" i="8"/>
  <c r="HU44" i="8"/>
  <c r="HM44" i="8"/>
  <c r="KU44" i="8"/>
  <c r="IK44" i="8"/>
  <c r="KM44" i="8"/>
  <c r="IL44" i="8"/>
  <c r="OC44" i="8"/>
  <c r="LJ44" i="8"/>
  <c r="AS44" i="8"/>
  <c r="HD44" i="8"/>
  <c r="BN44" i="8"/>
  <c r="GU44" i="8"/>
  <c r="BK44" i="8"/>
  <c r="II44" i="8"/>
  <c r="LF44" i="8"/>
  <c r="EL44" i="8"/>
  <c r="FP44" i="8"/>
  <c r="MI44" i="8"/>
  <c r="KA44" i="8"/>
  <c r="JN44" i="8"/>
  <c r="JI44" i="8"/>
  <c r="FB44" i="8"/>
  <c r="DC44" i="8"/>
  <c r="AP44" i="8"/>
  <c r="P44" i="8"/>
  <c r="GD44" i="8"/>
  <c r="JE44" i="8"/>
  <c r="AX44" i="8"/>
  <c r="EO44" i="8"/>
  <c r="EH44" i="8"/>
  <c r="FU44" i="8"/>
  <c r="JP44" i="8"/>
  <c r="HP44" i="8"/>
  <c r="ID44" i="8"/>
  <c r="KD44" i="8"/>
  <c r="ML44" i="8"/>
  <c r="BU44" i="8"/>
  <c r="IT44" i="8"/>
  <c r="GB44" i="8"/>
  <c r="DN44" i="8"/>
  <c r="AW44" i="8"/>
  <c r="FM44" i="8"/>
  <c r="DA44" i="8"/>
  <c r="CU44" i="8"/>
  <c r="DV44" i="8"/>
  <c r="GS44" i="8"/>
  <c r="CF44" i="8"/>
  <c r="NA44" i="8"/>
  <c r="DU44" i="8"/>
  <c r="OA44" i="8"/>
  <c r="BC44" i="8"/>
  <c r="DG44" i="8"/>
  <c r="HN44" i="8"/>
  <c r="MO44" i="8"/>
  <c r="BB44" i="8"/>
  <c r="HK44" i="8"/>
  <c r="GA44" i="8"/>
  <c r="MG44" i="8"/>
  <c r="GP44" i="8"/>
  <c r="JO44" i="8"/>
  <c r="BR44" i="8"/>
  <c r="IN44" i="8"/>
  <c r="DP44" i="8"/>
  <c r="LA44" i="8"/>
  <c r="BD44" i="8"/>
  <c r="KE44" i="8"/>
  <c r="KQ44" i="8"/>
  <c r="LO44" i="8"/>
  <c r="EF44" i="8"/>
  <c r="DZ44" i="8"/>
  <c r="BJ44" i="8"/>
  <c r="FO44" i="8"/>
  <c r="GL44" i="8"/>
  <c r="IX44" i="8"/>
  <c r="JA44" i="8"/>
  <c r="EA44" i="8"/>
  <c r="EC44" i="8"/>
  <c r="LI44" i="8"/>
  <c r="BZ44" i="8"/>
  <c r="KB44" i="8"/>
  <c r="BM44" i="8"/>
  <c r="IS44" i="8"/>
  <c r="CO44" i="8"/>
  <c r="JJ44" i="8"/>
  <c r="ME44" i="8"/>
  <c r="FF44" i="8"/>
  <c r="KY44" i="8"/>
  <c r="HC44" i="8"/>
  <c r="NL44" i="8"/>
  <c r="ED44" i="8"/>
  <c r="FE44" i="8"/>
  <c r="KJ44" i="8"/>
  <c r="HR44" i="8"/>
  <c r="CZ44" i="8"/>
  <c r="DM44" i="8"/>
  <c r="MM44" i="8"/>
  <c r="CH44" i="8"/>
  <c r="MB44" i="8"/>
  <c r="HF44" i="8"/>
  <c r="GO44" i="8"/>
  <c r="BP44" i="8"/>
  <c r="LL44" i="8"/>
  <c r="AQ44" i="8"/>
  <c r="JU44" i="8"/>
  <c r="MH44" i="8"/>
  <c r="AY44" i="8"/>
  <c r="CW44" i="8"/>
  <c r="JQ44" i="8"/>
  <c r="GV44" i="8"/>
  <c r="IY44" i="8"/>
  <c r="EM44" i="8"/>
  <c r="DE44" i="8"/>
  <c r="LG44" i="8"/>
  <c r="MR44" i="8"/>
  <c r="DX44" i="8"/>
  <c r="FC44" i="8"/>
  <c r="EW44" i="8"/>
  <c r="EJ44" i="8"/>
  <c r="IF44" i="8"/>
  <c r="KN44" i="8"/>
  <c r="AJ44" i="8"/>
  <c r="BV44" i="8"/>
  <c r="FK44" i="8"/>
  <c r="MV44" i="8"/>
  <c r="IP44" i="8"/>
  <c r="NM44" i="8"/>
  <c r="HX44" i="8"/>
  <c r="HY44" i="8"/>
  <c r="IQ44" i="8"/>
  <c r="KS44" i="8"/>
  <c r="CS44" i="8"/>
  <c r="JK44" i="8"/>
  <c r="FD44" i="8"/>
  <c r="JR44" i="8"/>
  <c r="EV44" i="8"/>
  <c r="AZ44" i="8"/>
  <c r="GK44" i="8"/>
  <c r="LQ44" i="8"/>
  <c r="LM44" i="8"/>
  <c r="IO44" i="8"/>
  <c r="NT44" i="8"/>
  <c r="BF44" i="8"/>
  <c r="KH44" i="8"/>
  <c r="IE44" i="8"/>
  <c r="LW44" i="8"/>
  <c r="BX44" i="8"/>
  <c r="GH44" i="8"/>
  <c r="CA44" i="8"/>
  <c r="CL44" i="8"/>
  <c r="AN44" i="8"/>
  <c r="JF44" i="8"/>
  <c r="KF44" i="8"/>
  <c r="DQ44" i="8"/>
  <c r="KL44" i="8"/>
  <c r="NC44" i="8"/>
  <c r="GT44" i="8"/>
  <c r="AD44" i="8"/>
  <c r="AG44" i="8"/>
  <c r="ES44" i="8"/>
  <c r="NK44" i="8"/>
  <c r="FI44" i="8"/>
  <c r="FA44" i="8"/>
  <c r="GC44" i="8"/>
  <c r="LN44" i="8"/>
  <c r="CR44" i="8"/>
  <c r="GE44" i="8"/>
  <c r="LR44" i="8"/>
  <c r="BE44" i="8"/>
  <c r="NR44" i="8"/>
  <c r="NF44" i="8"/>
  <c r="MZ44" i="8"/>
  <c r="HA44" i="8"/>
  <c r="CD44" i="8"/>
  <c r="KX44" i="8"/>
  <c r="BI44" i="8"/>
  <c r="CP44" i="8"/>
  <c r="EB44" i="8"/>
  <c r="KO44" i="8"/>
  <c r="IJ44" i="8"/>
  <c r="LD44" i="8"/>
  <c r="HZ44" i="8"/>
  <c r="GX44" i="8"/>
  <c r="EQ44" i="8"/>
  <c r="MT44" i="8"/>
  <c r="MQ44" i="8"/>
  <c r="MN44" i="8"/>
  <c r="HH44" i="8"/>
  <c r="JM44" i="8"/>
  <c r="GI44" i="8"/>
  <c r="GM44" i="8"/>
  <c r="FN44" i="8"/>
  <c r="EE44" i="8"/>
  <c r="MD44" i="8"/>
  <c r="KT44" i="8"/>
  <c r="CT44" i="8"/>
  <c r="DT44" i="8"/>
  <c r="HV44" i="8"/>
  <c r="JW44" i="8"/>
  <c r="KC44" i="8"/>
  <c r="LS44" i="8"/>
  <c r="DW44" i="8"/>
  <c r="LE44" i="8"/>
  <c r="GR44" i="8"/>
  <c r="JS44" i="8"/>
  <c r="CI44" i="8"/>
  <c r="IR44" i="8"/>
  <c r="JZ44" i="8"/>
  <c r="GJ44" i="8"/>
  <c r="GG44" i="8"/>
  <c r="HB44" i="8"/>
  <c r="MJ44" i="8"/>
  <c r="CN44" i="8"/>
  <c r="IU44" i="8"/>
  <c r="JV44" i="8"/>
  <c r="BS44" i="8"/>
  <c r="NU44" i="8"/>
  <c r="FQ44" i="8"/>
  <c r="KW44" i="8"/>
  <c r="FT44" i="8"/>
  <c r="BH44" i="8"/>
  <c r="KZ44" i="8"/>
  <c r="MA44" i="8"/>
  <c r="ET44" i="8"/>
  <c r="LP44" i="8"/>
  <c r="AO44" i="8"/>
  <c r="IH44" i="8"/>
  <c r="FV44" i="8"/>
  <c r="JY44" i="8"/>
  <c r="KG44" i="8"/>
  <c r="BA44" i="8"/>
  <c r="NW44" i="8"/>
  <c r="NS44" i="8"/>
  <c r="LZ44" i="8"/>
  <c r="DL44" i="8"/>
  <c r="KV44" i="8"/>
  <c r="MY44" i="8"/>
  <c r="EX44" i="8"/>
  <c r="FJ44" i="8"/>
  <c r="AH44" i="8"/>
  <c r="CG44" i="8"/>
  <c r="DI44" i="8"/>
  <c r="JL44" i="8"/>
  <c r="CX44" i="8"/>
  <c r="HT44" i="8"/>
  <c r="FL44" i="8"/>
  <c r="EP44" i="8"/>
  <c r="FG44" i="8"/>
  <c r="MK44" i="8"/>
  <c r="JX44" i="8"/>
  <c r="HL44" i="8"/>
  <c r="O43" i="12"/>
  <c r="FY44" i="8"/>
  <c r="DF44" i="8"/>
  <c r="LV44" i="8"/>
  <c r="HJ44" i="8"/>
  <c r="CM44" i="8"/>
  <c r="LU44" i="8"/>
  <c r="DO44" i="8"/>
  <c r="FZ44" i="8"/>
  <c r="KK44" i="8"/>
  <c r="LX44" i="8"/>
  <c r="MX44" i="8"/>
  <c r="LT44" i="8"/>
  <c r="JH44" i="8"/>
  <c r="NB44" i="8"/>
  <c r="JB44" i="8"/>
  <c r="LC44" i="8"/>
  <c r="NI44" i="8"/>
  <c r="GY44" i="8"/>
  <c r="DB44" i="8"/>
  <c r="AF44" i="8"/>
  <c r="BY44" i="8"/>
  <c r="CC44" i="8"/>
  <c r="GZ44" i="8"/>
  <c r="NE44" i="8"/>
  <c r="EN44" i="8"/>
  <c r="DD44" i="8"/>
  <c r="ND44" i="8"/>
  <c r="CY44" i="8"/>
  <c r="LK44" i="8"/>
  <c r="EI44" i="8"/>
  <c r="LY44" i="8"/>
  <c r="NV44" i="8"/>
  <c r="MS44" i="8"/>
  <c r="MU44" i="8"/>
  <c r="GF44" i="8"/>
  <c r="NO44" i="8"/>
  <c r="GI79" i="8"/>
  <c r="LJ79" i="8"/>
  <c r="FA79" i="8"/>
  <c r="HU79" i="8"/>
  <c r="LZ79" i="8"/>
  <c r="EL79" i="8"/>
  <c r="HT79" i="8"/>
  <c r="DQ79" i="8"/>
  <c r="KT79" i="8"/>
  <c r="OA79" i="8"/>
  <c r="JS79" i="8"/>
  <c r="JQ79" i="8"/>
  <c r="EY79" i="8"/>
  <c r="MY79" i="8"/>
  <c r="LO79" i="8"/>
  <c r="AW79" i="8"/>
  <c r="JT79" i="8"/>
  <c r="CN79" i="8"/>
  <c r="LG79" i="8"/>
  <c r="CY79" i="8"/>
  <c r="AH79" i="8"/>
  <c r="EU79" i="8"/>
  <c r="NM79" i="8"/>
  <c r="LE79" i="8"/>
  <c r="NW79" i="8"/>
  <c r="BJ79" i="8"/>
  <c r="OC79" i="8"/>
  <c r="MD79" i="8"/>
  <c r="MZ79" i="8"/>
  <c r="HB79" i="8"/>
  <c r="ES79" i="8"/>
  <c r="FH79" i="8"/>
  <c r="CK79" i="8"/>
  <c r="CV79" i="8"/>
  <c r="DS79" i="8"/>
  <c r="CG79" i="8"/>
  <c r="JI79" i="8"/>
  <c r="EB79" i="8"/>
  <c r="LR79" i="8"/>
  <c r="EK79" i="8"/>
  <c r="HL79" i="8"/>
  <c r="GW79" i="8"/>
  <c r="JM79" i="8"/>
  <c r="JN79" i="8"/>
  <c r="MC79" i="8"/>
  <c r="EF79" i="8"/>
  <c r="FN79" i="8"/>
  <c r="CI79" i="8"/>
  <c r="JX79" i="8"/>
  <c r="BV79" i="8"/>
  <c r="JK79" i="8"/>
  <c r="BK79" i="8"/>
  <c r="LT79" i="8"/>
  <c r="NE79" i="8"/>
  <c r="EV79" i="8"/>
  <c r="CO79" i="8"/>
  <c r="O78" i="12"/>
  <c r="AC79" i="8"/>
  <c r="KP79" i="8"/>
  <c r="BR79" i="8"/>
  <c r="DV79" i="8"/>
  <c r="MX79" i="8"/>
  <c r="HF79" i="8"/>
  <c r="DO79" i="8"/>
  <c r="KK79" i="8"/>
  <c r="KM79" i="8"/>
  <c r="MR79" i="8"/>
  <c r="HI79" i="8"/>
  <c r="NU79" i="8"/>
  <c r="LM79" i="8"/>
  <c r="HH79" i="8"/>
  <c r="ME79" i="8"/>
  <c r="FB79" i="8"/>
  <c r="KH79" i="8"/>
  <c r="ED79" i="8"/>
  <c r="LX79" i="8"/>
  <c r="KS79" i="8"/>
  <c r="NF79" i="8"/>
  <c r="HD79" i="8"/>
  <c r="IL79" i="8"/>
  <c r="NS79" i="8"/>
  <c r="MA79" i="8"/>
  <c r="EE79" i="8"/>
  <c r="DF79" i="8"/>
  <c r="BL79" i="8"/>
  <c r="FT79" i="8"/>
  <c r="IC79" i="8"/>
  <c r="II79" i="8"/>
  <c r="FZ79" i="8"/>
  <c r="LY79" i="8"/>
  <c r="BS79" i="8"/>
  <c r="MH79" i="8"/>
  <c r="JV79" i="8"/>
  <c r="AJ79" i="8"/>
  <c r="AT79" i="8"/>
  <c r="CD79" i="8"/>
  <c r="BX79" i="8"/>
  <c r="HG79" i="8"/>
  <c r="LQ79" i="8"/>
  <c r="EN79" i="8"/>
  <c r="BH79" i="8"/>
  <c r="BD79" i="8"/>
  <c r="AS79" i="8"/>
  <c r="AM79" i="8"/>
  <c r="IK79" i="8"/>
  <c r="CW79" i="8"/>
  <c r="KI79" i="8"/>
  <c r="IY79" i="8"/>
  <c r="GP79" i="8"/>
  <c r="DH79" i="8"/>
  <c r="LH79" i="8"/>
  <c r="IG79" i="8"/>
  <c r="HV79" i="8"/>
  <c r="ID79" i="8"/>
  <c r="HE79" i="8"/>
  <c r="JY79" i="8"/>
  <c r="GO79" i="8"/>
  <c r="DI79" i="8"/>
  <c r="KR79" i="8"/>
  <c r="HX79" i="8"/>
  <c r="GT79" i="8"/>
  <c r="BZ79" i="8"/>
  <c r="DD79" i="8"/>
  <c r="BO79" i="8"/>
  <c r="IU79" i="8"/>
  <c r="MS79" i="8"/>
  <c r="JU79" i="8"/>
  <c r="NH79" i="8"/>
  <c r="KD79" i="8"/>
  <c r="MT79" i="8"/>
  <c r="JE79" i="8"/>
  <c r="AN79" i="8"/>
  <c r="EM79" i="8"/>
  <c r="MO79" i="8"/>
  <c r="GQ79" i="8"/>
  <c r="FQ79" i="8"/>
  <c r="DE79" i="8"/>
  <c r="CU79" i="8"/>
  <c r="KB79" i="8"/>
  <c r="ML79" i="8"/>
  <c r="IH79" i="8"/>
  <c r="NA79" i="8"/>
  <c r="FC79" i="8"/>
  <c r="BI79" i="8"/>
  <c r="KN79" i="8"/>
  <c r="MK79" i="8"/>
  <c r="FU79" i="8"/>
  <c r="FS79" i="8"/>
  <c r="IB79" i="8"/>
  <c r="LC79" i="8"/>
  <c r="CT79" i="8"/>
  <c r="CR79" i="8"/>
  <c r="FF79" i="8"/>
  <c r="FJ79" i="8"/>
  <c r="FL79" i="8"/>
  <c r="GA79" i="8"/>
  <c r="JJ79" i="8"/>
  <c r="DB79" i="8"/>
  <c r="MB79" i="8"/>
  <c r="BG79" i="8"/>
  <c r="CE79" i="8"/>
  <c r="IF79" i="8"/>
  <c r="LA79" i="8"/>
  <c r="BM79" i="8"/>
  <c r="BP79" i="8"/>
  <c r="CX79" i="8"/>
  <c r="DZ79" i="8"/>
  <c r="DT79" i="8"/>
  <c r="OB79" i="8"/>
  <c r="NO79" i="8"/>
  <c r="LU79" i="8"/>
  <c r="FG79" i="8"/>
  <c r="HK79" i="8"/>
  <c r="BE79" i="8"/>
  <c r="AV79" i="8"/>
  <c r="GM79" i="8"/>
  <c r="DM79" i="8"/>
  <c r="JW79" i="8"/>
  <c r="JC79" i="8"/>
  <c r="BW79" i="8"/>
  <c r="DW79" i="8"/>
  <c r="IQ79" i="8"/>
  <c r="GF79" i="8"/>
  <c r="EX79" i="8"/>
  <c r="IM79" i="8"/>
  <c r="LF79" i="8"/>
  <c r="HO79" i="8"/>
  <c r="EH79" i="8"/>
  <c r="LL79" i="8"/>
  <c r="GR79" i="8"/>
  <c r="CH79" i="8"/>
  <c r="AL79" i="8"/>
  <c r="HQ79" i="8"/>
  <c r="MQ79" i="8"/>
  <c r="HP79" i="8"/>
  <c r="MI79" i="8"/>
  <c r="IW79" i="8"/>
  <c r="P79" i="8"/>
  <c r="FV79" i="8"/>
  <c r="IP79" i="8"/>
  <c r="HC79" i="8"/>
  <c r="CC79" i="8"/>
  <c r="JZ79" i="8"/>
  <c r="KQ79" i="8"/>
  <c r="NI79" i="8"/>
  <c r="DJ79" i="8"/>
  <c r="MU79" i="8"/>
  <c r="AU79" i="8"/>
  <c r="LI79" i="8"/>
  <c r="NJ79" i="8"/>
  <c r="JH79" i="8"/>
  <c r="NV79" i="8"/>
  <c r="KE79" i="8"/>
  <c r="LP79" i="8"/>
  <c r="EC79" i="8"/>
  <c r="EA79" i="8"/>
  <c r="NG79" i="8"/>
  <c r="HJ79" i="8"/>
  <c r="BB79" i="8"/>
  <c r="AZ79" i="8"/>
  <c r="DY79" i="8"/>
  <c r="CJ79" i="8"/>
  <c r="FX79" i="8"/>
  <c r="HZ79" i="8"/>
  <c r="EZ79" i="8"/>
  <c r="DP79" i="8"/>
  <c r="AR79" i="8"/>
  <c r="JA79" i="8"/>
  <c r="GG79" i="8"/>
  <c r="FK79" i="8"/>
  <c r="BU79" i="8"/>
  <c r="JP79" i="8"/>
  <c r="MJ79" i="8"/>
  <c r="CM79" i="8"/>
  <c r="CL79" i="8"/>
  <c r="AI79" i="8"/>
  <c r="NC79" i="8"/>
  <c r="MM79" i="8"/>
  <c r="JF79" i="8"/>
  <c r="LN79" i="8"/>
  <c r="GH79" i="8"/>
  <c r="IS79" i="8"/>
  <c r="LW79" i="8"/>
  <c r="MG79" i="8"/>
  <c r="GK79" i="8"/>
  <c r="NQ79" i="8"/>
  <c r="IE79" i="8"/>
  <c r="FM79" i="8"/>
  <c r="BQ79" i="8"/>
  <c r="JG79" i="8"/>
  <c r="CZ79" i="8"/>
  <c r="EI79" i="8"/>
  <c r="KL79" i="8"/>
  <c r="JB79" i="8"/>
  <c r="JR79" i="8"/>
  <c r="MN79" i="8"/>
  <c r="IN79" i="8"/>
  <c r="FI79" i="8"/>
  <c r="BN79" i="8"/>
  <c r="GL79" i="8"/>
  <c r="GC79" i="8"/>
  <c r="KC79" i="8"/>
  <c r="GV79" i="8"/>
  <c r="EJ79" i="8"/>
  <c r="GE79" i="8"/>
  <c r="NX79" i="8"/>
  <c r="NZ79" i="8"/>
  <c r="FP79" i="8"/>
  <c r="FO79" i="8"/>
  <c r="AK79" i="8"/>
  <c r="HM79" i="8"/>
  <c r="GY79" i="8"/>
  <c r="HR79" i="8"/>
  <c r="DX79" i="8"/>
  <c r="NY79" i="8"/>
  <c r="IJ79" i="8"/>
  <c r="HW79" i="8"/>
  <c r="DU79" i="8"/>
  <c r="MP79" i="8"/>
  <c r="AE79" i="8"/>
  <c r="KF79" i="8"/>
  <c r="AQ79" i="8"/>
  <c r="CS79" i="8"/>
  <c r="CP79" i="8"/>
  <c r="IA79" i="8"/>
  <c r="GN79" i="8"/>
  <c r="EO79" i="8"/>
  <c r="NK79" i="8"/>
  <c r="IV79" i="8"/>
  <c r="KG79" i="8"/>
  <c r="BC79" i="8"/>
  <c r="GS79" i="8"/>
  <c r="FY79" i="8"/>
  <c r="AO79" i="8"/>
  <c r="HY79" i="8"/>
  <c r="ET79" i="8"/>
  <c r="MF79" i="8"/>
  <c r="LD79" i="8"/>
  <c r="KO79" i="8"/>
  <c r="MV79" i="8"/>
  <c r="EW79" i="8"/>
  <c r="KW79" i="8"/>
  <c r="NN79" i="8"/>
  <c r="DL79" i="8"/>
  <c r="IO79" i="8"/>
  <c r="LB79" i="8"/>
  <c r="GU79" i="8"/>
  <c r="KV79" i="8"/>
  <c r="AG79" i="8"/>
  <c r="KZ79" i="8"/>
  <c r="LV79" i="8"/>
  <c r="FD79" i="8"/>
  <c r="CQ79" i="8"/>
  <c r="KA79" i="8"/>
  <c r="JO79" i="8"/>
  <c r="AF79" i="8"/>
  <c r="DA79" i="8"/>
  <c r="DR79" i="8"/>
  <c r="GZ79" i="8"/>
  <c r="HA79" i="8"/>
  <c r="AD79" i="8"/>
  <c r="NB79" i="8"/>
  <c r="AP79" i="8"/>
  <c r="LS79" i="8"/>
  <c r="KY79" i="8"/>
  <c r="NP79" i="8"/>
  <c r="JL79" i="8"/>
  <c r="IR79" i="8"/>
  <c r="ER79" i="8"/>
  <c r="HS79" i="8"/>
  <c r="GB79" i="8"/>
  <c r="DK79" i="8"/>
  <c r="EG79" i="8"/>
  <c r="IX79" i="8"/>
  <c r="DC79" i="8"/>
  <c r="FW79" i="8"/>
  <c r="AX79" i="8"/>
  <c r="DG79" i="8"/>
  <c r="CA79" i="8"/>
  <c r="HN79" i="8"/>
  <c r="KU79" i="8"/>
  <c r="GD79" i="8"/>
  <c r="NT79" i="8"/>
  <c r="GJ79" i="8"/>
  <c r="BA79" i="8"/>
  <c r="KX79" i="8"/>
  <c r="IT79" i="8"/>
  <c r="FE79" i="8"/>
  <c r="AY79" i="8"/>
  <c r="BY79" i="8"/>
  <c r="FR79" i="8"/>
  <c r="DN79" i="8"/>
  <c r="BT79" i="8"/>
  <c r="CB79" i="8"/>
  <c r="LK79" i="8"/>
  <c r="EP79" i="8"/>
  <c r="NL79" i="8"/>
  <c r="BF79" i="8"/>
  <c r="ND79" i="8"/>
  <c r="JD79" i="8"/>
  <c r="IZ79" i="8"/>
  <c r="MW79" i="8"/>
  <c r="KJ79" i="8"/>
  <c r="GX79" i="8"/>
  <c r="EQ79" i="8"/>
  <c r="NR79" i="8"/>
  <c r="CF79" i="8"/>
  <c r="DL46" i="8"/>
  <c r="IX46" i="8"/>
  <c r="AE46" i="8"/>
  <c r="IP46" i="8"/>
  <c r="P46" i="8"/>
  <c r="EJ46" i="8"/>
  <c r="DO46" i="8"/>
  <c r="FN46" i="8"/>
  <c r="MR46" i="8"/>
  <c r="KL46" i="8"/>
  <c r="CS46" i="8"/>
  <c r="IJ46" i="8"/>
  <c r="NF46" i="8"/>
  <c r="HY46" i="8"/>
  <c r="BW46" i="8"/>
  <c r="NA46" i="8"/>
  <c r="HR46" i="8"/>
  <c r="KO46" i="8"/>
  <c r="JP46" i="8"/>
  <c r="EA46" i="8"/>
  <c r="FF46" i="8"/>
  <c r="EE46" i="8"/>
  <c r="LU46" i="8"/>
  <c r="DQ46" i="8"/>
  <c r="NS46" i="8"/>
  <c r="FA46" i="8"/>
  <c r="JL46" i="8"/>
  <c r="AV46" i="8"/>
  <c r="II46" i="8"/>
  <c r="NW46" i="8"/>
  <c r="NH46" i="8"/>
  <c r="LV46" i="8"/>
  <c r="LB46" i="8"/>
  <c r="IU46" i="8"/>
  <c r="ER46" i="8"/>
  <c r="CA46" i="8"/>
  <c r="DE46" i="8"/>
  <c r="NI46" i="8"/>
  <c r="HH46" i="8"/>
  <c r="LH46" i="8"/>
  <c r="MG46" i="8"/>
  <c r="DR46" i="8"/>
  <c r="BQ46" i="8"/>
  <c r="OC46" i="8"/>
  <c r="JW46" i="8"/>
  <c r="FM46" i="8"/>
  <c r="GD46" i="8"/>
  <c r="ES46" i="8"/>
  <c r="JV46" i="8"/>
  <c r="BD46" i="8"/>
  <c r="BR46" i="8"/>
  <c r="MH46" i="8"/>
  <c r="ET46" i="8"/>
  <c r="KR46" i="8"/>
  <c r="HE46" i="8"/>
  <c r="HN46" i="8"/>
  <c r="EI46" i="8"/>
  <c r="ML46" i="8"/>
  <c r="GW46" i="8"/>
  <c r="NU46" i="8"/>
  <c r="HL46" i="8"/>
  <c r="AR46" i="8"/>
  <c r="FV46" i="8"/>
  <c r="DH46" i="8"/>
  <c r="DY46" i="8"/>
  <c r="MB46" i="8"/>
  <c r="MJ46" i="8"/>
  <c r="BY46" i="8"/>
  <c r="LG46" i="8"/>
  <c r="LI46" i="8"/>
  <c r="EU46" i="8"/>
  <c r="AK46" i="8"/>
  <c r="FY46" i="8"/>
  <c r="CN46" i="8"/>
  <c r="NC46" i="8"/>
  <c r="MN46" i="8"/>
  <c r="GX46" i="8"/>
  <c r="JD46" i="8"/>
  <c r="AP46" i="8"/>
  <c r="DU46" i="8"/>
  <c r="O45" i="12"/>
  <c r="CE46" i="8"/>
  <c r="KN46" i="8"/>
  <c r="HG46" i="8"/>
  <c r="EW46" i="8"/>
  <c r="LC46" i="8"/>
  <c r="KW46" i="8"/>
  <c r="HO46" i="8"/>
  <c r="LD46" i="8"/>
  <c r="AH46" i="8"/>
  <c r="GO46" i="8"/>
  <c r="HF46" i="8"/>
  <c r="JR46" i="8"/>
  <c r="FG46" i="8"/>
  <c r="FS46" i="8"/>
  <c r="KT46" i="8"/>
  <c r="BC46" i="8"/>
  <c r="DZ46" i="8"/>
  <c r="JT46" i="8"/>
  <c r="GC46" i="8"/>
  <c r="JN46" i="8"/>
  <c r="GT46" i="8"/>
  <c r="DX46" i="8"/>
  <c r="CC46" i="8"/>
  <c r="MW46" i="8"/>
  <c r="EM46" i="8"/>
  <c r="JS46" i="8"/>
  <c r="FT46" i="8"/>
  <c r="LO46" i="8"/>
  <c r="EX46" i="8"/>
  <c r="LJ46" i="8"/>
  <c r="HS46" i="8"/>
  <c r="GB46" i="8"/>
  <c r="ME46" i="8"/>
  <c r="KC46" i="8"/>
  <c r="IB46" i="8"/>
  <c r="HM46" i="8"/>
  <c r="GK46" i="8"/>
  <c r="BI46" i="8"/>
  <c r="LS46" i="8"/>
  <c r="LT46" i="8"/>
  <c r="FZ46" i="8"/>
  <c r="GI46" i="8"/>
  <c r="GG46" i="8"/>
  <c r="MX46" i="8"/>
  <c r="LR46" i="8"/>
  <c r="BG46" i="8"/>
  <c r="JE46" i="8"/>
  <c r="CP46" i="8"/>
  <c r="JF46" i="8"/>
  <c r="KQ46" i="8"/>
  <c r="CL46" i="8"/>
  <c r="BA46" i="8"/>
  <c r="KP46" i="8"/>
  <c r="EZ46" i="8"/>
  <c r="CO46" i="8"/>
  <c r="IZ46" i="8"/>
  <c r="KA46" i="8"/>
  <c r="NL46" i="8"/>
  <c r="NO46" i="8"/>
  <c r="GP46" i="8"/>
  <c r="GQ46" i="8"/>
  <c r="CD46" i="8"/>
  <c r="IV46" i="8"/>
  <c r="FE46" i="8"/>
  <c r="CF46" i="8"/>
  <c r="NV46" i="8"/>
  <c r="FU46" i="8"/>
  <c r="CX46" i="8"/>
  <c r="LA46" i="8"/>
  <c r="CW46" i="8"/>
  <c r="FJ46" i="8"/>
  <c r="FQ46" i="8"/>
  <c r="KU46" i="8"/>
  <c r="KF46" i="8"/>
  <c r="EV46" i="8"/>
  <c r="FW46" i="8"/>
  <c r="MA46" i="8"/>
  <c r="DF46" i="8"/>
  <c r="LN46" i="8"/>
  <c r="EQ46" i="8"/>
  <c r="BH46" i="8"/>
  <c r="LM46" i="8"/>
  <c r="JB46" i="8"/>
  <c r="HQ46" i="8"/>
  <c r="HA46" i="8"/>
  <c r="FB46" i="8"/>
  <c r="EP46" i="8"/>
  <c r="EO46" i="8"/>
  <c r="EK46" i="8"/>
  <c r="DD46" i="8"/>
  <c r="BE46" i="8"/>
  <c r="BS46" i="8"/>
  <c r="AJ46" i="8"/>
  <c r="EL46" i="8"/>
  <c r="BX46" i="8"/>
  <c r="AX46" i="8"/>
  <c r="GV46" i="8"/>
  <c r="DI46" i="8"/>
  <c r="JO46" i="8"/>
  <c r="OA46" i="8"/>
  <c r="GA46" i="8"/>
  <c r="NB46" i="8"/>
  <c r="FL46" i="8"/>
  <c r="GN46" i="8"/>
  <c r="JZ46" i="8"/>
  <c r="AL46" i="8"/>
  <c r="IF46" i="8"/>
  <c r="LY46" i="8"/>
  <c r="EG46" i="8"/>
  <c r="AO46" i="8"/>
  <c r="JQ46" i="8"/>
  <c r="IQ46" i="8"/>
  <c r="KX46" i="8"/>
  <c r="AI46" i="8"/>
  <c r="BL46" i="8"/>
  <c r="CT46" i="8"/>
  <c r="MZ46" i="8"/>
  <c r="IM46" i="8"/>
  <c r="GJ46" i="8"/>
  <c r="DB46" i="8"/>
  <c r="JK46" i="8"/>
  <c r="CR46" i="8"/>
  <c r="LE46" i="8"/>
  <c r="BM46" i="8"/>
  <c r="HC46" i="8"/>
  <c r="GH46" i="8"/>
  <c r="GM46" i="8"/>
  <c r="DV46" i="8"/>
  <c r="NY46" i="8"/>
  <c r="KJ46" i="8"/>
  <c r="HP46" i="8"/>
  <c r="DK46" i="8"/>
  <c r="DJ46" i="8"/>
  <c r="FO46" i="8"/>
  <c r="MO46" i="8"/>
  <c r="BZ46" i="8"/>
  <c r="JY46" i="8"/>
  <c r="LX46" i="8"/>
  <c r="CM46" i="8"/>
  <c r="IG46" i="8"/>
  <c r="ND46" i="8"/>
  <c r="FX46" i="8"/>
  <c r="CG46" i="8"/>
  <c r="KG46" i="8"/>
  <c r="CH46" i="8"/>
  <c r="JG46" i="8"/>
  <c r="EF46" i="8"/>
  <c r="LP46" i="8"/>
  <c r="HD46" i="8"/>
  <c r="FK46" i="8"/>
  <c r="AY46" i="8"/>
  <c r="MD46" i="8"/>
  <c r="CQ46" i="8"/>
  <c r="JM46" i="8"/>
  <c r="NM46" i="8"/>
  <c r="HI46" i="8"/>
  <c r="EH46" i="8"/>
  <c r="CJ46" i="8"/>
  <c r="AG46" i="8"/>
  <c r="NG46" i="8"/>
  <c r="HJ46" i="8"/>
  <c r="IT46" i="8"/>
  <c r="DC46" i="8"/>
  <c r="EB46" i="8"/>
  <c r="BF46" i="8"/>
  <c r="MK46" i="8"/>
  <c r="FP46" i="8"/>
  <c r="CI46" i="8"/>
  <c r="HW46" i="8"/>
  <c r="AF46" i="8"/>
  <c r="JI46" i="8"/>
  <c r="GU46" i="8"/>
  <c r="GF46" i="8"/>
  <c r="BK46" i="8"/>
  <c r="IK46" i="8"/>
  <c r="AQ46" i="8"/>
  <c r="KI46" i="8"/>
  <c r="BN46" i="8"/>
  <c r="DM46" i="8"/>
  <c r="DT46" i="8"/>
  <c r="KD46" i="8"/>
  <c r="NR46" i="8"/>
  <c r="NN46" i="8"/>
  <c r="NJ46" i="8"/>
  <c r="ID46" i="8"/>
  <c r="KV46" i="8"/>
  <c r="CZ46" i="8"/>
  <c r="LW46" i="8"/>
  <c r="KY46" i="8"/>
  <c r="AW46" i="8"/>
  <c r="CB46" i="8"/>
  <c r="AN46" i="8"/>
  <c r="IA46" i="8"/>
  <c r="BT46" i="8"/>
  <c r="DA46" i="8"/>
  <c r="HB46" i="8"/>
  <c r="GE46" i="8"/>
  <c r="FR46" i="8"/>
  <c r="CK46" i="8"/>
  <c r="NE46" i="8"/>
  <c r="FH46" i="8"/>
  <c r="MV46" i="8"/>
  <c r="BU46" i="8"/>
  <c r="BB46" i="8"/>
  <c r="JA46" i="8"/>
  <c r="KK46" i="8"/>
  <c r="MY46" i="8"/>
  <c r="BO46" i="8"/>
  <c r="AZ46" i="8"/>
  <c r="MS46" i="8"/>
  <c r="LK46" i="8"/>
  <c r="LQ46" i="8"/>
  <c r="FD46" i="8"/>
  <c r="KM46" i="8"/>
  <c r="CV46" i="8"/>
  <c r="DG46" i="8"/>
  <c r="IW46" i="8"/>
  <c r="HZ46" i="8"/>
  <c r="HX46" i="8"/>
  <c r="GZ46" i="8"/>
  <c r="GR46" i="8"/>
  <c r="MQ46" i="8"/>
  <c r="LL46" i="8"/>
  <c r="AS46" i="8"/>
  <c r="MM46" i="8"/>
  <c r="BP46" i="8"/>
  <c r="NP46" i="8"/>
  <c r="LZ46" i="8"/>
  <c r="FI46" i="8"/>
  <c r="MP46" i="8"/>
  <c r="JH46" i="8"/>
  <c r="EY46" i="8"/>
  <c r="IY46" i="8"/>
  <c r="IE46" i="8"/>
  <c r="AM46" i="8"/>
  <c r="KH46" i="8"/>
  <c r="HK46" i="8"/>
  <c r="BV46" i="8"/>
  <c r="AT46" i="8"/>
  <c r="KB46" i="8"/>
  <c r="MU46" i="8"/>
  <c r="HU46" i="8"/>
  <c r="HV46" i="8"/>
  <c r="GY46" i="8"/>
  <c r="KE46" i="8"/>
  <c r="JX46" i="8"/>
  <c r="IL46" i="8"/>
  <c r="GL46" i="8"/>
  <c r="JJ46" i="8"/>
  <c r="MT46" i="8"/>
  <c r="MF46" i="8"/>
  <c r="LF46" i="8"/>
  <c r="AU46" i="8"/>
  <c r="NZ46" i="8"/>
  <c r="JU46" i="8"/>
  <c r="IO46" i="8"/>
  <c r="EN46" i="8"/>
  <c r="MC46" i="8"/>
  <c r="KZ46" i="8"/>
  <c r="DN46" i="8"/>
  <c r="MI46" i="8"/>
  <c r="NQ46" i="8"/>
  <c r="NX46" i="8"/>
  <c r="EC46" i="8"/>
  <c r="BJ46" i="8"/>
  <c r="IR46" i="8"/>
  <c r="CU46" i="8"/>
  <c r="HT46" i="8"/>
  <c r="DW46" i="8"/>
  <c r="GS46" i="8"/>
  <c r="KS46" i="8"/>
  <c r="NK46" i="8"/>
  <c r="ED46" i="8"/>
  <c r="IH46" i="8"/>
  <c r="AD46" i="8"/>
  <c r="AC46" i="8"/>
  <c r="OB46" i="8"/>
  <c r="IC46" i="8"/>
  <c r="JC46" i="8"/>
  <c r="IS46" i="8"/>
  <c r="IN46" i="8"/>
  <c r="CY46" i="8"/>
  <c r="FC46" i="8"/>
  <c r="DP46" i="8"/>
  <c r="DS46" i="8"/>
  <c r="NT46" i="8"/>
  <c r="ED83" i="8"/>
  <c r="EV83" i="8"/>
  <c r="JL83" i="8"/>
  <c r="EL83" i="8"/>
  <c r="ES83" i="8"/>
  <c r="IN83" i="8"/>
  <c r="JZ83" i="8"/>
  <c r="BY83" i="8"/>
  <c r="IA83" i="8"/>
  <c r="KL83" i="8"/>
  <c r="GO83" i="8"/>
  <c r="CY83" i="8"/>
  <c r="BC83" i="8"/>
  <c r="DP83" i="8"/>
  <c r="DY83" i="8"/>
  <c r="KI83" i="8"/>
  <c r="IU83" i="8"/>
  <c r="BN83" i="8"/>
  <c r="KS83" i="8"/>
  <c r="AD83" i="8"/>
  <c r="BI83" i="8"/>
  <c r="JE83" i="8"/>
  <c r="ER83" i="8"/>
  <c r="GL83" i="8"/>
  <c r="GB83" i="8"/>
  <c r="CX83" i="8"/>
  <c r="LW83" i="8"/>
  <c r="BW83" i="8"/>
  <c r="AP83" i="8"/>
  <c r="IV83" i="8"/>
  <c r="EH83" i="8"/>
  <c r="LE83" i="8"/>
  <c r="O82" i="12"/>
  <c r="AW83" i="8"/>
  <c r="LG83" i="8"/>
  <c r="JA83" i="8"/>
  <c r="IJ83" i="8"/>
  <c r="JC83" i="8"/>
  <c r="BX83" i="8"/>
  <c r="AO83" i="8"/>
  <c r="NJ83" i="8"/>
  <c r="CG83" i="8"/>
  <c r="NZ83" i="8"/>
  <c r="DS83" i="8"/>
  <c r="CQ83" i="8"/>
  <c r="KY83" i="8"/>
  <c r="KA83" i="8"/>
  <c r="DL83" i="8"/>
  <c r="LA83" i="8"/>
  <c r="EB83" i="8"/>
  <c r="NE83" i="8"/>
  <c r="IH83" i="8"/>
  <c r="KQ83" i="8"/>
  <c r="LU83" i="8"/>
  <c r="MT83" i="8"/>
  <c r="BM83" i="8"/>
  <c r="IT83" i="8"/>
  <c r="KF83" i="8"/>
  <c r="GQ83" i="8"/>
  <c r="IC83" i="8"/>
  <c r="CZ83" i="8"/>
  <c r="CF83" i="8"/>
  <c r="AV83" i="8"/>
  <c r="JF83" i="8"/>
  <c r="FD83" i="8"/>
  <c r="DX83" i="8"/>
  <c r="CB83" i="8"/>
  <c r="CA83" i="8"/>
  <c r="AU83" i="8"/>
  <c r="NC83" i="8"/>
  <c r="EY83" i="8"/>
  <c r="KR83" i="8"/>
  <c r="MS83" i="8"/>
  <c r="GH83" i="8"/>
  <c r="FZ83" i="8"/>
  <c r="NH83" i="8"/>
  <c r="DZ83" i="8"/>
  <c r="MZ83" i="8"/>
  <c r="MF83" i="8"/>
  <c r="JW83" i="8"/>
  <c r="GC83" i="8"/>
  <c r="JK83" i="8"/>
  <c r="GF83" i="8"/>
  <c r="LV83" i="8"/>
  <c r="EO83" i="8"/>
  <c r="BF83" i="8"/>
  <c r="MU83" i="8"/>
  <c r="NW83" i="8"/>
  <c r="FO83" i="8"/>
  <c r="HZ83" i="8"/>
  <c r="FL83" i="8"/>
  <c r="NR83" i="8"/>
  <c r="EM83" i="8"/>
  <c r="HI83" i="8"/>
  <c r="HG83" i="8"/>
  <c r="HJ83" i="8"/>
  <c r="NV83" i="8"/>
  <c r="DC83" i="8"/>
  <c r="CW83" i="8"/>
  <c r="DQ83" i="8"/>
  <c r="EC83" i="8"/>
  <c r="FN83" i="8"/>
  <c r="BG83" i="8"/>
  <c r="AC83" i="8"/>
  <c r="CP83" i="8"/>
  <c r="CE83" i="8"/>
  <c r="KG83" i="8"/>
  <c r="DN83" i="8"/>
  <c r="ID83" i="8"/>
  <c r="LD83" i="8"/>
  <c r="NO83" i="8"/>
  <c r="FV83" i="8"/>
  <c r="JU83" i="8"/>
  <c r="FK83" i="8"/>
  <c r="JD83" i="8"/>
  <c r="KO83" i="8"/>
  <c r="KW83" i="8"/>
  <c r="EF83" i="8"/>
  <c r="BV83" i="8"/>
  <c r="GA83" i="8"/>
  <c r="GN83" i="8"/>
  <c r="GJ83" i="8"/>
  <c r="FH83" i="8"/>
  <c r="MR83" i="8"/>
  <c r="NG83" i="8"/>
  <c r="JH83" i="8"/>
  <c r="CN83" i="8"/>
  <c r="FY83" i="8"/>
  <c r="GK83" i="8"/>
  <c r="NB83" i="8"/>
  <c r="JO83" i="8"/>
  <c r="EU83" i="8"/>
  <c r="CM83" i="8"/>
  <c r="ND83" i="8"/>
  <c r="MI83" i="8"/>
  <c r="KD83" i="8"/>
  <c r="DF83" i="8"/>
  <c r="HH83" i="8"/>
  <c r="DG83" i="8"/>
  <c r="NY83" i="8"/>
  <c r="FU83" i="8"/>
  <c r="FA83" i="8"/>
  <c r="AR83" i="8"/>
  <c r="IF83" i="8"/>
  <c r="MN83" i="8"/>
  <c r="IR83" i="8"/>
  <c r="AQ83" i="8"/>
  <c r="HN83" i="8"/>
  <c r="GZ83" i="8"/>
  <c r="EA83" i="8"/>
  <c r="GX83" i="8"/>
  <c r="LI83" i="8"/>
  <c r="BE83" i="8"/>
  <c r="JT83" i="8"/>
  <c r="HS83" i="8"/>
  <c r="CL83" i="8"/>
  <c r="FW83" i="8"/>
  <c r="FG83" i="8"/>
  <c r="AJ83" i="8"/>
  <c r="GG83" i="8"/>
  <c r="DR83" i="8"/>
  <c r="AY83" i="8"/>
  <c r="FM83" i="8"/>
  <c r="IE83" i="8"/>
  <c r="IQ83" i="8"/>
  <c r="ME83" i="8"/>
  <c r="KT83" i="8"/>
  <c r="NL83" i="8"/>
  <c r="OA83" i="8"/>
  <c r="LJ83" i="8"/>
  <c r="HW83" i="8"/>
  <c r="BT83" i="8"/>
  <c r="HL83" i="8"/>
  <c r="CT83" i="8"/>
  <c r="FC83" i="8"/>
  <c r="AM83" i="8"/>
  <c r="DD83" i="8"/>
  <c r="GV83" i="8"/>
  <c r="LC83" i="8"/>
  <c r="FE83" i="8"/>
  <c r="ET83" i="8"/>
  <c r="HC83" i="8"/>
  <c r="HF83" i="8"/>
  <c r="LP83" i="8"/>
  <c r="MM83" i="8"/>
  <c r="LO83" i="8"/>
  <c r="LS83" i="8"/>
  <c r="EZ83" i="8"/>
  <c r="HE83" i="8"/>
  <c r="AH83" i="8"/>
  <c r="BJ83" i="8"/>
  <c r="IY83" i="8"/>
  <c r="DO83" i="8"/>
  <c r="NS83" i="8"/>
  <c r="P83" i="8"/>
  <c r="IO83" i="8"/>
  <c r="AF83" i="8"/>
  <c r="BR83" i="8"/>
  <c r="GR83" i="8"/>
  <c r="LT83" i="8"/>
  <c r="DV83" i="8"/>
  <c r="IG83" i="8"/>
  <c r="AN83" i="8"/>
  <c r="HQ83" i="8"/>
  <c r="NI83" i="8"/>
  <c r="IL83" i="8"/>
  <c r="KZ83" i="8"/>
  <c r="JJ83" i="8"/>
  <c r="EQ83" i="8"/>
  <c r="AK83" i="8"/>
  <c r="GP83" i="8"/>
  <c r="LH83" i="8"/>
  <c r="DK83" i="8"/>
  <c r="EW83" i="8"/>
  <c r="LX83" i="8"/>
  <c r="MB83" i="8"/>
  <c r="HT83" i="8"/>
  <c r="BS83" i="8"/>
  <c r="DH83" i="8"/>
  <c r="DM83" i="8"/>
  <c r="LL83" i="8"/>
  <c r="MC83" i="8"/>
  <c r="MW83" i="8"/>
  <c r="OB83" i="8"/>
  <c r="DI83" i="8"/>
  <c r="BO83" i="8"/>
  <c r="GY83" i="8"/>
  <c r="CV83" i="8"/>
  <c r="KH83" i="8"/>
  <c r="JY83" i="8"/>
  <c r="BA83" i="8"/>
  <c r="CD83" i="8"/>
  <c r="GM83" i="8"/>
  <c r="JB83" i="8"/>
  <c r="IW83" i="8"/>
  <c r="JM83" i="8"/>
  <c r="HY83" i="8"/>
  <c r="ML83" i="8"/>
  <c r="GE83" i="8"/>
  <c r="DW83" i="8"/>
  <c r="DE83" i="8"/>
  <c r="LF83" i="8"/>
  <c r="IS83" i="8"/>
  <c r="II83" i="8"/>
  <c r="LY83" i="8"/>
  <c r="MJ83" i="8"/>
  <c r="IB83" i="8"/>
  <c r="KM83" i="8"/>
  <c r="AT83" i="8"/>
  <c r="GT83" i="8"/>
  <c r="DA83" i="8"/>
  <c r="IP83" i="8"/>
  <c r="NN83" i="8"/>
  <c r="IM83" i="8"/>
  <c r="NU83" i="8"/>
  <c r="MP83" i="8"/>
  <c r="MO83" i="8"/>
  <c r="FT83" i="8"/>
  <c r="BP83" i="8"/>
  <c r="MK83" i="8"/>
  <c r="KN83" i="8"/>
  <c r="GD83" i="8"/>
  <c r="NT83" i="8"/>
  <c r="FJ83" i="8"/>
  <c r="NF83" i="8"/>
  <c r="LB83" i="8"/>
  <c r="LK83" i="8"/>
  <c r="LR83" i="8"/>
  <c r="MH83" i="8"/>
  <c r="NM83" i="8"/>
  <c r="FR83" i="8"/>
  <c r="JG83" i="8"/>
  <c r="FI83" i="8"/>
  <c r="BD83" i="8"/>
  <c r="IZ83" i="8"/>
  <c r="BB83" i="8"/>
  <c r="AI83" i="8"/>
  <c r="KU83" i="8"/>
  <c r="FX83" i="8"/>
  <c r="BK83" i="8"/>
  <c r="HK83" i="8"/>
  <c r="JQ83" i="8"/>
  <c r="EN83" i="8"/>
  <c r="CO83" i="8"/>
  <c r="KC83" i="8"/>
  <c r="OC83" i="8"/>
  <c r="HP83" i="8"/>
  <c r="EX83" i="8"/>
  <c r="BL83" i="8"/>
  <c r="EP83" i="8"/>
  <c r="HR83" i="8"/>
  <c r="FF83" i="8"/>
  <c r="MD83" i="8"/>
  <c r="AG83" i="8"/>
  <c r="NX83" i="8"/>
  <c r="FS83" i="8"/>
  <c r="JR83" i="8"/>
  <c r="MQ83" i="8"/>
  <c r="GS83" i="8"/>
  <c r="GU83" i="8"/>
  <c r="CU83" i="8"/>
  <c r="DJ83" i="8"/>
  <c r="HO83" i="8"/>
  <c r="JX83" i="8"/>
  <c r="HD83" i="8"/>
  <c r="KP83" i="8"/>
  <c r="KX83" i="8"/>
  <c r="MX83" i="8"/>
  <c r="AX83" i="8"/>
  <c r="CC83" i="8"/>
  <c r="MY83" i="8"/>
  <c r="JV83" i="8"/>
  <c r="JS83" i="8"/>
  <c r="AE83" i="8"/>
  <c r="BQ83" i="8"/>
  <c r="FQ83" i="8"/>
  <c r="BU83" i="8"/>
  <c r="DB83" i="8"/>
  <c r="LQ83" i="8"/>
  <c r="IK83" i="8"/>
  <c r="BZ83" i="8"/>
  <c r="DT83" i="8"/>
  <c r="MA83" i="8"/>
  <c r="KE83" i="8"/>
  <c r="AS83" i="8"/>
  <c r="NP83" i="8"/>
  <c r="NK83" i="8"/>
  <c r="EI83" i="8"/>
  <c r="HB83" i="8"/>
  <c r="DU83" i="8"/>
  <c r="BH83" i="8"/>
  <c r="CI83" i="8"/>
  <c r="KB83" i="8"/>
  <c r="MV83" i="8"/>
  <c r="HM83" i="8"/>
  <c r="JI83" i="8"/>
  <c r="IX83" i="8"/>
  <c r="KJ83" i="8"/>
  <c r="HV83" i="8"/>
  <c r="MG83" i="8"/>
  <c r="JN83" i="8"/>
  <c r="AZ83" i="8"/>
  <c r="GI83" i="8"/>
  <c r="NQ83" i="8"/>
  <c r="EK83" i="8"/>
  <c r="LM83" i="8"/>
  <c r="KV83" i="8"/>
  <c r="KK83" i="8"/>
  <c r="HX83" i="8"/>
  <c r="NA83" i="8"/>
  <c r="CR83" i="8"/>
  <c r="FP83" i="8"/>
  <c r="GW83" i="8"/>
  <c r="JP83" i="8"/>
  <c r="CH83" i="8"/>
  <c r="LN83" i="8"/>
  <c r="LZ83" i="8"/>
  <c r="EJ83" i="8"/>
  <c r="HA83" i="8"/>
  <c r="AL83" i="8"/>
  <c r="CK83" i="8"/>
  <c r="HU83" i="8"/>
  <c r="CS83" i="8"/>
  <c r="CJ83" i="8"/>
  <c r="FB83" i="8"/>
  <c r="EG83" i="8"/>
  <c r="EE83" i="8"/>
  <c r="EE55" i="8"/>
  <c r="HN55" i="8"/>
  <c r="KD55" i="8"/>
  <c r="LV55" i="8"/>
  <c r="NX55" i="8"/>
  <c r="MZ55" i="8"/>
  <c r="FS55" i="8"/>
  <c r="DK55" i="8"/>
  <c r="EO55" i="8"/>
  <c r="AP55" i="8"/>
  <c r="HO55" i="8"/>
  <c r="AY55" i="8"/>
  <c r="BD55" i="8"/>
  <c r="JH55" i="8"/>
  <c r="HT55" i="8"/>
  <c r="BI55" i="8"/>
  <c r="OB55" i="8"/>
  <c r="BQ55" i="8"/>
  <c r="BS55" i="8"/>
  <c r="IU55" i="8"/>
  <c r="ND55" i="8"/>
  <c r="HK55" i="8"/>
  <c r="KV55" i="8"/>
  <c r="MR55" i="8"/>
  <c r="MF55" i="8"/>
  <c r="JJ55" i="8"/>
  <c r="KT55" i="8"/>
  <c r="GO55" i="8"/>
  <c r="FT55" i="8"/>
  <c r="ME55" i="8"/>
  <c r="AJ55" i="8"/>
  <c r="GV55" i="8"/>
  <c r="GA55" i="8"/>
  <c r="NH55" i="8"/>
  <c r="IE55" i="8"/>
  <c r="BV55" i="8"/>
  <c r="LS55" i="8"/>
  <c r="KF55" i="8"/>
  <c r="ER55" i="8"/>
  <c r="DM55" i="8"/>
  <c r="KU55" i="8"/>
  <c r="MA55" i="8"/>
  <c r="P55" i="8"/>
  <c r="KP55" i="8"/>
  <c r="MG55" i="8"/>
  <c r="FQ55" i="8"/>
  <c r="AR55" i="8"/>
  <c r="IF55" i="8"/>
  <c r="LG55" i="8"/>
  <c r="KS55" i="8"/>
  <c r="CZ55" i="8"/>
  <c r="BO55" i="8"/>
  <c r="IH55" i="8"/>
  <c r="NF55" i="8"/>
  <c r="CV55" i="8"/>
  <c r="AO55" i="8"/>
  <c r="MB55" i="8"/>
  <c r="NE55" i="8"/>
  <c r="NM55" i="8"/>
  <c r="GR55" i="8"/>
  <c r="BX55" i="8"/>
  <c r="NY55" i="8"/>
  <c r="FK55" i="8"/>
  <c r="HX55" i="8"/>
  <c r="MD55" i="8"/>
  <c r="IM55" i="8"/>
  <c r="HV55" i="8"/>
  <c r="IR55" i="8"/>
  <c r="JI55" i="8"/>
  <c r="AM55" i="8"/>
  <c r="HE55" i="8"/>
  <c r="FM55" i="8"/>
  <c r="HZ55" i="8"/>
  <c r="NS55" i="8"/>
  <c r="KK55" i="8"/>
  <c r="CB55" i="8"/>
  <c r="FB55" i="8"/>
  <c r="LP55" i="8"/>
  <c r="HI55" i="8"/>
  <c r="LN55" i="8"/>
  <c r="AF55" i="8"/>
  <c r="CU55" i="8"/>
  <c r="EK55" i="8"/>
  <c r="HH55" i="8"/>
  <c r="AV55" i="8"/>
  <c r="KQ55" i="8"/>
  <c r="MY55" i="8"/>
  <c r="GP55" i="8"/>
  <c r="BE55" i="8"/>
  <c r="HJ55" i="8"/>
  <c r="GE55" i="8"/>
  <c r="IC55" i="8"/>
  <c r="JD55" i="8"/>
  <c r="EI55" i="8"/>
  <c r="IG55" i="8"/>
  <c r="NZ55" i="8"/>
  <c r="AT55" i="8"/>
  <c r="FD55" i="8"/>
  <c r="FU55" i="8"/>
  <c r="JN55" i="8"/>
  <c r="IP55" i="8"/>
  <c r="KJ55" i="8"/>
  <c r="CK55" i="8"/>
  <c r="JB55" i="8"/>
  <c r="HS55" i="8"/>
  <c r="BL55" i="8"/>
  <c r="HR55" i="8"/>
  <c r="MS55" i="8"/>
  <c r="FV55" i="8"/>
  <c r="AX55" i="8"/>
  <c r="LD55" i="8"/>
  <c r="HG55" i="8"/>
  <c r="LZ55" i="8"/>
  <c r="JV55" i="8"/>
  <c r="CM55" i="8"/>
  <c r="MU55" i="8"/>
  <c r="LU55" i="8"/>
  <c r="BN55" i="8"/>
  <c r="CQ55" i="8"/>
  <c r="MW55" i="8"/>
  <c r="DQ55" i="8"/>
  <c r="DV55" i="8"/>
  <c r="BY55" i="8"/>
  <c r="JF55" i="8"/>
  <c r="GW55" i="8"/>
  <c r="GY55" i="8"/>
  <c r="EB55" i="8"/>
  <c r="FX55" i="8"/>
  <c r="ML55" i="8"/>
  <c r="AK55" i="8"/>
  <c r="ES55" i="8"/>
  <c r="NG55" i="8"/>
  <c r="GL55" i="8"/>
  <c r="NP55" i="8"/>
  <c r="JO55" i="8"/>
  <c r="FO55" i="8"/>
  <c r="CI55" i="8"/>
  <c r="HW55" i="8"/>
  <c r="EU55" i="8"/>
  <c r="CY55" i="8"/>
  <c r="NV55" i="8"/>
  <c r="LR55" i="8"/>
  <c r="DR55" i="8"/>
  <c r="DO55" i="8"/>
  <c r="NC55" i="8"/>
  <c r="EV55" i="8"/>
  <c r="IL55" i="8"/>
  <c r="GM55" i="8"/>
  <c r="JA55" i="8"/>
  <c r="EA55" i="8"/>
  <c r="HA55" i="8"/>
  <c r="DE55" i="8"/>
  <c r="LL55" i="8"/>
  <c r="DG55" i="8"/>
  <c r="CD55" i="8"/>
  <c r="EQ55" i="8"/>
  <c r="LY55" i="8"/>
  <c r="EY55" i="8"/>
  <c r="NQ55" i="8"/>
  <c r="JT55" i="8"/>
  <c r="FW55" i="8"/>
  <c r="AH55" i="8"/>
  <c r="FF55" i="8"/>
  <c r="NN55" i="8"/>
  <c r="IN55" i="8"/>
  <c r="GZ55" i="8"/>
  <c r="ED55" i="8"/>
  <c r="DI55" i="8"/>
  <c r="BU55" i="8"/>
  <c r="EN55" i="8"/>
  <c r="JY55" i="8"/>
  <c r="JW55" i="8"/>
  <c r="LQ55" i="8"/>
  <c r="NJ55" i="8"/>
  <c r="EZ55" i="8"/>
  <c r="HC55" i="8"/>
  <c r="JP55" i="8"/>
  <c r="FE55" i="8"/>
  <c r="GU55" i="8"/>
  <c r="ET55" i="8"/>
  <c r="CR55" i="8"/>
  <c r="FP55" i="8"/>
  <c r="MT55" i="8"/>
  <c r="IO55" i="8"/>
  <c r="DW55" i="8"/>
  <c r="NW55" i="8"/>
  <c r="GB55" i="8"/>
  <c r="DC55" i="8"/>
  <c r="NO55" i="8"/>
  <c r="GJ55" i="8"/>
  <c r="BF55" i="8"/>
  <c r="AE55" i="8"/>
  <c r="MV55" i="8"/>
  <c r="LJ55" i="8"/>
  <c r="CF55" i="8"/>
  <c r="EF55" i="8"/>
  <c r="CS55" i="8"/>
  <c r="DH55" i="8"/>
  <c r="KX55" i="8"/>
  <c r="GH55" i="8"/>
  <c r="JM55" i="8"/>
  <c r="IJ55" i="8"/>
  <c r="EH55" i="8"/>
  <c r="MN55" i="8"/>
  <c r="JC55" i="8"/>
  <c r="LE55" i="8"/>
  <c r="EC55" i="8"/>
  <c r="MO55" i="8"/>
  <c r="ID55" i="8"/>
  <c r="EM55" i="8"/>
  <c r="AG55" i="8"/>
  <c r="KM55" i="8"/>
  <c r="KY55" i="8"/>
  <c r="FH55" i="8"/>
  <c r="CN55" i="8"/>
  <c r="CH55" i="8"/>
  <c r="HY55" i="8"/>
  <c r="LI55" i="8"/>
  <c r="KE55" i="8"/>
  <c r="AW55" i="8"/>
  <c r="FN55" i="8"/>
  <c r="AL55" i="8"/>
  <c r="GC55" i="8"/>
  <c r="DZ55" i="8"/>
  <c r="JS55" i="8"/>
  <c r="IQ55" i="8"/>
  <c r="KR55" i="8"/>
  <c r="GF55" i="8"/>
  <c r="MQ55" i="8"/>
  <c r="DX55" i="8"/>
  <c r="LW55" i="8"/>
  <c r="HL55" i="8"/>
  <c r="CO55" i="8"/>
  <c r="MI55" i="8"/>
  <c r="DA55" i="8"/>
  <c r="EL55" i="8"/>
  <c r="HD55" i="8"/>
  <c r="DF55" i="8"/>
  <c r="KA55" i="8"/>
  <c r="DJ55" i="8"/>
  <c r="JQ55" i="8"/>
  <c r="DN55" i="8"/>
  <c r="FJ55" i="8"/>
  <c r="AQ55" i="8"/>
  <c r="IB55" i="8"/>
  <c r="DY55" i="8"/>
  <c r="IY55" i="8"/>
  <c r="IX55" i="8"/>
  <c r="DL55" i="8"/>
  <c r="IS55" i="8"/>
  <c r="JU55" i="8"/>
  <c r="FI55" i="8"/>
  <c r="CW55" i="8"/>
  <c r="NI55" i="8"/>
  <c r="LM55" i="8"/>
  <c r="GX55" i="8"/>
  <c r="CT55" i="8"/>
  <c r="MC55" i="8"/>
  <c r="KI55" i="8"/>
  <c r="CG55" i="8"/>
  <c r="DD55" i="8"/>
  <c r="MP55" i="8"/>
  <c r="GS55" i="8"/>
  <c r="HP55" i="8"/>
  <c r="AU55" i="8"/>
  <c r="BR55" i="8"/>
  <c r="EJ55" i="8"/>
  <c r="DP55" i="8"/>
  <c r="BG55" i="8"/>
  <c r="BK55" i="8"/>
  <c r="KW55" i="8"/>
  <c r="IW55" i="8"/>
  <c r="FY55" i="8"/>
  <c r="KZ55" i="8"/>
  <c r="JZ55" i="8"/>
  <c r="LT55" i="8"/>
  <c r="KL55" i="8"/>
  <c r="LA55" i="8"/>
  <c r="GI55" i="8"/>
  <c r="BC55" i="8"/>
  <c r="LB55" i="8"/>
  <c r="AC55" i="8"/>
  <c r="NL55" i="8"/>
  <c r="KC55" i="8"/>
  <c r="O54" i="12"/>
  <c r="FR55" i="8"/>
  <c r="IZ55" i="8"/>
  <c r="HF55" i="8"/>
  <c r="NT55" i="8"/>
  <c r="FZ55" i="8"/>
  <c r="GQ55" i="8"/>
  <c r="KG55" i="8"/>
  <c r="II55" i="8"/>
  <c r="FG55" i="8"/>
  <c r="AS55" i="8"/>
  <c r="HM55" i="8"/>
  <c r="FA55" i="8"/>
  <c r="EX55" i="8"/>
  <c r="LC55" i="8"/>
  <c r="KB55" i="8"/>
  <c r="LF55" i="8"/>
  <c r="KO55" i="8"/>
  <c r="JK55" i="8"/>
  <c r="FL55" i="8"/>
  <c r="BH55" i="8"/>
  <c r="JE55" i="8"/>
  <c r="EP55" i="8"/>
  <c r="CX55" i="8"/>
  <c r="GD55" i="8"/>
  <c r="DU55" i="8"/>
  <c r="CE55" i="8"/>
  <c r="JL55" i="8"/>
  <c r="BT55" i="8"/>
  <c r="HB55" i="8"/>
  <c r="HQ55" i="8"/>
  <c r="BZ55" i="8"/>
  <c r="DB55" i="8"/>
  <c r="NB55" i="8"/>
  <c r="DS55" i="8"/>
  <c r="GT55" i="8"/>
  <c r="IT55" i="8"/>
  <c r="GN55" i="8"/>
  <c r="MH55" i="8"/>
  <c r="LH55" i="8"/>
  <c r="CC55" i="8"/>
  <c r="BA55" i="8"/>
  <c r="OA55" i="8"/>
  <c r="JR55" i="8"/>
  <c r="LX55" i="8"/>
  <c r="NK55" i="8"/>
  <c r="AN55" i="8"/>
  <c r="CA55" i="8"/>
  <c r="CP55" i="8"/>
  <c r="AD55" i="8"/>
  <c r="EW55" i="8"/>
  <c r="EG55" i="8"/>
  <c r="GG55" i="8"/>
  <c r="BB55" i="8"/>
  <c r="MX55" i="8"/>
  <c r="BW55" i="8"/>
  <c r="AZ55" i="8"/>
  <c r="MM55" i="8"/>
  <c r="CL55" i="8"/>
  <c r="JX55" i="8"/>
  <c r="NR55" i="8"/>
  <c r="IV55" i="8"/>
  <c r="MJ55" i="8"/>
  <c r="LK55" i="8"/>
  <c r="MK55" i="8"/>
  <c r="DT55" i="8"/>
  <c r="NA55" i="8"/>
  <c r="GK55" i="8"/>
  <c r="KH55" i="8"/>
  <c r="BJ55" i="8"/>
  <c r="IK55" i="8"/>
  <c r="NU55" i="8"/>
  <c r="LO55" i="8"/>
  <c r="AI55" i="8"/>
  <c r="BP55" i="8"/>
  <c r="JG55" i="8"/>
  <c r="HU55" i="8"/>
  <c r="OC55" i="8"/>
  <c r="FC55" i="8"/>
  <c r="CJ55" i="8"/>
  <c r="BM55" i="8"/>
  <c r="KN55" i="8"/>
  <c r="IA55" i="8"/>
  <c r="AV89" i="8"/>
  <c r="HG89" i="8"/>
  <c r="NM89" i="8"/>
  <c r="MO89" i="8"/>
  <c r="DP89" i="8"/>
  <c r="CT89" i="8"/>
  <c r="NW89" i="8"/>
  <c r="JP89" i="8"/>
  <c r="JH89" i="8"/>
  <c r="LN89" i="8"/>
  <c r="GS89" i="8"/>
  <c r="KN89" i="8"/>
  <c r="IU89" i="8"/>
  <c r="GB89" i="8"/>
  <c r="DR89" i="8"/>
  <c r="KQ89" i="8"/>
  <c r="BN89" i="8"/>
  <c r="CE89" i="8"/>
  <c r="KX89" i="8"/>
  <c r="FF89" i="8"/>
  <c r="KG89" i="8"/>
  <c r="DJ89" i="8"/>
  <c r="CM89" i="8"/>
  <c r="BM89" i="8"/>
  <c r="GY89" i="8"/>
  <c r="IZ89" i="8"/>
  <c r="BY89" i="8"/>
  <c r="KT89" i="8"/>
  <c r="HQ89" i="8"/>
  <c r="MU89" i="8"/>
  <c r="MQ89" i="8"/>
  <c r="FJ89" i="8"/>
  <c r="IM89" i="8"/>
  <c r="AG89" i="8"/>
  <c r="AT89" i="8"/>
  <c r="AY89" i="8"/>
  <c r="EY89" i="8"/>
  <c r="P89" i="8"/>
  <c r="DT89" i="8"/>
  <c r="II89" i="8"/>
  <c r="BF89" i="8"/>
  <c r="IL89" i="8"/>
  <c r="ED89" i="8"/>
  <c r="MG89" i="8"/>
  <c r="DD89" i="8"/>
  <c r="HN89" i="8"/>
  <c r="MR89" i="8"/>
  <c r="JW89" i="8"/>
  <c r="BO89" i="8"/>
  <c r="FY89" i="8"/>
  <c r="NC89" i="8"/>
  <c r="KR89" i="8"/>
  <c r="FP89" i="8"/>
  <c r="DG89" i="8"/>
  <c r="CG89" i="8"/>
  <c r="KS89" i="8"/>
  <c r="CH89" i="8"/>
  <c r="EP89" i="8"/>
  <c r="NH89" i="8"/>
  <c r="AN89" i="8"/>
  <c r="JS89" i="8"/>
  <c r="HV89" i="8"/>
  <c r="FC89" i="8"/>
  <c r="BQ89" i="8"/>
  <c r="EJ89" i="8"/>
  <c r="GI89" i="8"/>
  <c r="HE89" i="8"/>
  <c r="HL89" i="8"/>
  <c r="CF89" i="8"/>
  <c r="GP89" i="8"/>
  <c r="AU89" i="8"/>
  <c r="EZ89" i="8"/>
  <c r="DH89" i="8"/>
  <c r="DS89" i="8"/>
  <c r="EG89" i="8"/>
  <c r="EB89" i="8"/>
  <c r="BW89" i="8"/>
  <c r="IB89" i="8"/>
  <c r="AJ89" i="8"/>
  <c r="CP89" i="8"/>
  <c r="LQ89" i="8"/>
  <c r="BL89" i="8"/>
  <c r="GR89" i="8"/>
  <c r="AM89" i="8"/>
  <c r="LY89" i="8"/>
  <c r="AD89" i="8"/>
  <c r="DW89" i="8"/>
  <c r="OC89" i="8"/>
  <c r="LU89" i="8"/>
  <c r="BI89" i="8"/>
  <c r="NK89" i="8"/>
  <c r="JM89" i="8"/>
  <c r="BB89" i="8"/>
  <c r="EN89" i="8"/>
  <c r="JR89" i="8"/>
  <c r="NA89" i="8"/>
  <c r="JN89" i="8"/>
  <c r="LV89" i="8"/>
  <c r="BJ89" i="8"/>
  <c r="JL89" i="8"/>
  <c r="AE89" i="8"/>
  <c r="HX89" i="8"/>
  <c r="JU89" i="8"/>
  <c r="CS89" i="8"/>
  <c r="EL89" i="8"/>
  <c r="LL89" i="8"/>
  <c r="AF89" i="8"/>
  <c r="NN89" i="8"/>
  <c r="LE89" i="8"/>
  <c r="FQ89" i="8"/>
  <c r="GW89" i="8"/>
  <c r="DY89" i="8"/>
  <c r="AP89" i="8"/>
  <c r="ML89" i="8"/>
  <c r="JJ89" i="8"/>
  <c r="HK89" i="8"/>
  <c r="FU89" i="8"/>
  <c r="GJ89" i="8"/>
  <c r="GO89" i="8"/>
  <c r="GX89" i="8"/>
  <c r="LT89" i="8"/>
  <c r="NZ89" i="8"/>
  <c r="EO89" i="8"/>
  <c r="AI89" i="8"/>
  <c r="CC89" i="8"/>
  <c r="GT89" i="8"/>
  <c r="OA89" i="8"/>
  <c r="LM89" i="8"/>
  <c r="GK89" i="8"/>
  <c r="JO89" i="8"/>
  <c r="NF89" i="8"/>
  <c r="HP89" i="8"/>
  <c r="KK89" i="8"/>
  <c r="EV89" i="8"/>
  <c r="NT89" i="8"/>
  <c r="CX89" i="8"/>
  <c r="NE89" i="8"/>
  <c r="KV89" i="8"/>
  <c r="KE89" i="8"/>
  <c r="NJ89" i="8"/>
  <c r="FA89" i="8"/>
  <c r="NQ89" i="8"/>
  <c r="LD89" i="8"/>
  <c r="MV89" i="8"/>
  <c r="CR89" i="8"/>
  <c r="MJ89" i="8"/>
  <c r="BZ89" i="8"/>
  <c r="MX89" i="8"/>
  <c r="BT89" i="8"/>
  <c r="MT89" i="8"/>
  <c r="FD89" i="8"/>
  <c r="CW89" i="8"/>
  <c r="IX89" i="8"/>
  <c r="AL89" i="8"/>
  <c r="HO89" i="8"/>
  <c r="IW89" i="8"/>
  <c r="EA89" i="8"/>
  <c r="MZ89" i="8"/>
  <c r="FX89" i="8"/>
  <c r="CZ89" i="8"/>
  <c r="NG89" i="8"/>
  <c r="KI89" i="8"/>
  <c r="CL89" i="8"/>
  <c r="AO89" i="8"/>
  <c r="MW89" i="8"/>
  <c r="EX89" i="8"/>
  <c r="IG89" i="8"/>
  <c r="GD89" i="8"/>
  <c r="DN89" i="8"/>
  <c r="HM89" i="8"/>
  <c r="GA89" i="8"/>
  <c r="ES89" i="8"/>
  <c r="LR89" i="8"/>
  <c r="FR89" i="8"/>
  <c r="KH89" i="8"/>
  <c r="BD89" i="8"/>
  <c r="JA89" i="8"/>
  <c r="KP89" i="8"/>
  <c r="JQ89" i="8"/>
  <c r="IC89" i="8"/>
  <c r="DF89" i="8"/>
  <c r="MF89" i="8"/>
  <c r="ET89" i="8"/>
  <c r="BX89" i="8"/>
  <c r="ME89" i="8"/>
  <c r="JV89" i="8"/>
  <c r="HR89" i="8"/>
  <c r="EH89" i="8"/>
  <c r="KM89" i="8"/>
  <c r="EC89" i="8"/>
  <c r="NB89" i="8"/>
  <c r="BC89" i="8"/>
  <c r="GM89" i="8"/>
  <c r="KL89" i="8"/>
  <c r="AW89" i="8"/>
  <c r="HA89" i="8"/>
  <c r="IT89" i="8"/>
  <c r="ND89" i="8"/>
  <c r="BG89" i="8"/>
  <c r="HS89" i="8"/>
  <c r="BA89" i="8"/>
  <c r="MH89" i="8"/>
  <c r="HI89" i="8"/>
  <c r="CK89" i="8"/>
  <c r="LK89" i="8"/>
  <c r="DU89" i="8"/>
  <c r="AX89" i="8"/>
  <c r="MA89" i="8"/>
  <c r="MI89" i="8"/>
  <c r="IK89" i="8"/>
  <c r="MM89" i="8"/>
  <c r="DQ89" i="8"/>
  <c r="BR89" i="8"/>
  <c r="JB89" i="8"/>
  <c r="IY89" i="8"/>
  <c r="IO89" i="8"/>
  <c r="LJ89" i="8"/>
  <c r="LH89" i="8"/>
  <c r="CY89" i="8"/>
  <c r="KC89" i="8"/>
  <c r="JF89" i="8"/>
  <c r="EU89" i="8"/>
  <c r="GV89" i="8"/>
  <c r="FH89" i="8"/>
  <c r="NU89" i="8"/>
  <c r="GC89" i="8"/>
  <c r="DV89" i="8"/>
  <c r="BP89" i="8"/>
  <c r="HJ89" i="8"/>
  <c r="CV89" i="8"/>
  <c r="NY89" i="8"/>
  <c r="LA89" i="8"/>
  <c r="LC89" i="8"/>
  <c r="IS89" i="8"/>
  <c r="FM89" i="8"/>
  <c r="LO89" i="8"/>
  <c r="IA89" i="8"/>
  <c r="GQ89" i="8"/>
  <c r="HW89" i="8"/>
  <c r="FB89" i="8"/>
  <c r="EM89" i="8"/>
  <c r="HF89" i="8"/>
  <c r="JZ89" i="8"/>
  <c r="CU89" i="8"/>
  <c r="MB89" i="8"/>
  <c r="MN89" i="8"/>
  <c r="LP89" i="8"/>
  <c r="CN89" i="8"/>
  <c r="GH89" i="8"/>
  <c r="MK89" i="8"/>
  <c r="CD89" i="8"/>
  <c r="KA89" i="8"/>
  <c r="GN89" i="8"/>
  <c r="BV89" i="8"/>
  <c r="MY89" i="8"/>
  <c r="KB89" i="8"/>
  <c r="KD89" i="8"/>
  <c r="LF89" i="8"/>
  <c r="GF89" i="8"/>
  <c r="JI89" i="8"/>
  <c r="KJ89" i="8"/>
  <c r="NR89" i="8"/>
  <c r="EW89" i="8"/>
  <c r="DX89" i="8"/>
  <c r="AC89" i="8"/>
  <c r="DM89" i="8"/>
  <c r="NX89" i="8"/>
  <c r="EQ89" i="8"/>
  <c r="GG89" i="8"/>
  <c r="MS89" i="8"/>
  <c r="FZ89" i="8"/>
  <c r="AK89" i="8"/>
  <c r="KO89" i="8"/>
  <c r="DK89" i="8"/>
  <c r="IR89" i="8"/>
  <c r="CA89" i="8"/>
  <c r="AS89" i="8"/>
  <c r="LX89" i="8"/>
  <c r="JC89" i="8"/>
  <c r="JE89" i="8"/>
  <c r="KF89" i="8"/>
  <c r="HT89" i="8"/>
  <c r="DL89" i="8"/>
  <c r="IN89" i="8"/>
  <c r="DE89" i="8"/>
  <c r="EE89" i="8"/>
  <c r="AZ89" i="8"/>
  <c r="OB89" i="8"/>
  <c r="EF89" i="8"/>
  <c r="NV89" i="8"/>
  <c r="HC89" i="8"/>
  <c r="FN89" i="8"/>
  <c r="NO89" i="8"/>
  <c r="BS89" i="8"/>
  <c r="EK89" i="8"/>
  <c r="DZ89" i="8"/>
  <c r="NI89" i="8"/>
  <c r="IQ89" i="8"/>
  <c r="AR89" i="8"/>
  <c r="HB89" i="8"/>
  <c r="KY89" i="8"/>
  <c r="HY89" i="8"/>
  <c r="ID89" i="8"/>
  <c r="JG89" i="8"/>
  <c r="GU89" i="8"/>
  <c r="IJ89" i="8"/>
  <c r="FK89" i="8"/>
  <c r="DI89" i="8"/>
  <c r="MD89" i="8"/>
  <c r="LW89" i="8"/>
  <c r="LB89" i="8"/>
  <c r="IF89" i="8"/>
  <c r="AQ89" i="8"/>
  <c r="DB89" i="8"/>
  <c r="IP89" i="8"/>
  <c r="CQ89" i="8"/>
  <c r="FS89" i="8"/>
  <c r="FW89" i="8"/>
  <c r="GE89" i="8"/>
  <c r="GL89" i="8"/>
  <c r="NL89" i="8"/>
  <c r="JK89" i="8"/>
  <c r="BK89" i="8"/>
  <c r="DC89" i="8"/>
  <c r="GZ89" i="8"/>
  <c r="DA89" i="8"/>
  <c r="IH89" i="8"/>
  <c r="FT89" i="8"/>
  <c r="FO89" i="8"/>
  <c r="BH89" i="8"/>
  <c r="FG89" i="8"/>
  <c r="CJ89" i="8"/>
  <c r="CO89" i="8"/>
  <c r="LZ89" i="8"/>
  <c r="FE89" i="8"/>
  <c r="NS89" i="8"/>
  <c r="KW89" i="8"/>
  <c r="MP89" i="8"/>
  <c r="HH89" i="8"/>
  <c r="MC89" i="8"/>
  <c r="JD89" i="8"/>
  <c r="FI89" i="8"/>
  <c r="LS89" i="8"/>
  <c r="IE89" i="8"/>
  <c r="BE89" i="8"/>
  <c r="EI89" i="8"/>
  <c r="FL89" i="8"/>
  <c r="JT89" i="8"/>
  <c r="CB89" i="8"/>
  <c r="HD89" i="8"/>
  <c r="ER89" i="8"/>
  <c r="DO89" i="8"/>
  <c r="NP89" i="8"/>
  <c r="CI89" i="8"/>
  <c r="AH89" i="8"/>
  <c r="LI89" i="8"/>
  <c r="JY89" i="8"/>
  <c r="HZ89" i="8"/>
  <c r="KU89" i="8"/>
  <c r="JX89" i="8"/>
  <c r="FV89" i="8"/>
  <c r="LG89" i="8"/>
  <c r="IV89" i="8"/>
  <c r="KZ89" i="8"/>
  <c r="HU89" i="8"/>
  <c r="O88" i="12"/>
  <c r="BU89" i="8"/>
  <c r="NR56" i="8"/>
  <c r="KK56" i="8"/>
  <c r="LE56" i="8"/>
  <c r="GW56" i="8"/>
  <c r="CA56" i="8"/>
  <c r="KZ56" i="8"/>
  <c r="IM56" i="8"/>
  <c r="BD56" i="8"/>
  <c r="ND56" i="8"/>
  <c r="JS56" i="8"/>
  <c r="MW56" i="8"/>
  <c r="HQ56" i="8"/>
  <c r="HX56" i="8"/>
  <c r="II56" i="8"/>
  <c r="JB56" i="8"/>
  <c r="HY56" i="8"/>
  <c r="EW56" i="8"/>
  <c r="GT56" i="8"/>
  <c r="AP56" i="8"/>
  <c r="FN56" i="8"/>
  <c r="NO56" i="8"/>
  <c r="KG56" i="8"/>
  <c r="EE56" i="8"/>
  <c r="GC56" i="8"/>
  <c r="CH56" i="8"/>
  <c r="EF56" i="8"/>
  <c r="JL56" i="8"/>
  <c r="OC56" i="8"/>
  <c r="MY56" i="8"/>
  <c r="BI56" i="8"/>
  <c r="MK56" i="8"/>
  <c r="JV56" i="8"/>
  <c r="BJ56" i="8"/>
  <c r="BB56" i="8"/>
  <c r="NI56" i="8"/>
  <c r="JF56" i="8"/>
  <c r="GM56" i="8"/>
  <c r="IE56" i="8"/>
  <c r="AI56" i="8"/>
  <c r="EV56" i="8"/>
  <c r="AM56" i="8"/>
  <c r="AE56" i="8"/>
  <c r="EP56" i="8"/>
  <c r="BS56" i="8"/>
  <c r="MD56" i="8"/>
  <c r="DK56" i="8"/>
  <c r="NE56" i="8"/>
  <c r="IK56" i="8"/>
  <c r="LJ56" i="8"/>
  <c r="LZ56" i="8"/>
  <c r="CC56" i="8"/>
  <c r="CU56" i="8"/>
  <c r="LH56" i="8"/>
  <c r="KP56" i="8"/>
  <c r="FY56" i="8"/>
  <c r="CV56" i="8"/>
  <c r="GV56" i="8"/>
  <c r="HC56" i="8"/>
  <c r="HJ56" i="8"/>
  <c r="IC56" i="8"/>
  <c r="FW56" i="8"/>
  <c r="LT56" i="8"/>
  <c r="MX56" i="8"/>
  <c r="NG56" i="8"/>
  <c r="HI56" i="8"/>
  <c r="FJ56" i="8"/>
  <c r="KY56" i="8"/>
  <c r="HM56" i="8"/>
  <c r="IF56" i="8"/>
  <c r="LY56" i="8"/>
  <c r="AU56" i="8"/>
  <c r="DH56" i="8"/>
  <c r="FE56" i="8"/>
  <c r="ER56" i="8"/>
  <c r="HR56" i="8"/>
  <c r="P56" i="8"/>
  <c r="ME56" i="8"/>
  <c r="HP56" i="8"/>
  <c r="AH56" i="8"/>
  <c r="MN56" i="8"/>
  <c r="IG56" i="8"/>
  <c r="FL56" i="8"/>
  <c r="GD56" i="8"/>
  <c r="MO56" i="8"/>
  <c r="IY56" i="8"/>
  <c r="NJ56" i="8"/>
  <c r="AV56" i="8"/>
  <c r="KE56" i="8"/>
  <c r="NV56" i="8"/>
  <c r="NN56" i="8"/>
  <c r="JX56" i="8"/>
  <c r="IJ56" i="8"/>
  <c r="JZ56" i="8"/>
  <c r="HD56" i="8"/>
  <c r="JM56" i="8"/>
  <c r="MI56" i="8"/>
  <c r="JE56" i="8"/>
  <c r="AL56" i="8"/>
  <c r="LL56" i="8"/>
  <c r="HU56" i="8"/>
  <c r="KT56" i="8"/>
  <c r="GA56" i="8"/>
  <c r="GH56" i="8"/>
  <c r="GJ56" i="8"/>
  <c r="HB56" i="8"/>
  <c r="JW56" i="8"/>
  <c r="JT56" i="8"/>
  <c r="GZ56" i="8"/>
  <c r="BX56" i="8"/>
  <c r="DM56" i="8"/>
  <c r="AR56" i="8"/>
  <c r="NB56" i="8"/>
  <c r="KH56" i="8"/>
  <c r="IA56" i="8"/>
  <c r="CK56" i="8"/>
  <c r="HO56" i="8"/>
  <c r="BO56" i="8"/>
  <c r="BU56" i="8"/>
  <c r="EI56" i="8"/>
  <c r="DF56" i="8"/>
  <c r="KF56" i="8"/>
  <c r="JQ56" i="8"/>
  <c r="DZ56" i="8"/>
  <c r="LN56" i="8"/>
  <c r="LS56" i="8"/>
  <c r="HH56" i="8"/>
  <c r="EJ56" i="8"/>
  <c r="FC56" i="8"/>
  <c r="KO56" i="8"/>
  <c r="EU56" i="8"/>
  <c r="LB56" i="8"/>
  <c r="LX56" i="8"/>
  <c r="BG56" i="8"/>
  <c r="BA56" i="8"/>
  <c r="FK56" i="8"/>
  <c r="FD56" i="8"/>
  <c r="JY56" i="8"/>
  <c r="EX56" i="8"/>
  <c r="JA56" i="8"/>
  <c r="NX56" i="8"/>
  <c r="ID56" i="8"/>
  <c r="KN56" i="8"/>
  <c r="JJ56" i="8"/>
  <c r="NK56" i="8"/>
  <c r="LF56" i="8"/>
  <c r="FQ56" i="8"/>
  <c r="BW56" i="8"/>
  <c r="FM56" i="8"/>
  <c r="FI56" i="8"/>
  <c r="FZ56" i="8"/>
  <c r="HW56" i="8"/>
  <c r="FS56" i="8"/>
  <c r="GY56" i="8"/>
  <c r="NH56" i="8"/>
  <c r="GE56" i="8"/>
  <c r="BC56" i="8"/>
  <c r="IH56" i="8"/>
  <c r="GK56" i="8"/>
  <c r="GO56" i="8"/>
  <c r="CL56" i="8"/>
  <c r="ED56" i="8"/>
  <c r="ET56" i="8"/>
  <c r="MC56" i="8"/>
  <c r="DS56" i="8"/>
  <c r="CZ56" i="8"/>
  <c r="BH56" i="8"/>
  <c r="KM56" i="8"/>
  <c r="FU56" i="8"/>
  <c r="GQ56" i="8"/>
  <c r="KX56" i="8"/>
  <c r="GG56" i="8"/>
  <c r="DI56" i="8"/>
  <c r="EC56" i="8"/>
  <c r="IN56" i="8"/>
  <c r="AK56" i="8"/>
  <c r="IT56" i="8"/>
  <c r="GF56" i="8"/>
  <c r="GI56" i="8"/>
  <c r="BY56" i="8"/>
  <c r="LG56" i="8"/>
  <c r="BP56" i="8"/>
  <c r="EO56" i="8"/>
  <c r="MR56" i="8"/>
  <c r="CS56" i="8"/>
  <c r="MT56" i="8"/>
  <c r="JR56" i="8"/>
  <c r="BR56" i="8"/>
  <c r="JC56" i="8"/>
  <c r="HN56" i="8"/>
  <c r="IO56" i="8"/>
  <c r="BT56" i="8"/>
  <c r="CR56" i="8"/>
  <c r="DW56" i="8"/>
  <c r="EH56" i="8"/>
  <c r="FA56" i="8"/>
  <c r="FV56" i="8"/>
  <c r="DR56" i="8"/>
  <c r="GX56" i="8"/>
  <c r="KW56" i="8"/>
  <c r="DD56" i="8"/>
  <c r="HK56" i="8"/>
  <c r="FP56" i="8"/>
  <c r="EZ56" i="8"/>
  <c r="AO56" i="8"/>
  <c r="ES56" i="8"/>
  <c r="IZ56" i="8"/>
  <c r="EL56" i="8"/>
  <c r="EQ56" i="8"/>
  <c r="AQ56" i="8"/>
  <c r="OA56" i="8"/>
  <c r="FT56" i="8"/>
  <c r="OB56" i="8"/>
  <c r="KD56" i="8"/>
  <c r="DN56" i="8"/>
  <c r="AZ56" i="8"/>
  <c r="AY56" i="8"/>
  <c r="CI56" i="8"/>
  <c r="DC56" i="8"/>
  <c r="GN56" i="8"/>
  <c r="KV56" i="8"/>
  <c r="HZ56" i="8"/>
  <c r="DU56" i="8"/>
  <c r="CF56" i="8"/>
  <c r="EN56" i="8"/>
  <c r="LR56" i="8"/>
  <c r="CT56" i="8"/>
  <c r="LC56" i="8"/>
  <c r="LV56" i="8"/>
  <c r="MP56" i="8"/>
  <c r="HA56" i="8"/>
  <c r="FR56" i="8"/>
  <c r="IX56" i="8"/>
  <c r="LP56" i="8"/>
  <c r="DX56" i="8"/>
  <c r="HE56" i="8"/>
  <c r="DT56" i="8"/>
  <c r="AT56" i="8"/>
  <c r="KC56" i="8"/>
  <c r="DG56" i="8"/>
  <c r="EA56" i="8"/>
  <c r="DV56" i="8"/>
  <c r="BN56" i="8"/>
  <c r="IW56" i="8"/>
  <c r="KB56" i="8"/>
  <c r="NP56" i="8"/>
  <c r="AC56" i="8"/>
  <c r="DB56" i="8"/>
  <c r="EG56" i="8"/>
  <c r="MJ56" i="8"/>
  <c r="JK56" i="8"/>
  <c r="HG56" i="8"/>
  <c r="CO56" i="8"/>
  <c r="JO56" i="8"/>
  <c r="DP56" i="8"/>
  <c r="CW56" i="8"/>
  <c r="EY56" i="8"/>
  <c r="AF56" i="8"/>
  <c r="NW56" i="8"/>
  <c r="NZ56" i="8"/>
  <c r="LA56" i="8"/>
  <c r="DA56" i="8"/>
  <c r="O55" i="12"/>
  <c r="BZ56" i="8"/>
  <c r="EM56" i="8"/>
  <c r="GS56" i="8"/>
  <c r="DJ56" i="8"/>
  <c r="CY56" i="8"/>
  <c r="MH56" i="8"/>
  <c r="BK56" i="8"/>
  <c r="LU56" i="8"/>
  <c r="EB56" i="8"/>
  <c r="HT56" i="8"/>
  <c r="MA56" i="8"/>
  <c r="LD56" i="8"/>
  <c r="JN56" i="8"/>
  <c r="CD56" i="8"/>
  <c r="FG56" i="8"/>
  <c r="GL56" i="8"/>
  <c r="NA56" i="8"/>
  <c r="NS56" i="8"/>
  <c r="MB56" i="8"/>
  <c r="BM56" i="8"/>
  <c r="AD56" i="8"/>
  <c r="NF56" i="8"/>
  <c r="MQ56" i="8"/>
  <c r="BQ56" i="8"/>
  <c r="NT56" i="8"/>
  <c r="IV56" i="8"/>
  <c r="JG56" i="8"/>
  <c r="MU56" i="8"/>
  <c r="LK56" i="8"/>
  <c r="NC56" i="8"/>
  <c r="FX56" i="8"/>
  <c r="NU56" i="8"/>
  <c r="AS56" i="8"/>
  <c r="NQ56" i="8"/>
  <c r="KQ56" i="8"/>
  <c r="IR56" i="8"/>
  <c r="JI56" i="8"/>
  <c r="HV56" i="8"/>
  <c r="EK56" i="8"/>
  <c r="MV56" i="8"/>
  <c r="JP56" i="8"/>
  <c r="IP56" i="8"/>
  <c r="KS56" i="8"/>
  <c r="JH56" i="8"/>
  <c r="CG56" i="8"/>
  <c r="AW56" i="8"/>
  <c r="CJ56" i="8"/>
  <c r="CM56" i="8"/>
  <c r="CP56" i="8"/>
  <c r="BF56" i="8"/>
  <c r="LI56" i="8"/>
  <c r="ML56" i="8"/>
  <c r="MF56" i="8"/>
  <c r="BL56" i="8"/>
  <c r="MM56" i="8"/>
  <c r="DQ56" i="8"/>
  <c r="AG56" i="8"/>
  <c r="GU56" i="8"/>
  <c r="MZ56" i="8"/>
  <c r="BE56" i="8"/>
  <c r="KJ56" i="8"/>
  <c r="GB56" i="8"/>
  <c r="HF56" i="8"/>
  <c r="AN56" i="8"/>
  <c r="HS56" i="8"/>
  <c r="CQ56" i="8"/>
  <c r="CE56" i="8"/>
  <c r="NM56" i="8"/>
  <c r="LW56" i="8"/>
  <c r="LQ56" i="8"/>
  <c r="IU56" i="8"/>
  <c r="IL56" i="8"/>
  <c r="IS56" i="8"/>
  <c r="KL56" i="8"/>
  <c r="KA56" i="8"/>
  <c r="NY56" i="8"/>
  <c r="KR56" i="8"/>
  <c r="FH56" i="8"/>
  <c r="NL56" i="8"/>
  <c r="DY56" i="8"/>
  <c r="DL56" i="8"/>
  <c r="AX56" i="8"/>
  <c r="MG56" i="8"/>
  <c r="LO56" i="8"/>
  <c r="IB56" i="8"/>
  <c r="KU56" i="8"/>
  <c r="BV56" i="8"/>
  <c r="AJ56" i="8"/>
  <c r="KI56" i="8"/>
  <c r="LM56" i="8"/>
  <c r="JD56" i="8"/>
  <c r="HL56" i="8"/>
  <c r="GP56" i="8"/>
  <c r="DE56" i="8"/>
  <c r="CN56" i="8"/>
  <c r="IQ56" i="8"/>
  <c r="FB56" i="8"/>
  <c r="FF56" i="8"/>
  <c r="JU56" i="8"/>
  <c r="CX56" i="8"/>
  <c r="MS56" i="8"/>
  <c r="GR56" i="8"/>
  <c r="FO56" i="8"/>
  <c r="DO56" i="8"/>
  <c r="CB56" i="8"/>
  <c r="MO80" i="8"/>
  <c r="BR80" i="8"/>
  <c r="MS80" i="8"/>
  <c r="EB80" i="8"/>
  <c r="EI80" i="8"/>
  <c r="IE80" i="8"/>
  <c r="BF80" i="8"/>
  <c r="GV80" i="8"/>
  <c r="IZ80" i="8"/>
  <c r="FQ80" i="8"/>
  <c r="LG80" i="8"/>
  <c r="GR80" i="8"/>
  <c r="KU80" i="8"/>
  <c r="NS80" i="8"/>
  <c r="IA80" i="8"/>
  <c r="GG80" i="8"/>
  <c r="NM80" i="8"/>
  <c r="EU80" i="8"/>
  <c r="LO80" i="8"/>
  <c r="DB80" i="8"/>
  <c r="GK80" i="8"/>
  <c r="AS80" i="8"/>
  <c r="HU80" i="8"/>
  <c r="LB80" i="8"/>
  <c r="DI80" i="8"/>
  <c r="EH80" i="8"/>
  <c r="BS80" i="8"/>
  <c r="LP80" i="8"/>
  <c r="KS80" i="8"/>
  <c r="MT80" i="8"/>
  <c r="MB80" i="8"/>
  <c r="FB80" i="8"/>
  <c r="HA80" i="8"/>
  <c r="NH80" i="8"/>
  <c r="AE80" i="8"/>
  <c r="IB80" i="8"/>
  <c r="LK80" i="8"/>
  <c r="BV80" i="8"/>
  <c r="HW80" i="8"/>
  <c r="BO80" i="8"/>
  <c r="NO80" i="8"/>
  <c r="BP80" i="8"/>
  <c r="JI80" i="8"/>
  <c r="KQ80" i="8"/>
  <c r="LX80" i="8"/>
  <c r="IW80" i="8"/>
  <c r="EQ80" i="8"/>
  <c r="GD80" i="8"/>
  <c r="JP80" i="8"/>
  <c r="BA80" i="8"/>
  <c r="NG80" i="8"/>
  <c r="ES80" i="8"/>
  <c r="NI80" i="8"/>
  <c r="CL80" i="8"/>
  <c r="GL80" i="8"/>
  <c r="AK80" i="8"/>
  <c r="FP80" i="8"/>
  <c r="JG80" i="8"/>
  <c r="CJ80" i="8"/>
  <c r="EW80" i="8"/>
  <c r="LM80" i="8"/>
  <c r="KJ80" i="8"/>
  <c r="AJ80" i="8"/>
  <c r="DM80" i="8"/>
  <c r="AD80" i="8"/>
  <c r="MZ80" i="8"/>
  <c r="GZ80" i="8"/>
  <c r="NA80" i="8"/>
  <c r="FU80" i="8"/>
  <c r="EC80" i="8"/>
  <c r="LJ80" i="8"/>
  <c r="CA80" i="8"/>
  <c r="FE80" i="8"/>
  <c r="IC80" i="8"/>
  <c r="MR80" i="8"/>
  <c r="JD80" i="8"/>
  <c r="CQ80" i="8"/>
  <c r="MJ80" i="8"/>
  <c r="NV80" i="8"/>
  <c r="DC80" i="8"/>
  <c r="NB80" i="8"/>
  <c r="IJ80" i="8"/>
  <c r="ID80" i="8"/>
  <c r="KH80" i="8"/>
  <c r="AZ80" i="8"/>
  <c r="HR80" i="8"/>
  <c r="HO80" i="8"/>
  <c r="BH80" i="8"/>
  <c r="HF80" i="8"/>
  <c r="LQ80" i="8"/>
  <c r="MH80" i="8"/>
  <c r="NT80" i="8"/>
  <c r="BE80" i="8"/>
  <c r="HL80" i="8"/>
  <c r="GE80" i="8"/>
  <c r="GH80" i="8"/>
  <c r="BW80" i="8"/>
  <c r="NY80" i="8"/>
  <c r="HJ80" i="8"/>
  <c r="JK80" i="8"/>
  <c r="FS80" i="8"/>
  <c r="OC80" i="8"/>
  <c r="DF80" i="8"/>
  <c r="JO80" i="8"/>
  <c r="BY80" i="8"/>
  <c r="GS80" i="8"/>
  <c r="KI80" i="8"/>
  <c r="ML80" i="8"/>
  <c r="GU80" i="8"/>
  <c r="CC80" i="8"/>
  <c r="FJ80" i="8"/>
  <c r="JV80" i="8"/>
  <c r="NK80" i="8"/>
  <c r="AO80" i="8"/>
  <c r="FT80" i="8"/>
  <c r="CY80" i="8"/>
  <c r="LH80" i="8"/>
  <c r="NN80" i="8"/>
  <c r="IN80" i="8"/>
  <c r="HE80" i="8"/>
  <c r="JF80" i="8"/>
  <c r="MI80" i="8"/>
  <c r="CZ80" i="8"/>
  <c r="EL80" i="8"/>
  <c r="CX80" i="8"/>
  <c r="GW80" i="8"/>
  <c r="JZ80" i="8"/>
  <c r="DO80" i="8"/>
  <c r="ND80" i="8"/>
  <c r="JS80" i="8"/>
  <c r="MU80" i="8"/>
  <c r="KL80" i="8"/>
  <c r="LN80" i="8"/>
  <c r="AP80" i="8"/>
  <c r="MD80" i="8"/>
  <c r="BU80" i="8"/>
  <c r="LU80" i="8"/>
  <c r="KM80" i="8"/>
  <c r="LD80" i="8"/>
  <c r="KT80" i="8"/>
  <c r="CG80" i="8"/>
  <c r="IK80" i="8"/>
  <c r="GC80" i="8"/>
  <c r="CS80" i="8"/>
  <c r="LC80" i="8"/>
  <c r="GB80" i="8"/>
  <c r="NZ80" i="8"/>
  <c r="NW80" i="8"/>
  <c r="DR80" i="8"/>
  <c r="MF80" i="8"/>
  <c r="BB80" i="8"/>
  <c r="GO80" i="8"/>
  <c r="AQ80" i="8"/>
  <c r="DZ80" i="8"/>
  <c r="GM80" i="8"/>
  <c r="FH80" i="8"/>
  <c r="HS80" i="8"/>
  <c r="JW80" i="8"/>
  <c r="CI80" i="8"/>
  <c r="DD80" i="8"/>
  <c r="DT80" i="8"/>
  <c r="KN80" i="8"/>
  <c r="GY80" i="8"/>
  <c r="EN80" i="8"/>
  <c r="MG80" i="8"/>
  <c r="JH80" i="8"/>
  <c r="FR80" i="8"/>
  <c r="CD80" i="8"/>
  <c r="BK80" i="8"/>
  <c r="DE80" i="8"/>
  <c r="CW80" i="8"/>
  <c r="OA80" i="8"/>
  <c r="FF80" i="8"/>
  <c r="BG80" i="8"/>
  <c r="HX80" i="8"/>
  <c r="KW80" i="8"/>
  <c r="EM80" i="8"/>
  <c r="NX80" i="8"/>
  <c r="MY80" i="8"/>
  <c r="AH80" i="8"/>
  <c r="BT80" i="8"/>
  <c r="IL80" i="8"/>
  <c r="DV80" i="8"/>
  <c r="NU80" i="8"/>
  <c r="DY80" i="8"/>
  <c r="EG80" i="8"/>
  <c r="LI80" i="8"/>
  <c r="JT80" i="8"/>
  <c r="IF80" i="8"/>
  <c r="AR80" i="8"/>
  <c r="EE80" i="8"/>
  <c r="NP80" i="8"/>
  <c r="IR80" i="8"/>
  <c r="JR80" i="8"/>
  <c r="BL80" i="8"/>
  <c r="FG80" i="8"/>
  <c r="FX80" i="8"/>
  <c r="DQ80" i="8"/>
  <c r="NJ80" i="8"/>
  <c r="CF80" i="8"/>
  <c r="HK80" i="8"/>
  <c r="BQ80" i="8"/>
  <c r="ET80" i="8"/>
  <c r="MV80" i="8"/>
  <c r="IP80" i="8"/>
  <c r="AI80" i="8"/>
  <c r="GF80" i="8"/>
  <c r="MW80" i="8"/>
  <c r="LF80" i="8"/>
  <c r="AV80" i="8"/>
  <c r="LZ80" i="8"/>
  <c r="FK80" i="8"/>
  <c r="MA80" i="8"/>
  <c r="IH80" i="8"/>
  <c r="HN80" i="8"/>
  <c r="IQ80" i="8"/>
  <c r="KB80" i="8"/>
  <c r="KG80" i="8"/>
  <c r="ER80" i="8"/>
  <c r="IS80" i="8"/>
  <c r="ME80" i="8"/>
  <c r="LT80" i="8"/>
  <c r="JJ80" i="8"/>
  <c r="CK80" i="8"/>
  <c r="JA80" i="8"/>
  <c r="LS80" i="8"/>
  <c r="FM80" i="8"/>
  <c r="AL80" i="8"/>
  <c r="KO80" i="8"/>
  <c r="AG80" i="8"/>
  <c r="MX80" i="8"/>
  <c r="HY80" i="8"/>
  <c r="KX80" i="8"/>
  <c r="O79" i="12"/>
  <c r="GI80" i="8"/>
  <c r="IM80" i="8"/>
  <c r="LL80" i="8"/>
  <c r="LV80" i="8"/>
  <c r="FW80" i="8"/>
  <c r="CH80" i="8"/>
  <c r="EK80" i="8"/>
  <c r="NC80" i="8"/>
  <c r="DL80" i="8"/>
  <c r="GX80" i="8"/>
  <c r="NF80" i="8"/>
  <c r="KV80" i="8"/>
  <c r="CT80" i="8"/>
  <c r="AU80" i="8"/>
  <c r="EY80" i="8"/>
  <c r="CN80" i="8"/>
  <c r="DJ80" i="8"/>
  <c r="IG80" i="8"/>
  <c r="CP80" i="8"/>
  <c r="FN80" i="8"/>
  <c r="BD80" i="8"/>
  <c r="HI80" i="8"/>
  <c r="KP80" i="8"/>
  <c r="EP80" i="8"/>
  <c r="IT80" i="8"/>
  <c r="MN80" i="8"/>
  <c r="AN80" i="8"/>
  <c r="EV80" i="8"/>
  <c r="JL80" i="8"/>
  <c r="FA80" i="8"/>
  <c r="JM80" i="8"/>
  <c r="CR80" i="8"/>
  <c r="DW80" i="8"/>
  <c r="IU80" i="8"/>
  <c r="JE80" i="8"/>
  <c r="GT80" i="8"/>
  <c r="HP80" i="8"/>
  <c r="EF80" i="8"/>
  <c r="IV80" i="8"/>
  <c r="MQ80" i="8"/>
  <c r="DP80" i="8"/>
  <c r="KD80" i="8"/>
  <c r="MP80" i="8"/>
  <c r="GJ80" i="8"/>
  <c r="BI80" i="8"/>
  <c r="DA80" i="8"/>
  <c r="HQ80" i="8"/>
  <c r="OB80" i="8"/>
  <c r="LA80" i="8"/>
  <c r="IO80" i="8"/>
  <c r="KC80" i="8"/>
  <c r="FC80" i="8"/>
  <c r="BC80" i="8"/>
  <c r="FD80" i="8"/>
  <c r="MM80" i="8"/>
  <c r="AY80" i="8"/>
  <c r="LW80" i="8"/>
  <c r="JQ80" i="8"/>
  <c r="KR80" i="8"/>
  <c r="HC80" i="8"/>
  <c r="HM80" i="8"/>
  <c r="FZ80" i="8"/>
  <c r="AM80" i="8"/>
  <c r="CB80" i="8"/>
  <c r="GA80" i="8"/>
  <c r="KK80" i="8"/>
  <c r="EO80" i="8"/>
  <c r="JC80" i="8"/>
  <c r="DN80" i="8"/>
  <c r="FL80" i="8"/>
  <c r="BZ80" i="8"/>
  <c r="DU80" i="8"/>
  <c r="CU80" i="8"/>
  <c r="ED80" i="8"/>
  <c r="FY80" i="8"/>
  <c r="CV80" i="8"/>
  <c r="KF80" i="8"/>
  <c r="HT80" i="8"/>
  <c r="AW80" i="8"/>
  <c r="MC80" i="8"/>
  <c r="AT80" i="8"/>
  <c r="CE80" i="8"/>
  <c r="JU80" i="8"/>
  <c r="MK80" i="8"/>
  <c r="GN80" i="8"/>
  <c r="LY80" i="8"/>
  <c r="JX80" i="8"/>
  <c r="NQ80" i="8"/>
  <c r="EX80" i="8"/>
  <c r="LE80" i="8"/>
  <c r="NL80" i="8"/>
  <c r="HG80" i="8"/>
  <c r="IY80" i="8"/>
  <c r="DX80" i="8"/>
  <c r="KA80" i="8"/>
  <c r="DS80" i="8"/>
  <c r="BM80" i="8"/>
  <c r="CM80" i="8"/>
  <c r="IX80" i="8"/>
  <c r="EZ80" i="8"/>
  <c r="NE80" i="8"/>
  <c r="FI80" i="8"/>
  <c r="HZ80" i="8"/>
  <c r="HV80" i="8"/>
  <c r="BJ80" i="8"/>
  <c r="JB80" i="8"/>
  <c r="FO80" i="8"/>
  <c r="AF80" i="8"/>
  <c r="DH80" i="8"/>
  <c r="AX80" i="8"/>
  <c r="JN80" i="8"/>
  <c r="GQ80" i="8"/>
  <c r="DG80" i="8"/>
  <c r="HB80" i="8"/>
  <c r="HH80" i="8"/>
  <c r="FV80" i="8"/>
  <c r="JY80" i="8"/>
  <c r="LR80" i="8"/>
  <c r="BN80" i="8"/>
  <c r="II80" i="8"/>
  <c r="KE80" i="8"/>
  <c r="AC80" i="8"/>
  <c r="KY80" i="8"/>
  <c r="BX80" i="8"/>
  <c r="KZ80" i="8"/>
  <c r="GP80" i="8"/>
  <c r="EA80" i="8"/>
  <c r="CO80" i="8"/>
  <c r="P80" i="8"/>
  <c r="NR80" i="8"/>
  <c r="EJ80" i="8"/>
  <c r="HD80" i="8"/>
  <c r="DK80" i="8"/>
  <c r="HZ59" i="8"/>
  <c r="HG59" i="8"/>
  <c r="CE59" i="8"/>
  <c r="AH59" i="8"/>
  <c r="JK59" i="8"/>
  <c r="BJ59" i="8"/>
  <c r="HH59" i="8"/>
  <c r="KR59" i="8"/>
  <c r="ND59" i="8"/>
  <c r="EC59" i="8"/>
  <c r="BQ59" i="8"/>
  <c r="MW59" i="8"/>
  <c r="HA59" i="8"/>
  <c r="GB59" i="8"/>
  <c r="FL59" i="8"/>
  <c r="AW59" i="8"/>
  <c r="FA59" i="8"/>
  <c r="NU59" i="8"/>
  <c r="FP59" i="8"/>
  <c r="BB59" i="8"/>
  <c r="GO59" i="8"/>
  <c r="DS59" i="8"/>
  <c r="NM59" i="8"/>
  <c r="LV59" i="8"/>
  <c r="IW59" i="8"/>
  <c r="HE59" i="8"/>
  <c r="GI59" i="8"/>
  <c r="GX59" i="8"/>
  <c r="KD59" i="8"/>
  <c r="IP59" i="8"/>
  <c r="DG59" i="8"/>
  <c r="NH59" i="8"/>
  <c r="LW59" i="8"/>
  <c r="KX59" i="8"/>
  <c r="CY59" i="8"/>
  <c r="JS59" i="8"/>
  <c r="MT59" i="8"/>
  <c r="AF59" i="8"/>
  <c r="HV59" i="8"/>
  <c r="MM59" i="8"/>
  <c r="AQ59" i="8"/>
  <c r="CI59" i="8"/>
  <c r="EA59" i="8"/>
  <c r="NW59" i="8"/>
  <c r="HN59" i="8"/>
  <c r="NC59" i="8"/>
  <c r="DU59" i="8"/>
  <c r="IY59" i="8"/>
  <c r="IA59" i="8"/>
  <c r="CF59" i="8"/>
  <c r="ME59" i="8"/>
  <c r="HO59" i="8"/>
  <c r="ED59" i="8"/>
  <c r="JF59" i="8"/>
  <c r="DI59" i="8"/>
  <c r="AT59" i="8"/>
  <c r="LT59" i="8"/>
  <c r="FO59" i="8"/>
  <c r="EO59" i="8"/>
  <c r="EF59" i="8"/>
  <c r="DJ59" i="8"/>
  <c r="MO59" i="8"/>
  <c r="HS59" i="8"/>
  <c r="DZ59" i="8"/>
  <c r="CC59" i="8"/>
  <c r="EE59" i="8"/>
  <c r="FY59" i="8"/>
  <c r="EX59" i="8"/>
  <c r="AC59" i="8"/>
  <c r="JW59" i="8"/>
  <c r="MU59" i="8"/>
  <c r="JQ59" i="8"/>
  <c r="HY59" i="8"/>
  <c r="KM59" i="8"/>
  <c r="IH59" i="8"/>
  <c r="NP59" i="8"/>
  <c r="HQ59" i="8"/>
  <c r="LC59" i="8"/>
  <c r="KA59" i="8"/>
  <c r="AU59" i="8"/>
  <c r="IL59" i="8"/>
  <c r="LL59" i="8"/>
  <c r="HP59" i="8"/>
  <c r="DR59" i="8"/>
  <c r="EG59" i="8"/>
  <c r="FW59" i="8"/>
  <c r="EJ59" i="8"/>
  <c r="AI59" i="8"/>
  <c r="GV59" i="8"/>
  <c r="MH59" i="8"/>
  <c r="GQ59" i="8"/>
  <c r="CB59" i="8"/>
  <c r="HX59" i="8"/>
  <c r="ET59" i="8"/>
  <c r="JV59" i="8"/>
  <c r="IU59" i="8"/>
  <c r="CH59" i="8"/>
  <c r="FD59" i="8"/>
  <c r="AL59" i="8"/>
  <c r="CO59" i="8"/>
  <c r="DL59" i="8"/>
  <c r="KU59" i="8"/>
  <c r="NB59" i="8"/>
  <c r="DD59" i="8"/>
  <c r="CJ59" i="8"/>
  <c r="KO59" i="8"/>
  <c r="LU59" i="8"/>
  <c r="LP59" i="8"/>
  <c r="NA59" i="8"/>
  <c r="DC59" i="8"/>
  <c r="MV59" i="8"/>
  <c r="IM59" i="8"/>
  <c r="LE59" i="8"/>
  <c r="KF59" i="8"/>
  <c r="BS59" i="8"/>
  <c r="OA59" i="8"/>
  <c r="KV59" i="8"/>
  <c r="NR59" i="8"/>
  <c r="KK59" i="8"/>
  <c r="BA59" i="8"/>
  <c r="FF59" i="8"/>
  <c r="CD59" i="8"/>
  <c r="KI59" i="8"/>
  <c r="JD59" i="8"/>
  <c r="DX59" i="8"/>
  <c r="HD59" i="8"/>
  <c r="KE59" i="8"/>
  <c r="KP59" i="8"/>
  <c r="LQ59" i="8"/>
  <c r="CS59" i="8"/>
  <c r="GT59" i="8"/>
  <c r="NQ59" i="8"/>
  <c r="EQ59" i="8"/>
  <c r="HC59" i="8"/>
  <c r="II59" i="8"/>
  <c r="CW59" i="8"/>
  <c r="BK59" i="8"/>
  <c r="CZ59" i="8"/>
  <c r="JR59" i="8"/>
  <c r="JA59" i="8"/>
  <c r="FV59" i="8"/>
  <c r="KS59" i="8"/>
  <c r="BW59" i="8"/>
  <c r="FJ59" i="8"/>
  <c r="BU59" i="8"/>
  <c r="CM59" i="8"/>
  <c r="JU59" i="8"/>
  <c r="MC59" i="8"/>
  <c r="NY59" i="8"/>
  <c r="AZ59" i="8"/>
  <c r="GP59" i="8"/>
  <c r="LA59" i="8"/>
  <c r="HB59" i="8"/>
  <c r="EU59" i="8"/>
  <c r="EM59" i="8"/>
  <c r="IR59" i="8"/>
  <c r="MG59" i="8"/>
  <c r="HW59" i="8"/>
  <c r="CA59" i="8"/>
  <c r="DE59" i="8"/>
  <c r="NZ59" i="8"/>
  <c r="JX59" i="8"/>
  <c r="BD59" i="8"/>
  <c r="LX59" i="8"/>
  <c r="AN59" i="8"/>
  <c r="DM59" i="8"/>
  <c r="LR59" i="8"/>
  <c r="JO59" i="8"/>
  <c r="IG59" i="8"/>
  <c r="CX59" i="8"/>
  <c r="FR59" i="8"/>
  <c r="DF59" i="8"/>
  <c r="GL59" i="8"/>
  <c r="HR59" i="8"/>
  <c r="BY59" i="8"/>
  <c r="FT59" i="8"/>
  <c r="MB59" i="8"/>
  <c r="GF59" i="8"/>
  <c r="LN59" i="8"/>
  <c r="GH59" i="8"/>
  <c r="EY59" i="8"/>
  <c r="KL59" i="8"/>
  <c r="HL59" i="8"/>
  <c r="GG59" i="8"/>
  <c r="KC59" i="8"/>
  <c r="LF59" i="8"/>
  <c r="JZ59" i="8"/>
  <c r="GU59" i="8"/>
  <c r="CN59" i="8"/>
  <c r="AG59" i="8"/>
  <c r="BP59" i="8"/>
  <c r="IT59" i="8"/>
  <c r="LB59" i="8"/>
  <c r="MN59" i="8"/>
  <c r="IZ59" i="8"/>
  <c r="CG59" i="8"/>
  <c r="KG59" i="8"/>
  <c r="GE59" i="8"/>
  <c r="CU59" i="8"/>
  <c r="MI59" i="8"/>
  <c r="MY59" i="8"/>
  <c r="MZ59" i="8"/>
  <c r="BC59" i="8"/>
  <c r="HU59" i="8"/>
  <c r="NL59" i="8"/>
  <c r="AD59" i="8"/>
  <c r="AY59" i="8"/>
  <c r="ER59" i="8"/>
  <c r="LH59" i="8"/>
  <c r="CL59" i="8"/>
  <c r="MX59" i="8"/>
  <c r="GJ59" i="8"/>
  <c r="FS59" i="8"/>
  <c r="HJ59" i="8"/>
  <c r="BT59" i="8"/>
  <c r="EL59" i="8"/>
  <c r="BL59" i="8"/>
  <c r="MA59" i="8"/>
  <c r="DQ59" i="8"/>
  <c r="BE59" i="8"/>
  <c r="ES59" i="8"/>
  <c r="GY59" i="8"/>
  <c r="DB59" i="8"/>
  <c r="KW59" i="8"/>
  <c r="JI59" i="8"/>
  <c r="AO59" i="8"/>
  <c r="BI59" i="8"/>
  <c r="BZ59" i="8"/>
  <c r="KH59" i="8"/>
  <c r="EP59" i="8"/>
  <c r="FK59" i="8"/>
  <c r="LJ59" i="8"/>
  <c r="MJ59" i="8"/>
  <c r="KZ59" i="8"/>
  <c r="LS59" i="8"/>
  <c r="AS59" i="8"/>
  <c r="HT59" i="8"/>
  <c r="KB59" i="8"/>
  <c r="LI59" i="8"/>
  <c r="LM59" i="8"/>
  <c r="FG59" i="8"/>
  <c r="JM59" i="8"/>
  <c r="FH59" i="8"/>
  <c r="BR59" i="8"/>
  <c r="LD59" i="8"/>
  <c r="BM59" i="8"/>
  <c r="JC59" i="8"/>
  <c r="JT59" i="8"/>
  <c r="FX59" i="8"/>
  <c r="JN59" i="8"/>
  <c r="GC59" i="8"/>
  <c r="KJ59" i="8"/>
  <c r="AV59" i="8"/>
  <c r="CK59" i="8"/>
  <c r="GD59" i="8"/>
  <c r="ML59" i="8"/>
  <c r="EI59" i="8"/>
  <c r="DV59" i="8"/>
  <c r="FM59" i="8"/>
  <c r="AR59" i="8"/>
  <c r="DA59" i="8"/>
  <c r="P59" i="8"/>
  <c r="ID59" i="8"/>
  <c r="DP59" i="8"/>
  <c r="AK59" i="8"/>
  <c r="DT59" i="8"/>
  <c r="FZ59" i="8"/>
  <c r="NT59" i="8"/>
  <c r="IX59" i="8"/>
  <c r="JH59" i="8"/>
  <c r="CP59" i="8"/>
  <c r="NO59" i="8"/>
  <c r="LZ59" i="8"/>
  <c r="FE59" i="8"/>
  <c r="DO59" i="8"/>
  <c r="FB59" i="8"/>
  <c r="IE59" i="8"/>
  <c r="GS59" i="8"/>
  <c r="MP59" i="8"/>
  <c r="NS59" i="8"/>
  <c r="BV59" i="8"/>
  <c r="CT59" i="8"/>
  <c r="JB59" i="8"/>
  <c r="JY59" i="8"/>
  <c r="NN59" i="8"/>
  <c r="AM59" i="8"/>
  <c r="IS59" i="8"/>
  <c r="EK59" i="8"/>
  <c r="AP59" i="8"/>
  <c r="JP59" i="8"/>
  <c r="IO59" i="8"/>
  <c r="JL59" i="8"/>
  <c r="KQ59" i="8"/>
  <c r="AX59" i="8"/>
  <c r="KN59" i="8"/>
  <c r="FU59" i="8"/>
  <c r="BX59" i="8"/>
  <c r="HI59" i="8"/>
  <c r="FQ59" i="8"/>
  <c r="JG59" i="8"/>
  <c r="EH59" i="8"/>
  <c r="HM59" i="8"/>
  <c r="NX59" i="8"/>
  <c r="IB59" i="8"/>
  <c r="DW59" i="8"/>
  <c r="BG59" i="8"/>
  <c r="MR59" i="8"/>
  <c r="EB59" i="8"/>
  <c r="GR59" i="8"/>
  <c r="NK59" i="8"/>
  <c r="CR59" i="8"/>
  <c r="EZ59" i="8"/>
  <c r="MK59" i="8"/>
  <c r="EV59" i="8"/>
  <c r="LO59" i="8"/>
  <c r="DK59" i="8"/>
  <c r="NG59" i="8"/>
  <c r="CQ59" i="8"/>
  <c r="IV59" i="8"/>
  <c r="GA59" i="8"/>
  <c r="AJ59" i="8"/>
  <c r="GM59" i="8"/>
  <c r="NJ59" i="8"/>
  <c r="MD59" i="8"/>
  <c r="IF59" i="8"/>
  <c r="OB59" i="8"/>
  <c r="BF59" i="8"/>
  <c r="GZ59" i="8"/>
  <c r="IN59" i="8"/>
  <c r="MF59" i="8"/>
  <c r="JJ59" i="8"/>
  <c r="EW59" i="8"/>
  <c r="DN59" i="8"/>
  <c r="NV59" i="8"/>
  <c r="IJ59" i="8"/>
  <c r="HK59" i="8"/>
  <c r="GW59" i="8"/>
  <c r="FI59" i="8"/>
  <c r="LY59" i="8"/>
  <c r="OC59" i="8"/>
  <c r="BO59" i="8"/>
  <c r="EN59" i="8"/>
  <c r="DH59" i="8"/>
  <c r="MS59" i="8"/>
  <c r="BN59" i="8"/>
  <c r="MQ59" i="8"/>
  <c r="DY59" i="8"/>
  <c r="LG59" i="8"/>
  <c r="O58" i="12"/>
  <c r="FC59" i="8"/>
  <c r="IC59" i="8"/>
  <c r="NI59" i="8"/>
  <c r="GK59" i="8"/>
  <c r="CV59" i="8"/>
  <c r="NE59" i="8"/>
  <c r="KT59" i="8"/>
  <c r="FN59" i="8"/>
  <c r="HF59" i="8"/>
  <c r="IQ59" i="8"/>
  <c r="KY59" i="8"/>
  <c r="BH59" i="8"/>
  <c r="NF59" i="8"/>
  <c r="IK59" i="8"/>
  <c r="JE59" i="8"/>
  <c r="LK59" i="8"/>
  <c r="AE59" i="8"/>
  <c r="GN59" i="8"/>
  <c r="I2" i="10"/>
  <c r="AA78" i="8" l="1"/>
  <c r="F26" i="18" s="1"/>
  <c r="G26" i="18" s="1"/>
  <c r="D26" i="18" s="1"/>
  <c r="L27" i="11" s="1"/>
  <c r="M27" i="11" s="1"/>
  <c r="P77" i="12"/>
  <c r="AA51" i="8"/>
  <c r="P50" i="12"/>
  <c r="P27" i="16"/>
  <c r="AB27" i="16"/>
  <c r="N27" i="16"/>
  <c r="H27" i="16"/>
  <c r="AL27" i="16"/>
  <c r="AJ27" i="16"/>
  <c r="AH27" i="16"/>
  <c r="F27" i="16"/>
  <c r="AF27" i="16"/>
  <c r="AK27" i="16"/>
  <c r="J27" i="16"/>
  <c r="L27" i="16"/>
  <c r="U27" i="16"/>
  <c r="AI27" i="16"/>
  <c r="G27" i="16"/>
  <c r="D27" i="16"/>
  <c r="Y27" i="16"/>
  <c r="X27" i="16"/>
  <c r="V27" i="16"/>
  <c r="R27" i="16"/>
  <c r="AG27" i="16"/>
  <c r="AD27" i="16"/>
  <c r="AC27" i="16"/>
  <c r="Z27" i="16"/>
  <c r="K27" i="16"/>
  <c r="I27" i="16"/>
  <c r="T27" i="16"/>
  <c r="W27" i="16"/>
  <c r="Q27" i="16"/>
  <c r="O27" i="16"/>
  <c r="AE27" i="16"/>
  <c r="AA27" i="16"/>
  <c r="S27" i="16"/>
  <c r="M27" i="16"/>
  <c r="E27" i="16"/>
  <c r="C27" i="16"/>
  <c r="AA52" i="8"/>
  <c r="P51" i="12"/>
  <c r="AU51" i="12"/>
  <c r="IR51" i="12"/>
  <c r="GK51" i="12"/>
  <c r="EI51" i="12"/>
  <c r="CF51" i="12"/>
  <c r="EX51" i="12"/>
  <c r="JL51" i="12"/>
  <c r="BE51" i="12"/>
  <c r="DL51" i="12"/>
  <c r="DA51" i="12"/>
  <c r="BP51" i="12"/>
  <c r="BG51" i="12"/>
  <c r="IB51" i="12"/>
  <c r="JM51" i="12"/>
  <c r="JT51" i="12"/>
  <c r="AQ51" i="12"/>
  <c r="DB51" i="12"/>
  <c r="IQ51" i="12"/>
  <c r="DE51" i="12"/>
  <c r="KS51" i="12"/>
  <c r="NV51" i="12"/>
  <c r="MJ51" i="12"/>
  <c r="GY51" i="12"/>
  <c r="CJ51" i="12"/>
  <c r="NU51" i="12"/>
  <c r="OB51" i="12"/>
  <c r="HL51" i="12"/>
  <c r="BA51" i="12"/>
  <c r="KL51" i="12"/>
  <c r="LB51" i="12"/>
  <c r="HI51" i="12"/>
  <c r="II51" i="12"/>
  <c r="IL51" i="12"/>
  <c r="JJ51" i="12"/>
  <c r="AI51" i="12"/>
  <c r="KJ51" i="12"/>
  <c r="FB51" i="12"/>
  <c r="EK51" i="12"/>
  <c r="EB51" i="12"/>
  <c r="IM51" i="12"/>
  <c r="CN51" i="12"/>
  <c r="IJ51" i="12"/>
  <c r="HC51" i="12"/>
  <c r="NK51" i="12"/>
  <c r="CS51" i="12"/>
  <c r="GG51" i="12"/>
  <c r="DF51" i="12"/>
  <c r="BO51" i="12"/>
  <c r="DH51" i="12"/>
  <c r="LX51" i="12"/>
  <c r="KP51" i="12"/>
  <c r="FP51" i="12"/>
  <c r="LY51" i="12"/>
  <c r="IT51" i="12"/>
  <c r="CG51" i="12"/>
  <c r="AV51" i="12"/>
  <c r="OA51" i="12"/>
  <c r="GV51" i="12"/>
  <c r="IG51" i="12"/>
  <c r="GO51" i="12"/>
  <c r="AC51" i="12"/>
  <c r="LM51" i="12"/>
  <c r="AD51" i="12"/>
  <c r="AM51" i="12"/>
  <c r="AY51" i="12"/>
  <c r="HE51" i="12"/>
  <c r="EZ51" i="12"/>
  <c r="AR51" i="12"/>
  <c r="KB51" i="12"/>
  <c r="EA51" i="12"/>
  <c r="DD51" i="12"/>
  <c r="AT51" i="12"/>
  <c r="AZ51" i="12"/>
  <c r="KO51" i="12"/>
  <c r="LT51" i="12"/>
  <c r="BF51" i="12"/>
  <c r="JO51" i="12"/>
  <c r="HR51" i="12"/>
  <c r="IP51" i="12"/>
  <c r="LF51" i="12"/>
  <c r="ID51" i="12"/>
  <c r="CV51" i="12"/>
  <c r="BY51" i="12"/>
  <c r="MU51" i="12"/>
  <c r="GE51" i="12"/>
  <c r="HW51" i="12"/>
  <c r="HA51" i="12"/>
  <c r="LK51" i="12"/>
  <c r="GQ51" i="12"/>
  <c r="HO51" i="12"/>
  <c r="CY51" i="12"/>
  <c r="DN51" i="12"/>
  <c r="GS51" i="12"/>
  <c r="DZ51" i="12"/>
  <c r="CI51" i="12"/>
  <c r="IS51" i="12"/>
  <c r="CZ51" i="12"/>
  <c r="MC51" i="12"/>
  <c r="FH51" i="12"/>
  <c r="BM51" i="12"/>
  <c r="NW51" i="12"/>
  <c r="NG51" i="12"/>
  <c r="FV51" i="12"/>
  <c r="HG51" i="12"/>
  <c r="ED51" i="12"/>
  <c r="EC51" i="12"/>
  <c r="JE51" i="12"/>
  <c r="LP51" i="12"/>
  <c r="BH51" i="12"/>
  <c r="HF51" i="12"/>
  <c r="JS51" i="12"/>
  <c r="MG51" i="12"/>
  <c r="FK51" i="12"/>
  <c r="KG51" i="12"/>
  <c r="IA51" i="12"/>
  <c r="MF51" i="12"/>
  <c r="EU51" i="12"/>
  <c r="DX51" i="12"/>
  <c r="BN51" i="12"/>
  <c r="GL51" i="12"/>
  <c r="EF51" i="12"/>
  <c r="CW51" i="12"/>
  <c r="GX51" i="12"/>
  <c r="HV51" i="12"/>
  <c r="KF51" i="12"/>
  <c r="CR51" i="12"/>
  <c r="AP51" i="12"/>
  <c r="BX51" i="12"/>
  <c r="MT51" i="12"/>
  <c r="DW51" i="12"/>
  <c r="CM51" i="12"/>
  <c r="NM51" i="12"/>
  <c r="IV51" i="12"/>
  <c r="FE51" i="12"/>
  <c r="JK51" i="12"/>
  <c r="AH51" i="12"/>
  <c r="LH51" i="12"/>
  <c r="GJ51" i="12"/>
  <c r="IE51" i="12"/>
  <c r="HY51" i="12"/>
  <c r="ET51" i="12"/>
  <c r="DC51" i="12"/>
  <c r="DI51" i="12"/>
  <c r="HX51" i="12"/>
  <c r="AS51" i="12"/>
  <c r="NC51" i="12"/>
  <c r="MM51" i="12"/>
  <c r="EV51" i="12"/>
  <c r="BU51" i="12"/>
  <c r="BB51" i="12"/>
  <c r="IU51" i="12"/>
  <c r="GW51" i="12"/>
  <c r="JH51" i="12"/>
  <c r="FX51" i="12"/>
  <c r="FW51" i="12"/>
  <c r="HM51" i="12"/>
  <c r="HQ51" i="12"/>
  <c r="AN51" i="12"/>
  <c r="LQ51" i="12"/>
  <c r="IF51" i="12"/>
  <c r="LZ51" i="12"/>
  <c r="AK51" i="12"/>
  <c r="NL51" i="12"/>
  <c r="FO51" i="12"/>
  <c r="ER51" i="12"/>
  <c r="IK51" i="12"/>
  <c r="LU51" i="12"/>
  <c r="GD51" i="12"/>
  <c r="HB51" i="12"/>
  <c r="IZ51" i="12"/>
  <c r="NO51" i="12"/>
  <c r="NJ51" i="12"/>
  <c r="MQ51" i="12"/>
  <c r="JI51" i="12"/>
  <c r="IY51" i="12"/>
  <c r="FN51" i="12"/>
  <c r="JZ51" i="12"/>
  <c r="MD51" i="12"/>
  <c r="MI51" i="12"/>
  <c r="LS51" i="12"/>
  <c r="DP51" i="12"/>
  <c r="AO51" i="12"/>
  <c r="JW51" i="12"/>
  <c r="LA51" i="12"/>
  <c r="GC51" i="12"/>
  <c r="HT51" i="12"/>
  <c r="LE51" i="12"/>
  <c r="EY51" i="12"/>
  <c r="HP51" i="12"/>
  <c r="IO51" i="12"/>
  <c r="EW51" i="12"/>
  <c r="CH51" i="12"/>
  <c r="KA51" i="12"/>
  <c r="CD51" i="12"/>
  <c r="NP51" i="12"/>
  <c r="CU51" i="12"/>
  <c r="BK51" i="12"/>
  <c r="DS51" i="12"/>
  <c r="GI51" i="12"/>
  <c r="LO51" i="12"/>
  <c r="FJ51" i="12"/>
  <c r="GH51" i="12"/>
  <c r="HZ51" i="12"/>
  <c r="MO51" i="12"/>
  <c r="LD51" i="12"/>
  <c r="KR51" i="12"/>
  <c r="CC51" i="12"/>
  <c r="MH51" i="12"/>
  <c r="ML51" i="12"/>
  <c r="FU51" i="12"/>
  <c r="CT51" i="12"/>
  <c r="FG51" i="12"/>
  <c r="GM51" i="12"/>
  <c r="MV51" i="12"/>
  <c r="FS51" i="12"/>
  <c r="GU51" i="12"/>
  <c r="GP51" i="12"/>
  <c r="ES51" i="12"/>
  <c r="MB51" i="12"/>
  <c r="AL51" i="12"/>
  <c r="NQ51" i="12"/>
  <c r="KC51" i="12"/>
  <c r="ND51" i="12"/>
  <c r="KU51" i="12"/>
  <c r="KY51" i="12"/>
  <c r="CP51" i="12"/>
  <c r="NR51" i="12"/>
  <c r="HU51" i="12"/>
  <c r="GB51" i="12"/>
  <c r="FI51" i="12"/>
  <c r="GZ51" i="12"/>
  <c r="EM51" i="12"/>
  <c r="NN51" i="12"/>
  <c r="DJ51" i="12"/>
  <c r="MY51" i="12"/>
  <c r="BR51" i="12"/>
  <c r="JQ51" i="12"/>
  <c r="BT51" i="12"/>
  <c r="EJ51" i="12"/>
  <c r="JV51" i="12"/>
  <c r="HS51" i="12"/>
  <c r="JP51" i="12"/>
  <c r="DY51" i="12"/>
  <c r="CQ51" i="12"/>
  <c r="KK51" i="12"/>
  <c r="NZ51" i="12"/>
  <c r="CL51" i="12"/>
  <c r="GT51" i="12"/>
  <c r="LI51" i="12"/>
  <c r="IX51" i="12"/>
  <c r="EG51" i="12"/>
  <c r="GN51" i="12"/>
  <c r="LN51" i="12"/>
  <c r="LR51" i="12"/>
  <c r="DO51" i="12"/>
  <c r="JD51" i="12"/>
  <c r="FD51" i="12"/>
  <c r="FM51" i="12"/>
  <c r="HD51" i="12"/>
  <c r="JY51" i="12"/>
  <c r="HK51" i="12"/>
  <c r="LC51" i="12"/>
  <c r="CX51" i="12"/>
  <c r="IN51" i="12"/>
  <c r="BV51" i="12"/>
  <c r="NH51" i="12"/>
  <c r="BL51" i="12"/>
  <c r="AJ51" i="12"/>
  <c r="AG51" i="12"/>
  <c r="KE51" i="12"/>
  <c r="BJ51" i="12"/>
  <c r="MR51" i="12"/>
  <c r="FQ51" i="12"/>
  <c r="KZ51" i="12"/>
  <c r="EO51" i="12"/>
  <c r="GF51" i="12"/>
  <c r="DM51" i="12"/>
  <c r="KH51" i="12"/>
  <c r="MS51" i="12"/>
  <c r="JU51" i="12"/>
  <c r="CA51" i="12"/>
  <c r="HJ51" i="12"/>
  <c r="DG51" i="12"/>
  <c r="EP51" i="12"/>
  <c r="KV51" i="12"/>
  <c r="NI51" i="12"/>
  <c r="BW51" i="12"/>
  <c r="LV51" i="12"/>
  <c r="FA51" i="12"/>
  <c r="DQ51" i="12"/>
  <c r="FT51" i="12"/>
  <c r="EN51" i="12"/>
  <c r="KI51" i="12"/>
  <c r="GR51" i="12"/>
  <c r="MX51" i="12"/>
  <c r="CB51" i="12"/>
  <c r="KT51" i="12"/>
  <c r="KX51" i="12"/>
  <c r="CO51" i="12"/>
  <c r="BQ51" i="12"/>
  <c r="NS51" i="12"/>
  <c r="FC51" i="12"/>
  <c r="DV51" i="12"/>
  <c r="MA51" i="12"/>
  <c r="IC51" i="12"/>
  <c r="ME51" i="12"/>
  <c r="MK51" i="12"/>
  <c r="NT51" i="12"/>
  <c r="KW51" i="12"/>
  <c r="KN51" i="12"/>
  <c r="AF51" i="12"/>
  <c r="DR51" i="12"/>
  <c r="LG51" i="12"/>
  <c r="FY51" i="12"/>
  <c r="LL51" i="12"/>
  <c r="DK51" i="12"/>
  <c r="FR51" i="12"/>
  <c r="DU51" i="12"/>
  <c r="FL51" i="12"/>
  <c r="CK51" i="12"/>
  <c r="JB51" i="12"/>
  <c r="KM51" i="12"/>
  <c r="BC51" i="12"/>
  <c r="AW51" i="12"/>
  <c r="JG51" i="12"/>
  <c r="NF51" i="12"/>
  <c r="EE51" i="12"/>
  <c r="DT51" i="12"/>
  <c r="JN51" i="12"/>
  <c r="EQ51" i="12"/>
  <c r="JX51" i="12"/>
  <c r="HN51" i="12"/>
  <c r="IW51" i="12"/>
  <c r="MP51" i="12"/>
  <c r="JF51" i="12"/>
  <c r="BS51" i="12"/>
  <c r="KD51" i="12"/>
  <c r="JR51" i="12"/>
  <c r="MZ51" i="12"/>
  <c r="MW51" i="12"/>
  <c r="BI51" i="12"/>
  <c r="NE51" i="12"/>
  <c r="IH51" i="12"/>
  <c r="BZ51" i="12"/>
  <c r="LJ51" i="12"/>
  <c r="LW51" i="12"/>
  <c r="NA51" i="12"/>
  <c r="NB51" i="12"/>
  <c r="BD51" i="12"/>
  <c r="OC51" i="12"/>
  <c r="HH51" i="12"/>
  <c r="CE51" i="12"/>
  <c r="FZ51" i="12"/>
  <c r="EH51" i="12"/>
  <c r="AE51" i="12"/>
  <c r="NX51" i="12"/>
  <c r="JC51" i="12"/>
  <c r="NY51" i="12"/>
  <c r="KQ51" i="12"/>
  <c r="GA51" i="12"/>
  <c r="JA51" i="12"/>
  <c r="MN51" i="12"/>
  <c r="FF51" i="12"/>
  <c r="EL51" i="12"/>
  <c r="AX51" i="12"/>
  <c r="AA87" i="8"/>
  <c r="P86" i="12"/>
  <c r="HR53" i="12"/>
  <c r="FF53" i="12"/>
  <c r="CV53" i="12"/>
  <c r="EX53" i="12"/>
  <c r="DF53" i="12"/>
  <c r="HJ53" i="12"/>
  <c r="GA53" i="12"/>
  <c r="IM53" i="12"/>
  <c r="LR53" i="12"/>
  <c r="NW53" i="12"/>
  <c r="IS53" i="12"/>
  <c r="AK53" i="12"/>
  <c r="FJ53" i="12"/>
  <c r="DM53" i="12"/>
  <c r="KT53" i="12"/>
  <c r="JG53" i="12"/>
  <c r="HW53" i="12"/>
  <c r="CR53" i="12"/>
  <c r="LA53" i="12"/>
  <c r="FO53" i="12"/>
  <c r="AF53" i="12"/>
  <c r="GK53" i="12"/>
  <c r="EE53" i="12"/>
  <c r="ND53" i="12"/>
  <c r="GV53" i="12"/>
  <c r="EK53" i="12"/>
  <c r="CA53" i="12"/>
  <c r="LY53" i="12"/>
  <c r="DW53" i="12"/>
  <c r="GG53" i="12"/>
  <c r="HH53" i="12"/>
  <c r="JK53" i="12"/>
  <c r="CN53" i="12"/>
  <c r="GP53" i="12"/>
  <c r="GH53" i="12"/>
  <c r="BB53" i="12"/>
  <c r="JE53" i="12"/>
  <c r="EH53" i="12"/>
  <c r="NL53" i="12"/>
  <c r="ED53" i="12"/>
  <c r="IY53" i="12"/>
  <c r="GW53" i="12"/>
  <c r="GE53" i="12"/>
  <c r="IA53" i="12"/>
  <c r="CS53" i="12"/>
  <c r="NS53" i="12"/>
  <c r="IT53" i="12"/>
  <c r="IL53" i="12"/>
  <c r="FZ53" i="12"/>
  <c r="DP53" i="12"/>
  <c r="GO53" i="12"/>
  <c r="EA53" i="12"/>
  <c r="ES53" i="12"/>
  <c r="FA53" i="12"/>
  <c r="HD53" i="12"/>
  <c r="NO53" i="12"/>
  <c r="DC53" i="12"/>
  <c r="LM53" i="12"/>
  <c r="BE53" i="12"/>
  <c r="GZ53" i="12"/>
  <c r="EQ53" i="12"/>
  <c r="AO53" i="12"/>
  <c r="DX53" i="12"/>
  <c r="HM53" i="12"/>
  <c r="FK53" i="12"/>
  <c r="KS53" i="12"/>
  <c r="MW53" i="12"/>
  <c r="HK53" i="12"/>
  <c r="EB53" i="12"/>
  <c r="CJ53" i="12"/>
  <c r="BA53" i="12"/>
  <c r="HP53" i="12"/>
  <c r="FE53" i="12"/>
  <c r="AE53" i="12"/>
  <c r="AI53" i="12"/>
  <c r="BV53" i="12"/>
  <c r="HC53" i="12"/>
  <c r="CM53" i="12"/>
  <c r="NQ53" i="12"/>
  <c r="KW53" i="12"/>
  <c r="FX53" i="12"/>
  <c r="JO53" i="12"/>
  <c r="LF53" i="12"/>
  <c r="MY53" i="12"/>
  <c r="NR53" i="12"/>
  <c r="BM53" i="12"/>
  <c r="EN53" i="12"/>
  <c r="II53" i="12"/>
  <c r="FY53" i="12"/>
  <c r="CL53" i="12"/>
  <c r="LX53" i="12"/>
  <c r="FB53" i="12"/>
  <c r="KC53" i="12"/>
  <c r="JY53" i="12"/>
  <c r="JF53" i="12"/>
  <c r="GT53" i="12"/>
  <c r="HX53" i="12"/>
  <c r="NN53" i="12"/>
  <c r="HB53" i="12"/>
  <c r="AU53" i="12"/>
  <c r="FD53" i="12"/>
  <c r="CH53" i="12"/>
  <c r="MR53" i="12"/>
  <c r="IH53" i="12"/>
  <c r="BP53" i="12"/>
  <c r="IF53" i="12"/>
  <c r="IB53" i="12"/>
  <c r="NB53" i="12"/>
  <c r="AV53" i="12"/>
  <c r="JR53" i="12"/>
  <c r="MM53" i="12"/>
  <c r="IU53" i="12"/>
  <c r="KG53" i="12"/>
  <c r="HO53" i="12"/>
  <c r="DE53" i="12"/>
  <c r="EC53" i="12"/>
  <c r="DJ53" i="12"/>
  <c r="CE53" i="12"/>
  <c r="IJ53" i="12"/>
  <c r="BX53" i="12"/>
  <c r="NZ53" i="12"/>
  <c r="NU53" i="12"/>
  <c r="GQ53" i="12"/>
  <c r="KO53" i="12"/>
  <c r="HS53" i="12"/>
  <c r="LS53" i="12"/>
  <c r="EP53" i="12"/>
  <c r="BK53" i="12"/>
  <c r="KP53" i="12"/>
  <c r="HY53" i="12"/>
  <c r="BC53" i="12"/>
  <c r="JI53" i="12"/>
  <c r="HU53" i="12"/>
  <c r="LP53" i="12"/>
  <c r="MQ53" i="12"/>
  <c r="CF53" i="12"/>
  <c r="CT53" i="12"/>
  <c r="KJ53" i="12"/>
  <c r="LV53" i="12"/>
  <c r="LC53" i="12"/>
  <c r="KZ53" i="12"/>
  <c r="JZ53" i="12"/>
  <c r="JQ53" i="12"/>
  <c r="NM53" i="12"/>
  <c r="FW53" i="12"/>
  <c r="MV53" i="12"/>
  <c r="CZ53" i="12"/>
  <c r="BD53" i="12"/>
  <c r="LQ53" i="12"/>
  <c r="NE53" i="12"/>
  <c r="EV53" i="12"/>
  <c r="GX53" i="12"/>
  <c r="AQ53" i="12"/>
  <c r="GU53" i="12"/>
  <c r="CU53" i="12"/>
  <c r="DL53" i="12"/>
  <c r="JM53" i="12"/>
  <c r="GS53" i="12"/>
  <c r="ER53" i="12"/>
  <c r="JS53" i="12"/>
  <c r="ET53" i="12"/>
  <c r="BT53" i="12"/>
  <c r="NA53" i="12"/>
  <c r="MI53" i="12"/>
  <c r="LZ53" i="12"/>
  <c r="EI53" i="12"/>
  <c r="LH53" i="12"/>
  <c r="DR53" i="12"/>
  <c r="MZ53" i="12"/>
  <c r="KY53" i="12"/>
  <c r="IQ53" i="12"/>
  <c r="EJ53" i="12"/>
  <c r="IO53" i="12"/>
  <c r="JN53" i="12"/>
  <c r="DK53" i="12"/>
  <c r="NP53" i="12"/>
  <c r="BR53" i="12"/>
  <c r="BL53" i="12"/>
  <c r="BS53" i="12"/>
  <c r="GM53" i="12"/>
  <c r="IK53" i="12"/>
  <c r="FH53" i="12"/>
  <c r="JD53" i="12"/>
  <c r="AH53" i="12"/>
  <c r="FT53" i="12"/>
  <c r="MN53" i="12"/>
  <c r="GI53" i="12"/>
  <c r="FP53" i="12"/>
  <c r="KN53" i="12"/>
  <c r="CX53" i="12"/>
  <c r="MF53" i="12"/>
  <c r="HQ53" i="12"/>
  <c r="ME53" i="12"/>
  <c r="KL53" i="12"/>
  <c r="BJ53" i="12"/>
  <c r="OC53" i="12"/>
  <c r="HL53" i="12"/>
  <c r="LU53" i="12"/>
  <c r="MD53" i="12"/>
  <c r="MK53" i="12"/>
  <c r="AZ53" i="12"/>
  <c r="FU53" i="12"/>
  <c r="MP53" i="12"/>
  <c r="IG53" i="12"/>
  <c r="NJ53" i="12"/>
  <c r="NT53" i="12"/>
  <c r="JC53" i="12"/>
  <c r="DZ53" i="12"/>
  <c r="OB53" i="12"/>
  <c r="NI53" i="12"/>
  <c r="CD53" i="12"/>
  <c r="LL53" i="12"/>
  <c r="GL53" i="12"/>
  <c r="NF53" i="12"/>
  <c r="BF53" i="12"/>
  <c r="IN53" i="12"/>
  <c r="DV53" i="12"/>
  <c r="MS53" i="12"/>
  <c r="JV53" i="12"/>
  <c r="FV53" i="12"/>
  <c r="MH53" i="12"/>
  <c r="NK53" i="12"/>
  <c r="DI53" i="12"/>
  <c r="CY53" i="12"/>
  <c r="JL53" i="12"/>
  <c r="NG53" i="12"/>
  <c r="JJ53" i="12"/>
  <c r="BZ53" i="12"/>
  <c r="LO53" i="12"/>
  <c r="HZ53" i="12"/>
  <c r="BQ53" i="12"/>
  <c r="IE53" i="12"/>
  <c r="KR53" i="12"/>
  <c r="FL53" i="12"/>
  <c r="HT53" i="12"/>
  <c r="MG53" i="12"/>
  <c r="OA53" i="12"/>
  <c r="HG53" i="12"/>
  <c r="JW53" i="12"/>
  <c r="EU53" i="12"/>
  <c r="GD53" i="12"/>
  <c r="FS53" i="12"/>
  <c r="AC53" i="12"/>
  <c r="CQ53" i="12"/>
  <c r="IW53" i="12"/>
  <c r="EY53" i="12"/>
  <c r="MA53" i="12"/>
  <c r="ML53" i="12"/>
  <c r="BN53" i="12"/>
  <c r="IR53" i="12"/>
  <c r="BH53" i="12"/>
  <c r="AS53" i="12"/>
  <c r="LT53" i="12"/>
  <c r="GF53" i="12"/>
  <c r="JT53" i="12"/>
  <c r="EF53" i="12"/>
  <c r="GN53" i="12"/>
  <c r="LB53" i="12"/>
  <c r="MJ53" i="12"/>
  <c r="NC53" i="12"/>
  <c r="LE53" i="12"/>
  <c r="HV53" i="12"/>
  <c r="GY53" i="12"/>
  <c r="CG53" i="12"/>
  <c r="MT53" i="12"/>
  <c r="FQ53" i="12"/>
  <c r="BI53" i="12"/>
  <c r="FI53" i="12"/>
  <c r="LG53" i="12"/>
  <c r="EM53" i="12"/>
  <c r="JA53" i="12"/>
  <c r="AY53" i="12"/>
  <c r="FM53" i="12"/>
  <c r="CW53" i="12"/>
  <c r="AM53" i="12"/>
  <c r="AG53" i="12"/>
  <c r="KF53" i="12"/>
  <c r="LI53" i="12"/>
  <c r="FN53" i="12"/>
  <c r="KB53" i="12"/>
  <c r="LD53" i="12"/>
  <c r="KV53" i="12"/>
  <c r="KK53" i="12"/>
  <c r="AN53" i="12"/>
  <c r="HI53" i="12"/>
  <c r="CP53" i="12"/>
  <c r="CK53" i="12"/>
  <c r="NY53" i="12"/>
  <c r="AX53" i="12"/>
  <c r="AR53" i="12"/>
  <c r="GC53" i="12"/>
  <c r="JU53" i="12"/>
  <c r="DY53" i="12"/>
  <c r="AD53" i="12"/>
  <c r="HF53" i="12"/>
  <c r="FR53" i="12"/>
  <c r="EL53" i="12"/>
  <c r="CB53" i="12"/>
  <c r="JH53" i="12"/>
  <c r="AL53" i="12"/>
  <c r="MX53" i="12"/>
  <c r="IV53" i="12"/>
  <c r="KD53" i="12"/>
  <c r="JP53" i="12"/>
  <c r="KI53" i="12"/>
  <c r="BO53" i="12"/>
  <c r="AP53" i="12"/>
  <c r="LW53" i="12"/>
  <c r="GR53" i="12"/>
  <c r="KU53" i="12"/>
  <c r="IZ53" i="12"/>
  <c r="MO53" i="12"/>
  <c r="NV53" i="12"/>
  <c r="DN53" i="12"/>
  <c r="JX53" i="12"/>
  <c r="CO53" i="12"/>
  <c r="DS53" i="12"/>
  <c r="DO53" i="12"/>
  <c r="AW53" i="12"/>
  <c r="EO53" i="12"/>
  <c r="LK53" i="12"/>
  <c r="KM53" i="12"/>
  <c r="DA53" i="12"/>
  <c r="BU53" i="12"/>
  <c r="MU53" i="12"/>
  <c r="DG53" i="12"/>
  <c r="NH53" i="12"/>
  <c r="KA53" i="12"/>
  <c r="AT53" i="12"/>
  <c r="JB53" i="12"/>
  <c r="MC53" i="12"/>
  <c r="ID53" i="12"/>
  <c r="NX53" i="12"/>
  <c r="AJ53" i="12"/>
  <c r="IX53" i="12"/>
  <c r="DU53" i="12"/>
  <c r="KX53" i="12"/>
  <c r="FC53" i="12"/>
  <c r="DH53" i="12"/>
  <c r="DT53" i="12"/>
  <c r="IP53" i="12"/>
  <c r="LJ53" i="12"/>
  <c r="GJ53" i="12"/>
  <c r="MB53" i="12"/>
  <c r="HA53" i="12"/>
  <c r="HE53" i="12"/>
  <c r="IC53" i="12"/>
  <c r="KE53" i="12"/>
  <c r="FG53" i="12"/>
  <c r="BY53" i="12"/>
  <c r="HN53" i="12"/>
  <c r="DD53" i="12"/>
  <c r="BW53" i="12"/>
  <c r="GB53" i="12"/>
  <c r="KQ53" i="12"/>
  <c r="CI53" i="12"/>
  <c r="KH53" i="12"/>
  <c r="LN53" i="12"/>
  <c r="CC53" i="12"/>
  <c r="DQ53" i="12"/>
  <c r="EW53" i="12"/>
  <c r="EZ53" i="12"/>
  <c r="BG53" i="12"/>
  <c r="DB53" i="12"/>
  <c r="EG53" i="12"/>
  <c r="KQ43" i="12"/>
  <c r="FV43" i="12"/>
  <c r="CO43" i="12"/>
  <c r="NF43" i="12"/>
  <c r="AD43" i="12"/>
  <c r="MD43" i="12"/>
  <c r="DQ43" i="12"/>
  <c r="KZ43" i="12"/>
  <c r="JY43" i="12"/>
  <c r="FM43" i="12"/>
  <c r="FR43" i="12"/>
  <c r="GW43" i="12"/>
  <c r="CH43" i="12"/>
  <c r="FN43" i="12"/>
  <c r="KW43" i="12"/>
  <c r="NJ43" i="12"/>
  <c r="LO43" i="12"/>
  <c r="KI43" i="12"/>
  <c r="HE43" i="12"/>
  <c r="MH43" i="12"/>
  <c r="ER43" i="12"/>
  <c r="CR43" i="12"/>
  <c r="LH43" i="12"/>
  <c r="EE43" i="12"/>
  <c r="KN43" i="12"/>
  <c r="DJ43" i="12"/>
  <c r="BS43" i="12"/>
  <c r="EI43" i="12"/>
  <c r="DP43" i="12"/>
  <c r="MJ43" i="12"/>
  <c r="BB43" i="12"/>
  <c r="GT43" i="12"/>
  <c r="IA43" i="12"/>
  <c r="LX43" i="12"/>
  <c r="CG43" i="12"/>
  <c r="GV43" i="12"/>
  <c r="DD43" i="12"/>
  <c r="OA43" i="12"/>
  <c r="GC43" i="12"/>
  <c r="AT43" i="12"/>
  <c r="HQ43" i="12"/>
  <c r="AP43" i="12"/>
  <c r="JA43" i="12"/>
  <c r="LF43" i="12"/>
  <c r="DN43" i="12"/>
  <c r="GJ43" i="12"/>
  <c r="LY43" i="12"/>
  <c r="DX43" i="12"/>
  <c r="EZ43" i="12"/>
  <c r="CN43" i="12"/>
  <c r="LE43" i="12"/>
  <c r="HP43" i="12"/>
  <c r="LI43" i="12"/>
  <c r="KJ43" i="12"/>
  <c r="JK43" i="12"/>
  <c r="EN43" i="12"/>
  <c r="FA43" i="12"/>
  <c r="JT43" i="12"/>
  <c r="NP43" i="12"/>
  <c r="AK43" i="12"/>
  <c r="HY43" i="12"/>
  <c r="FE43" i="12"/>
  <c r="AV43" i="12"/>
  <c r="CY43" i="12"/>
  <c r="CB43" i="12"/>
  <c r="BK43" i="12"/>
  <c r="CJ43" i="12"/>
  <c r="EA43" i="12"/>
  <c r="JR43" i="12"/>
  <c r="ET43" i="12"/>
  <c r="LQ43" i="12"/>
  <c r="GP43" i="12"/>
  <c r="DI43" i="12"/>
  <c r="NO43" i="12"/>
  <c r="AI43" i="12"/>
  <c r="GO43" i="12"/>
  <c r="CV43" i="12"/>
  <c r="NL43" i="12"/>
  <c r="IO43" i="12"/>
  <c r="IJ43" i="12"/>
  <c r="EC43" i="12"/>
  <c r="JN43" i="12"/>
  <c r="CI43" i="12"/>
  <c r="MP43" i="12"/>
  <c r="IE43" i="12"/>
  <c r="NQ43" i="12"/>
  <c r="JL43" i="12"/>
  <c r="HV43" i="12"/>
  <c r="JI43" i="12"/>
  <c r="KO43" i="12"/>
  <c r="HH43" i="12"/>
  <c r="JS43" i="12"/>
  <c r="MQ43" i="12"/>
  <c r="FG43" i="12"/>
  <c r="LN43" i="12"/>
  <c r="ED43" i="12"/>
  <c r="EU43" i="12"/>
  <c r="IC43" i="12"/>
  <c r="NH43" i="12"/>
  <c r="BR43" i="12"/>
  <c r="KR43" i="12"/>
  <c r="GS43" i="12"/>
  <c r="IL43" i="12"/>
  <c r="KE43" i="12"/>
  <c r="BF43" i="12"/>
  <c r="MM43" i="12"/>
  <c r="EH43" i="12"/>
  <c r="HA43" i="12"/>
  <c r="FL43" i="12"/>
  <c r="NN43" i="12"/>
  <c r="BL43" i="12"/>
  <c r="BN43" i="12"/>
  <c r="FK43" i="12"/>
  <c r="JO43" i="12"/>
  <c r="JZ43" i="12"/>
  <c r="BI43" i="12"/>
  <c r="MZ43" i="12"/>
  <c r="FD43" i="12"/>
  <c r="FT43" i="12"/>
  <c r="FP43" i="12"/>
  <c r="NE43" i="12"/>
  <c r="GB43" i="12"/>
  <c r="GF43" i="12"/>
  <c r="EO43" i="12"/>
  <c r="GL43" i="12"/>
  <c r="HN43" i="12"/>
  <c r="AG43" i="12"/>
  <c r="NT43" i="12"/>
  <c r="FQ43" i="12"/>
  <c r="FC43" i="12"/>
  <c r="KA43" i="12"/>
  <c r="KB43" i="12"/>
  <c r="NY43" i="12"/>
  <c r="FY43" i="12"/>
  <c r="BX43" i="12"/>
  <c r="OC43" i="12"/>
  <c r="KM43" i="12"/>
  <c r="EJ43" i="12"/>
  <c r="FI43" i="12"/>
  <c r="FZ43" i="12"/>
  <c r="MW43" i="12"/>
  <c r="HJ43" i="12"/>
  <c r="GK43" i="12"/>
  <c r="FO43" i="12"/>
  <c r="IN43" i="12"/>
  <c r="FH43" i="12"/>
  <c r="DM43" i="12"/>
  <c r="JJ43" i="12"/>
  <c r="KK43" i="12"/>
  <c r="IT43" i="12"/>
  <c r="BM43" i="12"/>
  <c r="LB43" i="12"/>
  <c r="DY43" i="12"/>
  <c r="CD43" i="12"/>
  <c r="MC43" i="12"/>
  <c r="FU43" i="12"/>
  <c r="DE43" i="12"/>
  <c r="IG43" i="12"/>
  <c r="MU43" i="12"/>
  <c r="JC43" i="12"/>
  <c r="EM43" i="12"/>
  <c r="NS43" i="12"/>
  <c r="GG43" i="12"/>
  <c r="MS43" i="12"/>
  <c r="HF43" i="12"/>
  <c r="KF43" i="12"/>
  <c r="MI43" i="12"/>
  <c r="DT43" i="12"/>
  <c r="HC43" i="12"/>
  <c r="LL43" i="12"/>
  <c r="HS43" i="12"/>
  <c r="AL43" i="12"/>
  <c r="LS43" i="12"/>
  <c r="CT43" i="12"/>
  <c r="DA43" i="12"/>
  <c r="DR43" i="12"/>
  <c r="GX43" i="12"/>
  <c r="EQ43" i="12"/>
  <c r="LK43" i="12"/>
  <c r="DG43" i="12"/>
  <c r="LV43" i="12"/>
  <c r="NG43" i="12"/>
  <c r="GM43" i="12"/>
  <c r="DO43" i="12"/>
  <c r="NZ43" i="12"/>
  <c r="GD43" i="12"/>
  <c r="IV43" i="12"/>
  <c r="AH43" i="12"/>
  <c r="OB43" i="12"/>
  <c r="DK43" i="12"/>
  <c r="LT43" i="12"/>
  <c r="NB43" i="12"/>
  <c r="KC43" i="12"/>
  <c r="IH43" i="12"/>
  <c r="EW43" i="12"/>
  <c r="BQ43" i="12"/>
  <c r="GY43" i="12"/>
  <c r="ID43" i="12"/>
  <c r="CC43" i="12"/>
  <c r="HG43" i="12"/>
  <c r="HK43" i="12"/>
  <c r="IK43" i="12"/>
  <c r="NU43" i="12"/>
  <c r="IB43" i="12"/>
  <c r="AF43" i="12"/>
  <c r="CK43" i="12"/>
  <c r="HO43" i="12"/>
  <c r="GZ43" i="12"/>
  <c r="NW43" i="12"/>
  <c r="KL43" i="12"/>
  <c r="JP43" i="12"/>
  <c r="LP43" i="12"/>
  <c r="FW43" i="12"/>
  <c r="EX43" i="12"/>
  <c r="HB43" i="12"/>
  <c r="IW43" i="12"/>
  <c r="MV43" i="12"/>
  <c r="KH43" i="12"/>
  <c r="BW43" i="12"/>
  <c r="GA43" i="12"/>
  <c r="IM43" i="12"/>
  <c r="IR43" i="12"/>
  <c r="LU43" i="12"/>
  <c r="IZ43" i="12"/>
  <c r="JG43" i="12"/>
  <c r="AN43" i="12"/>
  <c r="BY43" i="12"/>
  <c r="BA43" i="12"/>
  <c r="JB43" i="12"/>
  <c r="IU43" i="12"/>
  <c r="BE43" i="12"/>
  <c r="HM43" i="12"/>
  <c r="CW43" i="12"/>
  <c r="BP43" i="12"/>
  <c r="AW43" i="12"/>
  <c r="AC43" i="12"/>
  <c r="LD43" i="12"/>
  <c r="ME43" i="12"/>
  <c r="LJ43" i="12"/>
  <c r="LR43" i="12"/>
  <c r="BZ43" i="12"/>
  <c r="AU43" i="12"/>
  <c r="MF43" i="12"/>
  <c r="BC43" i="12"/>
  <c r="LZ43" i="12"/>
  <c r="NI43" i="12"/>
  <c r="FX43" i="12"/>
  <c r="CE43" i="12"/>
  <c r="JW43" i="12"/>
  <c r="LM43" i="12"/>
  <c r="BV43" i="12"/>
  <c r="AE43" i="12"/>
  <c r="JD43" i="12"/>
  <c r="FS43" i="12"/>
  <c r="AM43" i="12"/>
  <c r="KP43" i="12"/>
  <c r="AR43" i="12"/>
  <c r="KY43" i="12"/>
  <c r="EK43" i="12"/>
  <c r="DV43" i="12"/>
  <c r="GU43" i="12"/>
  <c r="GR43" i="12"/>
  <c r="KT43" i="12"/>
  <c r="AQ43" i="12"/>
  <c r="DS43" i="12"/>
  <c r="MB43" i="12"/>
  <c r="CM43" i="12"/>
  <c r="MY43" i="12"/>
  <c r="MK43" i="12"/>
  <c r="EB43" i="12"/>
  <c r="HD43" i="12"/>
  <c r="KS43" i="12"/>
  <c r="NK43" i="12"/>
  <c r="DL43" i="12"/>
  <c r="AZ43" i="12"/>
  <c r="LC43" i="12"/>
  <c r="JU43" i="12"/>
  <c r="IF43" i="12"/>
  <c r="DZ43" i="12"/>
  <c r="FF43" i="12"/>
  <c r="NV43" i="12"/>
  <c r="GQ43" i="12"/>
  <c r="HI43" i="12"/>
  <c r="MX43" i="12"/>
  <c r="HZ43" i="12"/>
  <c r="AO43" i="12"/>
  <c r="AS43" i="12"/>
  <c r="DU43" i="12"/>
  <c r="ND43" i="12"/>
  <c r="HX43" i="12"/>
  <c r="BJ43" i="12"/>
  <c r="AJ43" i="12"/>
  <c r="MG43" i="12"/>
  <c r="LA43" i="12"/>
  <c r="BD43" i="12"/>
  <c r="EV43" i="12"/>
  <c r="FB43" i="12"/>
  <c r="BU43" i="12"/>
  <c r="KD43" i="12"/>
  <c r="NA43" i="12"/>
  <c r="DF43" i="12"/>
  <c r="LW43" i="12"/>
  <c r="EG43" i="12"/>
  <c r="BO43" i="12"/>
  <c r="IQ43" i="12"/>
  <c r="HL43" i="12"/>
  <c r="NC43" i="12"/>
  <c r="NR43" i="12"/>
  <c r="BH43" i="12"/>
  <c r="NX43" i="12"/>
  <c r="HT43" i="12"/>
  <c r="KX43" i="12"/>
  <c r="MO43" i="12"/>
  <c r="LG43" i="12"/>
  <c r="EL43" i="12"/>
  <c r="JM43" i="12"/>
  <c r="II43" i="12"/>
  <c r="GE43" i="12"/>
  <c r="IX43" i="12"/>
  <c r="CX43" i="12"/>
  <c r="EF43" i="12"/>
  <c r="BT43" i="12"/>
  <c r="CL43" i="12"/>
  <c r="MA43" i="12"/>
  <c r="ML43" i="12"/>
  <c r="BG43" i="12"/>
  <c r="GI43" i="12"/>
  <c r="JQ43" i="12"/>
  <c r="JF43" i="12"/>
  <c r="MN43" i="12"/>
  <c r="AX43" i="12"/>
  <c r="IY43" i="12"/>
  <c r="CU43" i="12"/>
  <c r="EP43" i="12"/>
  <c r="IS43" i="12"/>
  <c r="MT43" i="12"/>
  <c r="CF43" i="12"/>
  <c r="HR43" i="12"/>
  <c r="DB43" i="12"/>
  <c r="JV43" i="12"/>
  <c r="IP43" i="12"/>
  <c r="JX43" i="12"/>
  <c r="HU43" i="12"/>
  <c r="JE43" i="12"/>
  <c r="ES43" i="12"/>
  <c r="EY43" i="12"/>
  <c r="CS43" i="12"/>
  <c r="CA43" i="12"/>
  <c r="KV43" i="12"/>
  <c r="MR43" i="12"/>
  <c r="GH43" i="12"/>
  <c r="HW43" i="12"/>
  <c r="KU43" i="12"/>
  <c r="DC43" i="12"/>
  <c r="CQ43" i="12"/>
  <c r="FJ43" i="12"/>
  <c r="DH43" i="12"/>
  <c r="JH43" i="12"/>
  <c r="GN43" i="12"/>
  <c r="CP43" i="12"/>
  <c r="KG43" i="12"/>
  <c r="NM43" i="12"/>
  <c r="DW43" i="12"/>
  <c r="AY43" i="12"/>
  <c r="CZ43" i="12"/>
  <c r="D28" i="16"/>
  <c r="N28" i="16"/>
  <c r="AG28" i="16"/>
  <c r="M28" i="16"/>
  <c r="Q28" i="16"/>
  <c r="Z28" i="16"/>
  <c r="G28" i="16"/>
  <c r="X28" i="16"/>
  <c r="H28" i="16"/>
  <c r="S28" i="16"/>
  <c r="AC28" i="16"/>
  <c r="V28" i="16"/>
  <c r="AA28" i="16"/>
  <c r="W28" i="16"/>
  <c r="Y28" i="16"/>
  <c r="C28" i="16"/>
  <c r="I28" i="16"/>
  <c r="AD28" i="16"/>
  <c r="R28" i="16"/>
  <c r="AI28" i="16"/>
  <c r="AL28" i="16"/>
  <c r="AE28" i="16"/>
  <c r="P28" i="16"/>
  <c r="J28" i="16"/>
  <c r="O28" i="16"/>
  <c r="AF28" i="16"/>
  <c r="AK28" i="16"/>
  <c r="T28" i="16"/>
  <c r="E28" i="16"/>
  <c r="AB28" i="16"/>
  <c r="AH28" i="16"/>
  <c r="K28" i="16"/>
  <c r="L28" i="16"/>
  <c r="F28" i="16"/>
  <c r="AJ28" i="16"/>
  <c r="U28" i="16"/>
  <c r="MT89" i="12"/>
  <c r="DY89" i="12"/>
  <c r="KT89" i="12"/>
  <c r="AX89" i="12"/>
  <c r="LU89" i="12"/>
  <c r="AH89" i="12"/>
  <c r="FW89" i="12"/>
  <c r="KZ89" i="12"/>
  <c r="GP89" i="12"/>
  <c r="DX89" i="12"/>
  <c r="EJ89" i="12"/>
  <c r="JT89" i="12"/>
  <c r="IM89" i="12"/>
  <c r="KP89" i="12"/>
  <c r="KO89" i="12"/>
  <c r="CM89" i="12"/>
  <c r="MA89" i="12"/>
  <c r="JD89" i="12"/>
  <c r="ML89" i="12"/>
  <c r="NV89" i="12"/>
  <c r="LB89" i="12"/>
  <c r="NT89" i="12"/>
  <c r="BQ89" i="12"/>
  <c r="CJ89" i="12"/>
  <c r="EO89" i="12"/>
  <c r="FY89" i="12"/>
  <c r="NE89" i="12"/>
  <c r="JL89" i="12"/>
  <c r="CF89" i="12"/>
  <c r="NS89" i="12"/>
  <c r="JB89" i="12"/>
  <c r="AM89" i="12"/>
  <c r="JJ89" i="12"/>
  <c r="AT89" i="12"/>
  <c r="CA89" i="12"/>
  <c r="HO89" i="12"/>
  <c r="MI89" i="12"/>
  <c r="MD89" i="12"/>
  <c r="JW89" i="12"/>
  <c r="HM89" i="12"/>
  <c r="JN89" i="12"/>
  <c r="JF89" i="12"/>
  <c r="IS89" i="12"/>
  <c r="HD89" i="12"/>
  <c r="AU89" i="12"/>
  <c r="EN89" i="12"/>
  <c r="DE89" i="12"/>
  <c r="HW89" i="12"/>
  <c r="MU89" i="12"/>
  <c r="JA89" i="12"/>
  <c r="FB89" i="12"/>
  <c r="FH89" i="12"/>
  <c r="MN89" i="12"/>
  <c r="KU89" i="12"/>
  <c r="IL89" i="12"/>
  <c r="DR89" i="12"/>
  <c r="HE89" i="12"/>
  <c r="AY89" i="12"/>
  <c r="GO89" i="12"/>
  <c r="NJ89" i="12"/>
  <c r="JQ89" i="12"/>
  <c r="BS89" i="12"/>
  <c r="FC89" i="12"/>
  <c r="LS89" i="12"/>
  <c r="BR89" i="12"/>
  <c r="FI89" i="12"/>
  <c r="JC89" i="12"/>
  <c r="CW89" i="12"/>
  <c r="LC89" i="12"/>
  <c r="EY89" i="12"/>
  <c r="AE89" i="12"/>
  <c r="JZ89" i="12"/>
  <c r="DK89" i="12"/>
  <c r="LR89" i="12"/>
  <c r="GY89" i="12"/>
  <c r="HU89" i="12"/>
  <c r="MJ89" i="12"/>
  <c r="IP89" i="12"/>
  <c r="LA89" i="12"/>
  <c r="BA89" i="12"/>
  <c r="KI89" i="12"/>
  <c r="MX89" i="12"/>
  <c r="AF89" i="12"/>
  <c r="CP89" i="12"/>
  <c r="DI89" i="12"/>
  <c r="BO89" i="12"/>
  <c r="ER89" i="12"/>
  <c r="GU89" i="12"/>
  <c r="JO89" i="12"/>
  <c r="DM89" i="12"/>
  <c r="KG89" i="12"/>
  <c r="GM89" i="12"/>
  <c r="IC89" i="12"/>
  <c r="BJ89" i="12"/>
  <c r="LQ89" i="12"/>
  <c r="NY89" i="12"/>
  <c r="DG89" i="12"/>
  <c r="GI89" i="12"/>
  <c r="CY89" i="12"/>
  <c r="CH89" i="12"/>
  <c r="BM89" i="12"/>
  <c r="FX89" i="12"/>
  <c r="LJ89" i="12"/>
  <c r="KJ89" i="12"/>
  <c r="KB89" i="12"/>
  <c r="IA89" i="12"/>
  <c r="CL89" i="12"/>
  <c r="GC89" i="12"/>
  <c r="MC89" i="12"/>
  <c r="GQ89" i="12"/>
  <c r="BX89" i="12"/>
  <c r="GB89" i="12"/>
  <c r="BH89" i="12"/>
  <c r="MS89" i="12"/>
  <c r="GG89" i="12"/>
  <c r="FA89" i="12"/>
  <c r="KA89" i="12"/>
  <c r="GV89" i="12"/>
  <c r="MK89" i="12"/>
  <c r="II89" i="12"/>
  <c r="DB89" i="12"/>
  <c r="LZ89" i="12"/>
  <c r="MF89" i="12"/>
  <c r="DH89" i="12"/>
  <c r="GN89" i="12"/>
  <c r="MP89" i="12"/>
  <c r="EG89" i="12"/>
  <c r="CI89" i="12"/>
  <c r="ES89" i="12"/>
  <c r="KK89" i="12"/>
  <c r="ND89" i="12"/>
  <c r="FR89" i="12"/>
  <c r="LI89" i="12"/>
  <c r="KC89" i="12"/>
  <c r="KV89" i="12"/>
  <c r="FQ89" i="12"/>
  <c r="EI89" i="12"/>
  <c r="ID89" i="12"/>
  <c r="KW89" i="12"/>
  <c r="LM89" i="12"/>
  <c r="NC89" i="12"/>
  <c r="IF89" i="12"/>
  <c r="NI89" i="12"/>
  <c r="BW89" i="12"/>
  <c r="BP89" i="12"/>
  <c r="DN89" i="12"/>
  <c r="IX89" i="12"/>
  <c r="DF89" i="12"/>
  <c r="GW89" i="12"/>
  <c r="EV89" i="12"/>
  <c r="NG89" i="12"/>
  <c r="DQ89" i="12"/>
  <c r="HL89" i="12"/>
  <c r="FD89" i="12"/>
  <c r="CQ89" i="12"/>
  <c r="BY89" i="12"/>
  <c r="IT89" i="12"/>
  <c r="ET89" i="12"/>
  <c r="CO89" i="12"/>
  <c r="KQ89" i="12"/>
  <c r="NZ89" i="12"/>
  <c r="CG89" i="12"/>
  <c r="IR89" i="12"/>
  <c r="NB89" i="12"/>
  <c r="LL89" i="12"/>
  <c r="LE89" i="12"/>
  <c r="NM89" i="12"/>
  <c r="FE89" i="12"/>
  <c r="DC89" i="12"/>
  <c r="EU89" i="12"/>
  <c r="AO89" i="12"/>
  <c r="AZ89" i="12"/>
  <c r="HI89" i="12"/>
  <c r="AI89" i="12"/>
  <c r="NR89" i="12"/>
  <c r="EK89" i="12"/>
  <c r="IQ89" i="12"/>
  <c r="IB89" i="12"/>
  <c r="IJ89" i="12"/>
  <c r="HH89" i="12"/>
  <c r="EH89" i="12"/>
  <c r="DV89" i="12"/>
  <c r="CE89" i="12"/>
  <c r="CV89" i="12"/>
  <c r="FP89" i="12"/>
  <c r="HP89" i="12"/>
  <c r="EL89" i="12"/>
  <c r="JU89" i="12"/>
  <c r="DZ89" i="12"/>
  <c r="IK89" i="12"/>
  <c r="EX89" i="12"/>
  <c r="AJ89" i="12"/>
  <c r="FU89" i="12"/>
  <c r="BD89" i="12"/>
  <c r="IV89" i="12"/>
  <c r="HS89" i="12"/>
  <c r="LK89" i="12"/>
  <c r="AC89" i="12"/>
  <c r="KD89" i="12"/>
  <c r="LH89" i="12"/>
  <c r="IY89" i="12"/>
  <c r="NW89" i="12"/>
  <c r="IN89" i="12"/>
  <c r="ED89" i="12"/>
  <c r="DP89" i="12"/>
  <c r="CU89" i="12"/>
  <c r="MH89" i="12"/>
  <c r="AN89" i="12"/>
  <c r="GD89" i="12"/>
  <c r="EQ89" i="12"/>
  <c r="LW89" i="12"/>
  <c r="EF89" i="12"/>
  <c r="CZ89" i="12"/>
  <c r="MW89" i="12"/>
  <c r="EE89" i="12"/>
  <c r="BK89" i="12"/>
  <c r="CC89" i="12"/>
  <c r="FO89" i="12"/>
  <c r="HF89" i="12"/>
  <c r="HJ89" i="12"/>
  <c r="NN89" i="12"/>
  <c r="AK89" i="12"/>
  <c r="DA89" i="12"/>
  <c r="MB89" i="12"/>
  <c r="BZ89" i="12"/>
  <c r="MV89" i="12"/>
  <c r="IU89" i="12"/>
  <c r="FM89" i="12"/>
  <c r="KR89" i="12"/>
  <c r="FN89" i="12"/>
  <c r="JE89" i="12"/>
  <c r="ME89" i="12"/>
  <c r="KL89" i="12"/>
  <c r="LD89" i="12"/>
  <c r="HA89" i="12"/>
  <c r="CR89" i="12"/>
  <c r="LO89" i="12"/>
  <c r="KN89" i="12"/>
  <c r="CT89" i="12"/>
  <c r="GX89" i="12"/>
  <c r="GL89" i="12"/>
  <c r="FF89" i="12"/>
  <c r="EP89" i="12"/>
  <c r="OB89" i="12"/>
  <c r="GJ89" i="12"/>
  <c r="HG89" i="12"/>
  <c r="EB89" i="12"/>
  <c r="NQ89" i="12"/>
  <c r="BL89" i="12"/>
  <c r="HZ89" i="12"/>
  <c r="FK89" i="12"/>
  <c r="BB89" i="12"/>
  <c r="GZ89" i="12"/>
  <c r="IO89" i="12"/>
  <c r="FS89" i="12"/>
  <c r="GS89" i="12"/>
  <c r="FG89" i="12"/>
  <c r="AR89" i="12"/>
  <c r="BT89" i="12"/>
  <c r="IH89" i="12"/>
  <c r="CS89" i="12"/>
  <c r="JV89" i="12"/>
  <c r="AD89" i="12"/>
  <c r="LN89" i="12"/>
  <c r="NO89" i="12"/>
  <c r="FT89" i="12"/>
  <c r="OA89" i="12"/>
  <c r="KE89" i="12"/>
  <c r="GK89" i="12"/>
  <c r="MO89" i="12"/>
  <c r="GH89" i="12"/>
  <c r="JY89" i="12"/>
  <c r="FZ89" i="12"/>
  <c r="KH89" i="12"/>
  <c r="DS89" i="12"/>
  <c r="FV89" i="12"/>
  <c r="LF89" i="12"/>
  <c r="HV89" i="12"/>
  <c r="GA89" i="12"/>
  <c r="BN89" i="12"/>
  <c r="HX89" i="12"/>
  <c r="HN89" i="12"/>
  <c r="GF89" i="12"/>
  <c r="FJ89" i="12"/>
  <c r="EM89" i="12"/>
  <c r="JR89" i="12"/>
  <c r="HK89" i="12"/>
  <c r="BC89" i="12"/>
  <c r="LG89" i="12"/>
  <c r="IE89" i="12"/>
  <c r="NL89" i="12"/>
  <c r="HB89" i="12"/>
  <c r="MG89" i="12"/>
  <c r="IG89" i="12"/>
  <c r="AG89" i="12"/>
  <c r="JG89" i="12"/>
  <c r="EW89" i="12"/>
  <c r="BG89" i="12"/>
  <c r="AS89" i="12"/>
  <c r="NP89" i="12"/>
  <c r="JH89" i="12"/>
  <c r="BU89" i="12"/>
  <c r="GR89" i="12"/>
  <c r="NU89" i="12"/>
  <c r="FL89" i="12"/>
  <c r="JM89" i="12"/>
  <c r="IZ89" i="12"/>
  <c r="KY89" i="12"/>
  <c r="BF89" i="12"/>
  <c r="KM89" i="12"/>
  <c r="NH89" i="12"/>
  <c r="DT89" i="12"/>
  <c r="DL89" i="12"/>
  <c r="DW89" i="12"/>
  <c r="LT89" i="12"/>
  <c r="EA89" i="12"/>
  <c r="IW89" i="12"/>
  <c r="BV89" i="12"/>
  <c r="DD89" i="12"/>
  <c r="KF89" i="12"/>
  <c r="GE89" i="12"/>
  <c r="KX89" i="12"/>
  <c r="MQ89" i="12"/>
  <c r="HT89" i="12"/>
  <c r="EZ89" i="12"/>
  <c r="DO89" i="12"/>
  <c r="GT89" i="12"/>
  <c r="JI89" i="12"/>
  <c r="AQ89" i="12"/>
  <c r="NF89" i="12"/>
  <c r="LV89" i="12"/>
  <c r="NX89" i="12"/>
  <c r="OC89" i="12"/>
  <c r="JK89" i="12"/>
  <c r="CB89" i="12"/>
  <c r="JP89" i="12"/>
  <c r="HY89" i="12"/>
  <c r="HC89" i="12"/>
  <c r="HR89" i="12"/>
  <c r="LX89" i="12"/>
  <c r="MM89" i="12"/>
  <c r="JS89" i="12"/>
  <c r="MY89" i="12"/>
  <c r="AV89" i="12"/>
  <c r="AW89" i="12"/>
  <c r="AP89" i="12"/>
  <c r="CN89" i="12"/>
  <c r="LP89" i="12"/>
  <c r="KS89" i="12"/>
  <c r="BI89" i="12"/>
  <c r="LY89" i="12"/>
  <c r="MZ89" i="12"/>
  <c r="MR89" i="12"/>
  <c r="DU89" i="12"/>
  <c r="AL89" i="12"/>
  <c r="NK89" i="12"/>
  <c r="NA89" i="12"/>
  <c r="EC89" i="12"/>
  <c r="BE89" i="12"/>
  <c r="DJ89" i="12"/>
  <c r="HQ89" i="12"/>
  <c r="CX89" i="12"/>
  <c r="CD89" i="12"/>
  <c r="CK89" i="12"/>
  <c r="JX89" i="12"/>
  <c r="AJ29" i="16"/>
  <c r="AL29" i="16"/>
  <c r="Y29" i="16"/>
  <c r="P29" i="16"/>
  <c r="AA29" i="16"/>
  <c r="K29" i="16"/>
  <c r="AK29" i="16"/>
  <c r="Q29" i="16"/>
  <c r="AI29" i="16"/>
  <c r="G29" i="16"/>
  <c r="E29" i="16"/>
  <c r="O29" i="16"/>
  <c r="D29" i="16"/>
  <c r="J29" i="16"/>
  <c r="AG29" i="16"/>
  <c r="S29" i="16"/>
  <c r="C29" i="16"/>
  <c r="N29" i="16"/>
  <c r="X29" i="16"/>
  <c r="T29" i="16"/>
  <c r="AC29" i="16"/>
  <c r="AH29" i="16"/>
  <c r="M29" i="16"/>
  <c r="U29" i="16"/>
  <c r="F29" i="16"/>
  <c r="Z29" i="16"/>
  <c r="I29" i="16"/>
  <c r="AB29" i="16"/>
  <c r="V29" i="16"/>
  <c r="W29" i="16"/>
  <c r="AF29" i="16"/>
  <c r="R29" i="16"/>
  <c r="AD29" i="16"/>
  <c r="AE29" i="16"/>
  <c r="H29" i="16"/>
  <c r="L29" i="16"/>
  <c r="AB36" i="16"/>
  <c r="T36" i="16"/>
  <c r="R36" i="16"/>
  <c r="C36" i="16"/>
  <c r="N36" i="16"/>
  <c r="L36" i="16"/>
  <c r="H36" i="16"/>
  <c r="AG36" i="16"/>
  <c r="S36" i="16"/>
  <c r="E36" i="16"/>
  <c r="AD36" i="16"/>
  <c r="AF36" i="16"/>
  <c r="G36" i="16"/>
  <c r="K36" i="16"/>
  <c r="AK36" i="16"/>
  <c r="P36" i="16"/>
  <c r="AI36" i="16"/>
  <c r="X36" i="16"/>
  <c r="Q36" i="16"/>
  <c r="AL36" i="16"/>
  <c r="Y36" i="16"/>
  <c r="F36" i="16"/>
  <c r="O36" i="16"/>
  <c r="AA36" i="16"/>
  <c r="AC36" i="16"/>
  <c r="M36" i="16"/>
  <c r="V36" i="16"/>
  <c r="AE36" i="16"/>
  <c r="AJ36" i="16"/>
  <c r="J36" i="16"/>
  <c r="Z36" i="16"/>
  <c r="D36" i="16"/>
  <c r="I36" i="16"/>
  <c r="AH36" i="16"/>
  <c r="U36" i="16"/>
  <c r="W36" i="16"/>
  <c r="D6" i="16"/>
  <c r="H6" i="16"/>
  <c r="G6" i="16"/>
  <c r="AI6" i="16"/>
  <c r="P6" i="16"/>
  <c r="C6" i="16"/>
  <c r="L6" i="16"/>
  <c r="N6" i="16"/>
  <c r="Z6" i="16"/>
  <c r="K6" i="16"/>
  <c r="E6" i="16"/>
  <c r="F6" i="16"/>
  <c r="AJ6" i="16"/>
  <c r="AL6" i="16"/>
  <c r="AA6" i="16"/>
  <c r="AC6" i="16"/>
  <c r="AG6" i="16"/>
  <c r="X6" i="16"/>
  <c r="I6" i="16"/>
  <c r="AE6" i="16"/>
  <c r="AF6" i="16"/>
  <c r="M6" i="16"/>
  <c r="AH6" i="16"/>
  <c r="W6" i="16"/>
  <c r="Y6" i="16"/>
  <c r="AD6" i="16"/>
  <c r="AK6" i="16"/>
  <c r="AB6" i="16"/>
  <c r="J6" i="16"/>
  <c r="R6" i="16"/>
  <c r="Q6" i="16"/>
  <c r="S6" i="16"/>
  <c r="T6" i="16"/>
  <c r="O6" i="16"/>
  <c r="U6" i="16"/>
  <c r="V6" i="16"/>
  <c r="AA53" i="8"/>
  <c r="P52" i="12"/>
  <c r="Z33" i="16"/>
  <c r="AK33" i="16"/>
  <c r="AI33" i="16"/>
  <c r="L33" i="16"/>
  <c r="O33" i="16"/>
  <c r="D33" i="16"/>
  <c r="F33" i="16"/>
  <c r="C33" i="16"/>
  <c r="I33" i="16"/>
  <c r="AF33" i="16"/>
  <c r="J33" i="16"/>
  <c r="AL33" i="16"/>
  <c r="T33" i="16"/>
  <c r="K33" i="16"/>
  <c r="AJ33" i="16"/>
  <c r="AA33" i="16"/>
  <c r="U33" i="16"/>
  <c r="W33" i="16"/>
  <c r="H33" i="16"/>
  <c r="P33" i="16"/>
  <c r="R33" i="16"/>
  <c r="AH33" i="16"/>
  <c r="Q33" i="16"/>
  <c r="AC33" i="16"/>
  <c r="Y33" i="16"/>
  <c r="G33" i="16"/>
  <c r="M33" i="16"/>
  <c r="AG33" i="16"/>
  <c r="E33" i="16"/>
  <c r="AD33" i="16"/>
  <c r="AE33" i="16"/>
  <c r="N33" i="16"/>
  <c r="S33" i="16"/>
  <c r="X33" i="16"/>
  <c r="V33" i="16"/>
  <c r="AB33" i="16"/>
  <c r="G42" i="16"/>
  <c r="S42" i="16"/>
  <c r="AK42" i="16"/>
  <c r="AD42" i="16"/>
  <c r="T42" i="16"/>
  <c r="AI42" i="16"/>
  <c r="Y42" i="16"/>
  <c r="U42" i="16"/>
  <c r="V42" i="16"/>
  <c r="AG42" i="16"/>
  <c r="I42" i="16"/>
  <c r="K42" i="16"/>
  <c r="E42" i="16"/>
  <c r="O42" i="16"/>
  <c r="AH42" i="16"/>
  <c r="AJ42" i="16"/>
  <c r="AL42" i="16"/>
  <c r="L42" i="16"/>
  <c r="Q42" i="16"/>
  <c r="AB42" i="16"/>
  <c r="AF42" i="16"/>
  <c r="AC42" i="16"/>
  <c r="H42" i="16"/>
  <c r="X42" i="16"/>
  <c r="AE42" i="16"/>
  <c r="M42" i="16"/>
  <c r="W42" i="16"/>
  <c r="AA42" i="16"/>
  <c r="R42" i="16"/>
  <c r="P42" i="16"/>
  <c r="D42" i="16"/>
  <c r="J42" i="16"/>
  <c r="Z42" i="16"/>
  <c r="C42" i="16"/>
  <c r="N42" i="16"/>
  <c r="F42" i="16"/>
  <c r="AA20" i="8"/>
  <c r="P19" i="12"/>
  <c r="BW19" i="12"/>
  <c r="CM19" i="12"/>
  <c r="LQ19" i="12"/>
  <c r="HI19" i="12"/>
  <c r="IE19" i="12"/>
  <c r="MJ19" i="12"/>
  <c r="CL19" i="12"/>
  <c r="MS19" i="12"/>
  <c r="KH19" i="12"/>
  <c r="FJ19" i="12"/>
  <c r="FR19" i="12"/>
  <c r="AU19" i="12"/>
  <c r="KC19" i="12"/>
  <c r="KM19" i="12"/>
  <c r="LR19" i="12"/>
  <c r="AN19" i="12"/>
  <c r="MH19" i="12"/>
  <c r="MG19" i="12"/>
  <c r="LM19" i="12"/>
  <c r="GX19" i="12"/>
  <c r="AO19" i="12"/>
  <c r="HC19" i="12"/>
  <c r="DO19" i="12"/>
  <c r="LN19" i="12"/>
  <c r="HW19" i="12"/>
  <c r="OC19" i="12"/>
  <c r="JZ19" i="12"/>
  <c r="ID19" i="12"/>
  <c r="FS19" i="12"/>
  <c r="KE19" i="12"/>
  <c r="EM19" i="12"/>
  <c r="IU19" i="12"/>
  <c r="IO19" i="12"/>
  <c r="BN19" i="12"/>
  <c r="BV19" i="12"/>
  <c r="ND19" i="12"/>
  <c r="KQ19" i="12"/>
  <c r="CZ19" i="12"/>
  <c r="MK19" i="12"/>
  <c r="BC19" i="12"/>
  <c r="KG19" i="12"/>
  <c r="BR19" i="12"/>
  <c r="AD19" i="12"/>
  <c r="BX19" i="12"/>
  <c r="DV19" i="12"/>
  <c r="BT19" i="12"/>
  <c r="GZ19" i="12"/>
  <c r="DA19" i="12"/>
  <c r="DI19" i="12"/>
  <c r="ML19" i="12"/>
  <c r="NP19" i="12"/>
  <c r="BP19" i="12"/>
  <c r="LL19" i="12"/>
  <c r="IR19" i="12"/>
  <c r="EY19" i="12"/>
  <c r="GE19" i="12"/>
  <c r="IL19" i="12"/>
  <c r="DB19" i="12"/>
  <c r="IY19" i="12"/>
  <c r="BJ19" i="12"/>
  <c r="AX19" i="12"/>
  <c r="HP19" i="12"/>
  <c r="CB19" i="12"/>
  <c r="LJ19" i="12"/>
  <c r="CK19" i="12"/>
  <c r="CN19" i="12"/>
  <c r="CU19" i="12"/>
  <c r="FA19" i="12"/>
  <c r="DW19" i="12"/>
  <c r="IS19" i="12"/>
  <c r="MU19" i="12"/>
  <c r="JA19" i="12"/>
  <c r="AT19" i="12"/>
  <c r="CH19" i="12"/>
  <c r="JI19" i="12"/>
  <c r="DG19" i="12"/>
  <c r="HE19" i="12"/>
  <c r="MZ19" i="12"/>
  <c r="DU19" i="12"/>
  <c r="EG19" i="12"/>
  <c r="FP19" i="12"/>
  <c r="FB19" i="12"/>
  <c r="GI19" i="12"/>
  <c r="NS19" i="12"/>
  <c r="FL19" i="12"/>
  <c r="AQ19" i="12"/>
  <c r="BE19" i="12"/>
  <c r="NO19" i="12"/>
  <c r="NC19" i="12"/>
  <c r="BK19" i="12"/>
  <c r="MN19" i="12"/>
  <c r="ET19" i="12"/>
  <c r="MF19" i="12"/>
  <c r="IB19" i="12"/>
  <c r="EK19" i="12"/>
  <c r="EE19" i="12"/>
  <c r="EW19" i="12"/>
  <c r="KJ19" i="12"/>
  <c r="HB19" i="12"/>
  <c r="DK19" i="12"/>
  <c r="NL19" i="12"/>
  <c r="IN19" i="12"/>
  <c r="KK19" i="12"/>
  <c r="HD19" i="12"/>
  <c r="BL19" i="12"/>
  <c r="HS19" i="12"/>
  <c r="GL19" i="12"/>
  <c r="DJ19" i="12"/>
  <c r="KY19" i="12"/>
  <c r="LH19" i="12"/>
  <c r="LD19" i="12"/>
  <c r="LG19" i="12"/>
  <c r="FN19" i="12"/>
  <c r="FY19" i="12"/>
  <c r="LF19" i="12"/>
  <c r="GB19" i="12"/>
  <c r="KP19" i="12"/>
  <c r="NW19" i="12"/>
  <c r="KI19" i="12"/>
  <c r="HN19" i="12"/>
  <c r="BY19" i="12"/>
  <c r="FI19" i="12"/>
  <c r="JP19" i="12"/>
  <c r="LX19" i="12"/>
  <c r="BF19" i="12"/>
  <c r="LS19" i="12"/>
  <c r="HO19" i="12"/>
  <c r="JF19" i="12"/>
  <c r="GP19" i="12"/>
  <c r="NI19" i="12"/>
  <c r="KR19" i="12"/>
  <c r="HX19" i="12"/>
  <c r="CI19" i="12"/>
  <c r="CG19" i="12"/>
  <c r="IM19" i="12"/>
  <c r="GH19" i="12"/>
  <c r="AJ19" i="12"/>
  <c r="GA19" i="12"/>
  <c r="NN19" i="12"/>
  <c r="AF19" i="12"/>
  <c r="JL19" i="12"/>
  <c r="FM19" i="12"/>
  <c r="KD19" i="12"/>
  <c r="FF19" i="12"/>
  <c r="BI19" i="12"/>
  <c r="JX19" i="12"/>
  <c r="BA19" i="12"/>
  <c r="KN19" i="12"/>
  <c r="FG19" i="12"/>
  <c r="LZ19" i="12"/>
  <c r="MR19" i="12"/>
  <c r="GN19" i="12"/>
  <c r="HU19" i="12"/>
  <c r="KF19" i="12"/>
  <c r="LV19" i="12"/>
  <c r="MO19" i="12"/>
  <c r="AR19" i="12"/>
  <c r="GK19" i="12"/>
  <c r="DC19" i="12"/>
  <c r="HQ19" i="12"/>
  <c r="KX19" i="12"/>
  <c r="BO19" i="12"/>
  <c r="CD19" i="12"/>
  <c r="KO19" i="12"/>
  <c r="JB19" i="12"/>
  <c r="MQ19" i="12"/>
  <c r="GJ19" i="12"/>
  <c r="AZ19" i="12"/>
  <c r="JT19" i="12"/>
  <c r="OB19" i="12"/>
  <c r="NM19" i="12"/>
  <c r="LE19" i="12"/>
  <c r="IT19" i="12"/>
  <c r="AM19" i="12"/>
  <c r="LP19" i="12"/>
  <c r="BB19" i="12"/>
  <c r="IQ19" i="12"/>
  <c r="NY19" i="12"/>
  <c r="AV19" i="12"/>
  <c r="CQ19" i="12"/>
  <c r="EP19" i="12"/>
  <c r="IG19" i="12"/>
  <c r="CV19" i="12"/>
  <c r="FZ19" i="12"/>
  <c r="CS19" i="12"/>
  <c r="JN19" i="12"/>
  <c r="NR19" i="12"/>
  <c r="EL19" i="12"/>
  <c r="CP19" i="12"/>
  <c r="LI19" i="12"/>
  <c r="IF19" i="12"/>
  <c r="DD19" i="12"/>
  <c r="GT19" i="12"/>
  <c r="CR19" i="12"/>
  <c r="IK19" i="12"/>
  <c r="LY19" i="12"/>
  <c r="MW19" i="12"/>
  <c r="EZ19" i="12"/>
  <c r="BH19" i="12"/>
  <c r="LA19" i="12"/>
  <c r="AI19" i="12"/>
  <c r="BS19" i="12"/>
  <c r="FK19" i="12"/>
  <c r="KT19" i="12"/>
  <c r="JY19" i="12"/>
  <c r="EU19" i="12"/>
  <c r="BG19" i="12"/>
  <c r="CE19" i="12"/>
  <c r="DM19" i="12"/>
  <c r="DT19" i="12"/>
  <c r="NX19" i="12"/>
  <c r="CX19" i="12"/>
  <c r="MY19" i="12"/>
  <c r="AP19" i="12"/>
  <c r="NG19" i="12"/>
  <c r="BU19" i="12"/>
  <c r="EF19" i="12"/>
  <c r="EH19" i="12"/>
  <c r="CW19" i="12"/>
  <c r="ME19" i="12"/>
  <c r="EI19" i="12"/>
  <c r="NF19" i="12"/>
  <c r="BD19" i="12"/>
  <c r="MA19" i="12"/>
  <c r="LB19" i="12"/>
  <c r="JQ19" i="12"/>
  <c r="MC19" i="12"/>
  <c r="CJ19" i="12"/>
  <c r="HK19" i="12"/>
  <c r="DP19" i="12"/>
  <c r="LW19" i="12"/>
  <c r="GG19" i="12"/>
  <c r="LC19" i="12"/>
  <c r="NQ19" i="12"/>
  <c r="ES19" i="12"/>
  <c r="HL19" i="12"/>
  <c r="II19" i="12"/>
  <c r="FW19" i="12"/>
  <c r="HY19" i="12"/>
  <c r="CF19" i="12"/>
  <c r="LO19" i="12"/>
  <c r="EC19" i="12"/>
  <c r="FC19" i="12"/>
  <c r="CA19" i="12"/>
  <c r="JH19" i="12"/>
  <c r="IZ19" i="12"/>
  <c r="EO19" i="12"/>
  <c r="NA19" i="12"/>
  <c r="MT19" i="12"/>
  <c r="ER19" i="12"/>
  <c r="DF19" i="12"/>
  <c r="KA19" i="12"/>
  <c r="FQ19" i="12"/>
  <c r="HH19" i="12"/>
  <c r="FU19" i="12"/>
  <c r="FE19" i="12"/>
  <c r="CC19" i="12"/>
  <c r="MI19" i="12"/>
  <c r="NZ19" i="12"/>
  <c r="ED19" i="12"/>
  <c r="AK19" i="12"/>
  <c r="JK19" i="12"/>
  <c r="HJ19" i="12"/>
  <c r="IJ19" i="12"/>
  <c r="FV19" i="12"/>
  <c r="JW19" i="12"/>
  <c r="AE19" i="12"/>
  <c r="GV19" i="12"/>
  <c r="BM19" i="12"/>
  <c r="JO19" i="12"/>
  <c r="EQ19" i="12"/>
  <c r="GF19" i="12"/>
  <c r="EA19" i="12"/>
  <c r="JJ19" i="12"/>
  <c r="MM19" i="12"/>
  <c r="IH19" i="12"/>
  <c r="EJ19" i="12"/>
  <c r="AY19" i="12"/>
  <c r="JU19" i="12"/>
  <c r="JM19" i="12"/>
  <c r="GR19" i="12"/>
  <c r="HM19" i="12"/>
  <c r="LU19" i="12"/>
  <c r="GW19" i="12"/>
  <c r="BZ19" i="12"/>
  <c r="DY19" i="12"/>
  <c r="LK19" i="12"/>
  <c r="EV19" i="12"/>
  <c r="HT19" i="12"/>
  <c r="IP19" i="12"/>
  <c r="EN19" i="12"/>
  <c r="LT19" i="12"/>
  <c r="MV19" i="12"/>
  <c r="JC19" i="12"/>
  <c r="DN19" i="12"/>
  <c r="DQ19" i="12"/>
  <c r="DR19" i="12"/>
  <c r="BQ19" i="12"/>
  <c r="KV19" i="12"/>
  <c r="GM19" i="12"/>
  <c r="IC19" i="12"/>
  <c r="IW19" i="12"/>
  <c r="DL19" i="12"/>
  <c r="NE19" i="12"/>
  <c r="DH19" i="12"/>
  <c r="NU19" i="12"/>
  <c r="IA19" i="12"/>
  <c r="CT19" i="12"/>
  <c r="OA19" i="12"/>
  <c r="KL19" i="12"/>
  <c r="KB19" i="12"/>
  <c r="IX19" i="12"/>
  <c r="AG19" i="12"/>
  <c r="HF19" i="12"/>
  <c r="AS19" i="12"/>
  <c r="DE19" i="12"/>
  <c r="EB19" i="12"/>
  <c r="NV19" i="12"/>
  <c r="CO19" i="12"/>
  <c r="EX19" i="12"/>
  <c r="AW19" i="12"/>
  <c r="JV19" i="12"/>
  <c r="CY19" i="12"/>
  <c r="GC19" i="12"/>
  <c r="FH19" i="12"/>
  <c r="JS19" i="12"/>
  <c r="NK19" i="12"/>
  <c r="GY19" i="12"/>
  <c r="HZ19" i="12"/>
  <c r="FX19" i="12"/>
  <c r="NT19" i="12"/>
  <c r="JE19" i="12"/>
  <c r="MD19" i="12"/>
  <c r="DS19" i="12"/>
  <c r="KW19" i="12"/>
  <c r="DX19" i="12"/>
  <c r="GO19" i="12"/>
  <c r="KU19" i="12"/>
  <c r="FT19" i="12"/>
  <c r="GD19" i="12"/>
  <c r="JR19" i="12"/>
  <c r="KZ19" i="12"/>
  <c r="HV19" i="12"/>
  <c r="AH19" i="12"/>
  <c r="HG19" i="12"/>
  <c r="GS19" i="12"/>
  <c r="FO19" i="12"/>
  <c r="HA19" i="12"/>
  <c r="NB19" i="12"/>
  <c r="AL19" i="12"/>
  <c r="IV19" i="12"/>
  <c r="KS19" i="12"/>
  <c r="NH19" i="12"/>
  <c r="AC19" i="12"/>
  <c r="MX19" i="12"/>
  <c r="HR19" i="12"/>
  <c r="DZ19" i="12"/>
  <c r="JG19" i="12"/>
  <c r="JD19" i="12"/>
  <c r="MB19" i="12"/>
  <c r="NJ19" i="12"/>
  <c r="GU19" i="12"/>
  <c r="FD19" i="12"/>
  <c r="GQ19" i="12"/>
  <c r="MP19" i="12"/>
  <c r="AA84" i="8"/>
  <c r="P83" i="12"/>
  <c r="AA57" i="8"/>
  <c r="P56" i="12"/>
  <c r="CD44" i="12"/>
  <c r="MA44" i="12"/>
  <c r="IR44" i="12"/>
  <c r="AF44" i="12"/>
  <c r="JR44" i="12"/>
  <c r="JM44" i="12"/>
  <c r="LO44" i="12"/>
  <c r="CS44" i="12"/>
  <c r="HN44" i="12"/>
  <c r="CA44" i="12"/>
  <c r="KY44" i="12"/>
  <c r="JZ44" i="12"/>
  <c r="BD44" i="12"/>
  <c r="BR44" i="12"/>
  <c r="JG44" i="12"/>
  <c r="FS44" i="12"/>
  <c r="KL44" i="12"/>
  <c r="CZ44" i="12"/>
  <c r="EG44" i="12"/>
  <c r="KB44" i="12"/>
  <c r="LW44" i="12"/>
  <c r="FO44" i="12"/>
  <c r="NN44" i="12"/>
  <c r="DT44" i="12"/>
  <c r="BI44" i="12"/>
  <c r="BB44" i="12"/>
  <c r="IN44" i="12"/>
  <c r="DF44" i="12"/>
  <c r="CK44" i="12"/>
  <c r="CT44" i="12"/>
  <c r="AI44" i="12"/>
  <c r="JD44" i="12"/>
  <c r="EJ44" i="12"/>
  <c r="DC44" i="12"/>
  <c r="NZ44" i="12"/>
  <c r="IW44" i="12"/>
  <c r="JL44" i="12"/>
  <c r="GE44" i="12"/>
  <c r="FT44" i="12"/>
  <c r="KT44" i="12"/>
  <c r="IA44" i="12"/>
  <c r="HL44" i="12"/>
  <c r="HH44" i="12"/>
  <c r="LJ44" i="12"/>
  <c r="HY44" i="12"/>
  <c r="CR44" i="12"/>
  <c r="FI44" i="12"/>
  <c r="CX44" i="12"/>
  <c r="NO44" i="12"/>
  <c r="CL44" i="12"/>
  <c r="AV44" i="12"/>
  <c r="LZ44" i="12"/>
  <c r="KQ44" i="12"/>
  <c r="FV44" i="12"/>
  <c r="KS44" i="12"/>
  <c r="GS44" i="12"/>
  <c r="MT44" i="12"/>
  <c r="GX44" i="12"/>
  <c r="MJ44" i="12"/>
  <c r="CJ44" i="12"/>
  <c r="EX44" i="12"/>
  <c r="MM44" i="12"/>
  <c r="BZ44" i="12"/>
  <c r="AU44" i="12"/>
  <c r="BM44" i="12"/>
  <c r="MV44" i="12"/>
  <c r="DN44" i="12"/>
  <c r="AH44" i="12"/>
  <c r="GP44" i="12"/>
  <c r="JC44" i="12"/>
  <c r="EN44" i="12"/>
  <c r="CC44" i="12"/>
  <c r="LX44" i="12"/>
  <c r="LD44" i="12"/>
  <c r="GK44" i="12"/>
  <c r="DK44" i="12"/>
  <c r="MO44" i="12"/>
  <c r="DY44" i="12"/>
  <c r="IH44" i="12"/>
  <c r="CU44" i="12"/>
  <c r="FK44" i="12"/>
  <c r="DG44" i="12"/>
  <c r="KC44" i="12"/>
  <c r="MR44" i="12"/>
  <c r="CQ44" i="12"/>
  <c r="FW44" i="12"/>
  <c r="FR44" i="12"/>
  <c r="NM44" i="12"/>
  <c r="BK44" i="12"/>
  <c r="JJ44" i="12"/>
  <c r="EW44" i="12"/>
  <c r="HV44" i="12"/>
  <c r="JF44" i="12"/>
  <c r="GC44" i="12"/>
  <c r="DR44" i="12"/>
  <c r="AN44" i="12"/>
  <c r="IS44" i="12"/>
  <c r="EB44" i="12"/>
  <c r="AC44" i="12"/>
  <c r="DZ44" i="12"/>
  <c r="BO44" i="12"/>
  <c r="JX44" i="12"/>
  <c r="FD44" i="12"/>
  <c r="IT44" i="12"/>
  <c r="AY44" i="12"/>
  <c r="AW44" i="12"/>
  <c r="FP44" i="12"/>
  <c r="ID44" i="12"/>
  <c r="AR44" i="12"/>
  <c r="LV44" i="12"/>
  <c r="DJ44" i="12"/>
  <c r="BQ44" i="12"/>
  <c r="DE44" i="12"/>
  <c r="GD44" i="12"/>
  <c r="MI44" i="12"/>
  <c r="KK44" i="12"/>
  <c r="KE44" i="12"/>
  <c r="FH44" i="12"/>
  <c r="CW44" i="12"/>
  <c r="BC44" i="12"/>
  <c r="BW44" i="12"/>
  <c r="JO44" i="12"/>
  <c r="LS44" i="12"/>
  <c r="HB44" i="12"/>
  <c r="LM44" i="12"/>
  <c r="HM44" i="12"/>
  <c r="DO44" i="12"/>
  <c r="FL44" i="12"/>
  <c r="GL44" i="12"/>
  <c r="NI44" i="12"/>
  <c r="BU44" i="12"/>
  <c r="HZ44" i="12"/>
  <c r="JS44" i="12"/>
  <c r="KA44" i="12"/>
  <c r="LB44" i="12"/>
  <c r="HX44" i="12"/>
  <c r="MW44" i="12"/>
  <c r="DX44" i="12"/>
  <c r="GA44" i="12"/>
  <c r="KF44" i="12"/>
  <c r="GW44" i="12"/>
  <c r="EL44" i="12"/>
  <c r="BH44" i="12"/>
  <c r="FG44" i="12"/>
  <c r="GO44" i="12"/>
  <c r="EQ44" i="12"/>
  <c r="NS44" i="12"/>
  <c r="HE44" i="12"/>
  <c r="JB44" i="12"/>
  <c r="FX44" i="12"/>
  <c r="DD44" i="12"/>
  <c r="ED44" i="12"/>
  <c r="HU44" i="12"/>
  <c r="IV44" i="12"/>
  <c r="LR44" i="12"/>
  <c r="MZ44" i="12"/>
  <c r="LA44" i="12"/>
  <c r="KV44" i="12"/>
  <c r="MD44" i="12"/>
  <c r="DI44" i="12"/>
  <c r="CH44" i="12"/>
  <c r="LP44" i="12"/>
  <c r="AJ44" i="12"/>
  <c r="LE44" i="12"/>
  <c r="GB44" i="12"/>
  <c r="DQ44" i="12"/>
  <c r="GJ44" i="12"/>
  <c r="HT44" i="12"/>
  <c r="DB44" i="12"/>
  <c r="EZ44" i="12"/>
  <c r="CO44" i="12"/>
  <c r="KR44" i="12"/>
  <c r="IG44" i="12"/>
  <c r="EI44" i="12"/>
  <c r="LU44" i="12"/>
  <c r="GN44" i="12"/>
  <c r="HI44" i="12"/>
  <c r="NB44" i="12"/>
  <c r="KG44" i="12"/>
  <c r="IF44" i="12"/>
  <c r="JU44" i="12"/>
  <c r="ET44" i="12"/>
  <c r="AP44" i="12"/>
  <c r="ER44" i="12"/>
  <c r="FA44" i="12"/>
  <c r="HC44" i="12"/>
  <c r="LF44" i="12"/>
  <c r="HQ44" i="12"/>
  <c r="FF44" i="12"/>
  <c r="CB44" i="12"/>
  <c r="EH44" i="12"/>
  <c r="NC44" i="12"/>
  <c r="MS44" i="12"/>
  <c r="IB44" i="12"/>
  <c r="MG44" i="12"/>
  <c r="JV44" i="12"/>
  <c r="GR44" i="12"/>
  <c r="IU44" i="12"/>
  <c r="OA44" i="12"/>
  <c r="AZ44" i="12"/>
  <c r="IQ44" i="12"/>
  <c r="CY44" i="12"/>
  <c r="CG44" i="12"/>
  <c r="DM44" i="12"/>
  <c r="KJ44" i="12"/>
  <c r="GM44" i="12"/>
  <c r="JQ44" i="12"/>
  <c r="MH44" i="12"/>
  <c r="MP44" i="12"/>
  <c r="BP44" i="12"/>
  <c r="MK44" i="12"/>
  <c r="GV44" i="12"/>
  <c r="EK44" i="12"/>
  <c r="HS44" i="12"/>
  <c r="KD44" i="12"/>
  <c r="FQ44" i="12"/>
  <c r="AQ44" i="12"/>
  <c r="II44" i="12"/>
  <c r="LL44" i="12"/>
  <c r="JA44" i="12"/>
  <c r="GQ44" i="12"/>
  <c r="BX44" i="12"/>
  <c r="KU44" i="12"/>
  <c r="HK44" i="12"/>
  <c r="JP44" i="12"/>
  <c r="EY44" i="12"/>
  <c r="DW44" i="12"/>
  <c r="FM44" i="12"/>
  <c r="DU44" i="12"/>
  <c r="CI44" i="12"/>
  <c r="GG44" i="12"/>
  <c r="IC44" i="12"/>
  <c r="ML44" i="12"/>
  <c r="IK44" i="12"/>
  <c r="FZ44" i="12"/>
  <c r="AM44" i="12"/>
  <c r="MY44" i="12"/>
  <c r="FJ44" i="12"/>
  <c r="GF44" i="12"/>
  <c r="DS44" i="12"/>
  <c r="NA44" i="12"/>
  <c r="KP44" i="12"/>
  <c r="IZ44" i="12"/>
  <c r="EF44" i="12"/>
  <c r="EE44" i="12"/>
  <c r="CF44" i="12"/>
  <c r="IX44" i="12"/>
  <c r="EP44" i="12"/>
  <c r="LC44" i="12"/>
  <c r="OC44" i="12"/>
  <c r="BA44" i="12"/>
  <c r="IO44" i="12"/>
  <c r="NH44" i="12"/>
  <c r="NV44" i="12"/>
  <c r="CP44" i="12"/>
  <c r="NK44" i="12"/>
  <c r="HP44" i="12"/>
  <c r="CV44" i="12"/>
  <c r="FN44" i="12"/>
  <c r="DL44" i="12"/>
  <c r="NY44" i="12"/>
  <c r="JH44" i="12"/>
  <c r="JK44" i="12"/>
  <c r="MF44" i="12"/>
  <c r="LI44" i="12"/>
  <c r="IY44" i="12"/>
  <c r="BY44" i="12"/>
  <c r="HA44" i="12"/>
  <c r="KM44" i="12"/>
  <c r="EC44" i="12"/>
  <c r="HO44" i="12"/>
  <c r="EO44" i="12"/>
  <c r="JT44" i="12"/>
  <c r="MU44" i="12"/>
  <c r="JW44" i="12"/>
  <c r="FB44" i="12"/>
  <c r="HG44" i="12"/>
  <c r="JI44" i="12"/>
  <c r="NL44" i="12"/>
  <c r="JE44" i="12"/>
  <c r="FE44" i="12"/>
  <c r="ME44" i="12"/>
  <c r="NJ44" i="12"/>
  <c r="GU44" i="12"/>
  <c r="NW44" i="12"/>
  <c r="EU44" i="12"/>
  <c r="NU44" i="12"/>
  <c r="MX44" i="12"/>
  <c r="LH44" i="12"/>
  <c r="JN44" i="12"/>
  <c r="NX44" i="12"/>
  <c r="NT44" i="12"/>
  <c r="LT44" i="12"/>
  <c r="BJ44" i="12"/>
  <c r="KX44" i="12"/>
  <c r="KN44" i="12"/>
  <c r="AO44" i="12"/>
  <c r="BV44" i="12"/>
  <c r="KW44" i="12"/>
  <c r="AE44" i="12"/>
  <c r="AT44" i="12"/>
  <c r="DV44" i="12"/>
  <c r="BS44" i="12"/>
  <c r="GT44" i="12"/>
  <c r="BG44" i="12"/>
  <c r="IP44" i="12"/>
  <c r="HR44" i="12"/>
  <c r="HF44" i="12"/>
  <c r="KH44" i="12"/>
  <c r="LQ44" i="12"/>
  <c r="AS44" i="12"/>
  <c r="NQ44" i="12"/>
  <c r="FC44" i="12"/>
  <c r="DH44" i="12"/>
  <c r="LK44" i="12"/>
  <c r="MB44" i="12"/>
  <c r="BN44" i="12"/>
  <c r="ES44" i="12"/>
  <c r="KO44" i="12"/>
  <c r="LG44" i="12"/>
  <c r="CE44" i="12"/>
  <c r="NF44" i="12"/>
  <c r="HJ44" i="12"/>
  <c r="IM44" i="12"/>
  <c r="KI44" i="12"/>
  <c r="MQ44" i="12"/>
  <c r="IJ44" i="12"/>
  <c r="DP44" i="12"/>
  <c r="GI44" i="12"/>
  <c r="NG44" i="12"/>
  <c r="AD44" i="12"/>
  <c r="AL44" i="12"/>
  <c r="FU44" i="12"/>
  <c r="CM44" i="12"/>
  <c r="BL44" i="12"/>
  <c r="NR44" i="12"/>
  <c r="KZ44" i="12"/>
  <c r="EA44" i="12"/>
  <c r="AG44" i="12"/>
  <c r="HD44" i="12"/>
  <c r="OB44" i="12"/>
  <c r="MC44" i="12"/>
  <c r="NP44" i="12"/>
  <c r="GH44" i="12"/>
  <c r="EM44" i="12"/>
  <c r="NE44" i="12"/>
  <c r="BE44" i="12"/>
  <c r="BT44" i="12"/>
  <c r="EV44" i="12"/>
  <c r="JY44" i="12"/>
  <c r="FY44" i="12"/>
  <c r="BF44" i="12"/>
  <c r="AX44" i="12"/>
  <c r="HW44" i="12"/>
  <c r="IL44" i="12"/>
  <c r="LN44" i="12"/>
  <c r="CN44" i="12"/>
  <c r="DA44" i="12"/>
  <c r="GZ44" i="12"/>
  <c r="IE44" i="12"/>
  <c r="ND44" i="12"/>
  <c r="AK44" i="12"/>
  <c r="LY44" i="12"/>
  <c r="GY44" i="12"/>
  <c r="MN44" i="12"/>
  <c r="JX49" i="12"/>
  <c r="KX49" i="12"/>
  <c r="MI49" i="12"/>
  <c r="MF49" i="12"/>
  <c r="GP49" i="12"/>
  <c r="OC49" i="12"/>
  <c r="LZ49" i="12"/>
  <c r="JG49" i="12"/>
  <c r="CN49" i="12"/>
  <c r="IP49" i="12"/>
  <c r="GL49" i="12"/>
  <c r="HL49" i="12"/>
  <c r="NG49" i="12"/>
  <c r="DV49" i="12"/>
  <c r="CZ49" i="12"/>
  <c r="NC49" i="12"/>
  <c r="CA49" i="12"/>
  <c r="CR49" i="12"/>
  <c r="KV49" i="12"/>
  <c r="KN49" i="12"/>
  <c r="MV49" i="12"/>
  <c r="BS49" i="12"/>
  <c r="IT49" i="12"/>
  <c r="FP49" i="12"/>
  <c r="CS49" i="12"/>
  <c r="EL49" i="12"/>
  <c r="FI49" i="12"/>
  <c r="GD49" i="12"/>
  <c r="IF49" i="12"/>
  <c r="FS49" i="12"/>
  <c r="JC49" i="12"/>
  <c r="LM49" i="12"/>
  <c r="ER49" i="12"/>
  <c r="KZ49" i="12"/>
  <c r="BF49" i="12"/>
  <c r="FA49" i="12"/>
  <c r="NL49" i="12"/>
  <c r="NT49" i="12"/>
  <c r="KJ49" i="12"/>
  <c r="CT49" i="12"/>
  <c r="IK49" i="12"/>
  <c r="MU49" i="12"/>
  <c r="HY49" i="12"/>
  <c r="CD49" i="12"/>
  <c r="HR49" i="12"/>
  <c r="FR49" i="12"/>
  <c r="JH49" i="12"/>
  <c r="LL49" i="12"/>
  <c r="JQ49" i="12"/>
  <c r="LT49" i="12"/>
  <c r="MA49" i="12"/>
  <c r="NH49" i="12"/>
  <c r="ND49" i="12"/>
  <c r="LF49" i="12"/>
  <c r="JE49" i="12"/>
  <c r="JZ49" i="12"/>
  <c r="HT49" i="12"/>
  <c r="ED49" i="12"/>
  <c r="GR49" i="12"/>
  <c r="IG49" i="12"/>
  <c r="AT49" i="12"/>
  <c r="BE49" i="12"/>
  <c r="EM49" i="12"/>
  <c r="IC49" i="12"/>
  <c r="IL49" i="12"/>
  <c r="KT49" i="12"/>
  <c r="FD49" i="12"/>
  <c r="FY49" i="12"/>
  <c r="GZ49" i="12"/>
  <c r="AO49" i="12"/>
  <c r="CB49" i="12"/>
  <c r="GC49" i="12"/>
  <c r="DH49" i="12"/>
  <c r="FJ49" i="12"/>
  <c r="EQ49" i="12"/>
  <c r="GG49" i="12"/>
  <c r="GH49" i="12"/>
  <c r="HB49" i="12"/>
  <c r="IB49" i="12"/>
  <c r="IH49" i="12"/>
  <c r="IJ49" i="12"/>
  <c r="ES49" i="12"/>
  <c r="JO49" i="12"/>
  <c r="DY49" i="12"/>
  <c r="HH49" i="12"/>
  <c r="GI49" i="12"/>
  <c r="JS49" i="12"/>
  <c r="CI49" i="12"/>
  <c r="AD49" i="12"/>
  <c r="NR49" i="12"/>
  <c r="FQ49" i="12"/>
  <c r="JF49" i="12"/>
  <c r="MD49" i="12"/>
  <c r="JI49" i="12"/>
  <c r="BC49" i="12"/>
  <c r="LE49" i="12"/>
  <c r="EB49" i="12"/>
  <c r="FG49" i="12"/>
  <c r="EE49" i="12"/>
  <c r="FO49" i="12"/>
  <c r="LO49" i="12"/>
  <c r="NU49" i="12"/>
  <c r="NA49" i="12"/>
  <c r="AZ49" i="12"/>
  <c r="IE49" i="12"/>
  <c r="KM49" i="12"/>
  <c r="CX49" i="12"/>
  <c r="DT49" i="12"/>
  <c r="EJ49" i="12"/>
  <c r="HC49" i="12"/>
  <c r="FW49" i="12"/>
  <c r="KK49" i="12"/>
  <c r="MX49" i="12"/>
  <c r="GT49" i="12"/>
  <c r="AQ49" i="12"/>
  <c r="JP49" i="12"/>
  <c r="ID49" i="12"/>
  <c r="IY49" i="12"/>
  <c r="FN49" i="12"/>
  <c r="BY49" i="12"/>
  <c r="NW49" i="12"/>
  <c r="DJ49" i="12"/>
  <c r="JM49" i="12"/>
  <c r="OB49" i="12"/>
  <c r="IV49" i="12"/>
  <c r="GQ49" i="12"/>
  <c r="HU49" i="12"/>
  <c r="II49" i="12"/>
  <c r="HD49" i="12"/>
  <c r="JA49" i="12"/>
  <c r="FZ49" i="12"/>
  <c r="CP49" i="12"/>
  <c r="AW49" i="12"/>
  <c r="GF49" i="12"/>
  <c r="LR49" i="12"/>
  <c r="EG49" i="12"/>
  <c r="GV49" i="12"/>
  <c r="KI49" i="12"/>
  <c r="LP49" i="12"/>
  <c r="EC49" i="12"/>
  <c r="AY49" i="12"/>
  <c r="IM49" i="12"/>
  <c r="DG49" i="12"/>
  <c r="BQ49" i="12"/>
  <c r="BW49" i="12"/>
  <c r="JY49" i="12"/>
  <c r="DI49" i="12"/>
  <c r="HS49" i="12"/>
  <c r="KH49" i="12"/>
  <c r="AC49" i="12"/>
  <c r="JL49" i="12"/>
  <c r="NM49" i="12"/>
  <c r="AR49" i="12"/>
  <c r="AS49" i="12"/>
  <c r="JJ49" i="12"/>
  <c r="GJ49" i="12"/>
  <c r="BT49" i="12"/>
  <c r="IU49" i="12"/>
  <c r="NF49" i="12"/>
  <c r="ET49" i="12"/>
  <c r="NV49" i="12"/>
  <c r="MW49" i="12"/>
  <c r="DL49" i="12"/>
  <c r="GB49" i="12"/>
  <c r="HO49" i="12"/>
  <c r="FB49" i="12"/>
  <c r="GW49" i="12"/>
  <c r="JB49" i="12"/>
  <c r="NJ49" i="12"/>
  <c r="LI49" i="12"/>
  <c r="KO49" i="12"/>
  <c r="KB49" i="12"/>
  <c r="LW49" i="12"/>
  <c r="KG49" i="12"/>
  <c r="GY49" i="12"/>
  <c r="MS49" i="12"/>
  <c r="IN49" i="12"/>
  <c r="GX49" i="12"/>
  <c r="HW49" i="12"/>
  <c r="BI49" i="12"/>
  <c r="KW49" i="12"/>
  <c r="DP49" i="12"/>
  <c r="DD49" i="12"/>
  <c r="JV49" i="12"/>
  <c r="CH49" i="12"/>
  <c r="LN49" i="12"/>
  <c r="MO49" i="12"/>
  <c r="LK49" i="12"/>
  <c r="AG49" i="12"/>
  <c r="DA49" i="12"/>
  <c r="EP49" i="12"/>
  <c r="DR49" i="12"/>
  <c r="NP49" i="12"/>
  <c r="BK49" i="12"/>
  <c r="CW49" i="12"/>
  <c r="ML49" i="12"/>
  <c r="LH49" i="12"/>
  <c r="DU49" i="12"/>
  <c r="NN49" i="12"/>
  <c r="LB49" i="12"/>
  <c r="HM49" i="12"/>
  <c r="MZ49" i="12"/>
  <c r="AK49" i="12"/>
  <c r="HX49" i="12"/>
  <c r="EN49" i="12"/>
  <c r="EK49" i="12"/>
  <c r="BV49" i="12"/>
  <c r="ME49" i="12"/>
  <c r="BR49" i="12"/>
  <c r="LX49" i="12"/>
  <c r="IW49" i="12"/>
  <c r="HN49" i="12"/>
  <c r="DK49" i="12"/>
  <c r="JW49" i="12"/>
  <c r="DN49" i="12"/>
  <c r="CU49" i="12"/>
  <c r="BO49" i="12"/>
  <c r="NI49" i="12"/>
  <c r="EF49" i="12"/>
  <c r="MH49" i="12"/>
  <c r="OA49" i="12"/>
  <c r="EU49" i="12"/>
  <c r="EX49" i="12"/>
  <c r="BX49" i="12"/>
  <c r="MQ49" i="12"/>
  <c r="LA49" i="12"/>
  <c r="HI49" i="12"/>
  <c r="BN49" i="12"/>
  <c r="AU49" i="12"/>
  <c r="NX49" i="12"/>
  <c r="MY49" i="12"/>
  <c r="IA49" i="12"/>
  <c r="MG49" i="12"/>
  <c r="NB49" i="12"/>
  <c r="AJ49" i="12"/>
  <c r="MN49" i="12"/>
  <c r="IS49" i="12"/>
  <c r="JR49" i="12"/>
  <c r="FU49" i="12"/>
  <c r="NE49" i="12"/>
  <c r="KA49" i="12"/>
  <c r="KU49" i="12"/>
  <c r="FX49" i="12"/>
  <c r="NS49" i="12"/>
  <c r="EV49" i="12"/>
  <c r="AP49" i="12"/>
  <c r="AH49" i="12"/>
  <c r="LS49" i="12"/>
  <c r="IZ49" i="12"/>
  <c r="FL49" i="12"/>
  <c r="JD49" i="12"/>
  <c r="AN49" i="12"/>
  <c r="LV49" i="12"/>
  <c r="DO49" i="12"/>
  <c r="BJ49" i="12"/>
  <c r="IO49" i="12"/>
  <c r="CJ49" i="12"/>
  <c r="DS49" i="12"/>
  <c r="CV49" i="12"/>
  <c r="CE49" i="12"/>
  <c r="GN49" i="12"/>
  <c r="FK49" i="12"/>
  <c r="KS49" i="12"/>
  <c r="CQ49" i="12"/>
  <c r="GA49" i="12"/>
  <c r="GU49" i="12"/>
  <c r="BG49" i="12"/>
  <c r="BM49" i="12"/>
  <c r="HE49" i="12"/>
  <c r="KE49" i="12"/>
  <c r="DW49" i="12"/>
  <c r="DC49" i="12"/>
  <c r="CL49" i="12"/>
  <c r="GS49" i="12"/>
  <c r="GO49" i="12"/>
  <c r="EH49" i="12"/>
  <c r="DB49" i="12"/>
  <c r="CY49" i="12"/>
  <c r="NK49" i="12"/>
  <c r="LU49" i="12"/>
  <c r="AF49" i="12"/>
  <c r="AM49" i="12"/>
  <c r="JK49" i="12"/>
  <c r="BB49" i="12"/>
  <c r="LD49" i="12"/>
  <c r="NO49" i="12"/>
  <c r="KP49" i="12"/>
  <c r="IQ49" i="12"/>
  <c r="GK49" i="12"/>
  <c r="IX49" i="12"/>
  <c r="FC49" i="12"/>
  <c r="LC49" i="12"/>
  <c r="CM49" i="12"/>
  <c r="KQ49" i="12"/>
  <c r="KL49" i="12"/>
  <c r="NZ49" i="12"/>
  <c r="FH49" i="12"/>
  <c r="IR49" i="12"/>
  <c r="MK49" i="12"/>
  <c r="MB49" i="12"/>
  <c r="KF49" i="12"/>
  <c r="KC49" i="12"/>
  <c r="BH49" i="12"/>
  <c r="MP49" i="12"/>
  <c r="DQ49" i="12"/>
  <c r="BP49" i="12"/>
  <c r="HP49" i="12"/>
  <c r="HG49" i="12"/>
  <c r="LG49" i="12"/>
  <c r="MC49" i="12"/>
  <c r="LQ49" i="12"/>
  <c r="KR49" i="12"/>
  <c r="AI49" i="12"/>
  <c r="AV49" i="12"/>
  <c r="FF49" i="12"/>
  <c r="HA49" i="12"/>
  <c r="NQ49" i="12"/>
  <c r="EW49" i="12"/>
  <c r="CC49" i="12"/>
  <c r="LY49" i="12"/>
  <c r="JT49" i="12"/>
  <c r="GE49" i="12"/>
  <c r="AE49" i="12"/>
  <c r="DF49" i="12"/>
  <c r="EA49" i="12"/>
  <c r="DX49" i="12"/>
  <c r="AL49" i="12"/>
  <c r="CO49" i="12"/>
  <c r="BL49" i="12"/>
  <c r="DE49" i="12"/>
  <c r="MT49" i="12"/>
  <c r="BD49" i="12"/>
  <c r="EO49" i="12"/>
  <c r="MM49" i="12"/>
  <c r="BU49" i="12"/>
  <c r="FV49" i="12"/>
  <c r="DZ49" i="12"/>
  <c r="HK49" i="12"/>
  <c r="MJ49" i="12"/>
  <c r="CF49" i="12"/>
  <c r="HJ49" i="12"/>
  <c r="HV49" i="12"/>
  <c r="FM49" i="12"/>
  <c r="NY49" i="12"/>
  <c r="MR49" i="12"/>
  <c r="JN49" i="12"/>
  <c r="LJ49" i="12"/>
  <c r="HF49" i="12"/>
  <c r="HQ49" i="12"/>
  <c r="FT49" i="12"/>
  <c r="CK49" i="12"/>
  <c r="EI49" i="12"/>
  <c r="FE49" i="12"/>
  <c r="EZ49" i="12"/>
  <c r="EY49" i="12"/>
  <c r="DM49" i="12"/>
  <c r="GM49" i="12"/>
  <c r="KD49" i="12"/>
  <c r="KY49" i="12"/>
  <c r="JU49" i="12"/>
  <c r="BA49" i="12"/>
  <c r="BZ49" i="12"/>
  <c r="AX49" i="12"/>
  <c r="CG49" i="12"/>
  <c r="HZ49" i="12"/>
  <c r="S25" i="16"/>
  <c r="Y25" i="16"/>
  <c r="AJ25" i="16"/>
  <c r="AC25" i="16"/>
  <c r="X25" i="16"/>
  <c r="AL25" i="16"/>
  <c r="W25" i="16"/>
  <c r="Z25" i="16"/>
  <c r="O25" i="16"/>
  <c r="AK25" i="16"/>
  <c r="N25" i="16"/>
  <c r="AH25" i="16"/>
  <c r="AI25" i="16"/>
  <c r="H25" i="16"/>
  <c r="L25" i="16"/>
  <c r="T25" i="16"/>
  <c r="AA25" i="16"/>
  <c r="AB25" i="16"/>
  <c r="V25" i="16"/>
  <c r="R25" i="16"/>
  <c r="U25" i="16"/>
  <c r="AE25" i="16"/>
  <c r="D25" i="16"/>
  <c r="AG25" i="16"/>
  <c r="AD25" i="16"/>
  <c r="P25" i="16"/>
  <c r="AF25" i="16"/>
  <c r="F25" i="16"/>
  <c r="J25" i="16"/>
  <c r="I25" i="16"/>
  <c r="C25" i="16"/>
  <c r="K25" i="16"/>
  <c r="M25" i="16"/>
  <c r="Q25" i="16"/>
  <c r="G25" i="16"/>
  <c r="E25" i="16"/>
  <c r="CZ88" i="12"/>
  <c r="DV88" i="12"/>
  <c r="EY88" i="12"/>
  <c r="DG88" i="12"/>
  <c r="CG88" i="12"/>
  <c r="JU88" i="12"/>
  <c r="BK88" i="12"/>
  <c r="KQ88" i="12"/>
  <c r="KN88" i="12"/>
  <c r="LD88" i="12"/>
  <c r="LA88" i="12"/>
  <c r="KE88" i="12"/>
  <c r="CF88" i="12"/>
  <c r="LB88" i="12"/>
  <c r="GR88" i="12"/>
  <c r="ER88" i="12"/>
  <c r="HU88" i="12"/>
  <c r="AI88" i="12"/>
  <c r="LK88" i="12"/>
  <c r="MG88" i="12"/>
  <c r="KU88" i="12"/>
  <c r="AL88" i="12"/>
  <c r="LE88" i="12"/>
  <c r="BB88" i="12"/>
  <c r="GF88" i="12"/>
  <c r="LO88" i="12"/>
  <c r="GN88" i="12"/>
  <c r="EB88" i="12"/>
  <c r="LY88" i="12"/>
  <c r="JY88" i="12"/>
  <c r="CJ88" i="12"/>
  <c r="MF88" i="12"/>
  <c r="DX88" i="12"/>
  <c r="DU88" i="12"/>
  <c r="LW88" i="12"/>
  <c r="KZ88" i="12"/>
  <c r="NF88" i="12"/>
  <c r="IL88" i="12"/>
  <c r="GV88" i="12"/>
  <c r="JW88" i="12"/>
  <c r="LR88" i="12"/>
  <c r="LM88" i="12"/>
  <c r="KY88" i="12"/>
  <c r="JR88" i="12"/>
  <c r="NG88" i="12"/>
  <c r="LX88" i="12"/>
  <c r="IE88" i="12"/>
  <c r="JH88" i="12"/>
  <c r="MX88" i="12"/>
  <c r="FE88" i="12"/>
  <c r="LL88" i="12"/>
  <c r="EW88" i="12"/>
  <c r="DF88" i="12"/>
  <c r="FI88" i="12"/>
  <c r="FV88" i="12"/>
  <c r="DC88" i="12"/>
  <c r="LQ88" i="12"/>
  <c r="LN88" i="12"/>
  <c r="NL88" i="12"/>
  <c r="LU88" i="12"/>
  <c r="OA88" i="12"/>
  <c r="LI88" i="12"/>
  <c r="EQ88" i="12"/>
  <c r="GO88" i="12"/>
  <c r="NI88" i="12"/>
  <c r="HO88" i="12"/>
  <c r="LC88" i="12"/>
  <c r="CH88" i="12"/>
  <c r="NY88" i="12"/>
  <c r="MK88" i="12"/>
  <c r="BM88" i="12"/>
  <c r="DP88" i="12"/>
  <c r="MC88" i="12"/>
  <c r="EL88" i="12"/>
  <c r="FB88" i="12"/>
  <c r="FS88" i="12"/>
  <c r="EA88" i="12"/>
  <c r="DE88" i="12"/>
  <c r="MJ88" i="12"/>
  <c r="EH88" i="12"/>
  <c r="NX88" i="12"/>
  <c r="FD88" i="12"/>
  <c r="HA88" i="12"/>
  <c r="MQ88" i="12"/>
  <c r="AG88" i="12"/>
  <c r="NZ88" i="12"/>
  <c r="NM88" i="12"/>
  <c r="KD88" i="12"/>
  <c r="JG88" i="12"/>
  <c r="BE88" i="12"/>
  <c r="MT88" i="12"/>
  <c r="MN88" i="12"/>
  <c r="AZ88" i="12"/>
  <c r="MR88" i="12"/>
  <c r="JQ88" i="12"/>
  <c r="FM88" i="12"/>
  <c r="EF88" i="12"/>
  <c r="MA88" i="12"/>
  <c r="HR88" i="12"/>
  <c r="MU88" i="12"/>
  <c r="HH88" i="12"/>
  <c r="EV88" i="12"/>
  <c r="NC88" i="12"/>
  <c r="NA88" i="12"/>
  <c r="HN88" i="12"/>
  <c r="EO88" i="12"/>
  <c r="MW88" i="12"/>
  <c r="AQ88" i="12"/>
  <c r="AN88" i="12"/>
  <c r="BC88" i="12"/>
  <c r="AF88" i="12"/>
  <c r="IC88" i="12"/>
  <c r="KG88" i="12"/>
  <c r="BG88" i="12"/>
  <c r="NB88" i="12"/>
  <c r="BH88" i="12"/>
  <c r="BN88" i="12"/>
  <c r="EN88" i="12"/>
  <c r="IN88" i="12"/>
  <c r="GW88" i="12"/>
  <c r="MZ88" i="12"/>
  <c r="AC88" i="12"/>
  <c r="GE88" i="12"/>
  <c r="MP88" i="12"/>
  <c r="FQ88" i="12"/>
  <c r="DZ88" i="12"/>
  <c r="FG88" i="12"/>
  <c r="AT88" i="12"/>
  <c r="FR88" i="12"/>
  <c r="BI88" i="12"/>
  <c r="IJ88" i="12"/>
  <c r="IG88" i="12"/>
  <c r="CR88" i="12"/>
  <c r="BA88" i="12"/>
  <c r="HB88" i="12"/>
  <c r="FA88" i="12"/>
  <c r="IX88" i="12"/>
  <c r="HW88" i="12"/>
  <c r="FU88" i="12"/>
  <c r="HJ88" i="12"/>
  <c r="JL88" i="12"/>
  <c r="DT88" i="12"/>
  <c r="FT88" i="12"/>
  <c r="AD88" i="12"/>
  <c r="ES88" i="12"/>
  <c r="NO88" i="12"/>
  <c r="FX88" i="12"/>
  <c r="GB88" i="12"/>
  <c r="GM88" i="12"/>
  <c r="EU88" i="12"/>
  <c r="FL88" i="12"/>
  <c r="BL88" i="12"/>
  <c r="IZ88" i="12"/>
  <c r="GG88" i="12"/>
  <c r="CS88" i="12"/>
  <c r="BQ88" i="12"/>
  <c r="FZ88" i="12"/>
  <c r="BW88" i="12"/>
  <c r="BU88" i="12"/>
  <c r="CY88" i="12"/>
  <c r="JX88" i="12"/>
  <c r="CQ88" i="12"/>
  <c r="DN88" i="12"/>
  <c r="HS88" i="12"/>
  <c r="BZ88" i="12"/>
  <c r="FJ88" i="12"/>
  <c r="KJ88" i="12"/>
  <c r="AY88" i="12"/>
  <c r="ND88" i="12"/>
  <c r="AM88" i="12"/>
  <c r="JD88" i="12"/>
  <c r="NU88" i="12"/>
  <c r="IB88" i="12"/>
  <c r="FP88" i="12"/>
  <c r="ET88" i="12"/>
  <c r="KB88" i="12"/>
  <c r="DR88" i="12"/>
  <c r="HL88" i="12"/>
  <c r="FY88" i="12"/>
  <c r="JN88" i="12"/>
  <c r="NS88" i="12"/>
  <c r="DL88" i="12"/>
  <c r="EX88" i="12"/>
  <c r="GP88" i="12"/>
  <c r="LH88" i="12"/>
  <c r="MS88" i="12"/>
  <c r="MM88" i="12"/>
  <c r="JS88" i="12"/>
  <c r="LT88" i="12"/>
  <c r="FC88" i="12"/>
  <c r="IF88" i="12"/>
  <c r="BT88" i="12"/>
  <c r="IM88" i="12"/>
  <c r="AW88" i="12"/>
  <c r="CA88" i="12"/>
  <c r="HK88" i="12"/>
  <c r="NR88" i="12"/>
  <c r="GK88" i="12"/>
  <c r="FO88" i="12"/>
  <c r="GL88" i="12"/>
  <c r="EP88" i="12"/>
  <c r="KR88" i="12"/>
  <c r="KW88" i="12"/>
  <c r="EK88" i="12"/>
  <c r="HI88" i="12"/>
  <c r="GZ88" i="12"/>
  <c r="MV88" i="12"/>
  <c r="MY88" i="12"/>
  <c r="ML88" i="12"/>
  <c r="JA88" i="12"/>
  <c r="AJ88" i="12"/>
  <c r="CI88" i="12"/>
  <c r="KK88" i="12"/>
  <c r="NJ88" i="12"/>
  <c r="KO88" i="12"/>
  <c r="LZ88" i="12"/>
  <c r="CO88" i="12"/>
  <c r="AX88" i="12"/>
  <c r="IW88" i="12"/>
  <c r="BF88" i="12"/>
  <c r="HP88" i="12"/>
  <c r="HF88" i="12"/>
  <c r="HG88" i="12"/>
  <c r="GJ88" i="12"/>
  <c r="FN88" i="12"/>
  <c r="FH88" i="12"/>
  <c r="GT88" i="12"/>
  <c r="MB88" i="12"/>
  <c r="HQ88" i="12"/>
  <c r="AS88" i="12"/>
  <c r="AP88" i="12"/>
  <c r="DJ88" i="12"/>
  <c r="GY88" i="12"/>
  <c r="OC88" i="12"/>
  <c r="CK88" i="12"/>
  <c r="CW88" i="12"/>
  <c r="NH88" i="12"/>
  <c r="OB88" i="12"/>
  <c r="LP88" i="12"/>
  <c r="LV88" i="12"/>
  <c r="CC88" i="12"/>
  <c r="CD88" i="12"/>
  <c r="DK88" i="12"/>
  <c r="BS88" i="12"/>
  <c r="CE88" i="12"/>
  <c r="DQ88" i="12"/>
  <c r="KV88" i="12"/>
  <c r="AR88" i="12"/>
  <c r="IV88" i="12"/>
  <c r="HE88" i="12"/>
  <c r="GI88" i="12"/>
  <c r="HT88" i="12"/>
  <c r="GX88" i="12"/>
  <c r="AK88" i="12"/>
  <c r="MI88" i="12"/>
  <c r="ME88" i="12"/>
  <c r="II88" i="12"/>
  <c r="GU88" i="12"/>
  <c r="KX88" i="12"/>
  <c r="KM88" i="12"/>
  <c r="IO88" i="12"/>
  <c r="EM88" i="12"/>
  <c r="CT88" i="12"/>
  <c r="NP88" i="12"/>
  <c r="NT88" i="12"/>
  <c r="DH88" i="12"/>
  <c r="JK88" i="12"/>
  <c r="JT88" i="12"/>
  <c r="DA88" i="12"/>
  <c r="EZ88" i="12"/>
  <c r="CN88" i="12"/>
  <c r="LJ88" i="12"/>
  <c r="EG88" i="12"/>
  <c r="DM88" i="12"/>
  <c r="IK88" i="12"/>
  <c r="AO88" i="12"/>
  <c r="IA88" i="12"/>
  <c r="HD88" i="12"/>
  <c r="GH88" i="12"/>
  <c r="KC88" i="12"/>
  <c r="AU88" i="12"/>
  <c r="NN88" i="12"/>
  <c r="BJ88" i="12"/>
  <c r="BY88" i="12"/>
  <c r="CB88" i="12"/>
  <c r="MO88" i="12"/>
  <c r="FW88" i="12"/>
  <c r="IQ88" i="12"/>
  <c r="MD88" i="12"/>
  <c r="KP88" i="12"/>
  <c r="NK88" i="12"/>
  <c r="DW88" i="12"/>
  <c r="KS88" i="12"/>
  <c r="JF88" i="12"/>
  <c r="DI88" i="12"/>
  <c r="BR88" i="12"/>
  <c r="FF88" i="12"/>
  <c r="CP88" i="12"/>
  <c r="JB88" i="12"/>
  <c r="IH88" i="12"/>
  <c r="JP88" i="12"/>
  <c r="HY88" i="12"/>
  <c r="HC88" i="12"/>
  <c r="AH88" i="12"/>
  <c r="DD88" i="12"/>
  <c r="DO88" i="12"/>
  <c r="HZ88" i="12"/>
  <c r="NQ88" i="12"/>
  <c r="HV88" i="12"/>
  <c r="GA88" i="12"/>
  <c r="KH88" i="12"/>
  <c r="KI88" i="12"/>
  <c r="IT88" i="12"/>
  <c r="JE88" i="12"/>
  <c r="GQ88" i="12"/>
  <c r="JI88" i="12"/>
  <c r="ID88" i="12"/>
  <c r="CV88" i="12"/>
  <c r="EE88" i="12"/>
  <c r="CM88" i="12"/>
  <c r="NE88" i="12"/>
  <c r="GS88" i="12"/>
  <c r="MH88" i="12"/>
  <c r="BV88" i="12"/>
  <c r="BO88" i="12"/>
  <c r="IU88" i="12"/>
  <c r="HX88" i="12"/>
  <c r="IP88" i="12"/>
  <c r="FK88" i="12"/>
  <c r="DS88" i="12"/>
  <c r="HM88" i="12"/>
  <c r="DB88" i="12"/>
  <c r="JM88" i="12"/>
  <c r="NW88" i="12"/>
  <c r="JZ88" i="12"/>
  <c r="BP88" i="12"/>
  <c r="IR88" i="12"/>
  <c r="JV88" i="12"/>
  <c r="BD88" i="12"/>
  <c r="GD88" i="12"/>
  <c r="IS88" i="12"/>
  <c r="LF88" i="12"/>
  <c r="DY88" i="12"/>
  <c r="KL88" i="12"/>
  <c r="EC88" i="12"/>
  <c r="CL88" i="12"/>
  <c r="KA88" i="12"/>
  <c r="EJ88" i="12"/>
  <c r="KT88" i="12"/>
  <c r="CX88" i="12"/>
  <c r="CU88" i="12"/>
  <c r="JO88" i="12"/>
  <c r="KF88" i="12"/>
  <c r="JJ88" i="12"/>
  <c r="LG88" i="12"/>
  <c r="ED88" i="12"/>
  <c r="IY88" i="12"/>
  <c r="NV88" i="12"/>
  <c r="AV88" i="12"/>
  <c r="AE88" i="12"/>
  <c r="EI88" i="12"/>
  <c r="GC88" i="12"/>
  <c r="LS88" i="12"/>
  <c r="BX88" i="12"/>
  <c r="JC88" i="12"/>
  <c r="AY54" i="12"/>
  <c r="KL54" i="12"/>
  <c r="DA54" i="12"/>
  <c r="KM54" i="12"/>
  <c r="NK54" i="12"/>
  <c r="IL54" i="12"/>
  <c r="JP54" i="12"/>
  <c r="BH54" i="12"/>
  <c r="LH54" i="12"/>
  <c r="IT54" i="12"/>
  <c r="NV54" i="12"/>
  <c r="IG54" i="12"/>
  <c r="AD54" i="12"/>
  <c r="HE54" i="12"/>
  <c r="LE54" i="12"/>
  <c r="DB54" i="12"/>
  <c r="HW54" i="12"/>
  <c r="ES54" i="12"/>
  <c r="AM54" i="12"/>
  <c r="II54" i="12"/>
  <c r="CZ54" i="12"/>
  <c r="EZ54" i="12"/>
  <c r="LK54" i="12"/>
  <c r="HS54" i="12"/>
  <c r="KT54" i="12"/>
  <c r="CX54" i="12"/>
  <c r="BG54" i="12"/>
  <c r="CB54" i="12"/>
  <c r="NZ54" i="12"/>
  <c r="DR54" i="12"/>
  <c r="GR54" i="12"/>
  <c r="CS54" i="12"/>
  <c r="FG54" i="12"/>
  <c r="MF54" i="12"/>
  <c r="CG54" i="12"/>
  <c r="NJ54" i="12"/>
  <c r="GC54" i="12"/>
  <c r="GZ54" i="12"/>
  <c r="JX54" i="12"/>
  <c r="LC54" i="12"/>
  <c r="MZ54" i="12"/>
  <c r="IF54" i="12"/>
  <c r="HU54" i="12"/>
  <c r="GB54" i="12"/>
  <c r="BT54" i="12"/>
  <c r="CM54" i="12"/>
  <c r="MH54" i="12"/>
  <c r="DT54" i="12"/>
  <c r="KQ54" i="12"/>
  <c r="DW54" i="12"/>
  <c r="JU54" i="12"/>
  <c r="AO54" i="12"/>
  <c r="EK54" i="12"/>
  <c r="OB54" i="12"/>
  <c r="MA54" i="12"/>
  <c r="FI54" i="12"/>
  <c r="DD54" i="12"/>
  <c r="NL54" i="12"/>
  <c r="JQ54" i="12"/>
  <c r="LQ54" i="12"/>
  <c r="IH54" i="12"/>
  <c r="NF54" i="12"/>
  <c r="NY54" i="12"/>
  <c r="MC54" i="12"/>
  <c r="EJ54" i="12"/>
  <c r="KX54" i="12"/>
  <c r="LN54" i="12"/>
  <c r="CO54" i="12"/>
  <c r="EO54" i="12"/>
  <c r="DE54" i="12"/>
  <c r="LM54" i="12"/>
  <c r="EA54" i="12"/>
  <c r="LP54" i="12"/>
  <c r="CT54" i="12"/>
  <c r="DG54" i="12"/>
  <c r="GX54" i="12"/>
  <c r="HZ54" i="12"/>
  <c r="MV54" i="12"/>
  <c r="HA54" i="12"/>
  <c r="MK54" i="12"/>
  <c r="GK54" i="12"/>
  <c r="CW54" i="12"/>
  <c r="LS54" i="12"/>
  <c r="FT54" i="12"/>
  <c r="GS54" i="12"/>
  <c r="HV54" i="12"/>
  <c r="EV54" i="12"/>
  <c r="HY54" i="12"/>
  <c r="IA54" i="12"/>
  <c r="EQ54" i="12"/>
  <c r="DJ54" i="12"/>
  <c r="JC54" i="12"/>
  <c r="AC54" i="12"/>
  <c r="JY54" i="12"/>
  <c r="LX54" i="12"/>
  <c r="FF54" i="12"/>
  <c r="KN54" i="12"/>
  <c r="BL54" i="12"/>
  <c r="GP54" i="12"/>
  <c r="BE54" i="12"/>
  <c r="NX54" i="12"/>
  <c r="JZ54" i="12"/>
  <c r="JE54" i="12"/>
  <c r="MP54" i="12"/>
  <c r="FE54" i="12"/>
  <c r="OA54" i="12"/>
  <c r="DF54" i="12"/>
  <c r="IR54" i="12"/>
  <c r="FY54" i="12"/>
  <c r="CA54" i="12"/>
  <c r="JI54" i="12"/>
  <c r="HL54" i="12"/>
  <c r="MO54" i="12"/>
  <c r="EY54" i="12"/>
  <c r="CN54" i="12"/>
  <c r="GW54" i="12"/>
  <c r="BK54" i="12"/>
  <c r="ET54" i="12"/>
  <c r="MY54" i="12"/>
  <c r="KA54" i="12"/>
  <c r="GY54" i="12"/>
  <c r="NH54" i="12"/>
  <c r="LG54" i="12"/>
  <c r="EH54" i="12"/>
  <c r="MJ54" i="12"/>
  <c r="IZ54" i="12"/>
  <c r="FU54" i="12"/>
  <c r="JR54" i="12"/>
  <c r="DV54" i="12"/>
  <c r="NE54" i="12"/>
  <c r="BB54" i="12"/>
  <c r="KK54" i="12"/>
  <c r="NA54" i="12"/>
  <c r="JF54" i="12"/>
  <c r="BJ54" i="12"/>
  <c r="KV54" i="12"/>
  <c r="GO54" i="12"/>
  <c r="DI54" i="12"/>
  <c r="NC54" i="12"/>
  <c r="FK54" i="12"/>
  <c r="MM54" i="12"/>
  <c r="GI54" i="12"/>
  <c r="AX54" i="12"/>
  <c r="LD54" i="12"/>
  <c r="HF54" i="12"/>
  <c r="KP54" i="12"/>
  <c r="GA54" i="12"/>
  <c r="IP54" i="12"/>
  <c r="FQ54" i="12"/>
  <c r="BQ54" i="12"/>
  <c r="LZ54" i="12"/>
  <c r="MG54" i="12"/>
  <c r="CK54" i="12"/>
  <c r="KI54" i="12"/>
  <c r="AV54" i="12"/>
  <c r="BD54" i="12"/>
  <c r="NB54" i="12"/>
  <c r="KY54" i="12"/>
  <c r="JM54" i="12"/>
  <c r="IE54" i="12"/>
  <c r="ED54" i="12"/>
  <c r="NG54" i="12"/>
  <c r="EM54" i="12"/>
  <c r="ME54" i="12"/>
  <c r="NR54" i="12"/>
  <c r="LI54" i="12"/>
  <c r="GN54" i="12"/>
  <c r="AK54" i="12"/>
  <c r="MX54" i="12"/>
  <c r="HT54" i="12"/>
  <c r="CF54" i="12"/>
  <c r="LB54" i="12"/>
  <c r="DY54" i="12"/>
  <c r="BP54" i="12"/>
  <c r="JW54" i="12"/>
  <c r="HX54" i="12"/>
  <c r="EI54" i="12"/>
  <c r="FV54" i="12"/>
  <c r="GJ54" i="12"/>
  <c r="KG54" i="12"/>
  <c r="CQ54" i="12"/>
  <c r="OC54" i="12"/>
  <c r="NU54" i="12"/>
  <c r="FS54" i="12"/>
  <c r="DH54" i="12"/>
  <c r="LF54" i="12"/>
  <c r="DQ54" i="12"/>
  <c r="HB54" i="12"/>
  <c r="ER54" i="12"/>
  <c r="LT54" i="12"/>
  <c r="HK54" i="12"/>
  <c r="DC54" i="12"/>
  <c r="KD54" i="12"/>
  <c r="AJ54" i="12"/>
  <c r="FA54" i="12"/>
  <c r="IM54" i="12"/>
  <c r="FO54" i="12"/>
  <c r="AL54" i="12"/>
  <c r="AH54" i="12"/>
  <c r="FD54" i="12"/>
  <c r="NQ54" i="12"/>
  <c r="FC54" i="12"/>
  <c r="MT54" i="12"/>
  <c r="IU54" i="12"/>
  <c r="BC54" i="12"/>
  <c r="HJ54" i="12"/>
  <c r="HI54" i="12"/>
  <c r="EC54" i="12"/>
  <c r="AE54" i="12"/>
  <c r="HQ54" i="12"/>
  <c r="MN54" i="12"/>
  <c r="CI54" i="12"/>
  <c r="GL54" i="12"/>
  <c r="JJ54" i="12"/>
  <c r="EU54" i="12"/>
  <c r="EL54" i="12"/>
  <c r="BU54" i="12"/>
  <c r="AQ54" i="12"/>
  <c r="KU54" i="12"/>
  <c r="JV54" i="12"/>
  <c r="KW54" i="12"/>
  <c r="JO54" i="12"/>
  <c r="GF54" i="12"/>
  <c r="LY54" i="12"/>
  <c r="AN54" i="12"/>
  <c r="CV54" i="12"/>
  <c r="LO54" i="12"/>
  <c r="BF54" i="12"/>
  <c r="AU54" i="12"/>
  <c r="IY54" i="12"/>
  <c r="EX54" i="12"/>
  <c r="NP54" i="12"/>
  <c r="IQ54" i="12"/>
  <c r="NI54" i="12"/>
  <c r="CD54" i="12"/>
  <c r="MQ54" i="12"/>
  <c r="LR54" i="12"/>
  <c r="FN54" i="12"/>
  <c r="JD54" i="12"/>
  <c r="KH54" i="12"/>
  <c r="CY54" i="12"/>
  <c r="AP54" i="12"/>
  <c r="IV54" i="12"/>
  <c r="FP54" i="12"/>
  <c r="CU54" i="12"/>
  <c r="HN54" i="12"/>
  <c r="EF54" i="12"/>
  <c r="FL54" i="12"/>
  <c r="JA54" i="12"/>
  <c r="GD54" i="12"/>
  <c r="DP54" i="12"/>
  <c r="IN54" i="12"/>
  <c r="AR54" i="12"/>
  <c r="GM54" i="12"/>
  <c r="EB54" i="12"/>
  <c r="DS54" i="12"/>
  <c r="AI54" i="12"/>
  <c r="KZ54" i="12"/>
  <c r="GQ54" i="12"/>
  <c r="CC54" i="12"/>
  <c r="IB54" i="12"/>
  <c r="GU54" i="12"/>
  <c r="EG54" i="12"/>
  <c r="HM54" i="12"/>
  <c r="DN54" i="12"/>
  <c r="CH54" i="12"/>
  <c r="LU54" i="12"/>
  <c r="DX54" i="12"/>
  <c r="LL54" i="12"/>
  <c r="MI54" i="12"/>
  <c r="HD54" i="12"/>
  <c r="BV54" i="12"/>
  <c r="GE54" i="12"/>
  <c r="BM54" i="12"/>
  <c r="BN54" i="12"/>
  <c r="IK54" i="12"/>
  <c r="IC54" i="12"/>
  <c r="EW54" i="12"/>
  <c r="IX54" i="12"/>
  <c r="BY54" i="12"/>
  <c r="CP54" i="12"/>
  <c r="IJ54" i="12"/>
  <c r="DU54" i="12"/>
  <c r="LJ54" i="12"/>
  <c r="BA54" i="12"/>
  <c r="NO54" i="12"/>
  <c r="IO54" i="12"/>
  <c r="HP54" i="12"/>
  <c r="ND54" i="12"/>
  <c r="EE54" i="12"/>
  <c r="DZ54" i="12"/>
  <c r="NT54" i="12"/>
  <c r="MS54" i="12"/>
  <c r="FB54" i="12"/>
  <c r="MW54" i="12"/>
  <c r="NW54" i="12"/>
  <c r="JB54" i="12"/>
  <c r="JG54" i="12"/>
  <c r="BZ54" i="12"/>
  <c r="JS54" i="12"/>
  <c r="FR54" i="12"/>
  <c r="KF54" i="12"/>
  <c r="DO54" i="12"/>
  <c r="LW54" i="12"/>
  <c r="KR54" i="12"/>
  <c r="DL54" i="12"/>
  <c r="CE54" i="12"/>
  <c r="JN54" i="12"/>
  <c r="BS54" i="12"/>
  <c r="NS54" i="12"/>
  <c r="EN54" i="12"/>
  <c r="AF54" i="12"/>
  <c r="NM54" i="12"/>
  <c r="GH54" i="12"/>
  <c r="KC54" i="12"/>
  <c r="FH54" i="12"/>
  <c r="FZ54" i="12"/>
  <c r="JH54" i="12"/>
  <c r="BX54" i="12"/>
  <c r="CJ54" i="12"/>
  <c r="FM54" i="12"/>
  <c r="JT54" i="12"/>
  <c r="BR54" i="12"/>
  <c r="HG54" i="12"/>
  <c r="LA54" i="12"/>
  <c r="HC54" i="12"/>
  <c r="FW54" i="12"/>
  <c r="AW54" i="12"/>
  <c r="FX54" i="12"/>
  <c r="GT54" i="12"/>
  <c r="DM54" i="12"/>
  <c r="GG54" i="12"/>
  <c r="BI54" i="12"/>
  <c r="KE54" i="12"/>
  <c r="IS54" i="12"/>
  <c r="KO54" i="12"/>
  <c r="KJ54" i="12"/>
  <c r="MD54" i="12"/>
  <c r="MB54" i="12"/>
  <c r="HR54" i="12"/>
  <c r="GV54" i="12"/>
  <c r="KS54" i="12"/>
  <c r="EP54" i="12"/>
  <c r="BW54" i="12"/>
  <c r="AT54" i="12"/>
  <c r="KB54" i="12"/>
  <c r="MR54" i="12"/>
  <c r="CR54" i="12"/>
  <c r="CL54" i="12"/>
  <c r="JK54" i="12"/>
  <c r="AZ54" i="12"/>
  <c r="IW54" i="12"/>
  <c r="JL54" i="12"/>
  <c r="LV54" i="12"/>
  <c r="DK54" i="12"/>
  <c r="AS54" i="12"/>
  <c r="ML54" i="12"/>
  <c r="HH54" i="12"/>
  <c r="BO54" i="12"/>
  <c r="FJ54" i="12"/>
  <c r="ID54" i="12"/>
  <c r="AG54" i="12"/>
  <c r="MU54" i="12"/>
  <c r="HO54" i="12"/>
  <c r="NN54" i="12"/>
  <c r="V63" i="16"/>
  <c r="AB63" i="16"/>
  <c r="C63" i="16"/>
  <c r="L63" i="16"/>
  <c r="AH63" i="16"/>
  <c r="Z63" i="16"/>
  <c r="G63" i="16"/>
  <c r="Q63" i="16"/>
  <c r="W63" i="16"/>
  <c r="AF63" i="16"/>
  <c r="T63" i="16"/>
  <c r="AC63" i="16"/>
  <c r="E63" i="16"/>
  <c r="U63" i="16"/>
  <c r="AL63" i="16"/>
  <c r="S63" i="16"/>
  <c r="F63" i="16"/>
  <c r="AD63" i="16"/>
  <c r="I63" i="16"/>
  <c r="R63" i="16"/>
  <c r="D63" i="16"/>
  <c r="N63" i="16"/>
  <c r="M63" i="16"/>
  <c r="AA63" i="16"/>
  <c r="J63" i="16"/>
  <c r="AI63" i="16"/>
  <c r="X63" i="16"/>
  <c r="AK63" i="16"/>
  <c r="P63" i="16"/>
  <c r="K63" i="16"/>
  <c r="H63" i="16"/>
  <c r="O63" i="16"/>
  <c r="AG63" i="16"/>
  <c r="Y63" i="16"/>
  <c r="AJ63" i="16"/>
  <c r="AE63" i="16"/>
  <c r="AA44" i="8"/>
  <c r="P43" i="12"/>
  <c r="AH72" i="16"/>
  <c r="G72" i="16"/>
  <c r="S72" i="16"/>
  <c r="AD72" i="16"/>
  <c r="AL72" i="16"/>
  <c r="O72" i="16"/>
  <c r="Y72" i="16"/>
  <c r="X72" i="16"/>
  <c r="Q72" i="16"/>
  <c r="P72" i="16"/>
  <c r="L72" i="16"/>
  <c r="Z72" i="16"/>
  <c r="N72" i="16"/>
  <c r="I72" i="16"/>
  <c r="U72" i="16"/>
  <c r="T72" i="16"/>
  <c r="C72" i="16"/>
  <c r="AK72" i="16"/>
  <c r="AB72" i="16"/>
  <c r="K72" i="16"/>
  <c r="W72" i="16"/>
  <c r="E72" i="16"/>
  <c r="AG72" i="16"/>
  <c r="AF72" i="16"/>
  <c r="M72" i="16"/>
  <c r="AC72" i="16"/>
  <c r="J72" i="16"/>
  <c r="AE72" i="16"/>
  <c r="R72" i="16"/>
  <c r="AJ72" i="16"/>
  <c r="F72" i="16"/>
  <c r="AA72" i="16"/>
  <c r="H72" i="16"/>
  <c r="V72" i="16"/>
  <c r="D72" i="16"/>
  <c r="AI72" i="16"/>
  <c r="CU87" i="12"/>
  <c r="BR87" i="12"/>
  <c r="JL87" i="12"/>
  <c r="LU87" i="12"/>
  <c r="EK87" i="12"/>
  <c r="KK87" i="12"/>
  <c r="LG87" i="12"/>
  <c r="BW87" i="12"/>
  <c r="AF87" i="12"/>
  <c r="BH87" i="12"/>
  <c r="ED87" i="12"/>
  <c r="DS87" i="12"/>
  <c r="HA87" i="12"/>
  <c r="KL87" i="12"/>
  <c r="KU87" i="12"/>
  <c r="FQ87" i="12"/>
  <c r="MA87" i="12"/>
  <c r="AI87" i="12"/>
  <c r="IP87" i="12"/>
  <c r="JZ87" i="12"/>
  <c r="KH87" i="12"/>
  <c r="DU87" i="12"/>
  <c r="EU87" i="12"/>
  <c r="FK87" i="12"/>
  <c r="KE87" i="12"/>
  <c r="KX87" i="12"/>
  <c r="DQ87" i="12"/>
  <c r="JN87" i="12"/>
  <c r="DR87" i="12"/>
  <c r="EN87" i="12"/>
  <c r="HX87" i="12"/>
  <c r="ID87" i="12"/>
  <c r="BI87" i="12"/>
  <c r="KO87" i="12"/>
  <c r="KT87" i="12"/>
  <c r="LZ87" i="12"/>
  <c r="DV87" i="12"/>
  <c r="AM87" i="12"/>
  <c r="DE87" i="12"/>
  <c r="CY87" i="12"/>
  <c r="GR87" i="12"/>
  <c r="EA87" i="12"/>
  <c r="KB87" i="12"/>
  <c r="FN87" i="12"/>
  <c r="BA87" i="12"/>
  <c r="KQ87" i="12"/>
  <c r="CQ87" i="12"/>
  <c r="FD87" i="12"/>
  <c r="MP87" i="12"/>
  <c r="IR87" i="12"/>
  <c r="BY87" i="12"/>
  <c r="BP87" i="12"/>
  <c r="CP87" i="12"/>
  <c r="GX87" i="12"/>
  <c r="GB87" i="12"/>
  <c r="DP87" i="12"/>
  <c r="MI87" i="12"/>
  <c r="MU87" i="12"/>
  <c r="JV87" i="12"/>
  <c r="JE87" i="12"/>
  <c r="BJ87" i="12"/>
  <c r="GN87" i="12"/>
  <c r="NK87" i="12"/>
  <c r="MT87" i="12"/>
  <c r="JP87" i="12"/>
  <c r="NC87" i="12"/>
  <c r="IV87" i="12"/>
  <c r="BN87" i="12"/>
  <c r="FU87" i="12"/>
  <c r="KD87" i="12"/>
  <c r="GK87" i="12"/>
  <c r="FM87" i="12"/>
  <c r="AE87" i="12"/>
  <c r="AP87" i="12"/>
  <c r="MB87" i="12"/>
  <c r="NE87" i="12"/>
  <c r="FZ87" i="12"/>
  <c r="BO87" i="12"/>
  <c r="BC87" i="12"/>
  <c r="MY87" i="12"/>
  <c r="HD87" i="12"/>
  <c r="LI87" i="12"/>
  <c r="AW87" i="12"/>
  <c r="CJ87" i="12"/>
  <c r="BV87" i="12"/>
  <c r="DI87" i="12"/>
  <c r="CM87" i="12"/>
  <c r="BQ87" i="12"/>
  <c r="LX87" i="12"/>
  <c r="DO87" i="12"/>
  <c r="HK87" i="12"/>
  <c r="ND87" i="12"/>
  <c r="DZ87" i="12"/>
  <c r="HU87" i="12"/>
  <c r="HH87" i="12"/>
  <c r="HY87" i="12"/>
  <c r="LB87" i="12"/>
  <c r="MH87" i="12"/>
  <c r="NG87" i="12"/>
  <c r="FA87" i="12"/>
  <c r="FB87" i="12"/>
  <c r="JD87" i="12"/>
  <c r="GS87" i="12"/>
  <c r="IY87" i="12"/>
  <c r="JO87" i="12"/>
  <c r="JK87" i="12"/>
  <c r="LN87" i="12"/>
  <c r="NW87" i="12"/>
  <c r="JY87" i="12"/>
  <c r="IO87" i="12"/>
  <c r="DM87" i="12"/>
  <c r="AS87" i="12"/>
  <c r="GA87" i="12"/>
  <c r="EE87" i="12"/>
  <c r="KV87" i="12"/>
  <c r="LM87" i="12"/>
  <c r="JR87" i="12"/>
  <c r="JA87" i="12"/>
  <c r="KC87" i="12"/>
  <c r="JF87" i="12"/>
  <c r="KI87" i="12"/>
  <c r="ML87" i="12"/>
  <c r="GJ87" i="12"/>
  <c r="BK87" i="12"/>
  <c r="IH87" i="12"/>
  <c r="EM87" i="12"/>
  <c r="HM87" i="12"/>
  <c r="HC87" i="12"/>
  <c r="MN87" i="12"/>
  <c r="JW87" i="12"/>
  <c r="LA87" i="12"/>
  <c r="CL87" i="12"/>
  <c r="GT87" i="12"/>
  <c r="LR87" i="12"/>
  <c r="KY87" i="12"/>
  <c r="JT87" i="12"/>
  <c r="NA87" i="12"/>
  <c r="IM87" i="12"/>
  <c r="NP87" i="12"/>
  <c r="BD87" i="12"/>
  <c r="MD87" i="12"/>
  <c r="IF87" i="12"/>
  <c r="JJ87" i="12"/>
  <c r="ET87" i="12"/>
  <c r="HT87" i="12"/>
  <c r="NR87" i="12"/>
  <c r="CH87" i="12"/>
  <c r="DG87" i="12"/>
  <c r="BZ87" i="12"/>
  <c r="FI87" i="12"/>
  <c r="IE87" i="12"/>
  <c r="NJ87" i="12"/>
  <c r="EF87" i="12"/>
  <c r="BS87" i="12"/>
  <c r="LQ87" i="12"/>
  <c r="NL87" i="12"/>
  <c r="EY87" i="12"/>
  <c r="GH87" i="12"/>
  <c r="LL87" i="12"/>
  <c r="JH87" i="12"/>
  <c r="FT87" i="12"/>
  <c r="NS87" i="12"/>
  <c r="CW87" i="12"/>
  <c r="BB87" i="12"/>
  <c r="IK87" i="12"/>
  <c r="DH87" i="12"/>
  <c r="MM87" i="12"/>
  <c r="NT87" i="12"/>
  <c r="FC87" i="12"/>
  <c r="KR87" i="12"/>
  <c r="GO87" i="12"/>
  <c r="AR87" i="12"/>
  <c r="CV87" i="12"/>
  <c r="NH87" i="12"/>
  <c r="KN87" i="12"/>
  <c r="AC87" i="12"/>
  <c r="HJ87" i="12"/>
  <c r="GW87" i="12"/>
  <c r="NV87" i="12"/>
  <c r="HG87" i="12"/>
  <c r="LS87" i="12"/>
  <c r="IT87" i="12"/>
  <c r="NO87" i="12"/>
  <c r="OC87" i="12"/>
  <c r="NU87" i="12"/>
  <c r="FH87" i="12"/>
  <c r="EO87" i="12"/>
  <c r="BU87" i="12"/>
  <c r="KW87" i="12"/>
  <c r="DN87" i="12"/>
  <c r="FG87" i="12"/>
  <c r="KZ87" i="12"/>
  <c r="IU87" i="12"/>
  <c r="DB87" i="12"/>
  <c r="JG87" i="12"/>
  <c r="DX87" i="12"/>
  <c r="AG87" i="12"/>
  <c r="FP87" i="12"/>
  <c r="ME87" i="12"/>
  <c r="CA87" i="12"/>
  <c r="IB87" i="12"/>
  <c r="NB87" i="12"/>
  <c r="ER87" i="12"/>
  <c r="DJ87" i="12"/>
  <c r="GZ87" i="12"/>
  <c r="GF87" i="12"/>
  <c r="MK87" i="12"/>
  <c r="NZ87" i="12"/>
  <c r="IS87" i="12"/>
  <c r="DW87" i="12"/>
  <c r="JM87" i="12"/>
  <c r="CG87" i="12"/>
  <c r="EH87" i="12"/>
  <c r="HI87" i="12"/>
  <c r="EI87" i="12"/>
  <c r="FR87" i="12"/>
  <c r="EP87" i="12"/>
  <c r="ES87" i="12"/>
  <c r="KF87" i="12"/>
  <c r="IA87" i="12"/>
  <c r="CN87" i="12"/>
  <c r="FW87" i="12"/>
  <c r="FF87" i="12"/>
  <c r="GQ87" i="12"/>
  <c r="FX87" i="12"/>
  <c r="AQ87" i="12"/>
  <c r="AL87" i="12"/>
  <c r="CZ87" i="12"/>
  <c r="HR87" i="12"/>
  <c r="LO87" i="12"/>
  <c r="AJ87" i="12"/>
  <c r="MF87" i="12"/>
  <c r="MG87" i="12"/>
  <c r="AN87" i="12"/>
  <c r="BL87" i="12"/>
  <c r="KG87" i="12"/>
  <c r="MV87" i="12"/>
  <c r="HP87" i="12"/>
  <c r="GE87" i="12"/>
  <c r="NI87" i="12"/>
  <c r="AK87" i="12"/>
  <c r="JI87" i="12"/>
  <c r="KP87" i="12"/>
  <c r="DL87" i="12"/>
  <c r="NF87" i="12"/>
  <c r="JX87" i="12"/>
  <c r="MR87" i="12"/>
  <c r="BT87" i="12"/>
  <c r="KJ87" i="12"/>
  <c r="DY87" i="12"/>
  <c r="MS87" i="12"/>
  <c r="HQ87" i="12"/>
  <c r="CC87" i="12"/>
  <c r="JC87" i="12"/>
  <c r="HF87" i="12"/>
  <c r="MQ87" i="12"/>
  <c r="HN87" i="12"/>
  <c r="GU87" i="12"/>
  <c r="JB87" i="12"/>
  <c r="GV87" i="12"/>
  <c r="LF87" i="12"/>
  <c r="AX87" i="12"/>
  <c r="EJ87" i="12"/>
  <c r="CE87" i="12"/>
  <c r="CI87" i="12"/>
  <c r="NQ87" i="12"/>
  <c r="DC87" i="12"/>
  <c r="MX87" i="12"/>
  <c r="MZ87" i="12"/>
  <c r="LY87" i="12"/>
  <c r="GY87" i="12"/>
  <c r="MO87" i="12"/>
  <c r="DT87" i="12"/>
  <c r="GM87" i="12"/>
  <c r="EL87" i="12"/>
  <c r="CX87" i="12"/>
  <c r="DF87" i="12"/>
  <c r="EQ87" i="12"/>
  <c r="EB87" i="12"/>
  <c r="IN87" i="12"/>
  <c r="OA87" i="12"/>
  <c r="AU87" i="12"/>
  <c r="HO87" i="12"/>
  <c r="NN87" i="12"/>
  <c r="HL87" i="12"/>
  <c r="FV87" i="12"/>
  <c r="LV87" i="12"/>
  <c r="LH87" i="12"/>
  <c r="MJ87" i="12"/>
  <c r="FS87" i="12"/>
  <c r="KM87" i="12"/>
  <c r="CD87" i="12"/>
  <c r="II87" i="12"/>
  <c r="IQ87" i="12"/>
  <c r="HB87" i="12"/>
  <c r="JQ87" i="12"/>
  <c r="LD87" i="12"/>
  <c r="HW87" i="12"/>
  <c r="LE87" i="12"/>
  <c r="GL87" i="12"/>
  <c r="BF87" i="12"/>
  <c r="BE87" i="12"/>
  <c r="DA87" i="12"/>
  <c r="GC87" i="12"/>
  <c r="NM87" i="12"/>
  <c r="IX87" i="12"/>
  <c r="IG87" i="12"/>
  <c r="LT87" i="12"/>
  <c r="KA87" i="12"/>
  <c r="IZ87" i="12"/>
  <c r="EV87" i="12"/>
  <c r="CF87" i="12"/>
  <c r="LP87" i="12"/>
  <c r="EW87" i="12"/>
  <c r="IJ87" i="12"/>
  <c r="AV87" i="12"/>
  <c r="AZ87" i="12"/>
  <c r="HV87" i="12"/>
  <c r="AH87" i="12"/>
  <c r="MC87" i="12"/>
  <c r="LJ87" i="12"/>
  <c r="GI87" i="12"/>
  <c r="HZ87" i="12"/>
  <c r="LW87" i="12"/>
  <c r="CO87" i="12"/>
  <c r="BX87" i="12"/>
  <c r="EZ87" i="12"/>
  <c r="AO87" i="12"/>
  <c r="GG87" i="12"/>
  <c r="EX87" i="12"/>
  <c r="IW87" i="12"/>
  <c r="BG87" i="12"/>
  <c r="CR87" i="12"/>
  <c r="LC87" i="12"/>
  <c r="EG87" i="12"/>
  <c r="CS87" i="12"/>
  <c r="AT87" i="12"/>
  <c r="CK87" i="12"/>
  <c r="NY87" i="12"/>
  <c r="GD87" i="12"/>
  <c r="EC87" i="12"/>
  <c r="IL87" i="12"/>
  <c r="IC87" i="12"/>
  <c r="KS87" i="12"/>
  <c r="HS87" i="12"/>
  <c r="FO87" i="12"/>
  <c r="JS87" i="12"/>
  <c r="DD87" i="12"/>
  <c r="LK87" i="12"/>
  <c r="HE87" i="12"/>
  <c r="FE87" i="12"/>
  <c r="BM87" i="12"/>
  <c r="FY87" i="12"/>
  <c r="NX87" i="12"/>
  <c r="JU87" i="12"/>
  <c r="CT87" i="12"/>
  <c r="GP87" i="12"/>
  <c r="DK87" i="12"/>
  <c r="OB87" i="12"/>
  <c r="AY87" i="12"/>
  <c r="MW87" i="12"/>
  <c r="CB87" i="12"/>
  <c r="FL87" i="12"/>
  <c r="AD87" i="12"/>
  <c r="FJ87" i="12"/>
  <c r="AA23" i="8"/>
  <c r="P22" i="12"/>
  <c r="E34" i="16"/>
  <c r="F34" i="16"/>
  <c r="AC34" i="16"/>
  <c r="Q34" i="16"/>
  <c r="M34" i="16"/>
  <c r="O34" i="16"/>
  <c r="J34" i="16"/>
  <c r="U34" i="16"/>
  <c r="T34" i="16"/>
  <c r="X34" i="16"/>
  <c r="R34" i="16"/>
  <c r="Y34" i="16"/>
  <c r="AL34" i="16"/>
  <c r="AD34" i="16"/>
  <c r="AH34" i="16"/>
  <c r="G34" i="16"/>
  <c r="N34" i="16"/>
  <c r="D34" i="16"/>
  <c r="H34" i="16"/>
  <c r="K34" i="16"/>
  <c r="AJ34" i="16"/>
  <c r="W34" i="16"/>
  <c r="L34" i="16"/>
  <c r="AI34" i="16"/>
  <c r="C34" i="16"/>
  <c r="Z34" i="16"/>
  <c r="AK34" i="16"/>
  <c r="I34" i="16"/>
  <c r="P34" i="16"/>
  <c r="S34" i="16"/>
  <c r="AG34" i="16"/>
  <c r="AB34" i="16"/>
  <c r="V34" i="16"/>
  <c r="AF34" i="16"/>
  <c r="AA34" i="16"/>
  <c r="AE34" i="16"/>
  <c r="FY20" i="12"/>
  <c r="AJ20" i="12"/>
  <c r="EH20" i="12"/>
  <c r="AT20" i="12"/>
  <c r="LW20" i="12"/>
  <c r="DR20" i="12"/>
  <c r="HX20" i="12"/>
  <c r="EF20" i="12"/>
  <c r="HG20" i="12"/>
  <c r="JE20" i="12"/>
  <c r="MG20" i="12"/>
  <c r="HJ20" i="12"/>
  <c r="HO20" i="12"/>
  <c r="NX20" i="12"/>
  <c r="MY20" i="12"/>
  <c r="DB20" i="12"/>
  <c r="LE20" i="12"/>
  <c r="FE20" i="12"/>
  <c r="CF20" i="12"/>
  <c r="HQ20" i="12"/>
  <c r="BG20" i="12"/>
  <c r="LB20" i="12"/>
  <c r="BO20" i="12"/>
  <c r="KK20" i="12"/>
  <c r="EA20" i="12"/>
  <c r="NS20" i="12"/>
  <c r="JY20" i="12"/>
  <c r="AQ20" i="12"/>
  <c r="LA20" i="12"/>
  <c r="AS20" i="12"/>
  <c r="KA20" i="12"/>
  <c r="EJ20" i="12"/>
  <c r="GF20" i="12"/>
  <c r="NR20" i="12"/>
  <c r="KW20" i="12"/>
  <c r="JA20" i="12"/>
  <c r="FI20" i="12"/>
  <c r="GY20" i="12"/>
  <c r="BX20" i="12"/>
  <c r="FO20" i="12"/>
  <c r="JZ20" i="12"/>
  <c r="EE20" i="12"/>
  <c r="BQ20" i="12"/>
  <c r="BT20" i="12"/>
  <c r="CL20" i="12"/>
  <c r="BM20" i="12"/>
  <c r="HM20" i="12"/>
  <c r="CK20" i="12"/>
  <c r="FP20" i="12"/>
  <c r="ED20" i="12"/>
  <c r="HC20" i="12"/>
  <c r="DE20" i="12"/>
  <c r="AI20" i="12"/>
  <c r="DN20" i="12"/>
  <c r="HS20" i="12"/>
  <c r="FS20" i="12"/>
  <c r="CA20" i="12"/>
  <c r="JC20" i="12"/>
  <c r="LY20" i="12"/>
  <c r="FD20" i="12"/>
  <c r="IL20" i="12"/>
  <c r="CI20" i="12"/>
  <c r="IR20" i="12"/>
  <c r="BZ20" i="12"/>
  <c r="GQ20" i="12"/>
  <c r="CB20" i="12"/>
  <c r="JU20" i="12"/>
  <c r="CN20" i="12"/>
  <c r="LS20" i="12"/>
  <c r="FU20" i="12"/>
  <c r="AH20" i="12"/>
  <c r="NI20" i="12"/>
  <c r="NP20" i="12"/>
  <c r="IZ20" i="12"/>
  <c r="NY20" i="12"/>
  <c r="EW20" i="12"/>
  <c r="HA20" i="12"/>
  <c r="MS20" i="12"/>
  <c r="CX20" i="12"/>
  <c r="CE20" i="12"/>
  <c r="FK20" i="12"/>
  <c r="BB20" i="12"/>
  <c r="FX20" i="12"/>
  <c r="CQ20" i="12"/>
  <c r="GU20" i="12"/>
  <c r="FT20" i="12"/>
  <c r="CJ20" i="12"/>
  <c r="FQ20" i="12"/>
  <c r="IV20" i="12"/>
  <c r="HT20" i="12"/>
  <c r="MZ20" i="12"/>
  <c r="EV20" i="12"/>
  <c r="JG20" i="12"/>
  <c r="DY20" i="12"/>
  <c r="IY20" i="12"/>
  <c r="BW20" i="12"/>
  <c r="NU20" i="12"/>
  <c r="DM20" i="12"/>
  <c r="MW20" i="12"/>
  <c r="ES20" i="12"/>
  <c r="IK20" i="12"/>
  <c r="NM20" i="12"/>
  <c r="GJ20" i="12"/>
  <c r="CH20" i="12"/>
  <c r="BJ20" i="12"/>
  <c r="LK20" i="12"/>
  <c r="IE20" i="12"/>
  <c r="EX20" i="12"/>
  <c r="FB20" i="12"/>
  <c r="MI20" i="12"/>
  <c r="DJ20" i="12"/>
  <c r="AP20" i="12"/>
  <c r="JI20" i="12"/>
  <c r="DL20" i="12"/>
  <c r="FV20" i="12"/>
  <c r="NG20" i="12"/>
  <c r="HI20" i="12"/>
  <c r="EI20" i="12"/>
  <c r="HW20" i="12"/>
  <c r="MD20" i="12"/>
  <c r="BE20" i="12"/>
  <c r="FZ20" i="12"/>
  <c r="LF20" i="12"/>
  <c r="EB20" i="12"/>
  <c r="MU20" i="12"/>
  <c r="MN20" i="12"/>
  <c r="ME20" i="12"/>
  <c r="NC20" i="12"/>
  <c r="GL20" i="12"/>
  <c r="CR20" i="12"/>
  <c r="CS20" i="12"/>
  <c r="KR20" i="12"/>
  <c r="EY20" i="12"/>
  <c r="DZ20" i="12"/>
  <c r="AR20" i="12"/>
  <c r="LU20" i="12"/>
  <c r="IN20" i="12"/>
  <c r="BA20" i="12"/>
  <c r="ID20" i="12"/>
  <c r="KU20" i="12"/>
  <c r="DU20" i="12"/>
  <c r="MA20" i="12"/>
  <c r="BS20" i="12"/>
  <c r="IH20" i="12"/>
  <c r="FL20" i="12"/>
  <c r="MK20" i="12"/>
  <c r="KS20" i="12"/>
  <c r="NN20" i="12"/>
  <c r="NO20" i="12"/>
  <c r="ET20" i="12"/>
  <c r="CV20" i="12"/>
  <c r="FG20" i="12"/>
  <c r="HR20" i="12"/>
  <c r="NJ20" i="12"/>
  <c r="JP20" i="12"/>
  <c r="IM20" i="12"/>
  <c r="CW20" i="12"/>
  <c r="BK20" i="12"/>
  <c r="AN20" i="12"/>
  <c r="KD20" i="12"/>
  <c r="EC20" i="12"/>
  <c r="JD20" i="12"/>
  <c r="AG20" i="12"/>
  <c r="HH20" i="12"/>
  <c r="KP20" i="12"/>
  <c r="NT20" i="12"/>
  <c r="NB20" i="12"/>
  <c r="GC20" i="12"/>
  <c r="MB20" i="12"/>
  <c r="KV20" i="12"/>
  <c r="HZ20" i="12"/>
  <c r="ER20" i="12"/>
  <c r="GK20" i="12"/>
  <c r="HU20" i="12"/>
  <c r="KF20" i="12"/>
  <c r="DT20" i="12"/>
  <c r="KG20" i="12"/>
  <c r="BP20" i="12"/>
  <c r="NQ20" i="12"/>
  <c r="HF20" i="12"/>
  <c r="LN20" i="12"/>
  <c r="DA20" i="12"/>
  <c r="MP20" i="12"/>
  <c r="JH20" i="12"/>
  <c r="GS20" i="12"/>
  <c r="LL20" i="12"/>
  <c r="KT20" i="12"/>
  <c r="AE20" i="12"/>
  <c r="EZ20" i="12"/>
  <c r="JR20" i="12"/>
  <c r="GE20" i="12"/>
  <c r="JF20" i="12"/>
  <c r="JJ20" i="12"/>
  <c r="AO20" i="12"/>
  <c r="EN20" i="12"/>
  <c r="BF20" i="12"/>
  <c r="BL20" i="12"/>
  <c r="KJ20" i="12"/>
  <c r="LZ20" i="12"/>
  <c r="GM20" i="12"/>
  <c r="KZ20" i="12"/>
  <c r="LO20" i="12"/>
  <c r="JQ20" i="12"/>
  <c r="CZ20" i="12"/>
  <c r="FN20" i="12"/>
  <c r="BI20" i="12"/>
  <c r="KY20" i="12"/>
  <c r="EP20" i="12"/>
  <c r="MM20" i="12"/>
  <c r="AF20" i="12"/>
  <c r="LX20" i="12"/>
  <c r="GT20" i="12"/>
  <c r="GB20" i="12"/>
  <c r="DW20" i="12"/>
  <c r="HB20" i="12"/>
  <c r="JL20" i="12"/>
  <c r="MV20" i="12"/>
  <c r="LD20" i="12"/>
  <c r="AK20" i="12"/>
  <c r="AW20" i="12"/>
  <c r="DF20" i="12"/>
  <c r="GP20" i="12"/>
  <c r="LH20" i="12"/>
  <c r="GH20" i="12"/>
  <c r="FA20" i="12"/>
  <c r="BH20" i="12"/>
  <c r="LR20" i="12"/>
  <c r="LC20" i="12"/>
  <c r="DV20" i="12"/>
  <c r="NK20" i="12"/>
  <c r="KB20" i="12"/>
  <c r="NA20" i="12"/>
  <c r="IB20" i="12"/>
  <c r="BR20" i="12"/>
  <c r="CU20" i="12"/>
  <c r="CC20" i="12"/>
  <c r="JX20" i="12"/>
  <c r="AZ20" i="12"/>
  <c r="JO20" i="12"/>
  <c r="EU20" i="12"/>
  <c r="IW20" i="12"/>
  <c r="GD20" i="12"/>
  <c r="HE20" i="12"/>
  <c r="KM20" i="12"/>
  <c r="FR20" i="12"/>
  <c r="KO20" i="12"/>
  <c r="FF20" i="12"/>
  <c r="AL20" i="12"/>
  <c r="MC20" i="12"/>
  <c r="HN20" i="12"/>
  <c r="GO20" i="12"/>
  <c r="GI20" i="12"/>
  <c r="CD20" i="12"/>
  <c r="LT20" i="12"/>
  <c r="GA20" i="12"/>
  <c r="IG20" i="12"/>
  <c r="BD20" i="12"/>
  <c r="ND20" i="12"/>
  <c r="IQ20" i="12"/>
  <c r="LI20" i="12"/>
  <c r="OB20" i="12"/>
  <c r="AU20" i="12"/>
  <c r="CO20" i="12"/>
  <c r="KC20" i="12"/>
  <c r="MT20" i="12"/>
  <c r="CP20" i="12"/>
  <c r="BC20" i="12"/>
  <c r="EK20" i="12"/>
  <c r="II20" i="12"/>
  <c r="DH20" i="12"/>
  <c r="AX20" i="12"/>
  <c r="JM20" i="12"/>
  <c r="NF20" i="12"/>
  <c r="BY20" i="12"/>
  <c r="MF20" i="12"/>
  <c r="EQ20" i="12"/>
  <c r="AM20" i="12"/>
  <c r="DD20" i="12"/>
  <c r="AC20" i="12"/>
  <c r="JT20" i="12"/>
  <c r="FH20" i="12"/>
  <c r="CG20" i="12"/>
  <c r="KN20" i="12"/>
  <c r="GZ20" i="12"/>
  <c r="AY20" i="12"/>
  <c r="DK20" i="12"/>
  <c r="KQ20" i="12"/>
  <c r="LG20" i="12"/>
  <c r="IC20" i="12"/>
  <c r="BN20" i="12"/>
  <c r="LM20" i="12"/>
  <c r="IF20" i="12"/>
  <c r="JB20" i="12"/>
  <c r="GG20" i="12"/>
  <c r="MR20" i="12"/>
  <c r="JW20" i="12"/>
  <c r="LJ20" i="12"/>
  <c r="HP20" i="12"/>
  <c r="HD20" i="12"/>
  <c r="CY20" i="12"/>
  <c r="EL20" i="12"/>
  <c r="FW20" i="12"/>
  <c r="MJ20" i="12"/>
  <c r="MQ20" i="12"/>
  <c r="DC20" i="12"/>
  <c r="HL20" i="12"/>
  <c r="IO20" i="12"/>
  <c r="IU20" i="12"/>
  <c r="DX20" i="12"/>
  <c r="DO20" i="12"/>
  <c r="DP20" i="12"/>
  <c r="AD20" i="12"/>
  <c r="HK20" i="12"/>
  <c r="IA20" i="12"/>
  <c r="DI20" i="12"/>
  <c r="GV20" i="12"/>
  <c r="NE20" i="12"/>
  <c r="EO20" i="12"/>
  <c r="IJ20" i="12"/>
  <c r="CM20" i="12"/>
  <c r="ML20" i="12"/>
  <c r="IX20" i="12"/>
  <c r="HY20" i="12"/>
  <c r="JK20" i="12"/>
  <c r="LP20" i="12"/>
  <c r="LV20" i="12"/>
  <c r="BU20" i="12"/>
  <c r="GR20" i="12"/>
  <c r="LQ20" i="12"/>
  <c r="IT20" i="12"/>
  <c r="KL20" i="12"/>
  <c r="KI20" i="12"/>
  <c r="MH20" i="12"/>
  <c r="KX20" i="12"/>
  <c r="IP20" i="12"/>
  <c r="NL20" i="12"/>
  <c r="FJ20" i="12"/>
  <c r="KE20" i="12"/>
  <c r="JS20" i="12"/>
  <c r="KH20" i="12"/>
  <c r="CT20" i="12"/>
  <c r="BV20" i="12"/>
  <c r="FM20" i="12"/>
  <c r="OA20" i="12"/>
  <c r="GX20" i="12"/>
  <c r="JN20" i="12"/>
  <c r="JV20" i="12"/>
  <c r="NW20" i="12"/>
  <c r="EM20" i="12"/>
  <c r="GN20" i="12"/>
  <c r="IS20" i="12"/>
  <c r="EG20" i="12"/>
  <c r="FC20" i="12"/>
  <c r="HV20" i="12"/>
  <c r="OC20" i="12"/>
  <c r="DS20" i="12"/>
  <c r="MX20" i="12"/>
  <c r="NZ20" i="12"/>
  <c r="DQ20" i="12"/>
  <c r="NV20" i="12"/>
  <c r="GW20" i="12"/>
  <c r="DG20" i="12"/>
  <c r="MO20" i="12"/>
  <c r="NH20" i="12"/>
  <c r="AV20" i="12"/>
  <c r="EU78" i="12"/>
  <c r="DL78" i="12"/>
  <c r="CP78" i="12"/>
  <c r="LK78" i="12"/>
  <c r="FI78" i="12"/>
  <c r="NR78" i="12"/>
  <c r="JS78" i="12"/>
  <c r="FU78" i="12"/>
  <c r="GX78" i="12"/>
  <c r="ER78" i="12"/>
  <c r="AF78" i="12"/>
  <c r="FP78" i="12"/>
  <c r="BI78" i="12"/>
  <c r="MI78" i="12"/>
  <c r="FE78" i="12"/>
  <c r="MP78" i="12"/>
  <c r="HO78" i="12"/>
  <c r="OC78" i="12"/>
  <c r="BH78" i="12"/>
  <c r="HS78" i="12"/>
  <c r="NX78" i="12"/>
  <c r="HB78" i="12"/>
  <c r="BE78" i="12"/>
  <c r="CK78" i="12"/>
  <c r="KV78" i="12"/>
  <c r="NI78" i="12"/>
  <c r="HW78" i="12"/>
  <c r="BT78" i="12"/>
  <c r="BW78" i="12"/>
  <c r="MB78" i="12"/>
  <c r="ID78" i="12"/>
  <c r="GO78" i="12"/>
  <c r="CM78" i="12"/>
  <c r="JH78" i="12"/>
  <c r="EV78" i="12"/>
  <c r="HY78" i="12"/>
  <c r="DS78" i="12"/>
  <c r="DJ78" i="12"/>
  <c r="IQ78" i="12"/>
  <c r="AZ78" i="12"/>
  <c r="NN78" i="12"/>
  <c r="LC78" i="12"/>
  <c r="AG78" i="12"/>
  <c r="NA78" i="12"/>
  <c r="EJ78" i="12"/>
  <c r="CT78" i="12"/>
  <c r="JG78" i="12"/>
  <c r="DI78" i="12"/>
  <c r="FY78" i="12"/>
  <c r="DX78" i="12"/>
  <c r="MM78" i="12"/>
  <c r="GJ78" i="12"/>
  <c r="AR78" i="12"/>
  <c r="KM78" i="12"/>
  <c r="IX78" i="12"/>
  <c r="HI78" i="12"/>
  <c r="CN78" i="12"/>
  <c r="NG78" i="12"/>
  <c r="JL78" i="12"/>
  <c r="KH78" i="12"/>
  <c r="KU78" i="12"/>
  <c r="KQ78" i="12"/>
  <c r="BF78" i="12"/>
  <c r="JX78" i="12"/>
  <c r="DE78" i="12"/>
  <c r="AY78" i="12"/>
  <c r="BB78" i="12"/>
  <c r="GR78" i="12"/>
  <c r="EI78" i="12"/>
  <c r="LX78" i="12"/>
  <c r="GF78" i="12"/>
  <c r="NE78" i="12"/>
  <c r="AJ78" i="12"/>
  <c r="JE78" i="12"/>
  <c r="DB78" i="12"/>
  <c r="CQ78" i="12"/>
  <c r="MV78" i="12"/>
  <c r="LG78" i="12"/>
  <c r="JR78" i="12"/>
  <c r="IC78" i="12"/>
  <c r="EQ78" i="12"/>
  <c r="AC78" i="12"/>
  <c r="OB78" i="12"/>
  <c r="DH78" i="12"/>
  <c r="DU78" i="12"/>
  <c r="GB78" i="12"/>
  <c r="HU78" i="12"/>
  <c r="GC78" i="12"/>
  <c r="ME78" i="12"/>
  <c r="DO78" i="12"/>
  <c r="DR78" i="12"/>
  <c r="FX78" i="12"/>
  <c r="AK78" i="12"/>
  <c r="HE78" i="12"/>
  <c r="FR78" i="12"/>
  <c r="II78" i="12"/>
  <c r="EZ78" i="12"/>
  <c r="NU78" i="12"/>
  <c r="HR78" i="12"/>
  <c r="BL78" i="12"/>
  <c r="NP78" i="12"/>
  <c r="MA78" i="12"/>
  <c r="KL78" i="12"/>
  <c r="IW78" i="12"/>
  <c r="CO78" i="12"/>
  <c r="ES78" i="12"/>
  <c r="JM78" i="12"/>
  <c r="KJ78" i="12"/>
  <c r="DC78" i="12"/>
  <c r="BA78" i="12"/>
  <c r="ET78" i="12"/>
  <c r="KK78" i="12"/>
  <c r="BK78" i="12"/>
  <c r="AO78" i="12"/>
  <c r="HN78" i="12"/>
  <c r="DN78" i="12"/>
  <c r="LS78" i="12"/>
  <c r="JP78" i="12"/>
  <c r="BM78" i="12"/>
  <c r="BQ78" i="12"/>
  <c r="KF78" i="12"/>
  <c r="EC78" i="12"/>
  <c r="DK78" i="12"/>
  <c r="CF78" i="12"/>
  <c r="AP78" i="12"/>
  <c r="MU78" i="12"/>
  <c r="LF78" i="12"/>
  <c r="JQ78" i="12"/>
  <c r="DW78" i="12"/>
  <c r="AD78" i="12"/>
  <c r="EX78" i="12"/>
  <c r="JY78" i="12"/>
  <c r="CE78" i="12"/>
  <c r="CB78" i="12"/>
  <c r="FZ78" i="12"/>
  <c r="FC78" i="12"/>
  <c r="BS78" i="12"/>
  <c r="JD78" i="12"/>
  <c r="FW78" i="12"/>
  <c r="BY78" i="12"/>
  <c r="HF78" i="12"/>
  <c r="IB78" i="12"/>
  <c r="KS78" i="12"/>
  <c r="GG78" i="12"/>
  <c r="AU78" i="12"/>
  <c r="IS78" i="12"/>
  <c r="EE78" i="12"/>
  <c r="CZ78" i="12"/>
  <c r="BJ78" i="12"/>
  <c r="NO78" i="12"/>
  <c r="LZ78" i="12"/>
  <c r="LY78" i="12"/>
  <c r="GY78" i="12"/>
  <c r="NZ78" i="12"/>
  <c r="BN78" i="12"/>
  <c r="BG78" i="12"/>
  <c r="LW78" i="12"/>
  <c r="KB78" i="12"/>
  <c r="GD78" i="12"/>
  <c r="DA78" i="12"/>
  <c r="KI78" i="12"/>
  <c r="IF78" i="12"/>
  <c r="EH78" i="12"/>
  <c r="LT78" i="12"/>
  <c r="CJ78" i="12"/>
  <c r="DV78" i="12"/>
  <c r="CW78" i="12"/>
  <c r="LN78" i="12"/>
  <c r="FK78" i="12"/>
  <c r="KA78" i="12"/>
  <c r="EY78" i="12"/>
  <c r="DT78" i="12"/>
  <c r="CD78" i="12"/>
  <c r="AN78" i="12"/>
  <c r="AM78" i="12"/>
  <c r="AL78" i="12"/>
  <c r="CI78" i="12"/>
  <c r="BZ78" i="12"/>
  <c r="LL78" i="12"/>
  <c r="EK78" i="12"/>
  <c r="CR78" i="12"/>
  <c r="HL78" i="12"/>
  <c r="IM78" i="12"/>
  <c r="EB78" i="12"/>
  <c r="KP78" i="12"/>
  <c r="GQ78" i="12"/>
  <c r="CS78" i="12"/>
  <c r="HH78" i="12"/>
  <c r="KO78" i="12"/>
  <c r="NB78" i="12"/>
  <c r="HM78" i="12"/>
  <c r="BV78" i="12"/>
  <c r="GL78" i="12"/>
  <c r="LB78" i="12"/>
  <c r="FS78" i="12"/>
  <c r="EN78" i="12"/>
  <c r="CX78" i="12"/>
  <c r="CV78" i="12"/>
  <c r="CU78" i="12"/>
  <c r="MS78" i="12"/>
  <c r="GV78" i="12"/>
  <c r="KE78" i="12"/>
  <c r="IL78" i="12"/>
  <c r="FQ78" i="12"/>
  <c r="JI78" i="12"/>
  <c r="MR78" i="12"/>
  <c r="NS78" i="12"/>
  <c r="MZ78" i="12"/>
  <c r="IZ78" i="12"/>
  <c r="FB78" i="12"/>
  <c r="LU78" i="12"/>
  <c r="GZ78" i="12"/>
  <c r="GE78" i="12"/>
  <c r="DZ78" i="12"/>
  <c r="MO78" i="12"/>
  <c r="DD78" i="12"/>
  <c r="HT78" i="12"/>
  <c r="MJ78" i="12"/>
  <c r="GM78" i="12"/>
  <c r="FH78" i="12"/>
  <c r="FF78" i="12"/>
  <c r="FD78" i="12"/>
  <c r="JB78" i="12"/>
  <c r="ED78" i="12"/>
  <c r="FT78" i="12"/>
  <c r="JJ78" i="12"/>
  <c r="KX78" i="12"/>
  <c r="IU78" i="12"/>
  <c r="GK78" i="12"/>
  <c r="JC78" i="12"/>
  <c r="BR78" i="12"/>
  <c r="LJ78" i="12"/>
  <c r="HK78" i="12"/>
  <c r="DM78" i="12"/>
  <c r="IO78" i="12"/>
  <c r="MY78" i="12"/>
  <c r="BD78" i="12"/>
  <c r="IP78" i="12"/>
  <c r="NW78" i="12"/>
  <c r="EF78" i="12"/>
  <c r="IV78" i="12"/>
  <c r="NL78" i="12"/>
  <c r="HG78" i="12"/>
  <c r="HP78" i="12"/>
  <c r="IH78" i="12"/>
  <c r="ML78" i="12"/>
  <c r="KZ78" i="12"/>
  <c r="JN78" i="12"/>
  <c r="DP78" i="12"/>
  <c r="LE78" i="12"/>
  <c r="EO78" i="12"/>
  <c r="NY78" i="12"/>
  <c r="EM78" i="12"/>
  <c r="MK78" i="12"/>
  <c r="NT78" i="12"/>
  <c r="JT78" i="12"/>
  <c r="FV78" i="12"/>
  <c r="CL78" i="12"/>
  <c r="LP78" i="12"/>
  <c r="IN78" i="12"/>
  <c r="FG78" i="12"/>
  <c r="JW78" i="12"/>
  <c r="AW78" i="12"/>
  <c r="FM78" i="12"/>
  <c r="KC78" i="12"/>
  <c r="AQ78" i="12"/>
  <c r="JO78" i="12"/>
  <c r="KR78" i="12"/>
  <c r="GH78" i="12"/>
  <c r="EW78" i="12"/>
  <c r="CA78" i="12"/>
  <c r="NK78" i="12"/>
  <c r="GT78" i="12"/>
  <c r="HX78" i="12"/>
  <c r="IA78" i="12"/>
  <c r="NH78" i="12"/>
  <c r="JA78" i="12"/>
  <c r="CY78" i="12"/>
  <c r="MD78" i="12"/>
  <c r="IE78" i="12"/>
  <c r="EG78" i="12"/>
  <c r="CH78" i="12"/>
  <c r="AE78" i="12"/>
  <c r="DQ78" i="12"/>
  <c r="GI78" i="12"/>
  <c r="KY78" i="12"/>
  <c r="CC78" i="12"/>
  <c r="GS78" i="12"/>
  <c r="LI78" i="12"/>
  <c r="FJ78" i="12"/>
  <c r="MQ78" i="12"/>
  <c r="MW78" i="12"/>
  <c r="MT78" i="12"/>
  <c r="MF78" i="12"/>
  <c r="GW78" i="12"/>
  <c r="LD78" i="12"/>
  <c r="KG78" i="12"/>
  <c r="NV78" i="12"/>
  <c r="IR78" i="12"/>
  <c r="FN78" i="12"/>
  <c r="NQ78" i="12"/>
  <c r="AI78" i="12"/>
  <c r="KN78" i="12"/>
  <c r="GP78" i="12"/>
  <c r="LV78" i="12"/>
  <c r="HA78" i="12"/>
  <c r="KW78" i="12"/>
  <c r="GA78" i="12"/>
  <c r="HQ78" i="12"/>
  <c r="MG78" i="12"/>
  <c r="DF78" i="12"/>
  <c r="HV78" i="12"/>
  <c r="BU78" i="12"/>
  <c r="IT78" i="12"/>
  <c r="NM78" i="12"/>
  <c r="IJ78" i="12"/>
  <c r="LM78" i="12"/>
  <c r="ND78" i="12"/>
  <c r="DY78" i="12"/>
  <c r="LO78" i="12"/>
  <c r="AV78" i="12"/>
  <c r="NF78" i="12"/>
  <c r="MH78" i="12"/>
  <c r="GU78" i="12"/>
  <c r="AS78" i="12"/>
  <c r="BC78" i="12"/>
  <c r="LH78" i="12"/>
  <c r="HJ78" i="12"/>
  <c r="MC78" i="12"/>
  <c r="LQ78" i="12"/>
  <c r="OA78" i="12"/>
  <c r="DG78" i="12"/>
  <c r="NC78" i="12"/>
  <c r="LA78" i="12"/>
  <c r="BP78" i="12"/>
  <c r="JF78" i="12"/>
  <c r="BX78" i="12"/>
  <c r="AT78" i="12"/>
  <c r="NJ78" i="12"/>
  <c r="CG78" i="12"/>
  <c r="EL78" i="12"/>
  <c r="LR78" i="12"/>
  <c r="EP78" i="12"/>
  <c r="JK78" i="12"/>
  <c r="AX78" i="12"/>
  <c r="KT78" i="12"/>
  <c r="JZ78" i="12"/>
  <c r="AH78" i="12"/>
  <c r="FO78" i="12"/>
  <c r="MN78" i="12"/>
  <c r="FL78" i="12"/>
  <c r="IK78" i="12"/>
  <c r="JV78" i="12"/>
  <c r="BO78" i="12"/>
  <c r="GN78" i="12"/>
  <c r="KD78" i="12"/>
  <c r="IG78" i="12"/>
  <c r="EA78" i="12"/>
  <c r="HC78" i="12"/>
  <c r="MX78" i="12"/>
  <c r="HZ78" i="12"/>
  <c r="IY78" i="12"/>
  <c r="HD78" i="12"/>
  <c r="JU78" i="12"/>
  <c r="FA78" i="12"/>
  <c r="AA55" i="8"/>
  <c r="P54" i="12"/>
  <c r="AA48" i="8"/>
  <c r="P47" i="12"/>
  <c r="NB21" i="12"/>
  <c r="BD21" i="12"/>
  <c r="IB21" i="12"/>
  <c r="IX21" i="12"/>
  <c r="MM21" i="12"/>
  <c r="HV21" i="12"/>
  <c r="ED21" i="12"/>
  <c r="CY21" i="12"/>
  <c r="ME21" i="12"/>
  <c r="AI21" i="12"/>
  <c r="CO21" i="12"/>
  <c r="AY21" i="12"/>
  <c r="AJ21" i="12"/>
  <c r="MS21" i="12"/>
  <c r="BA21" i="12"/>
  <c r="BZ21" i="12"/>
  <c r="BL21" i="12"/>
  <c r="AV21" i="12"/>
  <c r="MA21" i="12"/>
  <c r="MO21" i="12"/>
  <c r="LS21" i="12"/>
  <c r="MQ21" i="12"/>
  <c r="BP21" i="12"/>
  <c r="LC21" i="12"/>
  <c r="FY21" i="12"/>
  <c r="DV21" i="12"/>
  <c r="EH21" i="12"/>
  <c r="NH21" i="12"/>
  <c r="NG21" i="12"/>
  <c r="NP21" i="12"/>
  <c r="EK21" i="12"/>
  <c r="BC21" i="12"/>
  <c r="IK21" i="12"/>
  <c r="ER21" i="12"/>
  <c r="IR21" i="12"/>
  <c r="GQ21" i="12"/>
  <c r="OC21" i="12"/>
  <c r="FX21" i="12"/>
  <c r="DC21" i="12"/>
  <c r="FQ21" i="12"/>
  <c r="CM21" i="12"/>
  <c r="IW21" i="12"/>
  <c r="JE21" i="12"/>
  <c r="IE21" i="12"/>
  <c r="KV21" i="12"/>
  <c r="CK21" i="12"/>
  <c r="GU21" i="12"/>
  <c r="FB21" i="12"/>
  <c r="NN21" i="12"/>
  <c r="NS21" i="12"/>
  <c r="AR21" i="12"/>
  <c r="DJ21" i="12"/>
  <c r="BW21" i="12"/>
  <c r="LD21" i="12"/>
  <c r="MD21" i="12"/>
  <c r="KT21" i="12"/>
  <c r="JI21" i="12"/>
  <c r="NJ21" i="12"/>
  <c r="IA21" i="12"/>
  <c r="LX21" i="12"/>
  <c r="LW21" i="12"/>
  <c r="BR21" i="12"/>
  <c r="HJ21" i="12"/>
  <c r="DT21" i="12"/>
  <c r="HT21" i="12"/>
  <c r="BF21" i="12"/>
  <c r="DH21" i="12"/>
  <c r="LN21" i="12"/>
  <c r="DF21" i="12"/>
  <c r="AU21" i="12"/>
  <c r="EW21" i="12"/>
  <c r="DN21" i="12"/>
  <c r="JC21" i="12"/>
  <c r="EG21" i="12"/>
  <c r="MH21" i="12"/>
  <c r="DB21" i="12"/>
  <c r="LY21" i="12"/>
  <c r="EL21" i="12"/>
  <c r="GB21" i="12"/>
  <c r="AE21" i="12"/>
  <c r="JZ21" i="12"/>
  <c r="KM21" i="12"/>
  <c r="DP21" i="12"/>
  <c r="MU21" i="12"/>
  <c r="LB21" i="12"/>
  <c r="NV21" i="12"/>
  <c r="LK21" i="12"/>
  <c r="IQ21" i="12"/>
  <c r="LA21" i="12"/>
  <c r="EZ21" i="12"/>
  <c r="LP21" i="12"/>
  <c r="EA21" i="12"/>
  <c r="CJ21" i="12"/>
  <c r="FZ21" i="12"/>
  <c r="IF21" i="12"/>
  <c r="FD21" i="12"/>
  <c r="NR21" i="12"/>
  <c r="AM21" i="12"/>
  <c r="JV21" i="12"/>
  <c r="BG21" i="12"/>
  <c r="CH21" i="12"/>
  <c r="NC21" i="12"/>
  <c r="HX21" i="12"/>
  <c r="BX21" i="12"/>
  <c r="FC21" i="12"/>
  <c r="AS21" i="12"/>
  <c r="GA21" i="12"/>
  <c r="DA21" i="12"/>
  <c r="HS21" i="12"/>
  <c r="HL21" i="12"/>
  <c r="LG21" i="12"/>
  <c r="LQ21" i="12"/>
  <c r="JL21" i="12"/>
  <c r="MV21" i="12"/>
  <c r="EV21" i="12"/>
  <c r="DE21" i="12"/>
  <c r="GX21" i="12"/>
  <c r="HI21" i="12"/>
  <c r="AT21" i="12"/>
  <c r="JB21" i="12"/>
  <c r="BY21" i="12"/>
  <c r="JR21" i="12"/>
  <c r="MX21" i="12"/>
  <c r="GW21" i="12"/>
  <c r="HA21" i="12"/>
  <c r="MP21" i="12"/>
  <c r="DK21" i="12"/>
  <c r="IC21" i="12"/>
  <c r="IH21" i="12"/>
  <c r="NY21" i="12"/>
  <c r="JW21" i="12"/>
  <c r="NZ21" i="12"/>
  <c r="NA21" i="12"/>
  <c r="AQ21" i="12"/>
  <c r="KZ21" i="12"/>
  <c r="AP21" i="12"/>
  <c r="HU21" i="12"/>
  <c r="FR21" i="12"/>
  <c r="DZ21" i="12"/>
  <c r="BO21" i="12"/>
  <c r="JD21" i="12"/>
  <c r="FV21" i="12"/>
  <c r="EM21" i="12"/>
  <c r="IU21" i="12"/>
  <c r="MC21" i="12"/>
  <c r="KS21" i="12"/>
  <c r="MI21" i="12"/>
  <c r="ML21" i="12"/>
  <c r="IY21" i="12"/>
  <c r="GM21" i="12"/>
  <c r="JO21" i="12"/>
  <c r="CB21" i="12"/>
  <c r="AH21" i="12"/>
  <c r="LU21" i="12"/>
  <c r="CF21" i="12"/>
  <c r="GF21" i="12"/>
  <c r="BE21" i="12"/>
  <c r="HR21" i="12"/>
  <c r="KF21" i="12"/>
  <c r="LH21" i="12"/>
  <c r="FG21" i="12"/>
  <c r="EU21" i="12"/>
  <c r="DD21" i="12"/>
  <c r="LF21" i="12"/>
  <c r="KL21" i="12"/>
  <c r="AG21" i="12"/>
  <c r="HK21" i="12"/>
  <c r="IJ21" i="12"/>
  <c r="GN21" i="12"/>
  <c r="GG21" i="12"/>
  <c r="CN21" i="12"/>
  <c r="AN21" i="12"/>
  <c r="JT21" i="12"/>
  <c r="IG21" i="12"/>
  <c r="GY21" i="12"/>
  <c r="HY21" i="12"/>
  <c r="NK21" i="12"/>
  <c r="GS21" i="12"/>
  <c r="DG21" i="12"/>
  <c r="DR21" i="12"/>
  <c r="HM21" i="12"/>
  <c r="CR21" i="12"/>
  <c r="FI21" i="12"/>
  <c r="AL21" i="12"/>
  <c r="FP21" i="12"/>
  <c r="DY21" i="12"/>
  <c r="HE21" i="12"/>
  <c r="JP21" i="12"/>
  <c r="FF21" i="12"/>
  <c r="JX21" i="12"/>
  <c r="CG21" i="12"/>
  <c r="LO21" i="12"/>
  <c r="KX21" i="12"/>
  <c r="KH21" i="12"/>
  <c r="CA21" i="12"/>
  <c r="LM21" i="12"/>
  <c r="KR21" i="12"/>
  <c r="ND21" i="12"/>
  <c r="HN21" i="12"/>
  <c r="EQ21" i="12"/>
  <c r="JQ21" i="12"/>
  <c r="BM21" i="12"/>
  <c r="IN21" i="12"/>
  <c r="HG21" i="12"/>
  <c r="LT21" i="12"/>
  <c r="IZ21" i="12"/>
  <c r="KI21" i="12"/>
  <c r="GL21" i="12"/>
  <c r="ET21" i="12"/>
  <c r="CI21" i="12"/>
  <c r="NI21" i="12"/>
  <c r="JU21" i="12"/>
  <c r="EE21" i="12"/>
  <c r="KO21" i="12"/>
  <c r="FM21" i="12"/>
  <c r="BT21" i="12"/>
  <c r="FH21" i="12"/>
  <c r="FE21" i="12"/>
  <c r="IS21" i="12"/>
  <c r="GE21" i="12"/>
  <c r="GH21" i="12"/>
  <c r="FA21" i="12"/>
  <c r="HB21" i="12"/>
  <c r="IL21" i="12"/>
  <c r="AO21" i="12"/>
  <c r="JK21" i="12"/>
  <c r="CD21" i="12"/>
  <c r="DS21" i="12"/>
  <c r="ID21" i="12"/>
  <c r="FS21" i="12"/>
  <c r="GO21" i="12"/>
  <c r="FO21" i="12"/>
  <c r="DX21" i="12"/>
  <c r="GC21" i="12"/>
  <c r="NL21" i="12"/>
  <c r="MW21" i="12"/>
  <c r="KU21" i="12"/>
  <c r="KD21" i="12"/>
  <c r="JN21" i="12"/>
  <c r="GR21" i="12"/>
  <c r="HO21" i="12"/>
  <c r="CC21" i="12"/>
  <c r="MJ21" i="12"/>
  <c r="KY21" i="12"/>
  <c r="BK21" i="12"/>
  <c r="LV21" i="12"/>
  <c r="NW21" i="12"/>
  <c r="JS21" i="12"/>
  <c r="GP21" i="12"/>
  <c r="IO21" i="12"/>
  <c r="OB21" i="12"/>
  <c r="CE21" i="12"/>
  <c r="BI21" i="12"/>
  <c r="BU21" i="12"/>
  <c r="GJ21" i="12"/>
  <c r="ES21" i="12"/>
  <c r="JF21" i="12"/>
  <c r="MY21" i="12"/>
  <c r="KN21" i="12"/>
  <c r="BQ21" i="12"/>
  <c r="AZ21" i="12"/>
  <c r="CW21" i="12"/>
  <c r="MT21" i="12"/>
  <c r="JM21" i="12"/>
  <c r="DW21" i="12"/>
  <c r="CL21" i="12"/>
  <c r="BV21" i="12"/>
  <c r="AX21" i="12"/>
  <c r="EJ21" i="12"/>
  <c r="BS21" i="12"/>
  <c r="EP21" i="12"/>
  <c r="FU21" i="12"/>
  <c r="EC21" i="12"/>
  <c r="DU21" i="12"/>
  <c r="GV21" i="12"/>
  <c r="LE21" i="12"/>
  <c r="LJ21" i="12"/>
  <c r="HF21" i="12"/>
  <c r="FN21" i="12"/>
  <c r="IM21" i="12"/>
  <c r="II21" i="12"/>
  <c r="KA21" i="12"/>
  <c r="JJ21" i="12"/>
  <c r="IT21" i="12"/>
  <c r="FJ21" i="12"/>
  <c r="BJ21" i="12"/>
  <c r="EO21" i="12"/>
  <c r="JH21" i="12"/>
  <c r="KE21" i="12"/>
  <c r="JY21" i="12"/>
  <c r="CP21" i="12"/>
  <c r="DI21" i="12"/>
  <c r="CZ21" i="12"/>
  <c r="GZ21" i="12"/>
  <c r="DO21" i="12"/>
  <c r="MK21" i="12"/>
  <c r="HQ21" i="12"/>
  <c r="CT21" i="12"/>
  <c r="LZ21" i="12"/>
  <c r="GT21" i="12"/>
  <c r="HP21" i="12"/>
  <c r="GI21" i="12"/>
  <c r="KB21" i="12"/>
  <c r="BH21" i="12"/>
  <c r="AW21" i="12"/>
  <c r="AF21" i="12"/>
  <c r="BN21" i="12"/>
  <c r="LL21" i="12"/>
  <c r="FT21" i="12"/>
  <c r="GD21" i="12"/>
  <c r="AD21" i="12"/>
  <c r="BB21" i="12"/>
  <c r="LI21" i="12"/>
  <c r="JA21" i="12"/>
  <c r="NO21" i="12"/>
  <c r="KJ21" i="12"/>
  <c r="HC21" i="12"/>
  <c r="MG21" i="12"/>
  <c r="FW21" i="12"/>
  <c r="EY21" i="12"/>
  <c r="KP21" i="12"/>
  <c r="CU21" i="12"/>
  <c r="MF21" i="12"/>
  <c r="MR21" i="12"/>
  <c r="HZ21" i="12"/>
  <c r="LR21" i="12"/>
  <c r="AC21" i="12"/>
  <c r="OA21" i="12"/>
  <c r="AK21" i="12"/>
  <c r="KK21" i="12"/>
  <c r="DM21" i="12"/>
  <c r="EN21" i="12"/>
  <c r="KC21" i="12"/>
  <c r="MN21" i="12"/>
  <c r="KG21" i="12"/>
  <c r="GK21" i="12"/>
  <c r="HH21" i="12"/>
  <c r="NF21" i="12"/>
  <c r="MZ21" i="12"/>
  <c r="NU21" i="12"/>
  <c r="EB21" i="12"/>
  <c r="MB21" i="12"/>
  <c r="KQ21" i="12"/>
  <c r="HW21" i="12"/>
  <c r="EF21" i="12"/>
  <c r="NT21" i="12"/>
  <c r="IV21" i="12"/>
  <c r="DQ21" i="12"/>
  <c r="FK21" i="12"/>
  <c r="CS21" i="12"/>
  <c r="DL21" i="12"/>
  <c r="CX21" i="12"/>
  <c r="CV21" i="12"/>
  <c r="HD21" i="12"/>
  <c r="NX21" i="12"/>
  <c r="KW21" i="12"/>
  <c r="NE21" i="12"/>
  <c r="JG21" i="12"/>
  <c r="NQ21" i="12"/>
  <c r="IP21" i="12"/>
  <c r="EX21" i="12"/>
  <c r="EI21" i="12"/>
  <c r="NM21" i="12"/>
  <c r="CQ21" i="12"/>
  <c r="FL21" i="12"/>
  <c r="E69" i="16"/>
  <c r="AD69" i="16"/>
  <c r="S69" i="16"/>
  <c r="Z69" i="16"/>
  <c r="AB69" i="16"/>
  <c r="AC69" i="16"/>
  <c r="V69" i="16"/>
  <c r="AH69" i="16"/>
  <c r="K69" i="16"/>
  <c r="Q69" i="16"/>
  <c r="I69" i="16"/>
  <c r="J69" i="16"/>
  <c r="AG69" i="16"/>
  <c r="AF69" i="16"/>
  <c r="H69" i="16"/>
  <c r="AE69" i="16"/>
  <c r="P69" i="16"/>
  <c r="M69" i="16"/>
  <c r="F69" i="16"/>
  <c r="AJ69" i="16"/>
  <c r="T69" i="16"/>
  <c r="L69" i="16"/>
  <c r="N69" i="16"/>
  <c r="C69" i="16"/>
  <c r="AL69" i="16"/>
  <c r="X69" i="16"/>
  <c r="U69" i="16"/>
  <c r="AK69" i="16"/>
  <c r="Y69" i="16"/>
  <c r="AA69" i="16"/>
  <c r="W69" i="16"/>
  <c r="G69" i="16"/>
  <c r="O69" i="16"/>
  <c r="R69" i="16"/>
  <c r="D69" i="16"/>
  <c r="AI69" i="16"/>
  <c r="AA41" i="8"/>
  <c r="P40" i="12"/>
  <c r="AA81" i="8"/>
  <c r="P80" i="12"/>
  <c r="AA56" i="8"/>
  <c r="P55" i="12"/>
  <c r="W39" i="16"/>
  <c r="K39" i="16"/>
  <c r="AH39" i="16"/>
  <c r="AE39" i="16"/>
  <c r="F39" i="16"/>
  <c r="X39" i="16"/>
  <c r="AC39" i="16"/>
  <c r="AG39" i="16"/>
  <c r="V39" i="16"/>
  <c r="AJ39" i="16"/>
  <c r="E39" i="16"/>
  <c r="AK39" i="16"/>
  <c r="M39" i="16"/>
  <c r="Z39" i="16"/>
  <c r="P39" i="16"/>
  <c r="N39" i="16"/>
  <c r="AL39" i="16"/>
  <c r="O39" i="16"/>
  <c r="AF39" i="16"/>
  <c r="T39" i="16"/>
  <c r="G39" i="16"/>
  <c r="I39" i="16"/>
  <c r="S39" i="16"/>
  <c r="Y39" i="16"/>
  <c r="D39" i="16"/>
  <c r="AB39" i="16"/>
  <c r="R39" i="16"/>
  <c r="H39" i="16"/>
  <c r="AA39" i="16"/>
  <c r="L39" i="16"/>
  <c r="AI39" i="16"/>
  <c r="U39" i="16"/>
  <c r="AD39" i="16"/>
  <c r="C39" i="16"/>
  <c r="J39" i="16"/>
  <c r="Q39" i="16"/>
  <c r="AA58" i="8"/>
  <c r="P57" i="12"/>
  <c r="GU58" i="12"/>
  <c r="EF58" i="12"/>
  <c r="CM58" i="12"/>
  <c r="FR58" i="12"/>
  <c r="FQ58" i="12"/>
  <c r="ME58" i="12"/>
  <c r="FV58" i="12"/>
  <c r="LN58" i="12"/>
  <c r="DI58" i="12"/>
  <c r="BG58" i="12"/>
  <c r="NQ58" i="12"/>
  <c r="GT58" i="12"/>
  <c r="HU58" i="12"/>
  <c r="LF58" i="12"/>
  <c r="KZ58" i="12"/>
  <c r="EC58" i="12"/>
  <c r="AJ58" i="12"/>
  <c r="BQ58" i="12"/>
  <c r="EZ58" i="12"/>
  <c r="AV58" i="12"/>
  <c r="NW58" i="12"/>
  <c r="AD58" i="12"/>
  <c r="EU58" i="12"/>
  <c r="CE58" i="12"/>
  <c r="GR58" i="12"/>
  <c r="FA58" i="12"/>
  <c r="JU58" i="12"/>
  <c r="LJ58" i="12"/>
  <c r="DJ58" i="12"/>
  <c r="KS58" i="12"/>
  <c r="MN58" i="12"/>
  <c r="DN58" i="12"/>
  <c r="CI58" i="12"/>
  <c r="HZ58" i="12"/>
  <c r="BD58" i="12"/>
  <c r="DM58" i="12"/>
  <c r="GW58" i="12"/>
  <c r="JI58" i="12"/>
  <c r="AZ58" i="12"/>
  <c r="HS58" i="12"/>
  <c r="NA58" i="12"/>
  <c r="LX58" i="12"/>
  <c r="EO58" i="12"/>
  <c r="MA58" i="12"/>
  <c r="NB58" i="12"/>
  <c r="BB58" i="12"/>
  <c r="LP58" i="12"/>
  <c r="NO58" i="12"/>
  <c r="HM58" i="12"/>
  <c r="MH58" i="12"/>
  <c r="CO58" i="12"/>
  <c r="JX58" i="12"/>
  <c r="KE58" i="12"/>
  <c r="MP58" i="12"/>
  <c r="HT58" i="12"/>
  <c r="IM58" i="12"/>
  <c r="LR58" i="12"/>
  <c r="NZ58" i="12"/>
  <c r="BJ58" i="12"/>
  <c r="MW58" i="12"/>
  <c r="KQ58" i="12"/>
  <c r="DD58" i="12"/>
  <c r="AG58" i="12"/>
  <c r="ND58" i="12"/>
  <c r="IR58" i="12"/>
  <c r="MV58" i="12"/>
  <c r="EY58" i="12"/>
  <c r="NH58" i="12"/>
  <c r="HA58" i="12"/>
  <c r="JN58" i="12"/>
  <c r="KF58" i="12"/>
  <c r="BA58" i="12"/>
  <c r="AX58" i="12"/>
  <c r="JC58" i="12"/>
  <c r="JD58" i="12"/>
  <c r="LO58" i="12"/>
  <c r="MS58" i="12"/>
  <c r="IJ58" i="12"/>
  <c r="NM58" i="12"/>
  <c r="CU58" i="12"/>
  <c r="NF58" i="12"/>
  <c r="BN58" i="12"/>
  <c r="GJ58" i="12"/>
  <c r="DK58" i="12"/>
  <c r="CF58" i="12"/>
  <c r="NN58" i="12"/>
  <c r="GV58" i="12"/>
  <c r="DW58" i="12"/>
  <c r="IQ58" i="12"/>
  <c r="LC58" i="12"/>
  <c r="EM58" i="12"/>
  <c r="LY58" i="12"/>
  <c r="BM58" i="12"/>
  <c r="GX58" i="12"/>
  <c r="LL58" i="12"/>
  <c r="LG58" i="12"/>
  <c r="HV58" i="12"/>
  <c r="KG58" i="12"/>
  <c r="LQ58" i="12"/>
  <c r="LE58" i="12"/>
  <c r="DS58" i="12"/>
  <c r="LH58" i="12"/>
  <c r="FK58" i="12"/>
  <c r="EI58" i="12"/>
  <c r="GC58" i="12"/>
  <c r="CV58" i="12"/>
  <c r="AU58" i="12"/>
  <c r="ES58" i="12"/>
  <c r="IX58" i="12"/>
  <c r="CG58" i="12"/>
  <c r="LU58" i="12"/>
  <c r="BF58" i="12"/>
  <c r="JS58" i="12"/>
  <c r="EG58" i="12"/>
  <c r="DF58" i="12"/>
  <c r="FF58" i="12"/>
  <c r="ER58" i="12"/>
  <c r="HY58" i="12"/>
  <c r="HX58" i="12"/>
  <c r="JF58" i="12"/>
  <c r="KJ58" i="12"/>
  <c r="JQ58" i="12"/>
  <c r="LV58" i="12"/>
  <c r="EQ58" i="12"/>
  <c r="JA58" i="12"/>
  <c r="IP58" i="12"/>
  <c r="MG58" i="12"/>
  <c r="CR58" i="12"/>
  <c r="CS58" i="12"/>
  <c r="DH58" i="12"/>
  <c r="LS58" i="12"/>
  <c r="HJ58" i="12"/>
  <c r="DA58" i="12"/>
  <c r="KN58" i="12"/>
  <c r="HE58" i="12"/>
  <c r="ET58" i="12"/>
  <c r="CZ58" i="12"/>
  <c r="CD58" i="12"/>
  <c r="JK58" i="12"/>
  <c r="NE58" i="12"/>
  <c r="GF58" i="12"/>
  <c r="EP58" i="12"/>
  <c r="JH58" i="12"/>
  <c r="II58" i="12"/>
  <c r="KB58" i="12"/>
  <c r="JL58" i="12"/>
  <c r="IV58" i="12"/>
  <c r="CX58" i="12"/>
  <c r="AH58" i="12"/>
  <c r="DU58" i="12"/>
  <c r="KA58" i="12"/>
  <c r="DX58" i="12"/>
  <c r="AE58" i="12"/>
  <c r="CW58" i="12"/>
  <c r="DL58" i="12"/>
  <c r="KC58" i="12"/>
  <c r="FN58" i="12"/>
  <c r="BY58" i="12"/>
  <c r="FW58" i="12"/>
  <c r="HP58" i="12"/>
  <c r="IO58" i="12"/>
  <c r="FI58" i="12"/>
  <c r="DR58" i="12"/>
  <c r="AC58" i="12"/>
  <c r="IF58" i="12"/>
  <c r="GH58" i="12"/>
  <c r="IN58" i="12"/>
  <c r="HR58" i="12"/>
  <c r="IT58" i="12"/>
  <c r="DQ58" i="12"/>
  <c r="HQ58" i="12"/>
  <c r="IY58" i="12"/>
  <c r="AL58" i="12"/>
  <c r="AM58" i="12"/>
  <c r="OB58" i="12"/>
  <c r="CC58" i="12"/>
  <c r="JJ58" i="12"/>
  <c r="NP58" i="12"/>
  <c r="FJ58" i="12"/>
  <c r="GE58" i="12"/>
  <c r="NL58" i="12"/>
  <c r="LK58" i="12"/>
  <c r="KW58" i="12"/>
  <c r="GA58" i="12"/>
  <c r="KY58" i="12"/>
  <c r="GZ58" i="12"/>
  <c r="AF58" i="12"/>
  <c r="BX58" i="12"/>
  <c r="GD58" i="12"/>
  <c r="FY58" i="12"/>
  <c r="HO58" i="12"/>
  <c r="HN58" i="12"/>
  <c r="DV58" i="12"/>
  <c r="EN58" i="12"/>
  <c r="JB58" i="12"/>
  <c r="KD58" i="12"/>
  <c r="CQ58" i="12"/>
  <c r="BE58" i="12"/>
  <c r="AQ58" i="12"/>
  <c r="JG58" i="12"/>
  <c r="OC58" i="12"/>
  <c r="FT58" i="12"/>
  <c r="DG58" i="12"/>
  <c r="FX58" i="12"/>
  <c r="JO58" i="12"/>
  <c r="BZ58" i="12"/>
  <c r="LZ58" i="12"/>
  <c r="MT58" i="12"/>
  <c r="FG58" i="12"/>
  <c r="EJ58" i="12"/>
  <c r="MB58" i="12"/>
  <c r="BV58" i="12"/>
  <c r="EH58" i="12"/>
  <c r="GK58" i="12"/>
  <c r="MC58" i="12"/>
  <c r="DB58" i="12"/>
  <c r="AN58" i="12"/>
  <c r="BH58" i="12"/>
  <c r="NS58" i="12"/>
  <c r="CY58" i="12"/>
  <c r="HG58" i="12"/>
  <c r="LD58" i="12"/>
  <c r="KX58" i="12"/>
  <c r="ML58" i="12"/>
  <c r="KH58" i="12"/>
  <c r="GP58" i="12"/>
  <c r="IH58" i="12"/>
  <c r="BO58" i="12"/>
  <c r="OA58" i="12"/>
  <c r="CT58" i="12"/>
  <c r="CH58" i="12"/>
  <c r="MU58" i="12"/>
  <c r="IS58" i="12"/>
  <c r="LT58" i="12"/>
  <c r="ED58" i="12"/>
  <c r="AI58" i="12"/>
  <c r="EB58" i="12"/>
  <c r="FO58" i="12"/>
  <c r="FZ58" i="12"/>
  <c r="JT58" i="12"/>
  <c r="BC58" i="12"/>
  <c r="AW58" i="12"/>
  <c r="JY58" i="12"/>
  <c r="EV58" i="12"/>
  <c r="NJ58" i="12"/>
  <c r="DZ58" i="12"/>
  <c r="BU58" i="12"/>
  <c r="CA58" i="12"/>
  <c r="GI58" i="12"/>
  <c r="NG58" i="12"/>
  <c r="EA58" i="12"/>
  <c r="AO58" i="12"/>
  <c r="KL58" i="12"/>
  <c r="GB58" i="12"/>
  <c r="CN58" i="12"/>
  <c r="IL58" i="12"/>
  <c r="HK58" i="12"/>
  <c r="HD58" i="12"/>
  <c r="FP58" i="12"/>
  <c r="AY58" i="12"/>
  <c r="KK58" i="12"/>
  <c r="LM58" i="12"/>
  <c r="LB58" i="12"/>
  <c r="MJ58" i="12"/>
  <c r="NX58" i="12"/>
  <c r="BI58" i="12"/>
  <c r="GO58" i="12"/>
  <c r="JM58" i="12"/>
  <c r="CL58" i="12"/>
  <c r="NT58" i="12"/>
  <c r="BL58" i="12"/>
  <c r="MF58" i="12"/>
  <c r="KU58" i="12"/>
  <c r="GN58" i="12"/>
  <c r="FS58" i="12"/>
  <c r="HB58" i="12"/>
  <c r="DT58" i="12"/>
  <c r="BS58" i="12"/>
  <c r="AR58" i="12"/>
  <c r="FE58" i="12"/>
  <c r="CJ58" i="12"/>
  <c r="LI58" i="12"/>
  <c r="EK58" i="12"/>
  <c r="HF58" i="12"/>
  <c r="FC58" i="12"/>
  <c r="AP58" i="12"/>
  <c r="BW58" i="12"/>
  <c r="MM58" i="12"/>
  <c r="MK58" i="12"/>
  <c r="CP58" i="12"/>
  <c r="DP58" i="12"/>
  <c r="NV58" i="12"/>
  <c r="JE58" i="12"/>
  <c r="IU58" i="12"/>
  <c r="GG58" i="12"/>
  <c r="KI58" i="12"/>
  <c r="IZ58" i="12"/>
  <c r="IW58" i="12"/>
  <c r="GM58" i="12"/>
  <c r="HC58" i="12"/>
  <c r="DY58" i="12"/>
  <c r="AS58" i="12"/>
  <c r="AT58" i="12"/>
  <c r="IC58" i="12"/>
  <c r="EX58" i="12"/>
  <c r="MO58" i="12"/>
  <c r="EW58" i="12"/>
  <c r="IB58" i="12"/>
  <c r="KM58" i="12"/>
  <c r="MX58" i="12"/>
  <c r="NR58" i="12"/>
  <c r="KT58" i="12"/>
  <c r="FM58" i="12"/>
  <c r="FH58" i="12"/>
  <c r="NY58" i="12"/>
  <c r="LA58" i="12"/>
  <c r="MR58" i="12"/>
  <c r="JZ58" i="12"/>
  <c r="CB58" i="12"/>
  <c r="MI58" i="12"/>
  <c r="BR58" i="12"/>
  <c r="MY58" i="12"/>
  <c r="CK58" i="12"/>
  <c r="LW58" i="12"/>
  <c r="GL58" i="12"/>
  <c r="MZ58" i="12"/>
  <c r="GQ58" i="12"/>
  <c r="DC58" i="12"/>
  <c r="JV58" i="12"/>
  <c r="FL58" i="12"/>
  <c r="HL58" i="12"/>
  <c r="IG58" i="12"/>
  <c r="NC58" i="12"/>
  <c r="IK58" i="12"/>
  <c r="BP58" i="12"/>
  <c r="JP58" i="12"/>
  <c r="DE58" i="12"/>
  <c r="DO58" i="12"/>
  <c r="FD58" i="12"/>
  <c r="IE58" i="12"/>
  <c r="EL58" i="12"/>
  <c r="KV58" i="12"/>
  <c r="MD58" i="12"/>
  <c r="IA58" i="12"/>
  <c r="JR58" i="12"/>
  <c r="HW58" i="12"/>
  <c r="MQ58" i="12"/>
  <c r="KP58" i="12"/>
  <c r="NI58" i="12"/>
  <c r="FB58" i="12"/>
  <c r="NK58" i="12"/>
  <c r="GS58" i="12"/>
  <c r="HH58" i="12"/>
  <c r="AK58" i="12"/>
  <c r="NU58" i="12"/>
  <c r="JW58" i="12"/>
  <c r="GY58" i="12"/>
  <c r="BT58" i="12"/>
  <c r="HI58" i="12"/>
  <c r="ID58" i="12"/>
  <c r="KO58" i="12"/>
  <c r="BK58" i="12"/>
  <c r="EE58" i="12"/>
  <c r="KR58" i="12"/>
  <c r="FU58" i="12"/>
  <c r="V67" i="16"/>
  <c r="AC67" i="16"/>
  <c r="AD67" i="16"/>
  <c r="H67" i="16"/>
  <c r="L67" i="16"/>
  <c r="AL67" i="16"/>
  <c r="AH67" i="16"/>
  <c r="J67" i="16"/>
  <c r="S67" i="16"/>
  <c r="D67" i="16"/>
  <c r="AE67" i="16"/>
  <c r="T67" i="16"/>
  <c r="AJ67" i="16"/>
  <c r="N67" i="16"/>
  <c r="U67" i="16"/>
  <c r="E67" i="16"/>
  <c r="AA67" i="16"/>
  <c r="P67" i="16"/>
  <c r="Z67" i="16"/>
  <c r="I67" i="16"/>
  <c r="K67" i="16"/>
  <c r="AB67" i="16"/>
  <c r="Q67" i="16"/>
  <c r="G67" i="16"/>
  <c r="AK67" i="16"/>
  <c r="X67" i="16"/>
  <c r="Y67" i="16"/>
  <c r="O67" i="16"/>
  <c r="AF67" i="16"/>
  <c r="R67" i="16"/>
  <c r="F67" i="16"/>
  <c r="AI67" i="16"/>
  <c r="W67" i="16"/>
  <c r="M67" i="16"/>
  <c r="C67" i="16"/>
  <c r="AG67" i="16"/>
  <c r="AA79" i="8"/>
  <c r="P78" i="12"/>
  <c r="E62" i="16"/>
  <c r="H30" i="15" s="1"/>
  <c r="I30" i="15" s="1"/>
  <c r="J62" i="16"/>
  <c r="U62" i="16"/>
  <c r="X30" i="15" s="1"/>
  <c r="Y30" i="15" s="1"/>
  <c r="AC62" i="16"/>
  <c r="AF30" i="15" s="1"/>
  <c r="AG30" i="15" s="1"/>
  <c r="AH62" i="16"/>
  <c r="M62" i="16"/>
  <c r="P30" i="15" s="1"/>
  <c r="Q30" i="15" s="1"/>
  <c r="AA62" i="16"/>
  <c r="AD30" i="15" s="1"/>
  <c r="AE30" i="15" s="1"/>
  <c r="W62" i="16"/>
  <c r="Z30" i="15" s="1"/>
  <c r="AA30" i="15" s="1"/>
  <c r="D62" i="16"/>
  <c r="Y62" i="16"/>
  <c r="AB30" i="15" s="1"/>
  <c r="AC30" i="15" s="1"/>
  <c r="AI62" i="16"/>
  <c r="AL30" i="15" s="1"/>
  <c r="AM30" i="15" s="1"/>
  <c r="R62" i="16"/>
  <c r="H62" i="16"/>
  <c r="T62" i="16"/>
  <c r="AJ62" i="16"/>
  <c r="AG62" i="16"/>
  <c r="AJ30" i="15" s="1"/>
  <c r="AK30" i="15" s="1"/>
  <c r="C62" i="16"/>
  <c r="F30" i="15" s="1"/>
  <c r="V62" i="16"/>
  <c r="Q62" i="16"/>
  <c r="T30" i="15" s="1"/>
  <c r="U30" i="15" s="1"/>
  <c r="AE62" i="16"/>
  <c r="AH30" i="15" s="1"/>
  <c r="AI30" i="15" s="1"/>
  <c r="F62" i="16"/>
  <c r="I62" i="16"/>
  <c r="L30" i="15" s="1"/>
  <c r="M30" i="15" s="1"/>
  <c r="G62" i="16"/>
  <c r="J30" i="15" s="1"/>
  <c r="K30" i="15" s="1"/>
  <c r="L62" i="16"/>
  <c r="AB62" i="16"/>
  <c r="N62" i="16"/>
  <c r="Z62" i="16"/>
  <c r="X62" i="16"/>
  <c r="K62" i="16"/>
  <c r="N30" i="15" s="1"/>
  <c r="O30" i="15" s="1"/>
  <c r="O62" i="16"/>
  <c r="R30" i="15" s="1"/>
  <c r="S30" i="15" s="1"/>
  <c r="AF62" i="16"/>
  <c r="S62" i="16"/>
  <c r="V30" i="15" s="1"/>
  <c r="W30" i="15" s="1"/>
  <c r="AD62" i="16"/>
  <c r="AL62" i="16"/>
  <c r="P62" i="16"/>
  <c r="AK62" i="16"/>
  <c r="AN30" i="15" s="1"/>
  <c r="AO30" i="15" s="1"/>
  <c r="AA43" i="8"/>
  <c r="P42" i="12"/>
  <c r="N66" i="16"/>
  <c r="AI66" i="16"/>
  <c r="Y66" i="16"/>
  <c r="X66" i="16"/>
  <c r="E66" i="16"/>
  <c r="AB66" i="16"/>
  <c r="J66" i="16"/>
  <c r="O66" i="16"/>
  <c r="AA66" i="16"/>
  <c r="P66" i="16"/>
  <c r="V66" i="16"/>
  <c r="G66" i="16"/>
  <c r="Q66" i="16"/>
  <c r="C66" i="16"/>
  <c r="F66" i="16"/>
  <c r="L66" i="16"/>
  <c r="U66" i="16"/>
  <c r="D66" i="16"/>
  <c r="AC66" i="16"/>
  <c r="AK66" i="16"/>
  <c r="AE66" i="16"/>
  <c r="I66" i="16"/>
  <c r="R66" i="16"/>
  <c r="AG66" i="16"/>
  <c r="AH66" i="16"/>
  <c r="K66" i="16"/>
  <c r="H66" i="16"/>
  <c r="AF66" i="16"/>
  <c r="S66" i="16"/>
  <c r="AJ66" i="16"/>
  <c r="M66" i="16"/>
  <c r="W66" i="16"/>
  <c r="AD66" i="16"/>
  <c r="T66" i="16"/>
  <c r="AL66" i="16"/>
  <c r="Z66" i="16"/>
  <c r="K68" i="16"/>
  <c r="AK68" i="16"/>
  <c r="AD68" i="16"/>
  <c r="Y68" i="16"/>
  <c r="P68" i="16"/>
  <c r="D68" i="16"/>
  <c r="C68" i="16"/>
  <c r="AL68" i="16"/>
  <c r="I68" i="16"/>
  <c r="G68" i="16"/>
  <c r="AG68" i="16"/>
  <c r="O68" i="16"/>
  <c r="AF68" i="16"/>
  <c r="S68" i="16"/>
  <c r="AB68" i="16"/>
  <c r="AC68" i="16"/>
  <c r="AH68" i="16"/>
  <c r="J68" i="16"/>
  <c r="H68" i="16"/>
  <c r="U68" i="16"/>
  <c r="X68" i="16"/>
  <c r="Q68" i="16"/>
  <c r="AA68" i="16"/>
  <c r="AJ68" i="16"/>
  <c r="L68" i="16"/>
  <c r="W68" i="16"/>
  <c r="T68" i="16"/>
  <c r="V68" i="16"/>
  <c r="N68" i="16"/>
  <c r="R68" i="16"/>
  <c r="M68" i="16"/>
  <c r="AI68" i="16"/>
  <c r="Z68" i="16"/>
  <c r="AE68" i="16"/>
  <c r="E68" i="16"/>
  <c r="F68" i="16"/>
  <c r="MW76" i="12"/>
  <c r="NA76" i="12"/>
  <c r="BQ76" i="12"/>
  <c r="LL76" i="12"/>
  <c r="LW76" i="12"/>
  <c r="LX76" i="12"/>
  <c r="MU76" i="12"/>
  <c r="NN76" i="12"/>
  <c r="DM76" i="12"/>
  <c r="CI76" i="12"/>
  <c r="CJ76" i="12"/>
  <c r="DN76" i="12"/>
  <c r="DO76" i="12"/>
  <c r="DW76" i="12"/>
  <c r="HG76" i="12"/>
  <c r="LD76" i="12"/>
  <c r="JQ76" i="12"/>
  <c r="DT76" i="12"/>
  <c r="EU76" i="12"/>
  <c r="CS76" i="12"/>
  <c r="FS76" i="12"/>
  <c r="GM76" i="12"/>
  <c r="AQ76" i="12"/>
  <c r="AL76" i="12"/>
  <c r="FD76" i="12"/>
  <c r="GR76" i="12"/>
  <c r="HL76" i="12"/>
  <c r="IF76" i="12"/>
  <c r="IZ76" i="12"/>
  <c r="JT76" i="12"/>
  <c r="NP76" i="12"/>
  <c r="AO76" i="12"/>
  <c r="BI76" i="12"/>
  <c r="CC76" i="12"/>
  <c r="DQ76" i="12"/>
  <c r="AN76" i="12"/>
  <c r="CV76" i="12"/>
  <c r="ET76" i="12"/>
  <c r="JM76" i="12"/>
  <c r="EK76" i="12"/>
  <c r="MM76" i="12"/>
  <c r="IV76" i="12"/>
  <c r="KP76" i="12"/>
  <c r="HC76" i="12"/>
  <c r="KN76" i="12"/>
  <c r="LM76" i="12"/>
  <c r="IA76" i="12"/>
  <c r="LI76" i="12"/>
  <c r="BJ76" i="12"/>
  <c r="CD76" i="12"/>
  <c r="CX76" i="12"/>
  <c r="DR76" i="12"/>
  <c r="EL76" i="12"/>
  <c r="FF76" i="12"/>
  <c r="FZ76" i="12"/>
  <c r="GT76" i="12"/>
  <c r="HN76" i="12"/>
  <c r="JV76" i="12"/>
  <c r="FY76" i="12"/>
  <c r="EM76" i="12"/>
  <c r="FH76" i="12"/>
  <c r="LK76" i="12"/>
  <c r="EP76" i="12"/>
  <c r="KX76" i="12"/>
  <c r="HI76" i="12"/>
  <c r="MT76" i="12"/>
  <c r="BY76" i="12"/>
  <c r="MC76" i="12"/>
  <c r="NB76" i="12"/>
  <c r="BU76" i="12"/>
  <c r="BM76" i="12"/>
  <c r="CG76" i="12"/>
  <c r="DA76" i="12"/>
  <c r="DU76" i="12"/>
  <c r="EO76" i="12"/>
  <c r="FI76" i="12"/>
  <c r="GW76" i="12"/>
  <c r="HQ76" i="12"/>
  <c r="IK76" i="12"/>
  <c r="JE76" i="12"/>
  <c r="NU76" i="12"/>
  <c r="MD76" i="12"/>
  <c r="IB76" i="12"/>
  <c r="GO76" i="12"/>
  <c r="EJ76" i="12"/>
  <c r="FB76" i="12"/>
  <c r="JA76" i="12"/>
  <c r="DK76" i="12"/>
  <c r="LJ76" i="12"/>
  <c r="IE76" i="12"/>
  <c r="NR76" i="12"/>
  <c r="GA76" i="12"/>
  <c r="BW76" i="12"/>
  <c r="GX76" i="12"/>
  <c r="IL76" i="12"/>
  <c r="JF76" i="12"/>
  <c r="JZ76" i="12"/>
  <c r="KT76" i="12"/>
  <c r="LN76" i="12"/>
  <c r="BR76" i="12"/>
  <c r="CR76" i="12"/>
  <c r="DX76" i="12"/>
  <c r="EX76" i="12"/>
  <c r="HA76" i="12"/>
  <c r="CH76" i="12"/>
  <c r="MZ76" i="12"/>
  <c r="JJ76" i="12"/>
  <c r="DB76" i="12"/>
  <c r="AE76" i="12"/>
  <c r="HZ76" i="12"/>
  <c r="EE76" i="12"/>
  <c r="AG76" i="12"/>
  <c r="KZ76" i="12"/>
  <c r="KS76" i="12"/>
  <c r="NG76" i="12"/>
  <c r="MY76" i="12"/>
  <c r="DY76" i="12"/>
  <c r="HB76" i="12"/>
  <c r="JC76" i="12"/>
  <c r="KD76" i="12"/>
  <c r="LC76" i="12"/>
  <c r="ME76" i="12"/>
  <c r="NF76" i="12"/>
  <c r="AR76" i="12"/>
  <c r="BT76" i="12"/>
  <c r="CT76" i="12"/>
  <c r="EZ76" i="12"/>
  <c r="KC76" i="12"/>
  <c r="OC76" i="12"/>
  <c r="CB76" i="12"/>
  <c r="EA76" i="12"/>
  <c r="FM76" i="12"/>
  <c r="GG76" i="12"/>
  <c r="CY76" i="12"/>
  <c r="DS76" i="12"/>
  <c r="LS76" i="12"/>
  <c r="MH76" i="12"/>
  <c r="HE76" i="12"/>
  <c r="FX76" i="12"/>
  <c r="FA76" i="12"/>
  <c r="GE76" i="12"/>
  <c r="HD76" i="12"/>
  <c r="IC76" i="12"/>
  <c r="JG76" i="12"/>
  <c r="KF76" i="12"/>
  <c r="LE76" i="12"/>
  <c r="MI76" i="12"/>
  <c r="AV76" i="12"/>
  <c r="BV76" i="12"/>
  <c r="EB76" i="12"/>
  <c r="JD76" i="12"/>
  <c r="KR76" i="12"/>
  <c r="AT76" i="12"/>
  <c r="LU76" i="12"/>
  <c r="JO76" i="12"/>
  <c r="KU76" i="12"/>
  <c r="DZ76" i="12"/>
  <c r="FN76" i="12"/>
  <c r="FC76" i="12"/>
  <c r="EY76" i="12"/>
  <c r="KI76" i="12"/>
  <c r="HM76" i="12"/>
  <c r="JI76" i="12"/>
  <c r="KH76" i="12"/>
  <c r="LG76" i="12"/>
  <c r="MK76" i="12"/>
  <c r="BG76" i="12"/>
  <c r="DE76" i="12"/>
  <c r="EQ76" i="12"/>
  <c r="FV76" i="12"/>
  <c r="HO76" i="12"/>
  <c r="LR76" i="12"/>
  <c r="DF76" i="12"/>
  <c r="DC76" i="12"/>
  <c r="GU76" i="12"/>
  <c r="AU76" i="12"/>
  <c r="LZ76" i="12"/>
  <c r="FE76" i="12"/>
  <c r="CO76" i="12"/>
  <c r="KJ76" i="12"/>
  <c r="FW76" i="12"/>
  <c r="GH76" i="12"/>
  <c r="MF76" i="12"/>
  <c r="MB76" i="12"/>
  <c r="JB76" i="12"/>
  <c r="DG76" i="12"/>
  <c r="ES76" i="12"/>
  <c r="GI76" i="12"/>
  <c r="HS76" i="12"/>
  <c r="IW76" i="12"/>
  <c r="LT76" i="12"/>
  <c r="NC76" i="12"/>
  <c r="AD76" i="12"/>
  <c r="BP76" i="12"/>
  <c r="DH76" i="12"/>
  <c r="GJ76" i="12"/>
  <c r="HP76" i="12"/>
  <c r="AS76" i="12"/>
  <c r="HT76" i="12"/>
  <c r="AZ76" i="12"/>
  <c r="FJ76" i="12"/>
  <c r="NZ76" i="12"/>
  <c r="KB76" i="12"/>
  <c r="HY76" i="12"/>
  <c r="HX76" i="12"/>
  <c r="GF76" i="12"/>
  <c r="NQ76" i="12"/>
  <c r="GC76" i="12"/>
  <c r="GK76" i="12"/>
  <c r="HU76" i="12"/>
  <c r="JH76" i="12"/>
  <c r="LV76" i="12"/>
  <c r="NI76" i="12"/>
  <c r="AH76" i="12"/>
  <c r="BZ76" i="12"/>
  <c r="DL76" i="12"/>
  <c r="FG76" i="12"/>
  <c r="GN76" i="12"/>
  <c r="JL76" i="12"/>
  <c r="KL76" i="12"/>
  <c r="KE76" i="12"/>
  <c r="HH76" i="12"/>
  <c r="MR76" i="12"/>
  <c r="AW76" i="12"/>
  <c r="IH76" i="12"/>
  <c r="FQ76" i="12"/>
  <c r="IY76" i="12"/>
  <c r="LY76" i="12"/>
  <c r="IU76" i="12"/>
  <c r="BK76" i="12"/>
  <c r="HR76" i="12"/>
  <c r="IR76" i="12"/>
  <c r="KA76" i="12"/>
  <c r="MS76" i="12"/>
  <c r="OB76" i="12"/>
  <c r="BE76" i="12"/>
  <c r="CQ76" i="12"/>
  <c r="EI76" i="12"/>
  <c r="FT76" i="12"/>
  <c r="HJ76" i="12"/>
  <c r="IS76" i="12"/>
  <c r="LP76" i="12"/>
  <c r="NM76" i="12"/>
  <c r="AC76" i="12"/>
  <c r="EW76" i="12"/>
  <c r="CW76" i="12"/>
  <c r="DI76" i="12"/>
  <c r="NE76" i="12"/>
  <c r="LF76" i="12"/>
  <c r="KQ76" i="12"/>
  <c r="GQ76" i="12"/>
  <c r="KK76" i="12"/>
  <c r="MG76" i="12"/>
  <c r="MA76" i="12"/>
  <c r="OA76" i="12"/>
  <c r="FK76" i="12"/>
  <c r="HK76" i="12"/>
  <c r="JR76" i="12"/>
  <c r="MJ76" i="12"/>
  <c r="CM76" i="12"/>
  <c r="FL76" i="12"/>
  <c r="HV76" i="12"/>
  <c r="JS76" i="12"/>
  <c r="ML76" i="12"/>
  <c r="CN76" i="12"/>
  <c r="BF76" i="12"/>
  <c r="CK76" i="12"/>
  <c r="LA76" i="12"/>
  <c r="DV76" i="12"/>
  <c r="HW76" i="12"/>
  <c r="BL76" i="12"/>
  <c r="IG76" i="12"/>
  <c r="LB76" i="12"/>
  <c r="EG76" i="12"/>
  <c r="KM76" i="12"/>
  <c r="NV76" i="12"/>
  <c r="GB76" i="12"/>
  <c r="JX76" i="12"/>
  <c r="MN76" i="12"/>
  <c r="AI76" i="12"/>
  <c r="DD76" i="12"/>
  <c r="FO76" i="12"/>
  <c r="ID76" i="12"/>
  <c r="KG76" i="12"/>
  <c r="MO76" i="12"/>
  <c r="AJ76" i="12"/>
  <c r="DJ76" i="12"/>
  <c r="II76" i="12"/>
  <c r="JW76" i="12"/>
  <c r="MQ76" i="12"/>
  <c r="DP76" i="12"/>
  <c r="CZ76" i="12"/>
  <c r="NT76" i="12"/>
  <c r="CP76" i="12"/>
  <c r="BD76" i="12"/>
  <c r="MP76" i="12"/>
  <c r="HF76" i="12"/>
  <c r="LO76" i="12"/>
  <c r="MV76" i="12"/>
  <c r="NH76" i="12"/>
  <c r="CF76" i="12"/>
  <c r="EN76" i="12"/>
  <c r="GY76" i="12"/>
  <c r="JN76" i="12"/>
  <c r="LQ76" i="12"/>
  <c r="NX76" i="12"/>
  <c r="AX76" i="12"/>
  <c r="EV76" i="12"/>
  <c r="JK76" i="12"/>
  <c r="NO76" i="12"/>
  <c r="AY76" i="12"/>
  <c r="AK76" i="12"/>
  <c r="IO76" i="12"/>
  <c r="BN76" i="12"/>
  <c r="ND76" i="12"/>
  <c r="GS76" i="12"/>
  <c r="FP76" i="12"/>
  <c r="JU76" i="12"/>
  <c r="AM76" i="12"/>
  <c r="ER76" i="12"/>
  <c r="CL76" i="12"/>
  <c r="AP76" i="12"/>
  <c r="NJ76" i="12"/>
  <c r="BA76" i="12"/>
  <c r="FU76" i="12"/>
  <c r="JP76" i="12"/>
  <c r="NW76" i="12"/>
  <c r="BB76" i="12"/>
  <c r="GL76" i="12"/>
  <c r="KV76" i="12"/>
  <c r="NY76" i="12"/>
  <c r="BX76" i="12"/>
  <c r="BC76" i="12"/>
  <c r="KW76" i="12"/>
  <c r="NS76" i="12"/>
  <c r="BH76" i="12"/>
  <c r="CU76" i="12"/>
  <c r="AF76" i="12"/>
  <c r="GD76" i="12"/>
  <c r="CA76" i="12"/>
  <c r="EH76" i="12"/>
  <c r="IJ76" i="12"/>
  <c r="KY76" i="12"/>
  <c r="GP76" i="12"/>
  <c r="JY76" i="12"/>
  <c r="LH76" i="12"/>
  <c r="IX76" i="12"/>
  <c r="CE76" i="12"/>
  <c r="FR76" i="12"/>
  <c r="BO76" i="12"/>
  <c r="EC76" i="12"/>
  <c r="IQ76" i="12"/>
  <c r="MX76" i="12"/>
  <c r="NK76" i="12"/>
  <c r="KO76" i="12"/>
  <c r="EF76" i="12"/>
  <c r="BS76" i="12"/>
  <c r="IT76" i="12"/>
  <c r="NL76" i="12"/>
  <c r="GV76" i="12"/>
  <c r="GZ76" i="12"/>
  <c r="IM76" i="12"/>
  <c r="IN76" i="12"/>
  <c r="IP76" i="12"/>
  <c r="ED76" i="12"/>
  <c r="AA22" i="8"/>
  <c r="P21" i="12"/>
  <c r="AA80" i="8"/>
  <c r="P79" i="12"/>
  <c r="AF73" i="16"/>
  <c r="AG73" i="16"/>
  <c r="K73" i="16"/>
  <c r="AH73" i="16"/>
  <c r="X73" i="16"/>
  <c r="AB73" i="16"/>
  <c r="G73" i="16"/>
  <c r="D73" i="16"/>
  <c r="Y73" i="16"/>
  <c r="AJ73" i="16"/>
  <c r="E73" i="16"/>
  <c r="P73" i="16"/>
  <c r="U73" i="16"/>
  <c r="L73" i="16"/>
  <c r="W73" i="16"/>
  <c r="C73" i="16"/>
  <c r="AE73" i="16"/>
  <c r="Q73" i="16"/>
  <c r="M73" i="16"/>
  <c r="I73" i="16"/>
  <c r="AI73" i="16"/>
  <c r="AL73" i="16"/>
  <c r="Z73" i="16"/>
  <c r="V73" i="16"/>
  <c r="AC73" i="16"/>
  <c r="AA73" i="16"/>
  <c r="AD73" i="16"/>
  <c r="R73" i="16"/>
  <c r="O73" i="16"/>
  <c r="N73" i="16"/>
  <c r="F73" i="16"/>
  <c r="S73" i="16"/>
  <c r="AK73" i="16"/>
  <c r="J73" i="16"/>
  <c r="H73" i="16"/>
  <c r="T73" i="16"/>
  <c r="ER77" i="12"/>
  <c r="CJ77" i="12"/>
  <c r="KK77" i="12"/>
  <c r="MT77" i="12"/>
  <c r="DU77" i="12"/>
  <c r="FX77" i="12"/>
  <c r="LO77" i="12"/>
  <c r="LK77" i="12"/>
  <c r="FM77" i="12"/>
  <c r="FA77" i="12"/>
  <c r="CB77" i="12"/>
  <c r="MU77" i="12"/>
  <c r="AT77" i="12"/>
  <c r="GS77" i="12"/>
  <c r="BZ77" i="12"/>
  <c r="EJ77" i="12"/>
  <c r="GF77" i="12"/>
  <c r="DB77" i="12"/>
  <c r="KD77" i="12"/>
  <c r="KS77" i="12"/>
  <c r="BF77" i="12"/>
  <c r="LT77" i="12"/>
  <c r="KX77" i="12"/>
  <c r="MO77" i="12"/>
  <c r="LS77" i="12"/>
  <c r="NK77" i="12"/>
  <c r="MN77" i="12"/>
  <c r="BJ77" i="12"/>
  <c r="MK77" i="12"/>
  <c r="AK77" i="12"/>
  <c r="EY77" i="12"/>
  <c r="GI77" i="12"/>
  <c r="AC77" i="12"/>
  <c r="BW77" i="12"/>
  <c r="AM77" i="12"/>
  <c r="LF77" i="12"/>
  <c r="FO77" i="12"/>
  <c r="AH77" i="12"/>
  <c r="BQ77" i="12"/>
  <c r="BI77" i="12"/>
  <c r="NF77" i="12"/>
  <c r="GC77" i="12"/>
  <c r="HH77" i="12"/>
  <c r="FR77" i="12"/>
  <c r="DT77" i="12"/>
  <c r="KA77" i="12"/>
  <c r="ME77" i="12"/>
  <c r="AS77" i="12"/>
  <c r="IK77" i="12"/>
  <c r="LN77" i="12"/>
  <c r="GA77" i="12"/>
  <c r="ID77" i="12"/>
  <c r="GN77" i="12"/>
  <c r="HD77" i="12"/>
  <c r="AE77" i="12"/>
  <c r="IV77" i="12"/>
  <c r="BO77" i="12"/>
  <c r="EH77" i="12"/>
  <c r="AG77" i="12"/>
  <c r="IC77" i="12"/>
  <c r="DM77" i="12"/>
  <c r="AW77" i="12"/>
  <c r="IQ77" i="12"/>
  <c r="HL77" i="12"/>
  <c r="MJ77" i="12"/>
  <c r="LQ77" i="12"/>
  <c r="LB77" i="12"/>
  <c r="FT77" i="12"/>
  <c r="GO77" i="12"/>
  <c r="MH77" i="12"/>
  <c r="NA77" i="12"/>
  <c r="NU77" i="12"/>
  <c r="NQ77" i="12"/>
  <c r="LH77" i="12"/>
  <c r="HY77" i="12"/>
  <c r="GJ77" i="12"/>
  <c r="JH77" i="12"/>
  <c r="GD77" i="12"/>
  <c r="CD77" i="12"/>
  <c r="GM77" i="12"/>
  <c r="GY77" i="12"/>
  <c r="JR77" i="12"/>
  <c r="GL77" i="12"/>
  <c r="JO77" i="12"/>
  <c r="DC77" i="12"/>
  <c r="CX77" i="12"/>
  <c r="DD77" i="12"/>
  <c r="HE77" i="12"/>
  <c r="BV77" i="12"/>
  <c r="CV77" i="12"/>
  <c r="IW77" i="12"/>
  <c r="NI77" i="12"/>
  <c r="HS77" i="12"/>
  <c r="HA77" i="12"/>
  <c r="GW77" i="12"/>
  <c r="IU77" i="12"/>
  <c r="BC77" i="12"/>
  <c r="KN77" i="12"/>
  <c r="JZ77" i="12"/>
  <c r="IT77" i="12"/>
  <c r="NL77" i="12"/>
  <c r="LM77" i="12"/>
  <c r="KV77" i="12"/>
  <c r="JJ77" i="12"/>
  <c r="KC77" i="12"/>
  <c r="AZ77" i="12"/>
  <c r="MG77" i="12"/>
  <c r="EU77" i="12"/>
  <c r="EX77" i="12"/>
  <c r="NC77" i="12"/>
  <c r="HB77" i="12"/>
  <c r="LJ77" i="12"/>
  <c r="AJ77" i="12"/>
  <c r="GR77" i="12"/>
  <c r="AR77" i="12"/>
  <c r="AP77" i="12"/>
  <c r="KJ77" i="12"/>
  <c r="IB77" i="12"/>
  <c r="AO77" i="12"/>
  <c r="BB77" i="12"/>
  <c r="EA77" i="12"/>
  <c r="FW77" i="12"/>
  <c r="NV77" i="12"/>
  <c r="GP77" i="12"/>
  <c r="EB77" i="12"/>
  <c r="AQ77" i="12"/>
  <c r="CR77" i="12"/>
  <c r="EG77" i="12"/>
  <c r="FS77" i="12"/>
  <c r="KW77" i="12"/>
  <c r="MR77" i="12"/>
  <c r="BP77" i="12"/>
  <c r="ET77" i="12"/>
  <c r="JA77" i="12"/>
  <c r="FJ77" i="12"/>
  <c r="IY77" i="12"/>
  <c r="FZ77" i="12"/>
  <c r="DV77" i="12"/>
  <c r="IH77" i="12"/>
  <c r="FD77" i="12"/>
  <c r="IN77" i="12"/>
  <c r="KF77" i="12"/>
  <c r="FY77" i="12"/>
  <c r="CC77" i="12"/>
  <c r="MD77" i="12"/>
  <c r="KG77" i="12"/>
  <c r="GU77" i="12"/>
  <c r="CP77" i="12"/>
  <c r="AX77" i="12"/>
  <c r="EQ77" i="12"/>
  <c r="IS77" i="12"/>
  <c r="KP77" i="12"/>
  <c r="NE77" i="12"/>
  <c r="IP77" i="12"/>
  <c r="FU77" i="12"/>
  <c r="EL77" i="12"/>
  <c r="JQ77" i="12"/>
  <c r="NS77" i="12"/>
  <c r="MI77" i="12"/>
  <c r="NP77" i="12"/>
  <c r="IZ77" i="12"/>
  <c r="NW77" i="12"/>
  <c r="EE77" i="12"/>
  <c r="KM77" i="12"/>
  <c r="FH77" i="12"/>
  <c r="DZ77" i="12"/>
  <c r="EZ77" i="12"/>
  <c r="JX77" i="12"/>
  <c r="HI77" i="12"/>
  <c r="CO77" i="12"/>
  <c r="JG77" i="12"/>
  <c r="GZ77" i="12"/>
  <c r="MC77" i="12"/>
  <c r="MZ77" i="12"/>
  <c r="CN77" i="12"/>
  <c r="AV77" i="12"/>
  <c r="MX77" i="12"/>
  <c r="HR77" i="12"/>
  <c r="HJ77" i="12"/>
  <c r="DS77" i="12"/>
  <c r="NR77" i="12"/>
  <c r="MY77" i="12"/>
  <c r="JS77" i="12"/>
  <c r="LX77" i="12"/>
  <c r="LP77" i="12"/>
  <c r="DA77" i="12"/>
  <c r="KE77" i="12"/>
  <c r="FB77" i="12"/>
  <c r="OA77" i="12"/>
  <c r="JT77" i="12"/>
  <c r="GV77" i="12"/>
  <c r="NJ77" i="12"/>
  <c r="IM77" i="12"/>
  <c r="FV77" i="12"/>
  <c r="HV77" i="12"/>
  <c r="EV77" i="12"/>
  <c r="LR77" i="12"/>
  <c r="KT77" i="12"/>
  <c r="HU77" i="12"/>
  <c r="CH77" i="12"/>
  <c r="LL77" i="12"/>
  <c r="DX77" i="12"/>
  <c r="FI77" i="12"/>
  <c r="DG77" i="12"/>
  <c r="DQ77" i="12"/>
  <c r="LY77" i="12"/>
  <c r="HM77" i="12"/>
  <c r="EW77" i="12"/>
  <c r="KH77" i="12"/>
  <c r="LW77" i="12"/>
  <c r="DY77" i="12"/>
  <c r="JE77" i="12"/>
  <c r="IO77" i="12"/>
  <c r="JM77" i="12"/>
  <c r="BG77" i="12"/>
  <c r="BH77" i="12"/>
  <c r="FQ77" i="12"/>
  <c r="MM77" i="12"/>
  <c r="HK77" i="12"/>
  <c r="DO77" i="12"/>
  <c r="LZ77" i="12"/>
  <c r="FC77" i="12"/>
  <c r="GT77" i="12"/>
  <c r="FL77" i="12"/>
  <c r="JL77" i="12"/>
  <c r="CS77" i="12"/>
  <c r="FE77" i="12"/>
  <c r="DF77" i="12"/>
  <c r="LC77" i="12"/>
  <c r="JF77" i="12"/>
  <c r="AL77" i="12"/>
  <c r="BT77" i="12"/>
  <c r="CG77" i="12"/>
  <c r="HW77" i="12"/>
  <c r="IF77" i="12"/>
  <c r="NX77" i="12"/>
  <c r="HN77" i="12"/>
  <c r="GB77" i="12"/>
  <c r="NH77" i="12"/>
  <c r="ML77" i="12"/>
  <c r="NB77" i="12"/>
  <c r="KU77" i="12"/>
  <c r="MV77" i="12"/>
  <c r="KQ77" i="12"/>
  <c r="DJ77" i="12"/>
  <c r="DK77" i="12"/>
  <c r="IG77" i="12"/>
  <c r="MA77" i="12"/>
  <c r="JK77" i="12"/>
  <c r="JB77" i="12"/>
  <c r="KO77" i="12"/>
  <c r="DW77" i="12"/>
  <c r="DL77" i="12"/>
  <c r="HQ77" i="12"/>
  <c r="IA77" i="12"/>
  <c r="BY77" i="12"/>
  <c r="CL77" i="12"/>
  <c r="KZ77" i="12"/>
  <c r="JD77" i="12"/>
  <c r="OC77" i="12"/>
  <c r="NG77" i="12"/>
  <c r="CF77" i="12"/>
  <c r="LG77" i="12"/>
  <c r="HT77" i="12"/>
  <c r="CA77" i="12"/>
  <c r="BS77" i="12"/>
  <c r="LD77" i="12"/>
  <c r="JN77" i="12"/>
  <c r="GG77" i="12"/>
  <c r="DI77" i="12"/>
  <c r="NO77" i="12"/>
  <c r="DN77" i="12"/>
  <c r="EO77" i="12"/>
  <c r="DR77" i="12"/>
  <c r="IX77" i="12"/>
  <c r="JC77" i="12"/>
  <c r="LA77" i="12"/>
  <c r="KB77" i="12"/>
  <c r="ES77" i="12"/>
  <c r="CT77" i="12"/>
  <c r="BD77" i="12"/>
  <c r="OB77" i="12"/>
  <c r="BR77" i="12"/>
  <c r="CZ77" i="12"/>
  <c r="MB77" i="12"/>
  <c r="KR77" i="12"/>
  <c r="IR77" i="12"/>
  <c r="CK77" i="12"/>
  <c r="MF77" i="12"/>
  <c r="AD77" i="12"/>
  <c r="KI77" i="12"/>
  <c r="BN77" i="12"/>
  <c r="HO77" i="12"/>
  <c r="CI77" i="12"/>
  <c r="II77" i="12"/>
  <c r="NZ77" i="12"/>
  <c r="MS77" i="12"/>
  <c r="KL77" i="12"/>
  <c r="JY77" i="12"/>
  <c r="NY77" i="12"/>
  <c r="LE77" i="12"/>
  <c r="DP77" i="12"/>
  <c r="AI77" i="12"/>
  <c r="CM77" i="12"/>
  <c r="AU77" i="12"/>
  <c r="EI77" i="12"/>
  <c r="JU77" i="12"/>
  <c r="CQ77" i="12"/>
  <c r="BM77" i="12"/>
  <c r="HP77" i="12"/>
  <c r="HC77" i="12"/>
  <c r="HZ77" i="12"/>
  <c r="CW77" i="12"/>
  <c r="FF77" i="12"/>
  <c r="AF77" i="12"/>
  <c r="CY77" i="12"/>
  <c r="LU77" i="12"/>
  <c r="EK77" i="12"/>
  <c r="IL77" i="12"/>
  <c r="MW77" i="12"/>
  <c r="BU77" i="12"/>
  <c r="EN77" i="12"/>
  <c r="KY77" i="12"/>
  <c r="GX77" i="12"/>
  <c r="EP77" i="12"/>
  <c r="EC77" i="12"/>
  <c r="FN77" i="12"/>
  <c r="GQ77" i="12"/>
  <c r="HX77" i="12"/>
  <c r="BK77" i="12"/>
  <c r="IJ77" i="12"/>
  <c r="GE77" i="12"/>
  <c r="HG77" i="12"/>
  <c r="AN77" i="12"/>
  <c r="CE77" i="12"/>
  <c r="NM77" i="12"/>
  <c r="BL77" i="12"/>
  <c r="FP77" i="12"/>
  <c r="MP77" i="12"/>
  <c r="GK77" i="12"/>
  <c r="JI77" i="12"/>
  <c r="NN77" i="12"/>
  <c r="BE77" i="12"/>
  <c r="JW77" i="12"/>
  <c r="MQ77" i="12"/>
  <c r="ED77" i="12"/>
  <c r="HF77" i="12"/>
  <c r="NT77" i="12"/>
  <c r="JV77" i="12"/>
  <c r="BX77" i="12"/>
  <c r="EF77" i="12"/>
  <c r="DH77" i="12"/>
  <c r="GH77" i="12"/>
  <c r="DE77" i="12"/>
  <c r="IE77" i="12"/>
  <c r="LV77" i="12"/>
  <c r="FG77" i="12"/>
  <c r="AY77" i="12"/>
  <c r="JP77" i="12"/>
  <c r="CU77" i="12"/>
  <c r="FK77" i="12"/>
  <c r="BA77" i="12"/>
  <c r="LI77" i="12"/>
  <c r="ND77" i="12"/>
  <c r="EM77" i="12"/>
  <c r="AK4" i="16"/>
  <c r="F4" i="16"/>
  <c r="H4" i="16"/>
  <c r="O4" i="16"/>
  <c r="AC4" i="16"/>
  <c r="AA4" i="16"/>
  <c r="N4" i="16"/>
  <c r="R4" i="16"/>
  <c r="E4" i="16"/>
  <c r="AF4" i="16"/>
  <c r="AB4" i="16"/>
  <c r="S4" i="16"/>
  <c r="J4" i="16"/>
  <c r="Q4" i="16"/>
  <c r="K4" i="16"/>
  <c r="D4" i="16"/>
  <c r="I4" i="16"/>
  <c r="AE4" i="16"/>
  <c r="C4" i="16"/>
  <c r="AL4" i="16"/>
  <c r="Z4" i="16"/>
  <c r="P4" i="16"/>
  <c r="Y4" i="16"/>
  <c r="V4" i="16"/>
  <c r="U4" i="16"/>
  <c r="AI4" i="16"/>
  <c r="AJ4" i="16"/>
  <c r="T4" i="16"/>
  <c r="X4" i="16"/>
  <c r="AD4" i="16"/>
  <c r="L4" i="16"/>
  <c r="W4" i="16"/>
  <c r="G4" i="16"/>
  <c r="AG4" i="16"/>
  <c r="M4" i="16"/>
  <c r="AH4" i="16"/>
  <c r="M71" i="16"/>
  <c r="AF71" i="16"/>
  <c r="P71" i="16"/>
  <c r="AH71" i="16"/>
  <c r="Y71" i="16"/>
  <c r="J71" i="16"/>
  <c r="K71" i="16"/>
  <c r="C71" i="16"/>
  <c r="AA71" i="16"/>
  <c r="E71" i="16"/>
  <c r="O71" i="16"/>
  <c r="AJ71" i="16"/>
  <c r="AL71" i="16"/>
  <c r="AB71" i="16"/>
  <c r="AE71" i="16"/>
  <c r="AI71" i="16"/>
  <c r="N71" i="16"/>
  <c r="X71" i="16"/>
  <c r="AD71" i="16"/>
  <c r="G71" i="16"/>
  <c r="R71" i="16"/>
  <c r="AK71" i="16"/>
  <c r="Q71" i="16"/>
  <c r="Z71" i="16"/>
  <c r="V71" i="16"/>
  <c r="S71" i="16"/>
  <c r="U71" i="16"/>
  <c r="T71" i="16"/>
  <c r="F71" i="16"/>
  <c r="W71" i="16"/>
  <c r="AG71" i="16"/>
  <c r="L71" i="16"/>
  <c r="H71" i="16"/>
  <c r="AC71" i="16"/>
  <c r="I71" i="16"/>
  <c r="D71" i="16"/>
  <c r="GI52" i="12"/>
  <c r="HH52" i="12"/>
  <c r="MQ52" i="12"/>
  <c r="NO52" i="12"/>
  <c r="NP52" i="12"/>
  <c r="DV52" i="12"/>
  <c r="EV52" i="12"/>
  <c r="ER52" i="12"/>
  <c r="HL52" i="12"/>
  <c r="NN52" i="12"/>
  <c r="HB52" i="12"/>
  <c r="LD52" i="12"/>
  <c r="AF52" i="12"/>
  <c r="CO52" i="12"/>
  <c r="DI52" i="12"/>
  <c r="IX52" i="12"/>
  <c r="JV52" i="12"/>
  <c r="LK52" i="12"/>
  <c r="MP52" i="12"/>
  <c r="NX52" i="12"/>
  <c r="FM52" i="12"/>
  <c r="CY52" i="12"/>
  <c r="MY52" i="12"/>
  <c r="HE52" i="12"/>
  <c r="KT52" i="12"/>
  <c r="LQ52" i="12"/>
  <c r="NH52" i="12"/>
  <c r="GO52" i="12"/>
  <c r="MF52" i="12"/>
  <c r="CL52" i="12"/>
  <c r="EK52" i="12"/>
  <c r="CZ52" i="12"/>
  <c r="OA52" i="12"/>
  <c r="IK52" i="12"/>
  <c r="IA52" i="12"/>
  <c r="GL52" i="12"/>
  <c r="JA52" i="12"/>
  <c r="JY52" i="12"/>
  <c r="HK52" i="12"/>
  <c r="BW52" i="12"/>
  <c r="FG52" i="12"/>
  <c r="ES52" i="12"/>
  <c r="BJ52" i="12"/>
  <c r="MD52" i="12"/>
  <c r="HZ52" i="12"/>
  <c r="FZ52" i="12"/>
  <c r="JF52" i="12"/>
  <c r="HT52" i="12"/>
  <c r="HO52" i="12"/>
  <c r="MR52" i="12"/>
  <c r="GP52" i="12"/>
  <c r="FX52" i="12"/>
  <c r="JT52" i="12"/>
  <c r="ML52" i="12"/>
  <c r="FA52" i="12"/>
  <c r="NT52" i="12"/>
  <c r="JO52" i="12"/>
  <c r="JP52" i="12"/>
  <c r="CW52" i="12"/>
  <c r="GG52" i="12"/>
  <c r="IE52" i="12"/>
  <c r="NJ52" i="12"/>
  <c r="CS52" i="12"/>
  <c r="EY52" i="12"/>
  <c r="LX52" i="12"/>
  <c r="BS52" i="12"/>
  <c r="LI52" i="12"/>
  <c r="DG52" i="12"/>
  <c r="IU52" i="12"/>
  <c r="GF52" i="12"/>
  <c r="IQ52" i="12"/>
  <c r="NV52" i="12"/>
  <c r="HS52" i="12"/>
  <c r="AN52" i="12"/>
  <c r="NW52" i="12"/>
  <c r="LO52" i="12"/>
  <c r="AQ52" i="12"/>
  <c r="FP52" i="12"/>
  <c r="FU52" i="12"/>
  <c r="HN52" i="12"/>
  <c r="MZ52" i="12"/>
  <c r="GD52" i="12"/>
  <c r="BH52" i="12"/>
  <c r="CG52" i="12"/>
  <c r="II52" i="12"/>
  <c r="JU52" i="12"/>
  <c r="BK52" i="12"/>
  <c r="FQ52" i="12"/>
  <c r="AL52" i="12"/>
  <c r="DW52" i="12"/>
  <c r="KC52" i="12"/>
  <c r="FY52" i="12"/>
  <c r="HC52" i="12"/>
  <c r="JM52" i="12"/>
  <c r="KV52" i="12"/>
  <c r="AW52" i="12"/>
  <c r="MC52" i="12"/>
  <c r="BV52" i="12"/>
  <c r="NM52" i="12"/>
  <c r="EP52" i="12"/>
  <c r="GQ52" i="12"/>
  <c r="AZ52" i="12"/>
  <c r="AO52" i="12"/>
  <c r="IY52" i="12"/>
  <c r="KB52" i="12"/>
  <c r="JG52" i="12"/>
  <c r="KH52" i="12"/>
  <c r="GJ52" i="12"/>
  <c r="BO52" i="12"/>
  <c r="BU52" i="12"/>
  <c r="IB52" i="12"/>
  <c r="FD52" i="12"/>
  <c r="FV52" i="12"/>
  <c r="CN52" i="12"/>
  <c r="HV52" i="12"/>
  <c r="HY52" i="12"/>
  <c r="MW52" i="12"/>
  <c r="LS52" i="12"/>
  <c r="EQ52" i="12"/>
  <c r="DD52" i="12"/>
  <c r="EE52" i="12"/>
  <c r="KY52" i="12"/>
  <c r="FE52" i="12"/>
  <c r="FW52" i="12"/>
  <c r="JL52" i="12"/>
  <c r="CH52" i="12"/>
  <c r="DR52" i="12"/>
  <c r="BA52" i="12"/>
  <c r="EB52" i="12"/>
  <c r="FB52" i="12"/>
  <c r="IZ52" i="12"/>
  <c r="NK52" i="12"/>
  <c r="NB52" i="12"/>
  <c r="AU52" i="12"/>
  <c r="CM52" i="12"/>
  <c r="GT52" i="12"/>
  <c r="BR52" i="12"/>
  <c r="EW52" i="12"/>
  <c r="KZ52" i="12"/>
  <c r="DH52" i="12"/>
  <c r="MO52" i="12"/>
  <c r="EU52" i="12"/>
  <c r="CC52" i="12"/>
  <c r="DZ52" i="12"/>
  <c r="LB52" i="12"/>
  <c r="FK52" i="12"/>
  <c r="NL52" i="12"/>
  <c r="BN52" i="12"/>
  <c r="IR52" i="12"/>
  <c r="CQ52" i="12"/>
  <c r="HD52" i="12"/>
  <c r="LW52" i="12"/>
  <c r="MU52" i="12"/>
  <c r="CI52" i="12"/>
  <c r="HI52" i="12"/>
  <c r="LA52" i="12"/>
  <c r="LU52" i="12"/>
  <c r="JC52" i="12"/>
  <c r="IP52" i="12"/>
  <c r="IO52" i="12"/>
  <c r="NY52" i="12"/>
  <c r="BF52" i="12"/>
  <c r="IF52" i="12"/>
  <c r="CD52" i="12"/>
  <c r="NI52" i="12"/>
  <c r="FH52" i="12"/>
  <c r="AV52" i="12"/>
  <c r="BI52" i="12"/>
  <c r="BC52" i="12"/>
  <c r="AM52" i="12"/>
  <c r="CJ52" i="12"/>
  <c r="AP52" i="12"/>
  <c r="FJ52" i="12"/>
  <c r="EH52" i="12"/>
  <c r="GV52" i="12"/>
  <c r="IT52" i="12"/>
  <c r="IH52" i="12"/>
  <c r="KR52" i="12"/>
  <c r="EJ52" i="12"/>
  <c r="FI52" i="12"/>
  <c r="KN52" i="12"/>
  <c r="AE52" i="12"/>
  <c r="AK52" i="12"/>
  <c r="GY52" i="12"/>
  <c r="GH52" i="12"/>
  <c r="NA52" i="12"/>
  <c r="HG52" i="12"/>
  <c r="HF52" i="12"/>
  <c r="KJ52" i="12"/>
  <c r="FO52" i="12"/>
  <c r="FC52" i="12"/>
  <c r="DU52" i="12"/>
  <c r="AR52" i="12"/>
  <c r="KE52" i="12"/>
  <c r="MM52" i="12"/>
  <c r="LG52" i="12"/>
  <c r="NZ52" i="12"/>
  <c r="IW52" i="12"/>
  <c r="MN52" i="12"/>
  <c r="EO52" i="12"/>
  <c r="DC52" i="12"/>
  <c r="LV52" i="12"/>
  <c r="MT52" i="12"/>
  <c r="AH52" i="12"/>
  <c r="MA52" i="12"/>
  <c r="EA52" i="12"/>
  <c r="KO52" i="12"/>
  <c r="LE52" i="12"/>
  <c r="EM52" i="12"/>
  <c r="MB52" i="12"/>
  <c r="BG52" i="12"/>
  <c r="IV52" i="12"/>
  <c r="OC52" i="12"/>
  <c r="JX52" i="12"/>
  <c r="AT52" i="12"/>
  <c r="BX52" i="12"/>
  <c r="BD52" i="12"/>
  <c r="LH52" i="12"/>
  <c r="CP52" i="12"/>
  <c r="HJ52" i="12"/>
  <c r="KI52" i="12"/>
  <c r="LT52" i="12"/>
  <c r="EG52" i="12"/>
  <c r="IG52" i="12"/>
  <c r="DS52" i="12"/>
  <c r="HM52" i="12"/>
  <c r="BL52" i="12"/>
  <c r="AY52" i="12"/>
  <c r="LC52" i="12"/>
  <c r="JQ52" i="12"/>
  <c r="JZ52" i="12"/>
  <c r="KU52" i="12"/>
  <c r="CK52" i="12"/>
  <c r="KF52" i="12"/>
  <c r="MV52" i="12"/>
  <c r="ID52" i="12"/>
  <c r="FT52" i="12"/>
  <c r="BP52" i="12"/>
  <c r="DE52" i="12"/>
  <c r="KA52" i="12"/>
  <c r="JI52" i="12"/>
  <c r="DT52" i="12"/>
  <c r="BZ52" i="12"/>
  <c r="CR52" i="12"/>
  <c r="GB52" i="12"/>
  <c r="IM52" i="12"/>
  <c r="CB52" i="12"/>
  <c r="GM52" i="12"/>
  <c r="JS52" i="12"/>
  <c r="BE52" i="12"/>
  <c r="GE52" i="12"/>
  <c r="DN52" i="12"/>
  <c r="HX52" i="12"/>
  <c r="GZ52" i="12"/>
  <c r="EZ52" i="12"/>
  <c r="IJ52" i="12"/>
  <c r="FN52" i="12"/>
  <c r="AS52" i="12"/>
  <c r="CF52" i="12"/>
  <c r="DX52" i="12"/>
  <c r="JK52" i="12"/>
  <c r="KM52" i="12"/>
  <c r="EI52" i="12"/>
  <c r="EF52" i="12"/>
  <c r="NF52" i="12"/>
  <c r="JW52" i="12"/>
  <c r="JN52" i="12"/>
  <c r="MS52" i="12"/>
  <c r="LM52" i="12"/>
  <c r="JE52" i="12"/>
  <c r="KS52" i="12"/>
  <c r="KX52" i="12"/>
  <c r="DA52" i="12"/>
  <c r="NC52" i="12"/>
  <c r="DP52" i="12"/>
  <c r="HW52" i="12"/>
  <c r="MI52" i="12"/>
  <c r="BB52" i="12"/>
  <c r="NR52" i="12"/>
  <c r="DB52" i="12"/>
  <c r="GN52" i="12"/>
  <c r="JD52" i="12"/>
  <c r="AC52" i="12"/>
  <c r="HQ52" i="12"/>
  <c r="AJ52" i="12"/>
  <c r="KD52" i="12"/>
  <c r="AG52" i="12"/>
  <c r="DO52" i="12"/>
  <c r="EN52" i="12"/>
  <c r="LJ52" i="12"/>
  <c r="MK52" i="12"/>
  <c r="AX52" i="12"/>
  <c r="KW52" i="12"/>
  <c r="IC52" i="12"/>
  <c r="KL52" i="12"/>
  <c r="NQ52" i="12"/>
  <c r="KK52" i="12"/>
  <c r="IS52" i="12"/>
  <c r="KQ52" i="12"/>
  <c r="ME52" i="12"/>
  <c r="BM52" i="12"/>
  <c r="LZ52" i="12"/>
  <c r="CA52" i="12"/>
  <c r="GA52" i="12"/>
  <c r="JB52" i="12"/>
  <c r="NG52" i="12"/>
  <c r="JJ52" i="12"/>
  <c r="MG52" i="12"/>
  <c r="BQ52" i="12"/>
  <c r="FR52" i="12"/>
  <c r="HU52" i="12"/>
  <c r="GX52" i="12"/>
  <c r="MH52" i="12"/>
  <c r="DF52" i="12"/>
  <c r="NS52" i="12"/>
  <c r="DY52" i="12"/>
  <c r="LP52" i="12"/>
  <c r="CX52" i="12"/>
  <c r="EL52" i="12"/>
  <c r="FL52" i="12"/>
  <c r="CE52" i="12"/>
  <c r="NE52" i="12"/>
  <c r="FS52" i="12"/>
  <c r="CV52" i="12"/>
  <c r="KP52" i="12"/>
  <c r="DQ52" i="12"/>
  <c r="CU52" i="12"/>
  <c r="OB52" i="12"/>
  <c r="HA52" i="12"/>
  <c r="GU52" i="12"/>
  <c r="IN52" i="12"/>
  <c r="JH52" i="12"/>
  <c r="MJ52" i="12"/>
  <c r="ND52" i="12"/>
  <c r="AI52" i="12"/>
  <c r="DK52" i="12"/>
  <c r="LF52" i="12"/>
  <c r="AD52" i="12"/>
  <c r="HP52" i="12"/>
  <c r="ET52" i="12"/>
  <c r="GS52" i="12"/>
  <c r="EC52" i="12"/>
  <c r="GR52" i="12"/>
  <c r="CT52" i="12"/>
  <c r="GW52" i="12"/>
  <c r="NU52" i="12"/>
  <c r="BT52" i="12"/>
  <c r="FF52" i="12"/>
  <c r="DL52" i="12"/>
  <c r="LL52" i="12"/>
  <c r="DM52" i="12"/>
  <c r="JR52" i="12"/>
  <c r="LR52" i="12"/>
  <c r="DJ52" i="12"/>
  <c r="MX52" i="12"/>
  <c r="ED52" i="12"/>
  <c r="BY52" i="12"/>
  <c r="GC52" i="12"/>
  <c r="HR52" i="12"/>
  <c r="LN52" i="12"/>
  <c r="GK52" i="12"/>
  <c r="LY52" i="12"/>
  <c r="EX52" i="12"/>
  <c r="IL52" i="12"/>
  <c r="KG52" i="12"/>
  <c r="I30" i="16"/>
  <c r="D30" i="16"/>
  <c r="AL30" i="16"/>
  <c r="S30" i="16"/>
  <c r="J30" i="16"/>
  <c r="Q30" i="16"/>
  <c r="AE30" i="16"/>
  <c r="H30" i="16"/>
  <c r="M30" i="16"/>
  <c r="AI30" i="16"/>
  <c r="T30" i="16"/>
  <c r="AJ30" i="16"/>
  <c r="X30" i="16"/>
  <c r="AC30" i="16"/>
  <c r="L30" i="16"/>
  <c r="AA30" i="16"/>
  <c r="AH30" i="16"/>
  <c r="O30" i="16"/>
  <c r="AB30" i="16"/>
  <c r="C30" i="16"/>
  <c r="F30" i="16"/>
  <c r="Z30" i="16"/>
  <c r="U30" i="16"/>
  <c r="E30" i="16"/>
  <c r="W30" i="16"/>
  <c r="AK30" i="16"/>
  <c r="R30" i="16"/>
  <c r="AD30" i="16"/>
  <c r="K30" i="16"/>
  <c r="V30" i="16"/>
  <c r="AF30" i="16"/>
  <c r="G30" i="16"/>
  <c r="N30" i="16"/>
  <c r="Y30" i="16"/>
  <c r="AG30" i="16"/>
  <c r="P30" i="16"/>
  <c r="AA46" i="8"/>
  <c r="P45" i="12"/>
  <c r="MZ42" i="12"/>
  <c r="GK42" i="12"/>
  <c r="HS42" i="12"/>
  <c r="BE42" i="12"/>
  <c r="JK42" i="12"/>
  <c r="EM42" i="12"/>
  <c r="EB42" i="12"/>
  <c r="NV42" i="12"/>
  <c r="LB42" i="12"/>
  <c r="JT42" i="12"/>
  <c r="MM42" i="12"/>
  <c r="GY42" i="12"/>
  <c r="GQ42" i="12"/>
  <c r="EL42" i="12"/>
  <c r="DE42" i="12"/>
  <c r="HJ42" i="12"/>
  <c r="FH42" i="12"/>
  <c r="GB42" i="12"/>
  <c r="KC42" i="12"/>
  <c r="KV42" i="12"/>
  <c r="JF42" i="12"/>
  <c r="BW42" i="12"/>
  <c r="AG42" i="12"/>
  <c r="MJ42" i="12"/>
  <c r="DU42" i="12"/>
  <c r="LJ42" i="12"/>
  <c r="FA42" i="12"/>
  <c r="MU42" i="12"/>
  <c r="CX42" i="12"/>
  <c r="NS42" i="12"/>
  <c r="LN42" i="12"/>
  <c r="NF42" i="12"/>
  <c r="LX42" i="12"/>
  <c r="JL42" i="12"/>
  <c r="AZ42" i="12"/>
  <c r="FZ42" i="12"/>
  <c r="ML42" i="12"/>
  <c r="CK42" i="12"/>
  <c r="ID42" i="12"/>
  <c r="KS42" i="12"/>
  <c r="LO42" i="12"/>
  <c r="EC42" i="12"/>
  <c r="EN42" i="12"/>
  <c r="FN42" i="12"/>
  <c r="NT42" i="12"/>
  <c r="DT42" i="12"/>
  <c r="BU42" i="12"/>
  <c r="BI42" i="12"/>
  <c r="HN42" i="12"/>
  <c r="IS42" i="12"/>
  <c r="GG42" i="12"/>
  <c r="CY42" i="12"/>
  <c r="MY42" i="12"/>
  <c r="EF42" i="12"/>
  <c r="LH42" i="12"/>
  <c r="IO42" i="12"/>
  <c r="IR42" i="12"/>
  <c r="HZ42" i="12"/>
  <c r="EK42" i="12"/>
  <c r="LV42" i="12"/>
  <c r="CC42" i="12"/>
  <c r="ME42" i="12"/>
  <c r="CW42" i="12"/>
  <c r="DP42" i="12"/>
  <c r="AW42" i="12"/>
  <c r="GH42" i="12"/>
  <c r="KP42" i="12"/>
  <c r="LU42" i="12"/>
  <c r="GF42" i="12"/>
  <c r="BL42" i="12"/>
  <c r="FG42" i="12"/>
  <c r="MF42" i="12"/>
  <c r="HV42" i="12"/>
  <c r="HG42" i="12"/>
  <c r="MO42" i="12"/>
  <c r="JX42" i="12"/>
  <c r="EO42" i="12"/>
  <c r="LS42" i="12"/>
  <c r="EH42" i="12"/>
  <c r="FK42" i="12"/>
  <c r="IE42" i="12"/>
  <c r="CI42" i="12"/>
  <c r="MA42" i="12"/>
  <c r="EX42" i="12"/>
  <c r="NQ42" i="12"/>
  <c r="NM42" i="12"/>
  <c r="IA42" i="12"/>
  <c r="KI42" i="12"/>
  <c r="IP42" i="12"/>
  <c r="LK42" i="12"/>
  <c r="JY42" i="12"/>
  <c r="NN42" i="12"/>
  <c r="CT42" i="12"/>
  <c r="IZ42" i="12"/>
  <c r="BB42" i="12"/>
  <c r="BS42" i="12"/>
  <c r="KF42" i="12"/>
  <c r="KU42" i="12"/>
  <c r="FL42" i="12"/>
  <c r="IM42" i="12"/>
  <c r="LL42" i="12"/>
  <c r="DN42" i="12"/>
  <c r="KQ42" i="12"/>
  <c r="BO42" i="12"/>
  <c r="LG42" i="12"/>
  <c r="CF42" i="12"/>
  <c r="MC42" i="12"/>
  <c r="BM42" i="12"/>
  <c r="GC42" i="12"/>
  <c r="MP42" i="12"/>
  <c r="CA42" i="12"/>
  <c r="AP42" i="12"/>
  <c r="AJ42" i="12"/>
  <c r="JS42" i="12"/>
  <c r="GW42" i="12"/>
  <c r="CV42" i="12"/>
  <c r="GM42" i="12"/>
  <c r="EY42" i="12"/>
  <c r="LQ42" i="12"/>
  <c r="CU42" i="12"/>
  <c r="JG42" i="12"/>
  <c r="HU42" i="12"/>
  <c r="HR42" i="12"/>
  <c r="DV42" i="12"/>
  <c r="NH42" i="12"/>
  <c r="IF42" i="12"/>
  <c r="BC42" i="12"/>
  <c r="KA42" i="12"/>
  <c r="MQ42" i="12"/>
  <c r="GN42" i="12"/>
  <c r="KH42" i="12"/>
  <c r="JW42" i="12"/>
  <c r="IC42" i="12"/>
  <c r="AS42" i="12"/>
  <c r="HT42" i="12"/>
  <c r="NE42" i="12"/>
  <c r="MG42" i="12"/>
  <c r="IT42" i="12"/>
  <c r="AU42" i="12"/>
  <c r="DW42" i="12"/>
  <c r="IN42" i="12"/>
  <c r="EU42" i="12"/>
  <c r="IU42" i="12"/>
  <c r="JP42" i="12"/>
  <c r="KY42" i="12"/>
  <c r="DK42" i="12"/>
  <c r="JE42" i="12"/>
  <c r="FR42" i="12"/>
  <c r="AY42" i="12"/>
  <c r="LE42" i="12"/>
  <c r="HX42" i="12"/>
  <c r="MN42" i="12"/>
  <c r="NC42" i="12"/>
  <c r="NB42" i="12"/>
  <c r="KW42" i="12"/>
  <c r="EJ42" i="12"/>
  <c r="DO42" i="12"/>
  <c r="JA42" i="12"/>
  <c r="GI42" i="12"/>
  <c r="NO42" i="12"/>
  <c r="MH42" i="12"/>
  <c r="IW42" i="12"/>
  <c r="EG42" i="12"/>
  <c r="MB42" i="12"/>
  <c r="HO42" i="12"/>
  <c r="IJ42" i="12"/>
  <c r="HI42" i="12"/>
  <c r="HP42" i="12"/>
  <c r="KB42" i="12"/>
  <c r="KR42" i="12"/>
  <c r="CH42" i="12"/>
  <c r="HB42" i="12"/>
  <c r="KK42" i="12"/>
  <c r="LP42" i="12"/>
  <c r="JZ42" i="12"/>
  <c r="HK42" i="12"/>
  <c r="MS42" i="12"/>
  <c r="EZ42" i="12"/>
  <c r="EQ42" i="12"/>
  <c r="NG42" i="12"/>
  <c r="KO42" i="12"/>
  <c r="JJ42" i="12"/>
  <c r="BD42" i="12"/>
  <c r="EV42" i="12"/>
  <c r="KX42" i="12"/>
  <c r="DM42" i="12"/>
  <c r="BJ42" i="12"/>
  <c r="LD42" i="12"/>
  <c r="GZ42" i="12"/>
  <c r="HA42" i="12"/>
  <c r="GU42" i="12"/>
  <c r="BH42" i="12"/>
  <c r="GE42" i="12"/>
  <c r="HF42" i="12"/>
  <c r="IL42" i="12"/>
  <c r="IY42" i="12"/>
  <c r="GD42" i="12"/>
  <c r="AH42" i="12"/>
  <c r="AE42" i="12"/>
  <c r="II42" i="12"/>
  <c r="CN42" i="12"/>
  <c r="DG42" i="12"/>
  <c r="NJ42" i="12"/>
  <c r="FQ42" i="12"/>
  <c r="MV42" i="12"/>
  <c r="NY42" i="12"/>
  <c r="AI42" i="12"/>
  <c r="AO42" i="12"/>
  <c r="BQ42" i="12"/>
  <c r="HM42" i="12"/>
  <c r="AF42" i="12"/>
  <c r="DL42" i="12"/>
  <c r="KE42" i="12"/>
  <c r="CL42" i="12"/>
  <c r="IB42" i="12"/>
  <c r="DI42" i="12"/>
  <c r="DF42" i="12"/>
  <c r="HQ42" i="12"/>
  <c r="BA42" i="12"/>
  <c r="DQ42" i="12"/>
  <c r="FU42" i="12"/>
  <c r="AC42" i="12"/>
  <c r="NP42" i="12"/>
  <c r="JD42" i="12"/>
  <c r="KJ42" i="12"/>
  <c r="OA42" i="12"/>
  <c r="EP42" i="12"/>
  <c r="CE42" i="12"/>
  <c r="HC42" i="12"/>
  <c r="BX42" i="12"/>
  <c r="JV42" i="12"/>
  <c r="NI42" i="12"/>
  <c r="FF42" i="12"/>
  <c r="EE42" i="12"/>
  <c r="EW42" i="12"/>
  <c r="GS42" i="12"/>
  <c r="DS42" i="12"/>
  <c r="IG42" i="12"/>
  <c r="JU42" i="12"/>
  <c r="DA42" i="12"/>
  <c r="DH42" i="12"/>
  <c r="KM42" i="12"/>
  <c r="NK42" i="12"/>
  <c r="FB42" i="12"/>
  <c r="FE42" i="12"/>
  <c r="DY42" i="12"/>
  <c r="IK42" i="12"/>
  <c r="GL42" i="12"/>
  <c r="BT42" i="12"/>
  <c r="LW42" i="12"/>
  <c r="FY42" i="12"/>
  <c r="KG42" i="12"/>
  <c r="AR42" i="12"/>
  <c r="HH42" i="12"/>
  <c r="DJ42" i="12"/>
  <c r="CS42" i="12"/>
  <c r="HY42" i="12"/>
  <c r="FM42" i="12"/>
  <c r="FX42" i="12"/>
  <c r="OB42" i="12"/>
  <c r="BR42" i="12"/>
  <c r="JQ42" i="12"/>
  <c r="DC42" i="12"/>
  <c r="DR42" i="12"/>
  <c r="ER42" i="12"/>
  <c r="JH42" i="12"/>
  <c r="JB42" i="12"/>
  <c r="KL42" i="12"/>
  <c r="LZ42" i="12"/>
  <c r="LI42" i="12"/>
  <c r="LT42" i="12"/>
  <c r="GT42" i="12"/>
  <c r="HE42" i="12"/>
  <c r="JR42" i="12"/>
  <c r="NR42" i="12"/>
  <c r="HW42" i="12"/>
  <c r="CR42" i="12"/>
  <c r="BY42" i="12"/>
  <c r="BK42" i="12"/>
  <c r="CO42" i="12"/>
  <c r="FO42" i="12"/>
  <c r="AK42" i="12"/>
  <c r="GP42" i="12"/>
  <c r="AN42" i="12"/>
  <c r="MK42" i="12"/>
  <c r="MX42" i="12"/>
  <c r="KD42" i="12"/>
  <c r="ND42" i="12"/>
  <c r="AM42" i="12"/>
  <c r="AV42" i="12"/>
  <c r="BP42" i="12"/>
  <c r="NX42" i="12"/>
  <c r="DZ42" i="12"/>
  <c r="IX42" i="12"/>
  <c r="BV42" i="12"/>
  <c r="MD42" i="12"/>
  <c r="FD42" i="12"/>
  <c r="DD42" i="12"/>
  <c r="LC42" i="12"/>
  <c r="BN42" i="12"/>
  <c r="AL42" i="12"/>
  <c r="AT42" i="12"/>
  <c r="NZ42" i="12"/>
  <c r="FV42" i="12"/>
  <c r="AX42" i="12"/>
  <c r="FT42" i="12"/>
  <c r="BZ42" i="12"/>
  <c r="CB42" i="12"/>
  <c r="IV42" i="12"/>
  <c r="GO42" i="12"/>
  <c r="LA42" i="12"/>
  <c r="DX42" i="12"/>
  <c r="MI42" i="12"/>
  <c r="HL42" i="12"/>
  <c r="FI42" i="12"/>
  <c r="FW42" i="12"/>
  <c r="HD42" i="12"/>
  <c r="JM42" i="12"/>
  <c r="GJ42" i="12"/>
  <c r="CQ42" i="12"/>
  <c r="GV42" i="12"/>
  <c r="AD42" i="12"/>
  <c r="IQ42" i="12"/>
  <c r="AQ42" i="12"/>
  <c r="IH42" i="12"/>
  <c r="ES42" i="12"/>
  <c r="BF42" i="12"/>
  <c r="MR42" i="12"/>
  <c r="KZ42" i="12"/>
  <c r="FP42" i="12"/>
  <c r="CD42" i="12"/>
  <c r="CP42" i="12"/>
  <c r="NA42" i="12"/>
  <c r="CZ42" i="12"/>
  <c r="BG42" i="12"/>
  <c r="GR42" i="12"/>
  <c r="CM42" i="12"/>
  <c r="KT42" i="12"/>
  <c r="FC42" i="12"/>
  <c r="LR42" i="12"/>
  <c r="GX42" i="12"/>
  <c r="NW42" i="12"/>
  <c r="JC42" i="12"/>
  <c r="GA42" i="12"/>
  <c r="FS42" i="12"/>
  <c r="LM42" i="12"/>
  <c r="OC42" i="12"/>
  <c r="JO42" i="12"/>
  <c r="KN42" i="12"/>
  <c r="DB42" i="12"/>
  <c r="ED42" i="12"/>
  <c r="CG42" i="12"/>
  <c r="LY42" i="12"/>
  <c r="MT42" i="12"/>
  <c r="CJ42" i="12"/>
  <c r="ET42" i="12"/>
  <c r="EI42" i="12"/>
  <c r="MW42" i="12"/>
  <c r="EA42" i="12"/>
  <c r="JN42" i="12"/>
  <c r="NU42" i="12"/>
  <c r="FJ42" i="12"/>
  <c r="NL42" i="12"/>
  <c r="JI42" i="12"/>
  <c r="LF42" i="12"/>
  <c r="AB41" i="16"/>
  <c r="S41" i="16"/>
  <c r="P41" i="16"/>
  <c r="AH41" i="16"/>
  <c r="AE41" i="16"/>
  <c r="O41" i="16"/>
  <c r="J41" i="16"/>
  <c r="M41" i="16"/>
  <c r="C41" i="16"/>
  <c r="V41" i="16"/>
  <c r="AJ41" i="16"/>
  <c r="L41" i="16"/>
  <c r="I41" i="16"/>
  <c r="Z41" i="16"/>
  <c r="R41" i="16"/>
  <c r="AF41" i="16"/>
  <c r="Y41" i="16"/>
  <c r="AL41" i="16"/>
  <c r="AI41" i="16"/>
  <c r="N41" i="16"/>
  <c r="H41" i="16"/>
  <c r="Q41" i="16"/>
  <c r="D41" i="16"/>
  <c r="AC41" i="16"/>
  <c r="AK41" i="16"/>
  <c r="AD41" i="16"/>
  <c r="W41" i="16"/>
  <c r="X41" i="16"/>
  <c r="U41" i="16"/>
  <c r="AG41" i="16"/>
  <c r="G41" i="16"/>
  <c r="E41" i="16"/>
  <c r="AA41" i="16"/>
  <c r="K41" i="16"/>
  <c r="T41" i="16"/>
  <c r="F41" i="16"/>
  <c r="AA54" i="8"/>
  <c r="P53" i="12"/>
  <c r="S7" i="16"/>
  <c r="P7" i="16"/>
  <c r="AB7" i="16"/>
  <c r="T7" i="16"/>
  <c r="R7" i="16"/>
  <c r="Q7" i="16"/>
  <c r="E7" i="16"/>
  <c r="AC7" i="16"/>
  <c r="N7" i="16"/>
  <c r="K7" i="16"/>
  <c r="O7" i="16"/>
  <c r="Z7" i="16"/>
  <c r="AA7" i="16"/>
  <c r="AD7" i="16"/>
  <c r="U7" i="16"/>
  <c r="AG7" i="16"/>
  <c r="G7" i="16"/>
  <c r="AL7" i="16"/>
  <c r="AH7" i="16"/>
  <c r="Y7" i="16"/>
  <c r="AI7" i="16"/>
  <c r="AF7" i="16"/>
  <c r="V7" i="16"/>
  <c r="J7" i="16"/>
  <c r="M7" i="16"/>
  <c r="I7" i="16"/>
  <c r="X7" i="16"/>
  <c r="AK7" i="16"/>
  <c r="AE7" i="16"/>
  <c r="F7" i="16"/>
  <c r="D7" i="16"/>
  <c r="AJ7" i="16"/>
  <c r="C7" i="16"/>
  <c r="W7" i="16"/>
  <c r="L7" i="16"/>
  <c r="H7" i="16"/>
  <c r="AA42" i="8"/>
  <c r="P41" i="12"/>
  <c r="Q32" i="16"/>
  <c r="N32" i="16"/>
  <c r="AK32" i="16"/>
  <c r="H32" i="16"/>
  <c r="AC32" i="16"/>
  <c r="O32" i="16"/>
  <c r="K32" i="16"/>
  <c r="AD32" i="16"/>
  <c r="W32" i="16"/>
  <c r="AE32" i="16"/>
  <c r="M32" i="16"/>
  <c r="R32" i="16"/>
  <c r="V32" i="16"/>
  <c r="L32" i="16"/>
  <c r="G32" i="16"/>
  <c r="AF32" i="16"/>
  <c r="AL32" i="16"/>
  <c r="Y32" i="16"/>
  <c r="X32" i="16"/>
  <c r="AH32" i="16"/>
  <c r="I32" i="16"/>
  <c r="AB32" i="16"/>
  <c r="Z32" i="16"/>
  <c r="AA32" i="16"/>
  <c r="C32" i="16"/>
  <c r="AG32" i="16"/>
  <c r="U32" i="16"/>
  <c r="F32" i="16"/>
  <c r="AI32" i="16"/>
  <c r="T32" i="16"/>
  <c r="J32" i="16"/>
  <c r="P32" i="16"/>
  <c r="D32" i="16"/>
  <c r="S32" i="16"/>
  <c r="E32" i="16"/>
  <c r="AJ32" i="16"/>
  <c r="AA90" i="8"/>
  <c r="F28" i="18" s="1"/>
  <c r="G28" i="18" s="1"/>
  <c r="D28" i="18" s="1"/>
  <c r="L29" i="11" s="1"/>
  <c r="M29" i="11" s="1"/>
  <c r="P89" i="12"/>
  <c r="FR86" i="12"/>
  <c r="EV86" i="12"/>
  <c r="HT86" i="12"/>
  <c r="BL86" i="12"/>
  <c r="DG86" i="12"/>
  <c r="KW86" i="12"/>
  <c r="MK86" i="12"/>
  <c r="IG86" i="12"/>
  <c r="KC86" i="12"/>
  <c r="MN86" i="12"/>
  <c r="BE86" i="12"/>
  <c r="LR86" i="12"/>
  <c r="EX86" i="12"/>
  <c r="DQ86" i="12"/>
  <c r="MZ86" i="12"/>
  <c r="NQ86" i="12"/>
  <c r="DS86" i="12"/>
  <c r="IZ86" i="12"/>
  <c r="GX86" i="12"/>
  <c r="BA86" i="12"/>
  <c r="IS86" i="12"/>
  <c r="NA86" i="12"/>
  <c r="EC86" i="12"/>
  <c r="HG86" i="12"/>
  <c r="FQ86" i="12"/>
  <c r="LL86" i="12"/>
  <c r="CH86" i="12"/>
  <c r="NF86" i="12"/>
  <c r="HS86" i="12"/>
  <c r="FX86" i="12"/>
  <c r="EU86" i="12"/>
  <c r="ET86" i="12"/>
  <c r="DJ86" i="12"/>
  <c r="HJ86" i="12"/>
  <c r="LD86" i="12"/>
  <c r="FU86" i="12"/>
  <c r="JC86" i="12"/>
  <c r="BS86" i="12"/>
  <c r="LA86" i="12"/>
  <c r="FJ86" i="12"/>
  <c r="KI86" i="12"/>
  <c r="KZ86" i="12"/>
  <c r="EH86" i="12"/>
  <c r="JR86" i="12"/>
  <c r="GS86" i="12"/>
  <c r="HU86" i="12"/>
  <c r="IW86" i="12"/>
  <c r="GL86" i="12"/>
  <c r="FP86" i="12"/>
  <c r="HV86" i="12"/>
  <c r="EK86" i="12"/>
  <c r="FY86" i="12"/>
  <c r="GA86" i="12"/>
  <c r="FT86" i="12"/>
  <c r="JL86" i="12"/>
  <c r="LW86" i="12"/>
  <c r="HN86" i="12"/>
  <c r="LJ86" i="12"/>
  <c r="MR86" i="12"/>
  <c r="MG86" i="12"/>
  <c r="JU86" i="12"/>
  <c r="AK86" i="12"/>
  <c r="DF86" i="12"/>
  <c r="GC86" i="12"/>
  <c r="IC86" i="12"/>
  <c r="MW86" i="12"/>
  <c r="LX86" i="12"/>
  <c r="JW86" i="12"/>
  <c r="CL86" i="12"/>
  <c r="KL86" i="12"/>
  <c r="IA86" i="12"/>
  <c r="GK86" i="12"/>
  <c r="CR86" i="12"/>
  <c r="GU86" i="12"/>
  <c r="GQ86" i="12"/>
  <c r="AO86" i="12"/>
  <c r="NR86" i="12"/>
  <c r="OC86" i="12"/>
  <c r="DN86" i="12"/>
  <c r="HH86" i="12"/>
  <c r="DE86" i="12"/>
  <c r="KP86" i="12"/>
  <c r="KF86" i="12"/>
  <c r="NE86" i="12"/>
  <c r="BP86" i="12"/>
  <c r="AF86" i="12"/>
  <c r="FK86" i="12"/>
  <c r="DA86" i="12"/>
  <c r="CJ86" i="12"/>
  <c r="DL86" i="12"/>
  <c r="DW86" i="12"/>
  <c r="LB86" i="12"/>
  <c r="GG86" i="12"/>
  <c r="JQ86" i="12"/>
  <c r="HF86" i="12"/>
  <c r="GJ86" i="12"/>
  <c r="HW86" i="12"/>
  <c r="MB86" i="12"/>
  <c r="MH86" i="12"/>
  <c r="IR86" i="12"/>
  <c r="FS86" i="12"/>
  <c r="NT86" i="12"/>
  <c r="GH86" i="12"/>
  <c r="CM86" i="12"/>
  <c r="CA86" i="12"/>
  <c r="KH86" i="12"/>
  <c r="LG86" i="12"/>
  <c r="DX86" i="12"/>
  <c r="BV86" i="12"/>
  <c r="BO86" i="12"/>
  <c r="JG86" i="12"/>
  <c r="KA86" i="12"/>
  <c r="CK86" i="12"/>
  <c r="JS86" i="12"/>
  <c r="ID86" i="12"/>
  <c r="NU86" i="12"/>
  <c r="LF86" i="12"/>
  <c r="IU86" i="12"/>
  <c r="HE86" i="12"/>
  <c r="HQ86" i="12"/>
  <c r="MF86" i="12"/>
  <c r="MJ86" i="12"/>
  <c r="NI86" i="12"/>
  <c r="AL86" i="12"/>
  <c r="CX86" i="12"/>
  <c r="KU86" i="12"/>
  <c r="BT86" i="12"/>
  <c r="CG86" i="12"/>
  <c r="HI86" i="12"/>
  <c r="CE86" i="12"/>
  <c r="IL86" i="12"/>
  <c r="CS86" i="12"/>
  <c r="LC86" i="12"/>
  <c r="JZ86" i="12"/>
  <c r="DI86" i="12"/>
  <c r="JM86" i="12"/>
  <c r="CZ86" i="12"/>
  <c r="LV86" i="12"/>
  <c r="CY86" i="12"/>
  <c r="IM86" i="12"/>
  <c r="KK86" i="12"/>
  <c r="HZ86" i="12"/>
  <c r="AG86" i="12"/>
  <c r="GW86" i="12"/>
  <c r="HX86" i="12"/>
  <c r="EY86" i="12"/>
  <c r="IH86" i="12"/>
  <c r="AT86" i="12"/>
  <c r="AE86" i="12"/>
  <c r="ED86" i="12"/>
  <c r="BH86" i="12"/>
  <c r="EA86" i="12"/>
  <c r="ES86" i="12"/>
  <c r="DR86" i="12"/>
  <c r="DV86" i="12"/>
  <c r="MU86" i="12"/>
  <c r="LT86" i="12"/>
  <c r="GP86" i="12"/>
  <c r="NN86" i="12"/>
  <c r="EI86" i="12"/>
  <c r="AM86" i="12"/>
  <c r="DZ86" i="12"/>
  <c r="HM86" i="12"/>
  <c r="LZ86" i="12"/>
  <c r="JO86" i="12"/>
  <c r="BB86" i="12"/>
  <c r="ER86" i="12"/>
  <c r="MO86" i="12"/>
  <c r="NM86" i="12"/>
  <c r="LO86" i="12"/>
  <c r="CC86" i="12"/>
  <c r="KJ86" i="12"/>
  <c r="FA86" i="12"/>
  <c r="AC86" i="12"/>
  <c r="NV86" i="12"/>
  <c r="CO86" i="12"/>
  <c r="BI86" i="12"/>
  <c r="GD86" i="12"/>
  <c r="GY86" i="12"/>
  <c r="BF86" i="12"/>
  <c r="FG86" i="12"/>
  <c r="IF86" i="12"/>
  <c r="KG86" i="12"/>
  <c r="BW86" i="12"/>
  <c r="FI86" i="12"/>
  <c r="DY86" i="12"/>
  <c r="KS86" i="12"/>
  <c r="LE86" i="12"/>
  <c r="CQ86" i="12"/>
  <c r="HD86" i="12"/>
  <c r="EE86" i="12"/>
  <c r="HB86" i="12"/>
  <c r="KQ86" i="12"/>
  <c r="HP86" i="12"/>
  <c r="IY86" i="12"/>
  <c r="LN86" i="12"/>
  <c r="HR86" i="12"/>
  <c r="AW86" i="12"/>
  <c r="BC86" i="12"/>
  <c r="JV86" i="12"/>
  <c r="KR86" i="12"/>
  <c r="CI86" i="12"/>
  <c r="AS86" i="12"/>
  <c r="KY86" i="12"/>
  <c r="KD86" i="12"/>
  <c r="DC86" i="12"/>
  <c r="AP86" i="12"/>
  <c r="JB86" i="12"/>
  <c r="FF86" i="12"/>
  <c r="DB86" i="12"/>
  <c r="MT86" i="12"/>
  <c r="EG86" i="12"/>
  <c r="LU86" i="12"/>
  <c r="MS86" i="12"/>
  <c r="KO86" i="12"/>
  <c r="NZ86" i="12"/>
  <c r="EJ86" i="12"/>
  <c r="AX86" i="12"/>
  <c r="JJ86" i="12"/>
  <c r="DH86" i="12"/>
  <c r="FW86" i="12"/>
  <c r="FB86" i="12"/>
  <c r="LK86" i="12"/>
  <c r="JD86" i="12"/>
  <c r="MQ86" i="12"/>
  <c r="LI86" i="12"/>
  <c r="KB86" i="12"/>
  <c r="NJ86" i="12"/>
  <c r="MI86" i="12"/>
  <c r="CB86" i="12"/>
  <c r="GN86" i="12"/>
  <c r="KX86" i="12"/>
  <c r="GF86" i="12"/>
  <c r="IN86" i="12"/>
  <c r="KN86" i="12"/>
  <c r="LY86" i="12"/>
  <c r="JI86" i="12"/>
  <c r="JT86" i="12"/>
  <c r="MM86" i="12"/>
  <c r="ME86" i="12"/>
  <c r="AZ86" i="12"/>
  <c r="NB86" i="12"/>
  <c r="GO86" i="12"/>
  <c r="AY86" i="12"/>
  <c r="NW86" i="12"/>
  <c r="BY86" i="12"/>
  <c r="MC86" i="12"/>
  <c r="JA86" i="12"/>
  <c r="OB86" i="12"/>
  <c r="IX86" i="12"/>
  <c r="MA86" i="12"/>
  <c r="BK86" i="12"/>
  <c r="NL86" i="12"/>
  <c r="FZ86" i="12"/>
  <c r="HO86" i="12"/>
  <c r="GE86" i="12"/>
  <c r="HC86" i="12"/>
  <c r="EZ86" i="12"/>
  <c r="IK86" i="12"/>
  <c r="DP86" i="12"/>
  <c r="ND86" i="12"/>
  <c r="GV86" i="12"/>
  <c r="CP86" i="12"/>
  <c r="NP86" i="12"/>
  <c r="AU86" i="12"/>
  <c r="EP86" i="12"/>
  <c r="OA86" i="12"/>
  <c r="CV86" i="12"/>
  <c r="EO86" i="12"/>
  <c r="EQ86" i="12"/>
  <c r="CT86" i="12"/>
  <c r="AV86" i="12"/>
  <c r="GT86" i="12"/>
  <c r="NC86" i="12"/>
  <c r="JY86" i="12"/>
  <c r="IP86" i="12"/>
  <c r="ML86" i="12"/>
  <c r="HL86" i="12"/>
  <c r="LP86" i="12"/>
  <c r="II86" i="12"/>
  <c r="EF86" i="12"/>
  <c r="KE86" i="12"/>
  <c r="NS86" i="12"/>
  <c r="JF86" i="12"/>
  <c r="DM86" i="12"/>
  <c r="IB86" i="12"/>
  <c r="MV86" i="12"/>
  <c r="NH86" i="12"/>
  <c r="BJ86" i="12"/>
  <c r="FD86" i="12"/>
  <c r="GM86" i="12"/>
  <c r="NK86" i="12"/>
  <c r="LQ86" i="12"/>
  <c r="BG86" i="12"/>
  <c r="JE86" i="12"/>
  <c r="IQ86" i="12"/>
  <c r="KV86" i="12"/>
  <c r="FL86" i="12"/>
  <c r="MP86" i="12"/>
  <c r="FO86" i="12"/>
  <c r="MY86" i="12"/>
  <c r="MD86" i="12"/>
  <c r="BZ86" i="12"/>
  <c r="HY86" i="12"/>
  <c r="IO86" i="12"/>
  <c r="AJ86" i="12"/>
  <c r="CW86" i="12"/>
  <c r="EN86" i="12"/>
  <c r="CD86" i="12"/>
  <c r="IV86" i="12"/>
  <c r="LH86" i="12"/>
  <c r="BX86" i="12"/>
  <c r="FV86" i="12"/>
  <c r="BU86" i="12"/>
  <c r="CF86" i="12"/>
  <c r="AQ86" i="12"/>
  <c r="NY86" i="12"/>
  <c r="JN86" i="12"/>
  <c r="AH86" i="12"/>
  <c r="AI86" i="12"/>
  <c r="EB86" i="12"/>
  <c r="LS86" i="12"/>
  <c r="DD86" i="12"/>
  <c r="JP86" i="12"/>
  <c r="BQ86" i="12"/>
  <c r="EW86" i="12"/>
  <c r="DK86" i="12"/>
  <c r="JH86" i="12"/>
  <c r="FN86" i="12"/>
  <c r="BM86" i="12"/>
  <c r="EL86" i="12"/>
  <c r="HK86" i="12"/>
  <c r="IJ86" i="12"/>
  <c r="EM86" i="12"/>
  <c r="NO86" i="12"/>
  <c r="CU86" i="12"/>
  <c r="NX86" i="12"/>
  <c r="MX86" i="12"/>
  <c r="FC86" i="12"/>
  <c r="NG86" i="12"/>
  <c r="HA86" i="12"/>
  <c r="GB86" i="12"/>
  <c r="LM86" i="12"/>
  <c r="DO86" i="12"/>
  <c r="KT86" i="12"/>
  <c r="GI86" i="12"/>
  <c r="BN86" i="12"/>
  <c r="CN86" i="12"/>
  <c r="AR86" i="12"/>
  <c r="GR86" i="12"/>
  <c r="IE86" i="12"/>
  <c r="IT86" i="12"/>
  <c r="BR86" i="12"/>
  <c r="FM86" i="12"/>
  <c r="JK86" i="12"/>
  <c r="FH86" i="12"/>
  <c r="GZ86" i="12"/>
  <c r="BD86" i="12"/>
  <c r="JX86" i="12"/>
  <c r="DT86" i="12"/>
  <c r="AN86" i="12"/>
  <c r="FE86" i="12"/>
  <c r="KM86" i="12"/>
  <c r="DU86" i="12"/>
  <c r="AD86" i="12"/>
  <c r="HO84" i="12"/>
  <c r="DO84" i="12"/>
  <c r="ND84" i="12"/>
  <c r="JP84" i="12"/>
  <c r="NI84" i="12"/>
  <c r="JI84" i="12"/>
  <c r="BO84" i="12"/>
  <c r="ME84" i="12"/>
  <c r="JT84" i="12"/>
  <c r="HJ84" i="12"/>
  <c r="CL84" i="12"/>
  <c r="ER84" i="12"/>
  <c r="AD84" i="12"/>
  <c r="GW84" i="12"/>
  <c r="DX84" i="12"/>
  <c r="JS84" i="12"/>
  <c r="IN84" i="12"/>
  <c r="HF84" i="12"/>
  <c r="MB84" i="12"/>
  <c r="HQ84" i="12"/>
  <c r="KV84" i="12"/>
  <c r="NG84" i="12"/>
  <c r="DE84" i="12"/>
  <c r="JD84" i="12"/>
  <c r="FD84" i="12"/>
  <c r="AX84" i="12"/>
  <c r="HY84" i="12"/>
  <c r="LU84" i="12"/>
  <c r="KJ84" i="12"/>
  <c r="HB84" i="12"/>
  <c r="NT84" i="12"/>
  <c r="LI84" i="12"/>
  <c r="IY84" i="12"/>
  <c r="IQ84" i="12"/>
  <c r="LW84" i="12"/>
  <c r="GO84" i="12"/>
  <c r="NH84" i="12"/>
  <c r="AU84" i="12"/>
  <c r="GU84" i="12"/>
  <c r="FI84" i="12"/>
  <c r="CK84" i="12"/>
  <c r="CN84" i="12"/>
  <c r="KB84" i="12"/>
  <c r="BS84" i="12"/>
  <c r="AO84" i="12"/>
  <c r="HZ84" i="12"/>
  <c r="EY84" i="12"/>
  <c r="GS84" i="12"/>
  <c r="CT84" i="12"/>
  <c r="GL84" i="12"/>
  <c r="LY84" i="12"/>
  <c r="HG84" i="12"/>
  <c r="KI84" i="12"/>
  <c r="CO84" i="12"/>
  <c r="MY84" i="12"/>
  <c r="KN84" i="12"/>
  <c r="JR84" i="12"/>
  <c r="LV84" i="12"/>
  <c r="HI84" i="12"/>
  <c r="KD84" i="12"/>
  <c r="HW84" i="12"/>
  <c r="NM84" i="12"/>
  <c r="NO84" i="12"/>
  <c r="BC84" i="12"/>
  <c r="DW84" i="12"/>
  <c r="NZ84" i="12"/>
  <c r="NJ84" i="12"/>
  <c r="FM84" i="12"/>
  <c r="LM84" i="12"/>
  <c r="BP84" i="12"/>
  <c r="II84" i="12"/>
  <c r="EI84" i="12"/>
  <c r="IS84" i="12"/>
  <c r="MH84" i="12"/>
  <c r="BD84" i="12"/>
  <c r="LP84" i="12"/>
  <c r="IB84" i="12"/>
  <c r="AH84" i="12"/>
  <c r="MC84" i="12"/>
  <c r="LG84" i="12"/>
  <c r="OC84" i="12"/>
  <c r="DJ84" i="12"/>
  <c r="EP84" i="12"/>
  <c r="BV84" i="12"/>
  <c r="CS84" i="12"/>
  <c r="DT84" i="12"/>
  <c r="GM84" i="12"/>
  <c r="FQ84" i="12"/>
  <c r="LZ84" i="12"/>
  <c r="DZ84" i="12"/>
  <c r="CC84" i="12"/>
  <c r="JV84" i="12"/>
  <c r="EW84" i="12"/>
  <c r="JX84" i="12"/>
  <c r="FX84" i="12"/>
  <c r="AY84" i="12"/>
  <c r="KW84" i="12"/>
  <c r="NK84" i="12"/>
  <c r="IM84" i="12"/>
  <c r="LO84" i="12"/>
  <c r="DU84" i="12"/>
  <c r="NS84" i="12"/>
  <c r="MV84" i="12"/>
  <c r="KL84" i="12"/>
  <c r="DM84" i="12"/>
  <c r="KE84" i="12"/>
  <c r="MG84" i="12"/>
  <c r="EF84" i="12"/>
  <c r="MN84" i="12"/>
  <c r="DP84" i="12"/>
  <c r="EL84" i="12"/>
  <c r="CE84" i="12"/>
  <c r="AF84" i="12"/>
  <c r="JO84" i="12"/>
  <c r="NQ84" i="12"/>
  <c r="GD84" i="12"/>
  <c r="IK84" i="12"/>
  <c r="HM84" i="12"/>
  <c r="DN84" i="12"/>
  <c r="LB84" i="12"/>
  <c r="BW84" i="12"/>
  <c r="DH84" i="12"/>
  <c r="MP84" i="12"/>
  <c r="JH84" i="12"/>
  <c r="BN84" i="12"/>
  <c r="AQ84" i="12"/>
  <c r="MA84" i="12"/>
  <c r="FF84" i="12"/>
  <c r="FJ84" i="12"/>
  <c r="KA84" i="12"/>
  <c r="IT84" i="12"/>
  <c r="MS84" i="12"/>
  <c r="GB84" i="12"/>
  <c r="CM84" i="12"/>
  <c r="HA84" i="12"/>
  <c r="MR84" i="12"/>
  <c r="CW84" i="12"/>
  <c r="DS84" i="12"/>
  <c r="DA84" i="12"/>
  <c r="CP84" i="12"/>
  <c r="JC84" i="12"/>
  <c r="FC84" i="12"/>
  <c r="EB84" i="12"/>
  <c r="MX84" i="12"/>
  <c r="BY84" i="12"/>
  <c r="JM84" i="12"/>
  <c r="MO84" i="12"/>
  <c r="EU84" i="12"/>
  <c r="CF84" i="12"/>
  <c r="NP84" i="12"/>
  <c r="AM84" i="12"/>
  <c r="HX84" i="12"/>
  <c r="ES84" i="12"/>
  <c r="KM84" i="12"/>
  <c r="BB84" i="12"/>
  <c r="KP84" i="12"/>
  <c r="BI84" i="12"/>
  <c r="DY84" i="12"/>
  <c r="IV84" i="12"/>
  <c r="LE84" i="12"/>
  <c r="JF84" i="12"/>
  <c r="KC84" i="12"/>
  <c r="GC84" i="12"/>
  <c r="KR84" i="12"/>
  <c r="GR84" i="12"/>
  <c r="FR84" i="12"/>
  <c r="NF84" i="12"/>
  <c r="GX84" i="12"/>
  <c r="FL84" i="12"/>
  <c r="NV84" i="12"/>
  <c r="KH84" i="12"/>
  <c r="ET84" i="12"/>
  <c r="BK84" i="12"/>
  <c r="CB84" i="12"/>
  <c r="KY84" i="12"/>
  <c r="FN84" i="12"/>
  <c r="AR84" i="12"/>
  <c r="AG84" i="12"/>
  <c r="DK84" i="12"/>
  <c r="GZ84" i="12"/>
  <c r="DL84" i="12"/>
  <c r="BR84" i="12"/>
  <c r="MW84" i="12"/>
  <c r="FU84" i="12"/>
  <c r="FO84" i="12"/>
  <c r="HD84" i="12"/>
  <c r="NW84" i="12"/>
  <c r="IG84" i="12"/>
  <c r="EH84" i="12"/>
  <c r="OA84" i="12"/>
  <c r="BX84" i="12"/>
  <c r="EC84" i="12"/>
  <c r="KS84" i="12"/>
  <c r="NU84" i="12"/>
  <c r="IA84" i="12"/>
  <c r="CZ84" i="12"/>
  <c r="DQ84" i="12"/>
  <c r="BG84" i="12"/>
  <c r="NC84" i="12"/>
  <c r="AJ84" i="12"/>
  <c r="AN84" i="12"/>
  <c r="JE84" i="12"/>
  <c r="GE84" i="12"/>
  <c r="HR84" i="12"/>
  <c r="GH84" i="12"/>
  <c r="LX84" i="12"/>
  <c r="MK84" i="12"/>
  <c r="ED84" i="12"/>
  <c r="EA84" i="12"/>
  <c r="DV84" i="12"/>
  <c r="JW84" i="12"/>
  <c r="FW84" i="12"/>
  <c r="DF84" i="12"/>
  <c r="AZ84" i="12"/>
  <c r="MJ84" i="12"/>
  <c r="HN84" i="12"/>
  <c r="AS84" i="12"/>
  <c r="NR84" i="12"/>
  <c r="FT84" i="12"/>
  <c r="FG84" i="12"/>
  <c r="CV84" i="12"/>
  <c r="FP84" i="12"/>
  <c r="LQ84" i="12"/>
  <c r="EN84" i="12"/>
  <c r="LT84" i="12"/>
  <c r="LD84" i="12"/>
  <c r="AW84" i="12"/>
  <c r="AL84" i="12"/>
  <c r="DR84" i="12"/>
  <c r="EG84" i="12"/>
  <c r="LC84" i="12"/>
  <c r="HC84" i="12"/>
  <c r="LL84" i="12"/>
  <c r="HL84" i="12"/>
  <c r="FB84" i="12"/>
  <c r="KU84" i="12"/>
  <c r="EO84" i="12"/>
  <c r="FS84" i="12"/>
  <c r="LS84" i="12"/>
  <c r="JK84" i="12"/>
  <c r="JG84" i="12"/>
  <c r="GV84" i="12"/>
  <c r="EK84" i="12"/>
  <c r="CA84" i="12"/>
  <c r="GJ84" i="12"/>
  <c r="GF84" i="12"/>
  <c r="LH84" i="12"/>
  <c r="BM84" i="12"/>
  <c r="MT84" i="12"/>
  <c r="EX84" i="12"/>
  <c r="CG84" i="12"/>
  <c r="DB84" i="12"/>
  <c r="HS84" i="12"/>
  <c r="IH84" i="12"/>
  <c r="AT84" i="12"/>
  <c r="JA84" i="12"/>
  <c r="GQ84" i="12"/>
  <c r="IP84" i="12"/>
  <c r="GI84" i="12"/>
  <c r="CD84" i="12"/>
  <c r="JN84" i="12"/>
  <c r="KK84" i="12"/>
  <c r="BT84" i="12"/>
  <c r="LJ84" i="12"/>
  <c r="GA84" i="12"/>
  <c r="EM84" i="12"/>
  <c r="IU84" i="12"/>
  <c r="NY84" i="12"/>
  <c r="IJ84" i="12"/>
  <c r="DD84" i="12"/>
  <c r="CY84" i="12"/>
  <c r="IX84" i="12"/>
  <c r="NL84" i="12"/>
  <c r="BF84" i="12"/>
  <c r="GK84" i="12"/>
  <c r="GN84" i="12"/>
  <c r="FA84" i="12"/>
  <c r="EV84" i="12"/>
  <c r="KQ84" i="12"/>
  <c r="IF84" i="12"/>
  <c r="FV84" i="12"/>
  <c r="IR84" i="12"/>
  <c r="GY84" i="12"/>
  <c r="HV84" i="12"/>
  <c r="AE84" i="12"/>
  <c r="MQ84" i="12"/>
  <c r="CX84" i="12"/>
  <c r="HP84" i="12"/>
  <c r="MM84" i="12"/>
  <c r="MU84" i="12"/>
  <c r="NB84" i="12"/>
  <c r="AK84" i="12"/>
  <c r="ID84" i="12"/>
  <c r="KG84" i="12"/>
  <c r="IL84" i="12"/>
  <c r="DC84" i="12"/>
  <c r="CU84" i="12"/>
  <c r="IO84" i="12"/>
  <c r="GT84" i="12"/>
  <c r="MI84" i="12"/>
  <c r="IC84" i="12"/>
  <c r="MF84" i="12"/>
  <c r="JU84" i="12"/>
  <c r="HK84" i="12"/>
  <c r="NE84" i="12"/>
  <c r="KZ84" i="12"/>
  <c r="HH84" i="12"/>
  <c r="BJ84" i="12"/>
  <c r="EZ84" i="12"/>
  <c r="BQ84" i="12"/>
  <c r="ML84" i="12"/>
  <c r="NX84" i="12"/>
  <c r="BL84" i="12"/>
  <c r="BA84" i="12"/>
  <c r="EQ84" i="12"/>
  <c r="FE84" i="12"/>
  <c r="HE84" i="12"/>
  <c r="LF84" i="12"/>
  <c r="NA84" i="12"/>
  <c r="FY84" i="12"/>
  <c r="BZ84" i="12"/>
  <c r="LA84" i="12"/>
  <c r="JB84" i="12"/>
  <c r="GG84" i="12"/>
  <c r="FZ84" i="12"/>
  <c r="MZ84" i="12"/>
  <c r="KO84" i="12"/>
  <c r="IE84" i="12"/>
  <c r="DG84" i="12"/>
  <c r="CJ84" i="12"/>
  <c r="EE84" i="12"/>
  <c r="DI84" i="12"/>
  <c r="LR84" i="12"/>
  <c r="CQ84" i="12"/>
  <c r="HU84" i="12"/>
  <c r="BU84" i="12"/>
  <c r="FH84" i="12"/>
  <c r="KT84" i="12"/>
  <c r="AP84" i="12"/>
  <c r="AC84" i="12"/>
  <c r="NN84" i="12"/>
  <c r="HT84" i="12"/>
  <c r="CH84" i="12"/>
  <c r="EJ84" i="12"/>
  <c r="LN84" i="12"/>
  <c r="KX84" i="12"/>
  <c r="BH84" i="12"/>
  <c r="FK84" i="12"/>
  <c r="MD84" i="12"/>
  <c r="JQ84" i="12"/>
  <c r="KF84" i="12"/>
  <c r="JJ84" i="12"/>
  <c r="JZ84" i="12"/>
  <c r="AI84" i="12"/>
  <c r="IW84" i="12"/>
  <c r="LK84" i="12"/>
  <c r="CI84" i="12"/>
  <c r="IZ84" i="12"/>
  <c r="GP84" i="12"/>
  <c r="AV84" i="12"/>
  <c r="JY84" i="12"/>
  <c r="OB84" i="12"/>
  <c r="BE84" i="12"/>
  <c r="CR84" i="12"/>
  <c r="JL84" i="12"/>
  <c r="AA89" i="8"/>
  <c r="P88" i="12"/>
  <c r="HC50" i="12"/>
  <c r="NO50" i="12"/>
  <c r="JK50" i="12"/>
  <c r="FQ50" i="12"/>
  <c r="JP50" i="12"/>
  <c r="DS50" i="12"/>
  <c r="JD50" i="12"/>
  <c r="KR50" i="12"/>
  <c r="CG50" i="12"/>
  <c r="BI50" i="12"/>
  <c r="FV50" i="12"/>
  <c r="FI50" i="12"/>
  <c r="AJ50" i="12"/>
  <c r="BY50" i="12"/>
  <c r="NK50" i="12"/>
  <c r="GM50" i="12"/>
  <c r="BL50" i="12"/>
  <c r="EE50" i="12"/>
  <c r="DT50" i="12"/>
  <c r="DK50" i="12"/>
  <c r="FC50" i="12"/>
  <c r="CN50" i="12"/>
  <c r="IG50" i="12"/>
  <c r="KY50" i="12"/>
  <c r="FE50" i="12"/>
  <c r="BA50" i="12"/>
  <c r="CY50" i="12"/>
  <c r="IJ50" i="12"/>
  <c r="DB50" i="12"/>
  <c r="EP50" i="12"/>
  <c r="GX50" i="12"/>
  <c r="MX50" i="12"/>
  <c r="BW50" i="12"/>
  <c r="JG50" i="12"/>
  <c r="LX50" i="12"/>
  <c r="FS50" i="12"/>
  <c r="JW50" i="12"/>
  <c r="CM50" i="12"/>
  <c r="FJ50" i="12"/>
  <c r="ET50" i="12"/>
  <c r="KI50" i="12"/>
  <c r="KO50" i="12"/>
  <c r="HN50" i="12"/>
  <c r="FF50" i="12"/>
  <c r="LZ50" i="12"/>
  <c r="IU50" i="12"/>
  <c r="AD50" i="12"/>
  <c r="CE50" i="12"/>
  <c r="HP50" i="12"/>
  <c r="NA50" i="12"/>
  <c r="IM50" i="12"/>
  <c r="KA50" i="12"/>
  <c r="IH50" i="12"/>
  <c r="DA50" i="12"/>
  <c r="AI50" i="12"/>
  <c r="LH50" i="12"/>
  <c r="EZ50" i="12"/>
  <c r="LV50" i="12"/>
  <c r="JY50" i="12"/>
  <c r="LC50" i="12"/>
  <c r="BQ50" i="12"/>
  <c r="KF50" i="12"/>
  <c r="CO50" i="12"/>
  <c r="HR50" i="12"/>
  <c r="AY50" i="12"/>
  <c r="FZ50" i="12"/>
  <c r="JB50" i="12"/>
  <c r="FD50" i="12"/>
  <c r="KM50" i="12"/>
  <c r="NF50" i="12"/>
  <c r="GV50" i="12"/>
  <c r="MG50" i="12"/>
  <c r="HS50" i="12"/>
  <c r="MK50" i="12"/>
  <c r="NY50" i="12"/>
  <c r="CF50" i="12"/>
  <c r="AU50" i="12"/>
  <c r="HI50" i="12"/>
  <c r="FR50" i="12"/>
  <c r="GU50" i="12"/>
  <c r="AE50" i="12"/>
  <c r="NW50" i="12"/>
  <c r="MB50" i="12"/>
  <c r="MQ50" i="12"/>
  <c r="LG50" i="12"/>
  <c r="FH50" i="12"/>
  <c r="ER50" i="12"/>
  <c r="GL50" i="12"/>
  <c r="JZ50" i="12"/>
  <c r="KQ50" i="12"/>
  <c r="BP50" i="12"/>
  <c r="DO50" i="12"/>
  <c r="LB50" i="12"/>
  <c r="LM50" i="12"/>
  <c r="GY50" i="12"/>
  <c r="LQ50" i="12"/>
  <c r="LI50" i="12"/>
  <c r="NV50" i="12"/>
  <c r="GW50" i="12"/>
  <c r="DF50" i="12"/>
  <c r="OC50" i="12"/>
  <c r="IE50" i="12"/>
  <c r="HQ50" i="12"/>
  <c r="EX50" i="12"/>
  <c r="EH50" i="12"/>
  <c r="BF50" i="12"/>
  <c r="LS50" i="12"/>
  <c r="JR50" i="12"/>
  <c r="MR50" i="12"/>
  <c r="MO50" i="12"/>
  <c r="MD50" i="12"/>
  <c r="CT50" i="12"/>
  <c r="MF50" i="12"/>
  <c r="JV50" i="12"/>
  <c r="NP50" i="12"/>
  <c r="ML50" i="12"/>
  <c r="GE50" i="12"/>
  <c r="KW50" i="12"/>
  <c r="KH50" i="12"/>
  <c r="CB50" i="12"/>
  <c r="EK50" i="12"/>
  <c r="LN50" i="12"/>
  <c r="CA50" i="12"/>
  <c r="AQ50" i="12"/>
  <c r="IP50" i="12"/>
  <c r="LO50" i="12"/>
  <c r="HK50" i="12"/>
  <c r="IB50" i="12"/>
  <c r="AR50" i="12"/>
  <c r="IV50" i="12"/>
  <c r="GT50" i="12"/>
  <c r="FY50" i="12"/>
  <c r="JF50" i="12"/>
  <c r="GR50" i="12"/>
  <c r="BC50" i="12"/>
  <c r="NU50" i="12"/>
  <c r="LK50" i="12"/>
  <c r="DQ50" i="12"/>
  <c r="HM50" i="12"/>
  <c r="KC50" i="12"/>
  <c r="IZ50" i="12"/>
  <c r="KJ50" i="12"/>
  <c r="BD50" i="12"/>
  <c r="DM50" i="12"/>
  <c r="CK50" i="12"/>
  <c r="EU50" i="12"/>
  <c r="EO50" i="12"/>
  <c r="NI50" i="12"/>
  <c r="NQ50" i="12"/>
  <c r="FA50" i="12"/>
  <c r="BU50" i="12"/>
  <c r="DV50" i="12"/>
  <c r="GK50" i="12"/>
  <c r="JX50" i="12"/>
  <c r="GB50" i="12"/>
  <c r="KL50" i="12"/>
  <c r="KZ50" i="12"/>
  <c r="FX50" i="12"/>
  <c r="CI50" i="12"/>
  <c r="MZ50" i="12"/>
  <c r="KP50" i="12"/>
  <c r="FN50" i="12"/>
  <c r="HY50" i="12"/>
  <c r="JH50" i="12"/>
  <c r="OB50" i="12"/>
  <c r="AN50" i="12"/>
  <c r="CW50" i="12"/>
  <c r="AX50" i="12"/>
  <c r="LF50" i="12"/>
  <c r="FK50" i="12"/>
  <c r="DD50" i="12"/>
  <c r="DJ50" i="12"/>
  <c r="JC50" i="12"/>
  <c r="AF50" i="12"/>
  <c r="AW50" i="12"/>
  <c r="DX50" i="12"/>
  <c r="KT50" i="12"/>
  <c r="NX50" i="12"/>
  <c r="CS50" i="12"/>
  <c r="CZ50" i="12"/>
  <c r="JN50" i="12"/>
  <c r="DE50" i="12"/>
  <c r="AT50" i="12"/>
  <c r="ME50" i="12"/>
  <c r="FW50" i="12"/>
  <c r="IA50" i="12"/>
  <c r="MU50" i="12"/>
  <c r="NN50" i="12"/>
  <c r="IQ50" i="12"/>
  <c r="ND50" i="12"/>
  <c r="AZ50" i="12"/>
  <c r="EV50" i="12"/>
  <c r="FO50" i="12"/>
  <c r="EY50" i="12"/>
  <c r="KN50" i="12"/>
  <c r="JE50" i="12"/>
  <c r="IX50" i="12"/>
  <c r="GQ50" i="12"/>
  <c r="LD50" i="12"/>
  <c r="NE50" i="12"/>
  <c r="IF50" i="12"/>
  <c r="NB50" i="12"/>
  <c r="JA50" i="12"/>
  <c r="JO50" i="12"/>
  <c r="GP50" i="12"/>
  <c r="DC50" i="12"/>
  <c r="NT50" i="12"/>
  <c r="LJ50" i="12"/>
  <c r="LT50" i="12"/>
  <c r="MM50" i="12"/>
  <c r="GJ50" i="12"/>
  <c r="NH50" i="12"/>
  <c r="CP50" i="12"/>
  <c r="BB50" i="12"/>
  <c r="CU50" i="12"/>
  <c r="EJ50" i="12"/>
  <c r="FG50" i="12"/>
  <c r="MV50" i="12"/>
  <c r="NC50" i="12"/>
  <c r="DN50" i="12"/>
  <c r="KK50" i="12"/>
  <c r="BH50" i="12"/>
  <c r="LP50" i="12"/>
  <c r="LL50" i="12"/>
  <c r="BV50" i="12"/>
  <c r="AH50" i="12"/>
  <c r="CD50" i="12"/>
  <c r="BZ50" i="12"/>
  <c r="DY50" i="12"/>
  <c r="BN50" i="12"/>
  <c r="MY50" i="12"/>
  <c r="LE50" i="12"/>
  <c r="EC50" i="12"/>
  <c r="LA50" i="12"/>
  <c r="GF50" i="12"/>
  <c r="EA50" i="12"/>
  <c r="AM50" i="12"/>
  <c r="NM50" i="12"/>
  <c r="HD50" i="12"/>
  <c r="GC50" i="12"/>
  <c r="CQ50" i="12"/>
  <c r="DG50" i="12"/>
  <c r="BE50" i="12"/>
  <c r="HT50" i="12"/>
  <c r="EL50" i="12"/>
  <c r="FT50" i="12"/>
  <c r="MT50" i="12"/>
  <c r="HH50" i="12"/>
  <c r="MH50" i="12"/>
  <c r="KE50" i="12"/>
  <c r="LR50" i="12"/>
  <c r="HX50" i="12"/>
  <c r="DW50" i="12"/>
  <c r="AS50" i="12"/>
  <c r="CJ50" i="12"/>
  <c r="IT50" i="12"/>
  <c r="DZ50" i="12"/>
  <c r="HW50" i="12"/>
  <c r="CR50" i="12"/>
  <c r="EB50" i="12"/>
  <c r="NR50" i="12"/>
  <c r="GI50" i="12"/>
  <c r="KU50" i="12"/>
  <c r="DL50" i="12"/>
  <c r="GZ50" i="12"/>
  <c r="NS50" i="12"/>
  <c r="EF50" i="12"/>
  <c r="EN50" i="12"/>
  <c r="HV50" i="12"/>
  <c r="BT50" i="12"/>
  <c r="GG50" i="12"/>
  <c r="IO50" i="12"/>
  <c r="AG50" i="12"/>
  <c r="HB50" i="12"/>
  <c r="DH50" i="12"/>
  <c r="ES50" i="12"/>
  <c r="CH50" i="12"/>
  <c r="GO50" i="12"/>
  <c r="BS50" i="12"/>
  <c r="DP50" i="12"/>
  <c r="JL50" i="12"/>
  <c r="KB50" i="12"/>
  <c r="IS50" i="12"/>
  <c r="DU50" i="12"/>
  <c r="EW50" i="12"/>
  <c r="MP50" i="12"/>
  <c r="MC50" i="12"/>
  <c r="MW50" i="12"/>
  <c r="KS50" i="12"/>
  <c r="BR50" i="12"/>
  <c r="IL50" i="12"/>
  <c r="NG50" i="12"/>
  <c r="BM50" i="12"/>
  <c r="FL50" i="12"/>
  <c r="JI50" i="12"/>
  <c r="KD50" i="12"/>
  <c r="CV50" i="12"/>
  <c r="MS50" i="12"/>
  <c r="IY50" i="12"/>
  <c r="EQ50" i="12"/>
  <c r="MJ50" i="12"/>
  <c r="MA50" i="12"/>
  <c r="AO50" i="12"/>
  <c r="JT50" i="12"/>
  <c r="JU50" i="12"/>
  <c r="NJ50" i="12"/>
  <c r="BO50" i="12"/>
  <c r="LW50" i="12"/>
  <c r="GS50" i="12"/>
  <c r="HO50" i="12"/>
  <c r="KX50" i="12"/>
  <c r="AC50" i="12"/>
  <c r="HF50" i="12"/>
  <c r="HU50" i="12"/>
  <c r="IN50" i="12"/>
  <c r="OA50" i="12"/>
  <c r="NL50" i="12"/>
  <c r="AV50" i="12"/>
  <c r="CX50" i="12"/>
  <c r="MN50" i="12"/>
  <c r="IC50" i="12"/>
  <c r="EI50" i="12"/>
  <c r="FM50" i="12"/>
  <c r="HL50" i="12"/>
  <c r="ID50" i="12"/>
  <c r="JS50" i="12"/>
  <c r="BJ50" i="12"/>
  <c r="DR50" i="12"/>
  <c r="HJ50" i="12"/>
  <c r="EG50" i="12"/>
  <c r="FU50" i="12"/>
  <c r="JM50" i="12"/>
  <c r="IK50" i="12"/>
  <c r="HE50" i="12"/>
  <c r="FP50" i="12"/>
  <c r="BG50" i="12"/>
  <c r="HZ50" i="12"/>
  <c r="LU50" i="12"/>
  <c r="GH50" i="12"/>
  <c r="HA50" i="12"/>
  <c r="BX50" i="12"/>
  <c r="CL50" i="12"/>
  <c r="JQ50" i="12"/>
  <c r="IW50" i="12"/>
  <c r="EM50" i="12"/>
  <c r="HG50" i="12"/>
  <c r="GA50" i="12"/>
  <c r="II50" i="12"/>
  <c r="FB50" i="12"/>
  <c r="DI50" i="12"/>
  <c r="BK50" i="12"/>
  <c r="KV50" i="12"/>
  <c r="MI50" i="12"/>
  <c r="LY50" i="12"/>
  <c r="JJ50" i="12"/>
  <c r="IR50" i="12"/>
  <c r="AP50" i="12"/>
  <c r="ED50" i="12"/>
  <c r="CC50" i="12"/>
  <c r="NZ50" i="12"/>
  <c r="AK50" i="12"/>
  <c r="KG50" i="12"/>
  <c r="GD50" i="12"/>
  <c r="AL50" i="12"/>
  <c r="GN50" i="12"/>
  <c r="C70" i="16"/>
  <c r="AF70" i="16"/>
  <c r="AK70" i="16"/>
  <c r="J70" i="16"/>
  <c r="U70" i="16"/>
  <c r="V70" i="16"/>
  <c r="P70" i="16"/>
  <c r="I70" i="16"/>
  <c r="M70" i="16"/>
  <c r="G70" i="16"/>
  <c r="R70" i="16"/>
  <c r="Q70" i="16"/>
  <c r="AC70" i="16"/>
  <c r="S70" i="16"/>
  <c r="AH70" i="16"/>
  <c r="T70" i="16"/>
  <c r="AG70" i="16"/>
  <c r="Y70" i="16"/>
  <c r="AI70" i="16"/>
  <c r="AB70" i="16"/>
  <c r="E70" i="16"/>
  <c r="AD70" i="16"/>
  <c r="Z70" i="16"/>
  <c r="N70" i="16"/>
  <c r="X70" i="16"/>
  <c r="AA70" i="16"/>
  <c r="D70" i="16"/>
  <c r="F70" i="16"/>
  <c r="K70" i="16"/>
  <c r="W70" i="16"/>
  <c r="AJ70" i="16"/>
  <c r="H70" i="16"/>
  <c r="AE70" i="16"/>
  <c r="L70" i="16"/>
  <c r="O70" i="16"/>
  <c r="AL70" i="16"/>
  <c r="Y65" i="16"/>
  <c r="AF65" i="16"/>
  <c r="AC65" i="16"/>
  <c r="J65" i="16"/>
  <c r="M65" i="16"/>
  <c r="AE65" i="16"/>
  <c r="AG65" i="16"/>
  <c r="Z65" i="16"/>
  <c r="G65" i="16"/>
  <c r="P65" i="16"/>
  <c r="D65" i="16"/>
  <c r="AH65" i="16"/>
  <c r="AI65" i="16"/>
  <c r="F65" i="16"/>
  <c r="X65" i="16"/>
  <c r="T65" i="16"/>
  <c r="E65" i="16"/>
  <c r="C65" i="16"/>
  <c r="O65" i="16"/>
  <c r="W65" i="16"/>
  <c r="Q65" i="16"/>
  <c r="I65" i="16"/>
  <c r="AJ65" i="16"/>
  <c r="R65" i="16"/>
  <c r="AL65" i="16"/>
  <c r="V65" i="16"/>
  <c r="H65" i="16"/>
  <c r="AD65" i="16"/>
  <c r="AB65" i="16"/>
  <c r="S65" i="16"/>
  <c r="L65" i="16"/>
  <c r="AA65" i="16"/>
  <c r="U65" i="16"/>
  <c r="K65" i="16"/>
  <c r="AK65" i="16"/>
  <c r="N65" i="16"/>
  <c r="GP83" i="12"/>
  <c r="MC83" i="12"/>
  <c r="IZ83" i="12"/>
  <c r="MW83" i="12"/>
  <c r="BR83" i="12"/>
  <c r="GX83" i="12"/>
  <c r="DD83" i="12"/>
  <c r="JR83" i="12"/>
  <c r="CN83" i="12"/>
  <c r="HL83" i="12"/>
  <c r="AH83" i="12"/>
  <c r="JJ83" i="12"/>
  <c r="LC83" i="12"/>
  <c r="LA83" i="12"/>
  <c r="BD83" i="12"/>
  <c r="EW83" i="12"/>
  <c r="KD83" i="12"/>
  <c r="JQ83" i="12"/>
  <c r="NS83" i="12"/>
  <c r="NL83" i="12"/>
  <c r="AD83" i="12"/>
  <c r="DQ83" i="12"/>
  <c r="NO83" i="12"/>
  <c r="MU83" i="12"/>
  <c r="KX83" i="12"/>
  <c r="FE83" i="12"/>
  <c r="HE83" i="12"/>
  <c r="JA83" i="12"/>
  <c r="DF83" i="12"/>
  <c r="IU83" i="12"/>
  <c r="ED83" i="12"/>
  <c r="KU83" i="12"/>
  <c r="DM83" i="12"/>
  <c r="KN83" i="12"/>
  <c r="KA83" i="12"/>
  <c r="NH83" i="12"/>
  <c r="NC83" i="12"/>
  <c r="FB83" i="12"/>
  <c r="GZ83" i="12"/>
  <c r="LI83" i="12"/>
  <c r="KJ83" i="12"/>
  <c r="BF83" i="12"/>
  <c r="HY83" i="12"/>
  <c r="JY83" i="12"/>
  <c r="FI83" i="12"/>
  <c r="LD83" i="12"/>
  <c r="KG83" i="12"/>
  <c r="KZ83" i="12"/>
  <c r="CT83" i="12"/>
  <c r="EU83" i="12"/>
  <c r="GI83" i="12"/>
  <c r="LB83" i="12"/>
  <c r="FA83" i="12"/>
  <c r="KI83" i="12"/>
  <c r="FC83" i="12"/>
  <c r="LU83" i="12"/>
  <c r="EP83" i="12"/>
  <c r="IB83" i="12"/>
  <c r="EB83" i="12"/>
  <c r="AU83" i="12"/>
  <c r="ET83" i="12"/>
  <c r="BT83" i="12"/>
  <c r="LJ83" i="12"/>
  <c r="EV83" i="12"/>
  <c r="AL83" i="12"/>
  <c r="GB83" i="12"/>
  <c r="BI83" i="12"/>
  <c r="CS83" i="12"/>
  <c r="DL83" i="12"/>
  <c r="IW83" i="12"/>
  <c r="GH83" i="12"/>
  <c r="FY83" i="12"/>
  <c r="KB83" i="12"/>
  <c r="CQ83" i="12"/>
  <c r="ID83" i="12"/>
  <c r="NB83" i="12"/>
  <c r="HB83" i="12"/>
  <c r="MH83" i="12"/>
  <c r="GF83" i="12"/>
  <c r="IH83" i="12"/>
  <c r="CR83" i="12"/>
  <c r="AN83" i="12"/>
  <c r="JZ83" i="12"/>
  <c r="NI83" i="12"/>
  <c r="LZ83" i="12"/>
  <c r="KC83" i="12"/>
  <c r="LW83" i="12"/>
  <c r="EZ83" i="12"/>
  <c r="GL83" i="12"/>
  <c r="MJ83" i="12"/>
  <c r="HQ83" i="12"/>
  <c r="EC83" i="12"/>
  <c r="IY83" i="12"/>
  <c r="CX83" i="12"/>
  <c r="FW83" i="12"/>
  <c r="LH83" i="12"/>
  <c r="AY83" i="12"/>
  <c r="GR83" i="12"/>
  <c r="KE83" i="12"/>
  <c r="BV83" i="12"/>
  <c r="IX83" i="12"/>
  <c r="BC83" i="12"/>
  <c r="LK83" i="12"/>
  <c r="JB83" i="12"/>
  <c r="NF83" i="12"/>
  <c r="NZ83" i="12"/>
  <c r="KF83" i="12"/>
  <c r="JU83" i="12"/>
  <c r="HM83" i="12"/>
  <c r="BK83" i="12"/>
  <c r="BW83" i="12"/>
  <c r="DO83" i="12"/>
  <c r="AV83" i="12"/>
  <c r="BZ83" i="12"/>
  <c r="CD83" i="12"/>
  <c r="DR83" i="12"/>
  <c r="NK83" i="12"/>
  <c r="GE83" i="12"/>
  <c r="BY83" i="12"/>
  <c r="HH83" i="12"/>
  <c r="LE83" i="12"/>
  <c r="MA83" i="12"/>
  <c r="DV83" i="12"/>
  <c r="KY83" i="12"/>
  <c r="AS83" i="12"/>
  <c r="ME83" i="12"/>
  <c r="JV83" i="12"/>
  <c r="CU83" i="12"/>
  <c r="AO83" i="12"/>
  <c r="FU83" i="12"/>
  <c r="IG83" i="12"/>
  <c r="MN83" i="12"/>
  <c r="DW83" i="12"/>
  <c r="BS83" i="12"/>
  <c r="AE83" i="12"/>
  <c r="FK83" i="12"/>
  <c r="DS83" i="12"/>
  <c r="EM83" i="12"/>
  <c r="FG83" i="12"/>
  <c r="GA83" i="12"/>
  <c r="AP83" i="12"/>
  <c r="CB83" i="12"/>
  <c r="LY83" i="12"/>
  <c r="DZ83" i="12"/>
  <c r="OB83" i="12"/>
  <c r="FS83" i="12"/>
  <c r="DE83" i="12"/>
  <c r="BM83" i="12"/>
  <c r="MY83" i="12"/>
  <c r="MD83" i="12"/>
  <c r="GD83" i="12"/>
  <c r="OC83" i="12"/>
  <c r="OA83" i="12"/>
  <c r="LT83" i="12"/>
  <c r="AR83" i="12"/>
  <c r="JT83" i="12"/>
  <c r="JS83" i="12"/>
  <c r="EE83" i="12"/>
  <c r="BJ83" i="12"/>
  <c r="FH83" i="12"/>
  <c r="HP83" i="12"/>
  <c r="IJ83" i="12"/>
  <c r="JD83" i="12"/>
  <c r="GU83" i="12"/>
  <c r="EL83" i="12"/>
  <c r="MB83" i="12"/>
  <c r="IA83" i="12"/>
  <c r="JG83" i="12"/>
  <c r="AT83" i="12"/>
  <c r="HI83" i="12"/>
  <c r="DY83" i="12"/>
  <c r="CG83" i="12"/>
  <c r="BL83" i="12"/>
  <c r="AQ83" i="12"/>
  <c r="GG83" i="12"/>
  <c r="LX83" i="12"/>
  <c r="MI83" i="12"/>
  <c r="CI83" i="12"/>
  <c r="DU83" i="12"/>
  <c r="HF83" i="12"/>
  <c r="MP83" i="12"/>
  <c r="CY83" i="12"/>
  <c r="GW83" i="12"/>
  <c r="KS83" i="12"/>
  <c r="LM83" i="12"/>
  <c r="MG83" i="12"/>
  <c r="JX83" i="12"/>
  <c r="HO83" i="12"/>
  <c r="FF83" i="12"/>
  <c r="DX83" i="12"/>
  <c r="IF83" i="12"/>
  <c r="EA83" i="12"/>
  <c r="BG83" i="12"/>
  <c r="IL83" i="12"/>
  <c r="ES83" i="12"/>
  <c r="EO83" i="12"/>
  <c r="DT83" i="12"/>
  <c r="EK83" i="12"/>
  <c r="MX83" i="12"/>
  <c r="FT83" i="12"/>
  <c r="BO83" i="12"/>
  <c r="KM83" i="12"/>
  <c r="AZ83" i="12"/>
  <c r="HV83" i="12"/>
  <c r="EN83" i="12"/>
  <c r="HU83" i="12"/>
  <c r="NE83" i="12"/>
  <c r="NY83" i="12"/>
  <c r="AF83" i="12"/>
  <c r="NA83" i="12"/>
  <c r="KR83" i="12"/>
  <c r="II83" i="12"/>
  <c r="FZ83" i="12"/>
  <c r="HX83" i="12"/>
  <c r="FX83" i="12"/>
  <c r="LR83" i="12"/>
  <c r="EI83" i="12"/>
  <c r="JL83" i="12"/>
  <c r="IO83" i="12"/>
  <c r="IK83" i="12"/>
  <c r="CV83" i="12"/>
  <c r="LQ83" i="12"/>
  <c r="ND83" i="12"/>
  <c r="ML83" i="12"/>
  <c r="IT83" i="12"/>
  <c r="MM83" i="12"/>
  <c r="CP83" i="12"/>
  <c r="GC83" i="12"/>
  <c r="LN83" i="12"/>
  <c r="GK83" i="12"/>
  <c r="HJ83" i="12"/>
  <c r="IM83" i="12"/>
  <c r="BE83" i="12"/>
  <c r="NU83" i="12"/>
  <c r="LL83" i="12"/>
  <c r="JC83" i="12"/>
  <c r="GT83" i="12"/>
  <c r="CC83" i="12"/>
  <c r="FP83" i="12"/>
  <c r="MQ83" i="12"/>
  <c r="FL83" i="12"/>
  <c r="AG83" i="12"/>
  <c r="KW83" i="12"/>
  <c r="IC83" i="12"/>
  <c r="IR83" i="12"/>
  <c r="CE83" i="12"/>
  <c r="FV83" i="12"/>
  <c r="MV83" i="12"/>
  <c r="DG83" i="12"/>
  <c r="FR83" i="12"/>
  <c r="HA83" i="12"/>
  <c r="DJ83" i="12"/>
  <c r="AI83" i="12"/>
  <c r="BH83" i="12"/>
  <c r="CL83" i="12"/>
  <c r="JM83" i="12"/>
  <c r="CH83" i="12"/>
  <c r="AC83" i="12"/>
  <c r="MF83" i="12"/>
  <c r="JW83" i="12"/>
  <c r="HN83" i="12"/>
  <c r="NW83" i="12"/>
  <c r="GO83" i="12"/>
  <c r="NP83" i="12"/>
  <c r="IN83" i="12"/>
  <c r="DI83" i="12"/>
  <c r="HW83" i="12"/>
  <c r="DB83" i="12"/>
  <c r="NM83" i="12"/>
  <c r="HZ83" i="12"/>
  <c r="EF83" i="12"/>
  <c r="CZ83" i="12"/>
  <c r="LF83" i="12"/>
  <c r="KK83" i="12"/>
  <c r="JO83" i="12"/>
  <c r="IQ83" i="12"/>
  <c r="JP83" i="12"/>
  <c r="KO83" i="12"/>
  <c r="DK83" i="12"/>
  <c r="KL83" i="12"/>
  <c r="DH83" i="12"/>
  <c r="AW83" i="12"/>
  <c r="MZ83" i="12"/>
  <c r="KQ83" i="12"/>
  <c r="IE83" i="12"/>
  <c r="AM83" i="12"/>
  <c r="HR83" i="12"/>
  <c r="CM83" i="12"/>
  <c r="LP83" i="12"/>
  <c r="KP83" i="12"/>
  <c r="AX83" i="12"/>
  <c r="MS83" i="12"/>
  <c r="CF83" i="12"/>
  <c r="JE83" i="12"/>
  <c r="HC83" i="12"/>
  <c r="JN83" i="12"/>
  <c r="CJ83" i="12"/>
  <c r="BN83" i="12"/>
  <c r="CO83" i="12"/>
  <c r="DN83" i="12"/>
  <c r="EQ83" i="12"/>
  <c r="LS83" i="12"/>
  <c r="EJ83" i="12"/>
  <c r="LO83" i="12"/>
  <c r="EG83" i="12"/>
  <c r="BQ83" i="12"/>
  <c r="NT83" i="12"/>
  <c r="EY83" i="12"/>
  <c r="JH83" i="12"/>
  <c r="BP83" i="12"/>
  <c r="KT83" i="12"/>
  <c r="FO83" i="12"/>
  <c r="JI83" i="12"/>
  <c r="BX83" i="12"/>
  <c r="DC83" i="12"/>
  <c r="EH83" i="12"/>
  <c r="AJ83" i="12"/>
  <c r="GV83" i="12"/>
  <c r="GQ83" i="12"/>
  <c r="AK83" i="12"/>
  <c r="NX83" i="12"/>
  <c r="BA83" i="12"/>
  <c r="CW83" i="12"/>
  <c r="EX83" i="12"/>
  <c r="CA83" i="12"/>
  <c r="IS83" i="12"/>
  <c r="NQ83" i="12"/>
  <c r="GM83" i="12"/>
  <c r="NN83" i="12"/>
  <c r="GJ83" i="12"/>
  <c r="JF83" i="12"/>
  <c r="HD83" i="12"/>
  <c r="IV83" i="12"/>
  <c r="NJ83" i="12"/>
  <c r="HT83" i="12"/>
  <c r="GS83" i="12"/>
  <c r="MK83" i="12"/>
  <c r="NG83" i="12"/>
  <c r="FD83" i="12"/>
  <c r="HG83" i="12"/>
  <c r="DA83" i="12"/>
  <c r="HK83" i="12"/>
  <c r="CK83" i="12"/>
  <c r="DP83" i="12"/>
  <c r="GY83" i="12"/>
  <c r="KH83" i="12"/>
  <c r="ER83" i="12"/>
  <c r="NV83" i="12"/>
  <c r="IP83" i="12"/>
  <c r="GN83" i="12"/>
  <c r="HS83" i="12"/>
  <c r="NR83" i="12"/>
  <c r="KV83" i="12"/>
  <c r="JK83" i="12"/>
  <c r="LV83" i="12"/>
  <c r="MT83" i="12"/>
  <c r="BB83" i="12"/>
  <c r="LG83" i="12"/>
  <c r="FQ83" i="12"/>
  <c r="BU83" i="12"/>
  <c r="MR83" i="12"/>
  <c r="FM83" i="12"/>
  <c r="FN83" i="12"/>
  <c r="MO83" i="12"/>
  <c r="FJ83" i="12"/>
  <c r="MZ22" i="12"/>
  <c r="HT22" i="12"/>
  <c r="FJ22" i="12"/>
  <c r="NZ22" i="12"/>
  <c r="JW22" i="12"/>
  <c r="JL22" i="12"/>
  <c r="DO22" i="12"/>
  <c r="EQ22" i="12"/>
  <c r="DU22" i="12"/>
  <c r="ED22" i="12"/>
  <c r="EL22" i="12"/>
  <c r="GO22" i="12"/>
  <c r="NU22" i="12"/>
  <c r="HR22" i="12"/>
  <c r="FO22" i="12"/>
  <c r="MB22" i="12"/>
  <c r="FD22" i="12"/>
  <c r="GM22" i="12"/>
  <c r="JS22" i="12"/>
  <c r="FU22" i="12"/>
  <c r="IY22" i="12"/>
  <c r="MQ22" i="12"/>
  <c r="JO22" i="12"/>
  <c r="HA22" i="12"/>
  <c r="IQ22" i="12"/>
  <c r="GY22" i="12"/>
  <c r="KR22" i="12"/>
  <c r="LY22" i="12"/>
  <c r="MN22" i="12"/>
  <c r="FR22" i="12"/>
  <c r="ND22" i="12"/>
  <c r="CX22" i="12"/>
  <c r="GS22" i="12"/>
  <c r="IH22" i="12"/>
  <c r="HI22" i="12"/>
  <c r="NP22" i="12"/>
  <c r="NC22" i="12"/>
  <c r="NI22" i="12"/>
  <c r="MD22" i="12"/>
  <c r="GG22" i="12"/>
  <c r="HN22" i="12"/>
  <c r="IP22" i="12"/>
  <c r="NO22" i="12"/>
  <c r="EJ22" i="12"/>
  <c r="JZ22" i="12"/>
  <c r="FE22" i="12"/>
  <c r="AZ22" i="12"/>
  <c r="JM22" i="12"/>
  <c r="IN22" i="12"/>
  <c r="GD22" i="12"/>
  <c r="CC22" i="12"/>
  <c r="NQ22" i="12"/>
  <c r="KO22" i="12"/>
  <c r="DI22" i="12"/>
  <c r="CZ22" i="12"/>
  <c r="CS22" i="12"/>
  <c r="DK22" i="12"/>
  <c r="II22" i="12"/>
  <c r="GX22" i="12"/>
  <c r="EU22" i="12"/>
  <c r="LC22" i="12"/>
  <c r="CB22" i="12"/>
  <c r="BH22" i="12"/>
  <c r="MP22" i="12"/>
  <c r="MM22" i="12"/>
  <c r="AR22" i="12"/>
  <c r="JV22" i="12"/>
  <c r="AK22" i="12"/>
  <c r="FI22" i="12"/>
  <c r="IE22" i="12"/>
  <c r="AS22" i="12"/>
  <c r="JK22" i="12"/>
  <c r="HS22" i="12"/>
  <c r="LR22" i="12"/>
  <c r="BM22" i="12"/>
  <c r="DW22" i="12"/>
  <c r="MA22" i="12"/>
  <c r="FT22" i="12"/>
  <c r="GN22" i="12"/>
  <c r="DS22" i="12"/>
  <c r="DR22" i="12"/>
  <c r="MI22" i="12"/>
  <c r="MO22" i="12"/>
  <c r="LE22" i="12"/>
  <c r="NY22" i="12"/>
  <c r="CL22" i="12"/>
  <c r="LZ22" i="12"/>
  <c r="KF22" i="12"/>
  <c r="GC22" i="12"/>
  <c r="ER22" i="12"/>
  <c r="BO22" i="12"/>
  <c r="DT22" i="12"/>
  <c r="BQ22" i="12"/>
  <c r="IB22" i="12"/>
  <c r="KG22" i="12"/>
  <c r="JH22" i="12"/>
  <c r="AU22" i="12"/>
  <c r="AL22" i="12"/>
  <c r="MJ22" i="12"/>
  <c r="BY22" i="12"/>
  <c r="BF22" i="12"/>
  <c r="AF22" i="12"/>
  <c r="BR22" i="12"/>
  <c r="DB22" i="12"/>
  <c r="EA22" i="12"/>
  <c r="JY22" i="12"/>
  <c r="BC22" i="12"/>
  <c r="CT22" i="12"/>
  <c r="DM22" i="12"/>
  <c r="KK22" i="12"/>
  <c r="MR22" i="12"/>
  <c r="KX22" i="12"/>
  <c r="LD22" i="12"/>
  <c r="NR22" i="12"/>
  <c r="NA22" i="12"/>
  <c r="MU22" i="12"/>
  <c r="BZ22" i="12"/>
  <c r="BW22" i="12"/>
  <c r="KE22" i="12"/>
  <c r="CJ22" i="12"/>
  <c r="ET22" i="12"/>
  <c r="CO22" i="12"/>
  <c r="BB22" i="12"/>
  <c r="EO22" i="12"/>
  <c r="BJ22" i="12"/>
  <c r="LW22" i="12"/>
  <c r="LO22" i="12"/>
  <c r="LU22" i="12"/>
  <c r="KD22" i="12"/>
  <c r="MW22" i="12"/>
  <c r="KS22" i="12"/>
  <c r="DH22" i="12"/>
  <c r="KL22" i="12"/>
  <c r="IR22" i="12"/>
  <c r="FH22" i="12"/>
  <c r="EM22" i="12"/>
  <c r="CI22" i="12"/>
  <c r="BP22" i="12"/>
  <c r="GL22" i="12"/>
  <c r="JD22" i="12"/>
  <c r="JA22" i="12"/>
  <c r="LA22" i="12"/>
  <c r="DG22" i="12"/>
  <c r="DC22" i="12"/>
  <c r="LB22" i="12"/>
  <c r="AO22" i="12"/>
  <c r="MT22" i="12"/>
  <c r="NT22" i="12"/>
  <c r="CH22" i="12"/>
  <c r="CM22" i="12"/>
  <c r="IZ22" i="12"/>
  <c r="NJ22" i="12"/>
  <c r="BG22" i="12"/>
  <c r="GP22" i="12"/>
  <c r="CF22" i="12"/>
  <c r="KV22" i="12"/>
  <c r="NG22" i="12"/>
  <c r="KT22" i="12"/>
  <c r="FP22" i="12"/>
  <c r="AC22" i="12"/>
  <c r="DD22" i="12"/>
  <c r="NM22" i="12"/>
  <c r="CR22" i="12"/>
  <c r="CY22" i="12"/>
  <c r="CV22" i="12"/>
  <c r="EC22" i="12"/>
  <c r="LP22" i="12"/>
  <c r="AX22" i="12"/>
  <c r="MV22" i="12"/>
  <c r="NN22" i="12"/>
  <c r="BL22" i="12"/>
  <c r="KU22" i="12"/>
  <c r="HY22" i="12"/>
  <c r="JB22" i="12"/>
  <c r="LX22" i="12"/>
  <c r="JJ22" i="12"/>
  <c r="KN22" i="12"/>
  <c r="FF22" i="12"/>
  <c r="FB22" i="12"/>
  <c r="LF22" i="12"/>
  <c r="EX22" i="12"/>
  <c r="FL22" i="12"/>
  <c r="BV22" i="12"/>
  <c r="DY22" i="12"/>
  <c r="FV22" i="12"/>
  <c r="BE22" i="12"/>
  <c r="KH22" i="12"/>
  <c r="KC22" i="12"/>
  <c r="GV22" i="12"/>
  <c r="BU22" i="12"/>
  <c r="NH22" i="12"/>
  <c r="BI22" i="12"/>
  <c r="HL22" i="12"/>
  <c r="BN22" i="12"/>
  <c r="BS22" i="12"/>
  <c r="IA22" i="12"/>
  <c r="MF22" i="12"/>
  <c r="MX22" i="12"/>
  <c r="DL22" i="12"/>
  <c r="IO22" i="12"/>
  <c r="NV22" i="12"/>
  <c r="EN22" i="12"/>
  <c r="AP22" i="12"/>
  <c r="LH22" i="12"/>
  <c r="MC22" i="12"/>
  <c r="BX22" i="12"/>
  <c r="AJ22" i="12"/>
  <c r="HX22" i="12"/>
  <c r="DQ22" i="12"/>
  <c r="EB22" i="12"/>
  <c r="AW22" i="12"/>
  <c r="JX22" i="12"/>
  <c r="NK22" i="12"/>
  <c r="EI22" i="12"/>
  <c r="LT22" i="12"/>
  <c r="KA22" i="12"/>
  <c r="HE22" i="12"/>
  <c r="HB22" i="12"/>
  <c r="KW22" i="12"/>
  <c r="HM22" i="12"/>
  <c r="HJ22" i="12"/>
  <c r="FG22" i="12"/>
  <c r="GF22" i="12"/>
  <c r="DJ22" i="12"/>
  <c r="DP22" i="12"/>
  <c r="AI22" i="12"/>
  <c r="MY22" i="12"/>
  <c r="GH22" i="12"/>
  <c r="CG22" i="12"/>
  <c r="AN22" i="12"/>
  <c r="CQ22" i="12"/>
  <c r="LG22" i="12"/>
  <c r="IC22" i="12"/>
  <c r="NE22" i="12"/>
  <c r="LJ22" i="12"/>
  <c r="KJ22" i="12"/>
  <c r="AT22" i="12"/>
  <c r="AY22" i="12"/>
  <c r="GW22" i="12"/>
  <c r="HF22" i="12"/>
  <c r="LK22" i="12"/>
  <c r="AH22" i="12"/>
  <c r="CD22" i="12"/>
  <c r="LN22" i="12"/>
  <c r="OA22" i="12"/>
  <c r="HC22" i="12"/>
  <c r="AG22" i="12"/>
  <c r="FM22" i="12"/>
  <c r="IU22" i="12"/>
  <c r="HQ22" i="12"/>
  <c r="DV22" i="12"/>
  <c r="BT22" i="12"/>
  <c r="HO22" i="12"/>
  <c r="JR22" i="12"/>
  <c r="ES22" i="12"/>
  <c r="CA22" i="12"/>
  <c r="ME22" i="12"/>
  <c r="NL22" i="12"/>
  <c r="MK22" i="12"/>
  <c r="JG22" i="12"/>
  <c r="GK22" i="12"/>
  <c r="FZ22" i="12"/>
  <c r="JU22" i="12"/>
  <c r="FS22" i="12"/>
  <c r="EF22" i="12"/>
  <c r="EV22" i="12"/>
  <c r="DX22" i="12"/>
  <c r="FW22" i="12"/>
  <c r="HD22" i="12"/>
  <c r="DA22" i="12"/>
  <c r="MH22" i="12"/>
  <c r="KB22" i="12"/>
  <c r="MS22" i="12"/>
  <c r="FK22" i="12"/>
  <c r="AM22" i="12"/>
  <c r="DN22" i="12"/>
  <c r="CK22" i="12"/>
  <c r="EK22" i="12"/>
  <c r="JE22" i="12"/>
  <c r="MG22" i="12"/>
  <c r="CN22" i="12"/>
  <c r="KP22" i="12"/>
  <c r="AE22" i="12"/>
  <c r="FX22" i="12"/>
  <c r="GB22" i="12"/>
  <c r="HV22" i="12"/>
  <c r="ML22" i="12"/>
  <c r="OB22" i="12"/>
  <c r="JF22" i="12"/>
  <c r="LS22" i="12"/>
  <c r="FY22" i="12"/>
  <c r="IG22" i="12"/>
  <c r="EH22" i="12"/>
  <c r="HZ22" i="12"/>
  <c r="NF22" i="12"/>
  <c r="EZ22" i="12"/>
  <c r="GZ22" i="12"/>
  <c r="NS22" i="12"/>
  <c r="FN22" i="12"/>
  <c r="JN22" i="12"/>
  <c r="LL22" i="12"/>
  <c r="CP22" i="12"/>
  <c r="JP22" i="12"/>
  <c r="GT22" i="12"/>
  <c r="IM22" i="12"/>
  <c r="FQ22" i="12"/>
  <c r="FA22" i="12"/>
  <c r="IV22" i="12"/>
  <c r="LQ22" i="12"/>
  <c r="BK22" i="12"/>
  <c r="HK22" i="12"/>
  <c r="AV22" i="12"/>
  <c r="CU22" i="12"/>
  <c r="JC22" i="12"/>
  <c r="CE22" i="12"/>
  <c r="GU22" i="12"/>
  <c r="BD22" i="12"/>
  <c r="DE22" i="12"/>
  <c r="HG22" i="12"/>
  <c r="IS22" i="12"/>
  <c r="GE22" i="12"/>
  <c r="KQ22" i="12"/>
  <c r="IT22" i="12"/>
  <c r="KZ22" i="12"/>
  <c r="DF22" i="12"/>
  <c r="AQ22" i="12"/>
  <c r="LV22" i="12"/>
  <c r="EW22" i="12"/>
  <c r="DZ22" i="12"/>
  <c r="HU22" i="12"/>
  <c r="JT22" i="12"/>
  <c r="KM22" i="12"/>
  <c r="HH22" i="12"/>
  <c r="NW22" i="12"/>
  <c r="OC22" i="12"/>
  <c r="GA22" i="12"/>
  <c r="LI22" i="12"/>
  <c r="ID22" i="12"/>
  <c r="EE22" i="12"/>
  <c r="NB22" i="12"/>
  <c r="JI22" i="12"/>
  <c r="HP22" i="12"/>
  <c r="GJ22" i="12"/>
  <c r="IX22" i="12"/>
  <c r="IK22" i="12"/>
  <c r="IL22" i="12"/>
  <c r="GI22" i="12"/>
  <c r="HW22" i="12"/>
  <c r="CW22" i="12"/>
  <c r="EP22" i="12"/>
  <c r="IF22" i="12"/>
  <c r="IJ22" i="12"/>
  <c r="KY22" i="12"/>
  <c r="GR22" i="12"/>
  <c r="BA22" i="12"/>
  <c r="EG22" i="12"/>
  <c r="GQ22" i="12"/>
  <c r="JQ22" i="12"/>
  <c r="AD22" i="12"/>
  <c r="LM22" i="12"/>
  <c r="KI22" i="12"/>
  <c r="IW22" i="12"/>
  <c r="NX22" i="12"/>
  <c r="FC22" i="12"/>
  <c r="EY22" i="12"/>
  <c r="Q61" i="16"/>
  <c r="W61" i="16"/>
  <c r="H61" i="16"/>
  <c r="E61" i="16"/>
  <c r="AL61" i="16"/>
  <c r="S61" i="16"/>
  <c r="M61" i="16"/>
  <c r="AF61" i="16"/>
  <c r="L61" i="16"/>
  <c r="U61" i="16"/>
  <c r="X61" i="16"/>
  <c r="J61" i="16"/>
  <c r="AJ61" i="16"/>
  <c r="I61" i="16"/>
  <c r="P61" i="16"/>
  <c r="AB61" i="16"/>
  <c r="O61" i="16"/>
  <c r="R61" i="16"/>
  <c r="AD61" i="16"/>
  <c r="Z61" i="16"/>
  <c r="Y61" i="16"/>
  <c r="V61" i="16"/>
  <c r="AI61" i="16"/>
  <c r="G61" i="16"/>
  <c r="T61" i="16"/>
  <c r="AG61" i="16"/>
  <c r="F61" i="16"/>
  <c r="C61" i="16"/>
  <c r="AA61" i="16"/>
  <c r="N61" i="16"/>
  <c r="AC61" i="16"/>
  <c r="AE61" i="16"/>
  <c r="AK61" i="16"/>
  <c r="AH61" i="16"/>
  <c r="K61" i="16"/>
  <c r="D61" i="16"/>
  <c r="AA49" i="8"/>
  <c r="P48" i="12"/>
  <c r="AA47" i="8"/>
  <c r="P46" i="12"/>
  <c r="AA21" i="8"/>
  <c r="P20" i="12"/>
  <c r="GX55" i="12"/>
  <c r="CO55" i="12"/>
  <c r="DN55" i="12"/>
  <c r="GS55" i="12"/>
  <c r="MP55" i="12"/>
  <c r="IT55" i="12"/>
  <c r="JY55" i="12"/>
  <c r="IN55" i="12"/>
  <c r="JP55" i="12"/>
  <c r="GQ55" i="12"/>
  <c r="AG55" i="12"/>
  <c r="BW55" i="12"/>
  <c r="HG55" i="12"/>
  <c r="DX55" i="12"/>
  <c r="LF55" i="12"/>
  <c r="AI55" i="12"/>
  <c r="JW55" i="12"/>
  <c r="CU55" i="12"/>
  <c r="MK55" i="12"/>
  <c r="HY55" i="12"/>
  <c r="NB55" i="12"/>
  <c r="NJ55" i="12"/>
  <c r="FV55" i="12"/>
  <c r="IM55" i="12"/>
  <c r="GC55" i="12"/>
  <c r="LJ55" i="12"/>
  <c r="HA55" i="12"/>
  <c r="CR55" i="12"/>
  <c r="LA55" i="12"/>
  <c r="BO55" i="12"/>
  <c r="BS55" i="12"/>
  <c r="IR55" i="12"/>
  <c r="ME55" i="12"/>
  <c r="EO55" i="12"/>
  <c r="GK55" i="12"/>
  <c r="MQ55" i="12"/>
  <c r="BC55" i="12"/>
  <c r="LM55" i="12"/>
  <c r="GT55" i="12"/>
  <c r="AK55" i="12"/>
  <c r="EI55" i="12"/>
  <c r="KK55" i="12"/>
  <c r="BG55" i="12"/>
  <c r="HN55" i="12"/>
  <c r="FN55" i="12"/>
  <c r="AR55" i="12"/>
  <c r="KB55" i="12"/>
  <c r="HR55" i="12"/>
  <c r="NN55" i="12"/>
  <c r="GO55" i="12"/>
  <c r="JN55" i="12"/>
  <c r="MO55" i="12"/>
  <c r="HT55" i="12"/>
  <c r="JO55" i="12"/>
  <c r="KZ55" i="12"/>
  <c r="BV55" i="12"/>
  <c r="FK55" i="12"/>
  <c r="EH55" i="12"/>
  <c r="LQ55" i="12"/>
  <c r="CG55" i="12"/>
  <c r="BP55" i="12"/>
  <c r="GR55" i="12"/>
  <c r="IG55" i="12"/>
  <c r="DT55" i="12"/>
  <c r="MT55" i="12"/>
  <c r="CC55" i="12"/>
  <c r="IB55" i="12"/>
  <c r="ES55" i="12"/>
  <c r="MD55" i="12"/>
  <c r="KX55" i="12"/>
  <c r="JG55" i="12"/>
  <c r="GW55" i="12"/>
  <c r="CD55" i="12"/>
  <c r="KC55" i="12"/>
  <c r="CQ55" i="12"/>
  <c r="AY55" i="12"/>
  <c r="JQ55" i="12"/>
  <c r="NT55" i="12"/>
  <c r="AN55" i="12"/>
  <c r="CL55" i="12"/>
  <c r="EN55" i="12"/>
  <c r="FA55" i="12"/>
  <c r="AV55" i="12"/>
  <c r="EU55" i="12"/>
  <c r="ID55" i="12"/>
  <c r="DB55" i="12"/>
  <c r="CE55" i="12"/>
  <c r="LI55" i="12"/>
  <c r="NK55" i="12"/>
  <c r="KL55" i="12"/>
  <c r="NM55" i="12"/>
  <c r="IJ55" i="12"/>
  <c r="LS55" i="12"/>
  <c r="KV55" i="12"/>
  <c r="IL55" i="12"/>
  <c r="CP55" i="12"/>
  <c r="IW55" i="12"/>
  <c r="FW55" i="12"/>
  <c r="II55" i="12"/>
  <c r="BB55" i="12"/>
  <c r="JU55" i="12"/>
  <c r="IV55" i="12"/>
  <c r="AQ55" i="12"/>
  <c r="MS55" i="12"/>
  <c r="BM55" i="12"/>
  <c r="EA55" i="12"/>
  <c r="KQ55" i="12"/>
  <c r="GI55" i="12"/>
  <c r="GF55" i="12"/>
  <c r="FJ55" i="12"/>
  <c r="KT55" i="12"/>
  <c r="HS55" i="12"/>
  <c r="NP55" i="12"/>
  <c r="HB55" i="12"/>
  <c r="JX55" i="12"/>
  <c r="ED55" i="12"/>
  <c r="LR55" i="12"/>
  <c r="KA55" i="12"/>
  <c r="HQ55" i="12"/>
  <c r="GP55" i="12"/>
  <c r="MR55" i="12"/>
  <c r="IO55" i="12"/>
  <c r="HU55" i="12"/>
  <c r="JA55" i="12"/>
  <c r="DU55" i="12"/>
  <c r="EE55" i="12"/>
  <c r="AP55" i="12"/>
  <c r="NW55" i="12"/>
  <c r="AW55" i="12"/>
  <c r="BH55" i="12"/>
  <c r="JV55" i="12"/>
  <c r="CW55" i="12"/>
  <c r="ND55" i="12"/>
  <c r="ET55" i="12"/>
  <c r="NZ55" i="12"/>
  <c r="NV55" i="12"/>
  <c r="GA55" i="12"/>
  <c r="MV55" i="12"/>
  <c r="LW55" i="12"/>
  <c r="MM55" i="12"/>
  <c r="LP55" i="12"/>
  <c r="JF55" i="12"/>
  <c r="DK55" i="12"/>
  <c r="NI55" i="12"/>
  <c r="MY55" i="12"/>
  <c r="EV55" i="12"/>
  <c r="BT55" i="12"/>
  <c r="EQ55" i="12"/>
  <c r="DH55" i="12"/>
  <c r="KG55" i="12"/>
  <c r="DG55" i="12"/>
  <c r="MZ55" i="12"/>
  <c r="GB55" i="12"/>
  <c r="AT55" i="12"/>
  <c r="HL55" i="12"/>
  <c r="FC55" i="12"/>
  <c r="NY55" i="12"/>
  <c r="LV55" i="12"/>
  <c r="JC55" i="12"/>
  <c r="KO55" i="12"/>
  <c r="EB55" i="12"/>
  <c r="GM55" i="12"/>
  <c r="FD55" i="12"/>
  <c r="ML55" i="12"/>
  <c r="KU55" i="12"/>
  <c r="AS55" i="12"/>
  <c r="LH55" i="12"/>
  <c r="FY55" i="12"/>
  <c r="IZ55" i="12"/>
  <c r="FQ55" i="12"/>
  <c r="BR55" i="12"/>
  <c r="CV55" i="12"/>
  <c r="LT55" i="12"/>
  <c r="OB55" i="12"/>
  <c r="BL55" i="12"/>
  <c r="DR55" i="12"/>
  <c r="IF55" i="12"/>
  <c r="BI55" i="12"/>
  <c r="KR55" i="12"/>
  <c r="CA55" i="12"/>
  <c r="GN55" i="12"/>
  <c r="MA55" i="12"/>
  <c r="HD55" i="12"/>
  <c r="DE55" i="12"/>
  <c r="CT55" i="12"/>
  <c r="MW55" i="12"/>
  <c r="NG55" i="12"/>
  <c r="MJ55" i="12"/>
  <c r="CH55" i="12"/>
  <c r="FB55" i="12"/>
  <c r="DJ55" i="12"/>
  <c r="GU55" i="12"/>
  <c r="KJ55" i="12"/>
  <c r="KY55" i="12"/>
  <c r="LG55" i="12"/>
  <c r="DO55" i="12"/>
  <c r="LZ55" i="12"/>
  <c r="KM55" i="12"/>
  <c r="LE55" i="12"/>
  <c r="MF55" i="12"/>
  <c r="BE55" i="12"/>
  <c r="EM55" i="12"/>
  <c r="MN55" i="12"/>
  <c r="JI55" i="12"/>
  <c r="BK55" i="12"/>
  <c r="FG55" i="12"/>
  <c r="KF55" i="12"/>
  <c r="FZ55" i="12"/>
  <c r="HM55" i="12"/>
  <c r="GJ55" i="12"/>
  <c r="NF55" i="12"/>
  <c r="DW55" i="12"/>
  <c r="IX55" i="12"/>
  <c r="HH55" i="12"/>
  <c r="KH55" i="12"/>
  <c r="DA55" i="12"/>
  <c r="CY55" i="12"/>
  <c r="MB55" i="12"/>
  <c r="NU55" i="12"/>
  <c r="AF55" i="12"/>
  <c r="FP55" i="12"/>
  <c r="FM55" i="12"/>
  <c r="DM55" i="12"/>
  <c r="BD55" i="12"/>
  <c r="FU55" i="12"/>
  <c r="EJ55" i="12"/>
  <c r="CS55" i="12"/>
  <c r="EK55" i="12"/>
  <c r="IP55" i="12"/>
  <c r="GD55" i="12"/>
  <c r="HZ55" i="12"/>
  <c r="EL55" i="12"/>
  <c r="OC55" i="12"/>
  <c r="OA55" i="12"/>
  <c r="FL55" i="12"/>
  <c r="JE55" i="12"/>
  <c r="DS55" i="12"/>
  <c r="IA55" i="12"/>
  <c r="DC55" i="12"/>
  <c r="CB55" i="12"/>
  <c r="HE55" i="12"/>
  <c r="NC55" i="12"/>
  <c r="HO55" i="12"/>
  <c r="EZ55" i="12"/>
  <c r="FF55" i="12"/>
  <c r="BN55" i="12"/>
  <c r="FR55" i="12"/>
  <c r="GV55" i="12"/>
  <c r="NE55" i="12"/>
  <c r="EX55" i="12"/>
  <c r="LO55" i="12"/>
  <c r="LC55" i="12"/>
  <c r="EG55" i="12"/>
  <c r="MC55" i="12"/>
  <c r="HX55" i="12"/>
  <c r="IS55" i="12"/>
  <c r="HJ55" i="12"/>
  <c r="GH55" i="12"/>
  <c r="AU55" i="12"/>
  <c r="HF55" i="12"/>
  <c r="IU55" i="12"/>
  <c r="AX55" i="12"/>
  <c r="BJ55" i="12"/>
  <c r="LL55" i="12"/>
  <c r="HV55" i="12"/>
  <c r="AH55" i="12"/>
  <c r="NA55" i="12"/>
  <c r="MG55" i="12"/>
  <c r="ER55" i="12"/>
  <c r="NL55" i="12"/>
  <c r="AM55" i="12"/>
  <c r="CK55" i="12"/>
  <c r="CN55" i="12"/>
  <c r="AC55" i="12"/>
  <c r="LX55" i="12"/>
  <c r="NH55" i="12"/>
  <c r="AO55" i="12"/>
  <c r="JL55" i="12"/>
  <c r="FX55" i="12"/>
  <c r="AZ55" i="12"/>
  <c r="HC55" i="12"/>
  <c r="GZ55" i="12"/>
  <c r="CF55" i="12"/>
  <c r="DV55" i="12"/>
  <c r="KE55" i="12"/>
  <c r="IC55" i="12"/>
  <c r="DL55" i="12"/>
  <c r="GG55" i="12"/>
  <c r="DP55" i="12"/>
  <c r="CZ55" i="12"/>
  <c r="CJ55" i="12"/>
  <c r="JK55" i="12"/>
  <c r="EP55" i="12"/>
  <c r="JZ55" i="12"/>
  <c r="GY55" i="12"/>
  <c r="MH55" i="12"/>
  <c r="JM55" i="12"/>
  <c r="JJ55" i="12"/>
  <c r="BQ55" i="12"/>
  <c r="NO55" i="12"/>
  <c r="JD55" i="12"/>
  <c r="JS55" i="12"/>
  <c r="LU55" i="12"/>
  <c r="AE55" i="12"/>
  <c r="IH55" i="12"/>
  <c r="MI55" i="12"/>
  <c r="BY55" i="12"/>
  <c r="NQ55" i="12"/>
  <c r="IK55" i="12"/>
  <c r="EF55" i="12"/>
  <c r="DD55" i="12"/>
  <c r="BU55" i="12"/>
  <c r="FO55" i="12"/>
  <c r="GL55" i="12"/>
  <c r="JH55" i="12"/>
  <c r="AD55" i="12"/>
  <c r="KD55" i="12"/>
  <c r="KW55" i="12"/>
  <c r="KI55" i="12"/>
  <c r="IY55" i="12"/>
  <c r="AL55" i="12"/>
  <c r="DQ55" i="12"/>
  <c r="LD55" i="12"/>
  <c r="HP55" i="12"/>
  <c r="FE55" i="12"/>
  <c r="HI55" i="12"/>
  <c r="KS55" i="12"/>
  <c r="DF55" i="12"/>
  <c r="LY55" i="12"/>
  <c r="EW55" i="12"/>
  <c r="GE55" i="12"/>
  <c r="JT55" i="12"/>
  <c r="KN55" i="12"/>
  <c r="IE55" i="12"/>
  <c r="BZ55" i="12"/>
  <c r="NR55" i="12"/>
  <c r="EC55" i="12"/>
  <c r="MU55" i="12"/>
  <c r="KP55" i="12"/>
  <c r="FS55" i="12"/>
  <c r="BX55" i="12"/>
  <c r="LN55" i="12"/>
  <c r="IQ55" i="12"/>
  <c r="NS55" i="12"/>
  <c r="LK55" i="12"/>
  <c r="DZ55" i="12"/>
  <c r="DI55" i="12"/>
  <c r="AJ55" i="12"/>
  <c r="HW55" i="12"/>
  <c r="JB55" i="12"/>
  <c r="FI55" i="12"/>
  <c r="EY55" i="12"/>
  <c r="FT55" i="12"/>
  <c r="JR55" i="12"/>
  <c r="DY55" i="12"/>
  <c r="BA55" i="12"/>
  <c r="BF55" i="12"/>
  <c r="FH55" i="12"/>
  <c r="LB55" i="12"/>
  <c r="NX55" i="12"/>
  <c r="MX55" i="12"/>
  <c r="CX55" i="12"/>
  <c r="HK55" i="12"/>
  <c r="CM55" i="12"/>
  <c r="CI55" i="12"/>
  <c r="Y40" i="16"/>
  <c r="AK40" i="16"/>
  <c r="AA40" i="16"/>
  <c r="L40" i="16"/>
  <c r="AC40" i="16"/>
  <c r="AB40" i="16"/>
  <c r="K40" i="16"/>
  <c r="X40" i="16"/>
  <c r="AF40" i="16"/>
  <c r="Z40" i="16"/>
  <c r="I40" i="16"/>
  <c r="M40" i="16"/>
  <c r="AJ40" i="16"/>
  <c r="V40" i="16"/>
  <c r="O40" i="16"/>
  <c r="R40" i="16"/>
  <c r="T40" i="16"/>
  <c r="AG40" i="16"/>
  <c r="AL40" i="16"/>
  <c r="AH40" i="16"/>
  <c r="W40" i="16"/>
  <c r="Q40" i="16"/>
  <c r="U40" i="16"/>
  <c r="P40" i="16"/>
  <c r="S40" i="16"/>
  <c r="AE40" i="16"/>
  <c r="H40" i="16"/>
  <c r="F40" i="16"/>
  <c r="J40" i="16"/>
  <c r="AI40" i="16"/>
  <c r="D40" i="16"/>
  <c r="C40" i="16"/>
  <c r="AD40" i="16"/>
  <c r="E40" i="16"/>
  <c r="N40" i="16"/>
  <c r="G40" i="16"/>
  <c r="AA83" i="8"/>
  <c r="P82" i="12"/>
  <c r="AD35" i="16"/>
  <c r="X35" i="16"/>
  <c r="AL35" i="16"/>
  <c r="V35" i="16"/>
  <c r="E35" i="16"/>
  <c r="K35" i="16"/>
  <c r="G35" i="16"/>
  <c r="O35" i="16"/>
  <c r="AE35" i="16"/>
  <c r="AF35" i="16"/>
  <c r="R35" i="16"/>
  <c r="N35" i="16"/>
  <c r="AB35" i="16"/>
  <c r="AG35" i="16"/>
  <c r="AI35" i="16"/>
  <c r="AH35" i="16"/>
  <c r="T35" i="16"/>
  <c r="Q35" i="16"/>
  <c r="F35" i="16"/>
  <c r="AK35" i="16"/>
  <c r="W35" i="16"/>
  <c r="L35" i="16"/>
  <c r="AC35" i="16"/>
  <c r="U35" i="16"/>
  <c r="Z35" i="16"/>
  <c r="C35" i="16"/>
  <c r="AA35" i="16"/>
  <c r="I35" i="16"/>
  <c r="AJ35" i="16"/>
  <c r="D35" i="16"/>
  <c r="P35" i="16"/>
  <c r="M35" i="16"/>
  <c r="J35" i="16"/>
  <c r="Y35" i="16"/>
  <c r="S35" i="16"/>
  <c r="H35" i="16"/>
  <c r="LV56" i="12"/>
  <c r="CK56" i="12"/>
  <c r="MC56" i="12"/>
  <c r="IR56" i="12"/>
  <c r="NV56" i="12"/>
  <c r="HO56" i="12"/>
  <c r="KT56" i="12"/>
  <c r="KZ56" i="12"/>
  <c r="IB56" i="12"/>
  <c r="FG56" i="12"/>
  <c r="CR56" i="12"/>
  <c r="IN56" i="12"/>
  <c r="KM56" i="12"/>
  <c r="DW56" i="12"/>
  <c r="FV56" i="12"/>
  <c r="NT56" i="12"/>
  <c r="LW56" i="12"/>
  <c r="BI56" i="12"/>
  <c r="BJ56" i="12"/>
  <c r="BN56" i="12"/>
  <c r="KA56" i="12"/>
  <c r="FU56" i="12"/>
  <c r="BZ56" i="12"/>
  <c r="BV56" i="12"/>
  <c r="CO56" i="12"/>
  <c r="EM56" i="12"/>
  <c r="MG56" i="12"/>
  <c r="NK56" i="12"/>
  <c r="DJ56" i="12"/>
  <c r="EE56" i="12"/>
  <c r="GB56" i="12"/>
  <c r="MY56" i="12"/>
  <c r="AX56" i="12"/>
  <c r="EO56" i="12"/>
  <c r="CL56" i="12"/>
  <c r="GV56" i="12"/>
  <c r="LG56" i="12"/>
  <c r="BE56" i="12"/>
  <c r="FS56" i="12"/>
  <c r="LY56" i="12"/>
  <c r="KS56" i="12"/>
  <c r="LR56" i="12"/>
  <c r="IA56" i="12"/>
  <c r="MR56" i="12"/>
  <c r="CD56" i="12"/>
  <c r="AF56" i="12"/>
  <c r="EW56" i="12"/>
  <c r="AR56" i="12"/>
  <c r="ND56" i="12"/>
  <c r="MI56" i="12"/>
  <c r="KY56" i="12"/>
  <c r="IG56" i="12"/>
  <c r="EY56" i="12"/>
  <c r="HL56" i="12"/>
  <c r="HH56" i="12"/>
  <c r="AE56" i="12"/>
  <c r="DP56" i="12"/>
  <c r="FX56" i="12"/>
  <c r="BT56" i="12"/>
  <c r="JZ56" i="12"/>
  <c r="KF56" i="12"/>
  <c r="HA56" i="12"/>
  <c r="DQ56" i="12"/>
  <c r="AG56" i="12"/>
  <c r="DN56" i="12"/>
  <c r="KL56" i="12"/>
  <c r="DC56" i="12"/>
  <c r="CT56" i="12"/>
  <c r="HE56" i="12"/>
  <c r="DM56" i="12"/>
  <c r="IT56" i="12"/>
  <c r="NI56" i="12"/>
  <c r="MO56" i="12"/>
  <c r="GR56" i="12"/>
  <c r="CB56" i="12"/>
  <c r="GI56" i="12"/>
  <c r="DG56" i="12"/>
  <c r="LH56" i="12"/>
  <c r="LN56" i="12"/>
  <c r="CM56" i="12"/>
  <c r="HZ56" i="12"/>
  <c r="HG56" i="12"/>
  <c r="BM56" i="12"/>
  <c r="IU56" i="12"/>
  <c r="AI56" i="12"/>
  <c r="DR56" i="12"/>
  <c r="NE56" i="12"/>
  <c r="DS56" i="12"/>
  <c r="BR56" i="12"/>
  <c r="FW56" i="12"/>
  <c r="KH56" i="12"/>
  <c r="MS56" i="12"/>
  <c r="BF56" i="12"/>
  <c r="HN56" i="12"/>
  <c r="JY56" i="12"/>
  <c r="KX56" i="12"/>
  <c r="BW56" i="12"/>
  <c r="JO56" i="12"/>
  <c r="JN56" i="12"/>
  <c r="KQ56" i="12"/>
  <c r="AH56" i="12"/>
  <c r="JU56" i="12"/>
  <c r="HC56" i="12"/>
  <c r="MX56" i="12"/>
  <c r="ML56" i="12"/>
  <c r="NB56" i="12"/>
  <c r="KB56" i="12"/>
  <c r="JA56" i="12"/>
  <c r="DF56" i="12"/>
  <c r="DB56" i="12"/>
  <c r="GG56" i="12"/>
  <c r="FT56" i="12"/>
  <c r="FM56" i="12"/>
  <c r="HF56" i="12"/>
  <c r="JX56" i="12"/>
  <c r="JL56" i="12"/>
  <c r="FY56" i="12"/>
  <c r="CJ56" i="12"/>
  <c r="NQ56" i="12"/>
  <c r="EN56" i="12"/>
  <c r="HW56" i="12"/>
  <c r="CI56" i="12"/>
  <c r="BU56" i="12"/>
  <c r="FB56" i="12"/>
  <c r="IH56" i="12"/>
  <c r="IW56" i="12"/>
  <c r="IL56" i="12"/>
  <c r="FZ56" i="12"/>
  <c r="AS56" i="12"/>
  <c r="GD56" i="12"/>
  <c r="AD56" i="12"/>
  <c r="MB56" i="12"/>
  <c r="NH56" i="12"/>
  <c r="FC56" i="12"/>
  <c r="NZ56" i="12"/>
  <c r="MD56" i="12"/>
  <c r="EL56" i="12"/>
  <c r="EQ56" i="12"/>
  <c r="KV56" i="12"/>
  <c r="JH56" i="12"/>
  <c r="CQ56" i="12"/>
  <c r="FF56" i="12"/>
  <c r="DY56" i="12"/>
  <c r="EX56" i="12"/>
  <c r="JD56" i="12"/>
  <c r="LI56" i="12"/>
  <c r="LX56" i="12"/>
  <c r="DE56" i="12"/>
  <c r="JE56" i="12"/>
  <c r="KD56" i="12"/>
  <c r="AV56" i="12"/>
  <c r="FE56" i="12"/>
  <c r="DL56" i="12"/>
  <c r="EH56" i="12"/>
  <c r="NW56" i="12"/>
  <c r="CN56" i="12"/>
  <c r="GU56" i="12"/>
  <c r="DT56" i="12"/>
  <c r="ID56" i="12"/>
  <c r="CW56" i="12"/>
  <c r="LE56" i="12"/>
  <c r="IF56" i="12"/>
  <c r="LT56" i="12"/>
  <c r="FI56" i="12"/>
  <c r="JC56" i="12"/>
  <c r="FN56" i="12"/>
  <c r="CG56" i="12"/>
  <c r="NL56" i="12"/>
  <c r="CX56" i="12"/>
  <c r="FH56" i="12"/>
  <c r="LF56" i="12"/>
  <c r="EZ56" i="12"/>
  <c r="AY56" i="12"/>
  <c r="LS56" i="12"/>
  <c r="CP56" i="12"/>
  <c r="KI56" i="12"/>
  <c r="BO56" i="12"/>
  <c r="AQ56" i="12"/>
  <c r="EC56" i="12"/>
  <c r="NY56" i="12"/>
  <c r="CS56" i="12"/>
  <c r="GF56" i="12"/>
  <c r="EV56" i="12"/>
  <c r="CZ56" i="12"/>
  <c r="GP56" i="12"/>
  <c r="JR56" i="12"/>
  <c r="GM56" i="12"/>
  <c r="GA56" i="12"/>
  <c r="HI56" i="12"/>
  <c r="IQ56" i="12"/>
  <c r="BK56" i="12"/>
  <c r="EI56" i="12"/>
  <c r="NR56" i="12"/>
  <c r="DK56" i="12"/>
  <c r="GJ56" i="12"/>
  <c r="DV56" i="12"/>
  <c r="GK56" i="12"/>
  <c r="HT56" i="12"/>
  <c r="GT56" i="12"/>
  <c r="GO56" i="12"/>
  <c r="IE56" i="12"/>
  <c r="JS56" i="12"/>
  <c r="JV56" i="12"/>
  <c r="KE56" i="12"/>
  <c r="IK56" i="12"/>
  <c r="JJ56" i="12"/>
  <c r="MZ56" i="12"/>
  <c r="DO56" i="12"/>
  <c r="AL56" i="12"/>
  <c r="BY56" i="12"/>
  <c r="HR56" i="12"/>
  <c r="CU56" i="12"/>
  <c r="EU56" i="12"/>
  <c r="DD56" i="12"/>
  <c r="LL56" i="12"/>
  <c r="EJ56" i="12"/>
  <c r="AM56" i="12"/>
  <c r="IO56" i="12"/>
  <c r="IC56" i="12"/>
  <c r="BD56" i="12"/>
  <c r="MV56" i="12"/>
  <c r="NF56" i="12"/>
  <c r="JW56" i="12"/>
  <c r="FK56" i="12"/>
  <c r="AN56" i="12"/>
  <c r="LQ56" i="12"/>
  <c r="ER56" i="12"/>
  <c r="GQ56" i="12"/>
  <c r="NX56" i="12"/>
  <c r="JI56" i="12"/>
  <c r="AC56" i="12"/>
  <c r="GN56" i="12"/>
  <c r="AU56" i="12"/>
  <c r="OB56" i="12"/>
  <c r="CY56" i="12"/>
  <c r="MQ56" i="12"/>
  <c r="LU56" i="12"/>
  <c r="EG56" i="12"/>
  <c r="NC56" i="12"/>
  <c r="BX56" i="12"/>
  <c r="KP56" i="12"/>
  <c r="NA56" i="12"/>
  <c r="GX56" i="12"/>
  <c r="MK56" i="12"/>
  <c r="CC56" i="12"/>
  <c r="FA56" i="12"/>
  <c r="BL56" i="12"/>
  <c r="MP56" i="12"/>
  <c r="MF56" i="12"/>
  <c r="LO56" i="12"/>
  <c r="CV56" i="12"/>
  <c r="GH56" i="12"/>
  <c r="DA56" i="12"/>
  <c r="EK56" i="12"/>
  <c r="FD56" i="12"/>
  <c r="GS56" i="12"/>
  <c r="II56" i="12"/>
  <c r="HM56" i="12"/>
  <c r="FQ56" i="12"/>
  <c r="HQ56" i="12"/>
  <c r="IP56" i="12"/>
  <c r="MA56" i="12"/>
  <c r="CE56" i="12"/>
  <c r="MT56" i="12"/>
  <c r="BG56" i="12"/>
  <c r="MU56" i="12"/>
  <c r="EB56" i="12"/>
  <c r="CA56" i="12"/>
  <c r="DH56" i="12"/>
  <c r="HY56" i="12"/>
  <c r="GZ56" i="12"/>
  <c r="MW56" i="12"/>
  <c r="HU56" i="12"/>
  <c r="JK56" i="12"/>
  <c r="NG56" i="12"/>
  <c r="ES56" i="12"/>
  <c r="OA56" i="12"/>
  <c r="LM56" i="12"/>
  <c r="KC56" i="12"/>
  <c r="HD56" i="12"/>
  <c r="EP56" i="12"/>
  <c r="GL56" i="12"/>
  <c r="KK56" i="12"/>
  <c r="NO56" i="12"/>
  <c r="CH56" i="12"/>
  <c r="LZ56" i="12"/>
  <c r="IM56" i="12"/>
  <c r="HP56" i="12"/>
  <c r="ED56" i="12"/>
  <c r="LA56" i="12"/>
  <c r="GE56" i="12"/>
  <c r="BH56" i="12"/>
  <c r="NP56" i="12"/>
  <c r="NS56" i="12"/>
  <c r="FO56" i="12"/>
  <c r="AK56" i="12"/>
  <c r="GW56" i="12"/>
  <c r="ET56" i="12"/>
  <c r="LB56" i="12"/>
  <c r="AO56" i="12"/>
  <c r="LJ56" i="12"/>
  <c r="MJ56" i="12"/>
  <c r="FR56" i="12"/>
  <c r="KU56" i="12"/>
  <c r="AW56" i="12"/>
  <c r="EA56" i="12"/>
  <c r="HK56" i="12"/>
  <c r="MM56" i="12"/>
  <c r="NN56" i="12"/>
  <c r="HS56" i="12"/>
  <c r="ME56" i="12"/>
  <c r="AZ56" i="12"/>
  <c r="KR56" i="12"/>
  <c r="BS56" i="12"/>
  <c r="JF56" i="12"/>
  <c r="GY56" i="12"/>
  <c r="KW56" i="12"/>
  <c r="CF56" i="12"/>
  <c r="JM56" i="12"/>
  <c r="AP56" i="12"/>
  <c r="DX56" i="12"/>
  <c r="HB56" i="12"/>
  <c r="DU56" i="12"/>
  <c r="IV56" i="12"/>
  <c r="DI56" i="12"/>
  <c r="LP56" i="12"/>
  <c r="BP56" i="12"/>
  <c r="MH56" i="12"/>
  <c r="MN56" i="12"/>
  <c r="BA56" i="12"/>
  <c r="JQ56" i="12"/>
  <c r="HJ56" i="12"/>
  <c r="EF56" i="12"/>
  <c r="KO56" i="12"/>
  <c r="BB56" i="12"/>
  <c r="AT56" i="12"/>
  <c r="KN56" i="12"/>
  <c r="BC56" i="12"/>
  <c r="LD56" i="12"/>
  <c r="HX56" i="12"/>
  <c r="FJ56" i="12"/>
  <c r="BQ56" i="12"/>
  <c r="JB56" i="12"/>
  <c r="NM56" i="12"/>
  <c r="GC56" i="12"/>
  <c r="DZ56" i="12"/>
  <c r="IY56" i="12"/>
  <c r="NJ56" i="12"/>
  <c r="JT56" i="12"/>
  <c r="KJ56" i="12"/>
  <c r="LK56" i="12"/>
  <c r="NU56" i="12"/>
  <c r="IX56" i="12"/>
  <c r="JP56" i="12"/>
  <c r="AJ56" i="12"/>
  <c r="FP56" i="12"/>
  <c r="OC56" i="12"/>
  <c r="IZ56" i="12"/>
  <c r="JG56" i="12"/>
  <c r="FL56" i="12"/>
  <c r="IS56" i="12"/>
  <c r="LC56" i="12"/>
  <c r="IJ56" i="12"/>
  <c r="HV56" i="12"/>
  <c r="KG56" i="12"/>
  <c r="U5" i="16"/>
  <c r="I5" i="16"/>
  <c r="T5" i="16"/>
  <c r="P5" i="16"/>
  <c r="N5" i="16"/>
  <c r="AJ5" i="16"/>
  <c r="AL5" i="16"/>
  <c r="C5" i="16"/>
  <c r="X5" i="16"/>
  <c r="S5" i="16"/>
  <c r="H5" i="16"/>
  <c r="L5" i="16"/>
  <c r="V5" i="16"/>
  <c r="AH5" i="16"/>
  <c r="Y5" i="16"/>
  <c r="AC5" i="16"/>
  <c r="F5" i="16"/>
  <c r="K5" i="16"/>
  <c r="AG5" i="16"/>
  <c r="AF5" i="16"/>
  <c r="Q5" i="16"/>
  <c r="E5" i="16"/>
  <c r="O5" i="16"/>
  <c r="AI5" i="16"/>
  <c r="W5" i="16"/>
  <c r="M5" i="16"/>
  <c r="D5" i="16"/>
  <c r="Z5" i="16"/>
  <c r="AD5" i="16"/>
  <c r="AE5" i="16"/>
  <c r="G5" i="16"/>
  <c r="J5" i="16"/>
  <c r="AK5" i="16"/>
  <c r="R5" i="16"/>
  <c r="AA5" i="16"/>
  <c r="AB5" i="16"/>
  <c r="M26" i="16"/>
  <c r="K26" i="16"/>
  <c r="AC26" i="16"/>
  <c r="AE26" i="16"/>
  <c r="G26" i="16"/>
  <c r="AD26" i="16"/>
  <c r="Z26" i="16"/>
  <c r="P26" i="16"/>
  <c r="AL26" i="16"/>
  <c r="Q26" i="16"/>
  <c r="AG26" i="16"/>
  <c r="O26" i="16"/>
  <c r="W26" i="16"/>
  <c r="AA26" i="16"/>
  <c r="N26" i="16"/>
  <c r="R26" i="16"/>
  <c r="AI26" i="16"/>
  <c r="U26" i="16"/>
  <c r="E26" i="16"/>
  <c r="AJ26" i="16"/>
  <c r="S26" i="16"/>
  <c r="C26" i="16"/>
  <c r="V26" i="16"/>
  <c r="AH26" i="16"/>
  <c r="I26" i="16"/>
  <c r="AF26" i="16"/>
  <c r="H26" i="16"/>
  <c r="D26" i="16"/>
  <c r="J26" i="16"/>
  <c r="L26" i="16"/>
  <c r="Y26" i="16"/>
  <c r="AK26" i="16"/>
  <c r="AB26" i="16"/>
  <c r="F26" i="16"/>
  <c r="X26" i="16"/>
  <c r="T26" i="16"/>
  <c r="HG45" i="12"/>
  <c r="NK45" i="12"/>
  <c r="HM45" i="12"/>
  <c r="AU45" i="12"/>
  <c r="LT45" i="12"/>
  <c r="FC45" i="12"/>
  <c r="DD45" i="12"/>
  <c r="MH45" i="12"/>
  <c r="HR45" i="12"/>
  <c r="MD45" i="12"/>
  <c r="AT45" i="12"/>
  <c r="DR45" i="12"/>
  <c r="LH45" i="12"/>
  <c r="KL45" i="12"/>
  <c r="IN45" i="12"/>
  <c r="BC45" i="12"/>
  <c r="HQ45" i="12"/>
  <c r="MN45" i="12"/>
  <c r="MV45" i="12"/>
  <c r="KS45" i="12"/>
  <c r="KE45" i="12"/>
  <c r="IC45" i="12"/>
  <c r="NV45" i="12"/>
  <c r="NR45" i="12"/>
  <c r="KD45" i="12"/>
  <c r="GZ45" i="12"/>
  <c r="DS45" i="12"/>
  <c r="GR45" i="12"/>
  <c r="CS45" i="12"/>
  <c r="GM45" i="12"/>
  <c r="EE45" i="12"/>
  <c r="EM45" i="12"/>
  <c r="GY45" i="12"/>
  <c r="JW45" i="12"/>
  <c r="MZ45" i="12"/>
  <c r="MA45" i="12"/>
  <c r="LE45" i="12"/>
  <c r="HD45" i="12"/>
  <c r="MK45" i="12"/>
  <c r="MU45" i="12"/>
  <c r="BR45" i="12"/>
  <c r="IX45" i="12"/>
  <c r="CZ45" i="12"/>
  <c r="JQ45" i="12"/>
  <c r="NM45" i="12"/>
  <c r="IK45" i="12"/>
  <c r="JH45" i="12"/>
  <c r="AJ45" i="12"/>
  <c r="NE45" i="12"/>
  <c r="JY45" i="12"/>
  <c r="IJ45" i="12"/>
  <c r="EH45" i="12"/>
  <c r="BA45" i="12"/>
  <c r="KF45" i="12"/>
  <c r="EA45" i="12"/>
  <c r="ND45" i="12"/>
  <c r="BS45" i="12"/>
  <c r="ER45" i="12"/>
  <c r="NP45" i="12"/>
  <c r="MT45" i="12"/>
  <c r="GJ45" i="12"/>
  <c r="AM45" i="12"/>
  <c r="LU45" i="12"/>
  <c r="JC45" i="12"/>
  <c r="CN45" i="12"/>
  <c r="FJ45" i="12"/>
  <c r="LV45" i="12"/>
  <c r="BG45" i="12"/>
  <c r="KI45" i="12"/>
  <c r="BB45" i="12"/>
  <c r="AY45" i="12"/>
  <c r="JJ45" i="12"/>
  <c r="BT45" i="12"/>
  <c r="MW45" i="12"/>
  <c r="FW45" i="12"/>
  <c r="EZ45" i="12"/>
  <c r="DG45" i="12"/>
  <c r="JM45" i="12"/>
  <c r="FM45" i="12"/>
  <c r="HX45" i="12"/>
  <c r="KW45" i="12"/>
  <c r="BO45" i="12"/>
  <c r="AN45" i="12"/>
  <c r="LF45" i="12"/>
  <c r="GT45" i="12"/>
  <c r="BV45" i="12"/>
  <c r="GG45" i="12"/>
  <c r="JZ45" i="12"/>
  <c r="DT45" i="12"/>
  <c r="MY45" i="12"/>
  <c r="CV45" i="12"/>
  <c r="AL45" i="12"/>
  <c r="IM45" i="12"/>
  <c r="LD45" i="12"/>
  <c r="AF45" i="12"/>
  <c r="HY45" i="12"/>
  <c r="ES45" i="12"/>
  <c r="HL45" i="12"/>
  <c r="DM45" i="12"/>
  <c r="MJ45" i="12"/>
  <c r="GF45" i="12"/>
  <c r="FO45" i="12"/>
  <c r="OC45" i="12"/>
  <c r="CR45" i="12"/>
  <c r="HT45" i="12"/>
  <c r="CF45" i="12"/>
  <c r="FP45" i="12"/>
  <c r="OB45" i="12"/>
  <c r="CH45" i="12"/>
  <c r="BX45" i="12"/>
  <c r="LK45" i="12"/>
  <c r="MM45" i="12"/>
  <c r="DV45" i="12"/>
  <c r="EN45" i="12"/>
  <c r="CA45" i="12"/>
  <c r="DC45" i="12"/>
  <c r="GK45" i="12"/>
  <c r="EF45" i="12"/>
  <c r="AH45" i="12"/>
  <c r="KX45" i="12"/>
  <c r="JD45" i="12"/>
  <c r="FB45" i="12"/>
  <c r="KT45" i="12"/>
  <c r="MG45" i="12"/>
  <c r="LN45" i="12"/>
  <c r="GL45" i="12"/>
  <c r="JA45" i="12"/>
  <c r="NY45" i="12"/>
  <c r="EQ45" i="12"/>
  <c r="KA45" i="12"/>
  <c r="JL45" i="12"/>
  <c r="FF45" i="12"/>
  <c r="HI45" i="12"/>
  <c r="LC45" i="12"/>
  <c r="NT45" i="12"/>
  <c r="EU45" i="12"/>
  <c r="HS45" i="12"/>
  <c r="DP45" i="12"/>
  <c r="BF45" i="12"/>
  <c r="DB45" i="12"/>
  <c r="CM45" i="12"/>
  <c r="LJ45" i="12"/>
  <c r="CW45" i="12"/>
  <c r="NW45" i="12"/>
  <c r="GQ45" i="12"/>
  <c r="EP45" i="12"/>
  <c r="HH45" i="12"/>
  <c r="IB45" i="12"/>
  <c r="HN45" i="12"/>
  <c r="AW45" i="12"/>
  <c r="FT45" i="12"/>
  <c r="KV45" i="12"/>
  <c r="CE45" i="12"/>
  <c r="AZ45" i="12"/>
  <c r="NO45" i="12"/>
  <c r="AR45" i="12"/>
  <c r="IQ45" i="12"/>
  <c r="BM45" i="12"/>
  <c r="EX45" i="12"/>
  <c r="NX45" i="12"/>
  <c r="FH45" i="12"/>
  <c r="CU45" i="12"/>
  <c r="KG45" i="12"/>
  <c r="MR45" i="12"/>
  <c r="CG45" i="12"/>
  <c r="JB45" i="12"/>
  <c r="FR45" i="12"/>
  <c r="IF45" i="12"/>
  <c r="EG45" i="12"/>
  <c r="BI45" i="12"/>
  <c r="NU45" i="12"/>
  <c r="NJ45" i="12"/>
  <c r="HO45" i="12"/>
  <c r="MC45" i="12"/>
  <c r="CQ45" i="12"/>
  <c r="DK45" i="12"/>
  <c r="KM45" i="12"/>
  <c r="MX45" i="12"/>
  <c r="DU45" i="12"/>
  <c r="JR45" i="12"/>
  <c r="ET45" i="12"/>
  <c r="JN45" i="12"/>
  <c r="FS45" i="12"/>
  <c r="IR45" i="12"/>
  <c r="EJ45" i="12"/>
  <c r="AK45" i="12"/>
  <c r="LI45" i="12"/>
  <c r="LR45" i="12"/>
  <c r="BK45" i="12"/>
  <c r="LW45" i="12"/>
  <c r="JX45" i="12"/>
  <c r="FV45" i="12"/>
  <c r="DE45" i="12"/>
  <c r="MI45" i="12"/>
  <c r="JP45" i="12"/>
  <c r="JK45" i="12"/>
  <c r="DY45" i="12"/>
  <c r="IV45" i="12"/>
  <c r="LZ45" i="12"/>
  <c r="IS45" i="12"/>
  <c r="CY45" i="12"/>
  <c r="IO45" i="12"/>
  <c r="DQ45" i="12"/>
  <c r="FL45" i="12"/>
  <c r="LQ45" i="12"/>
  <c r="LX45" i="12"/>
  <c r="AQ45" i="12"/>
  <c r="GB45" i="12"/>
  <c r="BZ45" i="12"/>
  <c r="DH45" i="12"/>
  <c r="EL45" i="12"/>
  <c r="NG45" i="12"/>
  <c r="DW45" i="12"/>
  <c r="AP45" i="12"/>
  <c r="HK45" i="12"/>
  <c r="FA45" i="12"/>
  <c r="GN45" i="12"/>
  <c r="BN45" i="12"/>
  <c r="CJ45" i="12"/>
  <c r="KQ45" i="12"/>
  <c r="AV45" i="12"/>
  <c r="GS45" i="12"/>
  <c r="BU45" i="12"/>
  <c r="ED45" i="12"/>
  <c r="CL45" i="12"/>
  <c r="KY45" i="12"/>
  <c r="GX45" i="12"/>
  <c r="MP45" i="12"/>
  <c r="KC45" i="12"/>
  <c r="NB45" i="12"/>
  <c r="BQ45" i="12"/>
  <c r="FD45" i="12"/>
  <c r="BE45" i="12"/>
  <c r="BJ45" i="12"/>
  <c r="AI45" i="12"/>
  <c r="CK45" i="12"/>
  <c r="NA45" i="12"/>
  <c r="KR45" i="12"/>
  <c r="IE45" i="12"/>
  <c r="FU45" i="12"/>
  <c r="ML45" i="12"/>
  <c r="DI45" i="12"/>
  <c r="AG45" i="12"/>
  <c r="NS45" i="12"/>
  <c r="EB45" i="12"/>
  <c r="IP45" i="12"/>
  <c r="MB45" i="12"/>
  <c r="MS45" i="12"/>
  <c r="MQ45" i="12"/>
  <c r="IA45" i="12"/>
  <c r="GA45" i="12"/>
  <c r="DZ45" i="12"/>
  <c r="EW45" i="12"/>
  <c r="HV45" i="12"/>
  <c r="GV45" i="12"/>
  <c r="CT45" i="12"/>
  <c r="JI45" i="12"/>
  <c r="GI45" i="12"/>
  <c r="AD45" i="12"/>
  <c r="EV45" i="12"/>
  <c r="BP45" i="12"/>
  <c r="JT45" i="12"/>
  <c r="HJ45" i="12"/>
  <c r="EO45" i="12"/>
  <c r="IL45" i="12"/>
  <c r="AX45" i="12"/>
  <c r="GC45" i="12"/>
  <c r="FK45" i="12"/>
  <c r="LG45" i="12"/>
  <c r="AS45" i="12"/>
  <c r="AO45" i="12"/>
  <c r="JE45" i="12"/>
  <c r="LY45" i="12"/>
  <c r="AC45" i="12"/>
  <c r="LM45" i="12"/>
  <c r="LB45" i="12"/>
  <c r="OA45" i="12"/>
  <c r="KU45" i="12"/>
  <c r="EI45" i="12"/>
  <c r="KO45" i="12"/>
  <c r="HE45" i="12"/>
  <c r="GD45" i="12"/>
  <c r="LA45" i="12"/>
  <c r="HU45" i="12"/>
  <c r="LL45" i="12"/>
  <c r="IY45" i="12"/>
  <c r="GO45" i="12"/>
  <c r="HB45" i="12"/>
  <c r="JG45" i="12"/>
  <c r="GE45" i="12"/>
  <c r="NN45" i="12"/>
  <c r="JV45" i="12"/>
  <c r="HZ45" i="12"/>
  <c r="HW45" i="12"/>
  <c r="CB45" i="12"/>
  <c r="JO45" i="12"/>
  <c r="DA45" i="12"/>
  <c r="LO45" i="12"/>
  <c r="FN45" i="12"/>
  <c r="FZ45" i="12"/>
  <c r="CP45" i="12"/>
  <c r="FX45" i="12"/>
  <c r="BY45" i="12"/>
  <c r="BD45" i="12"/>
  <c r="CI45" i="12"/>
  <c r="DJ45" i="12"/>
  <c r="NZ45" i="12"/>
  <c r="CO45" i="12"/>
  <c r="KN45" i="12"/>
  <c r="ID45" i="12"/>
  <c r="FI45" i="12"/>
  <c r="EY45" i="12"/>
  <c r="GH45" i="12"/>
  <c r="FQ45" i="12"/>
  <c r="CX45" i="12"/>
  <c r="NL45" i="12"/>
  <c r="CC45" i="12"/>
  <c r="IH45" i="12"/>
  <c r="BH45" i="12"/>
  <c r="KP45" i="12"/>
  <c r="EC45" i="12"/>
  <c r="AE45" i="12"/>
  <c r="KJ45" i="12"/>
  <c r="FE45" i="12"/>
  <c r="HC45" i="12"/>
  <c r="KB45" i="12"/>
  <c r="HA45" i="12"/>
  <c r="II45" i="12"/>
  <c r="BW45" i="12"/>
  <c r="DX45" i="12"/>
  <c r="GU45" i="12"/>
  <c r="KZ45" i="12"/>
  <c r="LS45" i="12"/>
  <c r="CD45" i="12"/>
  <c r="NC45" i="12"/>
  <c r="GW45" i="12"/>
  <c r="IZ45" i="12"/>
  <c r="IG45" i="12"/>
  <c r="NI45" i="12"/>
  <c r="FY45" i="12"/>
  <c r="NQ45" i="12"/>
  <c r="JU45" i="12"/>
  <c r="GP45" i="12"/>
  <c r="JF45" i="12"/>
  <c r="ME45" i="12"/>
  <c r="IT45" i="12"/>
  <c r="MO45" i="12"/>
  <c r="DO45" i="12"/>
  <c r="FG45" i="12"/>
  <c r="NF45" i="12"/>
  <c r="IU45" i="12"/>
  <c r="MF45" i="12"/>
  <c r="HF45" i="12"/>
  <c r="KH45" i="12"/>
  <c r="DL45" i="12"/>
  <c r="NH45" i="12"/>
  <c r="HP45" i="12"/>
  <c r="JS45" i="12"/>
  <c r="BL45" i="12"/>
  <c r="DN45" i="12"/>
  <c r="IW45" i="12"/>
  <c r="EK45" i="12"/>
  <c r="DF45" i="12"/>
  <c r="LP45" i="12"/>
  <c r="KK45" i="12"/>
  <c r="AA86" i="8"/>
  <c r="P85" i="12"/>
  <c r="FI85" i="12"/>
  <c r="AJ85" i="12"/>
  <c r="ID85" i="12"/>
  <c r="MD85" i="12"/>
  <c r="MA85" i="12"/>
  <c r="LX85" i="12"/>
  <c r="KX85" i="12"/>
  <c r="KE85" i="12"/>
  <c r="LQ85" i="12"/>
  <c r="BL85" i="12"/>
  <c r="OC85" i="12"/>
  <c r="DW85" i="12"/>
  <c r="GG85" i="12"/>
  <c r="DQ85" i="12"/>
  <c r="NK85" i="12"/>
  <c r="MP85" i="12"/>
  <c r="JZ85" i="12"/>
  <c r="II85" i="12"/>
  <c r="FZ85" i="12"/>
  <c r="DF85" i="12"/>
  <c r="GX85" i="12"/>
  <c r="JI85" i="12"/>
  <c r="CP85" i="12"/>
  <c r="CD85" i="12"/>
  <c r="LI85" i="12"/>
  <c r="HN85" i="12"/>
  <c r="DS85" i="12"/>
  <c r="MU85" i="12"/>
  <c r="FP85" i="12"/>
  <c r="HT85" i="12"/>
  <c r="FM85" i="12"/>
  <c r="JH85" i="12"/>
  <c r="FD85" i="12"/>
  <c r="CK85" i="12"/>
  <c r="IG85" i="12"/>
  <c r="DB85" i="12"/>
  <c r="CJ85" i="12"/>
  <c r="IP85" i="12"/>
  <c r="LN85" i="12"/>
  <c r="MZ85" i="12"/>
  <c r="IM85" i="12"/>
  <c r="EN85" i="12"/>
  <c r="NI85" i="12"/>
  <c r="KH85" i="12"/>
  <c r="AC85" i="12"/>
  <c r="CS85" i="12"/>
  <c r="BQ85" i="12"/>
  <c r="LW85" i="12"/>
  <c r="AH85" i="12"/>
  <c r="AZ85" i="12"/>
  <c r="HE85" i="12"/>
  <c r="FB85" i="12"/>
  <c r="IR85" i="12"/>
  <c r="LG85" i="12"/>
  <c r="IZ85" i="12"/>
  <c r="LO85" i="12"/>
  <c r="HC85" i="12"/>
  <c r="IS85" i="12"/>
  <c r="BY85" i="12"/>
  <c r="AI85" i="12"/>
  <c r="KB85" i="12"/>
  <c r="GC85" i="12"/>
  <c r="KM85" i="12"/>
  <c r="GT85" i="12"/>
  <c r="DY85" i="12"/>
  <c r="DO85" i="12"/>
  <c r="MB85" i="12"/>
  <c r="LY85" i="12"/>
  <c r="IK85" i="12"/>
  <c r="KD85" i="12"/>
  <c r="HX85" i="12"/>
  <c r="ED85" i="12"/>
  <c r="KZ85" i="12"/>
  <c r="BI85" i="12"/>
  <c r="KR85" i="12"/>
  <c r="DG85" i="12"/>
  <c r="HI85" i="12"/>
  <c r="AM85" i="12"/>
  <c r="FS85" i="12"/>
  <c r="CL85" i="12"/>
  <c r="KY85" i="12"/>
  <c r="HR85" i="12"/>
  <c r="FH85" i="12"/>
  <c r="BF85" i="12"/>
  <c r="MK85" i="12"/>
  <c r="HY85" i="12"/>
  <c r="JB85" i="12"/>
  <c r="EY85" i="12"/>
  <c r="AU85" i="12"/>
  <c r="GP85" i="12"/>
  <c r="IA85" i="12"/>
  <c r="DE85" i="12"/>
  <c r="LK85" i="12"/>
  <c r="MN85" i="12"/>
  <c r="CH85" i="12"/>
  <c r="LT85" i="12"/>
  <c r="HK85" i="12"/>
  <c r="LJ85" i="12"/>
  <c r="MS85" i="12"/>
  <c r="FJ85" i="12"/>
  <c r="CW85" i="12"/>
  <c r="JG85" i="12"/>
  <c r="GW85" i="12"/>
  <c r="AK85" i="12"/>
  <c r="LD85" i="12"/>
  <c r="MC85" i="12"/>
  <c r="AO85" i="12"/>
  <c r="DP85" i="12"/>
  <c r="GF85" i="12"/>
  <c r="CF85" i="12"/>
  <c r="BH85" i="12"/>
  <c r="JT85" i="12"/>
  <c r="BT85" i="12"/>
  <c r="IJ85" i="12"/>
  <c r="HS85" i="12"/>
  <c r="CA85" i="12"/>
  <c r="HM85" i="12"/>
  <c r="HZ85" i="12"/>
  <c r="GM85" i="12"/>
  <c r="KP85" i="12"/>
  <c r="KV85" i="12"/>
  <c r="IL85" i="12"/>
  <c r="GB85" i="12"/>
  <c r="HG85" i="12"/>
  <c r="HD85" i="12"/>
  <c r="EZ85" i="12"/>
  <c r="NR85" i="12"/>
  <c r="OA85" i="12"/>
  <c r="EB85" i="12"/>
  <c r="BD85" i="12"/>
  <c r="KK85" i="12"/>
  <c r="NL85" i="12"/>
  <c r="AT85" i="12"/>
  <c r="CM85" i="12"/>
  <c r="DI85" i="12"/>
  <c r="NF85" i="12"/>
  <c r="DK85" i="12"/>
  <c r="JA85" i="12"/>
  <c r="IF85" i="12"/>
  <c r="EF85" i="12"/>
  <c r="LS85" i="12"/>
  <c r="KA85" i="12"/>
  <c r="HQ85" i="12"/>
  <c r="LB85" i="12"/>
  <c r="DJ85" i="12"/>
  <c r="CI85" i="12"/>
  <c r="LF85" i="12"/>
  <c r="NZ85" i="12"/>
  <c r="JJ85" i="12"/>
  <c r="LE85" i="12"/>
  <c r="NO85" i="12"/>
  <c r="HP85" i="12"/>
  <c r="GE85" i="12"/>
  <c r="KN85" i="12"/>
  <c r="NM85" i="12"/>
  <c r="JM85" i="12"/>
  <c r="IW85" i="12"/>
  <c r="BN85" i="12"/>
  <c r="MY85" i="12"/>
  <c r="EC85" i="12"/>
  <c r="LP85" i="12"/>
  <c r="JF85" i="12"/>
  <c r="JD85" i="12"/>
  <c r="CN85" i="12"/>
  <c r="BX85" i="12"/>
  <c r="GR85" i="12"/>
  <c r="MW85" i="12"/>
  <c r="AN85" i="12"/>
  <c r="JV85" i="12"/>
  <c r="CE85" i="12"/>
  <c r="NU85" i="12"/>
  <c r="AE85" i="12"/>
  <c r="JP85" i="12"/>
  <c r="NP85" i="12"/>
  <c r="FV85" i="12"/>
  <c r="ML85" i="12"/>
  <c r="HO85" i="12"/>
  <c r="FE85" i="12"/>
  <c r="IU85" i="12"/>
  <c r="LV85" i="12"/>
  <c r="MM85" i="12"/>
  <c r="KU85" i="12"/>
  <c r="KS85" i="12"/>
  <c r="GQ85" i="12"/>
  <c r="IE85" i="12"/>
  <c r="KL85" i="12"/>
  <c r="EH85" i="12"/>
  <c r="CU85" i="12"/>
  <c r="IN85" i="12"/>
  <c r="HF85" i="12"/>
  <c r="FK85" i="12"/>
  <c r="IH85" i="12"/>
  <c r="BA85" i="12"/>
  <c r="CR85" i="12"/>
  <c r="BG85" i="12"/>
  <c r="GD85" i="12"/>
  <c r="CO85" i="12"/>
  <c r="FR85" i="12"/>
  <c r="FF85" i="12"/>
  <c r="FC85" i="12"/>
  <c r="MJ85" i="12"/>
  <c r="MH85" i="12"/>
  <c r="DU85" i="12"/>
  <c r="GU85" i="12"/>
  <c r="JY85" i="12"/>
  <c r="FY85" i="12"/>
  <c r="AR85" i="12"/>
  <c r="IT85" i="12"/>
  <c r="BE85" i="12"/>
  <c r="NX85" i="12"/>
  <c r="HJ85" i="12"/>
  <c r="CC85" i="12"/>
  <c r="IX85" i="12"/>
  <c r="EM85" i="12"/>
  <c r="IO85" i="12"/>
  <c r="GY85" i="12"/>
  <c r="AG85" i="12"/>
  <c r="BB85" i="12"/>
  <c r="MV85" i="12"/>
  <c r="NG85" i="12"/>
  <c r="NW85" i="12"/>
  <c r="NB85" i="12"/>
  <c r="CX85" i="12"/>
  <c r="BV85" i="12"/>
  <c r="FT85" i="12"/>
  <c r="JE85" i="12"/>
  <c r="NH85" i="12"/>
  <c r="EW85" i="12"/>
  <c r="HH85" i="12"/>
  <c r="KW85" i="12"/>
  <c r="DN85" i="12"/>
  <c r="LL85" i="12"/>
  <c r="KJ85" i="12"/>
  <c r="BK85" i="12"/>
  <c r="CY85" i="12"/>
  <c r="NC85" i="12"/>
  <c r="IB85" i="12"/>
  <c r="JU85" i="12"/>
  <c r="GL85" i="12"/>
  <c r="GH85" i="12"/>
  <c r="AY85" i="12"/>
  <c r="ER85" i="12"/>
  <c r="NS85" i="12"/>
  <c r="GN85" i="12"/>
  <c r="FW85" i="12"/>
  <c r="BO85" i="12"/>
  <c r="JC85" i="12"/>
  <c r="GV85" i="12"/>
  <c r="GJ85" i="12"/>
  <c r="NE85" i="12"/>
  <c r="LR85" i="12"/>
  <c r="AX85" i="12"/>
  <c r="CG85" i="12"/>
  <c r="MO85" i="12"/>
  <c r="HV85" i="12"/>
  <c r="GA85" i="12"/>
  <c r="HU85" i="12"/>
  <c r="CB85" i="12"/>
  <c r="OB85" i="12"/>
  <c r="CV85" i="12"/>
  <c r="JK85" i="12"/>
  <c r="EO85" i="12"/>
  <c r="DL85" i="12"/>
  <c r="NJ85" i="12"/>
  <c r="GZ85" i="12"/>
  <c r="DC85" i="12"/>
  <c r="NA85" i="12"/>
  <c r="JR85" i="12"/>
  <c r="NQ85" i="12"/>
  <c r="IC85" i="12"/>
  <c r="KG85" i="12"/>
  <c r="KT85" i="12"/>
  <c r="GK85" i="12"/>
  <c r="IV85" i="12"/>
  <c r="DT85" i="12"/>
  <c r="HB85" i="12"/>
  <c r="AF85" i="12"/>
  <c r="JL85" i="12"/>
  <c r="DH85" i="12"/>
  <c r="EE85" i="12"/>
  <c r="KQ85" i="12"/>
  <c r="FL85" i="12"/>
  <c r="BZ85" i="12"/>
  <c r="AL85" i="12"/>
  <c r="AW85" i="12"/>
  <c r="MG85" i="12"/>
  <c r="ND85" i="12"/>
  <c r="MQ85" i="12"/>
  <c r="EJ85" i="12"/>
  <c r="CQ85" i="12"/>
  <c r="BM85" i="12"/>
  <c r="HW85" i="12"/>
  <c r="EU85" i="12"/>
  <c r="MX85" i="12"/>
  <c r="LU85" i="12"/>
  <c r="NN85" i="12"/>
  <c r="DX85" i="12"/>
  <c r="NY85" i="12"/>
  <c r="BJ85" i="12"/>
  <c r="NV85" i="12"/>
  <c r="CT85" i="12"/>
  <c r="BU85" i="12"/>
  <c r="KF85" i="12"/>
  <c r="LH85" i="12"/>
  <c r="LM85" i="12"/>
  <c r="IY85" i="12"/>
  <c r="BS85" i="12"/>
  <c r="AS85" i="12"/>
  <c r="MR85" i="12"/>
  <c r="BP85" i="12"/>
  <c r="EG85" i="12"/>
  <c r="JN85" i="12"/>
  <c r="AP85" i="12"/>
  <c r="JX85" i="12"/>
  <c r="DR85" i="12"/>
  <c r="FN85" i="12"/>
  <c r="CZ85" i="12"/>
  <c r="EV85" i="12"/>
  <c r="DM85" i="12"/>
  <c r="EK85" i="12"/>
  <c r="EQ85" i="12"/>
  <c r="BC85" i="12"/>
  <c r="GI85" i="12"/>
  <c r="DA85" i="12"/>
  <c r="LZ85" i="12"/>
  <c r="IQ85" i="12"/>
  <c r="EA85" i="12"/>
  <c r="MT85" i="12"/>
  <c r="FU85" i="12"/>
  <c r="EI85" i="12"/>
  <c r="FG85" i="12"/>
  <c r="GO85" i="12"/>
  <c r="GS85" i="12"/>
  <c r="EX85" i="12"/>
  <c r="KC85" i="12"/>
  <c r="FA85" i="12"/>
  <c r="EL85" i="12"/>
  <c r="NT85" i="12"/>
  <c r="ET85" i="12"/>
  <c r="DV85" i="12"/>
  <c r="LC85" i="12"/>
  <c r="DD85" i="12"/>
  <c r="AV85" i="12"/>
  <c r="MF85" i="12"/>
  <c r="AQ85" i="12"/>
  <c r="DZ85" i="12"/>
  <c r="AD85" i="12"/>
  <c r="JQ85" i="12"/>
  <c r="FO85" i="12"/>
  <c r="BR85" i="12"/>
  <c r="LA85" i="12"/>
  <c r="JW85" i="12"/>
  <c r="FX85" i="12"/>
  <c r="JS85" i="12"/>
  <c r="HA85" i="12"/>
  <c r="HL85" i="12"/>
  <c r="JO85" i="12"/>
  <c r="ES85" i="12"/>
  <c r="ME85" i="12"/>
  <c r="EP85" i="12"/>
  <c r="FQ85" i="12"/>
  <c r="BW85" i="12"/>
  <c r="MI85" i="12"/>
  <c r="KO85" i="12"/>
  <c r="KI85" i="12"/>
  <c r="AA82" i="8"/>
  <c r="P81" i="12"/>
  <c r="P37" i="16"/>
  <c r="AB37" i="16"/>
  <c r="V37" i="16"/>
  <c r="T37" i="16"/>
  <c r="R37" i="16"/>
  <c r="C37" i="16"/>
  <c r="O37" i="16"/>
  <c r="F37" i="16"/>
  <c r="AH37" i="16"/>
  <c r="W37" i="16"/>
  <c r="AE37" i="16"/>
  <c r="AG37" i="16"/>
  <c r="Z37" i="16"/>
  <c r="Y37" i="16"/>
  <c r="E37" i="16"/>
  <c r="AA37" i="16"/>
  <c r="G37" i="16"/>
  <c r="AC37" i="16"/>
  <c r="J37" i="16"/>
  <c r="K37" i="16"/>
  <c r="AL37" i="16"/>
  <c r="H37" i="16"/>
  <c r="M37" i="16"/>
  <c r="L37" i="16"/>
  <c r="AI37" i="16"/>
  <c r="X37" i="16"/>
  <c r="AF37" i="16"/>
  <c r="I37" i="16"/>
  <c r="Q37" i="16"/>
  <c r="S37" i="16"/>
  <c r="N37" i="16"/>
  <c r="AD37" i="16"/>
  <c r="D37" i="16"/>
  <c r="AJ37" i="16"/>
  <c r="U37" i="16"/>
  <c r="AK37" i="16"/>
  <c r="Z31" i="16"/>
  <c r="AF31" i="16"/>
  <c r="AB31" i="16"/>
  <c r="AJ31" i="16"/>
  <c r="T31" i="16"/>
  <c r="K31" i="16"/>
  <c r="H31" i="16"/>
  <c r="AL31" i="16"/>
  <c r="G31" i="16"/>
  <c r="F31" i="16"/>
  <c r="O31" i="16"/>
  <c r="AD31" i="16"/>
  <c r="X31" i="16"/>
  <c r="E31" i="16"/>
  <c r="AG31" i="16"/>
  <c r="W31" i="16"/>
  <c r="U31" i="16"/>
  <c r="N31" i="16"/>
  <c r="L31" i="16"/>
  <c r="I31" i="16"/>
  <c r="AE31" i="16"/>
  <c r="AA31" i="16"/>
  <c r="AK31" i="16"/>
  <c r="AH31" i="16"/>
  <c r="C31" i="16"/>
  <c r="P31" i="16"/>
  <c r="V31" i="16"/>
  <c r="S31" i="16"/>
  <c r="AI31" i="16"/>
  <c r="AC31" i="16"/>
  <c r="Y31" i="16"/>
  <c r="R31" i="16"/>
  <c r="J31" i="16"/>
  <c r="D31" i="16"/>
  <c r="M31" i="16"/>
  <c r="Q31" i="16"/>
  <c r="KG41" i="12"/>
  <c r="KC41" i="12"/>
  <c r="ML41" i="12"/>
  <c r="KS41" i="12"/>
  <c r="II41" i="12"/>
  <c r="CS41" i="12"/>
  <c r="CF41" i="12"/>
  <c r="DL41" i="12"/>
  <c r="AT41" i="12"/>
  <c r="EF41" i="12"/>
  <c r="HK41" i="12"/>
  <c r="FV41" i="12"/>
  <c r="LO41" i="12"/>
  <c r="BJ41" i="12"/>
  <c r="CY41" i="12"/>
  <c r="NB41" i="12"/>
  <c r="HX41" i="12"/>
  <c r="OB41" i="12"/>
  <c r="OC41" i="12"/>
  <c r="NC41" i="12"/>
  <c r="LD41" i="12"/>
  <c r="NJ41" i="12"/>
  <c r="MV41" i="12"/>
  <c r="CQ41" i="12"/>
  <c r="EB41" i="12"/>
  <c r="DW41" i="12"/>
  <c r="MJ41" i="12"/>
  <c r="JX41" i="12"/>
  <c r="NW41" i="12"/>
  <c r="DU41" i="12"/>
  <c r="DM41" i="12"/>
  <c r="BW41" i="12"/>
  <c r="JS41" i="12"/>
  <c r="GO41" i="12"/>
  <c r="HA41" i="12"/>
  <c r="CN41" i="12"/>
  <c r="KK41" i="12"/>
  <c r="DA41" i="12"/>
  <c r="FY41" i="12"/>
  <c r="LV41" i="12"/>
  <c r="CZ41" i="12"/>
  <c r="EU41" i="12"/>
  <c r="JQ41" i="12"/>
  <c r="CM41" i="12"/>
  <c r="CJ41" i="12"/>
  <c r="AH41" i="12"/>
  <c r="IV41" i="12"/>
  <c r="LF41" i="12"/>
  <c r="LC41" i="12"/>
  <c r="NF41" i="12"/>
  <c r="LM41" i="12"/>
  <c r="JC41" i="12"/>
  <c r="FL41" i="12"/>
  <c r="EN41" i="12"/>
  <c r="JB41" i="12"/>
  <c r="HL41" i="12"/>
  <c r="MZ41" i="12"/>
  <c r="BA41" i="12"/>
  <c r="AG41" i="12"/>
  <c r="FO41" i="12"/>
  <c r="AD41" i="12"/>
  <c r="ID41" i="12"/>
  <c r="CD41" i="12"/>
  <c r="BP41" i="12"/>
  <c r="MO41" i="12"/>
  <c r="EP41" i="12"/>
  <c r="KP41" i="12"/>
  <c r="DF41" i="12"/>
  <c r="NL41" i="12"/>
  <c r="LQ41" i="12"/>
  <c r="DP41" i="12"/>
  <c r="FA41" i="12"/>
  <c r="EX41" i="12"/>
  <c r="ND41" i="12"/>
  <c r="JW41" i="12"/>
  <c r="GH41" i="12"/>
  <c r="DD41" i="12"/>
  <c r="LH41" i="12"/>
  <c r="IS41" i="12"/>
  <c r="GZ41" i="12"/>
  <c r="BQ41" i="12"/>
  <c r="MQ41" i="12"/>
  <c r="CE41" i="12"/>
  <c r="LA41" i="12"/>
  <c r="NY41" i="12"/>
  <c r="BD41" i="12"/>
  <c r="IP41" i="12"/>
  <c r="DS41" i="12"/>
  <c r="AR41" i="12"/>
  <c r="GW41" i="12"/>
  <c r="DZ41" i="12"/>
  <c r="IL41" i="12"/>
  <c r="EJ41" i="12"/>
  <c r="JU41" i="12"/>
  <c r="MH41" i="12"/>
  <c r="MB41" i="12"/>
  <c r="NZ41" i="12"/>
  <c r="LL41" i="12"/>
  <c r="JZ41" i="12"/>
  <c r="KD41" i="12"/>
  <c r="CH41" i="12"/>
  <c r="EV41" i="12"/>
  <c r="EW41" i="12"/>
  <c r="JP41" i="12"/>
  <c r="DG41" i="12"/>
  <c r="CG41" i="12"/>
  <c r="EA41" i="12"/>
  <c r="HS41" i="12"/>
  <c r="HH41" i="12"/>
  <c r="MA41" i="12"/>
  <c r="AU41" i="12"/>
  <c r="EZ41" i="12"/>
  <c r="MC41" i="12"/>
  <c r="HB41" i="12"/>
  <c r="JN41" i="12"/>
  <c r="LY41" i="12"/>
  <c r="NN41" i="12"/>
  <c r="ES41" i="12"/>
  <c r="FZ41" i="12"/>
  <c r="FW41" i="12"/>
  <c r="KQ41" i="12"/>
  <c r="CV41" i="12"/>
  <c r="AW41" i="12"/>
  <c r="GJ41" i="12"/>
  <c r="KT41" i="12"/>
  <c r="FX41" i="12"/>
  <c r="AM41" i="12"/>
  <c r="DN41" i="12"/>
  <c r="NX41" i="12"/>
  <c r="GD41" i="12"/>
  <c r="GL41" i="12"/>
  <c r="BL41" i="12"/>
  <c r="AZ41" i="12"/>
  <c r="FT41" i="12"/>
  <c r="GI41" i="12"/>
  <c r="EK41" i="12"/>
  <c r="JJ41" i="12"/>
  <c r="ED41" i="12"/>
  <c r="GK41" i="12"/>
  <c r="KY41" i="12"/>
  <c r="NI41" i="12"/>
  <c r="NE41" i="12"/>
  <c r="MF41" i="12"/>
  <c r="KE41" i="12"/>
  <c r="IC41" i="12"/>
  <c r="FP41" i="12"/>
  <c r="KR41" i="12"/>
  <c r="NH41" i="12"/>
  <c r="MX41" i="12"/>
  <c r="BK41" i="12"/>
  <c r="IX41" i="12"/>
  <c r="LW41" i="12"/>
  <c r="LJ41" i="12"/>
  <c r="AV41" i="12"/>
  <c r="HG41" i="12"/>
  <c r="BO41" i="12"/>
  <c r="IM41" i="12"/>
  <c r="HF41" i="12"/>
  <c r="HE41" i="12"/>
  <c r="IW41" i="12"/>
  <c r="NV41" i="12"/>
  <c r="AK41" i="12"/>
  <c r="FS41" i="12"/>
  <c r="HD41" i="12"/>
  <c r="NU41" i="12"/>
  <c r="EC41" i="12"/>
  <c r="JI41" i="12"/>
  <c r="FE41" i="12"/>
  <c r="GF41" i="12"/>
  <c r="AN41" i="12"/>
  <c r="IT41" i="12"/>
  <c r="BM41" i="12"/>
  <c r="BX41" i="12"/>
  <c r="EG41" i="12"/>
  <c r="FM41" i="12"/>
  <c r="HV41" i="12"/>
  <c r="HW41" i="12"/>
  <c r="LK41" i="12"/>
  <c r="DT41" i="12"/>
  <c r="MG41" i="12"/>
  <c r="JF41" i="12"/>
  <c r="FG41" i="12"/>
  <c r="IQ41" i="12"/>
  <c r="FR41" i="12"/>
  <c r="IG41" i="12"/>
  <c r="LX41" i="12"/>
  <c r="AC41" i="12"/>
  <c r="AX41" i="12"/>
  <c r="KI41" i="12"/>
  <c r="AI41" i="12"/>
  <c r="BF41" i="12"/>
  <c r="DV41" i="12"/>
  <c r="HR41" i="12"/>
  <c r="JL41" i="12"/>
  <c r="JH41" i="12"/>
  <c r="FB41" i="12"/>
  <c r="CO41" i="12"/>
  <c r="KO41" i="12"/>
  <c r="LB41" i="12"/>
  <c r="AL41" i="12"/>
  <c r="HZ41" i="12"/>
  <c r="HC41" i="12"/>
  <c r="BY41" i="12"/>
  <c r="EE41" i="12"/>
  <c r="GV41" i="12"/>
  <c r="KU41" i="12"/>
  <c r="MR41" i="12"/>
  <c r="AF41" i="12"/>
  <c r="CK41" i="12"/>
  <c r="GR41" i="12"/>
  <c r="CT41" i="12"/>
  <c r="CR41" i="12"/>
  <c r="EI41" i="12"/>
  <c r="KN41" i="12"/>
  <c r="EY41" i="12"/>
  <c r="NP41" i="12"/>
  <c r="DJ41" i="12"/>
  <c r="HY41" i="12"/>
  <c r="KW41" i="12"/>
  <c r="FQ41" i="12"/>
  <c r="MY41" i="12"/>
  <c r="NG41" i="12"/>
  <c r="GM41" i="12"/>
  <c r="OA41" i="12"/>
  <c r="JR41" i="12"/>
  <c r="IH41" i="12"/>
  <c r="AO41" i="12"/>
  <c r="IK41" i="12"/>
  <c r="GA41" i="12"/>
  <c r="MN41" i="12"/>
  <c r="HN41" i="12"/>
  <c r="JV41" i="12"/>
  <c r="MW41" i="12"/>
  <c r="IY41" i="12"/>
  <c r="AJ41" i="12"/>
  <c r="KJ41" i="12"/>
  <c r="GB41" i="12"/>
  <c r="MD41" i="12"/>
  <c r="LI41" i="12"/>
  <c r="AS41" i="12"/>
  <c r="AY41" i="12"/>
  <c r="CI41" i="12"/>
  <c r="MS41" i="12"/>
  <c r="HQ41" i="12"/>
  <c r="GG41" i="12"/>
  <c r="IR41" i="12"/>
  <c r="JK41" i="12"/>
  <c r="IO41" i="12"/>
  <c r="AE41" i="12"/>
  <c r="KH41" i="12"/>
  <c r="KB41" i="12"/>
  <c r="HP41" i="12"/>
  <c r="KZ41" i="12"/>
  <c r="BN41" i="12"/>
  <c r="CA41" i="12"/>
  <c r="EH41" i="12"/>
  <c r="CW41" i="12"/>
  <c r="IE41" i="12"/>
  <c r="BH41" i="12"/>
  <c r="ER41" i="12"/>
  <c r="NK41" i="12"/>
  <c r="FF41" i="12"/>
  <c r="IN41" i="12"/>
  <c r="DB41" i="12"/>
  <c r="AP41" i="12"/>
  <c r="KL41" i="12"/>
  <c r="ET41" i="12"/>
  <c r="GS41" i="12"/>
  <c r="EQ41" i="12"/>
  <c r="ME41" i="12"/>
  <c r="EO41" i="12"/>
  <c r="BR41" i="12"/>
  <c r="NR41" i="12"/>
  <c r="KX41" i="12"/>
  <c r="JE41" i="12"/>
  <c r="GU41" i="12"/>
  <c r="BT41" i="12"/>
  <c r="JO41" i="12"/>
  <c r="LU41" i="12"/>
  <c r="KF41" i="12"/>
  <c r="BB41" i="12"/>
  <c r="MM41" i="12"/>
  <c r="BU41" i="12"/>
  <c r="FU41" i="12"/>
  <c r="DC41" i="12"/>
  <c r="GX41" i="12"/>
  <c r="IU41" i="12"/>
  <c r="DR41" i="12"/>
  <c r="GQ41" i="12"/>
  <c r="GY41" i="12"/>
  <c r="NO41" i="12"/>
  <c r="DI41" i="12"/>
  <c r="KA41" i="12"/>
  <c r="IB41" i="12"/>
  <c r="BC41" i="12"/>
  <c r="HI41" i="12"/>
  <c r="BV41" i="12"/>
  <c r="KV41" i="12"/>
  <c r="IJ41" i="12"/>
  <c r="LG41" i="12"/>
  <c r="FK41" i="12"/>
  <c r="DO41" i="12"/>
  <c r="DE41" i="12"/>
  <c r="HM41" i="12"/>
  <c r="GT41" i="12"/>
  <c r="DY41" i="12"/>
  <c r="LT41" i="12"/>
  <c r="GP41" i="12"/>
  <c r="IA41" i="12"/>
  <c r="NM41" i="12"/>
  <c r="FJ41" i="12"/>
  <c r="EM41" i="12"/>
  <c r="JA41" i="12"/>
  <c r="EL41" i="12"/>
  <c r="LZ41" i="12"/>
  <c r="GE41" i="12"/>
  <c r="LS41" i="12"/>
  <c r="CP41" i="12"/>
  <c r="KM41" i="12"/>
  <c r="IZ41" i="12"/>
  <c r="LR41" i="12"/>
  <c r="JY41" i="12"/>
  <c r="HO41" i="12"/>
  <c r="HJ41" i="12"/>
  <c r="LN41" i="12"/>
  <c r="JT41" i="12"/>
  <c r="BI41" i="12"/>
  <c r="FH41" i="12"/>
  <c r="LE41" i="12"/>
  <c r="JM41" i="12"/>
  <c r="NT41" i="12"/>
  <c r="BZ41" i="12"/>
  <c r="NQ41" i="12"/>
  <c r="DH41" i="12"/>
  <c r="FI41" i="12"/>
  <c r="CB41" i="12"/>
  <c r="FC41" i="12"/>
  <c r="BS41" i="12"/>
  <c r="MT41" i="12"/>
  <c r="DK41" i="12"/>
  <c r="FN41" i="12"/>
  <c r="NA41" i="12"/>
  <c r="JD41" i="12"/>
  <c r="NS41" i="12"/>
  <c r="MU41" i="12"/>
  <c r="GC41" i="12"/>
  <c r="JG41" i="12"/>
  <c r="IF41" i="12"/>
  <c r="AQ41" i="12"/>
  <c r="FD41" i="12"/>
  <c r="BE41" i="12"/>
  <c r="DX41" i="12"/>
  <c r="MK41" i="12"/>
  <c r="MP41" i="12"/>
  <c r="HT41" i="12"/>
  <c r="HU41" i="12"/>
  <c r="CC41" i="12"/>
  <c r="GN41" i="12"/>
  <c r="CL41" i="12"/>
  <c r="CX41" i="12"/>
  <c r="DQ41" i="12"/>
  <c r="CU41" i="12"/>
  <c r="MI41" i="12"/>
  <c r="LP41" i="12"/>
  <c r="BG41" i="12"/>
  <c r="GF80" i="12"/>
  <c r="FN80" i="12"/>
  <c r="BZ80" i="12"/>
  <c r="BW80" i="12"/>
  <c r="GY80" i="12"/>
  <c r="EO80" i="12"/>
  <c r="KE80" i="12"/>
  <c r="BC80" i="12"/>
  <c r="IY80" i="12"/>
  <c r="CS80" i="12"/>
  <c r="LF80" i="12"/>
  <c r="NR80" i="12"/>
  <c r="KX80" i="12"/>
  <c r="JP80" i="12"/>
  <c r="HU80" i="12"/>
  <c r="NB80" i="12"/>
  <c r="LV80" i="12"/>
  <c r="FA80" i="12"/>
  <c r="EW80" i="12"/>
  <c r="DS80" i="12"/>
  <c r="JC80" i="12"/>
  <c r="HH80" i="12"/>
  <c r="GO80" i="12"/>
  <c r="DD80" i="12"/>
  <c r="IQ80" i="12"/>
  <c r="DY80" i="12"/>
  <c r="KV80" i="12"/>
  <c r="GS80" i="12"/>
  <c r="IX80" i="12"/>
  <c r="JV80" i="12"/>
  <c r="IW80" i="12"/>
  <c r="NL80" i="12"/>
  <c r="AO80" i="12"/>
  <c r="LY80" i="12"/>
  <c r="NZ80" i="12"/>
  <c r="JK80" i="12"/>
  <c r="ND80" i="12"/>
  <c r="CQ80" i="12"/>
  <c r="FS80" i="12"/>
  <c r="BM80" i="12"/>
  <c r="FY80" i="12"/>
  <c r="LI80" i="12"/>
  <c r="IH80" i="12"/>
  <c r="HO80" i="12"/>
  <c r="HK80" i="12"/>
  <c r="KP80" i="12"/>
  <c r="DZ80" i="12"/>
  <c r="GR80" i="12"/>
  <c r="BG80" i="12"/>
  <c r="GV80" i="12"/>
  <c r="KD80" i="12"/>
  <c r="LC80" i="12"/>
  <c r="AI80" i="12"/>
  <c r="BU80" i="12"/>
  <c r="CA80" i="12"/>
  <c r="JR80" i="12"/>
  <c r="EM80" i="12"/>
  <c r="BI80" i="12"/>
  <c r="KR80" i="12"/>
  <c r="IK80" i="12"/>
  <c r="DM80" i="12"/>
  <c r="KI80" i="12"/>
  <c r="NO80" i="12"/>
  <c r="JN80" i="12"/>
  <c r="KZ80" i="12"/>
  <c r="LZ80" i="12"/>
  <c r="AK80" i="12"/>
  <c r="KK80" i="12"/>
  <c r="CH80" i="12"/>
  <c r="JZ80" i="12"/>
  <c r="HP80" i="12"/>
  <c r="DQ80" i="12"/>
  <c r="NI80" i="12"/>
  <c r="CO80" i="12"/>
  <c r="FZ80" i="12"/>
  <c r="CU80" i="12"/>
  <c r="EL80" i="12"/>
  <c r="AR80" i="12"/>
  <c r="IM80" i="12"/>
  <c r="LO80" i="12"/>
  <c r="JE80" i="12"/>
  <c r="IA80" i="12"/>
  <c r="DK80" i="12"/>
  <c r="AL80" i="12"/>
  <c r="NS80" i="12"/>
  <c r="CL80" i="12"/>
  <c r="MC80" i="12"/>
  <c r="GW80" i="12"/>
  <c r="BS80" i="12"/>
  <c r="MK80" i="12"/>
  <c r="KT80" i="12"/>
  <c r="IJ80" i="12"/>
  <c r="ME80" i="12"/>
  <c r="AF80" i="12"/>
  <c r="NK80" i="12"/>
  <c r="NN80" i="12"/>
  <c r="DL80" i="12"/>
  <c r="BO80" i="12"/>
  <c r="JO80" i="12"/>
  <c r="NG80" i="12"/>
  <c r="MI80" i="12"/>
  <c r="JY80" i="12"/>
  <c r="DP80" i="12"/>
  <c r="HE80" i="12"/>
  <c r="LH80" i="12"/>
  <c r="CJ80" i="12"/>
  <c r="GC80" i="12"/>
  <c r="GG80" i="12"/>
  <c r="JQ80" i="12"/>
  <c r="GJ80" i="12"/>
  <c r="NE80" i="12"/>
  <c r="LN80" i="12"/>
  <c r="JD80" i="12"/>
  <c r="DR80" i="12"/>
  <c r="LB80" i="12"/>
  <c r="HY80" i="12"/>
  <c r="AU80" i="12"/>
  <c r="LS80" i="12"/>
  <c r="BB80" i="12"/>
  <c r="OC80" i="12"/>
  <c r="OA80" i="12"/>
  <c r="NC80" i="12"/>
  <c r="KS80" i="12"/>
  <c r="HV80" i="12"/>
  <c r="FW80" i="12"/>
  <c r="HT80" i="12"/>
  <c r="FM80" i="12"/>
  <c r="OB80" i="12"/>
  <c r="BT80" i="12"/>
  <c r="IS80" i="12"/>
  <c r="HJ80" i="12"/>
  <c r="NY80" i="12"/>
  <c r="MH80" i="12"/>
  <c r="CF80" i="12"/>
  <c r="NQ80" i="12"/>
  <c r="FI80" i="12"/>
  <c r="KY80" i="12"/>
  <c r="MX80" i="12"/>
  <c r="BV80" i="12"/>
  <c r="EI80" i="12"/>
  <c r="AZ80" i="12"/>
  <c r="AQ80" i="12"/>
  <c r="NW80" i="12"/>
  <c r="DU80" i="12"/>
  <c r="MQ80" i="12"/>
  <c r="NV80" i="12"/>
  <c r="MV80" i="12"/>
  <c r="CC80" i="12"/>
  <c r="GU80" i="12"/>
  <c r="CX80" i="12"/>
  <c r="MP80" i="12"/>
  <c r="HF80" i="12"/>
  <c r="HW80" i="12"/>
  <c r="CE80" i="12"/>
  <c r="AV80" i="12"/>
  <c r="ER80" i="12"/>
  <c r="BF80" i="12"/>
  <c r="KC80" i="12"/>
  <c r="HG80" i="12"/>
  <c r="CI80" i="12"/>
  <c r="DF80" i="12"/>
  <c r="JW80" i="12"/>
  <c r="EG80" i="12"/>
  <c r="DA80" i="12"/>
  <c r="LE80" i="12"/>
  <c r="FE80" i="12"/>
  <c r="FT80" i="12"/>
  <c r="JT80" i="12"/>
  <c r="BP80" i="12"/>
  <c r="AS80" i="12"/>
  <c r="MW80" i="12"/>
  <c r="GZ80" i="12"/>
  <c r="HI80" i="12"/>
  <c r="BN80" i="12"/>
  <c r="CW80" i="12"/>
  <c r="CT80" i="12"/>
  <c r="FK80" i="12"/>
  <c r="LJ80" i="12"/>
  <c r="EH80" i="12"/>
  <c r="LK80" i="12"/>
  <c r="LT80" i="12"/>
  <c r="IC80" i="12"/>
  <c r="IO80" i="12"/>
  <c r="AN80" i="12"/>
  <c r="BJ80" i="12"/>
  <c r="DH80" i="12"/>
  <c r="EV80" i="12"/>
  <c r="FU80" i="12"/>
  <c r="MT80" i="12"/>
  <c r="EA80" i="12"/>
  <c r="KJ80" i="12"/>
  <c r="LP80" i="12"/>
  <c r="MZ80" i="12"/>
  <c r="LD80" i="12"/>
  <c r="MF80" i="12"/>
  <c r="IP80" i="12"/>
  <c r="AJ80" i="12"/>
  <c r="EP80" i="12"/>
  <c r="CV80" i="12"/>
  <c r="KO80" i="12"/>
  <c r="FC80" i="12"/>
  <c r="MR80" i="12"/>
  <c r="EX80" i="12"/>
  <c r="FD80" i="12"/>
  <c r="BH80" i="12"/>
  <c r="GT80" i="12"/>
  <c r="JF80" i="12"/>
  <c r="HZ80" i="12"/>
  <c r="DE80" i="12"/>
  <c r="MA80" i="12"/>
  <c r="HX80" i="12"/>
  <c r="HC80" i="12"/>
  <c r="NH80" i="12"/>
  <c r="KL80" i="12"/>
  <c r="MJ80" i="12"/>
  <c r="JS80" i="12"/>
  <c r="FX80" i="12"/>
  <c r="GM80" i="12"/>
  <c r="LM80" i="12"/>
  <c r="IV80" i="12"/>
  <c r="KW80" i="12"/>
  <c r="JX80" i="12"/>
  <c r="EE80" i="12"/>
  <c r="LG80" i="12"/>
  <c r="IE80" i="12"/>
  <c r="HL80" i="12"/>
  <c r="EY80" i="12"/>
  <c r="GX80" i="12"/>
  <c r="GH80" i="12"/>
  <c r="IN80" i="12"/>
  <c r="FQ80" i="12"/>
  <c r="EZ80" i="12"/>
  <c r="HS80" i="12"/>
  <c r="DO80" i="12"/>
  <c r="MU80" i="12"/>
  <c r="AW80" i="12"/>
  <c r="JU80" i="12"/>
  <c r="BR80" i="12"/>
  <c r="AT80" i="12"/>
  <c r="IG80" i="12"/>
  <c r="CZ80" i="12"/>
  <c r="CR80" i="12"/>
  <c r="ML80" i="12"/>
  <c r="AE80" i="12"/>
  <c r="CG80" i="12"/>
  <c r="AG80" i="12"/>
  <c r="FO80" i="12"/>
  <c r="BD80" i="12"/>
  <c r="FH80" i="12"/>
  <c r="BX80" i="12"/>
  <c r="IZ80" i="12"/>
  <c r="MD80" i="12"/>
  <c r="LQ80" i="12"/>
  <c r="JB80" i="12"/>
  <c r="DC80" i="12"/>
  <c r="AP80" i="12"/>
  <c r="FF80" i="12"/>
  <c r="FJ80" i="12"/>
  <c r="EQ80" i="12"/>
  <c r="JH80" i="12"/>
  <c r="BY80" i="12"/>
  <c r="DT80" i="12"/>
  <c r="KA80" i="12"/>
  <c r="DI80" i="12"/>
  <c r="FV80" i="12"/>
  <c r="MG80" i="12"/>
  <c r="EF80" i="12"/>
  <c r="KB80" i="12"/>
  <c r="II80" i="12"/>
  <c r="HR80" i="12"/>
  <c r="CB80" i="12"/>
  <c r="AM80" i="12"/>
  <c r="DG80" i="12"/>
  <c r="DJ80" i="12"/>
  <c r="MY80" i="12"/>
  <c r="DB80" i="12"/>
  <c r="LU80" i="12"/>
  <c r="CN80" i="12"/>
  <c r="BE80" i="12"/>
  <c r="JI80" i="12"/>
  <c r="JL80" i="12"/>
  <c r="GD80" i="12"/>
  <c r="FL80" i="12"/>
  <c r="EJ80" i="12"/>
  <c r="GN80" i="12"/>
  <c r="ES80" i="12"/>
  <c r="ED80" i="12"/>
  <c r="FR80" i="12"/>
  <c r="IF80" i="12"/>
  <c r="BQ80" i="12"/>
  <c r="IT80" i="12"/>
  <c r="NJ80" i="12"/>
  <c r="NT80" i="12"/>
  <c r="LW80" i="12"/>
  <c r="CP80" i="12"/>
  <c r="MM80" i="12"/>
  <c r="EB80" i="12"/>
  <c r="IL80" i="12"/>
  <c r="LR80" i="12"/>
  <c r="LX80" i="12"/>
  <c r="FG80" i="12"/>
  <c r="HQ80" i="12"/>
  <c r="AH80" i="12"/>
  <c r="EC80" i="12"/>
  <c r="KN80" i="12"/>
  <c r="IB80" i="12"/>
  <c r="HA80" i="12"/>
  <c r="NF80" i="12"/>
  <c r="MB80" i="12"/>
  <c r="IR80" i="12"/>
  <c r="AD80" i="12"/>
  <c r="FP80" i="12"/>
  <c r="MS80" i="12"/>
  <c r="GA80" i="12"/>
  <c r="DX80" i="12"/>
  <c r="GE80" i="12"/>
  <c r="NP80" i="12"/>
  <c r="KQ80" i="12"/>
  <c r="GQ80" i="12"/>
  <c r="LL80" i="12"/>
  <c r="GK80" i="12"/>
  <c r="NM80" i="12"/>
  <c r="JJ80" i="12"/>
  <c r="KM80" i="12"/>
  <c r="MN80" i="12"/>
  <c r="BA80" i="12"/>
  <c r="CD80" i="12"/>
  <c r="NX80" i="12"/>
  <c r="EU80" i="12"/>
  <c r="DN80" i="12"/>
  <c r="HN80" i="12"/>
  <c r="MO80" i="12"/>
  <c r="CK80" i="12"/>
  <c r="LA80" i="12"/>
  <c r="KG80" i="12"/>
  <c r="DV80" i="12"/>
  <c r="HB80" i="12"/>
  <c r="EN80" i="12"/>
  <c r="JG80" i="12"/>
  <c r="DW80" i="12"/>
  <c r="HD80" i="12"/>
  <c r="AX80" i="12"/>
  <c r="NU80" i="12"/>
  <c r="JM80" i="12"/>
  <c r="GB80" i="12"/>
  <c r="CY80" i="12"/>
  <c r="ET80" i="12"/>
  <c r="ID80" i="12"/>
  <c r="GI80" i="12"/>
  <c r="BK80" i="12"/>
  <c r="FB80" i="12"/>
  <c r="EK80" i="12"/>
  <c r="CM80" i="12"/>
  <c r="KH80" i="12"/>
  <c r="HM80" i="12"/>
  <c r="KU80" i="12"/>
  <c r="JA80" i="12"/>
  <c r="AC80" i="12"/>
  <c r="IU80" i="12"/>
  <c r="KF80" i="12"/>
  <c r="NA80" i="12"/>
  <c r="GL80" i="12"/>
  <c r="BL80" i="12"/>
  <c r="GP80" i="12"/>
  <c r="AY80" i="12"/>
  <c r="AZ79" i="12"/>
  <c r="LA79" i="12"/>
  <c r="EE79" i="12"/>
  <c r="CU79" i="12"/>
  <c r="GY79" i="12"/>
  <c r="CZ79" i="12"/>
  <c r="CB79" i="12"/>
  <c r="MU79" i="12"/>
  <c r="IF79" i="12"/>
  <c r="DR79" i="12"/>
  <c r="KL79" i="12"/>
  <c r="LR79" i="12"/>
  <c r="AY79" i="12"/>
  <c r="AE79" i="12"/>
  <c r="HM79" i="12"/>
  <c r="EP79" i="12"/>
  <c r="BO79" i="12"/>
  <c r="JL79" i="12"/>
  <c r="FP79" i="12"/>
  <c r="IB79" i="12"/>
  <c r="NL79" i="12"/>
  <c r="FN79" i="12"/>
  <c r="HQ79" i="12"/>
  <c r="BX79" i="12"/>
  <c r="AC79" i="12"/>
  <c r="MF79" i="12"/>
  <c r="DI79" i="12"/>
  <c r="MG79" i="12"/>
  <c r="HW79" i="12"/>
  <c r="MS79" i="12"/>
  <c r="CP79" i="12"/>
  <c r="DJ79" i="12"/>
  <c r="MV79" i="12"/>
  <c r="FM79" i="12"/>
  <c r="EZ79" i="12"/>
  <c r="MO79" i="12"/>
  <c r="JV79" i="12"/>
  <c r="JX79" i="12"/>
  <c r="MX79" i="12"/>
  <c r="IZ79" i="12"/>
  <c r="BW79" i="12"/>
  <c r="LO79" i="12"/>
  <c r="FA79" i="12"/>
  <c r="LU79" i="12"/>
  <c r="HS79" i="12"/>
  <c r="BA79" i="12"/>
  <c r="ER79" i="12"/>
  <c r="AX79" i="12"/>
  <c r="JB79" i="12"/>
  <c r="JF79" i="12"/>
  <c r="CQ79" i="12"/>
  <c r="MT79" i="12"/>
  <c r="LV79" i="12"/>
  <c r="GK79" i="12"/>
  <c r="AI79" i="12"/>
  <c r="AM79" i="12"/>
  <c r="KD79" i="12"/>
  <c r="NK79" i="12"/>
  <c r="NP79" i="12"/>
  <c r="GO79" i="12"/>
  <c r="NT79" i="12"/>
  <c r="FJ79" i="12"/>
  <c r="DZ79" i="12"/>
  <c r="CX79" i="12"/>
  <c r="LJ79" i="12"/>
  <c r="JY79" i="12"/>
  <c r="IG79" i="12"/>
  <c r="GD79" i="12"/>
  <c r="DV79" i="12"/>
  <c r="KO79" i="12"/>
  <c r="BT79" i="12"/>
  <c r="FH79" i="12"/>
  <c r="IL79" i="12"/>
  <c r="EN79" i="12"/>
  <c r="DQ79" i="12"/>
  <c r="GM79" i="12"/>
  <c r="BM79" i="12"/>
  <c r="HG79" i="12"/>
  <c r="ES79" i="12"/>
  <c r="BD79" i="12"/>
  <c r="LN79" i="12"/>
  <c r="IX79" i="12"/>
  <c r="ID79" i="12"/>
  <c r="CI79" i="12"/>
  <c r="NX79" i="12"/>
  <c r="IR79" i="12"/>
  <c r="NO79" i="12"/>
  <c r="MZ79" i="12"/>
  <c r="DK79" i="12"/>
  <c r="KH79" i="12"/>
  <c r="MY79" i="12"/>
  <c r="IT79" i="12"/>
  <c r="CY79" i="12"/>
  <c r="CR79" i="12"/>
  <c r="AW79" i="12"/>
  <c r="CF79" i="12"/>
  <c r="FD79" i="12"/>
  <c r="AT79" i="12"/>
  <c r="IH79" i="12"/>
  <c r="LF79" i="12"/>
  <c r="EI79" i="12"/>
  <c r="JJ79" i="12"/>
  <c r="MJ79" i="12"/>
  <c r="MQ79" i="12"/>
  <c r="FO79" i="12"/>
  <c r="KB79" i="12"/>
  <c r="MI79" i="12"/>
  <c r="FQ79" i="12"/>
  <c r="AV79" i="12"/>
  <c r="KS79" i="12"/>
  <c r="HD79" i="12"/>
  <c r="JP79" i="12"/>
  <c r="DU79" i="12"/>
  <c r="EG79" i="12"/>
  <c r="HZ79" i="12"/>
  <c r="IU79" i="12"/>
  <c r="FS79" i="12"/>
  <c r="BR79" i="12"/>
  <c r="JC79" i="12"/>
  <c r="LC79" i="12"/>
  <c r="IE79" i="12"/>
  <c r="NU79" i="12"/>
  <c r="CG79" i="12"/>
  <c r="DY79" i="12"/>
  <c r="AJ79" i="12"/>
  <c r="JR79" i="12"/>
  <c r="HY79" i="12"/>
  <c r="GF79" i="12"/>
  <c r="AO79" i="12"/>
  <c r="NW79" i="12"/>
  <c r="NE79" i="12"/>
  <c r="BZ79" i="12"/>
  <c r="JW79" i="12"/>
  <c r="BC79" i="12"/>
  <c r="GW79" i="12"/>
  <c r="BG79" i="12"/>
  <c r="CJ79" i="12"/>
  <c r="IA79" i="12"/>
  <c r="NQ79" i="12"/>
  <c r="LM79" i="12"/>
  <c r="CN79" i="12"/>
  <c r="FK79" i="12"/>
  <c r="ME79" i="12"/>
  <c r="DD79" i="12"/>
  <c r="DP79" i="12"/>
  <c r="FF79" i="12"/>
  <c r="IP79" i="12"/>
  <c r="LL79" i="12"/>
  <c r="HT79" i="12"/>
  <c r="EO79" i="12"/>
  <c r="EQ79" i="12"/>
  <c r="JA79" i="12"/>
  <c r="DM79" i="12"/>
  <c r="GJ79" i="12"/>
  <c r="MP79" i="12"/>
  <c r="LG79" i="12"/>
  <c r="BH79" i="12"/>
  <c r="DG79" i="12"/>
  <c r="GP79" i="12"/>
  <c r="JI79" i="12"/>
  <c r="DC79" i="12"/>
  <c r="ED79" i="12"/>
  <c r="DW79" i="12"/>
  <c r="DL79" i="12"/>
  <c r="BQ79" i="12"/>
  <c r="MH79" i="12"/>
  <c r="KG79" i="12"/>
  <c r="BV79" i="12"/>
  <c r="DE79" i="12"/>
  <c r="OB79" i="12"/>
  <c r="IS79" i="12"/>
  <c r="GX79" i="12"/>
  <c r="EL79" i="12"/>
  <c r="NV79" i="12"/>
  <c r="HO79" i="12"/>
  <c r="KW79" i="12"/>
  <c r="LD79" i="12"/>
  <c r="JU79" i="12"/>
  <c r="ND79" i="12"/>
  <c r="GZ79" i="12"/>
  <c r="DS79" i="12"/>
  <c r="KY79" i="12"/>
  <c r="GB79" i="12"/>
  <c r="IK79" i="12"/>
  <c r="JK79" i="12"/>
  <c r="JT79" i="12"/>
  <c r="GR79" i="12"/>
  <c r="CL79" i="12"/>
  <c r="JH79" i="12"/>
  <c r="HJ79" i="12"/>
  <c r="OC79" i="12"/>
  <c r="HV79" i="12"/>
  <c r="KN79" i="12"/>
  <c r="GV79" i="12"/>
  <c r="CS79" i="12"/>
  <c r="BK79" i="12"/>
  <c r="FG79" i="12"/>
  <c r="KV79" i="12"/>
  <c r="EB79" i="12"/>
  <c r="IQ79" i="12"/>
  <c r="IY79" i="12"/>
  <c r="KE79" i="12"/>
  <c r="HX79" i="12"/>
  <c r="KJ79" i="12"/>
  <c r="LQ79" i="12"/>
  <c r="MK79" i="12"/>
  <c r="AR79" i="12"/>
  <c r="LH79" i="12"/>
  <c r="AG79" i="12"/>
  <c r="MM79" i="12"/>
  <c r="DH79" i="12"/>
  <c r="FL79" i="12"/>
  <c r="LB79" i="12"/>
  <c r="CK79" i="12"/>
  <c r="NH79" i="12"/>
  <c r="HR79" i="12"/>
  <c r="FZ79" i="12"/>
  <c r="JN79" i="12"/>
  <c r="MB79" i="12"/>
  <c r="CM79" i="12"/>
  <c r="IO79" i="12"/>
  <c r="IV79" i="12"/>
  <c r="JS79" i="12"/>
  <c r="JM79" i="12"/>
  <c r="LE79" i="12"/>
  <c r="CC79" i="12"/>
  <c r="IW79" i="12"/>
  <c r="JQ79" i="12"/>
  <c r="BP79" i="12"/>
  <c r="LY79" i="12"/>
  <c r="NJ79" i="12"/>
  <c r="KK79" i="12"/>
  <c r="KR79" i="12"/>
  <c r="HP79" i="12"/>
  <c r="KX79" i="12"/>
  <c r="OA79" i="12"/>
  <c r="MN79" i="12"/>
  <c r="GT79" i="12"/>
  <c r="FB79" i="12"/>
  <c r="IC79" i="12"/>
  <c r="IJ79" i="12"/>
  <c r="MW79" i="12"/>
  <c r="HU79" i="12"/>
  <c r="HH79" i="12"/>
  <c r="GU79" i="12"/>
  <c r="CE79" i="12"/>
  <c r="II79" i="12"/>
  <c r="KI79" i="12"/>
  <c r="HF79" i="12"/>
  <c r="JE79" i="12"/>
  <c r="AP79" i="12"/>
  <c r="DO79" i="12"/>
  <c r="AH79" i="12"/>
  <c r="FR79" i="12"/>
  <c r="NB79" i="12"/>
  <c r="BF79" i="12"/>
  <c r="NM79" i="12"/>
  <c r="LT79" i="12"/>
  <c r="GH79" i="12"/>
  <c r="IN79" i="12"/>
  <c r="EY79" i="12"/>
  <c r="AS79" i="12"/>
  <c r="LW79" i="12"/>
  <c r="MC79" i="12"/>
  <c r="AN79" i="12"/>
  <c r="NF79" i="12"/>
  <c r="CW79" i="12"/>
  <c r="DA79" i="12"/>
  <c r="EJ79" i="12"/>
  <c r="JG79" i="12"/>
  <c r="EV79" i="12"/>
  <c r="KF79" i="12"/>
  <c r="LX79" i="12"/>
  <c r="DF79" i="12"/>
  <c r="AF79" i="12"/>
  <c r="AL79" i="12"/>
  <c r="BI79" i="12"/>
  <c r="GA79" i="12"/>
  <c r="FW79" i="12"/>
  <c r="MR79" i="12"/>
  <c r="KZ79" i="12"/>
  <c r="FV79" i="12"/>
  <c r="EC79" i="12"/>
  <c r="GE79" i="12"/>
  <c r="GQ79" i="12"/>
  <c r="HI79" i="12"/>
  <c r="HA79" i="12"/>
  <c r="GN79" i="12"/>
  <c r="BB79" i="12"/>
  <c r="NR79" i="12"/>
  <c r="EM79" i="12"/>
  <c r="BU79" i="12"/>
  <c r="KQ79" i="12"/>
  <c r="EA79" i="12"/>
  <c r="LS79" i="12"/>
  <c r="CA79" i="12"/>
  <c r="GC79" i="12"/>
  <c r="HE79" i="12"/>
  <c r="BL79" i="12"/>
  <c r="LI79" i="12"/>
  <c r="LP79" i="12"/>
  <c r="EU79" i="12"/>
  <c r="DT79" i="12"/>
  <c r="DX79" i="12"/>
  <c r="NS79" i="12"/>
  <c r="JZ79" i="12"/>
  <c r="HK79" i="12"/>
  <c r="KM79" i="12"/>
  <c r="ML79" i="12"/>
  <c r="BY79" i="12"/>
  <c r="BE79" i="12"/>
  <c r="NG79" i="12"/>
  <c r="JO79" i="12"/>
  <c r="FY79" i="12"/>
  <c r="CO79" i="12"/>
  <c r="AD79" i="12"/>
  <c r="EK79" i="12"/>
  <c r="KA79" i="12"/>
  <c r="HN79" i="12"/>
  <c r="LZ79" i="12"/>
  <c r="FX79" i="12"/>
  <c r="EH79" i="12"/>
  <c r="NY79" i="12"/>
  <c r="FI79" i="12"/>
  <c r="FE79" i="12"/>
  <c r="LK79" i="12"/>
  <c r="CV79" i="12"/>
  <c r="FC79" i="12"/>
  <c r="BS79" i="12"/>
  <c r="AK79" i="12"/>
  <c r="GS79" i="12"/>
  <c r="HL79" i="12"/>
  <c r="CH79" i="12"/>
  <c r="ET79" i="12"/>
  <c r="MA79" i="12"/>
  <c r="EX79" i="12"/>
  <c r="NI79" i="12"/>
  <c r="HC79" i="12"/>
  <c r="AU79" i="12"/>
  <c r="GG79" i="12"/>
  <c r="NA79" i="12"/>
  <c r="EF79" i="12"/>
  <c r="AQ79" i="12"/>
  <c r="JD79" i="12"/>
  <c r="CD79" i="12"/>
  <c r="FT79" i="12"/>
  <c r="CT79" i="12"/>
  <c r="KC79" i="12"/>
  <c r="BN79" i="12"/>
  <c r="GI79" i="12"/>
  <c r="KP79" i="12"/>
  <c r="NN79" i="12"/>
  <c r="MD79" i="12"/>
  <c r="IM79" i="12"/>
  <c r="NZ79" i="12"/>
  <c r="BJ79" i="12"/>
  <c r="EW79" i="12"/>
  <c r="KT79" i="12"/>
  <c r="GL79" i="12"/>
  <c r="DB79" i="12"/>
  <c r="NC79" i="12"/>
  <c r="KU79" i="12"/>
  <c r="HB79" i="12"/>
  <c r="FU79" i="12"/>
  <c r="DN79" i="12"/>
  <c r="JY82" i="12"/>
  <c r="LD82" i="12"/>
  <c r="MX82" i="12"/>
  <c r="MT82" i="12"/>
  <c r="GL82" i="12"/>
  <c r="DS82" i="12"/>
  <c r="AH82" i="12"/>
  <c r="HS82" i="12"/>
  <c r="MK82" i="12"/>
  <c r="FZ82" i="12"/>
  <c r="AZ82" i="12"/>
  <c r="DJ82" i="12"/>
  <c r="FG82" i="12"/>
  <c r="HN82" i="12"/>
  <c r="KZ82" i="12"/>
  <c r="EN82" i="12"/>
  <c r="GO82" i="12"/>
  <c r="DI82" i="12"/>
  <c r="GQ82" i="12"/>
  <c r="GV82" i="12"/>
  <c r="EP82" i="12"/>
  <c r="NV82" i="12"/>
  <c r="AS82" i="12"/>
  <c r="BI82" i="12"/>
  <c r="EK82" i="12"/>
  <c r="CT82" i="12"/>
  <c r="BN82" i="12"/>
  <c r="AT82" i="12"/>
  <c r="IN82" i="12"/>
  <c r="BH82" i="12"/>
  <c r="HU82" i="12"/>
  <c r="JN82" i="12"/>
  <c r="LN82" i="12"/>
  <c r="AI82" i="12"/>
  <c r="BJ82" i="12"/>
  <c r="KM82" i="12"/>
  <c r="AM82" i="12"/>
  <c r="EY82" i="12"/>
  <c r="KC82" i="12"/>
  <c r="IK82" i="12"/>
  <c r="CR82" i="12"/>
  <c r="LY82" i="12"/>
  <c r="FY82" i="12"/>
  <c r="JG82" i="12"/>
  <c r="BX82" i="12"/>
  <c r="AN82" i="12"/>
  <c r="FN82" i="12"/>
  <c r="LB82" i="12"/>
  <c r="CS82" i="12"/>
  <c r="CX82" i="12"/>
  <c r="HI82" i="12"/>
  <c r="HA82" i="12"/>
  <c r="MG82" i="12"/>
  <c r="ID82" i="12"/>
  <c r="HF82" i="12"/>
  <c r="DZ82" i="12"/>
  <c r="IV82" i="12"/>
  <c r="AK82" i="12"/>
  <c r="LZ82" i="12"/>
  <c r="IH82" i="12"/>
  <c r="GP82" i="12"/>
  <c r="JS82" i="12"/>
  <c r="JF82" i="12"/>
  <c r="BE82" i="12"/>
  <c r="BP82" i="12"/>
  <c r="LO82" i="12"/>
  <c r="NK82" i="12"/>
  <c r="DL82" i="12"/>
  <c r="DW82" i="12"/>
  <c r="GI82" i="12"/>
  <c r="NF82" i="12"/>
  <c r="II82" i="12"/>
  <c r="FC82" i="12"/>
  <c r="IL82" i="12"/>
  <c r="KL82" i="12"/>
  <c r="ER82" i="12"/>
  <c r="KK82" i="12"/>
  <c r="IF82" i="12"/>
  <c r="AF82" i="12"/>
  <c r="CF82" i="12"/>
  <c r="EG82" i="12"/>
  <c r="FB82" i="12"/>
  <c r="KX82" i="12"/>
  <c r="HR82" i="12"/>
  <c r="IJ82" i="12"/>
  <c r="EU82" i="12"/>
  <c r="MH82" i="12"/>
  <c r="IQ82" i="12"/>
  <c r="OB82" i="12"/>
  <c r="LH82" i="12"/>
  <c r="EF82" i="12"/>
  <c r="MP82" i="12"/>
  <c r="HD82" i="12"/>
  <c r="BT82" i="12"/>
  <c r="NZ82" i="12"/>
  <c r="NS82" i="12"/>
  <c r="KO82" i="12"/>
  <c r="NW82" i="12"/>
  <c r="MY82" i="12"/>
  <c r="DV82" i="12"/>
  <c r="FH82" i="12"/>
  <c r="OC82" i="12"/>
  <c r="CI82" i="12"/>
  <c r="IG82" i="12"/>
  <c r="JE82" i="12"/>
  <c r="KF82" i="12"/>
  <c r="DN82" i="12"/>
  <c r="DT82" i="12"/>
  <c r="BA82" i="12"/>
  <c r="DO82" i="12"/>
  <c r="HQ82" i="12"/>
  <c r="JB82" i="12"/>
  <c r="LV82" i="12"/>
  <c r="GS82" i="12"/>
  <c r="KU82" i="12"/>
  <c r="HY82" i="12"/>
  <c r="EW82" i="12"/>
  <c r="CN82" i="12"/>
  <c r="AE82" i="12"/>
  <c r="NU82" i="12"/>
  <c r="FD82" i="12"/>
  <c r="BV82" i="12"/>
  <c r="ED82" i="12"/>
  <c r="DF82" i="12"/>
  <c r="IB82" i="12"/>
  <c r="DP82" i="12"/>
  <c r="IU82" i="12"/>
  <c r="KI82" i="12"/>
  <c r="FQ82" i="12"/>
  <c r="DH82" i="12"/>
  <c r="AY82" i="12"/>
  <c r="CU82" i="12"/>
  <c r="AP82" i="12"/>
  <c r="KN82" i="12"/>
  <c r="OA82" i="12"/>
  <c r="BF82" i="12"/>
  <c r="DA82" i="12"/>
  <c r="BZ82" i="12"/>
  <c r="KD82" i="12"/>
  <c r="FJ82" i="12"/>
  <c r="IM82" i="12"/>
  <c r="EX82" i="12"/>
  <c r="MB82" i="12"/>
  <c r="HO82" i="12"/>
  <c r="HK82" i="12"/>
  <c r="KQ82" i="12"/>
  <c r="JV82" i="12"/>
  <c r="MI82" i="12"/>
  <c r="ET82" i="12"/>
  <c r="DE82" i="12"/>
  <c r="MC82" i="12"/>
  <c r="CD82" i="12"/>
  <c r="LW82" i="12"/>
  <c r="JM82" i="12"/>
  <c r="FP82" i="12"/>
  <c r="NX82" i="12"/>
  <c r="CL82" i="12"/>
  <c r="GN82" i="12"/>
  <c r="NM82" i="12"/>
  <c r="GF82" i="12"/>
  <c r="NR82" i="12"/>
  <c r="CQ82" i="12"/>
  <c r="CH82" i="12"/>
  <c r="AQ82" i="12"/>
  <c r="MN82" i="12"/>
  <c r="NJ82" i="12"/>
  <c r="GZ82" i="12"/>
  <c r="LG82" i="12"/>
  <c r="FM82" i="12"/>
  <c r="MU82" i="12"/>
  <c r="CO82" i="12"/>
  <c r="FO82" i="12"/>
  <c r="JX82" i="12"/>
  <c r="BG82" i="12"/>
  <c r="NC82" i="12"/>
  <c r="DD82" i="12"/>
  <c r="MQ82" i="12"/>
  <c r="LA82" i="12"/>
  <c r="GB82" i="12"/>
  <c r="NG82" i="12"/>
  <c r="KW82" i="12"/>
  <c r="CA82" i="12"/>
  <c r="NA82" i="12"/>
  <c r="JJ82" i="12"/>
  <c r="NL82" i="12"/>
  <c r="IC82" i="12"/>
  <c r="NT82" i="12"/>
  <c r="GM82" i="12"/>
  <c r="AL82" i="12"/>
  <c r="NQ82" i="12"/>
  <c r="DC82" i="12"/>
  <c r="MV82" i="12"/>
  <c r="AX82" i="12"/>
  <c r="EC82" i="12"/>
  <c r="GJ82" i="12"/>
  <c r="LE82" i="12"/>
  <c r="HT82" i="12"/>
  <c r="CG82" i="12"/>
  <c r="GU82" i="12"/>
  <c r="EJ82" i="12"/>
  <c r="IP82" i="12"/>
  <c r="GC82" i="12"/>
  <c r="MO82" i="12"/>
  <c r="ME82" i="12"/>
  <c r="DU82" i="12"/>
  <c r="LP82" i="12"/>
  <c r="IR82" i="12"/>
  <c r="FL82" i="12"/>
  <c r="HM82" i="12"/>
  <c r="CC82" i="12"/>
  <c r="IT82" i="12"/>
  <c r="AW82" i="12"/>
  <c r="FE82" i="12"/>
  <c r="CY82" i="12"/>
  <c r="LQ82" i="12"/>
  <c r="KV82" i="12"/>
  <c r="BD82" i="12"/>
  <c r="HE82" i="12"/>
  <c r="GH82" i="12"/>
  <c r="DQ82" i="12"/>
  <c r="IZ82" i="12"/>
  <c r="DM82" i="12"/>
  <c r="KB82" i="12"/>
  <c r="LS82" i="12"/>
  <c r="BR82" i="12"/>
  <c r="FT82" i="12"/>
  <c r="KA82" i="12"/>
  <c r="DB82" i="12"/>
  <c r="HL82" i="12"/>
  <c r="BW82" i="12"/>
  <c r="NN82" i="12"/>
  <c r="DX82" i="12"/>
  <c r="ML82" i="12"/>
  <c r="ND82" i="12"/>
  <c r="MZ82" i="12"/>
  <c r="EA82" i="12"/>
  <c r="KY82" i="12"/>
  <c r="KG82" i="12"/>
  <c r="CP82" i="12"/>
  <c r="EO82" i="12"/>
  <c r="IA82" i="12"/>
  <c r="HC82" i="12"/>
  <c r="LJ82" i="12"/>
  <c r="EQ82" i="12"/>
  <c r="JZ82" i="12"/>
  <c r="EM82" i="12"/>
  <c r="AG82" i="12"/>
  <c r="MM82" i="12"/>
  <c r="JW82" i="12"/>
  <c r="KH82" i="12"/>
  <c r="EI82" i="12"/>
  <c r="HV82" i="12"/>
  <c r="MR82" i="12"/>
  <c r="CK82" i="12"/>
  <c r="MW82" i="12"/>
  <c r="LT82" i="12"/>
  <c r="FR82" i="12"/>
  <c r="DY82" i="12"/>
  <c r="AC82" i="12"/>
  <c r="CJ82" i="12"/>
  <c r="MF82" i="12"/>
  <c r="AV82" i="12"/>
  <c r="FU82" i="12"/>
  <c r="JP82" i="12"/>
  <c r="HX82" i="12"/>
  <c r="JU82" i="12"/>
  <c r="MJ82" i="12"/>
  <c r="FW82" i="12"/>
  <c r="LF82" i="12"/>
  <c r="DK82" i="12"/>
  <c r="LU82" i="12"/>
  <c r="IY82" i="12"/>
  <c r="BO82" i="12"/>
  <c r="BQ82" i="12"/>
  <c r="EV82" i="12"/>
  <c r="EL82" i="12"/>
  <c r="GG82" i="12"/>
  <c r="KR82" i="12"/>
  <c r="FS82" i="12"/>
  <c r="LI82" i="12"/>
  <c r="LL82" i="12"/>
  <c r="GX82" i="12"/>
  <c r="FI82" i="12"/>
  <c r="CZ82" i="12"/>
  <c r="DG82" i="12"/>
  <c r="NO82" i="12"/>
  <c r="CE82" i="12"/>
  <c r="IS82" i="12"/>
  <c r="CB82" i="12"/>
  <c r="MA82" i="12"/>
  <c r="NP82" i="12"/>
  <c r="GW82" i="12"/>
  <c r="HH82" i="12"/>
  <c r="EZ82" i="12"/>
  <c r="JA82" i="12"/>
  <c r="JR82" i="12"/>
  <c r="BY82" i="12"/>
  <c r="BC82" i="12"/>
  <c r="HZ82" i="12"/>
  <c r="MS82" i="12"/>
  <c r="HJ82" i="12"/>
  <c r="HP82" i="12"/>
  <c r="KS82" i="12"/>
  <c r="LM82" i="12"/>
  <c r="FA82" i="12"/>
  <c r="IO82" i="12"/>
  <c r="FF82" i="12"/>
  <c r="NB82" i="12"/>
  <c r="KT82" i="12"/>
  <c r="EB82" i="12"/>
  <c r="BK82" i="12"/>
  <c r="DR82" i="12"/>
  <c r="AU82" i="12"/>
  <c r="CV82" i="12"/>
  <c r="GE82" i="12"/>
  <c r="CM82" i="12"/>
  <c r="JL82" i="12"/>
  <c r="HW82" i="12"/>
  <c r="FK82" i="12"/>
  <c r="AR82" i="12"/>
  <c r="NY82" i="12"/>
  <c r="FV82" i="12"/>
  <c r="JQ82" i="12"/>
  <c r="EE82" i="12"/>
  <c r="KE82" i="12"/>
  <c r="IW82" i="12"/>
  <c r="GR82" i="12"/>
  <c r="NH82" i="12"/>
  <c r="LK82" i="12"/>
  <c r="LR82" i="12"/>
  <c r="IE82" i="12"/>
  <c r="IX82" i="12"/>
  <c r="JD82" i="12"/>
  <c r="JC82" i="12"/>
  <c r="BU82" i="12"/>
  <c r="KJ82" i="12"/>
  <c r="NI82" i="12"/>
  <c r="GD82" i="12"/>
  <c r="HG82" i="12"/>
  <c r="JO82" i="12"/>
  <c r="JT82" i="12"/>
  <c r="MD82" i="12"/>
  <c r="AD82" i="12"/>
  <c r="GK82" i="12"/>
  <c r="JI82" i="12"/>
  <c r="BB82" i="12"/>
  <c r="NE82" i="12"/>
  <c r="CW82" i="12"/>
  <c r="BL82" i="12"/>
  <c r="JH82" i="12"/>
  <c r="GY82" i="12"/>
  <c r="HB82" i="12"/>
  <c r="BS82" i="12"/>
  <c r="FX82" i="12"/>
  <c r="LC82" i="12"/>
  <c r="GA82" i="12"/>
  <c r="KP82" i="12"/>
  <c r="GT82" i="12"/>
  <c r="EH82" i="12"/>
  <c r="LX82" i="12"/>
  <c r="AJ82" i="12"/>
  <c r="AO82" i="12"/>
  <c r="BM82" i="12"/>
  <c r="ES82" i="12"/>
  <c r="JK82" i="12"/>
  <c r="AA88" i="8"/>
  <c r="P87" i="12"/>
  <c r="LE47" i="12"/>
  <c r="HK47" i="12"/>
  <c r="LC47" i="12"/>
  <c r="KO47" i="12"/>
  <c r="GU47" i="12"/>
  <c r="CN47" i="12"/>
  <c r="HC47" i="12"/>
  <c r="BP47" i="12"/>
  <c r="KM47" i="12"/>
  <c r="NI47" i="12"/>
  <c r="IU47" i="12"/>
  <c r="IH47" i="12"/>
  <c r="DK47" i="12"/>
  <c r="IB47" i="12"/>
  <c r="AR47" i="12"/>
  <c r="OC47" i="12"/>
  <c r="HV47" i="12"/>
  <c r="GF47" i="12"/>
  <c r="DF47" i="12"/>
  <c r="KY47" i="12"/>
  <c r="BA47" i="12"/>
  <c r="HJ47" i="12"/>
  <c r="ET47" i="12"/>
  <c r="BU47" i="12"/>
  <c r="BL47" i="12"/>
  <c r="CZ47" i="12"/>
  <c r="MG47" i="12"/>
  <c r="GW47" i="12"/>
  <c r="GA47" i="12"/>
  <c r="NF47" i="12"/>
  <c r="GK47" i="12"/>
  <c r="EN47" i="12"/>
  <c r="CK47" i="12"/>
  <c r="BV47" i="12"/>
  <c r="LT47" i="12"/>
  <c r="JH47" i="12"/>
  <c r="JC47" i="12"/>
  <c r="HL47" i="12"/>
  <c r="ME47" i="12"/>
  <c r="FE47" i="12"/>
  <c r="AK47" i="12"/>
  <c r="FK47" i="12"/>
  <c r="CR47" i="12"/>
  <c r="NQ47" i="12"/>
  <c r="GO47" i="12"/>
  <c r="GS47" i="12"/>
  <c r="GP47" i="12"/>
  <c r="HR47" i="12"/>
  <c r="ER47" i="12"/>
  <c r="HE47" i="12"/>
  <c r="FG47" i="12"/>
  <c r="EQ47" i="12"/>
  <c r="CJ47" i="12"/>
  <c r="BD47" i="12"/>
  <c r="AU47" i="12"/>
  <c r="MH47" i="12"/>
  <c r="NV47" i="12"/>
  <c r="DJ47" i="12"/>
  <c r="NJ47" i="12"/>
  <c r="AQ47" i="12"/>
  <c r="JN47" i="12"/>
  <c r="EE47" i="12"/>
  <c r="BM47" i="12"/>
  <c r="JX47" i="12"/>
  <c r="HH47" i="12"/>
  <c r="EA47" i="12"/>
  <c r="BZ47" i="12"/>
  <c r="EW47" i="12"/>
  <c r="KG47" i="12"/>
  <c r="LJ47" i="12"/>
  <c r="LZ47" i="12"/>
  <c r="BW47" i="12"/>
  <c r="GV47" i="12"/>
  <c r="MN47" i="12"/>
  <c r="LV47" i="12"/>
  <c r="FM47" i="12"/>
  <c r="MU47" i="12"/>
  <c r="MD47" i="12"/>
  <c r="GR47" i="12"/>
  <c r="GY47" i="12"/>
  <c r="IX47" i="12"/>
  <c r="FF47" i="12"/>
  <c r="BN47" i="12"/>
  <c r="HG47" i="12"/>
  <c r="CH47" i="12"/>
  <c r="KH47" i="12"/>
  <c r="MB47" i="12"/>
  <c r="BT47" i="12"/>
  <c r="JV47" i="12"/>
  <c r="GC47" i="12"/>
  <c r="KC47" i="12"/>
  <c r="DU47" i="12"/>
  <c r="AN47" i="12"/>
  <c r="DR47" i="12"/>
  <c r="LW47" i="12"/>
  <c r="AX47" i="12"/>
  <c r="KZ47" i="12"/>
  <c r="ML47" i="12"/>
  <c r="GG47" i="12"/>
  <c r="JL47" i="12"/>
  <c r="IS47" i="12"/>
  <c r="AG47" i="12"/>
  <c r="MI47" i="12"/>
  <c r="DE47" i="12"/>
  <c r="KS47" i="12"/>
  <c r="KD47" i="12"/>
  <c r="KF47" i="12"/>
  <c r="HB47" i="12"/>
  <c r="BH47" i="12"/>
  <c r="LI47" i="12"/>
  <c r="CL47" i="12"/>
  <c r="AC47" i="12"/>
  <c r="HT47" i="12"/>
  <c r="NR47" i="12"/>
  <c r="EJ47" i="12"/>
  <c r="FL47" i="12"/>
  <c r="JM47" i="12"/>
  <c r="AD47" i="12"/>
  <c r="BK47" i="12"/>
  <c r="LG47" i="12"/>
  <c r="IY47" i="12"/>
  <c r="HF47" i="12"/>
  <c r="LL47" i="12"/>
  <c r="KB47" i="12"/>
  <c r="LO47" i="12"/>
  <c r="AO47" i="12"/>
  <c r="JR47" i="12"/>
  <c r="EY47" i="12"/>
  <c r="ID47" i="12"/>
  <c r="NG47" i="12"/>
  <c r="DB47" i="12"/>
  <c r="MX47" i="12"/>
  <c r="JG47" i="12"/>
  <c r="BR47" i="12"/>
  <c r="CO47" i="12"/>
  <c r="GE47" i="12"/>
  <c r="MR47" i="12"/>
  <c r="FB47" i="12"/>
  <c r="FA47" i="12"/>
  <c r="AY47" i="12"/>
  <c r="LP47" i="12"/>
  <c r="JB47" i="12"/>
  <c r="KT47" i="12"/>
  <c r="DT47" i="12"/>
  <c r="JZ47" i="12"/>
  <c r="IC47" i="12"/>
  <c r="IW47" i="12"/>
  <c r="NO47" i="12"/>
  <c r="EL47" i="12"/>
  <c r="MM47" i="12"/>
  <c r="MQ47" i="12"/>
  <c r="NT47" i="12"/>
  <c r="KV47" i="12"/>
  <c r="NX47" i="12"/>
  <c r="NA47" i="12"/>
  <c r="GT47" i="12"/>
  <c r="HM47" i="12"/>
  <c r="ES47" i="12"/>
  <c r="CX47" i="12"/>
  <c r="HY47" i="12"/>
  <c r="EV47" i="12"/>
  <c r="KN47" i="12"/>
  <c r="FU47" i="12"/>
  <c r="CD47" i="12"/>
  <c r="NB47" i="12"/>
  <c r="MZ47" i="12"/>
  <c r="JF47" i="12"/>
  <c r="GN47" i="12"/>
  <c r="DA47" i="12"/>
  <c r="FZ47" i="12"/>
  <c r="KI47" i="12"/>
  <c r="LF47" i="12"/>
  <c r="EB47" i="12"/>
  <c r="EC47" i="12"/>
  <c r="KX47" i="12"/>
  <c r="NZ47" i="12"/>
  <c r="LR47" i="12"/>
  <c r="KA47" i="12"/>
  <c r="BX47" i="12"/>
  <c r="NY47" i="12"/>
  <c r="EI47" i="12"/>
  <c r="CC47" i="12"/>
  <c r="HO47" i="12"/>
  <c r="JU47" i="12"/>
  <c r="NN47" i="12"/>
  <c r="LA47" i="12"/>
  <c r="AZ47" i="12"/>
  <c r="DL47" i="12"/>
  <c r="FD47" i="12"/>
  <c r="NS47" i="12"/>
  <c r="DW47" i="12"/>
  <c r="HP47" i="12"/>
  <c r="LM47" i="12"/>
  <c r="DG47" i="12"/>
  <c r="CW47" i="12"/>
  <c r="AL47" i="12"/>
  <c r="KU47" i="12"/>
  <c r="EP47" i="12"/>
  <c r="JD47" i="12"/>
  <c r="CA47" i="12"/>
  <c r="BG47" i="12"/>
  <c r="GJ47" i="12"/>
  <c r="MT47" i="12"/>
  <c r="HD47" i="12"/>
  <c r="FN47" i="12"/>
  <c r="GH47" i="12"/>
  <c r="ND47" i="12"/>
  <c r="EX47" i="12"/>
  <c r="EZ47" i="12"/>
  <c r="BS47" i="12"/>
  <c r="JY47" i="12"/>
  <c r="MO47" i="12"/>
  <c r="FP47" i="12"/>
  <c r="NP47" i="12"/>
  <c r="HS47" i="12"/>
  <c r="FH47" i="12"/>
  <c r="JP47" i="12"/>
  <c r="KR47" i="12"/>
  <c r="AM47" i="12"/>
  <c r="JK47" i="12"/>
  <c r="KP47" i="12"/>
  <c r="KK47" i="12"/>
  <c r="JO47" i="12"/>
  <c r="AV47" i="12"/>
  <c r="GD47" i="12"/>
  <c r="HW47" i="12"/>
  <c r="FV47" i="12"/>
  <c r="FQ47" i="12"/>
  <c r="FY47" i="12"/>
  <c r="IZ47" i="12"/>
  <c r="DM47" i="12"/>
  <c r="LS47" i="12"/>
  <c r="NL47" i="12"/>
  <c r="LN47" i="12"/>
  <c r="CV47" i="12"/>
  <c r="BF47" i="12"/>
  <c r="DZ47" i="12"/>
  <c r="JQ47" i="12"/>
  <c r="CT47" i="12"/>
  <c r="IM47" i="12"/>
  <c r="AT47" i="12"/>
  <c r="JA47" i="12"/>
  <c r="LB47" i="12"/>
  <c r="LU47" i="12"/>
  <c r="CU47" i="12"/>
  <c r="EF47" i="12"/>
  <c r="HI47" i="12"/>
  <c r="KE47" i="12"/>
  <c r="BE47" i="12"/>
  <c r="IR47" i="12"/>
  <c r="IO47" i="12"/>
  <c r="GQ47" i="12"/>
  <c r="AI47" i="12"/>
  <c r="JW47" i="12"/>
  <c r="DD47" i="12"/>
  <c r="IE47" i="12"/>
  <c r="FS47" i="12"/>
  <c r="HU47" i="12"/>
  <c r="MK47" i="12"/>
  <c r="FO47" i="12"/>
  <c r="KQ47" i="12"/>
  <c r="NE47" i="12"/>
  <c r="NU47" i="12"/>
  <c r="DN47" i="12"/>
  <c r="GM47" i="12"/>
  <c r="CI47" i="12"/>
  <c r="ED47" i="12"/>
  <c r="KL47" i="12"/>
  <c r="LX47" i="12"/>
  <c r="FW47" i="12"/>
  <c r="FX47" i="12"/>
  <c r="LD47" i="12"/>
  <c r="MJ47" i="12"/>
  <c r="BO47" i="12"/>
  <c r="IG47" i="12"/>
  <c r="EH47" i="12"/>
  <c r="JE47" i="12"/>
  <c r="AJ47" i="12"/>
  <c r="IL47" i="12"/>
  <c r="HA47" i="12"/>
  <c r="MS47" i="12"/>
  <c r="BB47" i="12"/>
  <c r="IQ47" i="12"/>
  <c r="CE47" i="12"/>
  <c r="MP47" i="12"/>
  <c r="FR47" i="12"/>
  <c r="AW47" i="12"/>
  <c r="IP47" i="12"/>
  <c r="DO47" i="12"/>
  <c r="OB47" i="12"/>
  <c r="LY47" i="12"/>
  <c r="IK47" i="12"/>
  <c r="BJ47" i="12"/>
  <c r="AF47" i="12"/>
  <c r="FC47" i="12"/>
  <c r="JT47" i="12"/>
  <c r="DH47" i="12"/>
  <c r="NK47" i="12"/>
  <c r="AP47" i="12"/>
  <c r="NC47" i="12"/>
  <c r="MY47" i="12"/>
  <c r="MV47" i="12"/>
  <c r="CQ47" i="12"/>
  <c r="AH47" i="12"/>
  <c r="BI47" i="12"/>
  <c r="EG47" i="12"/>
  <c r="CB47" i="12"/>
  <c r="GI47" i="12"/>
  <c r="EO47" i="12"/>
  <c r="EU47" i="12"/>
  <c r="DX47" i="12"/>
  <c r="IT47" i="12"/>
  <c r="GZ47" i="12"/>
  <c r="MA47" i="12"/>
  <c r="CG47" i="12"/>
  <c r="FJ47" i="12"/>
  <c r="DS47" i="12"/>
  <c r="IN47" i="12"/>
  <c r="HN47" i="12"/>
  <c r="NM47" i="12"/>
  <c r="CY47" i="12"/>
  <c r="EM47" i="12"/>
  <c r="GB47" i="12"/>
  <c r="FI47" i="12"/>
  <c r="GX47" i="12"/>
  <c r="MW47" i="12"/>
  <c r="NW47" i="12"/>
  <c r="IF47" i="12"/>
  <c r="AS47" i="12"/>
  <c r="KJ47" i="12"/>
  <c r="IJ47" i="12"/>
  <c r="AE47" i="12"/>
  <c r="CS47" i="12"/>
  <c r="BC47" i="12"/>
  <c r="IA47" i="12"/>
  <c r="KW47" i="12"/>
  <c r="DY47" i="12"/>
  <c r="FT47" i="12"/>
  <c r="LQ47" i="12"/>
  <c r="NH47" i="12"/>
  <c r="HX47" i="12"/>
  <c r="DV47" i="12"/>
  <c r="DP47" i="12"/>
  <c r="CP47" i="12"/>
  <c r="MC47" i="12"/>
  <c r="EK47" i="12"/>
  <c r="GL47" i="12"/>
  <c r="LH47" i="12"/>
  <c r="MF47" i="12"/>
  <c r="BY47" i="12"/>
  <c r="JJ47" i="12"/>
  <c r="JI47" i="12"/>
  <c r="II47" i="12"/>
  <c r="CM47" i="12"/>
  <c r="IV47" i="12"/>
  <c r="DC47" i="12"/>
  <c r="CF47" i="12"/>
  <c r="DI47" i="12"/>
  <c r="HQ47" i="12"/>
  <c r="HZ47" i="12"/>
  <c r="DQ47" i="12"/>
  <c r="OA47" i="12"/>
  <c r="LK47" i="12"/>
  <c r="BQ47" i="12"/>
  <c r="JS47" i="12"/>
  <c r="AC38" i="16"/>
  <c r="AF38" i="16"/>
  <c r="AJ38" i="16"/>
  <c r="AG38" i="16"/>
  <c r="AH38" i="16"/>
  <c r="C38" i="16"/>
  <c r="Q38" i="16"/>
  <c r="AI38" i="16"/>
  <c r="N38" i="16"/>
  <c r="O38" i="16"/>
  <c r="V38" i="16"/>
  <c r="AD38" i="16"/>
  <c r="AE38" i="16"/>
  <c r="Y38" i="16"/>
  <c r="F38" i="16"/>
  <c r="H38" i="16"/>
  <c r="P38" i="16"/>
  <c r="L38" i="16"/>
  <c r="M38" i="16"/>
  <c r="T38" i="16"/>
  <c r="U38" i="16"/>
  <c r="D38" i="16"/>
  <c r="Z38" i="16"/>
  <c r="R38" i="16"/>
  <c r="I38" i="16"/>
  <c r="J38" i="16"/>
  <c r="E38" i="16"/>
  <c r="K38" i="16"/>
  <c r="AB38" i="16"/>
  <c r="W38" i="16"/>
  <c r="G38" i="16"/>
  <c r="AA38" i="16"/>
  <c r="X38" i="16"/>
  <c r="AL38" i="16"/>
  <c r="S38" i="16"/>
  <c r="AK38" i="16"/>
  <c r="AA77" i="8"/>
  <c r="F38" i="18" s="1"/>
  <c r="G38" i="18" s="1"/>
  <c r="D38" i="18" s="1"/>
  <c r="L39" i="11" s="1"/>
  <c r="M39" i="11" s="1"/>
  <c r="P76" i="12"/>
  <c r="AA85" i="8"/>
  <c r="P84" i="12"/>
  <c r="GV48" i="12"/>
  <c r="FQ48" i="12"/>
  <c r="EH48" i="12"/>
  <c r="FO48" i="12"/>
  <c r="GF48" i="12"/>
  <c r="BZ48" i="12"/>
  <c r="HN48" i="12"/>
  <c r="LD48" i="12"/>
  <c r="LA48" i="12"/>
  <c r="AY48" i="12"/>
  <c r="CK48" i="12"/>
  <c r="IF48" i="12"/>
  <c r="MP48" i="12"/>
  <c r="DQ48" i="12"/>
  <c r="LG48" i="12"/>
  <c r="FT48" i="12"/>
  <c r="FL48" i="12"/>
  <c r="AS48" i="12"/>
  <c r="AH48" i="12"/>
  <c r="AC48" i="12"/>
  <c r="HC48" i="12"/>
  <c r="NX48" i="12"/>
  <c r="EQ48" i="12"/>
  <c r="IK48" i="12"/>
  <c r="BL48" i="12"/>
  <c r="CF48" i="12"/>
  <c r="CZ48" i="12"/>
  <c r="AQ48" i="12"/>
  <c r="JU48" i="12"/>
  <c r="IG48" i="12"/>
  <c r="LX48" i="12"/>
  <c r="NG48" i="12"/>
  <c r="BA48" i="12"/>
  <c r="CW48" i="12"/>
  <c r="EI48" i="12"/>
  <c r="JL48" i="12"/>
  <c r="AM48" i="12"/>
  <c r="IC48" i="12"/>
  <c r="BJ48" i="12"/>
  <c r="AR48" i="12"/>
  <c r="LR48" i="12"/>
  <c r="FY48" i="12"/>
  <c r="JM48" i="12"/>
  <c r="EK48" i="12"/>
  <c r="CN48" i="12"/>
  <c r="DJ48" i="12"/>
  <c r="JZ48" i="12"/>
  <c r="EO48" i="12"/>
  <c r="FI48" i="12"/>
  <c r="GC48" i="12"/>
  <c r="DT48" i="12"/>
  <c r="BK48" i="12"/>
  <c r="AO48" i="12"/>
  <c r="CA48" i="12"/>
  <c r="EA48" i="12"/>
  <c r="AE48" i="12"/>
  <c r="DD48" i="12"/>
  <c r="FA48" i="12"/>
  <c r="GM48" i="12"/>
  <c r="KL48" i="12"/>
  <c r="DX48" i="12"/>
  <c r="LI48" i="12"/>
  <c r="HV48" i="12"/>
  <c r="BS48" i="12"/>
  <c r="CX48" i="12"/>
  <c r="KB48" i="12"/>
  <c r="KM48" i="12"/>
  <c r="LV48" i="12"/>
  <c r="LO48" i="12"/>
  <c r="HR48" i="12"/>
  <c r="IL48" i="12"/>
  <c r="JF48" i="12"/>
  <c r="GW48" i="12"/>
  <c r="EN48" i="12"/>
  <c r="CE48" i="12"/>
  <c r="BF48" i="12"/>
  <c r="JO48" i="12"/>
  <c r="HW48" i="12"/>
  <c r="CB48" i="12"/>
  <c r="FC48" i="12"/>
  <c r="GQ48" i="12"/>
  <c r="IQ48" i="12"/>
  <c r="NR48" i="12"/>
  <c r="HE48" i="12"/>
  <c r="KI48" i="12"/>
  <c r="HH48" i="12"/>
  <c r="FM48" i="12"/>
  <c r="JC48" i="12"/>
  <c r="DN48" i="12"/>
  <c r="EJ48" i="12"/>
  <c r="ML48" i="12"/>
  <c r="KU48" i="12"/>
  <c r="MI48" i="12"/>
  <c r="NC48" i="12"/>
  <c r="KT48" i="12"/>
  <c r="HQ48" i="12"/>
  <c r="FH48" i="12"/>
  <c r="CY48" i="12"/>
  <c r="FR48" i="12"/>
  <c r="CJ48" i="12"/>
  <c r="LZ48" i="12"/>
  <c r="EF48" i="12"/>
  <c r="HG48" i="12"/>
  <c r="IT48" i="12"/>
  <c r="AV48" i="12"/>
  <c r="CD48" i="12"/>
  <c r="KP48" i="12"/>
  <c r="BX48" i="12"/>
  <c r="DV48" i="12"/>
  <c r="HS48" i="12"/>
  <c r="LY48" i="12"/>
  <c r="KZ48" i="12"/>
  <c r="NT48" i="12"/>
  <c r="MM48" i="12"/>
  <c r="IZ48" i="12"/>
  <c r="KF48" i="12"/>
  <c r="LF48" i="12"/>
  <c r="CM48" i="12"/>
  <c r="AD48" i="12"/>
  <c r="MH48" i="12"/>
  <c r="JY48" i="12"/>
  <c r="HP48" i="12"/>
  <c r="EM48" i="12"/>
  <c r="GG48" i="12"/>
  <c r="DL48" i="12"/>
  <c r="IO48" i="12"/>
  <c r="IH48" i="12"/>
  <c r="BC48" i="12"/>
  <c r="ND48" i="12"/>
  <c r="LL48" i="12"/>
  <c r="NF48" i="12"/>
  <c r="LQ48" i="12"/>
  <c r="MS48" i="12"/>
  <c r="NI48" i="12"/>
  <c r="LC48" i="12"/>
  <c r="DC48" i="12"/>
  <c r="NP48" i="12"/>
  <c r="AL48" i="12"/>
  <c r="CR48" i="12"/>
  <c r="DR48" i="12"/>
  <c r="JB48" i="12"/>
  <c r="NL48" i="12"/>
  <c r="ER48" i="12"/>
  <c r="BR48" i="12"/>
  <c r="NV48" i="12"/>
  <c r="LM48" i="12"/>
  <c r="JD48" i="12"/>
  <c r="GU48" i="12"/>
  <c r="GL48" i="12"/>
  <c r="EB48" i="12"/>
  <c r="OA48" i="12"/>
  <c r="GK48" i="12"/>
  <c r="MO48" i="12"/>
  <c r="IX48" i="12"/>
  <c r="LT48" i="12"/>
  <c r="MD48" i="12"/>
  <c r="EC48" i="12"/>
  <c r="MA48" i="12"/>
  <c r="DZ48" i="12"/>
  <c r="HF48" i="12"/>
  <c r="LP48" i="12"/>
  <c r="MQ48" i="12"/>
  <c r="NQ48" i="12"/>
  <c r="EX48" i="12"/>
  <c r="KH48" i="12"/>
  <c r="BI48" i="12"/>
  <c r="FS48" i="12"/>
  <c r="CL48" i="12"/>
  <c r="AU48" i="12"/>
  <c r="MG48" i="12"/>
  <c r="JX48" i="12"/>
  <c r="HO48" i="12"/>
  <c r="HK48" i="12"/>
  <c r="KN48" i="12"/>
  <c r="NY48" i="12"/>
  <c r="KW48" i="12"/>
  <c r="HT48" i="12"/>
  <c r="EP48" i="12"/>
  <c r="KQ48" i="12"/>
  <c r="AJ48" i="12"/>
  <c r="CC48" i="12"/>
  <c r="GS48" i="12"/>
  <c r="AP48" i="12"/>
  <c r="FP48" i="12"/>
  <c r="GP48" i="12"/>
  <c r="HU48" i="12"/>
  <c r="AN48" i="12"/>
  <c r="FX48" i="12"/>
  <c r="LH48" i="12"/>
  <c r="CO48" i="12"/>
  <c r="HY48" i="12"/>
  <c r="DF48" i="12"/>
  <c r="BO48" i="12"/>
  <c r="NA48" i="12"/>
  <c r="KR48" i="12"/>
  <c r="JW48" i="12"/>
  <c r="BU48" i="12"/>
  <c r="JT48" i="12"/>
  <c r="BW48" i="12"/>
  <c r="DA48" i="12"/>
  <c r="HZ48" i="12"/>
  <c r="JG48" i="12"/>
  <c r="CP48" i="12"/>
  <c r="II48" i="12"/>
  <c r="AI48" i="12"/>
  <c r="MU48" i="12"/>
  <c r="MT48" i="12"/>
  <c r="AW48" i="12"/>
  <c r="CV48" i="12"/>
  <c r="IV48" i="12"/>
  <c r="BT48" i="12"/>
  <c r="HD48" i="12"/>
  <c r="MN48" i="12"/>
  <c r="DO48" i="12"/>
  <c r="IY48" i="12"/>
  <c r="ET48" i="12"/>
  <c r="CI48" i="12"/>
  <c r="NU48" i="12"/>
  <c r="MZ48" i="12"/>
  <c r="MY48" i="12"/>
  <c r="BV48" i="12"/>
  <c r="MF48" i="12"/>
  <c r="NK48" i="12"/>
  <c r="MR48" i="12"/>
  <c r="EW48" i="12"/>
  <c r="BD48" i="12"/>
  <c r="AT48" i="12"/>
  <c r="IB48" i="12"/>
  <c r="FD48" i="12"/>
  <c r="FB48" i="12"/>
  <c r="GR48" i="12"/>
  <c r="IU48" i="12"/>
  <c r="EL48" i="12"/>
  <c r="JV48" i="12"/>
  <c r="CT48" i="12"/>
  <c r="ID48" i="12"/>
  <c r="NN48" i="12"/>
  <c r="EU48" i="12"/>
  <c r="KE48" i="12"/>
  <c r="FN48" i="12"/>
  <c r="DW48" i="12"/>
  <c r="DB48" i="12"/>
  <c r="CG48" i="12"/>
  <c r="NS48" i="12"/>
  <c r="KD48" i="12"/>
  <c r="EY48" i="12"/>
  <c r="FE48" i="12"/>
  <c r="CU48" i="12"/>
  <c r="KO48" i="12"/>
  <c r="IE48" i="12"/>
  <c r="BQ48" i="12"/>
  <c r="JN48" i="12"/>
  <c r="NE48" i="12"/>
  <c r="BE48" i="12"/>
  <c r="DH48" i="12"/>
  <c r="KY48" i="12"/>
  <c r="GO48" i="12"/>
  <c r="LB48" i="12"/>
  <c r="DY48" i="12"/>
  <c r="JI48" i="12"/>
  <c r="AK48" i="12"/>
  <c r="FU48" i="12"/>
  <c r="LE48" i="12"/>
  <c r="GH48" i="12"/>
  <c r="GE48" i="12"/>
  <c r="FJ48" i="12"/>
  <c r="HB48" i="12"/>
  <c r="NO48" i="12"/>
  <c r="AZ48" i="12"/>
  <c r="LU48" i="12"/>
  <c r="IN48" i="12"/>
  <c r="FK48" i="12"/>
  <c r="KK48" i="12"/>
  <c r="JK48" i="12"/>
  <c r="DK48" i="12"/>
  <c r="MC48" i="12"/>
  <c r="DI48" i="12"/>
  <c r="HM48" i="12"/>
  <c r="FF48" i="12"/>
  <c r="MW48" i="12"/>
  <c r="IS48" i="12"/>
  <c r="MB48" i="12"/>
  <c r="EZ48" i="12"/>
  <c r="KJ48" i="12"/>
  <c r="BP48" i="12"/>
  <c r="GZ48" i="12"/>
  <c r="MJ48" i="12"/>
  <c r="IP48" i="12"/>
  <c r="IM48" i="12"/>
  <c r="JH48" i="12"/>
  <c r="MV48" i="12"/>
  <c r="JS48" i="12"/>
  <c r="GD48" i="12"/>
  <c r="LK48" i="12"/>
  <c r="EE48" i="12"/>
  <c r="CH48" i="12"/>
  <c r="BN48" i="12"/>
  <c r="LW48" i="12"/>
  <c r="JP48" i="12"/>
  <c r="HI48" i="12"/>
  <c r="GY48" i="12"/>
  <c r="FG48" i="12"/>
  <c r="LN48" i="12"/>
  <c r="GA48" i="12"/>
  <c r="IR48" i="12"/>
  <c r="MX48" i="12"/>
  <c r="ES48" i="12"/>
  <c r="DM48" i="12"/>
  <c r="LJ48" i="12"/>
  <c r="JQ48" i="12"/>
  <c r="KC48" i="12"/>
  <c r="FW48" i="12"/>
  <c r="HJ48" i="12"/>
  <c r="ED48" i="12"/>
  <c r="JJ48" i="12"/>
  <c r="GX48" i="12"/>
  <c r="KX48" i="12"/>
  <c r="OC48" i="12"/>
  <c r="JE48" i="12"/>
  <c r="GI48" i="12"/>
  <c r="HL48" i="12"/>
  <c r="NZ48" i="12"/>
  <c r="AX48" i="12"/>
  <c r="CQ48" i="12"/>
  <c r="BM48" i="12"/>
  <c r="EV48" i="12"/>
  <c r="BB48" i="12"/>
  <c r="GJ48" i="12"/>
  <c r="CS48" i="12"/>
  <c r="OB48" i="12"/>
  <c r="GB48" i="12"/>
  <c r="JR48" i="12"/>
  <c r="DU48" i="12"/>
  <c r="AG48" i="12"/>
  <c r="NB48" i="12"/>
  <c r="IA48" i="12"/>
  <c r="GT48" i="12"/>
  <c r="FV48" i="12"/>
  <c r="KV48" i="12"/>
  <c r="IW48" i="12"/>
  <c r="DG48" i="12"/>
  <c r="IJ48" i="12"/>
  <c r="BY48" i="12"/>
  <c r="DS48" i="12"/>
  <c r="NJ48" i="12"/>
  <c r="JA48" i="12"/>
  <c r="NW48" i="12"/>
  <c r="BG48" i="12"/>
  <c r="KS48" i="12"/>
  <c r="BH48" i="12"/>
  <c r="DP48" i="12"/>
  <c r="HA48" i="12"/>
  <c r="NH48" i="12"/>
  <c r="DE48" i="12"/>
  <c r="EG48" i="12"/>
  <c r="HX48" i="12"/>
  <c r="LS48" i="12"/>
  <c r="AF48" i="12"/>
  <c r="KA48" i="12"/>
  <c r="KG48" i="12"/>
  <c r="ME48" i="12"/>
  <c r="MK48" i="12"/>
  <c r="FZ48" i="12"/>
  <c r="GN48" i="12"/>
  <c r="NM48" i="12"/>
  <c r="HN57" i="12"/>
  <c r="LL57" i="12"/>
  <c r="ND57" i="12"/>
  <c r="MB57" i="12"/>
  <c r="AT57" i="12"/>
  <c r="MC57" i="12"/>
  <c r="LD57" i="12"/>
  <c r="FY57" i="12"/>
  <c r="HT57" i="12"/>
  <c r="LG57" i="12"/>
  <c r="FN57" i="12"/>
  <c r="HQ57" i="12"/>
  <c r="AC57" i="12"/>
  <c r="NS57" i="12"/>
  <c r="AG57" i="12"/>
  <c r="LJ57" i="12"/>
  <c r="BL57" i="12"/>
  <c r="HO57" i="12"/>
  <c r="NE57" i="12"/>
  <c r="KA57" i="12"/>
  <c r="MP57" i="12"/>
  <c r="AO57" i="12"/>
  <c r="NV57" i="12"/>
  <c r="DR57" i="12"/>
  <c r="JK57" i="12"/>
  <c r="AF57" i="12"/>
  <c r="EQ57" i="12"/>
  <c r="BC57" i="12"/>
  <c r="EZ57" i="12"/>
  <c r="JW57" i="12"/>
  <c r="IM57" i="12"/>
  <c r="BT57" i="12"/>
  <c r="FJ57" i="12"/>
  <c r="KZ57" i="12"/>
  <c r="FS57" i="12"/>
  <c r="EB57" i="12"/>
  <c r="IE57" i="12"/>
  <c r="DA57" i="12"/>
  <c r="IG57" i="12"/>
  <c r="FR57" i="12"/>
  <c r="HP57" i="12"/>
  <c r="BN57" i="12"/>
  <c r="NI57" i="12"/>
  <c r="CU57" i="12"/>
  <c r="AY57" i="12"/>
  <c r="CA57" i="12"/>
  <c r="IH57" i="12"/>
  <c r="EL57" i="12"/>
  <c r="BH57" i="12"/>
  <c r="DY57" i="12"/>
  <c r="KS57" i="12"/>
  <c r="BA57" i="12"/>
  <c r="CX57" i="12"/>
  <c r="GZ57" i="12"/>
  <c r="II57" i="12"/>
  <c r="JM57" i="12"/>
  <c r="CR57" i="12"/>
  <c r="GP57" i="12"/>
  <c r="EP57" i="12"/>
  <c r="ES57" i="12"/>
  <c r="BB57" i="12"/>
  <c r="DV57" i="12"/>
  <c r="LU57" i="12"/>
  <c r="FE57" i="12"/>
  <c r="CS57" i="12"/>
  <c r="JT57" i="12"/>
  <c r="HB57" i="12"/>
  <c r="IS57" i="12"/>
  <c r="MO57" i="12"/>
  <c r="DT57" i="12"/>
  <c r="IL57" i="12"/>
  <c r="MM57" i="12"/>
  <c r="AD57" i="12"/>
  <c r="KU57" i="12"/>
  <c r="MX57" i="12"/>
  <c r="HS57" i="12"/>
  <c r="ML57" i="12"/>
  <c r="DL57" i="12"/>
  <c r="BM57" i="12"/>
  <c r="KM57" i="12"/>
  <c r="LN57" i="12"/>
  <c r="AL57" i="12"/>
  <c r="GJ57" i="12"/>
  <c r="GB57" i="12"/>
  <c r="HY57" i="12"/>
  <c r="KH57" i="12"/>
  <c r="NP57" i="12"/>
  <c r="FD57" i="12"/>
  <c r="NC57" i="12"/>
  <c r="NN57" i="12"/>
  <c r="JD57" i="12"/>
  <c r="NU57" i="12"/>
  <c r="FV57" i="12"/>
  <c r="EU57" i="12"/>
  <c r="KJ57" i="12"/>
  <c r="AZ57" i="12"/>
  <c r="ER57" i="12"/>
  <c r="CW57" i="12"/>
  <c r="GF57" i="12"/>
  <c r="HK57" i="12"/>
  <c r="HM57" i="12"/>
  <c r="LS57" i="12"/>
  <c r="DN57" i="12"/>
  <c r="HA57" i="12"/>
  <c r="MY57" i="12"/>
  <c r="KO57" i="12"/>
  <c r="AV57" i="12"/>
  <c r="EG57" i="12"/>
  <c r="OC57" i="12"/>
  <c r="EX57" i="12"/>
  <c r="JC57" i="12"/>
  <c r="AP57" i="12"/>
  <c r="CE57" i="12"/>
  <c r="AU57" i="12"/>
  <c r="LC57" i="12"/>
  <c r="CT57" i="12"/>
  <c r="LV57" i="12"/>
  <c r="FO57" i="12"/>
  <c r="CG57" i="12"/>
  <c r="GH57" i="12"/>
  <c r="GY57" i="12"/>
  <c r="LR57" i="12"/>
  <c r="CH57" i="12"/>
  <c r="DO57" i="12"/>
  <c r="DJ57" i="12"/>
  <c r="IT57" i="12"/>
  <c r="CC57" i="12"/>
  <c r="IW57" i="12"/>
  <c r="CO57" i="12"/>
  <c r="IR57" i="12"/>
  <c r="CV57" i="12"/>
  <c r="HW57" i="12"/>
  <c r="NT57" i="12"/>
  <c r="NR57" i="12"/>
  <c r="HZ57" i="12"/>
  <c r="JJ57" i="12"/>
  <c r="IK57" i="12"/>
  <c r="CF57" i="12"/>
  <c r="FF57" i="12"/>
  <c r="JN57" i="12"/>
  <c r="NL57" i="12"/>
  <c r="HD57" i="12"/>
  <c r="FL57" i="12"/>
  <c r="GM57" i="12"/>
  <c r="CM57" i="12"/>
  <c r="IF57" i="12"/>
  <c r="HF57" i="12"/>
  <c r="MZ57" i="12"/>
  <c r="CY57" i="12"/>
  <c r="LB57" i="12"/>
  <c r="DI57" i="12"/>
  <c r="GN57" i="12"/>
  <c r="DX57" i="12"/>
  <c r="KB57" i="12"/>
  <c r="BR57" i="12"/>
  <c r="LE57" i="12"/>
  <c r="BP57" i="12"/>
  <c r="LW57" i="12"/>
  <c r="KT57" i="12"/>
  <c r="GK57" i="12"/>
  <c r="HG57" i="12"/>
  <c r="FU57" i="12"/>
  <c r="LH57" i="12"/>
  <c r="KI57" i="12"/>
  <c r="KX57" i="12"/>
  <c r="BI57" i="12"/>
  <c r="CP57" i="12"/>
  <c r="KE57" i="12"/>
  <c r="EY57" i="12"/>
  <c r="LY57" i="12"/>
  <c r="NX57" i="12"/>
  <c r="MT57" i="12"/>
  <c r="MA57" i="12"/>
  <c r="FQ57" i="12"/>
  <c r="KF57" i="12"/>
  <c r="MN57" i="12"/>
  <c r="EJ57" i="12"/>
  <c r="MI57" i="12"/>
  <c r="BS57" i="12"/>
  <c r="BD57" i="12"/>
  <c r="GE57" i="12"/>
  <c r="CI57" i="12"/>
  <c r="HH57" i="12"/>
  <c r="EF57" i="12"/>
  <c r="NM57" i="12"/>
  <c r="GO57" i="12"/>
  <c r="LM57" i="12"/>
  <c r="FI57" i="12"/>
  <c r="BJ57" i="12"/>
  <c r="GV57" i="12"/>
  <c r="CB57" i="12"/>
  <c r="NW57" i="12"/>
  <c r="KW57" i="12"/>
  <c r="CN57" i="12"/>
  <c r="FX57" i="12"/>
  <c r="MD57" i="12"/>
  <c r="GW57" i="12"/>
  <c r="NG57" i="12"/>
  <c r="EN57" i="12"/>
  <c r="IO57" i="12"/>
  <c r="HV57" i="12"/>
  <c r="OA57" i="12"/>
  <c r="KD57" i="12"/>
  <c r="ME57" i="12"/>
  <c r="BQ57" i="12"/>
  <c r="HJ57" i="12"/>
  <c r="ID57" i="12"/>
  <c r="HC57" i="12"/>
  <c r="KL57" i="12"/>
  <c r="LK57" i="12"/>
  <c r="AJ57" i="12"/>
  <c r="AM57" i="12"/>
  <c r="BZ57" i="12"/>
  <c r="EW57" i="12"/>
  <c r="AX57" i="12"/>
  <c r="BU57" i="12"/>
  <c r="DQ57" i="12"/>
  <c r="AW57" i="12"/>
  <c r="FW57" i="12"/>
  <c r="DU57" i="12"/>
  <c r="MH57" i="12"/>
  <c r="DP57" i="12"/>
  <c r="GS57" i="12"/>
  <c r="GR57" i="12"/>
  <c r="CL57" i="12"/>
  <c r="NO57" i="12"/>
  <c r="EO57" i="12"/>
  <c r="LP57" i="12"/>
  <c r="LF57" i="12"/>
  <c r="JS57" i="12"/>
  <c r="IY57" i="12"/>
  <c r="GT57" i="12"/>
  <c r="GQ57" i="12"/>
  <c r="AK57" i="12"/>
  <c r="FB57" i="12"/>
  <c r="AH57" i="12"/>
  <c r="GL57" i="12"/>
  <c r="FP57" i="12"/>
  <c r="IA57" i="12"/>
  <c r="JP57" i="12"/>
  <c r="EV57" i="12"/>
  <c r="GA57" i="12"/>
  <c r="JF57" i="12"/>
  <c r="JY57" i="12"/>
  <c r="DS57" i="12"/>
  <c r="IU57" i="12"/>
  <c r="KK57" i="12"/>
  <c r="HR57" i="12"/>
  <c r="EH57" i="12"/>
  <c r="IQ57" i="12"/>
  <c r="NF57" i="12"/>
  <c r="DC57" i="12"/>
  <c r="JV57" i="12"/>
  <c r="FZ57" i="12"/>
  <c r="BW57" i="12"/>
  <c r="JO57" i="12"/>
  <c r="NJ57" i="12"/>
  <c r="AE57" i="12"/>
  <c r="MQ57" i="12"/>
  <c r="EI57" i="12"/>
  <c r="AN57" i="12"/>
  <c r="FA57" i="12"/>
  <c r="JX57" i="12"/>
  <c r="JQ57" i="12"/>
  <c r="GG57" i="12"/>
  <c r="EE57" i="12"/>
  <c r="IX57" i="12"/>
  <c r="LZ57" i="12"/>
  <c r="AQ57" i="12"/>
  <c r="KP57" i="12"/>
  <c r="MS57" i="12"/>
  <c r="JI57" i="12"/>
  <c r="MK57" i="12"/>
  <c r="OB57" i="12"/>
  <c r="CK57" i="12"/>
  <c r="KR57" i="12"/>
  <c r="CZ57" i="12"/>
  <c r="IV57" i="12"/>
  <c r="BV57" i="12"/>
  <c r="DG57" i="12"/>
  <c r="KG57" i="12"/>
  <c r="DB57" i="12"/>
  <c r="JB57" i="12"/>
  <c r="MF57" i="12"/>
  <c r="BO57" i="12"/>
  <c r="FG57" i="12"/>
  <c r="BK57" i="12"/>
  <c r="HX57" i="12"/>
  <c r="JA57" i="12"/>
  <c r="KY57" i="12"/>
  <c r="ED57" i="12"/>
  <c r="LA57" i="12"/>
  <c r="NA57" i="12"/>
  <c r="DF57" i="12"/>
  <c r="GX57" i="12"/>
  <c r="NK57" i="12"/>
  <c r="KN57" i="12"/>
  <c r="MJ57" i="12"/>
  <c r="LQ57" i="12"/>
  <c r="MR57" i="12"/>
  <c r="NQ57" i="12"/>
  <c r="BY57" i="12"/>
  <c r="NB57" i="12"/>
  <c r="GI57" i="12"/>
  <c r="BE57" i="12"/>
  <c r="LO57" i="12"/>
  <c r="MG57" i="12"/>
  <c r="CJ57" i="12"/>
  <c r="CD57" i="12"/>
  <c r="BX57" i="12"/>
  <c r="EK57" i="12"/>
  <c r="DD57" i="12"/>
  <c r="HI57" i="12"/>
  <c r="BF57" i="12"/>
  <c r="IB57" i="12"/>
  <c r="GC57" i="12"/>
  <c r="JR57" i="12"/>
  <c r="IC57" i="12"/>
  <c r="LI57" i="12"/>
  <c r="DM57" i="12"/>
  <c r="AI57" i="12"/>
  <c r="DE57" i="12"/>
  <c r="MW57" i="12"/>
  <c r="GD57" i="12"/>
  <c r="FH57" i="12"/>
  <c r="AR57" i="12"/>
  <c r="MV57" i="12"/>
  <c r="JG57" i="12"/>
  <c r="DH57" i="12"/>
  <c r="FM57" i="12"/>
  <c r="NH57" i="12"/>
  <c r="NY57" i="12"/>
  <c r="JE57" i="12"/>
  <c r="FC57" i="12"/>
  <c r="HL57" i="12"/>
  <c r="LT57" i="12"/>
  <c r="DK57" i="12"/>
  <c r="DZ57" i="12"/>
  <c r="BG57" i="12"/>
  <c r="ET57" i="12"/>
  <c r="LX57" i="12"/>
  <c r="KQ57" i="12"/>
  <c r="EA57" i="12"/>
  <c r="EM57" i="12"/>
  <c r="JL57" i="12"/>
  <c r="IJ57" i="12"/>
  <c r="IN57" i="12"/>
  <c r="NZ57" i="12"/>
  <c r="KV57" i="12"/>
  <c r="DW57" i="12"/>
  <c r="FK57" i="12"/>
  <c r="MU57" i="12"/>
  <c r="EC57" i="12"/>
  <c r="HU57" i="12"/>
  <c r="GU57" i="12"/>
  <c r="KC57" i="12"/>
  <c r="CQ57" i="12"/>
  <c r="HE57" i="12"/>
  <c r="JZ57" i="12"/>
  <c r="AS57" i="12"/>
  <c r="IZ57" i="12"/>
  <c r="JH57" i="12"/>
  <c r="FT57" i="12"/>
  <c r="JU57" i="12"/>
  <c r="IP57" i="12"/>
  <c r="LL40" i="12"/>
  <c r="CK40" i="12"/>
  <c r="CZ40" i="12"/>
  <c r="HX40" i="12"/>
  <c r="FR40" i="12"/>
  <c r="GS40" i="12"/>
  <c r="EC40" i="12"/>
  <c r="KA40" i="12"/>
  <c r="EL40" i="12"/>
  <c r="HA40" i="12"/>
  <c r="GE40" i="12"/>
  <c r="FH40" i="12"/>
  <c r="KD40" i="12"/>
  <c r="NF40" i="12"/>
  <c r="JS40" i="12"/>
  <c r="BX40" i="12"/>
  <c r="KC40" i="12"/>
  <c r="GH40" i="12"/>
  <c r="CD40" i="12"/>
  <c r="ET40" i="12"/>
  <c r="AX40" i="12"/>
  <c r="BL40" i="12"/>
  <c r="ED40" i="12"/>
  <c r="KM40" i="12"/>
  <c r="FT40" i="12"/>
  <c r="KZ40" i="12"/>
  <c r="AW40" i="12"/>
  <c r="NE40" i="12"/>
  <c r="IH40" i="12"/>
  <c r="EA40" i="12"/>
  <c r="LW40" i="12"/>
  <c r="MS40" i="12"/>
  <c r="HM40" i="12"/>
  <c r="HZ40" i="12"/>
  <c r="JG40" i="12"/>
  <c r="AD40" i="12"/>
  <c r="IG40" i="12"/>
  <c r="AZ40" i="12"/>
  <c r="KB40" i="12"/>
  <c r="MU40" i="12"/>
  <c r="EX40" i="12"/>
  <c r="EF40" i="12"/>
  <c r="BC40" i="12"/>
  <c r="CQ40" i="12"/>
  <c r="IW40" i="12"/>
  <c r="JI40" i="12"/>
  <c r="HI40" i="12"/>
  <c r="JP40" i="12"/>
  <c r="DK40" i="12"/>
  <c r="NI40" i="12"/>
  <c r="EI40" i="12"/>
  <c r="HK40" i="12"/>
  <c r="BH40" i="12"/>
  <c r="CY40" i="12"/>
  <c r="GU40" i="12"/>
  <c r="II40" i="12"/>
  <c r="CG40" i="12"/>
  <c r="FV40" i="12"/>
  <c r="MR40" i="12"/>
  <c r="GL40" i="12"/>
  <c r="DE40" i="12"/>
  <c r="DC40" i="12"/>
  <c r="BE40" i="12"/>
  <c r="JV40" i="12"/>
  <c r="MO40" i="12"/>
  <c r="JK40" i="12"/>
  <c r="IA40" i="12"/>
  <c r="AY40" i="12"/>
  <c r="BG40" i="12"/>
  <c r="FK40" i="12"/>
  <c r="DL40" i="12"/>
  <c r="GN40" i="12"/>
  <c r="JL40" i="12"/>
  <c r="CN40" i="12"/>
  <c r="KI40" i="12"/>
  <c r="MA40" i="12"/>
  <c r="ER40" i="12"/>
  <c r="EJ40" i="12"/>
  <c r="LO40" i="12"/>
  <c r="NH40" i="12"/>
  <c r="AF40" i="12"/>
  <c r="GV40" i="12"/>
  <c r="BJ40" i="12"/>
  <c r="HH40" i="12"/>
  <c r="HP40" i="12"/>
  <c r="DF40" i="12"/>
  <c r="CT40" i="12"/>
  <c r="IC40" i="12"/>
  <c r="EM40" i="12"/>
  <c r="JJ40" i="12"/>
  <c r="GT40" i="12"/>
  <c r="IS40" i="12"/>
  <c r="LG40" i="12"/>
  <c r="DV40" i="12"/>
  <c r="JQ40" i="12"/>
  <c r="NC40" i="12"/>
  <c r="DW40" i="12"/>
  <c r="NU40" i="12"/>
  <c r="FD40" i="12"/>
  <c r="DG40" i="12"/>
  <c r="BY40" i="12"/>
  <c r="CF40" i="12"/>
  <c r="JA40" i="12"/>
  <c r="FJ40" i="12"/>
  <c r="NQ40" i="12"/>
  <c r="BZ40" i="12"/>
  <c r="GC40" i="12"/>
  <c r="DS40" i="12"/>
  <c r="JM40" i="12"/>
  <c r="LK40" i="12"/>
  <c r="JZ40" i="12"/>
  <c r="EK40" i="12"/>
  <c r="MM40" i="12"/>
  <c r="EW40" i="12"/>
  <c r="KO40" i="12"/>
  <c r="OC40" i="12"/>
  <c r="EY40" i="12"/>
  <c r="JN40" i="12"/>
  <c r="AJ40" i="12"/>
  <c r="FX40" i="12"/>
  <c r="DJ40" i="12"/>
  <c r="GG40" i="12"/>
  <c r="CH40" i="12"/>
  <c r="KE40" i="12"/>
  <c r="BF40" i="12"/>
  <c r="FI40" i="12"/>
  <c r="BK40" i="12"/>
  <c r="IQ40" i="12"/>
  <c r="JC40" i="12"/>
  <c r="DQ40" i="12"/>
  <c r="BV40" i="12"/>
  <c r="BW40" i="12"/>
  <c r="NG40" i="12"/>
  <c r="GF40" i="12"/>
  <c r="CC40" i="12"/>
  <c r="NP40" i="12"/>
  <c r="JF40" i="12"/>
  <c r="NW40" i="12"/>
  <c r="FP40" i="12"/>
  <c r="NS40" i="12"/>
  <c r="ID40" i="12"/>
  <c r="HV40" i="12"/>
  <c r="GD40" i="12"/>
  <c r="DT40" i="12"/>
  <c r="DP40" i="12"/>
  <c r="NR40" i="12"/>
  <c r="HQ40" i="12"/>
  <c r="DR40" i="12"/>
  <c r="EP40" i="12"/>
  <c r="MZ40" i="12"/>
  <c r="NB40" i="12"/>
  <c r="HY40" i="12"/>
  <c r="IB40" i="12"/>
  <c r="EV40" i="12"/>
  <c r="KJ40" i="12"/>
  <c r="BN40" i="12"/>
  <c r="GR40" i="12"/>
  <c r="DY40" i="12"/>
  <c r="GI40" i="12"/>
  <c r="AL40" i="12"/>
  <c r="EO40" i="12"/>
  <c r="MX40" i="12"/>
  <c r="BO40" i="12"/>
  <c r="NY40" i="12"/>
  <c r="NT40" i="12"/>
  <c r="MH40" i="12"/>
  <c r="GQ40" i="12"/>
  <c r="AN40" i="12"/>
  <c r="CE40" i="12"/>
  <c r="GA40" i="12"/>
  <c r="HO40" i="12"/>
  <c r="JW40" i="12"/>
  <c r="LM40" i="12"/>
  <c r="NJ40" i="12"/>
  <c r="AT40" i="12"/>
  <c r="GO40" i="12"/>
  <c r="AS40" i="12"/>
  <c r="FW40" i="12"/>
  <c r="LU40" i="12"/>
  <c r="CV40" i="12"/>
  <c r="MV40" i="12"/>
  <c r="IU40" i="12"/>
  <c r="AP40" i="12"/>
  <c r="NL40" i="12"/>
  <c r="FU40" i="12"/>
  <c r="LF40" i="12"/>
  <c r="CM40" i="12"/>
  <c r="FG40" i="12"/>
  <c r="AE40" i="12"/>
  <c r="DU40" i="12"/>
  <c r="IR40" i="12"/>
  <c r="HC40" i="12"/>
  <c r="LI40" i="12"/>
  <c r="MK40" i="12"/>
  <c r="JR40" i="12"/>
  <c r="ML40" i="12"/>
  <c r="HU40" i="12"/>
  <c r="JO40" i="12"/>
  <c r="MC40" i="12"/>
  <c r="EU40" i="12"/>
  <c r="MF40" i="12"/>
  <c r="AU40" i="12"/>
  <c r="NN40" i="12"/>
  <c r="BD40" i="12"/>
  <c r="BS40" i="12"/>
  <c r="HS40" i="12"/>
  <c r="GW40" i="12"/>
  <c r="CB40" i="12"/>
  <c r="LZ40" i="12"/>
  <c r="HW40" i="12"/>
  <c r="FY40" i="12"/>
  <c r="JT40" i="12"/>
  <c r="GM40" i="12"/>
  <c r="NK40" i="12"/>
  <c r="CL40" i="12"/>
  <c r="KX40" i="12"/>
  <c r="HD40" i="12"/>
  <c r="JU40" i="12"/>
  <c r="MI40" i="12"/>
  <c r="EE40" i="12"/>
  <c r="IN40" i="12"/>
  <c r="AR40" i="12"/>
  <c r="BI40" i="12"/>
  <c r="GY40" i="12"/>
  <c r="MB40" i="12"/>
  <c r="KH40" i="12"/>
  <c r="DA40" i="12"/>
  <c r="HT40" i="12"/>
  <c r="FM40" i="12"/>
  <c r="LC40" i="12"/>
  <c r="IO40" i="12"/>
  <c r="HB40" i="12"/>
  <c r="IT40" i="12"/>
  <c r="MT40" i="12"/>
  <c r="LB40" i="12"/>
  <c r="GB40" i="12"/>
  <c r="CJ40" i="12"/>
  <c r="IY40" i="12"/>
  <c r="LY40" i="12"/>
  <c r="IZ40" i="12"/>
  <c r="FA40" i="12"/>
  <c r="DN40" i="12"/>
  <c r="FO40" i="12"/>
  <c r="GJ40" i="12"/>
  <c r="AH40" i="12"/>
  <c r="BT40" i="12"/>
  <c r="HG40" i="12"/>
  <c r="MN40" i="12"/>
  <c r="KL40" i="12"/>
  <c r="AI40" i="12"/>
  <c r="MQ40" i="12"/>
  <c r="KW40" i="12"/>
  <c r="LS40" i="12"/>
  <c r="KG40" i="12"/>
  <c r="FF40" i="12"/>
  <c r="AO40" i="12"/>
  <c r="AM40" i="12"/>
  <c r="MD40" i="12"/>
  <c r="LE40" i="12"/>
  <c r="NA40" i="12"/>
  <c r="CS40" i="12"/>
  <c r="LT40" i="12"/>
  <c r="EG40" i="12"/>
  <c r="NO40" i="12"/>
  <c r="JY40" i="12"/>
  <c r="BA40" i="12"/>
  <c r="KF40" i="12"/>
  <c r="AV40" i="12"/>
  <c r="OA40" i="12"/>
  <c r="FB40" i="12"/>
  <c r="DI40" i="12"/>
  <c r="ME40" i="12"/>
  <c r="HN40" i="12"/>
  <c r="FN40" i="12"/>
  <c r="IP40" i="12"/>
  <c r="HE40" i="12"/>
  <c r="BP40" i="12"/>
  <c r="IV40" i="12"/>
  <c r="CU40" i="12"/>
  <c r="EQ40" i="12"/>
  <c r="LD40" i="12"/>
  <c r="NX40" i="12"/>
  <c r="DH40" i="12"/>
  <c r="LV40" i="12"/>
  <c r="GZ40" i="12"/>
  <c r="LX40" i="12"/>
  <c r="KQ40" i="12"/>
  <c r="MP40" i="12"/>
  <c r="KR40" i="12"/>
  <c r="KS40" i="12"/>
  <c r="IM40" i="12"/>
  <c r="IF40" i="12"/>
  <c r="CO40" i="12"/>
  <c r="EH40" i="12"/>
  <c r="BM40" i="12"/>
  <c r="GP40" i="12"/>
  <c r="BU40" i="12"/>
  <c r="FC40" i="12"/>
  <c r="JH40" i="12"/>
  <c r="MW40" i="12"/>
  <c r="EZ40" i="12"/>
  <c r="ND40" i="12"/>
  <c r="KN40" i="12"/>
  <c r="ES40" i="12"/>
  <c r="MY40" i="12"/>
  <c r="GX40" i="12"/>
  <c r="KK40" i="12"/>
  <c r="AK40" i="12"/>
  <c r="AG40" i="12"/>
  <c r="FQ40" i="12"/>
  <c r="KV40" i="12"/>
  <c r="NM40" i="12"/>
  <c r="AC40" i="12"/>
  <c r="FL40" i="12"/>
  <c r="KP40" i="12"/>
  <c r="LH40" i="12"/>
  <c r="LA40" i="12"/>
  <c r="KT40" i="12"/>
  <c r="DO40" i="12"/>
  <c r="OB40" i="12"/>
  <c r="DD40" i="12"/>
  <c r="DZ40" i="12"/>
  <c r="LN40" i="12"/>
  <c r="IE40" i="12"/>
  <c r="KY40" i="12"/>
  <c r="IJ40" i="12"/>
  <c r="NV40" i="12"/>
  <c r="JX40" i="12"/>
  <c r="FE40" i="12"/>
  <c r="LQ40" i="12"/>
  <c r="IL40" i="12"/>
  <c r="HJ40" i="12"/>
  <c r="MJ40" i="12"/>
  <c r="HR40" i="12"/>
  <c r="BB40" i="12"/>
  <c r="CA40" i="12"/>
  <c r="JD40" i="12"/>
  <c r="EB40" i="12"/>
  <c r="MG40" i="12"/>
  <c r="LP40" i="12"/>
  <c r="CW40" i="12"/>
  <c r="DX40" i="12"/>
  <c r="FS40" i="12"/>
  <c r="BR40" i="12"/>
  <c r="BQ40" i="12"/>
  <c r="CP40" i="12"/>
  <c r="IK40" i="12"/>
  <c r="DB40" i="12"/>
  <c r="IX40" i="12"/>
  <c r="HL40" i="12"/>
  <c r="CI40" i="12"/>
  <c r="DM40" i="12"/>
  <c r="LJ40" i="12"/>
  <c r="EN40" i="12"/>
  <c r="FZ40" i="12"/>
  <c r="NZ40" i="12"/>
  <c r="LR40" i="12"/>
  <c r="CR40" i="12"/>
  <c r="AQ40" i="12"/>
  <c r="KU40" i="12"/>
  <c r="CX40" i="12"/>
  <c r="JB40" i="12"/>
  <c r="GK40" i="12"/>
  <c r="JE40" i="12"/>
  <c r="HF40" i="12"/>
  <c r="FH81" i="12"/>
  <c r="GD81" i="12"/>
  <c r="CC81" i="12"/>
  <c r="NL81" i="12"/>
  <c r="AH81" i="12"/>
  <c r="NP81" i="12"/>
  <c r="HL81" i="12"/>
  <c r="BV81" i="12"/>
  <c r="MK81" i="12"/>
  <c r="II81" i="12"/>
  <c r="FU81" i="12"/>
  <c r="LQ81" i="12"/>
  <c r="NU81" i="12"/>
  <c r="AU81" i="12"/>
  <c r="IS81" i="12"/>
  <c r="LH81" i="12"/>
  <c r="KT81" i="12"/>
  <c r="IA81" i="12"/>
  <c r="JC81" i="12"/>
  <c r="JE81" i="12"/>
  <c r="IR81" i="12"/>
  <c r="IY81" i="12"/>
  <c r="KI81" i="12"/>
  <c r="LM81" i="12"/>
  <c r="NH81" i="12"/>
  <c r="DS81" i="12"/>
  <c r="BF81" i="12"/>
  <c r="DZ81" i="12"/>
  <c r="NA81" i="12"/>
  <c r="AX81" i="12"/>
  <c r="BL81" i="12"/>
  <c r="EI81" i="12"/>
  <c r="NG81" i="12"/>
  <c r="HJ81" i="12"/>
  <c r="EZ81" i="12"/>
  <c r="HU81" i="12"/>
  <c r="CI81" i="12"/>
  <c r="HB81" i="12"/>
  <c r="NO81" i="12"/>
  <c r="NC81" i="12"/>
  <c r="KJ81" i="12"/>
  <c r="ED81" i="12"/>
  <c r="FV81" i="12"/>
  <c r="IP81" i="12"/>
  <c r="LF81" i="12"/>
  <c r="KN81" i="12"/>
  <c r="DI81" i="12"/>
  <c r="GG81" i="12"/>
  <c r="HC81" i="12"/>
  <c r="CW81" i="12"/>
  <c r="AK81" i="12"/>
  <c r="HQ81" i="12"/>
  <c r="CL81" i="12"/>
  <c r="KU81" i="12"/>
  <c r="KP81" i="12"/>
  <c r="HE81" i="12"/>
  <c r="JA81" i="12"/>
  <c r="GO81" i="12"/>
  <c r="LR81" i="12"/>
  <c r="BR81" i="12"/>
  <c r="CQ81" i="12"/>
  <c r="DH81" i="12"/>
  <c r="LU81" i="12"/>
  <c r="MW81" i="12"/>
  <c r="FZ81" i="12"/>
  <c r="EA81" i="12"/>
  <c r="DU81" i="12"/>
  <c r="CP81" i="12"/>
  <c r="AS81" i="12"/>
  <c r="KB81" i="12"/>
  <c r="ML81" i="12"/>
  <c r="BA81" i="12"/>
  <c r="EM81" i="12"/>
  <c r="BZ81" i="12"/>
  <c r="EN81" i="12"/>
  <c r="BT81" i="12"/>
  <c r="IZ81" i="12"/>
  <c r="CZ81" i="12"/>
  <c r="NJ81" i="12"/>
  <c r="KQ81" i="12"/>
  <c r="ID81" i="12"/>
  <c r="IV81" i="12"/>
  <c r="CO81" i="12"/>
  <c r="FS81" i="12"/>
  <c r="FR81" i="12"/>
  <c r="HH81" i="12"/>
  <c r="AC81" i="12"/>
  <c r="BP81" i="12"/>
  <c r="HG81" i="12"/>
  <c r="GI81" i="12"/>
  <c r="ME81" i="12"/>
  <c r="NX81" i="12"/>
  <c r="ET81" i="12"/>
  <c r="EL81" i="12"/>
  <c r="HF81" i="12"/>
  <c r="IE81" i="12"/>
  <c r="DQ81" i="12"/>
  <c r="BE81" i="12"/>
  <c r="NW81" i="12"/>
  <c r="CU81" i="12"/>
  <c r="DA81" i="12"/>
  <c r="FJ81" i="12"/>
  <c r="DC81" i="12"/>
  <c r="JU81" i="12"/>
  <c r="KK81" i="12"/>
  <c r="LV81" i="12"/>
  <c r="FO81" i="12"/>
  <c r="LS81" i="12"/>
  <c r="LI81" i="12"/>
  <c r="DX81" i="12"/>
  <c r="GJ81" i="12"/>
  <c r="LB81" i="12"/>
  <c r="LN81" i="12"/>
  <c r="IM81" i="12"/>
  <c r="AN81" i="12"/>
  <c r="MP81" i="12"/>
  <c r="LA81" i="12"/>
  <c r="NK81" i="12"/>
  <c r="CD81" i="12"/>
  <c r="FG81" i="12"/>
  <c r="CT81" i="12"/>
  <c r="EO81" i="12"/>
  <c r="FX81" i="12"/>
  <c r="MQ81" i="12"/>
  <c r="LP81" i="12"/>
  <c r="KG81" i="12"/>
  <c r="LK81" i="12"/>
  <c r="LZ81" i="12"/>
  <c r="JP81" i="12"/>
  <c r="HX81" i="12"/>
  <c r="FT81" i="12"/>
  <c r="MJ81" i="12"/>
  <c r="KV81" i="12"/>
  <c r="HI81" i="12"/>
  <c r="KA81" i="12"/>
  <c r="EX81" i="12"/>
  <c r="NS81" i="12"/>
  <c r="HT81" i="12"/>
  <c r="KW81" i="12"/>
  <c r="GT81" i="12"/>
  <c r="FL81" i="12"/>
  <c r="IJ81" i="12"/>
  <c r="JF81" i="12"/>
  <c r="EK81" i="12"/>
  <c r="AJ81" i="12"/>
  <c r="FQ81" i="12"/>
  <c r="KX81" i="12"/>
  <c r="DY81" i="12"/>
  <c r="CG81" i="12"/>
  <c r="EB81" i="12"/>
  <c r="NQ81" i="12"/>
  <c r="LE81" i="12"/>
  <c r="DR81" i="12"/>
  <c r="IG81" i="12"/>
  <c r="NR81" i="12"/>
  <c r="GC81" i="12"/>
  <c r="JW81" i="12"/>
  <c r="AR81" i="12"/>
  <c r="JD81" i="12"/>
  <c r="LW81" i="12"/>
  <c r="HS81" i="12"/>
  <c r="GQ81" i="12"/>
  <c r="BN81" i="12"/>
  <c r="MD81" i="12"/>
  <c r="AE81" i="12"/>
  <c r="DD81" i="12"/>
  <c r="GA81" i="12"/>
  <c r="BY81" i="12"/>
  <c r="AI81" i="12"/>
  <c r="ES81" i="12"/>
  <c r="EU81" i="12"/>
  <c r="IL81" i="12"/>
  <c r="LJ81" i="12"/>
  <c r="CA81" i="12"/>
  <c r="MT81" i="12"/>
  <c r="CR81" i="12"/>
  <c r="IH81" i="12"/>
  <c r="DK81" i="12"/>
  <c r="HP81" i="12"/>
  <c r="AD81" i="12"/>
  <c r="JR81" i="12"/>
  <c r="IC81" i="12"/>
  <c r="CB81" i="12"/>
  <c r="NF81" i="12"/>
  <c r="MV81" i="12"/>
  <c r="IQ81" i="12"/>
  <c r="GK81" i="12"/>
  <c r="JI81" i="12"/>
  <c r="KE81" i="12"/>
  <c r="DN81" i="12"/>
  <c r="LC81" i="12"/>
  <c r="JV81" i="12"/>
  <c r="BO81" i="12"/>
  <c r="AV81" i="12"/>
  <c r="DF81" i="12"/>
  <c r="JG81" i="12"/>
  <c r="AQ81" i="12"/>
  <c r="NN81" i="12"/>
  <c r="CJ81" i="12"/>
  <c r="JS81" i="12"/>
  <c r="EG81" i="12"/>
  <c r="JB81" i="12"/>
  <c r="FD81" i="12"/>
  <c r="KC81" i="12"/>
  <c r="NV81" i="12"/>
  <c r="MZ81" i="12"/>
  <c r="IO81" i="12"/>
  <c r="DJ81" i="12"/>
  <c r="ND81" i="12"/>
  <c r="BG81" i="12"/>
  <c r="EC81" i="12"/>
  <c r="FE81" i="12"/>
  <c r="BD81" i="12"/>
  <c r="JN81" i="12"/>
  <c r="MX81" i="12"/>
  <c r="HA81" i="12"/>
  <c r="JK81" i="12"/>
  <c r="CF81" i="12"/>
  <c r="DB81" i="12"/>
  <c r="IF81" i="12"/>
  <c r="EV81" i="12"/>
  <c r="AF81" i="12"/>
  <c r="BK81" i="12"/>
  <c r="DO81" i="12"/>
  <c r="HK81" i="12"/>
  <c r="JQ81" i="12"/>
  <c r="FI81" i="12"/>
  <c r="LD81" i="12"/>
  <c r="KY81" i="12"/>
  <c r="CK81" i="12"/>
  <c r="BQ81" i="12"/>
  <c r="KR81" i="12"/>
  <c r="HN81" i="12"/>
  <c r="KH81" i="12"/>
  <c r="GU81" i="12"/>
  <c r="CS81" i="12"/>
  <c r="HR81" i="12"/>
  <c r="GR81" i="12"/>
  <c r="KS81" i="12"/>
  <c r="BU81" i="12"/>
  <c r="IK81" i="12"/>
  <c r="KF81" i="12"/>
  <c r="MM81" i="12"/>
  <c r="JO81" i="12"/>
  <c r="IB81" i="12"/>
  <c r="BB81" i="12"/>
  <c r="JY81" i="12"/>
  <c r="GV81" i="12"/>
  <c r="MF81" i="12"/>
  <c r="HV81" i="12"/>
  <c r="MS81" i="12"/>
  <c r="EJ81" i="12"/>
  <c r="BS81" i="12"/>
  <c r="KD81" i="12"/>
  <c r="EY81" i="12"/>
  <c r="OC81" i="12"/>
  <c r="CH81" i="12"/>
  <c r="LG81" i="12"/>
  <c r="EH81" i="12"/>
  <c r="EP81" i="12"/>
  <c r="NT81" i="12"/>
  <c r="GY81" i="12"/>
  <c r="HZ81" i="12"/>
  <c r="AG81" i="12"/>
  <c r="DE81" i="12"/>
  <c r="BM81" i="12"/>
  <c r="LT81" i="12"/>
  <c r="MC81" i="12"/>
  <c r="EW81" i="12"/>
  <c r="IW81" i="12"/>
  <c r="ER81" i="12"/>
  <c r="LY81" i="12"/>
  <c r="AY81" i="12"/>
  <c r="AO81" i="12"/>
  <c r="LX81" i="12"/>
  <c r="DV81" i="12"/>
  <c r="FW81" i="12"/>
  <c r="DP81" i="12"/>
  <c r="MG81" i="12"/>
  <c r="IN81" i="12"/>
  <c r="FF81" i="12"/>
  <c r="FY81" i="12"/>
  <c r="BX81" i="12"/>
  <c r="NB81" i="12"/>
  <c r="EQ81" i="12"/>
  <c r="MN81" i="12"/>
  <c r="GZ81" i="12"/>
  <c r="JJ81" i="12"/>
  <c r="BW81" i="12"/>
  <c r="GN81" i="12"/>
  <c r="NI81" i="12"/>
  <c r="MU81" i="12"/>
  <c r="MY81" i="12"/>
  <c r="HW81" i="12"/>
  <c r="CV81" i="12"/>
  <c r="AZ81" i="12"/>
  <c r="CE81" i="12"/>
  <c r="NM81" i="12"/>
  <c r="DT81" i="12"/>
  <c r="FP81" i="12"/>
  <c r="MA81" i="12"/>
  <c r="GX81" i="12"/>
  <c r="AW81" i="12"/>
  <c r="LL81" i="12"/>
  <c r="HO81" i="12"/>
  <c r="DM81" i="12"/>
  <c r="AM81" i="12"/>
  <c r="MB81" i="12"/>
  <c r="IU81" i="12"/>
  <c r="NE81" i="12"/>
  <c r="BJ81" i="12"/>
  <c r="LO81" i="12"/>
  <c r="KO81" i="12"/>
  <c r="CX81" i="12"/>
  <c r="CN81" i="12"/>
  <c r="EE81" i="12"/>
  <c r="KL81" i="12"/>
  <c r="GP81" i="12"/>
  <c r="HD81" i="12"/>
  <c r="MI81" i="12"/>
  <c r="CY81" i="12"/>
  <c r="AL81" i="12"/>
  <c r="DW81" i="12"/>
  <c r="JL81" i="12"/>
  <c r="NY81" i="12"/>
  <c r="IT81" i="12"/>
  <c r="JM81" i="12"/>
  <c r="GF81" i="12"/>
  <c r="GS81" i="12"/>
  <c r="EF81" i="12"/>
  <c r="AP81" i="12"/>
  <c r="NZ81" i="12"/>
  <c r="FM81" i="12"/>
  <c r="BH81" i="12"/>
  <c r="HM81" i="12"/>
  <c r="MO81" i="12"/>
  <c r="CM81" i="12"/>
  <c r="FA81" i="12"/>
  <c r="AT81" i="12"/>
  <c r="KM81" i="12"/>
  <c r="IX81" i="12"/>
  <c r="GH81" i="12"/>
  <c r="MH81" i="12"/>
  <c r="FB81" i="12"/>
  <c r="GL81" i="12"/>
  <c r="JX81" i="12"/>
  <c r="GM81" i="12"/>
  <c r="GW81" i="12"/>
  <c r="HY81" i="12"/>
  <c r="DL81" i="12"/>
  <c r="FC81" i="12"/>
  <c r="JH81" i="12"/>
  <c r="BI81" i="12"/>
  <c r="FK81" i="12"/>
  <c r="MR81" i="12"/>
  <c r="JZ81" i="12"/>
  <c r="KZ81" i="12"/>
  <c r="GB81" i="12"/>
  <c r="JT81" i="12"/>
  <c r="GE81" i="12"/>
  <c r="FN81" i="12"/>
  <c r="OB81" i="12"/>
  <c r="OA81" i="12"/>
  <c r="BC81" i="12"/>
  <c r="DG81" i="12"/>
  <c r="AA59" i="8"/>
  <c r="P58" i="12"/>
  <c r="AI43" i="16"/>
  <c r="U43" i="16"/>
  <c r="I43" i="16"/>
  <c r="H43" i="16"/>
  <c r="Q43" i="16"/>
  <c r="Z43" i="16"/>
  <c r="R43" i="16"/>
  <c r="D43" i="16"/>
  <c r="T43" i="16"/>
  <c r="P43" i="16"/>
  <c r="C43" i="16"/>
  <c r="O43" i="16"/>
  <c r="E43" i="16"/>
  <c r="M43" i="16"/>
  <c r="J43" i="16"/>
  <c r="K43" i="16"/>
  <c r="AF43" i="16"/>
  <c r="AK43" i="16"/>
  <c r="L43" i="16"/>
  <c r="V43" i="16"/>
  <c r="G43" i="16"/>
  <c r="AG43" i="16"/>
  <c r="W43" i="16"/>
  <c r="AL43" i="16"/>
  <c r="AH43" i="16"/>
  <c r="Y43" i="16"/>
  <c r="F43" i="16"/>
  <c r="S43" i="16"/>
  <c r="AC43" i="16"/>
  <c r="AA43" i="16"/>
  <c r="AB43" i="16"/>
  <c r="AD43" i="16"/>
  <c r="X43" i="16"/>
  <c r="AE43" i="16"/>
  <c r="AJ43" i="16"/>
  <c r="N43" i="16"/>
  <c r="AA64" i="16"/>
  <c r="AD36" i="15" s="1"/>
  <c r="AE36" i="15" s="1"/>
  <c r="AB64" i="16"/>
  <c r="AK64" i="16"/>
  <c r="Q64" i="16"/>
  <c r="Z64" i="16"/>
  <c r="AH64" i="16"/>
  <c r="AL64" i="16"/>
  <c r="E64" i="16"/>
  <c r="Y64" i="16"/>
  <c r="AB36" i="15" s="1"/>
  <c r="AC36" i="15" s="1"/>
  <c r="R64" i="16"/>
  <c r="AF64" i="16"/>
  <c r="AG64" i="16"/>
  <c r="AJ36" i="15" s="1"/>
  <c r="AK36" i="15" s="1"/>
  <c r="H64" i="16"/>
  <c r="L64" i="16"/>
  <c r="V64" i="16"/>
  <c r="F64" i="16"/>
  <c r="T64" i="16"/>
  <c r="K64" i="16"/>
  <c r="S64" i="16"/>
  <c r="W64" i="16"/>
  <c r="X64" i="16"/>
  <c r="AC64" i="16"/>
  <c r="U64" i="16"/>
  <c r="N64" i="16"/>
  <c r="C64" i="16"/>
  <c r="F36" i="15" s="1"/>
  <c r="AJ64" i="16"/>
  <c r="AE64" i="16"/>
  <c r="M64" i="16"/>
  <c r="P36" i="15" s="1"/>
  <c r="Q36" i="15" s="1"/>
  <c r="AD64" i="16"/>
  <c r="P64" i="16"/>
  <c r="O64" i="16"/>
  <c r="AI64" i="16"/>
  <c r="AL36" i="15" s="1"/>
  <c r="AM36" i="15" s="1"/>
  <c r="J64" i="16"/>
  <c r="I64" i="16"/>
  <c r="G64" i="16"/>
  <c r="J36" i="15" s="1"/>
  <c r="K36" i="15" s="1"/>
  <c r="D64" i="16"/>
  <c r="AA45" i="8"/>
  <c r="P44" i="12"/>
  <c r="FD46" i="12"/>
  <c r="CA46" i="12"/>
  <c r="NK46" i="12"/>
  <c r="LU46" i="12"/>
  <c r="AC46" i="12"/>
  <c r="DS46" i="12"/>
  <c r="AF46" i="12"/>
  <c r="CO46" i="12"/>
  <c r="DL46" i="12"/>
  <c r="KO46" i="12"/>
  <c r="NI46" i="12"/>
  <c r="HK46" i="12"/>
  <c r="BV46" i="12"/>
  <c r="CG46" i="12"/>
  <c r="JE46" i="12"/>
  <c r="CX46" i="12"/>
  <c r="OC46" i="12"/>
  <c r="FJ46" i="12"/>
  <c r="BE46" i="12"/>
  <c r="HQ46" i="12"/>
  <c r="FQ46" i="12"/>
  <c r="NH46" i="12"/>
  <c r="NN46" i="12"/>
  <c r="IK46" i="12"/>
  <c r="FA46" i="12"/>
  <c r="BF46" i="12"/>
  <c r="MP46" i="12"/>
  <c r="KE46" i="12"/>
  <c r="CI46" i="12"/>
  <c r="EN46" i="12"/>
  <c r="HZ46" i="12"/>
  <c r="IX46" i="12"/>
  <c r="HO46" i="12"/>
  <c r="EE46" i="12"/>
  <c r="IN46" i="12"/>
  <c r="FT46" i="12"/>
  <c r="KN46" i="12"/>
  <c r="LE46" i="12"/>
  <c r="KT46" i="12"/>
  <c r="LC46" i="12"/>
  <c r="IZ46" i="12"/>
  <c r="BO46" i="12"/>
  <c r="MI46" i="12"/>
  <c r="LZ46" i="12"/>
  <c r="IR46" i="12"/>
  <c r="CW46" i="12"/>
  <c r="MX46" i="12"/>
  <c r="GD46" i="12"/>
  <c r="CU46" i="12"/>
  <c r="AJ46" i="12"/>
  <c r="EW46" i="12"/>
  <c r="KD46" i="12"/>
  <c r="BU46" i="12"/>
  <c r="CR46" i="12"/>
  <c r="BQ46" i="12"/>
  <c r="JL46" i="12"/>
  <c r="KJ46" i="12"/>
  <c r="AU46" i="12"/>
  <c r="IY46" i="12"/>
  <c r="DJ46" i="12"/>
  <c r="GX46" i="12"/>
  <c r="KV46" i="12"/>
  <c r="GQ46" i="12"/>
  <c r="KY46" i="12"/>
  <c r="LD46" i="12"/>
  <c r="FB46" i="12"/>
  <c r="KR46" i="12"/>
  <c r="CQ46" i="12"/>
  <c r="GH46" i="12"/>
  <c r="NY46" i="12"/>
  <c r="JK46" i="12"/>
  <c r="GC46" i="12"/>
  <c r="BZ46" i="12"/>
  <c r="FR46" i="12"/>
  <c r="JX46" i="12"/>
  <c r="HF46" i="12"/>
  <c r="ID46" i="12"/>
  <c r="MV46" i="12"/>
  <c r="OA46" i="12"/>
  <c r="FC46" i="12"/>
  <c r="IF46" i="12"/>
  <c r="NA46" i="12"/>
  <c r="IB46" i="12"/>
  <c r="DE46" i="12"/>
  <c r="HV46" i="12"/>
  <c r="NV46" i="12"/>
  <c r="GM46" i="12"/>
  <c r="GE46" i="12"/>
  <c r="JU46" i="12"/>
  <c r="CE46" i="12"/>
  <c r="DU46" i="12"/>
  <c r="FF46" i="12"/>
  <c r="OB46" i="12"/>
  <c r="NX46" i="12"/>
  <c r="HD46" i="12"/>
  <c r="DO46" i="12"/>
  <c r="HG46" i="12"/>
  <c r="BA46" i="12"/>
  <c r="BX46" i="12"/>
  <c r="AQ46" i="12"/>
  <c r="DZ46" i="12"/>
  <c r="LL46" i="12"/>
  <c r="DB46" i="12"/>
  <c r="IC46" i="12"/>
  <c r="DA46" i="12"/>
  <c r="KM46" i="12"/>
  <c r="BW46" i="12"/>
  <c r="GS46" i="12"/>
  <c r="KU46" i="12"/>
  <c r="LY46" i="12"/>
  <c r="DH46" i="12"/>
  <c r="LJ46" i="12"/>
  <c r="EV46" i="12"/>
  <c r="FY46" i="12"/>
  <c r="LR46" i="12"/>
  <c r="NG46" i="12"/>
  <c r="AV46" i="12"/>
  <c r="KQ46" i="12"/>
  <c r="HC46" i="12"/>
  <c r="IV46" i="12"/>
  <c r="GL46" i="12"/>
  <c r="HJ46" i="12"/>
  <c r="LP46" i="12"/>
  <c r="LS46" i="12"/>
  <c r="FX46" i="12"/>
  <c r="DY46" i="12"/>
  <c r="JC46" i="12"/>
  <c r="KF46" i="12"/>
  <c r="FE46" i="12"/>
  <c r="EH46" i="12"/>
  <c r="CL46" i="12"/>
  <c r="NB46" i="12"/>
  <c r="GJ46" i="12"/>
  <c r="KB46" i="12"/>
  <c r="EP46" i="12"/>
  <c r="NJ46" i="12"/>
  <c r="LG46" i="12"/>
  <c r="GG46" i="12"/>
  <c r="MD46" i="12"/>
  <c r="AN46" i="12"/>
  <c r="CB46" i="12"/>
  <c r="IJ46" i="12"/>
  <c r="KL46" i="12"/>
  <c r="BD46" i="12"/>
  <c r="NO46" i="12"/>
  <c r="CZ46" i="12"/>
  <c r="GZ46" i="12"/>
  <c r="AY46" i="12"/>
  <c r="NZ46" i="12"/>
  <c r="CM46" i="12"/>
  <c r="MG46" i="12"/>
  <c r="FG46" i="12"/>
  <c r="MS46" i="12"/>
  <c r="BP46" i="12"/>
  <c r="EL46" i="12"/>
  <c r="DR46" i="12"/>
  <c r="LX46" i="12"/>
  <c r="AG46" i="12"/>
  <c r="JI46" i="12"/>
  <c r="AK46" i="12"/>
  <c r="MY46" i="12"/>
  <c r="IW46" i="12"/>
  <c r="BK46" i="12"/>
  <c r="EB46" i="12"/>
  <c r="LQ46" i="12"/>
  <c r="MA46" i="12"/>
  <c r="GP46" i="12"/>
  <c r="KP46" i="12"/>
  <c r="KS46" i="12"/>
  <c r="JW46" i="12"/>
  <c r="HA46" i="12"/>
  <c r="DD46" i="12"/>
  <c r="BB46" i="12"/>
  <c r="BL46" i="12"/>
  <c r="NR46" i="12"/>
  <c r="GI46" i="12"/>
  <c r="IS46" i="12"/>
  <c r="MC46" i="12"/>
  <c r="KX46" i="12"/>
  <c r="HI46" i="12"/>
  <c r="JR46" i="12"/>
  <c r="IO46" i="12"/>
  <c r="DP46" i="12"/>
  <c r="BH46" i="12"/>
  <c r="NT46" i="12"/>
  <c r="BN46" i="12"/>
  <c r="FH46" i="12"/>
  <c r="DC46" i="12"/>
  <c r="MU46" i="12"/>
  <c r="BT46" i="12"/>
  <c r="FZ46" i="12"/>
  <c r="DG46" i="12"/>
  <c r="MK46" i="12"/>
  <c r="FL46" i="12"/>
  <c r="EZ46" i="12"/>
  <c r="AE46" i="12"/>
  <c r="DF46" i="12"/>
  <c r="AX46" i="12"/>
  <c r="KI46" i="12"/>
  <c r="ES46" i="12"/>
  <c r="IA46" i="12"/>
  <c r="HB46" i="12"/>
  <c r="HL46" i="12"/>
  <c r="GA46" i="12"/>
  <c r="NQ46" i="12"/>
  <c r="MJ46" i="12"/>
  <c r="LH46" i="12"/>
  <c r="DM46" i="12"/>
  <c r="JT46" i="12"/>
  <c r="BS46" i="12"/>
  <c r="JJ46" i="12"/>
  <c r="JQ46" i="12"/>
  <c r="HS46" i="12"/>
  <c r="MH46" i="12"/>
  <c r="GW46" i="12"/>
  <c r="GB46" i="12"/>
  <c r="IE46" i="12"/>
  <c r="CP46" i="12"/>
  <c r="EQ46" i="12"/>
  <c r="JG46" i="12"/>
  <c r="FW46" i="12"/>
  <c r="EY46" i="12"/>
  <c r="AR46" i="12"/>
  <c r="MM46" i="12"/>
  <c r="BM46" i="12"/>
  <c r="IG46" i="12"/>
  <c r="GK46" i="12"/>
  <c r="JM46" i="12"/>
  <c r="HU46" i="12"/>
  <c r="BI46" i="12"/>
  <c r="AD46" i="12"/>
  <c r="CN46" i="12"/>
  <c r="GF46" i="12"/>
  <c r="AT46" i="12"/>
  <c r="ET46" i="12"/>
  <c r="AP46" i="12"/>
  <c r="GY46" i="12"/>
  <c r="MO46" i="12"/>
  <c r="LK46" i="12"/>
  <c r="CC46" i="12"/>
  <c r="HH46" i="12"/>
  <c r="CV46" i="12"/>
  <c r="EM46" i="12"/>
  <c r="DX46" i="12"/>
  <c r="LT46" i="12"/>
  <c r="IP46" i="12"/>
  <c r="CT46" i="12"/>
  <c r="JY46" i="12"/>
  <c r="AI46" i="12"/>
  <c r="HR46" i="12"/>
  <c r="KH46" i="12"/>
  <c r="NM46" i="12"/>
  <c r="CS46" i="12"/>
  <c r="AZ46" i="12"/>
  <c r="FM46" i="12"/>
  <c r="HM46" i="12"/>
  <c r="IM46" i="12"/>
  <c r="FO46" i="12"/>
  <c r="GV46" i="12"/>
  <c r="EO46" i="12"/>
  <c r="DK46" i="12"/>
  <c r="KZ46" i="12"/>
  <c r="BY46" i="12"/>
  <c r="JS46" i="12"/>
  <c r="JN46" i="12"/>
  <c r="CK46" i="12"/>
  <c r="FI46" i="12"/>
  <c r="EJ46" i="12"/>
  <c r="LN46" i="12"/>
  <c r="NW46" i="12"/>
  <c r="EC46" i="12"/>
  <c r="LO46" i="12"/>
  <c r="ED46" i="12"/>
  <c r="LW46" i="12"/>
  <c r="KG46" i="12"/>
  <c r="MN46" i="12"/>
  <c r="EK46" i="12"/>
  <c r="CH46" i="12"/>
  <c r="HP46" i="12"/>
  <c r="DT46" i="12"/>
  <c r="ME46" i="12"/>
  <c r="FP46" i="12"/>
  <c r="HE46" i="12"/>
  <c r="JP46" i="12"/>
  <c r="FN46" i="12"/>
  <c r="JF46" i="12"/>
  <c r="AS46" i="12"/>
  <c r="MR46" i="12"/>
  <c r="IQ46" i="12"/>
  <c r="MB46" i="12"/>
  <c r="GO46" i="12"/>
  <c r="CF46" i="12"/>
  <c r="LI46" i="12"/>
  <c r="LF46" i="12"/>
  <c r="HN46" i="12"/>
  <c r="HX46" i="12"/>
  <c r="NL46" i="12"/>
  <c r="LB46" i="12"/>
  <c r="NS46" i="12"/>
  <c r="HW46" i="12"/>
  <c r="JA46" i="12"/>
  <c r="BJ46" i="12"/>
  <c r="DQ46" i="12"/>
  <c r="MF46" i="12"/>
  <c r="NF46" i="12"/>
  <c r="BC46" i="12"/>
  <c r="EI46" i="12"/>
  <c r="FU46" i="12"/>
  <c r="KC46" i="12"/>
  <c r="EA46" i="12"/>
  <c r="II46" i="12"/>
  <c r="HY46" i="12"/>
  <c r="JZ46" i="12"/>
  <c r="KW46" i="12"/>
  <c r="IU46" i="12"/>
  <c r="CJ46" i="12"/>
  <c r="IL46" i="12"/>
  <c r="GT46" i="12"/>
  <c r="EX46" i="12"/>
  <c r="BG46" i="12"/>
  <c r="MQ46" i="12"/>
  <c r="LA46" i="12"/>
  <c r="ER46" i="12"/>
  <c r="GU46" i="12"/>
  <c r="NP46" i="12"/>
  <c r="DV46" i="12"/>
  <c r="KK46" i="12"/>
  <c r="DI46" i="12"/>
  <c r="GN46" i="12"/>
  <c r="NU46" i="12"/>
  <c r="AH46" i="12"/>
  <c r="JH46" i="12"/>
  <c r="ML46" i="12"/>
  <c r="MW46" i="12"/>
  <c r="JO46" i="12"/>
  <c r="JB46" i="12"/>
  <c r="FS46" i="12"/>
  <c r="BR46" i="12"/>
  <c r="DN46" i="12"/>
  <c r="LM46" i="12"/>
  <c r="NE46" i="12"/>
  <c r="ND46" i="12"/>
  <c r="CY46" i="12"/>
  <c r="EF46" i="12"/>
  <c r="FK46" i="12"/>
  <c r="AO46" i="12"/>
  <c r="EG46" i="12"/>
  <c r="AM46" i="12"/>
  <c r="DW46" i="12"/>
  <c r="HT46" i="12"/>
  <c r="AL46" i="12"/>
  <c r="MZ46" i="12"/>
  <c r="LV46" i="12"/>
  <c r="JV46" i="12"/>
  <c r="EU46" i="12"/>
  <c r="AW46" i="12"/>
  <c r="NC46" i="12"/>
  <c r="KA46" i="12"/>
  <c r="GR46" i="12"/>
  <c r="CD46" i="12"/>
  <c r="JD46" i="12"/>
  <c r="FV46" i="12"/>
  <c r="IH46" i="12"/>
  <c r="IT46" i="12"/>
  <c r="MT46" i="12"/>
  <c r="AA50" i="8"/>
  <c r="P49" i="12"/>
  <c r="J2" i="10"/>
  <c r="V36" i="15" l="1"/>
  <c r="W36" i="15" s="1"/>
  <c r="H36" i="15"/>
  <c r="I36" i="15" s="1"/>
  <c r="X36" i="15"/>
  <c r="Y36" i="15" s="1"/>
  <c r="Z36" i="15"/>
  <c r="AA36" i="15" s="1"/>
  <c r="T36" i="15"/>
  <c r="U36" i="15" s="1"/>
  <c r="L36" i="15"/>
  <c r="M36" i="15" s="1"/>
  <c r="AH36" i="15"/>
  <c r="AI36" i="15" s="1"/>
  <c r="T33" i="15"/>
  <c r="U33" i="15" s="1"/>
  <c r="H33" i="15"/>
  <c r="I33" i="15" s="1"/>
  <c r="M6" i="17"/>
  <c r="M11" i="17" s="1"/>
  <c r="Z25" i="15"/>
  <c r="AA25" i="15" s="1"/>
  <c r="R11" i="15"/>
  <c r="S11" i="15" s="1"/>
  <c r="I7" i="17"/>
  <c r="I12" i="17" s="1"/>
  <c r="G36" i="15"/>
  <c r="R8" i="17"/>
  <c r="R13" i="17" s="1"/>
  <c r="AJ42" i="15"/>
  <c r="AK42" i="15" s="1"/>
  <c r="X42" i="15"/>
  <c r="Y42" i="15" s="1"/>
  <c r="L8" i="17"/>
  <c r="L13" i="17" s="1"/>
  <c r="G6" i="17"/>
  <c r="G11" i="17" s="1"/>
  <c r="N25" i="15"/>
  <c r="O25" i="15" s="1"/>
  <c r="F27" i="18"/>
  <c r="G27" i="18" s="1"/>
  <c r="D27" i="18" s="1"/>
  <c r="L28" i="11" s="1"/>
  <c r="M28" i="11" s="1"/>
  <c r="AL31" i="15"/>
  <c r="AM31" i="15" s="1"/>
  <c r="AJ11" i="15"/>
  <c r="AK11" i="15" s="1"/>
  <c r="R7" i="17"/>
  <c r="R12" i="17" s="1"/>
  <c r="T25" i="15"/>
  <c r="U25" i="15" s="1"/>
  <c r="J6" i="17"/>
  <c r="J11" i="17" s="1"/>
  <c r="F32" i="18"/>
  <c r="G32" i="18" s="1"/>
  <c r="D32" i="18" s="1"/>
  <c r="L33" i="11" s="1"/>
  <c r="M33" i="11" s="1"/>
  <c r="X33" i="15"/>
  <c r="Y33" i="15" s="1"/>
  <c r="AB33" i="15"/>
  <c r="AC33" i="15" s="1"/>
  <c r="Z31" i="15"/>
  <c r="AA31" i="15" s="1"/>
  <c r="M7" i="17"/>
  <c r="M12" i="17" s="1"/>
  <c r="Z11" i="15"/>
  <c r="AA11" i="15" s="1"/>
  <c r="E8" i="17"/>
  <c r="E13" i="17" s="1"/>
  <c r="J42" i="15"/>
  <c r="K42" i="15" s="1"/>
  <c r="AD31" i="15"/>
  <c r="AE31" i="15" s="1"/>
  <c r="T31" i="15"/>
  <c r="U31" i="15" s="1"/>
  <c r="AH11" i="15"/>
  <c r="AI11" i="15" s="1"/>
  <c r="Q7" i="17"/>
  <c r="Q12" i="17" s="1"/>
  <c r="AF36" i="15"/>
  <c r="AG36" i="15" s="1"/>
  <c r="AL42" i="15"/>
  <c r="AM42" i="15" s="1"/>
  <c r="S8" i="17"/>
  <c r="S13" i="17" s="1"/>
  <c r="H8" i="17"/>
  <c r="H13" i="17" s="1"/>
  <c r="P42" i="15"/>
  <c r="Q42" i="15" s="1"/>
  <c r="V25" i="15"/>
  <c r="W25" i="15" s="1"/>
  <c r="K6" i="17"/>
  <c r="K11" i="17" s="1"/>
  <c r="AH33" i="15"/>
  <c r="AI33" i="15" s="1"/>
  <c r="AN33" i="15"/>
  <c r="AO33" i="15" s="1"/>
  <c r="P31" i="15"/>
  <c r="Q31" i="15" s="1"/>
  <c r="J31" i="15"/>
  <c r="K31" i="15" s="1"/>
  <c r="L7" i="17"/>
  <c r="L12" i="17" s="1"/>
  <c r="X11" i="15"/>
  <c r="Y11" i="15" s="1"/>
  <c r="K8" i="17"/>
  <c r="K13" i="17" s="1"/>
  <c r="V42" i="15"/>
  <c r="W42" i="15" s="1"/>
  <c r="N33" i="15"/>
  <c r="O33" i="15" s="1"/>
  <c r="D7" i="17"/>
  <c r="D12" i="17" s="1"/>
  <c r="H11" i="15"/>
  <c r="I11" i="15" s="1"/>
  <c r="AF11" i="15"/>
  <c r="AG11" i="15" s="1"/>
  <c r="P7" i="17"/>
  <c r="P12" i="17" s="1"/>
  <c r="F21" i="18"/>
  <c r="G21" i="18" s="1"/>
  <c r="D21" i="18" s="1"/>
  <c r="L22" i="11" s="1"/>
  <c r="M22" i="11" s="1"/>
  <c r="AB42" i="15"/>
  <c r="AC42" i="15" s="1"/>
  <c r="N8" i="17"/>
  <c r="N13" i="17" s="1"/>
  <c r="S6" i="17"/>
  <c r="S11" i="17" s="1"/>
  <c r="AL25" i="15"/>
  <c r="AM25" i="15" s="1"/>
  <c r="AL33" i="15"/>
  <c r="AM33" i="15" s="1"/>
  <c r="AF33" i="15"/>
  <c r="AG33" i="15" s="1"/>
  <c r="J11" i="15"/>
  <c r="K11" i="15" s="1"/>
  <c r="E7" i="17"/>
  <c r="E12" i="17" s="1"/>
  <c r="F29" i="18"/>
  <c r="G29" i="18" s="1"/>
  <c r="D29" i="18" s="1"/>
  <c r="L30" i="11" s="1"/>
  <c r="M30" i="11" s="1"/>
  <c r="AN36" i="15"/>
  <c r="AO36" i="15" s="1"/>
  <c r="D8" i="17"/>
  <c r="D13" i="17" s="1"/>
  <c r="H42" i="15"/>
  <c r="I42" i="15" s="1"/>
  <c r="X25" i="15"/>
  <c r="Y25" i="15" s="1"/>
  <c r="L6" i="17"/>
  <c r="L11" i="17" s="1"/>
  <c r="D6" i="17"/>
  <c r="D11" i="17" s="1"/>
  <c r="H25" i="15"/>
  <c r="I25" i="15" s="1"/>
  <c r="P33" i="15"/>
  <c r="Q33" i="15" s="1"/>
  <c r="AH31" i="15"/>
  <c r="AI31" i="15" s="1"/>
  <c r="J7" i="17"/>
  <c r="J12" i="17" s="1"/>
  <c r="T11" i="15"/>
  <c r="U11" i="15" s="1"/>
  <c r="AB11" i="15"/>
  <c r="AC11" i="15" s="1"/>
  <c r="N7" i="17"/>
  <c r="N12" i="17" s="1"/>
  <c r="G8" i="17"/>
  <c r="G13" i="17" s="1"/>
  <c r="N42" i="15"/>
  <c r="O42" i="15" s="1"/>
  <c r="V33" i="15"/>
  <c r="W33" i="15" s="1"/>
  <c r="L31" i="15"/>
  <c r="M31" i="15" s="1"/>
  <c r="F31" i="15"/>
  <c r="H7" i="17"/>
  <c r="H12" i="17" s="1"/>
  <c r="P11" i="15"/>
  <c r="Q11" i="15" s="1"/>
  <c r="AD11" i="15"/>
  <c r="AE11" i="15" s="1"/>
  <c r="O7" i="17"/>
  <c r="O12" i="17" s="1"/>
  <c r="V11" i="15"/>
  <c r="W11" i="15" s="1"/>
  <c r="K7" i="17"/>
  <c r="K12" i="17" s="1"/>
  <c r="N36" i="15"/>
  <c r="O36" i="15" s="1"/>
  <c r="Z42" i="15"/>
  <c r="AA42" i="15" s="1"/>
  <c r="M8" i="17"/>
  <c r="M13" i="17" s="1"/>
  <c r="N6" i="17"/>
  <c r="N11" i="17" s="1"/>
  <c r="AB25" i="15"/>
  <c r="AC25" i="15" s="1"/>
  <c r="AB31" i="15"/>
  <c r="AC31" i="15" s="1"/>
  <c r="N11" i="15"/>
  <c r="O11" i="15" s="1"/>
  <c r="G7" i="17"/>
  <c r="G12" i="17" s="1"/>
  <c r="AD25" i="15"/>
  <c r="AE25" i="15" s="1"/>
  <c r="O6" i="17"/>
  <c r="O11" i="17" s="1"/>
  <c r="R33" i="15"/>
  <c r="S33" i="15" s="1"/>
  <c r="AJ31" i="15"/>
  <c r="AK31" i="15" s="1"/>
  <c r="F11" i="15"/>
  <c r="C7" i="17"/>
  <c r="J8" i="17"/>
  <c r="J13" i="17" s="1"/>
  <c r="T42" i="15"/>
  <c r="U42" i="15" s="1"/>
  <c r="R36" i="15"/>
  <c r="S36" i="15" s="1"/>
  <c r="AH42" i="15"/>
  <c r="AI42" i="15" s="1"/>
  <c r="Q8" i="17"/>
  <c r="Q13" i="17" s="1"/>
  <c r="AF25" i="15"/>
  <c r="AG25" i="15" s="1"/>
  <c r="P6" i="17"/>
  <c r="P11" i="17" s="1"/>
  <c r="AJ33" i="15"/>
  <c r="AK33" i="15" s="1"/>
  <c r="R31" i="15"/>
  <c r="S31" i="15" s="1"/>
  <c r="V31" i="15"/>
  <c r="W31" i="15" s="1"/>
  <c r="F7" i="17"/>
  <c r="F12" i="17" s="1"/>
  <c r="L11" i="15"/>
  <c r="M11" i="15" s="1"/>
  <c r="AF42" i="15"/>
  <c r="AG42" i="15" s="1"/>
  <c r="P8" i="17"/>
  <c r="P13" i="17" s="1"/>
  <c r="I6" i="17"/>
  <c r="I11" i="17" s="1"/>
  <c r="R25" i="15"/>
  <c r="S25" i="15" s="1"/>
  <c r="Z33" i="15"/>
  <c r="AA33" i="15" s="1"/>
  <c r="J33" i="15"/>
  <c r="K33" i="15" s="1"/>
  <c r="AL11" i="15"/>
  <c r="AM11" i="15" s="1"/>
  <c r="S7" i="17"/>
  <c r="S12" i="17" s="1"/>
  <c r="AN42" i="15"/>
  <c r="AO42" i="15" s="1"/>
  <c r="T8" i="17"/>
  <c r="T13" i="17" s="1"/>
  <c r="L42" i="15"/>
  <c r="M42" i="15" s="1"/>
  <c r="F8" i="17"/>
  <c r="F13" i="17" s="1"/>
  <c r="P25" i="15"/>
  <c r="Q25" i="15" s="1"/>
  <c r="H6" i="17"/>
  <c r="H11" i="17" s="1"/>
  <c r="C6" i="17"/>
  <c r="F25" i="15"/>
  <c r="L33" i="15"/>
  <c r="M33" i="15" s="1"/>
  <c r="N31" i="15"/>
  <c r="O31" i="15" s="1"/>
  <c r="X31" i="15"/>
  <c r="Y31" i="15" s="1"/>
  <c r="I8" i="17"/>
  <c r="I13" i="17" s="1"/>
  <c r="R42" i="15"/>
  <c r="S42" i="15" s="1"/>
  <c r="AD42" i="15"/>
  <c r="AE42" i="15" s="1"/>
  <c r="O8" i="17"/>
  <c r="O13" i="17" s="1"/>
  <c r="AJ25" i="15"/>
  <c r="AK25" i="15" s="1"/>
  <c r="R6" i="17"/>
  <c r="R11" i="17" s="1"/>
  <c r="Q6" i="17"/>
  <c r="Q11" i="17" s="1"/>
  <c r="AH25" i="15"/>
  <c r="AI25" i="15" s="1"/>
  <c r="F7" i="18"/>
  <c r="G7" i="18" s="1"/>
  <c r="D7" i="18" s="1"/>
  <c r="E7" i="18" s="1"/>
  <c r="L8" i="11" s="1"/>
  <c r="M8" i="11" s="1"/>
  <c r="H31" i="15"/>
  <c r="I31" i="15" s="1"/>
  <c r="C8" i="17"/>
  <c r="F42" i="15"/>
  <c r="E6" i="17"/>
  <c r="E11" i="17" s="1"/>
  <c r="J25" i="15"/>
  <c r="K25" i="15" s="1"/>
  <c r="F6" i="17"/>
  <c r="F11" i="17" s="1"/>
  <c r="L25" i="15"/>
  <c r="M25" i="15" s="1"/>
  <c r="AN25" i="15"/>
  <c r="AO25" i="15" s="1"/>
  <c r="T6" i="17"/>
  <c r="T11" i="17" s="1"/>
  <c r="AD33" i="15"/>
  <c r="AE33" i="15" s="1"/>
  <c r="F33" i="15"/>
  <c r="G30" i="15"/>
  <c r="E30" i="15" s="1"/>
  <c r="D30" i="15"/>
  <c r="AN31" i="15"/>
  <c r="AO31" i="15" s="1"/>
  <c r="AF31" i="15"/>
  <c r="AG31" i="15" s="1"/>
  <c r="T7" i="17"/>
  <c r="T12" i="17" s="1"/>
  <c r="AN11" i="15"/>
  <c r="AO11" i="15" s="1"/>
  <c r="K2" i="10"/>
  <c r="G11" i="15" l="1"/>
  <c r="E11" i="15" s="1"/>
  <c r="H50" i="5" s="1"/>
  <c r="D11" i="15"/>
  <c r="H76" i="5"/>
  <c r="C12" i="17"/>
  <c r="D40" i="5" s="1"/>
  <c r="N40" i="5"/>
  <c r="E40" i="5" s="1"/>
  <c r="G42" i="15"/>
  <c r="E42" i="15" s="1"/>
  <c r="H88" i="5" s="1"/>
  <c r="I39" i="11" s="1"/>
  <c r="D42" i="15"/>
  <c r="C11" i="17"/>
  <c r="N15" i="5"/>
  <c r="G31" i="15"/>
  <c r="E31" i="15" s="1"/>
  <c r="H77" i="5" s="1"/>
  <c r="I28" i="11" s="1"/>
  <c r="D31" i="15"/>
  <c r="C13" i="17"/>
  <c r="D70" i="5" s="1"/>
  <c r="N70" i="5"/>
  <c r="E70" i="5" s="1"/>
  <c r="G25" i="15"/>
  <c r="E25" i="15" s="1"/>
  <c r="D25" i="15"/>
  <c r="D36" i="15"/>
  <c r="G33" i="15"/>
  <c r="E33" i="15" s="1"/>
  <c r="H79" i="5" s="1"/>
  <c r="I30" i="11" s="1"/>
  <c r="D33" i="15"/>
  <c r="E36" i="15"/>
  <c r="L2" i="10"/>
  <c r="H22" i="5" l="1"/>
  <c r="H20" i="5" s="1"/>
  <c r="H82" i="5"/>
  <c r="I33" i="11" s="1"/>
  <c r="I27" i="11"/>
  <c r="E7" i="5"/>
  <c r="E10" i="5" s="1"/>
  <c r="D7" i="5"/>
  <c r="D10" i="5" s="1"/>
  <c r="I5" i="11"/>
  <c r="I8" i="11"/>
  <c r="H45" i="5"/>
  <c r="M2" i="10"/>
  <c r="I22" i="11" l="1"/>
  <c r="H75" i="5"/>
  <c r="F70" i="5" s="1"/>
  <c r="F15" i="5"/>
  <c r="O20" i="5"/>
  <c r="C15" i="5" s="1"/>
  <c r="F40" i="5"/>
  <c r="O45" i="5"/>
  <c r="C40" i="5" s="1"/>
  <c r="N2" i="10"/>
  <c r="O75" i="5" l="1"/>
  <c r="C70" i="5" s="1"/>
  <c r="C7" i="5"/>
  <c r="F7" i="5"/>
  <c r="F10" i="5" s="1"/>
  <c r="C10" i="5"/>
  <c r="F5" i="11" s="1"/>
  <c r="G5" i="11" s="1"/>
  <c r="F25" i="11"/>
  <c r="G25" i="11" s="1"/>
  <c r="F19" i="11"/>
  <c r="G19" i="11" s="1"/>
  <c r="F16" i="11"/>
  <c r="G16" i="11" s="1"/>
  <c r="F17" i="11"/>
  <c r="G17" i="11" s="1"/>
  <c r="F23" i="11"/>
  <c r="G23" i="11" s="1"/>
  <c r="F18" i="11"/>
  <c r="G18" i="11" s="1"/>
  <c r="F15" i="11"/>
  <c r="G15" i="11" s="1"/>
  <c r="F6" i="11"/>
  <c r="G6" i="11" s="1"/>
  <c r="F27" i="11"/>
  <c r="G27" i="11" s="1"/>
  <c r="F7" i="11"/>
  <c r="G7" i="11" s="1"/>
  <c r="G70" i="5"/>
  <c r="H70" i="5"/>
  <c r="G40" i="5"/>
  <c r="H40" i="5"/>
  <c r="H15" i="5"/>
  <c r="G15" i="5"/>
  <c r="O2" i="10"/>
  <c r="F13" i="11" l="1"/>
  <c r="G13" i="11" s="1"/>
  <c r="F11" i="11"/>
  <c r="G11" i="11" s="1"/>
  <c r="F29" i="11"/>
  <c r="G29" i="11" s="1"/>
  <c r="F22" i="11"/>
  <c r="G22" i="11" s="1"/>
  <c r="F31" i="11"/>
  <c r="G31" i="11" s="1"/>
  <c r="F10" i="11"/>
  <c r="G10" i="11" s="1"/>
  <c r="F33" i="11"/>
  <c r="G33" i="11" s="1"/>
  <c r="F12" i="11"/>
  <c r="G12" i="11" s="1"/>
  <c r="F32" i="11"/>
  <c r="G32" i="11" s="1"/>
  <c r="F26" i="11"/>
  <c r="G26" i="11" s="1"/>
  <c r="F20" i="11"/>
  <c r="G20" i="11" s="1"/>
  <c r="F21" i="11"/>
  <c r="G21" i="11" s="1"/>
  <c r="F8" i="11"/>
  <c r="G8" i="11" s="1"/>
  <c r="F30" i="11"/>
  <c r="G30" i="11" s="1"/>
  <c r="F28" i="11"/>
  <c r="G28" i="11" s="1"/>
  <c r="F14" i="11"/>
  <c r="G14" i="11" s="1"/>
  <c r="F24" i="11"/>
  <c r="G24" i="11" s="1"/>
  <c r="F4" i="11"/>
  <c r="G4" i="11" s="1"/>
  <c r="F9" i="11"/>
  <c r="G9" i="11" s="1"/>
  <c r="I10" i="5"/>
  <c r="G10" i="5"/>
  <c r="H10" i="5" s="1"/>
  <c r="P2" i="10"/>
  <c r="Q2" i="10" l="1"/>
  <c r="R2" i="10" l="1"/>
  <c r="S2" i="10" l="1"/>
  <c r="T2" i="10" l="1"/>
  <c r="U2" i="10" l="1"/>
  <c r="V2" i="10" l="1"/>
  <c r="W2" i="10" l="1"/>
  <c r="X2" i="10" l="1"/>
  <c r="Y2" i="10" l="1"/>
  <c r="Z2" i="10" l="1"/>
  <c r="AA2" i="10" l="1"/>
  <c r="AB2" i="10" l="1"/>
  <c r="AC2" i="10" l="1"/>
  <c r="AD2" i="10" l="1"/>
  <c r="AE2" i="10" l="1"/>
  <c r="AF2" i="10" l="1"/>
  <c r="AG2" i="10" l="1"/>
  <c r="AH2" i="10" l="1"/>
  <c r="AI2" i="10" l="1"/>
  <c r="AJ2" i="10" l="1"/>
  <c r="AK2" i="10" l="1"/>
  <c r="AL2" i="10" l="1"/>
  <c r="AM2" i="10" l="1"/>
  <c r="AN2" i="10" l="1"/>
  <c r="AO2" i="10" l="1"/>
  <c r="AP2" i="10" l="1"/>
  <c r="AQ2" i="10" l="1"/>
  <c r="AR2" i="10" l="1"/>
  <c r="AS2" i="10" l="1"/>
  <c r="AT2" i="10" l="1"/>
  <c r="AU2" i="10" l="1"/>
  <c r="AV2" i="10" l="1"/>
  <c r="AW2" i="10" l="1"/>
  <c r="AX2" i="10" l="1"/>
  <c r="AY2" i="10" l="1"/>
  <c r="AZ2" i="10" l="1"/>
  <c r="BA2" i="10" l="1"/>
  <c r="BB2" i="10" l="1"/>
  <c r="BC2" i="10" l="1"/>
  <c r="BD2" i="10" l="1"/>
  <c r="BE2" i="10" l="1"/>
  <c r="BF2" i="10" l="1"/>
  <c r="BG2" i="10" l="1"/>
  <c r="BH2" i="10" l="1"/>
  <c r="BI2" i="10" l="1"/>
  <c r="BJ2" i="10" l="1"/>
  <c r="BK2" i="10" l="1"/>
  <c r="BL2" i="10" l="1"/>
  <c r="BM2" i="10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<sst xmlns="http://schemas.openxmlformats.org/spreadsheetml/2006/main" count="485" uniqueCount="162">
  <si>
    <t>Database</t>
  </si>
  <si>
    <t>This Project</t>
  </si>
  <si>
    <t>All Projects</t>
  </si>
  <si>
    <t>Fixed Lists</t>
  </si>
  <si>
    <t>Data Entry File</t>
  </si>
  <si>
    <t>Employees' KPIs</t>
  </si>
  <si>
    <t>Project List</t>
  </si>
  <si>
    <t>Follow up - Base</t>
  </si>
  <si>
    <t>Departments' KPIs</t>
  </si>
  <si>
    <t>Tasks</t>
  </si>
  <si>
    <t>Follow up - Client Report</t>
  </si>
  <si>
    <t>Employees Data</t>
  </si>
  <si>
    <t>Project Costs</t>
  </si>
  <si>
    <t>KPIs Data</t>
  </si>
  <si>
    <t>Employees Summary</t>
  </si>
  <si>
    <t>Team Members Through Time</t>
  </si>
  <si>
    <t>Phases Through Time</t>
  </si>
  <si>
    <t>Employees KPIs</t>
  </si>
  <si>
    <t>Study Phase</t>
  </si>
  <si>
    <t>Design Phase</t>
  </si>
  <si>
    <t>Technical Phase</t>
  </si>
  <si>
    <t>Project</t>
  </si>
  <si>
    <t>Client</t>
  </si>
  <si>
    <t>Contract Code</t>
  </si>
  <si>
    <t>Signing Contract Date</t>
  </si>
  <si>
    <t>BUA | M2</t>
  </si>
  <si>
    <t>Lisence Type</t>
  </si>
  <si>
    <t>Project Types</t>
  </si>
  <si>
    <t>Project Requirment</t>
  </si>
  <si>
    <t>Project Start Date | Contract</t>
  </si>
  <si>
    <t>Estimated End Date</t>
  </si>
  <si>
    <t>Stu. Team Leader</t>
  </si>
  <si>
    <t>Stu. Team Leader Working Percentage</t>
  </si>
  <si>
    <t>Stu. Start Date
| Contract</t>
  </si>
  <si>
    <t>Stu. Duration 
| Contract</t>
  </si>
  <si>
    <t>Stu. Allowed Modification (Times)</t>
  </si>
  <si>
    <t>Stu. Modification days per time</t>
  </si>
  <si>
    <t>Design Team Leader</t>
  </si>
  <si>
    <t>Design Team Leader Working Percentage</t>
  </si>
  <si>
    <t>Design. Start Date
| Contract</t>
  </si>
  <si>
    <t>Design Duration
| Contract</t>
  </si>
  <si>
    <t>Design Allowed Modification (Times)</t>
  </si>
  <si>
    <t>Design Modification days per time</t>
  </si>
  <si>
    <t>Tech. Team Leader</t>
  </si>
  <si>
    <t>Tech. Team Leader Working Percentage</t>
  </si>
  <si>
    <t>Tech. Start Date
| Contract</t>
  </si>
  <si>
    <t>Tech. Duration
| Contract</t>
  </si>
  <si>
    <t>Tech. Allowed Modification (Times)</t>
  </si>
  <si>
    <t>Tech. Modification days per time</t>
  </si>
  <si>
    <t>Stu. Cost %
| Contract Value</t>
  </si>
  <si>
    <t>Design Cost %
| Contract Value</t>
  </si>
  <si>
    <t>Tech. Cost %
| Contract Value</t>
  </si>
  <si>
    <t>Contract Value</t>
  </si>
  <si>
    <t xml:space="preserve"> </t>
  </si>
  <si>
    <t xml:space="preserve">     </t>
  </si>
  <si>
    <t>Fill in white cells only</t>
  </si>
  <si>
    <t xml:space="preserve">Home Page </t>
  </si>
  <si>
    <t>Project Timeline</t>
  </si>
  <si>
    <t>Not Delayed</t>
  </si>
  <si>
    <t>Phase Timeline</t>
  </si>
  <si>
    <t>Delayed</t>
  </si>
  <si>
    <t>Task Timeline</t>
  </si>
  <si>
    <t>Start Date
| Contract</t>
  </si>
  <si>
    <t xml:space="preserve">End Date
| Estimated </t>
  </si>
  <si>
    <t>Estimated Duration + Allowed</t>
  </si>
  <si>
    <t>Start Date
| Actual</t>
  </si>
  <si>
    <t>End Date
| Actual</t>
  </si>
  <si>
    <t>Internal Work
| Actual</t>
  </si>
  <si>
    <t>Client Work
| Actual</t>
  </si>
  <si>
    <t>Government Work
| Actual</t>
  </si>
  <si>
    <t>Total Duration
| Actual</t>
  </si>
  <si>
    <t xml:space="preserve">Status </t>
  </si>
  <si>
    <t>Remaining Duration</t>
  </si>
  <si>
    <t xml:space="preserve">Remaining Duration % </t>
  </si>
  <si>
    <t>Riyadh</t>
  </si>
  <si>
    <t>Cairo</t>
  </si>
  <si>
    <t>Column2</t>
  </si>
  <si>
    <t xml:space="preserve">Phase &amp; Milestone </t>
  </si>
  <si>
    <t>Head Dep</t>
  </si>
  <si>
    <t>Team Leader</t>
  </si>
  <si>
    <t>End Date
| Contract</t>
  </si>
  <si>
    <t>Phase Duration
| Contract</t>
  </si>
  <si>
    <t>Allowed Modification (Times)</t>
  </si>
  <si>
    <t>Allowed Modification (Days)</t>
  </si>
  <si>
    <t>Total Estimated Phase Duration</t>
  </si>
  <si>
    <t>#</t>
  </si>
  <si>
    <t xml:space="preserve">Task Discribtion </t>
  </si>
  <si>
    <t>Responsible</t>
  </si>
  <si>
    <t>Actual Start Date
| Riyadh</t>
  </si>
  <si>
    <t>Actual Sent Date
| Riyadh</t>
  </si>
  <si>
    <t>Working Days
| Riyadh</t>
  </si>
  <si>
    <t>Actual Start Date
| Cairo</t>
  </si>
  <si>
    <t>Actual Sent Date
| Cairo</t>
  </si>
  <si>
    <t>Working Days
| Cairo</t>
  </si>
  <si>
    <t>Actual Start Date</t>
  </si>
  <si>
    <t>Actual Sent Date</t>
  </si>
  <si>
    <t xml:space="preserve">Progress % </t>
  </si>
  <si>
    <t>Editing Reason</t>
  </si>
  <si>
    <t>Reply Reason</t>
  </si>
  <si>
    <t>Assign To</t>
  </si>
  <si>
    <t>PM</t>
  </si>
  <si>
    <t>Requirement</t>
  </si>
  <si>
    <t>Link</t>
  </si>
  <si>
    <t>MOM</t>
  </si>
  <si>
    <t>PMO</t>
  </si>
  <si>
    <t>Actual Costs</t>
  </si>
  <si>
    <t>Head DEPs. Cost</t>
  </si>
  <si>
    <t>Team leaders Cost</t>
  </si>
  <si>
    <t>Total Actual Costs
(+5% for Riyadh)</t>
  </si>
  <si>
    <t>Value
Difference</t>
  </si>
  <si>
    <t>Value Difference
Percentage</t>
  </si>
  <si>
    <t>Cost | M2</t>
  </si>
  <si>
    <t>Project Duration
| Contract + Allowed</t>
  </si>
  <si>
    <t>Duration Difference</t>
  </si>
  <si>
    <t>Duration Difference Percentage</t>
  </si>
  <si>
    <t>No. of Months</t>
  </si>
  <si>
    <t>Don't Calculate</t>
  </si>
  <si>
    <t>Department Value</t>
  </si>
  <si>
    <t>Head Dep. Cost</t>
  </si>
  <si>
    <t>Team leader Cost</t>
  </si>
  <si>
    <t>Value Difference
%</t>
  </si>
  <si>
    <t>Actual Duration</t>
  </si>
  <si>
    <t>Employee</t>
  </si>
  <si>
    <t>Editing Days | Riyadh</t>
  </si>
  <si>
    <t>Actual Riyadh Cost</t>
  </si>
  <si>
    <t>Editing Days | Cairo</t>
  </si>
  <si>
    <t>Actual Cairo Cost</t>
  </si>
  <si>
    <t>Calculate</t>
  </si>
  <si>
    <t xml:space="preserve">Home Page       </t>
  </si>
  <si>
    <t>Project Team Members Over Time</t>
  </si>
  <si>
    <t>Net Work Days in the Month:</t>
  </si>
  <si>
    <t>Phase</t>
  </si>
  <si>
    <t>Total Duration</t>
  </si>
  <si>
    <t>Total Cost</t>
  </si>
  <si>
    <t>Actual Duration (Days)</t>
  </si>
  <si>
    <t>Actual Cost</t>
  </si>
  <si>
    <t>Phases Over Time</t>
  </si>
  <si>
    <t>Studies</t>
  </si>
  <si>
    <t>Design</t>
  </si>
  <si>
    <t>Technical</t>
  </si>
  <si>
    <t>Position</t>
  </si>
  <si>
    <t>Emoployee's Cost
| Monthly</t>
  </si>
  <si>
    <t>Total Days on Project</t>
  </si>
  <si>
    <t>Total M2 Done</t>
  </si>
  <si>
    <t>Email</t>
  </si>
  <si>
    <t>Region</t>
  </si>
  <si>
    <t>Grade</t>
  </si>
  <si>
    <t>Level</t>
  </si>
  <si>
    <t>Task Duration (days)</t>
  </si>
  <si>
    <t>Code</t>
  </si>
  <si>
    <t xml:space="preserve">Home Page            </t>
  </si>
  <si>
    <t>In Project</t>
  </si>
  <si>
    <t>Team Members Grade</t>
  </si>
  <si>
    <t>Team Leaders Grade</t>
  </si>
  <si>
    <t>Delayed (Days)</t>
  </si>
  <si>
    <t>Delayed Reduction</t>
  </si>
  <si>
    <t>Reply Reason Reduction</t>
  </si>
  <si>
    <t>Month</t>
  </si>
  <si>
    <t>No. of Projects</t>
  </si>
  <si>
    <t>Project Start Date</t>
  </si>
  <si>
    <t>Project Follow up - Client Report</t>
  </si>
  <si>
    <t>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</si>
</sst>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ر.س.‏&quot;_-;\-* #,##0.00\ &quot;ر.س.‏&quot;_-;_-* &quot;-&quot;??\ &quot;ر.س.‏&quot;_-;_-@_-"/>
    <numFmt numFmtId="164" formatCode="yyyy\-mm\-dd;@"/>
    <numFmt numFmtId="165" formatCode="d"/>
    <numFmt numFmtId="166" formatCode="_-* #,##0\ &quot;ر.س.‏&quot;_-;\-* #,##0\ &quot;ر.س.‏&quot;_-;_-* &quot;-&quot;??\ &quot;ر.س.‏&quot;_-;_-@_-"/>
    <numFmt numFmtId="167" formatCode="#,##0\ [$ر.س.‏-401]"/>
    <numFmt numFmtId="168" formatCode="_(* #,##0_);_(* \(#,##0\);_(* &quot;-&quot;??_);_(@_)"/>
    <numFmt numFmtId="169" formatCode="0.0%"/>
    <numFmt numFmtId="170" formatCode="[$-10B0000]d\ mmmm\ yyyy;@"/>
  </numFmts>
  <fonts count="4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4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color rgb="FFFF0000"/>
      <name val="Arial"/>
      <family val="2"/>
      <scheme val="minor"/>
    </font>
    <font>
      <sz val="10"/>
      <color theme="0" tint="-4.9989318521683403E-2"/>
      <name val="Arial"/>
      <family val="2"/>
      <scheme val="minor"/>
    </font>
    <font>
      <b/>
      <sz val="10"/>
      <color theme="0" tint="-4.9989318521683403E-2"/>
      <name val="Aptos Narrow"/>
      <family val="2"/>
    </font>
    <font>
      <sz val="9"/>
      <color theme="0"/>
      <name val="Arial"/>
      <family val="2"/>
      <scheme val="minor"/>
    </font>
    <font>
      <b/>
      <sz val="10"/>
      <color theme="0" tint="-4.9989318521683403E-2"/>
      <name val="Arial"/>
      <family val="2"/>
      <scheme val="minor"/>
    </font>
    <font>
      <b/>
      <sz val="11"/>
      <color theme="5"/>
      <name val="Arial"/>
      <family val="2"/>
      <scheme val="minor"/>
    </font>
    <font>
      <sz val="11"/>
      <color theme="5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9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20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 tint="-4.9989318521683403E-2"/>
      <name val="Arial"/>
      <family val="2"/>
      <scheme val="minor"/>
    </font>
    <font>
      <b/>
      <sz val="12"/>
      <color theme="5" tint="-0.249977111117893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5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6D55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3CAEA3"/>
        <bgColor indexed="64"/>
      </patternFill>
    </fill>
    <fill>
      <patternFill patternType="solid">
        <fgColor rgb="FFF2F2F2"/>
        <bgColor rgb="FF000000"/>
      </patternFill>
    </fill>
  </fills>
  <borders count="15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 style="dotted">
        <color indexed="64"/>
      </right>
      <top style="thin">
        <color rgb="FF000000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dotted">
        <color indexed="64"/>
      </bottom>
      <diagonal/>
    </border>
    <border>
      <left style="dotted">
        <color indexed="64"/>
      </left>
      <right style="thin">
        <color rgb="FF000000"/>
      </right>
      <top style="thin">
        <color rgb="FF000000"/>
      </top>
      <bottom style="dotted">
        <color indexed="64"/>
      </bottom>
      <diagonal/>
    </border>
    <border>
      <left style="thin">
        <color rgb="FF000000"/>
      </left>
      <right style="dotted">
        <color indexed="64"/>
      </right>
      <top style="dotted">
        <color indexed="64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rgb="FF000000"/>
      </bottom>
      <diagonal/>
    </border>
    <border>
      <left style="dotted">
        <color indexed="64"/>
      </left>
      <right style="thin">
        <color rgb="FF000000"/>
      </right>
      <top style="dotted">
        <color indexed="64"/>
      </top>
      <bottom style="thin">
        <color rgb="FF000000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theme="0"/>
      </right>
      <top style="thin">
        <color indexed="64"/>
      </top>
      <bottom/>
      <diagonal/>
    </border>
    <border>
      <left style="dotted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theme="0"/>
      </right>
      <top/>
      <bottom/>
      <diagonal/>
    </border>
    <border>
      <left style="dotted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dotted">
        <color theme="0"/>
      </right>
      <top style="thin">
        <color indexed="64"/>
      </top>
      <bottom style="dotted">
        <color indexed="64"/>
      </bottom>
      <diagonal/>
    </border>
    <border>
      <left style="dotted">
        <color theme="0"/>
      </left>
      <right style="dotted">
        <color theme="0"/>
      </right>
      <top style="thin">
        <color indexed="64"/>
      </top>
      <bottom style="dotted">
        <color indexed="64"/>
      </bottom>
      <diagonal/>
    </border>
    <border>
      <left style="dotted">
        <color theme="0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theme="0"/>
      </left>
      <right/>
      <top/>
      <bottom/>
      <diagonal/>
    </border>
    <border>
      <left/>
      <right style="dotted">
        <color theme="0"/>
      </right>
      <top/>
      <bottom/>
      <diagonal/>
    </border>
    <border>
      <left style="thin">
        <color rgb="FF000000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theme="0"/>
      </left>
      <right style="dotted">
        <color theme="0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dotted">
        <color indexed="64"/>
      </left>
      <right/>
      <top style="thin">
        <color rgb="FF000000"/>
      </top>
      <bottom style="dotted">
        <color indexed="64"/>
      </bottom>
      <diagonal/>
    </border>
    <border>
      <left/>
      <right style="dotted">
        <color indexed="64"/>
      </right>
      <top style="thin">
        <color rgb="FF000000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rgb="FF000000"/>
      </bottom>
      <diagonal/>
    </border>
    <border>
      <left/>
      <right style="dotted">
        <color indexed="64"/>
      </right>
      <top style="dotted">
        <color indexed="64"/>
      </top>
      <bottom style="thin">
        <color rgb="FF000000"/>
      </bottom>
      <diagonal/>
    </border>
    <border>
      <left style="dotted">
        <color theme="0"/>
      </left>
      <right style="dotted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dotted">
        <color indexed="64"/>
      </bottom>
      <diagonal/>
    </border>
    <border>
      <left/>
      <right/>
      <top style="thin">
        <color rgb="FF000000"/>
      </top>
      <bottom style="dotted">
        <color indexed="64"/>
      </bottom>
      <diagonal/>
    </border>
    <border>
      <left/>
      <right style="thin">
        <color rgb="FF000000"/>
      </right>
      <top style="thin">
        <color rgb="FF000000"/>
      </top>
      <bottom style="dotted">
        <color indexed="64"/>
      </bottom>
      <diagonal/>
    </border>
    <border>
      <left style="thin">
        <color rgb="FF000000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/>
      <top style="dotted">
        <color indexed="64"/>
      </top>
      <bottom style="thin">
        <color rgb="FF000000"/>
      </bottom>
      <diagonal/>
    </border>
    <border>
      <left/>
      <right/>
      <top style="dotted">
        <color indexed="64"/>
      </top>
      <bottom style="thin">
        <color rgb="FF000000"/>
      </bottom>
      <diagonal/>
    </border>
    <border>
      <left/>
      <right style="thin">
        <color rgb="FF000000"/>
      </right>
      <top style="dotted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theme="0"/>
      </left>
      <right style="dotted">
        <color theme="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dotted">
        <color theme="0"/>
      </right>
      <top/>
      <bottom style="dotted">
        <color theme="0"/>
      </bottom>
      <diagonal/>
    </border>
    <border>
      <left style="dotted">
        <color theme="0"/>
      </left>
      <right style="dotted">
        <color theme="0"/>
      </right>
      <top/>
      <bottom style="dotted">
        <color theme="0"/>
      </bottom>
      <diagonal/>
    </border>
    <border>
      <left/>
      <right style="dotted">
        <color theme="0"/>
      </right>
      <top style="dotted">
        <color theme="0"/>
      </top>
      <bottom/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dotted">
        <color theme="0"/>
      </left>
      <right/>
      <top style="dotted">
        <color theme="0"/>
      </top>
      <bottom/>
      <diagonal/>
    </border>
    <border>
      <left style="dotted">
        <color theme="0"/>
      </left>
      <right style="dotted">
        <color theme="0"/>
      </right>
      <top/>
      <bottom style="thin">
        <color rgb="FF000000"/>
      </bottom>
      <diagonal/>
    </border>
    <border>
      <left/>
      <right style="dotted">
        <color theme="0"/>
      </right>
      <top/>
      <bottom style="thin">
        <color rgb="FF000000"/>
      </bottom>
      <diagonal/>
    </border>
    <border>
      <left style="dotted">
        <color indexed="64"/>
      </left>
      <right style="thin">
        <color indexed="64"/>
      </right>
      <top style="thin">
        <color rgb="FF000000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rgb="FF000000"/>
      </bottom>
      <diagonal/>
    </border>
    <border>
      <left style="dotted">
        <color theme="0"/>
      </left>
      <right style="dotted">
        <color theme="0"/>
      </right>
      <top style="thin">
        <color rgb="FF000000"/>
      </top>
      <bottom/>
      <diagonal/>
    </border>
    <border>
      <left style="thin">
        <color rgb="FF000000"/>
      </left>
      <right style="dotted">
        <color theme="0"/>
      </right>
      <top style="thin">
        <color rgb="FF000000"/>
      </top>
      <bottom style="dotted">
        <color indexed="64"/>
      </bottom>
      <diagonal/>
    </border>
    <border>
      <left style="dotted">
        <color theme="0"/>
      </left>
      <right style="dotted">
        <color theme="0"/>
      </right>
      <top style="thin">
        <color rgb="FF000000"/>
      </top>
      <bottom style="dotted">
        <color indexed="64"/>
      </bottom>
      <diagonal/>
    </border>
    <border>
      <left style="dotted">
        <color theme="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theme="0"/>
      </right>
      <top style="dotted">
        <color indexed="64"/>
      </top>
      <bottom style="thin">
        <color rgb="FF000000"/>
      </bottom>
      <diagonal/>
    </border>
    <border>
      <left style="dotted">
        <color theme="0"/>
      </left>
      <right style="dotted">
        <color theme="0"/>
      </right>
      <top style="dotted">
        <color indexed="64"/>
      </top>
      <bottom style="thin">
        <color rgb="FF000000"/>
      </bottom>
      <diagonal/>
    </border>
    <border>
      <left style="dotted">
        <color theme="0"/>
      </left>
      <right style="thin">
        <color rgb="FF000000"/>
      </right>
      <top/>
      <bottom style="thin">
        <color rgb="FF000000"/>
      </bottom>
      <diagonal/>
    </border>
    <border>
      <left style="dotted">
        <color theme="0"/>
      </left>
      <right style="thin">
        <color rgb="FF000000"/>
      </right>
      <top style="thin">
        <color rgb="FF000000"/>
      </top>
      <bottom style="dotted">
        <color indexed="64"/>
      </bottom>
      <diagonal/>
    </border>
    <border>
      <left style="dotted">
        <color theme="0"/>
      </left>
      <right style="thin">
        <color rgb="FF000000"/>
      </right>
      <top style="dotted">
        <color indexed="64"/>
      </top>
      <bottom style="thin">
        <color rgb="FF000000"/>
      </bottom>
      <diagonal/>
    </border>
    <border>
      <left style="thin">
        <color rgb="FF000000"/>
      </left>
      <right style="dotted">
        <color theme="0"/>
      </right>
      <top style="thin">
        <color rgb="FF000000"/>
      </top>
      <bottom style="dotted">
        <color theme="0"/>
      </bottom>
      <diagonal/>
    </border>
    <border>
      <left style="dotted">
        <color theme="0"/>
      </left>
      <right style="dotted">
        <color theme="0"/>
      </right>
      <top style="thin">
        <color rgb="FF000000"/>
      </top>
      <bottom style="dotted">
        <color theme="0"/>
      </bottom>
      <diagonal/>
    </border>
    <border>
      <left style="dotted">
        <color theme="0"/>
      </left>
      <right style="thin">
        <color rgb="FF000000"/>
      </right>
      <top style="thin">
        <color rgb="FF000000"/>
      </top>
      <bottom style="dotted">
        <color theme="0"/>
      </bottom>
      <diagonal/>
    </border>
    <border>
      <left style="thin">
        <color rgb="FF000000"/>
      </left>
      <right style="dotted">
        <color theme="0"/>
      </right>
      <top style="dotted">
        <color theme="0"/>
      </top>
      <bottom style="thin">
        <color rgb="FF000000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thin">
        <color rgb="FF000000"/>
      </bottom>
      <diagonal/>
    </border>
    <border>
      <left style="dotted">
        <color theme="0"/>
      </left>
      <right style="thin">
        <color rgb="FF000000"/>
      </right>
      <top style="dotted">
        <color theme="0"/>
      </top>
      <bottom style="thin">
        <color rgb="FF000000"/>
      </bottom>
      <diagonal/>
    </border>
    <border>
      <left style="dotted">
        <color theme="0"/>
      </left>
      <right style="thin">
        <color theme="0"/>
      </right>
      <top style="thin">
        <color rgb="FF000000"/>
      </top>
      <bottom style="dotted">
        <color theme="0"/>
      </bottom>
      <diagonal/>
    </border>
    <border>
      <left style="dotted">
        <color theme="0"/>
      </left>
      <right style="thin">
        <color theme="0"/>
      </right>
      <top style="dotted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dotted">
        <color theme="0"/>
      </right>
      <top style="thin">
        <color rgb="FF000000"/>
      </top>
      <bottom style="thin">
        <color rgb="FF000000"/>
      </bottom>
      <diagonal/>
    </border>
    <border>
      <left/>
      <right style="dotted">
        <color theme="0"/>
      </right>
      <top style="thin">
        <color rgb="FF000000"/>
      </top>
      <bottom style="dotted">
        <color theme="0"/>
      </bottom>
      <diagonal/>
    </border>
    <border>
      <left/>
      <right style="dotted">
        <color theme="0"/>
      </right>
      <top style="dotted">
        <color theme="0"/>
      </top>
      <bottom style="thin">
        <color rgb="FF000000"/>
      </bottom>
      <diagonal/>
    </border>
    <border>
      <left style="dotted">
        <color theme="0"/>
      </left>
      <right style="thin">
        <color theme="0"/>
      </right>
      <top style="thin">
        <color rgb="FF000000"/>
      </top>
      <bottom/>
      <diagonal/>
    </border>
    <border>
      <left/>
      <right style="dotted">
        <color theme="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dotted">
        <color theme="0"/>
      </right>
      <top/>
      <bottom style="dotted">
        <color indexed="64"/>
      </bottom>
      <diagonal/>
    </border>
    <border>
      <left/>
      <right/>
      <top/>
      <bottom style="thin">
        <color theme="0"/>
      </bottom>
      <diagonal/>
    </border>
    <border>
      <left style="dotted">
        <color theme="0"/>
      </left>
      <right style="thin">
        <color theme="0"/>
      </right>
      <top/>
      <bottom style="thin">
        <color rgb="FF000000"/>
      </bottom>
      <diagonal/>
    </border>
    <border>
      <left/>
      <right style="dotted">
        <color theme="0"/>
      </right>
      <top style="thin">
        <color rgb="FF000000"/>
      </top>
      <bottom style="dotted">
        <color indexed="64"/>
      </bottom>
      <diagonal/>
    </border>
    <border>
      <left/>
      <right style="dotted">
        <color theme="0"/>
      </right>
      <top style="dotted">
        <color indexed="64"/>
      </top>
      <bottom style="thin">
        <color rgb="FF000000"/>
      </bottom>
      <diagonal/>
    </border>
    <border>
      <left style="dotted">
        <color theme="0"/>
      </left>
      <right style="thin">
        <color rgb="FF000000"/>
      </right>
      <top style="thin">
        <color indexed="64"/>
      </top>
      <bottom style="dotted">
        <color indexed="64"/>
      </bottom>
      <diagonal/>
    </border>
    <border>
      <left style="dotted">
        <color theme="0"/>
      </left>
      <right/>
      <top style="thin">
        <color indexed="64"/>
      </top>
      <bottom/>
      <diagonal/>
    </border>
    <border>
      <left style="dotted">
        <color indexed="64"/>
      </left>
      <right style="thin">
        <color rgb="FF000000"/>
      </right>
      <top style="dotted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theme="0"/>
      </right>
      <top style="thin">
        <color indexed="64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/>
      <right style="dotted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tted">
        <color theme="0"/>
      </right>
      <top/>
      <bottom style="thin">
        <color rgb="FF000000"/>
      </bottom>
      <diagonal/>
    </border>
    <border>
      <left style="dotted">
        <color theme="0"/>
      </left>
      <right style="thin">
        <color indexed="64"/>
      </right>
      <top/>
      <bottom style="dotted">
        <color indexed="64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theme="0"/>
      </left>
      <right style="thin">
        <color rgb="FF000000"/>
      </right>
      <top style="thin">
        <color indexed="64"/>
      </top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theme="0"/>
      </left>
      <right style="thin">
        <color rgb="FF000000"/>
      </right>
      <top/>
      <bottom/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dotted">
        <color theme="0"/>
      </left>
      <right style="dotted">
        <color theme="0"/>
      </right>
      <top/>
      <bottom style="dotted">
        <color indexed="64"/>
      </bottom>
      <diagonal/>
    </border>
    <border>
      <left style="dotted">
        <color theme="0"/>
      </left>
      <right style="thin">
        <color theme="0"/>
      </right>
      <top/>
      <bottom/>
      <diagonal/>
    </border>
    <border>
      <left style="dotted">
        <color theme="0"/>
      </left>
      <right style="medium">
        <color theme="0"/>
      </right>
      <top/>
      <bottom/>
      <diagonal/>
    </border>
    <border>
      <left style="dotted">
        <color rgb="FF000000"/>
      </left>
      <right style="medium">
        <color theme="1"/>
      </right>
      <top style="dotted">
        <color rgb="FF000000"/>
      </top>
      <bottom style="dotted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14" fontId="1" fillId="0" borderId="0" applyFont="0" applyFill="0" applyBorder="0">
      <alignment horizontal="center" vertical="center"/>
    </xf>
    <xf numFmtId="0" fontId="14" fillId="0" borderId="0" applyNumberFormat="0" applyFill="0" applyBorder="0" applyAlignment="0" applyProtection="0"/>
  </cellStyleXfs>
  <cellXfs count="50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1" xfId="0" applyFont="1" applyBorder="1"/>
    <xf numFmtId="0" fontId="5" fillId="0" borderId="0" xfId="0" applyFont="1"/>
    <xf numFmtId="0" fontId="0" fillId="0" borderId="0" xfId="0" applyAlignment="1">
      <alignment horizontal="center" vertical="center" wrapText="1"/>
    </xf>
    <xf numFmtId="0" fontId="4" fillId="4" borderId="0" xfId="0" applyFont="1" applyFill="1"/>
    <xf numFmtId="0" fontId="12" fillId="6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8" fillId="2" borderId="0" xfId="0" applyFont="1" applyFill="1" applyAlignment="1">
      <alignment horizontal="center"/>
    </xf>
    <xf numFmtId="0" fontId="15" fillId="6" borderId="0" xfId="0" applyFont="1" applyFill="1" applyAlignment="1">
      <alignment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5" fillId="4" borderId="0" xfId="0" applyFont="1" applyFill="1" applyAlignment="1">
      <alignment vertical="center"/>
    </xf>
    <xf numFmtId="165" fontId="15" fillId="2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164" fontId="15" fillId="2" borderId="3" xfId="0" applyNumberFormat="1" applyFont="1" applyFill="1" applyBorder="1" applyAlignment="1">
      <alignment horizontal="center" vertical="center"/>
    </xf>
    <xf numFmtId="9" fontId="15" fillId="2" borderId="3" xfId="0" applyNumberFormat="1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5" fillId="2" borderId="0" xfId="0" applyFont="1" applyFill="1" applyAlignment="1">
      <alignment vertical="center" wrapText="1"/>
    </xf>
    <xf numFmtId="164" fontId="15" fillId="2" borderId="0" xfId="0" applyNumberFormat="1" applyFont="1" applyFill="1" applyAlignment="1">
      <alignment horizontal="center" vertical="center"/>
    </xf>
    <xf numFmtId="164" fontId="20" fillId="2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9" fontId="15" fillId="2" borderId="0" xfId="1" applyFont="1" applyFill="1" applyAlignment="1">
      <alignment horizontal="center" vertical="center"/>
    </xf>
    <xf numFmtId="164" fontId="15" fillId="2" borderId="0" xfId="0" applyNumberFormat="1" applyFont="1" applyFill="1" applyAlignment="1">
      <alignment horizontal="left" vertical="center"/>
    </xf>
    <xf numFmtId="9" fontId="15" fillId="2" borderId="0" xfId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3" fillId="2" borderId="0" xfId="0" applyFont="1" applyFill="1"/>
    <xf numFmtId="0" fontId="13" fillId="2" borderId="4" xfId="0" applyFont="1" applyFill="1" applyBorder="1" applyAlignment="1">
      <alignment horizontal="center" vertical="center"/>
    </xf>
    <xf numFmtId="1" fontId="23" fillId="2" borderId="4" xfId="0" applyNumberFormat="1" applyFont="1" applyFill="1" applyBorder="1" applyAlignment="1">
      <alignment horizontal="center" vertical="center"/>
    </xf>
    <xf numFmtId="164" fontId="13" fillId="2" borderId="4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1" fontId="13" fillId="2" borderId="4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1" fontId="13" fillId="2" borderId="9" xfId="0" applyNumberFormat="1" applyFont="1" applyFill="1" applyBorder="1" applyAlignment="1">
      <alignment horizontal="center" vertical="center"/>
    </xf>
    <xf numFmtId="164" fontId="13" fillId="2" borderId="9" xfId="0" applyNumberFormat="1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9" fontId="13" fillId="2" borderId="9" xfId="0" applyNumberFormat="1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8" fillId="6" borderId="0" xfId="0" applyFont="1" applyFill="1" applyAlignment="1">
      <alignment horizontal="center"/>
    </xf>
    <xf numFmtId="0" fontId="0" fillId="6" borderId="0" xfId="0" applyFill="1"/>
    <xf numFmtId="0" fontId="18" fillId="6" borderId="25" xfId="0" applyFont="1" applyFill="1" applyBorder="1" applyAlignment="1">
      <alignment horizontal="center" vertical="center" wrapText="1"/>
    </xf>
    <xf numFmtId="0" fontId="18" fillId="6" borderId="26" xfId="0" applyFont="1" applyFill="1" applyBorder="1" applyAlignment="1">
      <alignment horizontal="center" vertical="center" wrapText="1"/>
    </xf>
    <xf numFmtId="0" fontId="18" fillId="6" borderId="27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vertical="center"/>
    </xf>
    <xf numFmtId="0" fontId="25" fillId="2" borderId="0" xfId="0" applyFont="1" applyFill="1"/>
    <xf numFmtId="0" fontId="25" fillId="2" borderId="0" xfId="0" applyFont="1" applyFill="1" applyAlignment="1">
      <alignment horizontal="center" vertical="center"/>
    </xf>
    <xf numFmtId="0" fontId="26" fillId="2" borderId="0" xfId="0" applyFont="1" applyFill="1"/>
    <xf numFmtId="0" fontId="25" fillId="2" borderId="0" xfId="0" applyFont="1" applyFill="1" applyAlignment="1">
      <alignment vertical="center" wrapText="1"/>
    </xf>
    <xf numFmtId="9" fontId="25" fillId="2" borderId="0" xfId="1" applyFont="1" applyFill="1" applyBorder="1" applyAlignment="1">
      <alignment horizontal="center" vertical="center"/>
    </xf>
    <xf numFmtId="0" fontId="0" fillId="2" borderId="4" xfId="0" applyFill="1" applyBorder="1" applyAlignment="1">
      <alignment wrapText="1"/>
    </xf>
    <xf numFmtId="0" fontId="0" fillId="2" borderId="17" xfId="0" applyFill="1" applyBorder="1" applyAlignment="1">
      <alignment wrapText="1"/>
    </xf>
    <xf numFmtId="0" fontId="0" fillId="2" borderId="15" xfId="0" applyFill="1" applyBorder="1" applyAlignment="1">
      <alignment wrapText="1"/>
    </xf>
    <xf numFmtId="164" fontId="13" fillId="2" borderId="28" xfId="0" applyNumberFormat="1" applyFont="1" applyFill="1" applyBorder="1" applyAlignment="1">
      <alignment horizontal="center" vertical="center"/>
    </xf>
    <xf numFmtId="164" fontId="13" fillId="2" borderId="29" xfId="0" applyNumberFormat="1" applyFont="1" applyFill="1" applyBorder="1" applyAlignment="1">
      <alignment horizontal="center" vertical="center"/>
    </xf>
    <xf numFmtId="1" fontId="13" fillId="2" borderId="29" xfId="0" applyNumberFormat="1" applyFont="1" applyFill="1" applyBorder="1" applyAlignment="1">
      <alignment horizontal="center" vertical="center"/>
    </xf>
    <xf numFmtId="0" fontId="15" fillId="2" borderId="32" xfId="0" applyFont="1" applyFill="1" applyBorder="1"/>
    <xf numFmtId="0" fontId="15" fillId="2" borderId="33" xfId="0" applyFont="1" applyFill="1" applyBorder="1"/>
    <xf numFmtId="164" fontId="13" fillId="2" borderId="33" xfId="0" applyNumberFormat="1" applyFont="1" applyFill="1" applyBorder="1" applyAlignment="1">
      <alignment horizontal="center" vertical="center"/>
    </xf>
    <xf numFmtId="0" fontId="13" fillId="4" borderId="33" xfId="0" applyFont="1" applyFill="1" applyBorder="1" applyAlignment="1">
      <alignment horizontal="center"/>
    </xf>
    <xf numFmtId="0" fontId="15" fillId="2" borderId="35" xfId="0" applyFont="1" applyFill="1" applyBorder="1" applyAlignment="1">
      <alignment horizontal="center"/>
    </xf>
    <xf numFmtId="0" fontId="15" fillId="2" borderId="36" xfId="0" applyFont="1" applyFill="1" applyBorder="1" applyAlignment="1">
      <alignment horizontal="center"/>
    </xf>
    <xf numFmtId="164" fontId="13" fillId="2" borderId="36" xfId="0" applyNumberFormat="1" applyFont="1" applyFill="1" applyBorder="1" applyAlignment="1">
      <alignment horizontal="center" vertical="center"/>
    </xf>
    <xf numFmtId="1" fontId="13" fillId="2" borderId="36" xfId="0" applyNumberFormat="1" applyFont="1" applyFill="1" applyBorder="1" applyAlignment="1">
      <alignment horizontal="center" vertical="center"/>
    </xf>
    <xf numFmtId="0" fontId="15" fillId="2" borderId="36" xfId="0" applyFont="1" applyFill="1" applyBorder="1"/>
    <xf numFmtId="0" fontId="16" fillId="2" borderId="0" xfId="0" applyFont="1" applyFill="1" applyAlignment="1">
      <alignment horizontal="right"/>
    </xf>
    <xf numFmtId="9" fontId="0" fillId="2" borderId="31" xfId="1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right"/>
    </xf>
    <xf numFmtId="166" fontId="0" fillId="2" borderId="31" xfId="0" applyNumberFormat="1" applyFill="1" applyBorder="1" applyAlignment="1">
      <alignment horizontal="center" vertical="center"/>
    </xf>
    <xf numFmtId="166" fontId="0" fillId="2" borderId="36" xfId="0" applyNumberFormat="1" applyFill="1" applyBorder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6" fontId="8" fillId="2" borderId="0" xfId="0" applyNumberFormat="1" applyFont="1" applyFill="1" applyAlignment="1">
      <alignment horizontal="center" vertical="center"/>
    </xf>
    <xf numFmtId="166" fontId="0" fillId="2" borderId="28" xfId="0" applyNumberFormat="1" applyFill="1" applyBorder="1" applyAlignment="1">
      <alignment horizontal="center" vertical="center"/>
    </xf>
    <xf numFmtId="166" fontId="0" fillId="2" borderId="29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4" fontId="0" fillId="2" borderId="29" xfId="0" applyNumberFormat="1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0" fontId="18" fillId="6" borderId="21" xfId="0" applyFont="1" applyFill="1" applyBorder="1" applyAlignment="1">
      <alignment horizontal="center" vertical="center" wrapText="1"/>
    </xf>
    <xf numFmtId="0" fontId="18" fillId="6" borderId="22" xfId="0" applyFont="1" applyFill="1" applyBorder="1" applyAlignment="1">
      <alignment horizontal="center" vertical="center" wrapText="1"/>
    </xf>
    <xf numFmtId="9" fontId="13" fillId="2" borderId="4" xfId="1" applyFont="1" applyFill="1" applyBorder="1" applyAlignment="1">
      <alignment horizontal="center" vertical="center"/>
    </xf>
    <xf numFmtId="49" fontId="13" fillId="2" borderId="4" xfId="0" applyNumberFormat="1" applyFont="1" applyFill="1" applyBorder="1" applyAlignment="1">
      <alignment horizontal="center" vertical="center"/>
    </xf>
    <xf numFmtId="49" fontId="13" fillId="2" borderId="4" xfId="1" applyNumberFormat="1" applyFont="1" applyFill="1" applyBorder="1" applyAlignment="1">
      <alignment horizontal="center" vertical="center"/>
    </xf>
    <xf numFmtId="164" fontId="24" fillId="2" borderId="4" xfId="0" applyNumberFormat="1" applyFont="1" applyFill="1" applyBorder="1" applyAlignment="1">
      <alignment horizontal="center" vertical="center"/>
    </xf>
    <xf numFmtId="0" fontId="22" fillId="2" borderId="47" xfId="0" applyFont="1" applyFill="1" applyBorder="1" applyAlignment="1">
      <alignment horizontal="center" vertical="center"/>
    </xf>
    <xf numFmtId="164" fontId="13" fillId="2" borderId="48" xfId="0" applyNumberFormat="1" applyFont="1" applyFill="1" applyBorder="1" applyAlignment="1">
      <alignment horizontal="center" vertical="center"/>
    </xf>
    <xf numFmtId="1" fontId="13" fillId="2" borderId="48" xfId="0" applyNumberFormat="1" applyFont="1" applyFill="1" applyBorder="1" applyAlignment="1">
      <alignment horizontal="center" vertical="center"/>
    </xf>
    <xf numFmtId="0" fontId="15" fillId="2" borderId="49" xfId="0" applyFont="1" applyFill="1" applyBorder="1" applyAlignment="1">
      <alignment horizontal="center" vertical="center"/>
    </xf>
    <xf numFmtId="9" fontId="13" fillId="2" borderId="48" xfId="0" applyNumberFormat="1" applyFont="1" applyFill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/>
    </xf>
    <xf numFmtId="9" fontId="13" fillId="2" borderId="51" xfId="1" applyFont="1" applyFill="1" applyBorder="1" applyAlignment="1">
      <alignment horizontal="center" vertical="center"/>
    </xf>
    <xf numFmtId="0" fontId="18" fillId="6" borderId="52" xfId="0" applyFont="1" applyFill="1" applyBorder="1" applyAlignment="1">
      <alignment horizontal="center" vertical="center" wrapText="1"/>
    </xf>
    <xf numFmtId="9" fontId="13" fillId="2" borderId="30" xfId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13" fillId="2" borderId="12" xfId="0" applyNumberFormat="1" applyFont="1" applyFill="1" applyBorder="1" applyAlignment="1">
      <alignment horizontal="center" vertical="center"/>
    </xf>
    <xf numFmtId="1" fontId="23" fillId="2" borderId="12" xfId="0" applyNumberFormat="1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vertical="center"/>
    </xf>
    <xf numFmtId="0" fontId="15" fillId="2" borderId="18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9" fontId="13" fillId="2" borderId="12" xfId="1" applyFont="1" applyFill="1" applyBorder="1" applyAlignment="1">
      <alignment horizontal="center" vertical="center"/>
    </xf>
    <xf numFmtId="49" fontId="13" fillId="2" borderId="12" xfId="0" applyNumberFormat="1" applyFont="1" applyFill="1" applyBorder="1" applyAlignment="1">
      <alignment horizontal="center" vertical="center"/>
    </xf>
    <xf numFmtId="49" fontId="13" fillId="2" borderId="12" xfId="1" applyNumberFormat="1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" fontId="13" fillId="2" borderId="15" xfId="0" applyNumberFormat="1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vertical="center"/>
    </xf>
    <xf numFmtId="0" fontId="15" fillId="2" borderId="53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 wrapText="1"/>
    </xf>
    <xf numFmtId="9" fontId="13" fillId="2" borderId="15" xfId="1" applyFont="1" applyFill="1" applyBorder="1" applyAlignment="1">
      <alignment horizontal="center" vertical="center"/>
    </xf>
    <xf numFmtId="49" fontId="13" fillId="2" borderId="15" xfId="0" applyNumberFormat="1" applyFont="1" applyFill="1" applyBorder="1" applyAlignment="1">
      <alignment horizontal="center" vertical="center"/>
    </xf>
    <xf numFmtId="49" fontId="13" fillId="2" borderId="15" xfId="1" applyNumberFormat="1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5" fillId="2" borderId="49" xfId="0" applyFont="1" applyFill="1" applyBorder="1" applyAlignment="1">
      <alignment vertical="center"/>
    </xf>
    <xf numFmtId="9" fontId="15" fillId="2" borderId="18" xfId="1" applyFont="1" applyFill="1" applyBorder="1" applyAlignment="1">
      <alignment horizontal="center" vertical="center"/>
    </xf>
    <xf numFmtId="164" fontId="13" fillId="2" borderId="20" xfId="0" applyNumberFormat="1" applyFont="1" applyFill="1" applyBorder="1" applyAlignment="1">
      <alignment horizontal="center" vertical="center"/>
    </xf>
    <xf numFmtId="9" fontId="15" fillId="2" borderId="53" xfId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0" fontId="15" fillId="2" borderId="58" xfId="0" applyFont="1" applyFill="1" applyBorder="1"/>
    <xf numFmtId="0" fontId="15" fillId="4" borderId="58" xfId="0" applyFont="1" applyFill="1" applyBorder="1" applyAlignment="1">
      <alignment horizontal="center"/>
    </xf>
    <xf numFmtId="0" fontId="18" fillId="6" borderId="68" xfId="0" applyFont="1" applyFill="1" applyBorder="1"/>
    <xf numFmtId="0" fontId="18" fillId="6" borderId="69" xfId="0" applyFont="1" applyFill="1" applyBorder="1"/>
    <xf numFmtId="0" fontId="18" fillId="6" borderId="70" xfId="0" applyFont="1" applyFill="1" applyBorder="1"/>
    <xf numFmtId="0" fontId="15" fillId="2" borderId="29" xfId="0" applyFont="1" applyFill="1" applyBorder="1"/>
    <xf numFmtId="0" fontId="13" fillId="5" borderId="29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8" fillId="2" borderId="0" xfId="0" applyFont="1" applyFill="1" applyAlignment="1">
      <alignment vertical="center"/>
    </xf>
    <xf numFmtId="2" fontId="4" fillId="4" borderId="0" xfId="0" applyNumberFormat="1" applyFont="1" applyFill="1"/>
    <xf numFmtId="164" fontId="13" fillId="2" borderId="29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0" borderId="76" xfId="0" applyBorder="1"/>
    <xf numFmtId="0" fontId="0" fillId="2" borderId="77" xfId="0" applyFill="1" applyBorder="1" applyAlignment="1">
      <alignment horizontal="center"/>
    </xf>
    <xf numFmtId="1" fontId="0" fillId="2" borderId="77" xfId="0" applyNumberFormat="1" applyFill="1" applyBorder="1"/>
    <xf numFmtId="0" fontId="0" fillId="2" borderId="71" xfId="0" applyFill="1" applyBorder="1" applyAlignment="1">
      <alignment horizontal="center"/>
    </xf>
    <xf numFmtId="1" fontId="0" fillId="2" borderId="71" xfId="0" applyNumberFormat="1" applyFill="1" applyBorder="1"/>
    <xf numFmtId="0" fontId="9" fillId="6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0" borderId="2" xfId="0" applyBorder="1"/>
    <xf numFmtId="0" fontId="29" fillId="2" borderId="0" xfId="0" applyFont="1" applyFill="1" applyAlignment="1">
      <alignment vertical="center"/>
    </xf>
    <xf numFmtId="0" fontId="30" fillId="2" borderId="0" xfId="0" applyFont="1" applyFill="1"/>
    <xf numFmtId="0" fontId="14" fillId="0" borderId="0" xfId="4" applyBorder="1"/>
    <xf numFmtId="0" fontId="32" fillId="12" borderId="0" xfId="0" applyFont="1" applyFill="1" applyAlignment="1">
      <alignment horizontal="center" vertical="center"/>
    </xf>
    <xf numFmtId="0" fontId="32" fillId="13" borderId="0" xfId="0" applyFont="1" applyFill="1" applyAlignment="1">
      <alignment horizontal="center" vertical="center"/>
    </xf>
    <xf numFmtId="0" fontId="32" fillId="11" borderId="0" xfId="0" applyFont="1" applyFill="1" applyAlignment="1">
      <alignment horizontal="center" vertical="center"/>
    </xf>
    <xf numFmtId="0" fontId="33" fillId="6" borderId="0" xfId="0" applyFont="1" applyFill="1" applyAlignment="1">
      <alignment horizontal="right" vertical="center"/>
    </xf>
    <xf numFmtId="164" fontId="0" fillId="0" borderId="0" xfId="0" applyNumberFormat="1"/>
    <xf numFmtId="164" fontId="0" fillId="2" borderId="29" xfId="0" applyNumberFormat="1" applyFill="1" applyBorder="1" applyAlignment="1">
      <alignment horizontal="center" vertical="center"/>
    </xf>
    <xf numFmtId="164" fontId="0" fillId="2" borderId="41" xfId="0" applyNumberFormat="1" applyFill="1" applyBorder="1" applyAlignment="1">
      <alignment horizontal="center" vertical="center"/>
    </xf>
    <xf numFmtId="0" fontId="0" fillId="2" borderId="53" xfId="0" applyFill="1" applyBorder="1"/>
    <xf numFmtId="0" fontId="0" fillId="2" borderId="82" xfId="0" applyFill="1" applyBorder="1"/>
    <xf numFmtId="0" fontId="0" fillId="2" borderId="49" xfId="0" applyFill="1" applyBorder="1"/>
    <xf numFmtId="164" fontId="23" fillId="2" borderId="4" xfId="0" applyNumberFormat="1" applyFont="1" applyFill="1" applyBorder="1" applyAlignment="1">
      <alignment horizontal="center" vertical="center"/>
    </xf>
    <xf numFmtId="1" fontId="15" fillId="2" borderId="0" xfId="0" applyNumberFormat="1" applyFont="1" applyFill="1"/>
    <xf numFmtId="164" fontId="24" fillId="2" borderId="0" xfId="0" applyNumberFormat="1" applyFont="1" applyFill="1" applyAlignment="1">
      <alignment horizontal="center" vertical="center"/>
    </xf>
    <xf numFmtId="9" fontId="0" fillId="2" borderId="30" xfId="1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44" fontId="0" fillId="2" borderId="0" xfId="0" applyNumberFormat="1" applyFill="1" applyAlignment="1">
      <alignment wrapText="1"/>
    </xf>
    <xf numFmtId="0" fontId="0" fillId="2" borderId="0" xfId="0" applyFill="1" applyAlignment="1">
      <alignment horizontal="right"/>
    </xf>
    <xf numFmtId="0" fontId="0" fillId="2" borderId="83" xfId="0" applyFill="1" applyBorder="1" applyAlignment="1">
      <alignment horizontal="center" vertical="center"/>
    </xf>
    <xf numFmtId="0" fontId="0" fillId="2" borderId="84" xfId="0" applyFill="1" applyBorder="1" applyAlignment="1">
      <alignment horizontal="center" vertical="center"/>
    </xf>
    <xf numFmtId="14" fontId="0" fillId="0" borderId="0" xfId="0" applyNumberFormat="1"/>
    <xf numFmtId="0" fontId="0" fillId="2" borderId="79" xfId="0" applyFill="1" applyBorder="1"/>
    <xf numFmtId="0" fontId="0" fillId="2" borderId="79" xfId="0" applyFill="1" applyBorder="1" applyAlignment="1">
      <alignment horizontal="center"/>
    </xf>
    <xf numFmtId="167" fontId="0" fillId="2" borderId="79" xfId="0" applyNumberFormat="1" applyFill="1" applyBorder="1" applyAlignment="1">
      <alignment horizontal="center"/>
    </xf>
    <xf numFmtId="0" fontId="0" fillId="2" borderId="32" xfId="0" applyFill="1" applyBorder="1"/>
    <xf numFmtId="0" fontId="0" fillId="2" borderId="33" xfId="0" applyFill="1" applyBorder="1"/>
    <xf numFmtId="0" fontId="0" fillId="2" borderId="33" xfId="0" applyFill="1" applyBorder="1" applyAlignment="1">
      <alignment horizontal="center"/>
    </xf>
    <xf numFmtId="167" fontId="0" fillId="2" borderId="33" xfId="0" applyNumberFormat="1" applyFill="1" applyBorder="1" applyAlignment="1">
      <alignment horizontal="center"/>
    </xf>
    <xf numFmtId="167" fontId="0" fillId="2" borderId="34" xfId="0" applyNumberFormat="1" applyFill="1" applyBorder="1" applyAlignment="1">
      <alignment horizontal="center"/>
    </xf>
    <xf numFmtId="0" fontId="0" fillId="2" borderId="80" xfId="0" applyFill="1" applyBorder="1"/>
    <xf numFmtId="167" fontId="0" fillId="2" borderId="81" xfId="0" applyNumberFormat="1" applyFill="1" applyBorder="1" applyAlignment="1">
      <alignment horizontal="center"/>
    </xf>
    <xf numFmtId="0" fontId="0" fillId="2" borderId="35" xfId="0" applyFill="1" applyBorder="1"/>
    <xf numFmtId="0" fontId="0" fillId="2" borderId="36" xfId="0" applyFill="1" applyBorder="1"/>
    <xf numFmtId="0" fontId="0" fillId="2" borderId="36" xfId="0" applyFill="1" applyBorder="1" applyAlignment="1">
      <alignment horizontal="center"/>
    </xf>
    <xf numFmtId="167" fontId="0" fillId="2" borderId="36" xfId="0" applyNumberFormat="1" applyFill="1" applyBorder="1" applyAlignment="1">
      <alignment horizontal="center"/>
    </xf>
    <xf numFmtId="167" fontId="0" fillId="2" borderId="37" xfId="0" applyNumberFormat="1" applyFill="1" applyBorder="1" applyAlignment="1">
      <alignment horizontal="center"/>
    </xf>
    <xf numFmtId="167" fontId="0" fillId="2" borderId="33" xfId="0" applyNumberFormat="1" applyFill="1" applyBorder="1"/>
    <xf numFmtId="167" fontId="0" fillId="2" borderId="79" xfId="0" applyNumberFormat="1" applyFill="1" applyBorder="1"/>
    <xf numFmtId="167" fontId="0" fillId="2" borderId="36" xfId="0" applyNumberFormat="1" applyFill="1" applyBorder="1"/>
    <xf numFmtId="0" fontId="0" fillId="2" borderId="12" xfId="0" applyFill="1" applyBorder="1" applyAlignment="1">
      <alignment wrapText="1"/>
    </xf>
    <xf numFmtId="0" fontId="0" fillId="2" borderId="55" xfId="0" applyFill="1" applyBorder="1" applyAlignment="1">
      <alignment wrapText="1"/>
    </xf>
    <xf numFmtId="0" fontId="0" fillId="2" borderId="57" xfId="0" applyFill="1" applyBorder="1" applyAlignment="1">
      <alignment wrapText="1"/>
    </xf>
    <xf numFmtId="0" fontId="0" fillId="6" borderId="116" xfId="0" applyFill="1" applyBorder="1"/>
    <xf numFmtId="0" fontId="2" fillId="6" borderId="90" xfId="0" applyFont="1" applyFill="1" applyBorder="1"/>
    <xf numFmtId="0" fontId="2" fillId="6" borderId="92" xfId="0" applyFont="1" applyFill="1" applyBorder="1" applyAlignment="1">
      <alignment horizontal="center" vertical="center"/>
    </xf>
    <xf numFmtId="166" fontId="11" fillId="6" borderId="0" xfId="0" applyNumberFormat="1" applyFont="1" applyFill="1" applyAlignment="1">
      <alignment vertical="center"/>
    </xf>
    <xf numFmtId="166" fontId="0" fillId="2" borderId="97" xfId="0" applyNumberFormat="1" applyFill="1" applyBorder="1" applyAlignment="1">
      <alignment wrapText="1"/>
    </xf>
    <xf numFmtId="166" fontId="11" fillId="6" borderId="89" xfId="0" applyNumberFormat="1" applyFont="1" applyFill="1" applyBorder="1" applyAlignment="1">
      <alignment vertical="center"/>
    </xf>
    <xf numFmtId="0" fontId="10" fillId="6" borderId="123" xfId="0" applyFont="1" applyFill="1" applyBorder="1" applyAlignment="1">
      <alignment horizontal="center" vertical="center"/>
    </xf>
    <xf numFmtId="0" fontId="10" fillId="6" borderId="125" xfId="0" applyFont="1" applyFill="1" applyBorder="1" applyAlignment="1">
      <alignment horizontal="center" vertical="center"/>
    </xf>
    <xf numFmtId="167" fontId="0" fillId="2" borderId="77" xfId="0" applyNumberFormat="1" applyFill="1" applyBorder="1" applyAlignment="1">
      <alignment horizontal="center"/>
    </xf>
    <xf numFmtId="0" fontId="1" fillId="6" borderId="0" xfId="0" applyFont="1" applyFill="1"/>
    <xf numFmtId="0" fontId="1" fillId="2" borderId="0" xfId="0" applyFont="1" applyFill="1"/>
    <xf numFmtId="2" fontId="1" fillId="6" borderId="0" xfId="0" applyNumberFormat="1" applyFont="1" applyFill="1"/>
    <xf numFmtId="2" fontId="1" fillId="2" borderId="0" xfId="0" applyNumberFormat="1" applyFont="1" applyFill="1"/>
    <xf numFmtId="0" fontId="5" fillId="2" borderId="0" xfId="0" applyFont="1" applyFill="1" applyAlignment="1">
      <alignment horizontal="right"/>
    </xf>
    <xf numFmtId="166" fontId="1" fillId="2" borderId="38" xfId="0" applyNumberFormat="1" applyFont="1" applyFill="1" applyBorder="1" applyAlignment="1">
      <alignment horizontal="center" vertical="center"/>
    </xf>
    <xf numFmtId="166" fontId="1" fillId="2" borderId="31" xfId="0" applyNumberFormat="1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87" xfId="0" applyFont="1" applyFill="1" applyBorder="1"/>
    <xf numFmtId="166" fontId="1" fillId="2" borderId="35" xfId="0" applyNumberFormat="1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1" fillId="2" borderId="29" xfId="0" applyNumberFormat="1" applyFont="1" applyFill="1" applyBorder="1" applyAlignment="1">
      <alignment horizontal="center" vertical="center"/>
    </xf>
    <xf numFmtId="9" fontId="1" fillId="2" borderId="29" xfId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87" xfId="0" applyFont="1" applyFill="1" applyBorder="1" applyAlignment="1">
      <alignment horizontal="center"/>
    </xf>
    <xf numFmtId="9" fontId="1" fillId="2" borderId="30" xfId="1" applyFont="1" applyFill="1" applyBorder="1" applyAlignment="1">
      <alignment horizontal="center" vertical="center"/>
    </xf>
    <xf numFmtId="0" fontId="11" fillId="6" borderId="112" xfId="0" applyFont="1" applyFill="1" applyBorder="1" applyAlignment="1">
      <alignment horizontal="center" vertical="center"/>
    </xf>
    <xf numFmtId="0" fontId="11" fillId="6" borderId="120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166" fontId="11" fillId="6" borderId="121" xfId="0" applyNumberFormat="1" applyFont="1" applyFill="1" applyBorder="1" applyAlignment="1">
      <alignment vertical="center"/>
    </xf>
    <xf numFmtId="44" fontId="11" fillId="6" borderId="122" xfId="0" applyNumberFormat="1" applyFont="1" applyFill="1" applyBorder="1" applyAlignment="1">
      <alignment vertical="center"/>
    </xf>
    <xf numFmtId="166" fontId="11" fillId="6" borderId="88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left"/>
    </xf>
    <xf numFmtId="0" fontId="1" fillId="2" borderId="12" xfId="0" applyFont="1" applyFill="1" applyBorder="1" applyAlignment="1">
      <alignment wrapText="1"/>
    </xf>
    <xf numFmtId="166" fontId="1" fillId="2" borderId="13" xfId="0" applyNumberFormat="1" applyFont="1" applyFill="1" applyBorder="1" applyAlignment="1">
      <alignment wrapText="1"/>
    </xf>
    <xf numFmtId="44" fontId="1" fillId="2" borderId="0" xfId="0" applyNumberFormat="1" applyFont="1" applyFill="1"/>
    <xf numFmtId="0" fontId="1" fillId="2" borderId="19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166" fontId="1" fillId="2" borderId="20" xfId="0" applyNumberFormat="1" applyFont="1" applyFill="1" applyBorder="1" applyAlignment="1">
      <alignment wrapText="1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/>
    <xf numFmtId="166" fontId="1" fillId="2" borderId="16" xfId="0" applyNumberFormat="1" applyFont="1" applyFill="1" applyBorder="1" applyAlignment="1">
      <alignment wrapText="1"/>
    </xf>
    <xf numFmtId="44" fontId="1" fillId="2" borderId="0" xfId="0" applyNumberFormat="1" applyFont="1" applyFill="1" applyAlignment="1">
      <alignment wrapText="1"/>
    </xf>
    <xf numFmtId="166" fontId="11" fillId="6" borderId="117" xfId="0" applyNumberFormat="1" applyFont="1" applyFill="1" applyBorder="1" applyAlignment="1">
      <alignment vertical="center"/>
    </xf>
    <xf numFmtId="166" fontId="1" fillId="2" borderId="97" xfId="0" applyNumberFormat="1" applyFont="1" applyFill="1" applyBorder="1" applyAlignment="1">
      <alignment wrapText="1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wrapText="1"/>
    </xf>
    <xf numFmtId="166" fontId="1" fillId="2" borderId="7" xfId="0" applyNumberFormat="1" applyFont="1" applyFill="1" applyBorder="1" applyAlignment="1">
      <alignment wrapText="1"/>
    </xf>
    <xf numFmtId="0" fontId="1" fillId="2" borderId="15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wrapText="1"/>
    </xf>
    <xf numFmtId="166" fontId="1" fillId="2" borderId="98" xfId="0" applyNumberFormat="1" applyFont="1" applyFill="1" applyBorder="1" applyAlignment="1">
      <alignment wrapText="1"/>
    </xf>
    <xf numFmtId="166" fontId="11" fillId="6" borderId="118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/>
    </xf>
    <xf numFmtId="0" fontId="11" fillId="8" borderId="78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1" fillId="8" borderId="77" xfId="0" applyFont="1" applyFill="1" applyBorder="1" applyAlignment="1">
      <alignment horizontal="center" vertical="center" wrapText="1"/>
    </xf>
    <xf numFmtId="0" fontId="1" fillId="0" borderId="0" xfId="0" applyFont="1"/>
    <xf numFmtId="0" fontId="11" fillId="8" borderId="7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8" borderId="77" xfId="0" applyFont="1" applyFill="1" applyBorder="1" applyAlignment="1">
      <alignment horizontal="center" vertical="center" wrapText="1"/>
    </xf>
    <xf numFmtId="0" fontId="1" fillId="8" borderId="86" xfId="0" applyFont="1" applyFill="1" applyBorder="1" applyAlignment="1">
      <alignment horizontal="center" vertical="center" wrapText="1"/>
    </xf>
    <xf numFmtId="0" fontId="11" fillId="8" borderId="8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/>
    <xf numFmtId="9" fontId="1" fillId="0" borderId="0" xfId="0" applyNumberFormat="1" applyFont="1"/>
    <xf numFmtId="1" fontId="1" fillId="0" borderId="0" xfId="0" applyNumberFormat="1" applyFont="1"/>
    <xf numFmtId="167" fontId="1" fillId="0" borderId="0" xfId="0" applyNumberFormat="1" applyFont="1"/>
    <xf numFmtId="0" fontId="5" fillId="2" borderId="0" xfId="0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11" fillId="6" borderId="74" xfId="0" applyFont="1" applyFill="1" applyBorder="1" applyAlignment="1">
      <alignment horizontal="center" vertical="center"/>
    </xf>
    <xf numFmtId="17" fontId="11" fillId="6" borderId="72" xfId="0" applyNumberFormat="1" applyFont="1" applyFill="1" applyBorder="1" applyAlignment="1">
      <alignment horizontal="center" vertical="center"/>
    </xf>
    <xf numFmtId="17" fontId="11" fillId="6" borderId="40" xfId="0" applyNumberFormat="1" applyFont="1" applyFill="1" applyBorder="1" applyAlignment="1">
      <alignment horizontal="center" vertical="center"/>
    </xf>
    <xf numFmtId="17" fontId="11" fillId="6" borderId="42" xfId="0" applyNumberFormat="1" applyFont="1" applyFill="1" applyBorder="1" applyAlignment="1">
      <alignment horizontal="center" vertical="center"/>
    </xf>
    <xf numFmtId="14" fontId="5" fillId="2" borderId="75" xfId="0" applyNumberFormat="1" applyFont="1" applyFill="1" applyBorder="1" applyAlignment="1">
      <alignment horizontal="center" vertical="center"/>
    </xf>
    <xf numFmtId="0" fontId="5" fillId="2" borderId="73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14" fontId="5" fillId="2" borderId="29" xfId="0" applyNumberFormat="1" applyFont="1" applyFill="1" applyBorder="1" applyAlignment="1">
      <alignment horizontal="center" vertical="center"/>
    </xf>
    <xf numFmtId="0" fontId="11" fillId="6" borderId="93" xfId="0" applyFont="1" applyFill="1" applyBorder="1" applyAlignment="1">
      <alignment horizontal="center" vertical="center" wrapText="1"/>
    </xf>
    <xf numFmtId="0" fontId="11" fillId="6" borderId="94" xfId="0" applyFont="1" applyFill="1" applyBorder="1" applyAlignment="1">
      <alignment horizontal="center" vertical="center" wrapText="1"/>
    </xf>
    <xf numFmtId="0" fontId="11" fillId="6" borderId="46" xfId="0" applyFont="1" applyFill="1" applyBorder="1" applyAlignment="1">
      <alignment horizontal="center" vertical="center" wrapText="1"/>
    </xf>
    <xf numFmtId="168" fontId="0" fillId="2" borderId="33" xfId="0" applyNumberFormat="1" applyFill="1" applyBorder="1" applyAlignment="1">
      <alignment horizontal="center"/>
    </xf>
    <xf numFmtId="168" fontId="0" fillId="2" borderId="79" xfId="0" applyNumberFormat="1" applyFill="1" applyBorder="1" applyAlignment="1">
      <alignment horizontal="center"/>
    </xf>
    <xf numFmtId="0" fontId="27" fillId="6" borderId="26" xfId="0" applyFont="1" applyFill="1" applyBorder="1" applyAlignment="1">
      <alignment horizontal="center" vertical="center" wrapText="1"/>
    </xf>
    <xf numFmtId="14" fontId="15" fillId="2" borderId="0" xfId="0" applyNumberFormat="1" applyFont="1" applyFill="1" applyAlignment="1">
      <alignment horizontal="center" vertical="center" wrapText="1"/>
    </xf>
    <xf numFmtId="0" fontId="18" fillId="6" borderId="129" xfId="0" applyFont="1" applyFill="1" applyBorder="1" applyAlignment="1">
      <alignment horizontal="center" vertical="center" wrapText="1"/>
    </xf>
    <xf numFmtId="169" fontId="0" fillId="2" borderId="77" xfId="0" applyNumberFormat="1" applyFill="1" applyBorder="1" applyAlignment="1">
      <alignment horizontal="center" wrapText="1"/>
    </xf>
    <xf numFmtId="0" fontId="13" fillId="2" borderId="30" xfId="1" applyNumberFormat="1" applyFont="1" applyFill="1" applyBorder="1" applyAlignment="1">
      <alignment horizontal="center" vertical="center"/>
    </xf>
    <xf numFmtId="0" fontId="18" fillId="6" borderId="45" xfId="0" applyFont="1" applyFill="1" applyBorder="1" applyAlignment="1">
      <alignment horizontal="center" vertical="center" wrapText="1"/>
    </xf>
    <xf numFmtId="1" fontId="13" fillId="2" borderId="50" xfId="0" applyNumberFormat="1" applyFont="1" applyFill="1" applyBorder="1" applyAlignment="1">
      <alignment horizontal="center" vertical="center"/>
    </xf>
    <xf numFmtId="9" fontId="13" fillId="2" borderId="131" xfId="1" applyFont="1" applyFill="1" applyBorder="1" applyAlignment="1">
      <alignment horizontal="center" vertical="center"/>
    </xf>
    <xf numFmtId="0" fontId="13" fillId="2" borderId="132" xfId="0" applyFont="1" applyFill="1" applyBorder="1" applyAlignment="1">
      <alignment horizontal="center" vertical="center"/>
    </xf>
    <xf numFmtId="1" fontId="13" fillId="2" borderId="133" xfId="0" applyNumberFormat="1" applyFont="1" applyFill="1" applyBorder="1" applyAlignment="1">
      <alignment horizontal="center" vertical="center"/>
    </xf>
    <xf numFmtId="0" fontId="18" fillId="6" borderId="134" xfId="0" applyFont="1" applyFill="1" applyBorder="1" applyAlignment="1">
      <alignment horizontal="center" vertical="center" wrapText="1"/>
    </xf>
    <xf numFmtId="0" fontId="13" fillId="5" borderId="49" xfId="0" applyFont="1" applyFill="1" applyBorder="1" applyAlignment="1">
      <alignment horizontal="center" vertical="center"/>
    </xf>
    <xf numFmtId="0" fontId="13" fillId="2" borderId="13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8" fillId="6" borderId="45" xfId="0" applyFont="1" applyFill="1" applyBorder="1" applyAlignment="1">
      <alignment vertical="center" wrapText="1"/>
    </xf>
    <xf numFmtId="1" fontId="13" fillId="2" borderId="50" xfId="0" applyNumberFormat="1" applyFont="1" applyFill="1" applyBorder="1" applyAlignment="1">
      <alignment vertical="center"/>
    </xf>
    <xf numFmtId="0" fontId="15" fillId="2" borderId="33" xfId="0" applyFont="1" applyFill="1" applyBorder="1" applyAlignment="1">
      <alignment horizontal="center"/>
    </xf>
    <xf numFmtId="0" fontId="20" fillId="2" borderId="140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/>
    </xf>
    <xf numFmtId="0" fontId="37" fillId="2" borderId="0" xfId="0" applyFont="1" applyFill="1"/>
    <xf numFmtId="0" fontId="38" fillId="2" borderId="0" xfId="0" applyFont="1" applyFill="1"/>
    <xf numFmtId="0" fontId="37" fillId="2" borderId="0" xfId="0" applyFont="1" applyFill="1" applyAlignment="1">
      <alignment horizontal="center"/>
    </xf>
    <xf numFmtId="1" fontId="15" fillId="2" borderId="0" xfId="0" applyNumberFormat="1" applyFont="1" applyFill="1" applyAlignment="1">
      <alignment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0" fillId="0" borderId="38" xfId="0" applyBorder="1"/>
    <xf numFmtId="0" fontId="0" fillId="0" borderId="31" xfId="0" applyBorder="1"/>
    <xf numFmtId="0" fontId="0" fillId="0" borderId="39" xfId="0" applyBorder="1"/>
    <xf numFmtId="49" fontId="1" fillId="0" borderId="0" xfId="0" applyNumberFormat="1" applyFont="1"/>
    <xf numFmtId="0" fontId="15" fillId="2" borderId="34" xfId="0" applyFont="1" applyFill="1" applyBorder="1"/>
    <xf numFmtId="0" fontId="15" fillId="2" borderId="37" xfId="0" applyFont="1" applyFill="1" applyBorder="1"/>
    <xf numFmtId="0" fontId="15" fillId="2" borderId="145" xfId="0" applyFont="1" applyFill="1" applyBorder="1" applyAlignment="1">
      <alignment horizontal="center"/>
    </xf>
    <xf numFmtId="0" fontId="15" fillId="2" borderId="144" xfId="0" applyFont="1" applyFill="1" applyBorder="1"/>
    <xf numFmtId="0" fontId="15" fillId="2" borderId="145" xfId="0" applyFont="1" applyFill="1" applyBorder="1"/>
    <xf numFmtId="0" fontId="10" fillId="6" borderId="58" xfId="0" applyFont="1" applyFill="1" applyBorder="1" applyAlignment="1">
      <alignment horizontal="center" vertical="center" wrapText="1"/>
    </xf>
    <xf numFmtId="0" fontId="37" fillId="2" borderId="0" xfId="0" applyFont="1" applyFill="1" applyAlignment="1">
      <alignment vertical="center"/>
    </xf>
    <xf numFmtId="0" fontId="37" fillId="2" borderId="0" xfId="0" applyFont="1" applyFill="1" applyAlignment="1">
      <alignment horizontal="center" vertical="center"/>
    </xf>
    <xf numFmtId="0" fontId="39" fillId="2" borderId="148" xfId="4" applyFont="1" applyFill="1" applyBorder="1" applyAlignment="1">
      <alignment horizontal="left"/>
    </xf>
    <xf numFmtId="0" fontId="40" fillId="3" borderId="0" xfId="4" applyFont="1" applyFill="1" applyAlignment="1">
      <alignment horizontal="right" vertical="center"/>
    </xf>
    <xf numFmtId="0" fontId="35" fillId="6" borderId="0" xfId="0" applyFont="1" applyFill="1" applyAlignment="1">
      <alignment vertical="center"/>
    </xf>
    <xf numFmtId="0" fontId="35" fillId="6" borderId="149" xfId="0" applyFont="1" applyFill="1" applyBorder="1" applyAlignment="1">
      <alignment vertical="center"/>
    </xf>
    <xf numFmtId="0" fontId="36" fillId="6" borderId="149" xfId="0" applyFont="1" applyFill="1" applyBorder="1" applyAlignment="1">
      <alignment vertical="center"/>
    </xf>
    <xf numFmtId="0" fontId="36" fillId="6" borderId="150" xfId="0" applyFont="1" applyFill="1" applyBorder="1" applyAlignment="1">
      <alignment vertical="center"/>
    </xf>
    <xf numFmtId="0" fontId="34" fillId="6" borderId="0" xfId="0" applyFont="1" applyFill="1" applyAlignment="1">
      <alignment horizontal="center" vertical="center"/>
    </xf>
    <xf numFmtId="0" fontId="1" fillId="2" borderId="79" xfId="0" applyFont="1" applyFill="1" applyBorder="1"/>
    <xf numFmtId="9" fontId="1" fillId="2" borderId="79" xfId="0" applyNumberFormat="1" applyFont="1" applyFill="1" applyBorder="1" applyAlignment="1">
      <alignment horizontal="center"/>
    </xf>
    <xf numFmtId="9" fontId="1" fillId="2" borderId="81" xfId="0" applyNumberFormat="1" applyFont="1" applyFill="1" applyBorder="1" applyAlignment="1">
      <alignment horizontal="center" wrapText="1"/>
    </xf>
    <xf numFmtId="9" fontId="1" fillId="2" borderId="142" xfId="0" applyNumberFormat="1" applyFont="1" applyFill="1" applyBorder="1" applyAlignment="1">
      <alignment horizontal="center" wrapText="1"/>
    </xf>
    <xf numFmtId="9" fontId="1" fillId="2" borderId="79" xfId="0" applyNumberFormat="1" applyFont="1" applyFill="1" applyBorder="1" applyAlignment="1">
      <alignment horizontal="center" wrapText="1"/>
    </xf>
    <xf numFmtId="0" fontId="40" fillId="0" borderId="28" xfId="0" applyFont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0" fontId="18" fillId="6" borderId="46" xfId="0" applyFont="1" applyFill="1" applyBorder="1" applyAlignment="1">
      <alignment horizontal="center" vertical="center" wrapText="1"/>
    </xf>
    <xf numFmtId="0" fontId="35" fillId="6" borderId="147" xfId="0" applyFont="1" applyFill="1" applyBorder="1" applyAlignment="1">
      <alignment vertical="center"/>
    </xf>
    <xf numFmtId="0" fontId="10" fillId="6" borderId="152" xfId="0" applyFont="1" applyFill="1" applyBorder="1" applyAlignment="1">
      <alignment horizontal="center" vertical="center" wrapText="1"/>
    </xf>
    <xf numFmtId="0" fontId="10" fillId="6" borderId="153" xfId="0" applyFont="1" applyFill="1" applyBorder="1" applyAlignment="1">
      <alignment horizontal="center" vertical="center" wrapText="1"/>
    </xf>
    <xf numFmtId="0" fontId="10" fillId="6" borderId="46" xfId="0" applyFont="1" applyFill="1" applyBorder="1" applyAlignment="1">
      <alignment horizontal="center" vertical="center" wrapText="1"/>
    </xf>
    <xf numFmtId="9" fontId="1" fillId="2" borderId="154" xfId="0" applyNumberFormat="1" applyFont="1" applyFill="1" applyBorder="1" applyAlignment="1">
      <alignment horizontal="center" wrapText="1"/>
    </xf>
    <xf numFmtId="0" fontId="1" fillId="2" borderId="142" xfId="0" applyFont="1" applyFill="1" applyBorder="1" applyAlignment="1">
      <alignment horizontal="center"/>
    </xf>
    <xf numFmtId="0" fontId="25" fillId="6" borderId="0" xfId="0" applyFont="1" applyFill="1" applyAlignment="1">
      <alignment vertical="center"/>
    </xf>
    <xf numFmtId="0" fontId="25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 wrapText="1"/>
    </xf>
    <xf numFmtId="0" fontId="42" fillId="6" borderId="147" xfId="0" applyFont="1" applyFill="1" applyBorder="1" applyAlignment="1">
      <alignment vertical="center"/>
    </xf>
    <xf numFmtId="170" fontId="11" fillId="6" borderId="91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1" fontId="13" fillId="2" borderId="146" xfId="0" applyNumberFormat="1" applyFont="1" applyFill="1" applyBorder="1" applyAlignment="1">
      <alignment horizontal="center" vertical="center"/>
    </xf>
    <xf numFmtId="1" fontId="15" fillId="2" borderId="85" xfId="0" applyNumberFormat="1" applyFont="1" applyFill="1" applyBorder="1" applyAlignment="1">
      <alignment horizontal="center" vertical="center"/>
    </xf>
    <xf numFmtId="1" fontId="13" fillId="2" borderId="30" xfId="1" applyNumberFormat="1" applyFont="1" applyFill="1" applyBorder="1" applyAlignment="1">
      <alignment horizontal="center" vertical="center"/>
    </xf>
    <xf numFmtId="164" fontId="13" fillId="2" borderId="9" xfId="0" applyNumberFormat="1" applyFont="1" applyFill="1" applyBorder="1" applyAlignment="1">
      <alignment horizontal="center" vertical="center" wrapText="1"/>
    </xf>
    <xf numFmtId="1" fontId="13" fillId="2" borderId="9" xfId="0" applyNumberFormat="1" applyFont="1" applyFill="1" applyBorder="1" applyAlignment="1">
      <alignment horizontal="center" vertical="center" wrapText="1"/>
    </xf>
    <xf numFmtId="1" fontId="15" fillId="2" borderId="144" xfId="0" applyNumberFormat="1" applyFont="1" applyFill="1" applyBorder="1" applyAlignment="1">
      <alignment horizontal="center"/>
    </xf>
    <xf numFmtId="1" fontId="13" fillId="2" borderId="29" xfId="0" applyNumberFormat="1" applyFont="1" applyFill="1" applyBorder="1" applyAlignment="1">
      <alignment horizontal="center" vertical="center" wrapText="1"/>
    </xf>
    <xf numFmtId="1" fontId="13" fillId="2" borderId="33" xfId="0" applyNumberFormat="1" applyFont="1" applyFill="1" applyBorder="1" applyAlignment="1">
      <alignment horizontal="center" vertical="center" wrapText="1"/>
    </xf>
    <xf numFmtId="166" fontId="0" fillId="3" borderId="13" xfId="0" applyNumberFormat="1" applyFill="1" applyBorder="1" applyAlignment="1">
      <alignment wrapText="1"/>
    </xf>
    <xf numFmtId="166" fontId="0" fillId="3" borderId="20" xfId="0" applyNumberFormat="1" applyFill="1" applyBorder="1" applyAlignment="1">
      <alignment wrapText="1"/>
    </xf>
    <xf numFmtId="166" fontId="0" fillId="3" borderId="16" xfId="0" applyNumberFormat="1" applyFill="1" applyBorder="1" applyAlignment="1">
      <alignment wrapText="1"/>
    </xf>
    <xf numFmtId="0" fontId="14" fillId="2" borderId="13" xfId="4" applyFill="1" applyBorder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3" fillId="14" borderId="9" xfId="0" applyFont="1" applyFill="1" applyBorder="1" applyAlignment="1">
      <alignment horizontal="center" vertical="center" wrapText="1"/>
    </xf>
    <xf numFmtId="44" fontId="43" fillId="2" borderId="85" xfId="0" applyNumberFormat="1" applyFont="1" applyFill="1" applyBorder="1" applyAlignment="1">
      <alignment horizontal="center" vertical="center"/>
    </xf>
    <xf numFmtId="0" fontId="14" fillId="2" borderId="4" xfId="4" applyFill="1" applyBorder="1" applyAlignment="1">
      <alignment horizontal="center" vertical="center"/>
    </xf>
    <xf numFmtId="0" fontId="14" fillId="2" borderId="7" xfId="4" applyFill="1" applyBorder="1" applyAlignment="1">
      <alignment horizontal="center" vertical="center"/>
    </xf>
    <xf numFmtId="164" fontId="13" fillId="2" borderId="7" xfId="0" applyNumberFormat="1" applyFont="1" applyFill="1" applyBorder="1" applyAlignment="1">
      <alignment horizontal="center" vertical="center"/>
    </xf>
    <xf numFmtId="164" fontId="23" fillId="2" borderId="9" xfId="0" applyNumberFormat="1" applyFont="1" applyFill="1" applyBorder="1" applyAlignment="1">
      <alignment horizontal="center" vertical="center"/>
    </xf>
    <xf numFmtId="9" fontId="13" fillId="2" borderId="9" xfId="1" applyFont="1" applyFill="1" applyBorder="1" applyAlignment="1">
      <alignment horizontal="center" vertical="center"/>
    </xf>
    <xf numFmtId="164" fontId="13" fillId="2" borderId="10" xfId="0" applyNumberFormat="1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164" fontId="23" fillId="2" borderId="12" xfId="0" applyNumberFormat="1" applyFont="1" applyFill="1" applyBorder="1" applyAlignment="1">
      <alignment horizontal="center" vertical="center"/>
    </xf>
    <xf numFmtId="164" fontId="23" fillId="2" borderId="15" xfId="0" applyNumberFormat="1" applyFont="1" applyFill="1" applyBorder="1" applyAlignment="1">
      <alignment horizontal="center" vertical="center"/>
    </xf>
    <xf numFmtId="167" fontId="0" fillId="2" borderId="79" xfId="0" applyNumberFormat="1" applyFill="1" applyBorder="1" applyAlignment="1">
      <alignment horizontal="center" wrapText="1"/>
    </xf>
    <xf numFmtId="0" fontId="18" fillId="6" borderId="15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top" wrapText="1"/>
    </xf>
    <xf numFmtId="0" fontId="15" fillId="2" borderId="0" xfId="0" applyFont="1" applyFill="1" applyAlignment="1">
      <alignment horizontal="left" vertical="top"/>
    </xf>
    <xf numFmtId="167" fontId="0" fillId="2" borderId="33" xfId="0" applyNumberForma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9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13" fillId="2" borderId="44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textRotation="90"/>
    </xf>
    <xf numFmtId="0" fontId="9" fillId="6" borderId="0" xfId="0" applyFont="1" applyFill="1" applyAlignment="1">
      <alignment horizontal="center" vertical="center"/>
    </xf>
    <xf numFmtId="0" fontId="19" fillId="2" borderId="19" xfId="0" applyFont="1" applyFill="1" applyBorder="1" applyAlignment="1">
      <alignment horizontal="center" wrapText="1"/>
    </xf>
    <xf numFmtId="164" fontId="19" fillId="2" borderId="19" xfId="0" applyNumberFormat="1" applyFont="1" applyFill="1" applyBorder="1" applyAlignment="1">
      <alignment horizontal="center" wrapText="1"/>
    </xf>
    <xf numFmtId="0" fontId="18" fillId="6" borderId="130" xfId="0" applyFont="1" applyFill="1" applyBorder="1" applyAlignment="1">
      <alignment horizontal="center" vertical="center" wrapText="1"/>
    </xf>
    <xf numFmtId="0" fontId="18" fillId="6" borderId="4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9" fillId="2" borderId="14" xfId="0" applyFont="1" applyFill="1" applyBorder="1" applyAlignment="1">
      <alignment horizontal="center" wrapText="1"/>
    </xf>
    <xf numFmtId="0" fontId="18" fillId="6" borderId="137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18" fillId="6" borderId="141" xfId="0" applyFont="1" applyFill="1" applyBorder="1" applyAlignment="1">
      <alignment horizontal="center" vertical="center" wrapText="1"/>
    </xf>
    <xf numFmtId="0" fontId="18" fillId="6" borderId="143" xfId="0" applyFont="1" applyFill="1" applyBorder="1" applyAlignment="1">
      <alignment horizontal="center" vertical="center" wrapText="1"/>
    </xf>
    <xf numFmtId="0" fontId="40" fillId="3" borderId="0" xfId="4" applyFont="1" applyFill="1" applyAlignment="1">
      <alignment horizontal="right" vertical="center"/>
    </xf>
    <xf numFmtId="0" fontId="13" fillId="2" borderId="4" xfId="0" applyFont="1" applyFill="1" applyBorder="1" applyAlignment="1">
      <alignment horizontal="center" vertical="center"/>
    </xf>
    <xf numFmtId="0" fontId="18" fillId="6" borderId="26" xfId="0" applyFont="1" applyFill="1" applyBorder="1" applyAlignment="1">
      <alignment horizontal="center" vertical="center" wrapText="1"/>
    </xf>
    <xf numFmtId="0" fontId="18" fillId="6" borderId="52" xfId="0" applyFont="1" applyFill="1" applyBorder="1" applyAlignment="1">
      <alignment horizontal="center" vertical="center" wrapText="1"/>
    </xf>
    <xf numFmtId="0" fontId="18" fillId="6" borderId="95" xfId="0" applyFont="1" applyFill="1" applyBorder="1" applyAlignment="1">
      <alignment horizontal="center" vertical="center" wrapText="1"/>
    </xf>
    <xf numFmtId="0" fontId="18" fillId="6" borderId="136" xfId="0" applyFont="1" applyFill="1" applyBorder="1" applyAlignment="1">
      <alignment horizontal="center" vertical="center" wrapText="1"/>
    </xf>
    <xf numFmtId="0" fontId="18" fillId="6" borderId="46" xfId="0" applyFont="1" applyFill="1" applyBorder="1" applyAlignment="1">
      <alignment horizontal="center" vertical="center" wrapText="1"/>
    </xf>
    <xf numFmtId="0" fontId="31" fillId="6" borderId="8" xfId="0" applyFont="1" applyFill="1" applyBorder="1"/>
    <xf numFmtId="0" fontId="31" fillId="6" borderId="6" xfId="0" applyFont="1" applyFill="1" applyBorder="1"/>
    <xf numFmtId="0" fontId="18" fillId="6" borderId="21" xfId="0" applyFont="1" applyFill="1" applyBorder="1" applyAlignment="1">
      <alignment horizontal="center" vertical="center" wrapText="1"/>
    </xf>
    <xf numFmtId="0" fontId="31" fillId="6" borderId="5" xfId="0" applyFont="1" applyFill="1" applyBorder="1" applyAlignment="1">
      <alignment horizontal="left" vertical="center"/>
    </xf>
    <xf numFmtId="0" fontId="27" fillId="6" borderId="130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23" fillId="2" borderId="44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11" fillId="6" borderId="101" xfId="0" applyFont="1" applyFill="1" applyBorder="1" applyAlignment="1">
      <alignment horizontal="center" vertical="center" wrapText="1"/>
    </xf>
    <xf numFmtId="0" fontId="11" fillId="6" borderId="104" xfId="0" applyFont="1" applyFill="1" applyBorder="1" applyAlignment="1">
      <alignment horizontal="center" vertical="center" wrapText="1"/>
    </xf>
    <xf numFmtId="0" fontId="11" fillId="6" borderId="106" xfId="0" applyFont="1" applyFill="1" applyBorder="1" applyAlignment="1">
      <alignment horizontal="center" vertical="center" wrapText="1"/>
    </xf>
    <xf numFmtId="0" fontId="11" fillId="6" borderId="107" xfId="0" applyFont="1" applyFill="1" applyBorder="1" applyAlignment="1">
      <alignment horizontal="center" vertical="center" wrapText="1"/>
    </xf>
    <xf numFmtId="0" fontId="11" fillId="6" borderId="100" xfId="0" applyFont="1" applyFill="1" applyBorder="1" applyAlignment="1">
      <alignment horizontal="center" vertical="center" wrapText="1"/>
    </xf>
    <xf numFmtId="0" fontId="11" fillId="6" borderId="103" xfId="0" applyFont="1" applyFill="1" applyBorder="1" applyAlignment="1">
      <alignment horizontal="center" vertical="center" wrapText="1"/>
    </xf>
    <xf numFmtId="0" fontId="11" fillId="6" borderId="99" xfId="0" applyFont="1" applyFill="1" applyBorder="1" applyAlignment="1">
      <alignment horizontal="center" vertical="center" wrapText="1"/>
    </xf>
    <xf numFmtId="0" fontId="11" fillId="6" borderId="95" xfId="0" applyFont="1" applyFill="1" applyBorder="1" applyAlignment="1">
      <alignment horizontal="center" vertical="center" wrapText="1"/>
    </xf>
    <xf numFmtId="0" fontId="11" fillId="6" borderId="15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0" fontId="11" fillId="6" borderId="114" xfId="0" applyFont="1" applyFill="1" applyBorder="1" applyAlignment="1">
      <alignment horizontal="center" vertical="center"/>
    </xf>
    <xf numFmtId="0" fontId="11" fillId="6" borderId="115" xfId="0" applyFont="1" applyFill="1" applyBorder="1" applyAlignment="1">
      <alignment horizontal="center" vertical="center"/>
    </xf>
    <xf numFmtId="0" fontId="11" fillId="6" borderId="109" xfId="0" applyFont="1" applyFill="1" applyBorder="1" applyAlignment="1">
      <alignment horizontal="center" vertical="center"/>
    </xf>
    <xf numFmtId="0" fontId="11" fillId="6" borderId="112" xfId="0" applyFont="1" applyFill="1" applyBorder="1" applyAlignment="1">
      <alignment horizontal="center" vertical="center"/>
    </xf>
    <xf numFmtId="2" fontId="11" fillId="6" borderId="108" xfId="0" applyNumberFormat="1" applyFont="1" applyFill="1" applyBorder="1" applyAlignment="1">
      <alignment horizontal="center" vertical="center"/>
    </xf>
    <xf numFmtId="2" fontId="11" fillId="6" borderId="111" xfId="0" applyNumberFormat="1" applyFont="1" applyFill="1" applyBorder="1" applyAlignment="1">
      <alignment horizontal="center" vertical="center"/>
    </xf>
    <xf numFmtId="0" fontId="11" fillId="6" borderId="109" xfId="0" applyFont="1" applyFill="1" applyBorder="1" applyAlignment="1">
      <alignment horizontal="center"/>
    </xf>
    <xf numFmtId="0" fontId="35" fillId="6" borderId="0" xfId="0" applyFont="1" applyFill="1" applyAlignment="1">
      <alignment horizontal="center" vertical="center"/>
    </xf>
    <xf numFmtId="0" fontId="11" fillId="6" borderId="127" xfId="0" applyFont="1" applyFill="1" applyBorder="1" applyAlignment="1">
      <alignment horizontal="center" vertical="center" wrapText="1"/>
    </xf>
    <xf numFmtId="0" fontId="11" fillId="6" borderId="128" xfId="0" applyFont="1" applyFill="1" applyBorder="1" applyAlignment="1">
      <alignment horizontal="center" vertical="center" wrapText="1"/>
    </xf>
    <xf numFmtId="0" fontId="11" fillId="6" borderId="124" xfId="0" applyFont="1" applyFill="1" applyBorder="1" applyAlignment="1">
      <alignment horizontal="center" vertical="center" wrapText="1"/>
    </xf>
    <xf numFmtId="0" fontId="11" fillId="6" borderId="102" xfId="0" applyFont="1" applyFill="1" applyBorder="1" applyAlignment="1">
      <alignment horizontal="center" vertical="center" wrapText="1"/>
    </xf>
    <xf numFmtId="0" fontId="11" fillId="6" borderId="105" xfId="0" applyFont="1" applyFill="1" applyBorder="1" applyAlignment="1">
      <alignment horizontal="center" vertical="center" wrapText="1"/>
    </xf>
    <xf numFmtId="0" fontId="11" fillId="6" borderId="121" xfId="0" applyFont="1" applyFill="1" applyBorder="1" applyAlignment="1">
      <alignment horizontal="center" vertical="center" wrapText="1"/>
    </xf>
    <xf numFmtId="0" fontId="11" fillId="6" borderId="126" xfId="0" applyFont="1" applyFill="1" applyBorder="1" applyAlignment="1">
      <alignment horizontal="center" vertical="center" wrapText="1"/>
    </xf>
    <xf numFmtId="14" fontId="5" fillId="2" borderId="87" xfId="0" applyNumberFormat="1" applyFont="1" applyFill="1" applyBorder="1" applyAlignment="1">
      <alignment horizontal="center" vertical="center" wrapText="1"/>
    </xf>
    <xf numFmtId="0" fontId="11" fillId="6" borderId="110" xfId="0" applyFont="1" applyFill="1" applyBorder="1" applyAlignment="1">
      <alignment horizontal="center" vertical="center" wrapText="1"/>
    </xf>
    <xf numFmtId="0" fontId="11" fillId="6" borderId="113" xfId="0" applyFont="1" applyFill="1" applyBorder="1" applyAlignment="1">
      <alignment horizontal="center" vertical="center" wrapText="1"/>
    </xf>
    <xf numFmtId="0" fontId="11" fillId="6" borderId="109" xfId="0" applyFont="1" applyFill="1" applyBorder="1" applyAlignment="1">
      <alignment horizontal="center" vertical="center" wrapText="1"/>
    </xf>
    <xf numFmtId="0" fontId="11" fillId="6" borderId="112" xfId="0" applyFont="1" applyFill="1" applyBorder="1" applyAlignment="1">
      <alignment horizontal="center" vertical="center" wrapText="1"/>
    </xf>
    <xf numFmtId="0" fontId="11" fillId="6" borderId="108" xfId="0" applyFont="1" applyFill="1" applyBorder="1" applyAlignment="1">
      <alignment horizontal="center" vertical="center" wrapText="1"/>
    </xf>
    <xf numFmtId="0" fontId="11" fillId="6" borderId="111" xfId="0" applyFont="1" applyFill="1" applyBorder="1" applyAlignment="1">
      <alignment horizontal="center" vertical="center" wrapText="1"/>
    </xf>
    <xf numFmtId="0" fontId="11" fillId="6" borderId="119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0" fontId="41" fillId="3" borderId="149" xfId="4" applyFont="1" applyFill="1" applyBorder="1" applyAlignment="1">
      <alignment horizontal="right" vertical="center"/>
    </xf>
    <xf numFmtId="170" fontId="12" fillId="6" borderId="91" xfId="0" applyNumberFormat="1" applyFont="1" applyFill="1" applyBorder="1" applyAlignment="1">
      <alignment horizontal="center" vertical="center"/>
    </xf>
    <xf numFmtId="0" fontId="11" fillId="6" borderId="58" xfId="0" applyFont="1" applyFill="1" applyBorder="1" applyAlignment="1">
      <alignment horizontal="center" vertical="center" wrapText="1"/>
    </xf>
    <xf numFmtId="0" fontId="11" fillId="6" borderId="46" xfId="0" applyFont="1" applyFill="1" applyBorder="1" applyAlignment="1">
      <alignment horizontal="center" vertical="center" wrapText="1"/>
    </xf>
    <xf numFmtId="0" fontId="11" fillId="6" borderId="96" xfId="0" applyFont="1" applyFill="1" applyBorder="1" applyAlignment="1">
      <alignment horizontal="center" vertical="center" wrapText="1"/>
    </xf>
    <xf numFmtId="0" fontId="41" fillId="3" borderId="150" xfId="4" applyFont="1" applyFill="1" applyBorder="1" applyAlignment="1">
      <alignment horizontal="right" vertical="center"/>
    </xf>
    <xf numFmtId="0" fontId="35" fillId="6" borderId="147" xfId="0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13" fillId="2" borderId="57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3" fillId="2" borderId="55" xfId="0" applyFont="1" applyFill="1" applyBorder="1" applyAlignment="1">
      <alignment horizontal="center" vertical="center"/>
    </xf>
    <xf numFmtId="0" fontId="18" fillId="6" borderId="58" xfId="0" applyFont="1" applyFill="1" applyBorder="1" applyAlignment="1">
      <alignment horizontal="center" vertical="center" wrapText="1"/>
    </xf>
    <xf numFmtId="0" fontId="18" fillId="6" borderId="22" xfId="0" applyFont="1" applyFill="1" applyBorder="1" applyAlignment="1">
      <alignment horizontal="center" vertical="center" wrapText="1"/>
    </xf>
    <xf numFmtId="0" fontId="18" fillId="6" borderId="24" xfId="0" applyFont="1" applyFill="1" applyBorder="1" applyAlignment="1">
      <alignment horizontal="center" vertical="center" wrapText="1"/>
    </xf>
    <xf numFmtId="0" fontId="18" fillId="6" borderId="23" xfId="0" applyFont="1" applyFill="1" applyBorder="1" applyAlignment="1">
      <alignment horizontal="center" vertical="center" wrapText="1"/>
    </xf>
    <xf numFmtId="0" fontId="27" fillId="6" borderId="52" xfId="0" applyFont="1" applyFill="1" applyBorder="1" applyAlignment="1">
      <alignment horizontal="center" vertical="center" wrapText="1"/>
    </xf>
    <xf numFmtId="0" fontId="27" fillId="6" borderId="58" xfId="0" applyFont="1" applyFill="1" applyBorder="1" applyAlignment="1">
      <alignment horizontal="center" vertical="center" wrapText="1"/>
    </xf>
    <xf numFmtId="0" fontId="18" fillId="6" borderId="138" xfId="0" applyFont="1" applyFill="1" applyBorder="1" applyAlignment="1">
      <alignment horizontal="center" vertical="center" wrapText="1"/>
    </xf>
    <xf numFmtId="0" fontId="18" fillId="6" borderId="139" xfId="0" applyFont="1" applyFill="1" applyBorder="1" applyAlignment="1">
      <alignment horizontal="center" vertical="center" wrapText="1"/>
    </xf>
    <xf numFmtId="0" fontId="32" fillId="3" borderId="0" xfId="4" applyFont="1" applyFill="1" applyAlignment="1">
      <alignment horizontal="right" vertical="center"/>
    </xf>
    <xf numFmtId="0" fontId="19" fillId="2" borderId="59" xfId="0" applyFont="1" applyFill="1" applyBorder="1" applyAlignment="1">
      <alignment horizontal="center" vertical="center"/>
    </xf>
    <xf numFmtId="0" fontId="19" fillId="2" borderId="60" xfId="0" applyFont="1" applyFill="1" applyBorder="1" applyAlignment="1">
      <alignment horizontal="center" vertical="center"/>
    </xf>
    <xf numFmtId="0" fontId="19" fillId="2" borderId="61" xfId="0" applyFont="1" applyFill="1" applyBorder="1" applyAlignment="1">
      <alignment horizontal="center" vertical="center"/>
    </xf>
    <xf numFmtId="0" fontId="19" fillId="2" borderId="62" xfId="0" applyFont="1" applyFill="1" applyBorder="1" applyAlignment="1">
      <alignment horizontal="center" wrapText="1"/>
    </xf>
    <xf numFmtId="0" fontId="19" fillId="2" borderId="63" xfId="0" applyFont="1" applyFill="1" applyBorder="1" applyAlignment="1">
      <alignment horizontal="center" wrapText="1"/>
    </xf>
    <xf numFmtId="0" fontId="19" fillId="2" borderId="64" xfId="0" applyFont="1" applyFill="1" applyBorder="1" applyAlignment="1">
      <alignment horizontal="center" wrapText="1"/>
    </xf>
    <xf numFmtId="14" fontId="19" fillId="2" borderId="62" xfId="0" applyNumberFormat="1" applyFont="1" applyFill="1" applyBorder="1" applyAlignment="1">
      <alignment horizontal="center" wrapText="1"/>
    </xf>
    <xf numFmtId="14" fontId="19" fillId="2" borderId="63" xfId="0" applyNumberFormat="1" applyFont="1" applyFill="1" applyBorder="1" applyAlignment="1">
      <alignment horizontal="center" wrapText="1"/>
    </xf>
    <xf numFmtId="14" fontId="19" fillId="2" borderId="64" xfId="0" applyNumberFormat="1" applyFont="1" applyFill="1" applyBorder="1" applyAlignment="1">
      <alignment horizontal="center" wrapText="1"/>
    </xf>
    <xf numFmtId="0" fontId="19" fillId="2" borderId="65" xfId="0" applyFont="1" applyFill="1" applyBorder="1" applyAlignment="1">
      <alignment horizontal="center" wrapText="1"/>
    </xf>
    <xf numFmtId="0" fontId="19" fillId="2" borderId="66" xfId="0" applyFont="1" applyFill="1" applyBorder="1" applyAlignment="1">
      <alignment horizontal="center" wrapText="1"/>
    </xf>
    <xf numFmtId="0" fontId="19" fillId="2" borderId="67" xfId="0" applyFont="1" applyFill="1" applyBorder="1" applyAlignment="1">
      <alignment horizontal="center" wrapText="1"/>
    </xf>
  </cellXfs>
  <cellStyles count="5">
    <cellStyle name="Date" xfId="3" xr:uid="{72D6D074-6AD3-49AC-A159-FABDEBB874EF}"/>
    <cellStyle name="Hyperlink" xfId="4" builtinId="8"/>
    <cellStyle name="Normal" xfId="0" builtinId="0"/>
    <cellStyle name="Percent" xfId="1" builtinId="5"/>
    <cellStyle name="zHiddenText" xfId="2" xr:uid="{6D7160FD-B5C5-4B46-B696-0F25DCF3DB0D}"/>
  </cellStyles>
  <dxfs count="165">
    <dxf>
      <font>
        <b/>
        <i val="0"/>
        <color rgb="FFED553B"/>
      </font>
    </dxf>
    <dxf>
      <font>
        <b/>
        <i val="0"/>
        <color rgb="FFED553B"/>
      </font>
    </dxf>
    <dxf>
      <font>
        <b/>
        <i val="0"/>
        <color rgb="FFED553B"/>
      </font>
    </dxf>
    <dxf>
      <fill>
        <patternFill>
          <bgColor rgb="FFF6D55C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>
          <bgColor rgb="FFF6D55C"/>
        </patternFill>
      </fill>
    </dxf>
    <dxf>
      <fill>
        <patternFill>
          <bgColor rgb="FFF6D55C"/>
        </patternFill>
      </fill>
    </dxf>
    <dxf>
      <fill>
        <patternFill>
          <bgColor rgb="FFF6D55C"/>
        </patternFill>
      </fill>
    </dxf>
    <dxf>
      <fill>
        <patternFill>
          <bgColor rgb="FFF6D55C"/>
        </patternFill>
      </fill>
    </dxf>
    <dxf>
      <fill>
        <patternFill patternType="solid">
          <bgColor rgb="FF3CAEA3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 patternType="solid">
          <bgColor rgb="FFFFCC99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rgb="FFF6D55C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ont>
        <color theme="0"/>
      </font>
      <fill>
        <patternFill patternType="solid">
          <bgColor rgb="FFED553B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ont>
        <color theme="0"/>
      </font>
      <fill>
        <patternFill patternType="solid">
          <bgColor rgb="FFED553B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ont>
        <color theme="0"/>
      </font>
      <fill>
        <patternFill patternType="solid">
          <bgColor rgb="FFED553B"/>
        </patternFill>
      </fill>
    </dxf>
    <dxf>
      <font>
        <color theme="0"/>
      </font>
      <fill>
        <patternFill patternType="solid">
          <bgColor rgb="FFED553B"/>
        </patternFill>
      </fill>
    </dxf>
    <dxf>
      <font>
        <color theme="0"/>
      </font>
      <fill>
        <patternFill patternType="solid">
          <bgColor rgb="FFED553B"/>
        </patternFill>
      </fill>
    </dxf>
    <dxf>
      <font>
        <color rgb="FF9C0006"/>
      </font>
      <fill>
        <patternFill patternType="solid">
          <bgColor rgb="FFFF8585"/>
        </patternFill>
      </fill>
    </dxf>
    <dxf>
      <font>
        <color rgb="FF9C0006"/>
      </font>
      <fill>
        <patternFill patternType="solid">
          <bgColor rgb="FFFF8585"/>
        </patternFill>
      </fill>
    </dxf>
    <dxf>
      <font>
        <color rgb="FF9C0006"/>
      </font>
      <fill>
        <patternFill patternType="solid">
          <bgColor rgb="FFFF8585"/>
        </patternFill>
      </fill>
    </dxf>
    <dxf>
      <font>
        <color rgb="FF9C0006"/>
      </font>
      <fill>
        <patternFill patternType="solid">
          <bgColor rgb="FFED553B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b/>
        <i val="0"/>
        <color theme="1"/>
      </font>
      <fill>
        <patternFill patternType="solid">
          <bgColor theme="1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1"/>
      </font>
      <fill>
        <patternFill patternType="solid">
          <bgColor theme="1"/>
        </patternFill>
      </fill>
    </dxf>
    <dxf>
      <font>
        <color theme="0" tint="-4.9989318521683403E-2"/>
      </font>
    </dxf>
    <dxf>
      <font>
        <color theme="1"/>
      </font>
      <fill>
        <patternFill patternType="solid">
          <bgColor theme="1"/>
        </patternFill>
      </fill>
    </dxf>
    <dxf>
      <font>
        <color theme="0" tint="-4.9989318521683403E-2"/>
      </font>
    </dxf>
    <dxf>
      <font>
        <color rgb="FFFFF5F0"/>
      </font>
    </dxf>
    <dxf>
      <font>
        <color rgb="FFFFF5F0"/>
      </font>
    </dxf>
    <dxf>
      <font>
        <color rgb="FFFFF5F0"/>
      </font>
    </dxf>
    <dxf>
      <font>
        <color rgb="FFFFF5F0"/>
      </font>
    </dxf>
    <dxf>
      <font>
        <color rgb="FFFFF5F0"/>
      </font>
    </dxf>
    <dxf>
      <font>
        <color rgb="FFFFF5F0"/>
      </font>
    </dxf>
    <dxf>
      <font>
        <color rgb="FFFFF5F0"/>
      </font>
    </dxf>
    <dxf>
      <font>
        <color rgb="FFFFF5F0"/>
      </font>
    </dxf>
    <dxf>
      <font>
        <color theme="0" tint="-4.9989318521683403E-2"/>
      </font>
    </dxf>
    <dxf>
      <font>
        <color rgb="FFFFF5F0"/>
      </font>
    </dxf>
    <dxf>
      <font>
        <color rgb="FFFFF5F0"/>
      </font>
    </dxf>
    <dxf>
      <font>
        <color rgb="FFFFF5F0"/>
      </font>
    </dxf>
    <dxf>
      <font>
        <color rgb="FFFFF5F0"/>
      </font>
    </dxf>
    <dxf>
      <font>
        <color rgb="FFFFF5F0"/>
      </font>
    </dxf>
    <dxf>
      <font>
        <color rgb="FFFFF5F0"/>
      </font>
    </dxf>
    <dxf>
      <font>
        <color rgb="FFFFF5F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</dxf>
    <dxf>
      <border outline="0">
        <left style="dotted">
          <color rgb="FF000000"/>
        </left>
      </border>
    </dxf>
    <dxf>
      <numFmt numFmtId="1" formatCode="0"/>
    </dxf>
    <dxf>
      <font>
        <b/>
        <i val="0"/>
        <color rgb="FFED553B"/>
      </font>
    </dxf>
    <dxf>
      <font>
        <b/>
        <i val="0"/>
        <color rgb="FFED553B"/>
      </font>
    </dxf>
    <dxf>
      <font>
        <b/>
        <i val="0"/>
        <color rgb="FFED553B"/>
      </font>
    </dxf>
    <dxf>
      <font>
        <color theme="0"/>
      </font>
      <fill>
        <patternFill patternType="solid">
          <bgColor rgb="FFED553B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ill>
        <patternFill patternType="solid">
          <bgColor rgb="FFFFCC99"/>
        </patternFill>
      </fill>
    </dxf>
    <dxf>
      <font>
        <color theme="0" tint="-4.9989318521683403E-2"/>
      </font>
    </dxf>
    <dxf>
      <fill>
        <patternFill>
          <bgColor rgb="FFF6D55C"/>
        </patternFill>
      </fill>
    </dxf>
    <dxf>
      <fill>
        <patternFill>
          <bgColor rgb="FFF6D55C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>
          <bgColor rgb="FFF6D55C"/>
        </patternFill>
      </fill>
    </dxf>
    <dxf>
      <fill>
        <patternFill>
          <bgColor rgb="FFF6D55C"/>
        </patternFill>
      </fill>
    </dxf>
    <dxf>
      <fill>
        <patternFill>
          <bgColor rgb="FFF6D55C"/>
        </patternFill>
      </fill>
    </dxf>
    <dxf>
      <fill>
        <patternFill patternType="solid">
          <bgColor rgb="FF3CAEA3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>
          <bgColor rgb="FFF6D55C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rgb="FFF6D55C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ont>
        <color theme="0"/>
      </font>
      <fill>
        <patternFill patternType="solid">
          <bgColor rgb="FFED553B"/>
        </patternFill>
      </fill>
    </dxf>
    <dxf>
      <font>
        <color rgb="FFFFCC99"/>
      </font>
      <fill>
        <patternFill patternType="solid">
          <bgColor rgb="FFED553B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ont>
        <color theme="0"/>
      </font>
      <fill>
        <patternFill patternType="solid">
          <bgColor rgb="FFED553B"/>
        </patternFill>
      </fill>
    </dxf>
    <dxf>
      <font>
        <color theme="0"/>
      </font>
      <fill>
        <patternFill patternType="solid">
          <bgColor rgb="FFED553B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ont>
        <color theme="0"/>
      </font>
      <fill>
        <patternFill patternType="solid">
          <bgColor rgb="FFED553B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ont>
        <color rgb="FF9C0006"/>
      </font>
      <fill>
        <patternFill patternType="solid">
          <bgColor rgb="FFFF8585"/>
        </patternFill>
      </fill>
    </dxf>
    <dxf>
      <font>
        <color rgb="FF9C0006"/>
      </font>
      <fill>
        <patternFill patternType="solid">
          <bgColor rgb="FFFF8585"/>
        </patternFill>
      </fill>
    </dxf>
    <dxf>
      <font>
        <color rgb="FF9C0006"/>
      </font>
      <fill>
        <patternFill patternType="solid">
          <bgColor rgb="FFFF85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7" formatCode="#,##0\ [$ر.س.‏-401]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D553B"/>
      <color rgb="FF3CAEA3"/>
      <color rgb="FF72CFC5"/>
      <color rgb="FFF6D55C"/>
      <color rgb="FFADD8E6"/>
      <color rgb="FF72FCEF"/>
      <color rgb="FF80E8DE"/>
      <color rgb="FFFFCC99"/>
      <color rgb="FFA6C9EC"/>
      <color rgb="FFFFF5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xlsrvcd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xlsrvcd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xlsrvcdf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xlsrvcdf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xlsrvcdf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xlsrvcdf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xlsrvcd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1</xdr:row>
      <xdr:rowOff>152400</xdr:rowOff>
    </xdr:from>
    <xdr:to>
      <xdr:col>3</xdr:col>
      <xdr:colOff>130175</xdr:colOff>
      <xdr:row>4</xdr:row>
      <xdr:rowOff>19050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C9D25D3-CA0A-1D97-8BA4-2A2F1CF6D4FB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323850"/>
          <a:ext cx="2057400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</xdr:row>
      <xdr:rowOff>57150</xdr:rowOff>
    </xdr:from>
    <xdr:to>
      <xdr:col>16</xdr:col>
      <xdr:colOff>263525</xdr:colOff>
      <xdr:row>3</xdr:row>
      <xdr:rowOff>76200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BB5515F5-3941-48A9-A5D8-37F2CE21CE96}"/>
            </a:ext>
            <a:ext uri="{147F2762-F138-4A5C-976F-8EAC2B608ADB}">
              <a16:predDERef xmlns:a16="http://schemas.microsoft.com/office/drawing/2014/main" pred="{0C9D25D3-CA0A-1D97-8BA4-2A2F1CF6D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96875" y="419100"/>
          <a:ext cx="209550" cy="209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0</xdr:rowOff>
    </xdr:from>
    <xdr:to>
      <xdr:col>1</xdr:col>
      <xdr:colOff>990600</xdr:colOff>
      <xdr:row>1</xdr:row>
      <xdr:rowOff>333375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DC1F5D2E-1DD8-4E56-A95B-1A03C43DCBC0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66675"/>
          <a:ext cx="1733550" cy="33337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</xdr:row>
      <xdr:rowOff>57150</xdr:rowOff>
    </xdr:from>
    <xdr:to>
      <xdr:col>3</xdr:col>
      <xdr:colOff>257175</xdr:colOff>
      <xdr:row>1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C7E2BB-C807-483D-8216-79F23CA5EE58}"/>
            </a:ext>
            <a:ext uri="{147F2762-F138-4A5C-976F-8EAC2B608ADB}">
              <a16:predDERef xmlns:a16="http://schemas.microsoft.com/office/drawing/2014/main" pred="{DC1F5D2E-1DD8-4E56-A95B-1A03C43DC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96875" y="419100"/>
          <a:ext cx="209550" cy="209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1</xdr:row>
      <xdr:rowOff>57150</xdr:rowOff>
    </xdr:from>
    <xdr:to>
      <xdr:col>5</xdr:col>
      <xdr:colOff>55217</xdr:colOff>
      <xdr:row>1</xdr:row>
      <xdr:rowOff>600340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8BC52-2B8F-4D06-9CCF-DC881AA9C5B2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247650"/>
          <a:ext cx="2674592" cy="54319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</xdr:row>
      <xdr:rowOff>190500</xdr:rowOff>
    </xdr:from>
    <xdr:to>
      <xdr:col>8</xdr:col>
      <xdr:colOff>276225</xdr:colOff>
      <xdr:row>1</xdr:row>
      <xdr:rowOff>400050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6E501DD0-C928-4813-815F-2FC663B6F6DD}"/>
            </a:ext>
            <a:ext uri="{147F2762-F138-4A5C-976F-8EAC2B608ADB}">
              <a16:predDERef xmlns:a16="http://schemas.microsoft.com/office/drawing/2014/main" pred="{3738BC52-2B8F-4D06-9CCF-DC881AA9C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7150" y="381000"/>
          <a:ext cx="209550" cy="209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171450</xdr:rowOff>
    </xdr:from>
    <xdr:to>
      <xdr:col>3</xdr:col>
      <xdr:colOff>76200</xdr:colOff>
      <xdr:row>1</xdr:row>
      <xdr:rowOff>466725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A83E29-BD9D-4EAC-A707-E3920BD14153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238125"/>
          <a:ext cx="1524000" cy="295275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</xdr:row>
      <xdr:rowOff>190500</xdr:rowOff>
    </xdr:from>
    <xdr:to>
      <xdr:col>9</xdr:col>
      <xdr:colOff>276225</xdr:colOff>
      <xdr:row>1</xdr:row>
      <xdr:rowOff>400050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CF43E480-0AEE-4666-9468-113AC03FDFED}"/>
            </a:ext>
            <a:ext uri="{147F2762-F138-4A5C-976F-8EAC2B608ADB}">
              <a16:predDERef xmlns:a16="http://schemas.microsoft.com/office/drawing/2014/main" pred="{5CA83E29-BD9D-4EAC-A707-E3920BD14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7150" y="381000"/>
          <a:ext cx="209550" cy="209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114300</xdr:rowOff>
    </xdr:from>
    <xdr:to>
      <xdr:col>2</xdr:col>
      <xdr:colOff>895350</xdr:colOff>
      <xdr:row>0</xdr:row>
      <xdr:rowOff>447675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DCB3D943-6E1F-4BAD-A9D8-F639C947821E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14300"/>
          <a:ext cx="1628775" cy="333375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0</xdr:row>
      <xdr:rowOff>161925</xdr:rowOff>
    </xdr:from>
    <xdr:to>
      <xdr:col>11</xdr:col>
      <xdr:colOff>257175</xdr:colOff>
      <xdr:row>0</xdr:row>
      <xdr:rowOff>371475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2832D182-9C77-4B6F-B63B-389A34A5B27C}"/>
            </a:ext>
            <a:ext uri="{147F2762-F138-4A5C-976F-8EAC2B608ADB}">
              <a16:predDERef xmlns:a16="http://schemas.microsoft.com/office/drawing/2014/main" pred="{DCB3D943-6E1F-4BAD-A9D8-F639C9478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48475" y="161925"/>
          <a:ext cx="209550" cy="209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114300</xdr:rowOff>
    </xdr:from>
    <xdr:to>
      <xdr:col>2</xdr:col>
      <xdr:colOff>352425</xdr:colOff>
      <xdr:row>0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2264A9-DBC0-4F0B-B9D1-A4D4CD9F1F55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14300"/>
          <a:ext cx="933450" cy="18097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0</xdr:row>
      <xdr:rowOff>85725</xdr:rowOff>
    </xdr:from>
    <xdr:to>
      <xdr:col>8</xdr:col>
      <xdr:colOff>333375</xdr:colOff>
      <xdr:row>0</xdr:row>
      <xdr:rowOff>295275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4F93B310-0A7B-4BC4-867F-76E5F27F375D}"/>
            </a:ext>
            <a:ext uri="{147F2762-F138-4A5C-976F-8EAC2B608ADB}">
              <a16:predDERef xmlns:a16="http://schemas.microsoft.com/office/drawing/2014/main" pred="{F12264A9-DBC0-4F0B-B9D1-A4D4CD9F1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5150" y="85725"/>
          <a:ext cx="209550" cy="2095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104775</xdr:rowOff>
    </xdr:from>
    <xdr:to>
      <xdr:col>3</xdr:col>
      <xdr:colOff>247650</xdr:colOff>
      <xdr:row>3</xdr:row>
      <xdr:rowOff>38100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B7B5F9B3-F90B-40AD-9AF1-F2B01E2F221A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04775"/>
          <a:ext cx="2200275" cy="447675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1</xdr:row>
      <xdr:rowOff>66675</xdr:rowOff>
    </xdr:from>
    <xdr:to>
      <xdr:col>17</xdr:col>
      <xdr:colOff>190500</xdr:colOff>
      <xdr:row>2</xdr:row>
      <xdr:rowOff>66675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9AEA4F8D-6211-47F5-ACD4-B43E81A3D80C}"/>
            </a:ext>
            <a:ext uri="{147F2762-F138-4A5C-976F-8EAC2B608ADB}">
              <a16:predDERef xmlns:a16="http://schemas.microsoft.com/office/drawing/2014/main" pred="{B7B5F9B3-F90B-40AD-9AF1-F2B01E2F2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1275" y="238125"/>
          <a:ext cx="171450" cy="171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velopment\Project_Fllowup\Followup%20Database.xlsx" TargetMode="External"/><Relationship Id="rId1" Type="http://schemas.openxmlformats.org/officeDocument/2006/relationships/externalLinkPath" Target="Followup%20Databas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eardesksa-my.sharepoint.com/personal/ahmad_m_cleardes_com/Documents/Follow%20up%20Projects/Projects/REF.02.387DataEntry.xlsm" TargetMode="External"/><Relationship Id="rId1" Type="http://schemas.openxmlformats.org/officeDocument/2006/relationships/externalLinkPath" Target="https://cleardesksa-my.sharepoint.com/personal/ahmad_m_cleardes_com/Documents/Follow%20up%20Projects/Projects/REF.02.387DataEntry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eardesksa-my.sharepoint.com/personal/ahmad_m_cleardes_com/Documents/Follow%20up%20Projects/Outcomes/ProjectsOutcomes.xlsx" TargetMode="External"/><Relationship Id="rId1" Type="http://schemas.openxmlformats.org/officeDocument/2006/relationships/externalLinkPath" Target="https://cleardesksa-my.sharepoint.com/personal/ahmad_m_cleardes_com/Documents/Follow%20up%20Projects/Outcomes/ProjectsOutco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Y6bvRD3_0ipeTjbTduA-NYLdGJNYChDlqYx3S7tJZynfqn5iD7_RphFnyjuADDy" itemId="01CIMA6M36IY47ZNLQ4FAKN35YZTM35TPD">
      <xxl21:absoluteUrl r:id="rId2"/>
    </xxl21:alternateUrls>
    <sheetNames>
      <sheetName val="List"/>
      <sheetName val="Projects List"/>
      <sheetName val="KPI"/>
      <sheetName val="Tasks"/>
      <sheetName val="External Tasks"/>
      <sheetName val="Employees"/>
      <sheetName val="HeadDep"/>
    </sheetNames>
    <sheetDataSet>
      <sheetData sheetId="0">
        <row r="2">
          <cell r="A2" t="str">
            <v>Phases</v>
          </cell>
          <cell r="B2" t="str">
            <v>Position</v>
          </cell>
          <cell r="C2" t="str">
            <v>Region</v>
          </cell>
          <cell r="D2" t="str">
            <v>Assign To</v>
          </cell>
          <cell r="E2" t="str">
            <v>Editing Reason</v>
          </cell>
          <cell r="G2" t="str">
            <v>Lisence Type</v>
          </cell>
          <cell r="H2" t="str">
            <v>Project Types</v>
          </cell>
          <cell r="J2" t="str">
            <v>تبدأ مرحلة الدراسة بعد توقيع العقد بـ .... أيام</v>
          </cell>
          <cell r="K2" t="str">
            <v>تبدأ مرحلة التصميم بعد اعتماد مرحلة الدراسة بـ .... أيام</v>
          </cell>
          <cell r="M2" t="str">
            <v>Holidays</v>
          </cell>
          <cell r="O2" t="str">
            <v>Phase</v>
          </cell>
          <cell r="P2" t="str">
            <v>Reply Reason</v>
          </cell>
          <cell r="Q2" t="str">
            <v>Allowance Times</v>
          </cell>
          <cell r="R2" t="str">
            <v>Wieght (Reduction)</v>
          </cell>
        </row>
        <row r="3">
          <cell r="A3" t="str">
            <v>Studies</v>
          </cell>
          <cell r="B3" t="str">
            <v>Head Dep</v>
          </cell>
          <cell r="C3" t="str">
            <v>Riyadh</v>
          </cell>
          <cell r="D3" t="str">
            <v>Client</v>
          </cell>
          <cell r="E3" t="str">
            <v>Devlopment</v>
          </cell>
          <cell r="G3" t="str">
            <v>Amanah</v>
          </cell>
          <cell r="H3" t="str">
            <v>Residential</v>
          </cell>
          <cell r="M3">
            <v>45923</v>
          </cell>
          <cell r="O3" t="str">
            <v>Studies</v>
          </cell>
          <cell r="P3" t="str">
            <v xml:space="preserve">Client Modification </v>
          </cell>
          <cell r="Q3">
            <v>0</v>
          </cell>
        </row>
        <row r="4">
          <cell r="A4" t="str">
            <v>Design</v>
          </cell>
          <cell r="B4" t="str">
            <v>Architect</v>
          </cell>
          <cell r="C4" t="str">
            <v>Cairo</v>
          </cell>
          <cell r="D4" t="str">
            <v>RCRC</v>
          </cell>
          <cell r="E4" t="str">
            <v>Internally</v>
          </cell>
          <cell r="G4" t="str">
            <v>TOD</v>
          </cell>
          <cell r="H4" t="str">
            <v>Commercial</v>
          </cell>
          <cell r="J4">
            <v>10</v>
          </cell>
          <cell r="K4">
            <v>5</v>
          </cell>
          <cell r="M4">
            <v>46288</v>
          </cell>
          <cell r="O4" t="str">
            <v>Studies</v>
          </cell>
          <cell r="P4" t="str">
            <v>Client Modification (Exceptional)</v>
          </cell>
        </row>
        <row r="5">
          <cell r="A5" t="str">
            <v>Technical</v>
          </cell>
          <cell r="B5" t="str">
            <v>Quality Control</v>
          </cell>
          <cell r="D5" t="str">
            <v>R.M</v>
          </cell>
          <cell r="E5" t="str">
            <v>Client</v>
          </cell>
          <cell r="G5" t="str">
            <v>KSR</v>
          </cell>
          <cell r="H5" t="str">
            <v>Offices</v>
          </cell>
          <cell r="M5">
            <v>46653</v>
          </cell>
          <cell r="O5" t="str">
            <v>Studies</v>
          </cell>
          <cell r="P5" t="str">
            <v>Technical Mistake</v>
          </cell>
          <cell r="Q5">
            <v>1</v>
          </cell>
          <cell r="R5">
            <v>0.15</v>
          </cell>
        </row>
        <row r="6">
          <cell r="B6" t="str">
            <v>Interior Designer</v>
          </cell>
          <cell r="D6" t="str">
            <v>Design</v>
          </cell>
          <cell r="E6" t="str">
            <v>Govermental</v>
          </cell>
          <cell r="G6" t="str">
            <v>RCRC</v>
          </cell>
          <cell r="H6" t="str">
            <v>Mixed-Use</v>
          </cell>
          <cell r="M6">
            <v>47019</v>
          </cell>
          <cell r="O6" t="str">
            <v>Studies</v>
          </cell>
          <cell r="P6" t="str">
            <v>...</v>
          </cell>
        </row>
        <row r="7">
          <cell r="B7" t="str">
            <v>Draftsman</v>
          </cell>
          <cell r="D7" t="str">
            <v>Technical</v>
          </cell>
          <cell r="E7" t="str">
            <v>...</v>
          </cell>
          <cell r="G7" t="str">
            <v>SBF</v>
          </cell>
          <cell r="H7" t="str">
            <v>High Rise</v>
          </cell>
          <cell r="M7">
            <v>47384</v>
          </cell>
          <cell r="O7" t="str">
            <v>Design</v>
          </cell>
          <cell r="P7" t="str">
            <v xml:space="preserve">Client Modification </v>
          </cell>
          <cell r="Q7">
            <v>2</v>
          </cell>
        </row>
        <row r="8">
          <cell r="B8" t="str">
            <v>Engineering department head assistant</v>
          </cell>
          <cell r="D8" t="str">
            <v>...</v>
          </cell>
          <cell r="G8" t="str">
            <v>Corridors</v>
          </cell>
          <cell r="H8" t="str">
            <v>Culture</v>
          </cell>
          <cell r="M8">
            <v>47749</v>
          </cell>
          <cell r="O8" t="str">
            <v>Design</v>
          </cell>
          <cell r="P8" t="str">
            <v>Client Modification (Exceptional)</v>
          </cell>
        </row>
        <row r="9">
          <cell r="B9" t="str">
            <v>Team Leader</v>
          </cell>
          <cell r="G9" t="str">
            <v>Wadi Hanifa</v>
          </cell>
          <cell r="H9" t="str">
            <v>Religious</v>
          </cell>
          <cell r="M9">
            <v>45710</v>
          </cell>
          <cell r="O9" t="str">
            <v>Design</v>
          </cell>
          <cell r="P9" t="str">
            <v>Technical Mistake</v>
          </cell>
          <cell r="Q9">
            <v>1</v>
          </cell>
        </row>
        <row r="10">
          <cell r="B10" t="str">
            <v>Structural Designer</v>
          </cell>
          <cell r="G10" t="str">
            <v>Commercial Nerve</v>
          </cell>
          <cell r="H10" t="str">
            <v>Resort</v>
          </cell>
          <cell r="M10">
            <v>46075</v>
          </cell>
          <cell r="O10" t="str">
            <v>Design</v>
          </cell>
          <cell r="P10" t="str">
            <v>G.C Modification (Problems)</v>
          </cell>
        </row>
        <row r="11">
          <cell r="B11" t="str">
            <v>Electrical Engineer</v>
          </cell>
          <cell r="G11" t="str">
            <v>TOD + KSC</v>
          </cell>
          <cell r="H11" t="str">
            <v>Educational</v>
          </cell>
          <cell r="M11">
            <v>46440</v>
          </cell>
          <cell r="O11" t="str">
            <v>Design</v>
          </cell>
          <cell r="P11" t="str">
            <v>G.C Modification (Opinion)</v>
          </cell>
        </row>
        <row r="12">
          <cell r="B12" t="str">
            <v>General Manager</v>
          </cell>
          <cell r="G12" t="str">
            <v>Madinah</v>
          </cell>
          <cell r="H12" t="str">
            <v>Interior</v>
          </cell>
          <cell r="M12">
            <v>46805</v>
          </cell>
          <cell r="O12" t="str">
            <v>Design</v>
          </cell>
          <cell r="P12" t="str">
            <v>...</v>
          </cell>
        </row>
        <row r="13">
          <cell r="G13" t="str">
            <v>Qassim Amanah</v>
          </cell>
          <cell r="H13" t="str">
            <v>Governmental</v>
          </cell>
          <cell r="M13">
            <v>47171</v>
          </cell>
          <cell r="O13" t="str">
            <v>Technical</v>
          </cell>
          <cell r="P13" t="str">
            <v xml:space="preserve">Client Modification </v>
          </cell>
          <cell r="Q13">
            <v>2</v>
          </cell>
        </row>
        <row r="14">
          <cell r="G14" t="str">
            <v>Other</v>
          </cell>
          <cell r="H14" t="str">
            <v>Others</v>
          </cell>
          <cell r="M14">
            <v>47536</v>
          </cell>
          <cell r="O14" t="str">
            <v>Technical</v>
          </cell>
          <cell r="P14" t="str">
            <v>Client Modification (Exceptional)</v>
          </cell>
        </row>
        <row r="15">
          <cell r="G15" t="str">
            <v>N/A</v>
          </cell>
          <cell r="H15" t="str">
            <v>N/A</v>
          </cell>
          <cell r="M15">
            <v>45746</v>
          </cell>
          <cell r="O15" t="str">
            <v>Technical</v>
          </cell>
          <cell r="P15" t="str">
            <v>Technical Mistake</v>
          </cell>
          <cell r="Q15">
            <v>2</v>
          </cell>
        </row>
        <row r="16">
          <cell r="M16">
            <v>45747</v>
          </cell>
          <cell r="O16" t="str">
            <v>Technical</v>
          </cell>
          <cell r="P16" t="str">
            <v>Technical Mistake (Design Dep)</v>
          </cell>
          <cell r="Q16">
            <v>0</v>
          </cell>
        </row>
        <row r="17">
          <cell r="M17">
            <v>45748</v>
          </cell>
          <cell r="O17" t="str">
            <v>Technical</v>
          </cell>
          <cell r="P17" t="str">
            <v>G.C Modification (Problems)</v>
          </cell>
        </row>
        <row r="18">
          <cell r="M18">
            <v>46101</v>
          </cell>
          <cell r="O18" t="str">
            <v>Technical</v>
          </cell>
          <cell r="P18" t="str">
            <v>G.C Modification (Opinion)</v>
          </cell>
        </row>
        <row r="19">
          <cell r="M19">
            <v>46102</v>
          </cell>
          <cell r="O19" t="str">
            <v>Technical</v>
          </cell>
          <cell r="P19" t="str">
            <v>Reviewing the G.C</v>
          </cell>
        </row>
        <row r="20">
          <cell r="M20">
            <v>46103</v>
          </cell>
          <cell r="O20" t="str">
            <v>Technical</v>
          </cell>
          <cell r="P20" t="str">
            <v>...</v>
          </cell>
        </row>
        <row r="21">
          <cell r="M21">
            <v>46456</v>
          </cell>
        </row>
        <row r="22">
          <cell r="M22">
            <v>46457</v>
          </cell>
        </row>
        <row r="23">
          <cell r="M23">
            <v>46458</v>
          </cell>
        </row>
        <row r="24">
          <cell r="M24">
            <v>46810</v>
          </cell>
        </row>
        <row r="25">
          <cell r="M25">
            <v>46811</v>
          </cell>
        </row>
        <row r="26">
          <cell r="M26">
            <v>46812</v>
          </cell>
        </row>
        <row r="27">
          <cell r="M27">
            <v>47164</v>
          </cell>
        </row>
        <row r="28">
          <cell r="M28">
            <v>47165</v>
          </cell>
        </row>
        <row r="29">
          <cell r="M29">
            <v>47166</v>
          </cell>
        </row>
        <row r="30">
          <cell r="M30">
            <v>47519</v>
          </cell>
        </row>
        <row r="31">
          <cell r="M31">
            <v>47520</v>
          </cell>
        </row>
        <row r="32">
          <cell r="M32">
            <v>47521</v>
          </cell>
        </row>
        <row r="33">
          <cell r="M33">
            <v>45814</v>
          </cell>
        </row>
        <row r="34">
          <cell r="M34">
            <v>45815</v>
          </cell>
        </row>
        <row r="35">
          <cell r="M35">
            <v>45816</v>
          </cell>
        </row>
        <row r="36">
          <cell r="M36">
            <v>45817</v>
          </cell>
        </row>
        <row r="37">
          <cell r="M37">
            <v>46169</v>
          </cell>
        </row>
        <row r="38">
          <cell r="M38">
            <v>46170</v>
          </cell>
        </row>
        <row r="39">
          <cell r="M39">
            <v>46171</v>
          </cell>
        </row>
        <row r="40">
          <cell r="M40">
            <v>46172</v>
          </cell>
        </row>
        <row r="41">
          <cell r="M41">
            <v>46524</v>
          </cell>
        </row>
        <row r="42">
          <cell r="M42">
            <v>46525</v>
          </cell>
        </row>
        <row r="43">
          <cell r="M43">
            <v>46526</v>
          </cell>
        </row>
        <row r="44">
          <cell r="M44">
            <v>46527</v>
          </cell>
        </row>
        <row r="45">
          <cell r="M45">
            <v>46878</v>
          </cell>
        </row>
        <row r="46">
          <cell r="M46">
            <v>46879</v>
          </cell>
        </row>
        <row r="47">
          <cell r="M47">
            <v>46880</v>
          </cell>
        </row>
        <row r="48">
          <cell r="M48">
            <v>46881</v>
          </cell>
        </row>
        <row r="49">
          <cell r="M49">
            <v>47232</v>
          </cell>
        </row>
        <row r="50">
          <cell r="M50">
            <v>47233</v>
          </cell>
        </row>
        <row r="51">
          <cell r="M51">
            <v>47234</v>
          </cell>
        </row>
        <row r="52">
          <cell r="M52">
            <v>47235</v>
          </cell>
        </row>
        <row r="53">
          <cell r="M53">
            <v>47587</v>
          </cell>
        </row>
        <row r="54">
          <cell r="M54">
            <v>47588</v>
          </cell>
        </row>
        <row r="55">
          <cell r="M55">
            <v>47589</v>
          </cell>
        </row>
        <row r="56">
          <cell r="M56">
            <v>47590</v>
          </cell>
        </row>
      </sheetData>
      <sheetData sheetId="1">
        <row r="1">
          <cell r="A1" t="str">
            <v>Project</v>
          </cell>
          <cell r="AG1" t="str">
            <v>TeamLeader1</v>
          </cell>
          <cell r="AH1" t="str">
            <v>TeamLeader2</v>
          </cell>
          <cell r="AI1" t="str">
            <v>TeamLeader3</v>
          </cell>
        </row>
        <row r="2">
          <cell r="A2">
            <v>1</v>
          </cell>
          <cell r="AG2">
            <v>33</v>
          </cell>
          <cell r="AH2">
            <v>34</v>
          </cell>
          <cell r="AI2">
            <v>35</v>
          </cell>
        </row>
        <row r="3">
          <cell r="A3" t="str">
            <v>Projects List</v>
          </cell>
        </row>
        <row r="4">
          <cell r="A4" t="str">
            <v>Project</v>
          </cell>
          <cell r="AG4" t="str">
            <v>TeamLeader1</v>
          </cell>
          <cell r="AH4" t="str">
            <v>TeamLeader2</v>
          </cell>
          <cell r="AI4" t="str">
            <v>TeamLeader3</v>
          </cell>
        </row>
        <row r="5">
          <cell r="A5" t="str">
            <v>Park View</v>
          </cell>
          <cell r="B5" t="str">
            <v>MOBTAKERON REAL ESTATE COMPANY</v>
          </cell>
          <cell r="C5" t="str">
            <v>REF.02.383</v>
          </cell>
          <cell r="D5">
            <v>45574</v>
          </cell>
          <cell r="E5">
            <v>7394</v>
          </cell>
          <cell r="F5" t="str">
            <v>TOD</v>
          </cell>
          <cell r="G5" t="str">
            <v>Residential</v>
          </cell>
          <cell r="H5" t="str">
            <v>https://docs.google.com/spreadsheets/d/12b3TkOQbtVg1zjgbLLWYiSykhTxYcu7Vy4ZGWosqG5E/edit?usp=sharing</v>
          </cell>
          <cell r="I5">
            <v>45588</v>
          </cell>
          <cell r="J5">
            <v>45896</v>
          </cell>
          <cell r="L5">
            <v>0.25</v>
          </cell>
          <cell r="M5">
            <v>45588</v>
          </cell>
          <cell r="N5">
            <v>15</v>
          </cell>
          <cell r="O5">
            <v>0</v>
          </cell>
          <cell r="P5">
            <v>0</v>
          </cell>
          <cell r="Q5" t="str">
            <v>Riyadh Almaghrabi</v>
          </cell>
          <cell r="R5">
            <v>0.25</v>
          </cell>
          <cell r="S5">
            <v>45616</v>
          </cell>
          <cell r="T5">
            <v>70</v>
          </cell>
          <cell r="U5">
            <v>2</v>
          </cell>
          <cell r="V5">
            <v>10</v>
          </cell>
          <cell r="X5">
            <v>0</v>
          </cell>
          <cell r="Y5">
            <v>45742</v>
          </cell>
          <cell r="Z5">
            <v>85</v>
          </cell>
          <cell r="AA5">
            <v>2</v>
          </cell>
          <cell r="AB5">
            <v>10</v>
          </cell>
          <cell r="AC5">
            <v>0.15</v>
          </cell>
          <cell r="AD5">
            <v>0.45</v>
          </cell>
          <cell r="AE5">
            <v>0.4</v>
          </cell>
          <cell r="AF5">
            <v>3500000</v>
          </cell>
          <cell r="AG5">
            <v>0</v>
          </cell>
          <cell r="AH5">
            <v>8603.9424999999992</v>
          </cell>
          <cell r="AI5">
            <v>0</v>
          </cell>
        </row>
        <row r="6">
          <cell r="A6" t="str">
            <v>Details</v>
          </cell>
          <cell r="B6" t="str">
            <v>DETAILS REAL ESTATE COMPANY</v>
          </cell>
          <cell r="C6" t="str">
            <v>REF.02.387</v>
          </cell>
          <cell r="D6">
            <v>45635</v>
          </cell>
          <cell r="E6">
            <v>38881.199999999997</v>
          </cell>
          <cell r="F6" t="str">
            <v>Corridors</v>
          </cell>
          <cell r="G6" t="str">
            <v>Mixed-Use</v>
          </cell>
          <cell r="I6">
            <v>45649</v>
          </cell>
          <cell r="J6">
            <v>45922</v>
          </cell>
          <cell r="L6">
            <v>0.25</v>
          </cell>
          <cell r="M6">
            <v>45649</v>
          </cell>
          <cell r="N6">
            <v>15</v>
          </cell>
          <cell r="O6">
            <v>0</v>
          </cell>
          <cell r="P6">
            <v>0</v>
          </cell>
          <cell r="Q6" t="str">
            <v>Riyadh Almaghrabi</v>
          </cell>
          <cell r="R6">
            <v>0.3</v>
          </cell>
          <cell r="S6">
            <v>45677</v>
          </cell>
          <cell r="T6">
            <v>70</v>
          </cell>
          <cell r="U6">
            <v>2</v>
          </cell>
          <cell r="V6">
            <v>10</v>
          </cell>
          <cell r="X6">
            <v>0</v>
          </cell>
          <cell r="Y6">
            <v>45806</v>
          </cell>
          <cell r="Z6">
            <v>60</v>
          </cell>
          <cell r="AA6">
            <v>2</v>
          </cell>
          <cell r="AB6">
            <v>10</v>
          </cell>
          <cell r="AC6">
            <v>0.15</v>
          </cell>
          <cell r="AD6">
            <v>0.45</v>
          </cell>
          <cell r="AE6">
            <v>0.4</v>
          </cell>
          <cell r="AF6">
            <v>1500000</v>
          </cell>
          <cell r="AG6">
            <v>0</v>
          </cell>
          <cell r="AH6">
            <v>10324.730999999998</v>
          </cell>
          <cell r="AI6">
            <v>0</v>
          </cell>
        </row>
        <row r="7">
          <cell r="A7" t="str">
            <v>Jevan Tower</v>
          </cell>
          <cell r="B7" t="str">
            <v>MR. BANDAR BIN MOHAMMED AL MUSIRYIE</v>
          </cell>
          <cell r="C7" t="str">
            <v>REF.02.366</v>
          </cell>
          <cell r="D7">
            <v>45517</v>
          </cell>
          <cell r="E7">
            <v>24743.599999999999</v>
          </cell>
          <cell r="F7" t="str">
            <v>TOD</v>
          </cell>
          <cell r="G7" t="str">
            <v>Residential</v>
          </cell>
          <cell r="I7">
            <v>45531</v>
          </cell>
          <cell r="J7">
            <v>45802</v>
          </cell>
          <cell r="L7">
            <v>0.25</v>
          </cell>
          <cell r="M7">
            <v>45531</v>
          </cell>
          <cell r="N7">
            <v>15</v>
          </cell>
          <cell r="O7">
            <v>0</v>
          </cell>
          <cell r="P7">
            <v>0</v>
          </cell>
          <cell r="Q7" t="str">
            <v>Ghadeer AlAmoudi</v>
          </cell>
          <cell r="S7">
            <v>45559</v>
          </cell>
          <cell r="T7">
            <v>70</v>
          </cell>
          <cell r="U7">
            <v>2</v>
          </cell>
          <cell r="V7">
            <v>10</v>
          </cell>
          <cell r="X7">
            <v>1</v>
          </cell>
          <cell r="Y7">
            <v>45685</v>
          </cell>
          <cell r="Z7">
            <v>60</v>
          </cell>
          <cell r="AA7">
            <v>2</v>
          </cell>
          <cell r="AB7">
            <v>10</v>
          </cell>
          <cell r="AC7">
            <v>0.15</v>
          </cell>
          <cell r="AD7">
            <v>0.45</v>
          </cell>
          <cell r="AE7">
            <v>0.4</v>
          </cell>
          <cell r="AF7">
            <v>1500000</v>
          </cell>
          <cell r="AG7">
            <v>0</v>
          </cell>
          <cell r="AH7">
            <v>0</v>
          </cell>
          <cell r="AI7">
            <v>0</v>
          </cell>
        </row>
        <row r="8">
          <cell r="A8" t="str">
            <v>Al Hamra Mixed Use TOD Project</v>
          </cell>
          <cell r="B8" t="str">
            <v>Rabwa Al Omran Contracting Company</v>
          </cell>
          <cell r="C8" t="str">
            <v>REF.02.406</v>
          </cell>
          <cell r="D8">
            <v>45806</v>
          </cell>
          <cell r="E8">
            <v>29292</v>
          </cell>
          <cell r="F8" t="str">
            <v>TOD</v>
          </cell>
          <cell r="G8" t="str">
            <v>Mixed-Use</v>
          </cell>
          <cell r="I8">
            <v>45824</v>
          </cell>
          <cell r="J8">
            <v>46092</v>
          </cell>
          <cell r="L8">
            <v>0.25</v>
          </cell>
          <cell r="M8">
            <v>45824</v>
          </cell>
          <cell r="N8">
            <v>15</v>
          </cell>
          <cell r="O8">
            <v>0</v>
          </cell>
          <cell r="P8">
            <v>0</v>
          </cell>
          <cell r="Q8" t="str">
            <v>Riyadh Almaghrabi</v>
          </cell>
          <cell r="R8">
            <v>0.3</v>
          </cell>
          <cell r="S8">
            <v>45852</v>
          </cell>
          <cell r="T8">
            <v>70</v>
          </cell>
          <cell r="U8">
            <v>2</v>
          </cell>
          <cell r="V8">
            <v>10</v>
          </cell>
          <cell r="X8">
            <v>0</v>
          </cell>
          <cell r="Y8">
            <v>45979</v>
          </cell>
          <cell r="Z8">
            <v>60</v>
          </cell>
          <cell r="AA8">
            <v>2</v>
          </cell>
          <cell r="AB8">
            <v>10</v>
          </cell>
          <cell r="AC8">
            <v>0.15</v>
          </cell>
          <cell r="AD8">
            <v>0.45</v>
          </cell>
          <cell r="AE8">
            <v>0.4</v>
          </cell>
          <cell r="AF8">
            <v>1500000</v>
          </cell>
          <cell r="AG8">
            <v>0</v>
          </cell>
          <cell r="AH8">
            <v>10324.730999999998</v>
          </cell>
          <cell r="AI8">
            <v>0</v>
          </cell>
        </row>
        <row r="9">
          <cell r="I9">
            <v>0</v>
          </cell>
          <cell r="J9">
            <v>0</v>
          </cell>
          <cell r="M9">
            <v>0</v>
          </cell>
          <cell r="S9">
            <v>0</v>
          </cell>
          <cell r="Y9">
            <v>0</v>
          </cell>
          <cell r="AG9">
            <v>0</v>
          </cell>
          <cell r="AH9">
            <v>0</v>
          </cell>
          <cell r="AI9">
            <v>0</v>
          </cell>
        </row>
        <row r="10">
          <cell r="I10">
            <v>0</v>
          </cell>
          <cell r="J10">
            <v>0</v>
          </cell>
          <cell r="M10">
            <v>0</v>
          </cell>
          <cell r="S10">
            <v>0</v>
          </cell>
          <cell r="Y10">
            <v>0</v>
          </cell>
          <cell r="AG10">
            <v>0</v>
          </cell>
          <cell r="AH10">
            <v>0</v>
          </cell>
          <cell r="AI10">
            <v>0</v>
          </cell>
        </row>
        <row r="11">
          <cell r="I11">
            <v>0</v>
          </cell>
          <cell r="J11">
            <v>0</v>
          </cell>
          <cell r="M11">
            <v>0</v>
          </cell>
          <cell r="S11">
            <v>0</v>
          </cell>
          <cell r="Y11">
            <v>0</v>
          </cell>
          <cell r="AG11">
            <v>0</v>
          </cell>
          <cell r="AH11">
            <v>0</v>
          </cell>
          <cell r="AI11">
            <v>0</v>
          </cell>
        </row>
        <row r="12">
          <cell r="I12">
            <v>0</v>
          </cell>
          <cell r="J12">
            <v>0</v>
          </cell>
          <cell r="M12">
            <v>0</v>
          </cell>
          <cell r="S12">
            <v>0</v>
          </cell>
          <cell r="Y12">
            <v>0</v>
          </cell>
          <cell r="AG12">
            <v>0</v>
          </cell>
          <cell r="AH12">
            <v>0</v>
          </cell>
          <cell r="AI12">
            <v>0</v>
          </cell>
        </row>
        <row r="13">
          <cell r="I13">
            <v>0</v>
          </cell>
          <cell r="J13">
            <v>0</v>
          </cell>
          <cell r="M13">
            <v>0</v>
          </cell>
          <cell r="S13">
            <v>0</v>
          </cell>
          <cell r="Y13">
            <v>0</v>
          </cell>
          <cell r="AG13">
            <v>0</v>
          </cell>
          <cell r="AH13">
            <v>0</v>
          </cell>
          <cell r="AI13">
            <v>0</v>
          </cell>
        </row>
        <row r="14">
          <cell r="I14">
            <v>0</v>
          </cell>
          <cell r="J14">
            <v>0</v>
          </cell>
          <cell r="M14">
            <v>0</v>
          </cell>
          <cell r="S14">
            <v>0</v>
          </cell>
          <cell r="Y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I15">
            <v>0</v>
          </cell>
          <cell r="J15">
            <v>0</v>
          </cell>
          <cell r="M15">
            <v>0</v>
          </cell>
          <cell r="S15">
            <v>0</v>
          </cell>
          <cell r="Y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I16">
            <v>0</v>
          </cell>
          <cell r="J16">
            <v>0</v>
          </cell>
          <cell r="M16">
            <v>0</v>
          </cell>
          <cell r="S16">
            <v>0</v>
          </cell>
          <cell r="Y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I17">
            <v>0</v>
          </cell>
          <cell r="J17">
            <v>0</v>
          </cell>
          <cell r="M17">
            <v>0</v>
          </cell>
          <cell r="S17">
            <v>0</v>
          </cell>
          <cell r="Y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I18">
            <v>0</v>
          </cell>
          <cell r="J18">
            <v>0</v>
          </cell>
          <cell r="M18">
            <v>0</v>
          </cell>
          <cell r="S18">
            <v>0</v>
          </cell>
          <cell r="Y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I19">
            <v>0</v>
          </cell>
          <cell r="J19">
            <v>0</v>
          </cell>
          <cell r="M19">
            <v>0</v>
          </cell>
          <cell r="S19">
            <v>0</v>
          </cell>
          <cell r="Y19">
            <v>0</v>
          </cell>
          <cell r="AG19">
            <v>0</v>
          </cell>
          <cell r="AH19">
            <v>0</v>
          </cell>
          <cell r="AI19">
            <v>0</v>
          </cell>
        </row>
        <row r="20">
          <cell r="I20">
            <v>0</v>
          </cell>
          <cell r="J20">
            <v>0</v>
          </cell>
          <cell r="M20">
            <v>0</v>
          </cell>
          <cell r="S20">
            <v>0</v>
          </cell>
          <cell r="Y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I21">
            <v>0</v>
          </cell>
          <cell r="J21">
            <v>0</v>
          </cell>
          <cell r="M21">
            <v>0</v>
          </cell>
          <cell r="S21">
            <v>0</v>
          </cell>
          <cell r="Y21">
            <v>0</v>
          </cell>
          <cell r="AG21">
            <v>0</v>
          </cell>
          <cell r="AH21">
            <v>0</v>
          </cell>
          <cell r="AI21">
            <v>0</v>
          </cell>
        </row>
        <row r="22">
          <cell r="I22">
            <v>0</v>
          </cell>
          <cell r="J22">
            <v>0</v>
          </cell>
          <cell r="M22">
            <v>0</v>
          </cell>
          <cell r="S22">
            <v>0</v>
          </cell>
          <cell r="Y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I23">
            <v>0</v>
          </cell>
          <cell r="J23">
            <v>0</v>
          </cell>
          <cell r="M23">
            <v>0</v>
          </cell>
          <cell r="S23">
            <v>0</v>
          </cell>
          <cell r="Y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I24">
            <v>0</v>
          </cell>
          <cell r="J24">
            <v>0</v>
          </cell>
          <cell r="M24">
            <v>0</v>
          </cell>
          <cell r="S24">
            <v>0</v>
          </cell>
          <cell r="Y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I25">
            <v>0</v>
          </cell>
          <cell r="J25">
            <v>0</v>
          </cell>
          <cell r="M25">
            <v>0</v>
          </cell>
          <cell r="S25">
            <v>0</v>
          </cell>
          <cell r="Y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I26">
            <v>0</v>
          </cell>
          <cell r="J26">
            <v>0</v>
          </cell>
          <cell r="M26">
            <v>0</v>
          </cell>
          <cell r="S26">
            <v>0</v>
          </cell>
          <cell r="Y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I27">
            <v>0</v>
          </cell>
          <cell r="J27">
            <v>0</v>
          </cell>
          <cell r="M27">
            <v>0</v>
          </cell>
          <cell r="S27">
            <v>0</v>
          </cell>
          <cell r="Y27">
            <v>0</v>
          </cell>
          <cell r="AG27">
            <v>0</v>
          </cell>
          <cell r="AH27">
            <v>0</v>
          </cell>
          <cell r="AI27">
            <v>0</v>
          </cell>
        </row>
        <row r="28">
          <cell r="I28">
            <v>0</v>
          </cell>
          <cell r="J28">
            <v>0</v>
          </cell>
          <cell r="M28">
            <v>0</v>
          </cell>
          <cell r="S28">
            <v>0</v>
          </cell>
          <cell r="Y28">
            <v>0</v>
          </cell>
          <cell r="AG28">
            <v>0</v>
          </cell>
          <cell r="AH28">
            <v>0</v>
          </cell>
          <cell r="AI28">
            <v>0</v>
          </cell>
        </row>
        <row r="29">
          <cell r="I29">
            <v>0</v>
          </cell>
          <cell r="J29">
            <v>0</v>
          </cell>
          <cell r="M29">
            <v>0</v>
          </cell>
          <cell r="S29">
            <v>0</v>
          </cell>
          <cell r="Y29">
            <v>0</v>
          </cell>
          <cell r="AG29">
            <v>0</v>
          </cell>
          <cell r="AH29">
            <v>0</v>
          </cell>
          <cell r="AI29">
            <v>0</v>
          </cell>
        </row>
        <row r="30">
          <cell r="I30">
            <v>0</v>
          </cell>
          <cell r="J30">
            <v>0</v>
          </cell>
          <cell r="M30">
            <v>0</v>
          </cell>
          <cell r="S30">
            <v>0</v>
          </cell>
          <cell r="Y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I31">
            <v>0</v>
          </cell>
          <cell r="J31">
            <v>0</v>
          </cell>
          <cell r="M31">
            <v>0</v>
          </cell>
          <cell r="S31">
            <v>0</v>
          </cell>
          <cell r="Y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I32">
            <v>0</v>
          </cell>
          <cell r="J32">
            <v>0</v>
          </cell>
          <cell r="M32">
            <v>0</v>
          </cell>
          <cell r="S32">
            <v>0</v>
          </cell>
          <cell r="Y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I33">
            <v>0</v>
          </cell>
          <cell r="J33">
            <v>0</v>
          </cell>
          <cell r="M33">
            <v>0</v>
          </cell>
          <cell r="S33">
            <v>0</v>
          </cell>
          <cell r="Y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I34">
            <v>0</v>
          </cell>
          <cell r="J34">
            <v>0</v>
          </cell>
          <cell r="M34">
            <v>0</v>
          </cell>
          <cell r="S34">
            <v>0</v>
          </cell>
          <cell r="Y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I35">
            <v>0</v>
          </cell>
          <cell r="J35">
            <v>0</v>
          </cell>
          <cell r="M35">
            <v>0</v>
          </cell>
          <cell r="S35">
            <v>0</v>
          </cell>
          <cell r="Y35">
            <v>0</v>
          </cell>
          <cell r="AG35">
            <v>0</v>
          </cell>
          <cell r="AH35">
            <v>0</v>
          </cell>
          <cell r="AI35">
            <v>0</v>
          </cell>
        </row>
        <row r="36">
          <cell r="I36">
            <v>0</v>
          </cell>
          <cell r="J36">
            <v>0</v>
          </cell>
          <cell r="M36">
            <v>0</v>
          </cell>
          <cell r="S36">
            <v>0</v>
          </cell>
          <cell r="Y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I37">
            <v>0</v>
          </cell>
          <cell r="J37">
            <v>0</v>
          </cell>
          <cell r="M37">
            <v>0</v>
          </cell>
          <cell r="S37">
            <v>0</v>
          </cell>
          <cell r="Y37">
            <v>0</v>
          </cell>
          <cell r="AG37">
            <v>0</v>
          </cell>
          <cell r="AH37">
            <v>0</v>
          </cell>
          <cell r="AI37">
            <v>0</v>
          </cell>
        </row>
        <row r="38">
          <cell r="I38">
            <v>0</v>
          </cell>
          <cell r="J38">
            <v>0</v>
          </cell>
          <cell r="M38">
            <v>0</v>
          </cell>
          <cell r="S38">
            <v>0</v>
          </cell>
          <cell r="Y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I39">
            <v>0</v>
          </cell>
          <cell r="J39">
            <v>0</v>
          </cell>
          <cell r="M39">
            <v>0</v>
          </cell>
          <cell r="S39">
            <v>0</v>
          </cell>
          <cell r="Y39">
            <v>0</v>
          </cell>
          <cell r="AG39">
            <v>0</v>
          </cell>
          <cell r="AH39">
            <v>0</v>
          </cell>
          <cell r="AI39">
            <v>0</v>
          </cell>
        </row>
        <row r="40">
          <cell r="I40">
            <v>0</v>
          </cell>
          <cell r="J40">
            <v>0</v>
          </cell>
          <cell r="M40">
            <v>0</v>
          </cell>
          <cell r="S40">
            <v>0</v>
          </cell>
          <cell r="Y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I41">
            <v>0</v>
          </cell>
          <cell r="J41">
            <v>0</v>
          </cell>
          <cell r="M41">
            <v>0</v>
          </cell>
          <cell r="S41">
            <v>0</v>
          </cell>
          <cell r="Y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I42">
            <v>0</v>
          </cell>
          <cell r="J42">
            <v>0</v>
          </cell>
          <cell r="M42">
            <v>0</v>
          </cell>
          <cell r="S42">
            <v>0</v>
          </cell>
          <cell r="Y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I43">
            <v>0</v>
          </cell>
          <cell r="J43">
            <v>0</v>
          </cell>
          <cell r="M43">
            <v>0</v>
          </cell>
          <cell r="S43">
            <v>0</v>
          </cell>
          <cell r="Y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I44">
            <v>0</v>
          </cell>
          <cell r="J44">
            <v>0</v>
          </cell>
          <cell r="M44">
            <v>0</v>
          </cell>
          <cell r="S44">
            <v>0</v>
          </cell>
          <cell r="Y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I45">
            <v>0</v>
          </cell>
          <cell r="J45">
            <v>0</v>
          </cell>
          <cell r="M45">
            <v>0</v>
          </cell>
          <cell r="S45">
            <v>0</v>
          </cell>
          <cell r="Y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I46">
            <v>0</v>
          </cell>
          <cell r="J46">
            <v>0</v>
          </cell>
          <cell r="M46">
            <v>0</v>
          </cell>
          <cell r="S46">
            <v>0</v>
          </cell>
          <cell r="Y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I47">
            <v>0</v>
          </cell>
          <cell r="J47">
            <v>0</v>
          </cell>
          <cell r="M47">
            <v>0</v>
          </cell>
          <cell r="S47">
            <v>0</v>
          </cell>
          <cell r="Y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I48">
            <v>0</v>
          </cell>
          <cell r="J48">
            <v>0</v>
          </cell>
          <cell r="M48">
            <v>0</v>
          </cell>
          <cell r="S48">
            <v>0</v>
          </cell>
          <cell r="Y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I49">
            <v>0</v>
          </cell>
          <cell r="J49">
            <v>0</v>
          </cell>
          <cell r="M49">
            <v>0</v>
          </cell>
          <cell r="S49">
            <v>0</v>
          </cell>
          <cell r="Y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I50">
            <v>0</v>
          </cell>
          <cell r="J50">
            <v>0</v>
          </cell>
          <cell r="M50">
            <v>0</v>
          </cell>
          <cell r="S50">
            <v>0</v>
          </cell>
          <cell r="Y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I51">
            <v>0</v>
          </cell>
          <cell r="J51">
            <v>0</v>
          </cell>
          <cell r="M51">
            <v>0</v>
          </cell>
          <cell r="S51">
            <v>0</v>
          </cell>
          <cell r="Y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I52">
            <v>0</v>
          </cell>
          <cell r="J52">
            <v>0</v>
          </cell>
          <cell r="M52">
            <v>0</v>
          </cell>
          <cell r="S52">
            <v>0</v>
          </cell>
          <cell r="Y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I53">
            <v>0</v>
          </cell>
          <cell r="J53">
            <v>0</v>
          </cell>
          <cell r="M53">
            <v>0</v>
          </cell>
          <cell r="S53">
            <v>0</v>
          </cell>
          <cell r="Y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I54">
            <v>0</v>
          </cell>
          <cell r="J54">
            <v>0</v>
          </cell>
          <cell r="M54">
            <v>0</v>
          </cell>
          <cell r="S54">
            <v>0</v>
          </cell>
          <cell r="Y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I55">
            <v>0</v>
          </cell>
          <cell r="J55">
            <v>0</v>
          </cell>
          <cell r="M55">
            <v>0</v>
          </cell>
          <cell r="S55">
            <v>0</v>
          </cell>
          <cell r="Y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I56">
            <v>0</v>
          </cell>
          <cell r="J56">
            <v>0</v>
          </cell>
          <cell r="M56">
            <v>0</v>
          </cell>
          <cell r="S56">
            <v>0</v>
          </cell>
          <cell r="Y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I57">
            <v>0</v>
          </cell>
          <cell r="J57">
            <v>0</v>
          </cell>
          <cell r="M57">
            <v>0</v>
          </cell>
          <cell r="S57">
            <v>0</v>
          </cell>
          <cell r="Y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I58">
            <v>0</v>
          </cell>
          <cell r="J58">
            <v>0</v>
          </cell>
          <cell r="M58">
            <v>0</v>
          </cell>
          <cell r="S58">
            <v>0</v>
          </cell>
          <cell r="Y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I59">
            <v>0</v>
          </cell>
          <cell r="J59">
            <v>0</v>
          </cell>
          <cell r="M59">
            <v>0</v>
          </cell>
          <cell r="S59">
            <v>0</v>
          </cell>
          <cell r="Y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I60">
            <v>0</v>
          </cell>
          <cell r="J60">
            <v>0</v>
          </cell>
          <cell r="M60">
            <v>0</v>
          </cell>
          <cell r="S60">
            <v>0</v>
          </cell>
          <cell r="Y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I61">
            <v>0</v>
          </cell>
          <cell r="J61">
            <v>0</v>
          </cell>
          <cell r="M61">
            <v>0</v>
          </cell>
          <cell r="S61">
            <v>0</v>
          </cell>
          <cell r="Y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I62">
            <v>0</v>
          </cell>
          <cell r="J62">
            <v>0</v>
          </cell>
          <cell r="M62">
            <v>0</v>
          </cell>
          <cell r="S62">
            <v>0</v>
          </cell>
          <cell r="Y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I63">
            <v>0</v>
          </cell>
          <cell r="J63">
            <v>0</v>
          </cell>
          <cell r="M63">
            <v>0</v>
          </cell>
          <cell r="S63">
            <v>0</v>
          </cell>
          <cell r="Y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I64">
            <v>0</v>
          </cell>
          <cell r="J64">
            <v>0</v>
          </cell>
          <cell r="M64">
            <v>0</v>
          </cell>
          <cell r="S64">
            <v>0</v>
          </cell>
          <cell r="Y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I65">
            <v>0</v>
          </cell>
          <cell r="J65">
            <v>0</v>
          </cell>
          <cell r="M65">
            <v>0</v>
          </cell>
          <cell r="S65">
            <v>0</v>
          </cell>
          <cell r="Y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I66">
            <v>0</v>
          </cell>
          <cell r="J66">
            <v>0</v>
          </cell>
          <cell r="M66">
            <v>0</v>
          </cell>
          <cell r="S66">
            <v>0</v>
          </cell>
          <cell r="Y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I67">
            <v>0</v>
          </cell>
          <cell r="J67">
            <v>0</v>
          </cell>
          <cell r="M67">
            <v>0</v>
          </cell>
          <cell r="S67">
            <v>0</v>
          </cell>
          <cell r="Y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I68">
            <v>0</v>
          </cell>
          <cell r="J68">
            <v>0</v>
          </cell>
          <cell r="M68">
            <v>0</v>
          </cell>
          <cell r="S68">
            <v>0</v>
          </cell>
          <cell r="Y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I69">
            <v>0</v>
          </cell>
          <cell r="J69">
            <v>0</v>
          </cell>
          <cell r="M69">
            <v>0</v>
          </cell>
          <cell r="S69">
            <v>0</v>
          </cell>
          <cell r="Y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I70">
            <v>0</v>
          </cell>
          <cell r="J70">
            <v>0</v>
          </cell>
          <cell r="M70">
            <v>0</v>
          </cell>
          <cell r="S70">
            <v>0</v>
          </cell>
          <cell r="Y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I71">
            <v>0</v>
          </cell>
          <cell r="J71">
            <v>0</v>
          </cell>
          <cell r="M71">
            <v>0</v>
          </cell>
          <cell r="S71">
            <v>0</v>
          </cell>
          <cell r="Y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I72">
            <v>0</v>
          </cell>
          <cell r="J72">
            <v>0</v>
          </cell>
          <cell r="M72">
            <v>0</v>
          </cell>
          <cell r="S72">
            <v>0</v>
          </cell>
          <cell r="Y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I73">
            <v>0</v>
          </cell>
          <cell r="J73">
            <v>0</v>
          </cell>
          <cell r="M73">
            <v>0</v>
          </cell>
          <cell r="S73">
            <v>0</v>
          </cell>
          <cell r="Y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I74">
            <v>0</v>
          </cell>
          <cell r="J74">
            <v>0</v>
          </cell>
          <cell r="M74">
            <v>0</v>
          </cell>
          <cell r="S74">
            <v>0</v>
          </cell>
          <cell r="Y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I75">
            <v>0</v>
          </cell>
          <cell r="J75">
            <v>0</v>
          </cell>
          <cell r="M75">
            <v>0</v>
          </cell>
          <cell r="S75">
            <v>0</v>
          </cell>
          <cell r="Y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I76">
            <v>0</v>
          </cell>
          <cell r="J76">
            <v>0</v>
          </cell>
          <cell r="M76">
            <v>0</v>
          </cell>
          <cell r="S76">
            <v>0</v>
          </cell>
          <cell r="Y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I77">
            <v>0</v>
          </cell>
          <cell r="J77">
            <v>0</v>
          </cell>
          <cell r="M77">
            <v>0</v>
          </cell>
          <cell r="S77">
            <v>0</v>
          </cell>
          <cell r="U77">
            <v>2</v>
          </cell>
          <cell r="V77">
            <v>10</v>
          </cell>
          <cell r="Y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I78">
            <v>0</v>
          </cell>
          <cell r="J78">
            <v>0</v>
          </cell>
          <cell r="M78">
            <v>0</v>
          </cell>
          <cell r="S78">
            <v>0</v>
          </cell>
          <cell r="U78">
            <v>2</v>
          </cell>
          <cell r="V78">
            <v>10</v>
          </cell>
          <cell r="Y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I79">
            <v>0</v>
          </cell>
          <cell r="J79">
            <v>0</v>
          </cell>
          <cell r="M79">
            <v>0</v>
          </cell>
          <cell r="S79">
            <v>0</v>
          </cell>
          <cell r="U79">
            <v>2</v>
          </cell>
          <cell r="V79">
            <v>10</v>
          </cell>
          <cell r="Y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I80">
            <v>0</v>
          </cell>
          <cell r="J80">
            <v>0</v>
          </cell>
          <cell r="M80">
            <v>0</v>
          </cell>
          <cell r="S80">
            <v>0</v>
          </cell>
          <cell r="U80">
            <v>2</v>
          </cell>
          <cell r="V80">
            <v>10</v>
          </cell>
          <cell r="Y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I81">
            <v>0</v>
          </cell>
          <cell r="J81">
            <v>0</v>
          </cell>
          <cell r="M81">
            <v>0</v>
          </cell>
          <cell r="S81">
            <v>0</v>
          </cell>
          <cell r="U81">
            <v>2</v>
          </cell>
          <cell r="V81">
            <v>10</v>
          </cell>
          <cell r="Y81">
            <v>0</v>
          </cell>
          <cell r="AA81">
            <v>2</v>
          </cell>
          <cell r="AB81">
            <v>10</v>
          </cell>
          <cell r="AG81">
            <v>0</v>
          </cell>
          <cell r="AH81">
            <v>0</v>
          </cell>
          <cell r="AI81">
            <v>0</v>
          </cell>
        </row>
        <row r="82">
          <cell r="I82">
            <v>0</v>
          </cell>
          <cell r="J82">
            <v>0</v>
          </cell>
          <cell r="M82">
            <v>0</v>
          </cell>
          <cell r="S82">
            <v>0</v>
          </cell>
          <cell r="U82">
            <v>2</v>
          </cell>
          <cell r="V82">
            <v>10</v>
          </cell>
          <cell r="Y82">
            <v>0</v>
          </cell>
          <cell r="AA82">
            <v>2</v>
          </cell>
          <cell r="AB82">
            <v>10</v>
          </cell>
          <cell r="AG82">
            <v>0</v>
          </cell>
          <cell r="AH82">
            <v>0</v>
          </cell>
          <cell r="AI82">
            <v>0</v>
          </cell>
        </row>
        <row r="83">
          <cell r="I83">
            <v>0</v>
          </cell>
          <cell r="J83">
            <v>0</v>
          </cell>
          <cell r="M83">
            <v>0</v>
          </cell>
          <cell r="S83">
            <v>0</v>
          </cell>
          <cell r="U83">
            <v>2</v>
          </cell>
          <cell r="V83">
            <v>10</v>
          </cell>
          <cell r="Y83">
            <v>0</v>
          </cell>
          <cell r="AA83">
            <v>2</v>
          </cell>
          <cell r="AB83">
            <v>10</v>
          </cell>
          <cell r="AG83">
            <v>0</v>
          </cell>
          <cell r="AH83">
            <v>0</v>
          </cell>
          <cell r="AI83">
            <v>0</v>
          </cell>
        </row>
        <row r="84">
          <cell r="I84">
            <v>0</v>
          </cell>
          <cell r="J84">
            <v>0</v>
          </cell>
          <cell r="M84">
            <v>0</v>
          </cell>
          <cell r="S84">
            <v>0</v>
          </cell>
          <cell r="U84">
            <v>2</v>
          </cell>
          <cell r="V84">
            <v>10</v>
          </cell>
          <cell r="Y84">
            <v>0</v>
          </cell>
          <cell r="AA84">
            <v>2</v>
          </cell>
          <cell r="AB84">
            <v>10</v>
          </cell>
          <cell r="AG84">
            <v>0</v>
          </cell>
          <cell r="AH84">
            <v>0</v>
          </cell>
          <cell r="AI84">
            <v>0</v>
          </cell>
        </row>
        <row r="85">
          <cell r="I85">
            <v>0</v>
          </cell>
          <cell r="J85">
            <v>0</v>
          </cell>
          <cell r="M85">
            <v>0</v>
          </cell>
          <cell r="S85">
            <v>0</v>
          </cell>
          <cell r="U85">
            <v>2</v>
          </cell>
          <cell r="V85">
            <v>10</v>
          </cell>
          <cell r="Y85">
            <v>0</v>
          </cell>
          <cell r="AA85">
            <v>2</v>
          </cell>
          <cell r="AB85">
            <v>10</v>
          </cell>
          <cell r="AG85">
            <v>0</v>
          </cell>
          <cell r="AH85">
            <v>0</v>
          </cell>
          <cell r="AI85">
            <v>0</v>
          </cell>
        </row>
        <row r="86">
          <cell r="I86">
            <v>0</v>
          </cell>
          <cell r="J86">
            <v>0</v>
          </cell>
          <cell r="M86">
            <v>0</v>
          </cell>
          <cell r="S86">
            <v>0</v>
          </cell>
          <cell r="U86">
            <v>2</v>
          </cell>
          <cell r="V86">
            <v>10</v>
          </cell>
          <cell r="Y86">
            <v>0</v>
          </cell>
          <cell r="AA86">
            <v>2</v>
          </cell>
          <cell r="AB86">
            <v>10</v>
          </cell>
          <cell r="AG86">
            <v>0</v>
          </cell>
          <cell r="AH86">
            <v>0</v>
          </cell>
          <cell r="AI86">
            <v>0</v>
          </cell>
        </row>
        <row r="87">
          <cell r="I87">
            <v>0</v>
          </cell>
          <cell r="J87">
            <v>0</v>
          </cell>
          <cell r="M87">
            <v>0</v>
          </cell>
          <cell r="S87">
            <v>0</v>
          </cell>
          <cell r="U87">
            <v>2</v>
          </cell>
          <cell r="V87">
            <v>10</v>
          </cell>
          <cell r="Y87">
            <v>0</v>
          </cell>
          <cell r="AA87">
            <v>2</v>
          </cell>
          <cell r="AB87">
            <v>10</v>
          </cell>
          <cell r="AG87">
            <v>0</v>
          </cell>
          <cell r="AH87">
            <v>0</v>
          </cell>
          <cell r="AI87">
            <v>0</v>
          </cell>
        </row>
        <row r="88">
          <cell r="I88">
            <v>0</v>
          </cell>
          <cell r="J88">
            <v>0</v>
          </cell>
          <cell r="M88">
            <v>0</v>
          </cell>
          <cell r="S88">
            <v>0</v>
          </cell>
          <cell r="U88">
            <v>2</v>
          </cell>
          <cell r="V88">
            <v>10</v>
          </cell>
          <cell r="Y88">
            <v>0</v>
          </cell>
          <cell r="AA88">
            <v>2</v>
          </cell>
          <cell r="AB88">
            <v>10</v>
          </cell>
          <cell r="AG88">
            <v>0</v>
          </cell>
          <cell r="AH88">
            <v>0</v>
          </cell>
          <cell r="AI88">
            <v>0</v>
          </cell>
        </row>
        <row r="89">
          <cell r="I89">
            <v>0</v>
          </cell>
          <cell r="J89">
            <v>0</v>
          </cell>
          <cell r="M89">
            <v>0</v>
          </cell>
          <cell r="S89">
            <v>0</v>
          </cell>
          <cell r="U89">
            <v>2</v>
          </cell>
          <cell r="V89">
            <v>10</v>
          </cell>
          <cell r="Y89">
            <v>0</v>
          </cell>
          <cell r="AA89">
            <v>2</v>
          </cell>
          <cell r="AB89">
            <v>10</v>
          </cell>
          <cell r="AG89">
            <v>0</v>
          </cell>
          <cell r="AH89">
            <v>0</v>
          </cell>
          <cell r="AI89">
            <v>0</v>
          </cell>
        </row>
        <row r="90">
          <cell r="I90">
            <v>0</v>
          </cell>
          <cell r="J90">
            <v>0</v>
          </cell>
          <cell r="M90">
            <v>0</v>
          </cell>
          <cell r="S90">
            <v>0</v>
          </cell>
          <cell r="U90">
            <v>2</v>
          </cell>
          <cell r="V90">
            <v>10</v>
          </cell>
          <cell r="Y90">
            <v>0</v>
          </cell>
          <cell r="AA90">
            <v>2</v>
          </cell>
          <cell r="AB90">
            <v>10</v>
          </cell>
          <cell r="AG90">
            <v>0</v>
          </cell>
          <cell r="AH90">
            <v>0</v>
          </cell>
          <cell r="AI90">
            <v>0</v>
          </cell>
        </row>
        <row r="91">
          <cell r="I91">
            <v>0</v>
          </cell>
          <cell r="J91">
            <v>0</v>
          </cell>
          <cell r="M91">
            <v>0</v>
          </cell>
          <cell r="S91">
            <v>0</v>
          </cell>
          <cell r="U91">
            <v>2</v>
          </cell>
          <cell r="V91">
            <v>10</v>
          </cell>
          <cell r="Y91">
            <v>0</v>
          </cell>
          <cell r="AA91">
            <v>2</v>
          </cell>
          <cell r="AB91">
            <v>10</v>
          </cell>
          <cell r="AG91">
            <v>0</v>
          </cell>
          <cell r="AH91">
            <v>0</v>
          </cell>
          <cell r="AI91">
            <v>0</v>
          </cell>
        </row>
        <row r="92">
          <cell r="I92">
            <v>0</v>
          </cell>
          <cell r="J92">
            <v>0</v>
          </cell>
          <cell r="M92">
            <v>0</v>
          </cell>
          <cell r="S92">
            <v>0</v>
          </cell>
          <cell r="U92">
            <v>2</v>
          </cell>
          <cell r="V92">
            <v>10</v>
          </cell>
          <cell r="Y92">
            <v>0</v>
          </cell>
          <cell r="AA92">
            <v>2</v>
          </cell>
          <cell r="AB92">
            <v>10</v>
          </cell>
          <cell r="AG92">
            <v>0</v>
          </cell>
          <cell r="AH92">
            <v>0</v>
          </cell>
          <cell r="AI92">
            <v>0</v>
          </cell>
        </row>
        <row r="93">
          <cell r="I93">
            <v>0</v>
          </cell>
          <cell r="J93">
            <v>0</v>
          </cell>
          <cell r="M93">
            <v>0</v>
          </cell>
          <cell r="S93">
            <v>0</v>
          </cell>
          <cell r="U93">
            <v>2</v>
          </cell>
          <cell r="V93">
            <v>10</v>
          </cell>
          <cell r="Y93">
            <v>0</v>
          </cell>
          <cell r="AA93">
            <v>2</v>
          </cell>
          <cell r="AB93">
            <v>10</v>
          </cell>
          <cell r="AG93">
            <v>0</v>
          </cell>
          <cell r="AH93">
            <v>0</v>
          </cell>
          <cell r="AI93">
            <v>0</v>
          </cell>
        </row>
        <row r="94">
          <cell r="I94">
            <v>0</v>
          </cell>
          <cell r="J94">
            <v>0</v>
          </cell>
          <cell r="M94">
            <v>0</v>
          </cell>
          <cell r="S94">
            <v>0</v>
          </cell>
          <cell r="U94">
            <v>2</v>
          </cell>
          <cell r="V94">
            <v>10</v>
          </cell>
          <cell r="Y94">
            <v>0</v>
          </cell>
          <cell r="AA94">
            <v>2</v>
          </cell>
          <cell r="AB94">
            <v>10</v>
          </cell>
          <cell r="AG94">
            <v>0</v>
          </cell>
          <cell r="AH94">
            <v>0</v>
          </cell>
          <cell r="AI94">
            <v>0</v>
          </cell>
        </row>
        <row r="95">
          <cell r="I95">
            <v>0</v>
          </cell>
          <cell r="J95">
            <v>0</v>
          </cell>
          <cell r="M95">
            <v>0</v>
          </cell>
          <cell r="S95">
            <v>0</v>
          </cell>
          <cell r="U95">
            <v>2</v>
          </cell>
          <cell r="V95">
            <v>10</v>
          </cell>
          <cell r="Y95">
            <v>0</v>
          </cell>
          <cell r="AA95">
            <v>2</v>
          </cell>
          <cell r="AB95">
            <v>10</v>
          </cell>
          <cell r="AG95">
            <v>0</v>
          </cell>
          <cell r="AH95">
            <v>0</v>
          </cell>
          <cell r="AI95">
            <v>0</v>
          </cell>
        </row>
        <row r="96">
          <cell r="I96">
            <v>0</v>
          </cell>
          <cell r="J96">
            <v>0</v>
          </cell>
          <cell r="M96">
            <v>0</v>
          </cell>
          <cell r="S96">
            <v>0</v>
          </cell>
          <cell r="U96">
            <v>2</v>
          </cell>
          <cell r="V96">
            <v>10</v>
          </cell>
          <cell r="Y96">
            <v>0</v>
          </cell>
          <cell r="AA96">
            <v>2</v>
          </cell>
          <cell r="AB96">
            <v>10</v>
          </cell>
          <cell r="AG96">
            <v>0</v>
          </cell>
          <cell r="AH96">
            <v>0</v>
          </cell>
          <cell r="AI96">
            <v>0</v>
          </cell>
        </row>
        <row r="97">
          <cell r="I97">
            <v>0</v>
          </cell>
          <cell r="J97">
            <v>0</v>
          </cell>
          <cell r="M97">
            <v>0</v>
          </cell>
          <cell r="S97">
            <v>0</v>
          </cell>
          <cell r="U97">
            <v>2</v>
          </cell>
          <cell r="V97">
            <v>10</v>
          </cell>
          <cell r="Y97">
            <v>0</v>
          </cell>
          <cell r="AA97">
            <v>2</v>
          </cell>
          <cell r="AB97">
            <v>10</v>
          </cell>
          <cell r="AG97">
            <v>0</v>
          </cell>
          <cell r="AH97">
            <v>0</v>
          </cell>
          <cell r="AI97">
            <v>0</v>
          </cell>
        </row>
        <row r="98">
          <cell r="I98">
            <v>0</v>
          </cell>
          <cell r="J98">
            <v>0</v>
          </cell>
          <cell r="M98">
            <v>0</v>
          </cell>
          <cell r="S98">
            <v>0</v>
          </cell>
          <cell r="U98">
            <v>2</v>
          </cell>
          <cell r="V98">
            <v>10</v>
          </cell>
          <cell r="Y98">
            <v>0</v>
          </cell>
          <cell r="AA98">
            <v>2</v>
          </cell>
          <cell r="AB98">
            <v>10</v>
          </cell>
          <cell r="AG98">
            <v>0</v>
          </cell>
          <cell r="AH98">
            <v>0</v>
          </cell>
          <cell r="AI98">
            <v>0</v>
          </cell>
        </row>
        <row r="99">
          <cell r="I99">
            <v>0</v>
          </cell>
          <cell r="J99">
            <v>0</v>
          </cell>
          <cell r="M99">
            <v>0</v>
          </cell>
          <cell r="S99">
            <v>0</v>
          </cell>
          <cell r="U99">
            <v>2</v>
          </cell>
          <cell r="V99">
            <v>10</v>
          </cell>
          <cell r="Y99">
            <v>0</v>
          </cell>
          <cell r="AA99">
            <v>2</v>
          </cell>
          <cell r="AB99">
            <v>10</v>
          </cell>
          <cell r="AG99">
            <v>0</v>
          </cell>
          <cell r="AH99">
            <v>0</v>
          </cell>
          <cell r="AI99">
            <v>0</v>
          </cell>
        </row>
        <row r="100">
          <cell r="I100">
            <v>0</v>
          </cell>
          <cell r="J100">
            <v>0</v>
          </cell>
          <cell r="M100">
            <v>0</v>
          </cell>
          <cell r="S100">
            <v>0</v>
          </cell>
          <cell r="U100">
            <v>2</v>
          </cell>
          <cell r="V100">
            <v>10</v>
          </cell>
          <cell r="Y100">
            <v>0</v>
          </cell>
          <cell r="AA100">
            <v>2</v>
          </cell>
          <cell r="AB100">
            <v>10</v>
          </cell>
          <cell r="AG100">
            <v>0</v>
          </cell>
          <cell r="AH100">
            <v>0</v>
          </cell>
          <cell r="AI100">
            <v>0</v>
          </cell>
        </row>
        <row r="101">
          <cell r="I101">
            <v>0</v>
          </cell>
          <cell r="J101">
            <v>0</v>
          </cell>
          <cell r="M101">
            <v>0</v>
          </cell>
          <cell r="S101">
            <v>0</v>
          </cell>
          <cell r="U101">
            <v>2</v>
          </cell>
          <cell r="V101">
            <v>10</v>
          </cell>
          <cell r="Y101">
            <v>0</v>
          </cell>
          <cell r="AA101">
            <v>2</v>
          </cell>
          <cell r="AB101">
            <v>10</v>
          </cell>
          <cell r="AG101">
            <v>0</v>
          </cell>
          <cell r="AH101">
            <v>0</v>
          </cell>
          <cell r="AI101">
            <v>0</v>
          </cell>
        </row>
        <row r="102">
          <cell r="I102">
            <v>0</v>
          </cell>
          <cell r="J102">
            <v>0</v>
          </cell>
          <cell r="M102">
            <v>0</v>
          </cell>
          <cell r="S102">
            <v>0</v>
          </cell>
          <cell r="U102">
            <v>2</v>
          </cell>
          <cell r="V102">
            <v>10</v>
          </cell>
          <cell r="Y102">
            <v>0</v>
          </cell>
          <cell r="AA102">
            <v>2</v>
          </cell>
          <cell r="AB102">
            <v>10</v>
          </cell>
          <cell r="AG102">
            <v>0</v>
          </cell>
          <cell r="AH102">
            <v>0</v>
          </cell>
          <cell r="AI102">
            <v>0</v>
          </cell>
        </row>
        <row r="103">
          <cell r="I103">
            <v>0</v>
          </cell>
          <cell r="J103">
            <v>0</v>
          </cell>
          <cell r="M103">
            <v>0</v>
          </cell>
          <cell r="S103">
            <v>0</v>
          </cell>
          <cell r="U103">
            <v>2</v>
          </cell>
          <cell r="V103">
            <v>10</v>
          </cell>
          <cell r="Y103">
            <v>0</v>
          </cell>
          <cell r="AA103">
            <v>2</v>
          </cell>
          <cell r="AB103">
            <v>10</v>
          </cell>
          <cell r="AG103">
            <v>0</v>
          </cell>
          <cell r="AH103">
            <v>0</v>
          </cell>
          <cell r="AI103">
            <v>0</v>
          </cell>
        </row>
        <row r="104">
          <cell r="I104">
            <v>0</v>
          </cell>
          <cell r="J104">
            <v>0</v>
          </cell>
          <cell r="M104">
            <v>0</v>
          </cell>
          <cell r="S104">
            <v>0</v>
          </cell>
          <cell r="U104">
            <v>2</v>
          </cell>
          <cell r="V104">
            <v>10</v>
          </cell>
          <cell r="Y104">
            <v>0</v>
          </cell>
          <cell r="AA104">
            <v>2</v>
          </cell>
          <cell r="AB104">
            <v>10</v>
          </cell>
          <cell r="AG104">
            <v>0</v>
          </cell>
          <cell r="AH104">
            <v>0</v>
          </cell>
          <cell r="AI104">
            <v>0</v>
          </cell>
        </row>
        <row r="105">
          <cell r="I105">
            <v>0</v>
          </cell>
          <cell r="J105">
            <v>0</v>
          </cell>
          <cell r="M105">
            <v>0</v>
          </cell>
          <cell r="S105">
            <v>0</v>
          </cell>
          <cell r="U105">
            <v>2</v>
          </cell>
          <cell r="V105">
            <v>10</v>
          </cell>
          <cell r="Y105">
            <v>0</v>
          </cell>
          <cell r="AA105">
            <v>2</v>
          </cell>
          <cell r="AB105">
            <v>10</v>
          </cell>
          <cell r="AG105">
            <v>0</v>
          </cell>
          <cell r="AH105">
            <v>0</v>
          </cell>
          <cell r="AI105">
            <v>0</v>
          </cell>
        </row>
        <row r="106">
          <cell r="I106">
            <v>0</v>
          </cell>
          <cell r="J106">
            <v>0</v>
          </cell>
          <cell r="M106">
            <v>0</v>
          </cell>
          <cell r="S106">
            <v>0</v>
          </cell>
          <cell r="U106">
            <v>2</v>
          </cell>
          <cell r="V106">
            <v>10</v>
          </cell>
          <cell r="Y106">
            <v>0</v>
          </cell>
          <cell r="AA106">
            <v>2</v>
          </cell>
          <cell r="AB106">
            <v>10</v>
          </cell>
          <cell r="AG106">
            <v>0</v>
          </cell>
          <cell r="AH106">
            <v>0</v>
          </cell>
          <cell r="AI106">
            <v>0</v>
          </cell>
        </row>
        <row r="107">
          <cell r="I107">
            <v>0</v>
          </cell>
          <cell r="J107">
            <v>0</v>
          </cell>
          <cell r="M107">
            <v>0</v>
          </cell>
          <cell r="S107">
            <v>0</v>
          </cell>
          <cell r="U107">
            <v>2</v>
          </cell>
          <cell r="V107">
            <v>10</v>
          </cell>
          <cell r="Y107">
            <v>0</v>
          </cell>
          <cell r="AA107">
            <v>2</v>
          </cell>
          <cell r="AB107">
            <v>10</v>
          </cell>
          <cell r="AG107">
            <v>0</v>
          </cell>
          <cell r="AH107">
            <v>0</v>
          </cell>
          <cell r="AI107">
            <v>0</v>
          </cell>
        </row>
        <row r="108">
          <cell r="I108">
            <v>0</v>
          </cell>
          <cell r="J108">
            <v>0</v>
          </cell>
          <cell r="M108">
            <v>0</v>
          </cell>
          <cell r="S108">
            <v>0</v>
          </cell>
          <cell r="U108">
            <v>2</v>
          </cell>
          <cell r="V108">
            <v>10</v>
          </cell>
          <cell r="Y108">
            <v>0</v>
          </cell>
          <cell r="AA108">
            <v>2</v>
          </cell>
          <cell r="AB108">
            <v>10</v>
          </cell>
          <cell r="AG108">
            <v>0</v>
          </cell>
          <cell r="AH108">
            <v>0</v>
          </cell>
          <cell r="AI108">
            <v>0</v>
          </cell>
        </row>
        <row r="109">
          <cell r="I109">
            <v>0</v>
          </cell>
          <cell r="J109">
            <v>0</v>
          </cell>
          <cell r="M109">
            <v>0</v>
          </cell>
          <cell r="S109">
            <v>0</v>
          </cell>
          <cell r="U109">
            <v>2</v>
          </cell>
          <cell r="V109">
            <v>10</v>
          </cell>
          <cell r="Y109">
            <v>0</v>
          </cell>
          <cell r="AA109">
            <v>2</v>
          </cell>
          <cell r="AB109">
            <v>10</v>
          </cell>
          <cell r="AG109">
            <v>0</v>
          </cell>
          <cell r="AH109">
            <v>0</v>
          </cell>
          <cell r="AI109">
            <v>0</v>
          </cell>
        </row>
        <row r="110">
          <cell r="I110">
            <v>0</v>
          </cell>
          <cell r="J110">
            <v>0</v>
          </cell>
          <cell r="M110">
            <v>0</v>
          </cell>
          <cell r="S110">
            <v>0</v>
          </cell>
          <cell r="U110">
            <v>2</v>
          </cell>
          <cell r="V110">
            <v>10</v>
          </cell>
          <cell r="Y110">
            <v>0</v>
          </cell>
          <cell r="AA110">
            <v>2</v>
          </cell>
          <cell r="AB110">
            <v>10</v>
          </cell>
          <cell r="AG110">
            <v>0</v>
          </cell>
          <cell r="AH110">
            <v>0</v>
          </cell>
          <cell r="AI110">
            <v>0</v>
          </cell>
        </row>
        <row r="111">
          <cell r="I111">
            <v>0</v>
          </cell>
          <cell r="J111">
            <v>0</v>
          </cell>
          <cell r="M111">
            <v>0</v>
          </cell>
          <cell r="S111">
            <v>0</v>
          </cell>
          <cell r="U111">
            <v>2</v>
          </cell>
          <cell r="V111">
            <v>10</v>
          </cell>
          <cell r="Y111">
            <v>0</v>
          </cell>
          <cell r="AA111">
            <v>2</v>
          </cell>
          <cell r="AB111">
            <v>10</v>
          </cell>
          <cell r="AG111">
            <v>0</v>
          </cell>
          <cell r="AH111">
            <v>0</v>
          </cell>
          <cell r="AI111">
            <v>0</v>
          </cell>
        </row>
        <row r="112">
          <cell r="I112">
            <v>0</v>
          </cell>
          <cell r="J112">
            <v>0</v>
          </cell>
          <cell r="M112">
            <v>0</v>
          </cell>
          <cell r="S112">
            <v>0</v>
          </cell>
          <cell r="U112">
            <v>2</v>
          </cell>
          <cell r="V112">
            <v>10</v>
          </cell>
          <cell r="Y112">
            <v>0</v>
          </cell>
          <cell r="AA112">
            <v>2</v>
          </cell>
          <cell r="AB112">
            <v>10</v>
          </cell>
          <cell r="AG112">
            <v>0</v>
          </cell>
          <cell r="AH112">
            <v>0</v>
          </cell>
          <cell r="AI112">
            <v>0</v>
          </cell>
        </row>
        <row r="113">
          <cell r="I113">
            <v>0</v>
          </cell>
          <cell r="J113">
            <v>0</v>
          </cell>
          <cell r="M113">
            <v>0</v>
          </cell>
          <cell r="S113">
            <v>0</v>
          </cell>
          <cell r="U113">
            <v>2</v>
          </cell>
          <cell r="V113">
            <v>10</v>
          </cell>
          <cell r="Y113">
            <v>0</v>
          </cell>
          <cell r="AA113">
            <v>2</v>
          </cell>
          <cell r="AB113">
            <v>10</v>
          </cell>
          <cell r="AG113">
            <v>0</v>
          </cell>
          <cell r="AH113">
            <v>0</v>
          </cell>
          <cell r="AI113">
            <v>0</v>
          </cell>
        </row>
        <row r="114">
          <cell r="I114">
            <v>0</v>
          </cell>
          <cell r="J114">
            <v>0</v>
          </cell>
          <cell r="M114">
            <v>0</v>
          </cell>
          <cell r="S114">
            <v>0</v>
          </cell>
          <cell r="U114">
            <v>2</v>
          </cell>
          <cell r="V114">
            <v>10</v>
          </cell>
          <cell r="Y114">
            <v>0</v>
          </cell>
          <cell r="AA114">
            <v>2</v>
          </cell>
          <cell r="AB114">
            <v>10</v>
          </cell>
          <cell r="AG114">
            <v>0</v>
          </cell>
          <cell r="AH114">
            <v>0</v>
          </cell>
          <cell r="AI114">
            <v>0</v>
          </cell>
        </row>
        <row r="115">
          <cell r="I115">
            <v>0</v>
          </cell>
          <cell r="J115">
            <v>0</v>
          </cell>
          <cell r="M115">
            <v>0</v>
          </cell>
          <cell r="S115">
            <v>0</v>
          </cell>
          <cell r="U115">
            <v>2</v>
          </cell>
          <cell r="V115">
            <v>10</v>
          </cell>
          <cell r="Y115">
            <v>0</v>
          </cell>
          <cell r="AA115">
            <v>2</v>
          </cell>
          <cell r="AB115">
            <v>10</v>
          </cell>
          <cell r="AG115">
            <v>0</v>
          </cell>
          <cell r="AH115">
            <v>0</v>
          </cell>
          <cell r="AI115">
            <v>0</v>
          </cell>
        </row>
        <row r="116">
          <cell r="I116">
            <v>0</v>
          </cell>
          <cell r="J116">
            <v>0</v>
          </cell>
          <cell r="M116">
            <v>0</v>
          </cell>
          <cell r="S116">
            <v>0</v>
          </cell>
          <cell r="U116">
            <v>2</v>
          </cell>
          <cell r="V116">
            <v>10</v>
          </cell>
          <cell r="Y116">
            <v>0</v>
          </cell>
          <cell r="AA116">
            <v>2</v>
          </cell>
          <cell r="AB116">
            <v>10</v>
          </cell>
          <cell r="AG116">
            <v>0</v>
          </cell>
          <cell r="AH116">
            <v>0</v>
          </cell>
          <cell r="AI116">
            <v>0</v>
          </cell>
        </row>
        <row r="117">
          <cell r="I117">
            <v>0</v>
          </cell>
          <cell r="J117">
            <v>0</v>
          </cell>
          <cell r="M117">
            <v>0</v>
          </cell>
          <cell r="S117">
            <v>0</v>
          </cell>
          <cell r="U117">
            <v>2</v>
          </cell>
          <cell r="V117">
            <v>10</v>
          </cell>
          <cell r="Y117">
            <v>0</v>
          </cell>
          <cell r="AA117">
            <v>2</v>
          </cell>
          <cell r="AB117">
            <v>10</v>
          </cell>
          <cell r="AG117">
            <v>0</v>
          </cell>
          <cell r="AH117">
            <v>0</v>
          </cell>
          <cell r="AI117">
            <v>0</v>
          </cell>
        </row>
        <row r="118">
          <cell r="I118">
            <v>0</v>
          </cell>
          <cell r="J118">
            <v>0</v>
          </cell>
          <cell r="M118">
            <v>0</v>
          </cell>
          <cell r="S118">
            <v>0</v>
          </cell>
          <cell r="U118">
            <v>2</v>
          </cell>
          <cell r="V118">
            <v>10</v>
          </cell>
          <cell r="Y118">
            <v>0</v>
          </cell>
          <cell r="AA118">
            <v>2</v>
          </cell>
          <cell r="AB118">
            <v>10</v>
          </cell>
          <cell r="AG118">
            <v>0</v>
          </cell>
          <cell r="AH118">
            <v>0</v>
          </cell>
          <cell r="AI118">
            <v>0</v>
          </cell>
        </row>
        <row r="119">
          <cell r="I119">
            <v>0</v>
          </cell>
          <cell r="J119">
            <v>0</v>
          </cell>
          <cell r="M119">
            <v>0</v>
          </cell>
          <cell r="S119">
            <v>0</v>
          </cell>
          <cell r="U119">
            <v>2</v>
          </cell>
          <cell r="V119">
            <v>10</v>
          </cell>
          <cell r="Y119">
            <v>0</v>
          </cell>
          <cell r="AA119">
            <v>2</v>
          </cell>
          <cell r="AB119">
            <v>10</v>
          </cell>
          <cell r="AG119">
            <v>0</v>
          </cell>
          <cell r="AH119">
            <v>0</v>
          </cell>
          <cell r="AI119">
            <v>0</v>
          </cell>
        </row>
        <row r="120">
          <cell r="I120">
            <v>0</v>
          </cell>
          <cell r="J120">
            <v>0</v>
          </cell>
          <cell r="M120">
            <v>0</v>
          </cell>
          <cell r="S120">
            <v>0</v>
          </cell>
          <cell r="U120">
            <v>2</v>
          </cell>
          <cell r="V120">
            <v>10</v>
          </cell>
          <cell r="Y120">
            <v>0</v>
          </cell>
          <cell r="AA120">
            <v>2</v>
          </cell>
          <cell r="AB120">
            <v>10</v>
          </cell>
          <cell r="AG120">
            <v>0</v>
          </cell>
          <cell r="AH120">
            <v>0</v>
          </cell>
          <cell r="AI120">
            <v>0</v>
          </cell>
        </row>
        <row r="121">
          <cell r="I121">
            <v>0</v>
          </cell>
          <cell r="J121">
            <v>0</v>
          </cell>
          <cell r="M121">
            <v>0</v>
          </cell>
          <cell r="S121">
            <v>0</v>
          </cell>
          <cell r="U121">
            <v>2</v>
          </cell>
          <cell r="V121">
            <v>10</v>
          </cell>
          <cell r="Y121">
            <v>0</v>
          </cell>
          <cell r="AA121">
            <v>2</v>
          </cell>
          <cell r="AB121">
            <v>10</v>
          </cell>
          <cell r="AG121">
            <v>0</v>
          </cell>
          <cell r="AH121">
            <v>0</v>
          </cell>
          <cell r="AI121">
            <v>0</v>
          </cell>
        </row>
        <row r="122">
          <cell r="I122">
            <v>0</v>
          </cell>
          <cell r="J122">
            <v>0</v>
          </cell>
          <cell r="M122">
            <v>0</v>
          </cell>
          <cell r="S122">
            <v>0</v>
          </cell>
          <cell r="U122">
            <v>2</v>
          </cell>
          <cell r="V122">
            <v>10</v>
          </cell>
          <cell r="Y122">
            <v>0</v>
          </cell>
          <cell r="AA122">
            <v>2</v>
          </cell>
          <cell r="AB122">
            <v>10</v>
          </cell>
          <cell r="AG122">
            <v>0</v>
          </cell>
          <cell r="AH122">
            <v>0</v>
          </cell>
          <cell r="AI122">
            <v>0</v>
          </cell>
        </row>
        <row r="123">
          <cell r="I123">
            <v>0</v>
          </cell>
          <cell r="J123">
            <v>0</v>
          </cell>
          <cell r="M123">
            <v>0</v>
          </cell>
          <cell r="S123">
            <v>0</v>
          </cell>
          <cell r="U123">
            <v>2</v>
          </cell>
          <cell r="V123">
            <v>10</v>
          </cell>
          <cell r="Y123">
            <v>0</v>
          </cell>
          <cell r="AA123">
            <v>2</v>
          </cell>
          <cell r="AB123">
            <v>10</v>
          </cell>
          <cell r="AG123">
            <v>0</v>
          </cell>
          <cell r="AH123">
            <v>0</v>
          </cell>
          <cell r="AI123">
            <v>0</v>
          </cell>
        </row>
        <row r="124">
          <cell r="I124">
            <v>0</v>
          </cell>
          <cell r="J124">
            <v>0</v>
          </cell>
          <cell r="M124">
            <v>0</v>
          </cell>
          <cell r="S124">
            <v>0</v>
          </cell>
          <cell r="U124">
            <v>2</v>
          </cell>
          <cell r="V124">
            <v>10</v>
          </cell>
          <cell r="Y124">
            <v>0</v>
          </cell>
          <cell r="AA124">
            <v>2</v>
          </cell>
          <cell r="AB124">
            <v>10</v>
          </cell>
          <cell r="AG124">
            <v>0</v>
          </cell>
          <cell r="AH124">
            <v>0</v>
          </cell>
          <cell r="AI124">
            <v>0</v>
          </cell>
        </row>
        <row r="125">
          <cell r="I125">
            <v>0</v>
          </cell>
          <cell r="J125">
            <v>0</v>
          </cell>
          <cell r="M125">
            <v>0</v>
          </cell>
          <cell r="S125">
            <v>0</v>
          </cell>
          <cell r="U125">
            <v>2</v>
          </cell>
          <cell r="V125">
            <v>10</v>
          </cell>
          <cell r="Y125">
            <v>0</v>
          </cell>
          <cell r="AA125">
            <v>2</v>
          </cell>
          <cell r="AB125">
            <v>10</v>
          </cell>
          <cell r="AG125">
            <v>0</v>
          </cell>
          <cell r="AH125">
            <v>0</v>
          </cell>
          <cell r="AI125">
            <v>0</v>
          </cell>
        </row>
        <row r="126">
          <cell r="I126">
            <v>0</v>
          </cell>
          <cell r="J126">
            <v>0</v>
          </cell>
          <cell r="M126">
            <v>0</v>
          </cell>
          <cell r="S126">
            <v>0</v>
          </cell>
          <cell r="U126">
            <v>2</v>
          </cell>
          <cell r="V126">
            <v>10</v>
          </cell>
          <cell r="Y126">
            <v>0</v>
          </cell>
          <cell r="AA126">
            <v>2</v>
          </cell>
          <cell r="AB126">
            <v>10</v>
          </cell>
          <cell r="AG126">
            <v>0</v>
          </cell>
          <cell r="AH126">
            <v>0</v>
          </cell>
          <cell r="AI126">
            <v>0</v>
          </cell>
        </row>
        <row r="127">
          <cell r="I127">
            <v>0</v>
          </cell>
          <cell r="J127">
            <v>0</v>
          </cell>
          <cell r="M127">
            <v>0</v>
          </cell>
          <cell r="S127">
            <v>0</v>
          </cell>
          <cell r="U127">
            <v>2</v>
          </cell>
          <cell r="V127">
            <v>10</v>
          </cell>
          <cell r="Y127">
            <v>0</v>
          </cell>
          <cell r="AA127">
            <v>2</v>
          </cell>
          <cell r="AB127">
            <v>10</v>
          </cell>
          <cell r="AG127">
            <v>0</v>
          </cell>
          <cell r="AH127">
            <v>0</v>
          </cell>
          <cell r="AI127">
            <v>0</v>
          </cell>
        </row>
        <row r="128">
          <cell r="I128">
            <v>0</v>
          </cell>
          <cell r="J128">
            <v>0</v>
          </cell>
          <cell r="M128">
            <v>0</v>
          </cell>
          <cell r="S128">
            <v>0</v>
          </cell>
          <cell r="U128">
            <v>2</v>
          </cell>
          <cell r="V128">
            <v>10</v>
          </cell>
          <cell r="Y128">
            <v>0</v>
          </cell>
          <cell r="AA128">
            <v>2</v>
          </cell>
          <cell r="AB128">
            <v>10</v>
          </cell>
          <cell r="AG128">
            <v>0</v>
          </cell>
          <cell r="AH128">
            <v>0</v>
          </cell>
          <cell r="AI128">
            <v>0</v>
          </cell>
        </row>
        <row r="129">
          <cell r="I129">
            <v>0</v>
          </cell>
          <cell r="J129">
            <v>0</v>
          </cell>
          <cell r="M129">
            <v>0</v>
          </cell>
          <cell r="S129">
            <v>0</v>
          </cell>
          <cell r="U129">
            <v>2</v>
          </cell>
          <cell r="V129">
            <v>10</v>
          </cell>
          <cell r="Y129">
            <v>0</v>
          </cell>
          <cell r="AA129">
            <v>2</v>
          </cell>
          <cell r="AB129">
            <v>10</v>
          </cell>
          <cell r="AG129">
            <v>0</v>
          </cell>
          <cell r="AH129">
            <v>0</v>
          </cell>
          <cell r="AI129">
            <v>0</v>
          </cell>
        </row>
        <row r="130">
          <cell r="I130">
            <v>0</v>
          </cell>
          <cell r="J130">
            <v>0</v>
          </cell>
          <cell r="M130">
            <v>0</v>
          </cell>
          <cell r="S130">
            <v>0</v>
          </cell>
          <cell r="U130">
            <v>2</v>
          </cell>
          <cell r="V130">
            <v>10</v>
          </cell>
          <cell r="Y130">
            <v>0</v>
          </cell>
          <cell r="AA130">
            <v>2</v>
          </cell>
          <cell r="AB130">
            <v>10</v>
          </cell>
          <cell r="AG130">
            <v>0</v>
          </cell>
          <cell r="AH130">
            <v>0</v>
          </cell>
          <cell r="AI130">
            <v>0</v>
          </cell>
        </row>
        <row r="131">
          <cell r="I131">
            <v>0</v>
          </cell>
          <cell r="J131">
            <v>0</v>
          </cell>
          <cell r="M131">
            <v>0</v>
          </cell>
          <cell r="S131">
            <v>0</v>
          </cell>
          <cell r="U131">
            <v>2</v>
          </cell>
          <cell r="V131">
            <v>10</v>
          </cell>
          <cell r="Y131">
            <v>0</v>
          </cell>
          <cell r="AA131">
            <v>2</v>
          </cell>
          <cell r="AB131">
            <v>10</v>
          </cell>
          <cell r="AG131">
            <v>0</v>
          </cell>
          <cell r="AH131">
            <v>0</v>
          </cell>
          <cell r="AI131">
            <v>0</v>
          </cell>
        </row>
        <row r="132">
          <cell r="I132">
            <v>0</v>
          </cell>
          <cell r="J132">
            <v>0</v>
          </cell>
          <cell r="M132">
            <v>0</v>
          </cell>
          <cell r="S132">
            <v>0</v>
          </cell>
          <cell r="U132">
            <v>2</v>
          </cell>
          <cell r="V132">
            <v>10</v>
          </cell>
          <cell r="Y132">
            <v>0</v>
          </cell>
          <cell r="AA132">
            <v>2</v>
          </cell>
          <cell r="AB132">
            <v>10</v>
          </cell>
          <cell r="AG132">
            <v>0</v>
          </cell>
          <cell r="AH132">
            <v>0</v>
          </cell>
          <cell r="AI132">
            <v>0</v>
          </cell>
        </row>
        <row r="133">
          <cell r="I133">
            <v>0</v>
          </cell>
          <cell r="J133">
            <v>0</v>
          </cell>
          <cell r="M133">
            <v>0</v>
          </cell>
          <cell r="S133">
            <v>0</v>
          </cell>
          <cell r="U133">
            <v>2</v>
          </cell>
          <cell r="V133">
            <v>10</v>
          </cell>
          <cell r="Y133">
            <v>0</v>
          </cell>
          <cell r="AA133">
            <v>2</v>
          </cell>
          <cell r="AB133">
            <v>10</v>
          </cell>
          <cell r="AG133">
            <v>0</v>
          </cell>
          <cell r="AH133">
            <v>0</v>
          </cell>
          <cell r="AI133">
            <v>0</v>
          </cell>
        </row>
        <row r="134">
          <cell r="I134">
            <v>0</v>
          </cell>
          <cell r="J134">
            <v>0</v>
          </cell>
          <cell r="M134">
            <v>0</v>
          </cell>
          <cell r="S134">
            <v>0</v>
          </cell>
          <cell r="U134">
            <v>2</v>
          </cell>
          <cell r="V134">
            <v>10</v>
          </cell>
          <cell r="Y134">
            <v>0</v>
          </cell>
          <cell r="AA134">
            <v>2</v>
          </cell>
          <cell r="AB134">
            <v>10</v>
          </cell>
          <cell r="AG134">
            <v>0</v>
          </cell>
          <cell r="AH134">
            <v>0</v>
          </cell>
          <cell r="AI134">
            <v>0</v>
          </cell>
        </row>
        <row r="135">
          <cell r="I135">
            <v>0</v>
          </cell>
          <cell r="J135">
            <v>0</v>
          </cell>
          <cell r="M135">
            <v>0</v>
          </cell>
          <cell r="S135">
            <v>0</v>
          </cell>
          <cell r="U135">
            <v>2</v>
          </cell>
          <cell r="V135">
            <v>10</v>
          </cell>
          <cell r="Y135">
            <v>0</v>
          </cell>
          <cell r="AA135">
            <v>2</v>
          </cell>
          <cell r="AB135">
            <v>10</v>
          </cell>
          <cell r="AG135">
            <v>0</v>
          </cell>
          <cell r="AH135">
            <v>0</v>
          </cell>
          <cell r="AI135">
            <v>0</v>
          </cell>
        </row>
        <row r="136">
          <cell r="I136">
            <v>0</v>
          </cell>
          <cell r="J136">
            <v>0</v>
          </cell>
          <cell r="M136">
            <v>0</v>
          </cell>
          <cell r="S136">
            <v>0</v>
          </cell>
          <cell r="U136">
            <v>2</v>
          </cell>
          <cell r="V136">
            <v>10</v>
          </cell>
          <cell r="Y136">
            <v>0</v>
          </cell>
          <cell r="AA136">
            <v>2</v>
          </cell>
          <cell r="AB136">
            <v>10</v>
          </cell>
          <cell r="AG136">
            <v>0</v>
          </cell>
          <cell r="AH136">
            <v>0</v>
          </cell>
          <cell r="AI136">
            <v>0</v>
          </cell>
        </row>
        <row r="137">
          <cell r="I137">
            <v>0</v>
          </cell>
          <cell r="J137">
            <v>0</v>
          </cell>
          <cell r="M137">
            <v>0</v>
          </cell>
          <cell r="S137">
            <v>0</v>
          </cell>
          <cell r="U137">
            <v>2</v>
          </cell>
          <cell r="V137">
            <v>10</v>
          </cell>
          <cell r="Y137">
            <v>0</v>
          </cell>
          <cell r="AA137">
            <v>2</v>
          </cell>
          <cell r="AB137">
            <v>10</v>
          </cell>
          <cell r="AG137">
            <v>0</v>
          </cell>
          <cell r="AH137">
            <v>0</v>
          </cell>
          <cell r="AI137">
            <v>0</v>
          </cell>
        </row>
        <row r="138">
          <cell r="I138">
            <v>0</v>
          </cell>
          <cell r="J138">
            <v>0</v>
          </cell>
          <cell r="M138">
            <v>0</v>
          </cell>
          <cell r="S138">
            <v>0</v>
          </cell>
          <cell r="U138">
            <v>2</v>
          </cell>
          <cell r="V138">
            <v>10</v>
          </cell>
          <cell r="Y138">
            <v>0</v>
          </cell>
          <cell r="AA138">
            <v>2</v>
          </cell>
          <cell r="AB138">
            <v>10</v>
          </cell>
          <cell r="AG138">
            <v>0</v>
          </cell>
          <cell r="AH138">
            <v>0</v>
          </cell>
          <cell r="AI138">
            <v>0</v>
          </cell>
        </row>
        <row r="139">
          <cell r="I139">
            <v>0</v>
          </cell>
          <cell r="J139">
            <v>0</v>
          </cell>
          <cell r="M139">
            <v>0</v>
          </cell>
          <cell r="S139">
            <v>0</v>
          </cell>
          <cell r="U139">
            <v>2</v>
          </cell>
          <cell r="V139">
            <v>10</v>
          </cell>
          <cell r="Y139">
            <v>0</v>
          </cell>
          <cell r="AA139">
            <v>2</v>
          </cell>
          <cell r="AB139">
            <v>10</v>
          </cell>
          <cell r="AG139">
            <v>0</v>
          </cell>
          <cell r="AH139">
            <v>0</v>
          </cell>
          <cell r="AI139">
            <v>0</v>
          </cell>
        </row>
        <row r="140">
          <cell r="I140">
            <v>0</v>
          </cell>
          <cell r="J140">
            <v>0</v>
          </cell>
          <cell r="M140">
            <v>0</v>
          </cell>
          <cell r="S140">
            <v>0</v>
          </cell>
          <cell r="U140">
            <v>2</v>
          </cell>
          <cell r="V140">
            <v>10</v>
          </cell>
          <cell r="Y140">
            <v>0</v>
          </cell>
          <cell r="AA140">
            <v>2</v>
          </cell>
          <cell r="AB140">
            <v>10</v>
          </cell>
          <cell r="AG140">
            <v>0</v>
          </cell>
          <cell r="AH140">
            <v>0</v>
          </cell>
          <cell r="AI140">
            <v>0</v>
          </cell>
        </row>
        <row r="141">
          <cell r="I141">
            <v>0</v>
          </cell>
          <cell r="J141">
            <v>0</v>
          </cell>
          <cell r="M141">
            <v>0</v>
          </cell>
          <cell r="S141">
            <v>0</v>
          </cell>
          <cell r="U141">
            <v>2</v>
          </cell>
          <cell r="V141">
            <v>10</v>
          </cell>
          <cell r="Y141">
            <v>0</v>
          </cell>
          <cell r="AA141">
            <v>2</v>
          </cell>
          <cell r="AB141">
            <v>10</v>
          </cell>
          <cell r="AG141">
            <v>0</v>
          </cell>
          <cell r="AH141">
            <v>0</v>
          </cell>
          <cell r="AI141">
            <v>0</v>
          </cell>
        </row>
        <row r="142">
          <cell r="I142">
            <v>0</v>
          </cell>
          <cell r="J142">
            <v>0</v>
          </cell>
          <cell r="M142">
            <v>0</v>
          </cell>
          <cell r="S142">
            <v>0</v>
          </cell>
          <cell r="U142">
            <v>2</v>
          </cell>
          <cell r="V142">
            <v>10</v>
          </cell>
          <cell r="Y142">
            <v>0</v>
          </cell>
          <cell r="AA142">
            <v>2</v>
          </cell>
          <cell r="AB142">
            <v>10</v>
          </cell>
          <cell r="AG142">
            <v>0</v>
          </cell>
          <cell r="AH142">
            <v>0</v>
          </cell>
          <cell r="AI142">
            <v>0</v>
          </cell>
        </row>
        <row r="143">
          <cell r="I143">
            <v>0</v>
          </cell>
          <cell r="J143">
            <v>0</v>
          </cell>
          <cell r="M143">
            <v>0</v>
          </cell>
          <cell r="S143">
            <v>0</v>
          </cell>
          <cell r="U143">
            <v>2</v>
          </cell>
          <cell r="V143">
            <v>10</v>
          </cell>
          <cell r="Y143">
            <v>0</v>
          </cell>
          <cell r="AA143">
            <v>2</v>
          </cell>
          <cell r="AB143">
            <v>10</v>
          </cell>
          <cell r="AG143">
            <v>0</v>
          </cell>
          <cell r="AH143">
            <v>0</v>
          </cell>
          <cell r="AI143">
            <v>0</v>
          </cell>
        </row>
        <row r="144">
          <cell r="I144">
            <v>0</v>
          </cell>
          <cell r="J144">
            <v>0</v>
          </cell>
          <cell r="M144">
            <v>0</v>
          </cell>
          <cell r="S144">
            <v>0</v>
          </cell>
          <cell r="U144">
            <v>2</v>
          </cell>
          <cell r="V144">
            <v>10</v>
          </cell>
          <cell r="Y144">
            <v>0</v>
          </cell>
          <cell r="AA144">
            <v>2</v>
          </cell>
          <cell r="AB144">
            <v>10</v>
          </cell>
          <cell r="AG144">
            <v>0</v>
          </cell>
          <cell r="AH144">
            <v>0</v>
          </cell>
          <cell r="AI144">
            <v>0</v>
          </cell>
        </row>
        <row r="145">
          <cell r="I145">
            <v>0</v>
          </cell>
          <cell r="J145">
            <v>0</v>
          </cell>
          <cell r="M145">
            <v>0</v>
          </cell>
          <cell r="S145">
            <v>0</v>
          </cell>
          <cell r="U145">
            <v>2</v>
          </cell>
          <cell r="V145">
            <v>10</v>
          </cell>
          <cell r="Y145">
            <v>0</v>
          </cell>
          <cell r="AA145">
            <v>2</v>
          </cell>
          <cell r="AB145">
            <v>10</v>
          </cell>
          <cell r="AG145">
            <v>0</v>
          </cell>
          <cell r="AH145">
            <v>0</v>
          </cell>
          <cell r="AI145">
            <v>0</v>
          </cell>
        </row>
        <row r="146">
          <cell r="I146">
            <v>0</v>
          </cell>
          <cell r="J146">
            <v>0</v>
          </cell>
          <cell r="M146">
            <v>0</v>
          </cell>
          <cell r="S146">
            <v>0</v>
          </cell>
          <cell r="U146">
            <v>2</v>
          </cell>
          <cell r="V146">
            <v>10</v>
          </cell>
          <cell r="Y146">
            <v>0</v>
          </cell>
          <cell r="AA146">
            <v>2</v>
          </cell>
          <cell r="AB146">
            <v>10</v>
          </cell>
          <cell r="AG146">
            <v>0</v>
          </cell>
          <cell r="AH146">
            <v>0</v>
          </cell>
          <cell r="AI146">
            <v>0</v>
          </cell>
        </row>
        <row r="147">
          <cell r="I147">
            <v>0</v>
          </cell>
          <cell r="J147">
            <v>0</v>
          </cell>
          <cell r="M147">
            <v>0</v>
          </cell>
          <cell r="S147">
            <v>0</v>
          </cell>
          <cell r="U147">
            <v>2</v>
          </cell>
          <cell r="V147">
            <v>10</v>
          </cell>
          <cell r="Y147">
            <v>0</v>
          </cell>
          <cell r="AA147">
            <v>2</v>
          </cell>
          <cell r="AB147">
            <v>10</v>
          </cell>
          <cell r="AG147">
            <v>0</v>
          </cell>
          <cell r="AH147">
            <v>0</v>
          </cell>
          <cell r="AI147">
            <v>0</v>
          </cell>
        </row>
        <row r="148">
          <cell r="I148">
            <v>0</v>
          </cell>
          <cell r="J148">
            <v>0</v>
          </cell>
          <cell r="M148">
            <v>0</v>
          </cell>
          <cell r="S148">
            <v>0</v>
          </cell>
          <cell r="U148">
            <v>2</v>
          </cell>
          <cell r="V148">
            <v>10</v>
          </cell>
          <cell r="Y148">
            <v>0</v>
          </cell>
          <cell r="AA148">
            <v>2</v>
          </cell>
          <cell r="AB148">
            <v>10</v>
          </cell>
          <cell r="AG148">
            <v>0</v>
          </cell>
          <cell r="AH148">
            <v>0</v>
          </cell>
          <cell r="AI148">
            <v>0</v>
          </cell>
        </row>
        <row r="149">
          <cell r="I149">
            <v>0</v>
          </cell>
          <cell r="J149">
            <v>0</v>
          </cell>
          <cell r="M149">
            <v>0</v>
          </cell>
          <cell r="S149">
            <v>0</v>
          </cell>
          <cell r="U149">
            <v>2</v>
          </cell>
          <cell r="V149">
            <v>10</v>
          </cell>
          <cell r="Y149">
            <v>0</v>
          </cell>
          <cell r="AA149">
            <v>2</v>
          </cell>
          <cell r="AB149">
            <v>10</v>
          </cell>
          <cell r="AG149">
            <v>0</v>
          </cell>
          <cell r="AH149">
            <v>0</v>
          </cell>
          <cell r="AI149">
            <v>0</v>
          </cell>
        </row>
        <row r="150">
          <cell r="I150">
            <v>0</v>
          </cell>
          <cell r="J150">
            <v>0</v>
          </cell>
          <cell r="M150">
            <v>0</v>
          </cell>
          <cell r="S150">
            <v>0</v>
          </cell>
          <cell r="U150">
            <v>2</v>
          </cell>
          <cell r="V150">
            <v>10</v>
          </cell>
          <cell r="Y150">
            <v>0</v>
          </cell>
          <cell r="AA150">
            <v>2</v>
          </cell>
          <cell r="AB150">
            <v>10</v>
          </cell>
          <cell r="AG150">
            <v>0</v>
          </cell>
          <cell r="AH150">
            <v>0</v>
          </cell>
          <cell r="AI150">
            <v>0</v>
          </cell>
        </row>
        <row r="151">
          <cell r="I151">
            <v>0</v>
          </cell>
          <cell r="J151">
            <v>0</v>
          </cell>
          <cell r="M151">
            <v>0</v>
          </cell>
          <cell r="S151">
            <v>0</v>
          </cell>
          <cell r="U151">
            <v>2</v>
          </cell>
          <cell r="V151">
            <v>10</v>
          </cell>
          <cell r="Y151">
            <v>0</v>
          </cell>
          <cell r="AA151">
            <v>2</v>
          </cell>
          <cell r="AB151">
            <v>10</v>
          </cell>
          <cell r="AG151">
            <v>0</v>
          </cell>
          <cell r="AH151">
            <v>0</v>
          </cell>
          <cell r="AI151">
            <v>0</v>
          </cell>
        </row>
        <row r="152">
          <cell r="I152">
            <v>0</v>
          </cell>
          <cell r="J152">
            <v>0</v>
          </cell>
          <cell r="M152">
            <v>0</v>
          </cell>
          <cell r="S152">
            <v>0</v>
          </cell>
          <cell r="U152">
            <v>2</v>
          </cell>
          <cell r="V152">
            <v>10</v>
          </cell>
          <cell r="Y152">
            <v>0</v>
          </cell>
          <cell r="AA152">
            <v>2</v>
          </cell>
          <cell r="AB152">
            <v>10</v>
          </cell>
          <cell r="AG152">
            <v>0</v>
          </cell>
          <cell r="AH152">
            <v>0</v>
          </cell>
          <cell r="AI152">
            <v>0</v>
          </cell>
        </row>
        <row r="153">
          <cell r="I153">
            <v>0</v>
          </cell>
          <cell r="J153">
            <v>0</v>
          </cell>
          <cell r="M153">
            <v>0</v>
          </cell>
          <cell r="S153">
            <v>0</v>
          </cell>
          <cell r="U153">
            <v>2</v>
          </cell>
          <cell r="V153">
            <v>10</v>
          </cell>
          <cell r="Y153">
            <v>0</v>
          </cell>
          <cell r="AA153">
            <v>2</v>
          </cell>
          <cell r="AB153">
            <v>10</v>
          </cell>
          <cell r="AG153">
            <v>0</v>
          </cell>
          <cell r="AH153">
            <v>0</v>
          </cell>
          <cell r="AI153">
            <v>0</v>
          </cell>
        </row>
        <row r="154">
          <cell r="I154">
            <v>0</v>
          </cell>
          <cell r="J154">
            <v>0</v>
          </cell>
          <cell r="M154">
            <v>0</v>
          </cell>
          <cell r="S154">
            <v>0</v>
          </cell>
          <cell r="U154">
            <v>2</v>
          </cell>
          <cell r="V154">
            <v>10</v>
          </cell>
          <cell r="Y154">
            <v>0</v>
          </cell>
          <cell r="AA154">
            <v>2</v>
          </cell>
          <cell r="AB154">
            <v>10</v>
          </cell>
          <cell r="AG154">
            <v>0</v>
          </cell>
          <cell r="AH154">
            <v>0</v>
          </cell>
          <cell r="AI154">
            <v>0</v>
          </cell>
        </row>
        <row r="155">
          <cell r="I155">
            <v>0</v>
          </cell>
          <cell r="J155">
            <v>0</v>
          </cell>
          <cell r="M155">
            <v>0</v>
          </cell>
          <cell r="S155">
            <v>0</v>
          </cell>
          <cell r="U155">
            <v>2</v>
          </cell>
          <cell r="V155">
            <v>10</v>
          </cell>
          <cell r="Y155">
            <v>0</v>
          </cell>
          <cell r="AA155">
            <v>2</v>
          </cell>
          <cell r="AB155">
            <v>10</v>
          </cell>
          <cell r="AG155">
            <v>0</v>
          </cell>
          <cell r="AH155">
            <v>0</v>
          </cell>
          <cell r="AI155">
            <v>0</v>
          </cell>
        </row>
        <row r="156">
          <cell r="I156">
            <v>0</v>
          </cell>
          <cell r="J156">
            <v>0</v>
          </cell>
          <cell r="M156">
            <v>0</v>
          </cell>
          <cell r="S156">
            <v>0</v>
          </cell>
          <cell r="U156">
            <v>2</v>
          </cell>
          <cell r="V156">
            <v>10</v>
          </cell>
          <cell r="Y156">
            <v>0</v>
          </cell>
          <cell r="AA156">
            <v>2</v>
          </cell>
          <cell r="AB156">
            <v>10</v>
          </cell>
          <cell r="AG156">
            <v>0</v>
          </cell>
          <cell r="AH156">
            <v>0</v>
          </cell>
          <cell r="AI156">
            <v>0</v>
          </cell>
        </row>
        <row r="157">
          <cell r="I157">
            <v>0</v>
          </cell>
          <cell r="J157">
            <v>0</v>
          </cell>
          <cell r="M157">
            <v>0</v>
          </cell>
          <cell r="S157">
            <v>0</v>
          </cell>
          <cell r="U157">
            <v>2</v>
          </cell>
          <cell r="V157">
            <v>10</v>
          </cell>
          <cell r="Y157">
            <v>0</v>
          </cell>
          <cell r="AA157">
            <v>2</v>
          </cell>
          <cell r="AB157">
            <v>10</v>
          </cell>
          <cell r="AG157">
            <v>0</v>
          </cell>
          <cell r="AH157">
            <v>0</v>
          </cell>
          <cell r="AI157">
            <v>0</v>
          </cell>
        </row>
        <row r="158">
          <cell r="I158">
            <v>0</v>
          </cell>
          <cell r="J158">
            <v>0</v>
          </cell>
          <cell r="M158">
            <v>0</v>
          </cell>
          <cell r="S158">
            <v>0</v>
          </cell>
          <cell r="U158">
            <v>2</v>
          </cell>
          <cell r="V158">
            <v>10</v>
          </cell>
          <cell r="Y158">
            <v>0</v>
          </cell>
          <cell r="AA158">
            <v>2</v>
          </cell>
          <cell r="AB158">
            <v>10</v>
          </cell>
          <cell r="AG158">
            <v>0</v>
          </cell>
          <cell r="AH158">
            <v>0</v>
          </cell>
          <cell r="AI158">
            <v>0</v>
          </cell>
        </row>
        <row r="159">
          <cell r="I159">
            <v>0</v>
          </cell>
          <cell r="J159">
            <v>0</v>
          </cell>
          <cell r="M159">
            <v>0</v>
          </cell>
          <cell r="S159">
            <v>0</v>
          </cell>
          <cell r="U159">
            <v>2</v>
          </cell>
          <cell r="V159">
            <v>10</v>
          </cell>
          <cell r="Y159">
            <v>0</v>
          </cell>
          <cell r="AA159">
            <v>2</v>
          </cell>
          <cell r="AB159">
            <v>10</v>
          </cell>
          <cell r="AG159">
            <v>0</v>
          </cell>
          <cell r="AH159">
            <v>0</v>
          </cell>
          <cell r="AI159">
            <v>0</v>
          </cell>
        </row>
        <row r="160">
          <cell r="I160">
            <v>0</v>
          </cell>
          <cell r="J160">
            <v>0</v>
          </cell>
          <cell r="M160">
            <v>0</v>
          </cell>
          <cell r="S160">
            <v>0</v>
          </cell>
          <cell r="U160">
            <v>2</v>
          </cell>
          <cell r="V160">
            <v>10</v>
          </cell>
          <cell r="Y160">
            <v>0</v>
          </cell>
          <cell r="AA160">
            <v>2</v>
          </cell>
          <cell r="AB160">
            <v>10</v>
          </cell>
          <cell r="AG160">
            <v>0</v>
          </cell>
          <cell r="AH160">
            <v>0</v>
          </cell>
          <cell r="AI160">
            <v>0</v>
          </cell>
        </row>
        <row r="161">
          <cell r="I161">
            <v>0</v>
          </cell>
          <cell r="J161">
            <v>0</v>
          </cell>
          <cell r="M161">
            <v>0</v>
          </cell>
          <cell r="S161">
            <v>0</v>
          </cell>
          <cell r="U161">
            <v>2</v>
          </cell>
          <cell r="V161">
            <v>10</v>
          </cell>
          <cell r="Y161">
            <v>0</v>
          </cell>
          <cell r="AA161">
            <v>2</v>
          </cell>
          <cell r="AB161">
            <v>10</v>
          </cell>
          <cell r="AG161">
            <v>0</v>
          </cell>
          <cell r="AH161">
            <v>0</v>
          </cell>
          <cell r="AI161">
            <v>0</v>
          </cell>
        </row>
        <row r="162">
          <cell r="I162">
            <v>0</v>
          </cell>
          <cell r="J162">
            <v>0</v>
          </cell>
          <cell r="M162">
            <v>0</v>
          </cell>
          <cell r="S162">
            <v>0</v>
          </cell>
          <cell r="U162">
            <v>2</v>
          </cell>
          <cell r="V162">
            <v>10</v>
          </cell>
          <cell r="Y162">
            <v>0</v>
          </cell>
          <cell r="AA162">
            <v>2</v>
          </cell>
          <cell r="AB162">
            <v>10</v>
          </cell>
          <cell r="AG162">
            <v>0</v>
          </cell>
          <cell r="AH162">
            <v>0</v>
          </cell>
          <cell r="AI162">
            <v>0</v>
          </cell>
        </row>
        <row r="163">
          <cell r="I163">
            <v>0</v>
          </cell>
          <cell r="J163">
            <v>0</v>
          </cell>
          <cell r="M163">
            <v>0</v>
          </cell>
          <cell r="S163">
            <v>0</v>
          </cell>
          <cell r="U163">
            <v>2</v>
          </cell>
          <cell r="V163">
            <v>10</v>
          </cell>
          <cell r="Y163">
            <v>0</v>
          </cell>
          <cell r="AA163">
            <v>2</v>
          </cell>
          <cell r="AB163">
            <v>10</v>
          </cell>
          <cell r="AG163">
            <v>0</v>
          </cell>
          <cell r="AH163">
            <v>0</v>
          </cell>
          <cell r="AI163">
            <v>0</v>
          </cell>
        </row>
        <row r="164">
          <cell r="I164">
            <v>0</v>
          </cell>
          <cell r="J164">
            <v>0</v>
          </cell>
          <cell r="M164">
            <v>0</v>
          </cell>
          <cell r="S164">
            <v>0</v>
          </cell>
          <cell r="U164">
            <v>2</v>
          </cell>
          <cell r="V164">
            <v>10</v>
          </cell>
          <cell r="Y164">
            <v>0</v>
          </cell>
          <cell r="AA164">
            <v>2</v>
          </cell>
          <cell r="AB164">
            <v>10</v>
          </cell>
          <cell r="AG164">
            <v>0</v>
          </cell>
          <cell r="AH164">
            <v>0</v>
          </cell>
          <cell r="AI164">
            <v>0</v>
          </cell>
        </row>
        <row r="165">
          <cell r="I165">
            <v>0</v>
          </cell>
          <cell r="J165">
            <v>0</v>
          </cell>
          <cell r="M165">
            <v>0</v>
          </cell>
          <cell r="S165">
            <v>0</v>
          </cell>
          <cell r="U165">
            <v>2</v>
          </cell>
          <cell r="V165">
            <v>10</v>
          </cell>
          <cell r="Y165">
            <v>0</v>
          </cell>
          <cell r="AA165">
            <v>2</v>
          </cell>
          <cell r="AB165">
            <v>10</v>
          </cell>
          <cell r="AG165">
            <v>0</v>
          </cell>
          <cell r="AH165">
            <v>0</v>
          </cell>
          <cell r="AI165">
            <v>0</v>
          </cell>
        </row>
        <row r="166">
          <cell r="I166">
            <v>0</v>
          </cell>
          <cell r="J166">
            <v>0</v>
          </cell>
          <cell r="M166">
            <v>0</v>
          </cell>
          <cell r="S166">
            <v>0</v>
          </cell>
          <cell r="U166">
            <v>2</v>
          </cell>
          <cell r="V166">
            <v>10</v>
          </cell>
          <cell r="Y166">
            <v>0</v>
          </cell>
          <cell r="AA166">
            <v>2</v>
          </cell>
          <cell r="AB166">
            <v>10</v>
          </cell>
          <cell r="AG166">
            <v>0</v>
          </cell>
          <cell r="AH166">
            <v>0</v>
          </cell>
          <cell r="AI166">
            <v>0</v>
          </cell>
        </row>
        <row r="167">
          <cell r="I167">
            <v>0</v>
          </cell>
          <cell r="J167">
            <v>0</v>
          </cell>
          <cell r="M167">
            <v>0</v>
          </cell>
          <cell r="S167">
            <v>0</v>
          </cell>
          <cell r="U167">
            <v>2</v>
          </cell>
          <cell r="V167">
            <v>10</v>
          </cell>
          <cell r="Y167">
            <v>0</v>
          </cell>
          <cell r="AA167">
            <v>2</v>
          </cell>
          <cell r="AB167">
            <v>10</v>
          </cell>
          <cell r="AG167">
            <v>0</v>
          </cell>
          <cell r="AH167">
            <v>0</v>
          </cell>
          <cell r="AI167">
            <v>0</v>
          </cell>
        </row>
        <row r="168">
          <cell r="I168">
            <v>0</v>
          </cell>
          <cell r="J168">
            <v>0</v>
          </cell>
          <cell r="M168">
            <v>0</v>
          </cell>
          <cell r="S168">
            <v>0</v>
          </cell>
          <cell r="U168">
            <v>2</v>
          </cell>
          <cell r="V168">
            <v>10</v>
          </cell>
          <cell r="Y168">
            <v>0</v>
          </cell>
          <cell r="AA168">
            <v>2</v>
          </cell>
          <cell r="AB168">
            <v>10</v>
          </cell>
          <cell r="AG168">
            <v>0</v>
          </cell>
          <cell r="AH168">
            <v>0</v>
          </cell>
          <cell r="AI168">
            <v>0</v>
          </cell>
        </row>
        <row r="169">
          <cell r="I169">
            <v>0</v>
          </cell>
          <cell r="J169">
            <v>0</v>
          </cell>
          <cell r="M169">
            <v>0</v>
          </cell>
          <cell r="S169">
            <v>0</v>
          </cell>
          <cell r="U169">
            <v>2</v>
          </cell>
          <cell r="V169">
            <v>10</v>
          </cell>
          <cell r="Y169">
            <v>0</v>
          </cell>
          <cell r="AA169">
            <v>2</v>
          </cell>
          <cell r="AB169">
            <v>10</v>
          </cell>
          <cell r="AG169">
            <v>0</v>
          </cell>
          <cell r="AH169">
            <v>0</v>
          </cell>
          <cell r="AI169">
            <v>0</v>
          </cell>
        </row>
        <row r="170">
          <cell r="I170">
            <v>0</v>
          </cell>
          <cell r="J170">
            <v>0</v>
          </cell>
          <cell r="M170">
            <v>0</v>
          </cell>
          <cell r="S170">
            <v>0</v>
          </cell>
          <cell r="U170">
            <v>2</v>
          </cell>
          <cell r="V170">
            <v>10</v>
          </cell>
          <cell r="Y170">
            <v>0</v>
          </cell>
          <cell r="AA170">
            <v>2</v>
          </cell>
          <cell r="AB170">
            <v>10</v>
          </cell>
          <cell r="AG170">
            <v>0</v>
          </cell>
          <cell r="AH170">
            <v>0</v>
          </cell>
          <cell r="AI170">
            <v>0</v>
          </cell>
        </row>
        <row r="171">
          <cell r="I171">
            <v>0</v>
          </cell>
          <cell r="J171">
            <v>0</v>
          </cell>
          <cell r="M171">
            <v>0</v>
          </cell>
          <cell r="S171">
            <v>0</v>
          </cell>
          <cell r="U171">
            <v>2</v>
          </cell>
          <cell r="V171">
            <v>10</v>
          </cell>
          <cell r="Y171">
            <v>0</v>
          </cell>
          <cell r="AA171">
            <v>2</v>
          </cell>
          <cell r="AB171">
            <v>10</v>
          </cell>
          <cell r="AG171">
            <v>0</v>
          </cell>
          <cell r="AH171">
            <v>0</v>
          </cell>
          <cell r="AI171">
            <v>0</v>
          </cell>
        </row>
        <row r="172">
          <cell r="I172">
            <v>0</v>
          </cell>
          <cell r="J172">
            <v>0</v>
          </cell>
          <cell r="M172">
            <v>0</v>
          </cell>
          <cell r="S172">
            <v>0</v>
          </cell>
          <cell r="U172">
            <v>2</v>
          </cell>
          <cell r="V172">
            <v>10</v>
          </cell>
          <cell r="Y172">
            <v>0</v>
          </cell>
          <cell r="AA172">
            <v>2</v>
          </cell>
          <cell r="AB172">
            <v>10</v>
          </cell>
          <cell r="AG172">
            <v>0</v>
          </cell>
          <cell r="AH172">
            <v>0</v>
          </cell>
          <cell r="AI172">
            <v>0</v>
          </cell>
        </row>
        <row r="173">
          <cell r="I173">
            <v>0</v>
          </cell>
          <cell r="J173">
            <v>0</v>
          </cell>
          <cell r="M173">
            <v>0</v>
          </cell>
          <cell r="S173">
            <v>0</v>
          </cell>
          <cell r="U173">
            <v>2</v>
          </cell>
          <cell r="V173">
            <v>10</v>
          </cell>
          <cell r="Y173">
            <v>0</v>
          </cell>
          <cell r="AA173">
            <v>2</v>
          </cell>
          <cell r="AB173">
            <v>10</v>
          </cell>
          <cell r="AG173">
            <v>0</v>
          </cell>
          <cell r="AH173">
            <v>0</v>
          </cell>
          <cell r="AI173">
            <v>0</v>
          </cell>
        </row>
        <row r="174">
          <cell r="I174">
            <v>0</v>
          </cell>
          <cell r="J174">
            <v>0</v>
          </cell>
          <cell r="M174">
            <v>0</v>
          </cell>
          <cell r="S174">
            <v>0</v>
          </cell>
          <cell r="U174">
            <v>2</v>
          </cell>
          <cell r="V174">
            <v>10</v>
          </cell>
          <cell r="Y174">
            <v>0</v>
          </cell>
          <cell r="AA174">
            <v>2</v>
          </cell>
          <cell r="AB174">
            <v>10</v>
          </cell>
          <cell r="AG174">
            <v>0</v>
          </cell>
          <cell r="AH174">
            <v>0</v>
          </cell>
          <cell r="AI174">
            <v>0</v>
          </cell>
        </row>
        <row r="175">
          <cell r="I175">
            <v>0</v>
          </cell>
          <cell r="J175">
            <v>0</v>
          </cell>
          <cell r="M175">
            <v>0</v>
          </cell>
          <cell r="S175">
            <v>0</v>
          </cell>
          <cell r="U175">
            <v>2</v>
          </cell>
          <cell r="V175">
            <v>10</v>
          </cell>
          <cell r="Y175">
            <v>0</v>
          </cell>
          <cell r="AA175">
            <v>2</v>
          </cell>
          <cell r="AB175">
            <v>10</v>
          </cell>
          <cell r="AG175">
            <v>0</v>
          </cell>
          <cell r="AH175">
            <v>0</v>
          </cell>
          <cell r="AI175">
            <v>0</v>
          </cell>
        </row>
        <row r="176">
          <cell r="I176">
            <v>0</v>
          </cell>
          <cell r="J176">
            <v>0</v>
          </cell>
          <cell r="M176">
            <v>0</v>
          </cell>
          <cell r="S176">
            <v>0</v>
          </cell>
          <cell r="U176">
            <v>2</v>
          </cell>
          <cell r="V176">
            <v>10</v>
          </cell>
          <cell r="Y176">
            <v>0</v>
          </cell>
          <cell r="AA176">
            <v>2</v>
          </cell>
          <cell r="AB176">
            <v>10</v>
          </cell>
          <cell r="AG176">
            <v>0</v>
          </cell>
          <cell r="AH176">
            <v>0</v>
          </cell>
          <cell r="AI176">
            <v>0</v>
          </cell>
        </row>
        <row r="177">
          <cell r="I177">
            <v>0</v>
          </cell>
          <cell r="J177">
            <v>0</v>
          </cell>
          <cell r="M177">
            <v>0</v>
          </cell>
          <cell r="S177">
            <v>0</v>
          </cell>
          <cell r="U177">
            <v>2</v>
          </cell>
          <cell r="V177">
            <v>10</v>
          </cell>
          <cell r="Y177">
            <v>0</v>
          </cell>
          <cell r="AA177">
            <v>2</v>
          </cell>
          <cell r="AB177">
            <v>10</v>
          </cell>
          <cell r="AG177">
            <v>0</v>
          </cell>
          <cell r="AH177">
            <v>0</v>
          </cell>
          <cell r="AI177">
            <v>0</v>
          </cell>
        </row>
        <row r="178">
          <cell r="I178">
            <v>0</v>
          </cell>
          <cell r="J178">
            <v>0</v>
          </cell>
          <cell r="M178">
            <v>0</v>
          </cell>
          <cell r="S178">
            <v>0</v>
          </cell>
          <cell r="U178">
            <v>2</v>
          </cell>
          <cell r="V178">
            <v>10</v>
          </cell>
          <cell r="Y178">
            <v>0</v>
          </cell>
          <cell r="AA178">
            <v>2</v>
          </cell>
          <cell r="AB178">
            <v>10</v>
          </cell>
          <cell r="AG178">
            <v>0</v>
          </cell>
          <cell r="AH178">
            <v>0</v>
          </cell>
          <cell r="AI178">
            <v>0</v>
          </cell>
        </row>
        <row r="179">
          <cell r="I179">
            <v>0</v>
          </cell>
          <cell r="J179">
            <v>0</v>
          </cell>
          <cell r="M179">
            <v>0</v>
          </cell>
          <cell r="S179">
            <v>0</v>
          </cell>
          <cell r="U179">
            <v>2</v>
          </cell>
          <cell r="V179">
            <v>10</v>
          </cell>
          <cell r="Y179">
            <v>0</v>
          </cell>
          <cell r="AA179">
            <v>2</v>
          </cell>
          <cell r="AB179">
            <v>10</v>
          </cell>
          <cell r="AG179">
            <v>0</v>
          </cell>
          <cell r="AH179">
            <v>0</v>
          </cell>
          <cell r="AI179">
            <v>0</v>
          </cell>
        </row>
        <row r="180">
          <cell r="I180">
            <v>0</v>
          </cell>
          <cell r="J180">
            <v>0</v>
          </cell>
          <cell r="M180">
            <v>0</v>
          </cell>
          <cell r="S180">
            <v>0</v>
          </cell>
          <cell r="U180">
            <v>2</v>
          </cell>
          <cell r="V180">
            <v>10</v>
          </cell>
          <cell r="Y180">
            <v>0</v>
          </cell>
          <cell r="AA180">
            <v>2</v>
          </cell>
          <cell r="AB180">
            <v>10</v>
          </cell>
          <cell r="AG180">
            <v>0</v>
          </cell>
          <cell r="AH180">
            <v>0</v>
          </cell>
          <cell r="AI180">
            <v>0</v>
          </cell>
        </row>
        <row r="181">
          <cell r="I181">
            <v>0</v>
          </cell>
          <cell r="J181">
            <v>0</v>
          </cell>
          <cell r="M181">
            <v>0</v>
          </cell>
          <cell r="S181">
            <v>0</v>
          </cell>
          <cell r="U181">
            <v>2</v>
          </cell>
          <cell r="V181">
            <v>10</v>
          </cell>
          <cell r="Y181">
            <v>0</v>
          </cell>
          <cell r="AA181">
            <v>2</v>
          </cell>
          <cell r="AB181">
            <v>10</v>
          </cell>
          <cell r="AG181">
            <v>0</v>
          </cell>
          <cell r="AH181">
            <v>0</v>
          </cell>
          <cell r="AI181">
            <v>0</v>
          </cell>
        </row>
        <row r="182">
          <cell r="I182">
            <v>0</v>
          </cell>
          <cell r="J182">
            <v>0</v>
          </cell>
          <cell r="M182">
            <v>0</v>
          </cell>
          <cell r="S182">
            <v>0</v>
          </cell>
          <cell r="U182">
            <v>2</v>
          </cell>
          <cell r="V182">
            <v>10</v>
          </cell>
          <cell r="Y182">
            <v>0</v>
          </cell>
          <cell r="AA182">
            <v>2</v>
          </cell>
          <cell r="AB182">
            <v>10</v>
          </cell>
          <cell r="AG182">
            <v>0</v>
          </cell>
          <cell r="AH182">
            <v>0</v>
          </cell>
          <cell r="AI182">
            <v>0</v>
          </cell>
        </row>
        <row r="183">
          <cell r="I183">
            <v>0</v>
          </cell>
          <cell r="J183">
            <v>0</v>
          </cell>
          <cell r="M183">
            <v>0</v>
          </cell>
          <cell r="S183">
            <v>0</v>
          </cell>
          <cell r="U183">
            <v>2</v>
          </cell>
          <cell r="V183">
            <v>10</v>
          </cell>
          <cell r="Y183">
            <v>0</v>
          </cell>
          <cell r="AA183">
            <v>2</v>
          </cell>
          <cell r="AB183">
            <v>10</v>
          </cell>
          <cell r="AG183">
            <v>0</v>
          </cell>
          <cell r="AH183">
            <v>0</v>
          </cell>
          <cell r="AI183">
            <v>0</v>
          </cell>
        </row>
        <row r="184">
          <cell r="I184">
            <v>0</v>
          </cell>
          <cell r="J184">
            <v>0</v>
          </cell>
          <cell r="M184">
            <v>0</v>
          </cell>
          <cell r="S184">
            <v>0</v>
          </cell>
          <cell r="U184">
            <v>2</v>
          </cell>
          <cell r="V184">
            <v>10</v>
          </cell>
          <cell r="Y184">
            <v>0</v>
          </cell>
          <cell r="AA184">
            <v>2</v>
          </cell>
          <cell r="AB184">
            <v>10</v>
          </cell>
          <cell r="AG184">
            <v>0</v>
          </cell>
          <cell r="AH184">
            <v>0</v>
          </cell>
          <cell r="AI184">
            <v>0</v>
          </cell>
        </row>
        <row r="185">
          <cell r="I185">
            <v>0</v>
          </cell>
          <cell r="J185">
            <v>0</v>
          </cell>
          <cell r="M185">
            <v>0</v>
          </cell>
          <cell r="S185">
            <v>0</v>
          </cell>
          <cell r="U185">
            <v>2</v>
          </cell>
          <cell r="V185">
            <v>10</v>
          </cell>
          <cell r="Y185">
            <v>0</v>
          </cell>
          <cell r="AA185">
            <v>2</v>
          </cell>
          <cell r="AB185">
            <v>10</v>
          </cell>
          <cell r="AG185">
            <v>0</v>
          </cell>
          <cell r="AH185">
            <v>0</v>
          </cell>
          <cell r="AI185">
            <v>0</v>
          </cell>
        </row>
        <row r="186">
          <cell r="I186">
            <v>0</v>
          </cell>
          <cell r="J186">
            <v>0</v>
          </cell>
          <cell r="M186">
            <v>0</v>
          </cell>
          <cell r="S186">
            <v>0</v>
          </cell>
          <cell r="U186">
            <v>2</v>
          </cell>
          <cell r="V186">
            <v>10</v>
          </cell>
          <cell r="Y186">
            <v>0</v>
          </cell>
          <cell r="AA186">
            <v>2</v>
          </cell>
          <cell r="AB186">
            <v>10</v>
          </cell>
          <cell r="AG186">
            <v>0</v>
          </cell>
          <cell r="AH186">
            <v>0</v>
          </cell>
          <cell r="AI186">
            <v>0</v>
          </cell>
        </row>
        <row r="187">
          <cell r="I187">
            <v>0</v>
          </cell>
          <cell r="J187">
            <v>0</v>
          </cell>
          <cell r="M187">
            <v>0</v>
          </cell>
          <cell r="S187">
            <v>0</v>
          </cell>
          <cell r="U187">
            <v>2</v>
          </cell>
          <cell r="V187">
            <v>10</v>
          </cell>
          <cell r="Y187">
            <v>0</v>
          </cell>
          <cell r="AA187">
            <v>2</v>
          </cell>
          <cell r="AB187">
            <v>10</v>
          </cell>
          <cell r="AG187">
            <v>0</v>
          </cell>
          <cell r="AH187">
            <v>0</v>
          </cell>
          <cell r="AI187">
            <v>0</v>
          </cell>
        </row>
        <row r="188">
          <cell r="I188">
            <v>0</v>
          </cell>
          <cell r="J188">
            <v>0</v>
          </cell>
          <cell r="M188">
            <v>0</v>
          </cell>
          <cell r="S188">
            <v>0</v>
          </cell>
          <cell r="U188">
            <v>2</v>
          </cell>
          <cell r="V188">
            <v>10</v>
          </cell>
          <cell r="Y188">
            <v>0</v>
          </cell>
          <cell r="AA188">
            <v>2</v>
          </cell>
          <cell r="AB188">
            <v>10</v>
          </cell>
          <cell r="AG188">
            <v>0</v>
          </cell>
          <cell r="AH188">
            <v>0</v>
          </cell>
          <cell r="AI188">
            <v>0</v>
          </cell>
        </row>
        <row r="189">
          <cell r="I189">
            <v>0</v>
          </cell>
          <cell r="J189">
            <v>0</v>
          </cell>
          <cell r="M189">
            <v>0</v>
          </cell>
          <cell r="S189">
            <v>0</v>
          </cell>
          <cell r="U189">
            <v>2</v>
          </cell>
          <cell r="V189">
            <v>10</v>
          </cell>
          <cell r="Y189">
            <v>0</v>
          </cell>
          <cell r="AA189">
            <v>2</v>
          </cell>
          <cell r="AB189">
            <v>10</v>
          </cell>
          <cell r="AG189">
            <v>0</v>
          </cell>
          <cell r="AH189">
            <v>0</v>
          </cell>
          <cell r="AI189">
            <v>0</v>
          </cell>
        </row>
        <row r="190">
          <cell r="I190">
            <v>0</v>
          </cell>
          <cell r="J190">
            <v>0</v>
          </cell>
          <cell r="M190">
            <v>0</v>
          </cell>
          <cell r="S190">
            <v>0</v>
          </cell>
          <cell r="U190">
            <v>2</v>
          </cell>
          <cell r="V190">
            <v>10</v>
          </cell>
          <cell r="Y190">
            <v>0</v>
          </cell>
          <cell r="AA190">
            <v>2</v>
          </cell>
          <cell r="AB190">
            <v>10</v>
          </cell>
          <cell r="AG190">
            <v>0</v>
          </cell>
          <cell r="AH190">
            <v>0</v>
          </cell>
          <cell r="AI190">
            <v>0</v>
          </cell>
        </row>
        <row r="191">
          <cell r="I191">
            <v>0</v>
          </cell>
          <cell r="J191">
            <v>0</v>
          </cell>
          <cell r="M191">
            <v>0</v>
          </cell>
          <cell r="S191">
            <v>0</v>
          </cell>
          <cell r="U191">
            <v>2</v>
          </cell>
          <cell r="V191">
            <v>10</v>
          </cell>
          <cell r="Y191">
            <v>0</v>
          </cell>
          <cell r="AA191">
            <v>2</v>
          </cell>
          <cell r="AB191">
            <v>10</v>
          </cell>
          <cell r="AG191">
            <v>0</v>
          </cell>
          <cell r="AH191">
            <v>0</v>
          </cell>
          <cell r="AI191">
            <v>0</v>
          </cell>
        </row>
        <row r="192">
          <cell r="I192">
            <v>0</v>
          </cell>
          <cell r="J192">
            <v>0</v>
          </cell>
          <cell r="M192">
            <v>0</v>
          </cell>
          <cell r="S192">
            <v>0</v>
          </cell>
          <cell r="U192">
            <v>2</v>
          </cell>
          <cell r="V192">
            <v>10</v>
          </cell>
          <cell r="Y192">
            <v>0</v>
          </cell>
          <cell r="AA192">
            <v>2</v>
          </cell>
          <cell r="AB192">
            <v>10</v>
          </cell>
          <cell r="AG192">
            <v>0</v>
          </cell>
          <cell r="AH192">
            <v>0</v>
          </cell>
          <cell r="AI192">
            <v>0</v>
          </cell>
        </row>
        <row r="193">
          <cell r="I193">
            <v>0</v>
          </cell>
          <cell r="J193">
            <v>0</v>
          </cell>
          <cell r="M193">
            <v>0</v>
          </cell>
          <cell r="S193">
            <v>0</v>
          </cell>
          <cell r="U193">
            <v>2</v>
          </cell>
          <cell r="V193">
            <v>10</v>
          </cell>
          <cell r="Y193">
            <v>0</v>
          </cell>
          <cell r="AA193">
            <v>2</v>
          </cell>
          <cell r="AB193">
            <v>10</v>
          </cell>
          <cell r="AG193">
            <v>0</v>
          </cell>
          <cell r="AH193">
            <v>0</v>
          </cell>
          <cell r="AI193">
            <v>0</v>
          </cell>
        </row>
        <row r="194">
          <cell r="I194">
            <v>0</v>
          </cell>
          <cell r="J194">
            <v>0</v>
          </cell>
          <cell r="M194">
            <v>0</v>
          </cell>
          <cell r="S194">
            <v>0</v>
          </cell>
          <cell r="U194">
            <v>2</v>
          </cell>
          <cell r="V194">
            <v>10</v>
          </cell>
          <cell r="Y194">
            <v>0</v>
          </cell>
          <cell r="AA194">
            <v>2</v>
          </cell>
          <cell r="AB194">
            <v>10</v>
          </cell>
          <cell r="AG194">
            <v>0</v>
          </cell>
          <cell r="AH194">
            <v>0</v>
          </cell>
          <cell r="AI194">
            <v>0</v>
          </cell>
        </row>
        <row r="195">
          <cell r="I195">
            <v>0</v>
          </cell>
          <cell r="J195">
            <v>0</v>
          </cell>
          <cell r="M195">
            <v>0</v>
          </cell>
          <cell r="S195">
            <v>0</v>
          </cell>
          <cell r="U195">
            <v>2</v>
          </cell>
          <cell r="V195">
            <v>10</v>
          </cell>
          <cell r="Y195">
            <v>0</v>
          </cell>
          <cell r="AA195">
            <v>2</v>
          </cell>
          <cell r="AB195">
            <v>10</v>
          </cell>
          <cell r="AG195">
            <v>0</v>
          </cell>
          <cell r="AH195">
            <v>0</v>
          </cell>
          <cell r="AI195">
            <v>0</v>
          </cell>
        </row>
        <row r="196">
          <cell r="I196">
            <v>0</v>
          </cell>
          <cell r="J196">
            <v>0</v>
          </cell>
          <cell r="M196">
            <v>0</v>
          </cell>
          <cell r="S196">
            <v>0</v>
          </cell>
          <cell r="U196">
            <v>2</v>
          </cell>
          <cell r="V196">
            <v>10</v>
          </cell>
          <cell r="Y196">
            <v>0</v>
          </cell>
          <cell r="AA196">
            <v>2</v>
          </cell>
          <cell r="AB196">
            <v>10</v>
          </cell>
          <cell r="AG196">
            <v>0</v>
          </cell>
          <cell r="AH196">
            <v>0</v>
          </cell>
          <cell r="AI196">
            <v>0</v>
          </cell>
        </row>
        <row r="197">
          <cell r="I197">
            <v>0</v>
          </cell>
          <cell r="J197">
            <v>0</v>
          </cell>
          <cell r="M197">
            <v>0</v>
          </cell>
          <cell r="S197">
            <v>0</v>
          </cell>
          <cell r="U197">
            <v>2</v>
          </cell>
          <cell r="V197">
            <v>10</v>
          </cell>
          <cell r="Y197">
            <v>0</v>
          </cell>
          <cell r="AA197">
            <v>2</v>
          </cell>
          <cell r="AB197">
            <v>10</v>
          </cell>
          <cell r="AG197">
            <v>0</v>
          </cell>
          <cell r="AH197">
            <v>0</v>
          </cell>
          <cell r="AI197">
            <v>0</v>
          </cell>
        </row>
        <row r="198">
          <cell r="I198">
            <v>0</v>
          </cell>
          <cell r="J198">
            <v>0</v>
          </cell>
          <cell r="M198">
            <v>0</v>
          </cell>
          <cell r="S198">
            <v>0</v>
          </cell>
          <cell r="U198">
            <v>2</v>
          </cell>
          <cell r="V198">
            <v>10</v>
          </cell>
          <cell r="Y198">
            <v>0</v>
          </cell>
          <cell r="AA198">
            <v>2</v>
          </cell>
          <cell r="AB198">
            <v>10</v>
          </cell>
          <cell r="AG198">
            <v>0</v>
          </cell>
          <cell r="AH198">
            <v>0</v>
          </cell>
          <cell r="AI198">
            <v>0</v>
          </cell>
        </row>
        <row r="199">
          <cell r="I199">
            <v>0</v>
          </cell>
          <cell r="J199">
            <v>0</v>
          </cell>
          <cell r="M199">
            <v>0</v>
          </cell>
          <cell r="S199">
            <v>0</v>
          </cell>
          <cell r="U199">
            <v>2</v>
          </cell>
          <cell r="V199">
            <v>10</v>
          </cell>
          <cell r="Y199">
            <v>0</v>
          </cell>
          <cell r="AA199">
            <v>2</v>
          </cell>
          <cell r="AB199">
            <v>10</v>
          </cell>
          <cell r="AG199">
            <v>0</v>
          </cell>
          <cell r="AH199">
            <v>0</v>
          </cell>
          <cell r="AI199">
            <v>0</v>
          </cell>
        </row>
        <row r="200">
          <cell r="I200">
            <v>0</v>
          </cell>
          <cell r="J200">
            <v>0</v>
          </cell>
          <cell r="M200">
            <v>0</v>
          </cell>
          <cell r="S200">
            <v>0</v>
          </cell>
          <cell r="U200">
            <v>2</v>
          </cell>
          <cell r="V200">
            <v>10</v>
          </cell>
          <cell r="Y200">
            <v>0</v>
          </cell>
          <cell r="AA200">
            <v>2</v>
          </cell>
          <cell r="AB200">
            <v>10</v>
          </cell>
          <cell r="AG200">
            <v>0</v>
          </cell>
          <cell r="AH200">
            <v>0</v>
          </cell>
          <cell r="AI200">
            <v>0</v>
          </cell>
        </row>
        <row r="201">
          <cell r="I201">
            <v>0</v>
          </cell>
          <cell r="J201">
            <v>0</v>
          </cell>
          <cell r="M201">
            <v>0</v>
          </cell>
          <cell r="S201">
            <v>0</v>
          </cell>
          <cell r="U201">
            <v>2</v>
          </cell>
          <cell r="V201">
            <v>10</v>
          </cell>
          <cell r="Y201">
            <v>0</v>
          </cell>
          <cell r="AA201">
            <v>2</v>
          </cell>
          <cell r="AB201">
            <v>10</v>
          </cell>
          <cell r="AG201">
            <v>0</v>
          </cell>
          <cell r="AH201">
            <v>0</v>
          </cell>
          <cell r="AI201">
            <v>0</v>
          </cell>
        </row>
        <row r="202">
          <cell r="I202">
            <v>0</v>
          </cell>
          <cell r="J202">
            <v>0</v>
          </cell>
          <cell r="M202">
            <v>0</v>
          </cell>
          <cell r="S202">
            <v>0</v>
          </cell>
          <cell r="U202">
            <v>2</v>
          </cell>
          <cell r="V202">
            <v>10</v>
          </cell>
          <cell r="Y202">
            <v>0</v>
          </cell>
          <cell r="AA202">
            <v>2</v>
          </cell>
          <cell r="AB202">
            <v>10</v>
          </cell>
          <cell r="AG202">
            <v>0</v>
          </cell>
          <cell r="AH202">
            <v>0</v>
          </cell>
          <cell r="AI202">
            <v>0</v>
          </cell>
        </row>
        <row r="203">
          <cell r="I203">
            <v>0</v>
          </cell>
          <cell r="J203">
            <v>0</v>
          </cell>
          <cell r="M203">
            <v>0</v>
          </cell>
          <cell r="S203">
            <v>0</v>
          </cell>
          <cell r="U203">
            <v>2</v>
          </cell>
          <cell r="V203">
            <v>10</v>
          </cell>
          <cell r="Y203">
            <v>0</v>
          </cell>
          <cell r="AA203">
            <v>2</v>
          </cell>
          <cell r="AB203">
            <v>10</v>
          </cell>
          <cell r="AG203">
            <v>0</v>
          </cell>
          <cell r="AH203">
            <v>0</v>
          </cell>
          <cell r="AI203">
            <v>0</v>
          </cell>
        </row>
        <row r="204">
          <cell r="I204">
            <v>0</v>
          </cell>
          <cell r="J204">
            <v>0</v>
          </cell>
          <cell r="M204">
            <v>0</v>
          </cell>
          <cell r="S204">
            <v>0</v>
          </cell>
          <cell r="U204">
            <v>2</v>
          </cell>
          <cell r="V204">
            <v>10</v>
          </cell>
          <cell r="Y204">
            <v>0</v>
          </cell>
          <cell r="AA204">
            <v>2</v>
          </cell>
          <cell r="AB204">
            <v>10</v>
          </cell>
          <cell r="AG204">
            <v>0</v>
          </cell>
          <cell r="AH204">
            <v>0</v>
          </cell>
          <cell r="AI204">
            <v>0</v>
          </cell>
        </row>
        <row r="205">
          <cell r="I205">
            <v>0</v>
          </cell>
          <cell r="J205">
            <v>0</v>
          </cell>
          <cell r="M205">
            <v>0</v>
          </cell>
          <cell r="S205">
            <v>0</v>
          </cell>
          <cell r="U205">
            <v>2</v>
          </cell>
          <cell r="V205">
            <v>10</v>
          </cell>
          <cell r="Y205">
            <v>0</v>
          </cell>
          <cell r="AA205">
            <v>2</v>
          </cell>
          <cell r="AB205">
            <v>10</v>
          </cell>
          <cell r="AG205">
            <v>0</v>
          </cell>
          <cell r="AH205">
            <v>0</v>
          </cell>
          <cell r="AI205">
            <v>0</v>
          </cell>
        </row>
      </sheetData>
      <sheetData sheetId="2">
        <row r="3">
          <cell r="C3">
            <v>0.5</v>
          </cell>
          <cell r="F3">
            <v>3</v>
          </cell>
          <cell r="G3">
            <v>0.01</v>
          </cell>
          <cell r="K3" t="str">
            <v>A</v>
          </cell>
          <cell r="M3">
            <v>0.81</v>
          </cell>
        </row>
        <row r="4">
          <cell r="C4">
            <v>0.5</v>
          </cell>
          <cell r="K4" t="str">
            <v>B</v>
          </cell>
          <cell r="M4">
            <v>0.61</v>
          </cell>
        </row>
        <row r="5">
          <cell r="K5" t="str">
            <v>C</v>
          </cell>
          <cell r="M5">
            <v>0.41000000000000003</v>
          </cell>
        </row>
        <row r="6">
          <cell r="K6" t="str">
            <v>D</v>
          </cell>
          <cell r="M6">
            <v>0.21000000000000002</v>
          </cell>
        </row>
        <row r="7">
          <cell r="K7" t="str">
            <v>E</v>
          </cell>
        </row>
      </sheetData>
      <sheetData sheetId="3">
        <row r="2">
          <cell r="F2" t="str">
            <v>Park View</v>
          </cell>
          <cell r="G2" t="str">
            <v>Details</v>
          </cell>
          <cell r="H2" t="str">
            <v>Jevan Tower</v>
          </cell>
          <cell r="I2" t="str">
            <v>Al Hamra Mixed Use TOD Project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</row>
        <row r="3">
          <cell r="B3" t="str">
            <v>Studies</v>
          </cell>
          <cell r="C3" t="str">
            <v>Working on - Studies</v>
          </cell>
          <cell r="F3">
            <v>15</v>
          </cell>
          <cell r="G3">
            <v>15</v>
          </cell>
          <cell r="H3">
            <v>15</v>
          </cell>
          <cell r="I3">
            <v>15</v>
          </cell>
          <cell r="J3">
            <v>15</v>
          </cell>
          <cell r="K3">
            <v>15</v>
          </cell>
          <cell r="L3">
            <v>15</v>
          </cell>
          <cell r="M3">
            <v>15</v>
          </cell>
        </row>
        <row r="4">
          <cell r="B4" t="str">
            <v>Studies</v>
          </cell>
          <cell r="C4" t="str">
            <v xml:space="preserve">ReWorking  - Studies </v>
          </cell>
          <cell r="F4">
            <v>5</v>
          </cell>
          <cell r="G4">
            <v>5</v>
          </cell>
          <cell r="H4">
            <v>5</v>
          </cell>
          <cell r="I4">
            <v>5</v>
          </cell>
          <cell r="J4">
            <v>5</v>
          </cell>
          <cell r="K4">
            <v>5</v>
          </cell>
          <cell r="L4">
            <v>5</v>
          </cell>
          <cell r="M4">
            <v>5</v>
          </cell>
        </row>
        <row r="5">
          <cell r="B5" t="str">
            <v>Studies</v>
          </cell>
          <cell r="C5" t="str">
            <v>ReWorking   - Studies (VO)</v>
          </cell>
          <cell r="F5">
            <v>5</v>
          </cell>
          <cell r="G5">
            <v>5</v>
          </cell>
          <cell r="H5">
            <v>5</v>
          </cell>
          <cell r="I5">
            <v>5</v>
          </cell>
          <cell r="J5">
            <v>5</v>
          </cell>
          <cell r="K5">
            <v>5</v>
          </cell>
          <cell r="L5">
            <v>5</v>
          </cell>
          <cell r="M5">
            <v>5</v>
          </cell>
        </row>
        <row r="6">
          <cell r="B6" t="str">
            <v>Studies</v>
          </cell>
          <cell r="C6" t="str">
            <v>Review and Comment - Studies</v>
          </cell>
          <cell r="F6">
            <v>5</v>
          </cell>
          <cell r="G6">
            <v>5</v>
          </cell>
          <cell r="H6">
            <v>5</v>
          </cell>
          <cell r="I6">
            <v>5</v>
          </cell>
          <cell r="J6">
            <v>5</v>
          </cell>
          <cell r="K6">
            <v>5</v>
          </cell>
          <cell r="L6">
            <v>5</v>
          </cell>
          <cell r="M6">
            <v>5</v>
          </cell>
        </row>
        <row r="7">
          <cell r="B7" t="str">
            <v>Studies</v>
          </cell>
          <cell r="C7" t="str">
            <v>Approved - Studies</v>
          </cell>
          <cell r="F7">
            <v>5</v>
          </cell>
          <cell r="G7">
            <v>5</v>
          </cell>
          <cell r="H7">
            <v>5</v>
          </cell>
          <cell r="I7">
            <v>5</v>
          </cell>
          <cell r="J7">
            <v>5</v>
          </cell>
          <cell r="K7">
            <v>5</v>
          </cell>
          <cell r="L7">
            <v>5</v>
          </cell>
          <cell r="M7">
            <v>5</v>
          </cell>
        </row>
        <row r="8">
          <cell r="B8" t="str">
            <v>Design</v>
          </cell>
          <cell r="C8" t="str">
            <v>Working on - Design 25%</v>
          </cell>
          <cell r="F8">
            <v>20</v>
          </cell>
          <cell r="G8">
            <v>20</v>
          </cell>
          <cell r="H8">
            <v>20</v>
          </cell>
          <cell r="I8">
            <v>20</v>
          </cell>
          <cell r="J8">
            <v>20</v>
          </cell>
          <cell r="K8">
            <v>20</v>
          </cell>
          <cell r="L8">
            <v>20</v>
          </cell>
          <cell r="M8">
            <v>20</v>
          </cell>
        </row>
        <row r="9">
          <cell r="B9" t="str">
            <v>Design</v>
          </cell>
          <cell r="C9" t="str">
            <v>ReWorking  - Design 25%</v>
          </cell>
          <cell r="F9">
            <v>10</v>
          </cell>
          <cell r="G9">
            <v>10</v>
          </cell>
          <cell r="H9">
            <v>10</v>
          </cell>
          <cell r="I9">
            <v>10</v>
          </cell>
          <cell r="J9">
            <v>10</v>
          </cell>
          <cell r="K9">
            <v>10</v>
          </cell>
          <cell r="L9">
            <v>10</v>
          </cell>
          <cell r="M9">
            <v>10</v>
          </cell>
        </row>
        <row r="10">
          <cell r="B10" t="str">
            <v>Design</v>
          </cell>
          <cell r="C10" t="str">
            <v>ReWorking   - Design 25% (VO)</v>
          </cell>
          <cell r="F10">
            <v>10</v>
          </cell>
          <cell r="G10">
            <v>10</v>
          </cell>
          <cell r="H10">
            <v>10</v>
          </cell>
          <cell r="I10">
            <v>10</v>
          </cell>
          <cell r="J10">
            <v>10</v>
          </cell>
          <cell r="K10">
            <v>10</v>
          </cell>
          <cell r="L10">
            <v>10</v>
          </cell>
          <cell r="M10">
            <v>10</v>
          </cell>
        </row>
        <row r="11">
          <cell r="B11" t="str">
            <v>Design</v>
          </cell>
          <cell r="C11" t="str">
            <v xml:space="preserve">Review and Comment - Design  25% </v>
          </cell>
          <cell r="F11">
            <v>5</v>
          </cell>
          <cell r="G11">
            <v>5</v>
          </cell>
          <cell r="H11">
            <v>5</v>
          </cell>
          <cell r="I11">
            <v>5</v>
          </cell>
          <cell r="J11">
            <v>5</v>
          </cell>
          <cell r="K11">
            <v>5</v>
          </cell>
          <cell r="L11">
            <v>5</v>
          </cell>
          <cell r="M11">
            <v>5</v>
          </cell>
        </row>
        <row r="12">
          <cell r="B12" t="str">
            <v>Design</v>
          </cell>
          <cell r="C12" t="str">
            <v xml:space="preserve">Approved - Design 25% 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</row>
        <row r="13">
          <cell r="B13" t="str">
            <v>Design</v>
          </cell>
          <cell r="C13" t="str">
            <v>Working on - Design 50%</v>
          </cell>
          <cell r="F13">
            <v>20</v>
          </cell>
          <cell r="G13">
            <v>20</v>
          </cell>
          <cell r="H13">
            <v>20</v>
          </cell>
          <cell r="I13">
            <v>20</v>
          </cell>
          <cell r="J13">
            <v>20</v>
          </cell>
          <cell r="K13">
            <v>20</v>
          </cell>
          <cell r="L13">
            <v>20</v>
          </cell>
          <cell r="M13">
            <v>20</v>
          </cell>
        </row>
        <row r="14">
          <cell r="B14" t="str">
            <v>Design</v>
          </cell>
          <cell r="C14" t="str">
            <v xml:space="preserve">ReWorking - Design 50% </v>
          </cell>
          <cell r="F14">
            <v>10</v>
          </cell>
          <cell r="G14">
            <v>10</v>
          </cell>
          <cell r="H14">
            <v>10</v>
          </cell>
          <cell r="I14">
            <v>10</v>
          </cell>
          <cell r="J14">
            <v>10</v>
          </cell>
          <cell r="K14">
            <v>10</v>
          </cell>
          <cell r="L14">
            <v>10</v>
          </cell>
          <cell r="M14">
            <v>10</v>
          </cell>
        </row>
        <row r="15">
          <cell r="B15" t="str">
            <v>Design</v>
          </cell>
          <cell r="C15" t="str">
            <v>ReWorking - Design 50% (VO)</v>
          </cell>
          <cell r="F15">
            <v>10</v>
          </cell>
          <cell r="G15">
            <v>10</v>
          </cell>
          <cell r="H15">
            <v>10</v>
          </cell>
          <cell r="I15">
            <v>10</v>
          </cell>
          <cell r="J15">
            <v>10</v>
          </cell>
          <cell r="K15">
            <v>10</v>
          </cell>
          <cell r="L15">
            <v>10</v>
          </cell>
          <cell r="M15">
            <v>10</v>
          </cell>
        </row>
        <row r="16">
          <cell r="B16" t="str">
            <v>Design</v>
          </cell>
          <cell r="C16" t="str">
            <v>Review and Comment - Design 50%</v>
          </cell>
          <cell r="F16">
            <v>5</v>
          </cell>
          <cell r="G16">
            <v>5</v>
          </cell>
          <cell r="H16">
            <v>5</v>
          </cell>
          <cell r="I16">
            <v>5</v>
          </cell>
          <cell r="J16">
            <v>5</v>
          </cell>
          <cell r="K16">
            <v>5</v>
          </cell>
          <cell r="L16">
            <v>5</v>
          </cell>
          <cell r="M16">
            <v>5</v>
          </cell>
        </row>
        <row r="17">
          <cell r="B17" t="str">
            <v>Design</v>
          </cell>
          <cell r="C17" t="str">
            <v xml:space="preserve">Approved - Design 50% 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</row>
        <row r="18">
          <cell r="B18" t="str">
            <v>Design</v>
          </cell>
          <cell r="C18" t="str">
            <v>Working on - Design 75%</v>
          </cell>
          <cell r="F18">
            <v>20</v>
          </cell>
          <cell r="G18">
            <v>20</v>
          </cell>
          <cell r="H18">
            <v>20</v>
          </cell>
          <cell r="I18">
            <v>20</v>
          </cell>
          <cell r="J18">
            <v>20</v>
          </cell>
          <cell r="K18">
            <v>20</v>
          </cell>
          <cell r="L18">
            <v>20</v>
          </cell>
          <cell r="M18">
            <v>20</v>
          </cell>
        </row>
        <row r="19">
          <cell r="B19" t="str">
            <v>Design</v>
          </cell>
          <cell r="C19" t="str">
            <v xml:space="preserve">ReWorking - Design 75% </v>
          </cell>
          <cell r="F19">
            <v>10</v>
          </cell>
          <cell r="G19">
            <v>10</v>
          </cell>
          <cell r="H19">
            <v>10</v>
          </cell>
          <cell r="I19">
            <v>10</v>
          </cell>
          <cell r="J19">
            <v>10</v>
          </cell>
          <cell r="K19">
            <v>10</v>
          </cell>
          <cell r="L19">
            <v>10</v>
          </cell>
          <cell r="M19">
            <v>10</v>
          </cell>
        </row>
        <row r="20">
          <cell r="B20" t="str">
            <v>Design</v>
          </cell>
          <cell r="C20" t="str">
            <v>ReWorking - Design 75% (VO)</v>
          </cell>
          <cell r="F20">
            <v>10</v>
          </cell>
          <cell r="G20">
            <v>10</v>
          </cell>
          <cell r="H20">
            <v>10</v>
          </cell>
          <cell r="I20">
            <v>10</v>
          </cell>
          <cell r="J20">
            <v>10</v>
          </cell>
          <cell r="K20">
            <v>10</v>
          </cell>
          <cell r="L20">
            <v>10</v>
          </cell>
          <cell r="M20">
            <v>10</v>
          </cell>
        </row>
        <row r="21">
          <cell r="B21" t="str">
            <v>Design</v>
          </cell>
          <cell r="C21" t="str">
            <v>Review and Comment - Design 75%</v>
          </cell>
          <cell r="F21">
            <v>5</v>
          </cell>
          <cell r="G21">
            <v>5</v>
          </cell>
          <cell r="H21">
            <v>5</v>
          </cell>
          <cell r="I21">
            <v>5</v>
          </cell>
          <cell r="J21">
            <v>5</v>
          </cell>
          <cell r="K21">
            <v>5</v>
          </cell>
          <cell r="L21">
            <v>5</v>
          </cell>
          <cell r="M21">
            <v>5</v>
          </cell>
        </row>
        <row r="22">
          <cell r="B22" t="str">
            <v>Design</v>
          </cell>
          <cell r="C22" t="str">
            <v xml:space="preserve">Approved - Design 75% 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</row>
        <row r="23">
          <cell r="B23" t="str">
            <v>Design</v>
          </cell>
          <cell r="C23" t="str">
            <v>Working on - Design 100%</v>
          </cell>
          <cell r="F23">
            <v>20</v>
          </cell>
          <cell r="G23">
            <v>20</v>
          </cell>
          <cell r="H23">
            <v>20</v>
          </cell>
          <cell r="I23">
            <v>20</v>
          </cell>
          <cell r="J23">
            <v>20</v>
          </cell>
          <cell r="K23">
            <v>20</v>
          </cell>
          <cell r="L23">
            <v>20</v>
          </cell>
          <cell r="M23">
            <v>20</v>
          </cell>
        </row>
        <row r="24">
          <cell r="B24" t="str">
            <v>Design</v>
          </cell>
          <cell r="C24" t="str">
            <v>ReWorking - Design 100%</v>
          </cell>
          <cell r="F24">
            <v>10</v>
          </cell>
          <cell r="G24">
            <v>10</v>
          </cell>
          <cell r="H24">
            <v>10</v>
          </cell>
          <cell r="I24">
            <v>10</v>
          </cell>
          <cell r="J24">
            <v>10</v>
          </cell>
          <cell r="K24">
            <v>10</v>
          </cell>
          <cell r="L24">
            <v>10</v>
          </cell>
          <cell r="M24">
            <v>10</v>
          </cell>
        </row>
        <row r="25">
          <cell r="B25" t="str">
            <v>Design</v>
          </cell>
          <cell r="C25" t="str">
            <v>ReWorking - Design 100% (VO)</v>
          </cell>
          <cell r="F25">
            <v>10</v>
          </cell>
          <cell r="G25">
            <v>10</v>
          </cell>
          <cell r="H25">
            <v>10</v>
          </cell>
          <cell r="I25">
            <v>10</v>
          </cell>
          <cell r="J25">
            <v>10</v>
          </cell>
          <cell r="K25">
            <v>10</v>
          </cell>
          <cell r="L25">
            <v>10</v>
          </cell>
          <cell r="M25">
            <v>10</v>
          </cell>
        </row>
        <row r="26">
          <cell r="B26" t="str">
            <v>Design</v>
          </cell>
          <cell r="C26" t="str">
            <v>Review and Comment - Design 100%</v>
          </cell>
          <cell r="F26">
            <v>5</v>
          </cell>
          <cell r="G26">
            <v>5</v>
          </cell>
          <cell r="H26">
            <v>5</v>
          </cell>
          <cell r="I26">
            <v>5</v>
          </cell>
          <cell r="J26">
            <v>5</v>
          </cell>
          <cell r="K26">
            <v>5</v>
          </cell>
          <cell r="L26">
            <v>5</v>
          </cell>
          <cell r="M26">
            <v>5</v>
          </cell>
        </row>
        <row r="27">
          <cell r="B27" t="str">
            <v>Design</v>
          </cell>
          <cell r="C27" t="str">
            <v xml:space="preserve">Approved - Design 100% 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</row>
        <row r="28">
          <cell r="B28" t="str">
            <v>Design</v>
          </cell>
          <cell r="C28" t="str">
            <v xml:space="preserve">Issuing 1st to G.C 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</row>
        <row r="29">
          <cell r="B29" t="str">
            <v>Design</v>
          </cell>
          <cell r="C29" t="str">
            <v>Reissuing 1st to G.C</v>
          </cell>
          <cell r="F29">
            <v>10</v>
          </cell>
          <cell r="G29">
            <v>10</v>
          </cell>
          <cell r="H29">
            <v>10</v>
          </cell>
          <cell r="I29">
            <v>10</v>
          </cell>
          <cell r="J29">
            <v>10</v>
          </cell>
          <cell r="K29">
            <v>10</v>
          </cell>
          <cell r="L29">
            <v>10</v>
          </cell>
          <cell r="M29">
            <v>10</v>
          </cell>
        </row>
        <row r="30">
          <cell r="B30" t="str">
            <v>Design</v>
          </cell>
          <cell r="C30" t="str">
            <v>Approval 1st - License</v>
          </cell>
          <cell r="F30">
            <v>90</v>
          </cell>
          <cell r="G30">
            <v>90</v>
          </cell>
          <cell r="H30">
            <v>90</v>
          </cell>
          <cell r="I30">
            <v>90</v>
          </cell>
          <cell r="J30">
            <v>90</v>
          </cell>
          <cell r="K30">
            <v>90</v>
          </cell>
          <cell r="L30">
            <v>90</v>
          </cell>
          <cell r="M30">
            <v>90</v>
          </cell>
        </row>
        <row r="31">
          <cell r="B31" t="str">
            <v>Design</v>
          </cell>
          <cell r="C31" t="str">
            <v>Coordinate with Out-source</v>
          </cell>
          <cell r="F31">
            <v>10</v>
          </cell>
          <cell r="G31">
            <v>10</v>
          </cell>
          <cell r="H31">
            <v>10</v>
          </cell>
          <cell r="I31">
            <v>10</v>
          </cell>
          <cell r="J31">
            <v>10</v>
          </cell>
          <cell r="K31">
            <v>10</v>
          </cell>
          <cell r="L31">
            <v>10</v>
          </cell>
          <cell r="M31">
            <v>10</v>
          </cell>
        </row>
        <row r="32">
          <cell r="B32" t="str">
            <v>Technical</v>
          </cell>
          <cell r="C32" t="str">
            <v>Handover</v>
          </cell>
          <cell r="F32">
            <v>5</v>
          </cell>
          <cell r="G32">
            <v>5</v>
          </cell>
          <cell r="H32">
            <v>5</v>
          </cell>
          <cell r="I32">
            <v>5</v>
          </cell>
          <cell r="J32">
            <v>5</v>
          </cell>
          <cell r="K32">
            <v>5</v>
          </cell>
          <cell r="L32">
            <v>5</v>
          </cell>
          <cell r="M32">
            <v>5</v>
          </cell>
        </row>
        <row r="33">
          <cell r="B33" t="str">
            <v>Technical</v>
          </cell>
          <cell r="C33" t="str">
            <v>Working on - Development</v>
          </cell>
          <cell r="F33">
            <v>20</v>
          </cell>
          <cell r="G33">
            <v>20</v>
          </cell>
          <cell r="H33">
            <v>20</v>
          </cell>
          <cell r="I33">
            <v>20</v>
          </cell>
          <cell r="J33">
            <v>20</v>
          </cell>
          <cell r="K33">
            <v>20</v>
          </cell>
          <cell r="L33">
            <v>20</v>
          </cell>
          <cell r="M33">
            <v>20</v>
          </cell>
        </row>
        <row r="34">
          <cell r="B34" t="str">
            <v>Technical</v>
          </cell>
          <cell r="C34" t="str">
            <v>ReWorking - Development</v>
          </cell>
          <cell r="F34">
            <v>10</v>
          </cell>
          <cell r="G34">
            <v>10</v>
          </cell>
          <cell r="H34">
            <v>10</v>
          </cell>
          <cell r="I34">
            <v>10</v>
          </cell>
          <cell r="J34">
            <v>10</v>
          </cell>
          <cell r="K34">
            <v>10</v>
          </cell>
          <cell r="L34">
            <v>10</v>
          </cell>
          <cell r="M34">
            <v>10</v>
          </cell>
        </row>
        <row r="35">
          <cell r="B35" t="str">
            <v>Technical</v>
          </cell>
          <cell r="C35" t="str">
            <v>ReWorking - Development (VO)</v>
          </cell>
          <cell r="F35">
            <v>10</v>
          </cell>
          <cell r="G35">
            <v>10</v>
          </cell>
          <cell r="H35">
            <v>10</v>
          </cell>
          <cell r="I35">
            <v>10</v>
          </cell>
          <cell r="J35">
            <v>10</v>
          </cell>
          <cell r="K35">
            <v>10</v>
          </cell>
          <cell r="L35">
            <v>10</v>
          </cell>
          <cell r="M35">
            <v>10</v>
          </cell>
        </row>
        <row r="36">
          <cell r="B36" t="str">
            <v>Technical</v>
          </cell>
          <cell r="C36" t="str">
            <v>Review and Comment - Development</v>
          </cell>
          <cell r="F36">
            <v>5</v>
          </cell>
          <cell r="G36">
            <v>5</v>
          </cell>
          <cell r="H36">
            <v>5</v>
          </cell>
          <cell r="I36">
            <v>5</v>
          </cell>
          <cell r="J36">
            <v>5</v>
          </cell>
          <cell r="K36">
            <v>5</v>
          </cell>
          <cell r="L36">
            <v>5</v>
          </cell>
          <cell r="M36">
            <v>5</v>
          </cell>
        </row>
        <row r="37">
          <cell r="B37" t="str">
            <v>Technical</v>
          </cell>
          <cell r="C37" t="str">
            <v>Approval - Development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</row>
        <row r="38">
          <cell r="B38" t="str">
            <v>Technical</v>
          </cell>
          <cell r="C38" t="str">
            <v>Working on - License</v>
          </cell>
          <cell r="F38">
            <v>10</v>
          </cell>
          <cell r="G38">
            <v>10</v>
          </cell>
          <cell r="H38">
            <v>10</v>
          </cell>
          <cell r="I38">
            <v>10</v>
          </cell>
          <cell r="J38">
            <v>10</v>
          </cell>
          <cell r="K38">
            <v>10</v>
          </cell>
          <cell r="L38">
            <v>10</v>
          </cell>
          <cell r="M38">
            <v>10</v>
          </cell>
        </row>
        <row r="39">
          <cell r="B39" t="str">
            <v>Technical</v>
          </cell>
          <cell r="C39" t="str">
            <v>Issuing the license - R.M</v>
          </cell>
          <cell r="F39">
            <v>10</v>
          </cell>
          <cell r="G39">
            <v>10</v>
          </cell>
          <cell r="H39">
            <v>10</v>
          </cell>
          <cell r="I39">
            <v>10</v>
          </cell>
          <cell r="J39">
            <v>10</v>
          </cell>
          <cell r="K39">
            <v>10</v>
          </cell>
          <cell r="L39">
            <v>10</v>
          </cell>
          <cell r="M39">
            <v>10</v>
          </cell>
        </row>
        <row r="40">
          <cell r="B40" t="str">
            <v>Technical</v>
          </cell>
          <cell r="C40" t="str">
            <v>Reworking &amp; Issuing the license - R.M</v>
          </cell>
          <cell r="F40">
            <v>10</v>
          </cell>
          <cell r="G40">
            <v>10</v>
          </cell>
          <cell r="H40">
            <v>10</v>
          </cell>
          <cell r="I40">
            <v>10</v>
          </cell>
          <cell r="J40">
            <v>10</v>
          </cell>
          <cell r="K40">
            <v>10</v>
          </cell>
          <cell r="L40">
            <v>10</v>
          </cell>
          <cell r="M40">
            <v>10</v>
          </cell>
        </row>
        <row r="41">
          <cell r="B41" t="str">
            <v>Technical</v>
          </cell>
          <cell r="C41" t="str">
            <v>Approval the License - R.M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M41">
            <v>1</v>
          </cell>
        </row>
        <row r="42">
          <cell r="B42" t="str">
            <v>Technical</v>
          </cell>
          <cell r="C42" t="str">
            <v>Working on - D.D</v>
          </cell>
          <cell r="F42">
            <v>60</v>
          </cell>
          <cell r="G42">
            <v>60</v>
          </cell>
          <cell r="H42">
            <v>60</v>
          </cell>
          <cell r="I42">
            <v>60</v>
          </cell>
          <cell r="J42">
            <v>60</v>
          </cell>
          <cell r="K42">
            <v>60</v>
          </cell>
          <cell r="L42">
            <v>60</v>
          </cell>
          <cell r="M42">
            <v>60</v>
          </cell>
        </row>
        <row r="43">
          <cell r="B43" t="str">
            <v>Technical</v>
          </cell>
          <cell r="C43" t="str">
            <v>ReWorking - D.D (VO)</v>
          </cell>
          <cell r="F43">
            <v>10</v>
          </cell>
          <cell r="G43">
            <v>10</v>
          </cell>
          <cell r="H43">
            <v>10</v>
          </cell>
          <cell r="I43">
            <v>10</v>
          </cell>
          <cell r="J43">
            <v>10</v>
          </cell>
          <cell r="K43">
            <v>10</v>
          </cell>
          <cell r="L43">
            <v>10</v>
          </cell>
          <cell r="M43">
            <v>10</v>
          </cell>
        </row>
        <row r="44">
          <cell r="B44" t="str">
            <v>Technical</v>
          </cell>
          <cell r="C44" t="str">
            <v>Review and Comment - DD</v>
          </cell>
          <cell r="F44">
            <v>5</v>
          </cell>
          <cell r="G44">
            <v>5</v>
          </cell>
          <cell r="H44">
            <v>5</v>
          </cell>
          <cell r="I44">
            <v>5</v>
          </cell>
          <cell r="J44">
            <v>5</v>
          </cell>
          <cell r="K44">
            <v>5</v>
          </cell>
          <cell r="L44">
            <v>5</v>
          </cell>
          <cell r="M44">
            <v>5</v>
          </cell>
        </row>
        <row r="45">
          <cell r="B45" t="str">
            <v>Technical</v>
          </cell>
          <cell r="C45" t="str">
            <v>Approval - DD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</row>
        <row r="46">
          <cell r="B46" t="str">
            <v>Technical</v>
          </cell>
          <cell r="C46" t="str">
            <v>Working on 01 - BOQ</v>
          </cell>
          <cell r="F46">
            <v>10</v>
          </cell>
          <cell r="G46">
            <v>10</v>
          </cell>
          <cell r="H46">
            <v>10</v>
          </cell>
          <cell r="I46">
            <v>10</v>
          </cell>
          <cell r="J46">
            <v>10</v>
          </cell>
          <cell r="K46">
            <v>10</v>
          </cell>
          <cell r="L46">
            <v>10</v>
          </cell>
          <cell r="M46">
            <v>10</v>
          </cell>
        </row>
        <row r="47">
          <cell r="B47" t="str">
            <v>Technical</v>
          </cell>
          <cell r="C47" t="str">
            <v>ReWorking -  BOQ (VO)</v>
          </cell>
          <cell r="F47">
            <v>10</v>
          </cell>
          <cell r="G47">
            <v>10</v>
          </cell>
          <cell r="H47">
            <v>10</v>
          </cell>
          <cell r="I47">
            <v>10</v>
          </cell>
          <cell r="J47">
            <v>10</v>
          </cell>
          <cell r="K47">
            <v>10</v>
          </cell>
          <cell r="L47">
            <v>10</v>
          </cell>
          <cell r="M47">
            <v>10</v>
          </cell>
        </row>
        <row r="48">
          <cell r="B48" t="str">
            <v>Technical</v>
          </cell>
          <cell r="C48" t="str">
            <v>Review and Comment -  BOQ</v>
          </cell>
          <cell r="F48">
            <v>5</v>
          </cell>
          <cell r="G48">
            <v>5</v>
          </cell>
          <cell r="H48">
            <v>5</v>
          </cell>
          <cell r="I48">
            <v>5</v>
          </cell>
          <cell r="J48">
            <v>5</v>
          </cell>
          <cell r="K48">
            <v>5</v>
          </cell>
          <cell r="L48">
            <v>5</v>
          </cell>
          <cell r="M48">
            <v>5</v>
          </cell>
        </row>
        <row r="49">
          <cell r="B49" t="str">
            <v>Technical</v>
          </cell>
          <cell r="C49" t="str">
            <v>Approval -  BOQ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</row>
        <row r="50">
          <cell r="B50" t="str">
            <v>Technical</v>
          </cell>
          <cell r="C50" t="str">
            <v>Coordinate with Out-source.</v>
          </cell>
          <cell r="F50">
            <v>10</v>
          </cell>
          <cell r="G50">
            <v>10</v>
          </cell>
          <cell r="H50">
            <v>10</v>
          </cell>
          <cell r="I50">
            <v>10</v>
          </cell>
          <cell r="J50">
            <v>10</v>
          </cell>
          <cell r="K50">
            <v>10</v>
          </cell>
          <cell r="L50">
            <v>10</v>
          </cell>
          <cell r="M50">
            <v>10</v>
          </cell>
        </row>
      </sheetData>
      <sheetData sheetId="4">
        <row r="1">
          <cell r="A1" t="str">
            <v>Code</v>
          </cell>
          <cell r="C1" t="str">
            <v>Client Tasks</v>
          </cell>
          <cell r="E1" t="str">
            <v>Code</v>
          </cell>
          <cell r="G1" t="str">
            <v>Government Tasks</v>
          </cell>
        </row>
        <row r="2">
          <cell r="A2" t="str">
            <v>Studies Review and Comment - Studies</v>
          </cell>
          <cell r="C2" t="str">
            <v>Review and Comment - Studies</v>
          </cell>
          <cell r="E2" t="str">
            <v xml:space="preserve">Design Issuing 1st to G.C </v>
          </cell>
          <cell r="G2" t="str">
            <v xml:space="preserve">Issuing 1st to G.C </v>
          </cell>
        </row>
        <row r="3">
          <cell r="A3" t="str">
            <v>Studies Approved - Studies</v>
          </cell>
          <cell r="C3" t="str">
            <v>Approved - Studies</v>
          </cell>
          <cell r="E3" t="str">
            <v>Design Reissuing 1st to G.C</v>
          </cell>
          <cell r="G3" t="str">
            <v>Reissuing 1st to G.C</v>
          </cell>
        </row>
        <row r="4">
          <cell r="A4" t="str">
            <v xml:space="preserve">Design Review and Comment - Design  25% </v>
          </cell>
          <cell r="C4" t="str">
            <v xml:space="preserve">Review and Comment - Design  25% </v>
          </cell>
          <cell r="E4" t="str">
            <v>Design Approval 1st - License</v>
          </cell>
          <cell r="G4" t="str">
            <v>Approval 1st - License</v>
          </cell>
        </row>
        <row r="5">
          <cell r="A5" t="str">
            <v xml:space="preserve">Design Approved - Design 25% </v>
          </cell>
          <cell r="C5" t="str">
            <v xml:space="preserve">Approved - Design 25% </v>
          </cell>
          <cell r="E5" t="str">
            <v>Technical Issuing the license - R.M</v>
          </cell>
          <cell r="G5" t="str">
            <v>Issuing the license - R.M</v>
          </cell>
        </row>
        <row r="6">
          <cell r="A6" t="str">
            <v>Design Review and Comment - Design 50%</v>
          </cell>
          <cell r="C6" t="str">
            <v>Review and Comment - Design 50%</v>
          </cell>
          <cell r="E6" t="str">
            <v>Technical Approval the License - R.M</v>
          </cell>
          <cell r="G6" t="str">
            <v>Approval the License - R.M</v>
          </cell>
        </row>
        <row r="7">
          <cell r="A7" t="str">
            <v xml:space="preserve">Design Approved - Design 50% </v>
          </cell>
          <cell r="C7" t="str">
            <v xml:space="preserve">Approved - Design 50% </v>
          </cell>
          <cell r="E7" t="str">
            <v xml:space="preserve"> </v>
          </cell>
          <cell r="G7" t="str">
            <v/>
          </cell>
        </row>
        <row r="8">
          <cell r="A8" t="str">
            <v>Design Review and Comment - Design 75%</v>
          </cell>
          <cell r="C8" t="str">
            <v>Review and Comment - Design 75%</v>
          </cell>
          <cell r="E8" t="str">
            <v xml:space="preserve"> </v>
          </cell>
          <cell r="G8" t="str">
            <v/>
          </cell>
        </row>
        <row r="9">
          <cell r="A9" t="str">
            <v xml:space="preserve">Design Approved - Design 75% </v>
          </cell>
          <cell r="C9" t="str">
            <v xml:space="preserve">Approved - Design 75% </v>
          </cell>
          <cell r="E9" t="str">
            <v xml:space="preserve"> </v>
          </cell>
          <cell r="G9" t="str">
            <v/>
          </cell>
        </row>
        <row r="10">
          <cell r="A10" t="str">
            <v>Design Review and Comment - Design 100%</v>
          </cell>
          <cell r="C10" t="str">
            <v>Review and Comment - Design 100%</v>
          </cell>
          <cell r="E10" t="str">
            <v xml:space="preserve"> </v>
          </cell>
          <cell r="G10" t="str">
            <v/>
          </cell>
        </row>
        <row r="11">
          <cell r="A11" t="str">
            <v xml:space="preserve">Design Approved - Design 100% </v>
          </cell>
          <cell r="C11" t="str">
            <v xml:space="preserve">Approved - Design 100% </v>
          </cell>
          <cell r="E11" t="str">
            <v xml:space="preserve"> </v>
          </cell>
          <cell r="G11" t="str">
            <v/>
          </cell>
        </row>
        <row r="12">
          <cell r="A12" t="str">
            <v>Design Coordinate with Out-source</v>
          </cell>
          <cell r="C12" t="str">
            <v>Coordinate with Out-source</v>
          </cell>
          <cell r="E12" t="str">
            <v xml:space="preserve"> </v>
          </cell>
          <cell r="G12" t="str">
            <v/>
          </cell>
        </row>
        <row r="13">
          <cell r="A13" t="str">
            <v>Technical Review and Comment - Development</v>
          </cell>
          <cell r="C13" t="str">
            <v>Review and Comment - Development</v>
          </cell>
          <cell r="E13" t="str">
            <v xml:space="preserve"> </v>
          </cell>
          <cell r="G13" t="str">
            <v/>
          </cell>
        </row>
        <row r="14">
          <cell r="A14" t="str">
            <v>Technical Approval - Development</v>
          </cell>
          <cell r="C14" t="str">
            <v>Approval - Development</v>
          </cell>
          <cell r="E14" t="str">
            <v xml:space="preserve"> </v>
          </cell>
          <cell r="G14" t="str">
            <v/>
          </cell>
        </row>
        <row r="15">
          <cell r="A15" t="str">
            <v>Technical Review and Comment - DD</v>
          </cell>
          <cell r="C15" t="str">
            <v>Review and Comment - DD</v>
          </cell>
          <cell r="E15" t="str">
            <v xml:space="preserve"> </v>
          </cell>
          <cell r="G15" t="str">
            <v/>
          </cell>
        </row>
        <row r="16">
          <cell r="A16" t="str">
            <v>Technical Approval - DD</v>
          </cell>
          <cell r="C16" t="str">
            <v>Approval - DD</v>
          </cell>
          <cell r="E16" t="str">
            <v xml:space="preserve"> </v>
          </cell>
          <cell r="G16" t="str">
            <v/>
          </cell>
        </row>
        <row r="17">
          <cell r="A17" t="str">
            <v>Technical Review and Comment -  BOQ</v>
          </cell>
          <cell r="C17" t="str">
            <v>Review and Comment -  BOQ</v>
          </cell>
          <cell r="E17" t="str">
            <v xml:space="preserve"> </v>
          </cell>
          <cell r="G17" t="str">
            <v/>
          </cell>
        </row>
        <row r="18">
          <cell r="A18" t="str">
            <v>Technical Approval -  BOQ</v>
          </cell>
          <cell r="C18" t="str">
            <v>Approval -  BOQ</v>
          </cell>
          <cell r="E18" t="str">
            <v xml:space="preserve"> </v>
          </cell>
          <cell r="G18" t="str">
            <v/>
          </cell>
        </row>
        <row r="19">
          <cell r="A19" t="str">
            <v>Technical Coordinate with Out-source.</v>
          </cell>
          <cell r="C19" t="str">
            <v>Coordinate with Out-source.</v>
          </cell>
          <cell r="E19" t="str">
            <v xml:space="preserve"> </v>
          </cell>
          <cell r="G19" t="str">
            <v/>
          </cell>
        </row>
        <row r="20">
          <cell r="A20" t="str">
            <v xml:space="preserve"> </v>
          </cell>
          <cell r="C20" t="str">
            <v/>
          </cell>
          <cell r="E20" t="str">
            <v xml:space="preserve"> </v>
          </cell>
          <cell r="G20" t="str">
            <v/>
          </cell>
        </row>
        <row r="21">
          <cell r="A21" t="str">
            <v xml:space="preserve"> </v>
          </cell>
          <cell r="C21" t="str">
            <v/>
          </cell>
          <cell r="E21" t="str">
            <v xml:space="preserve"> </v>
          </cell>
          <cell r="G21" t="str">
            <v/>
          </cell>
        </row>
        <row r="22">
          <cell r="A22" t="str">
            <v xml:space="preserve"> </v>
          </cell>
          <cell r="C22" t="str">
            <v/>
          </cell>
          <cell r="E22" t="str">
            <v xml:space="preserve"> </v>
          </cell>
          <cell r="G22" t="str">
            <v/>
          </cell>
        </row>
        <row r="23">
          <cell r="A23" t="str">
            <v xml:space="preserve"> </v>
          </cell>
          <cell r="C23" t="str">
            <v/>
          </cell>
          <cell r="E23" t="str">
            <v xml:space="preserve"> </v>
          </cell>
          <cell r="G23" t="str">
            <v/>
          </cell>
        </row>
        <row r="24">
          <cell r="A24" t="str">
            <v xml:space="preserve"> </v>
          </cell>
          <cell r="C24" t="str">
            <v/>
          </cell>
          <cell r="E24" t="str">
            <v xml:space="preserve"> </v>
          </cell>
          <cell r="G24" t="str">
            <v/>
          </cell>
        </row>
        <row r="25">
          <cell r="A25" t="str">
            <v xml:space="preserve"> </v>
          </cell>
          <cell r="C25" t="str">
            <v/>
          </cell>
          <cell r="E25" t="str">
            <v xml:space="preserve"> </v>
          </cell>
          <cell r="G25" t="str">
            <v/>
          </cell>
        </row>
        <row r="26">
          <cell r="A26" t="str">
            <v xml:space="preserve"> </v>
          </cell>
          <cell r="C26" t="str">
            <v/>
          </cell>
          <cell r="E26" t="str">
            <v xml:space="preserve"> </v>
          </cell>
          <cell r="G26" t="str">
            <v/>
          </cell>
        </row>
        <row r="27">
          <cell r="A27" t="str">
            <v xml:space="preserve"> </v>
          </cell>
          <cell r="C27" t="str">
            <v/>
          </cell>
          <cell r="E27" t="str">
            <v xml:space="preserve"> </v>
          </cell>
          <cell r="G27" t="str">
            <v/>
          </cell>
        </row>
        <row r="28">
          <cell r="A28" t="str">
            <v xml:space="preserve"> </v>
          </cell>
          <cell r="C28" t="str">
            <v/>
          </cell>
          <cell r="E28" t="str">
            <v xml:space="preserve"> </v>
          </cell>
          <cell r="G28" t="str">
            <v/>
          </cell>
        </row>
        <row r="29">
          <cell r="A29" t="str">
            <v xml:space="preserve"> </v>
          </cell>
          <cell r="C29" t="str">
            <v/>
          </cell>
          <cell r="E29" t="str">
            <v xml:space="preserve"> </v>
          </cell>
          <cell r="G29" t="str">
            <v/>
          </cell>
        </row>
        <row r="30">
          <cell r="A30" t="str">
            <v xml:space="preserve"> </v>
          </cell>
          <cell r="C30" t="str">
            <v/>
          </cell>
          <cell r="E30" t="str">
            <v xml:space="preserve"> </v>
          </cell>
          <cell r="G30" t="str">
            <v/>
          </cell>
        </row>
        <row r="31">
          <cell r="A31" t="str">
            <v xml:space="preserve"> </v>
          </cell>
          <cell r="C31" t="str">
            <v/>
          </cell>
          <cell r="E31" t="str">
            <v xml:space="preserve"> </v>
          </cell>
          <cell r="G31" t="str">
            <v/>
          </cell>
        </row>
        <row r="32">
          <cell r="A32" t="str">
            <v xml:space="preserve"> </v>
          </cell>
          <cell r="C32" t="str">
            <v/>
          </cell>
          <cell r="E32" t="str">
            <v xml:space="preserve"> </v>
          </cell>
          <cell r="G32" t="str">
            <v/>
          </cell>
        </row>
        <row r="33">
          <cell r="A33" t="str">
            <v xml:space="preserve"> </v>
          </cell>
          <cell r="C33" t="str">
            <v/>
          </cell>
          <cell r="E33" t="str">
            <v xml:space="preserve"> </v>
          </cell>
          <cell r="G33" t="str">
            <v/>
          </cell>
        </row>
        <row r="34">
          <cell r="A34" t="str">
            <v xml:space="preserve"> </v>
          </cell>
          <cell r="C34" t="str">
            <v/>
          </cell>
          <cell r="E34" t="str">
            <v xml:space="preserve"> </v>
          </cell>
          <cell r="G34" t="str">
            <v/>
          </cell>
        </row>
        <row r="35">
          <cell r="A35" t="str">
            <v xml:space="preserve"> </v>
          </cell>
          <cell r="C35" t="str">
            <v/>
          </cell>
          <cell r="E35" t="str">
            <v xml:space="preserve"> </v>
          </cell>
          <cell r="G35" t="str">
            <v/>
          </cell>
        </row>
        <row r="36">
          <cell r="A36" t="str">
            <v xml:space="preserve"> </v>
          </cell>
          <cell r="C36" t="str">
            <v/>
          </cell>
          <cell r="E36" t="str">
            <v xml:space="preserve"> </v>
          </cell>
          <cell r="G36" t="str">
            <v/>
          </cell>
        </row>
        <row r="37">
          <cell r="A37" t="str">
            <v xml:space="preserve"> </v>
          </cell>
          <cell r="C37" t="str">
            <v/>
          </cell>
          <cell r="E37" t="str">
            <v xml:space="preserve"> </v>
          </cell>
          <cell r="G37" t="str">
            <v/>
          </cell>
        </row>
        <row r="38">
          <cell r="A38" t="str">
            <v xml:space="preserve"> </v>
          </cell>
          <cell r="C38" t="str">
            <v/>
          </cell>
          <cell r="E38" t="str">
            <v xml:space="preserve"> </v>
          </cell>
          <cell r="G38" t="str">
            <v/>
          </cell>
        </row>
        <row r="39">
          <cell r="A39" t="str">
            <v xml:space="preserve"> </v>
          </cell>
          <cell r="C39" t="str">
            <v/>
          </cell>
          <cell r="E39" t="str">
            <v xml:space="preserve"> </v>
          </cell>
          <cell r="G39" t="str">
            <v/>
          </cell>
        </row>
        <row r="40">
          <cell r="A40" t="str">
            <v xml:space="preserve"> </v>
          </cell>
          <cell r="C40" t="str">
            <v/>
          </cell>
          <cell r="E40" t="str">
            <v xml:space="preserve"> </v>
          </cell>
          <cell r="G40" t="str">
            <v/>
          </cell>
        </row>
        <row r="41">
          <cell r="A41" t="str">
            <v xml:space="preserve"> </v>
          </cell>
          <cell r="C41" t="str">
            <v/>
          </cell>
          <cell r="E41" t="str">
            <v xml:space="preserve"> </v>
          </cell>
          <cell r="G41" t="str">
            <v/>
          </cell>
        </row>
        <row r="42">
          <cell r="A42" t="str">
            <v xml:space="preserve"> </v>
          </cell>
          <cell r="C42" t="str">
            <v/>
          </cell>
          <cell r="E42" t="str">
            <v xml:space="preserve"> </v>
          </cell>
          <cell r="G42" t="str">
            <v/>
          </cell>
        </row>
        <row r="43">
          <cell r="A43" t="str">
            <v xml:space="preserve"> </v>
          </cell>
          <cell r="C43" t="str">
            <v/>
          </cell>
          <cell r="E43" t="str">
            <v xml:space="preserve"> </v>
          </cell>
          <cell r="G43" t="str">
            <v/>
          </cell>
        </row>
        <row r="44">
          <cell r="A44" t="str">
            <v xml:space="preserve"> </v>
          </cell>
          <cell r="C44" t="str">
            <v/>
          </cell>
          <cell r="E44" t="str">
            <v xml:space="preserve"> </v>
          </cell>
          <cell r="G44" t="str">
            <v/>
          </cell>
        </row>
        <row r="45">
          <cell r="A45" t="str">
            <v xml:space="preserve"> </v>
          </cell>
          <cell r="C45" t="str">
            <v/>
          </cell>
          <cell r="E45" t="str">
            <v xml:space="preserve"> </v>
          </cell>
          <cell r="G45" t="str">
            <v/>
          </cell>
        </row>
        <row r="46">
          <cell r="A46" t="str">
            <v xml:space="preserve"> </v>
          </cell>
          <cell r="C46" t="str">
            <v/>
          </cell>
          <cell r="E46" t="str">
            <v xml:space="preserve"> </v>
          </cell>
          <cell r="G46" t="str">
            <v/>
          </cell>
        </row>
        <row r="47">
          <cell r="A47" t="str">
            <v xml:space="preserve"> </v>
          </cell>
          <cell r="C47" t="str">
            <v/>
          </cell>
          <cell r="E47" t="str">
            <v xml:space="preserve"> </v>
          </cell>
          <cell r="G47" t="str">
            <v/>
          </cell>
        </row>
        <row r="48">
          <cell r="A48" t="str">
            <v xml:space="preserve"> </v>
          </cell>
          <cell r="C48" t="str">
            <v/>
          </cell>
          <cell r="E48" t="str">
            <v xml:space="preserve"> </v>
          </cell>
          <cell r="G48" t="str">
            <v/>
          </cell>
        </row>
        <row r="49">
          <cell r="A49" t="str">
            <v xml:space="preserve"> </v>
          </cell>
          <cell r="C49" t="str">
            <v/>
          </cell>
          <cell r="E49" t="str">
            <v xml:space="preserve"> </v>
          </cell>
          <cell r="G49" t="str">
            <v/>
          </cell>
        </row>
        <row r="50">
          <cell r="A50" t="str">
            <v xml:space="preserve"> </v>
          </cell>
          <cell r="C50" t="str">
            <v/>
          </cell>
          <cell r="E50" t="str">
            <v xml:space="preserve"> </v>
          </cell>
          <cell r="G50" t="str">
            <v/>
          </cell>
        </row>
        <row r="51">
          <cell r="A51" t="str">
            <v xml:space="preserve"> </v>
          </cell>
          <cell r="C51" t="str">
            <v/>
          </cell>
          <cell r="E51" t="str">
            <v xml:space="preserve"> </v>
          </cell>
          <cell r="G51" t="str">
            <v/>
          </cell>
        </row>
        <row r="52">
          <cell r="A52" t="str">
            <v xml:space="preserve"> </v>
          </cell>
          <cell r="C52" t="str">
            <v/>
          </cell>
          <cell r="E52" t="str">
            <v xml:space="preserve"> </v>
          </cell>
          <cell r="G52" t="str">
            <v/>
          </cell>
        </row>
        <row r="53">
          <cell r="A53" t="str">
            <v xml:space="preserve"> </v>
          </cell>
          <cell r="C53" t="str">
            <v/>
          </cell>
          <cell r="E53" t="str">
            <v xml:space="preserve"> </v>
          </cell>
          <cell r="G53" t="str">
            <v/>
          </cell>
        </row>
        <row r="54">
          <cell r="A54" t="str">
            <v xml:space="preserve"> </v>
          </cell>
          <cell r="C54" t="str">
            <v/>
          </cell>
          <cell r="E54" t="str">
            <v xml:space="preserve"> </v>
          </cell>
          <cell r="G54" t="str">
            <v/>
          </cell>
        </row>
        <row r="55">
          <cell r="A55" t="str">
            <v xml:space="preserve"> </v>
          </cell>
          <cell r="C55" t="str">
            <v/>
          </cell>
          <cell r="E55" t="str">
            <v xml:space="preserve"> </v>
          </cell>
          <cell r="G55" t="str">
            <v/>
          </cell>
        </row>
        <row r="56">
          <cell r="A56" t="str">
            <v xml:space="preserve"> </v>
          </cell>
          <cell r="C56" t="str">
            <v/>
          </cell>
          <cell r="E56" t="str">
            <v xml:space="preserve"> </v>
          </cell>
          <cell r="G56" t="str">
            <v/>
          </cell>
        </row>
        <row r="57">
          <cell r="A57" t="str">
            <v xml:space="preserve"> </v>
          </cell>
          <cell r="C57" t="str">
            <v/>
          </cell>
          <cell r="E57" t="str">
            <v xml:space="preserve"> </v>
          </cell>
          <cell r="G57" t="str">
            <v/>
          </cell>
        </row>
        <row r="58">
          <cell r="A58" t="str">
            <v xml:space="preserve"> </v>
          </cell>
          <cell r="C58" t="str">
            <v/>
          </cell>
          <cell r="E58" t="str">
            <v xml:space="preserve"> </v>
          </cell>
          <cell r="G58" t="str">
            <v/>
          </cell>
        </row>
        <row r="59">
          <cell r="A59" t="str">
            <v xml:space="preserve"> </v>
          </cell>
          <cell r="C59" t="str">
            <v/>
          </cell>
          <cell r="E59" t="str">
            <v xml:space="preserve"> </v>
          </cell>
          <cell r="G59" t="str">
            <v/>
          </cell>
        </row>
        <row r="60">
          <cell r="A60" t="str">
            <v xml:space="preserve"> </v>
          </cell>
          <cell r="C60" t="str">
            <v/>
          </cell>
          <cell r="E60" t="str">
            <v xml:space="preserve"> </v>
          </cell>
          <cell r="G60" t="str">
            <v/>
          </cell>
        </row>
        <row r="61">
          <cell r="A61" t="str">
            <v xml:space="preserve"> </v>
          </cell>
          <cell r="C61" t="str">
            <v/>
          </cell>
          <cell r="E61" t="str">
            <v xml:space="preserve"> </v>
          </cell>
          <cell r="G61" t="str">
            <v/>
          </cell>
        </row>
        <row r="62">
          <cell r="A62" t="str">
            <v xml:space="preserve"> </v>
          </cell>
          <cell r="C62" t="str">
            <v/>
          </cell>
          <cell r="E62" t="str">
            <v xml:space="preserve"> </v>
          </cell>
          <cell r="G62" t="str">
            <v/>
          </cell>
        </row>
        <row r="63">
          <cell r="A63" t="str">
            <v xml:space="preserve"> </v>
          </cell>
          <cell r="C63" t="str">
            <v/>
          </cell>
          <cell r="E63" t="str">
            <v xml:space="preserve"> </v>
          </cell>
          <cell r="G63" t="str">
            <v/>
          </cell>
        </row>
        <row r="64">
          <cell r="A64" t="str">
            <v xml:space="preserve"> </v>
          </cell>
          <cell r="C64" t="str">
            <v/>
          </cell>
          <cell r="E64" t="str">
            <v xml:space="preserve"> </v>
          </cell>
          <cell r="G64" t="str">
            <v/>
          </cell>
        </row>
        <row r="65">
          <cell r="A65" t="str">
            <v xml:space="preserve"> </v>
          </cell>
          <cell r="C65" t="str">
            <v/>
          </cell>
          <cell r="E65" t="str">
            <v xml:space="preserve"> </v>
          </cell>
          <cell r="G65" t="str">
            <v/>
          </cell>
        </row>
        <row r="66">
          <cell r="A66" t="str">
            <v xml:space="preserve"> </v>
          </cell>
          <cell r="C66" t="str">
            <v/>
          </cell>
          <cell r="E66" t="str">
            <v xml:space="preserve"> </v>
          </cell>
          <cell r="G66" t="str">
            <v/>
          </cell>
        </row>
        <row r="67">
          <cell r="A67" t="str">
            <v xml:space="preserve"> </v>
          </cell>
          <cell r="C67" t="str">
            <v/>
          </cell>
          <cell r="E67" t="str">
            <v xml:space="preserve"> </v>
          </cell>
          <cell r="G67" t="str">
            <v/>
          </cell>
        </row>
        <row r="68">
          <cell r="A68" t="str">
            <v xml:space="preserve"> </v>
          </cell>
          <cell r="C68" t="str">
            <v/>
          </cell>
          <cell r="E68" t="str">
            <v xml:space="preserve"> </v>
          </cell>
          <cell r="G68" t="str">
            <v/>
          </cell>
        </row>
        <row r="69">
          <cell r="A69" t="str">
            <v xml:space="preserve"> </v>
          </cell>
          <cell r="C69" t="str">
            <v/>
          </cell>
          <cell r="E69" t="str">
            <v xml:space="preserve"> </v>
          </cell>
          <cell r="G69" t="str">
            <v/>
          </cell>
        </row>
        <row r="70">
          <cell r="A70" t="str">
            <v xml:space="preserve"> </v>
          </cell>
          <cell r="C70" t="str">
            <v/>
          </cell>
          <cell r="E70" t="str">
            <v xml:space="preserve"> </v>
          </cell>
          <cell r="G70" t="str">
            <v/>
          </cell>
        </row>
        <row r="71">
          <cell r="A71" t="str">
            <v xml:space="preserve"> </v>
          </cell>
          <cell r="C71" t="str">
            <v/>
          </cell>
          <cell r="E71" t="str">
            <v xml:space="preserve"> </v>
          </cell>
          <cell r="G71" t="str">
            <v/>
          </cell>
        </row>
        <row r="72">
          <cell r="A72" t="str">
            <v xml:space="preserve"> </v>
          </cell>
          <cell r="C72" t="str">
            <v/>
          </cell>
          <cell r="E72" t="str">
            <v xml:space="preserve"> </v>
          </cell>
          <cell r="G72" t="str">
            <v/>
          </cell>
        </row>
        <row r="73">
          <cell r="A73" t="str">
            <v xml:space="preserve"> </v>
          </cell>
          <cell r="C73" t="str">
            <v/>
          </cell>
          <cell r="E73" t="str">
            <v xml:space="preserve"> </v>
          </cell>
          <cell r="G73" t="str">
            <v/>
          </cell>
        </row>
        <row r="74">
          <cell r="A74" t="str">
            <v xml:space="preserve"> </v>
          </cell>
          <cell r="C74" t="str">
            <v/>
          </cell>
          <cell r="E74" t="str">
            <v xml:space="preserve"> </v>
          </cell>
          <cell r="G74" t="str">
            <v/>
          </cell>
        </row>
        <row r="75">
          <cell r="A75" t="str">
            <v xml:space="preserve"> </v>
          </cell>
          <cell r="C75" t="str">
            <v/>
          </cell>
          <cell r="E75" t="str">
            <v xml:space="preserve"> </v>
          </cell>
          <cell r="G75" t="str">
            <v/>
          </cell>
        </row>
        <row r="76">
          <cell r="A76" t="str">
            <v xml:space="preserve"> </v>
          </cell>
          <cell r="C76" t="str">
            <v/>
          </cell>
          <cell r="E76" t="str">
            <v xml:space="preserve"> </v>
          </cell>
          <cell r="G76" t="str">
            <v/>
          </cell>
        </row>
        <row r="77">
          <cell r="A77" t="str">
            <v xml:space="preserve"> </v>
          </cell>
          <cell r="C77" t="str">
            <v/>
          </cell>
          <cell r="E77" t="str">
            <v xml:space="preserve"> </v>
          </cell>
          <cell r="G77" t="str">
            <v/>
          </cell>
        </row>
        <row r="78">
          <cell r="A78" t="str">
            <v xml:space="preserve"> </v>
          </cell>
          <cell r="C78" t="str">
            <v/>
          </cell>
          <cell r="E78" t="str">
            <v xml:space="preserve"> </v>
          </cell>
          <cell r="G78" t="str">
            <v/>
          </cell>
        </row>
        <row r="79">
          <cell r="A79" t="str">
            <v xml:space="preserve"> </v>
          </cell>
          <cell r="C79" t="str">
            <v/>
          </cell>
          <cell r="E79" t="str">
            <v xml:space="preserve"> </v>
          </cell>
          <cell r="G79" t="str">
            <v/>
          </cell>
        </row>
        <row r="80">
          <cell r="A80" t="str">
            <v xml:space="preserve"> </v>
          </cell>
          <cell r="C80" t="str">
            <v/>
          </cell>
          <cell r="E80" t="str">
            <v xml:space="preserve"> </v>
          </cell>
          <cell r="G80" t="str">
            <v/>
          </cell>
        </row>
        <row r="81">
          <cell r="A81" t="str">
            <v xml:space="preserve"> </v>
          </cell>
          <cell r="C81" t="str">
            <v/>
          </cell>
          <cell r="E81" t="str">
            <v xml:space="preserve"> </v>
          </cell>
          <cell r="G81" t="str">
            <v/>
          </cell>
        </row>
        <row r="82">
          <cell r="A82" t="str">
            <v xml:space="preserve"> </v>
          </cell>
          <cell r="C82" t="str">
            <v/>
          </cell>
          <cell r="E82" t="str">
            <v xml:space="preserve"> </v>
          </cell>
          <cell r="G82" t="str">
            <v/>
          </cell>
        </row>
        <row r="83">
          <cell r="A83" t="str">
            <v xml:space="preserve"> </v>
          </cell>
          <cell r="C83" t="str">
            <v/>
          </cell>
          <cell r="E83" t="str">
            <v xml:space="preserve"> </v>
          </cell>
          <cell r="G83" t="str">
            <v/>
          </cell>
        </row>
        <row r="84">
          <cell r="A84" t="str">
            <v xml:space="preserve"> </v>
          </cell>
          <cell r="C84" t="str">
            <v/>
          </cell>
          <cell r="E84" t="str">
            <v xml:space="preserve"> </v>
          </cell>
          <cell r="G84" t="str">
            <v/>
          </cell>
        </row>
        <row r="85">
          <cell r="A85" t="str">
            <v xml:space="preserve"> </v>
          </cell>
          <cell r="C85" t="str">
            <v/>
          </cell>
          <cell r="E85" t="str">
            <v xml:space="preserve"> </v>
          </cell>
          <cell r="G85" t="str">
            <v/>
          </cell>
        </row>
        <row r="86">
          <cell r="A86" t="str">
            <v xml:space="preserve"> </v>
          </cell>
          <cell r="C86" t="str">
            <v/>
          </cell>
          <cell r="E86" t="str">
            <v xml:space="preserve"> </v>
          </cell>
          <cell r="G86" t="str">
            <v/>
          </cell>
        </row>
        <row r="87">
          <cell r="A87" t="str">
            <v xml:space="preserve"> </v>
          </cell>
          <cell r="C87" t="str">
            <v/>
          </cell>
          <cell r="E87" t="str">
            <v xml:space="preserve"> </v>
          </cell>
          <cell r="G87" t="str">
            <v/>
          </cell>
        </row>
        <row r="88">
          <cell r="A88" t="str">
            <v xml:space="preserve"> </v>
          </cell>
          <cell r="C88" t="str">
            <v/>
          </cell>
          <cell r="E88" t="str">
            <v xml:space="preserve"> </v>
          </cell>
          <cell r="G88" t="str">
            <v/>
          </cell>
        </row>
        <row r="89">
          <cell r="A89" t="str">
            <v xml:space="preserve"> </v>
          </cell>
          <cell r="C89" t="str">
            <v/>
          </cell>
          <cell r="E89" t="str">
            <v xml:space="preserve"> </v>
          </cell>
          <cell r="G89" t="str">
            <v/>
          </cell>
        </row>
        <row r="90">
          <cell r="A90" t="str">
            <v xml:space="preserve"> </v>
          </cell>
          <cell r="C90" t="str">
            <v/>
          </cell>
          <cell r="E90" t="str">
            <v xml:space="preserve"> </v>
          </cell>
          <cell r="G90" t="str">
            <v/>
          </cell>
        </row>
        <row r="91">
          <cell r="A91" t="str">
            <v xml:space="preserve"> </v>
          </cell>
          <cell r="C91" t="str">
            <v/>
          </cell>
          <cell r="E91" t="str">
            <v xml:space="preserve"> </v>
          </cell>
          <cell r="G91" t="str">
            <v/>
          </cell>
        </row>
        <row r="92">
          <cell r="A92" t="str">
            <v xml:space="preserve"> </v>
          </cell>
          <cell r="C92" t="str">
            <v/>
          </cell>
          <cell r="E92" t="str">
            <v xml:space="preserve"> </v>
          </cell>
          <cell r="G92" t="str">
            <v/>
          </cell>
        </row>
        <row r="93">
          <cell r="A93" t="str">
            <v xml:space="preserve"> </v>
          </cell>
          <cell r="C93" t="str">
            <v/>
          </cell>
          <cell r="E93" t="str">
            <v xml:space="preserve"> </v>
          </cell>
          <cell r="G93" t="str">
            <v/>
          </cell>
        </row>
        <row r="94">
          <cell r="A94" t="str">
            <v xml:space="preserve"> </v>
          </cell>
          <cell r="C94" t="str">
            <v/>
          </cell>
          <cell r="E94" t="str">
            <v xml:space="preserve"> </v>
          </cell>
          <cell r="G94" t="str">
            <v/>
          </cell>
        </row>
        <row r="95">
          <cell r="A95" t="str">
            <v xml:space="preserve"> </v>
          </cell>
          <cell r="C95" t="str">
            <v/>
          </cell>
          <cell r="E95" t="str">
            <v xml:space="preserve"> </v>
          </cell>
          <cell r="G95" t="str">
            <v/>
          </cell>
        </row>
        <row r="96">
          <cell r="A96" t="str">
            <v xml:space="preserve"> </v>
          </cell>
          <cell r="C96" t="str">
            <v/>
          </cell>
          <cell r="E96" t="str">
            <v xml:space="preserve"> </v>
          </cell>
          <cell r="G96" t="str">
            <v/>
          </cell>
        </row>
        <row r="97">
          <cell r="A97" t="str">
            <v xml:space="preserve"> </v>
          </cell>
          <cell r="C97" t="str">
            <v/>
          </cell>
          <cell r="E97" t="str">
            <v xml:space="preserve"> </v>
          </cell>
          <cell r="G97" t="str">
            <v/>
          </cell>
        </row>
        <row r="98">
          <cell r="A98" t="str">
            <v xml:space="preserve"> </v>
          </cell>
          <cell r="C98" t="str">
            <v/>
          </cell>
          <cell r="E98" t="str">
            <v xml:space="preserve"> </v>
          </cell>
          <cell r="G98" t="str">
            <v/>
          </cell>
        </row>
        <row r="99">
          <cell r="A99" t="str">
            <v xml:space="preserve"> </v>
          </cell>
          <cell r="C99" t="str">
            <v/>
          </cell>
          <cell r="E99" t="str">
            <v xml:space="preserve"> </v>
          </cell>
          <cell r="G99" t="str">
            <v/>
          </cell>
        </row>
        <row r="100">
          <cell r="A100" t="str">
            <v xml:space="preserve"> </v>
          </cell>
          <cell r="C100" t="str">
            <v/>
          </cell>
          <cell r="E100" t="str">
            <v xml:space="preserve"> </v>
          </cell>
          <cell r="G100" t="str">
            <v/>
          </cell>
        </row>
      </sheetData>
      <sheetData sheetId="5">
        <row r="3">
          <cell r="E3" t="str">
            <v>Emoployee's Cost
| Monthly</v>
          </cell>
        </row>
        <row r="4">
          <cell r="B4" t="str">
            <v>Design</v>
          </cell>
          <cell r="C4" t="str">
            <v>Ahmed AL-Attas</v>
          </cell>
          <cell r="E4">
            <v>27792.61</v>
          </cell>
          <cell r="G4" t="str">
            <v>Riyadh</v>
          </cell>
          <cell r="H4" t="str">
            <v>Design Ahmed AL-Attas</v>
          </cell>
        </row>
        <row r="5">
          <cell r="B5" t="str">
            <v>Design</v>
          </cell>
          <cell r="C5" t="str">
            <v>Younes Al-Ammar</v>
          </cell>
          <cell r="D5" t="str">
            <v>Head Dep</v>
          </cell>
          <cell r="E5">
            <v>41317.050000000003</v>
          </cell>
          <cell r="G5" t="str">
            <v>Riyadh</v>
          </cell>
          <cell r="H5" t="str">
            <v>Design Younes Al-Ammar</v>
          </cell>
        </row>
        <row r="6">
          <cell r="B6" t="str">
            <v>Design</v>
          </cell>
          <cell r="C6" t="str">
            <v>Abdulaziz Alsaqqaf</v>
          </cell>
          <cell r="E6">
            <v>28768.400000000001</v>
          </cell>
          <cell r="G6" t="str">
            <v>Riyadh</v>
          </cell>
          <cell r="H6" t="str">
            <v>Design Abdulaziz Alsaqqaf</v>
          </cell>
        </row>
        <row r="7">
          <cell r="B7" t="str">
            <v>Design</v>
          </cell>
          <cell r="C7" t="str">
            <v>Ghadeer AlAmoudi</v>
          </cell>
          <cell r="E7">
            <v>34055.379999999997</v>
          </cell>
          <cell r="G7" t="str">
            <v>Riyadh</v>
          </cell>
          <cell r="H7" t="str">
            <v>Design Ghadeer AlAmoudi</v>
          </cell>
        </row>
        <row r="8">
          <cell r="B8" t="str">
            <v>Design</v>
          </cell>
          <cell r="C8" t="str">
            <v>Riyadh Almaghrabi</v>
          </cell>
          <cell r="E8">
            <v>34415.769999999997</v>
          </cell>
          <cell r="G8" t="str">
            <v>Riyadh</v>
          </cell>
          <cell r="H8" t="str">
            <v>Design Riyadh Almaghrabi</v>
          </cell>
        </row>
        <row r="9">
          <cell r="B9" t="str">
            <v>Design</v>
          </cell>
          <cell r="C9" t="str">
            <v>Rakan  Arrabea</v>
          </cell>
          <cell r="E9">
            <v>25938.91</v>
          </cell>
          <cell r="G9" t="str">
            <v>Riyadh</v>
          </cell>
          <cell r="H9" t="str">
            <v>Design Rakan  Arrabea</v>
          </cell>
        </row>
        <row r="10">
          <cell r="B10" t="str">
            <v>Design</v>
          </cell>
          <cell r="C10" t="str">
            <v>Aljawharah Aldahmash</v>
          </cell>
          <cell r="E10">
            <v>26243.78</v>
          </cell>
          <cell r="G10" t="str">
            <v>Riyadh</v>
          </cell>
          <cell r="H10" t="str">
            <v>Design Aljawharah Aldahmash</v>
          </cell>
        </row>
        <row r="11">
          <cell r="B11" t="str">
            <v>Design</v>
          </cell>
          <cell r="C11" t="str">
            <v>Majed Al-Shadokhi</v>
          </cell>
          <cell r="E11">
            <v>6615.93</v>
          </cell>
          <cell r="G11" t="str">
            <v>Riyadh</v>
          </cell>
          <cell r="H11" t="str">
            <v>Design Majed Al-Shadokhi</v>
          </cell>
        </row>
        <row r="12">
          <cell r="B12" t="str">
            <v>Design</v>
          </cell>
          <cell r="C12" t="str">
            <v>Mohamed shaldoum</v>
          </cell>
          <cell r="E12">
            <v>20381.080000000002</v>
          </cell>
          <cell r="G12" t="str">
            <v>Riyadh</v>
          </cell>
          <cell r="H12" t="str">
            <v>Design Mohamed shaldoum</v>
          </cell>
        </row>
        <row r="13">
          <cell r="B13" t="str">
            <v>Design</v>
          </cell>
          <cell r="C13" t="str">
            <v>ahmed sharara</v>
          </cell>
          <cell r="E13">
            <v>31760.09</v>
          </cell>
          <cell r="G13" t="str">
            <v>Riyadh</v>
          </cell>
          <cell r="H13" t="str">
            <v>Design ahmed sharara</v>
          </cell>
        </row>
        <row r="14">
          <cell r="B14" t="str">
            <v>Design</v>
          </cell>
          <cell r="C14" t="str">
            <v>Bader  Alribi</v>
          </cell>
          <cell r="E14">
            <v>24424.21</v>
          </cell>
          <cell r="G14" t="str">
            <v>Riyadh</v>
          </cell>
          <cell r="H14" t="str">
            <v>Design Bader  Alribi</v>
          </cell>
        </row>
        <row r="15">
          <cell r="B15" t="str">
            <v>Design</v>
          </cell>
          <cell r="C15" t="str">
            <v>Ummer Abdulmajeed</v>
          </cell>
          <cell r="E15">
            <v>17278.61</v>
          </cell>
          <cell r="G15" t="str">
            <v>Riyadh</v>
          </cell>
          <cell r="H15" t="str">
            <v>Design Ummer Abdulmajeed</v>
          </cell>
        </row>
        <row r="16">
          <cell r="B16" t="str">
            <v>Design</v>
          </cell>
          <cell r="C16" t="str">
            <v>Muath Jumayah</v>
          </cell>
          <cell r="E16">
            <v>15961.33</v>
          </cell>
          <cell r="G16" t="str">
            <v>Riyadh</v>
          </cell>
          <cell r="H16" t="str">
            <v>Design Muath Jumayah</v>
          </cell>
        </row>
        <row r="17">
          <cell r="B17" t="str">
            <v>Design</v>
          </cell>
          <cell r="C17" t="str">
            <v>Basem  Osman</v>
          </cell>
          <cell r="E17">
            <v>16742.400000000001</v>
          </cell>
          <cell r="G17" t="str">
            <v>Riyadh</v>
          </cell>
          <cell r="H17" t="str">
            <v>Design Basem  Osman</v>
          </cell>
        </row>
        <row r="18">
          <cell r="B18" t="str">
            <v>Design</v>
          </cell>
          <cell r="C18" t="str">
            <v>Abdullah  Alrahmah</v>
          </cell>
          <cell r="E18">
            <v>13712.58</v>
          </cell>
          <cell r="G18" t="str">
            <v>Riyadh</v>
          </cell>
          <cell r="H18" t="str">
            <v>Design Abdullah  Alrahmah</v>
          </cell>
        </row>
        <row r="19">
          <cell r="B19" t="str">
            <v>Design</v>
          </cell>
          <cell r="C19" t="str">
            <v>Nouf shahbal</v>
          </cell>
          <cell r="E19">
            <v>9386.74</v>
          </cell>
          <cell r="G19" t="str">
            <v>Riyadh</v>
          </cell>
          <cell r="H19" t="str">
            <v>Design Nouf shahbal</v>
          </cell>
        </row>
        <row r="20">
          <cell r="B20" t="str">
            <v>Design</v>
          </cell>
          <cell r="C20" t="str">
            <v>Nawaf Al Turaif</v>
          </cell>
          <cell r="E20">
            <v>4469.99</v>
          </cell>
          <cell r="G20" t="str">
            <v>Riyadh</v>
          </cell>
          <cell r="H20" t="str">
            <v>Design Nawaf Al Turaif</v>
          </cell>
        </row>
        <row r="21">
          <cell r="B21" t="str">
            <v>Studies</v>
          </cell>
          <cell r="C21" t="str">
            <v>Salman Mulhim</v>
          </cell>
          <cell r="E21">
            <v>26427.72</v>
          </cell>
          <cell r="G21" t="str">
            <v>Riyadh</v>
          </cell>
          <cell r="H21" t="str">
            <v>Studies Salman Mulhim</v>
          </cell>
        </row>
        <row r="22">
          <cell r="B22" t="str">
            <v>Studies</v>
          </cell>
          <cell r="C22" t="str">
            <v>Abdulrahman Bukees</v>
          </cell>
          <cell r="D22" t="str">
            <v>Head Dep</v>
          </cell>
          <cell r="E22">
            <v>31573.65</v>
          </cell>
          <cell r="G22" t="str">
            <v>Riyadh</v>
          </cell>
          <cell r="H22" t="str">
            <v>Studies Abdulrahman Bukees</v>
          </cell>
        </row>
        <row r="23">
          <cell r="B23" t="str">
            <v>Studies</v>
          </cell>
          <cell r="C23" t="str">
            <v>Omar  Nada</v>
          </cell>
          <cell r="E23">
            <v>24207.31</v>
          </cell>
          <cell r="G23" t="str">
            <v>Riyadh</v>
          </cell>
          <cell r="H23" t="str">
            <v>Studies Omar  Nada</v>
          </cell>
        </row>
        <row r="24">
          <cell r="B24" t="str">
            <v>Studies</v>
          </cell>
          <cell r="C24" t="str">
            <v>Ahmed Mahmoud</v>
          </cell>
          <cell r="E24">
            <v>11268.92</v>
          </cell>
          <cell r="G24" t="str">
            <v>Riyadh</v>
          </cell>
          <cell r="H24" t="str">
            <v>Studies Ahmed Mahmoud</v>
          </cell>
        </row>
        <row r="25">
          <cell r="B25" t="str">
            <v>Studies</v>
          </cell>
          <cell r="C25" t="str">
            <v>Satam Bahtab</v>
          </cell>
          <cell r="E25">
            <v>11280.2</v>
          </cell>
          <cell r="G25" t="str">
            <v>Riyadh</v>
          </cell>
          <cell r="H25" t="str">
            <v>Studies Satam Bahtab</v>
          </cell>
        </row>
        <row r="26">
          <cell r="B26" t="str">
            <v>Studies</v>
          </cell>
          <cell r="C26" t="str">
            <v>Muhammad Alsharabi</v>
          </cell>
          <cell r="E26">
            <v>14846.36</v>
          </cell>
          <cell r="G26" t="str">
            <v>Riyadh</v>
          </cell>
          <cell r="H26" t="str">
            <v>Studies Muhammad Alsharabi</v>
          </cell>
        </row>
        <row r="27">
          <cell r="B27" t="str">
            <v>Technical</v>
          </cell>
          <cell r="C27" t="str">
            <v>Abdulmahsen Madhi</v>
          </cell>
          <cell r="D27" t="str">
            <v>Head Dep</v>
          </cell>
          <cell r="E27">
            <v>39495.370000000003</v>
          </cell>
          <cell r="G27" t="str">
            <v>Riyadh</v>
          </cell>
          <cell r="H27" t="str">
            <v>Technical Abdulmahsen Madhi</v>
          </cell>
        </row>
        <row r="28">
          <cell r="B28" t="str">
            <v>Technical</v>
          </cell>
          <cell r="C28" t="str">
            <v>Jayson Bautista</v>
          </cell>
          <cell r="E28">
            <v>26464.02</v>
          </cell>
          <cell r="G28" t="str">
            <v>Riyadh</v>
          </cell>
          <cell r="H28" t="str">
            <v>Technical Jayson Bautista</v>
          </cell>
        </row>
        <row r="29">
          <cell r="B29" t="str">
            <v>Technical</v>
          </cell>
          <cell r="C29" t="str">
            <v>Mohammed Al-Attar</v>
          </cell>
          <cell r="E29">
            <v>27163.99</v>
          </cell>
          <cell r="G29" t="str">
            <v>Riyadh</v>
          </cell>
          <cell r="H29" t="str">
            <v>Technical Mohammed Al-Attar</v>
          </cell>
        </row>
        <row r="30">
          <cell r="B30" t="str">
            <v>Technical</v>
          </cell>
          <cell r="C30" t="str">
            <v>Odai Souliman</v>
          </cell>
          <cell r="E30">
            <v>30473.57</v>
          </cell>
          <cell r="G30" t="str">
            <v>Riyadh</v>
          </cell>
          <cell r="H30" t="str">
            <v>Technical Odai Souliman</v>
          </cell>
        </row>
        <row r="31">
          <cell r="B31" t="str">
            <v>Technical</v>
          </cell>
          <cell r="C31" t="str">
            <v>Omar Darrar</v>
          </cell>
          <cell r="E31">
            <v>24338.07</v>
          </cell>
          <cell r="G31" t="str">
            <v>Riyadh</v>
          </cell>
          <cell r="H31" t="str">
            <v>Technical Omar Darrar</v>
          </cell>
        </row>
        <row r="32">
          <cell r="B32" t="str">
            <v>Technical</v>
          </cell>
          <cell r="C32" t="str">
            <v>Aamir Ahmad</v>
          </cell>
          <cell r="E32">
            <v>23556.06</v>
          </cell>
          <cell r="G32" t="str">
            <v>Riyadh</v>
          </cell>
          <cell r="H32" t="str">
            <v>Technical Aamir Ahmad</v>
          </cell>
        </row>
        <row r="33">
          <cell r="B33" t="str">
            <v>Technical</v>
          </cell>
          <cell r="C33" t="str">
            <v>Islam Abdelati</v>
          </cell>
          <cell r="E33">
            <v>32079.96</v>
          </cell>
          <cell r="G33" t="str">
            <v>Riyadh</v>
          </cell>
          <cell r="H33" t="str">
            <v>Technical Islam Abdelati</v>
          </cell>
        </row>
        <row r="34">
          <cell r="B34" t="str">
            <v>Technical</v>
          </cell>
          <cell r="C34" t="str">
            <v>Muna Mubarak</v>
          </cell>
          <cell r="E34">
            <v>16940.3</v>
          </cell>
          <cell r="G34" t="str">
            <v>Riyadh</v>
          </cell>
          <cell r="H34" t="str">
            <v>Technical Muna Mubarak</v>
          </cell>
        </row>
        <row r="35">
          <cell r="B35" t="str">
            <v>Technical</v>
          </cell>
          <cell r="C35" t="str">
            <v>Abdulrahman  Mohammed</v>
          </cell>
          <cell r="E35">
            <v>31412.61</v>
          </cell>
          <cell r="G35" t="str">
            <v>Riyadh</v>
          </cell>
          <cell r="H35" t="str">
            <v>Technical Abdulrahman  Mohammed</v>
          </cell>
        </row>
        <row r="36">
          <cell r="B36" t="str">
            <v>Technical</v>
          </cell>
          <cell r="C36" t="str">
            <v>Ahmed Marrwa Marrwa</v>
          </cell>
          <cell r="E36">
            <v>39497.47</v>
          </cell>
          <cell r="G36" t="str">
            <v>Riyadh</v>
          </cell>
          <cell r="H36" t="str">
            <v>Technical Ahmed Marrwa Marrwa</v>
          </cell>
        </row>
        <row r="37">
          <cell r="B37" t="str">
            <v>Technical</v>
          </cell>
          <cell r="C37" t="str">
            <v>Abdulelah Alforih</v>
          </cell>
          <cell r="E37">
            <v>12551.97</v>
          </cell>
          <cell r="G37" t="str">
            <v>Riyadh</v>
          </cell>
          <cell r="H37" t="str">
            <v>Technical Abdulelah Alforih</v>
          </cell>
        </row>
        <row r="38">
          <cell r="B38" t="str">
            <v>Technical</v>
          </cell>
          <cell r="C38" t="str">
            <v>Abdulaziz  Aljanobi</v>
          </cell>
          <cell r="E38">
            <v>9821.61</v>
          </cell>
          <cell r="G38" t="str">
            <v>Riyadh</v>
          </cell>
          <cell r="H38" t="str">
            <v>Technical Abdulaziz  Aljanobi</v>
          </cell>
        </row>
        <row r="39">
          <cell r="B39" t="str">
            <v>Technical</v>
          </cell>
          <cell r="C39" t="str">
            <v>Egypt</v>
          </cell>
          <cell r="G39" t="str">
            <v>Cairo</v>
          </cell>
          <cell r="H39" t="str">
            <v>Technical Egypt</v>
          </cell>
        </row>
        <row r="40">
          <cell r="H40" t="str">
            <v xml:space="preserve"> </v>
          </cell>
        </row>
        <row r="41">
          <cell r="H41" t="str">
            <v xml:space="preserve"> </v>
          </cell>
        </row>
        <row r="42">
          <cell r="H42" t="str">
            <v xml:space="preserve"> </v>
          </cell>
        </row>
        <row r="43">
          <cell r="H43" t="str">
            <v xml:space="preserve"> </v>
          </cell>
        </row>
        <row r="44">
          <cell r="H44" t="str">
            <v xml:space="preserve"> </v>
          </cell>
        </row>
        <row r="45">
          <cell r="H45" t="str">
            <v xml:space="preserve"> </v>
          </cell>
        </row>
        <row r="46">
          <cell r="H46" t="str">
            <v xml:space="preserve"> </v>
          </cell>
        </row>
        <row r="47">
          <cell r="H47" t="str">
            <v xml:space="preserve"> </v>
          </cell>
        </row>
        <row r="48">
          <cell r="H48" t="str">
            <v xml:space="preserve"> </v>
          </cell>
        </row>
        <row r="49">
          <cell r="H49" t="str">
            <v xml:space="preserve"> </v>
          </cell>
        </row>
        <row r="50">
          <cell r="H50" t="str">
            <v xml:space="preserve"> </v>
          </cell>
        </row>
        <row r="51">
          <cell r="H51" t="str">
            <v xml:space="preserve"> </v>
          </cell>
        </row>
        <row r="52">
          <cell r="H52" t="str">
            <v xml:space="preserve"> </v>
          </cell>
        </row>
        <row r="53">
          <cell r="H53" t="str">
            <v xml:space="preserve"> </v>
          </cell>
        </row>
        <row r="54">
          <cell r="H54" t="str">
            <v xml:space="preserve"> </v>
          </cell>
        </row>
        <row r="55">
          <cell r="H55" t="str">
            <v xml:space="preserve"> </v>
          </cell>
        </row>
        <row r="56">
          <cell r="H56" t="str">
            <v xml:space="preserve"> </v>
          </cell>
        </row>
        <row r="57">
          <cell r="H57" t="str">
            <v xml:space="preserve"> </v>
          </cell>
        </row>
        <row r="58">
          <cell r="H58" t="str">
            <v xml:space="preserve"> </v>
          </cell>
        </row>
        <row r="59">
          <cell r="H59" t="str">
            <v xml:space="preserve"> </v>
          </cell>
        </row>
        <row r="60">
          <cell r="H60" t="str">
            <v xml:space="preserve"> </v>
          </cell>
        </row>
        <row r="61">
          <cell r="H61" t="str">
            <v xml:space="preserve"> </v>
          </cell>
        </row>
        <row r="62">
          <cell r="H62" t="str">
            <v xml:space="preserve"> </v>
          </cell>
        </row>
        <row r="63">
          <cell r="H63" t="str">
            <v xml:space="preserve"> </v>
          </cell>
        </row>
        <row r="64">
          <cell r="H64" t="str">
            <v xml:space="preserve"> </v>
          </cell>
        </row>
        <row r="65">
          <cell r="H65" t="str">
            <v xml:space="preserve"> </v>
          </cell>
        </row>
        <row r="66">
          <cell r="H66" t="str">
            <v xml:space="preserve"> </v>
          </cell>
        </row>
        <row r="67">
          <cell r="H67" t="str">
            <v xml:space="preserve"> </v>
          </cell>
        </row>
        <row r="68">
          <cell r="H68" t="str">
            <v xml:space="preserve"> </v>
          </cell>
        </row>
        <row r="69">
          <cell r="H69" t="str">
            <v xml:space="preserve"> </v>
          </cell>
        </row>
        <row r="70">
          <cell r="H70" t="str">
            <v xml:space="preserve"> </v>
          </cell>
        </row>
        <row r="71">
          <cell r="H71" t="str">
            <v xml:space="preserve"> </v>
          </cell>
        </row>
        <row r="72">
          <cell r="H72" t="str">
            <v xml:space="preserve"> </v>
          </cell>
        </row>
        <row r="73">
          <cell r="H73" t="str">
            <v xml:space="preserve"> </v>
          </cell>
        </row>
        <row r="74">
          <cell r="H74" t="str">
            <v xml:space="preserve"> </v>
          </cell>
        </row>
        <row r="75">
          <cell r="H75" t="str">
            <v xml:space="preserve"> </v>
          </cell>
        </row>
        <row r="76">
          <cell r="H76" t="str">
            <v xml:space="preserve"> </v>
          </cell>
        </row>
        <row r="77">
          <cell r="H77" t="str">
            <v xml:space="preserve"> </v>
          </cell>
        </row>
        <row r="78">
          <cell r="H78" t="str">
            <v xml:space="preserve"> </v>
          </cell>
        </row>
        <row r="79">
          <cell r="H79" t="str">
            <v xml:space="preserve"> </v>
          </cell>
        </row>
        <row r="80">
          <cell r="H80" t="str">
            <v xml:space="preserve"> </v>
          </cell>
        </row>
        <row r="81">
          <cell r="H81" t="str">
            <v xml:space="preserve"> </v>
          </cell>
        </row>
        <row r="82">
          <cell r="H82" t="str">
            <v xml:space="preserve"> </v>
          </cell>
        </row>
        <row r="83">
          <cell r="H83" t="str">
            <v xml:space="preserve"> </v>
          </cell>
        </row>
        <row r="84">
          <cell r="H84" t="str">
            <v xml:space="preserve"> </v>
          </cell>
        </row>
        <row r="85">
          <cell r="H85" t="str">
            <v xml:space="preserve"> </v>
          </cell>
        </row>
        <row r="86">
          <cell r="H86" t="str">
            <v xml:space="preserve"> </v>
          </cell>
        </row>
        <row r="87">
          <cell r="H87" t="str">
            <v xml:space="preserve"> </v>
          </cell>
        </row>
        <row r="88">
          <cell r="H88" t="str">
            <v xml:space="preserve"> </v>
          </cell>
        </row>
        <row r="89">
          <cell r="H89" t="str">
            <v xml:space="preserve"> </v>
          </cell>
        </row>
        <row r="90">
          <cell r="H90" t="str">
            <v xml:space="preserve"> </v>
          </cell>
        </row>
        <row r="91">
          <cell r="H91" t="str">
            <v xml:space="preserve"> </v>
          </cell>
        </row>
        <row r="92">
          <cell r="H92" t="str">
            <v xml:space="preserve"> </v>
          </cell>
        </row>
        <row r="93">
          <cell r="H93" t="str">
            <v xml:space="preserve"> </v>
          </cell>
        </row>
        <row r="94">
          <cell r="H94" t="str">
            <v xml:space="preserve"> </v>
          </cell>
        </row>
        <row r="95">
          <cell r="H95" t="str">
            <v xml:space="preserve"> </v>
          </cell>
        </row>
        <row r="96">
          <cell r="H96" t="str">
            <v xml:space="preserve"> </v>
          </cell>
        </row>
        <row r="97">
          <cell r="H97" t="str">
            <v xml:space="preserve"> </v>
          </cell>
        </row>
        <row r="98">
          <cell r="H98" t="str">
            <v xml:space="preserve"> </v>
          </cell>
        </row>
        <row r="99">
          <cell r="H99" t="str">
            <v xml:space="preserve"> </v>
          </cell>
        </row>
        <row r="100">
          <cell r="H100" t="str">
            <v xml:space="preserve"> </v>
          </cell>
        </row>
        <row r="101">
          <cell r="H101" t="str">
            <v xml:space="preserve"> </v>
          </cell>
        </row>
        <row r="102">
          <cell r="H102" t="str">
            <v xml:space="preserve"> </v>
          </cell>
        </row>
        <row r="103">
          <cell r="H103" t="str">
            <v xml:space="preserve"> </v>
          </cell>
        </row>
        <row r="104">
          <cell r="H104" t="str">
            <v xml:space="preserve"> </v>
          </cell>
        </row>
        <row r="105">
          <cell r="H105" t="str">
            <v xml:space="preserve"> </v>
          </cell>
        </row>
        <row r="106">
          <cell r="H106" t="str">
            <v xml:space="preserve"> </v>
          </cell>
        </row>
        <row r="107">
          <cell r="H107" t="str">
            <v xml:space="preserve"> </v>
          </cell>
        </row>
        <row r="108">
          <cell r="H108" t="str">
            <v xml:space="preserve"> </v>
          </cell>
        </row>
      </sheetData>
      <sheetData sheetId="6">
        <row r="1">
          <cell r="C1">
            <v>31573.65</v>
          </cell>
        </row>
        <row r="2">
          <cell r="C2">
            <v>41317.050000000003</v>
          </cell>
        </row>
        <row r="3">
          <cell r="C3">
            <v>39495.370000000003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Y6bvRD3_0ipeTjbTduA-NYLdGJNYChDlqYx3S7tJZynfqn5iD7_RphFnyjuADDy" itemId="01CIMA6MZO2WRZHQKXXZFILJCPASYFCYMX">
      <xxl21:absoluteUrl r:id="rId2"/>
    </xxl21:alternateUrls>
    <sheetNames>
      <sheetName val="List"/>
      <sheetName val="Projects List"/>
      <sheetName val="Project Follow up - Base"/>
      <sheetName val="Employees Summary"/>
      <sheetName val="Tasks"/>
      <sheetName val="Project Follow up - Report"/>
      <sheetName val="Team members Data"/>
      <sheetName val="Project Costs"/>
      <sheetName val="Team Members Over Time"/>
      <sheetName val="Phases Over Time"/>
      <sheetName val="Employees KPIs"/>
      <sheetName val="Projects Timeline"/>
    </sheetNames>
    <sheetDataSet>
      <sheetData sheetId="0"/>
      <sheetData sheetId="1"/>
      <sheetData sheetId="2">
        <row r="7">
          <cell r="D7" t="str">
            <v>Details</v>
          </cell>
        </row>
        <row r="20">
          <cell r="D20" t="str">
            <v>Working on - Studies</v>
          </cell>
          <cell r="F20" t="str">
            <v>Abdulrahman Bukees</v>
          </cell>
          <cell r="G20">
            <v>45652</v>
          </cell>
          <cell r="H20">
            <v>45665</v>
          </cell>
          <cell r="J20"/>
          <cell r="K20"/>
          <cell r="Q20">
            <v>1</v>
          </cell>
          <cell r="R20" t="str">
            <v>...</v>
          </cell>
          <cell r="S20"/>
          <cell r="T20" t="str">
            <v>---</v>
          </cell>
          <cell r="U20"/>
          <cell r="V20"/>
          <cell r="W20" t="str">
            <v>Deliev 01</v>
          </cell>
          <cell r="X20" t="str">
            <v>MOM 01</v>
          </cell>
        </row>
        <row r="21">
          <cell r="D21" t="str">
            <v>Review and Comment - Studies</v>
          </cell>
          <cell r="F21"/>
          <cell r="G21">
            <v>45666</v>
          </cell>
          <cell r="H21">
            <v>45666</v>
          </cell>
          <cell r="J21"/>
          <cell r="K21"/>
          <cell r="Q21">
            <v>1</v>
          </cell>
          <cell r="R21" t="str">
            <v>...</v>
          </cell>
          <cell r="S21"/>
          <cell r="T21" t="str">
            <v>...</v>
          </cell>
          <cell r="U21"/>
          <cell r="V21"/>
          <cell r="W21"/>
          <cell r="X21"/>
        </row>
        <row r="22">
          <cell r="D22" t="str">
            <v xml:space="preserve">ReWorking  - Studies </v>
          </cell>
          <cell r="F22" t="str">
            <v>Abdulrahman Bukees</v>
          </cell>
          <cell r="G22">
            <v>45667</v>
          </cell>
          <cell r="H22">
            <v>45672</v>
          </cell>
          <cell r="J22"/>
          <cell r="K22"/>
          <cell r="Q22"/>
          <cell r="R22" t="str">
            <v>Client</v>
          </cell>
          <cell r="S22" t="str">
            <v xml:space="preserve">Client Modification </v>
          </cell>
          <cell r="T22" t="str">
            <v>---</v>
          </cell>
          <cell r="U22"/>
          <cell r="V22"/>
          <cell r="W22" t="str">
            <v>Deliev 02</v>
          </cell>
          <cell r="X22" t="str">
            <v>MOM 02</v>
          </cell>
        </row>
        <row r="23">
          <cell r="D23" t="str">
            <v>Approved - Studies</v>
          </cell>
          <cell r="F23"/>
          <cell r="G23">
            <v>45673</v>
          </cell>
          <cell r="H23">
            <v>45673</v>
          </cell>
          <cell r="J23"/>
          <cell r="K23"/>
          <cell r="Q23"/>
          <cell r="R23" t="str">
            <v>...</v>
          </cell>
          <cell r="S23" t="str">
            <v>...</v>
          </cell>
          <cell r="T23" t="str">
            <v>...</v>
          </cell>
          <cell r="U23"/>
          <cell r="V23"/>
          <cell r="W23"/>
          <cell r="X23"/>
        </row>
        <row r="24">
          <cell r="D24"/>
          <cell r="F24"/>
          <cell r="G24"/>
          <cell r="H24"/>
          <cell r="J24"/>
          <cell r="K24"/>
          <cell r="Q24"/>
          <cell r="R24"/>
          <cell r="S24"/>
          <cell r="T24"/>
          <cell r="U24"/>
          <cell r="V24"/>
          <cell r="W24"/>
          <cell r="X24"/>
        </row>
        <row r="25">
          <cell r="D25"/>
          <cell r="F25"/>
          <cell r="G25"/>
          <cell r="H25"/>
          <cell r="J25"/>
          <cell r="K25"/>
          <cell r="Q25"/>
          <cell r="R25" t="str">
            <v>...</v>
          </cell>
          <cell r="S25" t="str">
            <v>...</v>
          </cell>
          <cell r="T25" t="str">
            <v>...</v>
          </cell>
          <cell r="U25"/>
          <cell r="V25"/>
          <cell r="W25"/>
          <cell r="X25"/>
        </row>
        <row r="26">
          <cell r="D26"/>
          <cell r="F26"/>
          <cell r="G26"/>
          <cell r="H26"/>
          <cell r="J26"/>
          <cell r="K26"/>
          <cell r="Q26"/>
          <cell r="R26" t="str">
            <v>...</v>
          </cell>
          <cell r="S26" t="str">
            <v>...</v>
          </cell>
          <cell r="T26" t="str">
            <v>...</v>
          </cell>
          <cell r="U26"/>
          <cell r="V26"/>
          <cell r="W26"/>
          <cell r="X26"/>
        </row>
        <row r="27">
          <cell r="D27"/>
          <cell r="F27"/>
          <cell r="G27"/>
          <cell r="H27"/>
          <cell r="J27"/>
          <cell r="K27"/>
          <cell r="Q27"/>
          <cell r="R27"/>
          <cell r="S27"/>
          <cell r="T27"/>
          <cell r="U27"/>
          <cell r="V27"/>
          <cell r="W27"/>
          <cell r="X27"/>
        </row>
        <row r="28">
          <cell r="D28"/>
          <cell r="F28"/>
          <cell r="G28"/>
          <cell r="H28"/>
          <cell r="J28"/>
          <cell r="K28"/>
          <cell r="Q28"/>
          <cell r="R28" t="str">
            <v>...</v>
          </cell>
          <cell r="S28" t="str">
            <v>...</v>
          </cell>
          <cell r="T28" t="str">
            <v>...</v>
          </cell>
          <cell r="U28"/>
          <cell r="V28"/>
          <cell r="W28"/>
          <cell r="X28"/>
        </row>
        <row r="29">
          <cell r="D29"/>
          <cell r="F29"/>
          <cell r="G29"/>
          <cell r="H29"/>
          <cell r="J29"/>
          <cell r="K29"/>
          <cell r="Q29"/>
          <cell r="R29"/>
          <cell r="S29"/>
          <cell r="T29"/>
          <cell r="U29"/>
          <cell r="V29"/>
          <cell r="W29"/>
          <cell r="X29"/>
        </row>
        <row r="30">
          <cell r="D30"/>
          <cell r="F30"/>
          <cell r="G30"/>
          <cell r="H30"/>
          <cell r="J30"/>
          <cell r="K30"/>
          <cell r="Q30"/>
          <cell r="R30"/>
          <cell r="S30"/>
          <cell r="T30"/>
          <cell r="U30"/>
          <cell r="V30"/>
          <cell r="W30"/>
          <cell r="X30"/>
        </row>
        <row r="31">
          <cell r="D31"/>
          <cell r="F31"/>
          <cell r="G31"/>
          <cell r="H31"/>
          <cell r="J31"/>
          <cell r="K31"/>
          <cell r="Q31"/>
          <cell r="R31"/>
          <cell r="S31"/>
          <cell r="T31"/>
          <cell r="U31"/>
          <cell r="V31"/>
          <cell r="W31"/>
          <cell r="X31"/>
        </row>
        <row r="32">
          <cell r="D32"/>
          <cell r="F32"/>
          <cell r="G32"/>
          <cell r="H32"/>
          <cell r="J32"/>
          <cell r="K32"/>
          <cell r="Q32"/>
          <cell r="R32"/>
          <cell r="S32"/>
          <cell r="T32"/>
          <cell r="U32"/>
          <cell r="V32"/>
          <cell r="W32"/>
          <cell r="X32"/>
        </row>
        <row r="33">
          <cell r="D33"/>
          <cell r="F33"/>
          <cell r="G33"/>
          <cell r="H33"/>
          <cell r="J33"/>
          <cell r="K33"/>
          <cell r="Q33"/>
          <cell r="R33"/>
          <cell r="S33"/>
          <cell r="T33"/>
          <cell r="U33"/>
          <cell r="V33"/>
          <cell r="W33"/>
          <cell r="X33"/>
        </row>
        <row r="34">
          <cell r="D34"/>
          <cell r="F34"/>
          <cell r="G34"/>
          <cell r="H34"/>
          <cell r="J34"/>
          <cell r="K34"/>
          <cell r="Q34"/>
          <cell r="R34"/>
          <cell r="S34"/>
          <cell r="T34"/>
          <cell r="U34"/>
          <cell r="V34"/>
          <cell r="W34"/>
          <cell r="X34"/>
        </row>
        <row r="41">
          <cell r="D41" t="str">
            <v>Working on - Design 25%</v>
          </cell>
          <cell r="E41"/>
          <cell r="F41" t="str">
            <v>Riyadh Almaghrabi</v>
          </cell>
          <cell r="G41">
            <v>45659</v>
          </cell>
          <cell r="H41">
            <v>45696</v>
          </cell>
          <cell r="J41"/>
          <cell r="K41"/>
          <cell r="Q41"/>
          <cell r="R41" t="str">
            <v>Devlopment</v>
          </cell>
          <cell r="S41" t="str">
            <v>...</v>
          </cell>
          <cell r="T41" t="str">
            <v>...</v>
          </cell>
          <cell r="U41"/>
          <cell r="V41"/>
          <cell r="W41" t="str">
            <v>Deliev 03</v>
          </cell>
          <cell r="X41" t="str">
            <v>MOM 03</v>
          </cell>
        </row>
        <row r="42">
          <cell r="D42" t="str">
            <v>ReWorking  - Design 25%</v>
          </cell>
          <cell r="E42"/>
          <cell r="F42" t="str">
            <v>Riyadh Almaghrabi</v>
          </cell>
          <cell r="G42">
            <v>45697</v>
          </cell>
          <cell r="H42">
            <v>45697</v>
          </cell>
          <cell r="J42"/>
          <cell r="K42"/>
          <cell r="Q42"/>
          <cell r="R42" t="str">
            <v>Client</v>
          </cell>
          <cell r="S42" t="str">
            <v>Client Modification</v>
          </cell>
          <cell r="T42"/>
          <cell r="U42"/>
          <cell r="V42"/>
          <cell r="W42" t="str">
            <v>Deliev 04</v>
          </cell>
          <cell r="X42" t="str">
            <v>MOM 04</v>
          </cell>
        </row>
        <row r="43">
          <cell r="D43" t="str">
            <v xml:space="preserve">Review and Comment - Design  25% </v>
          </cell>
          <cell r="E43"/>
          <cell r="F43"/>
          <cell r="G43">
            <v>45698</v>
          </cell>
          <cell r="H43">
            <v>45698</v>
          </cell>
          <cell r="J43"/>
          <cell r="K43"/>
          <cell r="Q43"/>
          <cell r="R43" t="str">
            <v>...</v>
          </cell>
          <cell r="S43" t="str">
            <v>...</v>
          </cell>
          <cell r="T43" t="str">
            <v>...</v>
          </cell>
          <cell r="U43"/>
          <cell r="V43"/>
          <cell r="W43"/>
          <cell r="X43"/>
        </row>
        <row r="44">
          <cell r="D44" t="str">
            <v>ReWorking  - Design 25%</v>
          </cell>
          <cell r="E44"/>
          <cell r="F44" t="str">
            <v>Riyadh Almaghrabi</v>
          </cell>
          <cell r="G44">
            <v>45699</v>
          </cell>
          <cell r="H44">
            <v>45707</v>
          </cell>
          <cell r="J44"/>
          <cell r="K44"/>
          <cell r="Q44"/>
          <cell r="R44" t="str">
            <v>Client</v>
          </cell>
          <cell r="S44" t="str">
            <v>Client Modification</v>
          </cell>
          <cell r="T44"/>
          <cell r="U44"/>
          <cell r="V44"/>
          <cell r="W44" t="str">
            <v>Deliev 05</v>
          </cell>
          <cell r="X44" t="str">
            <v>MOM 05</v>
          </cell>
        </row>
        <row r="45">
          <cell r="D45" t="str">
            <v xml:space="preserve">Review and Comment - Design  25% </v>
          </cell>
          <cell r="E45"/>
          <cell r="F45"/>
          <cell r="G45">
            <v>45708</v>
          </cell>
          <cell r="H45">
            <v>45708</v>
          </cell>
          <cell r="J45"/>
          <cell r="K45"/>
          <cell r="Q45"/>
          <cell r="R45" t="str">
            <v>...</v>
          </cell>
          <cell r="S45" t="str">
            <v>...</v>
          </cell>
          <cell r="T45" t="str">
            <v>...</v>
          </cell>
          <cell r="U45"/>
          <cell r="V45"/>
          <cell r="W45"/>
          <cell r="X45"/>
        </row>
        <row r="46">
          <cell r="D46" t="str">
            <v>ReWorking  - Design 25%</v>
          </cell>
          <cell r="E46"/>
          <cell r="F46" t="str">
            <v>Riyadh Almaghrabi</v>
          </cell>
          <cell r="G46">
            <v>45709</v>
          </cell>
          <cell r="H46">
            <v>45721</v>
          </cell>
          <cell r="J46"/>
          <cell r="K46"/>
          <cell r="Q46"/>
          <cell r="R46" t="str">
            <v>Client</v>
          </cell>
          <cell r="S46" t="str">
            <v xml:space="preserve">Client Modification </v>
          </cell>
          <cell r="T46"/>
          <cell r="U46"/>
          <cell r="V46"/>
          <cell r="W46" t="str">
            <v>Deliev 06</v>
          </cell>
          <cell r="X46" t="str">
            <v>MOM 06</v>
          </cell>
        </row>
        <row r="47">
          <cell r="D47" t="str">
            <v xml:space="preserve">Approved - Design 25% </v>
          </cell>
          <cell r="E47"/>
          <cell r="F47"/>
          <cell r="G47">
            <v>45722</v>
          </cell>
          <cell r="H47">
            <v>45722</v>
          </cell>
          <cell r="J47"/>
          <cell r="K47"/>
          <cell r="Q47"/>
          <cell r="R47"/>
          <cell r="S47"/>
          <cell r="T47" t="str">
            <v>Client</v>
          </cell>
          <cell r="U47"/>
          <cell r="V47"/>
          <cell r="W47"/>
          <cell r="X47"/>
        </row>
        <row r="48">
          <cell r="D48" t="str">
            <v>Working on - Design 50%</v>
          </cell>
          <cell r="E48"/>
          <cell r="F48" t="str">
            <v>Riyadh Almaghrabi</v>
          </cell>
          <cell r="G48">
            <v>45723</v>
          </cell>
          <cell r="H48">
            <v>45734</v>
          </cell>
          <cell r="J48"/>
          <cell r="K48"/>
          <cell r="Q48"/>
          <cell r="R48" t="str">
            <v>Client</v>
          </cell>
          <cell r="S48" t="str">
            <v xml:space="preserve">Client Modification </v>
          </cell>
          <cell r="T48"/>
          <cell r="U48"/>
          <cell r="V48"/>
          <cell r="W48" t="str">
            <v>Deliev 07</v>
          </cell>
          <cell r="X48" t="str">
            <v>MOM 07</v>
          </cell>
        </row>
        <row r="49">
          <cell r="D49" t="str">
            <v xml:space="preserve">Approved - Design 50% </v>
          </cell>
          <cell r="E49"/>
          <cell r="F49"/>
          <cell r="G49">
            <v>45735</v>
          </cell>
          <cell r="H49">
            <v>45735</v>
          </cell>
          <cell r="J49"/>
          <cell r="K49"/>
          <cell r="Q49"/>
          <cell r="R49"/>
          <cell r="S49"/>
          <cell r="T49" t="str">
            <v>Client</v>
          </cell>
          <cell r="U49"/>
          <cell r="V49"/>
          <cell r="W49"/>
          <cell r="X49"/>
        </row>
        <row r="50">
          <cell r="D50" t="str">
            <v>Working on - Design 75%</v>
          </cell>
          <cell r="E50"/>
          <cell r="F50" t="str">
            <v>Riyadh Almaghrabi</v>
          </cell>
          <cell r="G50">
            <v>45736</v>
          </cell>
          <cell r="H50">
            <v>45742</v>
          </cell>
          <cell r="J50"/>
          <cell r="K50"/>
          <cell r="Q50"/>
          <cell r="R50" t="str">
            <v>Client</v>
          </cell>
          <cell r="S50"/>
          <cell r="T50"/>
          <cell r="U50"/>
          <cell r="V50"/>
          <cell r="W50" t="str">
            <v>Deliev 08</v>
          </cell>
          <cell r="X50" t="str">
            <v>MOM 08</v>
          </cell>
        </row>
        <row r="51">
          <cell r="D51" t="str">
            <v>Review and Comment - Design 75%</v>
          </cell>
          <cell r="E51"/>
          <cell r="F51"/>
          <cell r="G51">
            <v>45743</v>
          </cell>
          <cell r="H51">
            <v>45743</v>
          </cell>
          <cell r="J51"/>
          <cell r="K51"/>
          <cell r="Q51"/>
          <cell r="R51"/>
          <cell r="S51"/>
          <cell r="T51" t="str">
            <v>Client</v>
          </cell>
          <cell r="U51"/>
          <cell r="V51"/>
          <cell r="W51"/>
          <cell r="X51"/>
        </row>
        <row r="52">
          <cell r="D52" t="str">
            <v xml:space="preserve">ReWorking - Design 75% </v>
          </cell>
          <cell r="E52"/>
          <cell r="F52" t="str">
            <v>Riyadh Almaghrabi</v>
          </cell>
          <cell r="G52">
            <v>45744</v>
          </cell>
          <cell r="H52">
            <v>45776</v>
          </cell>
          <cell r="J52"/>
          <cell r="K52"/>
          <cell r="Q52"/>
          <cell r="R52" t="str">
            <v>Internally</v>
          </cell>
          <cell r="S52" t="str">
            <v>Technical Mistake</v>
          </cell>
          <cell r="T52"/>
          <cell r="U52"/>
          <cell r="V52"/>
          <cell r="W52" t="str">
            <v>Deliev 09</v>
          </cell>
          <cell r="X52" t="str">
            <v>MOM 09</v>
          </cell>
        </row>
        <row r="53">
          <cell r="D53" t="str">
            <v>Review and Comment - Design 75%</v>
          </cell>
          <cell r="E53"/>
          <cell r="F53"/>
          <cell r="G53">
            <v>45740</v>
          </cell>
          <cell r="H53">
            <v>45794</v>
          </cell>
          <cell r="J53"/>
          <cell r="K53"/>
          <cell r="Q53"/>
          <cell r="R53"/>
          <cell r="S53"/>
          <cell r="T53" t="str">
            <v>Client</v>
          </cell>
          <cell r="U53"/>
          <cell r="V53"/>
          <cell r="W53"/>
          <cell r="X53"/>
        </row>
        <row r="54">
          <cell r="D54" t="str">
            <v>Coordinate with Out-source</v>
          </cell>
          <cell r="E54"/>
          <cell r="F54"/>
          <cell r="G54">
            <v>45795</v>
          </cell>
          <cell r="H54">
            <v>45812</v>
          </cell>
          <cell r="J54"/>
          <cell r="K54"/>
          <cell r="Q54"/>
          <cell r="R54"/>
          <cell r="S54"/>
          <cell r="T54" t="str">
            <v>Client</v>
          </cell>
          <cell r="U54"/>
          <cell r="V54"/>
          <cell r="W54"/>
          <cell r="X54"/>
        </row>
        <row r="55">
          <cell r="D55" t="str">
            <v>Working on - Design 100%</v>
          </cell>
          <cell r="E55"/>
          <cell r="F55" t="str">
            <v>Riyadh Almaghrabi</v>
          </cell>
          <cell r="G55">
            <v>45795</v>
          </cell>
          <cell r="H55">
            <v>45811</v>
          </cell>
          <cell r="J55"/>
          <cell r="K55"/>
          <cell r="Q55"/>
          <cell r="R55" t="str">
            <v>Client</v>
          </cell>
          <cell r="S55" t="str">
            <v xml:space="preserve">Client Modification </v>
          </cell>
          <cell r="T55"/>
          <cell r="U55"/>
          <cell r="V55"/>
          <cell r="W55" t="str">
            <v>Deliev 10</v>
          </cell>
          <cell r="X55" t="str">
            <v>MOM 10</v>
          </cell>
        </row>
        <row r="56">
          <cell r="D56" t="str">
            <v>ReWorking - Design 100%</v>
          </cell>
          <cell r="E56"/>
          <cell r="F56" t="str">
            <v>Riyadh Almaghrabi</v>
          </cell>
          <cell r="G56">
            <v>45812</v>
          </cell>
          <cell r="H56">
            <v>45831</v>
          </cell>
          <cell r="J56"/>
          <cell r="K56"/>
          <cell r="Q56"/>
          <cell r="R56" t="str">
            <v>Client</v>
          </cell>
          <cell r="S56" t="str">
            <v xml:space="preserve">Client Modification </v>
          </cell>
          <cell r="T56"/>
          <cell r="U56"/>
          <cell r="V56"/>
          <cell r="W56" t="str">
            <v>Deliev 11</v>
          </cell>
          <cell r="X56" t="str">
            <v>MOM 11</v>
          </cell>
        </row>
        <row r="57">
          <cell r="D57" t="str">
            <v>Review and Comment - Design 100%</v>
          </cell>
          <cell r="E57"/>
          <cell r="F57"/>
          <cell r="G57">
            <v>45832</v>
          </cell>
          <cell r="H57">
            <v>45838</v>
          </cell>
          <cell r="J57"/>
          <cell r="K57"/>
          <cell r="Q57"/>
          <cell r="R57"/>
          <cell r="S57"/>
          <cell r="T57" t="str">
            <v>Client</v>
          </cell>
          <cell r="U57"/>
          <cell r="V57"/>
          <cell r="W57"/>
          <cell r="X57"/>
        </row>
        <row r="58">
          <cell r="D58" t="str">
            <v>ReWorking - Design 100%</v>
          </cell>
          <cell r="E58"/>
          <cell r="F58" t="str">
            <v>Riyadh Almaghrabi</v>
          </cell>
          <cell r="G58">
            <v>45839</v>
          </cell>
          <cell r="H58">
            <v>45839</v>
          </cell>
          <cell r="J58"/>
          <cell r="K58"/>
          <cell r="Q58"/>
          <cell r="R58" t="str">
            <v>Client</v>
          </cell>
          <cell r="S58" t="str">
            <v xml:space="preserve">Client Modification </v>
          </cell>
          <cell r="T58"/>
          <cell r="U58"/>
          <cell r="V58"/>
          <cell r="W58" t="str">
            <v>Deliev 12</v>
          </cell>
          <cell r="X58" t="str">
            <v>MOM 12</v>
          </cell>
        </row>
        <row r="59">
          <cell r="D59" t="str">
            <v>Review and Comment - Design 100%</v>
          </cell>
          <cell r="E59"/>
          <cell r="F59"/>
          <cell r="G59">
            <v>45840</v>
          </cell>
          <cell r="H59">
            <v>45844</v>
          </cell>
          <cell r="J59"/>
          <cell r="K59"/>
          <cell r="Q59"/>
          <cell r="R59"/>
          <cell r="S59"/>
          <cell r="T59" t="str">
            <v>Client</v>
          </cell>
          <cell r="U59"/>
          <cell r="V59"/>
          <cell r="W59"/>
          <cell r="X59"/>
        </row>
        <row r="60">
          <cell r="D60"/>
          <cell r="E60"/>
          <cell r="F60"/>
          <cell r="G60"/>
          <cell r="H60"/>
          <cell r="J60"/>
          <cell r="K60"/>
          <cell r="Q60"/>
          <cell r="R60"/>
          <cell r="S60"/>
          <cell r="T60"/>
          <cell r="U60"/>
          <cell r="V60"/>
          <cell r="W60"/>
          <cell r="X60"/>
        </row>
        <row r="61">
          <cell r="D61"/>
          <cell r="E61"/>
          <cell r="F61"/>
          <cell r="G61"/>
          <cell r="H61"/>
          <cell r="J61"/>
          <cell r="K61"/>
          <cell r="Q61"/>
          <cell r="R61"/>
          <cell r="S61"/>
          <cell r="T61"/>
          <cell r="U61"/>
          <cell r="V61"/>
          <cell r="W61"/>
          <cell r="X61"/>
        </row>
        <row r="62">
          <cell r="D62"/>
          <cell r="E62"/>
          <cell r="F62"/>
          <cell r="G62"/>
          <cell r="H62"/>
          <cell r="J62"/>
          <cell r="K62"/>
          <cell r="Q62"/>
          <cell r="R62"/>
          <cell r="S62"/>
          <cell r="T62"/>
          <cell r="U62"/>
          <cell r="V62"/>
          <cell r="W62"/>
          <cell r="X62"/>
        </row>
        <row r="63">
          <cell r="D63"/>
          <cell r="E63"/>
          <cell r="F63"/>
          <cell r="G63"/>
          <cell r="H63"/>
          <cell r="J63"/>
          <cell r="K63"/>
          <cell r="Q63"/>
          <cell r="R63"/>
          <cell r="S63"/>
          <cell r="T63"/>
          <cell r="U63"/>
          <cell r="V63"/>
          <cell r="W63"/>
          <cell r="X63"/>
        </row>
        <row r="64">
          <cell r="D64"/>
          <cell r="E64"/>
          <cell r="F64"/>
          <cell r="G64"/>
          <cell r="H64"/>
          <cell r="J64"/>
          <cell r="K64"/>
          <cell r="Q64"/>
          <cell r="R64"/>
          <cell r="S64"/>
          <cell r="T64"/>
          <cell r="U64"/>
          <cell r="V64"/>
          <cell r="W64"/>
          <cell r="X64"/>
        </row>
        <row r="65">
          <cell r="D65"/>
          <cell r="E65"/>
          <cell r="F65"/>
          <cell r="G65"/>
          <cell r="H65"/>
          <cell r="J65"/>
          <cell r="K65"/>
          <cell r="Q65"/>
          <cell r="R65"/>
          <cell r="S65"/>
          <cell r="T65"/>
          <cell r="U65"/>
          <cell r="V65"/>
          <cell r="W65"/>
          <cell r="X65"/>
        </row>
        <row r="66">
          <cell r="D66"/>
          <cell r="E66"/>
          <cell r="F66"/>
          <cell r="G66"/>
          <cell r="H66"/>
          <cell r="J66"/>
          <cell r="K66"/>
          <cell r="Q66"/>
          <cell r="R66"/>
          <cell r="S66"/>
          <cell r="T66"/>
          <cell r="U66"/>
          <cell r="V66"/>
          <cell r="W66"/>
          <cell r="X66"/>
        </row>
        <row r="67">
          <cell r="D67"/>
          <cell r="E67"/>
          <cell r="F67"/>
          <cell r="G67"/>
          <cell r="H67"/>
          <cell r="J67"/>
          <cell r="K67"/>
          <cell r="Q67"/>
          <cell r="R67"/>
          <cell r="S67"/>
          <cell r="T67"/>
          <cell r="U67"/>
          <cell r="V67"/>
          <cell r="W67"/>
          <cell r="X67"/>
        </row>
        <row r="68">
          <cell r="D68"/>
          <cell r="E68"/>
          <cell r="F68"/>
          <cell r="G68"/>
          <cell r="H68"/>
          <cell r="J68"/>
          <cell r="K68"/>
          <cell r="Q68"/>
          <cell r="R68"/>
          <cell r="S68"/>
          <cell r="T68"/>
          <cell r="U68"/>
          <cell r="V68"/>
          <cell r="W68"/>
          <cell r="X68"/>
        </row>
        <row r="69">
          <cell r="D69"/>
          <cell r="E69"/>
          <cell r="F69"/>
          <cell r="G69"/>
          <cell r="H69"/>
          <cell r="J69"/>
          <cell r="K69"/>
          <cell r="Q69"/>
          <cell r="R69"/>
          <cell r="S69"/>
          <cell r="T69"/>
          <cell r="U69"/>
          <cell r="V69"/>
          <cell r="W69"/>
          <cell r="X69"/>
        </row>
        <row r="70">
          <cell r="D70"/>
          <cell r="E70"/>
          <cell r="F70"/>
          <cell r="G70"/>
          <cell r="H70"/>
          <cell r="J70"/>
          <cell r="K70"/>
          <cell r="Q70"/>
          <cell r="R70"/>
          <cell r="S70"/>
          <cell r="T70"/>
          <cell r="U70"/>
          <cell r="V70"/>
          <cell r="W70"/>
          <cell r="X70"/>
        </row>
        <row r="77">
          <cell r="D77" t="str">
            <v>Working on - Development</v>
          </cell>
          <cell r="E77"/>
          <cell r="F77" t="str">
            <v>Egypt</v>
          </cell>
          <cell r="G77"/>
          <cell r="H77"/>
          <cell r="J77">
            <v>45717</v>
          </cell>
          <cell r="K77">
            <v>45737</v>
          </cell>
          <cell r="Q77"/>
          <cell r="R77" t="str">
            <v>Devlopment</v>
          </cell>
          <cell r="S77" t="str">
            <v>...</v>
          </cell>
          <cell r="T77"/>
          <cell r="U77"/>
          <cell r="V77"/>
          <cell r="W77" t="str">
            <v>Deliev 04</v>
          </cell>
          <cell r="X77" t="str">
            <v>MOM 04</v>
          </cell>
        </row>
        <row r="78">
          <cell r="D78" t="str">
            <v>Working on - Development</v>
          </cell>
          <cell r="E78"/>
          <cell r="F78" t="str">
            <v>Abdulmahsen Madhi</v>
          </cell>
          <cell r="G78">
            <v>45764</v>
          </cell>
          <cell r="H78">
            <v>45773</v>
          </cell>
          <cell r="J78"/>
          <cell r="K78"/>
          <cell r="Q78"/>
          <cell r="R78" t="str">
            <v>Devlopment</v>
          </cell>
          <cell r="S78" t="str">
            <v>...</v>
          </cell>
          <cell r="T78"/>
          <cell r="U78"/>
          <cell r="V78"/>
          <cell r="W78" t="str">
            <v>Deliev 13</v>
          </cell>
          <cell r="X78" t="str">
            <v>MOM 13</v>
          </cell>
        </row>
        <row r="79">
          <cell r="D79" t="str">
            <v>Working on - Development</v>
          </cell>
          <cell r="E79"/>
          <cell r="F79" t="str">
            <v>Jayson Bautista</v>
          </cell>
          <cell r="G79">
            <v>45767</v>
          </cell>
          <cell r="H79">
            <v>45774</v>
          </cell>
          <cell r="J79"/>
          <cell r="K79"/>
          <cell r="Q79"/>
          <cell r="R79" t="str">
            <v>Internally</v>
          </cell>
          <cell r="S79" t="str">
            <v>...</v>
          </cell>
          <cell r="T79" t="str">
            <v>...</v>
          </cell>
          <cell r="U79"/>
          <cell r="V79"/>
          <cell r="W79" t="str">
            <v>Deliev 14</v>
          </cell>
          <cell r="X79" t="str">
            <v>MOM 14</v>
          </cell>
        </row>
        <row r="80">
          <cell r="D80" t="str">
            <v>Working on - Development</v>
          </cell>
          <cell r="E80"/>
          <cell r="F80" t="str">
            <v>Islam Abdelati</v>
          </cell>
          <cell r="G80">
            <v>45845</v>
          </cell>
          <cell r="H80">
            <v>45848</v>
          </cell>
          <cell r="J80"/>
          <cell r="K80"/>
          <cell r="Q80"/>
          <cell r="R80" t="str">
            <v>Devlopment</v>
          </cell>
          <cell r="S80" t="str">
            <v xml:space="preserve">Client Modification </v>
          </cell>
          <cell r="T80" t="str">
            <v>...</v>
          </cell>
          <cell r="U80"/>
          <cell r="V80"/>
          <cell r="W80" t="str">
            <v>Deliev 14</v>
          </cell>
          <cell r="X80" t="str">
            <v>MOM 14</v>
          </cell>
        </row>
        <row r="81">
          <cell r="D81" t="str">
            <v>Review and Comment - Development</v>
          </cell>
          <cell r="E81"/>
          <cell r="F81"/>
          <cell r="G81">
            <v>45848</v>
          </cell>
          <cell r="H81">
            <v>45865</v>
          </cell>
          <cell r="J81"/>
          <cell r="K81"/>
          <cell r="Q81"/>
          <cell r="R81" t="str">
            <v>Devlopment</v>
          </cell>
          <cell r="S81"/>
          <cell r="T81" t="str">
            <v>Client</v>
          </cell>
          <cell r="U81"/>
          <cell r="V81"/>
          <cell r="W81"/>
          <cell r="X81"/>
        </row>
        <row r="82">
          <cell r="D82" t="str">
            <v>ReWorking - Development</v>
          </cell>
          <cell r="E82"/>
          <cell r="F82" t="str">
            <v>Islam Abdelati</v>
          </cell>
          <cell r="G82">
            <v>45866</v>
          </cell>
          <cell r="H82">
            <v>45869</v>
          </cell>
          <cell r="J82"/>
          <cell r="K82"/>
          <cell r="Q82"/>
          <cell r="R82" t="str">
            <v>Client</v>
          </cell>
          <cell r="S82" t="str">
            <v xml:space="preserve">Client Modification </v>
          </cell>
          <cell r="T82"/>
          <cell r="U82"/>
          <cell r="V82"/>
          <cell r="W82" t="str">
            <v>Deliev 15</v>
          </cell>
          <cell r="X82" t="str">
            <v>MOM 15</v>
          </cell>
        </row>
        <row r="83">
          <cell r="D83" t="str">
            <v>ReWorking - Development</v>
          </cell>
          <cell r="E83"/>
          <cell r="F83" t="str">
            <v>Jayson Bautista</v>
          </cell>
          <cell r="G83">
            <v>45866</v>
          </cell>
          <cell r="H83">
            <v>45869</v>
          </cell>
          <cell r="J83"/>
          <cell r="K83"/>
          <cell r="Q83"/>
          <cell r="R83" t="str">
            <v>Devlopment</v>
          </cell>
          <cell r="S83" t="str">
            <v>Technical Mistake (Design Dep)</v>
          </cell>
          <cell r="T83"/>
          <cell r="U83"/>
          <cell r="V83"/>
          <cell r="W83" t="str">
            <v>Deliev 15</v>
          </cell>
          <cell r="X83" t="str">
            <v>MOM 15</v>
          </cell>
        </row>
        <row r="84">
          <cell r="D84" t="str">
            <v>ReWorking - Development</v>
          </cell>
          <cell r="E84"/>
          <cell r="F84" t="str">
            <v>Odai Souliman</v>
          </cell>
          <cell r="G84">
            <v>45866</v>
          </cell>
          <cell r="H84">
            <v>45869</v>
          </cell>
          <cell r="J84"/>
          <cell r="K84"/>
          <cell r="Q84"/>
          <cell r="R84" t="str">
            <v>Devlopment</v>
          </cell>
          <cell r="S84" t="str">
            <v xml:space="preserve">Client Modification </v>
          </cell>
          <cell r="T84"/>
          <cell r="U84"/>
          <cell r="V84"/>
          <cell r="W84" t="str">
            <v>Deliev 15</v>
          </cell>
          <cell r="X84" t="str">
            <v>MOM 15</v>
          </cell>
        </row>
        <row r="85">
          <cell r="D85" t="str">
            <v>Review and Comment - Development</v>
          </cell>
          <cell r="E85"/>
          <cell r="F85"/>
          <cell r="G85">
            <v>45869</v>
          </cell>
          <cell r="H85">
            <v>45879</v>
          </cell>
          <cell r="J85"/>
          <cell r="K85"/>
          <cell r="Q85"/>
          <cell r="R85" t="str">
            <v>Devlopment</v>
          </cell>
          <cell r="S85"/>
          <cell r="T85" t="str">
            <v>Client</v>
          </cell>
          <cell r="U85"/>
          <cell r="V85"/>
          <cell r="W85"/>
          <cell r="X85"/>
        </row>
        <row r="86">
          <cell r="D86" t="str">
            <v>ReWorking - Development</v>
          </cell>
          <cell r="E86"/>
          <cell r="F86" t="str">
            <v>Islam Abdelati</v>
          </cell>
          <cell r="G86">
            <v>45880</v>
          </cell>
          <cell r="H86">
            <v>45881</v>
          </cell>
          <cell r="J86"/>
          <cell r="K86"/>
          <cell r="Q86"/>
          <cell r="R86" t="str">
            <v>Client</v>
          </cell>
          <cell r="S86" t="str">
            <v xml:space="preserve">Client Modification </v>
          </cell>
          <cell r="T86"/>
          <cell r="U86"/>
          <cell r="V86"/>
          <cell r="W86" t="str">
            <v>Deliev 16</v>
          </cell>
          <cell r="X86" t="str">
            <v>MOM 16</v>
          </cell>
        </row>
        <row r="87">
          <cell r="D87" t="str">
            <v>ReWorking - Development</v>
          </cell>
          <cell r="E87"/>
          <cell r="F87" t="str">
            <v>Jayson Bautista</v>
          </cell>
          <cell r="G87">
            <v>45880</v>
          </cell>
          <cell r="H87">
            <v>45881</v>
          </cell>
          <cell r="J87"/>
          <cell r="K87"/>
          <cell r="Q87"/>
          <cell r="R87" t="str">
            <v>Devlopment</v>
          </cell>
          <cell r="S87" t="str">
            <v>Technical Mistake</v>
          </cell>
          <cell r="T87"/>
          <cell r="U87"/>
          <cell r="V87"/>
          <cell r="W87" t="str">
            <v>Deliev 16</v>
          </cell>
          <cell r="X87" t="str">
            <v>MOM 16</v>
          </cell>
        </row>
        <row r="88">
          <cell r="D88" t="str">
            <v>Working on - License</v>
          </cell>
          <cell r="E88"/>
          <cell r="F88" t="str">
            <v>Islam Abdelati</v>
          </cell>
          <cell r="G88">
            <v>45880</v>
          </cell>
          <cell r="H88">
            <v>45881</v>
          </cell>
          <cell r="J88"/>
          <cell r="K88"/>
          <cell r="Q88"/>
          <cell r="R88" t="str">
            <v>Devlopment</v>
          </cell>
          <cell r="S88" t="str">
            <v xml:space="preserve">Client Modification </v>
          </cell>
          <cell r="T88"/>
          <cell r="U88"/>
          <cell r="V88"/>
          <cell r="W88" t="str">
            <v>Deliev 16</v>
          </cell>
          <cell r="X88" t="str">
            <v>MOM 16</v>
          </cell>
        </row>
        <row r="89">
          <cell r="D89" t="str">
            <v>Working on - License</v>
          </cell>
          <cell r="E89"/>
          <cell r="F89" t="str">
            <v>Odai Souliman</v>
          </cell>
          <cell r="G89">
            <v>45880</v>
          </cell>
          <cell r="H89">
            <v>45881</v>
          </cell>
          <cell r="J89"/>
          <cell r="K89"/>
          <cell r="Q89"/>
          <cell r="R89" t="str">
            <v>Devlopment</v>
          </cell>
          <cell r="S89" t="str">
            <v xml:space="preserve">Client Modification </v>
          </cell>
          <cell r="T89"/>
          <cell r="U89"/>
          <cell r="V89"/>
          <cell r="W89" t="str">
            <v>Deliev 16</v>
          </cell>
          <cell r="X89" t="str">
            <v>MOM 16</v>
          </cell>
        </row>
        <row r="90">
          <cell r="D90" t="str">
            <v>Issuing the license - R.M</v>
          </cell>
          <cell r="E90"/>
          <cell r="F90" t="str">
            <v>Mohammed Al-Attar</v>
          </cell>
          <cell r="G90">
            <v>45882</v>
          </cell>
          <cell r="H90"/>
          <cell r="J90"/>
          <cell r="K90"/>
          <cell r="Q90"/>
          <cell r="R90" t="str">
            <v>Devlopment</v>
          </cell>
          <cell r="S90"/>
          <cell r="T90" t="str">
            <v>Client</v>
          </cell>
          <cell r="U90"/>
          <cell r="V90"/>
          <cell r="W90"/>
          <cell r="X90"/>
        </row>
        <row r="91">
          <cell r="D91"/>
          <cell r="E91"/>
          <cell r="F91"/>
          <cell r="G91"/>
          <cell r="H91"/>
          <cell r="J91"/>
          <cell r="K91"/>
          <cell r="Q91"/>
          <cell r="R91"/>
          <cell r="S91"/>
          <cell r="T91"/>
          <cell r="U91"/>
          <cell r="V91"/>
          <cell r="W91"/>
          <cell r="X91"/>
        </row>
        <row r="92">
          <cell r="D92"/>
          <cell r="E92"/>
          <cell r="F92"/>
          <cell r="G92"/>
          <cell r="H92"/>
          <cell r="J92"/>
          <cell r="K92"/>
          <cell r="Q92"/>
          <cell r="R92"/>
          <cell r="S92"/>
          <cell r="T92"/>
          <cell r="U92"/>
          <cell r="V92"/>
          <cell r="W92"/>
          <cell r="X92"/>
        </row>
        <row r="93">
          <cell r="D93"/>
          <cell r="E93"/>
          <cell r="F93"/>
          <cell r="G93"/>
          <cell r="H93"/>
          <cell r="J93"/>
          <cell r="K93"/>
          <cell r="Q93"/>
          <cell r="R93"/>
          <cell r="S93"/>
          <cell r="T93"/>
          <cell r="U93"/>
          <cell r="V93"/>
          <cell r="W93"/>
          <cell r="X93"/>
        </row>
        <row r="94">
          <cell r="D94"/>
          <cell r="E94"/>
          <cell r="F94"/>
          <cell r="G94"/>
          <cell r="H94"/>
          <cell r="J94"/>
          <cell r="K94"/>
          <cell r="Q94"/>
          <cell r="R94"/>
          <cell r="S94"/>
          <cell r="T94"/>
          <cell r="U94"/>
          <cell r="V94"/>
          <cell r="W94"/>
          <cell r="X94"/>
        </row>
        <row r="95">
          <cell r="D95"/>
          <cell r="E95"/>
          <cell r="F95"/>
          <cell r="G95"/>
          <cell r="H95"/>
          <cell r="J95"/>
          <cell r="K95"/>
          <cell r="Q95"/>
          <cell r="R95"/>
          <cell r="S95"/>
          <cell r="T95"/>
          <cell r="U95"/>
          <cell r="V95"/>
          <cell r="W95"/>
          <cell r="X95"/>
        </row>
        <row r="96">
          <cell r="D96"/>
          <cell r="E96"/>
          <cell r="F96"/>
          <cell r="G96"/>
          <cell r="H96"/>
          <cell r="J96"/>
          <cell r="K96"/>
          <cell r="Q96"/>
          <cell r="R96"/>
          <cell r="S96"/>
          <cell r="T96"/>
          <cell r="U96"/>
          <cell r="V96"/>
          <cell r="W96"/>
          <cell r="X96"/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Y6bvRD3_0ipeTjbTduA-NYLdGJNYChDlqYx3S7tJZynfqn5iD7_RphFnyjuADDy" itemId="01CIMA6M4QMRAFAQY6HJBY5RFVE2DRNSOU">
      <xxl21:absoluteUrl r:id="rId2"/>
    </xxl21:alternateUrls>
    <sheetNames>
      <sheetName val="Table_ExternalData_1"/>
      <sheetName val="ProjectsFollowupDashboard"/>
      <sheetName val="Projects over Time"/>
      <sheetName val="Projects No. over Time"/>
    </sheetNames>
    <sheetDataSet>
      <sheetData sheetId="0"/>
      <sheetData sheetId="1"/>
      <sheetData sheetId="2"/>
      <sheetData sheetId="3">
        <row r="1">
          <cell r="A1"/>
          <cell r="B1">
            <v>45413</v>
          </cell>
          <cell r="C1">
            <v>45444</v>
          </cell>
          <cell r="D1">
            <v>45474</v>
          </cell>
          <cell r="E1">
            <v>45505</v>
          </cell>
          <cell r="F1">
            <v>45536</v>
          </cell>
          <cell r="G1">
            <v>45566</v>
          </cell>
          <cell r="H1">
            <v>45597</v>
          </cell>
          <cell r="I1">
            <v>45627</v>
          </cell>
          <cell r="J1">
            <v>45658</v>
          </cell>
          <cell r="K1">
            <v>45689</v>
          </cell>
          <cell r="L1">
            <v>45717</v>
          </cell>
          <cell r="M1">
            <v>45748</v>
          </cell>
          <cell r="N1">
            <v>45778</v>
          </cell>
          <cell r="O1">
            <v>45809</v>
          </cell>
          <cell r="P1">
            <v>45839</v>
          </cell>
          <cell r="Q1">
            <v>45870</v>
          </cell>
          <cell r="R1">
            <v>45901</v>
          </cell>
          <cell r="S1">
            <v>45931</v>
          </cell>
          <cell r="T1">
            <v>45962</v>
          </cell>
          <cell r="U1">
            <v>45992</v>
          </cell>
          <cell r="V1">
            <v>46023</v>
          </cell>
          <cell r="W1">
            <v>46054</v>
          </cell>
          <cell r="X1">
            <v>46082</v>
          </cell>
          <cell r="Y1">
            <v>46113</v>
          </cell>
          <cell r="Z1">
            <v>46143</v>
          </cell>
          <cell r="AA1">
            <v>46174</v>
          </cell>
          <cell r="AB1">
            <v>46204</v>
          </cell>
          <cell r="AC1">
            <v>46235</v>
          </cell>
          <cell r="AD1">
            <v>46266</v>
          </cell>
          <cell r="AE1">
            <v>46296</v>
          </cell>
          <cell r="AF1">
            <v>46327</v>
          </cell>
          <cell r="AG1">
            <v>46357</v>
          </cell>
          <cell r="AH1">
            <v>46388</v>
          </cell>
          <cell r="AI1">
            <v>46419</v>
          </cell>
          <cell r="AJ1">
            <v>46447</v>
          </cell>
          <cell r="AK1">
            <v>46478</v>
          </cell>
          <cell r="AL1">
            <v>46508</v>
          </cell>
          <cell r="AM1">
            <v>46539</v>
          </cell>
          <cell r="AN1">
            <v>46569</v>
          </cell>
          <cell r="AO1">
            <v>46600</v>
          </cell>
          <cell r="AP1">
            <v>46631</v>
          </cell>
          <cell r="AQ1">
            <v>46661</v>
          </cell>
          <cell r="AR1">
            <v>46692</v>
          </cell>
          <cell r="AS1">
            <v>46722</v>
          </cell>
          <cell r="AT1">
            <v>46753</v>
          </cell>
          <cell r="AU1">
            <v>46784</v>
          </cell>
          <cell r="AV1">
            <v>46813</v>
          </cell>
          <cell r="AW1">
            <v>46844</v>
          </cell>
          <cell r="AX1">
            <v>46874</v>
          </cell>
          <cell r="AY1">
            <v>46905</v>
          </cell>
          <cell r="AZ1">
            <v>46935</v>
          </cell>
          <cell r="BA1">
            <v>46966</v>
          </cell>
          <cell r="BB1">
            <v>46997</v>
          </cell>
          <cell r="BC1">
            <v>47027</v>
          </cell>
          <cell r="BD1">
            <v>47058</v>
          </cell>
          <cell r="BE1">
            <v>47088</v>
          </cell>
          <cell r="BF1">
            <v>47119</v>
          </cell>
          <cell r="BG1">
            <v>47150</v>
          </cell>
          <cell r="BH1">
            <v>47178</v>
          </cell>
          <cell r="BI1">
            <v>47209</v>
          </cell>
        </row>
        <row r="2">
          <cell r="A2" t="str">
            <v>Studies</v>
          </cell>
          <cell r="B2">
            <v>0</v>
          </cell>
          <cell r="C2">
            <v>0</v>
          </cell>
          <cell r="D2">
            <v>0</v>
          </cell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</row>
        <row r="3">
          <cell r="A3" t="str">
            <v>Design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</v>
          </cell>
          <cell r="H3">
            <v>2</v>
          </cell>
          <cell r="I3">
            <v>2</v>
          </cell>
          <cell r="J3">
            <v>2</v>
          </cell>
          <cell r="K3">
            <v>2</v>
          </cell>
          <cell r="L3">
            <v>3</v>
          </cell>
          <cell r="M3">
            <v>2</v>
          </cell>
          <cell r="N3">
            <v>2</v>
          </cell>
          <cell r="O3">
            <v>3</v>
          </cell>
          <cell r="P3">
            <v>1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</row>
        <row r="4">
          <cell r="A4" t="str">
            <v>Technical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1</v>
          </cell>
          <cell r="M4">
            <v>2</v>
          </cell>
          <cell r="N4">
            <v>0</v>
          </cell>
          <cell r="O4">
            <v>0</v>
          </cell>
          <cell r="P4">
            <v>1</v>
          </cell>
          <cell r="Q4">
            <v>1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B7E21C-1FD1-4A9C-8B7D-33F1F1E33247}" name="الجدول1" displayName="الجدول1" ref="A4:AF205" totalsRowShown="0" headerRowDxfId="164" dataDxfId="163">
  <autoFilter ref="A4:AF205" xr:uid="{B0B7E21C-1FD1-4A9C-8B7D-33F1F1E33247}"/>
  <tableColumns count="32">
    <tableColumn id="1" xr3:uid="{0A456AF2-C871-4F7B-B950-3C708F27506E}" name="Project" dataDxfId="162">
      <calculatedColumnFormula>'[1]Projects List'!A5</calculatedColumnFormula>
    </tableColumn>
    <tableColumn id="2" xr3:uid="{6B94EF8C-53FC-43FF-8B20-48D7BDE0003D}" name="Client" dataDxfId="161">
      <calculatedColumnFormula>'[1]Projects List'!B5</calculatedColumnFormula>
    </tableColumn>
    <tableColumn id="3" xr3:uid="{1307FB44-65D9-470C-AF9C-44D60C48DB95}" name="Contract Code" dataDxfId="160">
      <calculatedColumnFormula>'[1]Projects List'!C5</calculatedColumnFormula>
    </tableColumn>
    <tableColumn id="21" xr3:uid="{850E979D-67BF-4403-9E32-AE993F78EFF6}" name="Signing Contract Date" dataDxfId="159">
      <calculatedColumnFormula>'[1]Projects List'!D5</calculatedColumnFormula>
    </tableColumn>
    <tableColumn id="4" xr3:uid="{0752554D-97C9-4786-A7B4-C5037DAD83F4}" name="BUA | M2" dataDxfId="158">
      <calculatedColumnFormula>'[1]Projects List'!E5</calculatedColumnFormula>
    </tableColumn>
    <tableColumn id="5" xr3:uid="{F2F0F1F9-D77E-43C9-9B89-1E24A4D28790}" name="Lisence Type" dataDxfId="157">
      <calculatedColumnFormula>'[1]Projects List'!F5</calculatedColumnFormula>
    </tableColumn>
    <tableColumn id="6" xr3:uid="{9394C635-6E86-438B-90A6-FC38113ABB59}" name="Project Types" dataDxfId="156">
      <calculatedColumnFormula>'[1]Projects List'!G5</calculatedColumnFormula>
    </tableColumn>
    <tableColumn id="7" xr3:uid="{D70B18A4-16D7-4D4D-A8CB-09D651AC4684}" name="Project Requirment" dataDxfId="155">
      <calculatedColumnFormula>'[1]Projects List'!H5</calculatedColumnFormula>
    </tableColumn>
    <tableColumn id="8" xr3:uid="{236A48E0-1CAD-410C-B707-E164F47F169A}" name="Project Start Date | Contract" dataDxfId="154">
      <calculatedColumnFormula>'[1]Projects List'!I5</calculatedColumnFormula>
    </tableColumn>
    <tableColumn id="9" xr3:uid="{E3EBF138-B9D1-4C6C-B152-7645FFB5A703}" name="Estimated End Date" dataDxfId="153">
      <calculatedColumnFormula>'[1]Projects List'!J5</calculatedColumnFormula>
    </tableColumn>
    <tableColumn id="22" xr3:uid="{B48AE22B-FA64-42D2-B356-21F354BAA06D}" name="Stu. Team Leader" dataDxfId="152">
      <calculatedColumnFormula>'[1]Projects List'!K5</calculatedColumnFormula>
    </tableColumn>
    <tableColumn id="19" xr3:uid="{6AE01C04-4A63-40AB-AC01-4E5D75758712}" name="Stu. Team Leader Working Percentage" dataDxfId="151">
      <calculatedColumnFormula>'[1]Projects List'!L5</calculatedColumnFormula>
    </tableColumn>
    <tableColumn id="31" xr3:uid="{8DFADF9E-82D3-4744-B1CA-8054F50406E4}" name="Stu. Start Date_x000a_| Contract" dataDxfId="150">
      <calculatedColumnFormula>'[1]Projects List'!M5</calculatedColumnFormula>
    </tableColumn>
    <tableColumn id="10" xr3:uid="{4AC117E3-EEC3-46E8-BF8D-112CE4EA4505}" name="Stu. Duration _x000a_| Contract" dataDxfId="149">
      <calculatedColumnFormula>'[1]Projects List'!N5</calculatedColumnFormula>
    </tableColumn>
    <tableColumn id="11" xr3:uid="{841ED92E-6A2A-41FE-A119-73AF22A1C71A}" name="Stu. Allowed Modification (Times)" dataDxfId="148">
      <calculatedColumnFormula>'[1]Projects List'!O5</calculatedColumnFormula>
    </tableColumn>
    <tableColumn id="12" xr3:uid="{8D56B913-598C-4AC6-9381-AC55FABB9809}" name="Stu. Modification days per time" dataDxfId="147">
      <calculatedColumnFormula>'[1]Projects List'!P5</calculatedColumnFormula>
    </tableColumn>
    <tableColumn id="26" xr3:uid="{A235400E-75D8-47AD-AA28-04A11107DF00}" name="Design Team Leader" dataDxfId="146">
      <calculatedColumnFormula>'[1]Projects List'!Q5</calculatedColumnFormula>
    </tableColumn>
    <tableColumn id="20" xr3:uid="{16E30DE5-C2B7-4B3D-914E-55D5F357BAD7}" name="Design Team Leader Working Percentage" dataDxfId="145">
      <calculatedColumnFormula>'[1]Projects List'!R5</calculatedColumnFormula>
    </tableColumn>
    <tableColumn id="32" xr3:uid="{C3604FC3-9168-4B5A-BDE5-7E3B13AB0A7D}" name="Design. Start Date_x000a_| Contract" dataDxfId="144">
      <calculatedColumnFormula>'[1]Projects List'!S5</calculatedColumnFormula>
    </tableColumn>
    <tableColumn id="13" xr3:uid="{8AAB3F3D-60D7-4488-B8B8-171360D810E4}" name="Design Duration_x000a_| Contract" dataDxfId="143">
      <calculatedColumnFormula>'[1]Projects List'!T5</calculatedColumnFormula>
    </tableColumn>
    <tableColumn id="14" xr3:uid="{DF6390B7-10F6-4F3C-8364-9B7DE06E7070}" name="Design Allowed Modification (Times)" dataDxfId="142">
      <calculatedColumnFormula>'[1]Projects List'!U5</calculatedColumnFormula>
    </tableColumn>
    <tableColumn id="15" xr3:uid="{FF2863F6-5620-422D-884F-994F3FBF3552}" name="Design Modification days per time" dataDxfId="141">
      <calculatedColumnFormula>'[1]Projects List'!V5</calculatedColumnFormula>
    </tableColumn>
    <tableColumn id="30" xr3:uid="{8CA5E868-FBCC-43FA-A293-34A30ED6A698}" name="Tech. Team Leader" dataDxfId="140">
      <calculatedColumnFormula>'[1]Projects List'!W5</calculatedColumnFormula>
    </tableColumn>
    <tableColumn id="23" xr3:uid="{B6612D49-5C00-4983-8823-034B08CC81B4}" name="Tech. Team Leader Working Percentage" dataDxfId="139">
      <calculatedColumnFormula>'[1]Projects List'!X5</calculatedColumnFormula>
    </tableColumn>
    <tableColumn id="33" xr3:uid="{270D16AA-D7C6-48B3-8FCE-805C0151E5F4}" name="Tech. Start Date_x000a_| Contract" dataDxfId="138">
      <calculatedColumnFormula>'[1]Projects List'!Y5</calculatedColumnFormula>
    </tableColumn>
    <tableColumn id="16" xr3:uid="{3B03A71A-CA17-44F2-AB2F-38FB2713E9C0}" name="Tech. Duration_x000a_| Contract" dataDxfId="137">
      <calculatedColumnFormula>'[1]Projects List'!Z5</calculatedColumnFormula>
    </tableColumn>
    <tableColumn id="17" xr3:uid="{CD78D80F-04D6-42DF-8AF1-7D109B0F4FBC}" name="Tech. Allowed Modification (Times)" dataDxfId="136">
      <calculatedColumnFormula>'[1]Projects List'!AA5</calculatedColumnFormula>
    </tableColumn>
    <tableColumn id="18" xr3:uid="{F7786587-DF99-4908-919E-5B92FA92A5E3}" name="Tech. Modification days per time" dataDxfId="135">
      <calculatedColumnFormula>'[1]Projects List'!AB5</calculatedColumnFormula>
    </tableColumn>
    <tableColumn id="24" xr3:uid="{6D767F6E-4895-4461-8B35-1C7BDD472823}" name="Stu. Cost %_x000a_| Contract Value" dataDxfId="134">
      <calculatedColumnFormula>'[1]Projects List'!AC5</calculatedColumnFormula>
    </tableColumn>
    <tableColumn id="25" xr3:uid="{62F2B691-9FFD-43ED-99B1-C925E9638357}" name="Design Cost %_x000a_| Contract Value" dataDxfId="133">
      <calculatedColumnFormula>'[1]Projects List'!AD5</calculatedColumnFormula>
    </tableColumn>
    <tableColumn id="27" xr3:uid="{25570BC4-E0A3-4207-9399-BF4D4377CCE7}" name="Tech. Cost %_x000a_| Contract Value" dataDxfId="132">
      <calculatedColumnFormula>'[1]Projects List'!AE5</calculatedColumnFormula>
    </tableColumn>
    <tableColumn id="28" xr3:uid="{C09CC02C-1078-4E55-8C03-7AA07D380B5C}" name="Contract Value" dataDxfId="131">
      <calculatedColumnFormula>'[1]Projects List'!AF5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6794A0-3841-466B-979C-133E53AE17B0}" name="Table2" displayName="Table2" ref="Y12:Y13" totalsRowShown="0" dataDxfId="80" tableBorderDxfId="79">
  <autoFilter ref="Y12:Y13" xr:uid="{806794A0-3841-466B-979C-133E53AE17B0}"/>
  <tableColumns count="1">
    <tableColumn id="2" xr3:uid="{B49756D8-B8A9-4A8C-A4CA-8B5B1916C0B0}" name="Column2" dataDxfId="7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525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278D90F3-A16B-4785-B600-D5EE42C6BF4E}">
  <we:reference id="wa200003220" version="1.0.0.0" store="en-US" storeType="OMEX"/>
  <we:alternateReferences>
    <we:reference id="WA200003220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34379474-3984-439A-89A6-AFA049067233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owR6NUNV1V1OUTc1djuO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B6C170B1-5EF1-43A9-833D-CFA26C23DAE0}">
  <we:reference id="wa104381701" version="1.0.0.4" store="en-US" storeType="OMEX"/>
  <we:alternateReferences>
    <we:reference id="WA10438170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leardesksa-my.sharepoint.com/:x:/r/personal/ahmad_m_cleardes_com/_layouts/15/Doc.aspx?sourcedoc=%7B93a3d52e-57c1-4abe-85a4-4f04b0516197%7D&amp;action=edit&amp;wdenableroaming=1&amp;wdodb=1&amp;wdlcid=en-GB&amp;wdorigin=ItemsView&amp;wdhostclicktime=1755723628476&amp;wdredirectionreason=Force_SingleStepBoot&amp;wdinitialsession=9c3abf3f-555c-4334-3d36-92878db18473&amp;wdrldsc=2&amp;wdrldc=1&amp;wdrldr=ContinueInExcel" TargetMode="External"/><Relationship Id="rId3" Type="http://schemas.openxmlformats.org/officeDocument/2006/relationships/hyperlink" Target="https://cleardesksa-my.sharepoint.com/personal/:x:/g/personal/ahmad_m_cleardes_com/EX5GOfy1cOFApu-4zNm-zeMByB9nS-I0xjimGBtIZ-rczw?e=vrjtpv&amp;nav=MTVfezk0NjZBNDhGLUM2RTItNDQ5Qy04OTFCLUY3M0FFMTBGMTY4N30" TargetMode="External"/><Relationship Id="rId7" Type="http://schemas.openxmlformats.org/officeDocument/2006/relationships/hyperlink" Target="https://cleardesksa-my.sharepoint.com/personal/:x:/g/personal/ahmad_m_cleardes_com/EbDFjHZ2J3pJh7HYzlxV9xIBkb1m-NAiqjJGjM88w-v2Ig?e=eh2una&amp;nav=MTVfezAwMDAwMDAwLTAwMDEtMDAwMC0wMDAwLTAwMDAwMDAwMDAwMH0" TargetMode="External"/><Relationship Id="rId2" Type="http://schemas.openxmlformats.org/officeDocument/2006/relationships/hyperlink" Target="https://cleardesksa-my.sharepoint.com/personal/:x:/g/personal/ahmad_m_cleardes_com/EX5GOfy1cOFApu-4zNm-zeMByB9nS-I0xjimGBtIZ-rczw?e=qdXtr5&amp;nav=MTVfe0ExQjlGQUEyLUUxODAtNDBFNS04Rjc2LUEyMzNDMjZEQzEyOX0" TargetMode="External"/><Relationship Id="rId1" Type="http://schemas.openxmlformats.org/officeDocument/2006/relationships/hyperlink" Target="https://cleardesksa-my.sharepoint.com/personal/:x:/g/personal/ahmad_m_cleardes_com/EX5GOfy1cOFApu-4zNm-zeMByB9nS-I0xjimGBtIZ-rczw?e=GhbFy1&amp;nav=MTVfezU5MEI3RjQzLThGQzUtNEM0MS1BNzAyLTc0NkY4MUIxNzQwMn0" TargetMode="External"/><Relationship Id="rId6" Type="http://schemas.openxmlformats.org/officeDocument/2006/relationships/hyperlink" Target="https://cleardesksa-my.sharepoint.com/personal/:x:/g/personal/ahmad_m_cleardes_com/EbDFjHZ2J3pJh7HYzlxV9xIBkb1m-NAiqjJGjM88w-v2Ig?e=aZqXSr&amp;nav=MTVfezc3N0IyQjg4LUU5NjUtNDUxMS1CQjU0LTYzNjUxRjk5OTU5NX0" TargetMode="External"/><Relationship Id="rId5" Type="http://schemas.openxmlformats.org/officeDocument/2006/relationships/hyperlink" Target="https://cleardesksa-my.sharepoint.com/personal/:x:/g/personal/ahmad_m_cleardes_com/EX5GOfy1cOFApu-4zNm-zeMByB9nS-I0xjimGBtIZ-rczw?e=ur7yfv&amp;nav=MTVfezMzNkNDMDBGLUMxM0ItNDE0Ny05MTdELUNGNThBNTVGNTlBRH0" TargetMode="External"/><Relationship Id="rId4" Type="http://schemas.openxmlformats.org/officeDocument/2006/relationships/hyperlink" Target="https://cleardesksa-my.sharepoint.com/personal/:x:/g/personal/ahmad_m_cleardes_com/EX5GOfy1cOFApu-4zNm-zeMByB9nS-I0xjimGBtIZ-rczw?e=7ManEQ&amp;nav=MTVfezcxNTJBQUQ5LTVCRkEtNEM5Ni04QTVELTNDMzVDQUUwNzVFQn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1drv.ms/f/c/2359530c2547864d/Ek2GRyUMU1kggCNCawAAAAAB0d66Y3NLA5MOep8fBPiKqw?e=q3poKs" TargetMode="External"/><Relationship Id="rId18" Type="http://schemas.openxmlformats.org/officeDocument/2006/relationships/hyperlink" Target="https://1drv.ms/b/c/2359530c2547864d/EU2GRyUMU1kggCNGawAAAAABNZZPopDJJf_UsicdGJXO6w?e=2a9UZQ" TargetMode="External"/><Relationship Id="rId26" Type="http://schemas.openxmlformats.org/officeDocument/2006/relationships/hyperlink" Target="https://1drv.ms/f/c/2359530c2547864d/Ek2GRyUMU1kggCNCawAAAAAB0d66Y3NLA5MOep8fBPiKqw?e=q3poKs" TargetMode="External"/><Relationship Id="rId39" Type="http://schemas.openxmlformats.org/officeDocument/2006/relationships/hyperlink" Target="https://1drv.ms/b/c/2359530c2547864d/EU2GRyUMU1kggCNGawAAAAABNZZPopDJJf_UsicdGJXO6w?e=2a9UZQ" TargetMode="External"/><Relationship Id="rId21" Type="http://schemas.openxmlformats.org/officeDocument/2006/relationships/hyperlink" Target="https://1drv.ms/f/c/2359530c2547864d/Ek2GRyUMU1kggCNCawAAAAAB0d66Y3NLA5MOep8fBPiKqw?e=q3poKs" TargetMode="External"/><Relationship Id="rId34" Type="http://schemas.openxmlformats.org/officeDocument/2006/relationships/hyperlink" Target="https://1drv.ms/b/c/2359530c2547864d/EU2GRyUMU1kggCNGawAAAAABNZZPopDJJf_UsicdGJXO6w?e=2a9UZQ" TargetMode="External"/><Relationship Id="rId42" Type="http://schemas.openxmlformats.org/officeDocument/2006/relationships/hyperlink" Target="https://1drv.ms/f/c/2359530c2547864d/Ek2GRyUMU1kggCNCawAAAAAB0d66Y3NLA5MOep8fBPiKqw?e=q3poKs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1drv.ms/f/c/2359530c2547864d/Ek2GRyUMU1kggCNCawAAAAAB0d66Y3NLA5MOep8fBPiKqw?e=q3poKs" TargetMode="External"/><Relationship Id="rId2" Type="http://schemas.openxmlformats.org/officeDocument/2006/relationships/hyperlink" Target="https://1drv.ms/b/c/2359530c2547864d/EU2GRyUMU1kggCNGawAAAAABNZZPopDJJf_UsicdGJXO6w?e=2a9UZQ" TargetMode="External"/><Relationship Id="rId16" Type="http://schemas.openxmlformats.org/officeDocument/2006/relationships/hyperlink" Target="https://1drv.ms/b/c/2359530c2547864d/EU2GRyUMU1kggCNGawAAAAABNZZPopDJJf_UsicdGJXO6w?e=2a9UZQ" TargetMode="External"/><Relationship Id="rId29" Type="http://schemas.openxmlformats.org/officeDocument/2006/relationships/hyperlink" Target="https://1drv.ms/b/c/2359530c2547864d/EU2GRyUMU1kggCNGawAAAAABNZZPopDJJf_UsicdGJXO6w?e=2a9UZQ" TargetMode="External"/><Relationship Id="rId11" Type="http://schemas.openxmlformats.org/officeDocument/2006/relationships/hyperlink" Target="https://1drv.ms/f/c/2359530c2547864d/Ek2GRyUMU1kggCNCawAAAAAB0d66Y3NLA5MOep8fBPiKqw?e=q3poKs" TargetMode="External"/><Relationship Id="rId24" Type="http://schemas.openxmlformats.org/officeDocument/2006/relationships/hyperlink" Target="https://1drv.ms/b/c/2359530c2547864d/EU2GRyUMU1kggCNGawAAAAABNZZPopDJJf_UsicdGJXO6w?e=2a9UZQ" TargetMode="External"/><Relationship Id="rId32" Type="http://schemas.openxmlformats.org/officeDocument/2006/relationships/hyperlink" Target="https://1drv.ms/b/c/2359530c2547864d/EU2GRyUMU1kggCNGawAAAAABNZZPopDJJf_UsicdGJXO6w?e=2a9UZQ" TargetMode="External"/><Relationship Id="rId37" Type="http://schemas.openxmlformats.org/officeDocument/2006/relationships/hyperlink" Target="https://1drv.ms/f/c/2359530c2547864d/Ek2GRyUMU1kggCNCawAAAAAB0d66Y3NLA5MOep8fBPiKqw?e=q3poKs" TargetMode="External"/><Relationship Id="rId40" Type="http://schemas.openxmlformats.org/officeDocument/2006/relationships/hyperlink" Target="https://1drv.ms/b/c/2359530c2547864d/EU2GRyUMU1kggCNGawAAAAABNZZPopDJJf_UsicdGJXO6w?e=2a9UZQ" TargetMode="External"/><Relationship Id="rId45" Type="http://schemas.openxmlformats.org/officeDocument/2006/relationships/hyperlink" Target="https://1drv.ms/b/c/2359530c2547864d/EU2GRyUMU1kggCNGawAAAAABNZZPopDJJf_UsicdGJXO6w?e=2a9UZQ" TargetMode="External"/><Relationship Id="rId5" Type="http://schemas.openxmlformats.org/officeDocument/2006/relationships/hyperlink" Target="https://1drv.ms/f/c/2359530c2547864d/Ek2GRyUMU1kggCNCawAAAAAB0d66Y3NLA5MOep8fBPiKqw?e=q3poKs" TargetMode="External"/><Relationship Id="rId15" Type="http://schemas.openxmlformats.org/officeDocument/2006/relationships/hyperlink" Target="https://1drv.ms/f/c/2359530c2547864d/Ek2GRyUMU1kggCNCawAAAAAB0d66Y3NLA5MOep8fBPiKqw?e=q3poKs" TargetMode="External"/><Relationship Id="rId23" Type="http://schemas.openxmlformats.org/officeDocument/2006/relationships/hyperlink" Target="https://1drv.ms/f/c/2359530c2547864d/Ek2GRyUMU1kggCNCawAAAAAB0d66Y3NLA5MOep8fBPiKqw?e=q3poKs" TargetMode="External"/><Relationship Id="rId28" Type="http://schemas.openxmlformats.org/officeDocument/2006/relationships/hyperlink" Target="https://1drv.ms/b/c/2359530c2547864d/EU2GRyUMU1kggCNGawAAAAABNZZPopDJJf_UsicdGJXO6w?e=2a9UZQ" TargetMode="External"/><Relationship Id="rId36" Type="http://schemas.openxmlformats.org/officeDocument/2006/relationships/hyperlink" Target="https://1drv.ms/b/c/2359530c2547864d/EU2GRyUMU1kggCNGawAAAAABNZZPopDJJf_UsicdGJXO6w?e=2a9UZQ" TargetMode="External"/><Relationship Id="rId49" Type="http://schemas.openxmlformats.org/officeDocument/2006/relationships/table" Target="../tables/table2.xml"/><Relationship Id="rId10" Type="http://schemas.openxmlformats.org/officeDocument/2006/relationships/hyperlink" Target="https://1drv.ms/b/c/2359530c2547864d/EU2GRyUMU1kggCNGawAAAAABNZZPopDJJf_UsicdGJXO6w?e=2a9UZQ" TargetMode="External"/><Relationship Id="rId19" Type="http://schemas.openxmlformats.org/officeDocument/2006/relationships/hyperlink" Target="https://1drv.ms/f/c/2359530c2547864d/Ek2GRyUMU1kggCNCawAAAAAB0d66Y3NLA5MOep8fBPiKqw?e=q3poKs" TargetMode="External"/><Relationship Id="rId31" Type="http://schemas.openxmlformats.org/officeDocument/2006/relationships/hyperlink" Target="https://1drv.ms/f/c/2359530c2547864d/Ek2GRyUMU1kggCNCawAAAAAB0d66Y3NLA5MOep8fBPiKqw?e=q3poKs" TargetMode="External"/><Relationship Id="rId44" Type="http://schemas.openxmlformats.org/officeDocument/2006/relationships/hyperlink" Target="https://1drv.ms/b/c/2359530c2547864d/EU2GRyUMU1kggCNGawAAAAABNZZPopDJJf_UsicdGJXO6w?e=2a9UZQ" TargetMode="External"/><Relationship Id="rId4" Type="http://schemas.openxmlformats.org/officeDocument/2006/relationships/hyperlink" Target="https://1drv.ms/b/c/2359530c2547864d/EU2GRyUMU1kggCNGawAAAAABNZZPopDJJf_UsicdGJXO6w?e=2a9UZQ" TargetMode="External"/><Relationship Id="rId9" Type="http://schemas.openxmlformats.org/officeDocument/2006/relationships/hyperlink" Target="https://1drv.ms/f/c/2359530c2547864d/Ek2GRyUMU1kggCNCawAAAAAB0d66Y3NLA5MOep8fBPiKqw?e=q3poKs" TargetMode="External"/><Relationship Id="rId14" Type="http://schemas.openxmlformats.org/officeDocument/2006/relationships/hyperlink" Target="https://1drv.ms/b/c/2359530c2547864d/EU2GRyUMU1kggCNGawAAAAABNZZPopDJJf_UsicdGJXO6w?e=2a9UZQ" TargetMode="External"/><Relationship Id="rId22" Type="http://schemas.openxmlformats.org/officeDocument/2006/relationships/hyperlink" Target="https://1drv.ms/b/c/2359530c2547864d/EU2GRyUMU1kggCNGawAAAAABNZZPopDJJf_UsicdGJXO6w?e=2a9UZQ" TargetMode="External"/><Relationship Id="rId27" Type="http://schemas.openxmlformats.org/officeDocument/2006/relationships/hyperlink" Target="https://1drv.ms/f/c/2359530c2547864d/Ek2GRyUMU1kggCNCawAAAAAB0d66Y3NLA5MOep8fBPiKqw?e=q3poKs" TargetMode="External"/><Relationship Id="rId30" Type="http://schemas.openxmlformats.org/officeDocument/2006/relationships/hyperlink" Target="https://1drv.ms/b/c/2359530c2547864d/EU2GRyUMU1kggCNGawAAAAABNZZPopDJJf_UsicdGJXO6w?e=2a9UZQ" TargetMode="External"/><Relationship Id="rId35" Type="http://schemas.openxmlformats.org/officeDocument/2006/relationships/hyperlink" Target="https://1drv.ms/f/c/2359530c2547864d/Ek2GRyUMU1kggCNCawAAAAAB0d66Y3NLA5MOep8fBPiKqw?e=q3poKs" TargetMode="External"/><Relationship Id="rId43" Type="http://schemas.openxmlformats.org/officeDocument/2006/relationships/hyperlink" Target="https://1drv.ms/f/c/2359530c2547864d/Ek2GRyUMU1kggCNCawAAAAAB0d66Y3NLA5MOep8fBPiKqw?e=q3poKs" TargetMode="External"/><Relationship Id="rId48" Type="http://schemas.openxmlformats.org/officeDocument/2006/relationships/drawing" Target="../drawings/drawing1.xml"/><Relationship Id="rId8" Type="http://schemas.openxmlformats.org/officeDocument/2006/relationships/hyperlink" Target="https://1drv.ms/b/c/2359530c2547864d/EU2GRyUMU1kggCNGawAAAAABNZZPopDJJf_UsicdGJXO6w?e=2a9UZQ" TargetMode="External"/><Relationship Id="rId3" Type="http://schemas.openxmlformats.org/officeDocument/2006/relationships/hyperlink" Target="https://1drv.ms/f/c/2359530c2547864d/Ek2GRyUMU1kggCNCawAAAAAB0d66Y3NLA5MOep8fBPiKqw?e=q3poKs" TargetMode="External"/><Relationship Id="rId12" Type="http://schemas.openxmlformats.org/officeDocument/2006/relationships/hyperlink" Target="https://1drv.ms/b/c/2359530c2547864d/EU2GRyUMU1kggCNGawAAAAABNZZPopDJJf_UsicdGJXO6w?e=2a9UZQ" TargetMode="External"/><Relationship Id="rId17" Type="http://schemas.openxmlformats.org/officeDocument/2006/relationships/hyperlink" Target="https://1drv.ms/f/c/2359530c2547864d/Ek2GRyUMU1kggCNCawAAAAAB0d66Y3NLA5MOep8fBPiKqw?e=q3poKs" TargetMode="External"/><Relationship Id="rId25" Type="http://schemas.openxmlformats.org/officeDocument/2006/relationships/hyperlink" Target="https://1drv.ms/f/c/2359530c2547864d/Ek2GRyUMU1kggCNCawAAAAAB0d66Y3NLA5MOep8fBPiKqw?e=q3poKs" TargetMode="External"/><Relationship Id="rId33" Type="http://schemas.openxmlformats.org/officeDocument/2006/relationships/hyperlink" Target="https://1drv.ms/f/c/2359530c2547864d/Ek2GRyUMU1kggCNCawAAAAAB0d66Y3NLA5MOep8fBPiKqw?e=q3poKs" TargetMode="External"/><Relationship Id="rId38" Type="http://schemas.openxmlformats.org/officeDocument/2006/relationships/hyperlink" Target="https://1drv.ms/f/c/2359530c2547864d/Ek2GRyUMU1kggCNCawAAAAAB0d66Y3NLA5MOep8fBPiKqw?e=q3poKs" TargetMode="External"/><Relationship Id="rId46" Type="http://schemas.openxmlformats.org/officeDocument/2006/relationships/hyperlink" Target="https://1drv.ms/b/c/2359530c2547864d/EU2GRyUMU1kggCNGawAAAAABNZZPopDJJf_UsicdGJXO6w?e=2a9UZQ" TargetMode="External"/><Relationship Id="rId20" Type="http://schemas.openxmlformats.org/officeDocument/2006/relationships/hyperlink" Target="https://1drv.ms/b/c/2359530c2547864d/EU2GRyUMU1kggCNGawAAAAABNZZPopDJJf_UsicdGJXO6w?e=2a9UZQ" TargetMode="External"/><Relationship Id="rId41" Type="http://schemas.openxmlformats.org/officeDocument/2006/relationships/hyperlink" Target="https://1drv.ms/f/c/2359530c2547864d/Ek2GRyUMU1kggCNCawAAAAAB0d66Y3NLA5MOep8fBPiKqw?e=q3poKs" TargetMode="External"/><Relationship Id="rId1" Type="http://schemas.openxmlformats.org/officeDocument/2006/relationships/hyperlink" Target="https://1drv.ms/f/c/2359530c2547864d/Ek2GRyUMU1kggCNCawAAAAAB0d66Y3NLA5MOep8fBPiKqw?e=q3poKs" TargetMode="External"/><Relationship Id="rId6" Type="http://schemas.openxmlformats.org/officeDocument/2006/relationships/hyperlink" Target="https://1drv.ms/b/c/2359530c2547864d/EU2GRyUMU1kggCNGawAAAAABNZZPopDJJf_UsicdGJXO6w?e=2a9UZQ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D0F5-25AD-4BDA-A04C-3D6276BC4D67}">
  <dimension ref="D1:L14"/>
  <sheetViews>
    <sheetView workbookViewId="0">
      <selection activeCell="R24" sqref="R24"/>
    </sheetView>
  </sheetViews>
  <sheetFormatPr defaultColWidth="9.125" defaultRowHeight="14.25" x14ac:dyDescent="0.2"/>
  <cols>
    <col min="1" max="3" width="9.125" style="344"/>
    <col min="4" max="4" width="29.875" style="345" customWidth="1"/>
    <col min="5" max="7" width="3.375" style="344" customWidth="1"/>
    <col min="8" max="8" width="29.875" style="345" customWidth="1"/>
    <col min="9" max="11" width="3.375" style="344" customWidth="1"/>
    <col min="12" max="12" width="29.875" style="345" customWidth="1"/>
    <col min="13" max="16384" width="9.125" style="344"/>
  </cols>
  <sheetData>
    <row r="1" spans="4:12" ht="6.75" customHeight="1" x14ac:dyDescent="0.2">
      <c r="D1" s="239"/>
      <c r="E1" s="249"/>
      <c r="F1" s="249"/>
      <c r="G1" s="249"/>
      <c r="H1" s="239"/>
      <c r="I1" s="249"/>
      <c r="J1" s="249"/>
      <c r="K1" s="249"/>
      <c r="L1" s="239"/>
    </row>
    <row r="2" spans="4:12" ht="6.75" customHeight="1" x14ac:dyDescent="0.2">
      <c r="D2" s="239"/>
      <c r="E2" s="249"/>
      <c r="F2" s="249"/>
      <c r="G2" s="249"/>
      <c r="H2" s="239"/>
      <c r="I2" s="249"/>
      <c r="J2" s="249"/>
      <c r="K2" s="249"/>
      <c r="L2" s="239"/>
    </row>
    <row r="3" spans="4:12" ht="6.75" customHeight="1" x14ac:dyDescent="0.2">
      <c r="D3" s="239"/>
      <c r="E3" s="249"/>
      <c r="F3" s="249"/>
      <c r="G3" s="249"/>
      <c r="H3" s="239"/>
      <c r="I3" s="249"/>
      <c r="J3" s="249"/>
      <c r="K3" s="249"/>
      <c r="L3" s="239"/>
    </row>
    <row r="4" spans="4:12" ht="36.75" customHeight="1" x14ac:dyDescent="0.2">
      <c r="D4" s="352" t="s">
        <v>0</v>
      </c>
      <c r="E4" s="249"/>
      <c r="F4" s="249"/>
      <c r="G4" s="249"/>
      <c r="H4" s="352" t="s">
        <v>1</v>
      </c>
      <c r="I4" s="249"/>
      <c r="J4" s="249"/>
      <c r="K4" s="249"/>
      <c r="L4" s="352" t="s">
        <v>2</v>
      </c>
    </row>
    <row r="5" spans="4:12" x14ac:dyDescent="0.2">
      <c r="D5" s="239"/>
      <c r="E5" s="249"/>
      <c r="F5" s="249"/>
      <c r="G5" s="249"/>
      <c r="H5" s="239"/>
      <c r="I5" s="249"/>
      <c r="J5" s="249"/>
      <c r="K5" s="249"/>
      <c r="L5" s="239"/>
    </row>
    <row r="6" spans="4:12" ht="27.75" customHeight="1" x14ac:dyDescent="0.25">
      <c r="D6" s="346" t="s">
        <v>3</v>
      </c>
      <c r="E6" s="249"/>
      <c r="F6" s="249"/>
      <c r="G6" s="249"/>
      <c r="H6" s="346" t="s">
        <v>4</v>
      </c>
      <c r="I6" s="249"/>
      <c r="J6" s="249"/>
      <c r="K6" s="249"/>
      <c r="L6" s="346" t="s">
        <v>5</v>
      </c>
    </row>
    <row r="7" spans="4:12" ht="27.75" customHeight="1" x14ac:dyDescent="0.25">
      <c r="D7" s="346" t="s">
        <v>6</v>
      </c>
      <c r="E7" s="249"/>
      <c r="F7" s="249"/>
      <c r="G7" s="249"/>
      <c r="H7" s="346" t="s">
        <v>7</v>
      </c>
      <c r="I7" s="249"/>
      <c r="J7" s="249"/>
      <c r="K7" s="249"/>
      <c r="L7" s="346" t="s">
        <v>8</v>
      </c>
    </row>
    <row r="8" spans="4:12" ht="27.75" customHeight="1" x14ac:dyDescent="0.25">
      <c r="D8" s="346" t="s">
        <v>9</v>
      </c>
      <c r="E8" s="249"/>
      <c r="F8" s="249"/>
      <c r="G8" s="249"/>
      <c r="H8" s="346" t="s">
        <v>10</v>
      </c>
      <c r="I8" s="249"/>
      <c r="J8" s="249"/>
      <c r="K8" s="249"/>
      <c r="L8" s="239"/>
    </row>
    <row r="9" spans="4:12" ht="27.75" customHeight="1" x14ac:dyDescent="0.25">
      <c r="D9" s="346" t="s">
        <v>11</v>
      </c>
      <c r="E9" s="249"/>
      <c r="F9" s="249"/>
      <c r="G9" s="249"/>
      <c r="H9" s="346" t="s">
        <v>12</v>
      </c>
      <c r="I9" s="249"/>
      <c r="J9" s="249"/>
      <c r="K9" s="249"/>
      <c r="L9" s="239"/>
    </row>
    <row r="10" spans="4:12" ht="27.75" customHeight="1" x14ac:dyDescent="0.25">
      <c r="D10" s="346" t="s">
        <v>13</v>
      </c>
      <c r="E10" s="249"/>
      <c r="F10" s="249"/>
      <c r="G10" s="249"/>
      <c r="H10" s="346" t="s">
        <v>14</v>
      </c>
      <c r="I10" s="249"/>
      <c r="J10" s="249"/>
      <c r="K10" s="249"/>
      <c r="L10" s="239"/>
    </row>
    <row r="11" spans="4:12" ht="27.75" customHeight="1" x14ac:dyDescent="0.25">
      <c r="D11" s="239"/>
      <c r="E11" s="249"/>
      <c r="F11" s="249"/>
      <c r="G11" s="249"/>
      <c r="H11" s="346" t="s">
        <v>15</v>
      </c>
      <c r="I11" s="249"/>
      <c r="J11" s="249"/>
      <c r="K11" s="249"/>
      <c r="L11" s="239"/>
    </row>
    <row r="12" spans="4:12" ht="27.75" customHeight="1" x14ac:dyDescent="0.25">
      <c r="D12" s="239"/>
      <c r="E12" s="249"/>
      <c r="F12" s="249"/>
      <c r="G12" s="249"/>
      <c r="H12" s="346" t="s">
        <v>16</v>
      </c>
      <c r="I12" s="249"/>
      <c r="J12" s="249"/>
      <c r="K12" s="249"/>
      <c r="L12" s="239"/>
    </row>
    <row r="13" spans="4:12" ht="28.5" customHeight="1" x14ac:dyDescent="0.25">
      <c r="D13" s="239"/>
      <c r="E13" s="249"/>
      <c r="F13" s="249"/>
      <c r="G13" s="249"/>
      <c r="H13" s="346" t="s">
        <v>17</v>
      </c>
      <c r="I13" s="249"/>
      <c r="J13" s="249"/>
      <c r="K13" s="249"/>
      <c r="L13" s="239"/>
    </row>
    <row r="14" spans="4:12" x14ac:dyDescent="0.2">
      <c r="D14" s="239"/>
      <c r="E14" s="249"/>
      <c r="F14" s="249"/>
      <c r="G14" s="249"/>
      <c r="H14" s="239"/>
      <c r="I14" s="249"/>
      <c r="J14" s="249"/>
      <c r="K14" s="249"/>
      <c r="L14" s="239"/>
    </row>
  </sheetData>
  <sheetProtection algorithmName="SHA-512" hashValue="1NTybUapwUKDjnrxuo6IuEynYdpCpH+vXW/hxn1PeAvi4Hlr7Z7xUeq2YIw/BXZgbmDn9QZ8POMKd/P+obXdYw==" saltValue="LIVwXtbrlcU+q7iIFxSrwA==" spinCount="100000" sheet="1" objects="1" scenarios="1"/>
  <hyperlinks>
    <hyperlink ref="D6" r:id="rId1" xr:uid="{7C848701-A86E-41DD-804F-7D04B3B91897}"/>
    <hyperlink ref="D7" r:id="rId2" xr:uid="{C2305C84-8907-4F11-B9E5-9BC85547C411}"/>
    <hyperlink ref="D8" r:id="rId3" xr:uid="{836DEAC6-AC5E-4CE9-910B-E519C9124B8A}"/>
    <hyperlink ref="D9" r:id="rId4" xr:uid="{88D8FE5E-5F10-4930-93E7-9E0B89B2C7A7}"/>
    <hyperlink ref="D10" r:id="rId5" xr:uid="{E92E9785-6C85-444B-9053-10D299D9A9D7}"/>
    <hyperlink ref="H7" location="'Project Follow up - Base'!A1" display="Follow up - Base" xr:uid="{8841E61A-6C9C-466E-B019-29062297FFFF}"/>
    <hyperlink ref="H8" location="'Project Follow up - Report'!A1" display="Follow up - Client Report" xr:uid="{25CEC870-2390-4656-99A0-BE396874A2DF}"/>
    <hyperlink ref="H9" location="'Project Costs'!A1" display="Project Costs" xr:uid="{3426DAC5-7200-4D76-958B-A1E8E8F44669}"/>
    <hyperlink ref="H10" location="'Employees Summary'!B1" display="Employees Summary" xr:uid="{F83F437A-07DF-4AB1-A052-5DC14172A6FB}"/>
    <hyperlink ref="H11" location="'Team Members Over Time'!B1" display="Team Members Through Time" xr:uid="{E901099E-2B48-4B9E-A554-93F3F8CCC4F1}"/>
    <hyperlink ref="H12" location="'Phases Over Time'!B1" display="Phases Through Time" xr:uid="{619F06E7-0359-4665-B66C-2553C2257C0D}"/>
    <hyperlink ref="H13" location="'Employees KPIs'!B2" display="Employees KPIs" xr:uid="{D61858B6-8C4C-44E5-ADFE-55E04B16942A}"/>
    <hyperlink ref="L7" r:id="rId6" xr:uid="{C45C005E-E501-4363-90D8-E8A02ACB6B3F}"/>
    <hyperlink ref="L6" r:id="rId7" xr:uid="{762470D8-19F1-4E42-91DA-70B864C87321}"/>
    <hyperlink ref="H6" r:id="rId8" xr:uid="{27576740-C375-4373-974A-5C0214E89E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5B07-7D11-4991-91C5-237ABA6026CB}">
  <sheetPr codeName="Sheet9"/>
  <dimension ref="A3:AN80"/>
  <sheetViews>
    <sheetView topLeftCell="A54" workbookViewId="0">
      <selection activeCell="Q65" sqref="Q65"/>
    </sheetView>
  </sheetViews>
  <sheetFormatPr defaultRowHeight="14.25" x14ac:dyDescent="0.2"/>
  <cols>
    <col min="2" max="2" width="11.125" customWidth="1"/>
    <col min="3" max="3" width="10.875" bestFit="1" customWidth="1"/>
    <col min="5" max="5" width="9.875" bestFit="1" customWidth="1"/>
  </cols>
  <sheetData>
    <row r="3" spans="1:40" x14ac:dyDescent="0.2">
      <c r="C3" s="196">
        <f>'Team Members Over Time'!F5</f>
        <v>45627</v>
      </c>
      <c r="D3" s="196">
        <f>'Team Members Over Time'!G5</f>
        <v>0</v>
      </c>
      <c r="E3" s="196">
        <f>'Team Members Over Time'!H5</f>
        <v>45658</v>
      </c>
      <c r="F3" s="196">
        <f>'Team Members Over Time'!I5</f>
        <v>0</v>
      </c>
      <c r="G3" s="196">
        <f>'Team Members Over Time'!J5</f>
        <v>45689</v>
      </c>
      <c r="H3" s="196">
        <f>'Team Members Over Time'!K5</f>
        <v>0</v>
      </c>
      <c r="I3" s="196">
        <f>'Team Members Over Time'!L5</f>
        <v>45717</v>
      </c>
      <c r="J3" s="196">
        <f>'Team Members Over Time'!M5</f>
        <v>0</v>
      </c>
      <c r="K3" s="196">
        <f>'Team Members Over Time'!N5</f>
        <v>45748</v>
      </c>
      <c r="L3" s="196">
        <f>'Team Members Over Time'!O5</f>
        <v>0</v>
      </c>
      <c r="M3" s="196">
        <f>'Team Members Over Time'!P5</f>
        <v>45778</v>
      </c>
      <c r="N3" s="196">
        <f>'Team Members Over Time'!Q5</f>
        <v>0</v>
      </c>
      <c r="O3" s="196">
        <f>'Team Members Over Time'!R5</f>
        <v>45809</v>
      </c>
      <c r="P3" s="196">
        <f>'Team Members Over Time'!S5</f>
        <v>0</v>
      </c>
      <c r="Q3" s="196">
        <f>'Team Members Over Time'!T5</f>
        <v>45839</v>
      </c>
      <c r="R3" s="196">
        <f>'Team Members Over Time'!U5</f>
        <v>0</v>
      </c>
      <c r="S3" s="196">
        <f>'Team Members Over Time'!V5</f>
        <v>45870</v>
      </c>
      <c r="T3" s="196">
        <f>'Team Members Over Time'!W5</f>
        <v>0</v>
      </c>
      <c r="U3" s="196">
        <f>'Team Members Over Time'!X5</f>
        <v>0</v>
      </c>
      <c r="V3" s="196">
        <f>'Team Members Over Time'!Y5</f>
        <v>0</v>
      </c>
      <c r="W3" s="196">
        <f>'Team Members Over Time'!Z5</f>
        <v>0</v>
      </c>
      <c r="X3" s="196">
        <f>'Team Members Over Time'!AA5</f>
        <v>0</v>
      </c>
      <c r="Y3" s="196">
        <f>'Team Members Over Time'!AB5</f>
        <v>0</v>
      </c>
      <c r="Z3" s="196">
        <f>'Team Members Over Time'!AC5</f>
        <v>0</v>
      </c>
      <c r="AA3" s="196">
        <f>'Team Members Over Time'!AD5</f>
        <v>0</v>
      </c>
      <c r="AB3" s="196">
        <f>'Team Members Over Time'!AE5</f>
        <v>0</v>
      </c>
      <c r="AC3" s="196">
        <f>'Team Members Over Time'!AF5</f>
        <v>0</v>
      </c>
      <c r="AD3" s="196">
        <f>'Team Members Over Time'!AG5</f>
        <v>0</v>
      </c>
      <c r="AE3" s="196">
        <f>'Team Members Over Time'!AH5</f>
        <v>0</v>
      </c>
      <c r="AF3" s="196">
        <f>'Team Members Over Time'!AI5</f>
        <v>0</v>
      </c>
      <c r="AG3" s="196">
        <f>'Team Members Over Time'!AJ5</f>
        <v>0</v>
      </c>
      <c r="AH3" s="196">
        <f>'Team Members Over Time'!AK5</f>
        <v>0</v>
      </c>
      <c r="AI3" s="196">
        <f>'Team Members Over Time'!AL5</f>
        <v>0</v>
      </c>
      <c r="AJ3" s="196">
        <f>'Team Members Over Time'!AM5</f>
        <v>0</v>
      </c>
      <c r="AK3" s="196">
        <f>'Team Members Over Time'!AN5</f>
        <v>0</v>
      </c>
      <c r="AL3" s="196">
        <f>'Team Members Over Time'!AO5</f>
        <v>0</v>
      </c>
      <c r="AM3" s="196"/>
      <c r="AN3" s="196"/>
    </row>
    <row r="4" spans="1:40" x14ac:dyDescent="0.2">
      <c r="A4" t="str">
        <f>'Project Follow up - Base'!$B$17</f>
        <v>Studies</v>
      </c>
      <c r="B4" t="str">
        <f>'Project Follow up - Base'!F20</f>
        <v>Abdulrahman Bukees</v>
      </c>
      <c r="C4">
        <f ca="1">IF('Project Follow up - Base'!$N20="",0, COUNTIFS('Project Follow up - Base'!$AC20:$OC20,"&lt;="&amp;10,'Project Follow up - Base'!$AC20:$OC20,"&gt;="&amp;-10,'Project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6</v>
      </c>
      <c r="D4">
        <f ca="1">IF('Project Follow up - Base'!$N20="",0, COUNTIFS('Project Follow up - Base'!$AC20:$OC20,"&lt;="&amp;10,'Project Follow up - Base'!$AC20:$OC20,"&gt;="&amp;-10,'Project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4">
        <f ca="1">IF('Project Follow up - Base'!$N20="",0, COUNTIFS('Project Follow up - Base'!$AC20:$OC20,"&lt;="&amp;10,'Project Follow up - Base'!$AC20:$OC20,"&gt;="&amp;-10,'Project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8</v>
      </c>
      <c r="F4">
        <f ca="1">IF('Project Follow up - Base'!$N20="",0, COUNTIFS('Project Follow up - Base'!$AC20:$OC20,"&lt;="&amp;10,'Project Follow up - Base'!$AC20:$OC20,"&gt;="&amp;-10,'Project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4">
        <f ca="1">IF('Project Follow up - Base'!$N20="",0, COUNTIFS('Project Follow up - Base'!$AC20:$OC20,"&lt;="&amp;10,'Project Follow up - Base'!$AC20:$OC20,"&gt;="&amp;-10,'Project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4">
        <f ca="1">IF('Project Follow up - Base'!$N20="",0, COUNTIFS('Project Follow up - Base'!$AC20:$OC20,"&lt;="&amp;10,'Project Follow up - Base'!$AC20:$OC20,"&gt;="&amp;-10,'Project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4">
        <f ca="1">IF('Project Follow up - Base'!$N20="",0, COUNTIFS('Project Follow up - Base'!$AC20:$OC20,"&lt;="&amp;10,'Project Follow up - Base'!$AC20:$OC20,"&gt;="&amp;-10,'Project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4">
        <f ca="1">IF('Project Follow up - Base'!$N20="",0, COUNTIFS('Project Follow up - Base'!$AC20:$OC20,"&lt;="&amp;10,'Project Follow up - Base'!$AC20:$OC20,"&gt;="&amp;-10,'Project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4">
        <f ca="1">IF('Project Follow up - Base'!$N20="",0, COUNTIFS('Project Follow up - Base'!$AC20:$OC20,"&lt;="&amp;10,'Project Follow up - Base'!$AC20:$OC20,"&gt;="&amp;-10,'Project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4">
        <f ca="1">IF('Project Follow up - Base'!$N20="",0, COUNTIFS('Project Follow up - Base'!$AC20:$OC20,"&lt;="&amp;10,'Project Follow up - Base'!$AC20:$OC20,"&gt;="&amp;-10,'Project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4">
        <f ca="1">IF('Project Follow up - Base'!$N20="",0, COUNTIFS('Project Follow up - Base'!$AC20:$OC20,"&lt;="&amp;10,'Project Follow up - Base'!$AC20:$OC20,"&gt;="&amp;-10,'Project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4">
        <f ca="1">IF('Project Follow up - Base'!$N20="",0, COUNTIFS('Project Follow up - Base'!$AC20:$OC20,"&lt;="&amp;10,'Project Follow up - Base'!$AC20:$OC20,"&gt;="&amp;-10,'Project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4">
        <f ca="1">IF('Project Follow up - Base'!$N20="",0, COUNTIFS('Project Follow up - Base'!$AC20:$OC20,"&lt;="&amp;10,'Project Follow up - Base'!$AC20:$OC20,"&gt;="&amp;-10,'Project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4">
        <f ca="1">IF('Project Follow up - Base'!$N20="",0, COUNTIFS('Project Follow up - Base'!$AC20:$OC20,"&lt;="&amp;10,'Project Follow up - Base'!$AC20:$OC20,"&gt;="&amp;-10,'Project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4">
        <f ca="1">IF('Project Follow up - Base'!$N20="",0, COUNTIFS('Project Follow up - Base'!$AC20:$OC20,"&lt;="&amp;10,'Project Follow up - Base'!$AC20:$OC20,"&gt;="&amp;-10,'Project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4">
        <f ca="1">IF('Project Follow up - Base'!$N20="",0, COUNTIFS('Project Follow up - Base'!$AC20:$OC20,"&lt;="&amp;10,'Project Follow up - Base'!$AC20:$OC20,"&gt;="&amp;-10,'Project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4">
        <f ca="1">IF('Project Follow up - Base'!$N20="",0, COUNTIFS('Project Follow up - Base'!$AC20:$OC20,"&lt;="&amp;10,'Project Follow up - Base'!$AC20:$OC20,"&gt;="&amp;-10,'Project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4">
        <f ca="1">IF('Project Follow up - Base'!$N20="",0, COUNTIFS('Project Follow up - Base'!$AC20:$OC20,"&lt;="&amp;10,'Project Follow up - Base'!$AC20:$OC20,"&gt;="&amp;-10,'Project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4">
        <f ca="1">IF('Project Follow up - Base'!$N20="",0, COUNTIFS('Project Follow up - Base'!$AC20:$OC20,"&lt;="&amp;10,'Project Follow up - Base'!$AC20:$OC20,"&gt;="&amp;-10,'Project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4">
        <f ca="1">IF('Project Follow up - Base'!$N20="",0, COUNTIFS('Project Follow up - Base'!$AC20:$OC20,"&lt;="&amp;10,'Project Follow up - Base'!$AC20:$OC20,"&gt;="&amp;-10,'Project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4">
        <f ca="1">IF('Project Follow up - Base'!$N20="",0, COUNTIFS('Project Follow up - Base'!$AC20:$OC20,"&lt;="&amp;10,'Project Follow up - Base'!$AC20:$OC20,"&gt;="&amp;-10,'Project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4">
        <f ca="1">IF('Project Follow up - Base'!$N20="",0, COUNTIFS('Project Follow up - Base'!$AC20:$OC20,"&lt;="&amp;10,'Project Follow up - Base'!$AC20:$OC20,"&gt;="&amp;-10,'Project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4">
        <f ca="1">IF('Project Follow up - Base'!$N20="",0, COUNTIFS('Project Follow up - Base'!$AC20:$OC20,"&lt;="&amp;10,'Project Follow up - Base'!$AC20:$OC20,"&gt;="&amp;-10,'Project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4">
        <f ca="1">IF('Project Follow up - Base'!$N20="",0, COUNTIFS('Project Follow up - Base'!$AC20:$OC20,"&lt;="&amp;10,'Project Follow up - Base'!$AC20:$OC20,"&gt;="&amp;-10,'Project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4">
        <f ca="1">IF('Project Follow up - Base'!$N20="",0, COUNTIFS('Project Follow up - Base'!$AC20:$OC20,"&lt;="&amp;10,'Project Follow up - Base'!$AC20:$OC20,"&gt;="&amp;-10,'Project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4">
        <f ca="1">IF('Project Follow up - Base'!$N20="",0, COUNTIFS('Project Follow up - Base'!$AC20:$OC20,"&lt;="&amp;10,'Project Follow up - Base'!$AC20:$OC20,"&gt;="&amp;-10,'Project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4">
        <f ca="1">IF('Project Follow up - Base'!$N20="",0, COUNTIFS('Project Follow up - Base'!$AC20:$OC20,"&lt;="&amp;10,'Project Follow up - Base'!$AC20:$OC20,"&gt;="&amp;-10,'Project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4">
        <f ca="1">IF('Project Follow up - Base'!$N20="",0, COUNTIFS('Project Follow up - Base'!$AC20:$OC20,"&lt;="&amp;10,'Project Follow up - Base'!$AC20:$OC20,"&gt;="&amp;-10,'Project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4">
        <f ca="1">IF('Project Follow up - Base'!$N20="",0, COUNTIFS('Project Follow up - Base'!$AC20:$OC20,"&lt;="&amp;10,'Project Follow up - Base'!$AC20:$OC20,"&gt;="&amp;-10,'Project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4">
        <f ca="1">IF('Project Follow up - Base'!$N20="",0, COUNTIFS('Project Follow up - Base'!$AC20:$OC20,"&lt;="&amp;10,'Project Follow up - Base'!$AC20:$OC20,"&gt;="&amp;-10,'Project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4">
        <f ca="1">IF('Project Follow up - Base'!$N20="",0, COUNTIFS('Project Follow up - Base'!$AC20:$OC20,"&lt;="&amp;10,'Project Follow up - Base'!$AC20:$OC20,"&gt;="&amp;-10,'Project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4">
        <f ca="1">IF('Project Follow up - Base'!$N20="",0, COUNTIFS('Project Follow up - Base'!$AC20:$OC20,"&lt;="&amp;10,'Project Follow up - Base'!$AC20:$OC20,"&gt;="&amp;-10,'Project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4">
        <f ca="1">IF('Project Follow up - Base'!$N20="",0, COUNTIFS('Project Follow up - Base'!$AC20:$OC20,"&lt;="&amp;10,'Project Follow up - Base'!$AC20:$OC20,"&gt;="&amp;-10,'Project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4">
        <f ca="1">IF('Project Follow up - Base'!$N20="",0, COUNTIFS('Project Follow up - Base'!$AC20:$OC20,"&lt;="&amp;10,'Project Follow up - Base'!$AC20:$OC20,"&gt;="&amp;-10,'Project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4">
        <f ca="1">IF('Project Follow up - Base'!$N20="",0, COUNTIFS('Project Follow up - Base'!$AC20:$OC20,"&lt;="&amp;10,'Project Follow up - Base'!$AC20:$OC20,"&gt;="&amp;-10,'Project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4">
        <f ca="1">IF('Project Follow up - Base'!$N20="",0, COUNTIFS('Project Follow up - Base'!$AC20:$OC20,"&lt;="&amp;10,'Project Follow up - Base'!$AC20:$OC20,"&gt;="&amp;-10,'Project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5" spans="1:40" x14ac:dyDescent="0.2">
      <c r="A5" t="str">
        <f>'Project Follow up - Base'!$B$17</f>
        <v>Studies</v>
      </c>
      <c r="B5" t="str">
        <f>'Project Follow up - Base'!F21</f>
        <v/>
      </c>
      <c r="C5">
        <f ca="1">IF('Project Follow up - Base'!$N21="",0, COUNTIFS('Project Follow up - Base'!$AC21:$OC21,"&lt;="&amp;10,'Project Follow up - Base'!$AC21:$OC21,"&gt;="&amp;-10,'Project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5">
        <f ca="1">IF('Project Follow up - Base'!$N21="",0, COUNTIFS('Project Follow up - Base'!$AC21:$OC21,"&lt;="&amp;10,'Project Follow up - Base'!$AC21:$OC21,"&gt;="&amp;-10,'Project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5">
        <f ca="1">IF('Project Follow up - Base'!$N21="",0, COUNTIFS('Project Follow up - Base'!$AC21:$OC21,"&lt;="&amp;10,'Project Follow up - Base'!$AC21:$OC21,"&gt;="&amp;-10,'Project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</v>
      </c>
      <c r="F5">
        <f ca="1">IF('Project Follow up - Base'!$N21="",0, COUNTIFS('Project Follow up - Base'!$AC21:$OC21,"&lt;="&amp;10,'Project Follow up - Base'!$AC21:$OC21,"&gt;="&amp;-10,'Project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5">
        <f ca="1">IF('Project Follow up - Base'!$N21="",0, COUNTIFS('Project Follow up - Base'!$AC21:$OC21,"&lt;="&amp;10,'Project Follow up - Base'!$AC21:$OC21,"&gt;="&amp;-10,'Project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5">
        <f ca="1">IF('Project Follow up - Base'!$N21="",0, COUNTIFS('Project Follow up - Base'!$AC21:$OC21,"&lt;="&amp;10,'Project Follow up - Base'!$AC21:$OC21,"&gt;="&amp;-10,'Project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5">
        <f ca="1">IF('Project Follow up - Base'!$N21="",0, COUNTIFS('Project Follow up - Base'!$AC21:$OC21,"&lt;="&amp;10,'Project Follow up - Base'!$AC21:$OC21,"&gt;="&amp;-10,'Project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5">
        <f ca="1">IF('Project Follow up - Base'!$N21="",0, COUNTIFS('Project Follow up - Base'!$AC21:$OC21,"&lt;="&amp;10,'Project Follow up - Base'!$AC21:$OC21,"&gt;="&amp;-10,'Project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5">
        <f ca="1">IF('Project Follow up - Base'!$N21="",0, COUNTIFS('Project Follow up - Base'!$AC21:$OC21,"&lt;="&amp;10,'Project Follow up - Base'!$AC21:$OC21,"&gt;="&amp;-10,'Project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5">
        <f ca="1">IF('Project Follow up - Base'!$N21="",0, COUNTIFS('Project Follow up - Base'!$AC21:$OC21,"&lt;="&amp;10,'Project Follow up - Base'!$AC21:$OC21,"&gt;="&amp;-10,'Project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5">
        <f ca="1">IF('Project Follow up - Base'!$N21="",0, COUNTIFS('Project Follow up - Base'!$AC21:$OC21,"&lt;="&amp;10,'Project Follow up - Base'!$AC21:$OC21,"&gt;="&amp;-10,'Project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5">
        <f ca="1">IF('Project Follow up - Base'!$N21="",0, COUNTIFS('Project Follow up - Base'!$AC21:$OC21,"&lt;="&amp;10,'Project Follow up - Base'!$AC21:$OC21,"&gt;="&amp;-10,'Project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5">
        <f ca="1">IF('Project Follow up - Base'!$N21="",0, COUNTIFS('Project Follow up - Base'!$AC21:$OC21,"&lt;="&amp;10,'Project Follow up - Base'!$AC21:$OC21,"&gt;="&amp;-10,'Project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5">
        <f ca="1">IF('Project Follow up - Base'!$N21="",0, COUNTIFS('Project Follow up - Base'!$AC21:$OC21,"&lt;="&amp;10,'Project Follow up - Base'!$AC21:$OC21,"&gt;="&amp;-10,'Project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5">
        <f ca="1">IF('Project Follow up - Base'!$N21="",0, COUNTIFS('Project Follow up - Base'!$AC21:$OC21,"&lt;="&amp;10,'Project Follow up - Base'!$AC21:$OC21,"&gt;="&amp;-10,'Project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5">
        <f ca="1">IF('Project Follow up - Base'!$N21="",0, COUNTIFS('Project Follow up - Base'!$AC21:$OC21,"&lt;="&amp;10,'Project Follow up - Base'!$AC21:$OC21,"&gt;="&amp;-10,'Project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5">
        <f ca="1">IF('Project Follow up - Base'!$N21="",0, COUNTIFS('Project Follow up - Base'!$AC21:$OC21,"&lt;="&amp;10,'Project Follow up - Base'!$AC21:$OC21,"&gt;="&amp;-10,'Project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5">
        <f ca="1">IF('Project Follow up - Base'!$N21="",0, COUNTIFS('Project Follow up - Base'!$AC21:$OC21,"&lt;="&amp;10,'Project Follow up - Base'!$AC21:$OC21,"&gt;="&amp;-10,'Project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5">
        <f ca="1">IF('Project Follow up - Base'!$N21="",0, COUNTIFS('Project Follow up - Base'!$AC21:$OC21,"&lt;="&amp;10,'Project Follow up - Base'!$AC21:$OC21,"&gt;="&amp;-10,'Project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5">
        <f ca="1">IF('Project Follow up - Base'!$N21="",0, COUNTIFS('Project Follow up - Base'!$AC21:$OC21,"&lt;="&amp;10,'Project Follow up - Base'!$AC21:$OC21,"&gt;="&amp;-10,'Project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5">
        <f ca="1">IF('Project Follow up - Base'!$N21="",0, COUNTIFS('Project Follow up - Base'!$AC21:$OC21,"&lt;="&amp;10,'Project Follow up - Base'!$AC21:$OC21,"&gt;="&amp;-10,'Project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5">
        <f ca="1">IF('Project Follow up - Base'!$N21="",0, COUNTIFS('Project Follow up - Base'!$AC21:$OC21,"&lt;="&amp;10,'Project Follow up - Base'!$AC21:$OC21,"&gt;="&amp;-10,'Project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5">
        <f ca="1">IF('Project Follow up - Base'!$N21="",0, COUNTIFS('Project Follow up - Base'!$AC21:$OC21,"&lt;="&amp;10,'Project Follow up - Base'!$AC21:$OC21,"&gt;="&amp;-10,'Project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5">
        <f ca="1">IF('Project Follow up - Base'!$N21="",0, COUNTIFS('Project Follow up - Base'!$AC21:$OC21,"&lt;="&amp;10,'Project Follow up - Base'!$AC21:$OC21,"&gt;="&amp;-10,'Project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5">
        <f ca="1">IF('Project Follow up - Base'!$N21="",0, COUNTIFS('Project Follow up - Base'!$AC21:$OC21,"&lt;="&amp;10,'Project Follow up - Base'!$AC21:$OC21,"&gt;="&amp;-10,'Project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5">
        <f ca="1">IF('Project Follow up - Base'!$N21="",0, COUNTIFS('Project Follow up - Base'!$AC21:$OC21,"&lt;="&amp;10,'Project Follow up - Base'!$AC21:$OC21,"&gt;="&amp;-10,'Project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5">
        <f ca="1">IF('Project Follow up - Base'!$N21="",0, COUNTIFS('Project Follow up - Base'!$AC21:$OC21,"&lt;="&amp;10,'Project Follow up - Base'!$AC21:$OC21,"&gt;="&amp;-10,'Project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5">
        <f ca="1">IF('Project Follow up - Base'!$N21="",0, COUNTIFS('Project Follow up - Base'!$AC21:$OC21,"&lt;="&amp;10,'Project Follow up - Base'!$AC21:$OC21,"&gt;="&amp;-10,'Project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5">
        <f ca="1">IF('Project Follow up - Base'!$N21="",0, COUNTIFS('Project Follow up - Base'!$AC21:$OC21,"&lt;="&amp;10,'Project Follow up - Base'!$AC21:$OC21,"&gt;="&amp;-10,'Project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5">
        <f ca="1">IF('Project Follow up - Base'!$N21="",0, COUNTIFS('Project Follow up - Base'!$AC21:$OC21,"&lt;="&amp;10,'Project Follow up - Base'!$AC21:$OC21,"&gt;="&amp;-10,'Project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5">
        <f ca="1">IF('Project Follow up - Base'!$N21="",0, COUNTIFS('Project Follow up - Base'!$AC21:$OC21,"&lt;="&amp;10,'Project Follow up - Base'!$AC21:$OC21,"&gt;="&amp;-10,'Project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5">
        <f ca="1">IF('Project Follow up - Base'!$N21="",0, COUNTIFS('Project Follow up - Base'!$AC21:$OC21,"&lt;="&amp;10,'Project Follow up - Base'!$AC21:$OC21,"&gt;="&amp;-10,'Project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5">
        <f ca="1">IF('Project Follow up - Base'!$N21="",0, COUNTIFS('Project Follow up - Base'!$AC21:$OC21,"&lt;="&amp;10,'Project Follow up - Base'!$AC21:$OC21,"&gt;="&amp;-10,'Project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5">
        <f ca="1">IF('Project Follow up - Base'!$N21="",0, COUNTIFS('Project Follow up - Base'!$AC21:$OC21,"&lt;="&amp;10,'Project Follow up - Base'!$AC21:$OC21,"&gt;="&amp;-10,'Project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5">
        <f ca="1">IF('Project Follow up - Base'!$N21="",0, COUNTIFS('Project Follow up - Base'!$AC21:$OC21,"&lt;="&amp;10,'Project Follow up - Base'!$AC21:$OC21,"&gt;="&amp;-10,'Project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5">
        <f ca="1">IF('Project Follow up - Base'!$N21="",0, COUNTIFS('Project Follow up - Base'!$AC21:$OC21,"&lt;="&amp;10,'Project Follow up - Base'!$AC21:$OC21,"&gt;="&amp;-10,'Project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6" spans="1:40" x14ac:dyDescent="0.2">
      <c r="A6" t="str">
        <f>'Project Follow up - Base'!$B$17</f>
        <v>Studies</v>
      </c>
      <c r="B6" t="str">
        <f>'Project Follow up - Base'!F22</f>
        <v>Abdulrahman Bukees</v>
      </c>
      <c r="C6">
        <f ca="1">IF('Project Follow up - Base'!$N22="",0, COUNTIFS('Project Follow up - Base'!$AC22:$OC22,"&lt;="&amp;10,'Project Follow up - Base'!$AC22:$OC22,"&gt;="&amp;-10,'Project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6">
        <f ca="1">IF('Project Follow up - Base'!$N22="",0, COUNTIFS('Project Follow up - Base'!$AC22:$OC22,"&lt;="&amp;10,'Project Follow up - Base'!$AC22:$OC22,"&gt;="&amp;-10,'Project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6">
        <f ca="1">IF('Project Follow up - Base'!$N22="",0, COUNTIFS('Project Follow up - Base'!$AC22:$OC22,"&lt;="&amp;10,'Project Follow up - Base'!$AC22:$OC22,"&gt;="&amp;-10,'Project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6</v>
      </c>
      <c r="F6">
        <f ca="1">IF('Project Follow up - Base'!$N22="",0, COUNTIFS('Project Follow up - Base'!$AC22:$OC22,"&lt;="&amp;10,'Project Follow up - Base'!$AC22:$OC22,"&gt;="&amp;-10,'Project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6">
        <f ca="1">IF('Project Follow up - Base'!$N22="",0, COUNTIFS('Project Follow up - Base'!$AC22:$OC22,"&lt;="&amp;10,'Project Follow up - Base'!$AC22:$OC22,"&gt;="&amp;-10,'Project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6">
        <f ca="1">IF('Project Follow up - Base'!$N22="",0, COUNTIFS('Project Follow up - Base'!$AC22:$OC22,"&lt;="&amp;10,'Project Follow up - Base'!$AC22:$OC22,"&gt;="&amp;-10,'Project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6">
        <f ca="1">IF('Project Follow up - Base'!$N22="",0, COUNTIFS('Project Follow up - Base'!$AC22:$OC22,"&lt;="&amp;10,'Project Follow up - Base'!$AC22:$OC22,"&gt;="&amp;-10,'Project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6">
        <f ca="1">IF('Project Follow up - Base'!$N22="",0, COUNTIFS('Project Follow up - Base'!$AC22:$OC22,"&lt;="&amp;10,'Project Follow up - Base'!$AC22:$OC22,"&gt;="&amp;-10,'Project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6">
        <f ca="1">IF('Project Follow up - Base'!$N22="",0, COUNTIFS('Project Follow up - Base'!$AC22:$OC22,"&lt;="&amp;10,'Project Follow up - Base'!$AC22:$OC22,"&gt;="&amp;-10,'Project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6">
        <f ca="1">IF('Project Follow up - Base'!$N22="",0, COUNTIFS('Project Follow up - Base'!$AC22:$OC22,"&lt;="&amp;10,'Project Follow up - Base'!$AC22:$OC22,"&gt;="&amp;-10,'Project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6">
        <f ca="1">IF('Project Follow up - Base'!$N22="",0, COUNTIFS('Project Follow up - Base'!$AC22:$OC22,"&lt;="&amp;10,'Project Follow up - Base'!$AC22:$OC22,"&gt;="&amp;-10,'Project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6">
        <f ca="1">IF('Project Follow up - Base'!$N22="",0, COUNTIFS('Project Follow up - Base'!$AC22:$OC22,"&lt;="&amp;10,'Project Follow up - Base'!$AC22:$OC22,"&gt;="&amp;-10,'Project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6">
        <f ca="1">IF('Project Follow up - Base'!$N22="",0, COUNTIFS('Project Follow up - Base'!$AC22:$OC22,"&lt;="&amp;10,'Project Follow up - Base'!$AC22:$OC22,"&gt;="&amp;-10,'Project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6">
        <f ca="1">IF('Project Follow up - Base'!$N22="",0, COUNTIFS('Project Follow up - Base'!$AC22:$OC22,"&lt;="&amp;10,'Project Follow up - Base'!$AC22:$OC22,"&gt;="&amp;-10,'Project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6">
        <f ca="1">IF('Project Follow up - Base'!$N22="",0, COUNTIFS('Project Follow up - Base'!$AC22:$OC22,"&lt;="&amp;10,'Project Follow up - Base'!$AC22:$OC22,"&gt;="&amp;-10,'Project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6">
        <f ca="1">IF('Project Follow up - Base'!$N22="",0, COUNTIFS('Project Follow up - Base'!$AC22:$OC22,"&lt;="&amp;10,'Project Follow up - Base'!$AC22:$OC22,"&gt;="&amp;-10,'Project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6">
        <f ca="1">IF('Project Follow up - Base'!$N22="",0, COUNTIFS('Project Follow up - Base'!$AC22:$OC22,"&lt;="&amp;10,'Project Follow up - Base'!$AC22:$OC22,"&gt;="&amp;-10,'Project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6">
        <f ca="1">IF('Project Follow up - Base'!$N22="",0, COUNTIFS('Project Follow up - Base'!$AC22:$OC22,"&lt;="&amp;10,'Project Follow up - Base'!$AC22:$OC22,"&gt;="&amp;-10,'Project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6">
        <f ca="1">IF('Project Follow up - Base'!$N22="",0, COUNTIFS('Project Follow up - Base'!$AC22:$OC22,"&lt;="&amp;10,'Project Follow up - Base'!$AC22:$OC22,"&gt;="&amp;-10,'Project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6">
        <f ca="1">IF('Project Follow up - Base'!$N22="",0, COUNTIFS('Project Follow up - Base'!$AC22:$OC22,"&lt;="&amp;10,'Project Follow up - Base'!$AC22:$OC22,"&gt;="&amp;-10,'Project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6">
        <f ca="1">IF('Project Follow up - Base'!$N22="",0, COUNTIFS('Project Follow up - Base'!$AC22:$OC22,"&lt;="&amp;10,'Project Follow up - Base'!$AC22:$OC22,"&gt;="&amp;-10,'Project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6">
        <f ca="1">IF('Project Follow up - Base'!$N22="",0, COUNTIFS('Project Follow up - Base'!$AC22:$OC22,"&lt;="&amp;10,'Project Follow up - Base'!$AC22:$OC22,"&gt;="&amp;-10,'Project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6">
        <f ca="1">IF('Project Follow up - Base'!$N22="",0, COUNTIFS('Project Follow up - Base'!$AC22:$OC22,"&lt;="&amp;10,'Project Follow up - Base'!$AC22:$OC22,"&gt;="&amp;-10,'Project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6">
        <f ca="1">IF('Project Follow up - Base'!$N22="",0, COUNTIFS('Project Follow up - Base'!$AC22:$OC22,"&lt;="&amp;10,'Project Follow up - Base'!$AC22:$OC22,"&gt;="&amp;-10,'Project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6">
        <f ca="1">IF('Project Follow up - Base'!$N22="",0, COUNTIFS('Project Follow up - Base'!$AC22:$OC22,"&lt;="&amp;10,'Project Follow up - Base'!$AC22:$OC22,"&gt;="&amp;-10,'Project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6">
        <f ca="1">IF('Project Follow up - Base'!$N22="",0, COUNTIFS('Project Follow up - Base'!$AC22:$OC22,"&lt;="&amp;10,'Project Follow up - Base'!$AC22:$OC22,"&gt;="&amp;-10,'Project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6">
        <f ca="1">IF('Project Follow up - Base'!$N22="",0, COUNTIFS('Project Follow up - Base'!$AC22:$OC22,"&lt;="&amp;10,'Project Follow up - Base'!$AC22:$OC22,"&gt;="&amp;-10,'Project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6">
        <f ca="1">IF('Project Follow up - Base'!$N22="",0, COUNTIFS('Project Follow up - Base'!$AC22:$OC22,"&lt;="&amp;10,'Project Follow up - Base'!$AC22:$OC22,"&gt;="&amp;-10,'Project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6">
        <f ca="1">IF('Project Follow up - Base'!$N22="",0, COUNTIFS('Project Follow up - Base'!$AC22:$OC22,"&lt;="&amp;10,'Project Follow up - Base'!$AC22:$OC22,"&gt;="&amp;-10,'Project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6">
        <f ca="1">IF('Project Follow up - Base'!$N22="",0, COUNTIFS('Project Follow up - Base'!$AC22:$OC22,"&lt;="&amp;10,'Project Follow up - Base'!$AC22:$OC22,"&gt;="&amp;-10,'Project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6">
        <f ca="1">IF('Project Follow up - Base'!$N22="",0, COUNTIFS('Project Follow up - Base'!$AC22:$OC22,"&lt;="&amp;10,'Project Follow up - Base'!$AC22:$OC22,"&gt;="&amp;-10,'Project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6">
        <f ca="1">IF('Project Follow up - Base'!$N22="",0, COUNTIFS('Project Follow up - Base'!$AC22:$OC22,"&lt;="&amp;10,'Project Follow up - Base'!$AC22:$OC22,"&gt;="&amp;-10,'Project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6">
        <f ca="1">IF('Project Follow up - Base'!$N22="",0, COUNTIFS('Project Follow up - Base'!$AC22:$OC22,"&lt;="&amp;10,'Project Follow up - Base'!$AC22:$OC22,"&gt;="&amp;-10,'Project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6">
        <f ca="1">IF('Project Follow up - Base'!$N22="",0, COUNTIFS('Project Follow up - Base'!$AC22:$OC22,"&lt;="&amp;10,'Project Follow up - Base'!$AC22:$OC22,"&gt;="&amp;-10,'Project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6">
        <f ca="1">IF('Project Follow up - Base'!$N22="",0, COUNTIFS('Project Follow up - Base'!$AC22:$OC22,"&lt;="&amp;10,'Project Follow up - Base'!$AC22:$OC22,"&gt;="&amp;-10,'Project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6">
        <f ca="1">IF('Project Follow up - Base'!$N22="",0, COUNTIFS('Project Follow up - Base'!$AC22:$OC22,"&lt;="&amp;10,'Project Follow up - Base'!$AC22:$OC22,"&gt;="&amp;-10,'Project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7" spans="1:40" x14ac:dyDescent="0.2">
      <c r="A7" t="str">
        <f>'Project Follow up - Base'!$B$17</f>
        <v>Studies</v>
      </c>
      <c r="B7" t="str">
        <f>'Project Follow up - Base'!F23</f>
        <v/>
      </c>
      <c r="C7">
        <f ca="1">IF('Project Follow up - Base'!$N23="",0, COUNTIFS('Project Follow up - Base'!$AC23:$OC23,"&lt;="&amp;10,'Project Follow up - Base'!$AC23:$OC23,"&gt;="&amp;-10,'Project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7">
        <f ca="1">IF('Project Follow up - Base'!$N23="",0, COUNTIFS('Project Follow up - Base'!$AC23:$OC23,"&lt;="&amp;10,'Project Follow up - Base'!$AC23:$OC23,"&gt;="&amp;-10,'Project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7">
        <f ca="1">IF('Project Follow up - Base'!$N23="",0, COUNTIFS('Project Follow up - Base'!$AC23:$OC23,"&lt;="&amp;10,'Project Follow up - Base'!$AC23:$OC23,"&gt;="&amp;-10,'Project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</v>
      </c>
      <c r="F7">
        <f ca="1">IF('Project Follow up - Base'!$N23="",0, COUNTIFS('Project Follow up - Base'!$AC23:$OC23,"&lt;="&amp;10,'Project Follow up - Base'!$AC23:$OC23,"&gt;="&amp;-10,'Project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7">
        <f ca="1">IF('Project Follow up - Base'!$N23="",0, COUNTIFS('Project Follow up - Base'!$AC23:$OC23,"&lt;="&amp;10,'Project Follow up - Base'!$AC23:$OC23,"&gt;="&amp;-10,'Project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7">
        <f ca="1">IF('Project Follow up - Base'!$N23="",0, COUNTIFS('Project Follow up - Base'!$AC23:$OC23,"&lt;="&amp;10,'Project Follow up - Base'!$AC23:$OC23,"&gt;="&amp;-10,'Project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7">
        <f ca="1">IF('Project Follow up - Base'!$N23="",0, COUNTIFS('Project Follow up - Base'!$AC23:$OC23,"&lt;="&amp;10,'Project Follow up - Base'!$AC23:$OC23,"&gt;="&amp;-10,'Project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7">
        <f ca="1">IF('Project Follow up - Base'!$N23="",0, COUNTIFS('Project Follow up - Base'!$AC23:$OC23,"&lt;="&amp;10,'Project Follow up - Base'!$AC23:$OC23,"&gt;="&amp;-10,'Project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7">
        <f ca="1">IF('Project Follow up - Base'!$N23="",0, COUNTIFS('Project Follow up - Base'!$AC23:$OC23,"&lt;="&amp;10,'Project Follow up - Base'!$AC23:$OC23,"&gt;="&amp;-10,'Project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7">
        <f ca="1">IF('Project Follow up - Base'!$N23="",0, COUNTIFS('Project Follow up - Base'!$AC23:$OC23,"&lt;="&amp;10,'Project Follow up - Base'!$AC23:$OC23,"&gt;="&amp;-10,'Project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7">
        <f ca="1">IF('Project Follow up - Base'!$N23="",0, COUNTIFS('Project Follow up - Base'!$AC23:$OC23,"&lt;="&amp;10,'Project Follow up - Base'!$AC23:$OC23,"&gt;="&amp;-10,'Project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7">
        <f ca="1">IF('Project Follow up - Base'!$N23="",0, COUNTIFS('Project Follow up - Base'!$AC23:$OC23,"&lt;="&amp;10,'Project Follow up - Base'!$AC23:$OC23,"&gt;="&amp;-10,'Project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7">
        <f ca="1">IF('Project Follow up - Base'!$N23="",0, COUNTIFS('Project Follow up - Base'!$AC23:$OC23,"&lt;="&amp;10,'Project Follow up - Base'!$AC23:$OC23,"&gt;="&amp;-10,'Project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7">
        <f ca="1">IF('Project Follow up - Base'!$N23="",0, COUNTIFS('Project Follow up - Base'!$AC23:$OC23,"&lt;="&amp;10,'Project Follow up - Base'!$AC23:$OC23,"&gt;="&amp;-10,'Project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7">
        <f ca="1">IF('Project Follow up - Base'!$N23="",0, COUNTIFS('Project Follow up - Base'!$AC23:$OC23,"&lt;="&amp;10,'Project Follow up - Base'!$AC23:$OC23,"&gt;="&amp;-10,'Project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7">
        <f ca="1">IF('Project Follow up - Base'!$N23="",0, COUNTIFS('Project Follow up - Base'!$AC23:$OC23,"&lt;="&amp;10,'Project Follow up - Base'!$AC23:$OC23,"&gt;="&amp;-10,'Project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7">
        <f ca="1">IF('Project Follow up - Base'!$N23="",0, COUNTIFS('Project Follow up - Base'!$AC23:$OC23,"&lt;="&amp;10,'Project Follow up - Base'!$AC23:$OC23,"&gt;="&amp;-10,'Project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7">
        <f ca="1">IF('Project Follow up - Base'!$N23="",0, COUNTIFS('Project Follow up - Base'!$AC23:$OC23,"&lt;="&amp;10,'Project Follow up - Base'!$AC23:$OC23,"&gt;="&amp;-10,'Project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7">
        <f ca="1">IF('Project Follow up - Base'!$N23="",0, COUNTIFS('Project Follow up - Base'!$AC23:$OC23,"&lt;="&amp;10,'Project Follow up - Base'!$AC23:$OC23,"&gt;="&amp;-10,'Project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7">
        <f ca="1">IF('Project Follow up - Base'!$N23="",0, COUNTIFS('Project Follow up - Base'!$AC23:$OC23,"&lt;="&amp;10,'Project Follow up - Base'!$AC23:$OC23,"&gt;="&amp;-10,'Project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7">
        <f ca="1">IF('Project Follow up - Base'!$N23="",0, COUNTIFS('Project Follow up - Base'!$AC23:$OC23,"&lt;="&amp;10,'Project Follow up - Base'!$AC23:$OC23,"&gt;="&amp;-10,'Project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7">
        <f ca="1">IF('Project Follow up - Base'!$N23="",0, COUNTIFS('Project Follow up - Base'!$AC23:$OC23,"&lt;="&amp;10,'Project Follow up - Base'!$AC23:$OC23,"&gt;="&amp;-10,'Project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7">
        <f ca="1">IF('Project Follow up - Base'!$N23="",0, COUNTIFS('Project Follow up - Base'!$AC23:$OC23,"&lt;="&amp;10,'Project Follow up - Base'!$AC23:$OC23,"&gt;="&amp;-10,'Project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7">
        <f ca="1">IF('Project Follow up - Base'!$N23="",0, COUNTIFS('Project Follow up - Base'!$AC23:$OC23,"&lt;="&amp;10,'Project Follow up - Base'!$AC23:$OC23,"&gt;="&amp;-10,'Project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7">
        <f ca="1">IF('Project Follow up - Base'!$N23="",0, COUNTIFS('Project Follow up - Base'!$AC23:$OC23,"&lt;="&amp;10,'Project Follow up - Base'!$AC23:$OC23,"&gt;="&amp;-10,'Project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7">
        <f ca="1">IF('Project Follow up - Base'!$N23="",0, COUNTIFS('Project Follow up - Base'!$AC23:$OC23,"&lt;="&amp;10,'Project Follow up - Base'!$AC23:$OC23,"&gt;="&amp;-10,'Project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7">
        <f ca="1">IF('Project Follow up - Base'!$N23="",0, COUNTIFS('Project Follow up - Base'!$AC23:$OC23,"&lt;="&amp;10,'Project Follow up - Base'!$AC23:$OC23,"&gt;="&amp;-10,'Project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7">
        <f ca="1">IF('Project Follow up - Base'!$N23="",0, COUNTIFS('Project Follow up - Base'!$AC23:$OC23,"&lt;="&amp;10,'Project Follow up - Base'!$AC23:$OC23,"&gt;="&amp;-10,'Project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7">
        <f ca="1">IF('Project Follow up - Base'!$N23="",0, COUNTIFS('Project Follow up - Base'!$AC23:$OC23,"&lt;="&amp;10,'Project Follow up - Base'!$AC23:$OC23,"&gt;="&amp;-10,'Project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7">
        <f ca="1">IF('Project Follow up - Base'!$N23="",0, COUNTIFS('Project Follow up - Base'!$AC23:$OC23,"&lt;="&amp;10,'Project Follow up - Base'!$AC23:$OC23,"&gt;="&amp;-10,'Project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7">
        <f ca="1">IF('Project Follow up - Base'!$N23="",0, COUNTIFS('Project Follow up - Base'!$AC23:$OC23,"&lt;="&amp;10,'Project Follow up - Base'!$AC23:$OC23,"&gt;="&amp;-10,'Project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7">
        <f ca="1">IF('Project Follow up - Base'!$N23="",0, COUNTIFS('Project Follow up - Base'!$AC23:$OC23,"&lt;="&amp;10,'Project Follow up - Base'!$AC23:$OC23,"&gt;="&amp;-10,'Project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7">
        <f ca="1">IF('Project Follow up - Base'!$N23="",0, COUNTIFS('Project Follow up - Base'!$AC23:$OC23,"&lt;="&amp;10,'Project Follow up - Base'!$AC23:$OC23,"&gt;="&amp;-10,'Project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7">
        <f ca="1">IF('Project Follow up - Base'!$N23="",0, COUNTIFS('Project Follow up - Base'!$AC23:$OC23,"&lt;="&amp;10,'Project Follow up - Base'!$AC23:$OC23,"&gt;="&amp;-10,'Project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7">
        <f ca="1">IF('Project Follow up - Base'!$N23="",0, COUNTIFS('Project Follow up - Base'!$AC23:$OC23,"&lt;="&amp;10,'Project Follow up - Base'!$AC23:$OC23,"&gt;="&amp;-10,'Project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7">
        <f ca="1">IF('Project Follow up - Base'!$N23="",0, COUNTIFS('Project Follow up - Base'!$AC23:$OC23,"&lt;="&amp;10,'Project Follow up - Base'!$AC23:$OC23,"&gt;="&amp;-10,'Project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8" spans="1:40" x14ac:dyDescent="0.2">
      <c r="A8" t="str">
        <f>'Project Follow up - Base'!$B$17</f>
        <v>Studies</v>
      </c>
      <c r="B8" t="str">
        <f>'Project Follow up - Base'!F24</f>
        <v/>
      </c>
      <c r="C8">
        <f>IF('Project Follow up - Base'!$N24="",0, COUNTIFS('Project Follow up - Base'!$AC24:$OC24,"&lt;="&amp;10,'Project Follow up - Base'!$AC24:$OC24,"&gt;="&amp;-10,'Project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8">
        <f>IF('Project Follow up - Base'!$N24="",0, COUNTIFS('Project Follow up - Base'!$AC24:$OC24,"&lt;="&amp;10,'Project Follow up - Base'!$AC24:$OC24,"&gt;="&amp;-10,'Project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8">
        <f>IF('Project Follow up - Base'!$N24="",0, COUNTIFS('Project Follow up - Base'!$AC24:$OC24,"&lt;="&amp;10,'Project Follow up - Base'!$AC24:$OC24,"&gt;="&amp;-10,'Project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8">
        <f>IF('Project Follow up - Base'!$N24="",0, COUNTIFS('Project Follow up - Base'!$AC24:$OC24,"&lt;="&amp;10,'Project Follow up - Base'!$AC24:$OC24,"&gt;="&amp;-10,'Project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8">
        <f>IF('Project Follow up - Base'!$N24="",0, COUNTIFS('Project Follow up - Base'!$AC24:$OC24,"&lt;="&amp;10,'Project Follow up - Base'!$AC24:$OC24,"&gt;="&amp;-10,'Project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8">
        <f>IF('Project Follow up - Base'!$N24="",0, COUNTIFS('Project Follow up - Base'!$AC24:$OC24,"&lt;="&amp;10,'Project Follow up - Base'!$AC24:$OC24,"&gt;="&amp;-10,'Project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8">
        <f>IF('Project Follow up - Base'!$N24="",0, COUNTIFS('Project Follow up - Base'!$AC24:$OC24,"&lt;="&amp;10,'Project Follow up - Base'!$AC24:$OC24,"&gt;="&amp;-10,'Project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8">
        <f>IF('Project Follow up - Base'!$N24="",0, COUNTIFS('Project Follow up - Base'!$AC24:$OC24,"&lt;="&amp;10,'Project Follow up - Base'!$AC24:$OC24,"&gt;="&amp;-10,'Project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8">
        <f>IF('Project Follow up - Base'!$N24="",0, COUNTIFS('Project Follow up - Base'!$AC24:$OC24,"&lt;="&amp;10,'Project Follow up - Base'!$AC24:$OC24,"&gt;="&amp;-10,'Project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8">
        <f>IF('Project Follow up - Base'!$N24="",0, COUNTIFS('Project Follow up - Base'!$AC24:$OC24,"&lt;="&amp;10,'Project Follow up - Base'!$AC24:$OC24,"&gt;="&amp;-10,'Project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8">
        <f>IF('Project Follow up - Base'!$N24="",0, COUNTIFS('Project Follow up - Base'!$AC24:$OC24,"&lt;="&amp;10,'Project Follow up - Base'!$AC24:$OC24,"&gt;="&amp;-10,'Project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8">
        <f>IF('Project Follow up - Base'!$N24="",0, COUNTIFS('Project Follow up - Base'!$AC24:$OC24,"&lt;="&amp;10,'Project Follow up - Base'!$AC24:$OC24,"&gt;="&amp;-10,'Project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8">
        <f>IF('Project Follow up - Base'!$N24="",0, COUNTIFS('Project Follow up - Base'!$AC24:$OC24,"&lt;="&amp;10,'Project Follow up - Base'!$AC24:$OC24,"&gt;="&amp;-10,'Project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8">
        <f>IF('Project Follow up - Base'!$N24="",0, COUNTIFS('Project Follow up - Base'!$AC24:$OC24,"&lt;="&amp;10,'Project Follow up - Base'!$AC24:$OC24,"&gt;="&amp;-10,'Project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8">
        <f>IF('Project Follow up - Base'!$N24="",0, COUNTIFS('Project Follow up - Base'!$AC24:$OC24,"&lt;="&amp;10,'Project Follow up - Base'!$AC24:$OC24,"&gt;="&amp;-10,'Project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8">
        <f>IF('Project Follow up - Base'!$N24="",0, COUNTIFS('Project Follow up - Base'!$AC24:$OC24,"&lt;="&amp;10,'Project Follow up - Base'!$AC24:$OC24,"&gt;="&amp;-10,'Project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8">
        <f>IF('Project Follow up - Base'!$N24="",0, COUNTIFS('Project Follow up - Base'!$AC24:$OC24,"&lt;="&amp;10,'Project Follow up - Base'!$AC24:$OC24,"&gt;="&amp;-10,'Project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8">
        <f>IF('Project Follow up - Base'!$N24="",0, COUNTIFS('Project Follow up - Base'!$AC24:$OC24,"&lt;="&amp;10,'Project Follow up - Base'!$AC24:$OC24,"&gt;="&amp;-10,'Project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8">
        <f>IF('Project Follow up - Base'!$N24="",0, COUNTIFS('Project Follow up - Base'!$AC24:$OC24,"&lt;="&amp;10,'Project Follow up - Base'!$AC24:$OC24,"&gt;="&amp;-10,'Project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8">
        <f>IF('Project Follow up - Base'!$N24="",0, COUNTIFS('Project Follow up - Base'!$AC24:$OC24,"&lt;="&amp;10,'Project Follow up - Base'!$AC24:$OC24,"&gt;="&amp;-10,'Project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8">
        <f>IF('Project Follow up - Base'!$N24="",0, COUNTIFS('Project Follow up - Base'!$AC24:$OC24,"&lt;="&amp;10,'Project Follow up - Base'!$AC24:$OC24,"&gt;="&amp;-10,'Project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8">
        <f>IF('Project Follow up - Base'!$N24="",0, COUNTIFS('Project Follow up - Base'!$AC24:$OC24,"&lt;="&amp;10,'Project Follow up - Base'!$AC24:$OC24,"&gt;="&amp;-10,'Project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8">
        <f>IF('Project Follow up - Base'!$N24="",0, COUNTIFS('Project Follow up - Base'!$AC24:$OC24,"&lt;="&amp;10,'Project Follow up - Base'!$AC24:$OC24,"&gt;="&amp;-10,'Project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8">
        <f>IF('Project Follow up - Base'!$N24="",0, COUNTIFS('Project Follow up - Base'!$AC24:$OC24,"&lt;="&amp;10,'Project Follow up - Base'!$AC24:$OC24,"&gt;="&amp;-10,'Project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8">
        <f>IF('Project Follow up - Base'!$N24="",0, COUNTIFS('Project Follow up - Base'!$AC24:$OC24,"&lt;="&amp;10,'Project Follow up - Base'!$AC24:$OC24,"&gt;="&amp;-10,'Project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8">
        <f>IF('Project Follow up - Base'!$N24="",0, COUNTIFS('Project Follow up - Base'!$AC24:$OC24,"&lt;="&amp;10,'Project Follow up - Base'!$AC24:$OC24,"&gt;="&amp;-10,'Project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8">
        <f>IF('Project Follow up - Base'!$N24="",0, COUNTIFS('Project Follow up - Base'!$AC24:$OC24,"&lt;="&amp;10,'Project Follow up - Base'!$AC24:$OC24,"&gt;="&amp;-10,'Project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8">
        <f>IF('Project Follow up - Base'!$N24="",0, COUNTIFS('Project Follow up - Base'!$AC24:$OC24,"&lt;="&amp;10,'Project Follow up - Base'!$AC24:$OC24,"&gt;="&amp;-10,'Project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8">
        <f>IF('Project Follow up - Base'!$N24="",0, COUNTIFS('Project Follow up - Base'!$AC24:$OC24,"&lt;="&amp;10,'Project Follow up - Base'!$AC24:$OC24,"&gt;="&amp;-10,'Project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8">
        <f>IF('Project Follow up - Base'!$N24="",0, COUNTIFS('Project Follow up - Base'!$AC24:$OC24,"&lt;="&amp;10,'Project Follow up - Base'!$AC24:$OC24,"&gt;="&amp;-10,'Project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8">
        <f>IF('Project Follow up - Base'!$N24="",0, COUNTIFS('Project Follow up - Base'!$AC24:$OC24,"&lt;="&amp;10,'Project Follow up - Base'!$AC24:$OC24,"&gt;="&amp;-10,'Project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8">
        <f>IF('Project Follow up - Base'!$N24="",0, COUNTIFS('Project Follow up - Base'!$AC24:$OC24,"&lt;="&amp;10,'Project Follow up - Base'!$AC24:$OC24,"&gt;="&amp;-10,'Project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8">
        <f>IF('Project Follow up - Base'!$N24="",0, COUNTIFS('Project Follow up - Base'!$AC24:$OC24,"&lt;="&amp;10,'Project Follow up - Base'!$AC24:$OC24,"&gt;="&amp;-10,'Project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8">
        <f>IF('Project Follow up - Base'!$N24="",0, COUNTIFS('Project Follow up - Base'!$AC24:$OC24,"&lt;="&amp;10,'Project Follow up - Base'!$AC24:$OC24,"&gt;="&amp;-10,'Project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8">
        <f>IF('Project Follow up - Base'!$N24="",0, COUNTIFS('Project Follow up - Base'!$AC24:$OC24,"&lt;="&amp;10,'Project Follow up - Base'!$AC24:$OC24,"&gt;="&amp;-10,'Project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8">
        <f>IF('Project Follow up - Base'!$N24="",0, COUNTIFS('Project Follow up - Base'!$AC24:$OC24,"&lt;="&amp;10,'Project Follow up - Base'!$AC24:$OC24,"&gt;="&amp;-10,'Project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9" spans="1:40" x14ac:dyDescent="0.2">
      <c r="A9" t="str">
        <f>'Project Follow up - Base'!$B$17</f>
        <v>Studies</v>
      </c>
      <c r="B9" t="str">
        <f>'Project Follow up - Base'!F25</f>
        <v/>
      </c>
      <c r="C9">
        <f>IF('Project Follow up - Base'!$N25="",0, COUNTIFS('Project Follow up - Base'!$AC25:$OC25,"&lt;="&amp;10,'Project Follow up - Base'!$AC25:$OC25,"&gt;="&amp;-10,'Project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9">
        <f>IF('Project Follow up - Base'!$N25="",0, COUNTIFS('Project Follow up - Base'!$AC25:$OC25,"&lt;="&amp;10,'Project Follow up - Base'!$AC25:$OC25,"&gt;="&amp;-10,'Project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9">
        <f>IF('Project Follow up - Base'!$N25="",0, COUNTIFS('Project Follow up - Base'!$AC25:$OC25,"&lt;="&amp;10,'Project Follow up - Base'!$AC25:$OC25,"&gt;="&amp;-10,'Project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9">
        <f>IF('Project Follow up - Base'!$N25="",0, COUNTIFS('Project Follow up - Base'!$AC25:$OC25,"&lt;="&amp;10,'Project Follow up - Base'!$AC25:$OC25,"&gt;="&amp;-10,'Project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9">
        <f>IF('Project Follow up - Base'!$N25="",0, COUNTIFS('Project Follow up - Base'!$AC25:$OC25,"&lt;="&amp;10,'Project Follow up - Base'!$AC25:$OC25,"&gt;="&amp;-10,'Project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9">
        <f>IF('Project Follow up - Base'!$N25="",0, COUNTIFS('Project Follow up - Base'!$AC25:$OC25,"&lt;="&amp;10,'Project Follow up - Base'!$AC25:$OC25,"&gt;="&amp;-10,'Project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9">
        <f>IF('Project Follow up - Base'!$N25="",0, COUNTIFS('Project Follow up - Base'!$AC25:$OC25,"&lt;="&amp;10,'Project Follow up - Base'!$AC25:$OC25,"&gt;="&amp;-10,'Project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9">
        <f>IF('Project Follow up - Base'!$N25="",0, COUNTIFS('Project Follow up - Base'!$AC25:$OC25,"&lt;="&amp;10,'Project Follow up - Base'!$AC25:$OC25,"&gt;="&amp;-10,'Project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9">
        <f>IF('Project Follow up - Base'!$N25="",0, COUNTIFS('Project Follow up - Base'!$AC25:$OC25,"&lt;="&amp;10,'Project Follow up - Base'!$AC25:$OC25,"&gt;="&amp;-10,'Project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9">
        <f>IF('Project Follow up - Base'!$N25="",0, COUNTIFS('Project Follow up - Base'!$AC25:$OC25,"&lt;="&amp;10,'Project Follow up - Base'!$AC25:$OC25,"&gt;="&amp;-10,'Project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9">
        <f>IF('Project Follow up - Base'!$N25="",0, COUNTIFS('Project Follow up - Base'!$AC25:$OC25,"&lt;="&amp;10,'Project Follow up - Base'!$AC25:$OC25,"&gt;="&amp;-10,'Project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9">
        <f>IF('Project Follow up - Base'!$N25="",0, COUNTIFS('Project Follow up - Base'!$AC25:$OC25,"&lt;="&amp;10,'Project Follow up - Base'!$AC25:$OC25,"&gt;="&amp;-10,'Project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9">
        <f>IF('Project Follow up - Base'!$N25="",0, COUNTIFS('Project Follow up - Base'!$AC25:$OC25,"&lt;="&amp;10,'Project Follow up - Base'!$AC25:$OC25,"&gt;="&amp;-10,'Project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9">
        <f>IF('Project Follow up - Base'!$N25="",0, COUNTIFS('Project Follow up - Base'!$AC25:$OC25,"&lt;="&amp;10,'Project Follow up - Base'!$AC25:$OC25,"&gt;="&amp;-10,'Project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9">
        <f>IF('Project Follow up - Base'!$N25="",0, COUNTIFS('Project Follow up - Base'!$AC25:$OC25,"&lt;="&amp;10,'Project Follow up - Base'!$AC25:$OC25,"&gt;="&amp;-10,'Project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9">
        <f>IF('Project Follow up - Base'!$N25="",0, COUNTIFS('Project Follow up - Base'!$AC25:$OC25,"&lt;="&amp;10,'Project Follow up - Base'!$AC25:$OC25,"&gt;="&amp;-10,'Project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9">
        <f>IF('Project Follow up - Base'!$N25="",0, COUNTIFS('Project Follow up - Base'!$AC25:$OC25,"&lt;="&amp;10,'Project Follow up - Base'!$AC25:$OC25,"&gt;="&amp;-10,'Project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9">
        <f>IF('Project Follow up - Base'!$N25="",0, COUNTIFS('Project Follow up - Base'!$AC25:$OC25,"&lt;="&amp;10,'Project Follow up - Base'!$AC25:$OC25,"&gt;="&amp;-10,'Project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9">
        <f>IF('Project Follow up - Base'!$N25="",0, COUNTIFS('Project Follow up - Base'!$AC25:$OC25,"&lt;="&amp;10,'Project Follow up - Base'!$AC25:$OC25,"&gt;="&amp;-10,'Project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9">
        <f>IF('Project Follow up - Base'!$N25="",0, COUNTIFS('Project Follow up - Base'!$AC25:$OC25,"&lt;="&amp;10,'Project Follow up - Base'!$AC25:$OC25,"&gt;="&amp;-10,'Project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9">
        <f>IF('Project Follow up - Base'!$N25="",0, COUNTIFS('Project Follow up - Base'!$AC25:$OC25,"&lt;="&amp;10,'Project Follow up - Base'!$AC25:$OC25,"&gt;="&amp;-10,'Project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9">
        <f>IF('Project Follow up - Base'!$N25="",0, COUNTIFS('Project Follow up - Base'!$AC25:$OC25,"&lt;="&amp;10,'Project Follow up - Base'!$AC25:$OC25,"&gt;="&amp;-10,'Project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9">
        <f>IF('Project Follow up - Base'!$N25="",0, COUNTIFS('Project Follow up - Base'!$AC25:$OC25,"&lt;="&amp;10,'Project Follow up - Base'!$AC25:$OC25,"&gt;="&amp;-10,'Project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9">
        <f>IF('Project Follow up - Base'!$N25="",0, COUNTIFS('Project Follow up - Base'!$AC25:$OC25,"&lt;="&amp;10,'Project Follow up - Base'!$AC25:$OC25,"&gt;="&amp;-10,'Project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9">
        <f>IF('Project Follow up - Base'!$N25="",0, COUNTIFS('Project Follow up - Base'!$AC25:$OC25,"&lt;="&amp;10,'Project Follow up - Base'!$AC25:$OC25,"&gt;="&amp;-10,'Project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9">
        <f>IF('Project Follow up - Base'!$N25="",0, COUNTIFS('Project Follow up - Base'!$AC25:$OC25,"&lt;="&amp;10,'Project Follow up - Base'!$AC25:$OC25,"&gt;="&amp;-10,'Project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9">
        <f>IF('Project Follow up - Base'!$N25="",0, COUNTIFS('Project Follow up - Base'!$AC25:$OC25,"&lt;="&amp;10,'Project Follow up - Base'!$AC25:$OC25,"&gt;="&amp;-10,'Project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9">
        <f>IF('Project Follow up - Base'!$N25="",0, COUNTIFS('Project Follow up - Base'!$AC25:$OC25,"&lt;="&amp;10,'Project Follow up - Base'!$AC25:$OC25,"&gt;="&amp;-10,'Project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9">
        <f>IF('Project Follow up - Base'!$N25="",0, COUNTIFS('Project Follow up - Base'!$AC25:$OC25,"&lt;="&amp;10,'Project Follow up - Base'!$AC25:$OC25,"&gt;="&amp;-10,'Project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9">
        <f>IF('Project Follow up - Base'!$N25="",0, COUNTIFS('Project Follow up - Base'!$AC25:$OC25,"&lt;="&amp;10,'Project Follow up - Base'!$AC25:$OC25,"&gt;="&amp;-10,'Project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9">
        <f>IF('Project Follow up - Base'!$N25="",0, COUNTIFS('Project Follow up - Base'!$AC25:$OC25,"&lt;="&amp;10,'Project Follow up - Base'!$AC25:$OC25,"&gt;="&amp;-10,'Project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9">
        <f>IF('Project Follow up - Base'!$N25="",0, COUNTIFS('Project Follow up - Base'!$AC25:$OC25,"&lt;="&amp;10,'Project Follow up - Base'!$AC25:$OC25,"&gt;="&amp;-10,'Project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9">
        <f>IF('Project Follow up - Base'!$N25="",0, COUNTIFS('Project Follow up - Base'!$AC25:$OC25,"&lt;="&amp;10,'Project Follow up - Base'!$AC25:$OC25,"&gt;="&amp;-10,'Project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9">
        <f>IF('Project Follow up - Base'!$N25="",0, COUNTIFS('Project Follow up - Base'!$AC25:$OC25,"&lt;="&amp;10,'Project Follow up - Base'!$AC25:$OC25,"&gt;="&amp;-10,'Project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9">
        <f>IF('Project Follow up - Base'!$N25="",0, COUNTIFS('Project Follow up - Base'!$AC25:$OC25,"&lt;="&amp;10,'Project Follow up - Base'!$AC25:$OC25,"&gt;="&amp;-10,'Project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9">
        <f>IF('Project Follow up - Base'!$N25="",0, COUNTIFS('Project Follow up - Base'!$AC25:$OC25,"&lt;="&amp;10,'Project Follow up - Base'!$AC25:$OC25,"&gt;="&amp;-10,'Project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10" spans="1:40" x14ac:dyDescent="0.2">
      <c r="A10" t="str">
        <f>'Project Follow up - Base'!$B$17</f>
        <v>Studies</v>
      </c>
      <c r="B10" t="str">
        <f>'Project Follow up - Base'!F26</f>
        <v/>
      </c>
      <c r="C10">
        <f>IF('Project Follow up - Base'!$N26="",0, COUNTIFS('Project Follow up - Base'!$AC26:$OC26,"&lt;="&amp;10,'Project Follow up - Base'!$AC26:$OC26,"&gt;="&amp;-10,'Project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10">
        <f>IF('Project Follow up - Base'!$N26="",0, COUNTIFS('Project Follow up - Base'!$AC26:$OC26,"&lt;="&amp;10,'Project Follow up - Base'!$AC26:$OC26,"&gt;="&amp;-10,'Project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10">
        <f>IF('Project Follow up - Base'!$N26="",0, COUNTIFS('Project Follow up - Base'!$AC26:$OC26,"&lt;="&amp;10,'Project Follow up - Base'!$AC26:$OC26,"&gt;="&amp;-10,'Project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10">
        <f>IF('Project Follow up - Base'!$N26="",0, COUNTIFS('Project Follow up - Base'!$AC26:$OC26,"&lt;="&amp;10,'Project Follow up - Base'!$AC26:$OC26,"&gt;="&amp;-10,'Project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10">
        <f>IF('Project Follow up - Base'!$N26="",0, COUNTIFS('Project Follow up - Base'!$AC26:$OC26,"&lt;="&amp;10,'Project Follow up - Base'!$AC26:$OC26,"&gt;="&amp;-10,'Project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10">
        <f>IF('Project Follow up - Base'!$N26="",0, COUNTIFS('Project Follow up - Base'!$AC26:$OC26,"&lt;="&amp;10,'Project Follow up - Base'!$AC26:$OC26,"&gt;="&amp;-10,'Project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10">
        <f>IF('Project Follow up - Base'!$N26="",0, COUNTIFS('Project Follow up - Base'!$AC26:$OC26,"&lt;="&amp;10,'Project Follow up - Base'!$AC26:$OC26,"&gt;="&amp;-10,'Project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10">
        <f>IF('Project Follow up - Base'!$N26="",0, COUNTIFS('Project Follow up - Base'!$AC26:$OC26,"&lt;="&amp;10,'Project Follow up - Base'!$AC26:$OC26,"&gt;="&amp;-10,'Project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10">
        <f>IF('Project Follow up - Base'!$N26="",0, COUNTIFS('Project Follow up - Base'!$AC26:$OC26,"&lt;="&amp;10,'Project Follow up - Base'!$AC26:$OC26,"&gt;="&amp;-10,'Project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10">
        <f>IF('Project Follow up - Base'!$N26="",0, COUNTIFS('Project Follow up - Base'!$AC26:$OC26,"&lt;="&amp;10,'Project Follow up - Base'!$AC26:$OC26,"&gt;="&amp;-10,'Project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10">
        <f>IF('Project Follow up - Base'!$N26="",0, COUNTIFS('Project Follow up - Base'!$AC26:$OC26,"&lt;="&amp;10,'Project Follow up - Base'!$AC26:$OC26,"&gt;="&amp;-10,'Project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10">
        <f>IF('Project Follow up - Base'!$N26="",0, COUNTIFS('Project Follow up - Base'!$AC26:$OC26,"&lt;="&amp;10,'Project Follow up - Base'!$AC26:$OC26,"&gt;="&amp;-10,'Project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10">
        <f>IF('Project Follow up - Base'!$N26="",0, COUNTIFS('Project Follow up - Base'!$AC26:$OC26,"&lt;="&amp;10,'Project Follow up - Base'!$AC26:$OC26,"&gt;="&amp;-10,'Project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10">
        <f>IF('Project Follow up - Base'!$N26="",0, COUNTIFS('Project Follow up - Base'!$AC26:$OC26,"&lt;="&amp;10,'Project Follow up - Base'!$AC26:$OC26,"&gt;="&amp;-10,'Project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10">
        <f>IF('Project Follow up - Base'!$N26="",0, COUNTIFS('Project Follow up - Base'!$AC26:$OC26,"&lt;="&amp;10,'Project Follow up - Base'!$AC26:$OC26,"&gt;="&amp;-10,'Project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10">
        <f>IF('Project Follow up - Base'!$N26="",0, COUNTIFS('Project Follow up - Base'!$AC26:$OC26,"&lt;="&amp;10,'Project Follow up - Base'!$AC26:$OC26,"&gt;="&amp;-10,'Project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10">
        <f>IF('Project Follow up - Base'!$N26="",0, COUNTIFS('Project Follow up - Base'!$AC26:$OC26,"&lt;="&amp;10,'Project Follow up - Base'!$AC26:$OC26,"&gt;="&amp;-10,'Project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10">
        <f>IF('Project Follow up - Base'!$N26="",0, COUNTIFS('Project Follow up - Base'!$AC26:$OC26,"&lt;="&amp;10,'Project Follow up - Base'!$AC26:$OC26,"&gt;="&amp;-10,'Project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10">
        <f>IF('Project Follow up - Base'!$N26="",0, COUNTIFS('Project Follow up - Base'!$AC26:$OC26,"&lt;="&amp;10,'Project Follow up - Base'!$AC26:$OC26,"&gt;="&amp;-10,'Project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10">
        <f>IF('Project Follow up - Base'!$N26="",0, COUNTIFS('Project Follow up - Base'!$AC26:$OC26,"&lt;="&amp;10,'Project Follow up - Base'!$AC26:$OC26,"&gt;="&amp;-10,'Project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10">
        <f>IF('Project Follow up - Base'!$N26="",0, COUNTIFS('Project Follow up - Base'!$AC26:$OC26,"&lt;="&amp;10,'Project Follow up - Base'!$AC26:$OC26,"&gt;="&amp;-10,'Project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10">
        <f>IF('Project Follow up - Base'!$N26="",0, COUNTIFS('Project Follow up - Base'!$AC26:$OC26,"&lt;="&amp;10,'Project Follow up - Base'!$AC26:$OC26,"&gt;="&amp;-10,'Project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10">
        <f>IF('Project Follow up - Base'!$N26="",0, COUNTIFS('Project Follow up - Base'!$AC26:$OC26,"&lt;="&amp;10,'Project Follow up - Base'!$AC26:$OC26,"&gt;="&amp;-10,'Project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10">
        <f>IF('Project Follow up - Base'!$N26="",0, COUNTIFS('Project Follow up - Base'!$AC26:$OC26,"&lt;="&amp;10,'Project Follow up - Base'!$AC26:$OC26,"&gt;="&amp;-10,'Project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10">
        <f>IF('Project Follow up - Base'!$N26="",0, COUNTIFS('Project Follow up - Base'!$AC26:$OC26,"&lt;="&amp;10,'Project Follow up - Base'!$AC26:$OC26,"&gt;="&amp;-10,'Project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10">
        <f>IF('Project Follow up - Base'!$N26="",0, COUNTIFS('Project Follow up - Base'!$AC26:$OC26,"&lt;="&amp;10,'Project Follow up - Base'!$AC26:$OC26,"&gt;="&amp;-10,'Project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10">
        <f>IF('Project Follow up - Base'!$N26="",0, COUNTIFS('Project Follow up - Base'!$AC26:$OC26,"&lt;="&amp;10,'Project Follow up - Base'!$AC26:$OC26,"&gt;="&amp;-10,'Project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10">
        <f>IF('Project Follow up - Base'!$N26="",0, COUNTIFS('Project Follow up - Base'!$AC26:$OC26,"&lt;="&amp;10,'Project Follow up - Base'!$AC26:$OC26,"&gt;="&amp;-10,'Project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10">
        <f>IF('Project Follow up - Base'!$N26="",0, COUNTIFS('Project Follow up - Base'!$AC26:$OC26,"&lt;="&amp;10,'Project Follow up - Base'!$AC26:$OC26,"&gt;="&amp;-10,'Project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10">
        <f>IF('Project Follow up - Base'!$N26="",0, COUNTIFS('Project Follow up - Base'!$AC26:$OC26,"&lt;="&amp;10,'Project Follow up - Base'!$AC26:$OC26,"&gt;="&amp;-10,'Project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10">
        <f>IF('Project Follow up - Base'!$N26="",0, COUNTIFS('Project Follow up - Base'!$AC26:$OC26,"&lt;="&amp;10,'Project Follow up - Base'!$AC26:$OC26,"&gt;="&amp;-10,'Project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10">
        <f>IF('Project Follow up - Base'!$N26="",0, COUNTIFS('Project Follow up - Base'!$AC26:$OC26,"&lt;="&amp;10,'Project Follow up - Base'!$AC26:$OC26,"&gt;="&amp;-10,'Project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10">
        <f>IF('Project Follow up - Base'!$N26="",0, COUNTIFS('Project Follow up - Base'!$AC26:$OC26,"&lt;="&amp;10,'Project Follow up - Base'!$AC26:$OC26,"&gt;="&amp;-10,'Project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10">
        <f>IF('Project Follow up - Base'!$N26="",0, COUNTIFS('Project Follow up - Base'!$AC26:$OC26,"&lt;="&amp;10,'Project Follow up - Base'!$AC26:$OC26,"&gt;="&amp;-10,'Project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10">
        <f>IF('Project Follow up - Base'!$N26="",0, COUNTIFS('Project Follow up - Base'!$AC26:$OC26,"&lt;="&amp;10,'Project Follow up - Base'!$AC26:$OC26,"&gt;="&amp;-10,'Project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10">
        <f>IF('Project Follow up - Base'!$N26="",0, COUNTIFS('Project Follow up - Base'!$AC26:$OC26,"&lt;="&amp;10,'Project Follow up - Base'!$AC26:$OC26,"&gt;="&amp;-10,'Project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11" spans="1:40" x14ac:dyDescent="0.2">
      <c r="A11" t="str">
        <f>'Project Follow up - Base'!$B$17</f>
        <v>Studies</v>
      </c>
      <c r="B11" t="str">
        <f>'Project Follow up - Base'!F27</f>
        <v/>
      </c>
      <c r="C11">
        <f>IF('Project Follow up - Base'!$N27="",0, COUNTIFS('Project Follow up - Base'!$AC27:$OC27,"&lt;="&amp;10,'Project Follow up - Base'!$AC27:$OC27,"&gt;="&amp;-10,'Project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11">
        <f>IF('Project Follow up - Base'!$N27="",0, COUNTIFS('Project Follow up - Base'!$AC27:$OC27,"&lt;="&amp;10,'Project Follow up - Base'!$AC27:$OC27,"&gt;="&amp;-10,'Project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11">
        <f>IF('Project Follow up - Base'!$N27="",0, COUNTIFS('Project Follow up - Base'!$AC27:$OC27,"&lt;="&amp;10,'Project Follow up - Base'!$AC27:$OC27,"&gt;="&amp;-10,'Project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11">
        <f>IF('Project Follow up - Base'!$N27="",0, COUNTIFS('Project Follow up - Base'!$AC27:$OC27,"&lt;="&amp;10,'Project Follow up - Base'!$AC27:$OC27,"&gt;="&amp;-10,'Project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11">
        <f>IF('Project Follow up - Base'!$N27="",0, COUNTIFS('Project Follow up - Base'!$AC27:$OC27,"&lt;="&amp;10,'Project Follow up - Base'!$AC27:$OC27,"&gt;="&amp;-10,'Project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11">
        <f>IF('Project Follow up - Base'!$N27="",0, COUNTIFS('Project Follow up - Base'!$AC27:$OC27,"&lt;="&amp;10,'Project Follow up - Base'!$AC27:$OC27,"&gt;="&amp;-10,'Project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11">
        <f>IF('Project Follow up - Base'!$N27="",0, COUNTIFS('Project Follow up - Base'!$AC27:$OC27,"&lt;="&amp;10,'Project Follow up - Base'!$AC27:$OC27,"&gt;="&amp;-10,'Project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11">
        <f>IF('Project Follow up - Base'!$N27="",0, COUNTIFS('Project Follow up - Base'!$AC27:$OC27,"&lt;="&amp;10,'Project Follow up - Base'!$AC27:$OC27,"&gt;="&amp;-10,'Project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11">
        <f>IF('Project Follow up - Base'!$N27="",0, COUNTIFS('Project Follow up - Base'!$AC27:$OC27,"&lt;="&amp;10,'Project Follow up - Base'!$AC27:$OC27,"&gt;="&amp;-10,'Project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11">
        <f>IF('Project Follow up - Base'!$N27="",0, COUNTIFS('Project Follow up - Base'!$AC27:$OC27,"&lt;="&amp;10,'Project Follow up - Base'!$AC27:$OC27,"&gt;="&amp;-10,'Project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11">
        <f>IF('Project Follow up - Base'!$N27="",0, COUNTIFS('Project Follow up - Base'!$AC27:$OC27,"&lt;="&amp;10,'Project Follow up - Base'!$AC27:$OC27,"&gt;="&amp;-10,'Project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11">
        <f>IF('Project Follow up - Base'!$N27="",0, COUNTIFS('Project Follow up - Base'!$AC27:$OC27,"&lt;="&amp;10,'Project Follow up - Base'!$AC27:$OC27,"&gt;="&amp;-10,'Project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11">
        <f>IF('Project Follow up - Base'!$N27="",0, COUNTIFS('Project Follow up - Base'!$AC27:$OC27,"&lt;="&amp;10,'Project Follow up - Base'!$AC27:$OC27,"&gt;="&amp;-10,'Project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11">
        <f>IF('Project Follow up - Base'!$N27="",0, COUNTIFS('Project Follow up - Base'!$AC27:$OC27,"&lt;="&amp;10,'Project Follow up - Base'!$AC27:$OC27,"&gt;="&amp;-10,'Project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11">
        <f>IF('Project Follow up - Base'!$N27="",0, COUNTIFS('Project Follow up - Base'!$AC27:$OC27,"&lt;="&amp;10,'Project Follow up - Base'!$AC27:$OC27,"&gt;="&amp;-10,'Project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11">
        <f>IF('Project Follow up - Base'!$N27="",0, COUNTIFS('Project Follow up - Base'!$AC27:$OC27,"&lt;="&amp;10,'Project Follow up - Base'!$AC27:$OC27,"&gt;="&amp;-10,'Project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11">
        <f>IF('Project Follow up - Base'!$N27="",0, COUNTIFS('Project Follow up - Base'!$AC27:$OC27,"&lt;="&amp;10,'Project Follow up - Base'!$AC27:$OC27,"&gt;="&amp;-10,'Project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11">
        <f>IF('Project Follow up - Base'!$N27="",0, COUNTIFS('Project Follow up - Base'!$AC27:$OC27,"&lt;="&amp;10,'Project Follow up - Base'!$AC27:$OC27,"&gt;="&amp;-10,'Project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11">
        <f>IF('Project Follow up - Base'!$N27="",0, COUNTIFS('Project Follow up - Base'!$AC27:$OC27,"&lt;="&amp;10,'Project Follow up - Base'!$AC27:$OC27,"&gt;="&amp;-10,'Project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11">
        <f>IF('Project Follow up - Base'!$N27="",0, COUNTIFS('Project Follow up - Base'!$AC27:$OC27,"&lt;="&amp;10,'Project Follow up - Base'!$AC27:$OC27,"&gt;="&amp;-10,'Project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11">
        <f>IF('Project Follow up - Base'!$N27="",0, COUNTIFS('Project Follow up - Base'!$AC27:$OC27,"&lt;="&amp;10,'Project Follow up - Base'!$AC27:$OC27,"&gt;="&amp;-10,'Project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11">
        <f>IF('Project Follow up - Base'!$N27="",0, COUNTIFS('Project Follow up - Base'!$AC27:$OC27,"&lt;="&amp;10,'Project Follow up - Base'!$AC27:$OC27,"&gt;="&amp;-10,'Project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11">
        <f>IF('Project Follow up - Base'!$N27="",0, COUNTIFS('Project Follow up - Base'!$AC27:$OC27,"&lt;="&amp;10,'Project Follow up - Base'!$AC27:$OC27,"&gt;="&amp;-10,'Project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11">
        <f>IF('Project Follow up - Base'!$N27="",0, COUNTIFS('Project Follow up - Base'!$AC27:$OC27,"&lt;="&amp;10,'Project Follow up - Base'!$AC27:$OC27,"&gt;="&amp;-10,'Project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11">
        <f>IF('Project Follow up - Base'!$N27="",0, COUNTIFS('Project Follow up - Base'!$AC27:$OC27,"&lt;="&amp;10,'Project Follow up - Base'!$AC27:$OC27,"&gt;="&amp;-10,'Project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11">
        <f>IF('Project Follow up - Base'!$N27="",0, COUNTIFS('Project Follow up - Base'!$AC27:$OC27,"&lt;="&amp;10,'Project Follow up - Base'!$AC27:$OC27,"&gt;="&amp;-10,'Project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11">
        <f>IF('Project Follow up - Base'!$N27="",0, COUNTIFS('Project Follow up - Base'!$AC27:$OC27,"&lt;="&amp;10,'Project Follow up - Base'!$AC27:$OC27,"&gt;="&amp;-10,'Project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11">
        <f>IF('Project Follow up - Base'!$N27="",0, COUNTIFS('Project Follow up - Base'!$AC27:$OC27,"&lt;="&amp;10,'Project Follow up - Base'!$AC27:$OC27,"&gt;="&amp;-10,'Project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11">
        <f>IF('Project Follow up - Base'!$N27="",0, COUNTIFS('Project Follow up - Base'!$AC27:$OC27,"&lt;="&amp;10,'Project Follow up - Base'!$AC27:$OC27,"&gt;="&amp;-10,'Project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11">
        <f>IF('Project Follow up - Base'!$N27="",0, COUNTIFS('Project Follow up - Base'!$AC27:$OC27,"&lt;="&amp;10,'Project Follow up - Base'!$AC27:$OC27,"&gt;="&amp;-10,'Project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11">
        <f>IF('Project Follow up - Base'!$N27="",0, COUNTIFS('Project Follow up - Base'!$AC27:$OC27,"&lt;="&amp;10,'Project Follow up - Base'!$AC27:$OC27,"&gt;="&amp;-10,'Project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11">
        <f>IF('Project Follow up - Base'!$N27="",0, COUNTIFS('Project Follow up - Base'!$AC27:$OC27,"&lt;="&amp;10,'Project Follow up - Base'!$AC27:$OC27,"&gt;="&amp;-10,'Project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11">
        <f>IF('Project Follow up - Base'!$N27="",0, COUNTIFS('Project Follow up - Base'!$AC27:$OC27,"&lt;="&amp;10,'Project Follow up - Base'!$AC27:$OC27,"&gt;="&amp;-10,'Project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11">
        <f>IF('Project Follow up - Base'!$N27="",0, COUNTIFS('Project Follow up - Base'!$AC27:$OC27,"&lt;="&amp;10,'Project Follow up - Base'!$AC27:$OC27,"&gt;="&amp;-10,'Project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11">
        <f>IF('Project Follow up - Base'!$N27="",0, COUNTIFS('Project Follow up - Base'!$AC27:$OC27,"&lt;="&amp;10,'Project Follow up - Base'!$AC27:$OC27,"&gt;="&amp;-10,'Project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11">
        <f>IF('Project Follow up - Base'!$N27="",0, COUNTIFS('Project Follow up - Base'!$AC27:$OC27,"&lt;="&amp;10,'Project Follow up - Base'!$AC27:$OC27,"&gt;="&amp;-10,'Project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12" spans="1:40" x14ac:dyDescent="0.2">
      <c r="A12" t="str">
        <f>'Project Follow up - Base'!$B$17</f>
        <v>Studies</v>
      </c>
      <c r="B12" t="str">
        <f>'Project Follow up - Base'!F28</f>
        <v/>
      </c>
      <c r="C12">
        <f>IF('Project Follow up - Base'!$N28="",0, COUNTIFS('Project Follow up - Base'!$AC28:$OC28,"&lt;="&amp;10,'Project Follow up - Base'!$AC28:$OC28,"&gt;="&amp;-10,'Project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12">
        <f>IF('Project Follow up - Base'!$N28="",0, COUNTIFS('Project Follow up - Base'!$AC28:$OC28,"&lt;="&amp;10,'Project Follow up - Base'!$AC28:$OC28,"&gt;="&amp;-10,'Project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12">
        <f>IF('Project Follow up - Base'!$N28="",0, COUNTIFS('Project Follow up - Base'!$AC28:$OC28,"&lt;="&amp;10,'Project Follow up - Base'!$AC28:$OC28,"&gt;="&amp;-10,'Project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12">
        <f>IF('Project Follow up - Base'!$N28="",0, COUNTIFS('Project Follow up - Base'!$AC28:$OC28,"&lt;="&amp;10,'Project Follow up - Base'!$AC28:$OC28,"&gt;="&amp;-10,'Project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12">
        <f>IF('Project Follow up - Base'!$N28="",0, COUNTIFS('Project Follow up - Base'!$AC28:$OC28,"&lt;="&amp;10,'Project Follow up - Base'!$AC28:$OC28,"&gt;="&amp;-10,'Project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12">
        <f>IF('Project Follow up - Base'!$N28="",0, COUNTIFS('Project Follow up - Base'!$AC28:$OC28,"&lt;="&amp;10,'Project Follow up - Base'!$AC28:$OC28,"&gt;="&amp;-10,'Project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12">
        <f>IF('Project Follow up - Base'!$N28="",0, COUNTIFS('Project Follow up - Base'!$AC28:$OC28,"&lt;="&amp;10,'Project Follow up - Base'!$AC28:$OC28,"&gt;="&amp;-10,'Project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12">
        <f>IF('Project Follow up - Base'!$N28="",0, COUNTIFS('Project Follow up - Base'!$AC28:$OC28,"&lt;="&amp;10,'Project Follow up - Base'!$AC28:$OC28,"&gt;="&amp;-10,'Project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12">
        <f>IF('Project Follow up - Base'!$N28="",0, COUNTIFS('Project Follow up - Base'!$AC28:$OC28,"&lt;="&amp;10,'Project Follow up - Base'!$AC28:$OC28,"&gt;="&amp;-10,'Project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12">
        <f>IF('Project Follow up - Base'!$N28="",0, COUNTIFS('Project Follow up - Base'!$AC28:$OC28,"&lt;="&amp;10,'Project Follow up - Base'!$AC28:$OC28,"&gt;="&amp;-10,'Project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12">
        <f>IF('Project Follow up - Base'!$N28="",0, COUNTIFS('Project Follow up - Base'!$AC28:$OC28,"&lt;="&amp;10,'Project Follow up - Base'!$AC28:$OC28,"&gt;="&amp;-10,'Project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12">
        <f>IF('Project Follow up - Base'!$N28="",0, COUNTIFS('Project Follow up - Base'!$AC28:$OC28,"&lt;="&amp;10,'Project Follow up - Base'!$AC28:$OC28,"&gt;="&amp;-10,'Project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12">
        <f>IF('Project Follow up - Base'!$N28="",0, COUNTIFS('Project Follow up - Base'!$AC28:$OC28,"&lt;="&amp;10,'Project Follow up - Base'!$AC28:$OC28,"&gt;="&amp;-10,'Project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12">
        <f>IF('Project Follow up - Base'!$N28="",0, COUNTIFS('Project Follow up - Base'!$AC28:$OC28,"&lt;="&amp;10,'Project Follow up - Base'!$AC28:$OC28,"&gt;="&amp;-10,'Project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12">
        <f>IF('Project Follow up - Base'!$N28="",0, COUNTIFS('Project Follow up - Base'!$AC28:$OC28,"&lt;="&amp;10,'Project Follow up - Base'!$AC28:$OC28,"&gt;="&amp;-10,'Project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12">
        <f>IF('Project Follow up - Base'!$N28="",0, COUNTIFS('Project Follow up - Base'!$AC28:$OC28,"&lt;="&amp;10,'Project Follow up - Base'!$AC28:$OC28,"&gt;="&amp;-10,'Project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12">
        <f>IF('Project Follow up - Base'!$N28="",0, COUNTIFS('Project Follow up - Base'!$AC28:$OC28,"&lt;="&amp;10,'Project Follow up - Base'!$AC28:$OC28,"&gt;="&amp;-10,'Project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12">
        <f>IF('Project Follow up - Base'!$N28="",0, COUNTIFS('Project Follow up - Base'!$AC28:$OC28,"&lt;="&amp;10,'Project Follow up - Base'!$AC28:$OC28,"&gt;="&amp;-10,'Project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12">
        <f>IF('Project Follow up - Base'!$N28="",0, COUNTIFS('Project Follow up - Base'!$AC28:$OC28,"&lt;="&amp;10,'Project Follow up - Base'!$AC28:$OC28,"&gt;="&amp;-10,'Project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12">
        <f>IF('Project Follow up - Base'!$N28="",0, COUNTIFS('Project Follow up - Base'!$AC28:$OC28,"&lt;="&amp;10,'Project Follow up - Base'!$AC28:$OC28,"&gt;="&amp;-10,'Project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12">
        <f>IF('Project Follow up - Base'!$N28="",0, COUNTIFS('Project Follow up - Base'!$AC28:$OC28,"&lt;="&amp;10,'Project Follow up - Base'!$AC28:$OC28,"&gt;="&amp;-10,'Project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12">
        <f>IF('Project Follow up - Base'!$N28="",0, COUNTIFS('Project Follow up - Base'!$AC28:$OC28,"&lt;="&amp;10,'Project Follow up - Base'!$AC28:$OC28,"&gt;="&amp;-10,'Project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12">
        <f>IF('Project Follow up - Base'!$N28="",0, COUNTIFS('Project Follow up - Base'!$AC28:$OC28,"&lt;="&amp;10,'Project Follow up - Base'!$AC28:$OC28,"&gt;="&amp;-10,'Project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12">
        <f>IF('Project Follow up - Base'!$N28="",0, COUNTIFS('Project Follow up - Base'!$AC28:$OC28,"&lt;="&amp;10,'Project Follow up - Base'!$AC28:$OC28,"&gt;="&amp;-10,'Project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12">
        <f>IF('Project Follow up - Base'!$N28="",0, COUNTIFS('Project Follow up - Base'!$AC28:$OC28,"&lt;="&amp;10,'Project Follow up - Base'!$AC28:$OC28,"&gt;="&amp;-10,'Project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12">
        <f>IF('Project Follow up - Base'!$N28="",0, COUNTIFS('Project Follow up - Base'!$AC28:$OC28,"&lt;="&amp;10,'Project Follow up - Base'!$AC28:$OC28,"&gt;="&amp;-10,'Project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12">
        <f>IF('Project Follow up - Base'!$N28="",0, COUNTIFS('Project Follow up - Base'!$AC28:$OC28,"&lt;="&amp;10,'Project Follow up - Base'!$AC28:$OC28,"&gt;="&amp;-10,'Project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12">
        <f>IF('Project Follow up - Base'!$N28="",0, COUNTIFS('Project Follow up - Base'!$AC28:$OC28,"&lt;="&amp;10,'Project Follow up - Base'!$AC28:$OC28,"&gt;="&amp;-10,'Project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12">
        <f>IF('Project Follow up - Base'!$N28="",0, COUNTIFS('Project Follow up - Base'!$AC28:$OC28,"&lt;="&amp;10,'Project Follow up - Base'!$AC28:$OC28,"&gt;="&amp;-10,'Project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12">
        <f>IF('Project Follow up - Base'!$N28="",0, COUNTIFS('Project Follow up - Base'!$AC28:$OC28,"&lt;="&amp;10,'Project Follow up - Base'!$AC28:$OC28,"&gt;="&amp;-10,'Project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12">
        <f>IF('Project Follow up - Base'!$N28="",0, COUNTIFS('Project Follow up - Base'!$AC28:$OC28,"&lt;="&amp;10,'Project Follow up - Base'!$AC28:$OC28,"&gt;="&amp;-10,'Project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12">
        <f>IF('Project Follow up - Base'!$N28="",0, COUNTIFS('Project Follow up - Base'!$AC28:$OC28,"&lt;="&amp;10,'Project Follow up - Base'!$AC28:$OC28,"&gt;="&amp;-10,'Project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12">
        <f>IF('Project Follow up - Base'!$N28="",0, COUNTIFS('Project Follow up - Base'!$AC28:$OC28,"&lt;="&amp;10,'Project Follow up - Base'!$AC28:$OC28,"&gt;="&amp;-10,'Project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12">
        <f>IF('Project Follow up - Base'!$N28="",0, COUNTIFS('Project Follow up - Base'!$AC28:$OC28,"&lt;="&amp;10,'Project Follow up - Base'!$AC28:$OC28,"&gt;="&amp;-10,'Project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12">
        <f>IF('Project Follow up - Base'!$N28="",0, COUNTIFS('Project Follow up - Base'!$AC28:$OC28,"&lt;="&amp;10,'Project Follow up - Base'!$AC28:$OC28,"&gt;="&amp;-10,'Project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12">
        <f>IF('Project Follow up - Base'!$N28="",0, COUNTIFS('Project Follow up - Base'!$AC28:$OC28,"&lt;="&amp;10,'Project Follow up - Base'!$AC28:$OC28,"&gt;="&amp;-10,'Project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13" spans="1:40" x14ac:dyDescent="0.2">
      <c r="A13" t="str">
        <f>'Project Follow up - Base'!$B$17</f>
        <v>Studies</v>
      </c>
      <c r="B13" t="str">
        <f>'Project Follow up - Base'!F29</f>
        <v/>
      </c>
      <c r="C13">
        <f>IF('Project Follow up - Base'!$N29="",0, COUNTIFS('Project Follow up - Base'!$AC29:$OC29,"&lt;="&amp;10,'Project Follow up - Base'!$AC29:$OC29,"&gt;="&amp;-10,'Project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13">
        <f>IF('Project Follow up - Base'!$N29="",0, COUNTIFS('Project Follow up - Base'!$AC29:$OC29,"&lt;="&amp;10,'Project Follow up - Base'!$AC29:$OC29,"&gt;="&amp;-10,'Project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13">
        <f>IF('Project Follow up - Base'!$N29="",0, COUNTIFS('Project Follow up - Base'!$AC29:$OC29,"&lt;="&amp;10,'Project Follow up - Base'!$AC29:$OC29,"&gt;="&amp;-10,'Project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13">
        <f>IF('Project Follow up - Base'!$N29="",0, COUNTIFS('Project Follow up - Base'!$AC29:$OC29,"&lt;="&amp;10,'Project Follow up - Base'!$AC29:$OC29,"&gt;="&amp;-10,'Project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13">
        <f>IF('Project Follow up - Base'!$N29="",0, COUNTIFS('Project Follow up - Base'!$AC29:$OC29,"&lt;="&amp;10,'Project Follow up - Base'!$AC29:$OC29,"&gt;="&amp;-10,'Project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13">
        <f>IF('Project Follow up - Base'!$N29="",0, COUNTIFS('Project Follow up - Base'!$AC29:$OC29,"&lt;="&amp;10,'Project Follow up - Base'!$AC29:$OC29,"&gt;="&amp;-10,'Project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13">
        <f>IF('Project Follow up - Base'!$N29="",0, COUNTIFS('Project Follow up - Base'!$AC29:$OC29,"&lt;="&amp;10,'Project Follow up - Base'!$AC29:$OC29,"&gt;="&amp;-10,'Project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13">
        <f>IF('Project Follow up - Base'!$N29="",0, COUNTIFS('Project Follow up - Base'!$AC29:$OC29,"&lt;="&amp;10,'Project Follow up - Base'!$AC29:$OC29,"&gt;="&amp;-10,'Project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13">
        <f>IF('Project Follow up - Base'!$N29="",0, COUNTIFS('Project Follow up - Base'!$AC29:$OC29,"&lt;="&amp;10,'Project Follow up - Base'!$AC29:$OC29,"&gt;="&amp;-10,'Project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13">
        <f>IF('Project Follow up - Base'!$N29="",0, COUNTIFS('Project Follow up - Base'!$AC29:$OC29,"&lt;="&amp;10,'Project Follow up - Base'!$AC29:$OC29,"&gt;="&amp;-10,'Project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13">
        <f>IF('Project Follow up - Base'!$N29="",0, COUNTIFS('Project Follow up - Base'!$AC29:$OC29,"&lt;="&amp;10,'Project Follow up - Base'!$AC29:$OC29,"&gt;="&amp;-10,'Project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13">
        <f>IF('Project Follow up - Base'!$N29="",0, COUNTIFS('Project Follow up - Base'!$AC29:$OC29,"&lt;="&amp;10,'Project Follow up - Base'!$AC29:$OC29,"&gt;="&amp;-10,'Project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13">
        <f>IF('Project Follow up - Base'!$N29="",0, COUNTIFS('Project Follow up - Base'!$AC29:$OC29,"&lt;="&amp;10,'Project Follow up - Base'!$AC29:$OC29,"&gt;="&amp;-10,'Project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13">
        <f>IF('Project Follow up - Base'!$N29="",0, COUNTIFS('Project Follow up - Base'!$AC29:$OC29,"&lt;="&amp;10,'Project Follow up - Base'!$AC29:$OC29,"&gt;="&amp;-10,'Project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13">
        <f>IF('Project Follow up - Base'!$N29="",0, COUNTIFS('Project Follow up - Base'!$AC29:$OC29,"&lt;="&amp;10,'Project Follow up - Base'!$AC29:$OC29,"&gt;="&amp;-10,'Project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13">
        <f>IF('Project Follow up - Base'!$N29="",0, COUNTIFS('Project Follow up - Base'!$AC29:$OC29,"&lt;="&amp;10,'Project Follow up - Base'!$AC29:$OC29,"&gt;="&amp;-10,'Project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13">
        <f>IF('Project Follow up - Base'!$N29="",0, COUNTIFS('Project Follow up - Base'!$AC29:$OC29,"&lt;="&amp;10,'Project Follow up - Base'!$AC29:$OC29,"&gt;="&amp;-10,'Project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13">
        <f>IF('Project Follow up - Base'!$N29="",0, COUNTIFS('Project Follow up - Base'!$AC29:$OC29,"&lt;="&amp;10,'Project Follow up - Base'!$AC29:$OC29,"&gt;="&amp;-10,'Project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13">
        <f>IF('Project Follow up - Base'!$N29="",0, COUNTIFS('Project Follow up - Base'!$AC29:$OC29,"&lt;="&amp;10,'Project Follow up - Base'!$AC29:$OC29,"&gt;="&amp;-10,'Project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13">
        <f>IF('Project Follow up - Base'!$N29="",0, COUNTIFS('Project Follow up - Base'!$AC29:$OC29,"&lt;="&amp;10,'Project Follow up - Base'!$AC29:$OC29,"&gt;="&amp;-10,'Project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13">
        <f>IF('Project Follow up - Base'!$N29="",0, COUNTIFS('Project Follow up - Base'!$AC29:$OC29,"&lt;="&amp;10,'Project Follow up - Base'!$AC29:$OC29,"&gt;="&amp;-10,'Project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13">
        <f>IF('Project Follow up - Base'!$N29="",0, COUNTIFS('Project Follow up - Base'!$AC29:$OC29,"&lt;="&amp;10,'Project Follow up - Base'!$AC29:$OC29,"&gt;="&amp;-10,'Project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13">
        <f>IF('Project Follow up - Base'!$N29="",0, COUNTIFS('Project Follow up - Base'!$AC29:$OC29,"&lt;="&amp;10,'Project Follow up - Base'!$AC29:$OC29,"&gt;="&amp;-10,'Project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13">
        <f>IF('Project Follow up - Base'!$N29="",0, COUNTIFS('Project Follow up - Base'!$AC29:$OC29,"&lt;="&amp;10,'Project Follow up - Base'!$AC29:$OC29,"&gt;="&amp;-10,'Project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13">
        <f>IF('Project Follow up - Base'!$N29="",0, COUNTIFS('Project Follow up - Base'!$AC29:$OC29,"&lt;="&amp;10,'Project Follow up - Base'!$AC29:$OC29,"&gt;="&amp;-10,'Project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13">
        <f>IF('Project Follow up - Base'!$N29="",0, COUNTIFS('Project Follow up - Base'!$AC29:$OC29,"&lt;="&amp;10,'Project Follow up - Base'!$AC29:$OC29,"&gt;="&amp;-10,'Project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13">
        <f>IF('Project Follow up - Base'!$N29="",0, COUNTIFS('Project Follow up - Base'!$AC29:$OC29,"&lt;="&amp;10,'Project Follow up - Base'!$AC29:$OC29,"&gt;="&amp;-10,'Project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13">
        <f>IF('Project Follow up - Base'!$N29="",0, COUNTIFS('Project Follow up - Base'!$AC29:$OC29,"&lt;="&amp;10,'Project Follow up - Base'!$AC29:$OC29,"&gt;="&amp;-10,'Project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13">
        <f>IF('Project Follow up - Base'!$N29="",0, COUNTIFS('Project Follow up - Base'!$AC29:$OC29,"&lt;="&amp;10,'Project Follow up - Base'!$AC29:$OC29,"&gt;="&amp;-10,'Project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13">
        <f>IF('Project Follow up - Base'!$N29="",0, COUNTIFS('Project Follow up - Base'!$AC29:$OC29,"&lt;="&amp;10,'Project Follow up - Base'!$AC29:$OC29,"&gt;="&amp;-10,'Project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13">
        <f>IF('Project Follow up - Base'!$N29="",0, COUNTIFS('Project Follow up - Base'!$AC29:$OC29,"&lt;="&amp;10,'Project Follow up - Base'!$AC29:$OC29,"&gt;="&amp;-10,'Project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13">
        <f>IF('Project Follow up - Base'!$N29="",0, COUNTIFS('Project Follow up - Base'!$AC29:$OC29,"&lt;="&amp;10,'Project Follow up - Base'!$AC29:$OC29,"&gt;="&amp;-10,'Project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13">
        <f>IF('Project Follow up - Base'!$N29="",0, COUNTIFS('Project Follow up - Base'!$AC29:$OC29,"&lt;="&amp;10,'Project Follow up - Base'!$AC29:$OC29,"&gt;="&amp;-10,'Project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13">
        <f>IF('Project Follow up - Base'!$N29="",0, COUNTIFS('Project Follow up - Base'!$AC29:$OC29,"&lt;="&amp;10,'Project Follow up - Base'!$AC29:$OC29,"&gt;="&amp;-10,'Project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13">
        <f>IF('Project Follow up - Base'!$N29="",0, COUNTIFS('Project Follow up - Base'!$AC29:$OC29,"&lt;="&amp;10,'Project Follow up - Base'!$AC29:$OC29,"&gt;="&amp;-10,'Project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13">
        <f>IF('Project Follow up - Base'!$N29="",0, COUNTIFS('Project Follow up - Base'!$AC29:$OC29,"&lt;="&amp;10,'Project Follow up - Base'!$AC29:$OC29,"&gt;="&amp;-10,'Project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14" spans="1:40" x14ac:dyDescent="0.2">
      <c r="A14" t="str">
        <f>'Project Follow up - Base'!$B$17</f>
        <v>Studies</v>
      </c>
      <c r="B14" t="str">
        <f>'Project Follow up - Base'!F30</f>
        <v/>
      </c>
      <c r="C14">
        <f>IF('Project Follow up - Base'!$N30="",0, COUNTIFS('Project Follow up - Base'!$AC30:$OC30,"&lt;="&amp;10,'Project Follow up - Base'!$AC30:$OC30,"&gt;="&amp;-10,'Project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14">
        <f>IF('Project Follow up - Base'!$N30="",0, COUNTIFS('Project Follow up - Base'!$AC30:$OC30,"&lt;="&amp;10,'Project Follow up - Base'!$AC30:$OC30,"&gt;="&amp;-10,'Project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14">
        <f>IF('Project Follow up - Base'!$N30="",0, COUNTIFS('Project Follow up - Base'!$AC30:$OC30,"&lt;="&amp;10,'Project Follow up - Base'!$AC30:$OC30,"&gt;="&amp;-10,'Project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14">
        <f>IF('Project Follow up - Base'!$N30="",0, COUNTIFS('Project Follow up - Base'!$AC30:$OC30,"&lt;="&amp;10,'Project Follow up - Base'!$AC30:$OC30,"&gt;="&amp;-10,'Project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14">
        <f>IF('Project Follow up - Base'!$N30="",0, COUNTIFS('Project Follow up - Base'!$AC30:$OC30,"&lt;="&amp;10,'Project Follow up - Base'!$AC30:$OC30,"&gt;="&amp;-10,'Project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14">
        <f>IF('Project Follow up - Base'!$N30="",0, COUNTIFS('Project Follow up - Base'!$AC30:$OC30,"&lt;="&amp;10,'Project Follow up - Base'!$AC30:$OC30,"&gt;="&amp;-10,'Project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14">
        <f>IF('Project Follow up - Base'!$N30="",0, COUNTIFS('Project Follow up - Base'!$AC30:$OC30,"&lt;="&amp;10,'Project Follow up - Base'!$AC30:$OC30,"&gt;="&amp;-10,'Project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14">
        <f>IF('Project Follow up - Base'!$N30="",0, COUNTIFS('Project Follow up - Base'!$AC30:$OC30,"&lt;="&amp;10,'Project Follow up - Base'!$AC30:$OC30,"&gt;="&amp;-10,'Project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14">
        <f>IF('Project Follow up - Base'!$N30="",0, COUNTIFS('Project Follow up - Base'!$AC30:$OC30,"&lt;="&amp;10,'Project Follow up - Base'!$AC30:$OC30,"&gt;="&amp;-10,'Project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14">
        <f>IF('Project Follow up - Base'!$N30="",0, COUNTIFS('Project Follow up - Base'!$AC30:$OC30,"&lt;="&amp;10,'Project Follow up - Base'!$AC30:$OC30,"&gt;="&amp;-10,'Project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14">
        <f>IF('Project Follow up - Base'!$N30="",0, COUNTIFS('Project Follow up - Base'!$AC30:$OC30,"&lt;="&amp;10,'Project Follow up - Base'!$AC30:$OC30,"&gt;="&amp;-10,'Project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14">
        <f>IF('Project Follow up - Base'!$N30="",0, COUNTIFS('Project Follow up - Base'!$AC30:$OC30,"&lt;="&amp;10,'Project Follow up - Base'!$AC30:$OC30,"&gt;="&amp;-10,'Project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14">
        <f>IF('Project Follow up - Base'!$N30="",0, COUNTIFS('Project Follow up - Base'!$AC30:$OC30,"&lt;="&amp;10,'Project Follow up - Base'!$AC30:$OC30,"&gt;="&amp;-10,'Project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14">
        <f>IF('Project Follow up - Base'!$N30="",0, COUNTIFS('Project Follow up - Base'!$AC30:$OC30,"&lt;="&amp;10,'Project Follow up - Base'!$AC30:$OC30,"&gt;="&amp;-10,'Project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14">
        <f>IF('Project Follow up - Base'!$N30="",0, COUNTIFS('Project Follow up - Base'!$AC30:$OC30,"&lt;="&amp;10,'Project Follow up - Base'!$AC30:$OC30,"&gt;="&amp;-10,'Project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14">
        <f>IF('Project Follow up - Base'!$N30="",0, COUNTIFS('Project Follow up - Base'!$AC30:$OC30,"&lt;="&amp;10,'Project Follow up - Base'!$AC30:$OC30,"&gt;="&amp;-10,'Project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14">
        <f>IF('Project Follow up - Base'!$N30="",0, COUNTIFS('Project Follow up - Base'!$AC30:$OC30,"&lt;="&amp;10,'Project Follow up - Base'!$AC30:$OC30,"&gt;="&amp;-10,'Project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14">
        <f>IF('Project Follow up - Base'!$N30="",0, COUNTIFS('Project Follow up - Base'!$AC30:$OC30,"&lt;="&amp;10,'Project Follow up - Base'!$AC30:$OC30,"&gt;="&amp;-10,'Project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14">
        <f>IF('Project Follow up - Base'!$N30="",0, COUNTIFS('Project Follow up - Base'!$AC30:$OC30,"&lt;="&amp;10,'Project Follow up - Base'!$AC30:$OC30,"&gt;="&amp;-10,'Project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14">
        <f>IF('Project Follow up - Base'!$N30="",0, COUNTIFS('Project Follow up - Base'!$AC30:$OC30,"&lt;="&amp;10,'Project Follow up - Base'!$AC30:$OC30,"&gt;="&amp;-10,'Project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14">
        <f>IF('Project Follow up - Base'!$N30="",0, COUNTIFS('Project Follow up - Base'!$AC30:$OC30,"&lt;="&amp;10,'Project Follow up - Base'!$AC30:$OC30,"&gt;="&amp;-10,'Project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14">
        <f>IF('Project Follow up - Base'!$N30="",0, COUNTIFS('Project Follow up - Base'!$AC30:$OC30,"&lt;="&amp;10,'Project Follow up - Base'!$AC30:$OC30,"&gt;="&amp;-10,'Project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14">
        <f>IF('Project Follow up - Base'!$N30="",0, COUNTIFS('Project Follow up - Base'!$AC30:$OC30,"&lt;="&amp;10,'Project Follow up - Base'!$AC30:$OC30,"&gt;="&amp;-10,'Project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14">
        <f>IF('Project Follow up - Base'!$N30="",0, COUNTIFS('Project Follow up - Base'!$AC30:$OC30,"&lt;="&amp;10,'Project Follow up - Base'!$AC30:$OC30,"&gt;="&amp;-10,'Project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14">
        <f>IF('Project Follow up - Base'!$N30="",0, COUNTIFS('Project Follow up - Base'!$AC30:$OC30,"&lt;="&amp;10,'Project Follow up - Base'!$AC30:$OC30,"&gt;="&amp;-10,'Project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14">
        <f>IF('Project Follow up - Base'!$N30="",0, COUNTIFS('Project Follow up - Base'!$AC30:$OC30,"&lt;="&amp;10,'Project Follow up - Base'!$AC30:$OC30,"&gt;="&amp;-10,'Project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14">
        <f>IF('Project Follow up - Base'!$N30="",0, COUNTIFS('Project Follow up - Base'!$AC30:$OC30,"&lt;="&amp;10,'Project Follow up - Base'!$AC30:$OC30,"&gt;="&amp;-10,'Project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14">
        <f>IF('Project Follow up - Base'!$N30="",0, COUNTIFS('Project Follow up - Base'!$AC30:$OC30,"&lt;="&amp;10,'Project Follow up - Base'!$AC30:$OC30,"&gt;="&amp;-10,'Project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14">
        <f>IF('Project Follow up - Base'!$N30="",0, COUNTIFS('Project Follow up - Base'!$AC30:$OC30,"&lt;="&amp;10,'Project Follow up - Base'!$AC30:$OC30,"&gt;="&amp;-10,'Project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14">
        <f>IF('Project Follow up - Base'!$N30="",0, COUNTIFS('Project Follow up - Base'!$AC30:$OC30,"&lt;="&amp;10,'Project Follow up - Base'!$AC30:$OC30,"&gt;="&amp;-10,'Project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14">
        <f>IF('Project Follow up - Base'!$N30="",0, COUNTIFS('Project Follow up - Base'!$AC30:$OC30,"&lt;="&amp;10,'Project Follow up - Base'!$AC30:$OC30,"&gt;="&amp;-10,'Project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14">
        <f>IF('Project Follow up - Base'!$N30="",0, COUNTIFS('Project Follow up - Base'!$AC30:$OC30,"&lt;="&amp;10,'Project Follow up - Base'!$AC30:$OC30,"&gt;="&amp;-10,'Project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14">
        <f>IF('Project Follow up - Base'!$N30="",0, COUNTIFS('Project Follow up - Base'!$AC30:$OC30,"&lt;="&amp;10,'Project Follow up - Base'!$AC30:$OC30,"&gt;="&amp;-10,'Project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14">
        <f>IF('Project Follow up - Base'!$N30="",0, COUNTIFS('Project Follow up - Base'!$AC30:$OC30,"&lt;="&amp;10,'Project Follow up - Base'!$AC30:$OC30,"&gt;="&amp;-10,'Project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14">
        <f>IF('Project Follow up - Base'!$N30="",0, COUNTIFS('Project Follow up - Base'!$AC30:$OC30,"&lt;="&amp;10,'Project Follow up - Base'!$AC30:$OC30,"&gt;="&amp;-10,'Project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14">
        <f>IF('Project Follow up - Base'!$N30="",0, COUNTIFS('Project Follow up - Base'!$AC30:$OC30,"&lt;="&amp;10,'Project Follow up - Base'!$AC30:$OC30,"&gt;="&amp;-10,'Project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15" spans="1:40" x14ac:dyDescent="0.2">
      <c r="A15" t="str">
        <f>'Project Follow up - Base'!$B$17</f>
        <v>Studies</v>
      </c>
      <c r="B15" t="str">
        <f>'Project Follow up - Base'!F31</f>
        <v/>
      </c>
      <c r="C15">
        <f>IF('Project Follow up - Base'!$N31="",0, COUNTIFS('Project Follow up - Base'!$AC31:$OC31,"&lt;="&amp;10,'Project Follow up - Base'!$AC31:$OC31,"&gt;="&amp;-10,'Project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15">
        <f>IF('Project Follow up - Base'!$N31="",0, COUNTIFS('Project Follow up - Base'!$AC31:$OC31,"&lt;="&amp;10,'Project Follow up - Base'!$AC31:$OC31,"&gt;="&amp;-10,'Project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15">
        <f>IF('Project Follow up - Base'!$N31="",0, COUNTIFS('Project Follow up - Base'!$AC31:$OC31,"&lt;="&amp;10,'Project Follow up - Base'!$AC31:$OC31,"&gt;="&amp;-10,'Project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15">
        <f>IF('Project Follow up - Base'!$N31="",0, COUNTIFS('Project Follow up - Base'!$AC31:$OC31,"&lt;="&amp;10,'Project Follow up - Base'!$AC31:$OC31,"&gt;="&amp;-10,'Project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15">
        <f>IF('Project Follow up - Base'!$N31="",0, COUNTIFS('Project Follow up - Base'!$AC31:$OC31,"&lt;="&amp;10,'Project Follow up - Base'!$AC31:$OC31,"&gt;="&amp;-10,'Project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15">
        <f>IF('Project Follow up - Base'!$N31="",0, COUNTIFS('Project Follow up - Base'!$AC31:$OC31,"&lt;="&amp;10,'Project Follow up - Base'!$AC31:$OC31,"&gt;="&amp;-10,'Project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15">
        <f>IF('Project Follow up - Base'!$N31="",0, COUNTIFS('Project Follow up - Base'!$AC31:$OC31,"&lt;="&amp;10,'Project Follow up - Base'!$AC31:$OC31,"&gt;="&amp;-10,'Project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15">
        <f>IF('Project Follow up - Base'!$N31="",0, COUNTIFS('Project Follow up - Base'!$AC31:$OC31,"&lt;="&amp;10,'Project Follow up - Base'!$AC31:$OC31,"&gt;="&amp;-10,'Project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15">
        <f>IF('Project Follow up - Base'!$N31="",0, COUNTIFS('Project Follow up - Base'!$AC31:$OC31,"&lt;="&amp;10,'Project Follow up - Base'!$AC31:$OC31,"&gt;="&amp;-10,'Project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15">
        <f>IF('Project Follow up - Base'!$N31="",0, COUNTIFS('Project Follow up - Base'!$AC31:$OC31,"&lt;="&amp;10,'Project Follow up - Base'!$AC31:$OC31,"&gt;="&amp;-10,'Project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15">
        <f>IF('Project Follow up - Base'!$N31="",0, COUNTIFS('Project Follow up - Base'!$AC31:$OC31,"&lt;="&amp;10,'Project Follow up - Base'!$AC31:$OC31,"&gt;="&amp;-10,'Project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15">
        <f>IF('Project Follow up - Base'!$N31="",0, COUNTIFS('Project Follow up - Base'!$AC31:$OC31,"&lt;="&amp;10,'Project Follow up - Base'!$AC31:$OC31,"&gt;="&amp;-10,'Project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15">
        <f>IF('Project Follow up - Base'!$N31="",0, COUNTIFS('Project Follow up - Base'!$AC31:$OC31,"&lt;="&amp;10,'Project Follow up - Base'!$AC31:$OC31,"&gt;="&amp;-10,'Project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15">
        <f>IF('Project Follow up - Base'!$N31="",0, COUNTIFS('Project Follow up - Base'!$AC31:$OC31,"&lt;="&amp;10,'Project Follow up - Base'!$AC31:$OC31,"&gt;="&amp;-10,'Project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15">
        <f>IF('Project Follow up - Base'!$N31="",0, COUNTIFS('Project Follow up - Base'!$AC31:$OC31,"&lt;="&amp;10,'Project Follow up - Base'!$AC31:$OC31,"&gt;="&amp;-10,'Project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15">
        <f>IF('Project Follow up - Base'!$N31="",0, COUNTIFS('Project Follow up - Base'!$AC31:$OC31,"&lt;="&amp;10,'Project Follow up - Base'!$AC31:$OC31,"&gt;="&amp;-10,'Project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15">
        <f>IF('Project Follow up - Base'!$N31="",0, COUNTIFS('Project Follow up - Base'!$AC31:$OC31,"&lt;="&amp;10,'Project Follow up - Base'!$AC31:$OC31,"&gt;="&amp;-10,'Project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15">
        <f>IF('Project Follow up - Base'!$N31="",0, COUNTIFS('Project Follow up - Base'!$AC31:$OC31,"&lt;="&amp;10,'Project Follow up - Base'!$AC31:$OC31,"&gt;="&amp;-10,'Project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15">
        <f>IF('Project Follow up - Base'!$N31="",0, COUNTIFS('Project Follow up - Base'!$AC31:$OC31,"&lt;="&amp;10,'Project Follow up - Base'!$AC31:$OC31,"&gt;="&amp;-10,'Project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15">
        <f>IF('Project Follow up - Base'!$N31="",0, COUNTIFS('Project Follow up - Base'!$AC31:$OC31,"&lt;="&amp;10,'Project Follow up - Base'!$AC31:$OC31,"&gt;="&amp;-10,'Project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15">
        <f>IF('Project Follow up - Base'!$N31="",0, COUNTIFS('Project Follow up - Base'!$AC31:$OC31,"&lt;="&amp;10,'Project Follow up - Base'!$AC31:$OC31,"&gt;="&amp;-10,'Project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15">
        <f>IF('Project Follow up - Base'!$N31="",0, COUNTIFS('Project Follow up - Base'!$AC31:$OC31,"&lt;="&amp;10,'Project Follow up - Base'!$AC31:$OC31,"&gt;="&amp;-10,'Project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15">
        <f>IF('Project Follow up - Base'!$N31="",0, COUNTIFS('Project Follow up - Base'!$AC31:$OC31,"&lt;="&amp;10,'Project Follow up - Base'!$AC31:$OC31,"&gt;="&amp;-10,'Project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15">
        <f>IF('Project Follow up - Base'!$N31="",0, COUNTIFS('Project Follow up - Base'!$AC31:$OC31,"&lt;="&amp;10,'Project Follow up - Base'!$AC31:$OC31,"&gt;="&amp;-10,'Project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15">
        <f>IF('Project Follow up - Base'!$N31="",0, COUNTIFS('Project Follow up - Base'!$AC31:$OC31,"&lt;="&amp;10,'Project Follow up - Base'!$AC31:$OC31,"&gt;="&amp;-10,'Project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15">
        <f>IF('Project Follow up - Base'!$N31="",0, COUNTIFS('Project Follow up - Base'!$AC31:$OC31,"&lt;="&amp;10,'Project Follow up - Base'!$AC31:$OC31,"&gt;="&amp;-10,'Project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15">
        <f>IF('Project Follow up - Base'!$N31="",0, COUNTIFS('Project Follow up - Base'!$AC31:$OC31,"&lt;="&amp;10,'Project Follow up - Base'!$AC31:$OC31,"&gt;="&amp;-10,'Project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15">
        <f>IF('Project Follow up - Base'!$N31="",0, COUNTIFS('Project Follow up - Base'!$AC31:$OC31,"&lt;="&amp;10,'Project Follow up - Base'!$AC31:$OC31,"&gt;="&amp;-10,'Project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15">
        <f>IF('Project Follow up - Base'!$N31="",0, COUNTIFS('Project Follow up - Base'!$AC31:$OC31,"&lt;="&amp;10,'Project Follow up - Base'!$AC31:$OC31,"&gt;="&amp;-10,'Project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15">
        <f>IF('Project Follow up - Base'!$N31="",0, COUNTIFS('Project Follow up - Base'!$AC31:$OC31,"&lt;="&amp;10,'Project Follow up - Base'!$AC31:$OC31,"&gt;="&amp;-10,'Project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15">
        <f>IF('Project Follow up - Base'!$N31="",0, COUNTIFS('Project Follow up - Base'!$AC31:$OC31,"&lt;="&amp;10,'Project Follow up - Base'!$AC31:$OC31,"&gt;="&amp;-10,'Project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15">
        <f>IF('Project Follow up - Base'!$N31="",0, COUNTIFS('Project Follow up - Base'!$AC31:$OC31,"&lt;="&amp;10,'Project Follow up - Base'!$AC31:$OC31,"&gt;="&amp;-10,'Project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15">
        <f>IF('Project Follow up - Base'!$N31="",0, COUNTIFS('Project Follow up - Base'!$AC31:$OC31,"&lt;="&amp;10,'Project Follow up - Base'!$AC31:$OC31,"&gt;="&amp;-10,'Project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15">
        <f>IF('Project Follow up - Base'!$N31="",0, COUNTIFS('Project Follow up - Base'!$AC31:$OC31,"&lt;="&amp;10,'Project Follow up - Base'!$AC31:$OC31,"&gt;="&amp;-10,'Project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15">
        <f>IF('Project Follow up - Base'!$N31="",0, COUNTIFS('Project Follow up - Base'!$AC31:$OC31,"&lt;="&amp;10,'Project Follow up - Base'!$AC31:$OC31,"&gt;="&amp;-10,'Project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15">
        <f>IF('Project Follow up - Base'!$N31="",0, COUNTIFS('Project Follow up - Base'!$AC31:$OC31,"&lt;="&amp;10,'Project Follow up - Base'!$AC31:$OC31,"&gt;="&amp;-10,'Project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16" spans="1:40" x14ac:dyDescent="0.2">
      <c r="A16" t="str">
        <f>'Project Follow up - Base'!$B$17</f>
        <v>Studies</v>
      </c>
      <c r="B16" t="str">
        <f>'Project Follow up - Base'!F32</f>
        <v/>
      </c>
      <c r="C16">
        <f>IF('Project Follow up - Base'!$N32="",0, COUNTIFS('Project Follow up - Base'!$AC32:$OC32,"&lt;="&amp;10,'Project Follow up - Base'!$AC32:$OC32,"&gt;="&amp;-10,'Project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16">
        <f>IF('Project Follow up - Base'!$N32="",0, COUNTIFS('Project Follow up - Base'!$AC32:$OC32,"&lt;="&amp;10,'Project Follow up - Base'!$AC32:$OC32,"&gt;="&amp;-10,'Project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16">
        <f>IF('Project Follow up - Base'!$N32="",0, COUNTIFS('Project Follow up - Base'!$AC32:$OC32,"&lt;="&amp;10,'Project Follow up - Base'!$AC32:$OC32,"&gt;="&amp;-10,'Project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16">
        <f>IF('Project Follow up - Base'!$N32="",0, COUNTIFS('Project Follow up - Base'!$AC32:$OC32,"&lt;="&amp;10,'Project Follow up - Base'!$AC32:$OC32,"&gt;="&amp;-10,'Project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16">
        <f>IF('Project Follow up - Base'!$N32="",0, COUNTIFS('Project Follow up - Base'!$AC32:$OC32,"&lt;="&amp;10,'Project Follow up - Base'!$AC32:$OC32,"&gt;="&amp;-10,'Project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16">
        <f>IF('Project Follow up - Base'!$N32="",0, COUNTIFS('Project Follow up - Base'!$AC32:$OC32,"&lt;="&amp;10,'Project Follow up - Base'!$AC32:$OC32,"&gt;="&amp;-10,'Project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16">
        <f>IF('Project Follow up - Base'!$N32="",0, COUNTIFS('Project Follow up - Base'!$AC32:$OC32,"&lt;="&amp;10,'Project Follow up - Base'!$AC32:$OC32,"&gt;="&amp;-10,'Project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16">
        <f>IF('Project Follow up - Base'!$N32="",0, COUNTIFS('Project Follow up - Base'!$AC32:$OC32,"&lt;="&amp;10,'Project Follow up - Base'!$AC32:$OC32,"&gt;="&amp;-10,'Project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16">
        <f>IF('Project Follow up - Base'!$N32="",0, COUNTIFS('Project Follow up - Base'!$AC32:$OC32,"&lt;="&amp;10,'Project Follow up - Base'!$AC32:$OC32,"&gt;="&amp;-10,'Project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16">
        <f>IF('Project Follow up - Base'!$N32="",0, COUNTIFS('Project Follow up - Base'!$AC32:$OC32,"&lt;="&amp;10,'Project Follow up - Base'!$AC32:$OC32,"&gt;="&amp;-10,'Project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16">
        <f>IF('Project Follow up - Base'!$N32="",0, COUNTIFS('Project Follow up - Base'!$AC32:$OC32,"&lt;="&amp;10,'Project Follow up - Base'!$AC32:$OC32,"&gt;="&amp;-10,'Project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16">
        <f>IF('Project Follow up - Base'!$N32="",0, COUNTIFS('Project Follow up - Base'!$AC32:$OC32,"&lt;="&amp;10,'Project Follow up - Base'!$AC32:$OC32,"&gt;="&amp;-10,'Project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16">
        <f>IF('Project Follow up - Base'!$N32="",0, COUNTIFS('Project Follow up - Base'!$AC32:$OC32,"&lt;="&amp;10,'Project Follow up - Base'!$AC32:$OC32,"&gt;="&amp;-10,'Project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16">
        <f>IF('Project Follow up - Base'!$N32="",0, COUNTIFS('Project Follow up - Base'!$AC32:$OC32,"&lt;="&amp;10,'Project Follow up - Base'!$AC32:$OC32,"&gt;="&amp;-10,'Project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16">
        <f>IF('Project Follow up - Base'!$N32="",0, COUNTIFS('Project Follow up - Base'!$AC32:$OC32,"&lt;="&amp;10,'Project Follow up - Base'!$AC32:$OC32,"&gt;="&amp;-10,'Project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16">
        <f>IF('Project Follow up - Base'!$N32="",0, COUNTIFS('Project Follow up - Base'!$AC32:$OC32,"&lt;="&amp;10,'Project Follow up - Base'!$AC32:$OC32,"&gt;="&amp;-10,'Project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16">
        <f>IF('Project Follow up - Base'!$N32="",0, COUNTIFS('Project Follow up - Base'!$AC32:$OC32,"&lt;="&amp;10,'Project Follow up - Base'!$AC32:$OC32,"&gt;="&amp;-10,'Project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16">
        <f>IF('Project Follow up - Base'!$N32="",0, COUNTIFS('Project Follow up - Base'!$AC32:$OC32,"&lt;="&amp;10,'Project Follow up - Base'!$AC32:$OC32,"&gt;="&amp;-10,'Project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16">
        <f>IF('Project Follow up - Base'!$N32="",0, COUNTIFS('Project Follow up - Base'!$AC32:$OC32,"&lt;="&amp;10,'Project Follow up - Base'!$AC32:$OC32,"&gt;="&amp;-10,'Project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16">
        <f>IF('Project Follow up - Base'!$N32="",0, COUNTIFS('Project Follow up - Base'!$AC32:$OC32,"&lt;="&amp;10,'Project Follow up - Base'!$AC32:$OC32,"&gt;="&amp;-10,'Project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16">
        <f>IF('Project Follow up - Base'!$N32="",0, COUNTIFS('Project Follow up - Base'!$AC32:$OC32,"&lt;="&amp;10,'Project Follow up - Base'!$AC32:$OC32,"&gt;="&amp;-10,'Project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16">
        <f>IF('Project Follow up - Base'!$N32="",0, COUNTIFS('Project Follow up - Base'!$AC32:$OC32,"&lt;="&amp;10,'Project Follow up - Base'!$AC32:$OC32,"&gt;="&amp;-10,'Project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16">
        <f>IF('Project Follow up - Base'!$N32="",0, COUNTIFS('Project Follow up - Base'!$AC32:$OC32,"&lt;="&amp;10,'Project Follow up - Base'!$AC32:$OC32,"&gt;="&amp;-10,'Project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16">
        <f>IF('Project Follow up - Base'!$N32="",0, COUNTIFS('Project Follow up - Base'!$AC32:$OC32,"&lt;="&amp;10,'Project Follow up - Base'!$AC32:$OC32,"&gt;="&amp;-10,'Project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16">
        <f>IF('Project Follow up - Base'!$N32="",0, COUNTIFS('Project Follow up - Base'!$AC32:$OC32,"&lt;="&amp;10,'Project Follow up - Base'!$AC32:$OC32,"&gt;="&amp;-10,'Project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16">
        <f>IF('Project Follow up - Base'!$N32="",0, COUNTIFS('Project Follow up - Base'!$AC32:$OC32,"&lt;="&amp;10,'Project Follow up - Base'!$AC32:$OC32,"&gt;="&amp;-10,'Project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16">
        <f>IF('Project Follow up - Base'!$N32="",0, COUNTIFS('Project Follow up - Base'!$AC32:$OC32,"&lt;="&amp;10,'Project Follow up - Base'!$AC32:$OC32,"&gt;="&amp;-10,'Project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16">
        <f>IF('Project Follow up - Base'!$N32="",0, COUNTIFS('Project Follow up - Base'!$AC32:$OC32,"&lt;="&amp;10,'Project Follow up - Base'!$AC32:$OC32,"&gt;="&amp;-10,'Project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16">
        <f>IF('Project Follow up - Base'!$N32="",0, COUNTIFS('Project Follow up - Base'!$AC32:$OC32,"&lt;="&amp;10,'Project Follow up - Base'!$AC32:$OC32,"&gt;="&amp;-10,'Project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16">
        <f>IF('Project Follow up - Base'!$N32="",0, COUNTIFS('Project Follow up - Base'!$AC32:$OC32,"&lt;="&amp;10,'Project Follow up - Base'!$AC32:$OC32,"&gt;="&amp;-10,'Project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16">
        <f>IF('Project Follow up - Base'!$N32="",0, COUNTIFS('Project Follow up - Base'!$AC32:$OC32,"&lt;="&amp;10,'Project Follow up - Base'!$AC32:$OC32,"&gt;="&amp;-10,'Project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16">
        <f>IF('Project Follow up - Base'!$N32="",0, COUNTIFS('Project Follow up - Base'!$AC32:$OC32,"&lt;="&amp;10,'Project Follow up - Base'!$AC32:$OC32,"&gt;="&amp;-10,'Project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16">
        <f>IF('Project Follow up - Base'!$N32="",0, COUNTIFS('Project Follow up - Base'!$AC32:$OC32,"&lt;="&amp;10,'Project Follow up - Base'!$AC32:$OC32,"&gt;="&amp;-10,'Project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16">
        <f>IF('Project Follow up - Base'!$N32="",0, COUNTIFS('Project Follow up - Base'!$AC32:$OC32,"&lt;="&amp;10,'Project Follow up - Base'!$AC32:$OC32,"&gt;="&amp;-10,'Project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16">
        <f>IF('Project Follow up - Base'!$N32="",0, COUNTIFS('Project Follow up - Base'!$AC32:$OC32,"&lt;="&amp;10,'Project Follow up - Base'!$AC32:$OC32,"&gt;="&amp;-10,'Project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16">
        <f>IF('Project Follow up - Base'!$N32="",0, COUNTIFS('Project Follow up - Base'!$AC32:$OC32,"&lt;="&amp;10,'Project Follow up - Base'!$AC32:$OC32,"&gt;="&amp;-10,'Project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17" spans="1:38" x14ac:dyDescent="0.2">
      <c r="A17" t="str">
        <f>'Project Follow up - Base'!$B$17</f>
        <v>Studies</v>
      </c>
      <c r="B17" t="str">
        <f>'Project Follow up - Base'!F33</f>
        <v/>
      </c>
      <c r="C17">
        <f>IF('Project Follow up - Base'!$N33="",0, COUNTIFS('Project Follow up - Base'!$AC33:$OC33,"&lt;="&amp;10,'Project Follow up - Base'!$AC33:$OC33,"&gt;="&amp;-10,'Project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17">
        <f>IF('Project Follow up - Base'!$N33="",0, COUNTIFS('Project Follow up - Base'!$AC33:$OC33,"&lt;="&amp;10,'Project Follow up - Base'!$AC33:$OC33,"&gt;="&amp;-10,'Project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17">
        <f>IF('Project Follow up - Base'!$N33="",0, COUNTIFS('Project Follow up - Base'!$AC33:$OC33,"&lt;="&amp;10,'Project Follow up - Base'!$AC33:$OC33,"&gt;="&amp;-10,'Project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17">
        <f>IF('Project Follow up - Base'!$N33="",0, COUNTIFS('Project Follow up - Base'!$AC33:$OC33,"&lt;="&amp;10,'Project Follow up - Base'!$AC33:$OC33,"&gt;="&amp;-10,'Project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17">
        <f>IF('Project Follow up - Base'!$N33="",0, COUNTIFS('Project Follow up - Base'!$AC33:$OC33,"&lt;="&amp;10,'Project Follow up - Base'!$AC33:$OC33,"&gt;="&amp;-10,'Project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17">
        <f>IF('Project Follow up - Base'!$N33="",0, COUNTIFS('Project Follow up - Base'!$AC33:$OC33,"&lt;="&amp;10,'Project Follow up - Base'!$AC33:$OC33,"&gt;="&amp;-10,'Project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17">
        <f>IF('Project Follow up - Base'!$N33="",0, COUNTIFS('Project Follow up - Base'!$AC33:$OC33,"&lt;="&amp;10,'Project Follow up - Base'!$AC33:$OC33,"&gt;="&amp;-10,'Project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17">
        <f>IF('Project Follow up - Base'!$N33="",0, COUNTIFS('Project Follow up - Base'!$AC33:$OC33,"&lt;="&amp;10,'Project Follow up - Base'!$AC33:$OC33,"&gt;="&amp;-10,'Project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17">
        <f>IF('Project Follow up - Base'!$N33="",0, COUNTIFS('Project Follow up - Base'!$AC33:$OC33,"&lt;="&amp;10,'Project Follow up - Base'!$AC33:$OC33,"&gt;="&amp;-10,'Project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17">
        <f>IF('Project Follow up - Base'!$N33="",0, COUNTIFS('Project Follow up - Base'!$AC33:$OC33,"&lt;="&amp;10,'Project Follow up - Base'!$AC33:$OC33,"&gt;="&amp;-10,'Project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17">
        <f>IF('Project Follow up - Base'!$N33="",0, COUNTIFS('Project Follow up - Base'!$AC33:$OC33,"&lt;="&amp;10,'Project Follow up - Base'!$AC33:$OC33,"&gt;="&amp;-10,'Project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17">
        <f>IF('Project Follow up - Base'!$N33="",0, COUNTIFS('Project Follow up - Base'!$AC33:$OC33,"&lt;="&amp;10,'Project Follow up - Base'!$AC33:$OC33,"&gt;="&amp;-10,'Project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17">
        <f>IF('Project Follow up - Base'!$N33="",0, COUNTIFS('Project Follow up - Base'!$AC33:$OC33,"&lt;="&amp;10,'Project Follow up - Base'!$AC33:$OC33,"&gt;="&amp;-10,'Project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17">
        <f>IF('Project Follow up - Base'!$N33="",0, COUNTIFS('Project Follow up - Base'!$AC33:$OC33,"&lt;="&amp;10,'Project Follow up - Base'!$AC33:$OC33,"&gt;="&amp;-10,'Project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17">
        <f>IF('Project Follow up - Base'!$N33="",0, COUNTIFS('Project Follow up - Base'!$AC33:$OC33,"&lt;="&amp;10,'Project Follow up - Base'!$AC33:$OC33,"&gt;="&amp;-10,'Project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17">
        <f>IF('Project Follow up - Base'!$N33="",0, COUNTIFS('Project Follow up - Base'!$AC33:$OC33,"&lt;="&amp;10,'Project Follow up - Base'!$AC33:$OC33,"&gt;="&amp;-10,'Project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17">
        <f>IF('Project Follow up - Base'!$N33="",0, COUNTIFS('Project Follow up - Base'!$AC33:$OC33,"&lt;="&amp;10,'Project Follow up - Base'!$AC33:$OC33,"&gt;="&amp;-10,'Project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17">
        <f>IF('Project Follow up - Base'!$N33="",0, COUNTIFS('Project Follow up - Base'!$AC33:$OC33,"&lt;="&amp;10,'Project Follow up - Base'!$AC33:$OC33,"&gt;="&amp;-10,'Project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17">
        <f>IF('Project Follow up - Base'!$N33="",0, COUNTIFS('Project Follow up - Base'!$AC33:$OC33,"&lt;="&amp;10,'Project Follow up - Base'!$AC33:$OC33,"&gt;="&amp;-10,'Project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17">
        <f>IF('Project Follow up - Base'!$N33="",0, COUNTIFS('Project Follow up - Base'!$AC33:$OC33,"&lt;="&amp;10,'Project Follow up - Base'!$AC33:$OC33,"&gt;="&amp;-10,'Project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17">
        <f>IF('Project Follow up - Base'!$N33="",0, COUNTIFS('Project Follow up - Base'!$AC33:$OC33,"&lt;="&amp;10,'Project Follow up - Base'!$AC33:$OC33,"&gt;="&amp;-10,'Project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17">
        <f>IF('Project Follow up - Base'!$N33="",0, COUNTIFS('Project Follow up - Base'!$AC33:$OC33,"&lt;="&amp;10,'Project Follow up - Base'!$AC33:$OC33,"&gt;="&amp;-10,'Project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17">
        <f>IF('Project Follow up - Base'!$N33="",0, COUNTIFS('Project Follow up - Base'!$AC33:$OC33,"&lt;="&amp;10,'Project Follow up - Base'!$AC33:$OC33,"&gt;="&amp;-10,'Project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17">
        <f>IF('Project Follow up - Base'!$N33="",0, COUNTIFS('Project Follow up - Base'!$AC33:$OC33,"&lt;="&amp;10,'Project Follow up - Base'!$AC33:$OC33,"&gt;="&amp;-10,'Project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17">
        <f>IF('Project Follow up - Base'!$N33="",0, COUNTIFS('Project Follow up - Base'!$AC33:$OC33,"&lt;="&amp;10,'Project Follow up - Base'!$AC33:$OC33,"&gt;="&amp;-10,'Project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17">
        <f>IF('Project Follow up - Base'!$N33="",0, COUNTIFS('Project Follow up - Base'!$AC33:$OC33,"&lt;="&amp;10,'Project Follow up - Base'!$AC33:$OC33,"&gt;="&amp;-10,'Project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17">
        <f>IF('Project Follow up - Base'!$N33="",0, COUNTIFS('Project Follow up - Base'!$AC33:$OC33,"&lt;="&amp;10,'Project Follow up - Base'!$AC33:$OC33,"&gt;="&amp;-10,'Project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17">
        <f>IF('Project Follow up - Base'!$N33="",0, COUNTIFS('Project Follow up - Base'!$AC33:$OC33,"&lt;="&amp;10,'Project Follow up - Base'!$AC33:$OC33,"&gt;="&amp;-10,'Project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17">
        <f>IF('Project Follow up - Base'!$N33="",0, COUNTIFS('Project Follow up - Base'!$AC33:$OC33,"&lt;="&amp;10,'Project Follow up - Base'!$AC33:$OC33,"&gt;="&amp;-10,'Project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17">
        <f>IF('Project Follow up - Base'!$N33="",0, COUNTIFS('Project Follow up - Base'!$AC33:$OC33,"&lt;="&amp;10,'Project Follow up - Base'!$AC33:$OC33,"&gt;="&amp;-10,'Project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17">
        <f>IF('Project Follow up - Base'!$N33="",0, COUNTIFS('Project Follow up - Base'!$AC33:$OC33,"&lt;="&amp;10,'Project Follow up - Base'!$AC33:$OC33,"&gt;="&amp;-10,'Project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17">
        <f>IF('Project Follow up - Base'!$N33="",0, COUNTIFS('Project Follow up - Base'!$AC33:$OC33,"&lt;="&amp;10,'Project Follow up - Base'!$AC33:$OC33,"&gt;="&amp;-10,'Project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17">
        <f>IF('Project Follow up - Base'!$N33="",0, COUNTIFS('Project Follow up - Base'!$AC33:$OC33,"&lt;="&amp;10,'Project Follow up - Base'!$AC33:$OC33,"&gt;="&amp;-10,'Project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17">
        <f>IF('Project Follow up - Base'!$N33="",0, COUNTIFS('Project Follow up - Base'!$AC33:$OC33,"&lt;="&amp;10,'Project Follow up - Base'!$AC33:$OC33,"&gt;="&amp;-10,'Project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17">
        <f>IF('Project Follow up - Base'!$N33="",0, COUNTIFS('Project Follow up - Base'!$AC33:$OC33,"&lt;="&amp;10,'Project Follow up - Base'!$AC33:$OC33,"&gt;="&amp;-10,'Project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17">
        <f>IF('Project Follow up - Base'!$N33="",0, COUNTIFS('Project Follow up - Base'!$AC33:$OC33,"&lt;="&amp;10,'Project Follow up - Base'!$AC33:$OC33,"&gt;="&amp;-10,'Project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18" spans="1:38" x14ac:dyDescent="0.2">
      <c r="A18" t="str">
        <f>'Project Follow up - Base'!$B$17</f>
        <v>Studies</v>
      </c>
      <c r="B18" t="str">
        <f>'Project Follow up - Base'!F34</f>
        <v/>
      </c>
      <c r="C18">
        <f>IF('Project Follow up - Base'!$N34="",0, COUNTIFS('Project Follow up - Base'!$AC34:$OC34,"&lt;="&amp;10,'Project Follow up - Base'!$AC34:$OC34,"&gt;="&amp;-10,'Project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18">
        <f>IF('Project Follow up - Base'!$N34="",0, COUNTIFS('Project Follow up - Base'!$AC34:$OC34,"&lt;="&amp;10,'Project Follow up - Base'!$AC34:$OC34,"&gt;="&amp;-10,'Project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18">
        <f>IF('Project Follow up - Base'!$N34="",0, COUNTIFS('Project Follow up - Base'!$AC34:$OC34,"&lt;="&amp;10,'Project Follow up - Base'!$AC34:$OC34,"&gt;="&amp;-10,'Project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18">
        <f>IF('Project Follow up - Base'!$N34="",0, COUNTIFS('Project Follow up - Base'!$AC34:$OC34,"&lt;="&amp;10,'Project Follow up - Base'!$AC34:$OC34,"&gt;="&amp;-10,'Project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18">
        <f>IF('Project Follow up - Base'!$N34="",0, COUNTIFS('Project Follow up - Base'!$AC34:$OC34,"&lt;="&amp;10,'Project Follow up - Base'!$AC34:$OC34,"&gt;="&amp;-10,'Project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18">
        <f>IF('Project Follow up - Base'!$N34="",0, COUNTIFS('Project Follow up - Base'!$AC34:$OC34,"&lt;="&amp;10,'Project Follow up - Base'!$AC34:$OC34,"&gt;="&amp;-10,'Project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18">
        <f>IF('Project Follow up - Base'!$N34="",0, COUNTIFS('Project Follow up - Base'!$AC34:$OC34,"&lt;="&amp;10,'Project Follow up - Base'!$AC34:$OC34,"&gt;="&amp;-10,'Project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18">
        <f>IF('Project Follow up - Base'!$N34="",0, COUNTIFS('Project Follow up - Base'!$AC34:$OC34,"&lt;="&amp;10,'Project Follow up - Base'!$AC34:$OC34,"&gt;="&amp;-10,'Project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18">
        <f>IF('Project Follow up - Base'!$N34="",0, COUNTIFS('Project Follow up - Base'!$AC34:$OC34,"&lt;="&amp;10,'Project Follow up - Base'!$AC34:$OC34,"&gt;="&amp;-10,'Project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18">
        <f>IF('Project Follow up - Base'!$N34="",0, COUNTIFS('Project Follow up - Base'!$AC34:$OC34,"&lt;="&amp;10,'Project Follow up - Base'!$AC34:$OC34,"&gt;="&amp;-10,'Project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18">
        <f>IF('Project Follow up - Base'!$N34="",0, COUNTIFS('Project Follow up - Base'!$AC34:$OC34,"&lt;="&amp;10,'Project Follow up - Base'!$AC34:$OC34,"&gt;="&amp;-10,'Project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18">
        <f>IF('Project Follow up - Base'!$N34="",0, COUNTIFS('Project Follow up - Base'!$AC34:$OC34,"&lt;="&amp;10,'Project Follow up - Base'!$AC34:$OC34,"&gt;="&amp;-10,'Project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18">
        <f>IF('Project Follow up - Base'!$N34="",0, COUNTIFS('Project Follow up - Base'!$AC34:$OC34,"&lt;="&amp;10,'Project Follow up - Base'!$AC34:$OC34,"&gt;="&amp;-10,'Project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18">
        <f>IF('Project Follow up - Base'!$N34="",0, COUNTIFS('Project Follow up - Base'!$AC34:$OC34,"&lt;="&amp;10,'Project Follow up - Base'!$AC34:$OC34,"&gt;="&amp;-10,'Project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18">
        <f>IF('Project Follow up - Base'!$N34="",0, COUNTIFS('Project Follow up - Base'!$AC34:$OC34,"&lt;="&amp;10,'Project Follow up - Base'!$AC34:$OC34,"&gt;="&amp;-10,'Project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18">
        <f>IF('Project Follow up - Base'!$N34="",0, COUNTIFS('Project Follow up - Base'!$AC34:$OC34,"&lt;="&amp;10,'Project Follow up - Base'!$AC34:$OC34,"&gt;="&amp;-10,'Project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18">
        <f>IF('Project Follow up - Base'!$N34="",0, COUNTIFS('Project Follow up - Base'!$AC34:$OC34,"&lt;="&amp;10,'Project Follow up - Base'!$AC34:$OC34,"&gt;="&amp;-10,'Project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18">
        <f>IF('Project Follow up - Base'!$N34="",0, COUNTIFS('Project Follow up - Base'!$AC34:$OC34,"&lt;="&amp;10,'Project Follow up - Base'!$AC34:$OC34,"&gt;="&amp;-10,'Project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18">
        <f>IF('Project Follow up - Base'!$N34="",0, COUNTIFS('Project Follow up - Base'!$AC34:$OC34,"&lt;="&amp;10,'Project Follow up - Base'!$AC34:$OC34,"&gt;="&amp;-10,'Project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18">
        <f>IF('Project Follow up - Base'!$N34="",0, COUNTIFS('Project Follow up - Base'!$AC34:$OC34,"&lt;="&amp;10,'Project Follow up - Base'!$AC34:$OC34,"&gt;="&amp;-10,'Project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18">
        <f>IF('Project Follow up - Base'!$N34="",0, COUNTIFS('Project Follow up - Base'!$AC34:$OC34,"&lt;="&amp;10,'Project Follow up - Base'!$AC34:$OC34,"&gt;="&amp;-10,'Project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18">
        <f>IF('Project Follow up - Base'!$N34="",0, COUNTIFS('Project Follow up - Base'!$AC34:$OC34,"&lt;="&amp;10,'Project Follow up - Base'!$AC34:$OC34,"&gt;="&amp;-10,'Project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18">
        <f>IF('Project Follow up - Base'!$N34="",0, COUNTIFS('Project Follow up - Base'!$AC34:$OC34,"&lt;="&amp;10,'Project Follow up - Base'!$AC34:$OC34,"&gt;="&amp;-10,'Project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18">
        <f>IF('Project Follow up - Base'!$N34="",0, COUNTIFS('Project Follow up - Base'!$AC34:$OC34,"&lt;="&amp;10,'Project Follow up - Base'!$AC34:$OC34,"&gt;="&amp;-10,'Project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18">
        <f>IF('Project Follow up - Base'!$N34="",0, COUNTIFS('Project Follow up - Base'!$AC34:$OC34,"&lt;="&amp;10,'Project Follow up - Base'!$AC34:$OC34,"&gt;="&amp;-10,'Project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18">
        <f>IF('Project Follow up - Base'!$N34="",0, COUNTIFS('Project Follow up - Base'!$AC34:$OC34,"&lt;="&amp;10,'Project Follow up - Base'!$AC34:$OC34,"&gt;="&amp;-10,'Project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18">
        <f>IF('Project Follow up - Base'!$N34="",0, COUNTIFS('Project Follow up - Base'!$AC34:$OC34,"&lt;="&amp;10,'Project Follow up - Base'!$AC34:$OC34,"&gt;="&amp;-10,'Project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18">
        <f>IF('Project Follow up - Base'!$N34="",0, COUNTIFS('Project Follow up - Base'!$AC34:$OC34,"&lt;="&amp;10,'Project Follow up - Base'!$AC34:$OC34,"&gt;="&amp;-10,'Project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18">
        <f>IF('Project Follow up - Base'!$N34="",0, COUNTIFS('Project Follow up - Base'!$AC34:$OC34,"&lt;="&amp;10,'Project Follow up - Base'!$AC34:$OC34,"&gt;="&amp;-10,'Project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18">
        <f>IF('Project Follow up - Base'!$N34="",0, COUNTIFS('Project Follow up - Base'!$AC34:$OC34,"&lt;="&amp;10,'Project Follow up - Base'!$AC34:$OC34,"&gt;="&amp;-10,'Project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18">
        <f>IF('Project Follow up - Base'!$N34="",0, COUNTIFS('Project Follow up - Base'!$AC34:$OC34,"&lt;="&amp;10,'Project Follow up - Base'!$AC34:$OC34,"&gt;="&amp;-10,'Project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18">
        <f>IF('Project Follow up - Base'!$N34="",0, COUNTIFS('Project Follow up - Base'!$AC34:$OC34,"&lt;="&amp;10,'Project Follow up - Base'!$AC34:$OC34,"&gt;="&amp;-10,'Project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18">
        <f>IF('Project Follow up - Base'!$N34="",0, COUNTIFS('Project Follow up - Base'!$AC34:$OC34,"&lt;="&amp;10,'Project Follow up - Base'!$AC34:$OC34,"&gt;="&amp;-10,'Project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18">
        <f>IF('Project Follow up - Base'!$N34="",0, COUNTIFS('Project Follow up - Base'!$AC34:$OC34,"&lt;="&amp;10,'Project Follow up - Base'!$AC34:$OC34,"&gt;="&amp;-10,'Project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18">
        <f>IF('Project Follow up - Base'!$N34="",0, COUNTIFS('Project Follow up - Base'!$AC34:$OC34,"&lt;="&amp;10,'Project Follow up - Base'!$AC34:$OC34,"&gt;="&amp;-10,'Project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18">
        <f>IF('Project Follow up - Base'!$N34="",0, COUNTIFS('Project Follow up - Base'!$AC34:$OC34,"&lt;="&amp;10,'Project Follow up - Base'!$AC34:$OC34,"&gt;="&amp;-10,'Project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19" spans="1:38" x14ac:dyDescent="0.2">
      <c r="A19" t="str">
        <f>'Project Follow up - Base'!$B$17</f>
        <v>Studies</v>
      </c>
      <c r="B19">
        <f>'Project Follow up - Base'!F35</f>
        <v>0</v>
      </c>
      <c r="C19">
        <f>IF('Project Follow up - Base'!$N35="",0, COUNTIFS('Project Follow up - Base'!$AC35:$OC35,"&lt;="&amp;10,'Project Follow up - Base'!$AC35:$OC35,"&gt;="&amp;-10,'Project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19">
        <f>IF('Project Follow up - Base'!$N35="",0, COUNTIFS('Project Follow up - Base'!$AC35:$OC35,"&lt;="&amp;10,'Project Follow up - Base'!$AC35:$OC35,"&gt;="&amp;-10,'Project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19">
        <f>IF('Project Follow up - Base'!$N35="",0, COUNTIFS('Project Follow up - Base'!$AC35:$OC35,"&lt;="&amp;10,'Project Follow up - Base'!$AC35:$OC35,"&gt;="&amp;-10,'Project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19">
        <f>IF('Project Follow up - Base'!$N35="",0, COUNTIFS('Project Follow up - Base'!$AC35:$OC35,"&lt;="&amp;10,'Project Follow up - Base'!$AC35:$OC35,"&gt;="&amp;-10,'Project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19">
        <f>IF('Project Follow up - Base'!$N35="",0, COUNTIFS('Project Follow up - Base'!$AC35:$OC35,"&lt;="&amp;10,'Project Follow up - Base'!$AC35:$OC35,"&gt;="&amp;-10,'Project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19">
        <f>IF('Project Follow up - Base'!$N35="",0, COUNTIFS('Project Follow up - Base'!$AC35:$OC35,"&lt;="&amp;10,'Project Follow up - Base'!$AC35:$OC35,"&gt;="&amp;-10,'Project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19">
        <f>IF('Project Follow up - Base'!$N35="",0, COUNTIFS('Project Follow up - Base'!$AC35:$OC35,"&lt;="&amp;10,'Project Follow up - Base'!$AC35:$OC35,"&gt;="&amp;-10,'Project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19">
        <f>IF('Project Follow up - Base'!$N35="",0, COUNTIFS('Project Follow up - Base'!$AC35:$OC35,"&lt;="&amp;10,'Project Follow up - Base'!$AC35:$OC35,"&gt;="&amp;-10,'Project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19">
        <f>IF('Project Follow up - Base'!$N35="",0, COUNTIFS('Project Follow up - Base'!$AC35:$OC35,"&lt;="&amp;10,'Project Follow up - Base'!$AC35:$OC35,"&gt;="&amp;-10,'Project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19">
        <f>IF('Project Follow up - Base'!$N35="",0, COUNTIFS('Project Follow up - Base'!$AC35:$OC35,"&lt;="&amp;10,'Project Follow up - Base'!$AC35:$OC35,"&gt;="&amp;-10,'Project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19">
        <f>IF('Project Follow up - Base'!$N35="",0, COUNTIFS('Project Follow up - Base'!$AC35:$OC35,"&lt;="&amp;10,'Project Follow up - Base'!$AC35:$OC35,"&gt;="&amp;-10,'Project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19">
        <f>IF('Project Follow up - Base'!$N35="",0, COUNTIFS('Project Follow up - Base'!$AC35:$OC35,"&lt;="&amp;10,'Project Follow up - Base'!$AC35:$OC35,"&gt;="&amp;-10,'Project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19">
        <f>IF('Project Follow up - Base'!$N35="",0, COUNTIFS('Project Follow up - Base'!$AC35:$OC35,"&lt;="&amp;10,'Project Follow up - Base'!$AC35:$OC35,"&gt;="&amp;-10,'Project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19">
        <f>IF('Project Follow up - Base'!$N35="",0, COUNTIFS('Project Follow up - Base'!$AC35:$OC35,"&lt;="&amp;10,'Project Follow up - Base'!$AC35:$OC35,"&gt;="&amp;-10,'Project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19">
        <f>IF('Project Follow up - Base'!$N35="",0, COUNTIFS('Project Follow up - Base'!$AC35:$OC35,"&lt;="&amp;10,'Project Follow up - Base'!$AC35:$OC35,"&gt;="&amp;-10,'Project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19">
        <f>IF('Project Follow up - Base'!$N35="",0, COUNTIFS('Project Follow up - Base'!$AC35:$OC35,"&lt;="&amp;10,'Project Follow up - Base'!$AC35:$OC35,"&gt;="&amp;-10,'Project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19">
        <f>IF('Project Follow up - Base'!$N35="",0, COUNTIFS('Project Follow up - Base'!$AC35:$OC35,"&lt;="&amp;10,'Project Follow up - Base'!$AC35:$OC35,"&gt;="&amp;-10,'Project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19">
        <f>IF('Project Follow up - Base'!$N35="",0, COUNTIFS('Project Follow up - Base'!$AC35:$OC35,"&lt;="&amp;10,'Project Follow up - Base'!$AC35:$OC35,"&gt;="&amp;-10,'Project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19">
        <f>IF('Project Follow up - Base'!$N35="",0, COUNTIFS('Project Follow up - Base'!$AC35:$OC35,"&lt;="&amp;10,'Project Follow up - Base'!$AC35:$OC35,"&gt;="&amp;-10,'Project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19">
        <f>IF('Project Follow up - Base'!$N35="",0, COUNTIFS('Project Follow up - Base'!$AC35:$OC35,"&lt;="&amp;10,'Project Follow up - Base'!$AC35:$OC35,"&gt;="&amp;-10,'Project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19">
        <f>IF('Project Follow up - Base'!$N35="",0, COUNTIFS('Project Follow up - Base'!$AC35:$OC35,"&lt;="&amp;10,'Project Follow up - Base'!$AC35:$OC35,"&gt;="&amp;-10,'Project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19">
        <f>IF('Project Follow up - Base'!$N35="",0, COUNTIFS('Project Follow up - Base'!$AC35:$OC35,"&lt;="&amp;10,'Project Follow up - Base'!$AC35:$OC35,"&gt;="&amp;-10,'Project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19">
        <f>IF('Project Follow up - Base'!$N35="",0, COUNTIFS('Project Follow up - Base'!$AC35:$OC35,"&lt;="&amp;10,'Project Follow up - Base'!$AC35:$OC35,"&gt;="&amp;-10,'Project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19">
        <f>IF('Project Follow up - Base'!$N35="",0, COUNTIFS('Project Follow up - Base'!$AC35:$OC35,"&lt;="&amp;10,'Project Follow up - Base'!$AC35:$OC35,"&gt;="&amp;-10,'Project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19">
        <f>IF('Project Follow up - Base'!$N35="",0, COUNTIFS('Project Follow up - Base'!$AC35:$OC35,"&lt;="&amp;10,'Project Follow up - Base'!$AC35:$OC35,"&gt;="&amp;-10,'Project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19">
        <f>IF('Project Follow up - Base'!$N35="",0, COUNTIFS('Project Follow up - Base'!$AC35:$OC35,"&lt;="&amp;10,'Project Follow up - Base'!$AC35:$OC35,"&gt;="&amp;-10,'Project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19">
        <f>IF('Project Follow up - Base'!$N35="",0, COUNTIFS('Project Follow up - Base'!$AC35:$OC35,"&lt;="&amp;10,'Project Follow up - Base'!$AC35:$OC35,"&gt;="&amp;-10,'Project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19">
        <f>IF('Project Follow up - Base'!$N35="",0, COUNTIFS('Project Follow up - Base'!$AC35:$OC35,"&lt;="&amp;10,'Project Follow up - Base'!$AC35:$OC35,"&gt;="&amp;-10,'Project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19">
        <f>IF('Project Follow up - Base'!$N35="",0, COUNTIFS('Project Follow up - Base'!$AC35:$OC35,"&lt;="&amp;10,'Project Follow up - Base'!$AC35:$OC35,"&gt;="&amp;-10,'Project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19">
        <f>IF('Project Follow up - Base'!$N35="",0, COUNTIFS('Project Follow up - Base'!$AC35:$OC35,"&lt;="&amp;10,'Project Follow up - Base'!$AC35:$OC35,"&gt;="&amp;-10,'Project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19">
        <f>IF('Project Follow up - Base'!$N35="",0, COUNTIFS('Project Follow up - Base'!$AC35:$OC35,"&lt;="&amp;10,'Project Follow up - Base'!$AC35:$OC35,"&gt;="&amp;-10,'Project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19">
        <f>IF('Project Follow up - Base'!$N35="",0, COUNTIFS('Project Follow up - Base'!$AC35:$OC35,"&lt;="&amp;10,'Project Follow up - Base'!$AC35:$OC35,"&gt;="&amp;-10,'Project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19">
        <f>IF('Project Follow up - Base'!$N35="",0, COUNTIFS('Project Follow up - Base'!$AC35:$OC35,"&lt;="&amp;10,'Project Follow up - Base'!$AC35:$OC35,"&gt;="&amp;-10,'Project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19">
        <f>IF('Project Follow up - Base'!$N35="",0, COUNTIFS('Project Follow up - Base'!$AC35:$OC35,"&lt;="&amp;10,'Project Follow up - Base'!$AC35:$OC35,"&gt;="&amp;-10,'Project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19">
        <f>IF('Project Follow up - Base'!$N35="",0, COUNTIFS('Project Follow up - Base'!$AC35:$OC35,"&lt;="&amp;10,'Project Follow up - Base'!$AC35:$OC35,"&gt;="&amp;-10,'Project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19">
        <f>IF('Project Follow up - Base'!$N35="",0, COUNTIFS('Project Follow up - Base'!$AC35:$OC35,"&lt;="&amp;10,'Project Follow up - Base'!$AC35:$OC35,"&gt;="&amp;-10,'Project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20" spans="1:38" x14ac:dyDescent="0.2">
      <c r="A20" t="str">
        <f>'Project Follow up - Base'!$B$17</f>
        <v>Studies</v>
      </c>
      <c r="B20">
        <f>'Project Follow up - Base'!F36</f>
        <v>0</v>
      </c>
      <c r="C20">
        <f>IF('Project Follow up - Base'!$N36="",0, COUNTIFS('Project Follow up - Base'!$AC36:$OC36,"&lt;="&amp;10,'Project Follow up - Base'!$AC36:$OC36,"&gt;="&amp;-10,'Project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20">
        <f>IF('Project Follow up - Base'!$N36="",0, COUNTIFS('Project Follow up - Base'!$AC36:$OC36,"&lt;="&amp;10,'Project Follow up - Base'!$AC36:$OC36,"&gt;="&amp;-10,'Project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20">
        <f>IF('Project Follow up - Base'!$N36="",0, COUNTIFS('Project Follow up - Base'!$AC36:$OC36,"&lt;="&amp;10,'Project Follow up - Base'!$AC36:$OC36,"&gt;="&amp;-10,'Project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20">
        <f>IF('Project Follow up - Base'!$N36="",0, COUNTIFS('Project Follow up - Base'!$AC36:$OC36,"&lt;="&amp;10,'Project Follow up - Base'!$AC36:$OC36,"&gt;="&amp;-10,'Project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20">
        <f>IF('Project Follow up - Base'!$N36="",0, COUNTIFS('Project Follow up - Base'!$AC36:$OC36,"&lt;="&amp;10,'Project Follow up - Base'!$AC36:$OC36,"&gt;="&amp;-10,'Project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20">
        <f>IF('Project Follow up - Base'!$N36="",0, COUNTIFS('Project Follow up - Base'!$AC36:$OC36,"&lt;="&amp;10,'Project Follow up - Base'!$AC36:$OC36,"&gt;="&amp;-10,'Project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20">
        <f>IF('Project Follow up - Base'!$N36="",0, COUNTIFS('Project Follow up - Base'!$AC36:$OC36,"&lt;="&amp;10,'Project Follow up - Base'!$AC36:$OC36,"&gt;="&amp;-10,'Project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20">
        <f>IF('Project Follow up - Base'!$N36="",0, COUNTIFS('Project Follow up - Base'!$AC36:$OC36,"&lt;="&amp;10,'Project Follow up - Base'!$AC36:$OC36,"&gt;="&amp;-10,'Project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20">
        <f>IF('Project Follow up - Base'!$N36="",0, COUNTIFS('Project Follow up - Base'!$AC36:$OC36,"&lt;="&amp;10,'Project Follow up - Base'!$AC36:$OC36,"&gt;="&amp;-10,'Project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20">
        <f>IF('Project Follow up - Base'!$N36="",0, COUNTIFS('Project Follow up - Base'!$AC36:$OC36,"&lt;="&amp;10,'Project Follow up - Base'!$AC36:$OC36,"&gt;="&amp;-10,'Project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20">
        <f>IF('Project Follow up - Base'!$N36="",0, COUNTIFS('Project Follow up - Base'!$AC36:$OC36,"&lt;="&amp;10,'Project Follow up - Base'!$AC36:$OC36,"&gt;="&amp;-10,'Project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20">
        <f>IF('Project Follow up - Base'!$N36="",0, COUNTIFS('Project Follow up - Base'!$AC36:$OC36,"&lt;="&amp;10,'Project Follow up - Base'!$AC36:$OC36,"&gt;="&amp;-10,'Project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20">
        <f>IF('Project Follow up - Base'!$N36="",0, COUNTIFS('Project Follow up - Base'!$AC36:$OC36,"&lt;="&amp;10,'Project Follow up - Base'!$AC36:$OC36,"&gt;="&amp;-10,'Project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20">
        <f>IF('Project Follow up - Base'!$N36="",0, COUNTIFS('Project Follow up - Base'!$AC36:$OC36,"&lt;="&amp;10,'Project Follow up - Base'!$AC36:$OC36,"&gt;="&amp;-10,'Project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20">
        <f>IF('Project Follow up - Base'!$N36="",0, COUNTIFS('Project Follow up - Base'!$AC36:$OC36,"&lt;="&amp;10,'Project Follow up - Base'!$AC36:$OC36,"&gt;="&amp;-10,'Project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20">
        <f>IF('Project Follow up - Base'!$N36="",0, COUNTIFS('Project Follow up - Base'!$AC36:$OC36,"&lt;="&amp;10,'Project Follow up - Base'!$AC36:$OC36,"&gt;="&amp;-10,'Project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20">
        <f>IF('Project Follow up - Base'!$N36="",0, COUNTIFS('Project Follow up - Base'!$AC36:$OC36,"&lt;="&amp;10,'Project Follow up - Base'!$AC36:$OC36,"&gt;="&amp;-10,'Project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20">
        <f>IF('Project Follow up - Base'!$N36="",0, COUNTIFS('Project Follow up - Base'!$AC36:$OC36,"&lt;="&amp;10,'Project Follow up - Base'!$AC36:$OC36,"&gt;="&amp;-10,'Project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20">
        <f>IF('Project Follow up - Base'!$N36="",0, COUNTIFS('Project Follow up - Base'!$AC36:$OC36,"&lt;="&amp;10,'Project Follow up - Base'!$AC36:$OC36,"&gt;="&amp;-10,'Project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20">
        <f>IF('Project Follow up - Base'!$N36="",0, COUNTIFS('Project Follow up - Base'!$AC36:$OC36,"&lt;="&amp;10,'Project Follow up - Base'!$AC36:$OC36,"&gt;="&amp;-10,'Project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20">
        <f>IF('Project Follow up - Base'!$N36="",0, COUNTIFS('Project Follow up - Base'!$AC36:$OC36,"&lt;="&amp;10,'Project Follow up - Base'!$AC36:$OC36,"&gt;="&amp;-10,'Project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20">
        <f>IF('Project Follow up - Base'!$N36="",0, COUNTIFS('Project Follow up - Base'!$AC36:$OC36,"&lt;="&amp;10,'Project Follow up - Base'!$AC36:$OC36,"&gt;="&amp;-10,'Project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20">
        <f>IF('Project Follow up - Base'!$N36="",0, COUNTIFS('Project Follow up - Base'!$AC36:$OC36,"&lt;="&amp;10,'Project Follow up - Base'!$AC36:$OC36,"&gt;="&amp;-10,'Project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20">
        <f>IF('Project Follow up - Base'!$N36="",0, COUNTIFS('Project Follow up - Base'!$AC36:$OC36,"&lt;="&amp;10,'Project Follow up - Base'!$AC36:$OC36,"&gt;="&amp;-10,'Project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20">
        <f>IF('Project Follow up - Base'!$N36="",0, COUNTIFS('Project Follow up - Base'!$AC36:$OC36,"&lt;="&amp;10,'Project Follow up - Base'!$AC36:$OC36,"&gt;="&amp;-10,'Project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20">
        <f>IF('Project Follow up - Base'!$N36="",0, COUNTIFS('Project Follow up - Base'!$AC36:$OC36,"&lt;="&amp;10,'Project Follow up - Base'!$AC36:$OC36,"&gt;="&amp;-10,'Project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20">
        <f>IF('Project Follow up - Base'!$N36="",0, COUNTIFS('Project Follow up - Base'!$AC36:$OC36,"&lt;="&amp;10,'Project Follow up - Base'!$AC36:$OC36,"&gt;="&amp;-10,'Project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20">
        <f>IF('Project Follow up - Base'!$N36="",0, COUNTIFS('Project Follow up - Base'!$AC36:$OC36,"&lt;="&amp;10,'Project Follow up - Base'!$AC36:$OC36,"&gt;="&amp;-10,'Project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20">
        <f>IF('Project Follow up - Base'!$N36="",0, COUNTIFS('Project Follow up - Base'!$AC36:$OC36,"&lt;="&amp;10,'Project Follow up - Base'!$AC36:$OC36,"&gt;="&amp;-10,'Project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20">
        <f>IF('Project Follow up - Base'!$N36="",0, COUNTIFS('Project Follow up - Base'!$AC36:$OC36,"&lt;="&amp;10,'Project Follow up - Base'!$AC36:$OC36,"&gt;="&amp;-10,'Project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20">
        <f>IF('Project Follow up - Base'!$N36="",0, COUNTIFS('Project Follow up - Base'!$AC36:$OC36,"&lt;="&amp;10,'Project Follow up - Base'!$AC36:$OC36,"&gt;="&amp;-10,'Project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20">
        <f>IF('Project Follow up - Base'!$N36="",0, COUNTIFS('Project Follow up - Base'!$AC36:$OC36,"&lt;="&amp;10,'Project Follow up - Base'!$AC36:$OC36,"&gt;="&amp;-10,'Project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20">
        <f>IF('Project Follow up - Base'!$N36="",0, COUNTIFS('Project Follow up - Base'!$AC36:$OC36,"&lt;="&amp;10,'Project Follow up - Base'!$AC36:$OC36,"&gt;="&amp;-10,'Project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20">
        <f>IF('Project Follow up - Base'!$N36="",0, COUNTIFS('Project Follow up - Base'!$AC36:$OC36,"&lt;="&amp;10,'Project Follow up - Base'!$AC36:$OC36,"&gt;="&amp;-10,'Project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20">
        <f>IF('Project Follow up - Base'!$N36="",0, COUNTIFS('Project Follow up - Base'!$AC36:$OC36,"&lt;="&amp;10,'Project Follow up - Base'!$AC36:$OC36,"&gt;="&amp;-10,'Project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20">
        <f>IF('Project Follow up - Base'!$N36="",0, COUNTIFS('Project Follow up - Base'!$AC36:$OC36,"&lt;="&amp;10,'Project Follow up - Base'!$AC36:$OC36,"&gt;="&amp;-10,'Project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25" spans="1:38" x14ac:dyDescent="0.2">
      <c r="A25" t="str">
        <f>'Project Follow up - Base'!$B$38</f>
        <v>Design</v>
      </c>
      <c r="B25" t="str">
        <f>'Project Follow up - Base'!F41</f>
        <v>Riyadh Almaghrabi</v>
      </c>
      <c r="C25">
        <f ca="1">IF('Project Follow up - Base'!$N41="",0, COUNTIFS('Project Follow up - Base'!$AC41:$OC41,"&lt;="&amp;10,'Project Follow up - Base'!$AC41:$OC41,"&gt;="&amp;-10,'Project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25">
        <f ca="1">IF('Project Follow up - Base'!$N41="",0, COUNTIFS('Project Follow up - Base'!$AC41:$OC41,"&lt;="&amp;10,'Project Follow up - Base'!$AC41:$OC41,"&gt;="&amp;-10,'Project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25">
        <f ca="1">IF('Project Follow up - Base'!$N41="",0, COUNTIFS('Project Follow up - Base'!$AC41:$OC41,"&lt;="&amp;10,'Project Follow up - Base'!$AC41:$OC41,"&gt;="&amp;-10,'Project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30</v>
      </c>
      <c r="F25">
        <f ca="1">IF('Project Follow up - Base'!$N41="",0, COUNTIFS('Project Follow up - Base'!$AC41:$OC41,"&lt;="&amp;10,'Project Follow up - Base'!$AC41:$OC41,"&gt;="&amp;-10,'Project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25">
        <f ca="1">IF('Project Follow up - Base'!$N41="",0, COUNTIFS('Project Follow up - Base'!$AC41:$OC41,"&lt;="&amp;10,'Project Follow up - Base'!$AC41:$OC41,"&gt;="&amp;-10,'Project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8</v>
      </c>
      <c r="H25">
        <f ca="1">IF('Project Follow up - Base'!$N41="",0, COUNTIFS('Project Follow up - Base'!$AC41:$OC41,"&lt;="&amp;10,'Project Follow up - Base'!$AC41:$OC41,"&gt;="&amp;-10,'Project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25">
        <f ca="1">IF('Project Follow up - Base'!$N41="",0, COUNTIFS('Project Follow up - Base'!$AC41:$OC41,"&lt;="&amp;10,'Project Follow up - Base'!$AC41:$OC41,"&gt;="&amp;-10,'Project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25">
        <f ca="1">IF('Project Follow up - Base'!$N41="",0, COUNTIFS('Project Follow up - Base'!$AC41:$OC41,"&lt;="&amp;10,'Project Follow up - Base'!$AC41:$OC41,"&gt;="&amp;-10,'Project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25">
        <f ca="1">IF('Project Follow up - Base'!$N41="",0, COUNTIFS('Project Follow up - Base'!$AC41:$OC41,"&lt;="&amp;10,'Project Follow up - Base'!$AC41:$OC41,"&gt;="&amp;-10,'Project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25">
        <f ca="1">IF('Project Follow up - Base'!$N41="",0, COUNTIFS('Project Follow up - Base'!$AC41:$OC41,"&lt;="&amp;10,'Project Follow up - Base'!$AC41:$OC41,"&gt;="&amp;-10,'Project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25">
        <f ca="1">IF('Project Follow up - Base'!$N41="",0, COUNTIFS('Project Follow up - Base'!$AC41:$OC41,"&lt;="&amp;10,'Project Follow up - Base'!$AC41:$OC41,"&gt;="&amp;-10,'Project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25">
        <f ca="1">IF('Project Follow up - Base'!$N41="",0, COUNTIFS('Project Follow up - Base'!$AC41:$OC41,"&lt;="&amp;10,'Project Follow up - Base'!$AC41:$OC41,"&gt;="&amp;-10,'Project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25">
        <f ca="1">IF('Project Follow up - Base'!$N41="",0, COUNTIFS('Project Follow up - Base'!$AC41:$OC41,"&lt;="&amp;10,'Project Follow up - Base'!$AC41:$OC41,"&gt;="&amp;-10,'Project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25">
        <f ca="1">IF('Project Follow up - Base'!$N41="",0, COUNTIFS('Project Follow up - Base'!$AC41:$OC41,"&lt;="&amp;10,'Project Follow up - Base'!$AC41:$OC41,"&gt;="&amp;-10,'Project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25">
        <f ca="1">IF('Project Follow up - Base'!$N41="",0, COUNTIFS('Project Follow up - Base'!$AC41:$OC41,"&lt;="&amp;10,'Project Follow up - Base'!$AC41:$OC41,"&gt;="&amp;-10,'Project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25">
        <f ca="1">IF('Project Follow up - Base'!$N41="",0, COUNTIFS('Project Follow up - Base'!$AC41:$OC41,"&lt;="&amp;10,'Project Follow up - Base'!$AC41:$OC41,"&gt;="&amp;-10,'Project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25">
        <f ca="1">IF('Project Follow up - Base'!$N41="",0, COUNTIFS('Project Follow up - Base'!$AC41:$OC41,"&lt;="&amp;10,'Project Follow up - Base'!$AC41:$OC41,"&gt;="&amp;-10,'Project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25">
        <f ca="1">IF('Project Follow up - Base'!$N41="",0, COUNTIFS('Project Follow up - Base'!$AC41:$OC41,"&lt;="&amp;10,'Project Follow up - Base'!$AC41:$OC41,"&gt;="&amp;-10,'Project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25">
        <f ca="1">IF('Project Follow up - Base'!$N41="",0, COUNTIFS('Project Follow up - Base'!$AC41:$OC41,"&lt;="&amp;10,'Project Follow up - Base'!$AC41:$OC41,"&gt;="&amp;-10,'Project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25">
        <f ca="1">IF('Project Follow up - Base'!$N41="",0, COUNTIFS('Project Follow up - Base'!$AC41:$OC41,"&lt;="&amp;10,'Project Follow up - Base'!$AC41:$OC41,"&gt;="&amp;-10,'Project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25">
        <f ca="1">IF('Project Follow up - Base'!$N41="",0, COUNTIFS('Project Follow up - Base'!$AC41:$OC41,"&lt;="&amp;10,'Project Follow up - Base'!$AC41:$OC41,"&gt;="&amp;-10,'Project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25">
        <f ca="1">IF('Project Follow up - Base'!$N41="",0, COUNTIFS('Project Follow up - Base'!$AC41:$OC41,"&lt;="&amp;10,'Project Follow up - Base'!$AC41:$OC41,"&gt;="&amp;-10,'Project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25">
        <f ca="1">IF('Project Follow up - Base'!$N41="",0, COUNTIFS('Project Follow up - Base'!$AC41:$OC41,"&lt;="&amp;10,'Project Follow up - Base'!$AC41:$OC41,"&gt;="&amp;-10,'Project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25">
        <f ca="1">IF('Project Follow up - Base'!$N41="",0, COUNTIFS('Project Follow up - Base'!$AC41:$OC41,"&lt;="&amp;10,'Project Follow up - Base'!$AC41:$OC41,"&gt;="&amp;-10,'Project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25">
        <f ca="1">IF('Project Follow up - Base'!$N41="",0, COUNTIFS('Project Follow up - Base'!$AC41:$OC41,"&lt;="&amp;10,'Project Follow up - Base'!$AC41:$OC41,"&gt;="&amp;-10,'Project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25">
        <f ca="1">IF('Project Follow up - Base'!$N41="",0, COUNTIFS('Project Follow up - Base'!$AC41:$OC41,"&lt;="&amp;10,'Project Follow up - Base'!$AC41:$OC41,"&gt;="&amp;-10,'Project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25">
        <f ca="1">IF('Project Follow up - Base'!$N41="",0, COUNTIFS('Project Follow up - Base'!$AC41:$OC41,"&lt;="&amp;10,'Project Follow up - Base'!$AC41:$OC41,"&gt;="&amp;-10,'Project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25">
        <f ca="1">IF('Project Follow up - Base'!$N41="",0, COUNTIFS('Project Follow up - Base'!$AC41:$OC41,"&lt;="&amp;10,'Project Follow up - Base'!$AC41:$OC41,"&gt;="&amp;-10,'Project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25">
        <f ca="1">IF('Project Follow up - Base'!$N41="",0, COUNTIFS('Project Follow up - Base'!$AC41:$OC41,"&lt;="&amp;10,'Project Follow up - Base'!$AC41:$OC41,"&gt;="&amp;-10,'Project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25">
        <f ca="1">IF('Project Follow up - Base'!$N41="",0, COUNTIFS('Project Follow up - Base'!$AC41:$OC41,"&lt;="&amp;10,'Project Follow up - Base'!$AC41:$OC41,"&gt;="&amp;-10,'Project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25">
        <f ca="1">IF('Project Follow up - Base'!$N41="",0, COUNTIFS('Project Follow up - Base'!$AC41:$OC41,"&lt;="&amp;10,'Project Follow up - Base'!$AC41:$OC41,"&gt;="&amp;-10,'Project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25">
        <f ca="1">IF('Project Follow up - Base'!$N41="",0, COUNTIFS('Project Follow up - Base'!$AC41:$OC41,"&lt;="&amp;10,'Project Follow up - Base'!$AC41:$OC41,"&gt;="&amp;-10,'Project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25">
        <f ca="1">IF('Project Follow up - Base'!$N41="",0, COUNTIFS('Project Follow up - Base'!$AC41:$OC41,"&lt;="&amp;10,'Project Follow up - Base'!$AC41:$OC41,"&gt;="&amp;-10,'Project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25">
        <f ca="1">IF('Project Follow up - Base'!$N41="",0, COUNTIFS('Project Follow up - Base'!$AC41:$OC41,"&lt;="&amp;10,'Project Follow up - Base'!$AC41:$OC41,"&gt;="&amp;-10,'Project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25">
        <f ca="1">IF('Project Follow up - Base'!$N41="",0, COUNTIFS('Project Follow up - Base'!$AC41:$OC41,"&lt;="&amp;10,'Project Follow up - Base'!$AC41:$OC41,"&gt;="&amp;-10,'Project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25">
        <f ca="1">IF('Project Follow up - Base'!$N41="",0, COUNTIFS('Project Follow up - Base'!$AC41:$OC41,"&lt;="&amp;10,'Project Follow up - Base'!$AC41:$OC41,"&gt;="&amp;-10,'Project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26" spans="1:38" x14ac:dyDescent="0.2">
      <c r="A26" t="str">
        <f>'Project Follow up - Base'!$B$38</f>
        <v>Design</v>
      </c>
      <c r="B26" t="str">
        <f>'Project Follow up - Base'!F42</f>
        <v>Riyadh Almaghrabi</v>
      </c>
      <c r="C26">
        <f ca="1">IF('Project Follow up - Base'!$N42="",0, COUNTIFS('Project Follow up - Base'!$AC42:$OC42,"&lt;="&amp;10,'Project Follow up - Base'!$AC42:$OC42,"&gt;="&amp;-10,'Project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26">
        <f ca="1">IF('Project Follow up - Base'!$N42="",0, COUNTIFS('Project Follow up - Base'!$AC42:$OC42,"&lt;="&amp;10,'Project Follow up - Base'!$AC42:$OC42,"&gt;="&amp;-10,'Project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26">
        <f ca="1">IF('Project Follow up - Base'!$N42="",0, COUNTIFS('Project Follow up - Base'!$AC42:$OC42,"&lt;="&amp;10,'Project Follow up - Base'!$AC42:$OC42,"&gt;="&amp;-10,'Project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26">
        <f ca="1">IF('Project Follow up - Base'!$N42="",0, COUNTIFS('Project Follow up - Base'!$AC42:$OC42,"&lt;="&amp;10,'Project Follow up - Base'!$AC42:$OC42,"&gt;="&amp;-10,'Project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26">
        <f ca="1">IF('Project Follow up - Base'!$N42="",0, COUNTIFS('Project Follow up - Base'!$AC42:$OC42,"&lt;="&amp;10,'Project Follow up - Base'!$AC42:$OC42,"&gt;="&amp;-10,'Project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</v>
      </c>
      <c r="H26">
        <f ca="1">IF('Project Follow up - Base'!$N42="",0, COUNTIFS('Project Follow up - Base'!$AC42:$OC42,"&lt;="&amp;10,'Project Follow up - Base'!$AC42:$OC42,"&gt;="&amp;-10,'Project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26">
        <f ca="1">IF('Project Follow up - Base'!$N42="",0, COUNTIFS('Project Follow up - Base'!$AC42:$OC42,"&lt;="&amp;10,'Project Follow up - Base'!$AC42:$OC42,"&gt;="&amp;-10,'Project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26">
        <f ca="1">IF('Project Follow up - Base'!$N42="",0, COUNTIFS('Project Follow up - Base'!$AC42:$OC42,"&lt;="&amp;10,'Project Follow up - Base'!$AC42:$OC42,"&gt;="&amp;-10,'Project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26">
        <f ca="1">IF('Project Follow up - Base'!$N42="",0, COUNTIFS('Project Follow up - Base'!$AC42:$OC42,"&lt;="&amp;10,'Project Follow up - Base'!$AC42:$OC42,"&gt;="&amp;-10,'Project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26">
        <f ca="1">IF('Project Follow up - Base'!$N42="",0, COUNTIFS('Project Follow up - Base'!$AC42:$OC42,"&lt;="&amp;10,'Project Follow up - Base'!$AC42:$OC42,"&gt;="&amp;-10,'Project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26">
        <f ca="1">IF('Project Follow up - Base'!$N42="",0, COUNTIFS('Project Follow up - Base'!$AC42:$OC42,"&lt;="&amp;10,'Project Follow up - Base'!$AC42:$OC42,"&gt;="&amp;-10,'Project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26">
        <f ca="1">IF('Project Follow up - Base'!$N42="",0, COUNTIFS('Project Follow up - Base'!$AC42:$OC42,"&lt;="&amp;10,'Project Follow up - Base'!$AC42:$OC42,"&gt;="&amp;-10,'Project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26">
        <f ca="1">IF('Project Follow up - Base'!$N42="",0, COUNTIFS('Project Follow up - Base'!$AC42:$OC42,"&lt;="&amp;10,'Project Follow up - Base'!$AC42:$OC42,"&gt;="&amp;-10,'Project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26">
        <f ca="1">IF('Project Follow up - Base'!$N42="",0, COUNTIFS('Project Follow up - Base'!$AC42:$OC42,"&lt;="&amp;10,'Project Follow up - Base'!$AC42:$OC42,"&gt;="&amp;-10,'Project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26">
        <f ca="1">IF('Project Follow up - Base'!$N42="",0, COUNTIFS('Project Follow up - Base'!$AC42:$OC42,"&lt;="&amp;10,'Project Follow up - Base'!$AC42:$OC42,"&gt;="&amp;-10,'Project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26">
        <f ca="1">IF('Project Follow up - Base'!$N42="",0, COUNTIFS('Project Follow up - Base'!$AC42:$OC42,"&lt;="&amp;10,'Project Follow up - Base'!$AC42:$OC42,"&gt;="&amp;-10,'Project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26">
        <f ca="1">IF('Project Follow up - Base'!$N42="",0, COUNTIFS('Project Follow up - Base'!$AC42:$OC42,"&lt;="&amp;10,'Project Follow up - Base'!$AC42:$OC42,"&gt;="&amp;-10,'Project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26">
        <f ca="1">IF('Project Follow up - Base'!$N42="",0, COUNTIFS('Project Follow up - Base'!$AC42:$OC42,"&lt;="&amp;10,'Project Follow up - Base'!$AC42:$OC42,"&gt;="&amp;-10,'Project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26">
        <f ca="1">IF('Project Follow up - Base'!$N42="",0, COUNTIFS('Project Follow up - Base'!$AC42:$OC42,"&lt;="&amp;10,'Project Follow up - Base'!$AC42:$OC42,"&gt;="&amp;-10,'Project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26">
        <f ca="1">IF('Project Follow up - Base'!$N42="",0, COUNTIFS('Project Follow up - Base'!$AC42:$OC42,"&lt;="&amp;10,'Project Follow up - Base'!$AC42:$OC42,"&gt;="&amp;-10,'Project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26">
        <f ca="1">IF('Project Follow up - Base'!$N42="",0, COUNTIFS('Project Follow up - Base'!$AC42:$OC42,"&lt;="&amp;10,'Project Follow up - Base'!$AC42:$OC42,"&gt;="&amp;-10,'Project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26">
        <f ca="1">IF('Project Follow up - Base'!$N42="",0, COUNTIFS('Project Follow up - Base'!$AC42:$OC42,"&lt;="&amp;10,'Project Follow up - Base'!$AC42:$OC42,"&gt;="&amp;-10,'Project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26">
        <f ca="1">IF('Project Follow up - Base'!$N42="",0, COUNTIFS('Project Follow up - Base'!$AC42:$OC42,"&lt;="&amp;10,'Project Follow up - Base'!$AC42:$OC42,"&gt;="&amp;-10,'Project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26">
        <f ca="1">IF('Project Follow up - Base'!$N42="",0, COUNTIFS('Project Follow up - Base'!$AC42:$OC42,"&lt;="&amp;10,'Project Follow up - Base'!$AC42:$OC42,"&gt;="&amp;-10,'Project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26">
        <f ca="1">IF('Project Follow up - Base'!$N42="",0, COUNTIFS('Project Follow up - Base'!$AC42:$OC42,"&lt;="&amp;10,'Project Follow up - Base'!$AC42:$OC42,"&gt;="&amp;-10,'Project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26">
        <f ca="1">IF('Project Follow up - Base'!$N42="",0, COUNTIFS('Project Follow up - Base'!$AC42:$OC42,"&lt;="&amp;10,'Project Follow up - Base'!$AC42:$OC42,"&gt;="&amp;-10,'Project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26">
        <f ca="1">IF('Project Follow up - Base'!$N42="",0, COUNTIFS('Project Follow up - Base'!$AC42:$OC42,"&lt;="&amp;10,'Project Follow up - Base'!$AC42:$OC42,"&gt;="&amp;-10,'Project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26">
        <f ca="1">IF('Project Follow up - Base'!$N42="",0, COUNTIFS('Project Follow up - Base'!$AC42:$OC42,"&lt;="&amp;10,'Project Follow up - Base'!$AC42:$OC42,"&gt;="&amp;-10,'Project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26">
        <f ca="1">IF('Project Follow up - Base'!$N42="",0, COUNTIFS('Project Follow up - Base'!$AC42:$OC42,"&lt;="&amp;10,'Project Follow up - Base'!$AC42:$OC42,"&gt;="&amp;-10,'Project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26">
        <f ca="1">IF('Project Follow up - Base'!$N42="",0, COUNTIFS('Project Follow up - Base'!$AC42:$OC42,"&lt;="&amp;10,'Project Follow up - Base'!$AC42:$OC42,"&gt;="&amp;-10,'Project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26">
        <f ca="1">IF('Project Follow up - Base'!$N42="",0, COUNTIFS('Project Follow up - Base'!$AC42:$OC42,"&lt;="&amp;10,'Project Follow up - Base'!$AC42:$OC42,"&gt;="&amp;-10,'Project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26">
        <f ca="1">IF('Project Follow up - Base'!$N42="",0, COUNTIFS('Project Follow up - Base'!$AC42:$OC42,"&lt;="&amp;10,'Project Follow up - Base'!$AC42:$OC42,"&gt;="&amp;-10,'Project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26">
        <f ca="1">IF('Project Follow up - Base'!$N42="",0, COUNTIFS('Project Follow up - Base'!$AC42:$OC42,"&lt;="&amp;10,'Project Follow up - Base'!$AC42:$OC42,"&gt;="&amp;-10,'Project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26">
        <f ca="1">IF('Project Follow up - Base'!$N42="",0, COUNTIFS('Project Follow up - Base'!$AC42:$OC42,"&lt;="&amp;10,'Project Follow up - Base'!$AC42:$OC42,"&gt;="&amp;-10,'Project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26">
        <f ca="1">IF('Project Follow up - Base'!$N42="",0, COUNTIFS('Project Follow up - Base'!$AC42:$OC42,"&lt;="&amp;10,'Project Follow up - Base'!$AC42:$OC42,"&gt;="&amp;-10,'Project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26">
        <f ca="1">IF('Project Follow up - Base'!$N42="",0, COUNTIFS('Project Follow up - Base'!$AC42:$OC42,"&lt;="&amp;10,'Project Follow up - Base'!$AC42:$OC42,"&gt;="&amp;-10,'Project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27" spans="1:38" x14ac:dyDescent="0.2">
      <c r="A27" t="str">
        <f>'Project Follow up - Base'!$B$38</f>
        <v>Design</v>
      </c>
      <c r="B27" t="str">
        <f>'Project Follow up - Base'!F43</f>
        <v/>
      </c>
      <c r="C27">
        <f ca="1">IF('Project Follow up - Base'!$N43="",0, COUNTIFS('Project Follow up - Base'!$AC43:$OC43,"&lt;="&amp;10,'Project Follow up - Base'!$AC43:$OC43,"&gt;="&amp;-10,'Project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27">
        <f ca="1">IF('Project Follow up - Base'!$N43="",0, COUNTIFS('Project Follow up - Base'!$AC43:$OC43,"&lt;="&amp;10,'Project Follow up - Base'!$AC43:$OC43,"&gt;="&amp;-10,'Project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27">
        <f ca="1">IF('Project Follow up - Base'!$N43="",0, COUNTIFS('Project Follow up - Base'!$AC43:$OC43,"&lt;="&amp;10,'Project Follow up - Base'!$AC43:$OC43,"&gt;="&amp;-10,'Project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27">
        <f ca="1">IF('Project Follow up - Base'!$N43="",0, COUNTIFS('Project Follow up - Base'!$AC43:$OC43,"&lt;="&amp;10,'Project Follow up - Base'!$AC43:$OC43,"&gt;="&amp;-10,'Project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27">
        <f ca="1">IF('Project Follow up - Base'!$N43="",0, COUNTIFS('Project Follow up - Base'!$AC43:$OC43,"&lt;="&amp;10,'Project Follow up - Base'!$AC43:$OC43,"&gt;="&amp;-10,'Project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</v>
      </c>
      <c r="H27">
        <f ca="1">IF('Project Follow up - Base'!$N43="",0, COUNTIFS('Project Follow up - Base'!$AC43:$OC43,"&lt;="&amp;10,'Project Follow up - Base'!$AC43:$OC43,"&gt;="&amp;-10,'Project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27">
        <f ca="1">IF('Project Follow up - Base'!$N43="",0, COUNTIFS('Project Follow up - Base'!$AC43:$OC43,"&lt;="&amp;10,'Project Follow up - Base'!$AC43:$OC43,"&gt;="&amp;-10,'Project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27">
        <f ca="1">IF('Project Follow up - Base'!$N43="",0, COUNTIFS('Project Follow up - Base'!$AC43:$OC43,"&lt;="&amp;10,'Project Follow up - Base'!$AC43:$OC43,"&gt;="&amp;-10,'Project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27">
        <f ca="1">IF('Project Follow up - Base'!$N43="",0, COUNTIFS('Project Follow up - Base'!$AC43:$OC43,"&lt;="&amp;10,'Project Follow up - Base'!$AC43:$OC43,"&gt;="&amp;-10,'Project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27">
        <f ca="1">IF('Project Follow up - Base'!$N43="",0, COUNTIFS('Project Follow up - Base'!$AC43:$OC43,"&lt;="&amp;10,'Project Follow up - Base'!$AC43:$OC43,"&gt;="&amp;-10,'Project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27">
        <f ca="1">IF('Project Follow up - Base'!$N43="",0, COUNTIFS('Project Follow up - Base'!$AC43:$OC43,"&lt;="&amp;10,'Project Follow up - Base'!$AC43:$OC43,"&gt;="&amp;-10,'Project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27">
        <f ca="1">IF('Project Follow up - Base'!$N43="",0, COUNTIFS('Project Follow up - Base'!$AC43:$OC43,"&lt;="&amp;10,'Project Follow up - Base'!$AC43:$OC43,"&gt;="&amp;-10,'Project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27">
        <f ca="1">IF('Project Follow up - Base'!$N43="",0, COUNTIFS('Project Follow up - Base'!$AC43:$OC43,"&lt;="&amp;10,'Project Follow up - Base'!$AC43:$OC43,"&gt;="&amp;-10,'Project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27">
        <f ca="1">IF('Project Follow up - Base'!$N43="",0, COUNTIFS('Project Follow up - Base'!$AC43:$OC43,"&lt;="&amp;10,'Project Follow up - Base'!$AC43:$OC43,"&gt;="&amp;-10,'Project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27">
        <f ca="1">IF('Project Follow up - Base'!$N43="",0, COUNTIFS('Project Follow up - Base'!$AC43:$OC43,"&lt;="&amp;10,'Project Follow up - Base'!$AC43:$OC43,"&gt;="&amp;-10,'Project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27">
        <f ca="1">IF('Project Follow up - Base'!$N43="",0, COUNTIFS('Project Follow up - Base'!$AC43:$OC43,"&lt;="&amp;10,'Project Follow up - Base'!$AC43:$OC43,"&gt;="&amp;-10,'Project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27">
        <f ca="1">IF('Project Follow up - Base'!$N43="",0, COUNTIFS('Project Follow up - Base'!$AC43:$OC43,"&lt;="&amp;10,'Project Follow up - Base'!$AC43:$OC43,"&gt;="&amp;-10,'Project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27">
        <f ca="1">IF('Project Follow up - Base'!$N43="",0, COUNTIFS('Project Follow up - Base'!$AC43:$OC43,"&lt;="&amp;10,'Project Follow up - Base'!$AC43:$OC43,"&gt;="&amp;-10,'Project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27">
        <f ca="1">IF('Project Follow up - Base'!$N43="",0, COUNTIFS('Project Follow up - Base'!$AC43:$OC43,"&lt;="&amp;10,'Project Follow up - Base'!$AC43:$OC43,"&gt;="&amp;-10,'Project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27">
        <f ca="1">IF('Project Follow up - Base'!$N43="",0, COUNTIFS('Project Follow up - Base'!$AC43:$OC43,"&lt;="&amp;10,'Project Follow up - Base'!$AC43:$OC43,"&gt;="&amp;-10,'Project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27">
        <f ca="1">IF('Project Follow up - Base'!$N43="",0, COUNTIFS('Project Follow up - Base'!$AC43:$OC43,"&lt;="&amp;10,'Project Follow up - Base'!$AC43:$OC43,"&gt;="&amp;-10,'Project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27">
        <f ca="1">IF('Project Follow up - Base'!$N43="",0, COUNTIFS('Project Follow up - Base'!$AC43:$OC43,"&lt;="&amp;10,'Project Follow up - Base'!$AC43:$OC43,"&gt;="&amp;-10,'Project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27">
        <f ca="1">IF('Project Follow up - Base'!$N43="",0, COUNTIFS('Project Follow up - Base'!$AC43:$OC43,"&lt;="&amp;10,'Project Follow up - Base'!$AC43:$OC43,"&gt;="&amp;-10,'Project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27">
        <f ca="1">IF('Project Follow up - Base'!$N43="",0, COUNTIFS('Project Follow up - Base'!$AC43:$OC43,"&lt;="&amp;10,'Project Follow up - Base'!$AC43:$OC43,"&gt;="&amp;-10,'Project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27">
        <f ca="1">IF('Project Follow up - Base'!$N43="",0, COUNTIFS('Project Follow up - Base'!$AC43:$OC43,"&lt;="&amp;10,'Project Follow up - Base'!$AC43:$OC43,"&gt;="&amp;-10,'Project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27">
        <f ca="1">IF('Project Follow up - Base'!$N43="",0, COUNTIFS('Project Follow up - Base'!$AC43:$OC43,"&lt;="&amp;10,'Project Follow up - Base'!$AC43:$OC43,"&gt;="&amp;-10,'Project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27">
        <f ca="1">IF('Project Follow up - Base'!$N43="",0, COUNTIFS('Project Follow up - Base'!$AC43:$OC43,"&lt;="&amp;10,'Project Follow up - Base'!$AC43:$OC43,"&gt;="&amp;-10,'Project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27">
        <f ca="1">IF('Project Follow up - Base'!$N43="",0, COUNTIFS('Project Follow up - Base'!$AC43:$OC43,"&lt;="&amp;10,'Project Follow up - Base'!$AC43:$OC43,"&gt;="&amp;-10,'Project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27">
        <f ca="1">IF('Project Follow up - Base'!$N43="",0, COUNTIFS('Project Follow up - Base'!$AC43:$OC43,"&lt;="&amp;10,'Project Follow up - Base'!$AC43:$OC43,"&gt;="&amp;-10,'Project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27">
        <f ca="1">IF('Project Follow up - Base'!$N43="",0, COUNTIFS('Project Follow up - Base'!$AC43:$OC43,"&lt;="&amp;10,'Project Follow up - Base'!$AC43:$OC43,"&gt;="&amp;-10,'Project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27">
        <f ca="1">IF('Project Follow up - Base'!$N43="",0, COUNTIFS('Project Follow up - Base'!$AC43:$OC43,"&lt;="&amp;10,'Project Follow up - Base'!$AC43:$OC43,"&gt;="&amp;-10,'Project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27">
        <f ca="1">IF('Project Follow up - Base'!$N43="",0, COUNTIFS('Project Follow up - Base'!$AC43:$OC43,"&lt;="&amp;10,'Project Follow up - Base'!$AC43:$OC43,"&gt;="&amp;-10,'Project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27">
        <f ca="1">IF('Project Follow up - Base'!$N43="",0, COUNTIFS('Project Follow up - Base'!$AC43:$OC43,"&lt;="&amp;10,'Project Follow up - Base'!$AC43:$OC43,"&gt;="&amp;-10,'Project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27">
        <f ca="1">IF('Project Follow up - Base'!$N43="",0, COUNTIFS('Project Follow up - Base'!$AC43:$OC43,"&lt;="&amp;10,'Project Follow up - Base'!$AC43:$OC43,"&gt;="&amp;-10,'Project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27">
        <f ca="1">IF('Project Follow up - Base'!$N43="",0, COUNTIFS('Project Follow up - Base'!$AC43:$OC43,"&lt;="&amp;10,'Project Follow up - Base'!$AC43:$OC43,"&gt;="&amp;-10,'Project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27">
        <f ca="1">IF('Project Follow up - Base'!$N43="",0, COUNTIFS('Project Follow up - Base'!$AC43:$OC43,"&lt;="&amp;10,'Project Follow up - Base'!$AC43:$OC43,"&gt;="&amp;-10,'Project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28" spans="1:38" x14ac:dyDescent="0.2">
      <c r="A28" t="str">
        <f>'Project Follow up - Base'!$B$38</f>
        <v>Design</v>
      </c>
      <c r="B28" t="str">
        <f>'Project Follow up - Base'!F44</f>
        <v>Riyadh Almaghrabi</v>
      </c>
      <c r="C28">
        <f ca="1">IF('Project Follow up - Base'!$N44="",0, COUNTIFS('Project Follow up - Base'!$AC44:$OC44,"&lt;="&amp;10,'Project Follow up - Base'!$AC44:$OC44,"&gt;="&amp;-10,'Project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28">
        <f ca="1">IF('Project Follow up - Base'!$N44="",0, COUNTIFS('Project Follow up - Base'!$AC44:$OC44,"&lt;="&amp;10,'Project Follow up - Base'!$AC44:$OC44,"&gt;="&amp;-10,'Project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28">
        <f ca="1">IF('Project Follow up - Base'!$N44="",0, COUNTIFS('Project Follow up - Base'!$AC44:$OC44,"&lt;="&amp;10,'Project Follow up - Base'!$AC44:$OC44,"&gt;="&amp;-10,'Project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28">
        <f ca="1">IF('Project Follow up - Base'!$N44="",0, COUNTIFS('Project Follow up - Base'!$AC44:$OC44,"&lt;="&amp;10,'Project Follow up - Base'!$AC44:$OC44,"&gt;="&amp;-10,'Project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28">
        <f ca="1">IF('Project Follow up - Base'!$N44="",0, COUNTIFS('Project Follow up - Base'!$AC44:$OC44,"&lt;="&amp;10,'Project Follow up - Base'!$AC44:$OC44,"&gt;="&amp;-10,'Project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9</v>
      </c>
      <c r="H28">
        <f ca="1">IF('Project Follow up - Base'!$N44="",0, COUNTIFS('Project Follow up - Base'!$AC44:$OC44,"&lt;="&amp;10,'Project Follow up - Base'!$AC44:$OC44,"&gt;="&amp;-10,'Project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28">
        <f ca="1">IF('Project Follow up - Base'!$N44="",0, COUNTIFS('Project Follow up - Base'!$AC44:$OC44,"&lt;="&amp;10,'Project Follow up - Base'!$AC44:$OC44,"&gt;="&amp;-10,'Project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28">
        <f ca="1">IF('Project Follow up - Base'!$N44="",0, COUNTIFS('Project Follow up - Base'!$AC44:$OC44,"&lt;="&amp;10,'Project Follow up - Base'!$AC44:$OC44,"&gt;="&amp;-10,'Project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28">
        <f ca="1">IF('Project Follow up - Base'!$N44="",0, COUNTIFS('Project Follow up - Base'!$AC44:$OC44,"&lt;="&amp;10,'Project Follow up - Base'!$AC44:$OC44,"&gt;="&amp;-10,'Project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28">
        <f ca="1">IF('Project Follow up - Base'!$N44="",0, COUNTIFS('Project Follow up - Base'!$AC44:$OC44,"&lt;="&amp;10,'Project Follow up - Base'!$AC44:$OC44,"&gt;="&amp;-10,'Project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28">
        <f ca="1">IF('Project Follow up - Base'!$N44="",0, COUNTIFS('Project Follow up - Base'!$AC44:$OC44,"&lt;="&amp;10,'Project Follow up - Base'!$AC44:$OC44,"&gt;="&amp;-10,'Project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28">
        <f ca="1">IF('Project Follow up - Base'!$N44="",0, COUNTIFS('Project Follow up - Base'!$AC44:$OC44,"&lt;="&amp;10,'Project Follow up - Base'!$AC44:$OC44,"&gt;="&amp;-10,'Project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28">
        <f ca="1">IF('Project Follow up - Base'!$N44="",0, COUNTIFS('Project Follow up - Base'!$AC44:$OC44,"&lt;="&amp;10,'Project Follow up - Base'!$AC44:$OC44,"&gt;="&amp;-10,'Project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28">
        <f ca="1">IF('Project Follow up - Base'!$N44="",0, COUNTIFS('Project Follow up - Base'!$AC44:$OC44,"&lt;="&amp;10,'Project Follow up - Base'!$AC44:$OC44,"&gt;="&amp;-10,'Project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28">
        <f ca="1">IF('Project Follow up - Base'!$N44="",0, COUNTIFS('Project Follow up - Base'!$AC44:$OC44,"&lt;="&amp;10,'Project Follow up - Base'!$AC44:$OC44,"&gt;="&amp;-10,'Project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28">
        <f ca="1">IF('Project Follow up - Base'!$N44="",0, COUNTIFS('Project Follow up - Base'!$AC44:$OC44,"&lt;="&amp;10,'Project Follow up - Base'!$AC44:$OC44,"&gt;="&amp;-10,'Project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28">
        <f ca="1">IF('Project Follow up - Base'!$N44="",0, COUNTIFS('Project Follow up - Base'!$AC44:$OC44,"&lt;="&amp;10,'Project Follow up - Base'!$AC44:$OC44,"&gt;="&amp;-10,'Project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28">
        <f ca="1">IF('Project Follow up - Base'!$N44="",0, COUNTIFS('Project Follow up - Base'!$AC44:$OC44,"&lt;="&amp;10,'Project Follow up - Base'!$AC44:$OC44,"&gt;="&amp;-10,'Project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28">
        <f ca="1">IF('Project Follow up - Base'!$N44="",0, COUNTIFS('Project Follow up - Base'!$AC44:$OC44,"&lt;="&amp;10,'Project Follow up - Base'!$AC44:$OC44,"&gt;="&amp;-10,'Project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28">
        <f ca="1">IF('Project Follow up - Base'!$N44="",0, COUNTIFS('Project Follow up - Base'!$AC44:$OC44,"&lt;="&amp;10,'Project Follow up - Base'!$AC44:$OC44,"&gt;="&amp;-10,'Project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28">
        <f ca="1">IF('Project Follow up - Base'!$N44="",0, COUNTIFS('Project Follow up - Base'!$AC44:$OC44,"&lt;="&amp;10,'Project Follow up - Base'!$AC44:$OC44,"&gt;="&amp;-10,'Project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28">
        <f ca="1">IF('Project Follow up - Base'!$N44="",0, COUNTIFS('Project Follow up - Base'!$AC44:$OC44,"&lt;="&amp;10,'Project Follow up - Base'!$AC44:$OC44,"&gt;="&amp;-10,'Project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28">
        <f ca="1">IF('Project Follow up - Base'!$N44="",0, COUNTIFS('Project Follow up - Base'!$AC44:$OC44,"&lt;="&amp;10,'Project Follow up - Base'!$AC44:$OC44,"&gt;="&amp;-10,'Project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28">
        <f ca="1">IF('Project Follow up - Base'!$N44="",0, COUNTIFS('Project Follow up - Base'!$AC44:$OC44,"&lt;="&amp;10,'Project Follow up - Base'!$AC44:$OC44,"&gt;="&amp;-10,'Project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28">
        <f ca="1">IF('Project Follow up - Base'!$N44="",0, COUNTIFS('Project Follow up - Base'!$AC44:$OC44,"&lt;="&amp;10,'Project Follow up - Base'!$AC44:$OC44,"&gt;="&amp;-10,'Project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28">
        <f ca="1">IF('Project Follow up - Base'!$N44="",0, COUNTIFS('Project Follow up - Base'!$AC44:$OC44,"&lt;="&amp;10,'Project Follow up - Base'!$AC44:$OC44,"&gt;="&amp;-10,'Project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28">
        <f ca="1">IF('Project Follow up - Base'!$N44="",0, COUNTIFS('Project Follow up - Base'!$AC44:$OC44,"&lt;="&amp;10,'Project Follow up - Base'!$AC44:$OC44,"&gt;="&amp;-10,'Project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28">
        <f ca="1">IF('Project Follow up - Base'!$N44="",0, COUNTIFS('Project Follow up - Base'!$AC44:$OC44,"&lt;="&amp;10,'Project Follow up - Base'!$AC44:$OC44,"&gt;="&amp;-10,'Project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28">
        <f ca="1">IF('Project Follow up - Base'!$N44="",0, COUNTIFS('Project Follow up - Base'!$AC44:$OC44,"&lt;="&amp;10,'Project Follow up - Base'!$AC44:$OC44,"&gt;="&amp;-10,'Project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28">
        <f ca="1">IF('Project Follow up - Base'!$N44="",0, COUNTIFS('Project Follow up - Base'!$AC44:$OC44,"&lt;="&amp;10,'Project Follow up - Base'!$AC44:$OC44,"&gt;="&amp;-10,'Project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28">
        <f ca="1">IF('Project Follow up - Base'!$N44="",0, COUNTIFS('Project Follow up - Base'!$AC44:$OC44,"&lt;="&amp;10,'Project Follow up - Base'!$AC44:$OC44,"&gt;="&amp;-10,'Project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28">
        <f ca="1">IF('Project Follow up - Base'!$N44="",0, COUNTIFS('Project Follow up - Base'!$AC44:$OC44,"&lt;="&amp;10,'Project Follow up - Base'!$AC44:$OC44,"&gt;="&amp;-10,'Project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28">
        <f ca="1">IF('Project Follow up - Base'!$N44="",0, COUNTIFS('Project Follow up - Base'!$AC44:$OC44,"&lt;="&amp;10,'Project Follow up - Base'!$AC44:$OC44,"&gt;="&amp;-10,'Project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28">
        <f ca="1">IF('Project Follow up - Base'!$N44="",0, COUNTIFS('Project Follow up - Base'!$AC44:$OC44,"&lt;="&amp;10,'Project Follow up - Base'!$AC44:$OC44,"&gt;="&amp;-10,'Project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28">
        <f ca="1">IF('Project Follow up - Base'!$N44="",0, COUNTIFS('Project Follow up - Base'!$AC44:$OC44,"&lt;="&amp;10,'Project Follow up - Base'!$AC44:$OC44,"&gt;="&amp;-10,'Project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28">
        <f ca="1">IF('Project Follow up - Base'!$N44="",0, COUNTIFS('Project Follow up - Base'!$AC44:$OC44,"&lt;="&amp;10,'Project Follow up - Base'!$AC44:$OC44,"&gt;="&amp;-10,'Project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29" spans="1:38" x14ac:dyDescent="0.2">
      <c r="A29" t="str">
        <f>'Project Follow up - Base'!$B$38</f>
        <v>Design</v>
      </c>
      <c r="B29" t="str">
        <f>'Project Follow up - Base'!F45</f>
        <v/>
      </c>
      <c r="C29">
        <f ca="1">IF('Project Follow up - Base'!$N45="",0, COUNTIFS('Project Follow up - Base'!$AC45:$OC45,"&lt;="&amp;10,'Project Follow up - Base'!$AC45:$OC45,"&gt;="&amp;-10,'Project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29">
        <f ca="1">IF('Project Follow up - Base'!$N45="",0, COUNTIFS('Project Follow up - Base'!$AC45:$OC45,"&lt;="&amp;10,'Project Follow up - Base'!$AC45:$OC45,"&gt;="&amp;-10,'Project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29">
        <f ca="1">IF('Project Follow up - Base'!$N45="",0, COUNTIFS('Project Follow up - Base'!$AC45:$OC45,"&lt;="&amp;10,'Project Follow up - Base'!$AC45:$OC45,"&gt;="&amp;-10,'Project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29">
        <f ca="1">IF('Project Follow up - Base'!$N45="",0, COUNTIFS('Project Follow up - Base'!$AC45:$OC45,"&lt;="&amp;10,'Project Follow up - Base'!$AC45:$OC45,"&gt;="&amp;-10,'Project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29">
        <f ca="1">IF('Project Follow up - Base'!$N45="",0, COUNTIFS('Project Follow up - Base'!$AC45:$OC45,"&lt;="&amp;10,'Project Follow up - Base'!$AC45:$OC45,"&gt;="&amp;-10,'Project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</v>
      </c>
      <c r="H29">
        <f ca="1">IF('Project Follow up - Base'!$N45="",0, COUNTIFS('Project Follow up - Base'!$AC45:$OC45,"&lt;="&amp;10,'Project Follow up - Base'!$AC45:$OC45,"&gt;="&amp;-10,'Project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29">
        <f ca="1">IF('Project Follow up - Base'!$N45="",0, COUNTIFS('Project Follow up - Base'!$AC45:$OC45,"&lt;="&amp;10,'Project Follow up - Base'!$AC45:$OC45,"&gt;="&amp;-10,'Project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29">
        <f ca="1">IF('Project Follow up - Base'!$N45="",0, COUNTIFS('Project Follow up - Base'!$AC45:$OC45,"&lt;="&amp;10,'Project Follow up - Base'!$AC45:$OC45,"&gt;="&amp;-10,'Project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29">
        <f ca="1">IF('Project Follow up - Base'!$N45="",0, COUNTIFS('Project Follow up - Base'!$AC45:$OC45,"&lt;="&amp;10,'Project Follow up - Base'!$AC45:$OC45,"&gt;="&amp;-10,'Project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29">
        <f ca="1">IF('Project Follow up - Base'!$N45="",0, COUNTIFS('Project Follow up - Base'!$AC45:$OC45,"&lt;="&amp;10,'Project Follow up - Base'!$AC45:$OC45,"&gt;="&amp;-10,'Project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29">
        <f ca="1">IF('Project Follow up - Base'!$N45="",0, COUNTIFS('Project Follow up - Base'!$AC45:$OC45,"&lt;="&amp;10,'Project Follow up - Base'!$AC45:$OC45,"&gt;="&amp;-10,'Project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29">
        <f ca="1">IF('Project Follow up - Base'!$N45="",0, COUNTIFS('Project Follow up - Base'!$AC45:$OC45,"&lt;="&amp;10,'Project Follow up - Base'!$AC45:$OC45,"&gt;="&amp;-10,'Project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29">
        <f ca="1">IF('Project Follow up - Base'!$N45="",0, COUNTIFS('Project Follow up - Base'!$AC45:$OC45,"&lt;="&amp;10,'Project Follow up - Base'!$AC45:$OC45,"&gt;="&amp;-10,'Project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29">
        <f ca="1">IF('Project Follow up - Base'!$N45="",0, COUNTIFS('Project Follow up - Base'!$AC45:$OC45,"&lt;="&amp;10,'Project Follow up - Base'!$AC45:$OC45,"&gt;="&amp;-10,'Project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29">
        <f ca="1">IF('Project Follow up - Base'!$N45="",0, COUNTIFS('Project Follow up - Base'!$AC45:$OC45,"&lt;="&amp;10,'Project Follow up - Base'!$AC45:$OC45,"&gt;="&amp;-10,'Project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29">
        <f ca="1">IF('Project Follow up - Base'!$N45="",0, COUNTIFS('Project Follow up - Base'!$AC45:$OC45,"&lt;="&amp;10,'Project Follow up - Base'!$AC45:$OC45,"&gt;="&amp;-10,'Project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29">
        <f ca="1">IF('Project Follow up - Base'!$N45="",0, COUNTIFS('Project Follow up - Base'!$AC45:$OC45,"&lt;="&amp;10,'Project Follow up - Base'!$AC45:$OC45,"&gt;="&amp;-10,'Project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29">
        <f ca="1">IF('Project Follow up - Base'!$N45="",0, COUNTIFS('Project Follow up - Base'!$AC45:$OC45,"&lt;="&amp;10,'Project Follow up - Base'!$AC45:$OC45,"&gt;="&amp;-10,'Project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29">
        <f ca="1">IF('Project Follow up - Base'!$N45="",0, COUNTIFS('Project Follow up - Base'!$AC45:$OC45,"&lt;="&amp;10,'Project Follow up - Base'!$AC45:$OC45,"&gt;="&amp;-10,'Project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29">
        <f ca="1">IF('Project Follow up - Base'!$N45="",0, COUNTIFS('Project Follow up - Base'!$AC45:$OC45,"&lt;="&amp;10,'Project Follow up - Base'!$AC45:$OC45,"&gt;="&amp;-10,'Project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29">
        <f ca="1">IF('Project Follow up - Base'!$N45="",0, COUNTIFS('Project Follow up - Base'!$AC45:$OC45,"&lt;="&amp;10,'Project Follow up - Base'!$AC45:$OC45,"&gt;="&amp;-10,'Project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29">
        <f ca="1">IF('Project Follow up - Base'!$N45="",0, COUNTIFS('Project Follow up - Base'!$AC45:$OC45,"&lt;="&amp;10,'Project Follow up - Base'!$AC45:$OC45,"&gt;="&amp;-10,'Project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29">
        <f ca="1">IF('Project Follow up - Base'!$N45="",0, COUNTIFS('Project Follow up - Base'!$AC45:$OC45,"&lt;="&amp;10,'Project Follow up - Base'!$AC45:$OC45,"&gt;="&amp;-10,'Project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29">
        <f ca="1">IF('Project Follow up - Base'!$N45="",0, COUNTIFS('Project Follow up - Base'!$AC45:$OC45,"&lt;="&amp;10,'Project Follow up - Base'!$AC45:$OC45,"&gt;="&amp;-10,'Project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29">
        <f ca="1">IF('Project Follow up - Base'!$N45="",0, COUNTIFS('Project Follow up - Base'!$AC45:$OC45,"&lt;="&amp;10,'Project Follow up - Base'!$AC45:$OC45,"&gt;="&amp;-10,'Project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29">
        <f ca="1">IF('Project Follow up - Base'!$N45="",0, COUNTIFS('Project Follow up - Base'!$AC45:$OC45,"&lt;="&amp;10,'Project Follow up - Base'!$AC45:$OC45,"&gt;="&amp;-10,'Project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29">
        <f ca="1">IF('Project Follow up - Base'!$N45="",0, COUNTIFS('Project Follow up - Base'!$AC45:$OC45,"&lt;="&amp;10,'Project Follow up - Base'!$AC45:$OC45,"&gt;="&amp;-10,'Project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29">
        <f ca="1">IF('Project Follow up - Base'!$N45="",0, COUNTIFS('Project Follow up - Base'!$AC45:$OC45,"&lt;="&amp;10,'Project Follow up - Base'!$AC45:$OC45,"&gt;="&amp;-10,'Project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29">
        <f ca="1">IF('Project Follow up - Base'!$N45="",0, COUNTIFS('Project Follow up - Base'!$AC45:$OC45,"&lt;="&amp;10,'Project Follow up - Base'!$AC45:$OC45,"&gt;="&amp;-10,'Project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29">
        <f ca="1">IF('Project Follow up - Base'!$N45="",0, COUNTIFS('Project Follow up - Base'!$AC45:$OC45,"&lt;="&amp;10,'Project Follow up - Base'!$AC45:$OC45,"&gt;="&amp;-10,'Project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29">
        <f ca="1">IF('Project Follow up - Base'!$N45="",0, COUNTIFS('Project Follow up - Base'!$AC45:$OC45,"&lt;="&amp;10,'Project Follow up - Base'!$AC45:$OC45,"&gt;="&amp;-10,'Project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29">
        <f ca="1">IF('Project Follow up - Base'!$N45="",0, COUNTIFS('Project Follow up - Base'!$AC45:$OC45,"&lt;="&amp;10,'Project Follow up - Base'!$AC45:$OC45,"&gt;="&amp;-10,'Project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29">
        <f ca="1">IF('Project Follow up - Base'!$N45="",0, COUNTIFS('Project Follow up - Base'!$AC45:$OC45,"&lt;="&amp;10,'Project Follow up - Base'!$AC45:$OC45,"&gt;="&amp;-10,'Project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29">
        <f ca="1">IF('Project Follow up - Base'!$N45="",0, COUNTIFS('Project Follow up - Base'!$AC45:$OC45,"&lt;="&amp;10,'Project Follow up - Base'!$AC45:$OC45,"&gt;="&amp;-10,'Project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29">
        <f ca="1">IF('Project Follow up - Base'!$N45="",0, COUNTIFS('Project Follow up - Base'!$AC45:$OC45,"&lt;="&amp;10,'Project Follow up - Base'!$AC45:$OC45,"&gt;="&amp;-10,'Project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29">
        <f ca="1">IF('Project Follow up - Base'!$N45="",0, COUNTIFS('Project Follow up - Base'!$AC45:$OC45,"&lt;="&amp;10,'Project Follow up - Base'!$AC45:$OC45,"&gt;="&amp;-10,'Project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30" spans="1:38" x14ac:dyDescent="0.2">
      <c r="A30" t="str">
        <f>'Project Follow up - Base'!$B$38</f>
        <v>Design</v>
      </c>
      <c r="B30" t="str">
        <f>'Project Follow up - Base'!F46</f>
        <v>Riyadh Almaghrabi</v>
      </c>
      <c r="C30">
        <f ca="1">IF('Project Follow up - Base'!$N46="",0, COUNTIFS('Project Follow up - Base'!$AC46:$OC46,"&lt;="&amp;10,'Project Follow up - Base'!$AC46:$OC46,"&gt;="&amp;-10,'Project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30">
        <f ca="1">IF('Project Follow up - Base'!$N46="",0, COUNTIFS('Project Follow up - Base'!$AC46:$OC46,"&lt;="&amp;10,'Project Follow up - Base'!$AC46:$OC46,"&gt;="&amp;-10,'Project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30">
        <f ca="1">IF('Project Follow up - Base'!$N46="",0, COUNTIFS('Project Follow up - Base'!$AC46:$OC46,"&lt;="&amp;10,'Project Follow up - Base'!$AC46:$OC46,"&gt;="&amp;-10,'Project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30">
        <f ca="1">IF('Project Follow up - Base'!$N46="",0, COUNTIFS('Project Follow up - Base'!$AC46:$OC46,"&lt;="&amp;10,'Project Follow up - Base'!$AC46:$OC46,"&gt;="&amp;-10,'Project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30">
        <f ca="1">IF('Project Follow up - Base'!$N46="",0, COUNTIFS('Project Follow up - Base'!$AC46:$OC46,"&lt;="&amp;10,'Project Follow up - Base'!$AC46:$OC46,"&gt;="&amp;-10,'Project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7</v>
      </c>
      <c r="H30">
        <f ca="1">IF('Project Follow up - Base'!$N46="",0, COUNTIFS('Project Follow up - Base'!$AC46:$OC46,"&lt;="&amp;10,'Project Follow up - Base'!$AC46:$OC46,"&gt;="&amp;-10,'Project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30">
        <f ca="1">IF('Project Follow up - Base'!$N46="",0, COUNTIFS('Project Follow up - Base'!$AC46:$OC46,"&lt;="&amp;10,'Project Follow up - Base'!$AC46:$OC46,"&gt;="&amp;-10,'Project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5</v>
      </c>
      <c r="J30">
        <f ca="1">IF('Project Follow up - Base'!$N46="",0, COUNTIFS('Project Follow up - Base'!$AC46:$OC46,"&lt;="&amp;10,'Project Follow up - Base'!$AC46:$OC46,"&gt;="&amp;-10,'Project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30">
        <f ca="1">IF('Project Follow up - Base'!$N46="",0, COUNTIFS('Project Follow up - Base'!$AC46:$OC46,"&lt;="&amp;10,'Project Follow up - Base'!$AC46:$OC46,"&gt;="&amp;-10,'Project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30">
        <f ca="1">IF('Project Follow up - Base'!$N46="",0, COUNTIFS('Project Follow up - Base'!$AC46:$OC46,"&lt;="&amp;10,'Project Follow up - Base'!$AC46:$OC46,"&gt;="&amp;-10,'Project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30">
        <f ca="1">IF('Project Follow up - Base'!$N46="",0, COUNTIFS('Project Follow up - Base'!$AC46:$OC46,"&lt;="&amp;10,'Project Follow up - Base'!$AC46:$OC46,"&gt;="&amp;-10,'Project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30">
        <f ca="1">IF('Project Follow up - Base'!$N46="",0, COUNTIFS('Project Follow up - Base'!$AC46:$OC46,"&lt;="&amp;10,'Project Follow up - Base'!$AC46:$OC46,"&gt;="&amp;-10,'Project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30">
        <f ca="1">IF('Project Follow up - Base'!$N46="",0, COUNTIFS('Project Follow up - Base'!$AC46:$OC46,"&lt;="&amp;10,'Project Follow up - Base'!$AC46:$OC46,"&gt;="&amp;-10,'Project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30">
        <f ca="1">IF('Project Follow up - Base'!$N46="",0, COUNTIFS('Project Follow up - Base'!$AC46:$OC46,"&lt;="&amp;10,'Project Follow up - Base'!$AC46:$OC46,"&gt;="&amp;-10,'Project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30">
        <f ca="1">IF('Project Follow up - Base'!$N46="",0, COUNTIFS('Project Follow up - Base'!$AC46:$OC46,"&lt;="&amp;10,'Project Follow up - Base'!$AC46:$OC46,"&gt;="&amp;-10,'Project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30">
        <f ca="1">IF('Project Follow up - Base'!$N46="",0, COUNTIFS('Project Follow up - Base'!$AC46:$OC46,"&lt;="&amp;10,'Project Follow up - Base'!$AC46:$OC46,"&gt;="&amp;-10,'Project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30">
        <f ca="1">IF('Project Follow up - Base'!$N46="",0, COUNTIFS('Project Follow up - Base'!$AC46:$OC46,"&lt;="&amp;10,'Project Follow up - Base'!$AC46:$OC46,"&gt;="&amp;-10,'Project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30">
        <f ca="1">IF('Project Follow up - Base'!$N46="",0, COUNTIFS('Project Follow up - Base'!$AC46:$OC46,"&lt;="&amp;10,'Project Follow up - Base'!$AC46:$OC46,"&gt;="&amp;-10,'Project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30">
        <f ca="1">IF('Project Follow up - Base'!$N46="",0, COUNTIFS('Project Follow up - Base'!$AC46:$OC46,"&lt;="&amp;10,'Project Follow up - Base'!$AC46:$OC46,"&gt;="&amp;-10,'Project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30">
        <f ca="1">IF('Project Follow up - Base'!$N46="",0, COUNTIFS('Project Follow up - Base'!$AC46:$OC46,"&lt;="&amp;10,'Project Follow up - Base'!$AC46:$OC46,"&gt;="&amp;-10,'Project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30">
        <f ca="1">IF('Project Follow up - Base'!$N46="",0, COUNTIFS('Project Follow up - Base'!$AC46:$OC46,"&lt;="&amp;10,'Project Follow up - Base'!$AC46:$OC46,"&gt;="&amp;-10,'Project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30">
        <f ca="1">IF('Project Follow up - Base'!$N46="",0, COUNTIFS('Project Follow up - Base'!$AC46:$OC46,"&lt;="&amp;10,'Project Follow up - Base'!$AC46:$OC46,"&gt;="&amp;-10,'Project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30">
        <f ca="1">IF('Project Follow up - Base'!$N46="",0, COUNTIFS('Project Follow up - Base'!$AC46:$OC46,"&lt;="&amp;10,'Project Follow up - Base'!$AC46:$OC46,"&gt;="&amp;-10,'Project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30">
        <f ca="1">IF('Project Follow up - Base'!$N46="",0, COUNTIFS('Project Follow up - Base'!$AC46:$OC46,"&lt;="&amp;10,'Project Follow up - Base'!$AC46:$OC46,"&gt;="&amp;-10,'Project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30">
        <f ca="1">IF('Project Follow up - Base'!$N46="",0, COUNTIFS('Project Follow up - Base'!$AC46:$OC46,"&lt;="&amp;10,'Project Follow up - Base'!$AC46:$OC46,"&gt;="&amp;-10,'Project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30">
        <f ca="1">IF('Project Follow up - Base'!$N46="",0, COUNTIFS('Project Follow up - Base'!$AC46:$OC46,"&lt;="&amp;10,'Project Follow up - Base'!$AC46:$OC46,"&gt;="&amp;-10,'Project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30">
        <f ca="1">IF('Project Follow up - Base'!$N46="",0, COUNTIFS('Project Follow up - Base'!$AC46:$OC46,"&lt;="&amp;10,'Project Follow up - Base'!$AC46:$OC46,"&gt;="&amp;-10,'Project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30">
        <f ca="1">IF('Project Follow up - Base'!$N46="",0, COUNTIFS('Project Follow up - Base'!$AC46:$OC46,"&lt;="&amp;10,'Project Follow up - Base'!$AC46:$OC46,"&gt;="&amp;-10,'Project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30">
        <f ca="1">IF('Project Follow up - Base'!$N46="",0, COUNTIFS('Project Follow up - Base'!$AC46:$OC46,"&lt;="&amp;10,'Project Follow up - Base'!$AC46:$OC46,"&gt;="&amp;-10,'Project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30">
        <f ca="1">IF('Project Follow up - Base'!$N46="",0, COUNTIFS('Project Follow up - Base'!$AC46:$OC46,"&lt;="&amp;10,'Project Follow up - Base'!$AC46:$OC46,"&gt;="&amp;-10,'Project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30">
        <f ca="1">IF('Project Follow up - Base'!$N46="",0, COUNTIFS('Project Follow up - Base'!$AC46:$OC46,"&lt;="&amp;10,'Project Follow up - Base'!$AC46:$OC46,"&gt;="&amp;-10,'Project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30">
        <f ca="1">IF('Project Follow up - Base'!$N46="",0, COUNTIFS('Project Follow up - Base'!$AC46:$OC46,"&lt;="&amp;10,'Project Follow up - Base'!$AC46:$OC46,"&gt;="&amp;-10,'Project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30">
        <f ca="1">IF('Project Follow up - Base'!$N46="",0, COUNTIFS('Project Follow up - Base'!$AC46:$OC46,"&lt;="&amp;10,'Project Follow up - Base'!$AC46:$OC46,"&gt;="&amp;-10,'Project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30">
        <f ca="1">IF('Project Follow up - Base'!$N46="",0, COUNTIFS('Project Follow up - Base'!$AC46:$OC46,"&lt;="&amp;10,'Project Follow up - Base'!$AC46:$OC46,"&gt;="&amp;-10,'Project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30">
        <f ca="1">IF('Project Follow up - Base'!$N46="",0, COUNTIFS('Project Follow up - Base'!$AC46:$OC46,"&lt;="&amp;10,'Project Follow up - Base'!$AC46:$OC46,"&gt;="&amp;-10,'Project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30">
        <f ca="1">IF('Project Follow up - Base'!$N46="",0, COUNTIFS('Project Follow up - Base'!$AC46:$OC46,"&lt;="&amp;10,'Project Follow up - Base'!$AC46:$OC46,"&gt;="&amp;-10,'Project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31" spans="1:38" x14ac:dyDescent="0.2">
      <c r="A31" t="str">
        <f>'Project Follow up - Base'!$B$38</f>
        <v>Design</v>
      </c>
      <c r="B31" t="str">
        <f>'Project Follow up - Base'!F47</f>
        <v/>
      </c>
      <c r="C31">
        <f ca="1">IF('Project Follow up - Base'!$N47="",0, COUNTIFS('Project Follow up - Base'!$AC47:$OC47,"&lt;="&amp;10,'Project Follow up - Base'!$AC47:$OC47,"&gt;="&amp;-10,'Project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31">
        <f ca="1">IF('Project Follow up - Base'!$N47="",0, COUNTIFS('Project Follow up - Base'!$AC47:$OC47,"&lt;="&amp;10,'Project Follow up - Base'!$AC47:$OC47,"&gt;="&amp;-10,'Project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31">
        <f ca="1">IF('Project Follow up - Base'!$N47="",0, COUNTIFS('Project Follow up - Base'!$AC47:$OC47,"&lt;="&amp;10,'Project Follow up - Base'!$AC47:$OC47,"&gt;="&amp;-10,'Project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31">
        <f ca="1">IF('Project Follow up - Base'!$N47="",0, COUNTIFS('Project Follow up - Base'!$AC47:$OC47,"&lt;="&amp;10,'Project Follow up - Base'!$AC47:$OC47,"&gt;="&amp;-10,'Project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31">
        <f ca="1">IF('Project Follow up - Base'!$N47="",0, COUNTIFS('Project Follow up - Base'!$AC47:$OC47,"&lt;="&amp;10,'Project Follow up - Base'!$AC47:$OC47,"&gt;="&amp;-10,'Project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31">
        <f ca="1">IF('Project Follow up - Base'!$N47="",0, COUNTIFS('Project Follow up - Base'!$AC47:$OC47,"&lt;="&amp;10,'Project Follow up - Base'!$AC47:$OC47,"&gt;="&amp;-10,'Project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31">
        <f ca="1">IF('Project Follow up - Base'!$N47="",0, COUNTIFS('Project Follow up - Base'!$AC47:$OC47,"&lt;="&amp;10,'Project Follow up - Base'!$AC47:$OC47,"&gt;="&amp;-10,'Project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</v>
      </c>
      <c r="J31">
        <f ca="1">IF('Project Follow up - Base'!$N47="",0, COUNTIFS('Project Follow up - Base'!$AC47:$OC47,"&lt;="&amp;10,'Project Follow up - Base'!$AC47:$OC47,"&gt;="&amp;-10,'Project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31">
        <f ca="1">IF('Project Follow up - Base'!$N47="",0, COUNTIFS('Project Follow up - Base'!$AC47:$OC47,"&lt;="&amp;10,'Project Follow up - Base'!$AC47:$OC47,"&gt;="&amp;-10,'Project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31">
        <f ca="1">IF('Project Follow up - Base'!$N47="",0, COUNTIFS('Project Follow up - Base'!$AC47:$OC47,"&lt;="&amp;10,'Project Follow up - Base'!$AC47:$OC47,"&gt;="&amp;-10,'Project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31">
        <f ca="1">IF('Project Follow up - Base'!$N47="",0, COUNTIFS('Project Follow up - Base'!$AC47:$OC47,"&lt;="&amp;10,'Project Follow up - Base'!$AC47:$OC47,"&gt;="&amp;-10,'Project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31">
        <f ca="1">IF('Project Follow up - Base'!$N47="",0, COUNTIFS('Project Follow up - Base'!$AC47:$OC47,"&lt;="&amp;10,'Project Follow up - Base'!$AC47:$OC47,"&gt;="&amp;-10,'Project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31">
        <f ca="1">IF('Project Follow up - Base'!$N47="",0, COUNTIFS('Project Follow up - Base'!$AC47:$OC47,"&lt;="&amp;10,'Project Follow up - Base'!$AC47:$OC47,"&gt;="&amp;-10,'Project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31">
        <f ca="1">IF('Project Follow up - Base'!$N47="",0, COUNTIFS('Project Follow up - Base'!$AC47:$OC47,"&lt;="&amp;10,'Project Follow up - Base'!$AC47:$OC47,"&gt;="&amp;-10,'Project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31">
        <f ca="1">IF('Project Follow up - Base'!$N47="",0, COUNTIFS('Project Follow up - Base'!$AC47:$OC47,"&lt;="&amp;10,'Project Follow up - Base'!$AC47:$OC47,"&gt;="&amp;-10,'Project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31">
        <f ca="1">IF('Project Follow up - Base'!$N47="",0, COUNTIFS('Project Follow up - Base'!$AC47:$OC47,"&lt;="&amp;10,'Project Follow up - Base'!$AC47:$OC47,"&gt;="&amp;-10,'Project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31">
        <f ca="1">IF('Project Follow up - Base'!$N47="",0, COUNTIFS('Project Follow up - Base'!$AC47:$OC47,"&lt;="&amp;10,'Project Follow up - Base'!$AC47:$OC47,"&gt;="&amp;-10,'Project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31">
        <f ca="1">IF('Project Follow up - Base'!$N47="",0, COUNTIFS('Project Follow up - Base'!$AC47:$OC47,"&lt;="&amp;10,'Project Follow up - Base'!$AC47:$OC47,"&gt;="&amp;-10,'Project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31">
        <f ca="1">IF('Project Follow up - Base'!$N47="",0, COUNTIFS('Project Follow up - Base'!$AC47:$OC47,"&lt;="&amp;10,'Project Follow up - Base'!$AC47:$OC47,"&gt;="&amp;-10,'Project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31">
        <f ca="1">IF('Project Follow up - Base'!$N47="",0, COUNTIFS('Project Follow up - Base'!$AC47:$OC47,"&lt;="&amp;10,'Project Follow up - Base'!$AC47:$OC47,"&gt;="&amp;-10,'Project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31">
        <f ca="1">IF('Project Follow up - Base'!$N47="",0, COUNTIFS('Project Follow up - Base'!$AC47:$OC47,"&lt;="&amp;10,'Project Follow up - Base'!$AC47:$OC47,"&gt;="&amp;-10,'Project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31">
        <f ca="1">IF('Project Follow up - Base'!$N47="",0, COUNTIFS('Project Follow up - Base'!$AC47:$OC47,"&lt;="&amp;10,'Project Follow up - Base'!$AC47:$OC47,"&gt;="&amp;-10,'Project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31">
        <f ca="1">IF('Project Follow up - Base'!$N47="",0, COUNTIFS('Project Follow up - Base'!$AC47:$OC47,"&lt;="&amp;10,'Project Follow up - Base'!$AC47:$OC47,"&gt;="&amp;-10,'Project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31">
        <f ca="1">IF('Project Follow up - Base'!$N47="",0, COUNTIFS('Project Follow up - Base'!$AC47:$OC47,"&lt;="&amp;10,'Project Follow up - Base'!$AC47:$OC47,"&gt;="&amp;-10,'Project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31">
        <f ca="1">IF('Project Follow up - Base'!$N47="",0, COUNTIFS('Project Follow up - Base'!$AC47:$OC47,"&lt;="&amp;10,'Project Follow up - Base'!$AC47:$OC47,"&gt;="&amp;-10,'Project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31">
        <f ca="1">IF('Project Follow up - Base'!$N47="",0, COUNTIFS('Project Follow up - Base'!$AC47:$OC47,"&lt;="&amp;10,'Project Follow up - Base'!$AC47:$OC47,"&gt;="&amp;-10,'Project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31">
        <f ca="1">IF('Project Follow up - Base'!$N47="",0, COUNTIFS('Project Follow up - Base'!$AC47:$OC47,"&lt;="&amp;10,'Project Follow up - Base'!$AC47:$OC47,"&gt;="&amp;-10,'Project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31">
        <f ca="1">IF('Project Follow up - Base'!$N47="",0, COUNTIFS('Project Follow up - Base'!$AC47:$OC47,"&lt;="&amp;10,'Project Follow up - Base'!$AC47:$OC47,"&gt;="&amp;-10,'Project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31">
        <f ca="1">IF('Project Follow up - Base'!$N47="",0, COUNTIFS('Project Follow up - Base'!$AC47:$OC47,"&lt;="&amp;10,'Project Follow up - Base'!$AC47:$OC47,"&gt;="&amp;-10,'Project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31">
        <f ca="1">IF('Project Follow up - Base'!$N47="",0, COUNTIFS('Project Follow up - Base'!$AC47:$OC47,"&lt;="&amp;10,'Project Follow up - Base'!$AC47:$OC47,"&gt;="&amp;-10,'Project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31">
        <f ca="1">IF('Project Follow up - Base'!$N47="",0, COUNTIFS('Project Follow up - Base'!$AC47:$OC47,"&lt;="&amp;10,'Project Follow up - Base'!$AC47:$OC47,"&gt;="&amp;-10,'Project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31">
        <f ca="1">IF('Project Follow up - Base'!$N47="",0, COUNTIFS('Project Follow up - Base'!$AC47:$OC47,"&lt;="&amp;10,'Project Follow up - Base'!$AC47:$OC47,"&gt;="&amp;-10,'Project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31">
        <f ca="1">IF('Project Follow up - Base'!$N47="",0, COUNTIFS('Project Follow up - Base'!$AC47:$OC47,"&lt;="&amp;10,'Project Follow up - Base'!$AC47:$OC47,"&gt;="&amp;-10,'Project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31">
        <f ca="1">IF('Project Follow up - Base'!$N47="",0, COUNTIFS('Project Follow up - Base'!$AC47:$OC47,"&lt;="&amp;10,'Project Follow up - Base'!$AC47:$OC47,"&gt;="&amp;-10,'Project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31">
        <f ca="1">IF('Project Follow up - Base'!$N47="",0, COUNTIFS('Project Follow up - Base'!$AC47:$OC47,"&lt;="&amp;10,'Project Follow up - Base'!$AC47:$OC47,"&gt;="&amp;-10,'Project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31">
        <f ca="1">IF('Project Follow up - Base'!$N47="",0, COUNTIFS('Project Follow up - Base'!$AC47:$OC47,"&lt;="&amp;10,'Project Follow up - Base'!$AC47:$OC47,"&gt;="&amp;-10,'Project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32" spans="1:38" x14ac:dyDescent="0.2">
      <c r="A32" t="str">
        <f>'Project Follow up - Base'!$B$38</f>
        <v>Design</v>
      </c>
      <c r="B32" t="str">
        <f>'Project Follow up - Base'!F48</f>
        <v>Riyadh Almaghrabi</v>
      </c>
      <c r="C32">
        <f ca="1">IF('Project Follow up - Base'!$N48="",0, COUNTIFS('Project Follow up - Base'!$AC48:$OC48,"&lt;="&amp;10,'Project Follow up - Base'!$AC48:$OC48,"&gt;="&amp;-10,'Project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32">
        <f ca="1">IF('Project Follow up - Base'!$N48="",0, COUNTIFS('Project Follow up - Base'!$AC48:$OC48,"&lt;="&amp;10,'Project Follow up - Base'!$AC48:$OC48,"&gt;="&amp;-10,'Project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32">
        <f ca="1">IF('Project Follow up - Base'!$N48="",0, COUNTIFS('Project Follow up - Base'!$AC48:$OC48,"&lt;="&amp;10,'Project Follow up - Base'!$AC48:$OC48,"&gt;="&amp;-10,'Project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32">
        <f ca="1">IF('Project Follow up - Base'!$N48="",0, COUNTIFS('Project Follow up - Base'!$AC48:$OC48,"&lt;="&amp;10,'Project Follow up - Base'!$AC48:$OC48,"&gt;="&amp;-10,'Project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32">
        <f ca="1">IF('Project Follow up - Base'!$N48="",0, COUNTIFS('Project Follow up - Base'!$AC48:$OC48,"&lt;="&amp;10,'Project Follow up - Base'!$AC48:$OC48,"&gt;="&amp;-10,'Project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32">
        <f ca="1">IF('Project Follow up - Base'!$N48="",0, COUNTIFS('Project Follow up - Base'!$AC48:$OC48,"&lt;="&amp;10,'Project Follow up - Base'!$AC48:$OC48,"&gt;="&amp;-10,'Project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32">
        <f ca="1">IF('Project Follow up - Base'!$N48="",0, COUNTIFS('Project Follow up - Base'!$AC48:$OC48,"&lt;="&amp;10,'Project Follow up - Base'!$AC48:$OC48,"&gt;="&amp;-10,'Project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12</v>
      </c>
      <c r="J32">
        <f ca="1">IF('Project Follow up - Base'!$N48="",0, COUNTIFS('Project Follow up - Base'!$AC48:$OC48,"&lt;="&amp;10,'Project Follow up - Base'!$AC48:$OC48,"&gt;="&amp;-10,'Project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32">
        <f ca="1">IF('Project Follow up - Base'!$N48="",0, COUNTIFS('Project Follow up - Base'!$AC48:$OC48,"&lt;="&amp;10,'Project Follow up - Base'!$AC48:$OC48,"&gt;="&amp;-10,'Project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32">
        <f ca="1">IF('Project Follow up - Base'!$N48="",0, COUNTIFS('Project Follow up - Base'!$AC48:$OC48,"&lt;="&amp;10,'Project Follow up - Base'!$AC48:$OC48,"&gt;="&amp;-10,'Project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32">
        <f ca="1">IF('Project Follow up - Base'!$N48="",0, COUNTIFS('Project Follow up - Base'!$AC48:$OC48,"&lt;="&amp;10,'Project Follow up - Base'!$AC48:$OC48,"&gt;="&amp;-10,'Project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32">
        <f ca="1">IF('Project Follow up - Base'!$N48="",0, COUNTIFS('Project Follow up - Base'!$AC48:$OC48,"&lt;="&amp;10,'Project Follow up - Base'!$AC48:$OC48,"&gt;="&amp;-10,'Project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32">
        <f ca="1">IF('Project Follow up - Base'!$N48="",0, COUNTIFS('Project Follow up - Base'!$AC48:$OC48,"&lt;="&amp;10,'Project Follow up - Base'!$AC48:$OC48,"&gt;="&amp;-10,'Project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32">
        <f ca="1">IF('Project Follow up - Base'!$N48="",0, COUNTIFS('Project Follow up - Base'!$AC48:$OC48,"&lt;="&amp;10,'Project Follow up - Base'!$AC48:$OC48,"&gt;="&amp;-10,'Project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32">
        <f ca="1">IF('Project Follow up - Base'!$N48="",0, COUNTIFS('Project Follow up - Base'!$AC48:$OC48,"&lt;="&amp;10,'Project Follow up - Base'!$AC48:$OC48,"&gt;="&amp;-10,'Project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32">
        <f ca="1">IF('Project Follow up - Base'!$N48="",0, COUNTIFS('Project Follow up - Base'!$AC48:$OC48,"&lt;="&amp;10,'Project Follow up - Base'!$AC48:$OC48,"&gt;="&amp;-10,'Project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32">
        <f ca="1">IF('Project Follow up - Base'!$N48="",0, COUNTIFS('Project Follow up - Base'!$AC48:$OC48,"&lt;="&amp;10,'Project Follow up - Base'!$AC48:$OC48,"&gt;="&amp;-10,'Project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32">
        <f ca="1">IF('Project Follow up - Base'!$N48="",0, COUNTIFS('Project Follow up - Base'!$AC48:$OC48,"&lt;="&amp;10,'Project Follow up - Base'!$AC48:$OC48,"&gt;="&amp;-10,'Project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32">
        <f ca="1">IF('Project Follow up - Base'!$N48="",0, COUNTIFS('Project Follow up - Base'!$AC48:$OC48,"&lt;="&amp;10,'Project Follow up - Base'!$AC48:$OC48,"&gt;="&amp;-10,'Project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32">
        <f ca="1">IF('Project Follow up - Base'!$N48="",0, COUNTIFS('Project Follow up - Base'!$AC48:$OC48,"&lt;="&amp;10,'Project Follow up - Base'!$AC48:$OC48,"&gt;="&amp;-10,'Project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32">
        <f ca="1">IF('Project Follow up - Base'!$N48="",0, COUNTIFS('Project Follow up - Base'!$AC48:$OC48,"&lt;="&amp;10,'Project Follow up - Base'!$AC48:$OC48,"&gt;="&amp;-10,'Project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32">
        <f ca="1">IF('Project Follow up - Base'!$N48="",0, COUNTIFS('Project Follow up - Base'!$AC48:$OC48,"&lt;="&amp;10,'Project Follow up - Base'!$AC48:$OC48,"&gt;="&amp;-10,'Project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32">
        <f ca="1">IF('Project Follow up - Base'!$N48="",0, COUNTIFS('Project Follow up - Base'!$AC48:$OC48,"&lt;="&amp;10,'Project Follow up - Base'!$AC48:$OC48,"&gt;="&amp;-10,'Project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32">
        <f ca="1">IF('Project Follow up - Base'!$N48="",0, COUNTIFS('Project Follow up - Base'!$AC48:$OC48,"&lt;="&amp;10,'Project Follow up - Base'!$AC48:$OC48,"&gt;="&amp;-10,'Project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32">
        <f ca="1">IF('Project Follow up - Base'!$N48="",0, COUNTIFS('Project Follow up - Base'!$AC48:$OC48,"&lt;="&amp;10,'Project Follow up - Base'!$AC48:$OC48,"&gt;="&amp;-10,'Project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32">
        <f ca="1">IF('Project Follow up - Base'!$N48="",0, COUNTIFS('Project Follow up - Base'!$AC48:$OC48,"&lt;="&amp;10,'Project Follow up - Base'!$AC48:$OC48,"&gt;="&amp;-10,'Project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32">
        <f ca="1">IF('Project Follow up - Base'!$N48="",0, COUNTIFS('Project Follow up - Base'!$AC48:$OC48,"&lt;="&amp;10,'Project Follow up - Base'!$AC48:$OC48,"&gt;="&amp;-10,'Project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32">
        <f ca="1">IF('Project Follow up - Base'!$N48="",0, COUNTIFS('Project Follow up - Base'!$AC48:$OC48,"&lt;="&amp;10,'Project Follow up - Base'!$AC48:$OC48,"&gt;="&amp;-10,'Project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32">
        <f ca="1">IF('Project Follow up - Base'!$N48="",0, COUNTIFS('Project Follow up - Base'!$AC48:$OC48,"&lt;="&amp;10,'Project Follow up - Base'!$AC48:$OC48,"&gt;="&amp;-10,'Project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32">
        <f ca="1">IF('Project Follow up - Base'!$N48="",0, COUNTIFS('Project Follow up - Base'!$AC48:$OC48,"&lt;="&amp;10,'Project Follow up - Base'!$AC48:$OC48,"&gt;="&amp;-10,'Project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32">
        <f ca="1">IF('Project Follow up - Base'!$N48="",0, COUNTIFS('Project Follow up - Base'!$AC48:$OC48,"&lt;="&amp;10,'Project Follow up - Base'!$AC48:$OC48,"&gt;="&amp;-10,'Project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32">
        <f ca="1">IF('Project Follow up - Base'!$N48="",0, COUNTIFS('Project Follow up - Base'!$AC48:$OC48,"&lt;="&amp;10,'Project Follow up - Base'!$AC48:$OC48,"&gt;="&amp;-10,'Project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32">
        <f ca="1">IF('Project Follow up - Base'!$N48="",0, COUNTIFS('Project Follow up - Base'!$AC48:$OC48,"&lt;="&amp;10,'Project Follow up - Base'!$AC48:$OC48,"&gt;="&amp;-10,'Project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32">
        <f ca="1">IF('Project Follow up - Base'!$N48="",0, COUNTIFS('Project Follow up - Base'!$AC48:$OC48,"&lt;="&amp;10,'Project Follow up - Base'!$AC48:$OC48,"&gt;="&amp;-10,'Project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32">
        <f ca="1">IF('Project Follow up - Base'!$N48="",0, COUNTIFS('Project Follow up - Base'!$AC48:$OC48,"&lt;="&amp;10,'Project Follow up - Base'!$AC48:$OC48,"&gt;="&amp;-10,'Project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32">
        <f ca="1">IF('Project Follow up - Base'!$N48="",0, COUNTIFS('Project Follow up - Base'!$AC48:$OC48,"&lt;="&amp;10,'Project Follow up - Base'!$AC48:$OC48,"&gt;="&amp;-10,'Project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33" spans="1:38" x14ac:dyDescent="0.2">
      <c r="A33" t="str">
        <f>'Project Follow up - Base'!$B$38</f>
        <v>Design</v>
      </c>
      <c r="B33" t="str">
        <f>'Project Follow up - Base'!F49</f>
        <v/>
      </c>
      <c r="C33">
        <f ca="1">IF('Project Follow up - Base'!$N49="",0, COUNTIFS('Project Follow up - Base'!$AC49:$OC49,"&lt;="&amp;10,'Project Follow up - Base'!$AC49:$OC49,"&gt;="&amp;-10,'Project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33">
        <f ca="1">IF('Project Follow up - Base'!$N49="",0, COUNTIFS('Project Follow up - Base'!$AC49:$OC49,"&lt;="&amp;10,'Project Follow up - Base'!$AC49:$OC49,"&gt;="&amp;-10,'Project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33">
        <f ca="1">IF('Project Follow up - Base'!$N49="",0, COUNTIFS('Project Follow up - Base'!$AC49:$OC49,"&lt;="&amp;10,'Project Follow up - Base'!$AC49:$OC49,"&gt;="&amp;-10,'Project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33">
        <f ca="1">IF('Project Follow up - Base'!$N49="",0, COUNTIFS('Project Follow up - Base'!$AC49:$OC49,"&lt;="&amp;10,'Project Follow up - Base'!$AC49:$OC49,"&gt;="&amp;-10,'Project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33">
        <f ca="1">IF('Project Follow up - Base'!$N49="",0, COUNTIFS('Project Follow up - Base'!$AC49:$OC49,"&lt;="&amp;10,'Project Follow up - Base'!$AC49:$OC49,"&gt;="&amp;-10,'Project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33">
        <f ca="1">IF('Project Follow up - Base'!$N49="",0, COUNTIFS('Project Follow up - Base'!$AC49:$OC49,"&lt;="&amp;10,'Project Follow up - Base'!$AC49:$OC49,"&gt;="&amp;-10,'Project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33">
        <f ca="1">IF('Project Follow up - Base'!$N49="",0, COUNTIFS('Project Follow up - Base'!$AC49:$OC49,"&lt;="&amp;10,'Project Follow up - Base'!$AC49:$OC49,"&gt;="&amp;-10,'Project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</v>
      </c>
      <c r="J33">
        <f ca="1">IF('Project Follow up - Base'!$N49="",0, COUNTIFS('Project Follow up - Base'!$AC49:$OC49,"&lt;="&amp;10,'Project Follow up - Base'!$AC49:$OC49,"&gt;="&amp;-10,'Project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33">
        <f ca="1">IF('Project Follow up - Base'!$N49="",0, COUNTIFS('Project Follow up - Base'!$AC49:$OC49,"&lt;="&amp;10,'Project Follow up - Base'!$AC49:$OC49,"&gt;="&amp;-10,'Project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33">
        <f ca="1">IF('Project Follow up - Base'!$N49="",0, COUNTIFS('Project Follow up - Base'!$AC49:$OC49,"&lt;="&amp;10,'Project Follow up - Base'!$AC49:$OC49,"&gt;="&amp;-10,'Project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33">
        <f ca="1">IF('Project Follow up - Base'!$N49="",0, COUNTIFS('Project Follow up - Base'!$AC49:$OC49,"&lt;="&amp;10,'Project Follow up - Base'!$AC49:$OC49,"&gt;="&amp;-10,'Project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33">
        <f ca="1">IF('Project Follow up - Base'!$N49="",0, COUNTIFS('Project Follow up - Base'!$AC49:$OC49,"&lt;="&amp;10,'Project Follow up - Base'!$AC49:$OC49,"&gt;="&amp;-10,'Project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33">
        <f ca="1">IF('Project Follow up - Base'!$N49="",0, COUNTIFS('Project Follow up - Base'!$AC49:$OC49,"&lt;="&amp;10,'Project Follow up - Base'!$AC49:$OC49,"&gt;="&amp;-10,'Project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33">
        <f ca="1">IF('Project Follow up - Base'!$N49="",0, COUNTIFS('Project Follow up - Base'!$AC49:$OC49,"&lt;="&amp;10,'Project Follow up - Base'!$AC49:$OC49,"&gt;="&amp;-10,'Project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33">
        <f ca="1">IF('Project Follow up - Base'!$N49="",0, COUNTIFS('Project Follow up - Base'!$AC49:$OC49,"&lt;="&amp;10,'Project Follow up - Base'!$AC49:$OC49,"&gt;="&amp;-10,'Project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33">
        <f ca="1">IF('Project Follow up - Base'!$N49="",0, COUNTIFS('Project Follow up - Base'!$AC49:$OC49,"&lt;="&amp;10,'Project Follow up - Base'!$AC49:$OC49,"&gt;="&amp;-10,'Project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33">
        <f ca="1">IF('Project Follow up - Base'!$N49="",0, COUNTIFS('Project Follow up - Base'!$AC49:$OC49,"&lt;="&amp;10,'Project Follow up - Base'!$AC49:$OC49,"&gt;="&amp;-10,'Project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33">
        <f ca="1">IF('Project Follow up - Base'!$N49="",0, COUNTIFS('Project Follow up - Base'!$AC49:$OC49,"&lt;="&amp;10,'Project Follow up - Base'!$AC49:$OC49,"&gt;="&amp;-10,'Project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33">
        <f ca="1">IF('Project Follow up - Base'!$N49="",0, COUNTIFS('Project Follow up - Base'!$AC49:$OC49,"&lt;="&amp;10,'Project Follow up - Base'!$AC49:$OC49,"&gt;="&amp;-10,'Project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33">
        <f ca="1">IF('Project Follow up - Base'!$N49="",0, COUNTIFS('Project Follow up - Base'!$AC49:$OC49,"&lt;="&amp;10,'Project Follow up - Base'!$AC49:$OC49,"&gt;="&amp;-10,'Project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33">
        <f ca="1">IF('Project Follow up - Base'!$N49="",0, COUNTIFS('Project Follow up - Base'!$AC49:$OC49,"&lt;="&amp;10,'Project Follow up - Base'!$AC49:$OC49,"&gt;="&amp;-10,'Project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33">
        <f ca="1">IF('Project Follow up - Base'!$N49="",0, COUNTIFS('Project Follow up - Base'!$AC49:$OC49,"&lt;="&amp;10,'Project Follow up - Base'!$AC49:$OC49,"&gt;="&amp;-10,'Project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33">
        <f ca="1">IF('Project Follow up - Base'!$N49="",0, COUNTIFS('Project Follow up - Base'!$AC49:$OC49,"&lt;="&amp;10,'Project Follow up - Base'!$AC49:$OC49,"&gt;="&amp;-10,'Project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33">
        <f ca="1">IF('Project Follow up - Base'!$N49="",0, COUNTIFS('Project Follow up - Base'!$AC49:$OC49,"&lt;="&amp;10,'Project Follow up - Base'!$AC49:$OC49,"&gt;="&amp;-10,'Project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33">
        <f ca="1">IF('Project Follow up - Base'!$N49="",0, COUNTIFS('Project Follow up - Base'!$AC49:$OC49,"&lt;="&amp;10,'Project Follow up - Base'!$AC49:$OC49,"&gt;="&amp;-10,'Project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33">
        <f ca="1">IF('Project Follow up - Base'!$N49="",0, COUNTIFS('Project Follow up - Base'!$AC49:$OC49,"&lt;="&amp;10,'Project Follow up - Base'!$AC49:$OC49,"&gt;="&amp;-10,'Project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33">
        <f ca="1">IF('Project Follow up - Base'!$N49="",0, COUNTIFS('Project Follow up - Base'!$AC49:$OC49,"&lt;="&amp;10,'Project Follow up - Base'!$AC49:$OC49,"&gt;="&amp;-10,'Project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33">
        <f ca="1">IF('Project Follow up - Base'!$N49="",0, COUNTIFS('Project Follow up - Base'!$AC49:$OC49,"&lt;="&amp;10,'Project Follow up - Base'!$AC49:$OC49,"&gt;="&amp;-10,'Project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33">
        <f ca="1">IF('Project Follow up - Base'!$N49="",0, COUNTIFS('Project Follow up - Base'!$AC49:$OC49,"&lt;="&amp;10,'Project Follow up - Base'!$AC49:$OC49,"&gt;="&amp;-10,'Project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33">
        <f ca="1">IF('Project Follow up - Base'!$N49="",0, COUNTIFS('Project Follow up - Base'!$AC49:$OC49,"&lt;="&amp;10,'Project Follow up - Base'!$AC49:$OC49,"&gt;="&amp;-10,'Project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33">
        <f ca="1">IF('Project Follow up - Base'!$N49="",0, COUNTIFS('Project Follow up - Base'!$AC49:$OC49,"&lt;="&amp;10,'Project Follow up - Base'!$AC49:$OC49,"&gt;="&amp;-10,'Project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33">
        <f ca="1">IF('Project Follow up - Base'!$N49="",0, COUNTIFS('Project Follow up - Base'!$AC49:$OC49,"&lt;="&amp;10,'Project Follow up - Base'!$AC49:$OC49,"&gt;="&amp;-10,'Project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33">
        <f ca="1">IF('Project Follow up - Base'!$N49="",0, COUNTIFS('Project Follow up - Base'!$AC49:$OC49,"&lt;="&amp;10,'Project Follow up - Base'!$AC49:$OC49,"&gt;="&amp;-10,'Project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33">
        <f ca="1">IF('Project Follow up - Base'!$N49="",0, COUNTIFS('Project Follow up - Base'!$AC49:$OC49,"&lt;="&amp;10,'Project Follow up - Base'!$AC49:$OC49,"&gt;="&amp;-10,'Project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33">
        <f ca="1">IF('Project Follow up - Base'!$N49="",0, COUNTIFS('Project Follow up - Base'!$AC49:$OC49,"&lt;="&amp;10,'Project Follow up - Base'!$AC49:$OC49,"&gt;="&amp;-10,'Project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33">
        <f ca="1">IF('Project Follow up - Base'!$N49="",0, COUNTIFS('Project Follow up - Base'!$AC49:$OC49,"&lt;="&amp;10,'Project Follow up - Base'!$AC49:$OC49,"&gt;="&amp;-10,'Project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34" spans="1:38" x14ac:dyDescent="0.2">
      <c r="A34" t="str">
        <f>'Project Follow up - Base'!$B$38</f>
        <v>Design</v>
      </c>
      <c r="B34" t="str">
        <f>'Project Follow up - Base'!F50</f>
        <v>Riyadh Almaghrabi</v>
      </c>
      <c r="C34">
        <f ca="1">IF('Project Follow up - Base'!$N50="",0, COUNTIFS('Project Follow up - Base'!$AC50:$OC50,"&lt;="&amp;10,'Project Follow up - Base'!$AC50:$OC50,"&gt;="&amp;-10,'Project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34">
        <f ca="1">IF('Project Follow up - Base'!$N50="",0, COUNTIFS('Project Follow up - Base'!$AC50:$OC50,"&lt;="&amp;10,'Project Follow up - Base'!$AC50:$OC50,"&gt;="&amp;-10,'Project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34">
        <f ca="1">IF('Project Follow up - Base'!$N50="",0, COUNTIFS('Project Follow up - Base'!$AC50:$OC50,"&lt;="&amp;10,'Project Follow up - Base'!$AC50:$OC50,"&gt;="&amp;-10,'Project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34">
        <f ca="1">IF('Project Follow up - Base'!$N50="",0, COUNTIFS('Project Follow up - Base'!$AC50:$OC50,"&lt;="&amp;10,'Project Follow up - Base'!$AC50:$OC50,"&gt;="&amp;-10,'Project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34">
        <f ca="1">IF('Project Follow up - Base'!$N50="",0, COUNTIFS('Project Follow up - Base'!$AC50:$OC50,"&lt;="&amp;10,'Project Follow up - Base'!$AC50:$OC50,"&gt;="&amp;-10,'Project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34">
        <f ca="1">IF('Project Follow up - Base'!$N50="",0, COUNTIFS('Project Follow up - Base'!$AC50:$OC50,"&lt;="&amp;10,'Project Follow up - Base'!$AC50:$OC50,"&gt;="&amp;-10,'Project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34">
        <f ca="1">IF('Project Follow up - Base'!$N50="",0, COUNTIFS('Project Follow up - Base'!$AC50:$OC50,"&lt;="&amp;10,'Project Follow up - Base'!$AC50:$OC50,"&gt;="&amp;-10,'Project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7</v>
      </c>
      <c r="J34">
        <f ca="1">IF('Project Follow up - Base'!$N50="",0, COUNTIFS('Project Follow up - Base'!$AC50:$OC50,"&lt;="&amp;10,'Project Follow up - Base'!$AC50:$OC50,"&gt;="&amp;-10,'Project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34">
        <f ca="1">IF('Project Follow up - Base'!$N50="",0, COUNTIFS('Project Follow up - Base'!$AC50:$OC50,"&lt;="&amp;10,'Project Follow up - Base'!$AC50:$OC50,"&gt;="&amp;-10,'Project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34">
        <f ca="1">IF('Project Follow up - Base'!$N50="",0, COUNTIFS('Project Follow up - Base'!$AC50:$OC50,"&lt;="&amp;10,'Project Follow up - Base'!$AC50:$OC50,"&gt;="&amp;-10,'Project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34">
        <f ca="1">IF('Project Follow up - Base'!$N50="",0, COUNTIFS('Project Follow up - Base'!$AC50:$OC50,"&lt;="&amp;10,'Project Follow up - Base'!$AC50:$OC50,"&gt;="&amp;-10,'Project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34">
        <f ca="1">IF('Project Follow up - Base'!$N50="",0, COUNTIFS('Project Follow up - Base'!$AC50:$OC50,"&lt;="&amp;10,'Project Follow up - Base'!$AC50:$OC50,"&gt;="&amp;-10,'Project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34">
        <f ca="1">IF('Project Follow up - Base'!$N50="",0, COUNTIFS('Project Follow up - Base'!$AC50:$OC50,"&lt;="&amp;10,'Project Follow up - Base'!$AC50:$OC50,"&gt;="&amp;-10,'Project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34">
        <f ca="1">IF('Project Follow up - Base'!$N50="",0, COUNTIFS('Project Follow up - Base'!$AC50:$OC50,"&lt;="&amp;10,'Project Follow up - Base'!$AC50:$OC50,"&gt;="&amp;-10,'Project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34">
        <f ca="1">IF('Project Follow up - Base'!$N50="",0, COUNTIFS('Project Follow up - Base'!$AC50:$OC50,"&lt;="&amp;10,'Project Follow up - Base'!$AC50:$OC50,"&gt;="&amp;-10,'Project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34">
        <f ca="1">IF('Project Follow up - Base'!$N50="",0, COUNTIFS('Project Follow up - Base'!$AC50:$OC50,"&lt;="&amp;10,'Project Follow up - Base'!$AC50:$OC50,"&gt;="&amp;-10,'Project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34">
        <f ca="1">IF('Project Follow up - Base'!$N50="",0, COUNTIFS('Project Follow up - Base'!$AC50:$OC50,"&lt;="&amp;10,'Project Follow up - Base'!$AC50:$OC50,"&gt;="&amp;-10,'Project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34">
        <f ca="1">IF('Project Follow up - Base'!$N50="",0, COUNTIFS('Project Follow up - Base'!$AC50:$OC50,"&lt;="&amp;10,'Project Follow up - Base'!$AC50:$OC50,"&gt;="&amp;-10,'Project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34">
        <f ca="1">IF('Project Follow up - Base'!$N50="",0, COUNTIFS('Project Follow up - Base'!$AC50:$OC50,"&lt;="&amp;10,'Project Follow up - Base'!$AC50:$OC50,"&gt;="&amp;-10,'Project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34">
        <f ca="1">IF('Project Follow up - Base'!$N50="",0, COUNTIFS('Project Follow up - Base'!$AC50:$OC50,"&lt;="&amp;10,'Project Follow up - Base'!$AC50:$OC50,"&gt;="&amp;-10,'Project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34">
        <f ca="1">IF('Project Follow up - Base'!$N50="",0, COUNTIFS('Project Follow up - Base'!$AC50:$OC50,"&lt;="&amp;10,'Project Follow up - Base'!$AC50:$OC50,"&gt;="&amp;-10,'Project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34">
        <f ca="1">IF('Project Follow up - Base'!$N50="",0, COUNTIFS('Project Follow up - Base'!$AC50:$OC50,"&lt;="&amp;10,'Project Follow up - Base'!$AC50:$OC50,"&gt;="&amp;-10,'Project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34">
        <f ca="1">IF('Project Follow up - Base'!$N50="",0, COUNTIFS('Project Follow up - Base'!$AC50:$OC50,"&lt;="&amp;10,'Project Follow up - Base'!$AC50:$OC50,"&gt;="&amp;-10,'Project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34">
        <f ca="1">IF('Project Follow up - Base'!$N50="",0, COUNTIFS('Project Follow up - Base'!$AC50:$OC50,"&lt;="&amp;10,'Project Follow up - Base'!$AC50:$OC50,"&gt;="&amp;-10,'Project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34">
        <f ca="1">IF('Project Follow up - Base'!$N50="",0, COUNTIFS('Project Follow up - Base'!$AC50:$OC50,"&lt;="&amp;10,'Project Follow up - Base'!$AC50:$OC50,"&gt;="&amp;-10,'Project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34">
        <f ca="1">IF('Project Follow up - Base'!$N50="",0, COUNTIFS('Project Follow up - Base'!$AC50:$OC50,"&lt;="&amp;10,'Project Follow up - Base'!$AC50:$OC50,"&gt;="&amp;-10,'Project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34">
        <f ca="1">IF('Project Follow up - Base'!$N50="",0, COUNTIFS('Project Follow up - Base'!$AC50:$OC50,"&lt;="&amp;10,'Project Follow up - Base'!$AC50:$OC50,"&gt;="&amp;-10,'Project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34">
        <f ca="1">IF('Project Follow up - Base'!$N50="",0, COUNTIFS('Project Follow up - Base'!$AC50:$OC50,"&lt;="&amp;10,'Project Follow up - Base'!$AC50:$OC50,"&gt;="&amp;-10,'Project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34">
        <f ca="1">IF('Project Follow up - Base'!$N50="",0, COUNTIFS('Project Follow up - Base'!$AC50:$OC50,"&lt;="&amp;10,'Project Follow up - Base'!$AC50:$OC50,"&gt;="&amp;-10,'Project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34">
        <f ca="1">IF('Project Follow up - Base'!$N50="",0, COUNTIFS('Project Follow up - Base'!$AC50:$OC50,"&lt;="&amp;10,'Project Follow up - Base'!$AC50:$OC50,"&gt;="&amp;-10,'Project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34">
        <f ca="1">IF('Project Follow up - Base'!$N50="",0, COUNTIFS('Project Follow up - Base'!$AC50:$OC50,"&lt;="&amp;10,'Project Follow up - Base'!$AC50:$OC50,"&gt;="&amp;-10,'Project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34">
        <f ca="1">IF('Project Follow up - Base'!$N50="",0, COUNTIFS('Project Follow up - Base'!$AC50:$OC50,"&lt;="&amp;10,'Project Follow up - Base'!$AC50:$OC50,"&gt;="&amp;-10,'Project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34">
        <f ca="1">IF('Project Follow up - Base'!$N50="",0, COUNTIFS('Project Follow up - Base'!$AC50:$OC50,"&lt;="&amp;10,'Project Follow up - Base'!$AC50:$OC50,"&gt;="&amp;-10,'Project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34">
        <f ca="1">IF('Project Follow up - Base'!$N50="",0, COUNTIFS('Project Follow up - Base'!$AC50:$OC50,"&lt;="&amp;10,'Project Follow up - Base'!$AC50:$OC50,"&gt;="&amp;-10,'Project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34">
        <f ca="1">IF('Project Follow up - Base'!$N50="",0, COUNTIFS('Project Follow up - Base'!$AC50:$OC50,"&lt;="&amp;10,'Project Follow up - Base'!$AC50:$OC50,"&gt;="&amp;-10,'Project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34">
        <f ca="1">IF('Project Follow up - Base'!$N50="",0, COUNTIFS('Project Follow up - Base'!$AC50:$OC50,"&lt;="&amp;10,'Project Follow up - Base'!$AC50:$OC50,"&gt;="&amp;-10,'Project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35" spans="1:38" x14ac:dyDescent="0.2">
      <c r="A35" t="str">
        <f>'Project Follow up - Base'!$B$38</f>
        <v>Design</v>
      </c>
      <c r="B35" t="str">
        <f>'Project Follow up - Base'!F51</f>
        <v/>
      </c>
      <c r="C35">
        <f ca="1">IF('Project Follow up - Base'!$N51="",0, COUNTIFS('Project Follow up - Base'!$AC51:$OC51,"&lt;="&amp;10,'Project Follow up - Base'!$AC51:$OC51,"&gt;="&amp;-10,'Project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35">
        <f ca="1">IF('Project Follow up - Base'!$N51="",0, COUNTIFS('Project Follow up - Base'!$AC51:$OC51,"&lt;="&amp;10,'Project Follow up - Base'!$AC51:$OC51,"&gt;="&amp;-10,'Project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35">
        <f ca="1">IF('Project Follow up - Base'!$N51="",0, COUNTIFS('Project Follow up - Base'!$AC51:$OC51,"&lt;="&amp;10,'Project Follow up - Base'!$AC51:$OC51,"&gt;="&amp;-10,'Project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35">
        <f ca="1">IF('Project Follow up - Base'!$N51="",0, COUNTIFS('Project Follow up - Base'!$AC51:$OC51,"&lt;="&amp;10,'Project Follow up - Base'!$AC51:$OC51,"&gt;="&amp;-10,'Project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35">
        <f ca="1">IF('Project Follow up - Base'!$N51="",0, COUNTIFS('Project Follow up - Base'!$AC51:$OC51,"&lt;="&amp;10,'Project Follow up - Base'!$AC51:$OC51,"&gt;="&amp;-10,'Project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35">
        <f ca="1">IF('Project Follow up - Base'!$N51="",0, COUNTIFS('Project Follow up - Base'!$AC51:$OC51,"&lt;="&amp;10,'Project Follow up - Base'!$AC51:$OC51,"&gt;="&amp;-10,'Project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35">
        <f ca="1">IF('Project Follow up - Base'!$N51="",0, COUNTIFS('Project Follow up - Base'!$AC51:$OC51,"&lt;="&amp;10,'Project Follow up - Base'!$AC51:$OC51,"&gt;="&amp;-10,'Project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</v>
      </c>
      <c r="J35">
        <f ca="1">IF('Project Follow up - Base'!$N51="",0, COUNTIFS('Project Follow up - Base'!$AC51:$OC51,"&lt;="&amp;10,'Project Follow up - Base'!$AC51:$OC51,"&gt;="&amp;-10,'Project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35">
        <f ca="1">IF('Project Follow up - Base'!$N51="",0, COUNTIFS('Project Follow up - Base'!$AC51:$OC51,"&lt;="&amp;10,'Project Follow up - Base'!$AC51:$OC51,"&gt;="&amp;-10,'Project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35">
        <f ca="1">IF('Project Follow up - Base'!$N51="",0, COUNTIFS('Project Follow up - Base'!$AC51:$OC51,"&lt;="&amp;10,'Project Follow up - Base'!$AC51:$OC51,"&gt;="&amp;-10,'Project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35">
        <f ca="1">IF('Project Follow up - Base'!$N51="",0, COUNTIFS('Project Follow up - Base'!$AC51:$OC51,"&lt;="&amp;10,'Project Follow up - Base'!$AC51:$OC51,"&gt;="&amp;-10,'Project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35">
        <f ca="1">IF('Project Follow up - Base'!$N51="",0, COUNTIFS('Project Follow up - Base'!$AC51:$OC51,"&lt;="&amp;10,'Project Follow up - Base'!$AC51:$OC51,"&gt;="&amp;-10,'Project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35">
        <f ca="1">IF('Project Follow up - Base'!$N51="",0, COUNTIFS('Project Follow up - Base'!$AC51:$OC51,"&lt;="&amp;10,'Project Follow up - Base'!$AC51:$OC51,"&gt;="&amp;-10,'Project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35">
        <f ca="1">IF('Project Follow up - Base'!$N51="",0, COUNTIFS('Project Follow up - Base'!$AC51:$OC51,"&lt;="&amp;10,'Project Follow up - Base'!$AC51:$OC51,"&gt;="&amp;-10,'Project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35">
        <f ca="1">IF('Project Follow up - Base'!$N51="",0, COUNTIFS('Project Follow up - Base'!$AC51:$OC51,"&lt;="&amp;10,'Project Follow up - Base'!$AC51:$OC51,"&gt;="&amp;-10,'Project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35">
        <f ca="1">IF('Project Follow up - Base'!$N51="",0, COUNTIFS('Project Follow up - Base'!$AC51:$OC51,"&lt;="&amp;10,'Project Follow up - Base'!$AC51:$OC51,"&gt;="&amp;-10,'Project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35">
        <f ca="1">IF('Project Follow up - Base'!$N51="",0, COUNTIFS('Project Follow up - Base'!$AC51:$OC51,"&lt;="&amp;10,'Project Follow up - Base'!$AC51:$OC51,"&gt;="&amp;-10,'Project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35">
        <f ca="1">IF('Project Follow up - Base'!$N51="",0, COUNTIFS('Project Follow up - Base'!$AC51:$OC51,"&lt;="&amp;10,'Project Follow up - Base'!$AC51:$OC51,"&gt;="&amp;-10,'Project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35">
        <f ca="1">IF('Project Follow up - Base'!$N51="",0, COUNTIFS('Project Follow up - Base'!$AC51:$OC51,"&lt;="&amp;10,'Project Follow up - Base'!$AC51:$OC51,"&gt;="&amp;-10,'Project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35">
        <f ca="1">IF('Project Follow up - Base'!$N51="",0, COUNTIFS('Project Follow up - Base'!$AC51:$OC51,"&lt;="&amp;10,'Project Follow up - Base'!$AC51:$OC51,"&gt;="&amp;-10,'Project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35">
        <f ca="1">IF('Project Follow up - Base'!$N51="",0, COUNTIFS('Project Follow up - Base'!$AC51:$OC51,"&lt;="&amp;10,'Project Follow up - Base'!$AC51:$OC51,"&gt;="&amp;-10,'Project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35">
        <f ca="1">IF('Project Follow up - Base'!$N51="",0, COUNTIFS('Project Follow up - Base'!$AC51:$OC51,"&lt;="&amp;10,'Project Follow up - Base'!$AC51:$OC51,"&gt;="&amp;-10,'Project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35">
        <f ca="1">IF('Project Follow up - Base'!$N51="",0, COUNTIFS('Project Follow up - Base'!$AC51:$OC51,"&lt;="&amp;10,'Project Follow up - Base'!$AC51:$OC51,"&gt;="&amp;-10,'Project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35">
        <f ca="1">IF('Project Follow up - Base'!$N51="",0, COUNTIFS('Project Follow up - Base'!$AC51:$OC51,"&lt;="&amp;10,'Project Follow up - Base'!$AC51:$OC51,"&gt;="&amp;-10,'Project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35">
        <f ca="1">IF('Project Follow up - Base'!$N51="",0, COUNTIFS('Project Follow up - Base'!$AC51:$OC51,"&lt;="&amp;10,'Project Follow up - Base'!$AC51:$OC51,"&gt;="&amp;-10,'Project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35">
        <f ca="1">IF('Project Follow up - Base'!$N51="",0, COUNTIFS('Project Follow up - Base'!$AC51:$OC51,"&lt;="&amp;10,'Project Follow up - Base'!$AC51:$OC51,"&gt;="&amp;-10,'Project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35">
        <f ca="1">IF('Project Follow up - Base'!$N51="",0, COUNTIFS('Project Follow up - Base'!$AC51:$OC51,"&lt;="&amp;10,'Project Follow up - Base'!$AC51:$OC51,"&gt;="&amp;-10,'Project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35">
        <f ca="1">IF('Project Follow up - Base'!$N51="",0, COUNTIFS('Project Follow up - Base'!$AC51:$OC51,"&lt;="&amp;10,'Project Follow up - Base'!$AC51:$OC51,"&gt;="&amp;-10,'Project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35">
        <f ca="1">IF('Project Follow up - Base'!$N51="",0, COUNTIFS('Project Follow up - Base'!$AC51:$OC51,"&lt;="&amp;10,'Project Follow up - Base'!$AC51:$OC51,"&gt;="&amp;-10,'Project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35">
        <f ca="1">IF('Project Follow up - Base'!$N51="",0, COUNTIFS('Project Follow up - Base'!$AC51:$OC51,"&lt;="&amp;10,'Project Follow up - Base'!$AC51:$OC51,"&gt;="&amp;-10,'Project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35">
        <f ca="1">IF('Project Follow up - Base'!$N51="",0, COUNTIFS('Project Follow up - Base'!$AC51:$OC51,"&lt;="&amp;10,'Project Follow up - Base'!$AC51:$OC51,"&gt;="&amp;-10,'Project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35">
        <f ca="1">IF('Project Follow up - Base'!$N51="",0, COUNTIFS('Project Follow up - Base'!$AC51:$OC51,"&lt;="&amp;10,'Project Follow up - Base'!$AC51:$OC51,"&gt;="&amp;-10,'Project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35">
        <f ca="1">IF('Project Follow up - Base'!$N51="",0, COUNTIFS('Project Follow up - Base'!$AC51:$OC51,"&lt;="&amp;10,'Project Follow up - Base'!$AC51:$OC51,"&gt;="&amp;-10,'Project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35">
        <f ca="1">IF('Project Follow up - Base'!$N51="",0, COUNTIFS('Project Follow up - Base'!$AC51:$OC51,"&lt;="&amp;10,'Project Follow up - Base'!$AC51:$OC51,"&gt;="&amp;-10,'Project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35">
        <f ca="1">IF('Project Follow up - Base'!$N51="",0, COUNTIFS('Project Follow up - Base'!$AC51:$OC51,"&lt;="&amp;10,'Project Follow up - Base'!$AC51:$OC51,"&gt;="&amp;-10,'Project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35">
        <f ca="1">IF('Project Follow up - Base'!$N51="",0, COUNTIFS('Project Follow up - Base'!$AC51:$OC51,"&lt;="&amp;10,'Project Follow up - Base'!$AC51:$OC51,"&gt;="&amp;-10,'Project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36" spans="1:38" x14ac:dyDescent="0.2">
      <c r="A36" t="str">
        <f>'Project Follow up - Base'!$B$38</f>
        <v>Design</v>
      </c>
      <c r="B36" t="str">
        <f>'Project Follow up - Base'!F52</f>
        <v>Riyadh Almaghrabi</v>
      </c>
      <c r="C36">
        <f ca="1">IF('Project Follow up - Base'!$N52="",0, COUNTIFS('Project Follow up - Base'!$AC52:$OC52,"&lt;="&amp;10,'Project Follow up - Base'!$AC52:$OC52,"&gt;="&amp;-10,'Project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36">
        <f ca="1">IF('Project Follow up - Base'!$N52="",0, COUNTIFS('Project Follow up - Base'!$AC52:$OC52,"&lt;="&amp;10,'Project Follow up - Base'!$AC52:$OC52,"&gt;="&amp;-10,'Project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36">
        <f ca="1">IF('Project Follow up - Base'!$N52="",0, COUNTIFS('Project Follow up - Base'!$AC52:$OC52,"&lt;="&amp;10,'Project Follow up - Base'!$AC52:$OC52,"&gt;="&amp;-10,'Project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36">
        <f ca="1">IF('Project Follow up - Base'!$N52="",0, COUNTIFS('Project Follow up - Base'!$AC52:$OC52,"&lt;="&amp;10,'Project Follow up - Base'!$AC52:$OC52,"&gt;="&amp;-10,'Project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36">
        <f ca="1">IF('Project Follow up - Base'!$N52="",0, COUNTIFS('Project Follow up - Base'!$AC52:$OC52,"&lt;="&amp;10,'Project Follow up - Base'!$AC52:$OC52,"&gt;="&amp;-10,'Project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36">
        <f ca="1">IF('Project Follow up - Base'!$N52="",0, COUNTIFS('Project Follow up - Base'!$AC52:$OC52,"&lt;="&amp;10,'Project Follow up - Base'!$AC52:$OC52,"&gt;="&amp;-10,'Project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36">
        <f ca="1">IF('Project Follow up - Base'!$N52="",0, COUNTIFS('Project Follow up - Base'!$AC52:$OC52,"&lt;="&amp;10,'Project Follow up - Base'!$AC52:$OC52,"&gt;="&amp;-10,'Project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2</v>
      </c>
      <c r="J36">
        <f ca="1">IF('Project Follow up - Base'!$N52="",0, COUNTIFS('Project Follow up - Base'!$AC52:$OC52,"&lt;="&amp;10,'Project Follow up - Base'!$AC52:$OC52,"&gt;="&amp;-10,'Project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36">
        <f ca="1">IF('Project Follow up - Base'!$N52="",0, COUNTIFS('Project Follow up - Base'!$AC52:$OC52,"&lt;="&amp;10,'Project Follow up - Base'!$AC52:$OC52,"&gt;="&amp;-10,'Project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28</v>
      </c>
      <c r="L36">
        <f ca="1">IF('Project Follow up - Base'!$N52="",0, COUNTIFS('Project Follow up - Base'!$AC52:$OC52,"&lt;="&amp;10,'Project Follow up - Base'!$AC52:$OC52,"&gt;="&amp;-10,'Project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36">
        <f ca="1">IF('Project Follow up - Base'!$N52="",0, COUNTIFS('Project Follow up - Base'!$AC52:$OC52,"&lt;="&amp;10,'Project Follow up - Base'!$AC52:$OC52,"&gt;="&amp;-10,'Project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36">
        <f ca="1">IF('Project Follow up - Base'!$N52="",0, COUNTIFS('Project Follow up - Base'!$AC52:$OC52,"&lt;="&amp;10,'Project Follow up - Base'!$AC52:$OC52,"&gt;="&amp;-10,'Project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36">
        <f ca="1">IF('Project Follow up - Base'!$N52="",0, COUNTIFS('Project Follow up - Base'!$AC52:$OC52,"&lt;="&amp;10,'Project Follow up - Base'!$AC52:$OC52,"&gt;="&amp;-10,'Project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36">
        <f ca="1">IF('Project Follow up - Base'!$N52="",0, COUNTIFS('Project Follow up - Base'!$AC52:$OC52,"&lt;="&amp;10,'Project Follow up - Base'!$AC52:$OC52,"&gt;="&amp;-10,'Project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36">
        <f ca="1">IF('Project Follow up - Base'!$N52="",0, COUNTIFS('Project Follow up - Base'!$AC52:$OC52,"&lt;="&amp;10,'Project Follow up - Base'!$AC52:$OC52,"&gt;="&amp;-10,'Project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36">
        <f ca="1">IF('Project Follow up - Base'!$N52="",0, COUNTIFS('Project Follow up - Base'!$AC52:$OC52,"&lt;="&amp;10,'Project Follow up - Base'!$AC52:$OC52,"&gt;="&amp;-10,'Project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36">
        <f ca="1">IF('Project Follow up - Base'!$N52="",0, COUNTIFS('Project Follow up - Base'!$AC52:$OC52,"&lt;="&amp;10,'Project Follow up - Base'!$AC52:$OC52,"&gt;="&amp;-10,'Project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36">
        <f ca="1">IF('Project Follow up - Base'!$N52="",0, COUNTIFS('Project Follow up - Base'!$AC52:$OC52,"&lt;="&amp;10,'Project Follow up - Base'!$AC52:$OC52,"&gt;="&amp;-10,'Project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36">
        <f ca="1">IF('Project Follow up - Base'!$N52="",0, COUNTIFS('Project Follow up - Base'!$AC52:$OC52,"&lt;="&amp;10,'Project Follow up - Base'!$AC52:$OC52,"&gt;="&amp;-10,'Project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36">
        <f ca="1">IF('Project Follow up - Base'!$N52="",0, COUNTIFS('Project Follow up - Base'!$AC52:$OC52,"&lt;="&amp;10,'Project Follow up - Base'!$AC52:$OC52,"&gt;="&amp;-10,'Project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36">
        <f ca="1">IF('Project Follow up - Base'!$N52="",0, COUNTIFS('Project Follow up - Base'!$AC52:$OC52,"&lt;="&amp;10,'Project Follow up - Base'!$AC52:$OC52,"&gt;="&amp;-10,'Project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36">
        <f ca="1">IF('Project Follow up - Base'!$N52="",0, COUNTIFS('Project Follow up - Base'!$AC52:$OC52,"&lt;="&amp;10,'Project Follow up - Base'!$AC52:$OC52,"&gt;="&amp;-10,'Project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36">
        <f ca="1">IF('Project Follow up - Base'!$N52="",0, COUNTIFS('Project Follow up - Base'!$AC52:$OC52,"&lt;="&amp;10,'Project Follow up - Base'!$AC52:$OC52,"&gt;="&amp;-10,'Project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36">
        <f ca="1">IF('Project Follow up - Base'!$N52="",0, COUNTIFS('Project Follow up - Base'!$AC52:$OC52,"&lt;="&amp;10,'Project Follow up - Base'!$AC52:$OC52,"&gt;="&amp;-10,'Project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36">
        <f ca="1">IF('Project Follow up - Base'!$N52="",0, COUNTIFS('Project Follow up - Base'!$AC52:$OC52,"&lt;="&amp;10,'Project Follow up - Base'!$AC52:$OC52,"&gt;="&amp;-10,'Project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36">
        <f ca="1">IF('Project Follow up - Base'!$N52="",0, COUNTIFS('Project Follow up - Base'!$AC52:$OC52,"&lt;="&amp;10,'Project Follow up - Base'!$AC52:$OC52,"&gt;="&amp;-10,'Project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36">
        <f ca="1">IF('Project Follow up - Base'!$N52="",0, COUNTIFS('Project Follow up - Base'!$AC52:$OC52,"&lt;="&amp;10,'Project Follow up - Base'!$AC52:$OC52,"&gt;="&amp;-10,'Project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36">
        <f ca="1">IF('Project Follow up - Base'!$N52="",0, COUNTIFS('Project Follow up - Base'!$AC52:$OC52,"&lt;="&amp;10,'Project Follow up - Base'!$AC52:$OC52,"&gt;="&amp;-10,'Project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36">
        <f ca="1">IF('Project Follow up - Base'!$N52="",0, COUNTIFS('Project Follow up - Base'!$AC52:$OC52,"&lt;="&amp;10,'Project Follow up - Base'!$AC52:$OC52,"&gt;="&amp;-10,'Project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36">
        <f ca="1">IF('Project Follow up - Base'!$N52="",0, COUNTIFS('Project Follow up - Base'!$AC52:$OC52,"&lt;="&amp;10,'Project Follow up - Base'!$AC52:$OC52,"&gt;="&amp;-10,'Project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36">
        <f ca="1">IF('Project Follow up - Base'!$N52="",0, COUNTIFS('Project Follow up - Base'!$AC52:$OC52,"&lt;="&amp;10,'Project Follow up - Base'!$AC52:$OC52,"&gt;="&amp;-10,'Project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36">
        <f ca="1">IF('Project Follow up - Base'!$N52="",0, COUNTIFS('Project Follow up - Base'!$AC52:$OC52,"&lt;="&amp;10,'Project Follow up - Base'!$AC52:$OC52,"&gt;="&amp;-10,'Project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36">
        <f ca="1">IF('Project Follow up - Base'!$N52="",0, COUNTIFS('Project Follow up - Base'!$AC52:$OC52,"&lt;="&amp;10,'Project Follow up - Base'!$AC52:$OC52,"&gt;="&amp;-10,'Project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36">
        <f ca="1">IF('Project Follow up - Base'!$N52="",0, COUNTIFS('Project Follow up - Base'!$AC52:$OC52,"&lt;="&amp;10,'Project Follow up - Base'!$AC52:$OC52,"&gt;="&amp;-10,'Project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36">
        <f ca="1">IF('Project Follow up - Base'!$N52="",0, COUNTIFS('Project Follow up - Base'!$AC52:$OC52,"&lt;="&amp;10,'Project Follow up - Base'!$AC52:$OC52,"&gt;="&amp;-10,'Project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36">
        <f ca="1">IF('Project Follow up - Base'!$N52="",0, COUNTIFS('Project Follow up - Base'!$AC52:$OC52,"&lt;="&amp;10,'Project Follow up - Base'!$AC52:$OC52,"&gt;="&amp;-10,'Project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37" spans="1:38" x14ac:dyDescent="0.2">
      <c r="A37" t="str">
        <f>'Project Follow up - Base'!$B$38</f>
        <v>Design</v>
      </c>
      <c r="B37" t="str">
        <f>'Project Follow up - Base'!F53</f>
        <v/>
      </c>
      <c r="C37">
        <f ca="1">IF('Project Follow up - Base'!$N53="",0, COUNTIFS('Project Follow up - Base'!$AC53:$OC53,"&lt;="&amp;10,'Project Follow up - Base'!$AC53:$OC53,"&gt;="&amp;-10,'Project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37">
        <f ca="1">IF('Project Follow up - Base'!$N53="",0, COUNTIFS('Project Follow up - Base'!$AC53:$OC53,"&lt;="&amp;10,'Project Follow up - Base'!$AC53:$OC53,"&gt;="&amp;-10,'Project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37">
        <f ca="1">IF('Project Follow up - Base'!$N53="",0, COUNTIFS('Project Follow up - Base'!$AC53:$OC53,"&lt;="&amp;10,'Project Follow up - Base'!$AC53:$OC53,"&gt;="&amp;-10,'Project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37">
        <f ca="1">IF('Project Follow up - Base'!$N53="",0, COUNTIFS('Project Follow up - Base'!$AC53:$OC53,"&lt;="&amp;10,'Project Follow up - Base'!$AC53:$OC53,"&gt;="&amp;-10,'Project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37">
        <f ca="1">IF('Project Follow up - Base'!$N53="",0, COUNTIFS('Project Follow up - Base'!$AC53:$OC53,"&lt;="&amp;10,'Project Follow up - Base'!$AC53:$OC53,"&gt;="&amp;-10,'Project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37">
        <f ca="1">IF('Project Follow up - Base'!$N53="",0, COUNTIFS('Project Follow up - Base'!$AC53:$OC53,"&lt;="&amp;10,'Project Follow up - Base'!$AC53:$OC53,"&gt;="&amp;-10,'Project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37">
        <f ca="1">IF('Project Follow up - Base'!$N53="",0, COUNTIFS('Project Follow up - Base'!$AC53:$OC53,"&lt;="&amp;10,'Project Follow up - Base'!$AC53:$OC53,"&gt;="&amp;-10,'Project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6</v>
      </c>
      <c r="J37">
        <f ca="1">IF('Project Follow up - Base'!$N53="",0, COUNTIFS('Project Follow up - Base'!$AC53:$OC53,"&lt;="&amp;10,'Project Follow up - Base'!$AC53:$OC53,"&gt;="&amp;-10,'Project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37">
        <f ca="1">IF('Project Follow up - Base'!$N53="",0, COUNTIFS('Project Follow up - Base'!$AC53:$OC53,"&lt;="&amp;10,'Project Follow up - Base'!$AC53:$OC53,"&gt;="&amp;-10,'Project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29</v>
      </c>
      <c r="L37">
        <f ca="1">IF('Project Follow up - Base'!$N53="",0, COUNTIFS('Project Follow up - Base'!$AC53:$OC53,"&lt;="&amp;10,'Project Follow up - Base'!$AC53:$OC53,"&gt;="&amp;-10,'Project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37">
        <f ca="1">IF('Project Follow up - Base'!$N53="",0, COUNTIFS('Project Follow up - Base'!$AC53:$OC53,"&lt;="&amp;10,'Project Follow up - Base'!$AC53:$OC53,"&gt;="&amp;-10,'Project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17</v>
      </c>
      <c r="N37">
        <f ca="1">IF('Project Follow up - Base'!$N53="",0, COUNTIFS('Project Follow up - Base'!$AC53:$OC53,"&lt;="&amp;10,'Project Follow up - Base'!$AC53:$OC53,"&gt;="&amp;-10,'Project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37">
        <f ca="1">IF('Project Follow up - Base'!$N53="",0, COUNTIFS('Project Follow up - Base'!$AC53:$OC53,"&lt;="&amp;10,'Project Follow up - Base'!$AC53:$OC53,"&gt;="&amp;-10,'Project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37">
        <f ca="1">IF('Project Follow up - Base'!$N53="",0, COUNTIFS('Project Follow up - Base'!$AC53:$OC53,"&lt;="&amp;10,'Project Follow up - Base'!$AC53:$OC53,"&gt;="&amp;-10,'Project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37">
        <f ca="1">IF('Project Follow up - Base'!$N53="",0, COUNTIFS('Project Follow up - Base'!$AC53:$OC53,"&lt;="&amp;10,'Project Follow up - Base'!$AC53:$OC53,"&gt;="&amp;-10,'Project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37">
        <f ca="1">IF('Project Follow up - Base'!$N53="",0, COUNTIFS('Project Follow up - Base'!$AC53:$OC53,"&lt;="&amp;10,'Project Follow up - Base'!$AC53:$OC53,"&gt;="&amp;-10,'Project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37">
        <f ca="1">IF('Project Follow up - Base'!$N53="",0, COUNTIFS('Project Follow up - Base'!$AC53:$OC53,"&lt;="&amp;10,'Project Follow up - Base'!$AC53:$OC53,"&gt;="&amp;-10,'Project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37">
        <f ca="1">IF('Project Follow up - Base'!$N53="",0, COUNTIFS('Project Follow up - Base'!$AC53:$OC53,"&lt;="&amp;10,'Project Follow up - Base'!$AC53:$OC53,"&gt;="&amp;-10,'Project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37">
        <f ca="1">IF('Project Follow up - Base'!$N53="",0, COUNTIFS('Project Follow up - Base'!$AC53:$OC53,"&lt;="&amp;10,'Project Follow up - Base'!$AC53:$OC53,"&gt;="&amp;-10,'Project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37">
        <f ca="1">IF('Project Follow up - Base'!$N53="",0, COUNTIFS('Project Follow up - Base'!$AC53:$OC53,"&lt;="&amp;10,'Project Follow up - Base'!$AC53:$OC53,"&gt;="&amp;-10,'Project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37">
        <f ca="1">IF('Project Follow up - Base'!$N53="",0, COUNTIFS('Project Follow up - Base'!$AC53:$OC53,"&lt;="&amp;10,'Project Follow up - Base'!$AC53:$OC53,"&gt;="&amp;-10,'Project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37">
        <f ca="1">IF('Project Follow up - Base'!$N53="",0, COUNTIFS('Project Follow up - Base'!$AC53:$OC53,"&lt;="&amp;10,'Project Follow up - Base'!$AC53:$OC53,"&gt;="&amp;-10,'Project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37">
        <f ca="1">IF('Project Follow up - Base'!$N53="",0, COUNTIFS('Project Follow up - Base'!$AC53:$OC53,"&lt;="&amp;10,'Project Follow up - Base'!$AC53:$OC53,"&gt;="&amp;-10,'Project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37">
        <f ca="1">IF('Project Follow up - Base'!$N53="",0, COUNTIFS('Project Follow up - Base'!$AC53:$OC53,"&lt;="&amp;10,'Project Follow up - Base'!$AC53:$OC53,"&gt;="&amp;-10,'Project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37">
        <f ca="1">IF('Project Follow up - Base'!$N53="",0, COUNTIFS('Project Follow up - Base'!$AC53:$OC53,"&lt;="&amp;10,'Project Follow up - Base'!$AC53:$OC53,"&gt;="&amp;-10,'Project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37">
        <f ca="1">IF('Project Follow up - Base'!$N53="",0, COUNTIFS('Project Follow up - Base'!$AC53:$OC53,"&lt;="&amp;10,'Project Follow up - Base'!$AC53:$OC53,"&gt;="&amp;-10,'Project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37">
        <f ca="1">IF('Project Follow up - Base'!$N53="",0, COUNTIFS('Project Follow up - Base'!$AC53:$OC53,"&lt;="&amp;10,'Project Follow up - Base'!$AC53:$OC53,"&gt;="&amp;-10,'Project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37">
        <f ca="1">IF('Project Follow up - Base'!$N53="",0, COUNTIFS('Project Follow up - Base'!$AC53:$OC53,"&lt;="&amp;10,'Project Follow up - Base'!$AC53:$OC53,"&gt;="&amp;-10,'Project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37">
        <f ca="1">IF('Project Follow up - Base'!$N53="",0, COUNTIFS('Project Follow up - Base'!$AC53:$OC53,"&lt;="&amp;10,'Project Follow up - Base'!$AC53:$OC53,"&gt;="&amp;-10,'Project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37">
        <f ca="1">IF('Project Follow up - Base'!$N53="",0, COUNTIFS('Project Follow up - Base'!$AC53:$OC53,"&lt;="&amp;10,'Project Follow up - Base'!$AC53:$OC53,"&gt;="&amp;-10,'Project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37">
        <f ca="1">IF('Project Follow up - Base'!$N53="",0, COUNTIFS('Project Follow up - Base'!$AC53:$OC53,"&lt;="&amp;10,'Project Follow up - Base'!$AC53:$OC53,"&gt;="&amp;-10,'Project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37">
        <f ca="1">IF('Project Follow up - Base'!$N53="",0, COUNTIFS('Project Follow up - Base'!$AC53:$OC53,"&lt;="&amp;10,'Project Follow up - Base'!$AC53:$OC53,"&gt;="&amp;-10,'Project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37">
        <f ca="1">IF('Project Follow up - Base'!$N53="",0, COUNTIFS('Project Follow up - Base'!$AC53:$OC53,"&lt;="&amp;10,'Project Follow up - Base'!$AC53:$OC53,"&gt;="&amp;-10,'Project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37">
        <f ca="1">IF('Project Follow up - Base'!$N53="",0, COUNTIFS('Project Follow up - Base'!$AC53:$OC53,"&lt;="&amp;10,'Project Follow up - Base'!$AC53:$OC53,"&gt;="&amp;-10,'Project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37">
        <f ca="1">IF('Project Follow up - Base'!$N53="",0, COUNTIFS('Project Follow up - Base'!$AC53:$OC53,"&lt;="&amp;10,'Project Follow up - Base'!$AC53:$OC53,"&gt;="&amp;-10,'Project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37">
        <f ca="1">IF('Project Follow up - Base'!$N53="",0, COUNTIFS('Project Follow up - Base'!$AC53:$OC53,"&lt;="&amp;10,'Project Follow up - Base'!$AC53:$OC53,"&gt;="&amp;-10,'Project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38" spans="1:38" x14ac:dyDescent="0.2">
      <c r="A38" t="str">
        <f>'Project Follow up - Base'!$B$38</f>
        <v>Design</v>
      </c>
      <c r="B38" t="str">
        <f>'Project Follow up - Base'!F54</f>
        <v/>
      </c>
      <c r="C38">
        <f ca="1">IF('Project Follow up - Base'!$N54="",0, COUNTIFS('Project Follow up - Base'!$AC54:$OC54,"&lt;="&amp;10,'Project Follow up - Base'!$AC54:$OC54,"&gt;="&amp;-10,'Project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38">
        <f ca="1">IF('Project Follow up - Base'!$N54="",0, COUNTIFS('Project Follow up - Base'!$AC54:$OC54,"&lt;="&amp;10,'Project Follow up - Base'!$AC54:$OC54,"&gt;="&amp;-10,'Project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38">
        <f ca="1">IF('Project Follow up - Base'!$N54="",0, COUNTIFS('Project Follow up - Base'!$AC54:$OC54,"&lt;="&amp;10,'Project Follow up - Base'!$AC54:$OC54,"&gt;="&amp;-10,'Project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38">
        <f ca="1">IF('Project Follow up - Base'!$N54="",0, COUNTIFS('Project Follow up - Base'!$AC54:$OC54,"&lt;="&amp;10,'Project Follow up - Base'!$AC54:$OC54,"&gt;="&amp;-10,'Project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38">
        <f ca="1">IF('Project Follow up - Base'!$N54="",0, COUNTIFS('Project Follow up - Base'!$AC54:$OC54,"&lt;="&amp;10,'Project Follow up - Base'!$AC54:$OC54,"&gt;="&amp;-10,'Project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38">
        <f ca="1">IF('Project Follow up - Base'!$N54="",0, COUNTIFS('Project Follow up - Base'!$AC54:$OC54,"&lt;="&amp;10,'Project Follow up - Base'!$AC54:$OC54,"&gt;="&amp;-10,'Project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38">
        <f ca="1">IF('Project Follow up - Base'!$N54="",0, COUNTIFS('Project Follow up - Base'!$AC54:$OC54,"&lt;="&amp;10,'Project Follow up - Base'!$AC54:$OC54,"&gt;="&amp;-10,'Project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38">
        <f ca="1">IF('Project Follow up - Base'!$N54="",0, COUNTIFS('Project Follow up - Base'!$AC54:$OC54,"&lt;="&amp;10,'Project Follow up - Base'!$AC54:$OC54,"&gt;="&amp;-10,'Project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38">
        <f ca="1">IF('Project Follow up - Base'!$N54="",0, COUNTIFS('Project Follow up - Base'!$AC54:$OC54,"&lt;="&amp;10,'Project Follow up - Base'!$AC54:$OC54,"&gt;="&amp;-10,'Project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38">
        <f ca="1">IF('Project Follow up - Base'!$N54="",0, COUNTIFS('Project Follow up - Base'!$AC54:$OC54,"&lt;="&amp;10,'Project Follow up - Base'!$AC54:$OC54,"&gt;="&amp;-10,'Project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38">
        <f ca="1">IF('Project Follow up - Base'!$N54="",0, COUNTIFS('Project Follow up - Base'!$AC54:$OC54,"&lt;="&amp;10,'Project Follow up - Base'!$AC54:$OC54,"&gt;="&amp;-10,'Project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14</v>
      </c>
      <c r="N38">
        <f ca="1">IF('Project Follow up - Base'!$N54="",0, COUNTIFS('Project Follow up - Base'!$AC54:$OC54,"&lt;="&amp;10,'Project Follow up - Base'!$AC54:$OC54,"&gt;="&amp;-10,'Project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38">
        <f ca="1">IF('Project Follow up - Base'!$N54="",0, COUNTIFS('Project Follow up - Base'!$AC54:$OC54,"&lt;="&amp;10,'Project Follow up - Base'!$AC54:$OC54,"&gt;="&amp;-10,'Project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4</v>
      </c>
      <c r="P38">
        <f ca="1">IF('Project Follow up - Base'!$N54="",0, COUNTIFS('Project Follow up - Base'!$AC54:$OC54,"&lt;="&amp;10,'Project Follow up - Base'!$AC54:$OC54,"&gt;="&amp;-10,'Project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38">
        <f ca="1">IF('Project Follow up - Base'!$N54="",0, COUNTIFS('Project Follow up - Base'!$AC54:$OC54,"&lt;="&amp;10,'Project Follow up - Base'!$AC54:$OC54,"&gt;="&amp;-10,'Project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38">
        <f ca="1">IF('Project Follow up - Base'!$N54="",0, COUNTIFS('Project Follow up - Base'!$AC54:$OC54,"&lt;="&amp;10,'Project Follow up - Base'!$AC54:$OC54,"&gt;="&amp;-10,'Project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38">
        <f ca="1">IF('Project Follow up - Base'!$N54="",0, COUNTIFS('Project Follow up - Base'!$AC54:$OC54,"&lt;="&amp;10,'Project Follow up - Base'!$AC54:$OC54,"&gt;="&amp;-10,'Project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38">
        <f ca="1">IF('Project Follow up - Base'!$N54="",0, COUNTIFS('Project Follow up - Base'!$AC54:$OC54,"&lt;="&amp;10,'Project Follow up - Base'!$AC54:$OC54,"&gt;="&amp;-10,'Project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38">
        <f ca="1">IF('Project Follow up - Base'!$N54="",0, COUNTIFS('Project Follow up - Base'!$AC54:$OC54,"&lt;="&amp;10,'Project Follow up - Base'!$AC54:$OC54,"&gt;="&amp;-10,'Project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38">
        <f ca="1">IF('Project Follow up - Base'!$N54="",0, COUNTIFS('Project Follow up - Base'!$AC54:$OC54,"&lt;="&amp;10,'Project Follow up - Base'!$AC54:$OC54,"&gt;="&amp;-10,'Project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38">
        <f ca="1">IF('Project Follow up - Base'!$N54="",0, COUNTIFS('Project Follow up - Base'!$AC54:$OC54,"&lt;="&amp;10,'Project Follow up - Base'!$AC54:$OC54,"&gt;="&amp;-10,'Project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38">
        <f ca="1">IF('Project Follow up - Base'!$N54="",0, COUNTIFS('Project Follow up - Base'!$AC54:$OC54,"&lt;="&amp;10,'Project Follow up - Base'!$AC54:$OC54,"&gt;="&amp;-10,'Project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38">
        <f ca="1">IF('Project Follow up - Base'!$N54="",0, COUNTIFS('Project Follow up - Base'!$AC54:$OC54,"&lt;="&amp;10,'Project Follow up - Base'!$AC54:$OC54,"&gt;="&amp;-10,'Project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38">
        <f ca="1">IF('Project Follow up - Base'!$N54="",0, COUNTIFS('Project Follow up - Base'!$AC54:$OC54,"&lt;="&amp;10,'Project Follow up - Base'!$AC54:$OC54,"&gt;="&amp;-10,'Project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38">
        <f ca="1">IF('Project Follow up - Base'!$N54="",0, COUNTIFS('Project Follow up - Base'!$AC54:$OC54,"&lt;="&amp;10,'Project Follow up - Base'!$AC54:$OC54,"&gt;="&amp;-10,'Project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38">
        <f ca="1">IF('Project Follow up - Base'!$N54="",0, COUNTIFS('Project Follow up - Base'!$AC54:$OC54,"&lt;="&amp;10,'Project Follow up - Base'!$AC54:$OC54,"&gt;="&amp;-10,'Project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38">
        <f ca="1">IF('Project Follow up - Base'!$N54="",0, COUNTIFS('Project Follow up - Base'!$AC54:$OC54,"&lt;="&amp;10,'Project Follow up - Base'!$AC54:$OC54,"&gt;="&amp;-10,'Project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38">
        <f ca="1">IF('Project Follow up - Base'!$N54="",0, COUNTIFS('Project Follow up - Base'!$AC54:$OC54,"&lt;="&amp;10,'Project Follow up - Base'!$AC54:$OC54,"&gt;="&amp;-10,'Project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38">
        <f ca="1">IF('Project Follow up - Base'!$N54="",0, COUNTIFS('Project Follow up - Base'!$AC54:$OC54,"&lt;="&amp;10,'Project Follow up - Base'!$AC54:$OC54,"&gt;="&amp;-10,'Project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38">
        <f ca="1">IF('Project Follow up - Base'!$N54="",0, COUNTIFS('Project Follow up - Base'!$AC54:$OC54,"&lt;="&amp;10,'Project Follow up - Base'!$AC54:$OC54,"&gt;="&amp;-10,'Project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38">
        <f ca="1">IF('Project Follow up - Base'!$N54="",0, COUNTIFS('Project Follow up - Base'!$AC54:$OC54,"&lt;="&amp;10,'Project Follow up - Base'!$AC54:$OC54,"&gt;="&amp;-10,'Project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38">
        <f ca="1">IF('Project Follow up - Base'!$N54="",0, COUNTIFS('Project Follow up - Base'!$AC54:$OC54,"&lt;="&amp;10,'Project Follow up - Base'!$AC54:$OC54,"&gt;="&amp;-10,'Project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38">
        <f ca="1">IF('Project Follow up - Base'!$N54="",0, COUNTIFS('Project Follow up - Base'!$AC54:$OC54,"&lt;="&amp;10,'Project Follow up - Base'!$AC54:$OC54,"&gt;="&amp;-10,'Project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38">
        <f ca="1">IF('Project Follow up - Base'!$N54="",0, COUNTIFS('Project Follow up - Base'!$AC54:$OC54,"&lt;="&amp;10,'Project Follow up - Base'!$AC54:$OC54,"&gt;="&amp;-10,'Project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38">
        <f ca="1">IF('Project Follow up - Base'!$N54="",0, COUNTIFS('Project Follow up - Base'!$AC54:$OC54,"&lt;="&amp;10,'Project Follow up - Base'!$AC54:$OC54,"&gt;="&amp;-10,'Project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38">
        <f ca="1">IF('Project Follow up - Base'!$N54="",0, COUNTIFS('Project Follow up - Base'!$AC54:$OC54,"&lt;="&amp;10,'Project Follow up - Base'!$AC54:$OC54,"&gt;="&amp;-10,'Project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39" spans="1:38" x14ac:dyDescent="0.2">
      <c r="A39" t="str">
        <f>'Project Follow up - Base'!$B$38</f>
        <v>Design</v>
      </c>
      <c r="B39" t="str">
        <f>'Project Follow up - Base'!F55</f>
        <v>Riyadh Almaghrabi</v>
      </c>
      <c r="C39">
        <f ca="1">IF('Project Follow up - Base'!$N55="",0, COUNTIFS('Project Follow up - Base'!$AC55:$OC55,"&lt;="&amp;10,'Project Follow up - Base'!$AC55:$OC55,"&gt;="&amp;-10,'Project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39">
        <f ca="1">IF('Project Follow up - Base'!$N55="",0, COUNTIFS('Project Follow up - Base'!$AC55:$OC55,"&lt;="&amp;10,'Project Follow up - Base'!$AC55:$OC55,"&gt;="&amp;-10,'Project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39">
        <f ca="1">IF('Project Follow up - Base'!$N55="",0, COUNTIFS('Project Follow up - Base'!$AC55:$OC55,"&lt;="&amp;10,'Project Follow up - Base'!$AC55:$OC55,"&gt;="&amp;-10,'Project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39">
        <f ca="1">IF('Project Follow up - Base'!$N55="",0, COUNTIFS('Project Follow up - Base'!$AC55:$OC55,"&lt;="&amp;10,'Project Follow up - Base'!$AC55:$OC55,"&gt;="&amp;-10,'Project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39">
        <f ca="1">IF('Project Follow up - Base'!$N55="",0, COUNTIFS('Project Follow up - Base'!$AC55:$OC55,"&lt;="&amp;10,'Project Follow up - Base'!$AC55:$OC55,"&gt;="&amp;-10,'Project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39">
        <f ca="1">IF('Project Follow up - Base'!$N55="",0, COUNTIFS('Project Follow up - Base'!$AC55:$OC55,"&lt;="&amp;10,'Project Follow up - Base'!$AC55:$OC55,"&gt;="&amp;-10,'Project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39">
        <f ca="1">IF('Project Follow up - Base'!$N55="",0, COUNTIFS('Project Follow up - Base'!$AC55:$OC55,"&lt;="&amp;10,'Project Follow up - Base'!$AC55:$OC55,"&gt;="&amp;-10,'Project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39">
        <f ca="1">IF('Project Follow up - Base'!$N55="",0, COUNTIFS('Project Follow up - Base'!$AC55:$OC55,"&lt;="&amp;10,'Project Follow up - Base'!$AC55:$OC55,"&gt;="&amp;-10,'Project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39">
        <f ca="1">IF('Project Follow up - Base'!$N55="",0, COUNTIFS('Project Follow up - Base'!$AC55:$OC55,"&lt;="&amp;10,'Project Follow up - Base'!$AC55:$OC55,"&gt;="&amp;-10,'Project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39">
        <f ca="1">IF('Project Follow up - Base'!$N55="",0, COUNTIFS('Project Follow up - Base'!$AC55:$OC55,"&lt;="&amp;10,'Project Follow up - Base'!$AC55:$OC55,"&gt;="&amp;-10,'Project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39">
        <f ca="1">IF('Project Follow up - Base'!$N55="",0, COUNTIFS('Project Follow up - Base'!$AC55:$OC55,"&lt;="&amp;10,'Project Follow up - Base'!$AC55:$OC55,"&gt;="&amp;-10,'Project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14</v>
      </c>
      <c r="N39">
        <f ca="1">IF('Project Follow up - Base'!$N55="",0, COUNTIFS('Project Follow up - Base'!$AC55:$OC55,"&lt;="&amp;10,'Project Follow up - Base'!$AC55:$OC55,"&gt;="&amp;-10,'Project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39">
        <f ca="1">IF('Project Follow up - Base'!$N55="",0, COUNTIFS('Project Follow up - Base'!$AC55:$OC55,"&lt;="&amp;10,'Project Follow up - Base'!$AC55:$OC55,"&gt;="&amp;-10,'Project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3</v>
      </c>
      <c r="P39">
        <f ca="1">IF('Project Follow up - Base'!$N55="",0, COUNTIFS('Project Follow up - Base'!$AC55:$OC55,"&lt;="&amp;10,'Project Follow up - Base'!$AC55:$OC55,"&gt;="&amp;-10,'Project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39">
        <f ca="1">IF('Project Follow up - Base'!$N55="",0, COUNTIFS('Project Follow up - Base'!$AC55:$OC55,"&lt;="&amp;10,'Project Follow up - Base'!$AC55:$OC55,"&gt;="&amp;-10,'Project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39">
        <f ca="1">IF('Project Follow up - Base'!$N55="",0, COUNTIFS('Project Follow up - Base'!$AC55:$OC55,"&lt;="&amp;10,'Project Follow up - Base'!$AC55:$OC55,"&gt;="&amp;-10,'Project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39">
        <f ca="1">IF('Project Follow up - Base'!$N55="",0, COUNTIFS('Project Follow up - Base'!$AC55:$OC55,"&lt;="&amp;10,'Project Follow up - Base'!$AC55:$OC55,"&gt;="&amp;-10,'Project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39">
        <f ca="1">IF('Project Follow up - Base'!$N55="",0, COUNTIFS('Project Follow up - Base'!$AC55:$OC55,"&lt;="&amp;10,'Project Follow up - Base'!$AC55:$OC55,"&gt;="&amp;-10,'Project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39">
        <f ca="1">IF('Project Follow up - Base'!$N55="",0, COUNTIFS('Project Follow up - Base'!$AC55:$OC55,"&lt;="&amp;10,'Project Follow up - Base'!$AC55:$OC55,"&gt;="&amp;-10,'Project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39">
        <f ca="1">IF('Project Follow up - Base'!$N55="",0, COUNTIFS('Project Follow up - Base'!$AC55:$OC55,"&lt;="&amp;10,'Project Follow up - Base'!$AC55:$OC55,"&gt;="&amp;-10,'Project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39">
        <f ca="1">IF('Project Follow up - Base'!$N55="",0, COUNTIFS('Project Follow up - Base'!$AC55:$OC55,"&lt;="&amp;10,'Project Follow up - Base'!$AC55:$OC55,"&gt;="&amp;-10,'Project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39">
        <f ca="1">IF('Project Follow up - Base'!$N55="",0, COUNTIFS('Project Follow up - Base'!$AC55:$OC55,"&lt;="&amp;10,'Project Follow up - Base'!$AC55:$OC55,"&gt;="&amp;-10,'Project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39">
        <f ca="1">IF('Project Follow up - Base'!$N55="",0, COUNTIFS('Project Follow up - Base'!$AC55:$OC55,"&lt;="&amp;10,'Project Follow up - Base'!$AC55:$OC55,"&gt;="&amp;-10,'Project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39">
        <f ca="1">IF('Project Follow up - Base'!$N55="",0, COUNTIFS('Project Follow up - Base'!$AC55:$OC55,"&lt;="&amp;10,'Project Follow up - Base'!$AC55:$OC55,"&gt;="&amp;-10,'Project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39">
        <f ca="1">IF('Project Follow up - Base'!$N55="",0, COUNTIFS('Project Follow up - Base'!$AC55:$OC55,"&lt;="&amp;10,'Project Follow up - Base'!$AC55:$OC55,"&gt;="&amp;-10,'Project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39">
        <f ca="1">IF('Project Follow up - Base'!$N55="",0, COUNTIFS('Project Follow up - Base'!$AC55:$OC55,"&lt;="&amp;10,'Project Follow up - Base'!$AC55:$OC55,"&gt;="&amp;-10,'Project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39">
        <f ca="1">IF('Project Follow up - Base'!$N55="",0, COUNTIFS('Project Follow up - Base'!$AC55:$OC55,"&lt;="&amp;10,'Project Follow up - Base'!$AC55:$OC55,"&gt;="&amp;-10,'Project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39">
        <f ca="1">IF('Project Follow up - Base'!$N55="",0, COUNTIFS('Project Follow up - Base'!$AC55:$OC55,"&lt;="&amp;10,'Project Follow up - Base'!$AC55:$OC55,"&gt;="&amp;-10,'Project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39">
        <f ca="1">IF('Project Follow up - Base'!$N55="",0, COUNTIFS('Project Follow up - Base'!$AC55:$OC55,"&lt;="&amp;10,'Project Follow up - Base'!$AC55:$OC55,"&gt;="&amp;-10,'Project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39">
        <f ca="1">IF('Project Follow up - Base'!$N55="",0, COUNTIFS('Project Follow up - Base'!$AC55:$OC55,"&lt;="&amp;10,'Project Follow up - Base'!$AC55:$OC55,"&gt;="&amp;-10,'Project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39">
        <f ca="1">IF('Project Follow up - Base'!$N55="",0, COUNTIFS('Project Follow up - Base'!$AC55:$OC55,"&lt;="&amp;10,'Project Follow up - Base'!$AC55:$OC55,"&gt;="&amp;-10,'Project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39">
        <f ca="1">IF('Project Follow up - Base'!$N55="",0, COUNTIFS('Project Follow up - Base'!$AC55:$OC55,"&lt;="&amp;10,'Project Follow up - Base'!$AC55:$OC55,"&gt;="&amp;-10,'Project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39">
        <f ca="1">IF('Project Follow up - Base'!$N55="",0, COUNTIFS('Project Follow up - Base'!$AC55:$OC55,"&lt;="&amp;10,'Project Follow up - Base'!$AC55:$OC55,"&gt;="&amp;-10,'Project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39">
        <f ca="1">IF('Project Follow up - Base'!$N55="",0, COUNTIFS('Project Follow up - Base'!$AC55:$OC55,"&lt;="&amp;10,'Project Follow up - Base'!$AC55:$OC55,"&gt;="&amp;-10,'Project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39">
        <f ca="1">IF('Project Follow up - Base'!$N55="",0, COUNTIFS('Project Follow up - Base'!$AC55:$OC55,"&lt;="&amp;10,'Project Follow up - Base'!$AC55:$OC55,"&gt;="&amp;-10,'Project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39">
        <f ca="1">IF('Project Follow up - Base'!$N55="",0, COUNTIFS('Project Follow up - Base'!$AC55:$OC55,"&lt;="&amp;10,'Project Follow up - Base'!$AC55:$OC55,"&gt;="&amp;-10,'Project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40" spans="1:38" x14ac:dyDescent="0.2">
      <c r="A40" t="str">
        <f>'Project Follow up - Base'!$B$38</f>
        <v>Design</v>
      </c>
      <c r="B40" t="str">
        <f>'Project Follow up - Base'!F56</f>
        <v>Riyadh Almaghrabi</v>
      </c>
      <c r="C40">
        <f ca="1">IF('Project Follow up - Base'!$N56="",0, COUNTIFS('Project Follow up - Base'!$AC56:$OC56,"&lt;="&amp;10,'Project Follow up - Base'!$AC56:$OC56,"&gt;="&amp;-10,'Project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40">
        <f ca="1">IF('Project Follow up - Base'!$N56="",0, COUNTIFS('Project Follow up - Base'!$AC56:$OC56,"&lt;="&amp;10,'Project Follow up - Base'!$AC56:$OC56,"&gt;="&amp;-10,'Project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40">
        <f ca="1">IF('Project Follow up - Base'!$N56="",0, COUNTIFS('Project Follow up - Base'!$AC56:$OC56,"&lt;="&amp;10,'Project Follow up - Base'!$AC56:$OC56,"&gt;="&amp;-10,'Project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40">
        <f ca="1">IF('Project Follow up - Base'!$N56="",0, COUNTIFS('Project Follow up - Base'!$AC56:$OC56,"&lt;="&amp;10,'Project Follow up - Base'!$AC56:$OC56,"&gt;="&amp;-10,'Project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40">
        <f ca="1">IF('Project Follow up - Base'!$N56="",0, COUNTIFS('Project Follow up - Base'!$AC56:$OC56,"&lt;="&amp;10,'Project Follow up - Base'!$AC56:$OC56,"&gt;="&amp;-10,'Project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40">
        <f ca="1">IF('Project Follow up - Base'!$N56="",0, COUNTIFS('Project Follow up - Base'!$AC56:$OC56,"&lt;="&amp;10,'Project Follow up - Base'!$AC56:$OC56,"&gt;="&amp;-10,'Project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40">
        <f ca="1">IF('Project Follow up - Base'!$N56="",0, COUNTIFS('Project Follow up - Base'!$AC56:$OC56,"&lt;="&amp;10,'Project Follow up - Base'!$AC56:$OC56,"&gt;="&amp;-10,'Project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40">
        <f ca="1">IF('Project Follow up - Base'!$N56="",0, COUNTIFS('Project Follow up - Base'!$AC56:$OC56,"&lt;="&amp;10,'Project Follow up - Base'!$AC56:$OC56,"&gt;="&amp;-10,'Project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40">
        <f ca="1">IF('Project Follow up - Base'!$N56="",0, COUNTIFS('Project Follow up - Base'!$AC56:$OC56,"&lt;="&amp;10,'Project Follow up - Base'!$AC56:$OC56,"&gt;="&amp;-10,'Project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40">
        <f ca="1">IF('Project Follow up - Base'!$N56="",0, COUNTIFS('Project Follow up - Base'!$AC56:$OC56,"&lt;="&amp;10,'Project Follow up - Base'!$AC56:$OC56,"&gt;="&amp;-10,'Project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40">
        <f ca="1">IF('Project Follow up - Base'!$N56="",0, COUNTIFS('Project Follow up - Base'!$AC56:$OC56,"&lt;="&amp;10,'Project Follow up - Base'!$AC56:$OC56,"&gt;="&amp;-10,'Project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40">
        <f ca="1">IF('Project Follow up - Base'!$N56="",0, COUNTIFS('Project Follow up - Base'!$AC56:$OC56,"&lt;="&amp;10,'Project Follow up - Base'!$AC56:$OC56,"&gt;="&amp;-10,'Project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40">
        <f ca="1">IF('Project Follow up - Base'!$N56="",0, COUNTIFS('Project Follow up - Base'!$AC56:$OC56,"&lt;="&amp;10,'Project Follow up - Base'!$AC56:$OC56,"&gt;="&amp;-10,'Project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16</v>
      </c>
      <c r="P40">
        <f ca="1">IF('Project Follow up - Base'!$N56="",0, COUNTIFS('Project Follow up - Base'!$AC56:$OC56,"&lt;="&amp;10,'Project Follow up - Base'!$AC56:$OC56,"&gt;="&amp;-10,'Project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40">
        <f ca="1">IF('Project Follow up - Base'!$N56="",0, COUNTIFS('Project Follow up - Base'!$AC56:$OC56,"&lt;="&amp;10,'Project Follow up - Base'!$AC56:$OC56,"&gt;="&amp;-10,'Project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40">
        <f ca="1">IF('Project Follow up - Base'!$N56="",0, COUNTIFS('Project Follow up - Base'!$AC56:$OC56,"&lt;="&amp;10,'Project Follow up - Base'!$AC56:$OC56,"&gt;="&amp;-10,'Project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40">
        <f ca="1">IF('Project Follow up - Base'!$N56="",0, COUNTIFS('Project Follow up - Base'!$AC56:$OC56,"&lt;="&amp;10,'Project Follow up - Base'!$AC56:$OC56,"&gt;="&amp;-10,'Project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40">
        <f ca="1">IF('Project Follow up - Base'!$N56="",0, COUNTIFS('Project Follow up - Base'!$AC56:$OC56,"&lt;="&amp;10,'Project Follow up - Base'!$AC56:$OC56,"&gt;="&amp;-10,'Project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40">
        <f ca="1">IF('Project Follow up - Base'!$N56="",0, COUNTIFS('Project Follow up - Base'!$AC56:$OC56,"&lt;="&amp;10,'Project Follow up - Base'!$AC56:$OC56,"&gt;="&amp;-10,'Project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40">
        <f ca="1">IF('Project Follow up - Base'!$N56="",0, COUNTIFS('Project Follow up - Base'!$AC56:$OC56,"&lt;="&amp;10,'Project Follow up - Base'!$AC56:$OC56,"&gt;="&amp;-10,'Project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40">
        <f ca="1">IF('Project Follow up - Base'!$N56="",0, COUNTIFS('Project Follow up - Base'!$AC56:$OC56,"&lt;="&amp;10,'Project Follow up - Base'!$AC56:$OC56,"&gt;="&amp;-10,'Project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40">
        <f ca="1">IF('Project Follow up - Base'!$N56="",0, COUNTIFS('Project Follow up - Base'!$AC56:$OC56,"&lt;="&amp;10,'Project Follow up - Base'!$AC56:$OC56,"&gt;="&amp;-10,'Project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40">
        <f ca="1">IF('Project Follow up - Base'!$N56="",0, COUNTIFS('Project Follow up - Base'!$AC56:$OC56,"&lt;="&amp;10,'Project Follow up - Base'!$AC56:$OC56,"&gt;="&amp;-10,'Project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40">
        <f ca="1">IF('Project Follow up - Base'!$N56="",0, COUNTIFS('Project Follow up - Base'!$AC56:$OC56,"&lt;="&amp;10,'Project Follow up - Base'!$AC56:$OC56,"&gt;="&amp;-10,'Project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40">
        <f ca="1">IF('Project Follow up - Base'!$N56="",0, COUNTIFS('Project Follow up - Base'!$AC56:$OC56,"&lt;="&amp;10,'Project Follow up - Base'!$AC56:$OC56,"&gt;="&amp;-10,'Project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40">
        <f ca="1">IF('Project Follow up - Base'!$N56="",0, COUNTIFS('Project Follow up - Base'!$AC56:$OC56,"&lt;="&amp;10,'Project Follow up - Base'!$AC56:$OC56,"&gt;="&amp;-10,'Project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40">
        <f ca="1">IF('Project Follow up - Base'!$N56="",0, COUNTIFS('Project Follow up - Base'!$AC56:$OC56,"&lt;="&amp;10,'Project Follow up - Base'!$AC56:$OC56,"&gt;="&amp;-10,'Project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40">
        <f ca="1">IF('Project Follow up - Base'!$N56="",0, COUNTIFS('Project Follow up - Base'!$AC56:$OC56,"&lt;="&amp;10,'Project Follow up - Base'!$AC56:$OC56,"&gt;="&amp;-10,'Project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40">
        <f ca="1">IF('Project Follow up - Base'!$N56="",0, COUNTIFS('Project Follow up - Base'!$AC56:$OC56,"&lt;="&amp;10,'Project Follow up - Base'!$AC56:$OC56,"&gt;="&amp;-10,'Project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40">
        <f ca="1">IF('Project Follow up - Base'!$N56="",0, COUNTIFS('Project Follow up - Base'!$AC56:$OC56,"&lt;="&amp;10,'Project Follow up - Base'!$AC56:$OC56,"&gt;="&amp;-10,'Project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40">
        <f ca="1">IF('Project Follow up - Base'!$N56="",0, COUNTIFS('Project Follow up - Base'!$AC56:$OC56,"&lt;="&amp;10,'Project Follow up - Base'!$AC56:$OC56,"&gt;="&amp;-10,'Project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40">
        <f ca="1">IF('Project Follow up - Base'!$N56="",0, COUNTIFS('Project Follow up - Base'!$AC56:$OC56,"&lt;="&amp;10,'Project Follow up - Base'!$AC56:$OC56,"&gt;="&amp;-10,'Project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40">
        <f ca="1">IF('Project Follow up - Base'!$N56="",0, COUNTIFS('Project Follow up - Base'!$AC56:$OC56,"&lt;="&amp;10,'Project Follow up - Base'!$AC56:$OC56,"&gt;="&amp;-10,'Project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40">
        <f ca="1">IF('Project Follow up - Base'!$N56="",0, COUNTIFS('Project Follow up - Base'!$AC56:$OC56,"&lt;="&amp;10,'Project Follow up - Base'!$AC56:$OC56,"&gt;="&amp;-10,'Project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40">
        <f ca="1">IF('Project Follow up - Base'!$N56="",0, COUNTIFS('Project Follow up - Base'!$AC56:$OC56,"&lt;="&amp;10,'Project Follow up - Base'!$AC56:$OC56,"&gt;="&amp;-10,'Project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40">
        <f ca="1">IF('Project Follow up - Base'!$N56="",0, COUNTIFS('Project Follow up - Base'!$AC56:$OC56,"&lt;="&amp;10,'Project Follow up - Base'!$AC56:$OC56,"&gt;="&amp;-10,'Project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41" spans="1:38" x14ac:dyDescent="0.2">
      <c r="A41" t="str">
        <f>'Project Follow up - Base'!$B$38</f>
        <v>Design</v>
      </c>
      <c r="B41" t="str">
        <f>'Project Follow up - Base'!F57</f>
        <v/>
      </c>
      <c r="C41">
        <f ca="1">IF('Project Follow up - Base'!$N57="",0, COUNTIFS('Project Follow up - Base'!$AC57:$OC57,"&lt;="&amp;10,'Project Follow up - Base'!$AC57:$OC57,"&gt;="&amp;-10,'Project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41">
        <f ca="1">IF('Project Follow up - Base'!$N57="",0, COUNTIFS('Project Follow up - Base'!$AC57:$OC57,"&lt;="&amp;10,'Project Follow up - Base'!$AC57:$OC57,"&gt;="&amp;-10,'Project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41">
        <f ca="1">IF('Project Follow up - Base'!$N57="",0, COUNTIFS('Project Follow up - Base'!$AC57:$OC57,"&lt;="&amp;10,'Project Follow up - Base'!$AC57:$OC57,"&gt;="&amp;-10,'Project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41">
        <f ca="1">IF('Project Follow up - Base'!$N57="",0, COUNTIFS('Project Follow up - Base'!$AC57:$OC57,"&lt;="&amp;10,'Project Follow up - Base'!$AC57:$OC57,"&gt;="&amp;-10,'Project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41">
        <f ca="1">IF('Project Follow up - Base'!$N57="",0, COUNTIFS('Project Follow up - Base'!$AC57:$OC57,"&lt;="&amp;10,'Project Follow up - Base'!$AC57:$OC57,"&gt;="&amp;-10,'Project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41">
        <f ca="1">IF('Project Follow up - Base'!$N57="",0, COUNTIFS('Project Follow up - Base'!$AC57:$OC57,"&lt;="&amp;10,'Project Follow up - Base'!$AC57:$OC57,"&gt;="&amp;-10,'Project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41">
        <f ca="1">IF('Project Follow up - Base'!$N57="",0, COUNTIFS('Project Follow up - Base'!$AC57:$OC57,"&lt;="&amp;10,'Project Follow up - Base'!$AC57:$OC57,"&gt;="&amp;-10,'Project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41">
        <f ca="1">IF('Project Follow up - Base'!$N57="",0, COUNTIFS('Project Follow up - Base'!$AC57:$OC57,"&lt;="&amp;10,'Project Follow up - Base'!$AC57:$OC57,"&gt;="&amp;-10,'Project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41">
        <f ca="1">IF('Project Follow up - Base'!$N57="",0, COUNTIFS('Project Follow up - Base'!$AC57:$OC57,"&lt;="&amp;10,'Project Follow up - Base'!$AC57:$OC57,"&gt;="&amp;-10,'Project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41">
        <f ca="1">IF('Project Follow up - Base'!$N57="",0, COUNTIFS('Project Follow up - Base'!$AC57:$OC57,"&lt;="&amp;10,'Project Follow up - Base'!$AC57:$OC57,"&gt;="&amp;-10,'Project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41">
        <f ca="1">IF('Project Follow up - Base'!$N57="",0, COUNTIFS('Project Follow up - Base'!$AC57:$OC57,"&lt;="&amp;10,'Project Follow up - Base'!$AC57:$OC57,"&gt;="&amp;-10,'Project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41">
        <f ca="1">IF('Project Follow up - Base'!$N57="",0, COUNTIFS('Project Follow up - Base'!$AC57:$OC57,"&lt;="&amp;10,'Project Follow up - Base'!$AC57:$OC57,"&gt;="&amp;-10,'Project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41">
        <f ca="1">IF('Project Follow up - Base'!$N57="",0, COUNTIFS('Project Follow up - Base'!$AC57:$OC57,"&lt;="&amp;10,'Project Follow up - Base'!$AC57:$OC57,"&gt;="&amp;-10,'Project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7</v>
      </c>
      <c r="P41">
        <f ca="1">IF('Project Follow up - Base'!$N57="",0, COUNTIFS('Project Follow up - Base'!$AC57:$OC57,"&lt;="&amp;10,'Project Follow up - Base'!$AC57:$OC57,"&gt;="&amp;-10,'Project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41">
        <f ca="1">IF('Project Follow up - Base'!$N57="",0, COUNTIFS('Project Follow up - Base'!$AC57:$OC57,"&lt;="&amp;10,'Project Follow up - Base'!$AC57:$OC57,"&gt;="&amp;-10,'Project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41">
        <f ca="1">IF('Project Follow up - Base'!$N57="",0, COUNTIFS('Project Follow up - Base'!$AC57:$OC57,"&lt;="&amp;10,'Project Follow up - Base'!$AC57:$OC57,"&gt;="&amp;-10,'Project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41">
        <f ca="1">IF('Project Follow up - Base'!$N57="",0, COUNTIFS('Project Follow up - Base'!$AC57:$OC57,"&lt;="&amp;10,'Project Follow up - Base'!$AC57:$OC57,"&gt;="&amp;-10,'Project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41">
        <f ca="1">IF('Project Follow up - Base'!$N57="",0, COUNTIFS('Project Follow up - Base'!$AC57:$OC57,"&lt;="&amp;10,'Project Follow up - Base'!$AC57:$OC57,"&gt;="&amp;-10,'Project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41">
        <f ca="1">IF('Project Follow up - Base'!$N57="",0, COUNTIFS('Project Follow up - Base'!$AC57:$OC57,"&lt;="&amp;10,'Project Follow up - Base'!$AC57:$OC57,"&gt;="&amp;-10,'Project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41">
        <f ca="1">IF('Project Follow up - Base'!$N57="",0, COUNTIFS('Project Follow up - Base'!$AC57:$OC57,"&lt;="&amp;10,'Project Follow up - Base'!$AC57:$OC57,"&gt;="&amp;-10,'Project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41">
        <f ca="1">IF('Project Follow up - Base'!$N57="",0, COUNTIFS('Project Follow up - Base'!$AC57:$OC57,"&lt;="&amp;10,'Project Follow up - Base'!$AC57:$OC57,"&gt;="&amp;-10,'Project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41">
        <f ca="1">IF('Project Follow up - Base'!$N57="",0, COUNTIFS('Project Follow up - Base'!$AC57:$OC57,"&lt;="&amp;10,'Project Follow up - Base'!$AC57:$OC57,"&gt;="&amp;-10,'Project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41">
        <f ca="1">IF('Project Follow up - Base'!$N57="",0, COUNTIFS('Project Follow up - Base'!$AC57:$OC57,"&lt;="&amp;10,'Project Follow up - Base'!$AC57:$OC57,"&gt;="&amp;-10,'Project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41">
        <f ca="1">IF('Project Follow up - Base'!$N57="",0, COUNTIFS('Project Follow up - Base'!$AC57:$OC57,"&lt;="&amp;10,'Project Follow up - Base'!$AC57:$OC57,"&gt;="&amp;-10,'Project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41">
        <f ca="1">IF('Project Follow up - Base'!$N57="",0, COUNTIFS('Project Follow up - Base'!$AC57:$OC57,"&lt;="&amp;10,'Project Follow up - Base'!$AC57:$OC57,"&gt;="&amp;-10,'Project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41">
        <f ca="1">IF('Project Follow up - Base'!$N57="",0, COUNTIFS('Project Follow up - Base'!$AC57:$OC57,"&lt;="&amp;10,'Project Follow up - Base'!$AC57:$OC57,"&gt;="&amp;-10,'Project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41">
        <f ca="1">IF('Project Follow up - Base'!$N57="",0, COUNTIFS('Project Follow up - Base'!$AC57:$OC57,"&lt;="&amp;10,'Project Follow up - Base'!$AC57:$OC57,"&gt;="&amp;-10,'Project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41">
        <f ca="1">IF('Project Follow up - Base'!$N57="",0, COUNTIFS('Project Follow up - Base'!$AC57:$OC57,"&lt;="&amp;10,'Project Follow up - Base'!$AC57:$OC57,"&gt;="&amp;-10,'Project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41">
        <f ca="1">IF('Project Follow up - Base'!$N57="",0, COUNTIFS('Project Follow up - Base'!$AC57:$OC57,"&lt;="&amp;10,'Project Follow up - Base'!$AC57:$OC57,"&gt;="&amp;-10,'Project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41">
        <f ca="1">IF('Project Follow up - Base'!$N57="",0, COUNTIFS('Project Follow up - Base'!$AC57:$OC57,"&lt;="&amp;10,'Project Follow up - Base'!$AC57:$OC57,"&gt;="&amp;-10,'Project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41">
        <f ca="1">IF('Project Follow up - Base'!$N57="",0, COUNTIFS('Project Follow up - Base'!$AC57:$OC57,"&lt;="&amp;10,'Project Follow up - Base'!$AC57:$OC57,"&gt;="&amp;-10,'Project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41">
        <f ca="1">IF('Project Follow up - Base'!$N57="",0, COUNTIFS('Project Follow up - Base'!$AC57:$OC57,"&lt;="&amp;10,'Project Follow up - Base'!$AC57:$OC57,"&gt;="&amp;-10,'Project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41">
        <f ca="1">IF('Project Follow up - Base'!$N57="",0, COUNTIFS('Project Follow up - Base'!$AC57:$OC57,"&lt;="&amp;10,'Project Follow up - Base'!$AC57:$OC57,"&gt;="&amp;-10,'Project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41">
        <f ca="1">IF('Project Follow up - Base'!$N57="",0, COUNTIFS('Project Follow up - Base'!$AC57:$OC57,"&lt;="&amp;10,'Project Follow up - Base'!$AC57:$OC57,"&gt;="&amp;-10,'Project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41">
        <f ca="1">IF('Project Follow up - Base'!$N57="",0, COUNTIFS('Project Follow up - Base'!$AC57:$OC57,"&lt;="&amp;10,'Project Follow up - Base'!$AC57:$OC57,"&gt;="&amp;-10,'Project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41">
        <f ca="1">IF('Project Follow up - Base'!$N57="",0, COUNTIFS('Project Follow up - Base'!$AC57:$OC57,"&lt;="&amp;10,'Project Follow up - Base'!$AC57:$OC57,"&gt;="&amp;-10,'Project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42" spans="1:38" x14ac:dyDescent="0.2">
      <c r="A42" t="str">
        <f>'Project Follow up - Base'!$B$38</f>
        <v>Design</v>
      </c>
      <c r="B42" t="str">
        <f>'Project Follow up - Base'!F58</f>
        <v>Riyadh Almaghrabi</v>
      </c>
      <c r="C42">
        <f ca="1">IF('Project Follow up - Base'!$N58="",0, COUNTIFS('Project Follow up - Base'!$AC58:$OC58,"&lt;="&amp;10,'Project Follow up - Base'!$AC58:$OC58,"&gt;="&amp;-10,'Project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42">
        <f ca="1">IF('Project Follow up - Base'!$N58="",0, COUNTIFS('Project Follow up - Base'!$AC58:$OC58,"&lt;="&amp;10,'Project Follow up - Base'!$AC58:$OC58,"&gt;="&amp;-10,'Project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42">
        <f ca="1">IF('Project Follow up - Base'!$N58="",0, COUNTIFS('Project Follow up - Base'!$AC58:$OC58,"&lt;="&amp;10,'Project Follow up - Base'!$AC58:$OC58,"&gt;="&amp;-10,'Project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42">
        <f ca="1">IF('Project Follow up - Base'!$N58="",0, COUNTIFS('Project Follow up - Base'!$AC58:$OC58,"&lt;="&amp;10,'Project Follow up - Base'!$AC58:$OC58,"&gt;="&amp;-10,'Project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42">
        <f ca="1">IF('Project Follow up - Base'!$N58="",0, COUNTIFS('Project Follow up - Base'!$AC58:$OC58,"&lt;="&amp;10,'Project Follow up - Base'!$AC58:$OC58,"&gt;="&amp;-10,'Project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42">
        <f ca="1">IF('Project Follow up - Base'!$N58="",0, COUNTIFS('Project Follow up - Base'!$AC58:$OC58,"&lt;="&amp;10,'Project Follow up - Base'!$AC58:$OC58,"&gt;="&amp;-10,'Project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42">
        <f ca="1">IF('Project Follow up - Base'!$N58="",0, COUNTIFS('Project Follow up - Base'!$AC58:$OC58,"&lt;="&amp;10,'Project Follow up - Base'!$AC58:$OC58,"&gt;="&amp;-10,'Project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42">
        <f ca="1">IF('Project Follow up - Base'!$N58="",0, COUNTIFS('Project Follow up - Base'!$AC58:$OC58,"&lt;="&amp;10,'Project Follow up - Base'!$AC58:$OC58,"&gt;="&amp;-10,'Project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42">
        <f ca="1">IF('Project Follow up - Base'!$N58="",0, COUNTIFS('Project Follow up - Base'!$AC58:$OC58,"&lt;="&amp;10,'Project Follow up - Base'!$AC58:$OC58,"&gt;="&amp;-10,'Project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42">
        <f ca="1">IF('Project Follow up - Base'!$N58="",0, COUNTIFS('Project Follow up - Base'!$AC58:$OC58,"&lt;="&amp;10,'Project Follow up - Base'!$AC58:$OC58,"&gt;="&amp;-10,'Project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42">
        <f ca="1">IF('Project Follow up - Base'!$N58="",0, COUNTIFS('Project Follow up - Base'!$AC58:$OC58,"&lt;="&amp;10,'Project Follow up - Base'!$AC58:$OC58,"&gt;="&amp;-10,'Project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42">
        <f ca="1">IF('Project Follow up - Base'!$N58="",0, COUNTIFS('Project Follow up - Base'!$AC58:$OC58,"&lt;="&amp;10,'Project Follow up - Base'!$AC58:$OC58,"&gt;="&amp;-10,'Project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42">
        <f ca="1">IF('Project Follow up - Base'!$N58="",0, COUNTIFS('Project Follow up - Base'!$AC58:$OC58,"&lt;="&amp;10,'Project Follow up - Base'!$AC58:$OC58,"&gt;="&amp;-10,'Project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42">
        <f ca="1">IF('Project Follow up - Base'!$N58="",0, COUNTIFS('Project Follow up - Base'!$AC58:$OC58,"&lt;="&amp;10,'Project Follow up - Base'!$AC58:$OC58,"&gt;="&amp;-10,'Project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42">
        <f ca="1">IF('Project Follow up - Base'!$N58="",0, COUNTIFS('Project Follow up - Base'!$AC58:$OC58,"&lt;="&amp;10,'Project Follow up - Base'!$AC58:$OC58,"&gt;="&amp;-10,'Project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</v>
      </c>
      <c r="R42">
        <f ca="1">IF('Project Follow up - Base'!$N58="",0, COUNTIFS('Project Follow up - Base'!$AC58:$OC58,"&lt;="&amp;10,'Project Follow up - Base'!$AC58:$OC58,"&gt;="&amp;-10,'Project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42">
        <f ca="1">IF('Project Follow up - Base'!$N58="",0, COUNTIFS('Project Follow up - Base'!$AC58:$OC58,"&lt;="&amp;10,'Project Follow up - Base'!$AC58:$OC58,"&gt;="&amp;-10,'Project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42">
        <f ca="1">IF('Project Follow up - Base'!$N58="",0, COUNTIFS('Project Follow up - Base'!$AC58:$OC58,"&lt;="&amp;10,'Project Follow up - Base'!$AC58:$OC58,"&gt;="&amp;-10,'Project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42">
        <f ca="1">IF('Project Follow up - Base'!$N58="",0, COUNTIFS('Project Follow up - Base'!$AC58:$OC58,"&lt;="&amp;10,'Project Follow up - Base'!$AC58:$OC58,"&gt;="&amp;-10,'Project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42">
        <f ca="1">IF('Project Follow up - Base'!$N58="",0, COUNTIFS('Project Follow up - Base'!$AC58:$OC58,"&lt;="&amp;10,'Project Follow up - Base'!$AC58:$OC58,"&gt;="&amp;-10,'Project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42">
        <f ca="1">IF('Project Follow up - Base'!$N58="",0, COUNTIFS('Project Follow up - Base'!$AC58:$OC58,"&lt;="&amp;10,'Project Follow up - Base'!$AC58:$OC58,"&gt;="&amp;-10,'Project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42">
        <f ca="1">IF('Project Follow up - Base'!$N58="",0, COUNTIFS('Project Follow up - Base'!$AC58:$OC58,"&lt;="&amp;10,'Project Follow up - Base'!$AC58:$OC58,"&gt;="&amp;-10,'Project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42">
        <f ca="1">IF('Project Follow up - Base'!$N58="",0, COUNTIFS('Project Follow up - Base'!$AC58:$OC58,"&lt;="&amp;10,'Project Follow up - Base'!$AC58:$OC58,"&gt;="&amp;-10,'Project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42">
        <f ca="1">IF('Project Follow up - Base'!$N58="",0, COUNTIFS('Project Follow up - Base'!$AC58:$OC58,"&lt;="&amp;10,'Project Follow up - Base'!$AC58:$OC58,"&gt;="&amp;-10,'Project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42">
        <f ca="1">IF('Project Follow up - Base'!$N58="",0, COUNTIFS('Project Follow up - Base'!$AC58:$OC58,"&lt;="&amp;10,'Project Follow up - Base'!$AC58:$OC58,"&gt;="&amp;-10,'Project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42">
        <f ca="1">IF('Project Follow up - Base'!$N58="",0, COUNTIFS('Project Follow up - Base'!$AC58:$OC58,"&lt;="&amp;10,'Project Follow up - Base'!$AC58:$OC58,"&gt;="&amp;-10,'Project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42">
        <f ca="1">IF('Project Follow up - Base'!$N58="",0, COUNTIFS('Project Follow up - Base'!$AC58:$OC58,"&lt;="&amp;10,'Project Follow up - Base'!$AC58:$OC58,"&gt;="&amp;-10,'Project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42">
        <f ca="1">IF('Project Follow up - Base'!$N58="",0, COUNTIFS('Project Follow up - Base'!$AC58:$OC58,"&lt;="&amp;10,'Project Follow up - Base'!$AC58:$OC58,"&gt;="&amp;-10,'Project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42">
        <f ca="1">IF('Project Follow up - Base'!$N58="",0, COUNTIFS('Project Follow up - Base'!$AC58:$OC58,"&lt;="&amp;10,'Project Follow up - Base'!$AC58:$OC58,"&gt;="&amp;-10,'Project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42">
        <f ca="1">IF('Project Follow up - Base'!$N58="",0, COUNTIFS('Project Follow up - Base'!$AC58:$OC58,"&lt;="&amp;10,'Project Follow up - Base'!$AC58:$OC58,"&gt;="&amp;-10,'Project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42">
        <f ca="1">IF('Project Follow up - Base'!$N58="",0, COUNTIFS('Project Follow up - Base'!$AC58:$OC58,"&lt;="&amp;10,'Project Follow up - Base'!$AC58:$OC58,"&gt;="&amp;-10,'Project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42">
        <f ca="1">IF('Project Follow up - Base'!$N58="",0, COUNTIFS('Project Follow up - Base'!$AC58:$OC58,"&lt;="&amp;10,'Project Follow up - Base'!$AC58:$OC58,"&gt;="&amp;-10,'Project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42">
        <f ca="1">IF('Project Follow up - Base'!$N58="",0, COUNTIFS('Project Follow up - Base'!$AC58:$OC58,"&lt;="&amp;10,'Project Follow up - Base'!$AC58:$OC58,"&gt;="&amp;-10,'Project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42">
        <f ca="1">IF('Project Follow up - Base'!$N58="",0, COUNTIFS('Project Follow up - Base'!$AC58:$OC58,"&lt;="&amp;10,'Project Follow up - Base'!$AC58:$OC58,"&gt;="&amp;-10,'Project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42">
        <f ca="1">IF('Project Follow up - Base'!$N58="",0, COUNTIFS('Project Follow up - Base'!$AC58:$OC58,"&lt;="&amp;10,'Project Follow up - Base'!$AC58:$OC58,"&gt;="&amp;-10,'Project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42">
        <f ca="1">IF('Project Follow up - Base'!$N58="",0, COUNTIFS('Project Follow up - Base'!$AC58:$OC58,"&lt;="&amp;10,'Project Follow up - Base'!$AC58:$OC58,"&gt;="&amp;-10,'Project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43" spans="1:38" x14ac:dyDescent="0.2">
      <c r="A43" t="str">
        <f>'Project Follow up - Base'!$B$38</f>
        <v>Design</v>
      </c>
      <c r="B43" t="str">
        <f>'Project Follow up - Base'!F59</f>
        <v/>
      </c>
      <c r="C43">
        <f ca="1">IF('Project Follow up - Base'!$N59="",0, COUNTIFS('Project Follow up - Base'!$AC59:$OC59,"&lt;="&amp;10,'Project Follow up - Base'!$AC59:$OC59,"&gt;="&amp;-10,'Project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43">
        <f ca="1">IF('Project Follow up - Base'!$N59="",0, COUNTIFS('Project Follow up - Base'!$AC59:$OC59,"&lt;="&amp;10,'Project Follow up - Base'!$AC59:$OC59,"&gt;="&amp;-10,'Project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43">
        <f ca="1">IF('Project Follow up - Base'!$N59="",0, COUNTIFS('Project Follow up - Base'!$AC59:$OC59,"&lt;="&amp;10,'Project Follow up - Base'!$AC59:$OC59,"&gt;="&amp;-10,'Project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43">
        <f ca="1">IF('Project Follow up - Base'!$N59="",0, COUNTIFS('Project Follow up - Base'!$AC59:$OC59,"&lt;="&amp;10,'Project Follow up - Base'!$AC59:$OC59,"&gt;="&amp;-10,'Project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43">
        <f ca="1">IF('Project Follow up - Base'!$N59="",0, COUNTIFS('Project Follow up - Base'!$AC59:$OC59,"&lt;="&amp;10,'Project Follow up - Base'!$AC59:$OC59,"&gt;="&amp;-10,'Project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43">
        <f ca="1">IF('Project Follow up - Base'!$N59="",0, COUNTIFS('Project Follow up - Base'!$AC59:$OC59,"&lt;="&amp;10,'Project Follow up - Base'!$AC59:$OC59,"&gt;="&amp;-10,'Project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43">
        <f ca="1">IF('Project Follow up - Base'!$N59="",0, COUNTIFS('Project Follow up - Base'!$AC59:$OC59,"&lt;="&amp;10,'Project Follow up - Base'!$AC59:$OC59,"&gt;="&amp;-10,'Project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43">
        <f ca="1">IF('Project Follow up - Base'!$N59="",0, COUNTIFS('Project Follow up - Base'!$AC59:$OC59,"&lt;="&amp;10,'Project Follow up - Base'!$AC59:$OC59,"&gt;="&amp;-10,'Project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43">
        <f ca="1">IF('Project Follow up - Base'!$N59="",0, COUNTIFS('Project Follow up - Base'!$AC59:$OC59,"&lt;="&amp;10,'Project Follow up - Base'!$AC59:$OC59,"&gt;="&amp;-10,'Project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43">
        <f ca="1">IF('Project Follow up - Base'!$N59="",0, COUNTIFS('Project Follow up - Base'!$AC59:$OC59,"&lt;="&amp;10,'Project Follow up - Base'!$AC59:$OC59,"&gt;="&amp;-10,'Project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43">
        <f ca="1">IF('Project Follow up - Base'!$N59="",0, COUNTIFS('Project Follow up - Base'!$AC59:$OC59,"&lt;="&amp;10,'Project Follow up - Base'!$AC59:$OC59,"&gt;="&amp;-10,'Project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43">
        <f ca="1">IF('Project Follow up - Base'!$N59="",0, COUNTIFS('Project Follow up - Base'!$AC59:$OC59,"&lt;="&amp;10,'Project Follow up - Base'!$AC59:$OC59,"&gt;="&amp;-10,'Project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43">
        <f ca="1">IF('Project Follow up - Base'!$N59="",0, COUNTIFS('Project Follow up - Base'!$AC59:$OC59,"&lt;="&amp;10,'Project Follow up - Base'!$AC59:$OC59,"&gt;="&amp;-10,'Project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43">
        <f ca="1">IF('Project Follow up - Base'!$N59="",0, COUNTIFS('Project Follow up - Base'!$AC59:$OC59,"&lt;="&amp;10,'Project Follow up - Base'!$AC59:$OC59,"&gt;="&amp;-10,'Project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43">
        <f ca="1">IF('Project Follow up - Base'!$N59="",0, COUNTIFS('Project Follow up - Base'!$AC59:$OC59,"&lt;="&amp;10,'Project Follow up - Base'!$AC59:$OC59,"&gt;="&amp;-10,'Project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5</v>
      </c>
      <c r="R43">
        <f ca="1">IF('Project Follow up - Base'!$N59="",0, COUNTIFS('Project Follow up - Base'!$AC59:$OC59,"&lt;="&amp;10,'Project Follow up - Base'!$AC59:$OC59,"&gt;="&amp;-10,'Project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43">
        <f ca="1">IF('Project Follow up - Base'!$N59="",0, COUNTIFS('Project Follow up - Base'!$AC59:$OC59,"&lt;="&amp;10,'Project Follow up - Base'!$AC59:$OC59,"&gt;="&amp;-10,'Project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43">
        <f ca="1">IF('Project Follow up - Base'!$N59="",0, COUNTIFS('Project Follow up - Base'!$AC59:$OC59,"&lt;="&amp;10,'Project Follow up - Base'!$AC59:$OC59,"&gt;="&amp;-10,'Project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43">
        <f ca="1">IF('Project Follow up - Base'!$N59="",0, COUNTIFS('Project Follow up - Base'!$AC59:$OC59,"&lt;="&amp;10,'Project Follow up - Base'!$AC59:$OC59,"&gt;="&amp;-10,'Project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43">
        <f ca="1">IF('Project Follow up - Base'!$N59="",0, COUNTIFS('Project Follow up - Base'!$AC59:$OC59,"&lt;="&amp;10,'Project Follow up - Base'!$AC59:$OC59,"&gt;="&amp;-10,'Project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43">
        <f ca="1">IF('Project Follow up - Base'!$N59="",0, COUNTIFS('Project Follow up - Base'!$AC59:$OC59,"&lt;="&amp;10,'Project Follow up - Base'!$AC59:$OC59,"&gt;="&amp;-10,'Project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43">
        <f ca="1">IF('Project Follow up - Base'!$N59="",0, COUNTIFS('Project Follow up - Base'!$AC59:$OC59,"&lt;="&amp;10,'Project Follow up - Base'!$AC59:$OC59,"&gt;="&amp;-10,'Project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43">
        <f ca="1">IF('Project Follow up - Base'!$N59="",0, COUNTIFS('Project Follow up - Base'!$AC59:$OC59,"&lt;="&amp;10,'Project Follow up - Base'!$AC59:$OC59,"&gt;="&amp;-10,'Project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43">
        <f ca="1">IF('Project Follow up - Base'!$N59="",0, COUNTIFS('Project Follow up - Base'!$AC59:$OC59,"&lt;="&amp;10,'Project Follow up - Base'!$AC59:$OC59,"&gt;="&amp;-10,'Project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43">
        <f ca="1">IF('Project Follow up - Base'!$N59="",0, COUNTIFS('Project Follow up - Base'!$AC59:$OC59,"&lt;="&amp;10,'Project Follow up - Base'!$AC59:$OC59,"&gt;="&amp;-10,'Project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43">
        <f ca="1">IF('Project Follow up - Base'!$N59="",0, COUNTIFS('Project Follow up - Base'!$AC59:$OC59,"&lt;="&amp;10,'Project Follow up - Base'!$AC59:$OC59,"&gt;="&amp;-10,'Project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43">
        <f ca="1">IF('Project Follow up - Base'!$N59="",0, COUNTIFS('Project Follow up - Base'!$AC59:$OC59,"&lt;="&amp;10,'Project Follow up - Base'!$AC59:$OC59,"&gt;="&amp;-10,'Project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43">
        <f ca="1">IF('Project Follow up - Base'!$N59="",0, COUNTIFS('Project Follow up - Base'!$AC59:$OC59,"&lt;="&amp;10,'Project Follow up - Base'!$AC59:$OC59,"&gt;="&amp;-10,'Project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43">
        <f ca="1">IF('Project Follow up - Base'!$N59="",0, COUNTIFS('Project Follow up - Base'!$AC59:$OC59,"&lt;="&amp;10,'Project Follow up - Base'!$AC59:$OC59,"&gt;="&amp;-10,'Project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43">
        <f ca="1">IF('Project Follow up - Base'!$N59="",0, COUNTIFS('Project Follow up - Base'!$AC59:$OC59,"&lt;="&amp;10,'Project Follow up - Base'!$AC59:$OC59,"&gt;="&amp;-10,'Project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43">
        <f ca="1">IF('Project Follow up - Base'!$N59="",0, COUNTIFS('Project Follow up - Base'!$AC59:$OC59,"&lt;="&amp;10,'Project Follow up - Base'!$AC59:$OC59,"&gt;="&amp;-10,'Project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43">
        <f ca="1">IF('Project Follow up - Base'!$N59="",0, COUNTIFS('Project Follow up - Base'!$AC59:$OC59,"&lt;="&amp;10,'Project Follow up - Base'!$AC59:$OC59,"&gt;="&amp;-10,'Project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43">
        <f ca="1">IF('Project Follow up - Base'!$N59="",0, COUNTIFS('Project Follow up - Base'!$AC59:$OC59,"&lt;="&amp;10,'Project Follow up - Base'!$AC59:$OC59,"&gt;="&amp;-10,'Project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43">
        <f ca="1">IF('Project Follow up - Base'!$N59="",0, COUNTIFS('Project Follow up - Base'!$AC59:$OC59,"&lt;="&amp;10,'Project Follow up - Base'!$AC59:$OC59,"&gt;="&amp;-10,'Project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43">
        <f ca="1">IF('Project Follow up - Base'!$N59="",0, COUNTIFS('Project Follow up - Base'!$AC59:$OC59,"&lt;="&amp;10,'Project Follow up - Base'!$AC59:$OC59,"&gt;="&amp;-10,'Project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43">
        <f ca="1">IF('Project Follow up - Base'!$N59="",0, COUNTIFS('Project Follow up - Base'!$AC59:$OC59,"&lt;="&amp;10,'Project Follow up - Base'!$AC59:$OC59,"&gt;="&amp;-10,'Project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44" spans="1:38" x14ac:dyDescent="0.2">
      <c r="A44" t="str">
        <f>'Project Follow up - Base'!$B$38</f>
        <v>Design</v>
      </c>
      <c r="B44" t="str">
        <f>'Project Follow up - Base'!F60</f>
        <v/>
      </c>
      <c r="C44">
        <f>IF('Project Follow up - Base'!$N60="",0, COUNTIFS('Project Follow up - Base'!$AC60:$OC60,"&lt;="&amp;10,'Project Follow up - Base'!$AC60:$OC60,"&gt;="&amp;-10,'Project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44">
        <f>IF('Project Follow up - Base'!$N60="",0, COUNTIFS('Project Follow up - Base'!$AC60:$OC60,"&lt;="&amp;10,'Project Follow up - Base'!$AC60:$OC60,"&gt;="&amp;-10,'Project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44">
        <f>IF('Project Follow up - Base'!$N60="",0, COUNTIFS('Project Follow up - Base'!$AC60:$OC60,"&lt;="&amp;10,'Project Follow up - Base'!$AC60:$OC60,"&gt;="&amp;-10,'Project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44">
        <f>IF('Project Follow up - Base'!$N60="",0, COUNTIFS('Project Follow up - Base'!$AC60:$OC60,"&lt;="&amp;10,'Project Follow up - Base'!$AC60:$OC60,"&gt;="&amp;-10,'Project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44">
        <f>IF('Project Follow up - Base'!$N60="",0, COUNTIFS('Project Follow up - Base'!$AC60:$OC60,"&lt;="&amp;10,'Project Follow up - Base'!$AC60:$OC60,"&gt;="&amp;-10,'Project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44">
        <f>IF('Project Follow up - Base'!$N60="",0, COUNTIFS('Project Follow up - Base'!$AC60:$OC60,"&lt;="&amp;10,'Project Follow up - Base'!$AC60:$OC60,"&gt;="&amp;-10,'Project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44">
        <f>IF('Project Follow up - Base'!$N60="",0, COUNTIFS('Project Follow up - Base'!$AC60:$OC60,"&lt;="&amp;10,'Project Follow up - Base'!$AC60:$OC60,"&gt;="&amp;-10,'Project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44">
        <f>IF('Project Follow up - Base'!$N60="",0, COUNTIFS('Project Follow up - Base'!$AC60:$OC60,"&lt;="&amp;10,'Project Follow up - Base'!$AC60:$OC60,"&gt;="&amp;-10,'Project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44">
        <f>IF('Project Follow up - Base'!$N60="",0, COUNTIFS('Project Follow up - Base'!$AC60:$OC60,"&lt;="&amp;10,'Project Follow up - Base'!$AC60:$OC60,"&gt;="&amp;-10,'Project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44">
        <f>IF('Project Follow up - Base'!$N60="",0, COUNTIFS('Project Follow up - Base'!$AC60:$OC60,"&lt;="&amp;10,'Project Follow up - Base'!$AC60:$OC60,"&gt;="&amp;-10,'Project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44">
        <f>IF('Project Follow up - Base'!$N60="",0, COUNTIFS('Project Follow up - Base'!$AC60:$OC60,"&lt;="&amp;10,'Project Follow up - Base'!$AC60:$OC60,"&gt;="&amp;-10,'Project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44">
        <f>IF('Project Follow up - Base'!$N60="",0, COUNTIFS('Project Follow up - Base'!$AC60:$OC60,"&lt;="&amp;10,'Project Follow up - Base'!$AC60:$OC60,"&gt;="&amp;-10,'Project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44">
        <f>IF('Project Follow up - Base'!$N60="",0, COUNTIFS('Project Follow up - Base'!$AC60:$OC60,"&lt;="&amp;10,'Project Follow up - Base'!$AC60:$OC60,"&gt;="&amp;-10,'Project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44">
        <f>IF('Project Follow up - Base'!$N60="",0, COUNTIFS('Project Follow up - Base'!$AC60:$OC60,"&lt;="&amp;10,'Project Follow up - Base'!$AC60:$OC60,"&gt;="&amp;-10,'Project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44">
        <f>IF('Project Follow up - Base'!$N60="",0, COUNTIFS('Project Follow up - Base'!$AC60:$OC60,"&lt;="&amp;10,'Project Follow up - Base'!$AC60:$OC60,"&gt;="&amp;-10,'Project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44">
        <f>IF('Project Follow up - Base'!$N60="",0, COUNTIFS('Project Follow up - Base'!$AC60:$OC60,"&lt;="&amp;10,'Project Follow up - Base'!$AC60:$OC60,"&gt;="&amp;-10,'Project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44">
        <f>IF('Project Follow up - Base'!$N60="",0, COUNTIFS('Project Follow up - Base'!$AC60:$OC60,"&lt;="&amp;10,'Project Follow up - Base'!$AC60:$OC60,"&gt;="&amp;-10,'Project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44">
        <f>IF('Project Follow up - Base'!$N60="",0, COUNTIFS('Project Follow up - Base'!$AC60:$OC60,"&lt;="&amp;10,'Project Follow up - Base'!$AC60:$OC60,"&gt;="&amp;-10,'Project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44">
        <f>IF('Project Follow up - Base'!$N60="",0, COUNTIFS('Project Follow up - Base'!$AC60:$OC60,"&lt;="&amp;10,'Project Follow up - Base'!$AC60:$OC60,"&gt;="&amp;-10,'Project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44">
        <f>IF('Project Follow up - Base'!$N60="",0, COUNTIFS('Project Follow up - Base'!$AC60:$OC60,"&lt;="&amp;10,'Project Follow up - Base'!$AC60:$OC60,"&gt;="&amp;-10,'Project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44">
        <f>IF('Project Follow up - Base'!$N60="",0, COUNTIFS('Project Follow up - Base'!$AC60:$OC60,"&lt;="&amp;10,'Project Follow up - Base'!$AC60:$OC60,"&gt;="&amp;-10,'Project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44">
        <f>IF('Project Follow up - Base'!$N60="",0, COUNTIFS('Project Follow up - Base'!$AC60:$OC60,"&lt;="&amp;10,'Project Follow up - Base'!$AC60:$OC60,"&gt;="&amp;-10,'Project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44">
        <f>IF('Project Follow up - Base'!$N60="",0, COUNTIFS('Project Follow up - Base'!$AC60:$OC60,"&lt;="&amp;10,'Project Follow up - Base'!$AC60:$OC60,"&gt;="&amp;-10,'Project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44">
        <f>IF('Project Follow up - Base'!$N60="",0, COUNTIFS('Project Follow up - Base'!$AC60:$OC60,"&lt;="&amp;10,'Project Follow up - Base'!$AC60:$OC60,"&gt;="&amp;-10,'Project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44">
        <f>IF('Project Follow up - Base'!$N60="",0, COUNTIFS('Project Follow up - Base'!$AC60:$OC60,"&lt;="&amp;10,'Project Follow up - Base'!$AC60:$OC60,"&gt;="&amp;-10,'Project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44">
        <f>IF('Project Follow up - Base'!$N60="",0, COUNTIFS('Project Follow up - Base'!$AC60:$OC60,"&lt;="&amp;10,'Project Follow up - Base'!$AC60:$OC60,"&gt;="&amp;-10,'Project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44">
        <f>IF('Project Follow up - Base'!$N60="",0, COUNTIFS('Project Follow up - Base'!$AC60:$OC60,"&lt;="&amp;10,'Project Follow up - Base'!$AC60:$OC60,"&gt;="&amp;-10,'Project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44">
        <f>IF('Project Follow up - Base'!$N60="",0, COUNTIFS('Project Follow up - Base'!$AC60:$OC60,"&lt;="&amp;10,'Project Follow up - Base'!$AC60:$OC60,"&gt;="&amp;-10,'Project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44">
        <f>IF('Project Follow up - Base'!$N60="",0, COUNTIFS('Project Follow up - Base'!$AC60:$OC60,"&lt;="&amp;10,'Project Follow up - Base'!$AC60:$OC60,"&gt;="&amp;-10,'Project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44">
        <f>IF('Project Follow up - Base'!$N60="",0, COUNTIFS('Project Follow up - Base'!$AC60:$OC60,"&lt;="&amp;10,'Project Follow up - Base'!$AC60:$OC60,"&gt;="&amp;-10,'Project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44">
        <f>IF('Project Follow up - Base'!$N60="",0, COUNTIFS('Project Follow up - Base'!$AC60:$OC60,"&lt;="&amp;10,'Project Follow up - Base'!$AC60:$OC60,"&gt;="&amp;-10,'Project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44">
        <f>IF('Project Follow up - Base'!$N60="",0, COUNTIFS('Project Follow up - Base'!$AC60:$OC60,"&lt;="&amp;10,'Project Follow up - Base'!$AC60:$OC60,"&gt;="&amp;-10,'Project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44">
        <f>IF('Project Follow up - Base'!$N60="",0, COUNTIFS('Project Follow up - Base'!$AC60:$OC60,"&lt;="&amp;10,'Project Follow up - Base'!$AC60:$OC60,"&gt;="&amp;-10,'Project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44">
        <f>IF('Project Follow up - Base'!$N60="",0, COUNTIFS('Project Follow up - Base'!$AC60:$OC60,"&lt;="&amp;10,'Project Follow up - Base'!$AC60:$OC60,"&gt;="&amp;-10,'Project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44">
        <f>IF('Project Follow up - Base'!$N60="",0, COUNTIFS('Project Follow up - Base'!$AC60:$OC60,"&lt;="&amp;10,'Project Follow up - Base'!$AC60:$OC60,"&gt;="&amp;-10,'Project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44">
        <f>IF('Project Follow up - Base'!$N60="",0, COUNTIFS('Project Follow up - Base'!$AC60:$OC60,"&lt;="&amp;10,'Project Follow up - Base'!$AC60:$OC60,"&gt;="&amp;-10,'Project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45" spans="1:38" x14ac:dyDescent="0.2">
      <c r="A45" t="str">
        <f>'Project Follow up - Base'!$B$38</f>
        <v>Design</v>
      </c>
      <c r="B45" t="str">
        <f>'Project Follow up - Base'!F61</f>
        <v/>
      </c>
      <c r="C45">
        <f>IF('Project Follow up - Base'!$N61="",0, COUNTIFS('Project Follow up - Base'!$AC61:$OC61,"&lt;="&amp;10,'Project Follow up - Base'!$AC61:$OC61,"&gt;="&amp;-10,'Project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45">
        <f>IF('Project Follow up - Base'!$N61="",0, COUNTIFS('Project Follow up - Base'!$AC61:$OC61,"&lt;="&amp;10,'Project Follow up - Base'!$AC61:$OC61,"&gt;="&amp;-10,'Project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45">
        <f>IF('Project Follow up - Base'!$N61="",0, COUNTIFS('Project Follow up - Base'!$AC61:$OC61,"&lt;="&amp;10,'Project Follow up - Base'!$AC61:$OC61,"&gt;="&amp;-10,'Project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45">
        <f>IF('Project Follow up - Base'!$N61="",0, COUNTIFS('Project Follow up - Base'!$AC61:$OC61,"&lt;="&amp;10,'Project Follow up - Base'!$AC61:$OC61,"&gt;="&amp;-10,'Project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45">
        <f>IF('Project Follow up - Base'!$N61="",0, COUNTIFS('Project Follow up - Base'!$AC61:$OC61,"&lt;="&amp;10,'Project Follow up - Base'!$AC61:$OC61,"&gt;="&amp;-10,'Project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45">
        <f>IF('Project Follow up - Base'!$N61="",0, COUNTIFS('Project Follow up - Base'!$AC61:$OC61,"&lt;="&amp;10,'Project Follow up - Base'!$AC61:$OC61,"&gt;="&amp;-10,'Project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45">
        <f>IF('Project Follow up - Base'!$N61="",0, COUNTIFS('Project Follow up - Base'!$AC61:$OC61,"&lt;="&amp;10,'Project Follow up - Base'!$AC61:$OC61,"&gt;="&amp;-10,'Project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45">
        <f>IF('Project Follow up - Base'!$N61="",0, COUNTIFS('Project Follow up - Base'!$AC61:$OC61,"&lt;="&amp;10,'Project Follow up - Base'!$AC61:$OC61,"&gt;="&amp;-10,'Project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45">
        <f>IF('Project Follow up - Base'!$N61="",0, COUNTIFS('Project Follow up - Base'!$AC61:$OC61,"&lt;="&amp;10,'Project Follow up - Base'!$AC61:$OC61,"&gt;="&amp;-10,'Project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45">
        <f>IF('Project Follow up - Base'!$N61="",0, COUNTIFS('Project Follow up - Base'!$AC61:$OC61,"&lt;="&amp;10,'Project Follow up - Base'!$AC61:$OC61,"&gt;="&amp;-10,'Project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45">
        <f>IF('Project Follow up - Base'!$N61="",0, COUNTIFS('Project Follow up - Base'!$AC61:$OC61,"&lt;="&amp;10,'Project Follow up - Base'!$AC61:$OC61,"&gt;="&amp;-10,'Project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45">
        <f>IF('Project Follow up - Base'!$N61="",0, COUNTIFS('Project Follow up - Base'!$AC61:$OC61,"&lt;="&amp;10,'Project Follow up - Base'!$AC61:$OC61,"&gt;="&amp;-10,'Project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45">
        <f>IF('Project Follow up - Base'!$N61="",0, COUNTIFS('Project Follow up - Base'!$AC61:$OC61,"&lt;="&amp;10,'Project Follow up - Base'!$AC61:$OC61,"&gt;="&amp;-10,'Project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45">
        <f>IF('Project Follow up - Base'!$N61="",0, COUNTIFS('Project Follow up - Base'!$AC61:$OC61,"&lt;="&amp;10,'Project Follow up - Base'!$AC61:$OC61,"&gt;="&amp;-10,'Project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45">
        <f>IF('Project Follow up - Base'!$N61="",0, COUNTIFS('Project Follow up - Base'!$AC61:$OC61,"&lt;="&amp;10,'Project Follow up - Base'!$AC61:$OC61,"&gt;="&amp;-10,'Project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45">
        <f>IF('Project Follow up - Base'!$N61="",0, COUNTIFS('Project Follow up - Base'!$AC61:$OC61,"&lt;="&amp;10,'Project Follow up - Base'!$AC61:$OC61,"&gt;="&amp;-10,'Project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45">
        <f>IF('Project Follow up - Base'!$N61="",0, COUNTIFS('Project Follow up - Base'!$AC61:$OC61,"&lt;="&amp;10,'Project Follow up - Base'!$AC61:$OC61,"&gt;="&amp;-10,'Project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45">
        <f>IF('Project Follow up - Base'!$N61="",0, COUNTIFS('Project Follow up - Base'!$AC61:$OC61,"&lt;="&amp;10,'Project Follow up - Base'!$AC61:$OC61,"&gt;="&amp;-10,'Project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45">
        <f>IF('Project Follow up - Base'!$N61="",0, COUNTIFS('Project Follow up - Base'!$AC61:$OC61,"&lt;="&amp;10,'Project Follow up - Base'!$AC61:$OC61,"&gt;="&amp;-10,'Project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45">
        <f>IF('Project Follow up - Base'!$N61="",0, COUNTIFS('Project Follow up - Base'!$AC61:$OC61,"&lt;="&amp;10,'Project Follow up - Base'!$AC61:$OC61,"&gt;="&amp;-10,'Project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45">
        <f>IF('Project Follow up - Base'!$N61="",0, COUNTIFS('Project Follow up - Base'!$AC61:$OC61,"&lt;="&amp;10,'Project Follow up - Base'!$AC61:$OC61,"&gt;="&amp;-10,'Project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45">
        <f>IF('Project Follow up - Base'!$N61="",0, COUNTIFS('Project Follow up - Base'!$AC61:$OC61,"&lt;="&amp;10,'Project Follow up - Base'!$AC61:$OC61,"&gt;="&amp;-10,'Project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45">
        <f>IF('Project Follow up - Base'!$N61="",0, COUNTIFS('Project Follow up - Base'!$AC61:$OC61,"&lt;="&amp;10,'Project Follow up - Base'!$AC61:$OC61,"&gt;="&amp;-10,'Project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45">
        <f>IF('Project Follow up - Base'!$N61="",0, COUNTIFS('Project Follow up - Base'!$AC61:$OC61,"&lt;="&amp;10,'Project Follow up - Base'!$AC61:$OC61,"&gt;="&amp;-10,'Project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45">
        <f>IF('Project Follow up - Base'!$N61="",0, COUNTIFS('Project Follow up - Base'!$AC61:$OC61,"&lt;="&amp;10,'Project Follow up - Base'!$AC61:$OC61,"&gt;="&amp;-10,'Project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45">
        <f>IF('Project Follow up - Base'!$N61="",0, COUNTIFS('Project Follow up - Base'!$AC61:$OC61,"&lt;="&amp;10,'Project Follow up - Base'!$AC61:$OC61,"&gt;="&amp;-10,'Project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45">
        <f>IF('Project Follow up - Base'!$N61="",0, COUNTIFS('Project Follow up - Base'!$AC61:$OC61,"&lt;="&amp;10,'Project Follow up - Base'!$AC61:$OC61,"&gt;="&amp;-10,'Project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45">
        <f>IF('Project Follow up - Base'!$N61="",0, COUNTIFS('Project Follow up - Base'!$AC61:$OC61,"&lt;="&amp;10,'Project Follow up - Base'!$AC61:$OC61,"&gt;="&amp;-10,'Project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45">
        <f>IF('Project Follow up - Base'!$N61="",0, COUNTIFS('Project Follow up - Base'!$AC61:$OC61,"&lt;="&amp;10,'Project Follow up - Base'!$AC61:$OC61,"&gt;="&amp;-10,'Project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45">
        <f>IF('Project Follow up - Base'!$N61="",0, COUNTIFS('Project Follow up - Base'!$AC61:$OC61,"&lt;="&amp;10,'Project Follow up - Base'!$AC61:$OC61,"&gt;="&amp;-10,'Project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45">
        <f>IF('Project Follow up - Base'!$N61="",0, COUNTIFS('Project Follow up - Base'!$AC61:$OC61,"&lt;="&amp;10,'Project Follow up - Base'!$AC61:$OC61,"&gt;="&amp;-10,'Project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45">
        <f>IF('Project Follow up - Base'!$N61="",0, COUNTIFS('Project Follow up - Base'!$AC61:$OC61,"&lt;="&amp;10,'Project Follow up - Base'!$AC61:$OC61,"&gt;="&amp;-10,'Project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45">
        <f>IF('Project Follow up - Base'!$N61="",0, COUNTIFS('Project Follow up - Base'!$AC61:$OC61,"&lt;="&amp;10,'Project Follow up - Base'!$AC61:$OC61,"&gt;="&amp;-10,'Project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45">
        <f>IF('Project Follow up - Base'!$N61="",0, COUNTIFS('Project Follow up - Base'!$AC61:$OC61,"&lt;="&amp;10,'Project Follow up - Base'!$AC61:$OC61,"&gt;="&amp;-10,'Project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45">
        <f>IF('Project Follow up - Base'!$N61="",0, COUNTIFS('Project Follow up - Base'!$AC61:$OC61,"&lt;="&amp;10,'Project Follow up - Base'!$AC61:$OC61,"&gt;="&amp;-10,'Project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45">
        <f>IF('Project Follow up - Base'!$N61="",0, COUNTIFS('Project Follow up - Base'!$AC61:$OC61,"&lt;="&amp;10,'Project Follow up - Base'!$AC61:$OC61,"&gt;="&amp;-10,'Project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46" spans="1:38" x14ac:dyDescent="0.2">
      <c r="A46" t="str">
        <f>'Project Follow up - Base'!$B$38</f>
        <v>Design</v>
      </c>
      <c r="B46" t="str">
        <f>'Project Follow up - Base'!F62</f>
        <v/>
      </c>
      <c r="C46">
        <f>IF('Project Follow up - Base'!$N62="",0, COUNTIFS('Project Follow up - Base'!$AC62:$OC62,"&lt;="&amp;10,'Project Follow up - Base'!$AC62:$OC62,"&gt;="&amp;-10,'Project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46">
        <f>IF('Project Follow up - Base'!$N62="",0, COUNTIFS('Project Follow up - Base'!$AC62:$OC62,"&lt;="&amp;10,'Project Follow up - Base'!$AC62:$OC62,"&gt;="&amp;-10,'Project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46">
        <f>IF('Project Follow up - Base'!$N62="",0, COUNTIFS('Project Follow up - Base'!$AC62:$OC62,"&lt;="&amp;10,'Project Follow up - Base'!$AC62:$OC62,"&gt;="&amp;-10,'Project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46">
        <f>IF('Project Follow up - Base'!$N62="",0, COUNTIFS('Project Follow up - Base'!$AC62:$OC62,"&lt;="&amp;10,'Project Follow up - Base'!$AC62:$OC62,"&gt;="&amp;-10,'Project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46">
        <f>IF('Project Follow up - Base'!$N62="",0, COUNTIFS('Project Follow up - Base'!$AC62:$OC62,"&lt;="&amp;10,'Project Follow up - Base'!$AC62:$OC62,"&gt;="&amp;-10,'Project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46">
        <f>IF('Project Follow up - Base'!$N62="",0, COUNTIFS('Project Follow up - Base'!$AC62:$OC62,"&lt;="&amp;10,'Project Follow up - Base'!$AC62:$OC62,"&gt;="&amp;-10,'Project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46">
        <f>IF('Project Follow up - Base'!$N62="",0, COUNTIFS('Project Follow up - Base'!$AC62:$OC62,"&lt;="&amp;10,'Project Follow up - Base'!$AC62:$OC62,"&gt;="&amp;-10,'Project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46">
        <f>IF('Project Follow up - Base'!$N62="",0, COUNTIFS('Project Follow up - Base'!$AC62:$OC62,"&lt;="&amp;10,'Project Follow up - Base'!$AC62:$OC62,"&gt;="&amp;-10,'Project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46">
        <f>IF('Project Follow up - Base'!$N62="",0, COUNTIFS('Project Follow up - Base'!$AC62:$OC62,"&lt;="&amp;10,'Project Follow up - Base'!$AC62:$OC62,"&gt;="&amp;-10,'Project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46">
        <f>IF('Project Follow up - Base'!$N62="",0, COUNTIFS('Project Follow up - Base'!$AC62:$OC62,"&lt;="&amp;10,'Project Follow up - Base'!$AC62:$OC62,"&gt;="&amp;-10,'Project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46">
        <f>IF('Project Follow up - Base'!$N62="",0, COUNTIFS('Project Follow up - Base'!$AC62:$OC62,"&lt;="&amp;10,'Project Follow up - Base'!$AC62:$OC62,"&gt;="&amp;-10,'Project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46">
        <f>IF('Project Follow up - Base'!$N62="",0, COUNTIFS('Project Follow up - Base'!$AC62:$OC62,"&lt;="&amp;10,'Project Follow up - Base'!$AC62:$OC62,"&gt;="&amp;-10,'Project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46">
        <f>IF('Project Follow up - Base'!$N62="",0, COUNTIFS('Project Follow up - Base'!$AC62:$OC62,"&lt;="&amp;10,'Project Follow up - Base'!$AC62:$OC62,"&gt;="&amp;-10,'Project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46">
        <f>IF('Project Follow up - Base'!$N62="",0, COUNTIFS('Project Follow up - Base'!$AC62:$OC62,"&lt;="&amp;10,'Project Follow up - Base'!$AC62:$OC62,"&gt;="&amp;-10,'Project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46">
        <f>IF('Project Follow up - Base'!$N62="",0, COUNTIFS('Project Follow up - Base'!$AC62:$OC62,"&lt;="&amp;10,'Project Follow up - Base'!$AC62:$OC62,"&gt;="&amp;-10,'Project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46">
        <f>IF('Project Follow up - Base'!$N62="",0, COUNTIFS('Project Follow up - Base'!$AC62:$OC62,"&lt;="&amp;10,'Project Follow up - Base'!$AC62:$OC62,"&gt;="&amp;-10,'Project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46">
        <f>IF('Project Follow up - Base'!$N62="",0, COUNTIFS('Project Follow up - Base'!$AC62:$OC62,"&lt;="&amp;10,'Project Follow up - Base'!$AC62:$OC62,"&gt;="&amp;-10,'Project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46">
        <f>IF('Project Follow up - Base'!$N62="",0, COUNTIFS('Project Follow up - Base'!$AC62:$OC62,"&lt;="&amp;10,'Project Follow up - Base'!$AC62:$OC62,"&gt;="&amp;-10,'Project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46">
        <f>IF('Project Follow up - Base'!$N62="",0, COUNTIFS('Project Follow up - Base'!$AC62:$OC62,"&lt;="&amp;10,'Project Follow up - Base'!$AC62:$OC62,"&gt;="&amp;-10,'Project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46">
        <f>IF('Project Follow up - Base'!$N62="",0, COUNTIFS('Project Follow up - Base'!$AC62:$OC62,"&lt;="&amp;10,'Project Follow up - Base'!$AC62:$OC62,"&gt;="&amp;-10,'Project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46">
        <f>IF('Project Follow up - Base'!$N62="",0, COUNTIFS('Project Follow up - Base'!$AC62:$OC62,"&lt;="&amp;10,'Project Follow up - Base'!$AC62:$OC62,"&gt;="&amp;-10,'Project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46">
        <f>IF('Project Follow up - Base'!$N62="",0, COUNTIFS('Project Follow up - Base'!$AC62:$OC62,"&lt;="&amp;10,'Project Follow up - Base'!$AC62:$OC62,"&gt;="&amp;-10,'Project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46">
        <f>IF('Project Follow up - Base'!$N62="",0, COUNTIFS('Project Follow up - Base'!$AC62:$OC62,"&lt;="&amp;10,'Project Follow up - Base'!$AC62:$OC62,"&gt;="&amp;-10,'Project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46">
        <f>IF('Project Follow up - Base'!$N62="",0, COUNTIFS('Project Follow up - Base'!$AC62:$OC62,"&lt;="&amp;10,'Project Follow up - Base'!$AC62:$OC62,"&gt;="&amp;-10,'Project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46">
        <f>IF('Project Follow up - Base'!$N62="",0, COUNTIFS('Project Follow up - Base'!$AC62:$OC62,"&lt;="&amp;10,'Project Follow up - Base'!$AC62:$OC62,"&gt;="&amp;-10,'Project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46">
        <f>IF('Project Follow up - Base'!$N62="",0, COUNTIFS('Project Follow up - Base'!$AC62:$OC62,"&lt;="&amp;10,'Project Follow up - Base'!$AC62:$OC62,"&gt;="&amp;-10,'Project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46">
        <f>IF('Project Follow up - Base'!$N62="",0, COUNTIFS('Project Follow up - Base'!$AC62:$OC62,"&lt;="&amp;10,'Project Follow up - Base'!$AC62:$OC62,"&gt;="&amp;-10,'Project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46">
        <f>IF('Project Follow up - Base'!$N62="",0, COUNTIFS('Project Follow up - Base'!$AC62:$OC62,"&lt;="&amp;10,'Project Follow up - Base'!$AC62:$OC62,"&gt;="&amp;-10,'Project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46">
        <f>IF('Project Follow up - Base'!$N62="",0, COUNTIFS('Project Follow up - Base'!$AC62:$OC62,"&lt;="&amp;10,'Project Follow up - Base'!$AC62:$OC62,"&gt;="&amp;-10,'Project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46">
        <f>IF('Project Follow up - Base'!$N62="",0, COUNTIFS('Project Follow up - Base'!$AC62:$OC62,"&lt;="&amp;10,'Project Follow up - Base'!$AC62:$OC62,"&gt;="&amp;-10,'Project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46">
        <f>IF('Project Follow up - Base'!$N62="",0, COUNTIFS('Project Follow up - Base'!$AC62:$OC62,"&lt;="&amp;10,'Project Follow up - Base'!$AC62:$OC62,"&gt;="&amp;-10,'Project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46">
        <f>IF('Project Follow up - Base'!$N62="",0, COUNTIFS('Project Follow up - Base'!$AC62:$OC62,"&lt;="&amp;10,'Project Follow up - Base'!$AC62:$OC62,"&gt;="&amp;-10,'Project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46">
        <f>IF('Project Follow up - Base'!$N62="",0, COUNTIFS('Project Follow up - Base'!$AC62:$OC62,"&lt;="&amp;10,'Project Follow up - Base'!$AC62:$OC62,"&gt;="&amp;-10,'Project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46">
        <f>IF('Project Follow up - Base'!$N62="",0, COUNTIFS('Project Follow up - Base'!$AC62:$OC62,"&lt;="&amp;10,'Project Follow up - Base'!$AC62:$OC62,"&gt;="&amp;-10,'Project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46">
        <f>IF('Project Follow up - Base'!$N62="",0, COUNTIFS('Project Follow up - Base'!$AC62:$OC62,"&lt;="&amp;10,'Project Follow up - Base'!$AC62:$OC62,"&gt;="&amp;-10,'Project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46">
        <f>IF('Project Follow up - Base'!$N62="",0, COUNTIFS('Project Follow up - Base'!$AC62:$OC62,"&lt;="&amp;10,'Project Follow up - Base'!$AC62:$OC62,"&gt;="&amp;-10,'Project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47" spans="1:38" x14ac:dyDescent="0.2">
      <c r="A47" t="str">
        <f>'Project Follow up - Base'!$B$38</f>
        <v>Design</v>
      </c>
      <c r="B47" t="str">
        <f>'Project Follow up - Base'!F63</f>
        <v/>
      </c>
      <c r="C47">
        <f>IF('Project Follow up - Base'!$N63="",0, COUNTIFS('Project Follow up - Base'!$AC63:$OC63,"&lt;="&amp;10,'Project Follow up - Base'!$AC63:$OC63,"&gt;="&amp;-10,'Project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47">
        <f>IF('Project Follow up - Base'!$N63="",0, COUNTIFS('Project Follow up - Base'!$AC63:$OC63,"&lt;="&amp;10,'Project Follow up - Base'!$AC63:$OC63,"&gt;="&amp;-10,'Project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47">
        <f>IF('Project Follow up - Base'!$N63="",0, COUNTIFS('Project Follow up - Base'!$AC63:$OC63,"&lt;="&amp;10,'Project Follow up - Base'!$AC63:$OC63,"&gt;="&amp;-10,'Project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47">
        <f>IF('Project Follow up - Base'!$N63="",0, COUNTIFS('Project Follow up - Base'!$AC63:$OC63,"&lt;="&amp;10,'Project Follow up - Base'!$AC63:$OC63,"&gt;="&amp;-10,'Project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47">
        <f>IF('Project Follow up - Base'!$N63="",0, COUNTIFS('Project Follow up - Base'!$AC63:$OC63,"&lt;="&amp;10,'Project Follow up - Base'!$AC63:$OC63,"&gt;="&amp;-10,'Project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47">
        <f>IF('Project Follow up - Base'!$N63="",0, COUNTIFS('Project Follow up - Base'!$AC63:$OC63,"&lt;="&amp;10,'Project Follow up - Base'!$AC63:$OC63,"&gt;="&amp;-10,'Project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47">
        <f>IF('Project Follow up - Base'!$N63="",0, COUNTIFS('Project Follow up - Base'!$AC63:$OC63,"&lt;="&amp;10,'Project Follow up - Base'!$AC63:$OC63,"&gt;="&amp;-10,'Project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47">
        <f>IF('Project Follow up - Base'!$N63="",0, COUNTIFS('Project Follow up - Base'!$AC63:$OC63,"&lt;="&amp;10,'Project Follow up - Base'!$AC63:$OC63,"&gt;="&amp;-10,'Project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47">
        <f>IF('Project Follow up - Base'!$N63="",0, COUNTIFS('Project Follow up - Base'!$AC63:$OC63,"&lt;="&amp;10,'Project Follow up - Base'!$AC63:$OC63,"&gt;="&amp;-10,'Project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47">
        <f>IF('Project Follow up - Base'!$N63="",0, COUNTIFS('Project Follow up - Base'!$AC63:$OC63,"&lt;="&amp;10,'Project Follow up - Base'!$AC63:$OC63,"&gt;="&amp;-10,'Project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47">
        <f>IF('Project Follow up - Base'!$N63="",0, COUNTIFS('Project Follow up - Base'!$AC63:$OC63,"&lt;="&amp;10,'Project Follow up - Base'!$AC63:$OC63,"&gt;="&amp;-10,'Project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47">
        <f>IF('Project Follow up - Base'!$N63="",0, COUNTIFS('Project Follow up - Base'!$AC63:$OC63,"&lt;="&amp;10,'Project Follow up - Base'!$AC63:$OC63,"&gt;="&amp;-10,'Project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47">
        <f>IF('Project Follow up - Base'!$N63="",0, COUNTIFS('Project Follow up - Base'!$AC63:$OC63,"&lt;="&amp;10,'Project Follow up - Base'!$AC63:$OC63,"&gt;="&amp;-10,'Project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47">
        <f>IF('Project Follow up - Base'!$N63="",0, COUNTIFS('Project Follow up - Base'!$AC63:$OC63,"&lt;="&amp;10,'Project Follow up - Base'!$AC63:$OC63,"&gt;="&amp;-10,'Project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47">
        <f>IF('Project Follow up - Base'!$N63="",0, COUNTIFS('Project Follow up - Base'!$AC63:$OC63,"&lt;="&amp;10,'Project Follow up - Base'!$AC63:$OC63,"&gt;="&amp;-10,'Project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47">
        <f>IF('Project Follow up - Base'!$N63="",0, COUNTIFS('Project Follow up - Base'!$AC63:$OC63,"&lt;="&amp;10,'Project Follow up - Base'!$AC63:$OC63,"&gt;="&amp;-10,'Project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47">
        <f>IF('Project Follow up - Base'!$N63="",0, COUNTIFS('Project Follow up - Base'!$AC63:$OC63,"&lt;="&amp;10,'Project Follow up - Base'!$AC63:$OC63,"&gt;="&amp;-10,'Project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47">
        <f>IF('Project Follow up - Base'!$N63="",0, COUNTIFS('Project Follow up - Base'!$AC63:$OC63,"&lt;="&amp;10,'Project Follow up - Base'!$AC63:$OC63,"&gt;="&amp;-10,'Project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47">
        <f>IF('Project Follow up - Base'!$N63="",0, COUNTIFS('Project Follow up - Base'!$AC63:$OC63,"&lt;="&amp;10,'Project Follow up - Base'!$AC63:$OC63,"&gt;="&amp;-10,'Project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47">
        <f>IF('Project Follow up - Base'!$N63="",0, COUNTIFS('Project Follow up - Base'!$AC63:$OC63,"&lt;="&amp;10,'Project Follow up - Base'!$AC63:$OC63,"&gt;="&amp;-10,'Project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47">
        <f>IF('Project Follow up - Base'!$N63="",0, COUNTIFS('Project Follow up - Base'!$AC63:$OC63,"&lt;="&amp;10,'Project Follow up - Base'!$AC63:$OC63,"&gt;="&amp;-10,'Project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47">
        <f>IF('Project Follow up - Base'!$N63="",0, COUNTIFS('Project Follow up - Base'!$AC63:$OC63,"&lt;="&amp;10,'Project Follow up - Base'!$AC63:$OC63,"&gt;="&amp;-10,'Project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47">
        <f>IF('Project Follow up - Base'!$N63="",0, COUNTIFS('Project Follow up - Base'!$AC63:$OC63,"&lt;="&amp;10,'Project Follow up - Base'!$AC63:$OC63,"&gt;="&amp;-10,'Project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47">
        <f>IF('Project Follow up - Base'!$N63="",0, COUNTIFS('Project Follow up - Base'!$AC63:$OC63,"&lt;="&amp;10,'Project Follow up - Base'!$AC63:$OC63,"&gt;="&amp;-10,'Project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47">
        <f>IF('Project Follow up - Base'!$N63="",0, COUNTIFS('Project Follow up - Base'!$AC63:$OC63,"&lt;="&amp;10,'Project Follow up - Base'!$AC63:$OC63,"&gt;="&amp;-10,'Project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47">
        <f>IF('Project Follow up - Base'!$N63="",0, COUNTIFS('Project Follow up - Base'!$AC63:$OC63,"&lt;="&amp;10,'Project Follow up - Base'!$AC63:$OC63,"&gt;="&amp;-10,'Project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47">
        <f>IF('Project Follow up - Base'!$N63="",0, COUNTIFS('Project Follow up - Base'!$AC63:$OC63,"&lt;="&amp;10,'Project Follow up - Base'!$AC63:$OC63,"&gt;="&amp;-10,'Project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47">
        <f>IF('Project Follow up - Base'!$N63="",0, COUNTIFS('Project Follow up - Base'!$AC63:$OC63,"&lt;="&amp;10,'Project Follow up - Base'!$AC63:$OC63,"&gt;="&amp;-10,'Project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47">
        <f>IF('Project Follow up - Base'!$N63="",0, COUNTIFS('Project Follow up - Base'!$AC63:$OC63,"&lt;="&amp;10,'Project Follow up - Base'!$AC63:$OC63,"&gt;="&amp;-10,'Project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47">
        <f>IF('Project Follow up - Base'!$N63="",0, COUNTIFS('Project Follow up - Base'!$AC63:$OC63,"&lt;="&amp;10,'Project Follow up - Base'!$AC63:$OC63,"&gt;="&amp;-10,'Project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47">
        <f>IF('Project Follow up - Base'!$N63="",0, COUNTIFS('Project Follow up - Base'!$AC63:$OC63,"&lt;="&amp;10,'Project Follow up - Base'!$AC63:$OC63,"&gt;="&amp;-10,'Project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47">
        <f>IF('Project Follow up - Base'!$N63="",0, COUNTIFS('Project Follow up - Base'!$AC63:$OC63,"&lt;="&amp;10,'Project Follow up - Base'!$AC63:$OC63,"&gt;="&amp;-10,'Project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47">
        <f>IF('Project Follow up - Base'!$N63="",0, COUNTIFS('Project Follow up - Base'!$AC63:$OC63,"&lt;="&amp;10,'Project Follow up - Base'!$AC63:$OC63,"&gt;="&amp;-10,'Project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47">
        <f>IF('Project Follow up - Base'!$N63="",0, COUNTIFS('Project Follow up - Base'!$AC63:$OC63,"&lt;="&amp;10,'Project Follow up - Base'!$AC63:$OC63,"&gt;="&amp;-10,'Project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47">
        <f>IF('Project Follow up - Base'!$N63="",0, COUNTIFS('Project Follow up - Base'!$AC63:$OC63,"&lt;="&amp;10,'Project Follow up - Base'!$AC63:$OC63,"&gt;="&amp;-10,'Project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47">
        <f>IF('Project Follow up - Base'!$N63="",0, COUNTIFS('Project Follow up - Base'!$AC63:$OC63,"&lt;="&amp;10,'Project Follow up - Base'!$AC63:$OC63,"&gt;="&amp;-10,'Project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48" spans="1:38" x14ac:dyDescent="0.2">
      <c r="A48" t="str">
        <f>'Project Follow up - Base'!$B$38</f>
        <v>Design</v>
      </c>
      <c r="B48" t="str">
        <f>'Project Follow up - Base'!F64</f>
        <v/>
      </c>
      <c r="C48">
        <f>IF('Project Follow up - Base'!$N64="",0, COUNTIFS('Project Follow up - Base'!$AC64:$OC64,"&lt;="&amp;10,'Project Follow up - Base'!$AC64:$OC64,"&gt;="&amp;-10,'Project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48">
        <f>IF('Project Follow up - Base'!$N64="",0, COUNTIFS('Project Follow up - Base'!$AC64:$OC64,"&lt;="&amp;10,'Project Follow up - Base'!$AC64:$OC64,"&gt;="&amp;-10,'Project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48">
        <f>IF('Project Follow up - Base'!$N64="",0, COUNTIFS('Project Follow up - Base'!$AC64:$OC64,"&lt;="&amp;10,'Project Follow up - Base'!$AC64:$OC64,"&gt;="&amp;-10,'Project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48">
        <f>IF('Project Follow up - Base'!$N64="",0, COUNTIFS('Project Follow up - Base'!$AC64:$OC64,"&lt;="&amp;10,'Project Follow up - Base'!$AC64:$OC64,"&gt;="&amp;-10,'Project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48">
        <f>IF('Project Follow up - Base'!$N64="",0, COUNTIFS('Project Follow up - Base'!$AC64:$OC64,"&lt;="&amp;10,'Project Follow up - Base'!$AC64:$OC64,"&gt;="&amp;-10,'Project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48">
        <f>IF('Project Follow up - Base'!$N64="",0, COUNTIFS('Project Follow up - Base'!$AC64:$OC64,"&lt;="&amp;10,'Project Follow up - Base'!$AC64:$OC64,"&gt;="&amp;-10,'Project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48">
        <f>IF('Project Follow up - Base'!$N64="",0, COUNTIFS('Project Follow up - Base'!$AC64:$OC64,"&lt;="&amp;10,'Project Follow up - Base'!$AC64:$OC64,"&gt;="&amp;-10,'Project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48">
        <f>IF('Project Follow up - Base'!$N64="",0, COUNTIFS('Project Follow up - Base'!$AC64:$OC64,"&lt;="&amp;10,'Project Follow up - Base'!$AC64:$OC64,"&gt;="&amp;-10,'Project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48">
        <f>IF('Project Follow up - Base'!$N64="",0, COUNTIFS('Project Follow up - Base'!$AC64:$OC64,"&lt;="&amp;10,'Project Follow up - Base'!$AC64:$OC64,"&gt;="&amp;-10,'Project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48">
        <f>IF('Project Follow up - Base'!$N64="",0, COUNTIFS('Project Follow up - Base'!$AC64:$OC64,"&lt;="&amp;10,'Project Follow up - Base'!$AC64:$OC64,"&gt;="&amp;-10,'Project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48">
        <f>IF('Project Follow up - Base'!$N64="",0, COUNTIFS('Project Follow up - Base'!$AC64:$OC64,"&lt;="&amp;10,'Project Follow up - Base'!$AC64:$OC64,"&gt;="&amp;-10,'Project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48">
        <f>IF('Project Follow up - Base'!$N64="",0, COUNTIFS('Project Follow up - Base'!$AC64:$OC64,"&lt;="&amp;10,'Project Follow up - Base'!$AC64:$OC64,"&gt;="&amp;-10,'Project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48">
        <f>IF('Project Follow up - Base'!$N64="",0, COUNTIFS('Project Follow up - Base'!$AC64:$OC64,"&lt;="&amp;10,'Project Follow up - Base'!$AC64:$OC64,"&gt;="&amp;-10,'Project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48">
        <f>IF('Project Follow up - Base'!$N64="",0, COUNTIFS('Project Follow up - Base'!$AC64:$OC64,"&lt;="&amp;10,'Project Follow up - Base'!$AC64:$OC64,"&gt;="&amp;-10,'Project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48">
        <f>IF('Project Follow up - Base'!$N64="",0, COUNTIFS('Project Follow up - Base'!$AC64:$OC64,"&lt;="&amp;10,'Project Follow up - Base'!$AC64:$OC64,"&gt;="&amp;-10,'Project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48">
        <f>IF('Project Follow up - Base'!$N64="",0, COUNTIFS('Project Follow up - Base'!$AC64:$OC64,"&lt;="&amp;10,'Project Follow up - Base'!$AC64:$OC64,"&gt;="&amp;-10,'Project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48">
        <f>IF('Project Follow up - Base'!$N64="",0, COUNTIFS('Project Follow up - Base'!$AC64:$OC64,"&lt;="&amp;10,'Project Follow up - Base'!$AC64:$OC64,"&gt;="&amp;-10,'Project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48">
        <f>IF('Project Follow up - Base'!$N64="",0, COUNTIFS('Project Follow up - Base'!$AC64:$OC64,"&lt;="&amp;10,'Project Follow up - Base'!$AC64:$OC64,"&gt;="&amp;-10,'Project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48">
        <f>IF('Project Follow up - Base'!$N64="",0, COUNTIFS('Project Follow up - Base'!$AC64:$OC64,"&lt;="&amp;10,'Project Follow up - Base'!$AC64:$OC64,"&gt;="&amp;-10,'Project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48">
        <f>IF('Project Follow up - Base'!$N64="",0, COUNTIFS('Project Follow up - Base'!$AC64:$OC64,"&lt;="&amp;10,'Project Follow up - Base'!$AC64:$OC64,"&gt;="&amp;-10,'Project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48">
        <f>IF('Project Follow up - Base'!$N64="",0, COUNTIFS('Project Follow up - Base'!$AC64:$OC64,"&lt;="&amp;10,'Project Follow up - Base'!$AC64:$OC64,"&gt;="&amp;-10,'Project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48">
        <f>IF('Project Follow up - Base'!$N64="",0, COUNTIFS('Project Follow up - Base'!$AC64:$OC64,"&lt;="&amp;10,'Project Follow up - Base'!$AC64:$OC64,"&gt;="&amp;-10,'Project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48">
        <f>IF('Project Follow up - Base'!$N64="",0, COUNTIFS('Project Follow up - Base'!$AC64:$OC64,"&lt;="&amp;10,'Project Follow up - Base'!$AC64:$OC64,"&gt;="&amp;-10,'Project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48">
        <f>IF('Project Follow up - Base'!$N64="",0, COUNTIFS('Project Follow up - Base'!$AC64:$OC64,"&lt;="&amp;10,'Project Follow up - Base'!$AC64:$OC64,"&gt;="&amp;-10,'Project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48">
        <f>IF('Project Follow up - Base'!$N64="",0, COUNTIFS('Project Follow up - Base'!$AC64:$OC64,"&lt;="&amp;10,'Project Follow up - Base'!$AC64:$OC64,"&gt;="&amp;-10,'Project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48">
        <f>IF('Project Follow up - Base'!$N64="",0, COUNTIFS('Project Follow up - Base'!$AC64:$OC64,"&lt;="&amp;10,'Project Follow up - Base'!$AC64:$OC64,"&gt;="&amp;-10,'Project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48">
        <f>IF('Project Follow up - Base'!$N64="",0, COUNTIFS('Project Follow up - Base'!$AC64:$OC64,"&lt;="&amp;10,'Project Follow up - Base'!$AC64:$OC64,"&gt;="&amp;-10,'Project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48">
        <f>IF('Project Follow up - Base'!$N64="",0, COUNTIFS('Project Follow up - Base'!$AC64:$OC64,"&lt;="&amp;10,'Project Follow up - Base'!$AC64:$OC64,"&gt;="&amp;-10,'Project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48">
        <f>IF('Project Follow up - Base'!$N64="",0, COUNTIFS('Project Follow up - Base'!$AC64:$OC64,"&lt;="&amp;10,'Project Follow up - Base'!$AC64:$OC64,"&gt;="&amp;-10,'Project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48">
        <f>IF('Project Follow up - Base'!$N64="",0, COUNTIFS('Project Follow up - Base'!$AC64:$OC64,"&lt;="&amp;10,'Project Follow up - Base'!$AC64:$OC64,"&gt;="&amp;-10,'Project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48">
        <f>IF('Project Follow up - Base'!$N64="",0, COUNTIFS('Project Follow up - Base'!$AC64:$OC64,"&lt;="&amp;10,'Project Follow up - Base'!$AC64:$OC64,"&gt;="&amp;-10,'Project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48">
        <f>IF('Project Follow up - Base'!$N64="",0, COUNTIFS('Project Follow up - Base'!$AC64:$OC64,"&lt;="&amp;10,'Project Follow up - Base'!$AC64:$OC64,"&gt;="&amp;-10,'Project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48">
        <f>IF('Project Follow up - Base'!$N64="",0, COUNTIFS('Project Follow up - Base'!$AC64:$OC64,"&lt;="&amp;10,'Project Follow up - Base'!$AC64:$OC64,"&gt;="&amp;-10,'Project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48">
        <f>IF('Project Follow up - Base'!$N64="",0, COUNTIFS('Project Follow up - Base'!$AC64:$OC64,"&lt;="&amp;10,'Project Follow up - Base'!$AC64:$OC64,"&gt;="&amp;-10,'Project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48">
        <f>IF('Project Follow up - Base'!$N64="",0, COUNTIFS('Project Follow up - Base'!$AC64:$OC64,"&lt;="&amp;10,'Project Follow up - Base'!$AC64:$OC64,"&gt;="&amp;-10,'Project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48">
        <f>IF('Project Follow up - Base'!$N64="",0, COUNTIFS('Project Follow up - Base'!$AC64:$OC64,"&lt;="&amp;10,'Project Follow up - Base'!$AC64:$OC64,"&gt;="&amp;-10,'Project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49" spans="1:38" x14ac:dyDescent="0.2">
      <c r="A49" t="str">
        <f>'Project Follow up - Base'!$B$38</f>
        <v>Design</v>
      </c>
      <c r="B49" t="str">
        <f>'Project Follow up - Base'!F65</f>
        <v/>
      </c>
      <c r="C49">
        <f>IF('Project Follow up - Base'!$N65="",0, COUNTIFS('Project Follow up - Base'!$AC65:$OC65,"&lt;="&amp;10,'Project Follow up - Base'!$AC65:$OC65,"&gt;="&amp;-10,'Project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49">
        <f>IF('Project Follow up - Base'!$N65="",0, COUNTIFS('Project Follow up - Base'!$AC65:$OC65,"&lt;="&amp;10,'Project Follow up - Base'!$AC65:$OC65,"&gt;="&amp;-10,'Project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49">
        <f>IF('Project Follow up - Base'!$N65="",0, COUNTIFS('Project Follow up - Base'!$AC65:$OC65,"&lt;="&amp;10,'Project Follow up - Base'!$AC65:$OC65,"&gt;="&amp;-10,'Project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49">
        <f>IF('Project Follow up - Base'!$N65="",0, COUNTIFS('Project Follow up - Base'!$AC65:$OC65,"&lt;="&amp;10,'Project Follow up - Base'!$AC65:$OC65,"&gt;="&amp;-10,'Project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49">
        <f>IF('Project Follow up - Base'!$N65="",0, COUNTIFS('Project Follow up - Base'!$AC65:$OC65,"&lt;="&amp;10,'Project Follow up - Base'!$AC65:$OC65,"&gt;="&amp;-10,'Project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49">
        <f>IF('Project Follow up - Base'!$N65="",0, COUNTIFS('Project Follow up - Base'!$AC65:$OC65,"&lt;="&amp;10,'Project Follow up - Base'!$AC65:$OC65,"&gt;="&amp;-10,'Project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49">
        <f>IF('Project Follow up - Base'!$N65="",0, COUNTIFS('Project Follow up - Base'!$AC65:$OC65,"&lt;="&amp;10,'Project Follow up - Base'!$AC65:$OC65,"&gt;="&amp;-10,'Project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49">
        <f>IF('Project Follow up - Base'!$N65="",0, COUNTIFS('Project Follow up - Base'!$AC65:$OC65,"&lt;="&amp;10,'Project Follow up - Base'!$AC65:$OC65,"&gt;="&amp;-10,'Project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49">
        <f>IF('Project Follow up - Base'!$N65="",0, COUNTIFS('Project Follow up - Base'!$AC65:$OC65,"&lt;="&amp;10,'Project Follow up - Base'!$AC65:$OC65,"&gt;="&amp;-10,'Project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49">
        <f>IF('Project Follow up - Base'!$N65="",0, COUNTIFS('Project Follow up - Base'!$AC65:$OC65,"&lt;="&amp;10,'Project Follow up - Base'!$AC65:$OC65,"&gt;="&amp;-10,'Project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49">
        <f>IF('Project Follow up - Base'!$N65="",0, COUNTIFS('Project Follow up - Base'!$AC65:$OC65,"&lt;="&amp;10,'Project Follow up - Base'!$AC65:$OC65,"&gt;="&amp;-10,'Project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49">
        <f>IF('Project Follow up - Base'!$N65="",0, COUNTIFS('Project Follow up - Base'!$AC65:$OC65,"&lt;="&amp;10,'Project Follow up - Base'!$AC65:$OC65,"&gt;="&amp;-10,'Project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49">
        <f>IF('Project Follow up - Base'!$N65="",0, COUNTIFS('Project Follow up - Base'!$AC65:$OC65,"&lt;="&amp;10,'Project Follow up - Base'!$AC65:$OC65,"&gt;="&amp;-10,'Project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49">
        <f>IF('Project Follow up - Base'!$N65="",0, COUNTIFS('Project Follow up - Base'!$AC65:$OC65,"&lt;="&amp;10,'Project Follow up - Base'!$AC65:$OC65,"&gt;="&amp;-10,'Project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49">
        <f>IF('Project Follow up - Base'!$N65="",0, COUNTIFS('Project Follow up - Base'!$AC65:$OC65,"&lt;="&amp;10,'Project Follow up - Base'!$AC65:$OC65,"&gt;="&amp;-10,'Project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49">
        <f>IF('Project Follow up - Base'!$N65="",0, COUNTIFS('Project Follow up - Base'!$AC65:$OC65,"&lt;="&amp;10,'Project Follow up - Base'!$AC65:$OC65,"&gt;="&amp;-10,'Project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49">
        <f>IF('Project Follow up - Base'!$N65="",0, COUNTIFS('Project Follow up - Base'!$AC65:$OC65,"&lt;="&amp;10,'Project Follow up - Base'!$AC65:$OC65,"&gt;="&amp;-10,'Project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49">
        <f>IF('Project Follow up - Base'!$N65="",0, COUNTIFS('Project Follow up - Base'!$AC65:$OC65,"&lt;="&amp;10,'Project Follow up - Base'!$AC65:$OC65,"&gt;="&amp;-10,'Project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49">
        <f>IF('Project Follow up - Base'!$N65="",0, COUNTIFS('Project Follow up - Base'!$AC65:$OC65,"&lt;="&amp;10,'Project Follow up - Base'!$AC65:$OC65,"&gt;="&amp;-10,'Project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49">
        <f>IF('Project Follow up - Base'!$N65="",0, COUNTIFS('Project Follow up - Base'!$AC65:$OC65,"&lt;="&amp;10,'Project Follow up - Base'!$AC65:$OC65,"&gt;="&amp;-10,'Project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49">
        <f>IF('Project Follow up - Base'!$N65="",0, COUNTIFS('Project Follow up - Base'!$AC65:$OC65,"&lt;="&amp;10,'Project Follow up - Base'!$AC65:$OC65,"&gt;="&amp;-10,'Project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49">
        <f>IF('Project Follow up - Base'!$N65="",0, COUNTIFS('Project Follow up - Base'!$AC65:$OC65,"&lt;="&amp;10,'Project Follow up - Base'!$AC65:$OC65,"&gt;="&amp;-10,'Project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49">
        <f>IF('Project Follow up - Base'!$N65="",0, COUNTIFS('Project Follow up - Base'!$AC65:$OC65,"&lt;="&amp;10,'Project Follow up - Base'!$AC65:$OC65,"&gt;="&amp;-10,'Project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49">
        <f>IF('Project Follow up - Base'!$N65="",0, COUNTIFS('Project Follow up - Base'!$AC65:$OC65,"&lt;="&amp;10,'Project Follow up - Base'!$AC65:$OC65,"&gt;="&amp;-10,'Project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49">
        <f>IF('Project Follow up - Base'!$N65="",0, COUNTIFS('Project Follow up - Base'!$AC65:$OC65,"&lt;="&amp;10,'Project Follow up - Base'!$AC65:$OC65,"&gt;="&amp;-10,'Project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49">
        <f>IF('Project Follow up - Base'!$N65="",0, COUNTIFS('Project Follow up - Base'!$AC65:$OC65,"&lt;="&amp;10,'Project Follow up - Base'!$AC65:$OC65,"&gt;="&amp;-10,'Project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49">
        <f>IF('Project Follow up - Base'!$N65="",0, COUNTIFS('Project Follow up - Base'!$AC65:$OC65,"&lt;="&amp;10,'Project Follow up - Base'!$AC65:$OC65,"&gt;="&amp;-10,'Project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49">
        <f>IF('Project Follow up - Base'!$N65="",0, COUNTIFS('Project Follow up - Base'!$AC65:$OC65,"&lt;="&amp;10,'Project Follow up - Base'!$AC65:$OC65,"&gt;="&amp;-10,'Project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49">
        <f>IF('Project Follow up - Base'!$N65="",0, COUNTIFS('Project Follow up - Base'!$AC65:$OC65,"&lt;="&amp;10,'Project Follow up - Base'!$AC65:$OC65,"&gt;="&amp;-10,'Project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49">
        <f>IF('Project Follow up - Base'!$N65="",0, COUNTIFS('Project Follow up - Base'!$AC65:$OC65,"&lt;="&amp;10,'Project Follow up - Base'!$AC65:$OC65,"&gt;="&amp;-10,'Project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49">
        <f>IF('Project Follow up - Base'!$N65="",0, COUNTIFS('Project Follow up - Base'!$AC65:$OC65,"&lt;="&amp;10,'Project Follow up - Base'!$AC65:$OC65,"&gt;="&amp;-10,'Project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49">
        <f>IF('Project Follow up - Base'!$N65="",0, COUNTIFS('Project Follow up - Base'!$AC65:$OC65,"&lt;="&amp;10,'Project Follow up - Base'!$AC65:$OC65,"&gt;="&amp;-10,'Project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49">
        <f>IF('Project Follow up - Base'!$N65="",0, COUNTIFS('Project Follow up - Base'!$AC65:$OC65,"&lt;="&amp;10,'Project Follow up - Base'!$AC65:$OC65,"&gt;="&amp;-10,'Project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49">
        <f>IF('Project Follow up - Base'!$N65="",0, COUNTIFS('Project Follow up - Base'!$AC65:$OC65,"&lt;="&amp;10,'Project Follow up - Base'!$AC65:$OC65,"&gt;="&amp;-10,'Project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49">
        <f>IF('Project Follow up - Base'!$N65="",0, COUNTIFS('Project Follow up - Base'!$AC65:$OC65,"&lt;="&amp;10,'Project Follow up - Base'!$AC65:$OC65,"&gt;="&amp;-10,'Project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49">
        <f>IF('Project Follow up - Base'!$N65="",0, COUNTIFS('Project Follow up - Base'!$AC65:$OC65,"&lt;="&amp;10,'Project Follow up - Base'!$AC65:$OC65,"&gt;="&amp;-10,'Project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50" spans="1:38" x14ac:dyDescent="0.2">
      <c r="A50" t="str">
        <f>'Project Follow up - Base'!$B$38</f>
        <v>Design</v>
      </c>
      <c r="B50" t="str">
        <f>'Project Follow up - Base'!F66</f>
        <v/>
      </c>
      <c r="C50">
        <f>IF('Project Follow up - Base'!$N66="",0, COUNTIFS('Project Follow up - Base'!$AC66:$OC66,"&lt;="&amp;10,'Project Follow up - Base'!$AC66:$OC66,"&gt;="&amp;-10,'Project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50">
        <f>IF('Project Follow up - Base'!$N66="",0, COUNTIFS('Project Follow up - Base'!$AC66:$OC66,"&lt;="&amp;10,'Project Follow up - Base'!$AC66:$OC66,"&gt;="&amp;-10,'Project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50">
        <f>IF('Project Follow up - Base'!$N66="",0, COUNTIFS('Project Follow up - Base'!$AC66:$OC66,"&lt;="&amp;10,'Project Follow up - Base'!$AC66:$OC66,"&gt;="&amp;-10,'Project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50">
        <f>IF('Project Follow up - Base'!$N66="",0, COUNTIFS('Project Follow up - Base'!$AC66:$OC66,"&lt;="&amp;10,'Project Follow up - Base'!$AC66:$OC66,"&gt;="&amp;-10,'Project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50">
        <f>IF('Project Follow up - Base'!$N66="",0, COUNTIFS('Project Follow up - Base'!$AC66:$OC66,"&lt;="&amp;10,'Project Follow up - Base'!$AC66:$OC66,"&gt;="&amp;-10,'Project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50">
        <f>IF('Project Follow up - Base'!$N66="",0, COUNTIFS('Project Follow up - Base'!$AC66:$OC66,"&lt;="&amp;10,'Project Follow up - Base'!$AC66:$OC66,"&gt;="&amp;-10,'Project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50">
        <f>IF('Project Follow up - Base'!$N66="",0, COUNTIFS('Project Follow up - Base'!$AC66:$OC66,"&lt;="&amp;10,'Project Follow up - Base'!$AC66:$OC66,"&gt;="&amp;-10,'Project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50">
        <f>IF('Project Follow up - Base'!$N66="",0, COUNTIFS('Project Follow up - Base'!$AC66:$OC66,"&lt;="&amp;10,'Project Follow up - Base'!$AC66:$OC66,"&gt;="&amp;-10,'Project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50">
        <f>IF('Project Follow up - Base'!$N66="",0, COUNTIFS('Project Follow up - Base'!$AC66:$OC66,"&lt;="&amp;10,'Project Follow up - Base'!$AC66:$OC66,"&gt;="&amp;-10,'Project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50">
        <f>IF('Project Follow up - Base'!$N66="",0, COUNTIFS('Project Follow up - Base'!$AC66:$OC66,"&lt;="&amp;10,'Project Follow up - Base'!$AC66:$OC66,"&gt;="&amp;-10,'Project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50">
        <f>IF('Project Follow up - Base'!$N66="",0, COUNTIFS('Project Follow up - Base'!$AC66:$OC66,"&lt;="&amp;10,'Project Follow up - Base'!$AC66:$OC66,"&gt;="&amp;-10,'Project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50">
        <f>IF('Project Follow up - Base'!$N66="",0, COUNTIFS('Project Follow up - Base'!$AC66:$OC66,"&lt;="&amp;10,'Project Follow up - Base'!$AC66:$OC66,"&gt;="&amp;-10,'Project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50">
        <f>IF('Project Follow up - Base'!$N66="",0, COUNTIFS('Project Follow up - Base'!$AC66:$OC66,"&lt;="&amp;10,'Project Follow up - Base'!$AC66:$OC66,"&gt;="&amp;-10,'Project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50">
        <f>IF('Project Follow up - Base'!$N66="",0, COUNTIFS('Project Follow up - Base'!$AC66:$OC66,"&lt;="&amp;10,'Project Follow up - Base'!$AC66:$OC66,"&gt;="&amp;-10,'Project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50">
        <f>IF('Project Follow up - Base'!$N66="",0, COUNTIFS('Project Follow up - Base'!$AC66:$OC66,"&lt;="&amp;10,'Project Follow up - Base'!$AC66:$OC66,"&gt;="&amp;-10,'Project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50">
        <f>IF('Project Follow up - Base'!$N66="",0, COUNTIFS('Project Follow up - Base'!$AC66:$OC66,"&lt;="&amp;10,'Project Follow up - Base'!$AC66:$OC66,"&gt;="&amp;-10,'Project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50">
        <f>IF('Project Follow up - Base'!$N66="",0, COUNTIFS('Project Follow up - Base'!$AC66:$OC66,"&lt;="&amp;10,'Project Follow up - Base'!$AC66:$OC66,"&gt;="&amp;-10,'Project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50">
        <f>IF('Project Follow up - Base'!$N66="",0, COUNTIFS('Project Follow up - Base'!$AC66:$OC66,"&lt;="&amp;10,'Project Follow up - Base'!$AC66:$OC66,"&gt;="&amp;-10,'Project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50">
        <f>IF('Project Follow up - Base'!$N66="",0, COUNTIFS('Project Follow up - Base'!$AC66:$OC66,"&lt;="&amp;10,'Project Follow up - Base'!$AC66:$OC66,"&gt;="&amp;-10,'Project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50">
        <f>IF('Project Follow up - Base'!$N66="",0, COUNTIFS('Project Follow up - Base'!$AC66:$OC66,"&lt;="&amp;10,'Project Follow up - Base'!$AC66:$OC66,"&gt;="&amp;-10,'Project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50">
        <f>IF('Project Follow up - Base'!$N66="",0, COUNTIFS('Project Follow up - Base'!$AC66:$OC66,"&lt;="&amp;10,'Project Follow up - Base'!$AC66:$OC66,"&gt;="&amp;-10,'Project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50">
        <f>IF('Project Follow up - Base'!$N66="",0, COUNTIFS('Project Follow up - Base'!$AC66:$OC66,"&lt;="&amp;10,'Project Follow up - Base'!$AC66:$OC66,"&gt;="&amp;-10,'Project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50">
        <f>IF('Project Follow up - Base'!$N66="",0, COUNTIFS('Project Follow up - Base'!$AC66:$OC66,"&lt;="&amp;10,'Project Follow up - Base'!$AC66:$OC66,"&gt;="&amp;-10,'Project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50">
        <f>IF('Project Follow up - Base'!$N66="",0, COUNTIFS('Project Follow up - Base'!$AC66:$OC66,"&lt;="&amp;10,'Project Follow up - Base'!$AC66:$OC66,"&gt;="&amp;-10,'Project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50">
        <f>IF('Project Follow up - Base'!$N66="",0, COUNTIFS('Project Follow up - Base'!$AC66:$OC66,"&lt;="&amp;10,'Project Follow up - Base'!$AC66:$OC66,"&gt;="&amp;-10,'Project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50">
        <f>IF('Project Follow up - Base'!$N66="",0, COUNTIFS('Project Follow up - Base'!$AC66:$OC66,"&lt;="&amp;10,'Project Follow up - Base'!$AC66:$OC66,"&gt;="&amp;-10,'Project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50">
        <f>IF('Project Follow up - Base'!$N66="",0, COUNTIFS('Project Follow up - Base'!$AC66:$OC66,"&lt;="&amp;10,'Project Follow up - Base'!$AC66:$OC66,"&gt;="&amp;-10,'Project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50">
        <f>IF('Project Follow up - Base'!$N66="",0, COUNTIFS('Project Follow up - Base'!$AC66:$OC66,"&lt;="&amp;10,'Project Follow up - Base'!$AC66:$OC66,"&gt;="&amp;-10,'Project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50">
        <f>IF('Project Follow up - Base'!$N66="",0, COUNTIFS('Project Follow up - Base'!$AC66:$OC66,"&lt;="&amp;10,'Project Follow up - Base'!$AC66:$OC66,"&gt;="&amp;-10,'Project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50">
        <f>IF('Project Follow up - Base'!$N66="",0, COUNTIFS('Project Follow up - Base'!$AC66:$OC66,"&lt;="&amp;10,'Project Follow up - Base'!$AC66:$OC66,"&gt;="&amp;-10,'Project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50">
        <f>IF('Project Follow up - Base'!$N66="",0, COUNTIFS('Project Follow up - Base'!$AC66:$OC66,"&lt;="&amp;10,'Project Follow up - Base'!$AC66:$OC66,"&gt;="&amp;-10,'Project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50">
        <f>IF('Project Follow up - Base'!$N66="",0, COUNTIFS('Project Follow up - Base'!$AC66:$OC66,"&lt;="&amp;10,'Project Follow up - Base'!$AC66:$OC66,"&gt;="&amp;-10,'Project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50">
        <f>IF('Project Follow up - Base'!$N66="",0, COUNTIFS('Project Follow up - Base'!$AC66:$OC66,"&lt;="&amp;10,'Project Follow up - Base'!$AC66:$OC66,"&gt;="&amp;-10,'Project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50">
        <f>IF('Project Follow up - Base'!$N66="",0, COUNTIFS('Project Follow up - Base'!$AC66:$OC66,"&lt;="&amp;10,'Project Follow up - Base'!$AC66:$OC66,"&gt;="&amp;-10,'Project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50">
        <f>IF('Project Follow up - Base'!$N66="",0, COUNTIFS('Project Follow up - Base'!$AC66:$OC66,"&lt;="&amp;10,'Project Follow up - Base'!$AC66:$OC66,"&gt;="&amp;-10,'Project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50">
        <f>IF('Project Follow up - Base'!$N66="",0, COUNTIFS('Project Follow up - Base'!$AC66:$OC66,"&lt;="&amp;10,'Project Follow up - Base'!$AC66:$OC66,"&gt;="&amp;-10,'Project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51" spans="1:38" x14ac:dyDescent="0.2">
      <c r="A51" t="str">
        <f>'Project Follow up - Base'!$B$38</f>
        <v>Design</v>
      </c>
      <c r="B51" t="str">
        <f>'Project Follow up - Base'!F67</f>
        <v/>
      </c>
      <c r="C51">
        <f>IF('Project Follow up - Base'!$N67="",0, COUNTIFS('Project Follow up - Base'!$AC67:$OC67,"&lt;="&amp;10,'Project Follow up - Base'!$AC67:$OC67,"&gt;="&amp;-10,'Project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51">
        <f>IF('Project Follow up - Base'!$N67="",0, COUNTIFS('Project Follow up - Base'!$AC67:$OC67,"&lt;="&amp;10,'Project Follow up - Base'!$AC67:$OC67,"&gt;="&amp;-10,'Project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51">
        <f>IF('Project Follow up - Base'!$N67="",0, COUNTIFS('Project Follow up - Base'!$AC67:$OC67,"&lt;="&amp;10,'Project Follow up - Base'!$AC67:$OC67,"&gt;="&amp;-10,'Project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51">
        <f>IF('Project Follow up - Base'!$N67="",0, COUNTIFS('Project Follow up - Base'!$AC67:$OC67,"&lt;="&amp;10,'Project Follow up - Base'!$AC67:$OC67,"&gt;="&amp;-10,'Project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51">
        <f>IF('Project Follow up - Base'!$N67="",0, COUNTIFS('Project Follow up - Base'!$AC67:$OC67,"&lt;="&amp;10,'Project Follow up - Base'!$AC67:$OC67,"&gt;="&amp;-10,'Project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51">
        <f>IF('Project Follow up - Base'!$N67="",0, COUNTIFS('Project Follow up - Base'!$AC67:$OC67,"&lt;="&amp;10,'Project Follow up - Base'!$AC67:$OC67,"&gt;="&amp;-10,'Project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51">
        <f>IF('Project Follow up - Base'!$N67="",0, COUNTIFS('Project Follow up - Base'!$AC67:$OC67,"&lt;="&amp;10,'Project Follow up - Base'!$AC67:$OC67,"&gt;="&amp;-10,'Project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51">
        <f>IF('Project Follow up - Base'!$N67="",0, COUNTIFS('Project Follow up - Base'!$AC67:$OC67,"&lt;="&amp;10,'Project Follow up - Base'!$AC67:$OC67,"&gt;="&amp;-10,'Project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51">
        <f>IF('Project Follow up - Base'!$N67="",0, COUNTIFS('Project Follow up - Base'!$AC67:$OC67,"&lt;="&amp;10,'Project Follow up - Base'!$AC67:$OC67,"&gt;="&amp;-10,'Project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51">
        <f>IF('Project Follow up - Base'!$N67="",0, COUNTIFS('Project Follow up - Base'!$AC67:$OC67,"&lt;="&amp;10,'Project Follow up - Base'!$AC67:$OC67,"&gt;="&amp;-10,'Project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51">
        <f>IF('Project Follow up - Base'!$N67="",0, COUNTIFS('Project Follow up - Base'!$AC67:$OC67,"&lt;="&amp;10,'Project Follow up - Base'!$AC67:$OC67,"&gt;="&amp;-10,'Project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51">
        <f>IF('Project Follow up - Base'!$N67="",0, COUNTIFS('Project Follow up - Base'!$AC67:$OC67,"&lt;="&amp;10,'Project Follow up - Base'!$AC67:$OC67,"&gt;="&amp;-10,'Project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51">
        <f>IF('Project Follow up - Base'!$N67="",0, COUNTIFS('Project Follow up - Base'!$AC67:$OC67,"&lt;="&amp;10,'Project Follow up - Base'!$AC67:$OC67,"&gt;="&amp;-10,'Project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51">
        <f>IF('Project Follow up - Base'!$N67="",0, COUNTIFS('Project Follow up - Base'!$AC67:$OC67,"&lt;="&amp;10,'Project Follow up - Base'!$AC67:$OC67,"&gt;="&amp;-10,'Project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51">
        <f>IF('Project Follow up - Base'!$N67="",0, COUNTIFS('Project Follow up - Base'!$AC67:$OC67,"&lt;="&amp;10,'Project Follow up - Base'!$AC67:$OC67,"&gt;="&amp;-10,'Project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51">
        <f>IF('Project Follow up - Base'!$N67="",0, COUNTIFS('Project Follow up - Base'!$AC67:$OC67,"&lt;="&amp;10,'Project Follow up - Base'!$AC67:$OC67,"&gt;="&amp;-10,'Project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51">
        <f>IF('Project Follow up - Base'!$N67="",0, COUNTIFS('Project Follow up - Base'!$AC67:$OC67,"&lt;="&amp;10,'Project Follow up - Base'!$AC67:$OC67,"&gt;="&amp;-10,'Project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51">
        <f>IF('Project Follow up - Base'!$N67="",0, COUNTIFS('Project Follow up - Base'!$AC67:$OC67,"&lt;="&amp;10,'Project Follow up - Base'!$AC67:$OC67,"&gt;="&amp;-10,'Project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51">
        <f>IF('Project Follow up - Base'!$N67="",0, COUNTIFS('Project Follow up - Base'!$AC67:$OC67,"&lt;="&amp;10,'Project Follow up - Base'!$AC67:$OC67,"&gt;="&amp;-10,'Project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51">
        <f>IF('Project Follow up - Base'!$N67="",0, COUNTIFS('Project Follow up - Base'!$AC67:$OC67,"&lt;="&amp;10,'Project Follow up - Base'!$AC67:$OC67,"&gt;="&amp;-10,'Project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51">
        <f>IF('Project Follow up - Base'!$N67="",0, COUNTIFS('Project Follow up - Base'!$AC67:$OC67,"&lt;="&amp;10,'Project Follow up - Base'!$AC67:$OC67,"&gt;="&amp;-10,'Project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51">
        <f>IF('Project Follow up - Base'!$N67="",0, COUNTIFS('Project Follow up - Base'!$AC67:$OC67,"&lt;="&amp;10,'Project Follow up - Base'!$AC67:$OC67,"&gt;="&amp;-10,'Project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51">
        <f>IF('Project Follow up - Base'!$N67="",0, COUNTIFS('Project Follow up - Base'!$AC67:$OC67,"&lt;="&amp;10,'Project Follow up - Base'!$AC67:$OC67,"&gt;="&amp;-10,'Project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51">
        <f>IF('Project Follow up - Base'!$N67="",0, COUNTIFS('Project Follow up - Base'!$AC67:$OC67,"&lt;="&amp;10,'Project Follow up - Base'!$AC67:$OC67,"&gt;="&amp;-10,'Project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51">
        <f>IF('Project Follow up - Base'!$N67="",0, COUNTIFS('Project Follow up - Base'!$AC67:$OC67,"&lt;="&amp;10,'Project Follow up - Base'!$AC67:$OC67,"&gt;="&amp;-10,'Project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51">
        <f>IF('Project Follow up - Base'!$N67="",0, COUNTIFS('Project Follow up - Base'!$AC67:$OC67,"&lt;="&amp;10,'Project Follow up - Base'!$AC67:$OC67,"&gt;="&amp;-10,'Project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51">
        <f>IF('Project Follow up - Base'!$N67="",0, COUNTIFS('Project Follow up - Base'!$AC67:$OC67,"&lt;="&amp;10,'Project Follow up - Base'!$AC67:$OC67,"&gt;="&amp;-10,'Project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51">
        <f>IF('Project Follow up - Base'!$N67="",0, COUNTIFS('Project Follow up - Base'!$AC67:$OC67,"&lt;="&amp;10,'Project Follow up - Base'!$AC67:$OC67,"&gt;="&amp;-10,'Project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51">
        <f>IF('Project Follow up - Base'!$N67="",0, COUNTIFS('Project Follow up - Base'!$AC67:$OC67,"&lt;="&amp;10,'Project Follow up - Base'!$AC67:$OC67,"&gt;="&amp;-10,'Project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51">
        <f>IF('Project Follow up - Base'!$N67="",0, COUNTIFS('Project Follow up - Base'!$AC67:$OC67,"&lt;="&amp;10,'Project Follow up - Base'!$AC67:$OC67,"&gt;="&amp;-10,'Project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51">
        <f>IF('Project Follow up - Base'!$N67="",0, COUNTIFS('Project Follow up - Base'!$AC67:$OC67,"&lt;="&amp;10,'Project Follow up - Base'!$AC67:$OC67,"&gt;="&amp;-10,'Project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51">
        <f>IF('Project Follow up - Base'!$N67="",0, COUNTIFS('Project Follow up - Base'!$AC67:$OC67,"&lt;="&amp;10,'Project Follow up - Base'!$AC67:$OC67,"&gt;="&amp;-10,'Project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51">
        <f>IF('Project Follow up - Base'!$N67="",0, COUNTIFS('Project Follow up - Base'!$AC67:$OC67,"&lt;="&amp;10,'Project Follow up - Base'!$AC67:$OC67,"&gt;="&amp;-10,'Project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51">
        <f>IF('Project Follow up - Base'!$N67="",0, COUNTIFS('Project Follow up - Base'!$AC67:$OC67,"&lt;="&amp;10,'Project Follow up - Base'!$AC67:$OC67,"&gt;="&amp;-10,'Project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51">
        <f>IF('Project Follow up - Base'!$N67="",0, COUNTIFS('Project Follow up - Base'!$AC67:$OC67,"&lt;="&amp;10,'Project Follow up - Base'!$AC67:$OC67,"&gt;="&amp;-10,'Project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51">
        <f>IF('Project Follow up - Base'!$N67="",0, COUNTIFS('Project Follow up - Base'!$AC67:$OC67,"&lt;="&amp;10,'Project Follow up - Base'!$AC67:$OC67,"&gt;="&amp;-10,'Project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52" spans="1:38" x14ac:dyDescent="0.2">
      <c r="A52" t="str">
        <f>'Project Follow up - Base'!$B$38</f>
        <v>Design</v>
      </c>
      <c r="B52" t="str">
        <f>'Project Follow up - Base'!F68</f>
        <v/>
      </c>
      <c r="C52">
        <f>IF('Project Follow up - Base'!$N68="",0, COUNTIFS('Project Follow up - Base'!$AC68:$OC68,"&lt;="&amp;10,'Project Follow up - Base'!$AC68:$OC68,"&gt;="&amp;-10,'Project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52">
        <f>IF('Project Follow up - Base'!$N68="",0, COUNTIFS('Project Follow up - Base'!$AC68:$OC68,"&lt;="&amp;10,'Project Follow up - Base'!$AC68:$OC68,"&gt;="&amp;-10,'Project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52">
        <f>IF('Project Follow up - Base'!$N68="",0, COUNTIFS('Project Follow up - Base'!$AC68:$OC68,"&lt;="&amp;10,'Project Follow up - Base'!$AC68:$OC68,"&gt;="&amp;-10,'Project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52">
        <f>IF('Project Follow up - Base'!$N68="",0, COUNTIFS('Project Follow up - Base'!$AC68:$OC68,"&lt;="&amp;10,'Project Follow up - Base'!$AC68:$OC68,"&gt;="&amp;-10,'Project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52">
        <f>IF('Project Follow up - Base'!$N68="",0, COUNTIFS('Project Follow up - Base'!$AC68:$OC68,"&lt;="&amp;10,'Project Follow up - Base'!$AC68:$OC68,"&gt;="&amp;-10,'Project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52">
        <f>IF('Project Follow up - Base'!$N68="",0, COUNTIFS('Project Follow up - Base'!$AC68:$OC68,"&lt;="&amp;10,'Project Follow up - Base'!$AC68:$OC68,"&gt;="&amp;-10,'Project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52">
        <f>IF('Project Follow up - Base'!$N68="",0, COUNTIFS('Project Follow up - Base'!$AC68:$OC68,"&lt;="&amp;10,'Project Follow up - Base'!$AC68:$OC68,"&gt;="&amp;-10,'Project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52">
        <f>IF('Project Follow up - Base'!$N68="",0, COUNTIFS('Project Follow up - Base'!$AC68:$OC68,"&lt;="&amp;10,'Project Follow up - Base'!$AC68:$OC68,"&gt;="&amp;-10,'Project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52">
        <f>IF('Project Follow up - Base'!$N68="",0, COUNTIFS('Project Follow up - Base'!$AC68:$OC68,"&lt;="&amp;10,'Project Follow up - Base'!$AC68:$OC68,"&gt;="&amp;-10,'Project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52">
        <f>IF('Project Follow up - Base'!$N68="",0, COUNTIFS('Project Follow up - Base'!$AC68:$OC68,"&lt;="&amp;10,'Project Follow up - Base'!$AC68:$OC68,"&gt;="&amp;-10,'Project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52">
        <f>IF('Project Follow up - Base'!$N68="",0, COUNTIFS('Project Follow up - Base'!$AC68:$OC68,"&lt;="&amp;10,'Project Follow up - Base'!$AC68:$OC68,"&gt;="&amp;-10,'Project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52">
        <f>IF('Project Follow up - Base'!$N68="",0, COUNTIFS('Project Follow up - Base'!$AC68:$OC68,"&lt;="&amp;10,'Project Follow up - Base'!$AC68:$OC68,"&gt;="&amp;-10,'Project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52">
        <f>IF('Project Follow up - Base'!$N68="",0, COUNTIFS('Project Follow up - Base'!$AC68:$OC68,"&lt;="&amp;10,'Project Follow up - Base'!$AC68:$OC68,"&gt;="&amp;-10,'Project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52">
        <f>IF('Project Follow up - Base'!$N68="",0, COUNTIFS('Project Follow up - Base'!$AC68:$OC68,"&lt;="&amp;10,'Project Follow up - Base'!$AC68:$OC68,"&gt;="&amp;-10,'Project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52">
        <f>IF('Project Follow up - Base'!$N68="",0, COUNTIFS('Project Follow up - Base'!$AC68:$OC68,"&lt;="&amp;10,'Project Follow up - Base'!$AC68:$OC68,"&gt;="&amp;-10,'Project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52">
        <f>IF('Project Follow up - Base'!$N68="",0, COUNTIFS('Project Follow up - Base'!$AC68:$OC68,"&lt;="&amp;10,'Project Follow up - Base'!$AC68:$OC68,"&gt;="&amp;-10,'Project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52">
        <f>IF('Project Follow up - Base'!$N68="",0, COUNTIFS('Project Follow up - Base'!$AC68:$OC68,"&lt;="&amp;10,'Project Follow up - Base'!$AC68:$OC68,"&gt;="&amp;-10,'Project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52">
        <f>IF('Project Follow up - Base'!$N68="",0, COUNTIFS('Project Follow up - Base'!$AC68:$OC68,"&lt;="&amp;10,'Project Follow up - Base'!$AC68:$OC68,"&gt;="&amp;-10,'Project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52">
        <f>IF('Project Follow up - Base'!$N68="",0, COUNTIFS('Project Follow up - Base'!$AC68:$OC68,"&lt;="&amp;10,'Project Follow up - Base'!$AC68:$OC68,"&gt;="&amp;-10,'Project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52">
        <f>IF('Project Follow up - Base'!$N68="",0, COUNTIFS('Project Follow up - Base'!$AC68:$OC68,"&lt;="&amp;10,'Project Follow up - Base'!$AC68:$OC68,"&gt;="&amp;-10,'Project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52">
        <f>IF('Project Follow up - Base'!$N68="",0, COUNTIFS('Project Follow up - Base'!$AC68:$OC68,"&lt;="&amp;10,'Project Follow up - Base'!$AC68:$OC68,"&gt;="&amp;-10,'Project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52">
        <f>IF('Project Follow up - Base'!$N68="",0, COUNTIFS('Project Follow up - Base'!$AC68:$OC68,"&lt;="&amp;10,'Project Follow up - Base'!$AC68:$OC68,"&gt;="&amp;-10,'Project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52">
        <f>IF('Project Follow up - Base'!$N68="",0, COUNTIFS('Project Follow up - Base'!$AC68:$OC68,"&lt;="&amp;10,'Project Follow up - Base'!$AC68:$OC68,"&gt;="&amp;-10,'Project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52">
        <f>IF('Project Follow up - Base'!$N68="",0, COUNTIFS('Project Follow up - Base'!$AC68:$OC68,"&lt;="&amp;10,'Project Follow up - Base'!$AC68:$OC68,"&gt;="&amp;-10,'Project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52">
        <f>IF('Project Follow up - Base'!$N68="",0, COUNTIFS('Project Follow up - Base'!$AC68:$OC68,"&lt;="&amp;10,'Project Follow up - Base'!$AC68:$OC68,"&gt;="&amp;-10,'Project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52">
        <f>IF('Project Follow up - Base'!$N68="",0, COUNTIFS('Project Follow up - Base'!$AC68:$OC68,"&lt;="&amp;10,'Project Follow up - Base'!$AC68:$OC68,"&gt;="&amp;-10,'Project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52">
        <f>IF('Project Follow up - Base'!$N68="",0, COUNTIFS('Project Follow up - Base'!$AC68:$OC68,"&lt;="&amp;10,'Project Follow up - Base'!$AC68:$OC68,"&gt;="&amp;-10,'Project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52">
        <f>IF('Project Follow up - Base'!$N68="",0, COUNTIFS('Project Follow up - Base'!$AC68:$OC68,"&lt;="&amp;10,'Project Follow up - Base'!$AC68:$OC68,"&gt;="&amp;-10,'Project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52">
        <f>IF('Project Follow up - Base'!$N68="",0, COUNTIFS('Project Follow up - Base'!$AC68:$OC68,"&lt;="&amp;10,'Project Follow up - Base'!$AC68:$OC68,"&gt;="&amp;-10,'Project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52">
        <f>IF('Project Follow up - Base'!$N68="",0, COUNTIFS('Project Follow up - Base'!$AC68:$OC68,"&lt;="&amp;10,'Project Follow up - Base'!$AC68:$OC68,"&gt;="&amp;-10,'Project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52">
        <f>IF('Project Follow up - Base'!$N68="",0, COUNTIFS('Project Follow up - Base'!$AC68:$OC68,"&lt;="&amp;10,'Project Follow up - Base'!$AC68:$OC68,"&gt;="&amp;-10,'Project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52">
        <f>IF('Project Follow up - Base'!$N68="",0, COUNTIFS('Project Follow up - Base'!$AC68:$OC68,"&lt;="&amp;10,'Project Follow up - Base'!$AC68:$OC68,"&gt;="&amp;-10,'Project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52">
        <f>IF('Project Follow up - Base'!$N68="",0, COUNTIFS('Project Follow up - Base'!$AC68:$OC68,"&lt;="&amp;10,'Project Follow up - Base'!$AC68:$OC68,"&gt;="&amp;-10,'Project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52">
        <f>IF('Project Follow up - Base'!$N68="",0, COUNTIFS('Project Follow up - Base'!$AC68:$OC68,"&lt;="&amp;10,'Project Follow up - Base'!$AC68:$OC68,"&gt;="&amp;-10,'Project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52">
        <f>IF('Project Follow up - Base'!$N68="",0, COUNTIFS('Project Follow up - Base'!$AC68:$OC68,"&lt;="&amp;10,'Project Follow up - Base'!$AC68:$OC68,"&gt;="&amp;-10,'Project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52">
        <f>IF('Project Follow up - Base'!$N68="",0, COUNTIFS('Project Follow up - Base'!$AC68:$OC68,"&lt;="&amp;10,'Project Follow up - Base'!$AC68:$OC68,"&gt;="&amp;-10,'Project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53" spans="1:38" x14ac:dyDescent="0.2">
      <c r="A53" t="str">
        <f>'Project Follow up - Base'!$B$38</f>
        <v>Design</v>
      </c>
      <c r="B53" t="str">
        <f>'Project Follow up - Base'!F69</f>
        <v/>
      </c>
      <c r="C53">
        <f>IF('Project Follow up - Base'!$N69="",0, COUNTIFS('Project Follow up - Base'!$AC69:$OC69,"&lt;="&amp;10,'Project Follow up - Base'!$AC69:$OC69,"&gt;="&amp;-10,'Project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53">
        <f>IF('Project Follow up - Base'!$N69="",0, COUNTIFS('Project Follow up - Base'!$AC69:$OC69,"&lt;="&amp;10,'Project Follow up - Base'!$AC69:$OC69,"&gt;="&amp;-10,'Project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53">
        <f>IF('Project Follow up - Base'!$N69="",0, COUNTIFS('Project Follow up - Base'!$AC69:$OC69,"&lt;="&amp;10,'Project Follow up - Base'!$AC69:$OC69,"&gt;="&amp;-10,'Project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53">
        <f>IF('Project Follow up - Base'!$N69="",0, COUNTIFS('Project Follow up - Base'!$AC69:$OC69,"&lt;="&amp;10,'Project Follow up - Base'!$AC69:$OC69,"&gt;="&amp;-10,'Project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53">
        <f>IF('Project Follow up - Base'!$N69="",0, COUNTIFS('Project Follow up - Base'!$AC69:$OC69,"&lt;="&amp;10,'Project Follow up - Base'!$AC69:$OC69,"&gt;="&amp;-10,'Project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53">
        <f>IF('Project Follow up - Base'!$N69="",0, COUNTIFS('Project Follow up - Base'!$AC69:$OC69,"&lt;="&amp;10,'Project Follow up - Base'!$AC69:$OC69,"&gt;="&amp;-10,'Project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53">
        <f>IF('Project Follow up - Base'!$N69="",0, COUNTIFS('Project Follow up - Base'!$AC69:$OC69,"&lt;="&amp;10,'Project Follow up - Base'!$AC69:$OC69,"&gt;="&amp;-10,'Project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53">
        <f>IF('Project Follow up - Base'!$N69="",0, COUNTIFS('Project Follow up - Base'!$AC69:$OC69,"&lt;="&amp;10,'Project Follow up - Base'!$AC69:$OC69,"&gt;="&amp;-10,'Project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53">
        <f>IF('Project Follow up - Base'!$N69="",0, COUNTIFS('Project Follow up - Base'!$AC69:$OC69,"&lt;="&amp;10,'Project Follow up - Base'!$AC69:$OC69,"&gt;="&amp;-10,'Project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53">
        <f>IF('Project Follow up - Base'!$N69="",0, COUNTIFS('Project Follow up - Base'!$AC69:$OC69,"&lt;="&amp;10,'Project Follow up - Base'!$AC69:$OC69,"&gt;="&amp;-10,'Project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53">
        <f>IF('Project Follow up - Base'!$N69="",0, COUNTIFS('Project Follow up - Base'!$AC69:$OC69,"&lt;="&amp;10,'Project Follow up - Base'!$AC69:$OC69,"&gt;="&amp;-10,'Project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53">
        <f>IF('Project Follow up - Base'!$N69="",0, COUNTIFS('Project Follow up - Base'!$AC69:$OC69,"&lt;="&amp;10,'Project Follow up - Base'!$AC69:$OC69,"&gt;="&amp;-10,'Project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53">
        <f>IF('Project Follow up - Base'!$N69="",0, COUNTIFS('Project Follow up - Base'!$AC69:$OC69,"&lt;="&amp;10,'Project Follow up - Base'!$AC69:$OC69,"&gt;="&amp;-10,'Project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53">
        <f>IF('Project Follow up - Base'!$N69="",0, COUNTIFS('Project Follow up - Base'!$AC69:$OC69,"&lt;="&amp;10,'Project Follow up - Base'!$AC69:$OC69,"&gt;="&amp;-10,'Project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53">
        <f>IF('Project Follow up - Base'!$N69="",0, COUNTIFS('Project Follow up - Base'!$AC69:$OC69,"&lt;="&amp;10,'Project Follow up - Base'!$AC69:$OC69,"&gt;="&amp;-10,'Project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53">
        <f>IF('Project Follow up - Base'!$N69="",0, COUNTIFS('Project Follow up - Base'!$AC69:$OC69,"&lt;="&amp;10,'Project Follow up - Base'!$AC69:$OC69,"&gt;="&amp;-10,'Project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53">
        <f>IF('Project Follow up - Base'!$N69="",0, COUNTIFS('Project Follow up - Base'!$AC69:$OC69,"&lt;="&amp;10,'Project Follow up - Base'!$AC69:$OC69,"&gt;="&amp;-10,'Project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53">
        <f>IF('Project Follow up - Base'!$N69="",0, COUNTIFS('Project Follow up - Base'!$AC69:$OC69,"&lt;="&amp;10,'Project Follow up - Base'!$AC69:$OC69,"&gt;="&amp;-10,'Project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53">
        <f>IF('Project Follow up - Base'!$N69="",0, COUNTIFS('Project Follow up - Base'!$AC69:$OC69,"&lt;="&amp;10,'Project Follow up - Base'!$AC69:$OC69,"&gt;="&amp;-10,'Project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53">
        <f>IF('Project Follow up - Base'!$N69="",0, COUNTIFS('Project Follow up - Base'!$AC69:$OC69,"&lt;="&amp;10,'Project Follow up - Base'!$AC69:$OC69,"&gt;="&amp;-10,'Project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53">
        <f>IF('Project Follow up - Base'!$N69="",0, COUNTIFS('Project Follow up - Base'!$AC69:$OC69,"&lt;="&amp;10,'Project Follow up - Base'!$AC69:$OC69,"&gt;="&amp;-10,'Project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53">
        <f>IF('Project Follow up - Base'!$N69="",0, COUNTIFS('Project Follow up - Base'!$AC69:$OC69,"&lt;="&amp;10,'Project Follow up - Base'!$AC69:$OC69,"&gt;="&amp;-10,'Project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53">
        <f>IF('Project Follow up - Base'!$N69="",0, COUNTIFS('Project Follow up - Base'!$AC69:$OC69,"&lt;="&amp;10,'Project Follow up - Base'!$AC69:$OC69,"&gt;="&amp;-10,'Project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53">
        <f>IF('Project Follow up - Base'!$N69="",0, COUNTIFS('Project Follow up - Base'!$AC69:$OC69,"&lt;="&amp;10,'Project Follow up - Base'!$AC69:$OC69,"&gt;="&amp;-10,'Project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53">
        <f>IF('Project Follow up - Base'!$N69="",0, COUNTIFS('Project Follow up - Base'!$AC69:$OC69,"&lt;="&amp;10,'Project Follow up - Base'!$AC69:$OC69,"&gt;="&amp;-10,'Project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53">
        <f>IF('Project Follow up - Base'!$N69="",0, COUNTIFS('Project Follow up - Base'!$AC69:$OC69,"&lt;="&amp;10,'Project Follow up - Base'!$AC69:$OC69,"&gt;="&amp;-10,'Project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53">
        <f>IF('Project Follow up - Base'!$N69="",0, COUNTIFS('Project Follow up - Base'!$AC69:$OC69,"&lt;="&amp;10,'Project Follow up - Base'!$AC69:$OC69,"&gt;="&amp;-10,'Project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53">
        <f>IF('Project Follow up - Base'!$N69="",0, COUNTIFS('Project Follow up - Base'!$AC69:$OC69,"&lt;="&amp;10,'Project Follow up - Base'!$AC69:$OC69,"&gt;="&amp;-10,'Project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53">
        <f>IF('Project Follow up - Base'!$N69="",0, COUNTIFS('Project Follow up - Base'!$AC69:$OC69,"&lt;="&amp;10,'Project Follow up - Base'!$AC69:$OC69,"&gt;="&amp;-10,'Project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53">
        <f>IF('Project Follow up - Base'!$N69="",0, COUNTIFS('Project Follow up - Base'!$AC69:$OC69,"&lt;="&amp;10,'Project Follow up - Base'!$AC69:$OC69,"&gt;="&amp;-10,'Project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53">
        <f>IF('Project Follow up - Base'!$N69="",0, COUNTIFS('Project Follow up - Base'!$AC69:$OC69,"&lt;="&amp;10,'Project Follow up - Base'!$AC69:$OC69,"&gt;="&amp;-10,'Project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53">
        <f>IF('Project Follow up - Base'!$N69="",0, COUNTIFS('Project Follow up - Base'!$AC69:$OC69,"&lt;="&amp;10,'Project Follow up - Base'!$AC69:$OC69,"&gt;="&amp;-10,'Project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53">
        <f>IF('Project Follow up - Base'!$N69="",0, COUNTIFS('Project Follow up - Base'!$AC69:$OC69,"&lt;="&amp;10,'Project Follow up - Base'!$AC69:$OC69,"&gt;="&amp;-10,'Project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53">
        <f>IF('Project Follow up - Base'!$N69="",0, COUNTIFS('Project Follow up - Base'!$AC69:$OC69,"&lt;="&amp;10,'Project Follow up - Base'!$AC69:$OC69,"&gt;="&amp;-10,'Project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53">
        <f>IF('Project Follow up - Base'!$N69="",0, COUNTIFS('Project Follow up - Base'!$AC69:$OC69,"&lt;="&amp;10,'Project Follow up - Base'!$AC69:$OC69,"&gt;="&amp;-10,'Project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53">
        <f>IF('Project Follow up - Base'!$N69="",0, COUNTIFS('Project Follow up - Base'!$AC69:$OC69,"&lt;="&amp;10,'Project Follow up - Base'!$AC69:$OC69,"&gt;="&amp;-10,'Project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54" spans="1:38" x14ac:dyDescent="0.2">
      <c r="A54" t="str">
        <f>'Project Follow up - Base'!$B$38</f>
        <v>Design</v>
      </c>
      <c r="B54" t="str">
        <f>'Project Follow up - Base'!F70</f>
        <v/>
      </c>
      <c r="C54">
        <f>IF('Project Follow up - Base'!$N70="",0, COUNTIFS('Project Follow up - Base'!$AC70:$OC70,"&lt;="&amp;10,'Project Follow up - Base'!$AC70:$OC70,"&gt;="&amp;-10,'Project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54">
        <f>IF('Project Follow up - Base'!$N70="",0, COUNTIFS('Project Follow up - Base'!$AC70:$OC70,"&lt;="&amp;10,'Project Follow up - Base'!$AC70:$OC70,"&gt;="&amp;-10,'Project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54">
        <f>IF('Project Follow up - Base'!$N70="",0, COUNTIFS('Project Follow up - Base'!$AC70:$OC70,"&lt;="&amp;10,'Project Follow up - Base'!$AC70:$OC70,"&gt;="&amp;-10,'Project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54">
        <f>IF('Project Follow up - Base'!$N70="",0, COUNTIFS('Project Follow up - Base'!$AC70:$OC70,"&lt;="&amp;10,'Project Follow up - Base'!$AC70:$OC70,"&gt;="&amp;-10,'Project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54">
        <f>IF('Project Follow up - Base'!$N70="",0, COUNTIFS('Project Follow up - Base'!$AC70:$OC70,"&lt;="&amp;10,'Project Follow up - Base'!$AC70:$OC70,"&gt;="&amp;-10,'Project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54">
        <f>IF('Project Follow up - Base'!$N70="",0, COUNTIFS('Project Follow up - Base'!$AC70:$OC70,"&lt;="&amp;10,'Project Follow up - Base'!$AC70:$OC70,"&gt;="&amp;-10,'Project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54">
        <f>IF('Project Follow up - Base'!$N70="",0, COUNTIFS('Project Follow up - Base'!$AC70:$OC70,"&lt;="&amp;10,'Project Follow up - Base'!$AC70:$OC70,"&gt;="&amp;-10,'Project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54">
        <f>IF('Project Follow up - Base'!$N70="",0, COUNTIFS('Project Follow up - Base'!$AC70:$OC70,"&lt;="&amp;10,'Project Follow up - Base'!$AC70:$OC70,"&gt;="&amp;-10,'Project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54">
        <f>IF('Project Follow up - Base'!$N70="",0, COUNTIFS('Project Follow up - Base'!$AC70:$OC70,"&lt;="&amp;10,'Project Follow up - Base'!$AC70:$OC70,"&gt;="&amp;-10,'Project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54">
        <f>IF('Project Follow up - Base'!$N70="",0, COUNTIFS('Project Follow up - Base'!$AC70:$OC70,"&lt;="&amp;10,'Project Follow up - Base'!$AC70:$OC70,"&gt;="&amp;-10,'Project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54">
        <f>IF('Project Follow up - Base'!$N70="",0, COUNTIFS('Project Follow up - Base'!$AC70:$OC70,"&lt;="&amp;10,'Project Follow up - Base'!$AC70:$OC70,"&gt;="&amp;-10,'Project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54">
        <f>IF('Project Follow up - Base'!$N70="",0, COUNTIFS('Project Follow up - Base'!$AC70:$OC70,"&lt;="&amp;10,'Project Follow up - Base'!$AC70:$OC70,"&gt;="&amp;-10,'Project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54">
        <f>IF('Project Follow up - Base'!$N70="",0, COUNTIFS('Project Follow up - Base'!$AC70:$OC70,"&lt;="&amp;10,'Project Follow up - Base'!$AC70:$OC70,"&gt;="&amp;-10,'Project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54">
        <f>IF('Project Follow up - Base'!$N70="",0, COUNTIFS('Project Follow up - Base'!$AC70:$OC70,"&lt;="&amp;10,'Project Follow up - Base'!$AC70:$OC70,"&gt;="&amp;-10,'Project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54">
        <f>IF('Project Follow up - Base'!$N70="",0, COUNTIFS('Project Follow up - Base'!$AC70:$OC70,"&lt;="&amp;10,'Project Follow up - Base'!$AC70:$OC70,"&gt;="&amp;-10,'Project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54">
        <f>IF('Project Follow up - Base'!$N70="",0, COUNTIFS('Project Follow up - Base'!$AC70:$OC70,"&lt;="&amp;10,'Project Follow up - Base'!$AC70:$OC70,"&gt;="&amp;-10,'Project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54">
        <f>IF('Project Follow up - Base'!$N70="",0, COUNTIFS('Project Follow up - Base'!$AC70:$OC70,"&lt;="&amp;10,'Project Follow up - Base'!$AC70:$OC70,"&gt;="&amp;-10,'Project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54">
        <f>IF('Project Follow up - Base'!$N70="",0, COUNTIFS('Project Follow up - Base'!$AC70:$OC70,"&lt;="&amp;10,'Project Follow up - Base'!$AC70:$OC70,"&gt;="&amp;-10,'Project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54">
        <f>IF('Project Follow up - Base'!$N70="",0, COUNTIFS('Project Follow up - Base'!$AC70:$OC70,"&lt;="&amp;10,'Project Follow up - Base'!$AC70:$OC70,"&gt;="&amp;-10,'Project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54">
        <f>IF('Project Follow up - Base'!$N70="",0, COUNTIFS('Project Follow up - Base'!$AC70:$OC70,"&lt;="&amp;10,'Project Follow up - Base'!$AC70:$OC70,"&gt;="&amp;-10,'Project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54">
        <f>IF('Project Follow up - Base'!$N70="",0, COUNTIFS('Project Follow up - Base'!$AC70:$OC70,"&lt;="&amp;10,'Project Follow up - Base'!$AC70:$OC70,"&gt;="&amp;-10,'Project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54">
        <f>IF('Project Follow up - Base'!$N70="",0, COUNTIFS('Project Follow up - Base'!$AC70:$OC70,"&lt;="&amp;10,'Project Follow up - Base'!$AC70:$OC70,"&gt;="&amp;-10,'Project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54">
        <f>IF('Project Follow up - Base'!$N70="",0, COUNTIFS('Project Follow up - Base'!$AC70:$OC70,"&lt;="&amp;10,'Project Follow up - Base'!$AC70:$OC70,"&gt;="&amp;-10,'Project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54">
        <f>IF('Project Follow up - Base'!$N70="",0, COUNTIFS('Project Follow up - Base'!$AC70:$OC70,"&lt;="&amp;10,'Project Follow up - Base'!$AC70:$OC70,"&gt;="&amp;-10,'Project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54">
        <f>IF('Project Follow up - Base'!$N70="",0, COUNTIFS('Project Follow up - Base'!$AC70:$OC70,"&lt;="&amp;10,'Project Follow up - Base'!$AC70:$OC70,"&gt;="&amp;-10,'Project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54">
        <f>IF('Project Follow up - Base'!$N70="",0, COUNTIFS('Project Follow up - Base'!$AC70:$OC70,"&lt;="&amp;10,'Project Follow up - Base'!$AC70:$OC70,"&gt;="&amp;-10,'Project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54">
        <f>IF('Project Follow up - Base'!$N70="",0, COUNTIFS('Project Follow up - Base'!$AC70:$OC70,"&lt;="&amp;10,'Project Follow up - Base'!$AC70:$OC70,"&gt;="&amp;-10,'Project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54">
        <f>IF('Project Follow up - Base'!$N70="",0, COUNTIFS('Project Follow up - Base'!$AC70:$OC70,"&lt;="&amp;10,'Project Follow up - Base'!$AC70:$OC70,"&gt;="&amp;-10,'Project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54">
        <f>IF('Project Follow up - Base'!$N70="",0, COUNTIFS('Project Follow up - Base'!$AC70:$OC70,"&lt;="&amp;10,'Project Follow up - Base'!$AC70:$OC70,"&gt;="&amp;-10,'Project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54">
        <f>IF('Project Follow up - Base'!$N70="",0, COUNTIFS('Project Follow up - Base'!$AC70:$OC70,"&lt;="&amp;10,'Project Follow up - Base'!$AC70:$OC70,"&gt;="&amp;-10,'Project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54">
        <f>IF('Project Follow up - Base'!$N70="",0, COUNTIFS('Project Follow up - Base'!$AC70:$OC70,"&lt;="&amp;10,'Project Follow up - Base'!$AC70:$OC70,"&gt;="&amp;-10,'Project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54">
        <f>IF('Project Follow up - Base'!$N70="",0, COUNTIFS('Project Follow up - Base'!$AC70:$OC70,"&lt;="&amp;10,'Project Follow up - Base'!$AC70:$OC70,"&gt;="&amp;-10,'Project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54">
        <f>IF('Project Follow up - Base'!$N70="",0, COUNTIFS('Project Follow up - Base'!$AC70:$OC70,"&lt;="&amp;10,'Project Follow up - Base'!$AC70:$OC70,"&gt;="&amp;-10,'Project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54">
        <f>IF('Project Follow up - Base'!$N70="",0, COUNTIFS('Project Follow up - Base'!$AC70:$OC70,"&lt;="&amp;10,'Project Follow up - Base'!$AC70:$OC70,"&gt;="&amp;-10,'Project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54">
        <f>IF('Project Follow up - Base'!$N70="",0, COUNTIFS('Project Follow up - Base'!$AC70:$OC70,"&lt;="&amp;10,'Project Follow up - Base'!$AC70:$OC70,"&gt;="&amp;-10,'Project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54">
        <f>IF('Project Follow up - Base'!$N70="",0, COUNTIFS('Project Follow up - Base'!$AC70:$OC70,"&lt;="&amp;10,'Project Follow up - Base'!$AC70:$OC70,"&gt;="&amp;-10,'Project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55" spans="1:38" x14ac:dyDescent="0.2">
      <c r="A55" t="str">
        <f>'Project Follow up - Base'!$B$38</f>
        <v>Design</v>
      </c>
      <c r="B55">
        <f>'Project Follow up - Base'!F71</f>
        <v>0</v>
      </c>
      <c r="C55">
        <f>IF('Project Follow up - Base'!$N71="",0, COUNTIFS('Project Follow up - Base'!$AC71:$OC71,"&lt;="&amp;10,'Project Follow up - Base'!$AC71:$OC71,"&gt;="&amp;-10,'Project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55">
        <f>IF('Project Follow up - Base'!$N71="",0, COUNTIFS('Project Follow up - Base'!$AC71:$OC71,"&lt;="&amp;10,'Project Follow up - Base'!$AC71:$OC71,"&gt;="&amp;-10,'Project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55">
        <f>IF('Project Follow up - Base'!$N71="",0, COUNTIFS('Project Follow up - Base'!$AC71:$OC71,"&lt;="&amp;10,'Project Follow up - Base'!$AC71:$OC71,"&gt;="&amp;-10,'Project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55">
        <f>IF('Project Follow up - Base'!$N71="",0, COUNTIFS('Project Follow up - Base'!$AC71:$OC71,"&lt;="&amp;10,'Project Follow up - Base'!$AC71:$OC71,"&gt;="&amp;-10,'Project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55">
        <f>IF('Project Follow up - Base'!$N71="",0, COUNTIFS('Project Follow up - Base'!$AC71:$OC71,"&lt;="&amp;10,'Project Follow up - Base'!$AC71:$OC71,"&gt;="&amp;-10,'Project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55">
        <f>IF('Project Follow up - Base'!$N71="",0, COUNTIFS('Project Follow up - Base'!$AC71:$OC71,"&lt;="&amp;10,'Project Follow up - Base'!$AC71:$OC71,"&gt;="&amp;-10,'Project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55">
        <f>IF('Project Follow up - Base'!$N71="",0, COUNTIFS('Project Follow up - Base'!$AC71:$OC71,"&lt;="&amp;10,'Project Follow up - Base'!$AC71:$OC71,"&gt;="&amp;-10,'Project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55">
        <f>IF('Project Follow up - Base'!$N71="",0, COUNTIFS('Project Follow up - Base'!$AC71:$OC71,"&lt;="&amp;10,'Project Follow up - Base'!$AC71:$OC71,"&gt;="&amp;-10,'Project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55">
        <f>IF('Project Follow up - Base'!$N71="",0, COUNTIFS('Project Follow up - Base'!$AC71:$OC71,"&lt;="&amp;10,'Project Follow up - Base'!$AC71:$OC71,"&gt;="&amp;-10,'Project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55">
        <f>IF('Project Follow up - Base'!$N71="",0, COUNTIFS('Project Follow up - Base'!$AC71:$OC71,"&lt;="&amp;10,'Project Follow up - Base'!$AC71:$OC71,"&gt;="&amp;-10,'Project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55">
        <f>IF('Project Follow up - Base'!$N71="",0, COUNTIFS('Project Follow up - Base'!$AC71:$OC71,"&lt;="&amp;10,'Project Follow up - Base'!$AC71:$OC71,"&gt;="&amp;-10,'Project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55">
        <f>IF('Project Follow up - Base'!$N71="",0, COUNTIFS('Project Follow up - Base'!$AC71:$OC71,"&lt;="&amp;10,'Project Follow up - Base'!$AC71:$OC71,"&gt;="&amp;-10,'Project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55">
        <f>IF('Project Follow up - Base'!$N71="",0, COUNTIFS('Project Follow up - Base'!$AC71:$OC71,"&lt;="&amp;10,'Project Follow up - Base'!$AC71:$OC71,"&gt;="&amp;-10,'Project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55">
        <f>IF('Project Follow up - Base'!$N71="",0, COUNTIFS('Project Follow up - Base'!$AC71:$OC71,"&lt;="&amp;10,'Project Follow up - Base'!$AC71:$OC71,"&gt;="&amp;-10,'Project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55">
        <f>IF('Project Follow up - Base'!$N71="",0, COUNTIFS('Project Follow up - Base'!$AC71:$OC71,"&lt;="&amp;10,'Project Follow up - Base'!$AC71:$OC71,"&gt;="&amp;-10,'Project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55">
        <f>IF('Project Follow up - Base'!$N71="",0, COUNTIFS('Project Follow up - Base'!$AC71:$OC71,"&lt;="&amp;10,'Project Follow up - Base'!$AC71:$OC71,"&gt;="&amp;-10,'Project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55">
        <f>IF('Project Follow up - Base'!$N71="",0, COUNTIFS('Project Follow up - Base'!$AC71:$OC71,"&lt;="&amp;10,'Project Follow up - Base'!$AC71:$OC71,"&gt;="&amp;-10,'Project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55">
        <f>IF('Project Follow up - Base'!$N71="",0, COUNTIFS('Project Follow up - Base'!$AC71:$OC71,"&lt;="&amp;10,'Project Follow up - Base'!$AC71:$OC71,"&gt;="&amp;-10,'Project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55">
        <f>IF('Project Follow up - Base'!$N71="",0, COUNTIFS('Project Follow up - Base'!$AC71:$OC71,"&lt;="&amp;10,'Project Follow up - Base'!$AC71:$OC71,"&gt;="&amp;-10,'Project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55">
        <f>IF('Project Follow up - Base'!$N71="",0, COUNTIFS('Project Follow up - Base'!$AC71:$OC71,"&lt;="&amp;10,'Project Follow up - Base'!$AC71:$OC71,"&gt;="&amp;-10,'Project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55">
        <f>IF('Project Follow up - Base'!$N71="",0, COUNTIFS('Project Follow up - Base'!$AC71:$OC71,"&lt;="&amp;10,'Project Follow up - Base'!$AC71:$OC71,"&gt;="&amp;-10,'Project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55">
        <f>IF('Project Follow up - Base'!$N71="",0, COUNTIFS('Project Follow up - Base'!$AC71:$OC71,"&lt;="&amp;10,'Project Follow up - Base'!$AC71:$OC71,"&gt;="&amp;-10,'Project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55">
        <f>IF('Project Follow up - Base'!$N71="",0, COUNTIFS('Project Follow up - Base'!$AC71:$OC71,"&lt;="&amp;10,'Project Follow up - Base'!$AC71:$OC71,"&gt;="&amp;-10,'Project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55">
        <f>IF('Project Follow up - Base'!$N71="",0, COUNTIFS('Project Follow up - Base'!$AC71:$OC71,"&lt;="&amp;10,'Project Follow up - Base'!$AC71:$OC71,"&gt;="&amp;-10,'Project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55">
        <f>IF('Project Follow up - Base'!$N71="",0, COUNTIFS('Project Follow up - Base'!$AC71:$OC71,"&lt;="&amp;10,'Project Follow up - Base'!$AC71:$OC71,"&gt;="&amp;-10,'Project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55">
        <f>IF('Project Follow up - Base'!$N71="",0, COUNTIFS('Project Follow up - Base'!$AC71:$OC71,"&lt;="&amp;10,'Project Follow up - Base'!$AC71:$OC71,"&gt;="&amp;-10,'Project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55">
        <f>IF('Project Follow up - Base'!$N71="",0, COUNTIFS('Project Follow up - Base'!$AC71:$OC71,"&lt;="&amp;10,'Project Follow up - Base'!$AC71:$OC71,"&gt;="&amp;-10,'Project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55">
        <f>IF('Project Follow up - Base'!$N71="",0, COUNTIFS('Project Follow up - Base'!$AC71:$OC71,"&lt;="&amp;10,'Project Follow up - Base'!$AC71:$OC71,"&gt;="&amp;-10,'Project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55">
        <f>IF('Project Follow up - Base'!$N71="",0, COUNTIFS('Project Follow up - Base'!$AC71:$OC71,"&lt;="&amp;10,'Project Follow up - Base'!$AC71:$OC71,"&gt;="&amp;-10,'Project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55">
        <f>IF('Project Follow up - Base'!$N71="",0, COUNTIFS('Project Follow up - Base'!$AC71:$OC71,"&lt;="&amp;10,'Project Follow up - Base'!$AC71:$OC71,"&gt;="&amp;-10,'Project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55">
        <f>IF('Project Follow up - Base'!$N71="",0, COUNTIFS('Project Follow up - Base'!$AC71:$OC71,"&lt;="&amp;10,'Project Follow up - Base'!$AC71:$OC71,"&gt;="&amp;-10,'Project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55">
        <f>IF('Project Follow up - Base'!$N71="",0, COUNTIFS('Project Follow up - Base'!$AC71:$OC71,"&lt;="&amp;10,'Project Follow up - Base'!$AC71:$OC71,"&gt;="&amp;-10,'Project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55">
        <f>IF('Project Follow up - Base'!$N71="",0, COUNTIFS('Project Follow up - Base'!$AC71:$OC71,"&lt;="&amp;10,'Project Follow up - Base'!$AC71:$OC71,"&gt;="&amp;-10,'Project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55">
        <f>IF('Project Follow up - Base'!$N71="",0, COUNTIFS('Project Follow up - Base'!$AC71:$OC71,"&lt;="&amp;10,'Project Follow up - Base'!$AC71:$OC71,"&gt;="&amp;-10,'Project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55">
        <f>IF('Project Follow up - Base'!$N71="",0, COUNTIFS('Project Follow up - Base'!$AC71:$OC71,"&lt;="&amp;10,'Project Follow up - Base'!$AC71:$OC71,"&gt;="&amp;-10,'Project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55">
        <f>IF('Project Follow up - Base'!$N71="",0, COUNTIFS('Project Follow up - Base'!$AC71:$OC71,"&lt;="&amp;10,'Project Follow up - Base'!$AC71:$OC71,"&gt;="&amp;-10,'Project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56" spans="1:38" x14ac:dyDescent="0.2">
      <c r="A56" t="str">
        <f>'Project Follow up - Base'!$B$38</f>
        <v>Design</v>
      </c>
      <c r="B56">
        <f>'Project Follow up - Base'!F72</f>
        <v>0</v>
      </c>
      <c r="C56">
        <f>IF('Project Follow up - Base'!$N72="",0, COUNTIFS('Project Follow up - Base'!$AC72:$OC72,"&lt;="&amp;10,'Project Follow up - Base'!$AC72:$OC72,"&gt;="&amp;-10,'Project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56">
        <f>IF('Project Follow up - Base'!$N72="",0, COUNTIFS('Project Follow up - Base'!$AC72:$OC72,"&lt;="&amp;10,'Project Follow up - Base'!$AC72:$OC72,"&gt;="&amp;-10,'Project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56">
        <f>IF('Project Follow up - Base'!$N72="",0, COUNTIFS('Project Follow up - Base'!$AC72:$OC72,"&lt;="&amp;10,'Project Follow up - Base'!$AC72:$OC72,"&gt;="&amp;-10,'Project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56">
        <f>IF('Project Follow up - Base'!$N72="",0, COUNTIFS('Project Follow up - Base'!$AC72:$OC72,"&lt;="&amp;10,'Project Follow up - Base'!$AC72:$OC72,"&gt;="&amp;-10,'Project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56">
        <f>IF('Project Follow up - Base'!$N72="",0, COUNTIFS('Project Follow up - Base'!$AC72:$OC72,"&lt;="&amp;10,'Project Follow up - Base'!$AC72:$OC72,"&gt;="&amp;-10,'Project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56">
        <f>IF('Project Follow up - Base'!$N72="",0, COUNTIFS('Project Follow up - Base'!$AC72:$OC72,"&lt;="&amp;10,'Project Follow up - Base'!$AC72:$OC72,"&gt;="&amp;-10,'Project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56">
        <f>IF('Project Follow up - Base'!$N72="",0, COUNTIFS('Project Follow up - Base'!$AC72:$OC72,"&lt;="&amp;10,'Project Follow up - Base'!$AC72:$OC72,"&gt;="&amp;-10,'Project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56">
        <f>IF('Project Follow up - Base'!$N72="",0, COUNTIFS('Project Follow up - Base'!$AC72:$OC72,"&lt;="&amp;10,'Project Follow up - Base'!$AC72:$OC72,"&gt;="&amp;-10,'Project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56">
        <f>IF('Project Follow up - Base'!$N72="",0, COUNTIFS('Project Follow up - Base'!$AC72:$OC72,"&lt;="&amp;10,'Project Follow up - Base'!$AC72:$OC72,"&gt;="&amp;-10,'Project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56">
        <f>IF('Project Follow up - Base'!$N72="",0, COUNTIFS('Project Follow up - Base'!$AC72:$OC72,"&lt;="&amp;10,'Project Follow up - Base'!$AC72:$OC72,"&gt;="&amp;-10,'Project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56">
        <f>IF('Project Follow up - Base'!$N72="",0, COUNTIFS('Project Follow up - Base'!$AC72:$OC72,"&lt;="&amp;10,'Project Follow up - Base'!$AC72:$OC72,"&gt;="&amp;-10,'Project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56">
        <f>IF('Project Follow up - Base'!$N72="",0, COUNTIFS('Project Follow up - Base'!$AC72:$OC72,"&lt;="&amp;10,'Project Follow up - Base'!$AC72:$OC72,"&gt;="&amp;-10,'Project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56">
        <f>IF('Project Follow up - Base'!$N72="",0, COUNTIFS('Project Follow up - Base'!$AC72:$OC72,"&lt;="&amp;10,'Project Follow up - Base'!$AC72:$OC72,"&gt;="&amp;-10,'Project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56">
        <f>IF('Project Follow up - Base'!$N72="",0, COUNTIFS('Project Follow up - Base'!$AC72:$OC72,"&lt;="&amp;10,'Project Follow up - Base'!$AC72:$OC72,"&gt;="&amp;-10,'Project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56">
        <f>IF('Project Follow up - Base'!$N72="",0, COUNTIFS('Project Follow up - Base'!$AC72:$OC72,"&lt;="&amp;10,'Project Follow up - Base'!$AC72:$OC72,"&gt;="&amp;-10,'Project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56">
        <f>IF('Project Follow up - Base'!$N72="",0, COUNTIFS('Project Follow up - Base'!$AC72:$OC72,"&lt;="&amp;10,'Project Follow up - Base'!$AC72:$OC72,"&gt;="&amp;-10,'Project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56">
        <f>IF('Project Follow up - Base'!$N72="",0, COUNTIFS('Project Follow up - Base'!$AC72:$OC72,"&lt;="&amp;10,'Project Follow up - Base'!$AC72:$OC72,"&gt;="&amp;-10,'Project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56">
        <f>IF('Project Follow up - Base'!$N72="",0, COUNTIFS('Project Follow up - Base'!$AC72:$OC72,"&lt;="&amp;10,'Project Follow up - Base'!$AC72:$OC72,"&gt;="&amp;-10,'Project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56">
        <f>IF('Project Follow up - Base'!$N72="",0, COUNTIFS('Project Follow up - Base'!$AC72:$OC72,"&lt;="&amp;10,'Project Follow up - Base'!$AC72:$OC72,"&gt;="&amp;-10,'Project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56">
        <f>IF('Project Follow up - Base'!$N72="",0, COUNTIFS('Project Follow up - Base'!$AC72:$OC72,"&lt;="&amp;10,'Project Follow up - Base'!$AC72:$OC72,"&gt;="&amp;-10,'Project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56">
        <f>IF('Project Follow up - Base'!$N72="",0, COUNTIFS('Project Follow up - Base'!$AC72:$OC72,"&lt;="&amp;10,'Project Follow up - Base'!$AC72:$OC72,"&gt;="&amp;-10,'Project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56">
        <f>IF('Project Follow up - Base'!$N72="",0, COUNTIFS('Project Follow up - Base'!$AC72:$OC72,"&lt;="&amp;10,'Project Follow up - Base'!$AC72:$OC72,"&gt;="&amp;-10,'Project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56">
        <f>IF('Project Follow up - Base'!$N72="",0, COUNTIFS('Project Follow up - Base'!$AC72:$OC72,"&lt;="&amp;10,'Project Follow up - Base'!$AC72:$OC72,"&gt;="&amp;-10,'Project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56">
        <f>IF('Project Follow up - Base'!$N72="",0, COUNTIFS('Project Follow up - Base'!$AC72:$OC72,"&lt;="&amp;10,'Project Follow up - Base'!$AC72:$OC72,"&gt;="&amp;-10,'Project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56">
        <f>IF('Project Follow up - Base'!$N72="",0, COUNTIFS('Project Follow up - Base'!$AC72:$OC72,"&lt;="&amp;10,'Project Follow up - Base'!$AC72:$OC72,"&gt;="&amp;-10,'Project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56">
        <f>IF('Project Follow up - Base'!$N72="",0, COUNTIFS('Project Follow up - Base'!$AC72:$OC72,"&lt;="&amp;10,'Project Follow up - Base'!$AC72:$OC72,"&gt;="&amp;-10,'Project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56">
        <f>IF('Project Follow up - Base'!$N72="",0, COUNTIFS('Project Follow up - Base'!$AC72:$OC72,"&lt;="&amp;10,'Project Follow up - Base'!$AC72:$OC72,"&gt;="&amp;-10,'Project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56">
        <f>IF('Project Follow up - Base'!$N72="",0, COUNTIFS('Project Follow up - Base'!$AC72:$OC72,"&lt;="&amp;10,'Project Follow up - Base'!$AC72:$OC72,"&gt;="&amp;-10,'Project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56">
        <f>IF('Project Follow up - Base'!$N72="",0, COUNTIFS('Project Follow up - Base'!$AC72:$OC72,"&lt;="&amp;10,'Project Follow up - Base'!$AC72:$OC72,"&gt;="&amp;-10,'Project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56">
        <f>IF('Project Follow up - Base'!$N72="",0, COUNTIFS('Project Follow up - Base'!$AC72:$OC72,"&lt;="&amp;10,'Project Follow up - Base'!$AC72:$OC72,"&gt;="&amp;-10,'Project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56">
        <f>IF('Project Follow up - Base'!$N72="",0, COUNTIFS('Project Follow up - Base'!$AC72:$OC72,"&lt;="&amp;10,'Project Follow up - Base'!$AC72:$OC72,"&gt;="&amp;-10,'Project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56">
        <f>IF('Project Follow up - Base'!$N72="",0, COUNTIFS('Project Follow up - Base'!$AC72:$OC72,"&lt;="&amp;10,'Project Follow up - Base'!$AC72:$OC72,"&gt;="&amp;-10,'Project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56">
        <f>IF('Project Follow up - Base'!$N72="",0, COUNTIFS('Project Follow up - Base'!$AC72:$OC72,"&lt;="&amp;10,'Project Follow up - Base'!$AC72:$OC72,"&gt;="&amp;-10,'Project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56">
        <f>IF('Project Follow up - Base'!$N72="",0, COUNTIFS('Project Follow up - Base'!$AC72:$OC72,"&lt;="&amp;10,'Project Follow up - Base'!$AC72:$OC72,"&gt;="&amp;-10,'Project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56">
        <f>IF('Project Follow up - Base'!$N72="",0, COUNTIFS('Project Follow up - Base'!$AC72:$OC72,"&lt;="&amp;10,'Project Follow up - Base'!$AC72:$OC72,"&gt;="&amp;-10,'Project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56">
        <f>IF('Project Follow up - Base'!$N72="",0, COUNTIFS('Project Follow up - Base'!$AC72:$OC72,"&lt;="&amp;10,'Project Follow up - Base'!$AC72:$OC72,"&gt;="&amp;-10,'Project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61" spans="1:38" x14ac:dyDescent="0.2">
      <c r="A61" t="str">
        <f>'Project Follow up - Base'!$B$74</f>
        <v>Technical</v>
      </c>
      <c r="B61" t="str">
        <f>'Project Follow up - Base'!F77</f>
        <v>Egypt</v>
      </c>
      <c r="C61">
        <f ca="1">IF('Project Follow up - Base'!$N77="",0, COUNTIFS('Project Follow up - Base'!$AC77:$OC77,"&lt;="&amp;10,'Project Follow up - Base'!$AC77:$OC77,"&gt;="&amp;-10,'Project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61">
        <f ca="1">IF('Project Follow up - Base'!$N77="",0, COUNTIFS('Project Follow up - Base'!$AC77:$OC77,"&lt;="&amp;10,'Project Follow up - Base'!$AC77:$OC77,"&gt;="&amp;-10,'Project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61">
        <f ca="1">IF('Project Follow up - Base'!$N77="",0, COUNTIFS('Project Follow up - Base'!$AC77:$OC77,"&lt;="&amp;10,'Project Follow up - Base'!$AC77:$OC77,"&gt;="&amp;-10,'Project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61">
        <f ca="1">IF('Project Follow up - Base'!$N77="",0, COUNTIFS('Project Follow up - Base'!$AC77:$OC77,"&lt;="&amp;10,'Project Follow up - Base'!$AC77:$OC77,"&gt;="&amp;-10,'Project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61">
        <f ca="1">IF('Project Follow up - Base'!$N77="",0, COUNTIFS('Project Follow up - Base'!$AC77:$OC77,"&lt;="&amp;10,'Project Follow up - Base'!$AC77:$OC77,"&gt;="&amp;-10,'Project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61">
        <f ca="1">IF('Project Follow up - Base'!$N77="",0, COUNTIFS('Project Follow up - Base'!$AC77:$OC77,"&lt;="&amp;10,'Project Follow up - Base'!$AC77:$OC77,"&gt;="&amp;-10,'Project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61">
        <f ca="1">IF('Project Follow up - Base'!$N77="",0, COUNTIFS('Project Follow up - Base'!$AC77:$OC77,"&lt;="&amp;10,'Project Follow up - Base'!$AC77:$OC77,"&gt;="&amp;-10,'Project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21</v>
      </c>
      <c r="J61">
        <f ca="1">IF('Project Follow up - Base'!$N77="",0, COUNTIFS('Project Follow up - Base'!$AC77:$OC77,"&lt;="&amp;10,'Project Follow up - Base'!$AC77:$OC77,"&gt;="&amp;-10,'Project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61">
        <f ca="1">IF('Project Follow up - Base'!$N77="",0, COUNTIFS('Project Follow up - Base'!$AC77:$OC77,"&lt;="&amp;10,'Project Follow up - Base'!$AC77:$OC77,"&gt;="&amp;-10,'Project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61">
        <f ca="1">IF('Project Follow up - Base'!$N77="",0, COUNTIFS('Project Follow up - Base'!$AC77:$OC77,"&lt;="&amp;10,'Project Follow up - Base'!$AC77:$OC77,"&gt;="&amp;-10,'Project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61">
        <f ca="1">IF('Project Follow up - Base'!$N77="",0, COUNTIFS('Project Follow up - Base'!$AC77:$OC77,"&lt;="&amp;10,'Project Follow up - Base'!$AC77:$OC77,"&gt;="&amp;-10,'Project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61">
        <f ca="1">IF('Project Follow up - Base'!$N77="",0, COUNTIFS('Project Follow up - Base'!$AC77:$OC77,"&lt;="&amp;10,'Project Follow up - Base'!$AC77:$OC77,"&gt;="&amp;-10,'Project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61">
        <f ca="1">IF('Project Follow up - Base'!$N77="",0, COUNTIFS('Project Follow up - Base'!$AC77:$OC77,"&lt;="&amp;10,'Project Follow up - Base'!$AC77:$OC77,"&gt;="&amp;-10,'Project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61">
        <f ca="1">IF('Project Follow up - Base'!$N77="",0, COUNTIFS('Project Follow up - Base'!$AC77:$OC77,"&lt;="&amp;10,'Project Follow up - Base'!$AC77:$OC77,"&gt;="&amp;-10,'Project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61">
        <f ca="1">IF('Project Follow up - Base'!$N77="",0, COUNTIFS('Project Follow up - Base'!$AC77:$OC77,"&lt;="&amp;10,'Project Follow up - Base'!$AC77:$OC77,"&gt;="&amp;-10,'Project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61">
        <f ca="1">IF('Project Follow up - Base'!$N77="",0, COUNTIFS('Project Follow up - Base'!$AC77:$OC77,"&lt;="&amp;10,'Project Follow up - Base'!$AC77:$OC77,"&gt;="&amp;-10,'Project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61">
        <f ca="1">IF('Project Follow up - Base'!$N77="",0, COUNTIFS('Project Follow up - Base'!$AC77:$OC77,"&lt;="&amp;10,'Project Follow up - Base'!$AC77:$OC77,"&gt;="&amp;-10,'Project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61">
        <f ca="1">IF('Project Follow up - Base'!$N77="",0, COUNTIFS('Project Follow up - Base'!$AC77:$OC77,"&lt;="&amp;10,'Project Follow up - Base'!$AC77:$OC77,"&gt;="&amp;-10,'Project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61">
        <f ca="1">IF('Project Follow up - Base'!$N77="",0, COUNTIFS('Project Follow up - Base'!$AC77:$OC77,"&lt;="&amp;10,'Project Follow up - Base'!$AC77:$OC77,"&gt;="&amp;-10,'Project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61">
        <f ca="1">IF('Project Follow up - Base'!$N77="",0, COUNTIFS('Project Follow up - Base'!$AC77:$OC77,"&lt;="&amp;10,'Project Follow up - Base'!$AC77:$OC77,"&gt;="&amp;-10,'Project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61">
        <f ca="1">IF('Project Follow up - Base'!$N77="",0, COUNTIFS('Project Follow up - Base'!$AC77:$OC77,"&lt;="&amp;10,'Project Follow up - Base'!$AC77:$OC77,"&gt;="&amp;-10,'Project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61">
        <f ca="1">IF('Project Follow up - Base'!$N77="",0, COUNTIFS('Project Follow up - Base'!$AC77:$OC77,"&lt;="&amp;10,'Project Follow up - Base'!$AC77:$OC77,"&gt;="&amp;-10,'Project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61">
        <f ca="1">IF('Project Follow up - Base'!$N77="",0, COUNTIFS('Project Follow up - Base'!$AC77:$OC77,"&lt;="&amp;10,'Project Follow up - Base'!$AC77:$OC77,"&gt;="&amp;-10,'Project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61">
        <f ca="1">IF('Project Follow up - Base'!$N77="",0, COUNTIFS('Project Follow up - Base'!$AC77:$OC77,"&lt;="&amp;10,'Project Follow up - Base'!$AC77:$OC77,"&gt;="&amp;-10,'Project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61">
        <f ca="1">IF('Project Follow up - Base'!$N77="",0, COUNTIFS('Project Follow up - Base'!$AC77:$OC77,"&lt;="&amp;10,'Project Follow up - Base'!$AC77:$OC77,"&gt;="&amp;-10,'Project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61">
        <f ca="1">IF('Project Follow up - Base'!$N77="",0, COUNTIFS('Project Follow up - Base'!$AC77:$OC77,"&lt;="&amp;10,'Project Follow up - Base'!$AC77:$OC77,"&gt;="&amp;-10,'Project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61">
        <f ca="1">IF('Project Follow up - Base'!$N77="",0, COUNTIFS('Project Follow up - Base'!$AC77:$OC77,"&lt;="&amp;10,'Project Follow up - Base'!$AC77:$OC77,"&gt;="&amp;-10,'Project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61">
        <f ca="1">IF('Project Follow up - Base'!$N77="",0, COUNTIFS('Project Follow up - Base'!$AC77:$OC77,"&lt;="&amp;10,'Project Follow up - Base'!$AC77:$OC77,"&gt;="&amp;-10,'Project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61">
        <f ca="1">IF('Project Follow up - Base'!$N77="",0, COUNTIFS('Project Follow up - Base'!$AC77:$OC77,"&lt;="&amp;10,'Project Follow up - Base'!$AC77:$OC77,"&gt;="&amp;-10,'Project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61">
        <f ca="1">IF('Project Follow up - Base'!$N77="",0, COUNTIFS('Project Follow up - Base'!$AC77:$OC77,"&lt;="&amp;10,'Project Follow up - Base'!$AC77:$OC77,"&gt;="&amp;-10,'Project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61">
        <f ca="1">IF('Project Follow up - Base'!$N77="",0, COUNTIFS('Project Follow up - Base'!$AC77:$OC77,"&lt;="&amp;10,'Project Follow up - Base'!$AC77:$OC77,"&gt;="&amp;-10,'Project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61">
        <f ca="1">IF('Project Follow up - Base'!$N77="",0, COUNTIFS('Project Follow up - Base'!$AC77:$OC77,"&lt;="&amp;10,'Project Follow up - Base'!$AC77:$OC77,"&gt;="&amp;-10,'Project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61">
        <f ca="1">IF('Project Follow up - Base'!$N77="",0, COUNTIFS('Project Follow up - Base'!$AC77:$OC77,"&lt;="&amp;10,'Project Follow up - Base'!$AC77:$OC77,"&gt;="&amp;-10,'Project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61">
        <f ca="1">IF('Project Follow up - Base'!$N77="",0, COUNTIFS('Project Follow up - Base'!$AC77:$OC77,"&lt;="&amp;10,'Project Follow up - Base'!$AC77:$OC77,"&gt;="&amp;-10,'Project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61">
        <f ca="1">IF('Project Follow up - Base'!$N77="",0, COUNTIFS('Project Follow up - Base'!$AC77:$OC77,"&lt;="&amp;10,'Project Follow up - Base'!$AC77:$OC77,"&gt;="&amp;-10,'Project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61">
        <f ca="1">IF('Project Follow up - Base'!$N77="",0, COUNTIFS('Project Follow up - Base'!$AC77:$OC77,"&lt;="&amp;10,'Project Follow up - Base'!$AC77:$OC77,"&gt;="&amp;-10,'Project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62" spans="1:38" x14ac:dyDescent="0.2">
      <c r="A62" t="str">
        <f>'Project Follow up - Base'!$B$74</f>
        <v>Technical</v>
      </c>
      <c r="B62" t="str">
        <f>'Project Follow up - Base'!F78</f>
        <v>Abdulmahsen Madhi</v>
      </c>
      <c r="C62">
        <f ca="1">IF('Project Follow up - Base'!$N78="",0, COUNTIFS('Project Follow up - Base'!$AC78:$OC78,"&lt;="&amp;10,'Project Follow up - Base'!$AC78:$OC78,"&gt;="&amp;-10,'Project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62">
        <f ca="1">IF('Project Follow up - Base'!$N78="",0, COUNTIFS('Project Follow up - Base'!$AC78:$OC78,"&lt;="&amp;10,'Project Follow up - Base'!$AC78:$OC78,"&gt;="&amp;-10,'Project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62">
        <f ca="1">IF('Project Follow up - Base'!$N78="",0, COUNTIFS('Project Follow up - Base'!$AC78:$OC78,"&lt;="&amp;10,'Project Follow up - Base'!$AC78:$OC78,"&gt;="&amp;-10,'Project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62">
        <f ca="1">IF('Project Follow up - Base'!$N78="",0, COUNTIFS('Project Follow up - Base'!$AC78:$OC78,"&lt;="&amp;10,'Project Follow up - Base'!$AC78:$OC78,"&gt;="&amp;-10,'Project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62">
        <f ca="1">IF('Project Follow up - Base'!$N78="",0, COUNTIFS('Project Follow up - Base'!$AC78:$OC78,"&lt;="&amp;10,'Project Follow up - Base'!$AC78:$OC78,"&gt;="&amp;-10,'Project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62">
        <f ca="1">IF('Project Follow up - Base'!$N78="",0, COUNTIFS('Project Follow up - Base'!$AC78:$OC78,"&lt;="&amp;10,'Project Follow up - Base'!$AC78:$OC78,"&gt;="&amp;-10,'Project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62">
        <f ca="1">IF('Project Follow up - Base'!$N78="",0, COUNTIFS('Project Follow up - Base'!$AC78:$OC78,"&lt;="&amp;10,'Project Follow up - Base'!$AC78:$OC78,"&gt;="&amp;-10,'Project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62">
        <f ca="1">IF('Project Follow up - Base'!$N78="",0, COUNTIFS('Project Follow up - Base'!$AC78:$OC78,"&lt;="&amp;10,'Project Follow up - Base'!$AC78:$OC78,"&gt;="&amp;-10,'Project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62">
        <f ca="1">IF('Project Follow up - Base'!$N78="",0, COUNTIFS('Project Follow up - Base'!$AC78:$OC78,"&lt;="&amp;10,'Project Follow up - Base'!$AC78:$OC78,"&gt;="&amp;-10,'Project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10</v>
      </c>
      <c r="L62">
        <f ca="1">IF('Project Follow up - Base'!$N78="",0, COUNTIFS('Project Follow up - Base'!$AC78:$OC78,"&lt;="&amp;10,'Project Follow up - Base'!$AC78:$OC78,"&gt;="&amp;-10,'Project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62">
        <f ca="1">IF('Project Follow up - Base'!$N78="",0, COUNTIFS('Project Follow up - Base'!$AC78:$OC78,"&lt;="&amp;10,'Project Follow up - Base'!$AC78:$OC78,"&gt;="&amp;-10,'Project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62">
        <f ca="1">IF('Project Follow up - Base'!$N78="",0, COUNTIFS('Project Follow up - Base'!$AC78:$OC78,"&lt;="&amp;10,'Project Follow up - Base'!$AC78:$OC78,"&gt;="&amp;-10,'Project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62">
        <f ca="1">IF('Project Follow up - Base'!$N78="",0, COUNTIFS('Project Follow up - Base'!$AC78:$OC78,"&lt;="&amp;10,'Project Follow up - Base'!$AC78:$OC78,"&gt;="&amp;-10,'Project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62">
        <f ca="1">IF('Project Follow up - Base'!$N78="",0, COUNTIFS('Project Follow up - Base'!$AC78:$OC78,"&lt;="&amp;10,'Project Follow up - Base'!$AC78:$OC78,"&gt;="&amp;-10,'Project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62">
        <f ca="1">IF('Project Follow up - Base'!$N78="",0, COUNTIFS('Project Follow up - Base'!$AC78:$OC78,"&lt;="&amp;10,'Project Follow up - Base'!$AC78:$OC78,"&gt;="&amp;-10,'Project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62">
        <f ca="1">IF('Project Follow up - Base'!$N78="",0, COUNTIFS('Project Follow up - Base'!$AC78:$OC78,"&lt;="&amp;10,'Project Follow up - Base'!$AC78:$OC78,"&gt;="&amp;-10,'Project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62">
        <f ca="1">IF('Project Follow up - Base'!$N78="",0, COUNTIFS('Project Follow up - Base'!$AC78:$OC78,"&lt;="&amp;10,'Project Follow up - Base'!$AC78:$OC78,"&gt;="&amp;-10,'Project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62">
        <f ca="1">IF('Project Follow up - Base'!$N78="",0, COUNTIFS('Project Follow up - Base'!$AC78:$OC78,"&lt;="&amp;10,'Project Follow up - Base'!$AC78:$OC78,"&gt;="&amp;-10,'Project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62">
        <f ca="1">IF('Project Follow up - Base'!$N78="",0, COUNTIFS('Project Follow up - Base'!$AC78:$OC78,"&lt;="&amp;10,'Project Follow up - Base'!$AC78:$OC78,"&gt;="&amp;-10,'Project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62">
        <f ca="1">IF('Project Follow up - Base'!$N78="",0, COUNTIFS('Project Follow up - Base'!$AC78:$OC78,"&lt;="&amp;10,'Project Follow up - Base'!$AC78:$OC78,"&gt;="&amp;-10,'Project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62">
        <f ca="1">IF('Project Follow up - Base'!$N78="",0, COUNTIFS('Project Follow up - Base'!$AC78:$OC78,"&lt;="&amp;10,'Project Follow up - Base'!$AC78:$OC78,"&gt;="&amp;-10,'Project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62">
        <f ca="1">IF('Project Follow up - Base'!$N78="",0, COUNTIFS('Project Follow up - Base'!$AC78:$OC78,"&lt;="&amp;10,'Project Follow up - Base'!$AC78:$OC78,"&gt;="&amp;-10,'Project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62">
        <f ca="1">IF('Project Follow up - Base'!$N78="",0, COUNTIFS('Project Follow up - Base'!$AC78:$OC78,"&lt;="&amp;10,'Project Follow up - Base'!$AC78:$OC78,"&gt;="&amp;-10,'Project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62">
        <f ca="1">IF('Project Follow up - Base'!$N78="",0, COUNTIFS('Project Follow up - Base'!$AC78:$OC78,"&lt;="&amp;10,'Project Follow up - Base'!$AC78:$OC78,"&gt;="&amp;-10,'Project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62">
        <f ca="1">IF('Project Follow up - Base'!$N78="",0, COUNTIFS('Project Follow up - Base'!$AC78:$OC78,"&lt;="&amp;10,'Project Follow up - Base'!$AC78:$OC78,"&gt;="&amp;-10,'Project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62">
        <f ca="1">IF('Project Follow up - Base'!$N78="",0, COUNTIFS('Project Follow up - Base'!$AC78:$OC78,"&lt;="&amp;10,'Project Follow up - Base'!$AC78:$OC78,"&gt;="&amp;-10,'Project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62">
        <f ca="1">IF('Project Follow up - Base'!$N78="",0, COUNTIFS('Project Follow up - Base'!$AC78:$OC78,"&lt;="&amp;10,'Project Follow up - Base'!$AC78:$OC78,"&gt;="&amp;-10,'Project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62">
        <f ca="1">IF('Project Follow up - Base'!$N78="",0, COUNTIFS('Project Follow up - Base'!$AC78:$OC78,"&lt;="&amp;10,'Project Follow up - Base'!$AC78:$OC78,"&gt;="&amp;-10,'Project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62">
        <f ca="1">IF('Project Follow up - Base'!$N78="",0, COUNTIFS('Project Follow up - Base'!$AC78:$OC78,"&lt;="&amp;10,'Project Follow up - Base'!$AC78:$OC78,"&gt;="&amp;-10,'Project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62">
        <f ca="1">IF('Project Follow up - Base'!$N78="",0, COUNTIFS('Project Follow up - Base'!$AC78:$OC78,"&lt;="&amp;10,'Project Follow up - Base'!$AC78:$OC78,"&gt;="&amp;-10,'Project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62">
        <f ca="1">IF('Project Follow up - Base'!$N78="",0, COUNTIFS('Project Follow up - Base'!$AC78:$OC78,"&lt;="&amp;10,'Project Follow up - Base'!$AC78:$OC78,"&gt;="&amp;-10,'Project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62">
        <f ca="1">IF('Project Follow up - Base'!$N78="",0, COUNTIFS('Project Follow up - Base'!$AC78:$OC78,"&lt;="&amp;10,'Project Follow up - Base'!$AC78:$OC78,"&gt;="&amp;-10,'Project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62">
        <f ca="1">IF('Project Follow up - Base'!$N78="",0, COUNTIFS('Project Follow up - Base'!$AC78:$OC78,"&lt;="&amp;10,'Project Follow up - Base'!$AC78:$OC78,"&gt;="&amp;-10,'Project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62">
        <f ca="1">IF('Project Follow up - Base'!$N78="",0, COUNTIFS('Project Follow up - Base'!$AC78:$OC78,"&lt;="&amp;10,'Project Follow up - Base'!$AC78:$OC78,"&gt;="&amp;-10,'Project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62">
        <f ca="1">IF('Project Follow up - Base'!$N78="",0, COUNTIFS('Project Follow up - Base'!$AC78:$OC78,"&lt;="&amp;10,'Project Follow up - Base'!$AC78:$OC78,"&gt;="&amp;-10,'Project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62">
        <f ca="1">IF('Project Follow up - Base'!$N78="",0, COUNTIFS('Project Follow up - Base'!$AC78:$OC78,"&lt;="&amp;10,'Project Follow up - Base'!$AC78:$OC78,"&gt;="&amp;-10,'Project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63" spans="1:38" x14ac:dyDescent="0.2">
      <c r="A63" t="str">
        <f>'Project Follow up - Base'!$B$74</f>
        <v>Technical</v>
      </c>
      <c r="B63" t="str">
        <f>'Project Follow up - Base'!F79</f>
        <v>Jayson Bautista</v>
      </c>
      <c r="C63">
        <f ca="1">IF('Project Follow up - Base'!$N79="",0, COUNTIFS('Project Follow up - Base'!$AC79:$OC79,"&lt;="&amp;10,'Project Follow up - Base'!$AC79:$OC79,"&gt;="&amp;-10,'Project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63">
        <f ca="1">IF('Project Follow up - Base'!$N79="",0, COUNTIFS('Project Follow up - Base'!$AC79:$OC79,"&lt;="&amp;10,'Project Follow up - Base'!$AC79:$OC79,"&gt;="&amp;-10,'Project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63">
        <f ca="1">IF('Project Follow up - Base'!$N79="",0, COUNTIFS('Project Follow up - Base'!$AC79:$OC79,"&lt;="&amp;10,'Project Follow up - Base'!$AC79:$OC79,"&gt;="&amp;-10,'Project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63">
        <f ca="1">IF('Project Follow up - Base'!$N79="",0, COUNTIFS('Project Follow up - Base'!$AC79:$OC79,"&lt;="&amp;10,'Project Follow up - Base'!$AC79:$OC79,"&gt;="&amp;-10,'Project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63">
        <f ca="1">IF('Project Follow up - Base'!$N79="",0, COUNTIFS('Project Follow up - Base'!$AC79:$OC79,"&lt;="&amp;10,'Project Follow up - Base'!$AC79:$OC79,"&gt;="&amp;-10,'Project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63">
        <f ca="1">IF('Project Follow up - Base'!$N79="",0, COUNTIFS('Project Follow up - Base'!$AC79:$OC79,"&lt;="&amp;10,'Project Follow up - Base'!$AC79:$OC79,"&gt;="&amp;-10,'Project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63">
        <f ca="1">IF('Project Follow up - Base'!$N79="",0, COUNTIFS('Project Follow up - Base'!$AC79:$OC79,"&lt;="&amp;10,'Project Follow up - Base'!$AC79:$OC79,"&gt;="&amp;-10,'Project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63">
        <f ca="1">IF('Project Follow up - Base'!$N79="",0, COUNTIFS('Project Follow up - Base'!$AC79:$OC79,"&lt;="&amp;10,'Project Follow up - Base'!$AC79:$OC79,"&gt;="&amp;-10,'Project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63">
        <f ca="1">IF('Project Follow up - Base'!$N79="",0, COUNTIFS('Project Follow up - Base'!$AC79:$OC79,"&lt;="&amp;10,'Project Follow up - Base'!$AC79:$OC79,"&gt;="&amp;-10,'Project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8</v>
      </c>
      <c r="L63">
        <f ca="1">IF('Project Follow up - Base'!$N79="",0, COUNTIFS('Project Follow up - Base'!$AC79:$OC79,"&lt;="&amp;10,'Project Follow up - Base'!$AC79:$OC79,"&gt;="&amp;-10,'Project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63">
        <f ca="1">IF('Project Follow up - Base'!$N79="",0, COUNTIFS('Project Follow up - Base'!$AC79:$OC79,"&lt;="&amp;10,'Project Follow up - Base'!$AC79:$OC79,"&gt;="&amp;-10,'Project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63">
        <f ca="1">IF('Project Follow up - Base'!$N79="",0, COUNTIFS('Project Follow up - Base'!$AC79:$OC79,"&lt;="&amp;10,'Project Follow up - Base'!$AC79:$OC79,"&gt;="&amp;-10,'Project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63">
        <f ca="1">IF('Project Follow up - Base'!$N79="",0, COUNTIFS('Project Follow up - Base'!$AC79:$OC79,"&lt;="&amp;10,'Project Follow up - Base'!$AC79:$OC79,"&gt;="&amp;-10,'Project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63">
        <f ca="1">IF('Project Follow up - Base'!$N79="",0, COUNTIFS('Project Follow up - Base'!$AC79:$OC79,"&lt;="&amp;10,'Project Follow up - Base'!$AC79:$OC79,"&gt;="&amp;-10,'Project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63">
        <f ca="1">IF('Project Follow up - Base'!$N79="",0, COUNTIFS('Project Follow up - Base'!$AC79:$OC79,"&lt;="&amp;10,'Project Follow up - Base'!$AC79:$OC79,"&gt;="&amp;-10,'Project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63">
        <f ca="1">IF('Project Follow up - Base'!$N79="",0, COUNTIFS('Project Follow up - Base'!$AC79:$OC79,"&lt;="&amp;10,'Project Follow up - Base'!$AC79:$OC79,"&gt;="&amp;-10,'Project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63">
        <f ca="1">IF('Project Follow up - Base'!$N79="",0, COUNTIFS('Project Follow up - Base'!$AC79:$OC79,"&lt;="&amp;10,'Project Follow up - Base'!$AC79:$OC79,"&gt;="&amp;-10,'Project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63">
        <f ca="1">IF('Project Follow up - Base'!$N79="",0, COUNTIFS('Project Follow up - Base'!$AC79:$OC79,"&lt;="&amp;10,'Project Follow up - Base'!$AC79:$OC79,"&gt;="&amp;-10,'Project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63">
        <f ca="1">IF('Project Follow up - Base'!$N79="",0, COUNTIFS('Project Follow up - Base'!$AC79:$OC79,"&lt;="&amp;10,'Project Follow up - Base'!$AC79:$OC79,"&gt;="&amp;-10,'Project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63">
        <f ca="1">IF('Project Follow up - Base'!$N79="",0, COUNTIFS('Project Follow up - Base'!$AC79:$OC79,"&lt;="&amp;10,'Project Follow up - Base'!$AC79:$OC79,"&gt;="&amp;-10,'Project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63">
        <f ca="1">IF('Project Follow up - Base'!$N79="",0, COUNTIFS('Project Follow up - Base'!$AC79:$OC79,"&lt;="&amp;10,'Project Follow up - Base'!$AC79:$OC79,"&gt;="&amp;-10,'Project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63">
        <f ca="1">IF('Project Follow up - Base'!$N79="",0, COUNTIFS('Project Follow up - Base'!$AC79:$OC79,"&lt;="&amp;10,'Project Follow up - Base'!$AC79:$OC79,"&gt;="&amp;-10,'Project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63">
        <f ca="1">IF('Project Follow up - Base'!$N79="",0, COUNTIFS('Project Follow up - Base'!$AC79:$OC79,"&lt;="&amp;10,'Project Follow up - Base'!$AC79:$OC79,"&gt;="&amp;-10,'Project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63">
        <f ca="1">IF('Project Follow up - Base'!$N79="",0, COUNTIFS('Project Follow up - Base'!$AC79:$OC79,"&lt;="&amp;10,'Project Follow up - Base'!$AC79:$OC79,"&gt;="&amp;-10,'Project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63">
        <f ca="1">IF('Project Follow up - Base'!$N79="",0, COUNTIFS('Project Follow up - Base'!$AC79:$OC79,"&lt;="&amp;10,'Project Follow up - Base'!$AC79:$OC79,"&gt;="&amp;-10,'Project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63">
        <f ca="1">IF('Project Follow up - Base'!$N79="",0, COUNTIFS('Project Follow up - Base'!$AC79:$OC79,"&lt;="&amp;10,'Project Follow up - Base'!$AC79:$OC79,"&gt;="&amp;-10,'Project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63">
        <f ca="1">IF('Project Follow up - Base'!$N79="",0, COUNTIFS('Project Follow up - Base'!$AC79:$OC79,"&lt;="&amp;10,'Project Follow up - Base'!$AC79:$OC79,"&gt;="&amp;-10,'Project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63">
        <f ca="1">IF('Project Follow up - Base'!$N79="",0, COUNTIFS('Project Follow up - Base'!$AC79:$OC79,"&lt;="&amp;10,'Project Follow up - Base'!$AC79:$OC79,"&gt;="&amp;-10,'Project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63">
        <f ca="1">IF('Project Follow up - Base'!$N79="",0, COUNTIFS('Project Follow up - Base'!$AC79:$OC79,"&lt;="&amp;10,'Project Follow up - Base'!$AC79:$OC79,"&gt;="&amp;-10,'Project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63">
        <f ca="1">IF('Project Follow up - Base'!$N79="",0, COUNTIFS('Project Follow up - Base'!$AC79:$OC79,"&lt;="&amp;10,'Project Follow up - Base'!$AC79:$OC79,"&gt;="&amp;-10,'Project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63">
        <f ca="1">IF('Project Follow up - Base'!$N79="",0, COUNTIFS('Project Follow up - Base'!$AC79:$OC79,"&lt;="&amp;10,'Project Follow up - Base'!$AC79:$OC79,"&gt;="&amp;-10,'Project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63">
        <f ca="1">IF('Project Follow up - Base'!$N79="",0, COUNTIFS('Project Follow up - Base'!$AC79:$OC79,"&lt;="&amp;10,'Project Follow up - Base'!$AC79:$OC79,"&gt;="&amp;-10,'Project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63">
        <f ca="1">IF('Project Follow up - Base'!$N79="",0, COUNTIFS('Project Follow up - Base'!$AC79:$OC79,"&lt;="&amp;10,'Project Follow up - Base'!$AC79:$OC79,"&gt;="&amp;-10,'Project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63">
        <f ca="1">IF('Project Follow up - Base'!$N79="",0, COUNTIFS('Project Follow up - Base'!$AC79:$OC79,"&lt;="&amp;10,'Project Follow up - Base'!$AC79:$OC79,"&gt;="&amp;-10,'Project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63">
        <f ca="1">IF('Project Follow up - Base'!$N79="",0, COUNTIFS('Project Follow up - Base'!$AC79:$OC79,"&lt;="&amp;10,'Project Follow up - Base'!$AC79:$OC79,"&gt;="&amp;-10,'Project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63">
        <f ca="1">IF('Project Follow up - Base'!$N79="",0, COUNTIFS('Project Follow up - Base'!$AC79:$OC79,"&lt;="&amp;10,'Project Follow up - Base'!$AC79:$OC79,"&gt;="&amp;-10,'Project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64" spans="1:38" x14ac:dyDescent="0.2">
      <c r="A64" t="str">
        <f>'Project Follow up - Base'!$B$74</f>
        <v>Technical</v>
      </c>
      <c r="B64" t="str">
        <f>'Project Follow up - Base'!F80</f>
        <v>Islam Abdelati</v>
      </c>
      <c r="C64">
        <f ca="1">IF('Project Follow up - Base'!$N80="",0, COUNTIFS('Project Follow up - Base'!$AC80:$OC80,"&lt;="&amp;10,'Project Follow up - Base'!$AC80:$OC80,"&gt;="&amp;-10,'Project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64">
        <f ca="1">IF('Project Follow up - Base'!$N80="",0, COUNTIFS('Project Follow up - Base'!$AC80:$OC80,"&lt;="&amp;10,'Project Follow up - Base'!$AC80:$OC80,"&gt;="&amp;-10,'Project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64">
        <f ca="1">IF('Project Follow up - Base'!$N80="",0, COUNTIFS('Project Follow up - Base'!$AC80:$OC80,"&lt;="&amp;10,'Project Follow up - Base'!$AC80:$OC80,"&gt;="&amp;-10,'Project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64">
        <f ca="1">IF('Project Follow up - Base'!$N80="",0, COUNTIFS('Project Follow up - Base'!$AC80:$OC80,"&lt;="&amp;10,'Project Follow up - Base'!$AC80:$OC80,"&gt;="&amp;-10,'Project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64">
        <f ca="1">IF('Project Follow up - Base'!$N80="",0, COUNTIFS('Project Follow up - Base'!$AC80:$OC80,"&lt;="&amp;10,'Project Follow up - Base'!$AC80:$OC80,"&gt;="&amp;-10,'Project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64">
        <f ca="1">IF('Project Follow up - Base'!$N80="",0, COUNTIFS('Project Follow up - Base'!$AC80:$OC80,"&lt;="&amp;10,'Project Follow up - Base'!$AC80:$OC80,"&gt;="&amp;-10,'Project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64">
        <f ca="1">IF('Project Follow up - Base'!$N80="",0, COUNTIFS('Project Follow up - Base'!$AC80:$OC80,"&lt;="&amp;10,'Project Follow up - Base'!$AC80:$OC80,"&gt;="&amp;-10,'Project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64">
        <f ca="1">IF('Project Follow up - Base'!$N80="",0, COUNTIFS('Project Follow up - Base'!$AC80:$OC80,"&lt;="&amp;10,'Project Follow up - Base'!$AC80:$OC80,"&gt;="&amp;-10,'Project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64">
        <f ca="1">IF('Project Follow up - Base'!$N80="",0, COUNTIFS('Project Follow up - Base'!$AC80:$OC80,"&lt;="&amp;10,'Project Follow up - Base'!$AC80:$OC80,"&gt;="&amp;-10,'Project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64">
        <f ca="1">IF('Project Follow up - Base'!$N80="",0, COUNTIFS('Project Follow up - Base'!$AC80:$OC80,"&lt;="&amp;10,'Project Follow up - Base'!$AC80:$OC80,"&gt;="&amp;-10,'Project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64">
        <f ca="1">IF('Project Follow up - Base'!$N80="",0, COUNTIFS('Project Follow up - Base'!$AC80:$OC80,"&lt;="&amp;10,'Project Follow up - Base'!$AC80:$OC80,"&gt;="&amp;-10,'Project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64">
        <f ca="1">IF('Project Follow up - Base'!$N80="",0, COUNTIFS('Project Follow up - Base'!$AC80:$OC80,"&lt;="&amp;10,'Project Follow up - Base'!$AC80:$OC80,"&gt;="&amp;-10,'Project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64">
        <f ca="1">IF('Project Follow up - Base'!$N80="",0, COUNTIFS('Project Follow up - Base'!$AC80:$OC80,"&lt;="&amp;10,'Project Follow up - Base'!$AC80:$OC80,"&gt;="&amp;-10,'Project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64">
        <f ca="1">IF('Project Follow up - Base'!$N80="",0, COUNTIFS('Project Follow up - Base'!$AC80:$OC80,"&lt;="&amp;10,'Project Follow up - Base'!$AC80:$OC80,"&gt;="&amp;-10,'Project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64">
        <f ca="1">IF('Project Follow up - Base'!$N80="",0, COUNTIFS('Project Follow up - Base'!$AC80:$OC80,"&lt;="&amp;10,'Project Follow up - Base'!$AC80:$OC80,"&gt;="&amp;-10,'Project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4</v>
      </c>
      <c r="R64">
        <f ca="1">IF('Project Follow up - Base'!$N80="",0, COUNTIFS('Project Follow up - Base'!$AC80:$OC80,"&lt;="&amp;10,'Project Follow up - Base'!$AC80:$OC80,"&gt;="&amp;-10,'Project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64">
        <f ca="1">IF('Project Follow up - Base'!$N80="",0, COUNTIFS('Project Follow up - Base'!$AC80:$OC80,"&lt;="&amp;10,'Project Follow up - Base'!$AC80:$OC80,"&gt;="&amp;-10,'Project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64">
        <f ca="1">IF('Project Follow up - Base'!$N80="",0, COUNTIFS('Project Follow up - Base'!$AC80:$OC80,"&lt;="&amp;10,'Project Follow up - Base'!$AC80:$OC80,"&gt;="&amp;-10,'Project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64">
        <f ca="1">IF('Project Follow up - Base'!$N80="",0, COUNTIFS('Project Follow up - Base'!$AC80:$OC80,"&lt;="&amp;10,'Project Follow up - Base'!$AC80:$OC80,"&gt;="&amp;-10,'Project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64">
        <f ca="1">IF('Project Follow up - Base'!$N80="",0, COUNTIFS('Project Follow up - Base'!$AC80:$OC80,"&lt;="&amp;10,'Project Follow up - Base'!$AC80:$OC80,"&gt;="&amp;-10,'Project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64">
        <f ca="1">IF('Project Follow up - Base'!$N80="",0, COUNTIFS('Project Follow up - Base'!$AC80:$OC80,"&lt;="&amp;10,'Project Follow up - Base'!$AC80:$OC80,"&gt;="&amp;-10,'Project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64">
        <f ca="1">IF('Project Follow up - Base'!$N80="",0, COUNTIFS('Project Follow up - Base'!$AC80:$OC80,"&lt;="&amp;10,'Project Follow up - Base'!$AC80:$OC80,"&gt;="&amp;-10,'Project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64">
        <f ca="1">IF('Project Follow up - Base'!$N80="",0, COUNTIFS('Project Follow up - Base'!$AC80:$OC80,"&lt;="&amp;10,'Project Follow up - Base'!$AC80:$OC80,"&gt;="&amp;-10,'Project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64">
        <f ca="1">IF('Project Follow up - Base'!$N80="",0, COUNTIFS('Project Follow up - Base'!$AC80:$OC80,"&lt;="&amp;10,'Project Follow up - Base'!$AC80:$OC80,"&gt;="&amp;-10,'Project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64">
        <f ca="1">IF('Project Follow up - Base'!$N80="",0, COUNTIFS('Project Follow up - Base'!$AC80:$OC80,"&lt;="&amp;10,'Project Follow up - Base'!$AC80:$OC80,"&gt;="&amp;-10,'Project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64">
        <f ca="1">IF('Project Follow up - Base'!$N80="",0, COUNTIFS('Project Follow up - Base'!$AC80:$OC80,"&lt;="&amp;10,'Project Follow up - Base'!$AC80:$OC80,"&gt;="&amp;-10,'Project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64">
        <f ca="1">IF('Project Follow up - Base'!$N80="",0, COUNTIFS('Project Follow up - Base'!$AC80:$OC80,"&lt;="&amp;10,'Project Follow up - Base'!$AC80:$OC80,"&gt;="&amp;-10,'Project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64">
        <f ca="1">IF('Project Follow up - Base'!$N80="",0, COUNTIFS('Project Follow up - Base'!$AC80:$OC80,"&lt;="&amp;10,'Project Follow up - Base'!$AC80:$OC80,"&gt;="&amp;-10,'Project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64">
        <f ca="1">IF('Project Follow up - Base'!$N80="",0, COUNTIFS('Project Follow up - Base'!$AC80:$OC80,"&lt;="&amp;10,'Project Follow up - Base'!$AC80:$OC80,"&gt;="&amp;-10,'Project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64">
        <f ca="1">IF('Project Follow up - Base'!$N80="",0, COUNTIFS('Project Follow up - Base'!$AC80:$OC80,"&lt;="&amp;10,'Project Follow up - Base'!$AC80:$OC80,"&gt;="&amp;-10,'Project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64">
        <f ca="1">IF('Project Follow up - Base'!$N80="",0, COUNTIFS('Project Follow up - Base'!$AC80:$OC80,"&lt;="&amp;10,'Project Follow up - Base'!$AC80:$OC80,"&gt;="&amp;-10,'Project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64">
        <f ca="1">IF('Project Follow up - Base'!$N80="",0, COUNTIFS('Project Follow up - Base'!$AC80:$OC80,"&lt;="&amp;10,'Project Follow up - Base'!$AC80:$OC80,"&gt;="&amp;-10,'Project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64">
        <f ca="1">IF('Project Follow up - Base'!$N80="",0, COUNTIFS('Project Follow up - Base'!$AC80:$OC80,"&lt;="&amp;10,'Project Follow up - Base'!$AC80:$OC80,"&gt;="&amp;-10,'Project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64">
        <f ca="1">IF('Project Follow up - Base'!$N80="",0, COUNTIFS('Project Follow up - Base'!$AC80:$OC80,"&lt;="&amp;10,'Project Follow up - Base'!$AC80:$OC80,"&gt;="&amp;-10,'Project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64">
        <f ca="1">IF('Project Follow up - Base'!$N80="",0, COUNTIFS('Project Follow up - Base'!$AC80:$OC80,"&lt;="&amp;10,'Project Follow up - Base'!$AC80:$OC80,"&gt;="&amp;-10,'Project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64">
        <f ca="1">IF('Project Follow up - Base'!$N80="",0, COUNTIFS('Project Follow up - Base'!$AC80:$OC80,"&lt;="&amp;10,'Project Follow up - Base'!$AC80:$OC80,"&gt;="&amp;-10,'Project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65" spans="1:38" x14ac:dyDescent="0.2">
      <c r="A65" t="str">
        <f>'Project Follow up - Base'!$B$74</f>
        <v>Technical</v>
      </c>
      <c r="B65" t="str">
        <f>'Project Follow up - Base'!F81</f>
        <v/>
      </c>
      <c r="C65">
        <f ca="1">IF('Project Follow up - Base'!$N81="",0, COUNTIFS('Project Follow up - Base'!$AC81:$OC81,"&lt;="&amp;10,'Project Follow up - Base'!$AC81:$OC81,"&gt;="&amp;-10,'Project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65">
        <f ca="1">IF('Project Follow up - Base'!$N81="",0, COUNTIFS('Project Follow up - Base'!$AC81:$OC81,"&lt;="&amp;10,'Project Follow up - Base'!$AC81:$OC81,"&gt;="&amp;-10,'Project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65">
        <f ca="1">IF('Project Follow up - Base'!$N81="",0, COUNTIFS('Project Follow up - Base'!$AC81:$OC81,"&lt;="&amp;10,'Project Follow up - Base'!$AC81:$OC81,"&gt;="&amp;-10,'Project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65">
        <f ca="1">IF('Project Follow up - Base'!$N81="",0, COUNTIFS('Project Follow up - Base'!$AC81:$OC81,"&lt;="&amp;10,'Project Follow up - Base'!$AC81:$OC81,"&gt;="&amp;-10,'Project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65">
        <f ca="1">IF('Project Follow up - Base'!$N81="",0, COUNTIFS('Project Follow up - Base'!$AC81:$OC81,"&lt;="&amp;10,'Project Follow up - Base'!$AC81:$OC81,"&gt;="&amp;-10,'Project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65">
        <f ca="1">IF('Project Follow up - Base'!$N81="",0, COUNTIFS('Project Follow up - Base'!$AC81:$OC81,"&lt;="&amp;10,'Project Follow up - Base'!$AC81:$OC81,"&gt;="&amp;-10,'Project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65">
        <f ca="1">IF('Project Follow up - Base'!$N81="",0, COUNTIFS('Project Follow up - Base'!$AC81:$OC81,"&lt;="&amp;10,'Project Follow up - Base'!$AC81:$OC81,"&gt;="&amp;-10,'Project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65">
        <f ca="1">IF('Project Follow up - Base'!$N81="",0, COUNTIFS('Project Follow up - Base'!$AC81:$OC81,"&lt;="&amp;10,'Project Follow up - Base'!$AC81:$OC81,"&gt;="&amp;-10,'Project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65">
        <f ca="1">IF('Project Follow up - Base'!$N81="",0, COUNTIFS('Project Follow up - Base'!$AC81:$OC81,"&lt;="&amp;10,'Project Follow up - Base'!$AC81:$OC81,"&gt;="&amp;-10,'Project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65">
        <f ca="1">IF('Project Follow up - Base'!$N81="",0, COUNTIFS('Project Follow up - Base'!$AC81:$OC81,"&lt;="&amp;10,'Project Follow up - Base'!$AC81:$OC81,"&gt;="&amp;-10,'Project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65">
        <f ca="1">IF('Project Follow up - Base'!$N81="",0, COUNTIFS('Project Follow up - Base'!$AC81:$OC81,"&lt;="&amp;10,'Project Follow up - Base'!$AC81:$OC81,"&gt;="&amp;-10,'Project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65">
        <f ca="1">IF('Project Follow up - Base'!$N81="",0, COUNTIFS('Project Follow up - Base'!$AC81:$OC81,"&lt;="&amp;10,'Project Follow up - Base'!$AC81:$OC81,"&gt;="&amp;-10,'Project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65">
        <f ca="1">IF('Project Follow up - Base'!$N81="",0, COUNTIFS('Project Follow up - Base'!$AC81:$OC81,"&lt;="&amp;10,'Project Follow up - Base'!$AC81:$OC81,"&gt;="&amp;-10,'Project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65">
        <f ca="1">IF('Project Follow up - Base'!$N81="",0, COUNTIFS('Project Follow up - Base'!$AC81:$OC81,"&lt;="&amp;10,'Project Follow up - Base'!$AC81:$OC81,"&gt;="&amp;-10,'Project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65">
        <f ca="1">IF('Project Follow up - Base'!$N81="",0, COUNTIFS('Project Follow up - Base'!$AC81:$OC81,"&lt;="&amp;10,'Project Follow up - Base'!$AC81:$OC81,"&gt;="&amp;-10,'Project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18</v>
      </c>
      <c r="R65">
        <f ca="1">IF('Project Follow up - Base'!$N81="",0, COUNTIFS('Project Follow up - Base'!$AC81:$OC81,"&lt;="&amp;10,'Project Follow up - Base'!$AC81:$OC81,"&gt;="&amp;-10,'Project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65">
        <f ca="1">IF('Project Follow up - Base'!$N81="",0, COUNTIFS('Project Follow up - Base'!$AC81:$OC81,"&lt;="&amp;10,'Project Follow up - Base'!$AC81:$OC81,"&gt;="&amp;-10,'Project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65">
        <f ca="1">IF('Project Follow up - Base'!$N81="",0, COUNTIFS('Project Follow up - Base'!$AC81:$OC81,"&lt;="&amp;10,'Project Follow up - Base'!$AC81:$OC81,"&gt;="&amp;-10,'Project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65">
        <f ca="1">IF('Project Follow up - Base'!$N81="",0, COUNTIFS('Project Follow up - Base'!$AC81:$OC81,"&lt;="&amp;10,'Project Follow up - Base'!$AC81:$OC81,"&gt;="&amp;-10,'Project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65">
        <f ca="1">IF('Project Follow up - Base'!$N81="",0, COUNTIFS('Project Follow up - Base'!$AC81:$OC81,"&lt;="&amp;10,'Project Follow up - Base'!$AC81:$OC81,"&gt;="&amp;-10,'Project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65">
        <f ca="1">IF('Project Follow up - Base'!$N81="",0, COUNTIFS('Project Follow up - Base'!$AC81:$OC81,"&lt;="&amp;10,'Project Follow up - Base'!$AC81:$OC81,"&gt;="&amp;-10,'Project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65">
        <f ca="1">IF('Project Follow up - Base'!$N81="",0, COUNTIFS('Project Follow up - Base'!$AC81:$OC81,"&lt;="&amp;10,'Project Follow up - Base'!$AC81:$OC81,"&gt;="&amp;-10,'Project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65">
        <f ca="1">IF('Project Follow up - Base'!$N81="",0, COUNTIFS('Project Follow up - Base'!$AC81:$OC81,"&lt;="&amp;10,'Project Follow up - Base'!$AC81:$OC81,"&gt;="&amp;-10,'Project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65">
        <f ca="1">IF('Project Follow up - Base'!$N81="",0, COUNTIFS('Project Follow up - Base'!$AC81:$OC81,"&lt;="&amp;10,'Project Follow up - Base'!$AC81:$OC81,"&gt;="&amp;-10,'Project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65">
        <f ca="1">IF('Project Follow up - Base'!$N81="",0, COUNTIFS('Project Follow up - Base'!$AC81:$OC81,"&lt;="&amp;10,'Project Follow up - Base'!$AC81:$OC81,"&gt;="&amp;-10,'Project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65">
        <f ca="1">IF('Project Follow up - Base'!$N81="",0, COUNTIFS('Project Follow up - Base'!$AC81:$OC81,"&lt;="&amp;10,'Project Follow up - Base'!$AC81:$OC81,"&gt;="&amp;-10,'Project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65">
        <f ca="1">IF('Project Follow up - Base'!$N81="",0, COUNTIFS('Project Follow up - Base'!$AC81:$OC81,"&lt;="&amp;10,'Project Follow up - Base'!$AC81:$OC81,"&gt;="&amp;-10,'Project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65">
        <f ca="1">IF('Project Follow up - Base'!$N81="",0, COUNTIFS('Project Follow up - Base'!$AC81:$OC81,"&lt;="&amp;10,'Project Follow up - Base'!$AC81:$OC81,"&gt;="&amp;-10,'Project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65">
        <f ca="1">IF('Project Follow up - Base'!$N81="",0, COUNTIFS('Project Follow up - Base'!$AC81:$OC81,"&lt;="&amp;10,'Project Follow up - Base'!$AC81:$OC81,"&gt;="&amp;-10,'Project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65">
        <f ca="1">IF('Project Follow up - Base'!$N81="",0, COUNTIFS('Project Follow up - Base'!$AC81:$OC81,"&lt;="&amp;10,'Project Follow up - Base'!$AC81:$OC81,"&gt;="&amp;-10,'Project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65">
        <f ca="1">IF('Project Follow up - Base'!$N81="",0, COUNTIFS('Project Follow up - Base'!$AC81:$OC81,"&lt;="&amp;10,'Project Follow up - Base'!$AC81:$OC81,"&gt;="&amp;-10,'Project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65">
        <f ca="1">IF('Project Follow up - Base'!$N81="",0, COUNTIFS('Project Follow up - Base'!$AC81:$OC81,"&lt;="&amp;10,'Project Follow up - Base'!$AC81:$OC81,"&gt;="&amp;-10,'Project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65">
        <f ca="1">IF('Project Follow up - Base'!$N81="",0, COUNTIFS('Project Follow up - Base'!$AC81:$OC81,"&lt;="&amp;10,'Project Follow up - Base'!$AC81:$OC81,"&gt;="&amp;-10,'Project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65">
        <f ca="1">IF('Project Follow up - Base'!$N81="",0, COUNTIFS('Project Follow up - Base'!$AC81:$OC81,"&lt;="&amp;10,'Project Follow up - Base'!$AC81:$OC81,"&gt;="&amp;-10,'Project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65">
        <f ca="1">IF('Project Follow up - Base'!$N81="",0, COUNTIFS('Project Follow up - Base'!$AC81:$OC81,"&lt;="&amp;10,'Project Follow up - Base'!$AC81:$OC81,"&gt;="&amp;-10,'Project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65">
        <f ca="1">IF('Project Follow up - Base'!$N81="",0, COUNTIFS('Project Follow up - Base'!$AC81:$OC81,"&lt;="&amp;10,'Project Follow up - Base'!$AC81:$OC81,"&gt;="&amp;-10,'Project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66" spans="1:38" x14ac:dyDescent="0.2">
      <c r="A66" t="str">
        <f>'Project Follow up - Base'!$B$74</f>
        <v>Technical</v>
      </c>
      <c r="B66" t="str">
        <f>'Project Follow up - Base'!F82</f>
        <v>Islam Abdelati</v>
      </c>
      <c r="C66">
        <f ca="1">IF('Project Follow up - Base'!$N82="",0, COUNTIFS('Project Follow up - Base'!$AC82:$OC82,"&lt;="&amp;10,'Project Follow up - Base'!$AC82:$OC82,"&gt;="&amp;-10,'Project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66">
        <f ca="1">IF('Project Follow up - Base'!$N82="",0, COUNTIFS('Project Follow up - Base'!$AC82:$OC82,"&lt;="&amp;10,'Project Follow up - Base'!$AC82:$OC82,"&gt;="&amp;-10,'Project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66">
        <f ca="1">IF('Project Follow up - Base'!$N82="",0, COUNTIFS('Project Follow up - Base'!$AC82:$OC82,"&lt;="&amp;10,'Project Follow up - Base'!$AC82:$OC82,"&gt;="&amp;-10,'Project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66">
        <f ca="1">IF('Project Follow up - Base'!$N82="",0, COUNTIFS('Project Follow up - Base'!$AC82:$OC82,"&lt;="&amp;10,'Project Follow up - Base'!$AC82:$OC82,"&gt;="&amp;-10,'Project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66">
        <f ca="1">IF('Project Follow up - Base'!$N82="",0, COUNTIFS('Project Follow up - Base'!$AC82:$OC82,"&lt;="&amp;10,'Project Follow up - Base'!$AC82:$OC82,"&gt;="&amp;-10,'Project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66">
        <f ca="1">IF('Project Follow up - Base'!$N82="",0, COUNTIFS('Project Follow up - Base'!$AC82:$OC82,"&lt;="&amp;10,'Project Follow up - Base'!$AC82:$OC82,"&gt;="&amp;-10,'Project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66">
        <f ca="1">IF('Project Follow up - Base'!$N82="",0, COUNTIFS('Project Follow up - Base'!$AC82:$OC82,"&lt;="&amp;10,'Project Follow up - Base'!$AC82:$OC82,"&gt;="&amp;-10,'Project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66">
        <f ca="1">IF('Project Follow up - Base'!$N82="",0, COUNTIFS('Project Follow up - Base'!$AC82:$OC82,"&lt;="&amp;10,'Project Follow up - Base'!$AC82:$OC82,"&gt;="&amp;-10,'Project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66">
        <f ca="1">IF('Project Follow up - Base'!$N82="",0, COUNTIFS('Project Follow up - Base'!$AC82:$OC82,"&lt;="&amp;10,'Project Follow up - Base'!$AC82:$OC82,"&gt;="&amp;-10,'Project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66">
        <f ca="1">IF('Project Follow up - Base'!$N82="",0, COUNTIFS('Project Follow up - Base'!$AC82:$OC82,"&lt;="&amp;10,'Project Follow up - Base'!$AC82:$OC82,"&gt;="&amp;-10,'Project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66">
        <f ca="1">IF('Project Follow up - Base'!$N82="",0, COUNTIFS('Project Follow up - Base'!$AC82:$OC82,"&lt;="&amp;10,'Project Follow up - Base'!$AC82:$OC82,"&gt;="&amp;-10,'Project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66">
        <f ca="1">IF('Project Follow up - Base'!$N82="",0, COUNTIFS('Project Follow up - Base'!$AC82:$OC82,"&lt;="&amp;10,'Project Follow up - Base'!$AC82:$OC82,"&gt;="&amp;-10,'Project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66">
        <f ca="1">IF('Project Follow up - Base'!$N82="",0, COUNTIFS('Project Follow up - Base'!$AC82:$OC82,"&lt;="&amp;10,'Project Follow up - Base'!$AC82:$OC82,"&gt;="&amp;-10,'Project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66">
        <f ca="1">IF('Project Follow up - Base'!$N82="",0, COUNTIFS('Project Follow up - Base'!$AC82:$OC82,"&lt;="&amp;10,'Project Follow up - Base'!$AC82:$OC82,"&gt;="&amp;-10,'Project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66">
        <f ca="1">IF('Project Follow up - Base'!$N82="",0, COUNTIFS('Project Follow up - Base'!$AC82:$OC82,"&lt;="&amp;10,'Project Follow up - Base'!$AC82:$OC82,"&gt;="&amp;-10,'Project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4</v>
      </c>
      <c r="R66">
        <f ca="1">IF('Project Follow up - Base'!$N82="",0, COUNTIFS('Project Follow up - Base'!$AC82:$OC82,"&lt;="&amp;10,'Project Follow up - Base'!$AC82:$OC82,"&gt;="&amp;-10,'Project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66">
        <f ca="1">IF('Project Follow up - Base'!$N82="",0, COUNTIFS('Project Follow up - Base'!$AC82:$OC82,"&lt;="&amp;10,'Project Follow up - Base'!$AC82:$OC82,"&gt;="&amp;-10,'Project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66">
        <f ca="1">IF('Project Follow up - Base'!$N82="",0, COUNTIFS('Project Follow up - Base'!$AC82:$OC82,"&lt;="&amp;10,'Project Follow up - Base'!$AC82:$OC82,"&gt;="&amp;-10,'Project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66">
        <f ca="1">IF('Project Follow up - Base'!$N82="",0, COUNTIFS('Project Follow up - Base'!$AC82:$OC82,"&lt;="&amp;10,'Project Follow up - Base'!$AC82:$OC82,"&gt;="&amp;-10,'Project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66">
        <f ca="1">IF('Project Follow up - Base'!$N82="",0, COUNTIFS('Project Follow up - Base'!$AC82:$OC82,"&lt;="&amp;10,'Project Follow up - Base'!$AC82:$OC82,"&gt;="&amp;-10,'Project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66">
        <f ca="1">IF('Project Follow up - Base'!$N82="",0, COUNTIFS('Project Follow up - Base'!$AC82:$OC82,"&lt;="&amp;10,'Project Follow up - Base'!$AC82:$OC82,"&gt;="&amp;-10,'Project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66">
        <f ca="1">IF('Project Follow up - Base'!$N82="",0, COUNTIFS('Project Follow up - Base'!$AC82:$OC82,"&lt;="&amp;10,'Project Follow up - Base'!$AC82:$OC82,"&gt;="&amp;-10,'Project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66">
        <f ca="1">IF('Project Follow up - Base'!$N82="",0, COUNTIFS('Project Follow up - Base'!$AC82:$OC82,"&lt;="&amp;10,'Project Follow up - Base'!$AC82:$OC82,"&gt;="&amp;-10,'Project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66">
        <f ca="1">IF('Project Follow up - Base'!$N82="",0, COUNTIFS('Project Follow up - Base'!$AC82:$OC82,"&lt;="&amp;10,'Project Follow up - Base'!$AC82:$OC82,"&gt;="&amp;-10,'Project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66">
        <f ca="1">IF('Project Follow up - Base'!$N82="",0, COUNTIFS('Project Follow up - Base'!$AC82:$OC82,"&lt;="&amp;10,'Project Follow up - Base'!$AC82:$OC82,"&gt;="&amp;-10,'Project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66">
        <f ca="1">IF('Project Follow up - Base'!$N82="",0, COUNTIFS('Project Follow up - Base'!$AC82:$OC82,"&lt;="&amp;10,'Project Follow up - Base'!$AC82:$OC82,"&gt;="&amp;-10,'Project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66">
        <f ca="1">IF('Project Follow up - Base'!$N82="",0, COUNTIFS('Project Follow up - Base'!$AC82:$OC82,"&lt;="&amp;10,'Project Follow up - Base'!$AC82:$OC82,"&gt;="&amp;-10,'Project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66">
        <f ca="1">IF('Project Follow up - Base'!$N82="",0, COUNTIFS('Project Follow up - Base'!$AC82:$OC82,"&lt;="&amp;10,'Project Follow up - Base'!$AC82:$OC82,"&gt;="&amp;-10,'Project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66">
        <f ca="1">IF('Project Follow up - Base'!$N82="",0, COUNTIFS('Project Follow up - Base'!$AC82:$OC82,"&lt;="&amp;10,'Project Follow up - Base'!$AC82:$OC82,"&gt;="&amp;-10,'Project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66">
        <f ca="1">IF('Project Follow up - Base'!$N82="",0, COUNTIFS('Project Follow up - Base'!$AC82:$OC82,"&lt;="&amp;10,'Project Follow up - Base'!$AC82:$OC82,"&gt;="&amp;-10,'Project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66">
        <f ca="1">IF('Project Follow up - Base'!$N82="",0, COUNTIFS('Project Follow up - Base'!$AC82:$OC82,"&lt;="&amp;10,'Project Follow up - Base'!$AC82:$OC82,"&gt;="&amp;-10,'Project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66">
        <f ca="1">IF('Project Follow up - Base'!$N82="",0, COUNTIFS('Project Follow up - Base'!$AC82:$OC82,"&lt;="&amp;10,'Project Follow up - Base'!$AC82:$OC82,"&gt;="&amp;-10,'Project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66">
        <f ca="1">IF('Project Follow up - Base'!$N82="",0, COUNTIFS('Project Follow up - Base'!$AC82:$OC82,"&lt;="&amp;10,'Project Follow up - Base'!$AC82:$OC82,"&gt;="&amp;-10,'Project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66">
        <f ca="1">IF('Project Follow up - Base'!$N82="",0, COUNTIFS('Project Follow up - Base'!$AC82:$OC82,"&lt;="&amp;10,'Project Follow up - Base'!$AC82:$OC82,"&gt;="&amp;-10,'Project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66">
        <f ca="1">IF('Project Follow up - Base'!$N82="",0, COUNTIFS('Project Follow up - Base'!$AC82:$OC82,"&lt;="&amp;10,'Project Follow up - Base'!$AC82:$OC82,"&gt;="&amp;-10,'Project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66">
        <f ca="1">IF('Project Follow up - Base'!$N82="",0, COUNTIFS('Project Follow up - Base'!$AC82:$OC82,"&lt;="&amp;10,'Project Follow up - Base'!$AC82:$OC82,"&gt;="&amp;-10,'Project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67" spans="1:38" x14ac:dyDescent="0.2">
      <c r="A67" t="str">
        <f>'Project Follow up - Base'!$B$74</f>
        <v>Technical</v>
      </c>
      <c r="B67" t="str">
        <f>'Project Follow up - Base'!F83</f>
        <v>Jayson Bautista</v>
      </c>
      <c r="C67">
        <f ca="1">IF('Project Follow up - Base'!$N83="",0, COUNTIFS('Project Follow up - Base'!$AC83:$OC83,"&lt;="&amp;10,'Project Follow up - Base'!$AC83:$OC83,"&gt;="&amp;-10,'Project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67">
        <f ca="1">IF('Project Follow up - Base'!$N83="",0, COUNTIFS('Project Follow up - Base'!$AC83:$OC83,"&lt;="&amp;10,'Project Follow up - Base'!$AC83:$OC83,"&gt;="&amp;-10,'Project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67">
        <f ca="1">IF('Project Follow up - Base'!$N83="",0, COUNTIFS('Project Follow up - Base'!$AC83:$OC83,"&lt;="&amp;10,'Project Follow up - Base'!$AC83:$OC83,"&gt;="&amp;-10,'Project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67">
        <f ca="1">IF('Project Follow up - Base'!$N83="",0, COUNTIFS('Project Follow up - Base'!$AC83:$OC83,"&lt;="&amp;10,'Project Follow up - Base'!$AC83:$OC83,"&gt;="&amp;-10,'Project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67">
        <f ca="1">IF('Project Follow up - Base'!$N83="",0, COUNTIFS('Project Follow up - Base'!$AC83:$OC83,"&lt;="&amp;10,'Project Follow up - Base'!$AC83:$OC83,"&gt;="&amp;-10,'Project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67">
        <f ca="1">IF('Project Follow up - Base'!$N83="",0, COUNTIFS('Project Follow up - Base'!$AC83:$OC83,"&lt;="&amp;10,'Project Follow up - Base'!$AC83:$OC83,"&gt;="&amp;-10,'Project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67">
        <f ca="1">IF('Project Follow up - Base'!$N83="",0, COUNTIFS('Project Follow up - Base'!$AC83:$OC83,"&lt;="&amp;10,'Project Follow up - Base'!$AC83:$OC83,"&gt;="&amp;-10,'Project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67">
        <f ca="1">IF('Project Follow up - Base'!$N83="",0, COUNTIFS('Project Follow up - Base'!$AC83:$OC83,"&lt;="&amp;10,'Project Follow up - Base'!$AC83:$OC83,"&gt;="&amp;-10,'Project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67">
        <f ca="1">IF('Project Follow up - Base'!$N83="",0, COUNTIFS('Project Follow up - Base'!$AC83:$OC83,"&lt;="&amp;10,'Project Follow up - Base'!$AC83:$OC83,"&gt;="&amp;-10,'Project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67">
        <f ca="1">IF('Project Follow up - Base'!$N83="",0, COUNTIFS('Project Follow up - Base'!$AC83:$OC83,"&lt;="&amp;10,'Project Follow up - Base'!$AC83:$OC83,"&gt;="&amp;-10,'Project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67">
        <f ca="1">IF('Project Follow up - Base'!$N83="",0, COUNTIFS('Project Follow up - Base'!$AC83:$OC83,"&lt;="&amp;10,'Project Follow up - Base'!$AC83:$OC83,"&gt;="&amp;-10,'Project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67">
        <f ca="1">IF('Project Follow up - Base'!$N83="",0, COUNTIFS('Project Follow up - Base'!$AC83:$OC83,"&lt;="&amp;10,'Project Follow up - Base'!$AC83:$OC83,"&gt;="&amp;-10,'Project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67">
        <f ca="1">IF('Project Follow up - Base'!$N83="",0, COUNTIFS('Project Follow up - Base'!$AC83:$OC83,"&lt;="&amp;10,'Project Follow up - Base'!$AC83:$OC83,"&gt;="&amp;-10,'Project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67">
        <f ca="1">IF('Project Follow up - Base'!$N83="",0, COUNTIFS('Project Follow up - Base'!$AC83:$OC83,"&lt;="&amp;10,'Project Follow up - Base'!$AC83:$OC83,"&gt;="&amp;-10,'Project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67">
        <f ca="1">IF('Project Follow up - Base'!$N83="",0, COUNTIFS('Project Follow up - Base'!$AC83:$OC83,"&lt;="&amp;10,'Project Follow up - Base'!$AC83:$OC83,"&gt;="&amp;-10,'Project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4</v>
      </c>
      <c r="R67">
        <f ca="1">IF('Project Follow up - Base'!$N83="",0, COUNTIFS('Project Follow up - Base'!$AC83:$OC83,"&lt;="&amp;10,'Project Follow up - Base'!$AC83:$OC83,"&gt;="&amp;-10,'Project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67">
        <f ca="1">IF('Project Follow up - Base'!$N83="",0, COUNTIFS('Project Follow up - Base'!$AC83:$OC83,"&lt;="&amp;10,'Project Follow up - Base'!$AC83:$OC83,"&gt;="&amp;-10,'Project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67">
        <f ca="1">IF('Project Follow up - Base'!$N83="",0, COUNTIFS('Project Follow up - Base'!$AC83:$OC83,"&lt;="&amp;10,'Project Follow up - Base'!$AC83:$OC83,"&gt;="&amp;-10,'Project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67">
        <f ca="1">IF('Project Follow up - Base'!$N83="",0, COUNTIFS('Project Follow up - Base'!$AC83:$OC83,"&lt;="&amp;10,'Project Follow up - Base'!$AC83:$OC83,"&gt;="&amp;-10,'Project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67">
        <f ca="1">IF('Project Follow up - Base'!$N83="",0, COUNTIFS('Project Follow up - Base'!$AC83:$OC83,"&lt;="&amp;10,'Project Follow up - Base'!$AC83:$OC83,"&gt;="&amp;-10,'Project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67">
        <f ca="1">IF('Project Follow up - Base'!$N83="",0, COUNTIFS('Project Follow up - Base'!$AC83:$OC83,"&lt;="&amp;10,'Project Follow up - Base'!$AC83:$OC83,"&gt;="&amp;-10,'Project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67">
        <f ca="1">IF('Project Follow up - Base'!$N83="",0, COUNTIFS('Project Follow up - Base'!$AC83:$OC83,"&lt;="&amp;10,'Project Follow up - Base'!$AC83:$OC83,"&gt;="&amp;-10,'Project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67">
        <f ca="1">IF('Project Follow up - Base'!$N83="",0, COUNTIFS('Project Follow up - Base'!$AC83:$OC83,"&lt;="&amp;10,'Project Follow up - Base'!$AC83:$OC83,"&gt;="&amp;-10,'Project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67">
        <f ca="1">IF('Project Follow up - Base'!$N83="",0, COUNTIFS('Project Follow up - Base'!$AC83:$OC83,"&lt;="&amp;10,'Project Follow up - Base'!$AC83:$OC83,"&gt;="&amp;-10,'Project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67">
        <f ca="1">IF('Project Follow up - Base'!$N83="",0, COUNTIFS('Project Follow up - Base'!$AC83:$OC83,"&lt;="&amp;10,'Project Follow up - Base'!$AC83:$OC83,"&gt;="&amp;-10,'Project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67">
        <f ca="1">IF('Project Follow up - Base'!$N83="",0, COUNTIFS('Project Follow up - Base'!$AC83:$OC83,"&lt;="&amp;10,'Project Follow up - Base'!$AC83:$OC83,"&gt;="&amp;-10,'Project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67">
        <f ca="1">IF('Project Follow up - Base'!$N83="",0, COUNTIFS('Project Follow up - Base'!$AC83:$OC83,"&lt;="&amp;10,'Project Follow up - Base'!$AC83:$OC83,"&gt;="&amp;-10,'Project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67">
        <f ca="1">IF('Project Follow up - Base'!$N83="",0, COUNTIFS('Project Follow up - Base'!$AC83:$OC83,"&lt;="&amp;10,'Project Follow up - Base'!$AC83:$OC83,"&gt;="&amp;-10,'Project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67">
        <f ca="1">IF('Project Follow up - Base'!$N83="",0, COUNTIFS('Project Follow up - Base'!$AC83:$OC83,"&lt;="&amp;10,'Project Follow up - Base'!$AC83:$OC83,"&gt;="&amp;-10,'Project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67">
        <f ca="1">IF('Project Follow up - Base'!$N83="",0, COUNTIFS('Project Follow up - Base'!$AC83:$OC83,"&lt;="&amp;10,'Project Follow up - Base'!$AC83:$OC83,"&gt;="&amp;-10,'Project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67">
        <f ca="1">IF('Project Follow up - Base'!$N83="",0, COUNTIFS('Project Follow up - Base'!$AC83:$OC83,"&lt;="&amp;10,'Project Follow up - Base'!$AC83:$OC83,"&gt;="&amp;-10,'Project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67">
        <f ca="1">IF('Project Follow up - Base'!$N83="",0, COUNTIFS('Project Follow up - Base'!$AC83:$OC83,"&lt;="&amp;10,'Project Follow up - Base'!$AC83:$OC83,"&gt;="&amp;-10,'Project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67">
        <f ca="1">IF('Project Follow up - Base'!$N83="",0, COUNTIFS('Project Follow up - Base'!$AC83:$OC83,"&lt;="&amp;10,'Project Follow up - Base'!$AC83:$OC83,"&gt;="&amp;-10,'Project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67">
        <f ca="1">IF('Project Follow up - Base'!$N83="",0, COUNTIFS('Project Follow up - Base'!$AC83:$OC83,"&lt;="&amp;10,'Project Follow up - Base'!$AC83:$OC83,"&gt;="&amp;-10,'Project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67">
        <f ca="1">IF('Project Follow up - Base'!$N83="",0, COUNTIFS('Project Follow up - Base'!$AC83:$OC83,"&lt;="&amp;10,'Project Follow up - Base'!$AC83:$OC83,"&gt;="&amp;-10,'Project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67">
        <f ca="1">IF('Project Follow up - Base'!$N83="",0, COUNTIFS('Project Follow up - Base'!$AC83:$OC83,"&lt;="&amp;10,'Project Follow up - Base'!$AC83:$OC83,"&gt;="&amp;-10,'Project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68" spans="1:38" x14ac:dyDescent="0.2">
      <c r="A68" t="str">
        <f>'Project Follow up - Base'!$B$74</f>
        <v>Technical</v>
      </c>
      <c r="B68" t="str">
        <f>'Project Follow up - Base'!F84</f>
        <v>Odai Souliman</v>
      </c>
      <c r="C68">
        <f ca="1">IF('Project Follow up - Base'!$N84="",0, COUNTIFS('Project Follow up - Base'!$AC84:$OC84,"&lt;="&amp;10,'Project Follow up - Base'!$AC84:$OC84,"&gt;="&amp;-10,'Project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68">
        <f ca="1">IF('Project Follow up - Base'!$N84="",0, COUNTIFS('Project Follow up - Base'!$AC84:$OC84,"&lt;="&amp;10,'Project Follow up - Base'!$AC84:$OC84,"&gt;="&amp;-10,'Project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68">
        <f ca="1">IF('Project Follow up - Base'!$N84="",0, COUNTIFS('Project Follow up - Base'!$AC84:$OC84,"&lt;="&amp;10,'Project Follow up - Base'!$AC84:$OC84,"&gt;="&amp;-10,'Project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68">
        <f ca="1">IF('Project Follow up - Base'!$N84="",0, COUNTIFS('Project Follow up - Base'!$AC84:$OC84,"&lt;="&amp;10,'Project Follow up - Base'!$AC84:$OC84,"&gt;="&amp;-10,'Project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68">
        <f ca="1">IF('Project Follow up - Base'!$N84="",0, COUNTIFS('Project Follow up - Base'!$AC84:$OC84,"&lt;="&amp;10,'Project Follow up - Base'!$AC84:$OC84,"&gt;="&amp;-10,'Project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68">
        <f ca="1">IF('Project Follow up - Base'!$N84="",0, COUNTIFS('Project Follow up - Base'!$AC84:$OC84,"&lt;="&amp;10,'Project Follow up - Base'!$AC84:$OC84,"&gt;="&amp;-10,'Project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68">
        <f ca="1">IF('Project Follow up - Base'!$N84="",0, COUNTIFS('Project Follow up - Base'!$AC84:$OC84,"&lt;="&amp;10,'Project Follow up - Base'!$AC84:$OC84,"&gt;="&amp;-10,'Project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68">
        <f ca="1">IF('Project Follow up - Base'!$N84="",0, COUNTIFS('Project Follow up - Base'!$AC84:$OC84,"&lt;="&amp;10,'Project Follow up - Base'!$AC84:$OC84,"&gt;="&amp;-10,'Project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68">
        <f ca="1">IF('Project Follow up - Base'!$N84="",0, COUNTIFS('Project Follow up - Base'!$AC84:$OC84,"&lt;="&amp;10,'Project Follow up - Base'!$AC84:$OC84,"&gt;="&amp;-10,'Project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68">
        <f ca="1">IF('Project Follow up - Base'!$N84="",0, COUNTIFS('Project Follow up - Base'!$AC84:$OC84,"&lt;="&amp;10,'Project Follow up - Base'!$AC84:$OC84,"&gt;="&amp;-10,'Project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68">
        <f ca="1">IF('Project Follow up - Base'!$N84="",0, COUNTIFS('Project Follow up - Base'!$AC84:$OC84,"&lt;="&amp;10,'Project Follow up - Base'!$AC84:$OC84,"&gt;="&amp;-10,'Project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68">
        <f ca="1">IF('Project Follow up - Base'!$N84="",0, COUNTIFS('Project Follow up - Base'!$AC84:$OC84,"&lt;="&amp;10,'Project Follow up - Base'!$AC84:$OC84,"&gt;="&amp;-10,'Project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68">
        <f ca="1">IF('Project Follow up - Base'!$N84="",0, COUNTIFS('Project Follow up - Base'!$AC84:$OC84,"&lt;="&amp;10,'Project Follow up - Base'!$AC84:$OC84,"&gt;="&amp;-10,'Project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68">
        <f ca="1">IF('Project Follow up - Base'!$N84="",0, COUNTIFS('Project Follow up - Base'!$AC84:$OC84,"&lt;="&amp;10,'Project Follow up - Base'!$AC84:$OC84,"&gt;="&amp;-10,'Project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68">
        <f ca="1">IF('Project Follow up - Base'!$N84="",0, COUNTIFS('Project Follow up - Base'!$AC84:$OC84,"&lt;="&amp;10,'Project Follow up - Base'!$AC84:$OC84,"&gt;="&amp;-10,'Project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4</v>
      </c>
      <c r="R68">
        <f ca="1">IF('Project Follow up - Base'!$N84="",0, COUNTIFS('Project Follow up - Base'!$AC84:$OC84,"&lt;="&amp;10,'Project Follow up - Base'!$AC84:$OC84,"&gt;="&amp;-10,'Project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68">
        <f ca="1">IF('Project Follow up - Base'!$N84="",0, COUNTIFS('Project Follow up - Base'!$AC84:$OC84,"&lt;="&amp;10,'Project Follow up - Base'!$AC84:$OC84,"&gt;="&amp;-10,'Project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68">
        <f ca="1">IF('Project Follow up - Base'!$N84="",0, COUNTIFS('Project Follow up - Base'!$AC84:$OC84,"&lt;="&amp;10,'Project Follow up - Base'!$AC84:$OC84,"&gt;="&amp;-10,'Project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68">
        <f ca="1">IF('Project Follow up - Base'!$N84="",0, COUNTIFS('Project Follow up - Base'!$AC84:$OC84,"&lt;="&amp;10,'Project Follow up - Base'!$AC84:$OC84,"&gt;="&amp;-10,'Project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68">
        <f ca="1">IF('Project Follow up - Base'!$N84="",0, COUNTIFS('Project Follow up - Base'!$AC84:$OC84,"&lt;="&amp;10,'Project Follow up - Base'!$AC84:$OC84,"&gt;="&amp;-10,'Project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68">
        <f ca="1">IF('Project Follow up - Base'!$N84="",0, COUNTIFS('Project Follow up - Base'!$AC84:$OC84,"&lt;="&amp;10,'Project Follow up - Base'!$AC84:$OC84,"&gt;="&amp;-10,'Project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68">
        <f ca="1">IF('Project Follow up - Base'!$N84="",0, COUNTIFS('Project Follow up - Base'!$AC84:$OC84,"&lt;="&amp;10,'Project Follow up - Base'!$AC84:$OC84,"&gt;="&amp;-10,'Project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68">
        <f ca="1">IF('Project Follow up - Base'!$N84="",0, COUNTIFS('Project Follow up - Base'!$AC84:$OC84,"&lt;="&amp;10,'Project Follow up - Base'!$AC84:$OC84,"&gt;="&amp;-10,'Project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68">
        <f ca="1">IF('Project Follow up - Base'!$N84="",0, COUNTIFS('Project Follow up - Base'!$AC84:$OC84,"&lt;="&amp;10,'Project Follow up - Base'!$AC84:$OC84,"&gt;="&amp;-10,'Project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68">
        <f ca="1">IF('Project Follow up - Base'!$N84="",0, COUNTIFS('Project Follow up - Base'!$AC84:$OC84,"&lt;="&amp;10,'Project Follow up - Base'!$AC84:$OC84,"&gt;="&amp;-10,'Project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68">
        <f ca="1">IF('Project Follow up - Base'!$N84="",0, COUNTIFS('Project Follow up - Base'!$AC84:$OC84,"&lt;="&amp;10,'Project Follow up - Base'!$AC84:$OC84,"&gt;="&amp;-10,'Project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68">
        <f ca="1">IF('Project Follow up - Base'!$N84="",0, COUNTIFS('Project Follow up - Base'!$AC84:$OC84,"&lt;="&amp;10,'Project Follow up - Base'!$AC84:$OC84,"&gt;="&amp;-10,'Project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68">
        <f ca="1">IF('Project Follow up - Base'!$N84="",0, COUNTIFS('Project Follow up - Base'!$AC84:$OC84,"&lt;="&amp;10,'Project Follow up - Base'!$AC84:$OC84,"&gt;="&amp;-10,'Project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68">
        <f ca="1">IF('Project Follow up - Base'!$N84="",0, COUNTIFS('Project Follow up - Base'!$AC84:$OC84,"&lt;="&amp;10,'Project Follow up - Base'!$AC84:$OC84,"&gt;="&amp;-10,'Project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68">
        <f ca="1">IF('Project Follow up - Base'!$N84="",0, COUNTIFS('Project Follow up - Base'!$AC84:$OC84,"&lt;="&amp;10,'Project Follow up - Base'!$AC84:$OC84,"&gt;="&amp;-10,'Project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68">
        <f ca="1">IF('Project Follow up - Base'!$N84="",0, COUNTIFS('Project Follow up - Base'!$AC84:$OC84,"&lt;="&amp;10,'Project Follow up - Base'!$AC84:$OC84,"&gt;="&amp;-10,'Project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68">
        <f ca="1">IF('Project Follow up - Base'!$N84="",0, COUNTIFS('Project Follow up - Base'!$AC84:$OC84,"&lt;="&amp;10,'Project Follow up - Base'!$AC84:$OC84,"&gt;="&amp;-10,'Project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68">
        <f ca="1">IF('Project Follow up - Base'!$N84="",0, COUNTIFS('Project Follow up - Base'!$AC84:$OC84,"&lt;="&amp;10,'Project Follow up - Base'!$AC84:$OC84,"&gt;="&amp;-10,'Project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68">
        <f ca="1">IF('Project Follow up - Base'!$N84="",0, COUNTIFS('Project Follow up - Base'!$AC84:$OC84,"&lt;="&amp;10,'Project Follow up - Base'!$AC84:$OC84,"&gt;="&amp;-10,'Project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68">
        <f ca="1">IF('Project Follow up - Base'!$N84="",0, COUNTIFS('Project Follow up - Base'!$AC84:$OC84,"&lt;="&amp;10,'Project Follow up - Base'!$AC84:$OC84,"&gt;="&amp;-10,'Project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68">
        <f ca="1">IF('Project Follow up - Base'!$N84="",0, COUNTIFS('Project Follow up - Base'!$AC84:$OC84,"&lt;="&amp;10,'Project Follow up - Base'!$AC84:$OC84,"&gt;="&amp;-10,'Project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69" spans="1:38" x14ac:dyDescent="0.2">
      <c r="A69" t="str">
        <f>'Project Follow up - Base'!$B$74</f>
        <v>Technical</v>
      </c>
      <c r="B69" t="str">
        <f>'Project Follow up - Base'!F85</f>
        <v/>
      </c>
      <c r="C69">
        <f ca="1">IF('Project Follow up - Base'!$N85="",0, COUNTIFS('Project Follow up - Base'!$AC85:$OC85,"&lt;="&amp;10,'Project Follow up - Base'!$AC85:$OC85,"&gt;="&amp;-10,'Project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69">
        <f ca="1">IF('Project Follow up - Base'!$N85="",0, COUNTIFS('Project Follow up - Base'!$AC85:$OC85,"&lt;="&amp;10,'Project Follow up - Base'!$AC85:$OC85,"&gt;="&amp;-10,'Project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69">
        <f ca="1">IF('Project Follow up - Base'!$N85="",0, COUNTIFS('Project Follow up - Base'!$AC85:$OC85,"&lt;="&amp;10,'Project Follow up - Base'!$AC85:$OC85,"&gt;="&amp;-10,'Project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69">
        <f ca="1">IF('Project Follow up - Base'!$N85="",0, COUNTIFS('Project Follow up - Base'!$AC85:$OC85,"&lt;="&amp;10,'Project Follow up - Base'!$AC85:$OC85,"&gt;="&amp;-10,'Project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69">
        <f ca="1">IF('Project Follow up - Base'!$N85="",0, COUNTIFS('Project Follow up - Base'!$AC85:$OC85,"&lt;="&amp;10,'Project Follow up - Base'!$AC85:$OC85,"&gt;="&amp;-10,'Project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69">
        <f ca="1">IF('Project Follow up - Base'!$N85="",0, COUNTIFS('Project Follow up - Base'!$AC85:$OC85,"&lt;="&amp;10,'Project Follow up - Base'!$AC85:$OC85,"&gt;="&amp;-10,'Project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69">
        <f ca="1">IF('Project Follow up - Base'!$N85="",0, COUNTIFS('Project Follow up - Base'!$AC85:$OC85,"&lt;="&amp;10,'Project Follow up - Base'!$AC85:$OC85,"&gt;="&amp;-10,'Project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69">
        <f ca="1">IF('Project Follow up - Base'!$N85="",0, COUNTIFS('Project Follow up - Base'!$AC85:$OC85,"&lt;="&amp;10,'Project Follow up - Base'!$AC85:$OC85,"&gt;="&amp;-10,'Project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69">
        <f ca="1">IF('Project Follow up - Base'!$N85="",0, COUNTIFS('Project Follow up - Base'!$AC85:$OC85,"&lt;="&amp;10,'Project Follow up - Base'!$AC85:$OC85,"&gt;="&amp;-10,'Project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69">
        <f ca="1">IF('Project Follow up - Base'!$N85="",0, COUNTIFS('Project Follow up - Base'!$AC85:$OC85,"&lt;="&amp;10,'Project Follow up - Base'!$AC85:$OC85,"&gt;="&amp;-10,'Project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69">
        <f ca="1">IF('Project Follow up - Base'!$N85="",0, COUNTIFS('Project Follow up - Base'!$AC85:$OC85,"&lt;="&amp;10,'Project Follow up - Base'!$AC85:$OC85,"&gt;="&amp;-10,'Project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69">
        <f ca="1">IF('Project Follow up - Base'!$N85="",0, COUNTIFS('Project Follow up - Base'!$AC85:$OC85,"&lt;="&amp;10,'Project Follow up - Base'!$AC85:$OC85,"&gt;="&amp;-10,'Project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69">
        <f ca="1">IF('Project Follow up - Base'!$N85="",0, COUNTIFS('Project Follow up - Base'!$AC85:$OC85,"&lt;="&amp;10,'Project Follow up - Base'!$AC85:$OC85,"&gt;="&amp;-10,'Project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69">
        <f ca="1">IF('Project Follow up - Base'!$N85="",0, COUNTIFS('Project Follow up - Base'!$AC85:$OC85,"&lt;="&amp;10,'Project Follow up - Base'!$AC85:$OC85,"&gt;="&amp;-10,'Project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69">
        <f ca="1">IF('Project Follow up - Base'!$N85="",0, COUNTIFS('Project Follow up - Base'!$AC85:$OC85,"&lt;="&amp;10,'Project Follow up - Base'!$AC85:$OC85,"&gt;="&amp;-10,'Project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</v>
      </c>
      <c r="R69">
        <f ca="1">IF('Project Follow up - Base'!$N85="",0, COUNTIFS('Project Follow up - Base'!$AC85:$OC85,"&lt;="&amp;10,'Project Follow up - Base'!$AC85:$OC85,"&gt;="&amp;-10,'Project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69">
        <f ca="1">IF('Project Follow up - Base'!$N85="",0, COUNTIFS('Project Follow up - Base'!$AC85:$OC85,"&lt;="&amp;10,'Project Follow up - Base'!$AC85:$OC85,"&gt;="&amp;-10,'Project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10</v>
      </c>
      <c r="T69">
        <f ca="1">IF('Project Follow up - Base'!$N85="",0, COUNTIFS('Project Follow up - Base'!$AC85:$OC85,"&lt;="&amp;10,'Project Follow up - Base'!$AC85:$OC85,"&gt;="&amp;-10,'Project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69">
        <f ca="1">IF('Project Follow up - Base'!$N85="",0, COUNTIFS('Project Follow up - Base'!$AC85:$OC85,"&lt;="&amp;10,'Project Follow up - Base'!$AC85:$OC85,"&gt;="&amp;-10,'Project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69">
        <f ca="1">IF('Project Follow up - Base'!$N85="",0, COUNTIFS('Project Follow up - Base'!$AC85:$OC85,"&lt;="&amp;10,'Project Follow up - Base'!$AC85:$OC85,"&gt;="&amp;-10,'Project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69">
        <f ca="1">IF('Project Follow up - Base'!$N85="",0, COUNTIFS('Project Follow up - Base'!$AC85:$OC85,"&lt;="&amp;10,'Project Follow up - Base'!$AC85:$OC85,"&gt;="&amp;-10,'Project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69">
        <f ca="1">IF('Project Follow up - Base'!$N85="",0, COUNTIFS('Project Follow up - Base'!$AC85:$OC85,"&lt;="&amp;10,'Project Follow up - Base'!$AC85:$OC85,"&gt;="&amp;-10,'Project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69">
        <f ca="1">IF('Project Follow up - Base'!$N85="",0, COUNTIFS('Project Follow up - Base'!$AC85:$OC85,"&lt;="&amp;10,'Project Follow up - Base'!$AC85:$OC85,"&gt;="&amp;-10,'Project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69">
        <f ca="1">IF('Project Follow up - Base'!$N85="",0, COUNTIFS('Project Follow up - Base'!$AC85:$OC85,"&lt;="&amp;10,'Project Follow up - Base'!$AC85:$OC85,"&gt;="&amp;-10,'Project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69">
        <f ca="1">IF('Project Follow up - Base'!$N85="",0, COUNTIFS('Project Follow up - Base'!$AC85:$OC85,"&lt;="&amp;10,'Project Follow up - Base'!$AC85:$OC85,"&gt;="&amp;-10,'Project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69">
        <f ca="1">IF('Project Follow up - Base'!$N85="",0, COUNTIFS('Project Follow up - Base'!$AC85:$OC85,"&lt;="&amp;10,'Project Follow up - Base'!$AC85:$OC85,"&gt;="&amp;-10,'Project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69">
        <f ca="1">IF('Project Follow up - Base'!$N85="",0, COUNTIFS('Project Follow up - Base'!$AC85:$OC85,"&lt;="&amp;10,'Project Follow up - Base'!$AC85:$OC85,"&gt;="&amp;-10,'Project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69">
        <f ca="1">IF('Project Follow up - Base'!$N85="",0, COUNTIFS('Project Follow up - Base'!$AC85:$OC85,"&lt;="&amp;10,'Project Follow up - Base'!$AC85:$OC85,"&gt;="&amp;-10,'Project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69">
        <f ca="1">IF('Project Follow up - Base'!$N85="",0, COUNTIFS('Project Follow up - Base'!$AC85:$OC85,"&lt;="&amp;10,'Project Follow up - Base'!$AC85:$OC85,"&gt;="&amp;-10,'Project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69">
        <f ca="1">IF('Project Follow up - Base'!$N85="",0, COUNTIFS('Project Follow up - Base'!$AC85:$OC85,"&lt;="&amp;10,'Project Follow up - Base'!$AC85:$OC85,"&gt;="&amp;-10,'Project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69">
        <f ca="1">IF('Project Follow up - Base'!$N85="",0, COUNTIFS('Project Follow up - Base'!$AC85:$OC85,"&lt;="&amp;10,'Project Follow up - Base'!$AC85:$OC85,"&gt;="&amp;-10,'Project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69">
        <f ca="1">IF('Project Follow up - Base'!$N85="",0, COUNTIFS('Project Follow up - Base'!$AC85:$OC85,"&lt;="&amp;10,'Project Follow up - Base'!$AC85:$OC85,"&gt;="&amp;-10,'Project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69">
        <f ca="1">IF('Project Follow up - Base'!$N85="",0, COUNTIFS('Project Follow up - Base'!$AC85:$OC85,"&lt;="&amp;10,'Project Follow up - Base'!$AC85:$OC85,"&gt;="&amp;-10,'Project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69">
        <f ca="1">IF('Project Follow up - Base'!$N85="",0, COUNTIFS('Project Follow up - Base'!$AC85:$OC85,"&lt;="&amp;10,'Project Follow up - Base'!$AC85:$OC85,"&gt;="&amp;-10,'Project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69">
        <f ca="1">IF('Project Follow up - Base'!$N85="",0, COUNTIFS('Project Follow up - Base'!$AC85:$OC85,"&lt;="&amp;10,'Project Follow up - Base'!$AC85:$OC85,"&gt;="&amp;-10,'Project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69">
        <f ca="1">IF('Project Follow up - Base'!$N85="",0, COUNTIFS('Project Follow up - Base'!$AC85:$OC85,"&lt;="&amp;10,'Project Follow up - Base'!$AC85:$OC85,"&gt;="&amp;-10,'Project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70" spans="1:38" x14ac:dyDescent="0.2">
      <c r="A70" t="str">
        <f>'Project Follow up - Base'!$B$74</f>
        <v>Technical</v>
      </c>
      <c r="B70" t="str">
        <f>'Project Follow up - Base'!F86</f>
        <v>Islam Abdelati</v>
      </c>
      <c r="C70">
        <f ca="1">IF('Project Follow up - Base'!$N86="",0, COUNTIFS('Project Follow up - Base'!$AC86:$OC86,"&lt;="&amp;10,'Project Follow up - Base'!$AC86:$OC86,"&gt;="&amp;-10,'Project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70">
        <f ca="1">IF('Project Follow up - Base'!$N86="",0, COUNTIFS('Project Follow up - Base'!$AC86:$OC86,"&lt;="&amp;10,'Project Follow up - Base'!$AC86:$OC86,"&gt;="&amp;-10,'Project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70">
        <f ca="1">IF('Project Follow up - Base'!$N86="",0, COUNTIFS('Project Follow up - Base'!$AC86:$OC86,"&lt;="&amp;10,'Project Follow up - Base'!$AC86:$OC86,"&gt;="&amp;-10,'Project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70">
        <f ca="1">IF('Project Follow up - Base'!$N86="",0, COUNTIFS('Project Follow up - Base'!$AC86:$OC86,"&lt;="&amp;10,'Project Follow up - Base'!$AC86:$OC86,"&gt;="&amp;-10,'Project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70">
        <f ca="1">IF('Project Follow up - Base'!$N86="",0, COUNTIFS('Project Follow up - Base'!$AC86:$OC86,"&lt;="&amp;10,'Project Follow up - Base'!$AC86:$OC86,"&gt;="&amp;-10,'Project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70">
        <f ca="1">IF('Project Follow up - Base'!$N86="",0, COUNTIFS('Project Follow up - Base'!$AC86:$OC86,"&lt;="&amp;10,'Project Follow up - Base'!$AC86:$OC86,"&gt;="&amp;-10,'Project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70">
        <f ca="1">IF('Project Follow up - Base'!$N86="",0, COUNTIFS('Project Follow up - Base'!$AC86:$OC86,"&lt;="&amp;10,'Project Follow up - Base'!$AC86:$OC86,"&gt;="&amp;-10,'Project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70">
        <f ca="1">IF('Project Follow up - Base'!$N86="",0, COUNTIFS('Project Follow up - Base'!$AC86:$OC86,"&lt;="&amp;10,'Project Follow up - Base'!$AC86:$OC86,"&gt;="&amp;-10,'Project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70">
        <f ca="1">IF('Project Follow up - Base'!$N86="",0, COUNTIFS('Project Follow up - Base'!$AC86:$OC86,"&lt;="&amp;10,'Project Follow up - Base'!$AC86:$OC86,"&gt;="&amp;-10,'Project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70">
        <f ca="1">IF('Project Follow up - Base'!$N86="",0, COUNTIFS('Project Follow up - Base'!$AC86:$OC86,"&lt;="&amp;10,'Project Follow up - Base'!$AC86:$OC86,"&gt;="&amp;-10,'Project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70">
        <f ca="1">IF('Project Follow up - Base'!$N86="",0, COUNTIFS('Project Follow up - Base'!$AC86:$OC86,"&lt;="&amp;10,'Project Follow up - Base'!$AC86:$OC86,"&gt;="&amp;-10,'Project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70">
        <f ca="1">IF('Project Follow up - Base'!$N86="",0, COUNTIFS('Project Follow up - Base'!$AC86:$OC86,"&lt;="&amp;10,'Project Follow up - Base'!$AC86:$OC86,"&gt;="&amp;-10,'Project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70">
        <f ca="1">IF('Project Follow up - Base'!$N86="",0, COUNTIFS('Project Follow up - Base'!$AC86:$OC86,"&lt;="&amp;10,'Project Follow up - Base'!$AC86:$OC86,"&gt;="&amp;-10,'Project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70">
        <f ca="1">IF('Project Follow up - Base'!$N86="",0, COUNTIFS('Project Follow up - Base'!$AC86:$OC86,"&lt;="&amp;10,'Project Follow up - Base'!$AC86:$OC86,"&gt;="&amp;-10,'Project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70">
        <f ca="1">IF('Project Follow up - Base'!$N86="",0, COUNTIFS('Project Follow up - Base'!$AC86:$OC86,"&lt;="&amp;10,'Project Follow up - Base'!$AC86:$OC86,"&gt;="&amp;-10,'Project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70">
        <f ca="1">IF('Project Follow up - Base'!$N86="",0, COUNTIFS('Project Follow up - Base'!$AC86:$OC86,"&lt;="&amp;10,'Project Follow up - Base'!$AC86:$OC86,"&gt;="&amp;-10,'Project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70">
        <f ca="1">IF('Project Follow up - Base'!$N86="",0, COUNTIFS('Project Follow up - Base'!$AC86:$OC86,"&lt;="&amp;10,'Project Follow up - Base'!$AC86:$OC86,"&gt;="&amp;-10,'Project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2</v>
      </c>
      <c r="T70">
        <f ca="1">IF('Project Follow up - Base'!$N86="",0, COUNTIFS('Project Follow up - Base'!$AC86:$OC86,"&lt;="&amp;10,'Project Follow up - Base'!$AC86:$OC86,"&gt;="&amp;-10,'Project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70">
        <f ca="1">IF('Project Follow up - Base'!$N86="",0, COUNTIFS('Project Follow up - Base'!$AC86:$OC86,"&lt;="&amp;10,'Project Follow up - Base'!$AC86:$OC86,"&gt;="&amp;-10,'Project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70">
        <f ca="1">IF('Project Follow up - Base'!$N86="",0, COUNTIFS('Project Follow up - Base'!$AC86:$OC86,"&lt;="&amp;10,'Project Follow up - Base'!$AC86:$OC86,"&gt;="&amp;-10,'Project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70">
        <f ca="1">IF('Project Follow up - Base'!$N86="",0, COUNTIFS('Project Follow up - Base'!$AC86:$OC86,"&lt;="&amp;10,'Project Follow up - Base'!$AC86:$OC86,"&gt;="&amp;-10,'Project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70">
        <f ca="1">IF('Project Follow up - Base'!$N86="",0, COUNTIFS('Project Follow up - Base'!$AC86:$OC86,"&lt;="&amp;10,'Project Follow up - Base'!$AC86:$OC86,"&gt;="&amp;-10,'Project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70">
        <f ca="1">IF('Project Follow up - Base'!$N86="",0, COUNTIFS('Project Follow up - Base'!$AC86:$OC86,"&lt;="&amp;10,'Project Follow up - Base'!$AC86:$OC86,"&gt;="&amp;-10,'Project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70">
        <f ca="1">IF('Project Follow up - Base'!$N86="",0, COUNTIFS('Project Follow up - Base'!$AC86:$OC86,"&lt;="&amp;10,'Project Follow up - Base'!$AC86:$OC86,"&gt;="&amp;-10,'Project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70">
        <f ca="1">IF('Project Follow up - Base'!$N86="",0, COUNTIFS('Project Follow up - Base'!$AC86:$OC86,"&lt;="&amp;10,'Project Follow up - Base'!$AC86:$OC86,"&gt;="&amp;-10,'Project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70">
        <f ca="1">IF('Project Follow up - Base'!$N86="",0, COUNTIFS('Project Follow up - Base'!$AC86:$OC86,"&lt;="&amp;10,'Project Follow up - Base'!$AC86:$OC86,"&gt;="&amp;-10,'Project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70">
        <f ca="1">IF('Project Follow up - Base'!$N86="",0, COUNTIFS('Project Follow up - Base'!$AC86:$OC86,"&lt;="&amp;10,'Project Follow up - Base'!$AC86:$OC86,"&gt;="&amp;-10,'Project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70">
        <f ca="1">IF('Project Follow up - Base'!$N86="",0, COUNTIFS('Project Follow up - Base'!$AC86:$OC86,"&lt;="&amp;10,'Project Follow up - Base'!$AC86:$OC86,"&gt;="&amp;-10,'Project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70">
        <f ca="1">IF('Project Follow up - Base'!$N86="",0, COUNTIFS('Project Follow up - Base'!$AC86:$OC86,"&lt;="&amp;10,'Project Follow up - Base'!$AC86:$OC86,"&gt;="&amp;-10,'Project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70">
        <f ca="1">IF('Project Follow up - Base'!$N86="",0, COUNTIFS('Project Follow up - Base'!$AC86:$OC86,"&lt;="&amp;10,'Project Follow up - Base'!$AC86:$OC86,"&gt;="&amp;-10,'Project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70">
        <f ca="1">IF('Project Follow up - Base'!$N86="",0, COUNTIFS('Project Follow up - Base'!$AC86:$OC86,"&lt;="&amp;10,'Project Follow up - Base'!$AC86:$OC86,"&gt;="&amp;-10,'Project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70">
        <f ca="1">IF('Project Follow up - Base'!$N86="",0, COUNTIFS('Project Follow up - Base'!$AC86:$OC86,"&lt;="&amp;10,'Project Follow up - Base'!$AC86:$OC86,"&gt;="&amp;-10,'Project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70">
        <f ca="1">IF('Project Follow up - Base'!$N86="",0, COUNTIFS('Project Follow up - Base'!$AC86:$OC86,"&lt;="&amp;10,'Project Follow up - Base'!$AC86:$OC86,"&gt;="&amp;-10,'Project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70">
        <f ca="1">IF('Project Follow up - Base'!$N86="",0, COUNTIFS('Project Follow up - Base'!$AC86:$OC86,"&lt;="&amp;10,'Project Follow up - Base'!$AC86:$OC86,"&gt;="&amp;-10,'Project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70">
        <f ca="1">IF('Project Follow up - Base'!$N86="",0, COUNTIFS('Project Follow up - Base'!$AC86:$OC86,"&lt;="&amp;10,'Project Follow up - Base'!$AC86:$OC86,"&gt;="&amp;-10,'Project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70">
        <f ca="1">IF('Project Follow up - Base'!$N86="",0, COUNTIFS('Project Follow up - Base'!$AC86:$OC86,"&lt;="&amp;10,'Project Follow up - Base'!$AC86:$OC86,"&gt;="&amp;-10,'Project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71" spans="1:38" x14ac:dyDescent="0.2">
      <c r="A71" t="str">
        <f>'Project Follow up - Base'!$B$74</f>
        <v>Technical</v>
      </c>
      <c r="B71" t="str">
        <f>'Project Follow up - Base'!F87</f>
        <v>Jayson Bautista</v>
      </c>
      <c r="C71">
        <f ca="1">IF('Project Follow up - Base'!$N87="",0, COUNTIFS('Project Follow up - Base'!$AC87:$OC87,"&lt;="&amp;10,'Project Follow up - Base'!$AC87:$OC87,"&gt;="&amp;-10,'Project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71">
        <f ca="1">IF('Project Follow up - Base'!$N87="",0, COUNTIFS('Project Follow up - Base'!$AC87:$OC87,"&lt;="&amp;10,'Project Follow up - Base'!$AC87:$OC87,"&gt;="&amp;-10,'Project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71">
        <f ca="1">IF('Project Follow up - Base'!$N87="",0, COUNTIFS('Project Follow up - Base'!$AC87:$OC87,"&lt;="&amp;10,'Project Follow up - Base'!$AC87:$OC87,"&gt;="&amp;-10,'Project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71">
        <f ca="1">IF('Project Follow up - Base'!$N87="",0, COUNTIFS('Project Follow up - Base'!$AC87:$OC87,"&lt;="&amp;10,'Project Follow up - Base'!$AC87:$OC87,"&gt;="&amp;-10,'Project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71">
        <f ca="1">IF('Project Follow up - Base'!$N87="",0, COUNTIFS('Project Follow up - Base'!$AC87:$OC87,"&lt;="&amp;10,'Project Follow up - Base'!$AC87:$OC87,"&gt;="&amp;-10,'Project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71">
        <f ca="1">IF('Project Follow up - Base'!$N87="",0, COUNTIFS('Project Follow up - Base'!$AC87:$OC87,"&lt;="&amp;10,'Project Follow up - Base'!$AC87:$OC87,"&gt;="&amp;-10,'Project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71">
        <f ca="1">IF('Project Follow up - Base'!$N87="",0, COUNTIFS('Project Follow up - Base'!$AC87:$OC87,"&lt;="&amp;10,'Project Follow up - Base'!$AC87:$OC87,"&gt;="&amp;-10,'Project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71">
        <f ca="1">IF('Project Follow up - Base'!$N87="",0, COUNTIFS('Project Follow up - Base'!$AC87:$OC87,"&lt;="&amp;10,'Project Follow up - Base'!$AC87:$OC87,"&gt;="&amp;-10,'Project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71">
        <f ca="1">IF('Project Follow up - Base'!$N87="",0, COUNTIFS('Project Follow up - Base'!$AC87:$OC87,"&lt;="&amp;10,'Project Follow up - Base'!$AC87:$OC87,"&gt;="&amp;-10,'Project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71">
        <f ca="1">IF('Project Follow up - Base'!$N87="",0, COUNTIFS('Project Follow up - Base'!$AC87:$OC87,"&lt;="&amp;10,'Project Follow up - Base'!$AC87:$OC87,"&gt;="&amp;-10,'Project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71">
        <f ca="1">IF('Project Follow up - Base'!$N87="",0, COUNTIFS('Project Follow up - Base'!$AC87:$OC87,"&lt;="&amp;10,'Project Follow up - Base'!$AC87:$OC87,"&gt;="&amp;-10,'Project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71">
        <f ca="1">IF('Project Follow up - Base'!$N87="",0, COUNTIFS('Project Follow up - Base'!$AC87:$OC87,"&lt;="&amp;10,'Project Follow up - Base'!$AC87:$OC87,"&gt;="&amp;-10,'Project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71">
        <f ca="1">IF('Project Follow up - Base'!$N87="",0, COUNTIFS('Project Follow up - Base'!$AC87:$OC87,"&lt;="&amp;10,'Project Follow up - Base'!$AC87:$OC87,"&gt;="&amp;-10,'Project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71">
        <f ca="1">IF('Project Follow up - Base'!$N87="",0, COUNTIFS('Project Follow up - Base'!$AC87:$OC87,"&lt;="&amp;10,'Project Follow up - Base'!$AC87:$OC87,"&gt;="&amp;-10,'Project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71">
        <f ca="1">IF('Project Follow up - Base'!$N87="",0, COUNTIFS('Project Follow up - Base'!$AC87:$OC87,"&lt;="&amp;10,'Project Follow up - Base'!$AC87:$OC87,"&gt;="&amp;-10,'Project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71">
        <f ca="1">IF('Project Follow up - Base'!$N87="",0, COUNTIFS('Project Follow up - Base'!$AC87:$OC87,"&lt;="&amp;10,'Project Follow up - Base'!$AC87:$OC87,"&gt;="&amp;-10,'Project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71">
        <f ca="1">IF('Project Follow up - Base'!$N87="",0, COUNTIFS('Project Follow up - Base'!$AC87:$OC87,"&lt;="&amp;10,'Project Follow up - Base'!$AC87:$OC87,"&gt;="&amp;-10,'Project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2</v>
      </c>
      <c r="T71">
        <f ca="1">IF('Project Follow up - Base'!$N87="",0, COUNTIFS('Project Follow up - Base'!$AC87:$OC87,"&lt;="&amp;10,'Project Follow up - Base'!$AC87:$OC87,"&gt;="&amp;-10,'Project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71">
        <f ca="1">IF('Project Follow up - Base'!$N87="",0, COUNTIFS('Project Follow up - Base'!$AC87:$OC87,"&lt;="&amp;10,'Project Follow up - Base'!$AC87:$OC87,"&gt;="&amp;-10,'Project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71">
        <f ca="1">IF('Project Follow up - Base'!$N87="",0, COUNTIFS('Project Follow up - Base'!$AC87:$OC87,"&lt;="&amp;10,'Project Follow up - Base'!$AC87:$OC87,"&gt;="&amp;-10,'Project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71">
        <f ca="1">IF('Project Follow up - Base'!$N87="",0, COUNTIFS('Project Follow up - Base'!$AC87:$OC87,"&lt;="&amp;10,'Project Follow up - Base'!$AC87:$OC87,"&gt;="&amp;-10,'Project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71">
        <f ca="1">IF('Project Follow up - Base'!$N87="",0, COUNTIFS('Project Follow up - Base'!$AC87:$OC87,"&lt;="&amp;10,'Project Follow up - Base'!$AC87:$OC87,"&gt;="&amp;-10,'Project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71">
        <f ca="1">IF('Project Follow up - Base'!$N87="",0, COUNTIFS('Project Follow up - Base'!$AC87:$OC87,"&lt;="&amp;10,'Project Follow up - Base'!$AC87:$OC87,"&gt;="&amp;-10,'Project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71">
        <f ca="1">IF('Project Follow up - Base'!$N87="",0, COUNTIFS('Project Follow up - Base'!$AC87:$OC87,"&lt;="&amp;10,'Project Follow up - Base'!$AC87:$OC87,"&gt;="&amp;-10,'Project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71">
        <f ca="1">IF('Project Follow up - Base'!$N87="",0, COUNTIFS('Project Follow up - Base'!$AC87:$OC87,"&lt;="&amp;10,'Project Follow up - Base'!$AC87:$OC87,"&gt;="&amp;-10,'Project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71">
        <f ca="1">IF('Project Follow up - Base'!$N87="",0, COUNTIFS('Project Follow up - Base'!$AC87:$OC87,"&lt;="&amp;10,'Project Follow up - Base'!$AC87:$OC87,"&gt;="&amp;-10,'Project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71">
        <f ca="1">IF('Project Follow up - Base'!$N87="",0, COUNTIFS('Project Follow up - Base'!$AC87:$OC87,"&lt;="&amp;10,'Project Follow up - Base'!$AC87:$OC87,"&gt;="&amp;-10,'Project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71">
        <f ca="1">IF('Project Follow up - Base'!$N87="",0, COUNTIFS('Project Follow up - Base'!$AC87:$OC87,"&lt;="&amp;10,'Project Follow up - Base'!$AC87:$OC87,"&gt;="&amp;-10,'Project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71">
        <f ca="1">IF('Project Follow up - Base'!$N87="",0, COUNTIFS('Project Follow up - Base'!$AC87:$OC87,"&lt;="&amp;10,'Project Follow up - Base'!$AC87:$OC87,"&gt;="&amp;-10,'Project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71">
        <f ca="1">IF('Project Follow up - Base'!$N87="",0, COUNTIFS('Project Follow up - Base'!$AC87:$OC87,"&lt;="&amp;10,'Project Follow up - Base'!$AC87:$OC87,"&gt;="&amp;-10,'Project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71">
        <f ca="1">IF('Project Follow up - Base'!$N87="",0, COUNTIFS('Project Follow up - Base'!$AC87:$OC87,"&lt;="&amp;10,'Project Follow up - Base'!$AC87:$OC87,"&gt;="&amp;-10,'Project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71">
        <f ca="1">IF('Project Follow up - Base'!$N87="",0, COUNTIFS('Project Follow up - Base'!$AC87:$OC87,"&lt;="&amp;10,'Project Follow up - Base'!$AC87:$OC87,"&gt;="&amp;-10,'Project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71">
        <f ca="1">IF('Project Follow up - Base'!$N87="",0, COUNTIFS('Project Follow up - Base'!$AC87:$OC87,"&lt;="&amp;10,'Project Follow up - Base'!$AC87:$OC87,"&gt;="&amp;-10,'Project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71">
        <f ca="1">IF('Project Follow up - Base'!$N87="",0, COUNTIFS('Project Follow up - Base'!$AC87:$OC87,"&lt;="&amp;10,'Project Follow up - Base'!$AC87:$OC87,"&gt;="&amp;-10,'Project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71">
        <f ca="1">IF('Project Follow up - Base'!$N87="",0, COUNTIFS('Project Follow up - Base'!$AC87:$OC87,"&lt;="&amp;10,'Project Follow up - Base'!$AC87:$OC87,"&gt;="&amp;-10,'Project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71">
        <f ca="1">IF('Project Follow up - Base'!$N87="",0, COUNTIFS('Project Follow up - Base'!$AC87:$OC87,"&lt;="&amp;10,'Project Follow up - Base'!$AC87:$OC87,"&gt;="&amp;-10,'Project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72" spans="1:38" x14ac:dyDescent="0.2">
      <c r="A72" t="str">
        <f>'Project Follow up - Base'!$B$74</f>
        <v>Technical</v>
      </c>
      <c r="B72" t="str">
        <f>'Project Follow up - Base'!F88</f>
        <v>Islam Abdelati</v>
      </c>
      <c r="C72">
        <f ca="1">IF('Project Follow up - Base'!$N88="",0, COUNTIFS('Project Follow up - Base'!$AC88:$OC88,"&lt;="&amp;10,'Project Follow up - Base'!$AC88:$OC88,"&gt;="&amp;-10,'Project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72">
        <f ca="1">IF('Project Follow up - Base'!$N88="",0, COUNTIFS('Project Follow up - Base'!$AC88:$OC88,"&lt;="&amp;10,'Project Follow up - Base'!$AC88:$OC88,"&gt;="&amp;-10,'Project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72">
        <f ca="1">IF('Project Follow up - Base'!$N88="",0, COUNTIFS('Project Follow up - Base'!$AC88:$OC88,"&lt;="&amp;10,'Project Follow up - Base'!$AC88:$OC88,"&gt;="&amp;-10,'Project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72">
        <f ca="1">IF('Project Follow up - Base'!$N88="",0, COUNTIFS('Project Follow up - Base'!$AC88:$OC88,"&lt;="&amp;10,'Project Follow up - Base'!$AC88:$OC88,"&gt;="&amp;-10,'Project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72">
        <f ca="1">IF('Project Follow up - Base'!$N88="",0, COUNTIFS('Project Follow up - Base'!$AC88:$OC88,"&lt;="&amp;10,'Project Follow up - Base'!$AC88:$OC88,"&gt;="&amp;-10,'Project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72">
        <f ca="1">IF('Project Follow up - Base'!$N88="",0, COUNTIFS('Project Follow up - Base'!$AC88:$OC88,"&lt;="&amp;10,'Project Follow up - Base'!$AC88:$OC88,"&gt;="&amp;-10,'Project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72">
        <f ca="1">IF('Project Follow up - Base'!$N88="",0, COUNTIFS('Project Follow up - Base'!$AC88:$OC88,"&lt;="&amp;10,'Project Follow up - Base'!$AC88:$OC88,"&gt;="&amp;-10,'Project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72">
        <f ca="1">IF('Project Follow up - Base'!$N88="",0, COUNTIFS('Project Follow up - Base'!$AC88:$OC88,"&lt;="&amp;10,'Project Follow up - Base'!$AC88:$OC88,"&gt;="&amp;-10,'Project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72">
        <f ca="1">IF('Project Follow up - Base'!$N88="",0, COUNTIFS('Project Follow up - Base'!$AC88:$OC88,"&lt;="&amp;10,'Project Follow up - Base'!$AC88:$OC88,"&gt;="&amp;-10,'Project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72">
        <f ca="1">IF('Project Follow up - Base'!$N88="",0, COUNTIFS('Project Follow up - Base'!$AC88:$OC88,"&lt;="&amp;10,'Project Follow up - Base'!$AC88:$OC88,"&gt;="&amp;-10,'Project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72">
        <f ca="1">IF('Project Follow up - Base'!$N88="",0, COUNTIFS('Project Follow up - Base'!$AC88:$OC88,"&lt;="&amp;10,'Project Follow up - Base'!$AC88:$OC88,"&gt;="&amp;-10,'Project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72">
        <f ca="1">IF('Project Follow up - Base'!$N88="",0, COUNTIFS('Project Follow up - Base'!$AC88:$OC88,"&lt;="&amp;10,'Project Follow up - Base'!$AC88:$OC88,"&gt;="&amp;-10,'Project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72">
        <f ca="1">IF('Project Follow up - Base'!$N88="",0, COUNTIFS('Project Follow up - Base'!$AC88:$OC88,"&lt;="&amp;10,'Project Follow up - Base'!$AC88:$OC88,"&gt;="&amp;-10,'Project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72">
        <f ca="1">IF('Project Follow up - Base'!$N88="",0, COUNTIFS('Project Follow up - Base'!$AC88:$OC88,"&lt;="&amp;10,'Project Follow up - Base'!$AC88:$OC88,"&gt;="&amp;-10,'Project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72">
        <f ca="1">IF('Project Follow up - Base'!$N88="",0, COUNTIFS('Project Follow up - Base'!$AC88:$OC88,"&lt;="&amp;10,'Project Follow up - Base'!$AC88:$OC88,"&gt;="&amp;-10,'Project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72">
        <f ca="1">IF('Project Follow up - Base'!$N88="",0, COUNTIFS('Project Follow up - Base'!$AC88:$OC88,"&lt;="&amp;10,'Project Follow up - Base'!$AC88:$OC88,"&gt;="&amp;-10,'Project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72">
        <f ca="1">IF('Project Follow up - Base'!$N88="",0, COUNTIFS('Project Follow up - Base'!$AC88:$OC88,"&lt;="&amp;10,'Project Follow up - Base'!$AC88:$OC88,"&gt;="&amp;-10,'Project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2</v>
      </c>
      <c r="T72">
        <f ca="1">IF('Project Follow up - Base'!$N88="",0, COUNTIFS('Project Follow up - Base'!$AC88:$OC88,"&lt;="&amp;10,'Project Follow up - Base'!$AC88:$OC88,"&gt;="&amp;-10,'Project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72">
        <f ca="1">IF('Project Follow up - Base'!$N88="",0, COUNTIFS('Project Follow up - Base'!$AC88:$OC88,"&lt;="&amp;10,'Project Follow up - Base'!$AC88:$OC88,"&gt;="&amp;-10,'Project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72">
        <f ca="1">IF('Project Follow up - Base'!$N88="",0, COUNTIFS('Project Follow up - Base'!$AC88:$OC88,"&lt;="&amp;10,'Project Follow up - Base'!$AC88:$OC88,"&gt;="&amp;-10,'Project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72">
        <f ca="1">IF('Project Follow up - Base'!$N88="",0, COUNTIFS('Project Follow up - Base'!$AC88:$OC88,"&lt;="&amp;10,'Project Follow up - Base'!$AC88:$OC88,"&gt;="&amp;-10,'Project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72">
        <f ca="1">IF('Project Follow up - Base'!$N88="",0, COUNTIFS('Project Follow up - Base'!$AC88:$OC88,"&lt;="&amp;10,'Project Follow up - Base'!$AC88:$OC88,"&gt;="&amp;-10,'Project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72">
        <f ca="1">IF('Project Follow up - Base'!$N88="",0, COUNTIFS('Project Follow up - Base'!$AC88:$OC88,"&lt;="&amp;10,'Project Follow up - Base'!$AC88:$OC88,"&gt;="&amp;-10,'Project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72">
        <f ca="1">IF('Project Follow up - Base'!$N88="",0, COUNTIFS('Project Follow up - Base'!$AC88:$OC88,"&lt;="&amp;10,'Project Follow up - Base'!$AC88:$OC88,"&gt;="&amp;-10,'Project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72">
        <f ca="1">IF('Project Follow up - Base'!$N88="",0, COUNTIFS('Project Follow up - Base'!$AC88:$OC88,"&lt;="&amp;10,'Project Follow up - Base'!$AC88:$OC88,"&gt;="&amp;-10,'Project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72">
        <f ca="1">IF('Project Follow up - Base'!$N88="",0, COUNTIFS('Project Follow up - Base'!$AC88:$OC88,"&lt;="&amp;10,'Project Follow up - Base'!$AC88:$OC88,"&gt;="&amp;-10,'Project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72">
        <f ca="1">IF('Project Follow up - Base'!$N88="",0, COUNTIFS('Project Follow up - Base'!$AC88:$OC88,"&lt;="&amp;10,'Project Follow up - Base'!$AC88:$OC88,"&gt;="&amp;-10,'Project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72">
        <f ca="1">IF('Project Follow up - Base'!$N88="",0, COUNTIFS('Project Follow up - Base'!$AC88:$OC88,"&lt;="&amp;10,'Project Follow up - Base'!$AC88:$OC88,"&gt;="&amp;-10,'Project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72">
        <f ca="1">IF('Project Follow up - Base'!$N88="",0, COUNTIFS('Project Follow up - Base'!$AC88:$OC88,"&lt;="&amp;10,'Project Follow up - Base'!$AC88:$OC88,"&gt;="&amp;-10,'Project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72">
        <f ca="1">IF('Project Follow up - Base'!$N88="",0, COUNTIFS('Project Follow up - Base'!$AC88:$OC88,"&lt;="&amp;10,'Project Follow up - Base'!$AC88:$OC88,"&gt;="&amp;-10,'Project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72">
        <f ca="1">IF('Project Follow up - Base'!$N88="",0, COUNTIFS('Project Follow up - Base'!$AC88:$OC88,"&lt;="&amp;10,'Project Follow up - Base'!$AC88:$OC88,"&gt;="&amp;-10,'Project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72">
        <f ca="1">IF('Project Follow up - Base'!$N88="",0, COUNTIFS('Project Follow up - Base'!$AC88:$OC88,"&lt;="&amp;10,'Project Follow up - Base'!$AC88:$OC88,"&gt;="&amp;-10,'Project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72">
        <f ca="1">IF('Project Follow up - Base'!$N88="",0, COUNTIFS('Project Follow up - Base'!$AC88:$OC88,"&lt;="&amp;10,'Project Follow up - Base'!$AC88:$OC88,"&gt;="&amp;-10,'Project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72">
        <f ca="1">IF('Project Follow up - Base'!$N88="",0, COUNTIFS('Project Follow up - Base'!$AC88:$OC88,"&lt;="&amp;10,'Project Follow up - Base'!$AC88:$OC88,"&gt;="&amp;-10,'Project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72">
        <f ca="1">IF('Project Follow up - Base'!$N88="",0, COUNTIFS('Project Follow up - Base'!$AC88:$OC88,"&lt;="&amp;10,'Project Follow up - Base'!$AC88:$OC88,"&gt;="&amp;-10,'Project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72">
        <f ca="1">IF('Project Follow up - Base'!$N88="",0, COUNTIFS('Project Follow up - Base'!$AC88:$OC88,"&lt;="&amp;10,'Project Follow up - Base'!$AC88:$OC88,"&gt;="&amp;-10,'Project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73" spans="1:38" x14ac:dyDescent="0.2">
      <c r="A73" t="str">
        <f>'Project Follow up - Base'!$B$74</f>
        <v>Technical</v>
      </c>
      <c r="B73" t="str">
        <f>'Project Follow up - Base'!F89</f>
        <v>Odai Souliman</v>
      </c>
      <c r="C73">
        <f ca="1">IF('Project Follow up - Base'!$N89="",0, COUNTIFS('Project Follow up - Base'!$AC89:$OC89,"&lt;="&amp;10,'Project Follow up - Base'!$AC89:$OC89,"&gt;="&amp;-10,'Project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73">
        <f ca="1">IF('Project Follow up - Base'!$N89="",0, COUNTIFS('Project Follow up - Base'!$AC89:$OC89,"&lt;="&amp;10,'Project Follow up - Base'!$AC89:$OC89,"&gt;="&amp;-10,'Project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73">
        <f ca="1">IF('Project Follow up - Base'!$N89="",0, COUNTIFS('Project Follow up - Base'!$AC89:$OC89,"&lt;="&amp;10,'Project Follow up - Base'!$AC89:$OC89,"&gt;="&amp;-10,'Project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73">
        <f ca="1">IF('Project Follow up - Base'!$N89="",0, COUNTIFS('Project Follow up - Base'!$AC89:$OC89,"&lt;="&amp;10,'Project Follow up - Base'!$AC89:$OC89,"&gt;="&amp;-10,'Project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73">
        <f ca="1">IF('Project Follow up - Base'!$N89="",0, COUNTIFS('Project Follow up - Base'!$AC89:$OC89,"&lt;="&amp;10,'Project Follow up - Base'!$AC89:$OC89,"&gt;="&amp;-10,'Project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73">
        <f ca="1">IF('Project Follow up - Base'!$N89="",0, COUNTIFS('Project Follow up - Base'!$AC89:$OC89,"&lt;="&amp;10,'Project Follow up - Base'!$AC89:$OC89,"&gt;="&amp;-10,'Project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73">
        <f ca="1">IF('Project Follow up - Base'!$N89="",0, COUNTIFS('Project Follow up - Base'!$AC89:$OC89,"&lt;="&amp;10,'Project Follow up - Base'!$AC89:$OC89,"&gt;="&amp;-10,'Project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73">
        <f ca="1">IF('Project Follow up - Base'!$N89="",0, COUNTIFS('Project Follow up - Base'!$AC89:$OC89,"&lt;="&amp;10,'Project Follow up - Base'!$AC89:$OC89,"&gt;="&amp;-10,'Project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73">
        <f ca="1">IF('Project Follow up - Base'!$N89="",0, COUNTIFS('Project Follow up - Base'!$AC89:$OC89,"&lt;="&amp;10,'Project Follow up - Base'!$AC89:$OC89,"&gt;="&amp;-10,'Project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73">
        <f ca="1">IF('Project Follow up - Base'!$N89="",0, COUNTIFS('Project Follow up - Base'!$AC89:$OC89,"&lt;="&amp;10,'Project Follow up - Base'!$AC89:$OC89,"&gt;="&amp;-10,'Project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73">
        <f ca="1">IF('Project Follow up - Base'!$N89="",0, COUNTIFS('Project Follow up - Base'!$AC89:$OC89,"&lt;="&amp;10,'Project Follow up - Base'!$AC89:$OC89,"&gt;="&amp;-10,'Project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73">
        <f ca="1">IF('Project Follow up - Base'!$N89="",0, COUNTIFS('Project Follow up - Base'!$AC89:$OC89,"&lt;="&amp;10,'Project Follow up - Base'!$AC89:$OC89,"&gt;="&amp;-10,'Project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73">
        <f ca="1">IF('Project Follow up - Base'!$N89="",0, COUNTIFS('Project Follow up - Base'!$AC89:$OC89,"&lt;="&amp;10,'Project Follow up - Base'!$AC89:$OC89,"&gt;="&amp;-10,'Project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73">
        <f ca="1">IF('Project Follow up - Base'!$N89="",0, COUNTIFS('Project Follow up - Base'!$AC89:$OC89,"&lt;="&amp;10,'Project Follow up - Base'!$AC89:$OC89,"&gt;="&amp;-10,'Project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73">
        <f ca="1">IF('Project Follow up - Base'!$N89="",0, COUNTIFS('Project Follow up - Base'!$AC89:$OC89,"&lt;="&amp;10,'Project Follow up - Base'!$AC89:$OC89,"&gt;="&amp;-10,'Project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73">
        <f ca="1">IF('Project Follow up - Base'!$N89="",0, COUNTIFS('Project Follow up - Base'!$AC89:$OC89,"&lt;="&amp;10,'Project Follow up - Base'!$AC89:$OC89,"&gt;="&amp;-10,'Project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73">
        <f ca="1">IF('Project Follow up - Base'!$N89="",0, COUNTIFS('Project Follow up - Base'!$AC89:$OC89,"&lt;="&amp;10,'Project Follow up - Base'!$AC89:$OC89,"&gt;="&amp;-10,'Project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2</v>
      </c>
      <c r="T73">
        <f ca="1">IF('Project Follow up - Base'!$N89="",0, COUNTIFS('Project Follow up - Base'!$AC89:$OC89,"&lt;="&amp;10,'Project Follow up - Base'!$AC89:$OC89,"&gt;="&amp;-10,'Project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73">
        <f ca="1">IF('Project Follow up - Base'!$N89="",0, COUNTIFS('Project Follow up - Base'!$AC89:$OC89,"&lt;="&amp;10,'Project Follow up - Base'!$AC89:$OC89,"&gt;="&amp;-10,'Project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73">
        <f ca="1">IF('Project Follow up - Base'!$N89="",0, COUNTIFS('Project Follow up - Base'!$AC89:$OC89,"&lt;="&amp;10,'Project Follow up - Base'!$AC89:$OC89,"&gt;="&amp;-10,'Project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73">
        <f ca="1">IF('Project Follow up - Base'!$N89="",0, COUNTIFS('Project Follow up - Base'!$AC89:$OC89,"&lt;="&amp;10,'Project Follow up - Base'!$AC89:$OC89,"&gt;="&amp;-10,'Project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73">
        <f ca="1">IF('Project Follow up - Base'!$N89="",0, COUNTIFS('Project Follow up - Base'!$AC89:$OC89,"&lt;="&amp;10,'Project Follow up - Base'!$AC89:$OC89,"&gt;="&amp;-10,'Project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73">
        <f ca="1">IF('Project Follow up - Base'!$N89="",0, COUNTIFS('Project Follow up - Base'!$AC89:$OC89,"&lt;="&amp;10,'Project Follow up - Base'!$AC89:$OC89,"&gt;="&amp;-10,'Project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73">
        <f ca="1">IF('Project Follow up - Base'!$N89="",0, COUNTIFS('Project Follow up - Base'!$AC89:$OC89,"&lt;="&amp;10,'Project Follow up - Base'!$AC89:$OC89,"&gt;="&amp;-10,'Project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73">
        <f ca="1">IF('Project Follow up - Base'!$N89="",0, COUNTIFS('Project Follow up - Base'!$AC89:$OC89,"&lt;="&amp;10,'Project Follow up - Base'!$AC89:$OC89,"&gt;="&amp;-10,'Project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73">
        <f ca="1">IF('Project Follow up - Base'!$N89="",0, COUNTIFS('Project Follow up - Base'!$AC89:$OC89,"&lt;="&amp;10,'Project Follow up - Base'!$AC89:$OC89,"&gt;="&amp;-10,'Project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73">
        <f ca="1">IF('Project Follow up - Base'!$N89="",0, COUNTIFS('Project Follow up - Base'!$AC89:$OC89,"&lt;="&amp;10,'Project Follow up - Base'!$AC89:$OC89,"&gt;="&amp;-10,'Project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73">
        <f ca="1">IF('Project Follow up - Base'!$N89="",0, COUNTIFS('Project Follow up - Base'!$AC89:$OC89,"&lt;="&amp;10,'Project Follow up - Base'!$AC89:$OC89,"&gt;="&amp;-10,'Project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73">
        <f ca="1">IF('Project Follow up - Base'!$N89="",0, COUNTIFS('Project Follow up - Base'!$AC89:$OC89,"&lt;="&amp;10,'Project Follow up - Base'!$AC89:$OC89,"&gt;="&amp;-10,'Project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73">
        <f ca="1">IF('Project Follow up - Base'!$N89="",0, COUNTIFS('Project Follow up - Base'!$AC89:$OC89,"&lt;="&amp;10,'Project Follow up - Base'!$AC89:$OC89,"&gt;="&amp;-10,'Project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73">
        <f ca="1">IF('Project Follow up - Base'!$N89="",0, COUNTIFS('Project Follow up - Base'!$AC89:$OC89,"&lt;="&amp;10,'Project Follow up - Base'!$AC89:$OC89,"&gt;="&amp;-10,'Project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73">
        <f ca="1">IF('Project Follow up - Base'!$N89="",0, COUNTIFS('Project Follow up - Base'!$AC89:$OC89,"&lt;="&amp;10,'Project Follow up - Base'!$AC89:$OC89,"&gt;="&amp;-10,'Project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73">
        <f ca="1">IF('Project Follow up - Base'!$N89="",0, COUNTIFS('Project Follow up - Base'!$AC89:$OC89,"&lt;="&amp;10,'Project Follow up - Base'!$AC89:$OC89,"&gt;="&amp;-10,'Project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73">
        <f ca="1">IF('Project Follow up - Base'!$N89="",0, COUNTIFS('Project Follow up - Base'!$AC89:$OC89,"&lt;="&amp;10,'Project Follow up - Base'!$AC89:$OC89,"&gt;="&amp;-10,'Project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73">
        <f ca="1">IF('Project Follow up - Base'!$N89="",0, COUNTIFS('Project Follow up - Base'!$AC89:$OC89,"&lt;="&amp;10,'Project Follow up - Base'!$AC89:$OC89,"&gt;="&amp;-10,'Project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73">
        <f ca="1">IF('Project Follow up - Base'!$N89="",0, COUNTIFS('Project Follow up - Base'!$AC89:$OC89,"&lt;="&amp;10,'Project Follow up - Base'!$AC89:$OC89,"&gt;="&amp;-10,'Project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74" spans="1:38" x14ac:dyDescent="0.2">
      <c r="A74" t="str">
        <f>'Project Follow up - Base'!$B$74</f>
        <v>Technical</v>
      </c>
      <c r="B74" t="str">
        <f>'Project Follow up - Base'!F90</f>
        <v>Mohammed Al-Attar</v>
      </c>
      <c r="C74">
        <f>IF('Project Follow up - Base'!$N90="",0, COUNTIFS('Project Follow up - Base'!$AC90:$OC90,"&lt;="&amp;10,'Project Follow up - Base'!$AC90:$OC90,"&gt;="&amp;-10,'Project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74">
        <f>IF('Project Follow up - Base'!$N90="",0, COUNTIFS('Project Follow up - Base'!$AC90:$OC90,"&lt;="&amp;10,'Project Follow up - Base'!$AC90:$OC90,"&gt;="&amp;-10,'Project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74">
        <f>IF('Project Follow up - Base'!$N90="",0, COUNTIFS('Project Follow up - Base'!$AC90:$OC90,"&lt;="&amp;10,'Project Follow up - Base'!$AC90:$OC90,"&gt;="&amp;-10,'Project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74">
        <f>IF('Project Follow up - Base'!$N90="",0, COUNTIFS('Project Follow up - Base'!$AC90:$OC90,"&lt;="&amp;10,'Project Follow up - Base'!$AC90:$OC90,"&gt;="&amp;-10,'Project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74">
        <f>IF('Project Follow up - Base'!$N90="",0, COUNTIFS('Project Follow up - Base'!$AC90:$OC90,"&lt;="&amp;10,'Project Follow up - Base'!$AC90:$OC90,"&gt;="&amp;-10,'Project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74">
        <f>IF('Project Follow up - Base'!$N90="",0, COUNTIFS('Project Follow up - Base'!$AC90:$OC90,"&lt;="&amp;10,'Project Follow up - Base'!$AC90:$OC90,"&gt;="&amp;-10,'Project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74">
        <f>IF('Project Follow up - Base'!$N90="",0, COUNTIFS('Project Follow up - Base'!$AC90:$OC90,"&lt;="&amp;10,'Project Follow up - Base'!$AC90:$OC90,"&gt;="&amp;-10,'Project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74">
        <f>IF('Project Follow up - Base'!$N90="",0, COUNTIFS('Project Follow up - Base'!$AC90:$OC90,"&lt;="&amp;10,'Project Follow up - Base'!$AC90:$OC90,"&gt;="&amp;-10,'Project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74">
        <f>IF('Project Follow up - Base'!$N90="",0, COUNTIFS('Project Follow up - Base'!$AC90:$OC90,"&lt;="&amp;10,'Project Follow up - Base'!$AC90:$OC90,"&gt;="&amp;-10,'Project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74">
        <f>IF('Project Follow up - Base'!$N90="",0, COUNTIFS('Project Follow up - Base'!$AC90:$OC90,"&lt;="&amp;10,'Project Follow up - Base'!$AC90:$OC90,"&gt;="&amp;-10,'Project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74">
        <f>IF('Project Follow up - Base'!$N90="",0, COUNTIFS('Project Follow up - Base'!$AC90:$OC90,"&lt;="&amp;10,'Project Follow up - Base'!$AC90:$OC90,"&gt;="&amp;-10,'Project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74">
        <f>IF('Project Follow up - Base'!$N90="",0, COUNTIFS('Project Follow up - Base'!$AC90:$OC90,"&lt;="&amp;10,'Project Follow up - Base'!$AC90:$OC90,"&gt;="&amp;-10,'Project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74">
        <f>IF('Project Follow up - Base'!$N90="",0, COUNTIFS('Project Follow up - Base'!$AC90:$OC90,"&lt;="&amp;10,'Project Follow up - Base'!$AC90:$OC90,"&gt;="&amp;-10,'Project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74">
        <f>IF('Project Follow up - Base'!$N90="",0, COUNTIFS('Project Follow up - Base'!$AC90:$OC90,"&lt;="&amp;10,'Project Follow up - Base'!$AC90:$OC90,"&gt;="&amp;-10,'Project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74">
        <f>IF('Project Follow up - Base'!$N90="",0, COUNTIFS('Project Follow up - Base'!$AC90:$OC90,"&lt;="&amp;10,'Project Follow up - Base'!$AC90:$OC90,"&gt;="&amp;-10,'Project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74">
        <f>IF('Project Follow up - Base'!$N90="",0, COUNTIFS('Project Follow up - Base'!$AC90:$OC90,"&lt;="&amp;10,'Project Follow up - Base'!$AC90:$OC90,"&gt;="&amp;-10,'Project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74">
        <f>IF('Project Follow up - Base'!$N90="",0, COUNTIFS('Project Follow up - Base'!$AC90:$OC90,"&lt;="&amp;10,'Project Follow up - Base'!$AC90:$OC90,"&gt;="&amp;-10,'Project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74">
        <f>IF('Project Follow up - Base'!$N90="",0, COUNTIFS('Project Follow up - Base'!$AC90:$OC90,"&lt;="&amp;10,'Project Follow up - Base'!$AC90:$OC90,"&gt;="&amp;-10,'Project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74">
        <f>IF('Project Follow up - Base'!$N90="",0, COUNTIFS('Project Follow up - Base'!$AC90:$OC90,"&lt;="&amp;10,'Project Follow up - Base'!$AC90:$OC90,"&gt;="&amp;-10,'Project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74">
        <f>IF('Project Follow up - Base'!$N90="",0, COUNTIFS('Project Follow up - Base'!$AC90:$OC90,"&lt;="&amp;10,'Project Follow up - Base'!$AC90:$OC90,"&gt;="&amp;-10,'Project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74">
        <f>IF('Project Follow up - Base'!$N90="",0, COUNTIFS('Project Follow up - Base'!$AC90:$OC90,"&lt;="&amp;10,'Project Follow up - Base'!$AC90:$OC90,"&gt;="&amp;-10,'Project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74">
        <f>IF('Project Follow up - Base'!$N90="",0, COUNTIFS('Project Follow up - Base'!$AC90:$OC90,"&lt;="&amp;10,'Project Follow up - Base'!$AC90:$OC90,"&gt;="&amp;-10,'Project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74">
        <f>IF('Project Follow up - Base'!$N90="",0, COUNTIFS('Project Follow up - Base'!$AC90:$OC90,"&lt;="&amp;10,'Project Follow up - Base'!$AC90:$OC90,"&gt;="&amp;-10,'Project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74">
        <f>IF('Project Follow up - Base'!$N90="",0, COUNTIFS('Project Follow up - Base'!$AC90:$OC90,"&lt;="&amp;10,'Project Follow up - Base'!$AC90:$OC90,"&gt;="&amp;-10,'Project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74">
        <f>IF('Project Follow up - Base'!$N90="",0, COUNTIFS('Project Follow up - Base'!$AC90:$OC90,"&lt;="&amp;10,'Project Follow up - Base'!$AC90:$OC90,"&gt;="&amp;-10,'Project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74">
        <f>IF('Project Follow up - Base'!$N90="",0, COUNTIFS('Project Follow up - Base'!$AC90:$OC90,"&lt;="&amp;10,'Project Follow up - Base'!$AC90:$OC90,"&gt;="&amp;-10,'Project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74">
        <f>IF('Project Follow up - Base'!$N90="",0, COUNTIFS('Project Follow up - Base'!$AC90:$OC90,"&lt;="&amp;10,'Project Follow up - Base'!$AC90:$OC90,"&gt;="&amp;-10,'Project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74">
        <f>IF('Project Follow up - Base'!$N90="",0, COUNTIFS('Project Follow up - Base'!$AC90:$OC90,"&lt;="&amp;10,'Project Follow up - Base'!$AC90:$OC90,"&gt;="&amp;-10,'Project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74">
        <f>IF('Project Follow up - Base'!$N90="",0, COUNTIFS('Project Follow up - Base'!$AC90:$OC90,"&lt;="&amp;10,'Project Follow up - Base'!$AC90:$OC90,"&gt;="&amp;-10,'Project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74">
        <f>IF('Project Follow up - Base'!$N90="",0, COUNTIFS('Project Follow up - Base'!$AC90:$OC90,"&lt;="&amp;10,'Project Follow up - Base'!$AC90:$OC90,"&gt;="&amp;-10,'Project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74">
        <f>IF('Project Follow up - Base'!$N90="",0, COUNTIFS('Project Follow up - Base'!$AC90:$OC90,"&lt;="&amp;10,'Project Follow up - Base'!$AC90:$OC90,"&gt;="&amp;-10,'Project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74">
        <f>IF('Project Follow up - Base'!$N90="",0, COUNTIFS('Project Follow up - Base'!$AC90:$OC90,"&lt;="&amp;10,'Project Follow up - Base'!$AC90:$OC90,"&gt;="&amp;-10,'Project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74">
        <f>IF('Project Follow up - Base'!$N90="",0, COUNTIFS('Project Follow up - Base'!$AC90:$OC90,"&lt;="&amp;10,'Project Follow up - Base'!$AC90:$OC90,"&gt;="&amp;-10,'Project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74">
        <f>IF('Project Follow up - Base'!$N90="",0, COUNTIFS('Project Follow up - Base'!$AC90:$OC90,"&lt;="&amp;10,'Project Follow up - Base'!$AC90:$OC90,"&gt;="&amp;-10,'Project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74">
        <f>IF('Project Follow up - Base'!$N90="",0, COUNTIFS('Project Follow up - Base'!$AC90:$OC90,"&lt;="&amp;10,'Project Follow up - Base'!$AC90:$OC90,"&gt;="&amp;-10,'Project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74">
        <f>IF('Project Follow up - Base'!$N90="",0, COUNTIFS('Project Follow up - Base'!$AC90:$OC90,"&lt;="&amp;10,'Project Follow up - Base'!$AC90:$OC90,"&gt;="&amp;-10,'Project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75" spans="1:38" x14ac:dyDescent="0.2">
      <c r="A75" t="str">
        <f>'Project Follow up - Base'!$B$74</f>
        <v>Technical</v>
      </c>
      <c r="B75" t="str">
        <f>'Project Follow up - Base'!F91</f>
        <v/>
      </c>
      <c r="C75">
        <f>IF('Project Follow up - Base'!$N91="",0, COUNTIFS('Project Follow up - Base'!$AC91:$OC91,"&lt;="&amp;10,'Project Follow up - Base'!$AC91:$OC91,"&gt;="&amp;-10,'Project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75">
        <f>IF('Project Follow up - Base'!$N91="",0, COUNTIFS('Project Follow up - Base'!$AC91:$OC91,"&lt;="&amp;10,'Project Follow up - Base'!$AC91:$OC91,"&gt;="&amp;-10,'Project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75">
        <f>IF('Project Follow up - Base'!$N91="",0, COUNTIFS('Project Follow up - Base'!$AC91:$OC91,"&lt;="&amp;10,'Project Follow up - Base'!$AC91:$OC91,"&gt;="&amp;-10,'Project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75">
        <f>IF('Project Follow up - Base'!$N91="",0, COUNTIFS('Project Follow up - Base'!$AC91:$OC91,"&lt;="&amp;10,'Project Follow up - Base'!$AC91:$OC91,"&gt;="&amp;-10,'Project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75">
        <f>IF('Project Follow up - Base'!$N91="",0, COUNTIFS('Project Follow up - Base'!$AC91:$OC91,"&lt;="&amp;10,'Project Follow up - Base'!$AC91:$OC91,"&gt;="&amp;-10,'Project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75">
        <f>IF('Project Follow up - Base'!$N91="",0, COUNTIFS('Project Follow up - Base'!$AC91:$OC91,"&lt;="&amp;10,'Project Follow up - Base'!$AC91:$OC91,"&gt;="&amp;-10,'Project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75">
        <f>IF('Project Follow up - Base'!$N91="",0, COUNTIFS('Project Follow up - Base'!$AC91:$OC91,"&lt;="&amp;10,'Project Follow up - Base'!$AC91:$OC91,"&gt;="&amp;-10,'Project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75">
        <f>IF('Project Follow up - Base'!$N91="",0, COUNTIFS('Project Follow up - Base'!$AC91:$OC91,"&lt;="&amp;10,'Project Follow up - Base'!$AC91:$OC91,"&gt;="&amp;-10,'Project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75">
        <f>IF('Project Follow up - Base'!$N91="",0, COUNTIFS('Project Follow up - Base'!$AC91:$OC91,"&lt;="&amp;10,'Project Follow up - Base'!$AC91:$OC91,"&gt;="&amp;-10,'Project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75">
        <f>IF('Project Follow up - Base'!$N91="",0, COUNTIFS('Project Follow up - Base'!$AC91:$OC91,"&lt;="&amp;10,'Project Follow up - Base'!$AC91:$OC91,"&gt;="&amp;-10,'Project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75">
        <f>IF('Project Follow up - Base'!$N91="",0, COUNTIFS('Project Follow up - Base'!$AC91:$OC91,"&lt;="&amp;10,'Project Follow up - Base'!$AC91:$OC91,"&gt;="&amp;-10,'Project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75">
        <f>IF('Project Follow up - Base'!$N91="",0, COUNTIFS('Project Follow up - Base'!$AC91:$OC91,"&lt;="&amp;10,'Project Follow up - Base'!$AC91:$OC91,"&gt;="&amp;-10,'Project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75">
        <f>IF('Project Follow up - Base'!$N91="",0, COUNTIFS('Project Follow up - Base'!$AC91:$OC91,"&lt;="&amp;10,'Project Follow up - Base'!$AC91:$OC91,"&gt;="&amp;-10,'Project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75">
        <f>IF('Project Follow up - Base'!$N91="",0, COUNTIFS('Project Follow up - Base'!$AC91:$OC91,"&lt;="&amp;10,'Project Follow up - Base'!$AC91:$OC91,"&gt;="&amp;-10,'Project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75">
        <f>IF('Project Follow up - Base'!$N91="",0, COUNTIFS('Project Follow up - Base'!$AC91:$OC91,"&lt;="&amp;10,'Project Follow up - Base'!$AC91:$OC91,"&gt;="&amp;-10,'Project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75">
        <f>IF('Project Follow up - Base'!$N91="",0, COUNTIFS('Project Follow up - Base'!$AC91:$OC91,"&lt;="&amp;10,'Project Follow up - Base'!$AC91:$OC91,"&gt;="&amp;-10,'Project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75">
        <f>IF('Project Follow up - Base'!$N91="",0, COUNTIFS('Project Follow up - Base'!$AC91:$OC91,"&lt;="&amp;10,'Project Follow up - Base'!$AC91:$OC91,"&gt;="&amp;-10,'Project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75">
        <f>IF('Project Follow up - Base'!$N91="",0, COUNTIFS('Project Follow up - Base'!$AC91:$OC91,"&lt;="&amp;10,'Project Follow up - Base'!$AC91:$OC91,"&gt;="&amp;-10,'Project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75">
        <f>IF('Project Follow up - Base'!$N91="",0, COUNTIFS('Project Follow up - Base'!$AC91:$OC91,"&lt;="&amp;10,'Project Follow up - Base'!$AC91:$OC91,"&gt;="&amp;-10,'Project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75">
        <f>IF('Project Follow up - Base'!$N91="",0, COUNTIFS('Project Follow up - Base'!$AC91:$OC91,"&lt;="&amp;10,'Project Follow up - Base'!$AC91:$OC91,"&gt;="&amp;-10,'Project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75">
        <f>IF('Project Follow up - Base'!$N91="",0, COUNTIFS('Project Follow up - Base'!$AC91:$OC91,"&lt;="&amp;10,'Project Follow up - Base'!$AC91:$OC91,"&gt;="&amp;-10,'Project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75">
        <f>IF('Project Follow up - Base'!$N91="",0, COUNTIFS('Project Follow up - Base'!$AC91:$OC91,"&lt;="&amp;10,'Project Follow up - Base'!$AC91:$OC91,"&gt;="&amp;-10,'Project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75">
        <f>IF('Project Follow up - Base'!$N91="",0, COUNTIFS('Project Follow up - Base'!$AC91:$OC91,"&lt;="&amp;10,'Project Follow up - Base'!$AC91:$OC91,"&gt;="&amp;-10,'Project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75">
        <f>IF('Project Follow up - Base'!$N91="",0, COUNTIFS('Project Follow up - Base'!$AC91:$OC91,"&lt;="&amp;10,'Project Follow up - Base'!$AC91:$OC91,"&gt;="&amp;-10,'Project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75">
        <f>IF('Project Follow up - Base'!$N91="",0, COUNTIFS('Project Follow up - Base'!$AC91:$OC91,"&lt;="&amp;10,'Project Follow up - Base'!$AC91:$OC91,"&gt;="&amp;-10,'Project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75">
        <f>IF('Project Follow up - Base'!$N91="",0, COUNTIFS('Project Follow up - Base'!$AC91:$OC91,"&lt;="&amp;10,'Project Follow up - Base'!$AC91:$OC91,"&gt;="&amp;-10,'Project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75">
        <f>IF('Project Follow up - Base'!$N91="",0, COUNTIFS('Project Follow up - Base'!$AC91:$OC91,"&lt;="&amp;10,'Project Follow up - Base'!$AC91:$OC91,"&gt;="&amp;-10,'Project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75">
        <f>IF('Project Follow up - Base'!$N91="",0, COUNTIFS('Project Follow up - Base'!$AC91:$OC91,"&lt;="&amp;10,'Project Follow up - Base'!$AC91:$OC91,"&gt;="&amp;-10,'Project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75">
        <f>IF('Project Follow up - Base'!$N91="",0, COUNTIFS('Project Follow up - Base'!$AC91:$OC91,"&lt;="&amp;10,'Project Follow up - Base'!$AC91:$OC91,"&gt;="&amp;-10,'Project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75">
        <f>IF('Project Follow up - Base'!$N91="",0, COUNTIFS('Project Follow up - Base'!$AC91:$OC91,"&lt;="&amp;10,'Project Follow up - Base'!$AC91:$OC91,"&gt;="&amp;-10,'Project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75">
        <f>IF('Project Follow up - Base'!$N91="",0, COUNTIFS('Project Follow up - Base'!$AC91:$OC91,"&lt;="&amp;10,'Project Follow up - Base'!$AC91:$OC91,"&gt;="&amp;-10,'Project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75">
        <f>IF('Project Follow up - Base'!$N91="",0, COUNTIFS('Project Follow up - Base'!$AC91:$OC91,"&lt;="&amp;10,'Project Follow up - Base'!$AC91:$OC91,"&gt;="&amp;-10,'Project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75">
        <f>IF('Project Follow up - Base'!$N91="",0, COUNTIFS('Project Follow up - Base'!$AC91:$OC91,"&lt;="&amp;10,'Project Follow up - Base'!$AC91:$OC91,"&gt;="&amp;-10,'Project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75">
        <f>IF('Project Follow up - Base'!$N91="",0, COUNTIFS('Project Follow up - Base'!$AC91:$OC91,"&lt;="&amp;10,'Project Follow up - Base'!$AC91:$OC91,"&gt;="&amp;-10,'Project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75">
        <f>IF('Project Follow up - Base'!$N91="",0, COUNTIFS('Project Follow up - Base'!$AC91:$OC91,"&lt;="&amp;10,'Project Follow up - Base'!$AC91:$OC91,"&gt;="&amp;-10,'Project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75">
        <f>IF('Project Follow up - Base'!$N91="",0, COUNTIFS('Project Follow up - Base'!$AC91:$OC91,"&lt;="&amp;10,'Project Follow up - Base'!$AC91:$OC91,"&gt;="&amp;-10,'Project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76" spans="1:38" x14ac:dyDescent="0.2">
      <c r="A76" t="str">
        <f>'Project Follow up - Base'!$B$74</f>
        <v>Technical</v>
      </c>
      <c r="B76" t="str">
        <f>'Project Follow up - Base'!F92</f>
        <v/>
      </c>
      <c r="C76">
        <f>IF('Project Follow up - Base'!$N92="",0, COUNTIFS('Project Follow up - Base'!$AC92:$OC92,"&lt;="&amp;10,'Project Follow up - Base'!$AC92:$OC92,"&gt;="&amp;-10,'Project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76">
        <f>IF('Project Follow up - Base'!$N92="",0, COUNTIFS('Project Follow up - Base'!$AC92:$OC92,"&lt;="&amp;10,'Project Follow up - Base'!$AC92:$OC92,"&gt;="&amp;-10,'Project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76">
        <f>IF('Project Follow up - Base'!$N92="",0, COUNTIFS('Project Follow up - Base'!$AC92:$OC92,"&lt;="&amp;10,'Project Follow up - Base'!$AC92:$OC92,"&gt;="&amp;-10,'Project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76">
        <f>IF('Project Follow up - Base'!$N92="",0, COUNTIFS('Project Follow up - Base'!$AC92:$OC92,"&lt;="&amp;10,'Project Follow up - Base'!$AC92:$OC92,"&gt;="&amp;-10,'Project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76">
        <f>IF('Project Follow up - Base'!$N92="",0, COUNTIFS('Project Follow up - Base'!$AC92:$OC92,"&lt;="&amp;10,'Project Follow up - Base'!$AC92:$OC92,"&gt;="&amp;-10,'Project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76">
        <f>IF('Project Follow up - Base'!$N92="",0, COUNTIFS('Project Follow up - Base'!$AC92:$OC92,"&lt;="&amp;10,'Project Follow up - Base'!$AC92:$OC92,"&gt;="&amp;-10,'Project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76">
        <f>IF('Project Follow up - Base'!$N92="",0, COUNTIFS('Project Follow up - Base'!$AC92:$OC92,"&lt;="&amp;10,'Project Follow up - Base'!$AC92:$OC92,"&gt;="&amp;-10,'Project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76">
        <f>IF('Project Follow up - Base'!$N92="",0, COUNTIFS('Project Follow up - Base'!$AC92:$OC92,"&lt;="&amp;10,'Project Follow up - Base'!$AC92:$OC92,"&gt;="&amp;-10,'Project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76">
        <f>IF('Project Follow up - Base'!$N92="",0, COUNTIFS('Project Follow up - Base'!$AC92:$OC92,"&lt;="&amp;10,'Project Follow up - Base'!$AC92:$OC92,"&gt;="&amp;-10,'Project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76">
        <f>IF('Project Follow up - Base'!$N92="",0, COUNTIFS('Project Follow up - Base'!$AC92:$OC92,"&lt;="&amp;10,'Project Follow up - Base'!$AC92:$OC92,"&gt;="&amp;-10,'Project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76">
        <f>IF('Project Follow up - Base'!$N92="",0, COUNTIFS('Project Follow up - Base'!$AC92:$OC92,"&lt;="&amp;10,'Project Follow up - Base'!$AC92:$OC92,"&gt;="&amp;-10,'Project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76">
        <f>IF('Project Follow up - Base'!$N92="",0, COUNTIFS('Project Follow up - Base'!$AC92:$OC92,"&lt;="&amp;10,'Project Follow up - Base'!$AC92:$OC92,"&gt;="&amp;-10,'Project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76">
        <f>IF('Project Follow up - Base'!$N92="",0, COUNTIFS('Project Follow up - Base'!$AC92:$OC92,"&lt;="&amp;10,'Project Follow up - Base'!$AC92:$OC92,"&gt;="&amp;-10,'Project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76">
        <f>IF('Project Follow up - Base'!$N92="",0, COUNTIFS('Project Follow up - Base'!$AC92:$OC92,"&lt;="&amp;10,'Project Follow up - Base'!$AC92:$OC92,"&gt;="&amp;-10,'Project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76">
        <f>IF('Project Follow up - Base'!$N92="",0, COUNTIFS('Project Follow up - Base'!$AC92:$OC92,"&lt;="&amp;10,'Project Follow up - Base'!$AC92:$OC92,"&gt;="&amp;-10,'Project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76">
        <f>IF('Project Follow up - Base'!$N92="",0, COUNTIFS('Project Follow up - Base'!$AC92:$OC92,"&lt;="&amp;10,'Project Follow up - Base'!$AC92:$OC92,"&gt;="&amp;-10,'Project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76">
        <f>IF('Project Follow up - Base'!$N92="",0, COUNTIFS('Project Follow up - Base'!$AC92:$OC92,"&lt;="&amp;10,'Project Follow up - Base'!$AC92:$OC92,"&gt;="&amp;-10,'Project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76">
        <f>IF('Project Follow up - Base'!$N92="",0, COUNTIFS('Project Follow up - Base'!$AC92:$OC92,"&lt;="&amp;10,'Project Follow up - Base'!$AC92:$OC92,"&gt;="&amp;-10,'Project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76">
        <f>IF('Project Follow up - Base'!$N92="",0, COUNTIFS('Project Follow up - Base'!$AC92:$OC92,"&lt;="&amp;10,'Project Follow up - Base'!$AC92:$OC92,"&gt;="&amp;-10,'Project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76">
        <f>IF('Project Follow up - Base'!$N92="",0, COUNTIFS('Project Follow up - Base'!$AC92:$OC92,"&lt;="&amp;10,'Project Follow up - Base'!$AC92:$OC92,"&gt;="&amp;-10,'Project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76">
        <f>IF('Project Follow up - Base'!$N92="",0, COUNTIFS('Project Follow up - Base'!$AC92:$OC92,"&lt;="&amp;10,'Project Follow up - Base'!$AC92:$OC92,"&gt;="&amp;-10,'Project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76">
        <f>IF('Project Follow up - Base'!$N92="",0, COUNTIFS('Project Follow up - Base'!$AC92:$OC92,"&lt;="&amp;10,'Project Follow up - Base'!$AC92:$OC92,"&gt;="&amp;-10,'Project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76">
        <f>IF('Project Follow up - Base'!$N92="",0, COUNTIFS('Project Follow up - Base'!$AC92:$OC92,"&lt;="&amp;10,'Project Follow up - Base'!$AC92:$OC92,"&gt;="&amp;-10,'Project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76">
        <f>IF('Project Follow up - Base'!$N92="",0, COUNTIFS('Project Follow up - Base'!$AC92:$OC92,"&lt;="&amp;10,'Project Follow up - Base'!$AC92:$OC92,"&gt;="&amp;-10,'Project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76">
        <f>IF('Project Follow up - Base'!$N92="",0, COUNTIFS('Project Follow up - Base'!$AC92:$OC92,"&lt;="&amp;10,'Project Follow up - Base'!$AC92:$OC92,"&gt;="&amp;-10,'Project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76">
        <f>IF('Project Follow up - Base'!$N92="",0, COUNTIFS('Project Follow up - Base'!$AC92:$OC92,"&lt;="&amp;10,'Project Follow up - Base'!$AC92:$OC92,"&gt;="&amp;-10,'Project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76">
        <f>IF('Project Follow up - Base'!$N92="",0, COUNTIFS('Project Follow up - Base'!$AC92:$OC92,"&lt;="&amp;10,'Project Follow up - Base'!$AC92:$OC92,"&gt;="&amp;-10,'Project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76">
        <f>IF('Project Follow up - Base'!$N92="",0, COUNTIFS('Project Follow up - Base'!$AC92:$OC92,"&lt;="&amp;10,'Project Follow up - Base'!$AC92:$OC92,"&gt;="&amp;-10,'Project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76">
        <f>IF('Project Follow up - Base'!$N92="",0, COUNTIFS('Project Follow up - Base'!$AC92:$OC92,"&lt;="&amp;10,'Project Follow up - Base'!$AC92:$OC92,"&gt;="&amp;-10,'Project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76">
        <f>IF('Project Follow up - Base'!$N92="",0, COUNTIFS('Project Follow up - Base'!$AC92:$OC92,"&lt;="&amp;10,'Project Follow up - Base'!$AC92:$OC92,"&gt;="&amp;-10,'Project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76">
        <f>IF('Project Follow up - Base'!$N92="",0, COUNTIFS('Project Follow up - Base'!$AC92:$OC92,"&lt;="&amp;10,'Project Follow up - Base'!$AC92:$OC92,"&gt;="&amp;-10,'Project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76">
        <f>IF('Project Follow up - Base'!$N92="",0, COUNTIFS('Project Follow up - Base'!$AC92:$OC92,"&lt;="&amp;10,'Project Follow up - Base'!$AC92:$OC92,"&gt;="&amp;-10,'Project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76">
        <f>IF('Project Follow up - Base'!$N92="",0, COUNTIFS('Project Follow up - Base'!$AC92:$OC92,"&lt;="&amp;10,'Project Follow up - Base'!$AC92:$OC92,"&gt;="&amp;-10,'Project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76">
        <f>IF('Project Follow up - Base'!$N92="",0, COUNTIFS('Project Follow up - Base'!$AC92:$OC92,"&lt;="&amp;10,'Project Follow up - Base'!$AC92:$OC92,"&gt;="&amp;-10,'Project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76">
        <f>IF('Project Follow up - Base'!$N92="",0, COUNTIFS('Project Follow up - Base'!$AC92:$OC92,"&lt;="&amp;10,'Project Follow up - Base'!$AC92:$OC92,"&gt;="&amp;-10,'Project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76">
        <f>IF('Project Follow up - Base'!$N92="",0, COUNTIFS('Project Follow up - Base'!$AC92:$OC92,"&lt;="&amp;10,'Project Follow up - Base'!$AC92:$OC92,"&gt;="&amp;-10,'Project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77" spans="1:38" x14ac:dyDescent="0.2">
      <c r="A77" t="str">
        <f>'Project Follow up - Base'!$B$74</f>
        <v>Technical</v>
      </c>
      <c r="B77" t="str">
        <f>'Project Follow up - Base'!F93</f>
        <v/>
      </c>
      <c r="C77">
        <f>IF('Project Follow up - Base'!$N93="",0, COUNTIFS('Project Follow up - Base'!$AC93:$OC93,"&lt;="&amp;10,'Project Follow up - Base'!$AC93:$OC93,"&gt;="&amp;-10,'Project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77">
        <f>IF('Project Follow up - Base'!$N93="",0, COUNTIFS('Project Follow up - Base'!$AC93:$OC93,"&lt;="&amp;10,'Project Follow up - Base'!$AC93:$OC93,"&gt;="&amp;-10,'Project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77">
        <f>IF('Project Follow up - Base'!$N93="",0, COUNTIFS('Project Follow up - Base'!$AC93:$OC93,"&lt;="&amp;10,'Project Follow up - Base'!$AC93:$OC93,"&gt;="&amp;-10,'Project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77">
        <f>IF('Project Follow up - Base'!$N93="",0, COUNTIFS('Project Follow up - Base'!$AC93:$OC93,"&lt;="&amp;10,'Project Follow up - Base'!$AC93:$OC93,"&gt;="&amp;-10,'Project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77">
        <f>IF('Project Follow up - Base'!$N93="",0, COUNTIFS('Project Follow up - Base'!$AC93:$OC93,"&lt;="&amp;10,'Project Follow up - Base'!$AC93:$OC93,"&gt;="&amp;-10,'Project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77">
        <f>IF('Project Follow up - Base'!$N93="",0, COUNTIFS('Project Follow up - Base'!$AC93:$OC93,"&lt;="&amp;10,'Project Follow up - Base'!$AC93:$OC93,"&gt;="&amp;-10,'Project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77">
        <f>IF('Project Follow up - Base'!$N93="",0, COUNTIFS('Project Follow up - Base'!$AC93:$OC93,"&lt;="&amp;10,'Project Follow up - Base'!$AC93:$OC93,"&gt;="&amp;-10,'Project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77">
        <f>IF('Project Follow up - Base'!$N93="",0, COUNTIFS('Project Follow up - Base'!$AC93:$OC93,"&lt;="&amp;10,'Project Follow up - Base'!$AC93:$OC93,"&gt;="&amp;-10,'Project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77">
        <f>IF('Project Follow up - Base'!$N93="",0, COUNTIFS('Project Follow up - Base'!$AC93:$OC93,"&lt;="&amp;10,'Project Follow up - Base'!$AC93:$OC93,"&gt;="&amp;-10,'Project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77">
        <f>IF('Project Follow up - Base'!$N93="",0, COUNTIFS('Project Follow up - Base'!$AC93:$OC93,"&lt;="&amp;10,'Project Follow up - Base'!$AC93:$OC93,"&gt;="&amp;-10,'Project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77">
        <f>IF('Project Follow up - Base'!$N93="",0, COUNTIFS('Project Follow up - Base'!$AC93:$OC93,"&lt;="&amp;10,'Project Follow up - Base'!$AC93:$OC93,"&gt;="&amp;-10,'Project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77">
        <f>IF('Project Follow up - Base'!$N93="",0, COUNTIFS('Project Follow up - Base'!$AC93:$OC93,"&lt;="&amp;10,'Project Follow up - Base'!$AC93:$OC93,"&gt;="&amp;-10,'Project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77">
        <f>IF('Project Follow up - Base'!$N93="",0, COUNTIFS('Project Follow up - Base'!$AC93:$OC93,"&lt;="&amp;10,'Project Follow up - Base'!$AC93:$OC93,"&gt;="&amp;-10,'Project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77">
        <f>IF('Project Follow up - Base'!$N93="",0, COUNTIFS('Project Follow up - Base'!$AC93:$OC93,"&lt;="&amp;10,'Project Follow up - Base'!$AC93:$OC93,"&gt;="&amp;-10,'Project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77">
        <f>IF('Project Follow up - Base'!$N93="",0, COUNTIFS('Project Follow up - Base'!$AC93:$OC93,"&lt;="&amp;10,'Project Follow up - Base'!$AC93:$OC93,"&gt;="&amp;-10,'Project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77">
        <f>IF('Project Follow up - Base'!$N93="",0, COUNTIFS('Project Follow up - Base'!$AC93:$OC93,"&lt;="&amp;10,'Project Follow up - Base'!$AC93:$OC93,"&gt;="&amp;-10,'Project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77">
        <f>IF('Project Follow up - Base'!$N93="",0, COUNTIFS('Project Follow up - Base'!$AC93:$OC93,"&lt;="&amp;10,'Project Follow up - Base'!$AC93:$OC93,"&gt;="&amp;-10,'Project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77">
        <f>IF('Project Follow up - Base'!$N93="",0, COUNTIFS('Project Follow up - Base'!$AC93:$OC93,"&lt;="&amp;10,'Project Follow up - Base'!$AC93:$OC93,"&gt;="&amp;-10,'Project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77">
        <f>IF('Project Follow up - Base'!$N93="",0, COUNTIFS('Project Follow up - Base'!$AC93:$OC93,"&lt;="&amp;10,'Project Follow up - Base'!$AC93:$OC93,"&gt;="&amp;-10,'Project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77">
        <f>IF('Project Follow up - Base'!$N93="",0, COUNTIFS('Project Follow up - Base'!$AC93:$OC93,"&lt;="&amp;10,'Project Follow up - Base'!$AC93:$OC93,"&gt;="&amp;-10,'Project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77">
        <f>IF('Project Follow up - Base'!$N93="",0, COUNTIFS('Project Follow up - Base'!$AC93:$OC93,"&lt;="&amp;10,'Project Follow up - Base'!$AC93:$OC93,"&gt;="&amp;-10,'Project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77">
        <f>IF('Project Follow up - Base'!$N93="",0, COUNTIFS('Project Follow up - Base'!$AC93:$OC93,"&lt;="&amp;10,'Project Follow up - Base'!$AC93:$OC93,"&gt;="&amp;-10,'Project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77">
        <f>IF('Project Follow up - Base'!$N93="",0, COUNTIFS('Project Follow up - Base'!$AC93:$OC93,"&lt;="&amp;10,'Project Follow up - Base'!$AC93:$OC93,"&gt;="&amp;-10,'Project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77">
        <f>IF('Project Follow up - Base'!$N93="",0, COUNTIFS('Project Follow up - Base'!$AC93:$OC93,"&lt;="&amp;10,'Project Follow up - Base'!$AC93:$OC93,"&gt;="&amp;-10,'Project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77">
        <f>IF('Project Follow up - Base'!$N93="",0, COUNTIFS('Project Follow up - Base'!$AC93:$OC93,"&lt;="&amp;10,'Project Follow up - Base'!$AC93:$OC93,"&gt;="&amp;-10,'Project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77">
        <f>IF('Project Follow up - Base'!$N93="",0, COUNTIFS('Project Follow up - Base'!$AC93:$OC93,"&lt;="&amp;10,'Project Follow up - Base'!$AC93:$OC93,"&gt;="&amp;-10,'Project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77">
        <f>IF('Project Follow up - Base'!$N93="",0, COUNTIFS('Project Follow up - Base'!$AC93:$OC93,"&lt;="&amp;10,'Project Follow up - Base'!$AC93:$OC93,"&gt;="&amp;-10,'Project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77">
        <f>IF('Project Follow up - Base'!$N93="",0, COUNTIFS('Project Follow up - Base'!$AC93:$OC93,"&lt;="&amp;10,'Project Follow up - Base'!$AC93:$OC93,"&gt;="&amp;-10,'Project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77">
        <f>IF('Project Follow up - Base'!$N93="",0, COUNTIFS('Project Follow up - Base'!$AC93:$OC93,"&lt;="&amp;10,'Project Follow up - Base'!$AC93:$OC93,"&gt;="&amp;-10,'Project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77">
        <f>IF('Project Follow up - Base'!$N93="",0, COUNTIFS('Project Follow up - Base'!$AC93:$OC93,"&lt;="&amp;10,'Project Follow up - Base'!$AC93:$OC93,"&gt;="&amp;-10,'Project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77">
        <f>IF('Project Follow up - Base'!$N93="",0, COUNTIFS('Project Follow up - Base'!$AC93:$OC93,"&lt;="&amp;10,'Project Follow up - Base'!$AC93:$OC93,"&gt;="&amp;-10,'Project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77">
        <f>IF('Project Follow up - Base'!$N93="",0, COUNTIFS('Project Follow up - Base'!$AC93:$OC93,"&lt;="&amp;10,'Project Follow up - Base'!$AC93:$OC93,"&gt;="&amp;-10,'Project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77">
        <f>IF('Project Follow up - Base'!$N93="",0, COUNTIFS('Project Follow up - Base'!$AC93:$OC93,"&lt;="&amp;10,'Project Follow up - Base'!$AC93:$OC93,"&gt;="&amp;-10,'Project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77">
        <f>IF('Project Follow up - Base'!$N93="",0, COUNTIFS('Project Follow up - Base'!$AC93:$OC93,"&lt;="&amp;10,'Project Follow up - Base'!$AC93:$OC93,"&gt;="&amp;-10,'Project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77">
        <f>IF('Project Follow up - Base'!$N93="",0, COUNTIFS('Project Follow up - Base'!$AC93:$OC93,"&lt;="&amp;10,'Project Follow up - Base'!$AC93:$OC93,"&gt;="&amp;-10,'Project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77">
        <f>IF('Project Follow up - Base'!$N93="",0, COUNTIFS('Project Follow up - Base'!$AC93:$OC93,"&lt;="&amp;10,'Project Follow up - Base'!$AC93:$OC93,"&gt;="&amp;-10,'Project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78" spans="1:38" x14ac:dyDescent="0.2">
      <c r="A78" t="str">
        <f>'Project Follow up - Base'!$B$74</f>
        <v>Technical</v>
      </c>
      <c r="B78" t="str">
        <f>'Project Follow up - Base'!F94</f>
        <v/>
      </c>
      <c r="C78">
        <f>IF('Project Follow up - Base'!$N94="",0, COUNTIFS('Project Follow up - Base'!$AC94:$OC94,"&lt;="&amp;10,'Project Follow up - Base'!$AC94:$OC94,"&gt;="&amp;-10,'Project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78">
        <f>IF('Project Follow up - Base'!$N94="",0, COUNTIFS('Project Follow up - Base'!$AC94:$OC94,"&lt;="&amp;10,'Project Follow up - Base'!$AC94:$OC94,"&gt;="&amp;-10,'Project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78">
        <f>IF('Project Follow up - Base'!$N94="",0, COUNTIFS('Project Follow up - Base'!$AC94:$OC94,"&lt;="&amp;10,'Project Follow up - Base'!$AC94:$OC94,"&gt;="&amp;-10,'Project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78">
        <f>IF('Project Follow up - Base'!$N94="",0, COUNTIFS('Project Follow up - Base'!$AC94:$OC94,"&lt;="&amp;10,'Project Follow up - Base'!$AC94:$OC94,"&gt;="&amp;-10,'Project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78">
        <f>IF('Project Follow up - Base'!$N94="",0, COUNTIFS('Project Follow up - Base'!$AC94:$OC94,"&lt;="&amp;10,'Project Follow up - Base'!$AC94:$OC94,"&gt;="&amp;-10,'Project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78">
        <f>IF('Project Follow up - Base'!$N94="",0, COUNTIFS('Project Follow up - Base'!$AC94:$OC94,"&lt;="&amp;10,'Project Follow up - Base'!$AC94:$OC94,"&gt;="&amp;-10,'Project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78">
        <f>IF('Project Follow up - Base'!$N94="",0, COUNTIFS('Project Follow up - Base'!$AC94:$OC94,"&lt;="&amp;10,'Project Follow up - Base'!$AC94:$OC94,"&gt;="&amp;-10,'Project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78">
        <f>IF('Project Follow up - Base'!$N94="",0, COUNTIFS('Project Follow up - Base'!$AC94:$OC94,"&lt;="&amp;10,'Project Follow up - Base'!$AC94:$OC94,"&gt;="&amp;-10,'Project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78">
        <f>IF('Project Follow up - Base'!$N94="",0, COUNTIFS('Project Follow up - Base'!$AC94:$OC94,"&lt;="&amp;10,'Project Follow up - Base'!$AC94:$OC94,"&gt;="&amp;-10,'Project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78">
        <f>IF('Project Follow up - Base'!$N94="",0, COUNTIFS('Project Follow up - Base'!$AC94:$OC94,"&lt;="&amp;10,'Project Follow up - Base'!$AC94:$OC94,"&gt;="&amp;-10,'Project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78">
        <f>IF('Project Follow up - Base'!$N94="",0, COUNTIFS('Project Follow up - Base'!$AC94:$OC94,"&lt;="&amp;10,'Project Follow up - Base'!$AC94:$OC94,"&gt;="&amp;-10,'Project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78">
        <f>IF('Project Follow up - Base'!$N94="",0, COUNTIFS('Project Follow up - Base'!$AC94:$OC94,"&lt;="&amp;10,'Project Follow up - Base'!$AC94:$OC94,"&gt;="&amp;-10,'Project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78">
        <f>IF('Project Follow up - Base'!$N94="",0, COUNTIFS('Project Follow up - Base'!$AC94:$OC94,"&lt;="&amp;10,'Project Follow up - Base'!$AC94:$OC94,"&gt;="&amp;-10,'Project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78">
        <f>IF('Project Follow up - Base'!$N94="",0, COUNTIFS('Project Follow up - Base'!$AC94:$OC94,"&lt;="&amp;10,'Project Follow up - Base'!$AC94:$OC94,"&gt;="&amp;-10,'Project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78">
        <f>IF('Project Follow up - Base'!$N94="",0, COUNTIFS('Project Follow up - Base'!$AC94:$OC94,"&lt;="&amp;10,'Project Follow up - Base'!$AC94:$OC94,"&gt;="&amp;-10,'Project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78">
        <f>IF('Project Follow up - Base'!$N94="",0, COUNTIFS('Project Follow up - Base'!$AC94:$OC94,"&lt;="&amp;10,'Project Follow up - Base'!$AC94:$OC94,"&gt;="&amp;-10,'Project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78">
        <f>IF('Project Follow up - Base'!$N94="",0, COUNTIFS('Project Follow up - Base'!$AC94:$OC94,"&lt;="&amp;10,'Project Follow up - Base'!$AC94:$OC94,"&gt;="&amp;-10,'Project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78">
        <f>IF('Project Follow up - Base'!$N94="",0, COUNTIFS('Project Follow up - Base'!$AC94:$OC94,"&lt;="&amp;10,'Project Follow up - Base'!$AC94:$OC94,"&gt;="&amp;-10,'Project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78">
        <f>IF('Project Follow up - Base'!$N94="",0, COUNTIFS('Project Follow up - Base'!$AC94:$OC94,"&lt;="&amp;10,'Project Follow up - Base'!$AC94:$OC94,"&gt;="&amp;-10,'Project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78">
        <f>IF('Project Follow up - Base'!$N94="",0, COUNTIFS('Project Follow up - Base'!$AC94:$OC94,"&lt;="&amp;10,'Project Follow up - Base'!$AC94:$OC94,"&gt;="&amp;-10,'Project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78">
        <f>IF('Project Follow up - Base'!$N94="",0, COUNTIFS('Project Follow up - Base'!$AC94:$OC94,"&lt;="&amp;10,'Project Follow up - Base'!$AC94:$OC94,"&gt;="&amp;-10,'Project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78">
        <f>IF('Project Follow up - Base'!$N94="",0, COUNTIFS('Project Follow up - Base'!$AC94:$OC94,"&lt;="&amp;10,'Project Follow up - Base'!$AC94:$OC94,"&gt;="&amp;-10,'Project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78">
        <f>IF('Project Follow up - Base'!$N94="",0, COUNTIFS('Project Follow up - Base'!$AC94:$OC94,"&lt;="&amp;10,'Project Follow up - Base'!$AC94:$OC94,"&gt;="&amp;-10,'Project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78">
        <f>IF('Project Follow up - Base'!$N94="",0, COUNTIFS('Project Follow up - Base'!$AC94:$OC94,"&lt;="&amp;10,'Project Follow up - Base'!$AC94:$OC94,"&gt;="&amp;-10,'Project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78">
        <f>IF('Project Follow up - Base'!$N94="",0, COUNTIFS('Project Follow up - Base'!$AC94:$OC94,"&lt;="&amp;10,'Project Follow up - Base'!$AC94:$OC94,"&gt;="&amp;-10,'Project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78">
        <f>IF('Project Follow up - Base'!$N94="",0, COUNTIFS('Project Follow up - Base'!$AC94:$OC94,"&lt;="&amp;10,'Project Follow up - Base'!$AC94:$OC94,"&gt;="&amp;-10,'Project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78">
        <f>IF('Project Follow up - Base'!$N94="",0, COUNTIFS('Project Follow up - Base'!$AC94:$OC94,"&lt;="&amp;10,'Project Follow up - Base'!$AC94:$OC94,"&gt;="&amp;-10,'Project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78">
        <f>IF('Project Follow up - Base'!$N94="",0, COUNTIFS('Project Follow up - Base'!$AC94:$OC94,"&lt;="&amp;10,'Project Follow up - Base'!$AC94:$OC94,"&gt;="&amp;-10,'Project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78">
        <f>IF('Project Follow up - Base'!$N94="",0, COUNTIFS('Project Follow up - Base'!$AC94:$OC94,"&lt;="&amp;10,'Project Follow up - Base'!$AC94:$OC94,"&gt;="&amp;-10,'Project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78">
        <f>IF('Project Follow up - Base'!$N94="",0, COUNTIFS('Project Follow up - Base'!$AC94:$OC94,"&lt;="&amp;10,'Project Follow up - Base'!$AC94:$OC94,"&gt;="&amp;-10,'Project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78">
        <f>IF('Project Follow up - Base'!$N94="",0, COUNTIFS('Project Follow up - Base'!$AC94:$OC94,"&lt;="&amp;10,'Project Follow up - Base'!$AC94:$OC94,"&gt;="&amp;-10,'Project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78">
        <f>IF('Project Follow up - Base'!$N94="",0, COUNTIFS('Project Follow up - Base'!$AC94:$OC94,"&lt;="&amp;10,'Project Follow up - Base'!$AC94:$OC94,"&gt;="&amp;-10,'Project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78">
        <f>IF('Project Follow up - Base'!$N94="",0, COUNTIFS('Project Follow up - Base'!$AC94:$OC94,"&lt;="&amp;10,'Project Follow up - Base'!$AC94:$OC94,"&gt;="&amp;-10,'Project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78">
        <f>IF('Project Follow up - Base'!$N94="",0, COUNTIFS('Project Follow up - Base'!$AC94:$OC94,"&lt;="&amp;10,'Project Follow up - Base'!$AC94:$OC94,"&gt;="&amp;-10,'Project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78">
        <f>IF('Project Follow up - Base'!$N94="",0, COUNTIFS('Project Follow up - Base'!$AC94:$OC94,"&lt;="&amp;10,'Project Follow up - Base'!$AC94:$OC94,"&gt;="&amp;-10,'Project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78">
        <f>IF('Project Follow up - Base'!$N94="",0, COUNTIFS('Project Follow up - Base'!$AC94:$OC94,"&lt;="&amp;10,'Project Follow up - Base'!$AC94:$OC94,"&gt;="&amp;-10,'Project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79" spans="1:38" x14ac:dyDescent="0.2">
      <c r="A79" t="str">
        <f>'Project Follow up - Base'!$B$74</f>
        <v>Technical</v>
      </c>
      <c r="B79" t="str">
        <f>'Project Follow up - Base'!F95</f>
        <v/>
      </c>
      <c r="C79">
        <f>IF('Project Follow up - Base'!$N95="",0, COUNTIFS('Project Follow up - Base'!$AC95:$OC95,"&lt;="&amp;10,'Project Follow up - Base'!$AC95:$OC95,"&gt;="&amp;-10,'Project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79">
        <f>IF('Project Follow up - Base'!$N95="",0, COUNTIFS('Project Follow up - Base'!$AC95:$OC95,"&lt;="&amp;10,'Project Follow up - Base'!$AC95:$OC95,"&gt;="&amp;-10,'Project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79">
        <f>IF('Project Follow up - Base'!$N95="",0, COUNTIFS('Project Follow up - Base'!$AC95:$OC95,"&lt;="&amp;10,'Project Follow up - Base'!$AC95:$OC95,"&gt;="&amp;-10,'Project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79">
        <f>IF('Project Follow up - Base'!$N95="",0, COUNTIFS('Project Follow up - Base'!$AC95:$OC95,"&lt;="&amp;10,'Project Follow up - Base'!$AC95:$OC95,"&gt;="&amp;-10,'Project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79">
        <f>IF('Project Follow up - Base'!$N95="",0, COUNTIFS('Project Follow up - Base'!$AC95:$OC95,"&lt;="&amp;10,'Project Follow up - Base'!$AC95:$OC95,"&gt;="&amp;-10,'Project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79">
        <f>IF('Project Follow up - Base'!$N95="",0, COUNTIFS('Project Follow up - Base'!$AC95:$OC95,"&lt;="&amp;10,'Project Follow up - Base'!$AC95:$OC95,"&gt;="&amp;-10,'Project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79">
        <f>IF('Project Follow up - Base'!$N95="",0, COUNTIFS('Project Follow up - Base'!$AC95:$OC95,"&lt;="&amp;10,'Project Follow up - Base'!$AC95:$OC95,"&gt;="&amp;-10,'Project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79">
        <f>IF('Project Follow up - Base'!$N95="",0, COUNTIFS('Project Follow up - Base'!$AC95:$OC95,"&lt;="&amp;10,'Project Follow up - Base'!$AC95:$OC95,"&gt;="&amp;-10,'Project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79">
        <f>IF('Project Follow up - Base'!$N95="",0, COUNTIFS('Project Follow up - Base'!$AC95:$OC95,"&lt;="&amp;10,'Project Follow up - Base'!$AC95:$OC95,"&gt;="&amp;-10,'Project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79">
        <f>IF('Project Follow up - Base'!$N95="",0, COUNTIFS('Project Follow up - Base'!$AC95:$OC95,"&lt;="&amp;10,'Project Follow up - Base'!$AC95:$OC95,"&gt;="&amp;-10,'Project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79">
        <f>IF('Project Follow up - Base'!$N95="",0, COUNTIFS('Project Follow up - Base'!$AC95:$OC95,"&lt;="&amp;10,'Project Follow up - Base'!$AC95:$OC95,"&gt;="&amp;-10,'Project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79">
        <f>IF('Project Follow up - Base'!$N95="",0, COUNTIFS('Project Follow up - Base'!$AC95:$OC95,"&lt;="&amp;10,'Project Follow up - Base'!$AC95:$OC95,"&gt;="&amp;-10,'Project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79">
        <f>IF('Project Follow up - Base'!$N95="",0, COUNTIFS('Project Follow up - Base'!$AC95:$OC95,"&lt;="&amp;10,'Project Follow up - Base'!$AC95:$OC95,"&gt;="&amp;-10,'Project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79">
        <f>IF('Project Follow up - Base'!$N95="",0, COUNTIFS('Project Follow up - Base'!$AC95:$OC95,"&lt;="&amp;10,'Project Follow up - Base'!$AC95:$OC95,"&gt;="&amp;-10,'Project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79">
        <f>IF('Project Follow up - Base'!$N95="",0, COUNTIFS('Project Follow up - Base'!$AC95:$OC95,"&lt;="&amp;10,'Project Follow up - Base'!$AC95:$OC95,"&gt;="&amp;-10,'Project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79">
        <f>IF('Project Follow up - Base'!$N95="",0, COUNTIFS('Project Follow up - Base'!$AC95:$OC95,"&lt;="&amp;10,'Project Follow up - Base'!$AC95:$OC95,"&gt;="&amp;-10,'Project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79">
        <f>IF('Project Follow up - Base'!$N95="",0, COUNTIFS('Project Follow up - Base'!$AC95:$OC95,"&lt;="&amp;10,'Project Follow up - Base'!$AC95:$OC95,"&gt;="&amp;-10,'Project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79">
        <f>IF('Project Follow up - Base'!$N95="",0, COUNTIFS('Project Follow up - Base'!$AC95:$OC95,"&lt;="&amp;10,'Project Follow up - Base'!$AC95:$OC95,"&gt;="&amp;-10,'Project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79">
        <f>IF('Project Follow up - Base'!$N95="",0, COUNTIFS('Project Follow up - Base'!$AC95:$OC95,"&lt;="&amp;10,'Project Follow up - Base'!$AC95:$OC95,"&gt;="&amp;-10,'Project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79">
        <f>IF('Project Follow up - Base'!$N95="",0, COUNTIFS('Project Follow up - Base'!$AC95:$OC95,"&lt;="&amp;10,'Project Follow up - Base'!$AC95:$OC95,"&gt;="&amp;-10,'Project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79">
        <f>IF('Project Follow up - Base'!$N95="",0, COUNTIFS('Project Follow up - Base'!$AC95:$OC95,"&lt;="&amp;10,'Project Follow up - Base'!$AC95:$OC95,"&gt;="&amp;-10,'Project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79">
        <f>IF('Project Follow up - Base'!$N95="",0, COUNTIFS('Project Follow up - Base'!$AC95:$OC95,"&lt;="&amp;10,'Project Follow up - Base'!$AC95:$OC95,"&gt;="&amp;-10,'Project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79">
        <f>IF('Project Follow up - Base'!$N95="",0, COUNTIFS('Project Follow up - Base'!$AC95:$OC95,"&lt;="&amp;10,'Project Follow up - Base'!$AC95:$OC95,"&gt;="&amp;-10,'Project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79">
        <f>IF('Project Follow up - Base'!$N95="",0, COUNTIFS('Project Follow up - Base'!$AC95:$OC95,"&lt;="&amp;10,'Project Follow up - Base'!$AC95:$OC95,"&gt;="&amp;-10,'Project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79">
        <f>IF('Project Follow up - Base'!$N95="",0, COUNTIFS('Project Follow up - Base'!$AC95:$OC95,"&lt;="&amp;10,'Project Follow up - Base'!$AC95:$OC95,"&gt;="&amp;-10,'Project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79">
        <f>IF('Project Follow up - Base'!$N95="",0, COUNTIFS('Project Follow up - Base'!$AC95:$OC95,"&lt;="&amp;10,'Project Follow up - Base'!$AC95:$OC95,"&gt;="&amp;-10,'Project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79">
        <f>IF('Project Follow up - Base'!$N95="",0, COUNTIFS('Project Follow up - Base'!$AC95:$OC95,"&lt;="&amp;10,'Project Follow up - Base'!$AC95:$OC95,"&gt;="&amp;-10,'Project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79">
        <f>IF('Project Follow up - Base'!$N95="",0, COUNTIFS('Project Follow up - Base'!$AC95:$OC95,"&lt;="&amp;10,'Project Follow up - Base'!$AC95:$OC95,"&gt;="&amp;-10,'Project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79">
        <f>IF('Project Follow up - Base'!$N95="",0, COUNTIFS('Project Follow up - Base'!$AC95:$OC95,"&lt;="&amp;10,'Project Follow up - Base'!$AC95:$OC95,"&gt;="&amp;-10,'Project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79">
        <f>IF('Project Follow up - Base'!$N95="",0, COUNTIFS('Project Follow up - Base'!$AC95:$OC95,"&lt;="&amp;10,'Project Follow up - Base'!$AC95:$OC95,"&gt;="&amp;-10,'Project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79">
        <f>IF('Project Follow up - Base'!$N95="",0, COUNTIFS('Project Follow up - Base'!$AC95:$OC95,"&lt;="&amp;10,'Project Follow up - Base'!$AC95:$OC95,"&gt;="&amp;-10,'Project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79">
        <f>IF('Project Follow up - Base'!$N95="",0, COUNTIFS('Project Follow up - Base'!$AC95:$OC95,"&lt;="&amp;10,'Project Follow up - Base'!$AC95:$OC95,"&gt;="&amp;-10,'Project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79">
        <f>IF('Project Follow up - Base'!$N95="",0, COUNTIFS('Project Follow up - Base'!$AC95:$OC95,"&lt;="&amp;10,'Project Follow up - Base'!$AC95:$OC95,"&gt;="&amp;-10,'Project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79">
        <f>IF('Project Follow up - Base'!$N95="",0, COUNTIFS('Project Follow up - Base'!$AC95:$OC95,"&lt;="&amp;10,'Project Follow up - Base'!$AC95:$OC95,"&gt;="&amp;-10,'Project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79">
        <f>IF('Project Follow up - Base'!$N95="",0, COUNTIFS('Project Follow up - Base'!$AC95:$OC95,"&lt;="&amp;10,'Project Follow up - Base'!$AC95:$OC95,"&gt;="&amp;-10,'Project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79">
        <f>IF('Project Follow up - Base'!$N95="",0, COUNTIFS('Project Follow up - Base'!$AC95:$OC95,"&lt;="&amp;10,'Project Follow up - Base'!$AC95:$OC95,"&gt;="&amp;-10,'Project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  <row r="80" spans="1:38" x14ac:dyDescent="0.2">
      <c r="A80" t="str">
        <f>'Project Follow up - Base'!$B$74</f>
        <v>Technical</v>
      </c>
      <c r="B80" t="str">
        <f>'Project Follow up - Base'!F96</f>
        <v/>
      </c>
      <c r="C80">
        <f>IF('Project Follow up - Base'!$N96="",0, COUNTIFS('Project Follow up - Base'!$AC96:$OC96,"&lt;="&amp;10,'Project Follow up - Base'!$AC96:$OC96,"&gt;="&amp;-10,'Project Follow up - Base'!$AC$3:$OC$3,"&gt;="&amp;DATE(YEAR(C$3),MONTH(C$3),1),'Project Follow up - Base'!$AC$3:$OC$3,"&lt;="&amp;(DATE(YEAR(C$3),MONTH(C$3)+1,1)-1),'Project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D80">
        <f>IF('Project Follow up - Base'!$N96="",0, COUNTIFS('Project Follow up - Base'!$AC96:$OC96,"&lt;="&amp;10,'Project Follow up - Base'!$AC96:$OC96,"&gt;="&amp;-10,'Project Follow up - Base'!$AC$3:$OC$3,"&gt;="&amp;DATE(YEAR(D$3),MONTH(D$3),1),'Project Follow up - Base'!$AC$3:$OC$3,"&lt;="&amp;(DATE(YEAR(D$3),MONTH(D$3)+1,1)-1),'Project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E80">
        <f>IF('Project Follow up - Base'!$N96="",0, COUNTIFS('Project Follow up - Base'!$AC96:$OC96,"&lt;="&amp;10,'Project Follow up - Base'!$AC96:$OC96,"&gt;="&amp;-10,'Project Follow up - Base'!$AC$3:$OC$3,"&gt;="&amp;DATE(YEAR(E$3),MONTH(E$3),1),'Project Follow up - Base'!$AC$3:$OC$3,"&lt;="&amp;(DATE(YEAR(E$3),MONTH(E$3)+1,1)-1),'Project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F80">
        <f>IF('Project Follow up - Base'!$N96="",0, COUNTIFS('Project Follow up - Base'!$AC96:$OC96,"&lt;="&amp;10,'Project Follow up - Base'!$AC96:$OC96,"&gt;="&amp;-10,'Project Follow up - Base'!$AC$3:$OC$3,"&gt;="&amp;DATE(YEAR(F$3),MONTH(F$3),1),'Project Follow up - Base'!$AC$3:$OC$3,"&lt;="&amp;(DATE(YEAR(F$3),MONTH(F$3)+1,1)-1),'Project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G80">
        <f>IF('Project Follow up - Base'!$N96="",0, COUNTIFS('Project Follow up - Base'!$AC96:$OC96,"&lt;="&amp;10,'Project Follow up - Base'!$AC96:$OC96,"&gt;="&amp;-10,'Project Follow up - Base'!$AC$3:$OC$3,"&gt;="&amp;DATE(YEAR(G$3),MONTH(G$3),1),'Project Follow up - Base'!$AC$3:$OC$3,"&lt;="&amp;(DATE(YEAR(G$3),MONTH(G$3)+1,1)-1),'Project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H80">
        <f>IF('Project Follow up - Base'!$N96="",0, COUNTIFS('Project Follow up - Base'!$AC96:$OC96,"&lt;="&amp;10,'Project Follow up - Base'!$AC96:$OC96,"&gt;="&amp;-10,'Project Follow up - Base'!$AC$3:$OC$3,"&gt;="&amp;DATE(YEAR(H$3),MONTH(H$3),1),'Project Follow up - Base'!$AC$3:$OC$3,"&lt;="&amp;(DATE(YEAR(H$3),MONTH(H$3)+1,1)-1),'Project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I80">
        <f>IF('Project Follow up - Base'!$N96="",0, COUNTIFS('Project Follow up - Base'!$AC96:$OC96,"&lt;="&amp;10,'Project Follow up - Base'!$AC96:$OC96,"&gt;="&amp;-10,'Project Follow up - Base'!$AC$3:$OC$3,"&gt;="&amp;DATE(YEAR(I$3),MONTH(I$3),1),'Project Follow up - Base'!$AC$3:$OC$3,"&lt;="&amp;(DATE(YEAR(I$3),MONTH(I$3)+1,1)-1),'Project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J80">
        <f>IF('Project Follow up - Base'!$N96="",0, COUNTIFS('Project Follow up - Base'!$AC96:$OC96,"&lt;="&amp;10,'Project Follow up - Base'!$AC96:$OC96,"&gt;="&amp;-10,'Project Follow up - Base'!$AC$3:$OC$3,"&gt;="&amp;DATE(YEAR(J$3),MONTH(J$3),1),'Project Follow up - Base'!$AC$3:$OC$3,"&lt;="&amp;(DATE(YEAR(J$3),MONTH(J$3)+1,1)-1),'Project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K80">
        <f>IF('Project Follow up - Base'!$N96="",0, COUNTIFS('Project Follow up - Base'!$AC96:$OC96,"&lt;="&amp;10,'Project Follow up - Base'!$AC96:$OC96,"&gt;="&amp;-10,'Project Follow up - Base'!$AC$3:$OC$3,"&gt;="&amp;DATE(YEAR(K$3),MONTH(K$3),1),'Project Follow up - Base'!$AC$3:$OC$3,"&lt;="&amp;(DATE(YEAR(K$3),MONTH(K$3)+1,1)-1),'Project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L80">
        <f>IF('Project Follow up - Base'!$N96="",0, COUNTIFS('Project Follow up - Base'!$AC96:$OC96,"&lt;="&amp;10,'Project Follow up - Base'!$AC96:$OC96,"&gt;="&amp;-10,'Project Follow up - Base'!$AC$3:$OC$3,"&gt;="&amp;DATE(YEAR(L$3),MONTH(L$3),1),'Project Follow up - Base'!$AC$3:$OC$3,"&lt;="&amp;(DATE(YEAR(L$3),MONTH(L$3)+1,1)-1),'Project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M80">
        <f>IF('Project Follow up - Base'!$N96="",0, COUNTIFS('Project Follow up - Base'!$AC96:$OC96,"&lt;="&amp;10,'Project Follow up - Base'!$AC96:$OC96,"&gt;="&amp;-10,'Project Follow up - Base'!$AC$3:$OC$3,"&gt;="&amp;DATE(YEAR(M$3),MONTH(M$3),1),'Project Follow up - Base'!$AC$3:$OC$3,"&lt;="&amp;(DATE(YEAR(M$3),MONTH(M$3)+1,1)-1),'Project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N80">
        <f>IF('Project Follow up - Base'!$N96="",0, COUNTIFS('Project Follow up - Base'!$AC96:$OC96,"&lt;="&amp;10,'Project Follow up - Base'!$AC96:$OC96,"&gt;="&amp;-10,'Project Follow up - Base'!$AC$3:$OC$3,"&gt;="&amp;DATE(YEAR(N$3),MONTH(N$3),1),'Project Follow up - Base'!$AC$3:$OC$3,"&lt;="&amp;(DATE(YEAR(N$3),MONTH(N$3)+1,1)-1),'Project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O80">
        <f>IF('Project Follow up - Base'!$N96="",0, COUNTIFS('Project Follow up - Base'!$AC96:$OC96,"&lt;="&amp;10,'Project Follow up - Base'!$AC96:$OC96,"&gt;="&amp;-10,'Project Follow up - Base'!$AC$3:$OC$3,"&gt;="&amp;DATE(YEAR(O$3),MONTH(O$3),1),'Project Follow up - Base'!$AC$3:$OC$3,"&lt;="&amp;(DATE(YEAR(O$3),MONTH(O$3)+1,1)-1),'Project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P80">
        <f>IF('Project Follow up - Base'!$N96="",0, COUNTIFS('Project Follow up - Base'!$AC96:$OC96,"&lt;="&amp;10,'Project Follow up - Base'!$AC96:$OC96,"&gt;="&amp;-10,'Project Follow up - Base'!$AC$3:$OC$3,"&gt;="&amp;DATE(YEAR(P$3),MONTH(P$3),1),'Project Follow up - Base'!$AC$3:$OC$3,"&lt;="&amp;(DATE(YEAR(P$3),MONTH(P$3)+1,1)-1),'Project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Q80">
        <f>IF('Project Follow up - Base'!$N96="",0, COUNTIFS('Project Follow up - Base'!$AC96:$OC96,"&lt;="&amp;10,'Project Follow up - Base'!$AC96:$OC96,"&gt;="&amp;-10,'Project Follow up - Base'!$AC$3:$OC$3,"&gt;="&amp;DATE(YEAR(Q$3),MONTH(Q$3),1),'Project Follow up - Base'!$AC$3:$OC$3,"&lt;="&amp;(DATE(YEAR(Q$3),MONTH(Q$3)+1,1)-1),'Project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R80">
        <f>IF('Project Follow up - Base'!$N96="",0, COUNTIFS('Project Follow up - Base'!$AC96:$OC96,"&lt;="&amp;10,'Project Follow up - Base'!$AC96:$OC96,"&gt;="&amp;-10,'Project Follow up - Base'!$AC$3:$OC$3,"&gt;="&amp;DATE(YEAR(R$3),MONTH(R$3),1),'Project Follow up - Base'!$AC$3:$OC$3,"&lt;="&amp;(DATE(YEAR(R$3),MONTH(R$3)+1,1)-1),'Project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S80">
        <f>IF('Project Follow up - Base'!$N96="",0, COUNTIFS('Project Follow up - Base'!$AC96:$OC96,"&lt;="&amp;10,'Project Follow up - Base'!$AC96:$OC96,"&gt;="&amp;-10,'Project Follow up - Base'!$AC$3:$OC$3,"&gt;="&amp;DATE(YEAR(S$3),MONTH(S$3),1),'Project Follow up - Base'!$AC$3:$OC$3,"&lt;="&amp;(DATE(YEAR(S$3),MONTH(S$3)+1,1)-1),'Project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T80">
        <f>IF('Project Follow up - Base'!$N96="",0, COUNTIFS('Project Follow up - Base'!$AC96:$OC96,"&lt;="&amp;10,'Project Follow up - Base'!$AC96:$OC96,"&gt;="&amp;-10,'Project Follow up - Base'!$AC$3:$OC$3,"&gt;="&amp;DATE(YEAR(T$3),MONTH(T$3),1),'Project Follow up - Base'!$AC$3:$OC$3,"&lt;="&amp;(DATE(YEAR(T$3),MONTH(T$3)+1,1)-1),'Project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U80">
        <f>IF('Project Follow up - Base'!$N96="",0, COUNTIFS('Project Follow up - Base'!$AC96:$OC96,"&lt;="&amp;10,'Project Follow up - Base'!$AC96:$OC96,"&gt;="&amp;-10,'Project Follow up - Base'!$AC$3:$OC$3,"&gt;="&amp;DATE(YEAR(U$3),MONTH(U$3),1),'Project Follow up - Base'!$AC$3:$OC$3,"&lt;="&amp;(DATE(YEAR(U$3),MONTH(U$3)+1,1)-1),'Project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V80">
        <f>IF('Project Follow up - Base'!$N96="",0, COUNTIFS('Project Follow up - Base'!$AC96:$OC96,"&lt;="&amp;10,'Project Follow up - Base'!$AC96:$OC96,"&gt;="&amp;-10,'Project Follow up - Base'!$AC$3:$OC$3,"&gt;="&amp;DATE(YEAR(V$3),MONTH(V$3),1),'Project Follow up - Base'!$AC$3:$OC$3,"&lt;="&amp;(DATE(YEAR(V$3),MONTH(V$3)+1,1)-1),'Project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W80">
        <f>IF('Project Follow up - Base'!$N96="",0, COUNTIFS('Project Follow up - Base'!$AC96:$OC96,"&lt;="&amp;10,'Project Follow up - Base'!$AC96:$OC96,"&gt;="&amp;-10,'Project Follow up - Base'!$AC$3:$OC$3,"&gt;="&amp;DATE(YEAR(W$3),MONTH(W$3),1),'Project Follow up - Base'!$AC$3:$OC$3,"&lt;="&amp;(DATE(YEAR(W$3),MONTH(W$3)+1,1)-1),'Project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X80">
        <f>IF('Project Follow up - Base'!$N96="",0, COUNTIFS('Project Follow up - Base'!$AC96:$OC96,"&lt;="&amp;10,'Project Follow up - Base'!$AC96:$OC96,"&gt;="&amp;-10,'Project Follow up - Base'!$AC$3:$OC$3,"&gt;="&amp;DATE(YEAR(X$3),MONTH(X$3),1),'Project Follow up - Base'!$AC$3:$OC$3,"&lt;="&amp;(DATE(YEAR(X$3),MONTH(X$3)+1,1)-1),'Project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Y80">
        <f>IF('Project Follow up - Base'!$N96="",0, COUNTIFS('Project Follow up - Base'!$AC96:$OC96,"&lt;="&amp;10,'Project Follow up - Base'!$AC96:$OC96,"&gt;="&amp;-10,'Project Follow up - Base'!$AC$3:$OC$3,"&gt;="&amp;DATE(YEAR(Y$3),MONTH(Y$3),1),'Project Follow up - Base'!$AC$3:$OC$3,"&lt;="&amp;(DATE(YEAR(Y$3),MONTH(Y$3)+1,1)-1),'Project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Z80">
        <f>IF('Project Follow up - Base'!$N96="",0, COUNTIFS('Project Follow up - Base'!$AC96:$OC96,"&lt;="&amp;10,'Project Follow up - Base'!$AC96:$OC96,"&gt;="&amp;-10,'Project Follow up - Base'!$AC$3:$OC$3,"&gt;="&amp;DATE(YEAR(Z$3),MONTH(Z$3),1),'Project Follow up - Base'!$AC$3:$OC$3,"&lt;="&amp;(DATE(YEAR(Z$3),MONTH(Z$3)+1,1)-1),'Project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A80">
        <f>IF('Project Follow up - Base'!$N96="",0, COUNTIFS('Project Follow up - Base'!$AC96:$OC96,"&lt;="&amp;10,'Project Follow up - Base'!$AC96:$OC96,"&gt;="&amp;-10,'Project Follow up - Base'!$AC$3:$OC$3,"&gt;="&amp;DATE(YEAR(AA$3),MONTH(AA$3),1),'Project Follow up - Base'!$AC$3:$OC$3,"&lt;="&amp;(DATE(YEAR(AA$3),MONTH(AA$3)+1,1)-1),'Project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B80">
        <f>IF('Project Follow up - Base'!$N96="",0, COUNTIFS('Project Follow up - Base'!$AC96:$OC96,"&lt;="&amp;10,'Project Follow up - Base'!$AC96:$OC96,"&gt;="&amp;-10,'Project Follow up - Base'!$AC$3:$OC$3,"&gt;="&amp;DATE(YEAR(AB$3),MONTH(AB$3),1),'Project Follow up - Base'!$AC$3:$OC$3,"&lt;="&amp;(DATE(YEAR(AB$3),MONTH(AB$3)+1,1)-1),'Project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C80">
        <f>IF('Project Follow up - Base'!$N96="",0, COUNTIFS('Project Follow up - Base'!$AC96:$OC96,"&lt;="&amp;10,'Project Follow up - Base'!$AC96:$OC96,"&gt;="&amp;-10,'Project Follow up - Base'!$AC$3:$OC$3,"&gt;="&amp;DATE(YEAR(AC$3),MONTH(AC$3),1),'Project Follow up - Base'!$AC$3:$OC$3,"&lt;="&amp;(DATE(YEAR(AC$3),MONTH(AC$3)+1,1)-1),'Project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D80">
        <f>IF('Project Follow up - Base'!$N96="",0, COUNTIFS('Project Follow up - Base'!$AC96:$OC96,"&lt;="&amp;10,'Project Follow up - Base'!$AC96:$OC96,"&gt;="&amp;-10,'Project Follow up - Base'!$AC$3:$OC$3,"&gt;="&amp;DATE(YEAR(AD$3),MONTH(AD$3),1),'Project Follow up - Base'!$AC$3:$OC$3,"&lt;="&amp;(DATE(YEAR(AD$3),MONTH(AD$3)+1,1)-1),'Project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E80">
        <f>IF('Project Follow up - Base'!$N96="",0, COUNTIFS('Project Follow up - Base'!$AC96:$OC96,"&lt;="&amp;10,'Project Follow up - Base'!$AC96:$OC96,"&gt;="&amp;-10,'Project Follow up - Base'!$AC$3:$OC$3,"&gt;="&amp;DATE(YEAR(AE$3),MONTH(AE$3),1),'Project Follow up - Base'!$AC$3:$OC$3,"&lt;="&amp;(DATE(YEAR(AE$3),MONTH(AE$3)+1,1)-1),'Project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F80">
        <f>IF('Project Follow up - Base'!$N96="",0, COUNTIFS('Project Follow up - Base'!$AC96:$OC96,"&lt;="&amp;10,'Project Follow up - Base'!$AC96:$OC96,"&gt;="&amp;-10,'Project Follow up - Base'!$AC$3:$OC$3,"&gt;="&amp;DATE(YEAR(AF$3),MONTH(AF$3),1),'Project Follow up - Base'!$AC$3:$OC$3,"&lt;="&amp;(DATE(YEAR(AF$3),MONTH(AF$3)+1,1)-1),'Project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G80">
        <f>IF('Project Follow up - Base'!$N96="",0, COUNTIFS('Project Follow up - Base'!$AC96:$OC96,"&lt;="&amp;10,'Project Follow up - Base'!$AC96:$OC96,"&gt;="&amp;-10,'Project Follow up - Base'!$AC$3:$OC$3,"&gt;="&amp;DATE(YEAR(AG$3),MONTH(AG$3),1),'Project Follow up - Base'!$AC$3:$OC$3,"&lt;="&amp;(DATE(YEAR(AG$3),MONTH(AG$3)+1,1)-1),'Project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H80">
        <f>IF('Project Follow up - Base'!$N96="",0, COUNTIFS('Project Follow up - Base'!$AC96:$OC96,"&lt;="&amp;10,'Project Follow up - Base'!$AC96:$OC96,"&gt;="&amp;-10,'Project Follow up - Base'!$AC$3:$OC$3,"&gt;="&amp;DATE(YEAR(AH$3),MONTH(AH$3),1),'Project Follow up - Base'!$AC$3:$OC$3,"&lt;="&amp;(DATE(YEAR(AH$3),MONTH(AH$3)+1,1)-1),'Project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I80">
        <f>IF('Project Follow up - Base'!$N96="",0, COUNTIFS('Project Follow up - Base'!$AC96:$OC96,"&lt;="&amp;10,'Project Follow up - Base'!$AC96:$OC96,"&gt;="&amp;-10,'Project Follow up - Base'!$AC$3:$OC$3,"&gt;="&amp;DATE(YEAR(AI$3),MONTH(AI$3),1),'Project Follow up - Base'!$AC$3:$OC$3,"&lt;="&amp;(DATE(YEAR(AI$3),MONTH(AI$3)+1,1)-1),'Project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J80">
        <f>IF('Project Follow up - Base'!$N96="",0, COUNTIFS('Project Follow up - Base'!$AC96:$OC96,"&lt;="&amp;10,'Project Follow up - Base'!$AC96:$OC96,"&gt;="&amp;-10,'Project Follow up - Base'!$AC$3:$OC$3,"&gt;="&amp;DATE(YEAR(AJ$3),MONTH(AJ$3),1),'Project Follow up - Base'!$AC$3:$OC$3,"&lt;="&amp;(DATE(YEAR(AJ$3),MONTH(AJ$3)+1,1)-1),'Project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K80">
        <f>IF('Project Follow up - Base'!$N96="",0, COUNTIFS('Project Follow up - Base'!$AC96:$OC96,"&lt;="&amp;10,'Project Follow up - Base'!$AC96:$OC96,"&gt;="&amp;-10,'Project Follow up - Base'!$AC$3:$OC$3,"&gt;="&amp;DATE(YEAR(AK$3),MONTH(AK$3),1),'Project Follow up - Base'!$AC$3:$OC$3,"&lt;="&amp;(DATE(YEAR(AK$3),MONTH(AK$3)+1,1)-1),'Project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  <c r="AL80">
        <f>IF('Project Follow up - Base'!$N96="",0, COUNTIFS('Project Follow up - Base'!$AC96:$OC96,"&lt;="&amp;10,'Project Follow up - Base'!$AC96:$OC96,"&gt;="&amp;-10,'Project Follow up - Base'!$AC$3:$OC$3,"&gt;="&amp;DATE(YEAR(AL$3),MONTH(AL$3),1),'Project Follow up - Base'!$AC$3:$OC$3,"&lt;="&amp;(DATE(YEAR(AL$3),MONTH(AL$3)+1,1)-1),'Project Follow up - Base'!$AC$4:$OC$4,"&lt;&gt;"&amp;"Fri",'Project Follow up - Base'!$AC$4:$OC$4,"&lt;&gt;"&amp;"Sat",'Project Follow up - Base'!$AC$3:$OC$3,"&lt;&gt;"&amp;List!$L$3,'Project Follow up - Base'!$AC$3:$OC$3,"&lt;&gt;"&amp;List!$L$4,'Project Follow up - Base'!$AC$3:$OC$3,"&lt;&gt;"&amp;List!$L$5,'Project Follow up - Base'!$AC$3:$OC$3,"&lt;&gt;"&amp;List!$L$6,'Project Follow up - Base'!$AC$3:$OC$3,"&lt;&gt;"&amp;List!$L$7,'Project Follow up - Base'!$AC$3:$OC$3,"&lt;&gt;"&amp;List!$L$8,'Project Follow up - Base'!$AC$3:$OC$3,"&lt;&gt;"&amp;List!$L$9,'Project Follow up - Base'!$AC$3:$OC$3,"&lt;&gt;"&amp;List!$L$10,'Project Follow up - Base'!$AC$3:$OC$3,"&lt;&gt;"&amp;List!$L$11,'Project Follow up - Base'!$AC$3:$OC$3,"&lt;&gt;"&amp;List!$L$12,'Project Follow up - Base'!$AC$3:$OC$3,"&lt;&gt;"&amp;List!$L$13))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4507-7FC3-4DCF-AE0A-21C2CD795183}">
  <sheetPr codeName="Sheet2"/>
  <dimension ref="A2:T100"/>
  <sheetViews>
    <sheetView topLeftCell="F1" zoomScaleNormal="100" workbookViewId="0">
      <selection activeCell="L12" sqref="L12"/>
    </sheetView>
  </sheetViews>
  <sheetFormatPr defaultColWidth="9.125" defaultRowHeight="14.25" x14ac:dyDescent="0.2"/>
  <cols>
    <col min="1" max="1" width="22.75" style="1" bestFit="1" customWidth="1"/>
    <col min="2" max="2" width="13" style="1" customWidth="1"/>
    <col min="3" max="3" width="4.25" style="1" customWidth="1"/>
    <col min="4" max="4" width="16" style="1" bestFit="1" customWidth="1"/>
    <col min="5" max="5" width="14.875" style="1" bestFit="1" customWidth="1"/>
    <col min="6" max="6" width="3.625" style="1" customWidth="1"/>
    <col min="7" max="7" width="18.375" style="1" bestFit="1" customWidth="1"/>
    <col min="8" max="8" width="32.75" style="1" bestFit="1" customWidth="1"/>
    <col min="9" max="9" width="5.375" style="1" customWidth="1"/>
    <col min="10" max="10" width="21.625" style="1" customWidth="1"/>
    <col min="11" max="11" width="25.625" style="1" customWidth="1"/>
    <col min="12" max="12" width="11.25" style="1" customWidth="1"/>
    <col min="13" max="13" width="10.875" style="1" bestFit="1" customWidth="1"/>
    <col min="14" max="14" width="9.125" style="1"/>
    <col min="15" max="15" width="9.375" style="1" bestFit="1" customWidth="1"/>
    <col min="16" max="16" width="54.625" style="1" bestFit="1" customWidth="1"/>
    <col min="17" max="17" width="15.875" style="1" bestFit="1" customWidth="1"/>
    <col min="18" max="18" width="17.875" style="1" bestFit="1" customWidth="1"/>
    <col min="19" max="16384" width="9.125" style="1"/>
  </cols>
  <sheetData>
    <row r="2" spans="1:20" s="4" customFormat="1" ht="15" x14ac:dyDescent="0.25">
      <c r="A2" s="4" t="str">
        <f>[1]List!A2</f>
        <v>Phases</v>
      </c>
      <c r="B2" s="4" t="str">
        <f>IF([1]List!B2=0,"",[1]List!B2)</f>
        <v>Position</v>
      </c>
      <c r="C2" s="4" t="str">
        <f>IF([1]List!C2=0,"",[1]List!C2)</f>
        <v>Region</v>
      </c>
      <c r="D2" s="4" t="str">
        <f>IF([1]List!D2=0,"",[1]List!D2)</f>
        <v>Assign To</v>
      </c>
      <c r="E2" s="4" t="str">
        <f>IF([1]List!E2=0,"",[1]List!E2)</f>
        <v>Editing Reason</v>
      </c>
      <c r="F2" s="4" t="str">
        <f>IF([1]List!F2=0,"",[1]List!F2)</f>
        <v/>
      </c>
      <c r="G2" s="4" t="str">
        <f>IF([1]List!G2=0,"",[1]List!G2)</f>
        <v>Lisence Type</v>
      </c>
      <c r="H2" s="4" t="str">
        <f>IF([1]List!H2=0,"",[1]List!H2)</f>
        <v>Project Types</v>
      </c>
      <c r="J2" s="402" t="str">
        <f>IF([1]List!J2=0,"",[1]List!J2)</f>
        <v>تبدأ مرحلة الدراسة بعد توقيع العقد بـ .... أيام</v>
      </c>
      <c r="K2" s="402" t="str">
        <f>IF([1]List!K2=0,"",[1]List!K2)</f>
        <v>تبدأ مرحلة التصميم بعد اعتماد مرحلة الدراسة بـ .... أيام</v>
      </c>
      <c r="M2" s="4" t="str">
        <f>IF([1]List!M2=0,"",[1]List!M2)</f>
        <v>Holidays</v>
      </c>
      <c r="N2" s="4">
        <v>2025</v>
      </c>
      <c r="O2" s="4" t="str">
        <f>IF([1]List!O2=0,"",[1]List!O2)</f>
        <v>Phase</v>
      </c>
      <c r="P2" s="4" t="str">
        <f>IF([1]List!P2=0,"",[1]List!P2)</f>
        <v>Reply Reason</v>
      </c>
      <c r="Q2" s="4" t="str">
        <f>IF([1]List!Q2=0,"",[1]List!Q2)</f>
        <v>Allowance Times</v>
      </c>
      <c r="R2" s="4" t="str">
        <f>IF([1]List!R2=0,"",[1]List!R2)</f>
        <v>Wieght (Reduction)</v>
      </c>
      <c r="S2" s="4" t="str">
        <f>IF([1]List!S2=0,"",[1]List!S2)</f>
        <v/>
      </c>
      <c r="T2" s="4" t="str">
        <f>IF([1]List!T2=0,"",[1]List!T2)</f>
        <v/>
      </c>
    </row>
    <row r="3" spans="1:20" ht="15" x14ac:dyDescent="0.25">
      <c r="A3" s="278" t="str">
        <f>[1]List!A3</f>
        <v>Studies</v>
      </c>
      <c r="B3" s="278" t="str">
        <f>IF([1]List!B3=0,"",[1]List!B3)</f>
        <v>Head Dep</v>
      </c>
      <c r="C3" s="278" t="str">
        <f>IF([1]List!C3=0,"",[1]List!C3)</f>
        <v>Riyadh</v>
      </c>
      <c r="D3" s="278" t="str">
        <f>IF([1]List!D3=0,"",[1]List!D3)</f>
        <v>Client</v>
      </c>
      <c r="E3" s="278" t="str">
        <f>IF([1]List!E3=0,"",[1]List!E3)</f>
        <v>Devlopment</v>
      </c>
      <c r="F3" s="278" t="str">
        <f>IF([1]List!F3=0,"",[1]List!F3)</f>
        <v/>
      </c>
      <c r="G3" s="278" t="str">
        <f>IF([1]List!G3=0,"",[1]List!G3)</f>
        <v>Amanah</v>
      </c>
      <c r="H3" s="278" t="str">
        <f>IF([1]List!H3=0,"",[1]List!H3)</f>
        <v>Residential</v>
      </c>
      <c r="I3" s="278"/>
      <c r="J3" s="402"/>
      <c r="K3" s="402"/>
      <c r="L3" s="181" cm="1">
        <f t="array" ref="L3:L11">_xlfn._xlws.FILTER(M3:M100,N3:N100=N2)</f>
        <v>45923</v>
      </c>
      <c r="M3" s="181">
        <f>[1]List!M3</f>
        <v>45923</v>
      </c>
      <c r="N3" s="4">
        <f>YEAR(M3)</f>
        <v>2025</v>
      </c>
      <c r="O3" t="str">
        <f>IF([1]List!O3=0,"",[1]List!O3)</f>
        <v>Studies</v>
      </c>
      <c r="P3" t="str">
        <f>IF([1]List!P3=0,"",[1]List!P3)</f>
        <v xml:space="preserve">Client Modification </v>
      </c>
      <c r="Q3" t="str">
        <f>IF([1]List!Q3=0,"",[1]List!Q3)</f>
        <v/>
      </c>
      <c r="R3" t="str">
        <f>IF([1]List!R3=0,"",[1]List!R3)</f>
        <v/>
      </c>
      <c r="S3" s="4" t="str">
        <f>IF([1]List!S3=0,"",[1]List!S3)</f>
        <v/>
      </c>
      <c r="T3" s="4" t="str">
        <f>IF([1]List!T3=0,"",[1]List!T3)</f>
        <v/>
      </c>
    </row>
    <row r="4" spans="1:20" ht="15" x14ac:dyDescent="0.25">
      <c r="A4" s="278" t="str">
        <f>[1]List!A4</f>
        <v>Design</v>
      </c>
      <c r="B4" s="278" t="str">
        <f>IF([1]List!B4=0,"",[1]List!B4)</f>
        <v>Architect</v>
      </c>
      <c r="C4" s="278" t="str">
        <f>IF([1]List!C4=0,"",[1]List!C4)</f>
        <v>Cairo</v>
      </c>
      <c r="D4" s="278" t="str">
        <f>IF([1]List!D4=0,"",[1]List!D4)</f>
        <v>RCRC</v>
      </c>
      <c r="E4" s="278" t="str">
        <f>IF([1]List!E4=0,"",[1]List!E4)</f>
        <v>Internally</v>
      </c>
      <c r="F4" s="278" t="str">
        <f>IF([1]List!F4=0,"",[1]List!F4)</f>
        <v/>
      </c>
      <c r="G4" s="278" t="str">
        <f>IF([1]List!G4=0,"",[1]List!G4)</f>
        <v>TOD</v>
      </c>
      <c r="H4" s="278" t="str">
        <f>IF([1]List!H4=0,"",[1]List!H4)</f>
        <v>Commercial</v>
      </c>
      <c r="I4" s="278"/>
      <c r="J4" s="278">
        <f>IF([1]List!J4=0,"",[1]List!J4)</f>
        <v>10</v>
      </c>
      <c r="K4">
        <f>IF([1]List!K4=0,"",[1]List!K4)</f>
        <v>5</v>
      </c>
      <c r="L4" s="181">
        <v>45710</v>
      </c>
      <c r="M4" s="181">
        <f>[1]List!M4</f>
        <v>46288</v>
      </c>
      <c r="N4" s="4">
        <f t="shared" ref="N4:N67" si="0">YEAR(M4)</f>
        <v>2026</v>
      </c>
      <c r="O4" t="str">
        <f>IF([1]List!O4=0,"",[1]List!O4)</f>
        <v>Studies</v>
      </c>
      <c r="P4" t="str">
        <f>IF([1]List!P4=0,"",[1]List!P4)</f>
        <v>Client Modification (Exceptional)</v>
      </c>
      <c r="Q4" t="str">
        <f>IF([1]List!Q4=0,"",[1]List!Q4)</f>
        <v/>
      </c>
      <c r="R4" t="str">
        <f>IF([1]List!R4=0,"",[1]List!R4)</f>
        <v/>
      </c>
      <c r="S4" s="4" t="str">
        <f>IF([1]List!S4=0,"",[1]List!S4)</f>
        <v/>
      </c>
      <c r="T4" s="4" t="str">
        <f>IF([1]List!T4=0,"",[1]List!T4)</f>
        <v/>
      </c>
    </row>
    <row r="5" spans="1:20" ht="15" x14ac:dyDescent="0.25">
      <c r="A5" s="278" t="str">
        <f>[1]List!A5</f>
        <v>Technical</v>
      </c>
      <c r="B5" s="278" t="str">
        <f>IF([1]List!B5=0,"",[1]List!B5)</f>
        <v>Quality Control</v>
      </c>
      <c r="C5" s="278" t="str">
        <f>IF([1]List!C5=0,"",[1]List!C5)</f>
        <v/>
      </c>
      <c r="D5" s="278" t="str">
        <f>IF([1]List!D5=0,"",[1]List!D5)</f>
        <v>R.M</v>
      </c>
      <c r="E5" s="278" t="str">
        <f>IF([1]List!E5=0,"",[1]List!E5)</f>
        <v>Client</v>
      </c>
      <c r="F5" s="278" t="str">
        <f>IF([1]List!F5=0,"",[1]List!F5)</f>
        <v/>
      </c>
      <c r="G5" s="278" t="str">
        <f>IF([1]List!G5=0,"",[1]List!G5)</f>
        <v>KSR</v>
      </c>
      <c r="H5" s="278" t="str">
        <f>IF([1]List!H5=0,"",[1]List!H5)</f>
        <v>Offices</v>
      </c>
      <c r="I5" s="278"/>
      <c r="J5" s="278"/>
      <c r="K5" s="4"/>
      <c r="L5" s="181">
        <v>45746</v>
      </c>
      <c r="M5" s="181">
        <f>[1]List!M5</f>
        <v>46653</v>
      </c>
      <c r="N5" s="4">
        <f t="shared" si="0"/>
        <v>2027</v>
      </c>
      <c r="O5" t="str">
        <f>IF([1]List!O5=0,"",[1]List!O5)</f>
        <v>Studies</v>
      </c>
      <c r="P5" t="str">
        <f>IF([1]List!P5=0,"",[1]List!P5)</f>
        <v>Technical Mistake</v>
      </c>
      <c r="Q5">
        <f>IF([1]List!Q5=0,"",[1]List!Q5)</f>
        <v>1</v>
      </c>
      <c r="R5">
        <f>IF([1]List!R5=0,"",[1]List!R5)</f>
        <v>0.15</v>
      </c>
      <c r="S5" s="4" t="str">
        <f>IF([1]List!S5=0,"",[1]List!S5)</f>
        <v/>
      </c>
      <c r="T5" s="4" t="str">
        <f>IF([1]List!T5=0,"",[1]List!T5)</f>
        <v/>
      </c>
    </row>
    <row r="6" spans="1:20" ht="15" x14ac:dyDescent="0.25">
      <c r="A6" s="278"/>
      <c r="B6" s="278" t="str">
        <f>IF([1]List!B6=0,"",[1]List!B6)</f>
        <v>Interior Designer</v>
      </c>
      <c r="C6" s="278" t="str">
        <f>IF([1]List!C6=0,"",[1]List!C6)</f>
        <v/>
      </c>
      <c r="D6" s="278" t="str">
        <f>IF([1]List!D6=0,"",[1]List!D6)</f>
        <v>Design</v>
      </c>
      <c r="E6" s="278" t="str">
        <f>IF([1]List!E6=0,"",[1]List!E6)</f>
        <v>Govermental</v>
      </c>
      <c r="F6" s="278" t="str">
        <f>IF([1]List!F6=0,"",[1]List!F6)</f>
        <v/>
      </c>
      <c r="G6" s="278" t="str">
        <f>IF([1]List!G6=0,"",[1]List!G6)</f>
        <v>RCRC</v>
      </c>
      <c r="H6" s="278" t="str">
        <f>IF([1]List!H6=0,"",[1]List!H6)</f>
        <v>Mixed-Use</v>
      </c>
      <c r="I6" s="278"/>
      <c r="J6" s="278"/>
      <c r="K6" s="4"/>
      <c r="L6" s="181">
        <v>45747</v>
      </c>
      <c r="M6" s="181">
        <f>[1]List!M6</f>
        <v>47019</v>
      </c>
      <c r="N6" s="4">
        <f t="shared" si="0"/>
        <v>2028</v>
      </c>
      <c r="O6" t="str">
        <f>IF([1]List!O6=0,"",[1]List!O6)</f>
        <v>Studies</v>
      </c>
      <c r="P6" t="str">
        <f>IF([1]List!P6=0,"",[1]List!P6)</f>
        <v>...</v>
      </c>
      <c r="Q6" t="str">
        <f>IF([1]List!Q6=0,"",[1]List!Q6)</f>
        <v/>
      </c>
      <c r="R6" t="str">
        <f>IF([1]List!R6=0,"",[1]List!R6)</f>
        <v/>
      </c>
      <c r="S6" s="4" t="str">
        <f>IF([1]List!S6=0,"",[1]List!S6)</f>
        <v/>
      </c>
      <c r="T6" s="4" t="str">
        <f>IF([1]List!T6=0,"",[1]List!T6)</f>
        <v/>
      </c>
    </row>
    <row r="7" spans="1:20" ht="15" x14ac:dyDescent="0.25">
      <c r="A7" s="278"/>
      <c r="B7" s="278" t="str">
        <f>IF([1]List!B7=0,"",[1]List!B7)</f>
        <v>Draftsman</v>
      </c>
      <c r="C7" s="278" t="str">
        <f>IF([1]List!C7=0,"",[1]List!C7)</f>
        <v/>
      </c>
      <c r="D7" s="278" t="str">
        <f>IF([1]List!D7=0,"",[1]List!D7)</f>
        <v>Technical</v>
      </c>
      <c r="E7" s="278" t="str">
        <f>IF([1]List!E7=0,"",[1]List!E7)</f>
        <v>...</v>
      </c>
      <c r="F7" s="278" t="str">
        <f>IF([1]List!F7=0,"",[1]List!F7)</f>
        <v/>
      </c>
      <c r="G7" s="278" t="str">
        <f>IF([1]List!G7=0,"",[1]List!G7)</f>
        <v>SBF</v>
      </c>
      <c r="H7" s="278" t="str">
        <f>IF([1]List!H7=0,"",[1]List!H7)</f>
        <v>High Rise</v>
      </c>
      <c r="I7" s="278"/>
      <c r="J7" s="278"/>
      <c r="K7" s="4"/>
      <c r="L7" s="181">
        <v>45748</v>
      </c>
      <c r="M7" s="181">
        <f>[1]List!M7</f>
        <v>47384</v>
      </c>
      <c r="N7" s="4">
        <f t="shared" si="0"/>
        <v>2029</v>
      </c>
      <c r="O7" t="str">
        <f>IF([1]List!O7=0,"",[1]List!O7)</f>
        <v>Design</v>
      </c>
      <c r="P7" t="str">
        <f>IF([1]List!P7=0,"",[1]List!P7)</f>
        <v xml:space="preserve">Client Modification </v>
      </c>
      <c r="Q7">
        <f>IF([1]List!Q7=0,"",[1]List!Q7)</f>
        <v>2</v>
      </c>
      <c r="R7" t="str">
        <f>IF([1]List!R7=0,"",[1]List!R7)</f>
        <v/>
      </c>
      <c r="S7" s="4" t="str">
        <f>IF([1]List!S7=0,"",[1]List!S7)</f>
        <v/>
      </c>
      <c r="T7" s="4" t="str">
        <f>IF([1]List!T7=0,"",[1]List!T7)</f>
        <v/>
      </c>
    </row>
    <row r="8" spans="1:20" ht="15" x14ac:dyDescent="0.25">
      <c r="A8" s="278"/>
      <c r="B8" s="278" t="str">
        <f>IF([1]List!B8=0,"",[1]List!B8)</f>
        <v>Engineering department head assistant</v>
      </c>
      <c r="C8" s="278" t="str">
        <f>IF([1]List!C8=0,"",[1]List!C8)</f>
        <v/>
      </c>
      <c r="D8" s="278" t="str">
        <f>IF([1]List!D8=0,"",[1]List!D8)</f>
        <v>...</v>
      </c>
      <c r="E8" s="278" t="str">
        <f>IF([1]List!E8=0,"",[1]List!E8)</f>
        <v/>
      </c>
      <c r="F8" s="278" t="str">
        <f>IF([1]List!F8=0,"",[1]List!F8)</f>
        <v/>
      </c>
      <c r="G8" s="278" t="str">
        <f>IF([1]List!G8=0,"",[1]List!G8)</f>
        <v>Corridors</v>
      </c>
      <c r="H8" s="278" t="str">
        <f>IF([1]List!H8=0,"",[1]List!H8)</f>
        <v>Culture</v>
      </c>
      <c r="I8" s="278"/>
      <c r="J8" s="278"/>
      <c r="K8" s="4"/>
      <c r="L8" s="181">
        <v>45814</v>
      </c>
      <c r="M8" s="181">
        <f>[1]List!M8</f>
        <v>47749</v>
      </c>
      <c r="N8" s="4">
        <f t="shared" si="0"/>
        <v>2030</v>
      </c>
      <c r="O8" t="str">
        <f>IF([1]List!O8=0,"",[1]List!O8)</f>
        <v>Design</v>
      </c>
      <c r="P8" t="str">
        <f>IF([1]List!P8=0,"",[1]List!P8)</f>
        <v>Client Modification (Exceptional)</v>
      </c>
      <c r="Q8" t="str">
        <f>IF([1]List!Q8=0,"",[1]List!Q8)</f>
        <v/>
      </c>
      <c r="R8" t="str">
        <f>IF([1]List!R8=0,"",[1]List!R8)</f>
        <v/>
      </c>
      <c r="S8" s="4" t="str">
        <f>IF([1]List!S8=0,"",[1]List!S8)</f>
        <v/>
      </c>
      <c r="T8" s="4" t="str">
        <f>IF([1]List!T8=0,"",[1]List!T8)</f>
        <v/>
      </c>
    </row>
    <row r="9" spans="1:20" ht="15" x14ac:dyDescent="0.25">
      <c r="A9" s="278"/>
      <c r="B9" s="278" t="str">
        <f>IF([1]List!B9=0,"",[1]List!B9)</f>
        <v>Team Leader</v>
      </c>
      <c r="C9" s="278" t="str">
        <f>IF([1]List!C9=0,"",[1]List!C9)</f>
        <v/>
      </c>
      <c r="D9" s="278" t="str">
        <f>IF([1]List!D9=0,"",[1]List!D9)</f>
        <v/>
      </c>
      <c r="E9" s="278" t="str">
        <f>IF([1]List!E9=0,"",[1]List!E9)</f>
        <v/>
      </c>
      <c r="F9" s="278" t="str">
        <f>IF([1]List!F9=0,"",[1]List!F9)</f>
        <v/>
      </c>
      <c r="G9" s="278" t="str">
        <f>IF([1]List!G9=0,"",[1]List!G9)</f>
        <v>Wadi Hanifa</v>
      </c>
      <c r="H9" s="278" t="str">
        <f>IF([1]List!H9=0,"",[1]List!H9)</f>
        <v>Religious</v>
      </c>
      <c r="I9" s="278"/>
      <c r="J9" s="278"/>
      <c r="K9" s="4"/>
      <c r="L9" s="181">
        <v>45815</v>
      </c>
      <c r="M9" s="181">
        <f>[1]List!M9</f>
        <v>45710</v>
      </c>
      <c r="N9" s="4">
        <f t="shared" si="0"/>
        <v>2025</v>
      </c>
      <c r="O9" t="str">
        <f>IF([1]List!O9=0,"",[1]List!O9)</f>
        <v>Design</v>
      </c>
      <c r="P9" t="str">
        <f>IF([1]List!P9=0,"",[1]List!P9)</f>
        <v>Technical Mistake</v>
      </c>
      <c r="Q9">
        <f>IF([1]List!Q9=0,"",[1]List!Q9)</f>
        <v>1</v>
      </c>
      <c r="R9" t="str">
        <f>IF([1]List!R9=0,"",[1]List!R9)</f>
        <v/>
      </c>
      <c r="S9" s="4" t="str">
        <f>IF([1]List!S9=0,"",[1]List!S9)</f>
        <v/>
      </c>
      <c r="T9" s="4" t="str">
        <f>IF([1]List!T9=0,"",[1]List!T9)</f>
        <v/>
      </c>
    </row>
    <row r="10" spans="1:20" ht="15" x14ac:dyDescent="0.25">
      <c r="A10" s="278"/>
      <c r="B10" s="278" t="str">
        <f>IF([1]List!B10=0,"",[1]List!B10)</f>
        <v>Structural Designer</v>
      </c>
      <c r="C10" s="278" t="str">
        <f>IF([1]List!C10=0,"",[1]List!C10)</f>
        <v/>
      </c>
      <c r="D10" s="278" t="str">
        <f>IF([1]List!D10=0,"",[1]List!D10)</f>
        <v/>
      </c>
      <c r="E10" s="278" t="str">
        <f>IF([1]List!E10=0,"",[1]List!E10)</f>
        <v/>
      </c>
      <c r="F10" s="278" t="str">
        <f>IF([1]List!F10=0,"",[1]List!F10)</f>
        <v/>
      </c>
      <c r="G10" s="278" t="str">
        <f>IF([1]List!G10=0,"",[1]List!G10)</f>
        <v>Commercial Nerve</v>
      </c>
      <c r="H10" s="278" t="str">
        <f>IF([1]List!H10=0,"",[1]List!H10)</f>
        <v>Resort</v>
      </c>
      <c r="I10" s="278"/>
      <c r="J10" s="278"/>
      <c r="K10" s="4"/>
      <c r="L10" s="181">
        <v>45816</v>
      </c>
      <c r="M10" s="181">
        <f>[1]List!M10</f>
        <v>46075</v>
      </c>
      <c r="N10" s="4">
        <f t="shared" si="0"/>
        <v>2026</v>
      </c>
      <c r="O10" t="str">
        <f>IF([1]List!O10=0,"",[1]List!O10)</f>
        <v>Design</v>
      </c>
      <c r="P10" t="str">
        <f>IF([1]List!P10=0,"",[1]List!P10)</f>
        <v>G.C Modification (Problems)</v>
      </c>
      <c r="Q10" t="str">
        <f>IF([1]List!Q10=0,"",[1]List!Q10)</f>
        <v/>
      </c>
      <c r="R10" t="str">
        <f>IF([1]List!R10=0,"",[1]List!R10)</f>
        <v/>
      </c>
      <c r="S10" s="4" t="str">
        <f>IF([1]List!S10=0,"",[1]List!S10)</f>
        <v/>
      </c>
      <c r="T10" s="4" t="str">
        <f>IF([1]List!T10=0,"",[1]List!T10)</f>
        <v/>
      </c>
    </row>
    <row r="11" spans="1:20" ht="15" x14ac:dyDescent="0.25">
      <c r="A11" s="278"/>
      <c r="B11" s="278" t="str">
        <f>IF([1]List!B11=0,"",[1]List!B11)</f>
        <v>Electrical Engineer</v>
      </c>
      <c r="C11" s="278"/>
      <c r="D11" s="278" t="str">
        <f>IF([1]List!D11=0,"",[1]List!D11)</f>
        <v/>
      </c>
      <c r="E11" s="278" t="str">
        <f>IF([1]List!E11=0,"",[1]List!E11)</f>
        <v/>
      </c>
      <c r="F11" s="278" t="str">
        <f>IF([1]List!F11=0,"",[1]List!F11)</f>
        <v/>
      </c>
      <c r="G11" s="278" t="str">
        <f>IF([1]List!G11=0,"",[1]List!G11)</f>
        <v>TOD + KSC</v>
      </c>
      <c r="H11" s="278" t="str">
        <f>IF([1]List!H11=0,"",[1]List!H11)</f>
        <v>Educational</v>
      </c>
      <c r="I11" s="278"/>
      <c r="J11" s="278"/>
      <c r="K11" s="4"/>
      <c r="L11" s="181">
        <v>45817</v>
      </c>
      <c r="M11" s="181">
        <f>[1]List!M11</f>
        <v>46440</v>
      </c>
      <c r="N11" s="4">
        <f t="shared" si="0"/>
        <v>2027</v>
      </c>
      <c r="O11" t="str">
        <f>IF([1]List!O11=0,"",[1]List!O11)</f>
        <v>Design</v>
      </c>
      <c r="P11" t="str">
        <f>IF([1]List!P11=0,"",[1]List!P11)</f>
        <v>G.C Modification (Opinion)</v>
      </c>
      <c r="Q11" t="str">
        <f>IF([1]List!Q11=0,"",[1]List!Q11)</f>
        <v/>
      </c>
      <c r="R11" t="str">
        <f>IF([1]List!R11=0,"",[1]List!R11)</f>
        <v/>
      </c>
      <c r="S11" s="4" t="str">
        <f>IF([1]List!S11=0,"",[1]List!S11)</f>
        <v/>
      </c>
      <c r="T11" s="4" t="str">
        <f>IF([1]List!T11=0,"",[1]List!T11)</f>
        <v/>
      </c>
    </row>
    <row r="12" spans="1:20" ht="15" x14ac:dyDescent="0.25">
      <c r="A12" s="278"/>
      <c r="B12" s="278" t="str">
        <f>IF([1]List!B12=0,"",[1]List!B12)</f>
        <v>General Manager</v>
      </c>
      <c r="C12" s="278"/>
      <c r="D12" s="278" t="str">
        <f>IF([1]List!D12=0,"",[1]List!D12)</f>
        <v/>
      </c>
      <c r="E12" s="278" t="str">
        <f>IF([1]List!E12=0,"",[1]List!E12)</f>
        <v/>
      </c>
      <c r="F12" s="278" t="str">
        <f>IF([1]List!F12=0,"",[1]List!F12)</f>
        <v/>
      </c>
      <c r="G12" s="278" t="str">
        <f>IF([1]List!G12=0,"",[1]List!G12)</f>
        <v>Madinah</v>
      </c>
      <c r="H12" s="278" t="str">
        <f>IF([1]List!H12=0,"",[1]List!H12)</f>
        <v>Interior</v>
      </c>
      <c r="I12" s="278"/>
      <c r="J12" s="278"/>
      <c r="K12" s="4"/>
      <c r="L12" s="181"/>
      <c r="M12" s="181">
        <f>[1]List!M12</f>
        <v>46805</v>
      </c>
      <c r="N12" s="4">
        <f t="shared" si="0"/>
        <v>2028</v>
      </c>
      <c r="O12" t="str">
        <f>IF([1]List!O12=0,"",[1]List!O12)</f>
        <v>Design</v>
      </c>
      <c r="P12" t="str">
        <f>IF([1]List!P12=0,"",[1]List!P12)</f>
        <v>...</v>
      </c>
      <c r="Q12" t="str">
        <f>IF([1]List!Q12=0,"",[1]List!Q12)</f>
        <v/>
      </c>
      <c r="R12" t="str">
        <f>IF([1]List!R12=0,"",[1]List!R12)</f>
        <v/>
      </c>
      <c r="S12" s="4" t="str">
        <f>IF([1]List!S12=0,"",[1]List!S12)</f>
        <v/>
      </c>
      <c r="T12" s="4" t="str">
        <f>IF([1]List!T12=0,"",[1]List!T12)</f>
        <v/>
      </c>
    </row>
    <row r="13" spans="1:20" ht="15" x14ac:dyDescent="0.25">
      <c r="A13" s="278"/>
      <c r="B13" s="278" t="str">
        <f>IF([1]List!B13=0,"",[1]List!B13)</f>
        <v/>
      </c>
      <c r="C13" s="278"/>
      <c r="D13" s="278" t="str">
        <f>IF([1]List!D13=0,"",[1]List!D13)</f>
        <v/>
      </c>
      <c r="E13" s="278" t="str">
        <f>IF([1]List!E13=0,"",[1]List!E13)</f>
        <v/>
      </c>
      <c r="F13" s="278" t="str">
        <f>IF([1]List!F13=0,"",[1]List!F13)</f>
        <v/>
      </c>
      <c r="G13" s="278" t="str">
        <f>IF([1]List!G13=0,"",[1]List!G13)</f>
        <v>Qassim Amanah</v>
      </c>
      <c r="H13" s="278" t="str">
        <f>IF([1]List!H13=0,"",[1]List!H13)</f>
        <v>Governmental</v>
      </c>
      <c r="I13" s="278"/>
      <c r="J13" s="278"/>
      <c r="K13" s="4"/>
      <c r="L13" s="181"/>
      <c r="M13" s="181">
        <f>[1]List!M13</f>
        <v>47171</v>
      </c>
      <c r="N13" s="4">
        <f t="shared" si="0"/>
        <v>2029</v>
      </c>
      <c r="O13" t="str">
        <f>IF([1]List!O13=0,"",[1]List!O13)</f>
        <v>Technical</v>
      </c>
      <c r="P13" t="str">
        <f>IF([1]List!P13=0,"",[1]List!P13)</f>
        <v xml:space="preserve">Client Modification </v>
      </c>
      <c r="Q13">
        <f>IF([1]List!Q13=0,"",[1]List!Q13)</f>
        <v>2</v>
      </c>
      <c r="R13" t="str">
        <f>IF([1]List!R13=0,"",[1]List!R13)</f>
        <v/>
      </c>
      <c r="S13" s="4" t="str">
        <f>IF([1]List!S13=0,"",[1]List!S13)</f>
        <v/>
      </c>
      <c r="T13" s="4" t="str">
        <f>IF([1]List!T13=0,"",[1]List!T13)</f>
        <v/>
      </c>
    </row>
    <row r="14" spans="1:20" ht="15" x14ac:dyDescent="0.25">
      <c r="A14" s="278"/>
      <c r="B14" s="278" t="str">
        <f>IF([1]List!B14=0,"",[1]List!B14)</f>
        <v/>
      </c>
      <c r="C14" s="278"/>
      <c r="D14" s="278" t="str">
        <f>IF([1]List!D14=0,"",[1]List!D14)</f>
        <v/>
      </c>
      <c r="E14" s="278" t="str">
        <f>IF([1]List!E14=0,"",[1]List!E14)</f>
        <v/>
      </c>
      <c r="F14" s="278" t="str">
        <f>IF([1]List!F14=0,"",[1]List!F14)</f>
        <v/>
      </c>
      <c r="G14" s="278" t="str">
        <f>IF([1]List!G14=0,"",[1]List!G14)</f>
        <v>Other</v>
      </c>
      <c r="H14" s="278" t="str">
        <f>IF([1]List!H14=0,"",[1]List!H14)</f>
        <v>Others</v>
      </c>
      <c r="I14" s="278"/>
      <c r="J14" s="278"/>
      <c r="K14" s="4"/>
      <c r="L14" s="181"/>
      <c r="M14" s="181">
        <f>[1]List!M14</f>
        <v>47536</v>
      </c>
      <c r="N14" s="4">
        <f t="shared" si="0"/>
        <v>2030</v>
      </c>
      <c r="O14" t="str">
        <f>IF([1]List!O14=0,"",[1]List!O14)</f>
        <v>Technical</v>
      </c>
      <c r="P14" t="str">
        <f>IF([1]List!P14=0,"",[1]List!P14)</f>
        <v>Client Modification (Exceptional)</v>
      </c>
      <c r="Q14" t="str">
        <f>IF([1]List!Q14=0,"",[1]List!Q14)</f>
        <v/>
      </c>
      <c r="R14" t="str">
        <f>IF([1]List!R14=0,"",[1]List!R14)</f>
        <v/>
      </c>
      <c r="S14" s="4" t="str">
        <f>IF([1]List!S14=0,"",[1]List!S14)</f>
        <v/>
      </c>
      <c r="T14" s="4" t="str">
        <f>IF([1]List!T14=0,"",[1]List!T14)</f>
        <v/>
      </c>
    </row>
    <row r="15" spans="1:20" ht="15" x14ac:dyDescent="0.25">
      <c r="A15" s="278"/>
      <c r="B15" s="278" t="str">
        <f>IF([1]List!B15=0,"",[1]List!B15)</f>
        <v/>
      </c>
      <c r="C15" s="278"/>
      <c r="D15" s="278" t="str">
        <f>IF([1]List!D15=0,"",[1]List!D15)</f>
        <v/>
      </c>
      <c r="E15" s="278" t="str">
        <f>IF([1]List!E15=0,"",[1]List!E15)</f>
        <v/>
      </c>
      <c r="F15" s="278" t="str">
        <f>IF([1]List!F15=0,"",[1]List!F15)</f>
        <v/>
      </c>
      <c r="G15" s="278" t="str">
        <f>IF([1]List!G15=0,"",[1]List!G15)</f>
        <v>N/A</v>
      </c>
      <c r="H15" s="278" t="str">
        <f>IF([1]List!H15=0,"",[1]List!H15)</f>
        <v>N/A</v>
      </c>
      <c r="I15" s="278"/>
      <c r="J15" s="278"/>
      <c r="K15" s="4"/>
      <c r="L15" s="181"/>
      <c r="M15" s="181">
        <f>[1]List!M15</f>
        <v>45746</v>
      </c>
      <c r="N15" s="4">
        <f t="shared" si="0"/>
        <v>2025</v>
      </c>
      <c r="O15" t="str">
        <f>IF([1]List!O15=0,"",[1]List!O15)</f>
        <v>Technical</v>
      </c>
      <c r="P15" t="str">
        <f>IF([1]List!P15=0,"",[1]List!P15)</f>
        <v>Technical Mistake</v>
      </c>
      <c r="Q15">
        <f>IF([1]List!Q15=0,"",[1]List!Q15)</f>
        <v>2</v>
      </c>
      <c r="R15" t="str">
        <f>IF([1]List!R15=0,"",[1]List!R15)</f>
        <v/>
      </c>
      <c r="S15" s="4" t="str">
        <f>IF([1]List!S15=0,"",[1]List!S15)</f>
        <v/>
      </c>
      <c r="T15" s="4" t="str">
        <f>IF([1]List!T15=0,"",[1]List!T15)</f>
        <v/>
      </c>
    </row>
    <row r="16" spans="1:20" ht="15" x14ac:dyDescent="0.25">
      <c r="A16" s="278"/>
      <c r="B16" s="278" t="str">
        <f>IF([1]List!B16=0,"",[1]List!B16)</f>
        <v/>
      </c>
      <c r="C16" s="278"/>
      <c r="D16" s="278"/>
      <c r="E16" s="278"/>
      <c r="F16" s="278"/>
      <c r="G16" s="278"/>
      <c r="H16" s="278"/>
      <c r="I16" s="278"/>
      <c r="J16" s="278"/>
      <c r="K16" s="4"/>
      <c r="L16" s="181"/>
      <c r="M16" s="181">
        <f>[1]List!M16</f>
        <v>45747</v>
      </c>
      <c r="N16" s="4">
        <f t="shared" si="0"/>
        <v>2025</v>
      </c>
      <c r="O16" t="str">
        <f>IF([1]List!O16=0,"",[1]List!O16)</f>
        <v>Technical</v>
      </c>
      <c r="P16" t="str">
        <f>IF([1]List!P16=0,"",[1]List!P16)</f>
        <v>Technical Mistake (Design Dep)</v>
      </c>
      <c r="Q16" t="str">
        <f>IF([1]List!Q16=0,"",[1]List!Q16)</f>
        <v/>
      </c>
      <c r="R16" t="str">
        <f>IF([1]List!R16=0,"",[1]List!R16)</f>
        <v/>
      </c>
      <c r="S16" s="4" t="str">
        <f>IF([1]List!S16=0,"",[1]List!S16)</f>
        <v/>
      </c>
      <c r="T16" s="4" t="str">
        <f>IF([1]List!T16=0,"",[1]List!T16)</f>
        <v/>
      </c>
    </row>
    <row r="17" spans="1:20" s="3" customFormat="1" ht="15" x14ac:dyDescent="0.25">
      <c r="A17" s="278"/>
      <c r="B17" s="278" t="str">
        <f>IF([1]List!B17=0,"",[1]List!B17)</f>
        <v/>
      </c>
      <c r="C17" s="278"/>
      <c r="D17" s="278"/>
      <c r="E17" s="278"/>
      <c r="F17" s="278"/>
      <c r="G17" s="278"/>
      <c r="H17" s="278"/>
      <c r="I17" s="278"/>
      <c r="J17" s="278"/>
      <c r="K17" s="4"/>
      <c r="L17" s="181"/>
      <c r="M17" s="181">
        <f>[1]List!M17</f>
        <v>45748</v>
      </c>
      <c r="N17" s="4">
        <f t="shared" si="0"/>
        <v>2025</v>
      </c>
      <c r="O17" t="str">
        <f>IF([1]List!O17=0,"",[1]List!O17)</f>
        <v>Technical</v>
      </c>
      <c r="P17" t="str">
        <f>IF([1]List!P17=0,"",[1]List!P17)</f>
        <v>G.C Modification (Problems)</v>
      </c>
      <c r="Q17" t="str">
        <f>IF([1]List!Q17=0,"",[1]List!Q17)</f>
        <v/>
      </c>
      <c r="R17" t="str">
        <f>IF([1]List!R17=0,"",[1]List!R17)</f>
        <v/>
      </c>
      <c r="S17" s="4" t="str">
        <f>IF([1]List!S17=0,"",[1]List!S17)</f>
        <v/>
      </c>
      <c r="T17" s="4" t="str">
        <f>IF([1]List!T17=0,"",[1]List!T17)</f>
        <v/>
      </c>
    </row>
    <row r="18" spans="1:20" ht="15" x14ac:dyDescent="0.25">
      <c r="A18" s="278"/>
      <c r="B18" s="278" t="str">
        <f>IF([1]List!B18=0,"",[1]List!B18)</f>
        <v/>
      </c>
      <c r="C18" s="278"/>
      <c r="D18" s="278"/>
      <c r="E18" s="278"/>
      <c r="F18" s="278"/>
      <c r="G18" s="278"/>
      <c r="H18" s="278"/>
      <c r="I18" s="278"/>
      <c r="J18" s="278"/>
      <c r="K18" s="4"/>
      <c r="L18" s="181"/>
      <c r="M18" s="181">
        <f>[1]List!M18</f>
        <v>46101</v>
      </c>
      <c r="N18" s="4">
        <f t="shared" si="0"/>
        <v>2026</v>
      </c>
      <c r="O18" t="str">
        <f>IF([1]List!O18=0,"",[1]List!O18)</f>
        <v>Technical</v>
      </c>
      <c r="P18" t="str">
        <f>IF([1]List!P18=0,"",[1]List!P18)</f>
        <v>G.C Modification (Opinion)</v>
      </c>
      <c r="Q18" t="str">
        <f>IF([1]List!Q18=0,"",[1]List!Q18)</f>
        <v/>
      </c>
      <c r="R18" t="str">
        <f>IF([1]List!R18=0,"",[1]List!R18)</f>
        <v/>
      </c>
      <c r="S18" s="4" t="str">
        <f>IF([1]List!S18=0,"",[1]List!S18)</f>
        <v/>
      </c>
      <c r="T18" s="4" t="str">
        <f>IF([1]List!T18=0,"",[1]List!T18)</f>
        <v/>
      </c>
    </row>
    <row r="19" spans="1:20" ht="15" x14ac:dyDescent="0.25">
      <c r="A19" s="278"/>
      <c r="B19" s="278" t="str">
        <f>IF([1]List!B19=0,"",[1]List!B19)</f>
        <v/>
      </c>
      <c r="C19" s="278"/>
      <c r="D19" s="278"/>
      <c r="E19" s="278"/>
      <c r="F19" s="278"/>
      <c r="G19" s="278"/>
      <c r="H19" s="278"/>
      <c r="I19" s="278"/>
      <c r="J19" s="278"/>
      <c r="K19" s="4"/>
      <c r="L19" s="181"/>
      <c r="M19" s="181">
        <f>[1]List!M19</f>
        <v>46102</v>
      </c>
      <c r="N19" s="4">
        <f t="shared" si="0"/>
        <v>2026</v>
      </c>
      <c r="O19" t="str">
        <f>IF([1]List!O19=0,"",[1]List!O19)</f>
        <v>Technical</v>
      </c>
      <c r="P19" t="str">
        <f>IF([1]List!P19=0,"",[1]List!P19)</f>
        <v>Reviewing the G.C</v>
      </c>
      <c r="Q19" t="str">
        <f>IF([1]List!Q19=0,"",[1]List!Q19)</f>
        <v/>
      </c>
      <c r="R19" t="str">
        <f>IF([1]List!R19=0,"",[1]List!R19)</f>
        <v/>
      </c>
      <c r="S19" s="4" t="str">
        <f>IF([1]List!S19=0,"",[1]List!S19)</f>
        <v/>
      </c>
      <c r="T19" s="4" t="str">
        <f>IF([1]List!T19=0,"",[1]List!T19)</f>
        <v/>
      </c>
    </row>
    <row r="20" spans="1:20" ht="15" x14ac:dyDescent="0.25">
      <c r="A20" s="278"/>
      <c r="B20" s="278" t="str">
        <f>IF([1]List!B20=0,"",[1]List!B20)</f>
        <v/>
      </c>
      <c r="C20" s="278"/>
      <c r="D20" s="278"/>
      <c r="E20" s="278"/>
      <c r="F20" s="278"/>
      <c r="G20" s="278"/>
      <c r="H20" s="278"/>
      <c r="I20" s="278"/>
      <c r="J20" s="278"/>
      <c r="K20" s="4"/>
      <c r="L20" s="181"/>
      <c r="M20" s="181">
        <f>[1]List!M20</f>
        <v>46103</v>
      </c>
      <c r="N20" s="4">
        <f t="shared" si="0"/>
        <v>2026</v>
      </c>
      <c r="O20" t="str">
        <f>IF([1]List!O20=0,"",[1]List!O20)</f>
        <v>Technical</v>
      </c>
      <c r="P20" t="str">
        <f>IF([1]List!P20=0,"",[1]List!P20)</f>
        <v>...</v>
      </c>
      <c r="Q20" t="str">
        <f>IF([1]List!Q20=0,"",[1]List!Q20)</f>
        <v/>
      </c>
      <c r="R20" t="str">
        <f>IF([1]List!R20=0,"",[1]List!R20)</f>
        <v/>
      </c>
      <c r="S20" s="4" t="str">
        <f>IF([1]List!S20=0,"",[1]List!S20)</f>
        <v/>
      </c>
      <c r="T20" s="4" t="str">
        <f>IF([1]List!T20=0,"",[1]List!T20)</f>
        <v/>
      </c>
    </row>
    <row r="21" spans="1:20" ht="15" x14ac:dyDescent="0.25">
      <c r="A21" s="278"/>
      <c r="B21" s="278" t="str">
        <f>IF([1]List!B21=0,"",[1]List!B21)</f>
        <v/>
      </c>
      <c r="C21" s="278"/>
      <c r="D21" s="278"/>
      <c r="E21" s="278"/>
      <c r="F21" s="278"/>
      <c r="G21" s="278"/>
      <c r="H21" s="278"/>
      <c r="I21" s="278"/>
      <c r="J21" s="278"/>
      <c r="K21" s="4"/>
      <c r="L21" s="181"/>
      <c r="M21" s="181">
        <f>[1]List!M21</f>
        <v>46456</v>
      </c>
      <c r="N21" s="4">
        <f t="shared" si="0"/>
        <v>2027</v>
      </c>
      <c r="O21" t="str">
        <f>IF([1]List!O21=0,"",[1]List!O21)</f>
        <v/>
      </c>
      <c r="P21" t="str">
        <f>IF([1]List!P21=0,"",[1]List!P21)</f>
        <v/>
      </c>
      <c r="Q21" t="str">
        <f>IF([1]List!Q21=0,"",[1]List!Q21)</f>
        <v/>
      </c>
      <c r="R21" t="str">
        <f>IF([1]List!R21=0,"",[1]List!R21)</f>
        <v/>
      </c>
      <c r="S21" s="4" t="str">
        <f>IF([1]List!S21=0,"",[1]List!S21)</f>
        <v/>
      </c>
      <c r="T21" s="4" t="str">
        <f>IF([1]List!T21=0,"",[1]List!T21)</f>
        <v/>
      </c>
    </row>
    <row r="22" spans="1:20" ht="15" x14ac:dyDescent="0.25">
      <c r="A22" s="278"/>
      <c r="B22" s="278" t="str">
        <f>IF([1]List!B22=0,"",[1]List!B22)</f>
        <v/>
      </c>
      <c r="C22" s="278"/>
      <c r="D22" s="278"/>
      <c r="E22" s="278"/>
      <c r="F22" s="278"/>
      <c r="G22" s="278"/>
      <c r="H22" s="278"/>
      <c r="I22" s="278"/>
      <c r="J22" s="278"/>
      <c r="K22" s="4"/>
      <c r="L22" s="181"/>
      <c r="M22" s="181">
        <f>[1]List!M22</f>
        <v>46457</v>
      </c>
      <c r="N22" s="4">
        <f t="shared" si="0"/>
        <v>2027</v>
      </c>
      <c r="O22" t="str">
        <f>IF([1]List!O22=0,"",[1]List!O22)</f>
        <v/>
      </c>
      <c r="P22" t="str">
        <f>IF([1]List!P22=0,"",[1]List!P22)</f>
        <v/>
      </c>
      <c r="Q22" t="str">
        <f>IF([1]List!Q22=0,"",[1]List!Q22)</f>
        <v/>
      </c>
      <c r="R22" t="str">
        <f>IF([1]List!R22=0,"",[1]List!R22)</f>
        <v/>
      </c>
      <c r="S22" s="4" t="str">
        <f>IF([1]List!S22=0,"",[1]List!S22)</f>
        <v/>
      </c>
      <c r="T22" s="4" t="str">
        <f>IF([1]List!T22=0,"",[1]List!T22)</f>
        <v/>
      </c>
    </row>
    <row r="23" spans="1:20" ht="15" x14ac:dyDescent="0.25">
      <c r="A23" s="278"/>
      <c r="B23" s="278" t="str">
        <f>IF([1]List!B23=0,"",[1]List!B23)</f>
        <v/>
      </c>
      <c r="C23" s="278"/>
      <c r="D23" s="278"/>
      <c r="E23" s="278"/>
      <c r="F23" s="278"/>
      <c r="G23" s="278"/>
      <c r="H23" s="278"/>
      <c r="I23" s="278"/>
      <c r="J23" s="278"/>
      <c r="K23" s="4"/>
      <c r="L23" s="181"/>
      <c r="M23" s="181">
        <f>[1]List!M23</f>
        <v>46458</v>
      </c>
      <c r="N23" s="4">
        <f t="shared" si="0"/>
        <v>2027</v>
      </c>
      <c r="O23" t="str">
        <f>IF([1]List!O23=0,"",[1]List!O23)</f>
        <v/>
      </c>
      <c r="P23" t="str">
        <f>IF([1]List!P23=0,"",[1]List!P23)</f>
        <v/>
      </c>
      <c r="Q23" t="str">
        <f>IF([1]List!Q23=0,"",[1]List!Q23)</f>
        <v/>
      </c>
      <c r="R23" t="str">
        <f>IF([1]List!R23=0,"",[1]List!R23)</f>
        <v/>
      </c>
      <c r="S23" s="4" t="str">
        <f>IF([1]List!S23=0,"",[1]List!S23)</f>
        <v/>
      </c>
      <c r="T23" s="4" t="str">
        <f>IF([1]List!T23=0,"",[1]List!T23)</f>
        <v/>
      </c>
    </row>
    <row r="24" spans="1:20" ht="15" x14ac:dyDescent="0.25">
      <c r="A24" s="278"/>
      <c r="B24" s="278" t="str">
        <f>IF([1]List!B24=0,"",[1]List!B24)</f>
        <v/>
      </c>
      <c r="C24" s="278"/>
      <c r="D24" s="278"/>
      <c r="E24" s="278"/>
      <c r="F24" s="278"/>
      <c r="G24" s="278"/>
      <c r="H24" s="278"/>
      <c r="I24" s="278"/>
      <c r="J24" s="278"/>
      <c r="K24" s="4"/>
      <c r="L24" s="181"/>
      <c r="M24" s="181">
        <f>[1]List!M24</f>
        <v>46810</v>
      </c>
      <c r="N24" s="4">
        <f t="shared" si="0"/>
        <v>2028</v>
      </c>
      <c r="O24" t="str">
        <f>IF([1]List!O24=0,"",[1]List!O24)</f>
        <v/>
      </c>
      <c r="P24" t="str">
        <f>IF([1]List!P24=0,"",[1]List!P24)</f>
        <v/>
      </c>
      <c r="Q24" t="str">
        <f>IF([1]List!Q24=0,"",[1]List!Q24)</f>
        <v/>
      </c>
      <c r="R24" t="str">
        <f>IF([1]List!R24=0,"",[1]List!R24)</f>
        <v/>
      </c>
      <c r="S24" s="4" t="str">
        <f>IF([1]List!S24=0,"",[1]List!S24)</f>
        <v/>
      </c>
      <c r="T24" s="4" t="str">
        <f>IF([1]List!T24=0,"",[1]List!T24)</f>
        <v/>
      </c>
    </row>
    <row r="25" spans="1:20" ht="15" x14ac:dyDescent="0.25">
      <c r="A25" s="278"/>
      <c r="B25" s="278" t="str">
        <f>IF([1]List!B25=0,"",[1]List!B25)</f>
        <v/>
      </c>
      <c r="C25" s="278"/>
      <c r="D25" s="278"/>
      <c r="E25" s="278"/>
      <c r="F25" s="278"/>
      <c r="G25" s="278"/>
      <c r="H25" s="278"/>
      <c r="I25" s="278"/>
      <c r="J25" s="278"/>
      <c r="K25" s="4"/>
      <c r="L25" s="181"/>
      <c r="M25" s="181">
        <f>[1]List!M25</f>
        <v>46811</v>
      </c>
      <c r="N25" s="4">
        <f t="shared" si="0"/>
        <v>2028</v>
      </c>
      <c r="O25" t="str">
        <f>IF([1]List!O25=0,"",[1]List!O25)</f>
        <v/>
      </c>
      <c r="P25" t="str">
        <f>IF([1]List!P25=0,"",[1]List!P25)</f>
        <v/>
      </c>
      <c r="Q25" t="str">
        <f>IF([1]List!Q25=0,"",[1]List!Q25)</f>
        <v/>
      </c>
      <c r="R25" t="str">
        <f>IF([1]List!R25=0,"",[1]List!R25)</f>
        <v/>
      </c>
      <c r="S25" s="4" t="str">
        <f>IF([1]List!S25=0,"",[1]List!S25)</f>
        <v/>
      </c>
      <c r="T25" s="4" t="str">
        <f>IF([1]List!T25=0,"",[1]List!T25)</f>
        <v/>
      </c>
    </row>
    <row r="26" spans="1:20" ht="15" x14ac:dyDescent="0.25">
      <c r="A26" s="278"/>
      <c r="B26" s="278" t="str">
        <f>IF([1]List!B26=0,"",[1]List!B26)</f>
        <v/>
      </c>
      <c r="C26" s="278"/>
      <c r="D26" s="278"/>
      <c r="E26" s="278"/>
      <c r="F26" s="278"/>
      <c r="G26" s="278"/>
      <c r="H26" s="278"/>
      <c r="I26" s="278"/>
      <c r="J26" s="278"/>
      <c r="K26" s="4"/>
      <c r="L26" s="181"/>
      <c r="M26" s="181">
        <f>[1]List!M26</f>
        <v>46812</v>
      </c>
      <c r="N26" s="4">
        <f t="shared" si="0"/>
        <v>2028</v>
      </c>
      <c r="O26" t="str">
        <f>IF([1]List!O26=0,"",[1]List!O26)</f>
        <v/>
      </c>
      <c r="P26" t="str">
        <f>IF([1]List!P26=0,"",[1]List!P26)</f>
        <v/>
      </c>
      <c r="Q26" t="str">
        <f>IF([1]List!Q26=0,"",[1]List!Q26)</f>
        <v/>
      </c>
      <c r="R26" t="str">
        <f>IF([1]List!R26=0,"",[1]List!R26)</f>
        <v/>
      </c>
      <c r="S26" s="4" t="str">
        <f>IF([1]List!S26=0,"",[1]List!S26)</f>
        <v/>
      </c>
      <c r="T26" s="4" t="str">
        <f>IF([1]List!T26=0,"",[1]List!T26)</f>
        <v/>
      </c>
    </row>
    <row r="27" spans="1:20" ht="15" x14ac:dyDescent="0.25">
      <c r="A27" s="278"/>
      <c r="B27" s="278" t="str">
        <f>IF([1]List!B27=0,"",[1]List!B27)</f>
        <v/>
      </c>
      <c r="C27" s="278"/>
      <c r="D27" s="278"/>
      <c r="E27" s="278"/>
      <c r="F27" s="278"/>
      <c r="G27" s="278"/>
      <c r="H27" s="278"/>
      <c r="I27" s="278"/>
      <c r="J27" s="278"/>
      <c r="K27" s="4"/>
      <c r="L27" s="181"/>
      <c r="M27" s="181">
        <f>[1]List!M27</f>
        <v>47164</v>
      </c>
      <c r="N27" s="4">
        <f t="shared" si="0"/>
        <v>2029</v>
      </c>
      <c r="O27" t="str">
        <f>IF([1]List!O27=0,"",[1]List!O27)</f>
        <v/>
      </c>
      <c r="P27" t="str">
        <f>IF([1]List!P27=0,"",[1]List!P27)</f>
        <v/>
      </c>
      <c r="Q27" t="str">
        <f>IF([1]List!Q27=0,"",[1]List!Q27)</f>
        <v/>
      </c>
      <c r="R27" t="str">
        <f>IF([1]List!R27=0,"",[1]List!R27)</f>
        <v/>
      </c>
      <c r="S27" s="4" t="str">
        <f>IF([1]List!S27=0,"",[1]List!S27)</f>
        <v/>
      </c>
      <c r="T27" s="4" t="str">
        <f>IF([1]List!T27=0,"",[1]List!T27)</f>
        <v/>
      </c>
    </row>
    <row r="28" spans="1:20" ht="15" x14ac:dyDescent="0.25">
      <c r="A28" s="278"/>
      <c r="B28" s="278" t="str">
        <f>IF([1]List!B28=0,"",[1]List!B28)</f>
        <v/>
      </c>
      <c r="C28" s="278"/>
      <c r="D28" s="278"/>
      <c r="E28" s="278"/>
      <c r="F28" s="278"/>
      <c r="G28" s="278"/>
      <c r="H28" s="278"/>
      <c r="I28" s="278"/>
      <c r="J28" s="278"/>
      <c r="K28" s="4"/>
      <c r="L28" s="181"/>
      <c r="M28" s="181">
        <f>[1]List!M28</f>
        <v>47165</v>
      </c>
      <c r="N28" s="4">
        <f t="shared" si="0"/>
        <v>2029</v>
      </c>
      <c r="O28" t="str">
        <f>IF([1]List!O28=0,"",[1]List!O28)</f>
        <v/>
      </c>
      <c r="P28" t="str">
        <f>IF([1]List!P28=0,"",[1]List!P28)</f>
        <v/>
      </c>
      <c r="Q28" t="str">
        <f>IF([1]List!Q28=0,"",[1]List!Q28)</f>
        <v/>
      </c>
      <c r="R28" t="str">
        <f>IF([1]List!R28=0,"",[1]List!R28)</f>
        <v/>
      </c>
      <c r="S28" s="4" t="str">
        <f>IF([1]List!S28=0,"",[1]List!S28)</f>
        <v/>
      </c>
      <c r="T28" s="4" t="str">
        <f>IF([1]List!T28=0,"",[1]List!T28)</f>
        <v/>
      </c>
    </row>
    <row r="29" spans="1:20" ht="15" x14ac:dyDescent="0.25">
      <c r="A29" s="278"/>
      <c r="B29" s="278" t="str">
        <f>IF([1]List!B29=0,"",[1]List!B29)</f>
        <v/>
      </c>
      <c r="C29" s="278"/>
      <c r="D29" s="278"/>
      <c r="E29" s="278"/>
      <c r="F29" s="278"/>
      <c r="G29" s="278"/>
      <c r="H29" s="278"/>
      <c r="I29" s="278"/>
      <c r="J29" s="278"/>
      <c r="K29" s="4"/>
      <c r="L29" s="181"/>
      <c r="M29" s="181">
        <f>[1]List!M29</f>
        <v>47166</v>
      </c>
      <c r="N29" s="4">
        <f t="shared" si="0"/>
        <v>2029</v>
      </c>
      <c r="O29" t="str">
        <f>IF([1]List!O29=0,"",[1]List!O29)</f>
        <v/>
      </c>
      <c r="P29" t="str">
        <f>IF([1]List!P29=0,"",[1]List!P29)</f>
        <v/>
      </c>
      <c r="Q29" t="str">
        <f>IF([1]List!Q29=0,"",[1]List!Q29)</f>
        <v/>
      </c>
      <c r="R29" t="str">
        <f>IF([1]List!R29=0,"",[1]List!R29)</f>
        <v/>
      </c>
      <c r="S29" s="4" t="str">
        <f>IF([1]List!S29=0,"",[1]List!S29)</f>
        <v/>
      </c>
      <c r="T29" s="4" t="str">
        <f>IF([1]List!T29=0,"",[1]List!T29)</f>
        <v/>
      </c>
    </row>
    <row r="30" spans="1:20" ht="15" x14ac:dyDescent="0.25">
      <c r="A30" s="278"/>
      <c r="B30" s="278" t="str">
        <f>IF([1]List!B30=0,"",[1]List!B30)</f>
        <v/>
      </c>
      <c r="C30" s="278"/>
      <c r="D30" s="278"/>
      <c r="E30" s="278"/>
      <c r="F30" s="278"/>
      <c r="G30" s="278"/>
      <c r="H30" s="278"/>
      <c r="I30" s="278"/>
      <c r="J30" s="278"/>
      <c r="K30" s="4"/>
      <c r="L30" s="181"/>
      <c r="M30" s="181">
        <f>[1]List!M30</f>
        <v>47519</v>
      </c>
      <c r="N30" s="4">
        <f t="shared" si="0"/>
        <v>2030</v>
      </c>
      <c r="O30" t="str">
        <f>IF([1]List!O30=0,"",[1]List!O30)</f>
        <v/>
      </c>
      <c r="P30" t="str">
        <f>IF([1]List!P30=0,"",[1]List!P30)</f>
        <v/>
      </c>
      <c r="Q30" t="str">
        <f>IF([1]List!Q30=0,"",[1]List!Q30)</f>
        <v/>
      </c>
      <c r="R30" t="str">
        <f>IF([1]List!R30=0,"",[1]List!R30)</f>
        <v/>
      </c>
      <c r="S30" s="4" t="str">
        <f>IF([1]List!S30=0,"",[1]List!S30)</f>
        <v/>
      </c>
      <c r="T30" s="4" t="str">
        <f>IF([1]List!T30=0,"",[1]List!T30)</f>
        <v/>
      </c>
    </row>
    <row r="31" spans="1:20" ht="15" x14ac:dyDescent="0.25">
      <c r="A31" s="278"/>
      <c r="B31" s="278" t="str">
        <f>IF([1]List!B31=0,"",[1]List!B31)</f>
        <v/>
      </c>
      <c r="C31" s="278"/>
      <c r="D31" s="278"/>
      <c r="E31" s="278"/>
      <c r="F31" s="278"/>
      <c r="G31" s="278"/>
      <c r="H31" s="278"/>
      <c r="I31" s="278"/>
      <c r="J31" s="278"/>
      <c r="K31" s="4"/>
      <c r="L31" s="181"/>
      <c r="M31" s="181">
        <f>[1]List!M31</f>
        <v>47520</v>
      </c>
      <c r="N31" s="4">
        <f t="shared" si="0"/>
        <v>2030</v>
      </c>
      <c r="O31" t="str">
        <f>IF([1]List!O31=0,"",[1]List!O31)</f>
        <v/>
      </c>
      <c r="P31" t="str">
        <f>IF([1]List!P31=0,"",[1]List!P31)</f>
        <v/>
      </c>
      <c r="Q31" t="str">
        <f>IF([1]List!Q31=0,"",[1]List!Q31)</f>
        <v/>
      </c>
      <c r="R31" t="str">
        <f>IF([1]List!R31=0,"",[1]List!R31)</f>
        <v/>
      </c>
      <c r="S31" s="4" t="str">
        <f>IF([1]List!S31=0,"",[1]List!S31)</f>
        <v/>
      </c>
      <c r="T31" s="4" t="str">
        <f>IF([1]List!T31=0,"",[1]List!T31)</f>
        <v/>
      </c>
    </row>
    <row r="32" spans="1:20" ht="15" x14ac:dyDescent="0.25">
      <c r="A32" s="278"/>
      <c r="B32" s="278" t="str">
        <f>IF([1]List!B32=0,"",[1]List!B32)</f>
        <v/>
      </c>
      <c r="C32" s="278"/>
      <c r="D32" s="278"/>
      <c r="E32" s="278"/>
      <c r="F32" s="278"/>
      <c r="G32" s="278"/>
      <c r="H32" s="278"/>
      <c r="I32" s="278"/>
      <c r="J32" s="278"/>
      <c r="K32" s="4"/>
      <c r="L32" s="181"/>
      <c r="M32" s="181">
        <f>[1]List!M32</f>
        <v>47521</v>
      </c>
      <c r="N32" s="4">
        <f t="shared" si="0"/>
        <v>2030</v>
      </c>
      <c r="O32" t="str">
        <f>IF([1]List!O32=0,"",[1]List!O32)</f>
        <v/>
      </c>
      <c r="P32" t="str">
        <f>IF([1]List!P32=0,"",[1]List!P32)</f>
        <v/>
      </c>
      <c r="Q32" t="str">
        <f>IF([1]List!Q32=0,"",[1]List!Q32)</f>
        <v/>
      </c>
      <c r="R32" t="str">
        <f>IF([1]List!R32=0,"",[1]List!R32)</f>
        <v/>
      </c>
      <c r="S32" s="4" t="str">
        <f>IF([1]List!S32=0,"",[1]List!S32)</f>
        <v/>
      </c>
      <c r="T32" s="4" t="str">
        <f>IF([1]List!T32=0,"",[1]List!T32)</f>
        <v/>
      </c>
    </row>
    <row r="33" spans="2:20" ht="15" x14ac:dyDescent="0.25">
      <c r="B33" s="278" t="str">
        <f>IF([1]List!B33=0,"",[1]List!B33)</f>
        <v/>
      </c>
      <c r="C33" s="278"/>
      <c r="D33" s="278"/>
      <c r="E33" s="278"/>
      <c r="F33" s="278"/>
      <c r="G33" s="278"/>
      <c r="H33" s="278"/>
      <c r="I33" s="278"/>
      <c r="J33" s="278"/>
      <c r="K33" s="4"/>
      <c r="L33" s="181"/>
      <c r="M33" s="181">
        <f>[1]List!M33</f>
        <v>45814</v>
      </c>
      <c r="N33" s="4">
        <f t="shared" si="0"/>
        <v>2025</v>
      </c>
      <c r="O33" t="str">
        <f>IF([1]List!O33=0,"",[1]List!O33)</f>
        <v/>
      </c>
      <c r="P33" t="str">
        <f>IF([1]List!P33=0,"",[1]List!P33)</f>
        <v/>
      </c>
      <c r="Q33" t="str">
        <f>IF([1]List!Q33=0,"",[1]List!Q33)</f>
        <v/>
      </c>
      <c r="R33" t="str">
        <f>IF([1]List!R33=0,"",[1]List!R33)</f>
        <v/>
      </c>
      <c r="S33" s="4" t="str">
        <f>IF([1]List!S33=0,"",[1]List!S33)</f>
        <v/>
      </c>
      <c r="T33" s="4" t="str">
        <f>IF([1]List!T33=0,"",[1]List!T33)</f>
        <v/>
      </c>
    </row>
    <row r="34" spans="2:20" ht="15" x14ac:dyDescent="0.25">
      <c r="B34" s="278" t="str">
        <f>IF([1]List!B34=0,"",[1]List!B34)</f>
        <v/>
      </c>
      <c r="C34" s="278"/>
      <c r="D34" s="278"/>
      <c r="E34" s="278"/>
      <c r="F34" s="278"/>
      <c r="G34" s="278"/>
      <c r="H34" s="278"/>
      <c r="I34" s="278"/>
      <c r="J34" s="278"/>
      <c r="K34" s="4"/>
      <c r="L34" s="181"/>
      <c r="M34" s="181">
        <f>[1]List!M34</f>
        <v>45815</v>
      </c>
      <c r="N34" s="4">
        <f t="shared" si="0"/>
        <v>2025</v>
      </c>
      <c r="O34" t="str">
        <f>IF([1]List!O34=0,"",[1]List!O34)</f>
        <v/>
      </c>
      <c r="P34" t="str">
        <f>IF([1]List!P34=0,"",[1]List!P34)</f>
        <v/>
      </c>
      <c r="Q34" t="str">
        <f>IF([1]List!Q34=0,"",[1]List!Q34)</f>
        <v/>
      </c>
      <c r="R34" t="str">
        <f>IF([1]List!R34=0,"",[1]List!R34)</f>
        <v/>
      </c>
      <c r="S34" s="4" t="str">
        <f>IF([1]List!S34=0,"",[1]List!S34)</f>
        <v/>
      </c>
      <c r="T34" s="4" t="str">
        <f>IF([1]List!T34=0,"",[1]List!T34)</f>
        <v/>
      </c>
    </row>
    <row r="35" spans="2:20" ht="15" x14ac:dyDescent="0.25">
      <c r="B35" s="278" t="str">
        <f>IF([1]List!B35=0,"",[1]List!B35)</f>
        <v/>
      </c>
      <c r="C35" s="278"/>
      <c r="D35" s="278"/>
      <c r="E35" s="278"/>
      <c r="F35" s="278"/>
      <c r="G35" s="278"/>
      <c r="H35" s="278"/>
      <c r="I35" s="278"/>
      <c r="J35" s="278"/>
      <c r="K35" s="4"/>
      <c r="L35" s="181"/>
      <c r="M35" s="181">
        <f>[1]List!M35</f>
        <v>45816</v>
      </c>
      <c r="N35" s="4">
        <f t="shared" si="0"/>
        <v>2025</v>
      </c>
      <c r="O35" t="str">
        <f>IF([1]List!O35=0,"",[1]List!O35)</f>
        <v/>
      </c>
      <c r="P35" t="str">
        <f>IF([1]List!P35=0,"",[1]List!P35)</f>
        <v/>
      </c>
      <c r="Q35" t="str">
        <f>IF([1]List!Q35=0,"",[1]List!Q35)</f>
        <v/>
      </c>
      <c r="R35" t="str">
        <f>IF([1]List!R35=0,"",[1]List!R35)</f>
        <v/>
      </c>
      <c r="S35" s="4" t="str">
        <f>IF([1]List!S35=0,"",[1]List!S35)</f>
        <v/>
      </c>
      <c r="T35" s="4" t="str">
        <f>IF([1]List!T35=0,"",[1]List!T35)</f>
        <v/>
      </c>
    </row>
    <row r="36" spans="2:20" ht="15" x14ac:dyDescent="0.25">
      <c r="B36" s="278" t="str">
        <f>IF([1]List!B36=0,"",[1]List!B36)</f>
        <v/>
      </c>
      <c r="C36" s="278"/>
      <c r="D36" s="278"/>
      <c r="E36" s="278"/>
      <c r="F36" s="278"/>
      <c r="G36" s="278"/>
      <c r="H36" s="278"/>
      <c r="I36" s="278"/>
      <c r="J36" s="278"/>
      <c r="K36" s="4"/>
      <c r="L36" s="181"/>
      <c r="M36" s="181">
        <f>[1]List!M36</f>
        <v>45817</v>
      </c>
      <c r="N36" s="4">
        <f t="shared" si="0"/>
        <v>2025</v>
      </c>
      <c r="O36" t="str">
        <f>IF([1]List!O36=0,"",[1]List!O36)</f>
        <v/>
      </c>
      <c r="P36" t="str">
        <f>IF([1]List!P36=0,"",[1]List!P36)</f>
        <v/>
      </c>
      <c r="Q36" t="str">
        <f>IF([1]List!Q36=0,"",[1]List!Q36)</f>
        <v/>
      </c>
      <c r="R36" t="str">
        <f>IF([1]List!R36=0,"",[1]List!R36)</f>
        <v/>
      </c>
      <c r="S36" s="4" t="str">
        <f>IF([1]List!S36=0,"",[1]List!S36)</f>
        <v/>
      </c>
      <c r="T36" s="4" t="str">
        <f>IF([1]List!T36=0,"",[1]List!T36)</f>
        <v/>
      </c>
    </row>
    <row r="37" spans="2:20" ht="15" x14ac:dyDescent="0.25">
      <c r="B37" s="278" t="str">
        <f>IF([1]List!B37=0,"",[1]List!B37)</f>
        <v/>
      </c>
      <c r="C37" s="278"/>
      <c r="D37" s="278"/>
      <c r="E37" s="278"/>
      <c r="F37" s="278"/>
      <c r="G37" s="278"/>
      <c r="H37" s="278"/>
      <c r="I37" s="278"/>
      <c r="J37" s="278"/>
      <c r="K37" s="4"/>
      <c r="L37" s="181"/>
      <c r="M37" s="181">
        <f>[1]List!M37</f>
        <v>46169</v>
      </c>
      <c r="N37" s="4">
        <f t="shared" si="0"/>
        <v>2026</v>
      </c>
      <c r="O37" t="str">
        <f>IF([1]List!O37=0,"",[1]List!O37)</f>
        <v/>
      </c>
      <c r="P37" t="str">
        <f>IF([1]List!P37=0,"",[1]List!P37)</f>
        <v/>
      </c>
      <c r="Q37" t="str">
        <f>IF([1]List!Q37=0,"",[1]List!Q37)</f>
        <v/>
      </c>
      <c r="R37" t="str">
        <f>IF([1]List!R37=0,"",[1]List!R37)</f>
        <v/>
      </c>
      <c r="S37" s="4" t="str">
        <f>IF([1]List!S37=0,"",[1]List!S37)</f>
        <v/>
      </c>
      <c r="T37" s="4" t="str">
        <f>IF([1]List!T37=0,"",[1]List!T37)</f>
        <v/>
      </c>
    </row>
    <row r="38" spans="2:20" ht="15" x14ac:dyDescent="0.25">
      <c r="B38" s="278" t="str">
        <f>IF([1]List!B38=0,"",[1]List!B38)</f>
        <v/>
      </c>
      <c r="C38" s="278"/>
      <c r="D38" s="278"/>
      <c r="E38" s="278"/>
      <c r="F38" s="278"/>
      <c r="G38" s="278"/>
      <c r="H38" s="278"/>
      <c r="I38" s="278"/>
      <c r="J38" s="278"/>
      <c r="K38" s="4"/>
      <c r="L38" s="181"/>
      <c r="M38" s="181">
        <f>[1]List!M38</f>
        <v>46170</v>
      </c>
      <c r="N38" s="4">
        <f t="shared" si="0"/>
        <v>2026</v>
      </c>
      <c r="O38" t="str">
        <f>IF([1]List!O38=0,"",[1]List!O38)</f>
        <v/>
      </c>
      <c r="P38" t="str">
        <f>IF([1]List!P38=0,"",[1]List!P38)</f>
        <v/>
      </c>
      <c r="Q38" t="str">
        <f>IF([1]List!Q38=0,"",[1]List!Q38)</f>
        <v/>
      </c>
      <c r="R38" t="str">
        <f>IF([1]List!R38=0,"",[1]List!R38)</f>
        <v/>
      </c>
      <c r="S38" s="4" t="str">
        <f>IF([1]List!S38=0,"",[1]List!S38)</f>
        <v/>
      </c>
      <c r="T38" s="4" t="str">
        <f>IF([1]List!T38=0,"",[1]List!T38)</f>
        <v/>
      </c>
    </row>
    <row r="39" spans="2:20" ht="15" x14ac:dyDescent="0.25">
      <c r="B39" s="278" t="str">
        <f>IF([1]List!B39=0,"",[1]List!B39)</f>
        <v/>
      </c>
      <c r="C39" s="278"/>
      <c r="D39" s="278"/>
      <c r="E39" s="278"/>
      <c r="F39" s="278"/>
      <c r="G39" s="278"/>
      <c r="H39" s="278"/>
      <c r="I39" s="278"/>
      <c r="J39" s="278"/>
      <c r="K39" s="4"/>
      <c r="L39" s="181"/>
      <c r="M39" s="181">
        <f>[1]List!M39</f>
        <v>46171</v>
      </c>
      <c r="N39" s="4">
        <f t="shared" si="0"/>
        <v>2026</v>
      </c>
      <c r="O39" t="str">
        <f>IF([1]List!O39=0,"",[1]List!O39)</f>
        <v/>
      </c>
      <c r="P39" t="str">
        <f>IF([1]List!P39=0,"",[1]List!P39)</f>
        <v/>
      </c>
      <c r="Q39" t="str">
        <f>IF([1]List!Q39=0,"",[1]List!Q39)</f>
        <v/>
      </c>
      <c r="R39" t="str">
        <f>IF([1]List!R39=0,"",[1]List!R39)</f>
        <v/>
      </c>
      <c r="S39" s="4" t="str">
        <f>IF([1]List!S39=0,"",[1]List!S39)</f>
        <v/>
      </c>
      <c r="T39" s="4" t="str">
        <f>IF([1]List!T39=0,"",[1]List!T39)</f>
        <v/>
      </c>
    </row>
    <row r="40" spans="2:20" ht="15" x14ac:dyDescent="0.25">
      <c r="B40" s="278" t="str">
        <f>IF([1]List!B40=0,"",[1]List!B40)</f>
        <v/>
      </c>
      <c r="C40" s="278"/>
      <c r="D40" s="278"/>
      <c r="E40" s="278"/>
      <c r="F40" s="278"/>
      <c r="G40" s="278"/>
      <c r="H40" s="278"/>
      <c r="I40" s="278"/>
      <c r="J40" s="278"/>
      <c r="K40" s="4"/>
      <c r="L40" s="181"/>
      <c r="M40" s="181">
        <f>[1]List!M40</f>
        <v>46172</v>
      </c>
      <c r="N40" s="4">
        <f t="shared" si="0"/>
        <v>2026</v>
      </c>
      <c r="O40" t="str">
        <f>IF([1]List!O40=0,"",[1]List!O40)</f>
        <v/>
      </c>
      <c r="P40" t="str">
        <f>IF([1]List!P40=0,"",[1]List!P40)</f>
        <v/>
      </c>
      <c r="Q40" t="str">
        <f>IF([1]List!Q40=0,"",[1]List!Q40)</f>
        <v/>
      </c>
      <c r="R40" t="str">
        <f>IF([1]List!R40=0,"",[1]List!R40)</f>
        <v/>
      </c>
      <c r="S40" s="4" t="str">
        <f>IF([1]List!S40=0,"",[1]List!S40)</f>
        <v/>
      </c>
      <c r="T40" s="4" t="str">
        <f>IF([1]List!T40=0,"",[1]List!T40)</f>
        <v/>
      </c>
    </row>
    <row r="41" spans="2:20" ht="15" x14ac:dyDescent="0.25">
      <c r="B41" s="278" t="str">
        <f>IF([1]List!B41=0,"",[1]List!B41)</f>
        <v/>
      </c>
      <c r="C41" s="278"/>
      <c r="D41" s="278"/>
      <c r="E41" s="278"/>
      <c r="F41" s="278"/>
      <c r="G41" s="278"/>
      <c r="H41" s="278"/>
      <c r="I41" s="278"/>
      <c r="J41" s="278"/>
      <c r="K41" s="4"/>
      <c r="L41" s="181"/>
      <c r="M41" s="181">
        <f>[1]List!M41</f>
        <v>46524</v>
      </c>
      <c r="N41" s="4">
        <f t="shared" si="0"/>
        <v>2027</v>
      </c>
      <c r="O41" t="str">
        <f>IF([1]List!O41=0,"",[1]List!O41)</f>
        <v/>
      </c>
      <c r="P41" t="str">
        <f>IF([1]List!P41=0,"",[1]List!P41)</f>
        <v/>
      </c>
      <c r="Q41" t="str">
        <f>IF([1]List!Q41=0,"",[1]List!Q41)</f>
        <v/>
      </c>
      <c r="R41" t="str">
        <f>IF([1]List!R41=0,"",[1]List!R41)</f>
        <v/>
      </c>
      <c r="S41" s="4" t="str">
        <f>IF([1]List!S41=0,"",[1]List!S41)</f>
        <v/>
      </c>
      <c r="T41" s="4" t="str">
        <f>IF([1]List!T41=0,"",[1]List!T41)</f>
        <v/>
      </c>
    </row>
    <row r="42" spans="2:20" ht="15" x14ac:dyDescent="0.25">
      <c r="B42" s="278" t="str">
        <f>IF([1]List!B42=0,"",[1]List!B42)</f>
        <v/>
      </c>
      <c r="C42" s="278"/>
      <c r="D42" s="278"/>
      <c r="E42" s="278"/>
      <c r="F42" s="278"/>
      <c r="G42" s="278"/>
      <c r="H42" s="278"/>
      <c r="I42" s="278"/>
      <c r="J42" s="278"/>
      <c r="K42" s="4"/>
      <c r="L42" s="181"/>
      <c r="M42" s="181">
        <f>[1]List!M42</f>
        <v>46525</v>
      </c>
      <c r="N42" s="4">
        <f t="shared" si="0"/>
        <v>2027</v>
      </c>
      <c r="O42" t="str">
        <f>IF([1]List!O42=0,"",[1]List!O42)</f>
        <v/>
      </c>
      <c r="P42" t="str">
        <f>IF([1]List!P42=0,"",[1]List!P42)</f>
        <v/>
      </c>
      <c r="Q42" t="str">
        <f>IF([1]List!Q42=0,"",[1]List!Q42)</f>
        <v/>
      </c>
      <c r="R42" t="str">
        <f>IF([1]List!R42=0,"",[1]List!R42)</f>
        <v/>
      </c>
      <c r="S42" s="4" t="str">
        <f>IF([1]List!S42=0,"",[1]List!S42)</f>
        <v/>
      </c>
      <c r="T42" s="4" t="str">
        <f>IF([1]List!T42=0,"",[1]List!T42)</f>
        <v/>
      </c>
    </row>
    <row r="43" spans="2:20" ht="15" x14ac:dyDescent="0.25">
      <c r="B43" s="278" t="str">
        <f>IF([1]List!B43=0,"",[1]List!B43)</f>
        <v/>
      </c>
      <c r="C43" s="278"/>
      <c r="D43" s="278"/>
      <c r="E43" s="278"/>
      <c r="F43" s="278"/>
      <c r="G43" s="278"/>
      <c r="H43" s="278"/>
      <c r="I43" s="278"/>
      <c r="J43" s="278"/>
      <c r="K43" s="4"/>
      <c r="L43" s="181"/>
      <c r="M43" s="181">
        <f>[1]List!M43</f>
        <v>46526</v>
      </c>
      <c r="N43" s="4">
        <f t="shared" si="0"/>
        <v>2027</v>
      </c>
      <c r="O43" t="str">
        <f>IF([1]List!O43=0,"",[1]List!O43)</f>
        <v/>
      </c>
      <c r="P43" t="str">
        <f>IF([1]List!P43=0,"",[1]List!P43)</f>
        <v/>
      </c>
      <c r="Q43" t="str">
        <f>IF([1]List!Q43=0,"",[1]List!Q43)</f>
        <v/>
      </c>
      <c r="R43" t="str">
        <f>IF([1]List!R43=0,"",[1]List!R43)</f>
        <v/>
      </c>
      <c r="S43" s="4" t="str">
        <f>IF([1]List!S43=0,"",[1]List!S43)</f>
        <v/>
      </c>
      <c r="T43" s="4" t="str">
        <f>IF([1]List!T43=0,"",[1]List!T43)</f>
        <v/>
      </c>
    </row>
    <row r="44" spans="2:20" ht="15" x14ac:dyDescent="0.25">
      <c r="B44" s="278" t="str">
        <f>IF([1]List!B44=0,"",[1]List!B44)</f>
        <v/>
      </c>
      <c r="C44" s="278"/>
      <c r="D44" s="278"/>
      <c r="E44" s="278"/>
      <c r="F44" s="278"/>
      <c r="G44" s="278"/>
      <c r="H44" s="278"/>
      <c r="I44" s="278"/>
      <c r="J44" s="278"/>
      <c r="K44" s="4"/>
      <c r="L44" s="181"/>
      <c r="M44" s="181">
        <f>[1]List!M44</f>
        <v>46527</v>
      </c>
      <c r="N44" s="4">
        <f t="shared" si="0"/>
        <v>2027</v>
      </c>
      <c r="O44" t="str">
        <f>IF([1]List!O44=0,"",[1]List!O44)</f>
        <v/>
      </c>
      <c r="P44" t="str">
        <f>IF([1]List!P44=0,"",[1]List!P44)</f>
        <v/>
      </c>
      <c r="Q44" t="str">
        <f>IF([1]List!Q44=0,"",[1]List!Q44)</f>
        <v/>
      </c>
      <c r="R44" t="str">
        <f>IF([1]List!R44=0,"",[1]List!R44)</f>
        <v/>
      </c>
      <c r="S44" s="4" t="str">
        <f>IF([1]List!S44=0,"",[1]List!S44)</f>
        <v/>
      </c>
      <c r="T44" s="4" t="str">
        <f>IF([1]List!T44=0,"",[1]List!T44)</f>
        <v/>
      </c>
    </row>
    <row r="45" spans="2:20" ht="15" x14ac:dyDescent="0.25">
      <c r="B45" s="278" t="str">
        <f>IF([1]List!B45=0,"",[1]List!B45)</f>
        <v/>
      </c>
      <c r="C45" s="278"/>
      <c r="D45" s="278"/>
      <c r="E45" s="278"/>
      <c r="F45" s="278"/>
      <c r="G45" s="278"/>
      <c r="H45" s="278"/>
      <c r="I45" s="278"/>
      <c r="J45" s="278"/>
      <c r="K45" s="4"/>
      <c r="L45" s="181"/>
      <c r="M45" s="181">
        <f>[1]List!M45</f>
        <v>46878</v>
      </c>
      <c r="N45" s="4">
        <f t="shared" si="0"/>
        <v>2028</v>
      </c>
      <c r="O45" t="str">
        <f>IF([1]List!O45=0,"",[1]List!O45)</f>
        <v/>
      </c>
      <c r="P45" t="str">
        <f>IF([1]List!P45=0,"",[1]List!P45)</f>
        <v/>
      </c>
      <c r="Q45" t="str">
        <f>IF([1]List!Q45=0,"",[1]List!Q45)</f>
        <v/>
      </c>
      <c r="R45" t="str">
        <f>IF([1]List!R45=0,"",[1]List!R45)</f>
        <v/>
      </c>
      <c r="S45" s="4" t="str">
        <f>IF([1]List!S45=0,"",[1]List!S45)</f>
        <v/>
      </c>
      <c r="T45" s="4" t="str">
        <f>IF([1]List!T45=0,"",[1]List!T45)</f>
        <v/>
      </c>
    </row>
    <row r="46" spans="2:20" ht="15" x14ac:dyDescent="0.25">
      <c r="B46" s="278" t="str">
        <f>IF([1]List!B46=0,"",[1]List!B46)</f>
        <v/>
      </c>
      <c r="C46" s="278"/>
      <c r="D46" s="278"/>
      <c r="E46" s="278"/>
      <c r="F46" s="278"/>
      <c r="G46" s="278"/>
      <c r="H46" s="278"/>
      <c r="I46" s="278"/>
      <c r="J46" s="278"/>
      <c r="K46" s="4"/>
      <c r="L46" s="181"/>
      <c r="M46" s="181">
        <f>[1]List!M46</f>
        <v>46879</v>
      </c>
      <c r="N46" s="4">
        <f t="shared" si="0"/>
        <v>2028</v>
      </c>
      <c r="O46" t="str">
        <f>IF([1]List!O46=0,"",[1]List!O46)</f>
        <v/>
      </c>
      <c r="P46" t="str">
        <f>IF([1]List!P46=0,"",[1]List!P46)</f>
        <v/>
      </c>
      <c r="Q46" t="str">
        <f>IF([1]List!Q46=0,"",[1]List!Q46)</f>
        <v/>
      </c>
      <c r="R46" t="str">
        <f>IF([1]List!R46=0,"",[1]List!R46)</f>
        <v/>
      </c>
      <c r="S46" s="4" t="str">
        <f>IF([1]List!S46=0,"",[1]List!S46)</f>
        <v/>
      </c>
      <c r="T46" s="4" t="str">
        <f>IF([1]List!T46=0,"",[1]List!T46)</f>
        <v/>
      </c>
    </row>
    <row r="47" spans="2:20" ht="15" x14ac:dyDescent="0.25">
      <c r="B47" s="278" t="str">
        <f>IF([1]List!B47=0,"",[1]List!B47)</f>
        <v/>
      </c>
      <c r="C47" s="278"/>
      <c r="D47" s="278"/>
      <c r="E47" s="278"/>
      <c r="F47" s="278"/>
      <c r="G47" s="278"/>
      <c r="H47" s="278"/>
      <c r="I47" s="278"/>
      <c r="J47" s="278"/>
      <c r="K47" s="4"/>
      <c r="L47" s="181"/>
      <c r="M47" s="181">
        <f>[1]List!M47</f>
        <v>46880</v>
      </c>
      <c r="N47" s="4">
        <f t="shared" si="0"/>
        <v>2028</v>
      </c>
      <c r="O47" t="str">
        <f>IF([1]List!O47=0,"",[1]List!O47)</f>
        <v/>
      </c>
      <c r="P47" t="str">
        <f>IF([1]List!P47=0,"",[1]List!P47)</f>
        <v/>
      </c>
      <c r="Q47" t="str">
        <f>IF([1]List!Q47=0,"",[1]List!Q47)</f>
        <v/>
      </c>
      <c r="R47" t="str">
        <f>IF([1]List!R47=0,"",[1]List!R47)</f>
        <v/>
      </c>
      <c r="S47" s="4" t="str">
        <f>IF([1]List!S47=0,"",[1]List!S47)</f>
        <v/>
      </c>
      <c r="T47" s="4" t="str">
        <f>IF([1]List!T47=0,"",[1]List!T47)</f>
        <v/>
      </c>
    </row>
    <row r="48" spans="2:20" ht="15" x14ac:dyDescent="0.25">
      <c r="B48" s="278" t="str">
        <f>IF([1]List!B48=0,"",[1]List!B48)</f>
        <v/>
      </c>
      <c r="C48" s="278"/>
      <c r="D48" s="278"/>
      <c r="E48" s="278"/>
      <c r="F48" s="278"/>
      <c r="G48" s="278"/>
      <c r="H48" s="278"/>
      <c r="I48" s="278"/>
      <c r="J48" s="278"/>
      <c r="K48" s="4"/>
      <c r="L48" s="181"/>
      <c r="M48" s="181">
        <f>[1]List!M48</f>
        <v>46881</v>
      </c>
      <c r="N48" s="4">
        <f t="shared" si="0"/>
        <v>2028</v>
      </c>
      <c r="O48" t="str">
        <f>IF([1]List!O48=0,"",[1]List!O48)</f>
        <v/>
      </c>
      <c r="P48" t="str">
        <f>IF([1]List!P48=0,"",[1]List!P48)</f>
        <v/>
      </c>
      <c r="Q48" t="str">
        <f>IF([1]List!Q48=0,"",[1]List!Q48)</f>
        <v/>
      </c>
      <c r="R48" t="str">
        <f>IF([1]List!R48=0,"",[1]List!R48)</f>
        <v/>
      </c>
      <c r="S48" s="4" t="str">
        <f>IF([1]List!S48=0,"",[1]List!S48)</f>
        <v/>
      </c>
      <c r="T48" s="4" t="str">
        <f>IF([1]List!T48=0,"",[1]List!T48)</f>
        <v/>
      </c>
    </row>
    <row r="49" spans="2:20" ht="15" x14ac:dyDescent="0.25">
      <c r="B49" s="278" t="str">
        <f>IF([1]List!B49=0,"",[1]List!B49)</f>
        <v/>
      </c>
      <c r="C49" s="278"/>
      <c r="D49" s="278"/>
      <c r="E49" s="278"/>
      <c r="F49" s="278"/>
      <c r="G49" s="278"/>
      <c r="H49" s="278"/>
      <c r="I49" s="278"/>
      <c r="J49" s="278"/>
      <c r="K49" s="4"/>
      <c r="L49" s="181"/>
      <c r="M49" s="181">
        <f>[1]List!M49</f>
        <v>47232</v>
      </c>
      <c r="N49" s="4">
        <f t="shared" si="0"/>
        <v>2029</v>
      </c>
      <c r="O49" t="str">
        <f>IF([1]List!O49=0,"",[1]List!O49)</f>
        <v/>
      </c>
      <c r="P49" t="str">
        <f>IF([1]List!P49=0,"",[1]List!P49)</f>
        <v/>
      </c>
      <c r="Q49" t="str">
        <f>IF([1]List!Q49=0,"",[1]List!Q49)</f>
        <v/>
      </c>
      <c r="R49" t="str">
        <f>IF([1]List!R49=0,"",[1]List!R49)</f>
        <v/>
      </c>
      <c r="S49" s="4" t="str">
        <f>IF([1]List!S49=0,"",[1]List!S49)</f>
        <v/>
      </c>
      <c r="T49" s="4" t="str">
        <f>IF([1]List!T49=0,"",[1]List!T49)</f>
        <v/>
      </c>
    </row>
    <row r="50" spans="2:20" ht="15" x14ac:dyDescent="0.25">
      <c r="B50" s="278" t="str">
        <f>IF([1]List!B50=0,"",[1]List!B50)</f>
        <v/>
      </c>
      <c r="C50" s="278"/>
      <c r="D50" s="278"/>
      <c r="E50" s="278"/>
      <c r="F50" s="278"/>
      <c r="G50" s="278"/>
      <c r="H50" s="278"/>
      <c r="I50" s="278"/>
      <c r="J50" s="278"/>
      <c r="K50" s="4"/>
      <c r="L50" s="181"/>
      <c r="M50" s="181">
        <f>[1]List!M50</f>
        <v>47233</v>
      </c>
      <c r="N50" s="4">
        <f t="shared" si="0"/>
        <v>2029</v>
      </c>
      <c r="O50" t="str">
        <f>IF([1]List!O50=0,"",[1]List!O50)</f>
        <v/>
      </c>
      <c r="P50" t="str">
        <f>IF([1]List!P50=0,"",[1]List!P50)</f>
        <v/>
      </c>
      <c r="Q50" t="str">
        <f>IF([1]List!Q50=0,"",[1]List!Q50)</f>
        <v/>
      </c>
      <c r="R50" t="str">
        <f>IF([1]List!R50=0,"",[1]List!R50)</f>
        <v/>
      </c>
      <c r="S50" s="4" t="str">
        <f>IF([1]List!S50=0,"",[1]List!S50)</f>
        <v/>
      </c>
      <c r="T50" s="4" t="str">
        <f>IF([1]List!T50=0,"",[1]List!T50)</f>
        <v/>
      </c>
    </row>
    <row r="51" spans="2:20" ht="15" x14ac:dyDescent="0.25">
      <c r="B51" s="278"/>
      <c r="C51" s="278"/>
      <c r="D51" s="278"/>
      <c r="E51" s="278"/>
      <c r="F51" s="278"/>
      <c r="G51" s="278"/>
      <c r="H51" s="278"/>
      <c r="I51" s="278"/>
      <c r="J51" s="278"/>
      <c r="K51" s="4"/>
      <c r="L51" s="181"/>
      <c r="M51" s="181">
        <f>[1]List!M51</f>
        <v>47234</v>
      </c>
      <c r="N51" s="4">
        <f t="shared" si="0"/>
        <v>2029</v>
      </c>
      <c r="O51" t="str">
        <f>IF([1]List!O51=0,"",[1]List!O51)</f>
        <v/>
      </c>
      <c r="P51" t="str">
        <f>IF([1]List!P51=0,"",[1]List!P51)</f>
        <v/>
      </c>
      <c r="Q51" t="str">
        <f>IF([1]List!Q51=0,"",[1]List!Q51)</f>
        <v/>
      </c>
      <c r="R51" t="str">
        <f>IF([1]List!R51=0,"",[1]List!R51)</f>
        <v/>
      </c>
      <c r="S51" s="4" t="str">
        <f>IF([1]List!S51=0,"",[1]List!S51)</f>
        <v/>
      </c>
      <c r="T51" s="4" t="str">
        <f>IF([1]List!T51=0,"",[1]List!T51)</f>
        <v/>
      </c>
    </row>
    <row r="52" spans="2:20" ht="15" x14ac:dyDescent="0.25">
      <c r="B52" s="278"/>
      <c r="C52" s="278"/>
      <c r="D52" s="278"/>
      <c r="E52" s="278"/>
      <c r="F52" s="278"/>
      <c r="G52" s="278"/>
      <c r="H52" s="278"/>
      <c r="I52" s="278"/>
      <c r="J52" s="278"/>
      <c r="K52" s="4"/>
      <c r="L52" s="181"/>
      <c r="M52" s="181">
        <f>[1]List!M52</f>
        <v>47235</v>
      </c>
      <c r="N52" s="4">
        <f t="shared" si="0"/>
        <v>2029</v>
      </c>
      <c r="O52" t="str">
        <f>IF([1]List!O52=0,"",[1]List!O52)</f>
        <v/>
      </c>
      <c r="P52" t="str">
        <f>IF([1]List!P52=0,"",[1]List!P52)</f>
        <v/>
      </c>
      <c r="Q52" t="str">
        <f>IF([1]List!Q52=0,"",[1]List!Q52)</f>
        <v/>
      </c>
      <c r="R52" t="str">
        <f>IF([1]List!R52=0,"",[1]List!R52)</f>
        <v/>
      </c>
      <c r="S52" s="4" t="str">
        <f>IF([1]List!S52=0,"",[1]List!S52)</f>
        <v/>
      </c>
      <c r="T52" s="4" t="str">
        <f>IF([1]List!T52=0,"",[1]List!T52)</f>
        <v/>
      </c>
    </row>
    <row r="53" spans="2:20" ht="15" x14ac:dyDescent="0.25">
      <c r="B53" s="278"/>
      <c r="C53" s="278"/>
      <c r="D53" s="278"/>
      <c r="E53" s="278"/>
      <c r="F53" s="278"/>
      <c r="G53" s="278"/>
      <c r="H53" s="278"/>
      <c r="I53" s="278"/>
      <c r="J53" s="278"/>
      <c r="K53" s="4"/>
      <c r="L53" s="181"/>
      <c r="M53" s="181">
        <f>[1]List!M53</f>
        <v>47587</v>
      </c>
      <c r="N53" s="4">
        <f t="shared" si="0"/>
        <v>2030</v>
      </c>
      <c r="O53" t="str">
        <f>IF([1]List!O53=0,"",[1]List!O53)</f>
        <v/>
      </c>
      <c r="P53" t="str">
        <f>IF([1]List!P53=0,"",[1]List!P53)</f>
        <v/>
      </c>
      <c r="Q53" t="str">
        <f>IF([1]List!Q53=0,"",[1]List!Q53)</f>
        <v/>
      </c>
      <c r="R53" t="str">
        <f>IF([1]List!R53=0,"",[1]List!R53)</f>
        <v/>
      </c>
      <c r="S53" s="4" t="str">
        <f>IF([1]List!S53=0,"",[1]List!S53)</f>
        <v/>
      </c>
      <c r="T53" s="4" t="str">
        <f>IF([1]List!T53=0,"",[1]List!T53)</f>
        <v/>
      </c>
    </row>
    <row r="54" spans="2:20" ht="15" x14ac:dyDescent="0.25">
      <c r="B54" s="278"/>
      <c r="C54" s="278"/>
      <c r="D54" s="278"/>
      <c r="E54" s="278"/>
      <c r="F54" s="278"/>
      <c r="G54" s="278"/>
      <c r="H54" s="278"/>
      <c r="I54" s="278"/>
      <c r="J54" s="278"/>
      <c r="K54" s="4"/>
      <c r="L54" s="181"/>
      <c r="M54" s="181">
        <f>[1]List!M54</f>
        <v>47588</v>
      </c>
      <c r="N54" s="4">
        <f t="shared" si="0"/>
        <v>2030</v>
      </c>
      <c r="O54" t="str">
        <f>IF([1]List!O54=0,"",[1]List!O54)</f>
        <v/>
      </c>
      <c r="P54" t="str">
        <f>IF([1]List!P54=0,"",[1]List!P54)</f>
        <v/>
      </c>
      <c r="Q54" t="str">
        <f>IF([1]List!Q54=0,"",[1]List!Q54)</f>
        <v/>
      </c>
      <c r="R54" t="str">
        <f>IF([1]List!R54=0,"",[1]List!R54)</f>
        <v/>
      </c>
      <c r="S54" s="4" t="str">
        <f>IF([1]List!S54=0,"",[1]List!S54)</f>
        <v/>
      </c>
      <c r="T54" s="4" t="str">
        <f>IF([1]List!T54=0,"",[1]List!T54)</f>
        <v/>
      </c>
    </row>
    <row r="55" spans="2:20" ht="15" x14ac:dyDescent="0.25">
      <c r="B55" s="278"/>
      <c r="C55" s="278"/>
      <c r="D55" s="278"/>
      <c r="E55" s="278"/>
      <c r="F55" s="278"/>
      <c r="G55" s="278"/>
      <c r="H55" s="278"/>
      <c r="I55" s="278"/>
      <c r="J55" s="278"/>
      <c r="K55" s="4"/>
      <c r="L55" s="181"/>
      <c r="M55" s="181">
        <f>[1]List!M55</f>
        <v>47589</v>
      </c>
      <c r="N55" s="4">
        <f t="shared" si="0"/>
        <v>2030</v>
      </c>
      <c r="O55" t="str">
        <f>IF([1]List!O55=0,"",[1]List!O55)</f>
        <v/>
      </c>
      <c r="P55" t="str">
        <f>IF([1]List!P55=0,"",[1]List!P55)</f>
        <v/>
      </c>
      <c r="Q55" t="str">
        <f>IF([1]List!Q55=0,"",[1]List!Q55)</f>
        <v/>
      </c>
      <c r="R55" t="str">
        <f>IF([1]List!R55=0,"",[1]List!R55)</f>
        <v/>
      </c>
      <c r="S55" s="4" t="str">
        <f>IF([1]List!S55=0,"",[1]List!S55)</f>
        <v/>
      </c>
      <c r="T55" s="4" t="str">
        <f>IF([1]List!T55=0,"",[1]List!T55)</f>
        <v/>
      </c>
    </row>
    <row r="56" spans="2:20" ht="15" x14ac:dyDescent="0.25">
      <c r="B56" s="278"/>
      <c r="C56" s="278"/>
      <c r="D56" s="278"/>
      <c r="E56" s="278"/>
      <c r="F56" s="278"/>
      <c r="G56" s="278"/>
      <c r="H56" s="278"/>
      <c r="I56" s="278"/>
      <c r="J56" s="278"/>
      <c r="K56" s="4"/>
      <c r="L56" s="181"/>
      <c r="M56" s="181">
        <f>[1]List!M56</f>
        <v>47590</v>
      </c>
      <c r="N56" s="4">
        <f t="shared" si="0"/>
        <v>2030</v>
      </c>
      <c r="O56" t="str">
        <f>IF([1]List!O56=0,"",[1]List!O56)</f>
        <v/>
      </c>
      <c r="P56" t="str">
        <f>IF([1]List!P56=0,"",[1]List!P56)</f>
        <v/>
      </c>
      <c r="Q56" t="str">
        <f>IF([1]List!Q56=0,"",[1]List!Q56)</f>
        <v/>
      </c>
      <c r="R56" t="str">
        <f>IF([1]List!R56=0,"",[1]List!R56)</f>
        <v/>
      </c>
      <c r="S56" s="4" t="str">
        <f>IF([1]List!S56=0,"",[1]List!S56)</f>
        <v/>
      </c>
      <c r="T56" s="4" t="str">
        <f>IF([1]List!T56=0,"",[1]List!T56)</f>
        <v/>
      </c>
    </row>
    <row r="57" spans="2:20" ht="15" x14ac:dyDescent="0.25">
      <c r="B57" s="278"/>
      <c r="C57" s="278"/>
      <c r="D57" s="278"/>
      <c r="E57" s="278"/>
      <c r="F57" s="278"/>
      <c r="G57" s="278"/>
      <c r="H57" s="278"/>
      <c r="I57" s="278"/>
      <c r="J57" s="278"/>
      <c r="K57" s="4"/>
      <c r="L57" s="181"/>
      <c r="M57" s="181">
        <f>[1]List!M57</f>
        <v>0</v>
      </c>
      <c r="N57" s="4">
        <f t="shared" si="0"/>
        <v>1900</v>
      </c>
      <c r="O57" t="str">
        <f>IF([1]List!O57=0,"",[1]List!O57)</f>
        <v/>
      </c>
      <c r="P57" t="str">
        <f>IF([1]List!P57=0,"",[1]List!P57)</f>
        <v/>
      </c>
      <c r="Q57" t="str">
        <f>IF([1]List!Q57=0,"",[1]List!Q57)</f>
        <v/>
      </c>
      <c r="R57" t="str">
        <f>IF([1]List!R57=0,"",[1]List!R57)</f>
        <v/>
      </c>
      <c r="S57" s="4" t="str">
        <f>IF([1]List!S57=0,"",[1]List!S57)</f>
        <v/>
      </c>
      <c r="T57" s="4" t="str">
        <f>IF([1]List!T57=0,"",[1]List!T57)</f>
        <v/>
      </c>
    </row>
    <row r="58" spans="2:20" ht="15" x14ac:dyDescent="0.25">
      <c r="B58" s="278"/>
      <c r="C58" s="278"/>
      <c r="D58" s="278"/>
      <c r="E58" s="278"/>
      <c r="F58" s="278"/>
      <c r="G58" s="278"/>
      <c r="H58" s="278"/>
      <c r="I58" s="278"/>
      <c r="J58" s="278"/>
      <c r="K58" s="4"/>
      <c r="L58" s="181"/>
      <c r="M58" s="181">
        <f>[1]List!M58</f>
        <v>0</v>
      </c>
      <c r="N58" s="4">
        <f t="shared" si="0"/>
        <v>1900</v>
      </c>
      <c r="O58" t="str">
        <f>IF([1]List!O58=0,"",[1]List!O58)</f>
        <v/>
      </c>
      <c r="P58" t="str">
        <f>IF([1]List!P58=0,"",[1]List!P58)</f>
        <v/>
      </c>
      <c r="Q58" t="str">
        <f>IF([1]List!Q58=0,"",[1]List!Q58)</f>
        <v/>
      </c>
      <c r="R58" t="str">
        <f>IF([1]List!R58=0,"",[1]List!R58)</f>
        <v/>
      </c>
      <c r="S58" s="4" t="str">
        <f>IF([1]List!S58=0,"",[1]List!S58)</f>
        <v/>
      </c>
      <c r="T58" s="4" t="str">
        <f>IF([1]List!T58=0,"",[1]List!T58)</f>
        <v/>
      </c>
    </row>
    <row r="59" spans="2:20" ht="15" x14ac:dyDescent="0.25">
      <c r="B59" s="278"/>
      <c r="C59" s="278"/>
      <c r="D59" s="278"/>
      <c r="E59" s="278"/>
      <c r="F59" s="278"/>
      <c r="G59" s="278"/>
      <c r="H59" s="278"/>
      <c r="I59" s="278"/>
      <c r="J59" s="278"/>
      <c r="K59" s="4"/>
      <c r="L59" s="181"/>
      <c r="M59" s="181">
        <f>[1]List!M59</f>
        <v>0</v>
      </c>
      <c r="N59" s="4">
        <f t="shared" si="0"/>
        <v>1900</v>
      </c>
      <c r="O59" t="str">
        <f>IF([1]List!O59=0,"",[1]List!O59)</f>
        <v/>
      </c>
      <c r="P59" t="str">
        <f>IF([1]List!P59=0,"",[1]List!P59)</f>
        <v/>
      </c>
      <c r="Q59" t="str">
        <f>IF([1]List!Q59=0,"",[1]List!Q59)</f>
        <v/>
      </c>
      <c r="R59" t="str">
        <f>IF([1]List!R59=0,"",[1]List!R59)</f>
        <v/>
      </c>
      <c r="S59" s="4" t="str">
        <f>IF([1]List!S59=0,"",[1]List!S59)</f>
        <v/>
      </c>
      <c r="T59" s="4" t="str">
        <f>IF([1]List!T59=0,"",[1]List!T59)</f>
        <v/>
      </c>
    </row>
    <row r="60" spans="2:20" ht="15" x14ac:dyDescent="0.25">
      <c r="B60" s="278"/>
      <c r="C60" s="278"/>
      <c r="D60" s="278"/>
      <c r="E60" s="278"/>
      <c r="F60" s="278"/>
      <c r="G60" s="278"/>
      <c r="H60" s="278"/>
      <c r="I60" s="278"/>
      <c r="J60" s="278"/>
      <c r="K60" s="4"/>
      <c r="L60" s="181"/>
      <c r="M60" s="181">
        <f>[1]List!M60</f>
        <v>0</v>
      </c>
      <c r="N60" s="4">
        <f t="shared" si="0"/>
        <v>1900</v>
      </c>
      <c r="O60" t="str">
        <f>IF([1]List!O60=0,"",[1]List!O60)</f>
        <v/>
      </c>
      <c r="P60" t="str">
        <f>IF([1]List!P60=0,"",[1]List!P60)</f>
        <v/>
      </c>
      <c r="Q60" t="str">
        <f>IF([1]List!Q60=0,"",[1]List!Q60)</f>
        <v/>
      </c>
      <c r="R60" t="str">
        <f>IF([1]List!R60=0,"",[1]List!R60)</f>
        <v/>
      </c>
      <c r="S60" s="4" t="str">
        <f>IF([1]List!S60=0,"",[1]List!S60)</f>
        <v/>
      </c>
      <c r="T60" s="4" t="str">
        <f>IF([1]List!T60=0,"",[1]List!T60)</f>
        <v/>
      </c>
    </row>
    <row r="61" spans="2:20" ht="15" x14ac:dyDescent="0.25">
      <c r="B61" s="278"/>
      <c r="C61" s="278"/>
      <c r="D61" s="278"/>
      <c r="E61" s="278"/>
      <c r="F61" s="278"/>
      <c r="G61" s="278"/>
      <c r="H61" s="278"/>
      <c r="I61" s="278"/>
      <c r="J61" s="278"/>
      <c r="K61" s="4"/>
      <c r="L61" s="181"/>
      <c r="M61" s="181">
        <f>[1]List!M61</f>
        <v>0</v>
      </c>
      <c r="N61" s="4">
        <f t="shared" si="0"/>
        <v>1900</v>
      </c>
      <c r="O61" t="str">
        <f>IF([1]List!O61=0,"",[1]List!O61)</f>
        <v/>
      </c>
      <c r="P61" t="str">
        <f>IF([1]List!P61=0,"",[1]List!P61)</f>
        <v/>
      </c>
      <c r="Q61" t="str">
        <f>IF([1]List!Q61=0,"",[1]List!Q61)</f>
        <v/>
      </c>
      <c r="R61" t="str">
        <f>IF([1]List!R61=0,"",[1]List!R61)</f>
        <v/>
      </c>
      <c r="S61" s="4" t="str">
        <f>IF([1]List!S61=0,"",[1]List!S61)</f>
        <v/>
      </c>
      <c r="T61" s="4" t="str">
        <f>IF([1]List!T61=0,"",[1]List!T61)</f>
        <v/>
      </c>
    </row>
    <row r="62" spans="2:20" ht="15" x14ac:dyDescent="0.25">
      <c r="B62" s="278"/>
      <c r="C62" s="278"/>
      <c r="D62" s="278"/>
      <c r="E62" s="278"/>
      <c r="F62" s="278"/>
      <c r="G62" s="278"/>
      <c r="H62" s="278"/>
      <c r="I62" s="278"/>
      <c r="J62" s="278"/>
      <c r="K62" s="4"/>
      <c r="L62" s="181"/>
      <c r="M62" s="181">
        <f>[1]List!M62</f>
        <v>0</v>
      </c>
      <c r="N62" s="4">
        <f t="shared" si="0"/>
        <v>1900</v>
      </c>
      <c r="O62" t="str">
        <f>IF([1]List!O62=0,"",[1]List!O62)</f>
        <v/>
      </c>
      <c r="P62" t="str">
        <f>IF([1]List!P62=0,"",[1]List!P62)</f>
        <v/>
      </c>
      <c r="Q62" t="str">
        <f>IF([1]List!Q62=0,"",[1]List!Q62)</f>
        <v/>
      </c>
      <c r="R62" t="str">
        <f>IF([1]List!R62=0,"",[1]List!R62)</f>
        <v/>
      </c>
      <c r="S62" s="4" t="str">
        <f>IF([1]List!S62=0,"",[1]List!S62)</f>
        <v/>
      </c>
      <c r="T62" s="4" t="str">
        <f>IF([1]List!T62=0,"",[1]List!T62)</f>
        <v/>
      </c>
    </row>
    <row r="63" spans="2:20" ht="15" x14ac:dyDescent="0.25">
      <c r="B63" s="278"/>
      <c r="C63" s="278"/>
      <c r="D63" s="278"/>
      <c r="E63" s="278"/>
      <c r="F63" s="278"/>
      <c r="G63" s="278"/>
      <c r="H63" s="278"/>
      <c r="I63" s="278"/>
      <c r="J63" s="278"/>
      <c r="K63" s="4"/>
      <c r="L63" s="181"/>
      <c r="M63" s="181">
        <f>[1]List!M63</f>
        <v>0</v>
      </c>
      <c r="N63" s="4">
        <f t="shared" si="0"/>
        <v>1900</v>
      </c>
      <c r="O63" t="str">
        <f>IF([1]List!O63=0,"",[1]List!O63)</f>
        <v/>
      </c>
      <c r="P63" t="str">
        <f>IF([1]List!P63=0,"",[1]List!P63)</f>
        <v/>
      </c>
      <c r="Q63" t="str">
        <f>IF([1]List!Q63=0,"",[1]List!Q63)</f>
        <v/>
      </c>
      <c r="R63" t="str">
        <f>IF([1]List!R63=0,"",[1]List!R63)</f>
        <v/>
      </c>
      <c r="S63" s="4" t="str">
        <f>IF([1]List!S63=0,"",[1]List!S63)</f>
        <v/>
      </c>
      <c r="T63" s="4" t="str">
        <f>IF([1]List!T63=0,"",[1]List!T63)</f>
        <v/>
      </c>
    </row>
    <row r="64" spans="2:20" ht="15" x14ac:dyDescent="0.25">
      <c r="B64" s="278"/>
      <c r="C64" s="278"/>
      <c r="D64" s="278"/>
      <c r="E64" s="278"/>
      <c r="F64" s="278"/>
      <c r="G64" s="278"/>
      <c r="H64" s="278"/>
      <c r="I64" s="278"/>
      <c r="J64" s="278"/>
      <c r="K64" s="4"/>
      <c r="L64" s="181"/>
      <c r="M64" s="181">
        <f>[1]List!M64</f>
        <v>0</v>
      </c>
      <c r="N64" s="4">
        <f t="shared" si="0"/>
        <v>1900</v>
      </c>
      <c r="O64" t="str">
        <f>IF([1]List!O64=0,"",[1]List!O64)</f>
        <v/>
      </c>
      <c r="P64" t="str">
        <f>IF([1]List!P64=0,"",[1]List!P64)</f>
        <v/>
      </c>
      <c r="Q64" t="str">
        <f>IF([1]List!Q64=0,"",[1]List!Q64)</f>
        <v/>
      </c>
      <c r="R64" t="str">
        <f>IF([1]List!R64=0,"",[1]List!R64)</f>
        <v/>
      </c>
      <c r="S64" s="4" t="str">
        <f>IF([1]List!S64=0,"",[1]List!S64)</f>
        <v/>
      </c>
      <c r="T64" s="4" t="str">
        <f>IF([1]List!T64=0,"",[1]List!T64)</f>
        <v/>
      </c>
    </row>
    <row r="65" spans="10:20" ht="15" x14ac:dyDescent="0.25">
      <c r="J65" s="278"/>
      <c r="K65" s="4"/>
      <c r="L65" s="181"/>
      <c r="M65" s="181">
        <f>[1]List!M65</f>
        <v>0</v>
      </c>
      <c r="N65" s="4">
        <f>YEAR(M65)</f>
        <v>1900</v>
      </c>
      <c r="O65" t="str">
        <f>IF([1]List!O65=0,"",[1]List!O65)</f>
        <v/>
      </c>
      <c r="P65" t="str">
        <f>IF([1]List!P65=0,"",[1]List!P65)</f>
        <v/>
      </c>
      <c r="Q65" t="str">
        <f>IF([1]List!Q65=0,"",[1]List!Q65)</f>
        <v/>
      </c>
      <c r="R65" t="str">
        <f>IF([1]List!R65=0,"",[1]List!R65)</f>
        <v/>
      </c>
      <c r="S65" s="4" t="str">
        <f>IF([1]List!S65=0,"",[1]List!S65)</f>
        <v/>
      </c>
      <c r="T65" s="4" t="str">
        <f>IF([1]List!T65=0,"",[1]List!T65)</f>
        <v/>
      </c>
    </row>
    <row r="66" spans="10:20" ht="15" x14ac:dyDescent="0.25">
      <c r="J66" s="278"/>
      <c r="K66" s="4"/>
      <c r="L66" s="181"/>
      <c r="M66" s="181">
        <f>[1]List!M66</f>
        <v>0</v>
      </c>
      <c r="N66" s="4">
        <f t="shared" si="0"/>
        <v>1900</v>
      </c>
      <c r="O66" t="str">
        <f>IF([1]List!O66=0,"",[1]List!O66)</f>
        <v/>
      </c>
      <c r="P66" t="str">
        <f>IF([1]List!P66=0,"",[1]List!P66)</f>
        <v/>
      </c>
      <c r="Q66" t="str">
        <f>IF([1]List!Q66=0,"",[1]List!Q66)</f>
        <v/>
      </c>
      <c r="R66" t="str">
        <f>IF([1]List!R66=0,"",[1]List!R66)</f>
        <v/>
      </c>
      <c r="S66" s="4" t="str">
        <f>IF([1]List!S66=0,"",[1]List!S66)</f>
        <v/>
      </c>
      <c r="T66" s="4" t="str">
        <f>IF([1]List!T66=0,"",[1]List!T66)</f>
        <v/>
      </c>
    </row>
    <row r="67" spans="10:20" ht="15" x14ac:dyDescent="0.25">
      <c r="J67" s="278"/>
      <c r="K67" s="4"/>
      <c r="L67" s="181"/>
      <c r="M67" s="181">
        <f>[1]List!M67</f>
        <v>0</v>
      </c>
      <c r="N67" s="4">
        <f t="shared" si="0"/>
        <v>1900</v>
      </c>
      <c r="O67" t="str">
        <f>IF([1]List!O67=0,"",[1]List!O67)</f>
        <v/>
      </c>
      <c r="P67" t="str">
        <f>IF([1]List!P67=0,"",[1]List!P67)</f>
        <v/>
      </c>
      <c r="Q67" t="str">
        <f>IF([1]List!Q67=0,"",[1]List!Q67)</f>
        <v/>
      </c>
      <c r="R67" t="str">
        <f>IF([1]List!R67=0,"",[1]List!R67)</f>
        <v/>
      </c>
      <c r="S67" s="4" t="str">
        <f>IF([1]List!S67=0,"",[1]List!S67)</f>
        <v/>
      </c>
      <c r="T67" s="4" t="str">
        <f>IF([1]List!T67=0,"",[1]List!T67)</f>
        <v/>
      </c>
    </row>
    <row r="68" spans="10:20" ht="15" x14ac:dyDescent="0.25">
      <c r="J68" s="278"/>
      <c r="K68" s="4"/>
      <c r="L68" s="181"/>
      <c r="M68" s="181">
        <f>[1]List!M68</f>
        <v>0</v>
      </c>
      <c r="N68" s="4">
        <f t="shared" ref="N68:N100" si="1">YEAR(M68)</f>
        <v>1900</v>
      </c>
      <c r="O68" t="str">
        <f>IF([1]List!O68=0,"",[1]List!O68)</f>
        <v/>
      </c>
      <c r="P68" t="str">
        <f>IF([1]List!P68=0,"",[1]List!P68)</f>
        <v/>
      </c>
      <c r="Q68" t="str">
        <f>IF([1]List!Q68=0,"",[1]List!Q68)</f>
        <v/>
      </c>
      <c r="R68" t="str">
        <f>IF([1]List!R68=0,"",[1]List!R68)</f>
        <v/>
      </c>
      <c r="S68" s="4" t="str">
        <f>IF([1]List!S68=0,"",[1]List!S68)</f>
        <v/>
      </c>
      <c r="T68" s="4" t="str">
        <f>IF([1]List!T68=0,"",[1]List!T68)</f>
        <v/>
      </c>
    </row>
    <row r="69" spans="10:20" ht="15" x14ac:dyDescent="0.25">
      <c r="J69" s="278"/>
      <c r="K69" s="4"/>
      <c r="L69" s="181"/>
      <c r="M69" s="181">
        <f>[1]List!M69</f>
        <v>0</v>
      </c>
      <c r="N69" s="4">
        <f t="shared" si="1"/>
        <v>1900</v>
      </c>
      <c r="O69" t="str">
        <f>IF([1]List!O69=0,"",[1]List!O69)</f>
        <v/>
      </c>
      <c r="P69" t="str">
        <f>IF([1]List!P69=0,"",[1]List!P69)</f>
        <v/>
      </c>
      <c r="Q69" t="str">
        <f>IF([1]List!Q69=0,"",[1]List!Q69)</f>
        <v/>
      </c>
      <c r="R69" t="str">
        <f>IF([1]List!R69=0,"",[1]List!R69)</f>
        <v/>
      </c>
      <c r="S69" s="4" t="str">
        <f>IF([1]List!S69=0,"",[1]List!S69)</f>
        <v/>
      </c>
      <c r="T69" s="4" t="str">
        <f>IF([1]List!T69=0,"",[1]List!T69)</f>
        <v/>
      </c>
    </row>
    <row r="70" spans="10:20" ht="15" x14ac:dyDescent="0.25">
      <c r="J70" s="278"/>
      <c r="K70" s="4"/>
      <c r="L70" s="181"/>
      <c r="M70" s="181">
        <f>[1]List!M70</f>
        <v>0</v>
      </c>
      <c r="N70" s="4">
        <f t="shared" si="1"/>
        <v>1900</v>
      </c>
      <c r="O70" t="str">
        <f>IF([1]List!O70=0,"",[1]List!O70)</f>
        <v/>
      </c>
      <c r="P70" t="str">
        <f>IF([1]List!P70=0,"",[1]List!P70)</f>
        <v/>
      </c>
      <c r="Q70" t="str">
        <f>IF([1]List!Q70=0,"",[1]List!Q70)</f>
        <v/>
      </c>
      <c r="R70" t="str">
        <f>IF([1]List!R70=0,"",[1]List!R70)</f>
        <v/>
      </c>
      <c r="S70" s="4" t="str">
        <f>IF([1]List!S70=0,"",[1]List!S70)</f>
        <v/>
      </c>
      <c r="T70" s="4" t="str">
        <f>IF([1]List!T70=0,"",[1]List!T70)</f>
        <v/>
      </c>
    </row>
    <row r="71" spans="10:20" ht="15" x14ac:dyDescent="0.25">
      <c r="J71" s="278"/>
      <c r="K71" s="4"/>
      <c r="L71" s="181"/>
      <c r="M71" s="181">
        <f>[1]List!M71</f>
        <v>0</v>
      </c>
      <c r="N71" s="4">
        <f t="shared" si="1"/>
        <v>1900</v>
      </c>
      <c r="O71" t="str">
        <f>IF([1]List!O71=0,"",[1]List!O71)</f>
        <v/>
      </c>
      <c r="P71" t="str">
        <f>IF([1]List!P71=0,"",[1]List!P71)</f>
        <v/>
      </c>
      <c r="Q71" t="str">
        <f>IF([1]List!Q71=0,"",[1]List!Q71)</f>
        <v/>
      </c>
      <c r="R71" t="str">
        <f>IF([1]List!R71=0,"",[1]List!R71)</f>
        <v/>
      </c>
      <c r="S71" s="4" t="str">
        <f>IF([1]List!S71=0,"",[1]List!S71)</f>
        <v/>
      </c>
      <c r="T71" s="4" t="str">
        <f>IF([1]List!T71=0,"",[1]List!T71)</f>
        <v/>
      </c>
    </row>
    <row r="72" spans="10:20" ht="15" x14ac:dyDescent="0.25">
      <c r="J72" s="278"/>
      <c r="K72" s="4"/>
      <c r="L72" s="181"/>
      <c r="M72" s="181">
        <f>[1]List!M72</f>
        <v>0</v>
      </c>
      <c r="N72" s="4">
        <f t="shared" si="1"/>
        <v>1900</v>
      </c>
      <c r="O72" t="str">
        <f>IF([1]List!O72=0,"",[1]List!O72)</f>
        <v/>
      </c>
      <c r="P72" t="str">
        <f>IF([1]List!P72=0,"",[1]List!P72)</f>
        <v/>
      </c>
      <c r="Q72" t="str">
        <f>IF([1]List!Q72=0,"",[1]List!Q72)</f>
        <v/>
      </c>
      <c r="R72" t="str">
        <f>IF([1]List!R72=0,"",[1]List!R72)</f>
        <v/>
      </c>
      <c r="S72" s="4" t="str">
        <f>IF([1]List!S72=0,"",[1]List!S72)</f>
        <v/>
      </c>
      <c r="T72" s="4" t="str">
        <f>IF([1]List!T72=0,"",[1]List!T72)</f>
        <v/>
      </c>
    </row>
    <row r="73" spans="10:20" ht="15" x14ac:dyDescent="0.25">
      <c r="J73" s="278"/>
      <c r="K73" s="4"/>
      <c r="L73" s="181"/>
      <c r="M73" s="181">
        <f>[1]List!M73</f>
        <v>0</v>
      </c>
      <c r="N73" s="4">
        <f t="shared" si="1"/>
        <v>1900</v>
      </c>
      <c r="O73" t="str">
        <f>IF([1]List!O73=0,"",[1]List!O73)</f>
        <v/>
      </c>
      <c r="P73" t="str">
        <f>IF([1]List!P73=0,"",[1]List!P73)</f>
        <v/>
      </c>
      <c r="Q73" t="str">
        <f>IF([1]List!Q73=0,"",[1]List!Q73)</f>
        <v/>
      </c>
      <c r="R73" t="str">
        <f>IF([1]List!R73=0,"",[1]List!R73)</f>
        <v/>
      </c>
      <c r="S73" s="4" t="str">
        <f>IF([1]List!S73=0,"",[1]List!S73)</f>
        <v/>
      </c>
      <c r="T73" s="4" t="str">
        <f>IF([1]List!T73=0,"",[1]List!T73)</f>
        <v/>
      </c>
    </row>
    <row r="74" spans="10:20" ht="15" x14ac:dyDescent="0.25">
      <c r="J74" s="278"/>
      <c r="K74" s="4"/>
      <c r="L74" s="181"/>
      <c r="M74" s="181">
        <f>[1]List!M74</f>
        <v>0</v>
      </c>
      <c r="N74" s="4">
        <f t="shared" si="1"/>
        <v>1900</v>
      </c>
      <c r="O74" t="str">
        <f>IF([1]List!O74=0,"",[1]List!O74)</f>
        <v/>
      </c>
      <c r="P74" t="str">
        <f>IF([1]List!P74=0,"",[1]List!P74)</f>
        <v/>
      </c>
      <c r="Q74" t="str">
        <f>IF([1]List!Q74=0,"",[1]List!Q74)</f>
        <v/>
      </c>
      <c r="R74" t="str">
        <f>IF([1]List!R74=0,"",[1]List!R74)</f>
        <v/>
      </c>
      <c r="S74" s="4" t="str">
        <f>IF([1]List!S74=0,"",[1]List!S74)</f>
        <v/>
      </c>
      <c r="T74" s="4" t="str">
        <f>IF([1]List!T74=0,"",[1]List!T74)</f>
        <v/>
      </c>
    </row>
    <row r="75" spans="10:20" ht="15" x14ac:dyDescent="0.25">
      <c r="J75" s="278"/>
      <c r="K75" s="4"/>
      <c r="L75" s="181"/>
      <c r="M75" s="181">
        <f>[1]List!M75</f>
        <v>0</v>
      </c>
      <c r="N75" s="4">
        <f t="shared" si="1"/>
        <v>1900</v>
      </c>
      <c r="O75" t="str">
        <f>IF([1]List!O75=0,"",[1]List!O75)</f>
        <v/>
      </c>
      <c r="P75" t="str">
        <f>IF([1]List!P75=0,"",[1]List!P75)</f>
        <v/>
      </c>
      <c r="Q75" t="str">
        <f>IF([1]List!Q75=0,"",[1]List!Q75)</f>
        <v/>
      </c>
      <c r="R75" t="str">
        <f>IF([1]List!R75=0,"",[1]List!R75)</f>
        <v/>
      </c>
      <c r="S75" s="4" t="str">
        <f>IF([1]List!S75=0,"",[1]List!S75)</f>
        <v/>
      </c>
      <c r="T75" s="4" t="str">
        <f>IF([1]List!T75=0,"",[1]List!T75)</f>
        <v/>
      </c>
    </row>
    <row r="76" spans="10:20" ht="15" x14ac:dyDescent="0.25">
      <c r="J76" s="278"/>
      <c r="K76" s="4"/>
      <c r="L76" s="181"/>
      <c r="M76" s="181">
        <f>[1]List!M76</f>
        <v>0</v>
      </c>
      <c r="N76" s="4">
        <f t="shared" si="1"/>
        <v>1900</v>
      </c>
      <c r="O76" t="str">
        <f>IF([1]List!O76=0,"",[1]List!O76)</f>
        <v/>
      </c>
      <c r="P76" t="str">
        <f>IF([1]List!P76=0,"",[1]List!P76)</f>
        <v/>
      </c>
      <c r="Q76" t="str">
        <f>IF([1]List!Q76=0,"",[1]List!Q76)</f>
        <v/>
      </c>
      <c r="R76" t="str">
        <f>IF([1]List!R76=0,"",[1]List!R76)</f>
        <v/>
      </c>
      <c r="S76" s="4" t="str">
        <f>IF([1]List!S76=0,"",[1]List!S76)</f>
        <v/>
      </c>
      <c r="T76" s="4" t="str">
        <f>IF([1]List!T76=0,"",[1]List!T76)</f>
        <v/>
      </c>
    </row>
    <row r="77" spans="10:20" ht="15" x14ac:dyDescent="0.25">
      <c r="J77" s="278"/>
      <c r="K77" s="4"/>
      <c r="L77" s="181"/>
      <c r="M77" s="181">
        <f>[1]List!M77</f>
        <v>0</v>
      </c>
      <c r="N77" s="4">
        <f t="shared" si="1"/>
        <v>1900</v>
      </c>
      <c r="O77" t="str">
        <f>IF([1]List!O77=0,"",[1]List!O77)</f>
        <v/>
      </c>
      <c r="P77" t="str">
        <f>IF([1]List!P77=0,"",[1]List!P77)</f>
        <v/>
      </c>
      <c r="Q77" t="str">
        <f>IF([1]List!Q77=0,"",[1]List!Q77)</f>
        <v/>
      </c>
      <c r="R77" t="str">
        <f>IF([1]List!R77=0,"",[1]List!R77)</f>
        <v/>
      </c>
      <c r="S77" s="4" t="str">
        <f>IF([1]List!S77=0,"",[1]List!S77)</f>
        <v/>
      </c>
      <c r="T77" s="4" t="str">
        <f>IF([1]List!T77=0,"",[1]List!T77)</f>
        <v/>
      </c>
    </row>
    <row r="78" spans="10:20" ht="15" x14ac:dyDescent="0.25">
      <c r="J78" s="278"/>
      <c r="K78" s="4"/>
      <c r="L78" s="181"/>
      <c r="M78" s="181">
        <f>[1]List!M78</f>
        <v>0</v>
      </c>
      <c r="N78" s="4">
        <f t="shared" si="1"/>
        <v>1900</v>
      </c>
      <c r="O78" t="str">
        <f>IF([1]List!O78=0,"",[1]List!O78)</f>
        <v/>
      </c>
      <c r="P78" t="str">
        <f>IF([1]List!P78=0,"",[1]List!P78)</f>
        <v/>
      </c>
      <c r="Q78" t="str">
        <f>IF([1]List!Q78=0,"",[1]List!Q78)</f>
        <v/>
      </c>
      <c r="R78" t="str">
        <f>IF([1]List!R78=0,"",[1]List!R78)</f>
        <v/>
      </c>
      <c r="S78" s="4" t="str">
        <f>IF([1]List!S78=0,"",[1]List!S78)</f>
        <v/>
      </c>
      <c r="T78" s="4" t="str">
        <f>IF([1]List!T78=0,"",[1]List!T78)</f>
        <v/>
      </c>
    </row>
    <row r="79" spans="10:20" ht="15" x14ac:dyDescent="0.25">
      <c r="J79" s="278"/>
      <c r="K79" s="4"/>
      <c r="L79" s="181"/>
      <c r="M79" s="181">
        <f>[1]List!M79</f>
        <v>0</v>
      </c>
      <c r="N79" s="4">
        <f t="shared" si="1"/>
        <v>1900</v>
      </c>
      <c r="O79" t="str">
        <f>IF([1]List!O79=0,"",[1]List!O79)</f>
        <v/>
      </c>
      <c r="P79" t="str">
        <f>IF([1]List!P79=0,"",[1]List!P79)</f>
        <v/>
      </c>
      <c r="Q79" t="str">
        <f>IF([1]List!Q79=0,"",[1]List!Q79)</f>
        <v/>
      </c>
      <c r="R79" t="str">
        <f>IF([1]List!R79=0,"",[1]List!R79)</f>
        <v/>
      </c>
      <c r="S79" s="4" t="str">
        <f>IF([1]List!S79=0,"",[1]List!S79)</f>
        <v/>
      </c>
      <c r="T79" s="4" t="str">
        <f>IF([1]List!T79=0,"",[1]List!T79)</f>
        <v/>
      </c>
    </row>
    <row r="80" spans="10:20" ht="15" x14ac:dyDescent="0.25">
      <c r="J80" s="278"/>
      <c r="K80" s="4"/>
      <c r="L80" s="181"/>
      <c r="M80" s="181">
        <f>[1]List!M80</f>
        <v>0</v>
      </c>
      <c r="N80" s="4">
        <f t="shared" si="1"/>
        <v>1900</v>
      </c>
      <c r="O80" t="str">
        <f>IF([1]List!O80=0,"",[1]List!O80)</f>
        <v/>
      </c>
      <c r="P80" t="str">
        <f>IF([1]List!P80=0,"",[1]List!P80)</f>
        <v/>
      </c>
      <c r="Q80" t="str">
        <f>IF([1]List!Q80=0,"",[1]List!Q80)</f>
        <v/>
      </c>
      <c r="R80" t="str">
        <f>IF([1]List!R80=0,"",[1]List!R80)</f>
        <v/>
      </c>
      <c r="S80" s="4" t="str">
        <f>IF([1]List!S80=0,"",[1]List!S80)</f>
        <v/>
      </c>
      <c r="T80" s="4" t="str">
        <f>IF([1]List!T80=0,"",[1]List!T80)</f>
        <v/>
      </c>
    </row>
    <row r="81" spans="11:20" ht="15" x14ac:dyDescent="0.25">
      <c r="K81" s="4"/>
      <c r="L81" s="181"/>
      <c r="M81" s="181">
        <f>[1]List!M81</f>
        <v>0</v>
      </c>
      <c r="N81" s="4">
        <f t="shared" si="1"/>
        <v>1900</v>
      </c>
      <c r="O81" t="str">
        <f>IF([1]List!O81=0,"",[1]List!O81)</f>
        <v/>
      </c>
      <c r="P81" t="str">
        <f>IF([1]List!P81=0,"",[1]List!P81)</f>
        <v/>
      </c>
      <c r="Q81" t="str">
        <f>IF([1]List!Q81=0,"",[1]List!Q81)</f>
        <v/>
      </c>
      <c r="R81" t="str">
        <f>IF([1]List!R81=0,"",[1]List!R81)</f>
        <v/>
      </c>
      <c r="S81" s="4" t="str">
        <f>IF([1]List!S81=0,"",[1]List!S81)</f>
        <v/>
      </c>
      <c r="T81" s="4" t="str">
        <f>IF([1]List!T81=0,"",[1]List!T81)</f>
        <v/>
      </c>
    </row>
    <row r="82" spans="11:20" ht="15" x14ac:dyDescent="0.25">
      <c r="K82" s="4"/>
      <c r="L82" s="181"/>
      <c r="M82" s="181">
        <f>[1]List!M82</f>
        <v>0</v>
      </c>
      <c r="N82" s="4">
        <f t="shared" si="1"/>
        <v>1900</v>
      </c>
      <c r="O82" t="str">
        <f>IF([1]List!O82=0,"",[1]List!O82)</f>
        <v/>
      </c>
      <c r="P82" t="str">
        <f>IF([1]List!P82=0,"",[1]List!P82)</f>
        <v/>
      </c>
      <c r="Q82" t="str">
        <f>IF([1]List!Q82=0,"",[1]List!Q82)</f>
        <v/>
      </c>
      <c r="R82" t="str">
        <f>IF([1]List!R82=0,"",[1]List!R82)</f>
        <v/>
      </c>
      <c r="S82" s="4" t="str">
        <f>IF([1]List!S82=0,"",[1]List!S82)</f>
        <v/>
      </c>
      <c r="T82" s="4" t="str">
        <f>IF([1]List!T82=0,"",[1]List!T82)</f>
        <v/>
      </c>
    </row>
    <row r="83" spans="11:20" ht="15" x14ac:dyDescent="0.25">
      <c r="K83" s="4"/>
      <c r="L83" s="181"/>
      <c r="M83" s="181">
        <f>[1]List!M83</f>
        <v>0</v>
      </c>
      <c r="N83" s="4">
        <f t="shared" si="1"/>
        <v>1900</v>
      </c>
      <c r="O83" t="str">
        <f>IF([1]List!O83=0,"",[1]List!O83)</f>
        <v/>
      </c>
      <c r="P83" t="str">
        <f>IF([1]List!P83=0,"",[1]List!P83)</f>
        <v/>
      </c>
      <c r="Q83" t="str">
        <f>IF([1]List!Q83=0,"",[1]List!Q83)</f>
        <v/>
      </c>
      <c r="R83" t="str">
        <f>IF([1]List!R83=0,"",[1]List!R83)</f>
        <v/>
      </c>
      <c r="S83" s="4" t="str">
        <f>IF([1]List!S83=0,"",[1]List!S83)</f>
        <v/>
      </c>
      <c r="T83" s="4" t="str">
        <f>IF([1]List!T83=0,"",[1]List!T83)</f>
        <v/>
      </c>
    </row>
    <row r="84" spans="11:20" ht="15" x14ac:dyDescent="0.25">
      <c r="K84" s="4"/>
      <c r="L84" s="181"/>
      <c r="M84" s="181">
        <f>[1]List!M84</f>
        <v>0</v>
      </c>
      <c r="N84" s="4">
        <f t="shared" si="1"/>
        <v>1900</v>
      </c>
      <c r="O84" t="str">
        <f>IF([1]List!O84=0,"",[1]List!O84)</f>
        <v/>
      </c>
      <c r="P84" t="str">
        <f>IF([1]List!P84=0,"",[1]List!P84)</f>
        <v/>
      </c>
      <c r="Q84" t="str">
        <f>IF([1]List!Q84=0,"",[1]List!Q84)</f>
        <v/>
      </c>
      <c r="R84" t="str">
        <f>IF([1]List!R84=0,"",[1]List!R84)</f>
        <v/>
      </c>
      <c r="S84" s="4" t="str">
        <f>IF([1]List!S84=0,"",[1]List!S84)</f>
        <v/>
      </c>
      <c r="T84" s="4" t="str">
        <f>IF([1]List!T84=0,"",[1]List!T84)</f>
        <v/>
      </c>
    </row>
    <row r="85" spans="11:20" ht="15" x14ac:dyDescent="0.25">
      <c r="K85" s="4"/>
      <c r="L85" s="181"/>
      <c r="M85" s="181">
        <f>[1]List!M85</f>
        <v>0</v>
      </c>
      <c r="N85" s="4">
        <f t="shared" si="1"/>
        <v>1900</v>
      </c>
      <c r="O85" t="str">
        <f>IF([1]List!O85=0,"",[1]List!O85)</f>
        <v/>
      </c>
      <c r="P85" t="str">
        <f>IF([1]List!P85=0,"",[1]List!P85)</f>
        <v/>
      </c>
      <c r="Q85" t="str">
        <f>IF([1]List!Q85=0,"",[1]List!Q85)</f>
        <v/>
      </c>
      <c r="R85" t="str">
        <f>IF([1]List!R85=0,"",[1]List!R85)</f>
        <v/>
      </c>
      <c r="S85" s="4" t="str">
        <f>IF([1]List!S85=0,"",[1]List!S85)</f>
        <v/>
      </c>
      <c r="T85" s="4" t="str">
        <f>IF([1]List!T85=0,"",[1]List!T85)</f>
        <v/>
      </c>
    </row>
    <row r="86" spans="11:20" ht="15" x14ac:dyDescent="0.25">
      <c r="K86" s="4"/>
      <c r="L86" s="181"/>
      <c r="M86" s="181">
        <f>[1]List!M86</f>
        <v>0</v>
      </c>
      <c r="N86" s="4">
        <f t="shared" si="1"/>
        <v>1900</v>
      </c>
      <c r="O86" t="str">
        <f>IF([1]List!O86=0,"",[1]List!O86)</f>
        <v/>
      </c>
      <c r="P86" t="str">
        <f>IF([1]List!P86=0,"",[1]List!P86)</f>
        <v/>
      </c>
      <c r="Q86" t="str">
        <f>IF([1]List!Q86=0,"",[1]List!Q86)</f>
        <v/>
      </c>
      <c r="R86" t="str">
        <f>IF([1]List!R86=0,"",[1]List!R86)</f>
        <v/>
      </c>
      <c r="S86" s="4" t="str">
        <f>IF([1]List!S86=0,"",[1]List!S86)</f>
        <v/>
      </c>
      <c r="T86" s="4" t="str">
        <f>IF([1]List!T86=0,"",[1]List!T86)</f>
        <v/>
      </c>
    </row>
    <row r="87" spans="11:20" ht="15" x14ac:dyDescent="0.25">
      <c r="K87" s="4"/>
      <c r="L87" s="181"/>
      <c r="M87" s="181">
        <f>[1]List!M87</f>
        <v>0</v>
      </c>
      <c r="N87" s="4">
        <f t="shared" si="1"/>
        <v>1900</v>
      </c>
      <c r="O87" t="str">
        <f>IF([1]List!O87=0,"",[1]List!O87)</f>
        <v/>
      </c>
      <c r="P87" t="str">
        <f>IF([1]List!P87=0,"",[1]List!P87)</f>
        <v/>
      </c>
      <c r="Q87" t="str">
        <f>IF([1]List!Q87=0,"",[1]List!Q87)</f>
        <v/>
      </c>
      <c r="R87" t="str">
        <f>IF([1]List!R87=0,"",[1]List!R87)</f>
        <v/>
      </c>
      <c r="S87" s="4" t="str">
        <f>IF([1]List!S87=0,"",[1]List!S87)</f>
        <v/>
      </c>
      <c r="T87" s="4" t="str">
        <f>IF([1]List!T87=0,"",[1]List!T87)</f>
        <v/>
      </c>
    </row>
    <row r="88" spans="11:20" ht="15" x14ac:dyDescent="0.25">
      <c r="K88" s="4"/>
      <c r="L88" s="181"/>
      <c r="M88" s="181">
        <f>[1]List!M88</f>
        <v>0</v>
      </c>
      <c r="N88" s="4">
        <f t="shared" si="1"/>
        <v>1900</v>
      </c>
      <c r="O88" t="str">
        <f>IF([1]List!O88=0,"",[1]List!O88)</f>
        <v/>
      </c>
      <c r="P88" t="str">
        <f>IF([1]List!P88=0,"",[1]List!P88)</f>
        <v/>
      </c>
      <c r="Q88" t="str">
        <f>IF([1]List!Q88=0,"",[1]List!Q88)</f>
        <v/>
      </c>
      <c r="R88" t="str">
        <f>IF([1]List!R88=0,"",[1]List!R88)</f>
        <v/>
      </c>
      <c r="S88" s="4" t="str">
        <f>IF([1]List!S88=0,"",[1]List!S88)</f>
        <v/>
      </c>
      <c r="T88" s="4" t="str">
        <f>IF([1]List!T88=0,"",[1]List!T88)</f>
        <v/>
      </c>
    </row>
    <row r="89" spans="11:20" ht="15" x14ac:dyDescent="0.25">
      <c r="K89" s="4"/>
      <c r="L89" s="181"/>
      <c r="M89" s="181">
        <f>[1]List!M89</f>
        <v>0</v>
      </c>
      <c r="N89" s="4">
        <f t="shared" si="1"/>
        <v>1900</v>
      </c>
      <c r="O89" t="str">
        <f>IF([1]List!O89=0,"",[1]List!O89)</f>
        <v/>
      </c>
      <c r="P89" t="str">
        <f>IF([1]List!P89=0,"",[1]List!P89)</f>
        <v/>
      </c>
      <c r="Q89" t="str">
        <f>IF([1]List!Q89=0,"",[1]List!Q89)</f>
        <v/>
      </c>
      <c r="R89" t="str">
        <f>IF([1]List!R89=0,"",[1]List!R89)</f>
        <v/>
      </c>
      <c r="S89" s="4" t="str">
        <f>IF([1]List!S89=0,"",[1]List!S89)</f>
        <v/>
      </c>
      <c r="T89" s="4" t="str">
        <f>IF([1]List!T89=0,"",[1]List!T89)</f>
        <v/>
      </c>
    </row>
    <row r="90" spans="11:20" ht="15" x14ac:dyDescent="0.25">
      <c r="K90" s="4"/>
      <c r="L90" s="181"/>
      <c r="M90" s="181">
        <f>[1]List!M90</f>
        <v>0</v>
      </c>
      <c r="N90" s="4">
        <f t="shared" si="1"/>
        <v>1900</v>
      </c>
      <c r="O90" t="str">
        <f>IF([1]List!O90=0,"",[1]List!O90)</f>
        <v/>
      </c>
      <c r="P90" t="str">
        <f>IF([1]List!P90=0,"",[1]List!P90)</f>
        <v/>
      </c>
      <c r="Q90" t="str">
        <f>IF([1]List!Q90=0,"",[1]List!Q90)</f>
        <v/>
      </c>
      <c r="R90" t="str">
        <f>IF([1]List!R90=0,"",[1]List!R90)</f>
        <v/>
      </c>
      <c r="S90" s="4" t="str">
        <f>IF([1]List!S90=0,"",[1]List!S90)</f>
        <v/>
      </c>
      <c r="T90" s="4" t="str">
        <f>IF([1]List!T90=0,"",[1]List!T90)</f>
        <v/>
      </c>
    </row>
    <row r="91" spans="11:20" ht="15" x14ac:dyDescent="0.25">
      <c r="K91" s="4"/>
      <c r="L91" s="181"/>
      <c r="M91" s="181">
        <f>[1]List!M91</f>
        <v>0</v>
      </c>
      <c r="N91" s="4">
        <f t="shared" si="1"/>
        <v>1900</v>
      </c>
      <c r="O91" t="str">
        <f>IF([1]List!O91=0,"",[1]List!O91)</f>
        <v/>
      </c>
      <c r="P91" t="str">
        <f>IF([1]List!P91=0,"",[1]List!P91)</f>
        <v/>
      </c>
      <c r="Q91" t="str">
        <f>IF([1]List!Q91=0,"",[1]List!Q91)</f>
        <v/>
      </c>
      <c r="R91" t="str">
        <f>IF([1]List!R91=0,"",[1]List!R91)</f>
        <v/>
      </c>
      <c r="S91" s="4" t="str">
        <f>IF([1]List!S91=0,"",[1]List!S91)</f>
        <v/>
      </c>
      <c r="T91" s="4" t="str">
        <f>IF([1]List!T91=0,"",[1]List!T91)</f>
        <v/>
      </c>
    </row>
    <row r="92" spans="11:20" ht="15" x14ac:dyDescent="0.25">
      <c r="K92" s="4"/>
      <c r="L92" s="181"/>
      <c r="M92" s="181">
        <f>[1]List!M92</f>
        <v>0</v>
      </c>
      <c r="N92" s="4">
        <f t="shared" si="1"/>
        <v>1900</v>
      </c>
      <c r="O92" t="str">
        <f>IF([1]List!O92=0,"",[1]List!O92)</f>
        <v/>
      </c>
      <c r="P92" t="str">
        <f>IF([1]List!P92=0,"",[1]List!P92)</f>
        <v/>
      </c>
      <c r="Q92" t="str">
        <f>IF([1]List!Q92=0,"",[1]List!Q92)</f>
        <v/>
      </c>
      <c r="R92" t="str">
        <f>IF([1]List!R92=0,"",[1]List!R92)</f>
        <v/>
      </c>
      <c r="S92" s="4" t="str">
        <f>IF([1]List!S92=0,"",[1]List!S92)</f>
        <v/>
      </c>
      <c r="T92" s="4" t="str">
        <f>IF([1]List!T92=0,"",[1]List!T92)</f>
        <v/>
      </c>
    </row>
    <row r="93" spans="11:20" ht="15" x14ac:dyDescent="0.25">
      <c r="K93" s="4"/>
      <c r="L93" s="181"/>
      <c r="M93" s="181">
        <f>[1]List!M93</f>
        <v>0</v>
      </c>
      <c r="N93" s="4">
        <f t="shared" si="1"/>
        <v>1900</v>
      </c>
      <c r="O93" t="str">
        <f>IF([1]List!O93=0,"",[1]List!O93)</f>
        <v/>
      </c>
      <c r="P93" t="str">
        <f>IF([1]List!P93=0,"",[1]List!P93)</f>
        <v/>
      </c>
      <c r="Q93" t="str">
        <f>IF([1]List!Q93=0,"",[1]List!Q93)</f>
        <v/>
      </c>
      <c r="R93" t="str">
        <f>IF([1]List!R93=0,"",[1]List!R93)</f>
        <v/>
      </c>
      <c r="S93" s="4" t="str">
        <f>IF([1]List!S93=0,"",[1]List!S93)</f>
        <v/>
      </c>
      <c r="T93" s="4" t="str">
        <f>IF([1]List!T93=0,"",[1]List!T93)</f>
        <v/>
      </c>
    </row>
    <row r="94" spans="11:20" ht="15" x14ac:dyDescent="0.25">
      <c r="K94" s="4"/>
      <c r="L94" s="181"/>
      <c r="M94" s="181">
        <f>[1]List!M94</f>
        <v>0</v>
      </c>
      <c r="N94" s="4">
        <f t="shared" si="1"/>
        <v>1900</v>
      </c>
      <c r="O94" t="str">
        <f>IF([1]List!O94=0,"",[1]List!O94)</f>
        <v/>
      </c>
      <c r="P94" t="str">
        <f>IF([1]List!P94=0,"",[1]List!P94)</f>
        <v/>
      </c>
      <c r="Q94" t="str">
        <f>IF([1]List!Q94=0,"",[1]List!Q94)</f>
        <v/>
      </c>
      <c r="R94" t="str">
        <f>IF([1]List!R94=0,"",[1]List!R94)</f>
        <v/>
      </c>
      <c r="S94" s="4" t="str">
        <f>IF([1]List!S94=0,"",[1]List!S94)</f>
        <v/>
      </c>
      <c r="T94" s="4" t="str">
        <f>IF([1]List!T94=0,"",[1]List!T94)</f>
        <v/>
      </c>
    </row>
    <row r="95" spans="11:20" ht="15" x14ac:dyDescent="0.25">
      <c r="K95" s="4"/>
      <c r="L95" s="181"/>
      <c r="M95" s="181">
        <f>[1]List!M95</f>
        <v>0</v>
      </c>
      <c r="N95" s="4">
        <f t="shared" si="1"/>
        <v>1900</v>
      </c>
      <c r="O95" t="str">
        <f>IF([1]List!O95=0,"",[1]List!O95)</f>
        <v/>
      </c>
      <c r="P95" t="str">
        <f>IF([1]List!P95=0,"",[1]List!P95)</f>
        <v/>
      </c>
      <c r="Q95" t="str">
        <f>IF([1]List!Q95=0,"",[1]List!Q95)</f>
        <v/>
      </c>
      <c r="R95" t="str">
        <f>IF([1]List!R95=0,"",[1]List!R95)</f>
        <v/>
      </c>
      <c r="S95" s="4" t="str">
        <f>IF([1]List!S95=0,"",[1]List!S95)</f>
        <v/>
      </c>
      <c r="T95" s="4" t="str">
        <f>IF([1]List!T95=0,"",[1]List!T95)</f>
        <v/>
      </c>
    </row>
    <row r="96" spans="11:20" ht="15" x14ac:dyDescent="0.25">
      <c r="K96" s="4"/>
      <c r="L96" s="181"/>
      <c r="M96" s="181">
        <f>[1]List!M96</f>
        <v>0</v>
      </c>
      <c r="N96" s="4">
        <f t="shared" si="1"/>
        <v>1900</v>
      </c>
      <c r="O96" t="str">
        <f>IF([1]List!O96=0,"",[1]List!O96)</f>
        <v/>
      </c>
      <c r="P96" t="str">
        <f>IF([1]List!P96=0,"",[1]List!P96)</f>
        <v/>
      </c>
      <c r="Q96" t="str">
        <f>IF([1]List!Q96=0,"",[1]List!Q96)</f>
        <v/>
      </c>
      <c r="R96" t="str">
        <f>IF([1]List!R96=0,"",[1]List!R96)</f>
        <v/>
      </c>
      <c r="S96" s="4" t="str">
        <f>IF([1]List!S96=0,"",[1]List!S96)</f>
        <v/>
      </c>
      <c r="T96" s="4" t="str">
        <f>IF([1]List!T96=0,"",[1]List!T96)</f>
        <v/>
      </c>
    </row>
    <row r="97" spans="11:20" ht="15" x14ac:dyDescent="0.25">
      <c r="K97" s="4"/>
      <c r="L97" s="181"/>
      <c r="M97" s="181">
        <f>[1]List!M97</f>
        <v>0</v>
      </c>
      <c r="N97" s="4">
        <f t="shared" si="1"/>
        <v>1900</v>
      </c>
      <c r="O97" t="str">
        <f>IF([1]List!O97=0,"",[1]List!O97)</f>
        <v/>
      </c>
      <c r="P97" t="str">
        <f>IF([1]List!P97=0,"",[1]List!P97)</f>
        <v/>
      </c>
      <c r="Q97" t="str">
        <f>IF([1]List!Q97=0,"",[1]List!Q97)</f>
        <v/>
      </c>
      <c r="R97" t="str">
        <f>IF([1]List!R97=0,"",[1]List!R97)</f>
        <v/>
      </c>
      <c r="S97" s="4" t="str">
        <f>IF([1]List!S97=0,"",[1]List!S97)</f>
        <v/>
      </c>
      <c r="T97" s="4" t="str">
        <f>IF([1]List!T97=0,"",[1]List!T97)</f>
        <v/>
      </c>
    </row>
    <row r="98" spans="11:20" ht="15" x14ac:dyDescent="0.25">
      <c r="K98" s="4"/>
      <c r="L98" s="181"/>
      <c r="M98" s="181">
        <f>[1]List!M98</f>
        <v>0</v>
      </c>
      <c r="N98" s="4">
        <f t="shared" si="1"/>
        <v>1900</v>
      </c>
      <c r="O98" t="str">
        <f>IF([1]List!O98=0,"",[1]List!O98)</f>
        <v/>
      </c>
      <c r="P98" t="str">
        <f>IF([1]List!P98=0,"",[1]List!P98)</f>
        <v/>
      </c>
      <c r="Q98" t="str">
        <f>IF([1]List!Q98=0,"",[1]List!Q98)</f>
        <v/>
      </c>
      <c r="R98" t="str">
        <f>IF([1]List!R98=0,"",[1]List!R98)</f>
        <v/>
      </c>
      <c r="S98" s="4" t="str">
        <f>IF([1]List!S98=0,"",[1]List!S98)</f>
        <v/>
      </c>
      <c r="T98" s="4" t="str">
        <f>IF([1]List!T98=0,"",[1]List!T98)</f>
        <v/>
      </c>
    </row>
    <row r="99" spans="11:20" ht="15" x14ac:dyDescent="0.25">
      <c r="K99" s="4"/>
      <c r="L99" s="181"/>
      <c r="M99" s="181">
        <f>[1]List!M99</f>
        <v>0</v>
      </c>
      <c r="N99" s="4">
        <f t="shared" si="1"/>
        <v>1900</v>
      </c>
      <c r="O99" t="str">
        <f>IF([1]List!O99=0,"",[1]List!O99)</f>
        <v/>
      </c>
      <c r="P99" t="str">
        <f>IF([1]List!P99=0,"",[1]List!P99)</f>
        <v/>
      </c>
      <c r="Q99" t="str">
        <f>IF([1]List!Q99=0,"",[1]List!Q99)</f>
        <v/>
      </c>
      <c r="R99" t="str">
        <f>IF([1]List!R99=0,"",[1]List!R99)</f>
        <v/>
      </c>
      <c r="S99" s="4" t="str">
        <f>IF([1]List!S99=0,"",[1]List!S99)</f>
        <v/>
      </c>
      <c r="T99" s="4" t="str">
        <f>IF([1]List!T99=0,"",[1]List!T99)</f>
        <v/>
      </c>
    </row>
    <row r="100" spans="11:20" ht="15" x14ac:dyDescent="0.25">
      <c r="K100" s="4"/>
      <c r="L100" s="181"/>
      <c r="M100" s="181">
        <f>[1]List!M100</f>
        <v>0</v>
      </c>
      <c r="N100" s="4">
        <f t="shared" si="1"/>
        <v>1900</v>
      </c>
      <c r="O100" t="str">
        <f>IF([1]List!O100=0,"",[1]List!O100)</f>
        <v/>
      </c>
      <c r="P100" t="str">
        <f>IF([1]List!P100=0,"",[1]List!P100)</f>
        <v/>
      </c>
      <c r="Q100" t="str">
        <f>IF([1]List!Q100=0,"",[1]List!Q100)</f>
        <v/>
      </c>
      <c r="R100" t="str">
        <f>IF([1]List!R100=0,"",[1]List!R100)</f>
        <v/>
      </c>
      <c r="S100" s="4" t="str">
        <f>IF([1]List!S100=0,"",[1]List!S100)</f>
        <v/>
      </c>
      <c r="T100" s="4" t="str">
        <f>IF([1]List!T100=0,"",[1]List!T100)</f>
        <v/>
      </c>
    </row>
  </sheetData>
  <mergeCells count="2">
    <mergeCell ref="J2:J3"/>
    <mergeCell ref="K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C85C-5082-4A24-B133-C85FC327BF15}">
  <sheetPr codeName="Sheet7"/>
  <dimension ref="A1:AF205"/>
  <sheetViews>
    <sheetView workbookViewId="0">
      <selection activeCell="J6" sqref="J6"/>
    </sheetView>
  </sheetViews>
  <sheetFormatPr defaultColWidth="9.125" defaultRowHeight="14.25" x14ac:dyDescent="0.2"/>
  <cols>
    <col min="1" max="1" width="23.875" style="1" customWidth="1"/>
    <col min="2" max="2" width="24.125" style="1" customWidth="1"/>
    <col min="3" max="4" width="14" style="1" customWidth="1"/>
    <col min="5" max="5" width="14.875" style="1" customWidth="1"/>
    <col min="6" max="6" width="36.625" style="1" bestFit="1" customWidth="1"/>
    <col min="7" max="7" width="30" style="1" bestFit="1" customWidth="1"/>
    <col min="8" max="8" width="27.375" style="1" customWidth="1"/>
    <col min="9" max="10" width="18.875" style="1" bestFit="1" customWidth="1"/>
    <col min="11" max="12" width="16" style="1" customWidth="1"/>
    <col min="13" max="13" width="14.875" style="1" bestFit="1" customWidth="1"/>
    <col min="14" max="14" width="16.125" style="1" bestFit="1" customWidth="1"/>
    <col min="15" max="15" width="16.25" style="1" bestFit="1" customWidth="1"/>
    <col min="16" max="17" width="16.25" style="1" customWidth="1"/>
    <col min="18" max="18" width="14.875" style="1" bestFit="1" customWidth="1"/>
    <col min="19" max="19" width="16.125" style="1" bestFit="1" customWidth="1"/>
    <col min="20" max="20" width="16.25" style="1" bestFit="1" customWidth="1"/>
    <col min="21" max="22" width="16.25" style="1" customWidth="1"/>
    <col min="23" max="23" width="14.875" style="1" bestFit="1" customWidth="1"/>
    <col min="24" max="24" width="16.125" style="1" bestFit="1" customWidth="1"/>
    <col min="25" max="25" width="16.25" style="1" bestFit="1" customWidth="1"/>
    <col min="26" max="28" width="9.125" style="1"/>
    <col min="29" max="31" width="12.25" style="1" customWidth="1"/>
    <col min="32" max="32" width="16.125" style="1" customWidth="1"/>
    <col min="33" max="16384" width="9.125" style="1"/>
  </cols>
  <sheetData>
    <row r="1" spans="1:32" x14ac:dyDescent="0.2">
      <c r="A1" s="278" t="str">
        <f>A4</f>
        <v>Project</v>
      </c>
      <c r="B1" s="278" t="str">
        <f t="shared" ref="B1:G1" si="0">B4</f>
        <v>Client</v>
      </c>
      <c r="C1" s="278" t="str">
        <f t="shared" si="0"/>
        <v>Contract Code</v>
      </c>
      <c r="D1" s="278" t="str">
        <f t="shared" si="0"/>
        <v>Signing Contract Date</v>
      </c>
      <c r="E1" s="278" t="str">
        <f>E4</f>
        <v>BUA | M2</v>
      </c>
      <c r="F1" s="278" t="str">
        <f t="shared" si="0"/>
        <v>Lisence Type</v>
      </c>
      <c r="G1" s="278" t="str">
        <f t="shared" si="0"/>
        <v>Project Types</v>
      </c>
      <c r="H1" s="278" t="str">
        <f t="shared" ref="H1:AB1" si="1">H4</f>
        <v>Project Requirment</v>
      </c>
      <c r="I1" s="278" t="str">
        <f t="shared" si="1"/>
        <v>Project Start Date | Contract</v>
      </c>
      <c r="J1" s="278" t="str">
        <f t="shared" si="1"/>
        <v>Estimated End Date</v>
      </c>
      <c r="K1" s="278" t="str">
        <f t="shared" si="1"/>
        <v>Stu. Team Leader</v>
      </c>
      <c r="L1" s="278" t="str">
        <f t="shared" si="1"/>
        <v>Stu. Team Leader Working Percentage</v>
      </c>
      <c r="M1" s="278" t="str">
        <f t="shared" si="1"/>
        <v>Stu. Start Date
| Contract</v>
      </c>
      <c r="N1" s="278" t="str">
        <f t="shared" si="1"/>
        <v>Stu. Duration 
| Contract</v>
      </c>
      <c r="O1" s="278" t="str">
        <f t="shared" si="1"/>
        <v>Stu. Allowed Modification (Times)</v>
      </c>
      <c r="P1" s="278" t="str">
        <f t="shared" si="1"/>
        <v>Stu. Modification days per time</v>
      </c>
      <c r="Q1" s="278" t="str">
        <f t="shared" si="1"/>
        <v>Design Team Leader</v>
      </c>
      <c r="R1" s="278" t="str">
        <f t="shared" si="1"/>
        <v>Design Team Leader Working Percentage</v>
      </c>
      <c r="S1" s="278" t="str">
        <f t="shared" si="1"/>
        <v>Design. Start Date
| Contract</v>
      </c>
      <c r="T1" s="278" t="str">
        <f t="shared" si="1"/>
        <v>Design Duration
| Contract</v>
      </c>
      <c r="U1" s="278" t="str">
        <f t="shared" si="1"/>
        <v>Design Allowed Modification (Times)</v>
      </c>
      <c r="V1" s="278" t="str">
        <f t="shared" si="1"/>
        <v>Design Modification days per time</v>
      </c>
      <c r="W1" s="278" t="str">
        <f t="shared" si="1"/>
        <v>Tech. Team Leader</v>
      </c>
      <c r="X1" s="278" t="str">
        <f t="shared" si="1"/>
        <v>Tech. Team Leader Working Percentage</v>
      </c>
      <c r="Y1" s="278" t="str">
        <f t="shared" si="1"/>
        <v>Tech. Start Date
| Contract</v>
      </c>
      <c r="Z1" s="278" t="str">
        <f t="shared" si="1"/>
        <v>Tech. Duration
| Contract</v>
      </c>
      <c r="AA1" s="278" t="str">
        <f t="shared" si="1"/>
        <v>Tech. Allowed Modification (Times)</v>
      </c>
      <c r="AB1" s="278" t="str">
        <f t="shared" si="1"/>
        <v>Tech. Modification days per time</v>
      </c>
      <c r="AC1" s="278" t="str">
        <f t="shared" ref="AC1:AE1" si="2">AC4</f>
        <v>Stu. Cost %
| Contract Value</v>
      </c>
      <c r="AD1" s="278" t="str">
        <f t="shared" si="2"/>
        <v>Design Cost %
| Contract Value</v>
      </c>
      <c r="AE1" s="278" t="str">
        <f t="shared" si="2"/>
        <v>Tech. Cost %
| Contract Value</v>
      </c>
      <c r="AF1" s="278"/>
    </row>
    <row r="2" spans="1:32" x14ac:dyDescent="0.2">
      <c r="A2" s="278">
        <v>1</v>
      </c>
      <c r="B2" s="278">
        <v>2</v>
      </c>
      <c r="C2" s="278">
        <v>3</v>
      </c>
      <c r="D2" s="278">
        <v>4</v>
      </c>
      <c r="E2" s="278">
        <v>5</v>
      </c>
      <c r="F2" s="278">
        <v>6</v>
      </c>
      <c r="G2" s="278">
        <v>7</v>
      </c>
      <c r="H2" s="278">
        <v>8</v>
      </c>
      <c r="I2" s="278">
        <v>9</v>
      </c>
      <c r="J2" s="278">
        <v>10</v>
      </c>
      <c r="K2" s="278">
        <v>11</v>
      </c>
      <c r="L2" s="278">
        <v>12</v>
      </c>
      <c r="M2" s="278">
        <v>13</v>
      </c>
      <c r="N2" s="278">
        <v>14</v>
      </c>
      <c r="O2" s="278">
        <v>15</v>
      </c>
      <c r="P2" s="278">
        <v>16</v>
      </c>
      <c r="Q2" s="278">
        <v>17</v>
      </c>
      <c r="R2" s="278">
        <v>18</v>
      </c>
      <c r="S2" s="278">
        <v>19</v>
      </c>
      <c r="T2" s="278">
        <v>20</v>
      </c>
      <c r="U2" s="278">
        <v>21</v>
      </c>
      <c r="V2" s="278">
        <v>22</v>
      </c>
      <c r="W2" s="278">
        <v>23</v>
      </c>
      <c r="X2" s="278">
        <v>24</v>
      </c>
      <c r="Y2" s="278">
        <v>25</v>
      </c>
      <c r="Z2" s="278">
        <v>26</v>
      </c>
      <c r="AA2" s="278">
        <v>27</v>
      </c>
      <c r="AB2" s="278">
        <v>28</v>
      </c>
      <c r="AC2" s="278">
        <v>29</v>
      </c>
      <c r="AD2" s="278">
        <v>30</v>
      </c>
      <c r="AE2" s="278">
        <v>31</v>
      </c>
      <c r="AF2" s="278">
        <v>32</v>
      </c>
    </row>
    <row r="3" spans="1:32" ht="14.45" customHeight="1" x14ac:dyDescent="0.25">
      <c r="A3" s="278"/>
      <c r="B3" s="278"/>
      <c r="C3" s="278"/>
      <c r="D3" s="278"/>
      <c r="E3" s="278"/>
      <c r="F3" s="278"/>
      <c r="G3" s="278"/>
      <c r="H3" s="278"/>
      <c r="I3" s="278"/>
      <c r="J3" s="278"/>
      <c r="K3" s="404" t="s">
        <v>18</v>
      </c>
      <c r="L3" s="404"/>
      <c r="M3" s="404"/>
      <c r="N3" s="404"/>
      <c r="O3" s="404"/>
      <c r="P3" s="404"/>
      <c r="Q3" s="403" t="s">
        <v>19</v>
      </c>
      <c r="R3" s="403"/>
      <c r="S3" s="403"/>
      <c r="T3" s="403"/>
      <c r="U3" s="403"/>
      <c r="V3" s="403"/>
      <c r="W3" s="405" t="s">
        <v>20</v>
      </c>
      <c r="X3" s="405"/>
      <c r="Y3" s="405"/>
      <c r="Z3" s="405"/>
      <c r="AA3" s="405"/>
      <c r="AB3" s="405"/>
      <c r="AC3" s="278"/>
      <c r="AD3" s="278"/>
      <c r="AE3" s="278"/>
      <c r="AF3" s="278"/>
    </row>
    <row r="4" spans="1:32" s="2" customFormat="1" ht="59.25" customHeight="1" x14ac:dyDescent="0.2">
      <c r="A4" s="279" t="s">
        <v>21</v>
      </c>
      <c r="B4" s="280" t="s">
        <v>22</v>
      </c>
      <c r="C4" s="280" t="s">
        <v>23</v>
      </c>
      <c r="D4" s="280" t="s">
        <v>24</v>
      </c>
      <c r="E4" s="280" t="s">
        <v>25</v>
      </c>
      <c r="F4" s="280" t="s">
        <v>26</v>
      </c>
      <c r="G4" s="280" t="s">
        <v>27</v>
      </c>
      <c r="H4" s="280" t="s">
        <v>28</v>
      </c>
      <c r="I4" s="280" t="s">
        <v>29</v>
      </c>
      <c r="J4" s="280" t="s">
        <v>30</v>
      </c>
      <c r="K4" s="280" t="s">
        <v>31</v>
      </c>
      <c r="L4" s="277" t="s">
        <v>32</v>
      </c>
      <c r="M4" s="280" t="s">
        <v>33</v>
      </c>
      <c r="N4" s="5" t="s">
        <v>34</v>
      </c>
      <c r="O4" s="280" t="s">
        <v>35</v>
      </c>
      <c r="P4" s="280" t="s">
        <v>36</v>
      </c>
      <c r="Q4" s="280" t="s">
        <v>37</v>
      </c>
      <c r="R4" s="277" t="s">
        <v>38</v>
      </c>
      <c r="S4" s="280" t="s">
        <v>39</v>
      </c>
      <c r="T4" s="280" t="s">
        <v>40</v>
      </c>
      <c r="U4" s="280" t="s">
        <v>41</v>
      </c>
      <c r="V4" s="280" t="s">
        <v>42</v>
      </c>
      <c r="W4" s="280" t="s">
        <v>43</v>
      </c>
      <c r="X4" s="277" t="s">
        <v>44</v>
      </c>
      <c r="Y4" s="280" t="s">
        <v>45</v>
      </c>
      <c r="Z4" s="280" t="s">
        <v>46</v>
      </c>
      <c r="AA4" s="280" t="s">
        <v>47</v>
      </c>
      <c r="AB4" s="280" t="s">
        <v>48</v>
      </c>
      <c r="AC4" s="281" t="s">
        <v>49</v>
      </c>
      <c r="AD4" s="281" t="s">
        <v>50</v>
      </c>
      <c r="AE4" s="282" t="s">
        <v>51</v>
      </c>
      <c r="AF4" s="283" t="s">
        <v>52</v>
      </c>
    </row>
    <row r="5" spans="1:32" x14ac:dyDescent="0.2">
      <c r="A5" t="str">
        <f>'[1]Projects List'!A5</f>
        <v>Park View</v>
      </c>
      <c r="B5" t="str">
        <f>'[1]Projects List'!B5</f>
        <v>MOBTAKERON REAL ESTATE COMPANY</v>
      </c>
      <c r="C5" s="278" t="str">
        <f>'[1]Projects List'!C5</f>
        <v>REF.02.383</v>
      </c>
      <c r="D5" s="285">
        <f>'[1]Projects List'!D5</f>
        <v>45574</v>
      </c>
      <c r="E5" s="278">
        <f>'[1]Projects List'!E5</f>
        <v>7394</v>
      </c>
      <c r="F5" s="284" t="str">
        <f>'[1]Projects List'!F5</f>
        <v>TOD</v>
      </c>
      <c r="G5" s="284" t="str">
        <f>'[1]Projects List'!G5</f>
        <v>Residential</v>
      </c>
      <c r="H5" s="176" t="str">
        <f>'[1]Projects List'!H5</f>
        <v>https://docs.google.com/spreadsheets/d/12b3TkOQbtVg1zjgbLLWYiSykhTxYcu7Vy4ZGWosqG5E/edit?usp=sharing</v>
      </c>
      <c r="I5" s="285">
        <f>'[1]Projects List'!I5</f>
        <v>45588</v>
      </c>
      <c r="J5" s="285">
        <f>'[1]Projects List'!J5</f>
        <v>45896</v>
      </c>
      <c r="K5" s="337">
        <f>'[1]Projects List'!K5</f>
        <v>0</v>
      </c>
      <c r="L5" s="286">
        <f>'[1]Projects List'!L5</f>
        <v>0.25</v>
      </c>
      <c r="M5" s="285">
        <f>'[1]Projects List'!M5</f>
        <v>45588</v>
      </c>
      <c r="N5" s="287">
        <f>'[1]Projects List'!N5</f>
        <v>15</v>
      </c>
      <c r="O5" s="287">
        <f>'[1]Projects List'!O5</f>
        <v>0</v>
      </c>
      <c r="P5" s="287">
        <f>'[1]Projects List'!P5</f>
        <v>0</v>
      </c>
      <c r="Q5" s="287" t="str">
        <f>'[1]Projects List'!Q5</f>
        <v>Riyadh Almaghrabi</v>
      </c>
      <c r="R5" s="286">
        <f>'[1]Projects List'!R5</f>
        <v>0.25</v>
      </c>
      <c r="S5" s="181">
        <f>'[1]Projects List'!S5</f>
        <v>45616</v>
      </c>
      <c r="T5" s="287">
        <f>'[1]Projects List'!T5</f>
        <v>70</v>
      </c>
      <c r="U5" s="287">
        <f>'[1]Projects List'!U5</f>
        <v>2</v>
      </c>
      <c r="V5" s="287">
        <f>'[1]Projects List'!V5</f>
        <v>10</v>
      </c>
      <c r="W5" s="287">
        <f>'[1]Projects List'!W5</f>
        <v>0</v>
      </c>
      <c r="X5" s="286">
        <f>'[1]Projects List'!X5</f>
        <v>0</v>
      </c>
      <c r="Y5" s="181">
        <f>'[1]Projects List'!Y5</f>
        <v>45742</v>
      </c>
      <c r="Z5" s="287">
        <f>'[1]Projects List'!Z5</f>
        <v>85</v>
      </c>
      <c r="AA5" s="287">
        <f>'[1]Projects List'!AA5</f>
        <v>2</v>
      </c>
      <c r="AB5" s="287">
        <f>'[1]Projects List'!AB5</f>
        <v>10</v>
      </c>
      <c r="AC5" s="286">
        <f>'[1]Projects List'!AC5</f>
        <v>0.15</v>
      </c>
      <c r="AD5" s="286">
        <f>'[1]Projects List'!AD5</f>
        <v>0.45</v>
      </c>
      <c r="AE5" s="286">
        <f>'[1]Projects List'!AE5</f>
        <v>0.4</v>
      </c>
      <c r="AF5" s="288">
        <f>'[1]Projects List'!AF5</f>
        <v>3500000</v>
      </c>
    </row>
    <row r="6" spans="1:32" x14ac:dyDescent="0.2">
      <c r="A6" t="str">
        <f>'[1]Projects List'!A6</f>
        <v>Details</v>
      </c>
      <c r="B6" t="str">
        <f>'[1]Projects List'!B6</f>
        <v>DETAILS REAL ESTATE COMPANY</v>
      </c>
      <c r="C6" s="278" t="str">
        <f>'[1]Projects List'!C6</f>
        <v>REF.02.387</v>
      </c>
      <c r="D6" s="285">
        <f>'[1]Projects List'!D6</f>
        <v>45635</v>
      </c>
      <c r="E6" s="278">
        <f>'[1]Projects List'!E6</f>
        <v>38881.199999999997</v>
      </c>
      <c r="F6" s="284" t="str">
        <f>'[1]Projects List'!F6</f>
        <v>Corridors</v>
      </c>
      <c r="G6" s="284" t="str">
        <f>'[1]Projects List'!G6</f>
        <v>Mixed-Use</v>
      </c>
      <c r="H6" s="176">
        <f>'[1]Projects List'!H6</f>
        <v>0</v>
      </c>
      <c r="I6" s="285">
        <f>'[1]Projects List'!I6</f>
        <v>45649</v>
      </c>
      <c r="J6" s="285">
        <f>'[1]Projects List'!J6</f>
        <v>45922</v>
      </c>
      <c r="K6" s="337">
        <f>'[1]Projects List'!K6</f>
        <v>0</v>
      </c>
      <c r="L6" s="286">
        <f>'[1]Projects List'!L6</f>
        <v>0.25</v>
      </c>
      <c r="M6" s="285">
        <f>'[1]Projects List'!M6</f>
        <v>45649</v>
      </c>
      <c r="N6" s="287">
        <f>'[1]Projects List'!N6</f>
        <v>15</v>
      </c>
      <c r="O6" s="287">
        <f>'[1]Projects List'!O6</f>
        <v>0</v>
      </c>
      <c r="P6" s="287">
        <f>'[1]Projects List'!P6</f>
        <v>0</v>
      </c>
      <c r="Q6" s="287" t="str">
        <f>'[1]Projects List'!Q6</f>
        <v>Riyadh Almaghrabi</v>
      </c>
      <c r="R6" s="286">
        <f>'[1]Projects List'!R6</f>
        <v>0.3</v>
      </c>
      <c r="S6" s="181">
        <f>'[1]Projects List'!S6</f>
        <v>45677</v>
      </c>
      <c r="T6" s="287">
        <f>'[1]Projects List'!T6</f>
        <v>70</v>
      </c>
      <c r="U6" s="287">
        <f>'[1]Projects List'!U6</f>
        <v>2</v>
      </c>
      <c r="V6" s="287">
        <f>'[1]Projects List'!V6</f>
        <v>10</v>
      </c>
      <c r="W6" s="287">
        <f>'[1]Projects List'!W6</f>
        <v>0</v>
      </c>
      <c r="X6" s="286">
        <f>'[1]Projects List'!X6</f>
        <v>0</v>
      </c>
      <c r="Y6" s="181">
        <f>'[1]Projects List'!Y6</f>
        <v>45806</v>
      </c>
      <c r="Z6" s="287">
        <f>'[1]Projects List'!Z6</f>
        <v>60</v>
      </c>
      <c r="AA6" s="287">
        <f>'[1]Projects List'!AA6</f>
        <v>2</v>
      </c>
      <c r="AB6" s="287">
        <f>'[1]Projects List'!AB6</f>
        <v>10</v>
      </c>
      <c r="AC6" s="286">
        <f>'[1]Projects List'!AC6</f>
        <v>0.15</v>
      </c>
      <c r="AD6" s="286">
        <f>'[1]Projects List'!AD6</f>
        <v>0.45</v>
      </c>
      <c r="AE6" s="286">
        <f>'[1]Projects List'!AE6</f>
        <v>0.4</v>
      </c>
      <c r="AF6" s="288">
        <f>'[1]Projects List'!AF6</f>
        <v>1500000</v>
      </c>
    </row>
    <row r="7" spans="1:32" x14ac:dyDescent="0.2">
      <c r="A7" t="str">
        <f>'[1]Projects List'!A7</f>
        <v>Jevan Tower</v>
      </c>
      <c r="B7" t="str">
        <f>'[1]Projects List'!B7</f>
        <v>MR. BANDAR BIN MOHAMMED AL MUSIRYIE</v>
      </c>
      <c r="C7" s="278" t="str">
        <f>'[1]Projects List'!C7</f>
        <v>REF.02.366</v>
      </c>
      <c r="D7" s="285">
        <f>'[1]Projects List'!D7</f>
        <v>45517</v>
      </c>
      <c r="E7" s="278">
        <f>'[1]Projects List'!E7</f>
        <v>24743.599999999999</v>
      </c>
      <c r="F7" s="284" t="str">
        <f>'[1]Projects List'!F7</f>
        <v>TOD</v>
      </c>
      <c r="G7" s="284" t="str">
        <f>'[1]Projects List'!G7</f>
        <v>Residential</v>
      </c>
      <c r="H7" s="176">
        <f>'[1]Projects List'!H7</f>
        <v>0</v>
      </c>
      <c r="I7" s="285">
        <f>'[1]Projects List'!I7</f>
        <v>45531</v>
      </c>
      <c r="J7" s="285">
        <f>'[1]Projects List'!J7</f>
        <v>45802</v>
      </c>
      <c r="K7" s="337">
        <f>'[1]Projects List'!K7</f>
        <v>0</v>
      </c>
      <c r="L7" s="286">
        <f>'[1]Projects List'!L7</f>
        <v>0.25</v>
      </c>
      <c r="M7" s="285">
        <f>'[1]Projects List'!M7</f>
        <v>45531</v>
      </c>
      <c r="N7" s="287">
        <f>'[1]Projects List'!N7</f>
        <v>15</v>
      </c>
      <c r="O7" s="287">
        <f>'[1]Projects List'!O7</f>
        <v>0</v>
      </c>
      <c r="P7" s="287">
        <f>'[1]Projects List'!P7</f>
        <v>0</v>
      </c>
      <c r="Q7" s="287" t="str">
        <f>'[1]Projects List'!Q7</f>
        <v>Ghadeer AlAmoudi</v>
      </c>
      <c r="R7" s="286">
        <f>'[1]Projects List'!R7</f>
        <v>0</v>
      </c>
      <c r="S7" s="181">
        <f>'[1]Projects List'!S7</f>
        <v>45559</v>
      </c>
      <c r="T7" s="287">
        <f>'[1]Projects List'!T7</f>
        <v>70</v>
      </c>
      <c r="U7" s="287">
        <f>'[1]Projects List'!U7</f>
        <v>2</v>
      </c>
      <c r="V7" s="287">
        <f>'[1]Projects List'!V7</f>
        <v>10</v>
      </c>
      <c r="W7" s="287">
        <f>'[1]Projects List'!W7</f>
        <v>0</v>
      </c>
      <c r="X7" s="286">
        <f>'[1]Projects List'!X7</f>
        <v>1</v>
      </c>
      <c r="Y7" s="181">
        <f>'[1]Projects List'!Y7</f>
        <v>45685</v>
      </c>
      <c r="Z7" s="287">
        <f>'[1]Projects List'!Z7</f>
        <v>60</v>
      </c>
      <c r="AA7" s="287">
        <f>'[1]Projects List'!AA7</f>
        <v>2</v>
      </c>
      <c r="AB7" s="287">
        <f>'[1]Projects List'!AB7</f>
        <v>10</v>
      </c>
      <c r="AC7" s="286">
        <f>'[1]Projects List'!AC7</f>
        <v>0.15</v>
      </c>
      <c r="AD7" s="286">
        <f>'[1]Projects List'!AD7</f>
        <v>0.45</v>
      </c>
      <c r="AE7" s="286">
        <f>'[1]Projects List'!AE7</f>
        <v>0.4</v>
      </c>
      <c r="AF7" s="288">
        <f>'[1]Projects List'!AF7</f>
        <v>1500000</v>
      </c>
    </row>
    <row r="8" spans="1:32" x14ac:dyDescent="0.2">
      <c r="A8" t="str">
        <f>'[1]Projects List'!A8</f>
        <v>Al Hamra Mixed Use TOD Project</v>
      </c>
      <c r="B8" t="str">
        <f>'[1]Projects List'!B8</f>
        <v>Rabwa Al Omran Contracting Company</v>
      </c>
      <c r="C8" s="278" t="str">
        <f>'[1]Projects List'!C8</f>
        <v>REF.02.406</v>
      </c>
      <c r="D8" s="285">
        <f>'[1]Projects List'!D8</f>
        <v>45806</v>
      </c>
      <c r="E8" s="278">
        <f>'[1]Projects List'!E8</f>
        <v>29292</v>
      </c>
      <c r="F8" s="284" t="str">
        <f>'[1]Projects List'!F8</f>
        <v>TOD</v>
      </c>
      <c r="G8" s="284" t="str">
        <f>'[1]Projects List'!G8</f>
        <v>Mixed-Use</v>
      </c>
      <c r="H8" s="176">
        <f>'[1]Projects List'!H8</f>
        <v>0</v>
      </c>
      <c r="I8" s="285">
        <f>'[1]Projects List'!I8</f>
        <v>45824</v>
      </c>
      <c r="J8" s="285">
        <f>'[1]Projects List'!J8</f>
        <v>46092</v>
      </c>
      <c r="K8" s="337">
        <f>'[1]Projects List'!K8</f>
        <v>0</v>
      </c>
      <c r="L8" s="286">
        <f>'[1]Projects List'!L8</f>
        <v>0.25</v>
      </c>
      <c r="M8" s="285">
        <f>'[1]Projects List'!M8</f>
        <v>45824</v>
      </c>
      <c r="N8" s="287">
        <f>'[1]Projects List'!N8</f>
        <v>15</v>
      </c>
      <c r="O8" s="287">
        <f>'[1]Projects List'!O8</f>
        <v>0</v>
      </c>
      <c r="P8" s="287">
        <f>'[1]Projects List'!P8</f>
        <v>0</v>
      </c>
      <c r="Q8" s="287" t="str">
        <f>'[1]Projects List'!Q8</f>
        <v>Riyadh Almaghrabi</v>
      </c>
      <c r="R8" s="286">
        <f>'[1]Projects List'!R8</f>
        <v>0.3</v>
      </c>
      <c r="S8" s="181">
        <f>'[1]Projects List'!S8</f>
        <v>45852</v>
      </c>
      <c r="T8" s="287">
        <f>'[1]Projects List'!T8</f>
        <v>70</v>
      </c>
      <c r="U8" s="287">
        <f>'[1]Projects List'!U8</f>
        <v>2</v>
      </c>
      <c r="V8" s="287">
        <f>'[1]Projects List'!V8</f>
        <v>10</v>
      </c>
      <c r="W8" s="287">
        <f>'[1]Projects List'!W8</f>
        <v>0</v>
      </c>
      <c r="X8" s="286">
        <f>'[1]Projects List'!X8</f>
        <v>0</v>
      </c>
      <c r="Y8" s="181">
        <f>'[1]Projects List'!Y8</f>
        <v>45979</v>
      </c>
      <c r="Z8" s="287">
        <f>'[1]Projects List'!Z8</f>
        <v>60</v>
      </c>
      <c r="AA8" s="287">
        <f>'[1]Projects List'!AA8</f>
        <v>2</v>
      </c>
      <c r="AB8" s="287">
        <f>'[1]Projects List'!AB8</f>
        <v>10</v>
      </c>
      <c r="AC8" s="286">
        <f>'[1]Projects List'!AC8</f>
        <v>0.15</v>
      </c>
      <c r="AD8" s="286">
        <f>'[1]Projects List'!AD8</f>
        <v>0.45</v>
      </c>
      <c r="AE8" s="286">
        <f>'[1]Projects List'!AE8</f>
        <v>0.4</v>
      </c>
      <c r="AF8" s="288">
        <f>'[1]Projects List'!AF8</f>
        <v>1500000</v>
      </c>
    </row>
    <row r="9" spans="1:32" x14ac:dyDescent="0.2">
      <c r="A9">
        <f>'[1]Projects List'!A9</f>
        <v>0</v>
      </c>
      <c r="B9">
        <f>'[1]Projects List'!B9</f>
        <v>0</v>
      </c>
      <c r="C9" s="278">
        <f>'[1]Projects List'!C9</f>
        <v>0</v>
      </c>
      <c r="D9" s="285">
        <f>'[1]Projects List'!D9</f>
        <v>0</v>
      </c>
      <c r="E9" s="278">
        <f>'[1]Projects List'!E9</f>
        <v>0</v>
      </c>
      <c r="F9" s="284">
        <f>'[1]Projects List'!F9</f>
        <v>0</v>
      </c>
      <c r="G9" s="284">
        <f>'[1]Projects List'!G9</f>
        <v>0</v>
      </c>
      <c r="H9" s="176">
        <f>'[1]Projects List'!H9</f>
        <v>0</v>
      </c>
      <c r="I9" s="285">
        <f>'[1]Projects List'!I9</f>
        <v>0</v>
      </c>
      <c r="J9" s="285">
        <f>'[1]Projects List'!J9</f>
        <v>0</v>
      </c>
      <c r="K9" s="337">
        <f>'[1]Projects List'!K9</f>
        <v>0</v>
      </c>
      <c r="L9" s="286">
        <f>'[1]Projects List'!L9</f>
        <v>0</v>
      </c>
      <c r="M9" s="285">
        <f>'[1]Projects List'!M9</f>
        <v>0</v>
      </c>
      <c r="N9" s="287">
        <f>'[1]Projects List'!N9</f>
        <v>0</v>
      </c>
      <c r="O9" s="287">
        <f>'[1]Projects List'!O9</f>
        <v>0</v>
      </c>
      <c r="P9" s="287">
        <f>'[1]Projects List'!P9</f>
        <v>0</v>
      </c>
      <c r="Q9" s="287">
        <f>'[1]Projects List'!Q9</f>
        <v>0</v>
      </c>
      <c r="R9" s="286">
        <f>'[1]Projects List'!R9</f>
        <v>0</v>
      </c>
      <c r="S9" s="181">
        <f>'[1]Projects List'!S9</f>
        <v>0</v>
      </c>
      <c r="T9" s="287">
        <f>'[1]Projects List'!T9</f>
        <v>0</v>
      </c>
      <c r="U9" s="287">
        <f>'[1]Projects List'!U9</f>
        <v>0</v>
      </c>
      <c r="V9" s="287">
        <f>'[1]Projects List'!V9</f>
        <v>0</v>
      </c>
      <c r="W9" s="287">
        <f>'[1]Projects List'!W9</f>
        <v>0</v>
      </c>
      <c r="X9" s="286">
        <f>'[1]Projects List'!X9</f>
        <v>0</v>
      </c>
      <c r="Y9" s="181">
        <f>'[1]Projects List'!Y9</f>
        <v>0</v>
      </c>
      <c r="Z9" s="287">
        <f>'[1]Projects List'!Z9</f>
        <v>0</v>
      </c>
      <c r="AA9" s="287">
        <f>'[1]Projects List'!AA9</f>
        <v>0</v>
      </c>
      <c r="AB9" s="287">
        <f>'[1]Projects List'!AB9</f>
        <v>0</v>
      </c>
      <c r="AC9" s="286">
        <f>'[1]Projects List'!AC9</f>
        <v>0</v>
      </c>
      <c r="AD9" s="286">
        <f>'[1]Projects List'!AD9</f>
        <v>0</v>
      </c>
      <c r="AE9" s="286">
        <f>'[1]Projects List'!AE9</f>
        <v>0</v>
      </c>
      <c r="AF9" s="288">
        <f>'[1]Projects List'!AF9</f>
        <v>0</v>
      </c>
    </row>
    <row r="10" spans="1:32" x14ac:dyDescent="0.2">
      <c r="A10">
        <f>'[1]Projects List'!A10</f>
        <v>0</v>
      </c>
      <c r="B10">
        <f>'[1]Projects List'!B10</f>
        <v>0</v>
      </c>
      <c r="C10" s="278">
        <f>'[1]Projects List'!C10</f>
        <v>0</v>
      </c>
      <c r="D10" s="285">
        <f>'[1]Projects List'!D10</f>
        <v>0</v>
      </c>
      <c r="E10" s="278">
        <f>'[1]Projects List'!E10</f>
        <v>0</v>
      </c>
      <c r="F10" s="284">
        <f>'[1]Projects List'!F10</f>
        <v>0</v>
      </c>
      <c r="G10" s="284">
        <f>'[1]Projects List'!G10</f>
        <v>0</v>
      </c>
      <c r="H10" s="176">
        <f>'[1]Projects List'!H10</f>
        <v>0</v>
      </c>
      <c r="I10" s="285">
        <f>'[1]Projects List'!I10</f>
        <v>0</v>
      </c>
      <c r="J10" s="285">
        <f>'[1]Projects List'!J10</f>
        <v>0</v>
      </c>
      <c r="K10" s="337">
        <f>'[1]Projects List'!K10</f>
        <v>0</v>
      </c>
      <c r="L10" s="286">
        <f>'[1]Projects List'!L10</f>
        <v>0</v>
      </c>
      <c r="M10" s="285">
        <f>'[1]Projects List'!M10</f>
        <v>0</v>
      </c>
      <c r="N10" s="287">
        <f>'[1]Projects List'!N10</f>
        <v>0</v>
      </c>
      <c r="O10" s="287">
        <f>'[1]Projects List'!O10</f>
        <v>0</v>
      </c>
      <c r="P10" s="287">
        <f>'[1]Projects List'!P10</f>
        <v>0</v>
      </c>
      <c r="Q10" s="287">
        <f>'[1]Projects List'!Q10</f>
        <v>0</v>
      </c>
      <c r="R10" s="286">
        <f>'[1]Projects List'!R10</f>
        <v>0</v>
      </c>
      <c r="S10" s="181">
        <f>'[1]Projects List'!S10</f>
        <v>0</v>
      </c>
      <c r="T10" s="287">
        <f>'[1]Projects List'!T10</f>
        <v>0</v>
      </c>
      <c r="U10" s="287">
        <f>'[1]Projects List'!U10</f>
        <v>0</v>
      </c>
      <c r="V10" s="287">
        <f>'[1]Projects List'!V10</f>
        <v>0</v>
      </c>
      <c r="W10" s="287">
        <f>'[1]Projects List'!W10</f>
        <v>0</v>
      </c>
      <c r="X10" s="286">
        <f>'[1]Projects List'!X10</f>
        <v>0</v>
      </c>
      <c r="Y10" s="181">
        <f>'[1]Projects List'!Y10</f>
        <v>0</v>
      </c>
      <c r="Z10" s="287">
        <f>'[1]Projects List'!Z10</f>
        <v>0</v>
      </c>
      <c r="AA10" s="287">
        <f>'[1]Projects List'!AA10</f>
        <v>0</v>
      </c>
      <c r="AB10" s="287">
        <f>'[1]Projects List'!AB10</f>
        <v>0</v>
      </c>
      <c r="AC10" s="286">
        <f>'[1]Projects List'!AC10</f>
        <v>0</v>
      </c>
      <c r="AD10" s="286">
        <f>'[1]Projects List'!AD10</f>
        <v>0</v>
      </c>
      <c r="AE10" s="286">
        <f>'[1]Projects List'!AE10</f>
        <v>0</v>
      </c>
      <c r="AF10" s="288">
        <f>'[1]Projects List'!AF10</f>
        <v>0</v>
      </c>
    </row>
    <row r="11" spans="1:32" x14ac:dyDescent="0.2">
      <c r="A11">
        <f>'[1]Projects List'!A11</f>
        <v>0</v>
      </c>
      <c r="B11">
        <f>'[1]Projects List'!B11</f>
        <v>0</v>
      </c>
      <c r="C11" s="278">
        <f>'[1]Projects List'!C11</f>
        <v>0</v>
      </c>
      <c r="D11" s="285">
        <f>'[1]Projects List'!D11</f>
        <v>0</v>
      </c>
      <c r="E11" s="278">
        <f>'[1]Projects List'!E11</f>
        <v>0</v>
      </c>
      <c r="F11" s="284">
        <f>'[1]Projects List'!F11</f>
        <v>0</v>
      </c>
      <c r="G11" s="284">
        <f>'[1]Projects List'!G11</f>
        <v>0</v>
      </c>
      <c r="H11" s="176">
        <f>'[1]Projects List'!H11</f>
        <v>0</v>
      </c>
      <c r="I11" s="285">
        <f>'[1]Projects List'!I11</f>
        <v>0</v>
      </c>
      <c r="J11" s="285">
        <f>'[1]Projects List'!J11</f>
        <v>0</v>
      </c>
      <c r="K11" s="337">
        <f>'[1]Projects List'!K11</f>
        <v>0</v>
      </c>
      <c r="L11" s="286">
        <f>'[1]Projects List'!L11</f>
        <v>0</v>
      </c>
      <c r="M11" s="285">
        <f>'[1]Projects List'!M11</f>
        <v>0</v>
      </c>
      <c r="N11" s="287">
        <f>'[1]Projects List'!N11</f>
        <v>0</v>
      </c>
      <c r="O11" s="287">
        <f>'[1]Projects List'!O11</f>
        <v>0</v>
      </c>
      <c r="P11" s="287">
        <f>'[1]Projects List'!P11</f>
        <v>0</v>
      </c>
      <c r="Q11" s="287">
        <f>'[1]Projects List'!Q11</f>
        <v>0</v>
      </c>
      <c r="R11" s="286">
        <f>'[1]Projects List'!R11</f>
        <v>0</v>
      </c>
      <c r="S11" s="181">
        <f>'[1]Projects List'!S11</f>
        <v>0</v>
      </c>
      <c r="T11" s="287">
        <f>'[1]Projects List'!T11</f>
        <v>0</v>
      </c>
      <c r="U11" s="287">
        <f>'[1]Projects List'!U11</f>
        <v>0</v>
      </c>
      <c r="V11" s="287">
        <f>'[1]Projects List'!V11</f>
        <v>0</v>
      </c>
      <c r="W11" s="287">
        <f>'[1]Projects List'!W11</f>
        <v>0</v>
      </c>
      <c r="X11" s="286">
        <f>'[1]Projects List'!X11</f>
        <v>0</v>
      </c>
      <c r="Y11" s="181">
        <f>'[1]Projects List'!Y11</f>
        <v>0</v>
      </c>
      <c r="Z11" s="287">
        <f>'[1]Projects List'!Z11</f>
        <v>0</v>
      </c>
      <c r="AA11" s="287">
        <f>'[1]Projects List'!AA11</f>
        <v>0</v>
      </c>
      <c r="AB11" s="287">
        <f>'[1]Projects List'!AB11</f>
        <v>0</v>
      </c>
      <c r="AC11" s="286">
        <f>'[1]Projects List'!AC11</f>
        <v>0</v>
      </c>
      <c r="AD11" s="286">
        <f>'[1]Projects List'!AD11</f>
        <v>0</v>
      </c>
      <c r="AE11" s="286">
        <f>'[1]Projects List'!AE11</f>
        <v>0</v>
      </c>
      <c r="AF11" s="288">
        <f>'[1]Projects List'!AF11</f>
        <v>0</v>
      </c>
    </row>
    <row r="12" spans="1:32" x14ac:dyDescent="0.2">
      <c r="A12">
        <f>'[1]Projects List'!A12</f>
        <v>0</v>
      </c>
      <c r="B12">
        <f>'[1]Projects List'!B12</f>
        <v>0</v>
      </c>
      <c r="C12" s="278">
        <f>'[1]Projects List'!C12</f>
        <v>0</v>
      </c>
      <c r="D12" s="285">
        <f>'[1]Projects List'!D12</f>
        <v>0</v>
      </c>
      <c r="E12" s="278">
        <f>'[1]Projects List'!E12</f>
        <v>0</v>
      </c>
      <c r="F12" s="284">
        <f>'[1]Projects List'!F12</f>
        <v>0</v>
      </c>
      <c r="G12" s="284">
        <f>'[1]Projects List'!G12</f>
        <v>0</v>
      </c>
      <c r="H12" s="176">
        <f>'[1]Projects List'!H12</f>
        <v>0</v>
      </c>
      <c r="I12" s="285">
        <f>'[1]Projects List'!I12</f>
        <v>0</v>
      </c>
      <c r="J12" s="285">
        <f>'[1]Projects List'!J12</f>
        <v>0</v>
      </c>
      <c r="K12" s="337">
        <f>'[1]Projects List'!K12</f>
        <v>0</v>
      </c>
      <c r="L12" s="286">
        <f>'[1]Projects List'!L12</f>
        <v>0</v>
      </c>
      <c r="M12" s="285">
        <f>'[1]Projects List'!M12</f>
        <v>0</v>
      </c>
      <c r="N12" s="287">
        <f>'[1]Projects List'!N12</f>
        <v>0</v>
      </c>
      <c r="O12" s="287">
        <f>'[1]Projects List'!O12</f>
        <v>0</v>
      </c>
      <c r="P12" s="287">
        <f>'[1]Projects List'!P12</f>
        <v>0</v>
      </c>
      <c r="Q12" s="287">
        <f>'[1]Projects List'!Q12</f>
        <v>0</v>
      </c>
      <c r="R12" s="286">
        <f>'[1]Projects List'!R12</f>
        <v>0</v>
      </c>
      <c r="S12" s="181">
        <f>'[1]Projects List'!S12</f>
        <v>0</v>
      </c>
      <c r="T12" s="287">
        <f>'[1]Projects List'!T12</f>
        <v>0</v>
      </c>
      <c r="U12" s="287">
        <f>'[1]Projects List'!U12</f>
        <v>0</v>
      </c>
      <c r="V12" s="287">
        <f>'[1]Projects List'!V12</f>
        <v>0</v>
      </c>
      <c r="W12" s="287">
        <f>'[1]Projects List'!W12</f>
        <v>0</v>
      </c>
      <c r="X12" s="286">
        <f>'[1]Projects List'!X12</f>
        <v>0</v>
      </c>
      <c r="Y12" s="181">
        <f>'[1]Projects List'!Y12</f>
        <v>0</v>
      </c>
      <c r="Z12" s="287">
        <f>'[1]Projects List'!Z12</f>
        <v>0</v>
      </c>
      <c r="AA12" s="287">
        <f>'[1]Projects List'!AA12</f>
        <v>0</v>
      </c>
      <c r="AB12" s="287">
        <f>'[1]Projects List'!AB12</f>
        <v>0</v>
      </c>
      <c r="AC12" s="286">
        <f>'[1]Projects List'!AC12</f>
        <v>0</v>
      </c>
      <c r="AD12" s="286">
        <f>'[1]Projects List'!AD12</f>
        <v>0</v>
      </c>
      <c r="AE12" s="286">
        <f>'[1]Projects List'!AE12</f>
        <v>0</v>
      </c>
      <c r="AF12" s="288">
        <f>'[1]Projects List'!AF12</f>
        <v>0</v>
      </c>
    </row>
    <row r="13" spans="1:32" x14ac:dyDescent="0.2">
      <c r="A13">
        <f>'[1]Projects List'!A13</f>
        <v>0</v>
      </c>
      <c r="B13">
        <f>'[1]Projects List'!B13</f>
        <v>0</v>
      </c>
      <c r="C13" s="278">
        <f>'[1]Projects List'!C13</f>
        <v>0</v>
      </c>
      <c r="D13" s="285">
        <f>'[1]Projects List'!D13</f>
        <v>0</v>
      </c>
      <c r="E13" s="278">
        <f>'[1]Projects List'!E13</f>
        <v>0</v>
      </c>
      <c r="F13" s="284">
        <f>'[1]Projects List'!F13</f>
        <v>0</v>
      </c>
      <c r="G13" s="284">
        <f>'[1]Projects List'!G13</f>
        <v>0</v>
      </c>
      <c r="H13" s="176">
        <f>'[1]Projects List'!H13</f>
        <v>0</v>
      </c>
      <c r="I13" s="285">
        <f>'[1]Projects List'!I13</f>
        <v>0</v>
      </c>
      <c r="J13" s="285">
        <f>'[1]Projects List'!J13</f>
        <v>0</v>
      </c>
      <c r="K13" s="337">
        <f>'[1]Projects List'!K13</f>
        <v>0</v>
      </c>
      <c r="L13" s="286">
        <f>'[1]Projects List'!L13</f>
        <v>0</v>
      </c>
      <c r="M13" s="285">
        <f>'[1]Projects List'!M13</f>
        <v>0</v>
      </c>
      <c r="N13" s="287">
        <f>'[1]Projects List'!N13</f>
        <v>0</v>
      </c>
      <c r="O13" s="287">
        <f>'[1]Projects List'!O13</f>
        <v>0</v>
      </c>
      <c r="P13" s="287">
        <f>'[1]Projects List'!P13</f>
        <v>0</v>
      </c>
      <c r="Q13" s="287">
        <f>'[1]Projects List'!Q13</f>
        <v>0</v>
      </c>
      <c r="R13" s="286">
        <f>'[1]Projects List'!R13</f>
        <v>0</v>
      </c>
      <c r="S13" s="181">
        <f>'[1]Projects List'!S13</f>
        <v>0</v>
      </c>
      <c r="T13" s="287">
        <f>'[1]Projects List'!T13</f>
        <v>0</v>
      </c>
      <c r="U13" s="287">
        <f>'[1]Projects List'!U13</f>
        <v>0</v>
      </c>
      <c r="V13" s="287">
        <f>'[1]Projects List'!V13</f>
        <v>0</v>
      </c>
      <c r="W13" s="287">
        <f>'[1]Projects List'!W13</f>
        <v>0</v>
      </c>
      <c r="X13" s="286">
        <f>'[1]Projects List'!X13</f>
        <v>0</v>
      </c>
      <c r="Y13" s="181">
        <f>'[1]Projects List'!Y13</f>
        <v>0</v>
      </c>
      <c r="Z13" s="287">
        <f>'[1]Projects List'!Z13</f>
        <v>0</v>
      </c>
      <c r="AA13" s="287">
        <f>'[1]Projects List'!AA13</f>
        <v>0</v>
      </c>
      <c r="AB13" s="287">
        <f>'[1]Projects List'!AB13</f>
        <v>0</v>
      </c>
      <c r="AC13" s="286">
        <f>'[1]Projects List'!AC13</f>
        <v>0</v>
      </c>
      <c r="AD13" s="286">
        <f>'[1]Projects List'!AD13</f>
        <v>0</v>
      </c>
      <c r="AE13" s="286">
        <f>'[1]Projects List'!AE13</f>
        <v>0</v>
      </c>
      <c r="AF13" s="288">
        <f>'[1]Projects List'!AF13</f>
        <v>0</v>
      </c>
    </row>
    <row r="14" spans="1:32" x14ac:dyDescent="0.2">
      <c r="A14">
        <f>'[1]Projects List'!A14</f>
        <v>0</v>
      </c>
      <c r="B14">
        <f>'[1]Projects List'!B14</f>
        <v>0</v>
      </c>
      <c r="C14" s="278">
        <f>'[1]Projects List'!C14</f>
        <v>0</v>
      </c>
      <c r="D14" s="285">
        <f>'[1]Projects List'!D14</f>
        <v>0</v>
      </c>
      <c r="E14" s="278">
        <f>'[1]Projects List'!E14</f>
        <v>0</v>
      </c>
      <c r="F14" s="284">
        <f>'[1]Projects List'!F14</f>
        <v>0</v>
      </c>
      <c r="G14" s="284">
        <f>'[1]Projects List'!G14</f>
        <v>0</v>
      </c>
      <c r="H14" s="176">
        <f>'[1]Projects List'!H14</f>
        <v>0</v>
      </c>
      <c r="I14" s="285">
        <f>'[1]Projects List'!I14</f>
        <v>0</v>
      </c>
      <c r="J14" s="285">
        <f>'[1]Projects List'!J14</f>
        <v>0</v>
      </c>
      <c r="K14" s="337">
        <f>'[1]Projects List'!K14</f>
        <v>0</v>
      </c>
      <c r="L14" s="286">
        <f>'[1]Projects List'!L14</f>
        <v>0</v>
      </c>
      <c r="M14" s="285">
        <f>'[1]Projects List'!M14</f>
        <v>0</v>
      </c>
      <c r="N14" s="287">
        <f>'[1]Projects List'!N14</f>
        <v>0</v>
      </c>
      <c r="O14" s="287">
        <f>'[1]Projects List'!O14</f>
        <v>0</v>
      </c>
      <c r="P14" s="287">
        <f>'[1]Projects List'!P14</f>
        <v>0</v>
      </c>
      <c r="Q14" s="287">
        <f>'[1]Projects List'!Q14</f>
        <v>0</v>
      </c>
      <c r="R14" s="286">
        <f>'[1]Projects List'!R14</f>
        <v>0</v>
      </c>
      <c r="S14" s="181">
        <f>'[1]Projects List'!S14</f>
        <v>0</v>
      </c>
      <c r="T14" s="287">
        <f>'[1]Projects List'!T14</f>
        <v>0</v>
      </c>
      <c r="U14" s="287">
        <f>'[1]Projects List'!U14</f>
        <v>0</v>
      </c>
      <c r="V14" s="287">
        <f>'[1]Projects List'!V14</f>
        <v>0</v>
      </c>
      <c r="W14" s="287">
        <f>'[1]Projects List'!W14</f>
        <v>0</v>
      </c>
      <c r="X14" s="286">
        <f>'[1]Projects List'!X14</f>
        <v>0</v>
      </c>
      <c r="Y14" s="181">
        <f>'[1]Projects List'!Y14</f>
        <v>0</v>
      </c>
      <c r="Z14" s="287">
        <f>'[1]Projects List'!Z14</f>
        <v>0</v>
      </c>
      <c r="AA14" s="287">
        <f>'[1]Projects List'!AA14</f>
        <v>0</v>
      </c>
      <c r="AB14" s="287">
        <f>'[1]Projects List'!AB14</f>
        <v>0</v>
      </c>
      <c r="AC14" s="286">
        <f>'[1]Projects List'!AC14</f>
        <v>0</v>
      </c>
      <c r="AD14" s="286">
        <f>'[1]Projects List'!AD14</f>
        <v>0</v>
      </c>
      <c r="AE14" s="286">
        <f>'[1]Projects List'!AE14</f>
        <v>0</v>
      </c>
      <c r="AF14" s="288">
        <f>'[1]Projects List'!AF14</f>
        <v>0</v>
      </c>
    </row>
    <row r="15" spans="1:32" x14ac:dyDescent="0.2">
      <c r="A15">
        <f>'[1]Projects List'!A15</f>
        <v>0</v>
      </c>
      <c r="B15">
        <f>'[1]Projects List'!B15</f>
        <v>0</v>
      </c>
      <c r="C15" s="278">
        <f>'[1]Projects List'!C15</f>
        <v>0</v>
      </c>
      <c r="D15" s="285">
        <f>'[1]Projects List'!D15</f>
        <v>0</v>
      </c>
      <c r="E15" s="278">
        <f>'[1]Projects List'!E15</f>
        <v>0</v>
      </c>
      <c r="F15" s="284">
        <f>'[1]Projects List'!F15</f>
        <v>0</v>
      </c>
      <c r="G15" s="284">
        <f>'[1]Projects List'!G15</f>
        <v>0</v>
      </c>
      <c r="H15" s="176">
        <f>'[1]Projects List'!H15</f>
        <v>0</v>
      </c>
      <c r="I15" s="285">
        <f>'[1]Projects List'!I15</f>
        <v>0</v>
      </c>
      <c r="J15" s="285">
        <f>'[1]Projects List'!J15</f>
        <v>0</v>
      </c>
      <c r="K15" s="337">
        <f>'[1]Projects List'!K15</f>
        <v>0</v>
      </c>
      <c r="L15" s="286">
        <f>'[1]Projects List'!L15</f>
        <v>0</v>
      </c>
      <c r="M15" s="285">
        <f>'[1]Projects List'!M15</f>
        <v>0</v>
      </c>
      <c r="N15" s="287">
        <f>'[1]Projects List'!N15</f>
        <v>0</v>
      </c>
      <c r="O15" s="287">
        <f>'[1]Projects List'!O15</f>
        <v>0</v>
      </c>
      <c r="P15" s="287">
        <f>'[1]Projects List'!P15</f>
        <v>0</v>
      </c>
      <c r="Q15" s="287">
        <f>'[1]Projects List'!Q15</f>
        <v>0</v>
      </c>
      <c r="R15" s="286">
        <f>'[1]Projects List'!R15</f>
        <v>0</v>
      </c>
      <c r="S15" s="181">
        <f>'[1]Projects List'!S15</f>
        <v>0</v>
      </c>
      <c r="T15" s="287">
        <f>'[1]Projects List'!T15</f>
        <v>0</v>
      </c>
      <c r="U15" s="287">
        <f>'[1]Projects List'!U15</f>
        <v>0</v>
      </c>
      <c r="V15" s="287">
        <f>'[1]Projects List'!V15</f>
        <v>0</v>
      </c>
      <c r="W15" s="287">
        <f>'[1]Projects List'!W15</f>
        <v>0</v>
      </c>
      <c r="X15" s="286">
        <f>'[1]Projects List'!X15</f>
        <v>0</v>
      </c>
      <c r="Y15" s="181">
        <f>'[1]Projects List'!Y15</f>
        <v>0</v>
      </c>
      <c r="Z15" s="287">
        <f>'[1]Projects List'!Z15</f>
        <v>0</v>
      </c>
      <c r="AA15" s="287">
        <f>'[1]Projects List'!AA15</f>
        <v>0</v>
      </c>
      <c r="AB15" s="287">
        <f>'[1]Projects List'!AB15</f>
        <v>0</v>
      </c>
      <c r="AC15" s="286">
        <f>'[1]Projects List'!AC15</f>
        <v>0</v>
      </c>
      <c r="AD15" s="286">
        <f>'[1]Projects List'!AD15</f>
        <v>0</v>
      </c>
      <c r="AE15" s="286">
        <f>'[1]Projects List'!AE15</f>
        <v>0</v>
      </c>
      <c r="AF15" s="288">
        <f>'[1]Projects List'!AF15</f>
        <v>0</v>
      </c>
    </row>
    <row r="16" spans="1:32" x14ac:dyDescent="0.2">
      <c r="A16">
        <f>'[1]Projects List'!A16</f>
        <v>0</v>
      </c>
      <c r="B16">
        <f>'[1]Projects List'!B16</f>
        <v>0</v>
      </c>
      <c r="C16" s="278">
        <f>'[1]Projects List'!C16</f>
        <v>0</v>
      </c>
      <c r="D16" s="285">
        <f>'[1]Projects List'!D16</f>
        <v>0</v>
      </c>
      <c r="E16" s="278">
        <f>'[1]Projects List'!E16</f>
        <v>0</v>
      </c>
      <c r="F16" s="284">
        <f>'[1]Projects List'!F16</f>
        <v>0</v>
      </c>
      <c r="G16" s="284">
        <f>'[1]Projects List'!G16</f>
        <v>0</v>
      </c>
      <c r="H16" s="176">
        <f>'[1]Projects List'!H16</f>
        <v>0</v>
      </c>
      <c r="I16" s="285">
        <f>'[1]Projects List'!I16</f>
        <v>0</v>
      </c>
      <c r="J16" s="285">
        <f>'[1]Projects List'!J16</f>
        <v>0</v>
      </c>
      <c r="K16" s="337">
        <f>'[1]Projects List'!K16</f>
        <v>0</v>
      </c>
      <c r="L16" s="286">
        <f>'[1]Projects List'!L16</f>
        <v>0</v>
      </c>
      <c r="M16" s="285">
        <f>'[1]Projects List'!M16</f>
        <v>0</v>
      </c>
      <c r="N16" s="287">
        <f>'[1]Projects List'!N16</f>
        <v>0</v>
      </c>
      <c r="O16" s="287">
        <f>'[1]Projects List'!O16</f>
        <v>0</v>
      </c>
      <c r="P16" s="287">
        <f>'[1]Projects List'!P16</f>
        <v>0</v>
      </c>
      <c r="Q16" s="287">
        <f>'[1]Projects List'!Q16</f>
        <v>0</v>
      </c>
      <c r="R16" s="286">
        <f>'[1]Projects List'!R16</f>
        <v>0</v>
      </c>
      <c r="S16" s="181">
        <f>'[1]Projects List'!S16</f>
        <v>0</v>
      </c>
      <c r="T16" s="287">
        <f>'[1]Projects List'!T16</f>
        <v>0</v>
      </c>
      <c r="U16" s="287">
        <f>'[1]Projects List'!U16</f>
        <v>0</v>
      </c>
      <c r="V16" s="287">
        <f>'[1]Projects List'!V16</f>
        <v>0</v>
      </c>
      <c r="W16" s="287">
        <f>'[1]Projects List'!W16</f>
        <v>0</v>
      </c>
      <c r="X16" s="286">
        <f>'[1]Projects List'!X16</f>
        <v>0</v>
      </c>
      <c r="Y16" s="181">
        <f>'[1]Projects List'!Y16</f>
        <v>0</v>
      </c>
      <c r="Z16" s="287">
        <f>'[1]Projects List'!Z16</f>
        <v>0</v>
      </c>
      <c r="AA16" s="287">
        <f>'[1]Projects List'!AA16</f>
        <v>0</v>
      </c>
      <c r="AB16" s="287">
        <f>'[1]Projects List'!AB16</f>
        <v>0</v>
      </c>
      <c r="AC16" s="286">
        <f>'[1]Projects List'!AC16</f>
        <v>0</v>
      </c>
      <c r="AD16" s="286">
        <f>'[1]Projects List'!AD16</f>
        <v>0</v>
      </c>
      <c r="AE16" s="286">
        <f>'[1]Projects List'!AE16</f>
        <v>0</v>
      </c>
      <c r="AF16" s="288">
        <f>'[1]Projects List'!AF16</f>
        <v>0</v>
      </c>
    </row>
    <row r="17" spans="1:32" x14ac:dyDescent="0.2">
      <c r="A17">
        <f>'[1]Projects List'!A17</f>
        <v>0</v>
      </c>
      <c r="B17">
        <f>'[1]Projects List'!B17</f>
        <v>0</v>
      </c>
      <c r="C17" s="278">
        <f>'[1]Projects List'!C17</f>
        <v>0</v>
      </c>
      <c r="D17" s="285">
        <f>'[1]Projects List'!D17</f>
        <v>0</v>
      </c>
      <c r="E17" s="278">
        <f>'[1]Projects List'!E17</f>
        <v>0</v>
      </c>
      <c r="F17" s="284">
        <f>'[1]Projects List'!F17</f>
        <v>0</v>
      </c>
      <c r="G17" s="284">
        <f>'[1]Projects List'!G17</f>
        <v>0</v>
      </c>
      <c r="H17" s="176">
        <f>'[1]Projects List'!H17</f>
        <v>0</v>
      </c>
      <c r="I17" s="285">
        <f>'[1]Projects List'!I17</f>
        <v>0</v>
      </c>
      <c r="J17" s="285">
        <f>'[1]Projects List'!J17</f>
        <v>0</v>
      </c>
      <c r="K17" s="337">
        <f>'[1]Projects List'!K17</f>
        <v>0</v>
      </c>
      <c r="L17" s="286">
        <f>'[1]Projects List'!L17</f>
        <v>0</v>
      </c>
      <c r="M17" s="285">
        <f>'[1]Projects List'!M17</f>
        <v>0</v>
      </c>
      <c r="N17" s="287">
        <f>'[1]Projects List'!N17</f>
        <v>0</v>
      </c>
      <c r="O17" s="287">
        <f>'[1]Projects List'!O17</f>
        <v>0</v>
      </c>
      <c r="P17" s="287">
        <f>'[1]Projects List'!P17</f>
        <v>0</v>
      </c>
      <c r="Q17" s="287">
        <f>'[1]Projects List'!Q17</f>
        <v>0</v>
      </c>
      <c r="R17" s="286">
        <f>'[1]Projects List'!R17</f>
        <v>0</v>
      </c>
      <c r="S17" s="181">
        <f>'[1]Projects List'!S17</f>
        <v>0</v>
      </c>
      <c r="T17" s="287">
        <f>'[1]Projects List'!T17</f>
        <v>0</v>
      </c>
      <c r="U17" s="287">
        <f>'[1]Projects List'!U17</f>
        <v>0</v>
      </c>
      <c r="V17" s="287">
        <f>'[1]Projects List'!V17</f>
        <v>0</v>
      </c>
      <c r="W17" s="287">
        <f>'[1]Projects List'!W17</f>
        <v>0</v>
      </c>
      <c r="X17" s="286">
        <f>'[1]Projects List'!X17</f>
        <v>0</v>
      </c>
      <c r="Y17" s="181">
        <f>'[1]Projects List'!Y17</f>
        <v>0</v>
      </c>
      <c r="Z17" s="287">
        <f>'[1]Projects List'!Z17</f>
        <v>0</v>
      </c>
      <c r="AA17" s="287">
        <f>'[1]Projects List'!AA17</f>
        <v>0</v>
      </c>
      <c r="AB17" s="287">
        <f>'[1]Projects List'!AB17</f>
        <v>0</v>
      </c>
      <c r="AC17" s="286">
        <f>'[1]Projects List'!AC17</f>
        <v>0</v>
      </c>
      <c r="AD17" s="286">
        <f>'[1]Projects List'!AD17</f>
        <v>0</v>
      </c>
      <c r="AE17" s="286">
        <f>'[1]Projects List'!AE17</f>
        <v>0</v>
      </c>
      <c r="AF17" s="288">
        <f>'[1]Projects List'!AF17</f>
        <v>0</v>
      </c>
    </row>
    <row r="18" spans="1:32" x14ac:dyDescent="0.2">
      <c r="A18">
        <f>'[1]Projects List'!A18</f>
        <v>0</v>
      </c>
      <c r="B18">
        <f>'[1]Projects List'!B18</f>
        <v>0</v>
      </c>
      <c r="C18" s="278">
        <f>'[1]Projects List'!C18</f>
        <v>0</v>
      </c>
      <c r="D18" s="285">
        <f>'[1]Projects List'!D18</f>
        <v>0</v>
      </c>
      <c r="E18" s="278">
        <f>'[1]Projects List'!E18</f>
        <v>0</v>
      </c>
      <c r="F18" s="284">
        <f>'[1]Projects List'!F18</f>
        <v>0</v>
      </c>
      <c r="G18" s="284">
        <f>'[1]Projects List'!G18</f>
        <v>0</v>
      </c>
      <c r="H18" s="176">
        <f>'[1]Projects List'!H18</f>
        <v>0</v>
      </c>
      <c r="I18" s="285">
        <f>'[1]Projects List'!I18</f>
        <v>0</v>
      </c>
      <c r="J18" s="285">
        <f>'[1]Projects List'!J18</f>
        <v>0</v>
      </c>
      <c r="K18" s="337">
        <f>'[1]Projects List'!K18</f>
        <v>0</v>
      </c>
      <c r="L18" s="286">
        <f>'[1]Projects List'!L18</f>
        <v>0</v>
      </c>
      <c r="M18" s="285">
        <f>'[1]Projects List'!M18</f>
        <v>0</v>
      </c>
      <c r="N18" s="287">
        <f>'[1]Projects List'!N18</f>
        <v>0</v>
      </c>
      <c r="O18" s="287">
        <f>'[1]Projects List'!O18</f>
        <v>0</v>
      </c>
      <c r="P18" s="287">
        <f>'[1]Projects List'!P18</f>
        <v>0</v>
      </c>
      <c r="Q18" s="287">
        <f>'[1]Projects List'!Q18</f>
        <v>0</v>
      </c>
      <c r="R18" s="286">
        <f>'[1]Projects List'!R18</f>
        <v>0</v>
      </c>
      <c r="S18" s="181">
        <f>'[1]Projects List'!S18</f>
        <v>0</v>
      </c>
      <c r="T18" s="287">
        <f>'[1]Projects List'!T18</f>
        <v>0</v>
      </c>
      <c r="U18" s="287">
        <f>'[1]Projects List'!U18</f>
        <v>0</v>
      </c>
      <c r="V18" s="287">
        <f>'[1]Projects List'!V18</f>
        <v>0</v>
      </c>
      <c r="W18" s="287">
        <f>'[1]Projects List'!W18</f>
        <v>0</v>
      </c>
      <c r="X18" s="286">
        <f>'[1]Projects List'!X18</f>
        <v>0</v>
      </c>
      <c r="Y18" s="181">
        <f>'[1]Projects List'!Y18</f>
        <v>0</v>
      </c>
      <c r="Z18" s="287">
        <f>'[1]Projects List'!Z18</f>
        <v>0</v>
      </c>
      <c r="AA18" s="287">
        <f>'[1]Projects List'!AA18</f>
        <v>0</v>
      </c>
      <c r="AB18" s="287">
        <f>'[1]Projects List'!AB18</f>
        <v>0</v>
      </c>
      <c r="AC18" s="286">
        <f>'[1]Projects List'!AC18</f>
        <v>0</v>
      </c>
      <c r="AD18" s="286">
        <f>'[1]Projects List'!AD18</f>
        <v>0</v>
      </c>
      <c r="AE18" s="286">
        <f>'[1]Projects List'!AE18</f>
        <v>0</v>
      </c>
      <c r="AF18" s="288">
        <f>'[1]Projects List'!AF18</f>
        <v>0</v>
      </c>
    </row>
    <row r="19" spans="1:32" x14ac:dyDescent="0.2">
      <c r="A19">
        <f>'[1]Projects List'!A19</f>
        <v>0</v>
      </c>
      <c r="B19">
        <f>'[1]Projects List'!B19</f>
        <v>0</v>
      </c>
      <c r="C19" s="278">
        <f>'[1]Projects List'!C19</f>
        <v>0</v>
      </c>
      <c r="D19" s="285">
        <f>'[1]Projects List'!D19</f>
        <v>0</v>
      </c>
      <c r="E19" s="278">
        <f>'[1]Projects List'!E19</f>
        <v>0</v>
      </c>
      <c r="F19" s="284">
        <f>'[1]Projects List'!F19</f>
        <v>0</v>
      </c>
      <c r="G19" s="284">
        <f>'[1]Projects List'!G19</f>
        <v>0</v>
      </c>
      <c r="H19" s="176">
        <f>'[1]Projects List'!H19</f>
        <v>0</v>
      </c>
      <c r="I19" s="285">
        <f>'[1]Projects List'!I19</f>
        <v>0</v>
      </c>
      <c r="J19" s="285">
        <f>'[1]Projects List'!J19</f>
        <v>0</v>
      </c>
      <c r="K19" s="337">
        <f>'[1]Projects List'!K19</f>
        <v>0</v>
      </c>
      <c r="L19" s="286">
        <f>'[1]Projects List'!L19</f>
        <v>0</v>
      </c>
      <c r="M19" s="285">
        <f>'[1]Projects List'!M19</f>
        <v>0</v>
      </c>
      <c r="N19" s="287">
        <f>'[1]Projects List'!N19</f>
        <v>0</v>
      </c>
      <c r="O19" s="287">
        <f>'[1]Projects List'!O19</f>
        <v>0</v>
      </c>
      <c r="P19" s="287">
        <f>'[1]Projects List'!P19</f>
        <v>0</v>
      </c>
      <c r="Q19" s="287">
        <f>'[1]Projects List'!Q19</f>
        <v>0</v>
      </c>
      <c r="R19" s="286">
        <f>'[1]Projects List'!R19</f>
        <v>0</v>
      </c>
      <c r="S19" s="181">
        <f>'[1]Projects List'!S19</f>
        <v>0</v>
      </c>
      <c r="T19" s="287">
        <f>'[1]Projects List'!T19</f>
        <v>0</v>
      </c>
      <c r="U19" s="287">
        <f>'[1]Projects List'!U19</f>
        <v>0</v>
      </c>
      <c r="V19" s="287">
        <f>'[1]Projects List'!V19</f>
        <v>0</v>
      </c>
      <c r="W19" s="287">
        <f>'[1]Projects List'!W19</f>
        <v>0</v>
      </c>
      <c r="X19" s="286">
        <f>'[1]Projects List'!X19</f>
        <v>0</v>
      </c>
      <c r="Y19" s="181">
        <f>'[1]Projects List'!Y19</f>
        <v>0</v>
      </c>
      <c r="Z19" s="287">
        <f>'[1]Projects List'!Z19</f>
        <v>0</v>
      </c>
      <c r="AA19" s="287">
        <f>'[1]Projects List'!AA19</f>
        <v>0</v>
      </c>
      <c r="AB19" s="287">
        <f>'[1]Projects List'!AB19</f>
        <v>0</v>
      </c>
      <c r="AC19" s="286">
        <f>'[1]Projects List'!AC19</f>
        <v>0</v>
      </c>
      <c r="AD19" s="286">
        <f>'[1]Projects List'!AD19</f>
        <v>0</v>
      </c>
      <c r="AE19" s="286">
        <f>'[1]Projects List'!AE19</f>
        <v>0</v>
      </c>
      <c r="AF19" s="288">
        <f>'[1]Projects List'!AF19</f>
        <v>0</v>
      </c>
    </row>
    <row r="20" spans="1:32" x14ac:dyDescent="0.2">
      <c r="A20">
        <f>'[1]Projects List'!A20</f>
        <v>0</v>
      </c>
      <c r="B20">
        <f>'[1]Projects List'!B20</f>
        <v>0</v>
      </c>
      <c r="C20" s="278">
        <f>'[1]Projects List'!C20</f>
        <v>0</v>
      </c>
      <c r="D20" s="285">
        <f>'[1]Projects List'!D20</f>
        <v>0</v>
      </c>
      <c r="E20" s="278">
        <f>'[1]Projects List'!E20</f>
        <v>0</v>
      </c>
      <c r="F20" s="284">
        <f>'[1]Projects List'!F20</f>
        <v>0</v>
      </c>
      <c r="G20" s="284">
        <f>'[1]Projects List'!G20</f>
        <v>0</v>
      </c>
      <c r="H20" s="176">
        <f>'[1]Projects List'!H20</f>
        <v>0</v>
      </c>
      <c r="I20" s="285">
        <f>'[1]Projects List'!I20</f>
        <v>0</v>
      </c>
      <c r="J20" s="285">
        <f>'[1]Projects List'!J20</f>
        <v>0</v>
      </c>
      <c r="K20" s="337">
        <f>'[1]Projects List'!K20</f>
        <v>0</v>
      </c>
      <c r="L20" s="286">
        <f>'[1]Projects List'!L20</f>
        <v>0</v>
      </c>
      <c r="M20" s="285">
        <f>'[1]Projects List'!M20</f>
        <v>0</v>
      </c>
      <c r="N20" s="287">
        <f>'[1]Projects List'!N20</f>
        <v>0</v>
      </c>
      <c r="O20" s="287">
        <f>'[1]Projects List'!O20</f>
        <v>0</v>
      </c>
      <c r="P20" s="287">
        <f>'[1]Projects List'!P20</f>
        <v>0</v>
      </c>
      <c r="Q20" s="287">
        <f>'[1]Projects List'!Q20</f>
        <v>0</v>
      </c>
      <c r="R20" s="286">
        <f>'[1]Projects List'!R20</f>
        <v>0</v>
      </c>
      <c r="S20" s="181">
        <f>'[1]Projects List'!S20</f>
        <v>0</v>
      </c>
      <c r="T20" s="287">
        <f>'[1]Projects List'!T20</f>
        <v>0</v>
      </c>
      <c r="U20" s="287">
        <f>'[1]Projects List'!U20</f>
        <v>0</v>
      </c>
      <c r="V20" s="287">
        <f>'[1]Projects List'!V20</f>
        <v>0</v>
      </c>
      <c r="W20" s="287">
        <f>'[1]Projects List'!W20</f>
        <v>0</v>
      </c>
      <c r="X20" s="286">
        <f>'[1]Projects List'!X20</f>
        <v>0</v>
      </c>
      <c r="Y20" s="181">
        <f>'[1]Projects List'!Y20</f>
        <v>0</v>
      </c>
      <c r="Z20" s="287">
        <f>'[1]Projects List'!Z20</f>
        <v>0</v>
      </c>
      <c r="AA20" s="287">
        <f>'[1]Projects List'!AA20</f>
        <v>0</v>
      </c>
      <c r="AB20" s="287">
        <f>'[1]Projects List'!AB20</f>
        <v>0</v>
      </c>
      <c r="AC20" s="286">
        <f>'[1]Projects List'!AC20</f>
        <v>0</v>
      </c>
      <c r="AD20" s="286">
        <f>'[1]Projects List'!AD20</f>
        <v>0</v>
      </c>
      <c r="AE20" s="286">
        <f>'[1]Projects List'!AE20</f>
        <v>0</v>
      </c>
      <c r="AF20" s="288">
        <f>'[1]Projects List'!AF20</f>
        <v>0</v>
      </c>
    </row>
    <row r="21" spans="1:32" x14ac:dyDescent="0.2">
      <c r="A21">
        <f>'[1]Projects List'!A21</f>
        <v>0</v>
      </c>
      <c r="B21">
        <f>'[1]Projects List'!B21</f>
        <v>0</v>
      </c>
      <c r="C21" s="278">
        <f>'[1]Projects List'!C21</f>
        <v>0</v>
      </c>
      <c r="D21" s="285">
        <f>'[1]Projects List'!D21</f>
        <v>0</v>
      </c>
      <c r="E21" s="278">
        <f>'[1]Projects List'!E21</f>
        <v>0</v>
      </c>
      <c r="F21" s="284">
        <f>'[1]Projects List'!F21</f>
        <v>0</v>
      </c>
      <c r="G21" s="284">
        <f>'[1]Projects List'!G21</f>
        <v>0</v>
      </c>
      <c r="H21" s="176">
        <f>'[1]Projects List'!H21</f>
        <v>0</v>
      </c>
      <c r="I21" s="285">
        <f>'[1]Projects List'!I21</f>
        <v>0</v>
      </c>
      <c r="J21" s="285">
        <f>'[1]Projects List'!J21</f>
        <v>0</v>
      </c>
      <c r="K21" s="337">
        <f>'[1]Projects List'!K21</f>
        <v>0</v>
      </c>
      <c r="L21" s="286">
        <f>'[1]Projects List'!L21</f>
        <v>0</v>
      </c>
      <c r="M21" s="285">
        <f>'[1]Projects List'!M21</f>
        <v>0</v>
      </c>
      <c r="N21" s="287">
        <f>'[1]Projects List'!N21</f>
        <v>0</v>
      </c>
      <c r="O21" s="287">
        <f>'[1]Projects List'!O21</f>
        <v>0</v>
      </c>
      <c r="P21" s="287">
        <f>'[1]Projects List'!P21</f>
        <v>0</v>
      </c>
      <c r="Q21" s="287">
        <f>'[1]Projects List'!Q21</f>
        <v>0</v>
      </c>
      <c r="R21" s="286">
        <f>'[1]Projects List'!R21</f>
        <v>0</v>
      </c>
      <c r="S21" s="181">
        <f>'[1]Projects List'!S21</f>
        <v>0</v>
      </c>
      <c r="T21" s="287">
        <f>'[1]Projects List'!T21</f>
        <v>0</v>
      </c>
      <c r="U21" s="287">
        <f>'[1]Projects List'!U21</f>
        <v>0</v>
      </c>
      <c r="V21" s="287">
        <f>'[1]Projects List'!V21</f>
        <v>0</v>
      </c>
      <c r="W21" s="287">
        <f>'[1]Projects List'!W21</f>
        <v>0</v>
      </c>
      <c r="X21" s="286">
        <f>'[1]Projects List'!X21</f>
        <v>0</v>
      </c>
      <c r="Y21" s="181">
        <f>'[1]Projects List'!Y21</f>
        <v>0</v>
      </c>
      <c r="Z21" s="287">
        <f>'[1]Projects List'!Z21</f>
        <v>0</v>
      </c>
      <c r="AA21" s="287">
        <f>'[1]Projects List'!AA21</f>
        <v>0</v>
      </c>
      <c r="AB21" s="287">
        <f>'[1]Projects List'!AB21</f>
        <v>0</v>
      </c>
      <c r="AC21" s="286">
        <f>'[1]Projects List'!AC21</f>
        <v>0</v>
      </c>
      <c r="AD21" s="286">
        <f>'[1]Projects List'!AD21</f>
        <v>0</v>
      </c>
      <c r="AE21" s="286">
        <f>'[1]Projects List'!AE21</f>
        <v>0</v>
      </c>
      <c r="AF21" s="288">
        <f>'[1]Projects List'!AF21</f>
        <v>0</v>
      </c>
    </row>
    <row r="22" spans="1:32" x14ac:dyDescent="0.2">
      <c r="A22">
        <f>'[1]Projects List'!A22</f>
        <v>0</v>
      </c>
      <c r="B22">
        <f>'[1]Projects List'!B22</f>
        <v>0</v>
      </c>
      <c r="C22" s="278">
        <f>'[1]Projects List'!C22</f>
        <v>0</v>
      </c>
      <c r="D22" s="285">
        <f>'[1]Projects List'!D22</f>
        <v>0</v>
      </c>
      <c r="E22" s="278">
        <f>'[1]Projects List'!E22</f>
        <v>0</v>
      </c>
      <c r="F22" s="284">
        <f>'[1]Projects List'!F22</f>
        <v>0</v>
      </c>
      <c r="G22" s="284">
        <f>'[1]Projects List'!G22</f>
        <v>0</v>
      </c>
      <c r="H22" s="176">
        <f>'[1]Projects List'!H22</f>
        <v>0</v>
      </c>
      <c r="I22" s="285">
        <f>'[1]Projects List'!I22</f>
        <v>0</v>
      </c>
      <c r="J22" s="285">
        <f>'[1]Projects List'!J22</f>
        <v>0</v>
      </c>
      <c r="K22" s="337">
        <f>'[1]Projects List'!K22</f>
        <v>0</v>
      </c>
      <c r="L22" s="286">
        <f>'[1]Projects List'!L22</f>
        <v>0</v>
      </c>
      <c r="M22" s="285">
        <f>'[1]Projects List'!M22</f>
        <v>0</v>
      </c>
      <c r="N22" s="287">
        <f>'[1]Projects List'!N22</f>
        <v>0</v>
      </c>
      <c r="O22" s="287">
        <f>'[1]Projects List'!O22</f>
        <v>0</v>
      </c>
      <c r="P22" s="287">
        <f>'[1]Projects List'!P22</f>
        <v>0</v>
      </c>
      <c r="Q22" s="287">
        <f>'[1]Projects List'!Q22</f>
        <v>0</v>
      </c>
      <c r="R22" s="286">
        <f>'[1]Projects List'!R22</f>
        <v>0</v>
      </c>
      <c r="S22" s="181">
        <f>'[1]Projects List'!S22</f>
        <v>0</v>
      </c>
      <c r="T22" s="287">
        <f>'[1]Projects List'!T22</f>
        <v>0</v>
      </c>
      <c r="U22" s="287">
        <f>'[1]Projects List'!U22</f>
        <v>0</v>
      </c>
      <c r="V22" s="287">
        <f>'[1]Projects List'!V22</f>
        <v>0</v>
      </c>
      <c r="W22" s="287">
        <f>'[1]Projects List'!W22</f>
        <v>0</v>
      </c>
      <c r="X22" s="286">
        <f>'[1]Projects List'!X22</f>
        <v>0</v>
      </c>
      <c r="Y22" s="181">
        <f>'[1]Projects List'!Y22</f>
        <v>0</v>
      </c>
      <c r="Z22" s="287">
        <f>'[1]Projects List'!Z22</f>
        <v>0</v>
      </c>
      <c r="AA22" s="287">
        <f>'[1]Projects List'!AA22</f>
        <v>0</v>
      </c>
      <c r="AB22" s="287">
        <f>'[1]Projects List'!AB22</f>
        <v>0</v>
      </c>
      <c r="AC22" s="286">
        <f>'[1]Projects List'!AC22</f>
        <v>0</v>
      </c>
      <c r="AD22" s="286">
        <f>'[1]Projects List'!AD22</f>
        <v>0</v>
      </c>
      <c r="AE22" s="286">
        <f>'[1]Projects List'!AE22</f>
        <v>0</v>
      </c>
      <c r="AF22" s="288">
        <f>'[1]Projects List'!AF22</f>
        <v>0</v>
      </c>
    </row>
    <row r="23" spans="1:32" x14ac:dyDescent="0.2">
      <c r="A23">
        <f>'[1]Projects List'!A23</f>
        <v>0</v>
      </c>
      <c r="B23">
        <f>'[1]Projects List'!B23</f>
        <v>0</v>
      </c>
      <c r="C23" s="278">
        <f>'[1]Projects List'!C23</f>
        <v>0</v>
      </c>
      <c r="D23" s="285">
        <f>'[1]Projects List'!D23</f>
        <v>0</v>
      </c>
      <c r="E23" s="278">
        <f>'[1]Projects List'!E23</f>
        <v>0</v>
      </c>
      <c r="F23" s="284">
        <f>'[1]Projects List'!F23</f>
        <v>0</v>
      </c>
      <c r="G23" s="284">
        <f>'[1]Projects List'!G23</f>
        <v>0</v>
      </c>
      <c r="H23" s="176">
        <f>'[1]Projects List'!H23</f>
        <v>0</v>
      </c>
      <c r="I23" s="285">
        <f>'[1]Projects List'!I23</f>
        <v>0</v>
      </c>
      <c r="J23" s="285">
        <f>'[1]Projects List'!J23</f>
        <v>0</v>
      </c>
      <c r="K23" s="337">
        <f>'[1]Projects List'!K23</f>
        <v>0</v>
      </c>
      <c r="L23" s="286">
        <f>'[1]Projects List'!L23</f>
        <v>0</v>
      </c>
      <c r="M23" s="285">
        <f>'[1]Projects List'!M23</f>
        <v>0</v>
      </c>
      <c r="N23" s="287">
        <f>'[1]Projects List'!N23</f>
        <v>0</v>
      </c>
      <c r="O23" s="287">
        <f>'[1]Projects List'!O23</f>
        <v>0</v>
      </c>
      <c r="P23" s="287">
        <f>'[1]Projects List'!P23</f>
        <v>0</v>
      </c>
      <c r="Q23" s="287">
        <f>'[1]Projects List'!Q23</f>
        <v>0</v>
      </c>
      <c r="R23" s="286">
        <f>'[1]Projects List'!R23</f>
        <v>0</v>
      </c>
      <c r="S23" s="181">
        <f>'[1]Projects List'!S23</f>
        <v>0</v>
      </c>
      <c r="T23" s="287">
        <f>'[1]Projects List'!T23</f>
        <v>0</v>
      </c>
      <c r="U23" s="287">
        <f>'[1]Projects List'!U23</f>
        <v>0</v>
      </c>
      <c r="V23" s="287">
        <f>'[1]Projects List'!V23</f>
        <v>0</v>
      </c>
      <c r="W23" s="287">
        <f>'[1]Projects List'!W23</f>
        <v>0</v>
      </c>
      <c r="X23" s="286">
        <f>'[1]Projects List'!X23</f>
        <v>0</v>
      </c>
      <c r="Y23" s="181">
        <f>'[1]Projects List'!Y23</f>
        <v>0</v>
      </c>
      <c r="Z23" s="287">
        <f>'[1]Projects List'!Z23</f>
        <v>0</v>
      </c>
      <c r="AA23" s="287">
        <f>'[1]Projects List'!AA23</f>
        <v>0</v>
      </c>
      <c r="AB23" s="287">
        <f>'[1]Projects List'!AB23</f>
        <v>0</v>
      </c>
      <c r="AC23" s="286">
        <f>'[1]Projects List'!AC23</f>
        <v>0</v>
      </c>
      <c r="AD23" s="286">
        <f>'[1]Projects List'!AD23</f>
        <v>0</v>
      </c>
      <c r="AE23" s="286">
        <f>'[1]Projects List'!AE23</f>
        <v>0</v>
      </c>
      <c r="AF23" s="288">
        <f>'[1]Projects List'!AF23</f>
        <v>0</v>
      </c>
    </row>
    <row r="24" spans="1:32" x14ac:dyDescent="0.2">
      <c r="A24">
        <f>'[1]Projects List'!A24</f>
        <v>0</v>
      </c>
      <c r="B24">
        <f>'[1]Projects List'!B24</f>
        <v>0</v>
      </c>
      <c r="C24" s="278">
        <f>'[1]Projects List'!C24</f>
        <v>0</v>
      </c>
      <c r="D24" s="285">
        <f>'[1]Projects List'!D24</f>
        <v>0</v>
      </c>
      <c r="E24" s="278">
        <f>'[1]Projects List'!E24</f>
        <v>0</v>
      </c>
      <c r="F24" s="284">
        <f>'[1]Projects List'!F24</f>
        <v>0</v>
      </c>
      <c r="G24" s="284">
        <f>'[1]Projects List'!G24</f>
        <v>0</v>
      </c>
      <c r="H24" s="176">
        <f>'[1]Projects List'!H24</f>
        <v>0</v>
      </c>
      <c r="I24" s="285">
        <f>'[1]Projects List'!I24</f>
        <v>0</v>
      </c>
      <c r="J24" s="285">
        <f>'[1]Projects List'!J24</f>
        <v>0</v>
      </c>
      <c r="K24" s="337">
        <f>'[1]Projects List'!K24</f>
        <v>0</v>
      </c>
      <c r="L24" s="286">
        <f>'[1]Projects List'!L24</f>
        <v>0</v>
      </c>
      <c r="M24" s="285">
        <f>'[1]Projects List'!M24</f>
        <v>0</v>
      </c>
      <c r="N24" s="287">
        <f>'[1]Projects List'!N24</f>
        <v>0</v>
      </c>
      <c r="O24" s="287">
        <f>'[1]Projects List'!O24</f>
        <v>0</v>
      </c>
      <c r="P24" s="287">
        <f>'[1]Projects List'!P24</f>
        <v>0</v>
      </c>
      <c r="Q24" s="287">
        <f>'[1]Projects List'!Q24</f>
        <v>0</v>
      </c>
      <c r="R24" s="286">
        <f>'[1]Projects List'!R24</f>
        <v>0</v>
      </c>
      <c r="S24" s="181">
        <f>'[1]Projects List'!S24</f>
        <v>0</v>
      </c>
      <c r="T24" s="287">
        <f>'[1]Projects List'!T24</f>
        <v>0</v>
      </c>
      <c r="U24" s="287">
        <f>'[1]Projects List'!U24</f>
        <v>0</v>
      </c>
      <c r="V24" s="287">
        <f>'[1]Projects List'!V24</f>
        <v>0</v>
      </c>
      <c r="W24" s="287">
        <f>'[1]Projects List'!W24</f>
        <v>0</v>
      </c>
      <c r="X24" s="286">
        <f>'[1]Projects List'!X24</f>
        <v>0</v>
      </c>
      <c r="Y24" s="181">
        <f>'[1]Projects List'!Y24</f>
        <v>0</v>
      </c>
      <c r="Z24" s="287">
        <f>'[1]Projects List'!Z24</f>
        <v>0</v>
      </c>
      <c r="AA24" s="287">
        <f>'[1]Projects List'!AA24</f>
        <v>0</v>
      </c>
      <c r="AB24" s="287">
        <f>'[1]Projects List'!AB24</f>
        <v>0</v>
      </c>
      <c r="AC24" s="286">
        <f>'[1]Projects List'!AC24</f>
        <v>0</v>
      </c>
      <c r="AD24" s="286">
        <f>'[1]Projects List'!AD24</f>
        <v>0</v>
      </c>
      <c r="AE24" s="286">
        <f>'[1]Projects List'!AE24</f>
        <v>0</v>
      </c>
      <c r="AF24" s="288">
        <f>'[1]Projects List'!AF24</f>
        <v>0</v>
      </c>
    </row>
    <row r="25" spans="1:32" x14ac:dyDescent="0.2">
      <c r="A25">
        <f>'[1]Projects List'!A25</f>
        <v>0</v>
      </c>
      <c r="B25">
        <f>'[1]Projects List'!B25</f>
        <v>0</v>
      </c>
      <c r="C25" s="278">
        <f>'[1]Projects List'!C25</f>
        <v>0</v>
      </c>
      <c r="D25" s="285">
        <f>'[1]Projects List'!D25</f>
        <v>0</v>
      </c>
      <c r="E25" s="278">
        <f>'[1]Projects List'!E25</f>
        <v>0</v>
      </c>
      <c r="F25" s="284">
        <f>'[1]Projects List'!F25</f>
        <v>0</v>
      </c>
      <c r="G25" s="284">
        <f>'[1]Projects List'!G25</f>
        <v>0</v>
      </c>
      <c r="H25" s="176">
        <f>'[1]Projects List'!H25</f>
        <v>0</v>
      </c>
      <c r="I25" s="285">
        <f>'[1]Projects List'!I25</f>
        <v>0</v>
      </c>
      <c r="J25" s="285">
        <f>'[1]Projects List'!J25</f>
        <v>0</v>
      </c>
      <c r="K25" s="337">
        <f>'[1]Projects List'!K25</f>
        <v>0</v>
      </c>
      <c r="L25" s="286">
        <f>'[1]Projects List'!L25</f>
        <v>0</v>
      </c>
      <c r="M25" s="285">
        <f>'[1]Projects List'!M25</f>
        <v>0</v>
      </c>
      <c r="N25" s="287">
        <f>'[1]Projects List'!N25</f>
        <v>0</v>
      </c>
      <c r="O25" s="287">
        <f>'[1]Projects List'!O25</f>
        <v>0</v>
      </c>
      <c r="P25" s="287">
        <f>'[1]Projects List'!P25</f>
        <v>0</v>
      </c>
      <c r="Q25" s="287">
        <f>'[1]Projects List'!Q25</f>
        <v>0</v>
      </c>
      <c r="R25" s="286">
        <f>'[1]Projects List'!R25</f>
        <v>0</v>
      </c>
      <c r="S25" s="181">
        <f>'[1]Projects List'!S25</f>
        <v>0</v>
      </c>
      <c r="T25" s="287">
        <f>'[1]Projects List'!T25</f>
        <v>0</v>
      </c>
      <c r="U25" s="287">
        <f>'[1]Projects List'!U25</f>
        <v>0</v>
      </c>
      <c r="V25" s="287">
        <f>'[1]Projects List'!V25</f>
        <v>0</v>
      </c>
      <c r="W25" s="287">
        <f>'[1]Projects List'!W25</f>
        <v>0</v>
      </c>
      <c r="X25" s="286">
        <f>'[1]Projects List'!X25</f>
        <v>0</v>
      </c>
      <c r="Y25" s="181">
        <f>'[1]Projects List'!Y25</f>
        <v>0</v>
      </c>
      <c r="Z25" s="287">
        <f>'[1]Projects List'!Z25</f>
        <v>0</v>
      </c>
      <c r="AA25" s="287">
        <f>'[1]Projects List'!AA25</f>
        <v>0</v>
      </c>
      <c r="AB25" s="287">
        <f>'[1]Projects List'!AB25</f>
        <v>0</v>
      </c>
      <c r="AC25" s="286">
        <f>'[1]Projects List'!AC25</f>
        <v>0</v>
      </c>
      <c r="AD25" s="286">
        <f>'[1]Projects List'!AD25</f>
        <v>0</v>
      </c>
      <c r="AE25" s="286">
        <f>'[1]Projects List'!AE25</f>
        <v>0</v>
      </c>
      <c r="AF25" s="288">
        <f>'[1]Projects List'!AF25</f>
        <v>0</v>
      </c>
    </row>
    <row r="26" spans="1:32" x14ac:dyDescent="0.2">
      <c r="A26">
        <f>'[1]Projects List'!A26</f>
        <v>0</v>
      </c>
      <c r="B26">
        <f>'[1]Projects List'!B26</f>
        <v>0</v>
      </c>
      <c r="C26" s="278">
        <f>'[1]Projects List'!C26</f>
        <v>0</v>
      </c>
      <c r="D26" s="285">
        <f>'[1]Projects List'!D26</f>
        <v>0</v>
      </c>
      <c r="E26" s="278">
        <f>'[1]Projects List'!E26</f>
        <v>0</v>
      </c>
      <c r="F26" s="284">
        <f>'[1]Projects List'!F26</f>
        <v>0</v>
      </c>
      <c r="G26" s="284">
        <f>'[1]Projects List'!G26</f>
        <v>0</v>
      </c>
      <c r="H26" s="176">
        <f>'[1]Projects List'!H26</f>
        <v>0</v>
      </c>
      <c r="I26" s="285">
        <f>'[1]Projects List'!I26</f>
        <v>0</v>
      </c>
      <c r="J26" s="285">
        <f>'[1]Projects List'!J26</f>
        <v>0</v>
      </c>
      <c r="K26" s="337">
        <f>'[1]Projects List'!K26</f>
        <v>0</v>
      </c>
      <c r="L26" s="286">
        <f>'[1]Projects List'!L26</f>
        <v>0</v>
      </c>
      <c r="M26" s="285">
        <f>'[1]Projects List'!M26</f>
        <v>0</v>
      </c>
      <c r="N26" s="287">
        <f>'[1]Projects List'!N26</f>
        <v>0</v>
      </c>
      <c r="O26" s="287">
        <f>'[1]Projects List'!O26</f>
        <v>0</v>
      </c>
      <c r="P26" s="287">
        <f>'[1]Projects List'!P26</f>
        <v>0</v>
      </c>
      <c r="Q26" s="287">
        <f>'[1]Projects List'!Q26</f>
        <v>0</v>
      </c>
      <c r="R26" s="286">
        <f>'[1]Projects List'!R26</f>
        <v>0</v>
      </c>
      <c r="S26" s="181">
        <f>'[1]Projects List'!S26</f>
        <v>0</v>
      </c>
      <c r="T26" s="287">
        <f>'[1]Projects List'!T26</f>
        <v>0</v>
      </c>
      <c r="U26" s="287">
        <f>'[1]Projects List'!U26</f>
        <v>0</v>
      </c>
      <c r="V26" s="287">
        <f>'[1]Projects List'!V26</f>
        <v>0</v>
      </c>
      <c r="W26" s="287">
        <f>'[1]Projects List'!W26</f>
        <v>0</v>
      </c>
      <c r="X26" s="286">
        <f>'[1]Projects List'!X26</f>
        <v>0</v>
      </c>
      <c r="Y26" s="181">
        <f>'[1]Projects List'!Y26</f>
        <v>0</v>
      </c>
      <c r="Z26" s="287">
        <f>'[1]Projects List'!Z26</f>
        <v>0</v>
      </c>
      <c r="AA26" s="287">
        <f>'[1]Projects List'!AA26</f>
        <v>0</v>
      </c>
      <c r="AB26" s="287">
        <f>'[1]Projects List'!AB26</f>
        <v>0</v>
      </c>
      <c r="AC26" s="286">
        <f>'[1]Projects List'!AC26</f>
        <v>0</v>
      </c>
      <c r="AD26" s="286">
        <f>'[1]Projects List'!AD26</f>
        <v>0</v>
      </c>
      <c r="AE26" s="286">
        <f>'[1]Projects List'!AE26</f>
        <v>0</v>
      </c>
      <c r="AF26" s="288">
        <f>'[1]Projects List'!AF26</f>
        <v>0</v>
      </c>
    </row>
    <row r="27" spans="1:32" x14ac:dyDescent="0.2">
      <c r="A27">
        <f>'[1]Projects List'!A27</f>
        <v>0</v>
      </c>
      <c r="B27">
        <f>'[1]Projects List'!B27</f>
        <v>0</v>
      </c>
      <c r="C27" s="278">
        <f>'[1]Projects List'!C27</f>
        <v>0</v>
      </c>
      <c r="D27" s="285">
        <f>'[1]Projects List'!D27</f>
        <v>0</v>
      </c>
      <c r="E27" s="278">
        <f>'[1]Projects List'!E27</f>
        <v>0</v>
      </c>
      <c r="F27" s="284">
        <f>'[1]Projects List'!F27</f>
        <v>0</v>
      </c>
      <c r="G27" s="284">
        <f>'[1]Projects List'!G27</f>
        <v>0</v>
      </c>
      <c r="H27" s="176">
        <f>'[1]Projects List'!H27</f>
        <v>0</v>
      </c>
      <c r="I27" s="285">
        <f>'[1]Projects List'!I27</f>
        <v>0</v>
      </c>
      <c r="J27" s="285">
        <f>'[1]Projects List'!J27</f>
        <v>0</v>
      </c>
      <c r="K27" s="337">
        <f>'[1]Projects List'!K27</f>
        <v>0</v>
      </c>
      <c r="L27" s="286">
        <f>'[1]Projects List'!L27</f>
        <v>0</v>
      </c>
      <c r="M27" s="285">
        <f>'[1]Projects List'!M27</f>
        <v>0</v>
      </c>
      <c r="N27" s="287">
        <f>'[1]Projects List'!N27</f>
        <v>0</v>
      </c>
      <c r="O27" s="287">
        <f>'[1]Projects List'!O27</f>
        <v>0</v>
      </c>
      <c r="P27" s="287">
        <f>'[1]Projects List'!P27</f>
        <v>0</v>
      </c>
      <c r="Q27" s="287">
        <f>'[1]Projects List'!Q27</f>
        <v>0</v>
      </c>
      <c r="R27" s="286">
        <f>'[1]Projects List'!R27</f>
        <v>0</v>
      </c>
      <c r="S27" s="181">
        <f>'[1]Projects List'!S27</f>
        <v>0</v>
      </c>
      <c r="T27" s="287">
        <f>'[1]Projects List'!T27</f>
        <v>0</v>
      </c>
      <c r="U27" s="287">
        <f>'[1]Projects List'!U27</f>
        <v>0</v>
      </c>
      <c r="V27" s="287">
        <f>'[1]Projects List'!V27</f>
        <v>0</v>
      </c>
      <c r="W27" s="287">
        <f>'[1]Projects List'!W27</f>
        <v>0</v>
      </c>
      <c r="X27" s="286">
        <f>'[1]Projects List'!X27</f>
        <v>0</v>
      </c>
      <c r="Y27" s="181">
        <f>'[1]Projects List'!Y27</f>
        <v>0</v>
      </c>
      <c r="Z27" s="287">
        <f>'[1]Projects List'!Z27</f>
        <v>0</v>
      </c>
      <c r="AA27" s="287">
        <f>'[1]Projects List'!AA27</f>
        <v>0</v>
      </c>
      <c r="AB27" s="287">
        <f>'[1]Projects List'!AB27</f>
        <v>0</v>
      </c>
      <c r="AC27" s="286">
        <f>'[1]Projects List'!AC27</f>
        <v>0</v>
      </c>
      <c r="AD27" s="286">
        <f>'[1]Projects List'!AD27</f>
        <v>0</v>
      </c>
      <c r="AE27" s="286">
        <f>'[1]Projects List'!AE27</f>
        <v>0</v>
      </c>
      <c r="AF27" s="288">
        <f>'[1]Projects List'!AF27</f>
        <v>0</v>
      </c>
    </row>
    <row r="28" spans="1:32" x14ac:dyDescent="0.2">
      <c r="A28">
        <f>'[1]Projects List'!A28</f>
        <v>0</v>
      </c>
      <c r="B28">
        <f>'[1]Projects List'!B28</f>
        <v>0</v>
      </c>
      <c r="C28" s="278">
        <f>'[1]Projects List'!C28</f>
        <v>0</v>
      </c>
      <c r="D28" s="285">
        <f>'[1]Projects List'!D28</f>
        <v>0</v>
      </c>
      <c r="E28" s="278">
        <f>'[1]Projects List'!E28</f>
        <v>0</v>
      </c>
      <c r="F28" s="284">
        <f>'[1]Projects List'!F28</f>
        <v>0</v>
      </c>
      <c r="G28" s="284">
        <f>'[1]Projects List'!G28</f>
        <v>0</v>
      </c>
      <c r="H28" s="176">
        <f>'[1]Projects List'!H28</f>
        <v>0</v>
      </c>
      <c r="I28" s="285">
        <f>'[1]Projects List'!I28</f>
        <v>0</v>
      </c>
      <c r="J28" s="285">
        <f>'[1]Projects List'!J28</f>
        <v>0</v>
      </c>
      <c r="K28" s="337">
        <f>'[1]Projects List'!K28</f>
        <v>0</v>
      </c>
      <c r="L28" s="286">
        <f>'[1]Projects List'!L28</f>
        <v>0</v>
      </c>
      <c r="M28" s="285">
        <f>'[1]Projects List'!M28</f>
        <v>0</v>
      </c>
      <c r="N28" s="287">
        <f>'[1]Projects List'!N28</f>
        <v>0</v>
      </c>
      <c r="O28" s="287">
        <f>'[1]Projects List'!O28</f>
        <v>0</v>
      </c>
      <c r="P28" s="287">
        <f>'[1]Projects List'!P28</f>
        <v>0</v>
      </c>
      <c r="Q28" s="287">
        <f>'[1]Projects List'!Q28</f>
        <v>0</v>
      </c>
      <c r="R28" s="286">
        <f>'[1]Projects List'!R28</f>
        <v>0</v>
      </c>
      <c r="S28" s="181">
        <f>'[1]Projects List'!S28</f>
        <v>0</v>
      </c>
      <c r="T28" s="287">
        <f>'[1]Projects List'!T28</f>
        <v>0</v>
      </c>
      <c r="U28" s="287">
        <f>'[1]Projects List'!U28</f>
        <v>0</v>
      </c>
      <c r="V28" s="287">
        <f>'[1]Projects List'!V28</f>
        <v>0</v>
      </c>
      <c r="W28" s="287">
        <f>'[1]Projects List'!W28</f>
        <v>0</v>
      </c>
      <c r="X28" s="286">
        <f>'[1]Projects List'!X28</f>
        <v>0</v>
      </c>
      <c r="Y28" s="181">
        <f>'[1]Projects List'!Y28</f>
        <v>0</v>
      </c>
      <c r="Z28" s="287">
        <f>'[1]Projects List'!Z28</f>
        <v>0</v>
      </c>
      <c r="AA28" s="287">
        <f>'[1]Projects List'!AA28</f>
        <v>0</v>
      </c>
      <c r="AB28" s="287">
        <f>'[1]Projects List'!AB28</f>
        <v>0</v>
      </c>
      <c r="AC28" s="286">
        <f>'[1]Projects List'!AC28</f>
        <v>0</v>
      </c>
      <c r="AD28" s="286">
        <f>'[1]Projects List'!AD28</f>
        <v>0</v>
      </c>
      <c r="AE28" s="286">
        <f>'[1]Projects List'!AE28</f>
        <v>0</v>
      </c>
      <c r="AF28" s="288">
        <f>'[1]Projects List'!AF28</f>
        <v>0</v>
      </c>
    </row>
    <row r="29" spans="1:32" x14ac:dyDescent="0.2">
      <c r="A29">
        <f>'[1]Projects List'!A29</f>
        <v>0</v>
      </c>
      <c r="B29">
        <f>'[1]Projects List'!B29</f>
        <v>0</v>
      </c>
      <c r="C29" s="278">
        <f>'[1]Projects List'!C29</f>
        <v>0</v>
      </c>
      <c r="D29" s="285">
        <f>'[1]Projects List'!D29</f>
        <v>0</v>
      </c>
      <c r="E29" s="278">
        <f>'[1]Projects List'!E29</f>
        <v>0</v>
      </c>
      <c r="F29" s="284">
        <f>'[1]Projects List'!F29</f>
        <v>0</v>
      </c>
      <c r="G29" s="284">
        <f>'[1]Projects List'!G29</f>
        <v>0</v>
      </c>
      <c r="H29" s="176">
        <f>'[1]Projects List'!H29</f>
        <v>0</v>
      </c>
      <c r="I29" s="285">
        <f>'[1]Projects List'!I29</f>
        <v>0</v>
      </c>
      <c r="J29" s="285">
        <f>'[1]Projects List'!J29</f>
        <v>0</v>
      </c>
      <c r="K29" s="337">
        <f>'[1]Projects List'!K29</f>
        <v>0</v>
      </c>
      <c r="L29" s="286">
        <f>'[1]Projects List'!L29</f>
        <v>0</v>
      </c>
      <c r="M29" s="285">
        <f>'[1]Projects List'!M29</f>
        <v>0</v>
      </c>
      <c r="N29" s="287">
        <f>'[1]Projects List'!N29</f>
        <v>0</v>
      </c>
      <c r="O29" s="287">
        <f>'[1]Projects List'!O29</f>
        <v>0</v>
      </c>
      <c r="P29" s="287">
        <f>'[1]Projects List'!P29</f>
        <v>0</v>
      </c>
      <c r="Q29" s="287">
        <f>'[1]Projects List'!Q29</f>
        <v>0</v>
      </c>
      <c r="R29" s="286">
        <f>'[1]Projects List'!R29</f>
        <v>0</v>
      </c>
      <c r="S29" s="181">
        <f>'[1]Projects List'!S29</f>
        <v>0</v>
      </c>
      <c r="T29" s="287">
        <f>'[1]Projects List'!T29</f>
        <v>0</v>
      </c>
      <c r="U29" s="287">
        <f>'[1]Projects List'!U29</f>
        <v>0</v>
      </c>
      <c r="V29" s="287">
        <f>'[1]Projects List'!V29</f>
        <v>0</v>
      </c>
      <c r="W29" s="287">
        <f>'[1]Projects List'!W29</f>
        <v>0</v>
      </c>
      <c r="X29" s="286">
        <f>'[1]Projects List'!X29</f>
        <v>0</v>
      </c>
      <c r="Y29" s="181">
        <f>'[1]Projects List'!Y29</f>
        <v>0</v>
      </c>
      <c r="Z29" s="287">
        <f>'[1]Projects List'!Z29</f>
        <v>0</v>
      </c>
      <c r="AA29" s="287">
        <f>'[1]Projects List'!AA29</f>
        <v>0</v>
      </c>
      <c r="AB29" s="287">
        <f>'[1]Projects List'!AB29</f>
        <v>0</v>
      </c>
      <c r="AC29" s="286">
        <f>'[1]Projects List'!AC29</f>
        <v>0</v>
      </c>
      <c r="AD29" s="286">
        <f>'[1]Projects List'!AD29</f>
        <v>0</v>
      </c>
      <c r="AE29" s="286">
        <f>'[1]Projects List'!AE29</f>
        <v>0</v>
      </c>
      <c r="AF29" s="288">
        <f>'[1]Projects List'!AF29</f>
        <v>0</v>
      </c>
    </row>
    <row r="30" spans="1:32" x14ac:dyDescent="0.2">
      <c r="A30">
        <f>'[1]Projects List'!A30</f>
        <v>0</v>
      </c>
      <c r="B30">
        <f>'[1]Projects List'!B30</f>
        <v>0</v>
      </c>
      <c r="C30" s="278">
        <f>'[1]Projects List'!C30</f>
        <v>0</v>
      </c>
      <c r="D30" s="285">
        <f>'[1]Projects List'!D30</f>
        <v>0</v>
      </c>
      <c r="E30" s="278">
        <f>'[1]Projects List'!E30</f>
        <v>0</v>
      </c>
      <c r="F30" s="284">
        <f>'[1]Projects List'!F30</f>
        <v>0</v>
      </c>
      <c r="G30" s="284">
        <f>'[1]Projects List'!G30</f>
        <v>0</v>
      </c>
      <c r="H30" s="176">
        <f>'[1]Projects List'!H30</f>
        <v>0</v>
      </c>
      <c r="I30" s="285">
        <f>'[1]Projects List'!I30</f>
        <v>0</v>
      </c>
      <c r="J30" s="285">
        <f>'[1]Projects List'!J30</f>
        <v>0</v>
      </c>
      <c r="K30" s="337">
        <f>'[1]Projects List'!K30</f>
        <v>0</v>
      </c>
      <c r="L30" s="286">
        <f>'[1]Projects List'!L30</f>
        <v>0</v>
      </c>
      <c r="M30" s="285">
        <f>'[1]Projects List'!M30</f>
        <v>0</v>
      </c>
      <c r="N30" s="287">
        <f>'[1]Projects List'!N30</f>
        <v>0</v>
      </c>
      <c r="O30" s="287">
        <f>'[1]Projects List'!O30</f>
        <v>0</v>
      </c>
      <c r="P30" s="287">
        <f>'[1]Projects List'!P30</f>
        <v>0</v>
      </c>
      <c r="Q30" s="287">
        <f>'[1]Projects List'!Q30</f>
        <v>0</v>
      </c>
      <c r="R30" s="286">
        <f>'[1]Projects List'!R30</f>
        <v>0</v>
      </c>
      <c r="S30" s="181">
        <f>'[1]Projects List'!S30</f>
        <v>0</v>
      </c>
      <c r="T30" s="287">
        <f>'[1]Projects List'!T30</f>
        <v>0</v>
      </c>
      <c r="U30" s="287">
        <f>'[1]Projects List'!U30</f>
        <v>0</v>
      </c>
      <c r="V30" s="287">
        <f>'[1]Projects List'!V30</f>
        <v>0</v>
      </c>
      <c r="W30" s="287">
        <f>'[1]Projects List'!W30</f>
        <v>0</v>
      </c>
      <c r="X30" s="286">
        <f>'[1]Projects List'!X30</f>
        <v>0</v>
      </c>
      <c r="Y30" s="181">
        <f>'[1]Projects List'!Y30</f>
        <v>0</v>
      </c>
      <c r="Z30" s="287">
        <f>'[1]Projects List'!Z30</f>
        <v>0</v>
      </c>
      <c r="AA30" s="287">
        <f>'[1]Projects List'!AA30</f>
        <v>0</v>
      </c>
      <c r="AB30" s="287">
        <f>'[1]Projects List'!AB30</f>
        <v>0</v>
      </c>
      <c r="AC30" s="286">
        <f>'[1]Projects List'!AC30</f>
        <v>0</v>
      </c>
      <c r="AD30" s="286">
        <f>'[1]Projects List'!AD30</f>
        <v>0</v>
      </c>
      <c r="AE30" s="286">
        <f>'[1]Projects List'!AE30</f>
        <v>0</v>
      </c>
      <c r="AF30" s="288">
        <f>'[1]Projects List'!AF30</f>
        <v>0</v>
      </c>
    </row>
    <row r="31" spans="1:32" x14ac:dyDescent="0.2">
      <c r="A31">
        <f>'[1]Projects List'!A31</f>
        <v>0</v>
      </c>
      <c r="B31">
        <f>'[1]Projects List'!B31</f>
        <v>0</v>
      </c>
      <c r="C31" s="278">
        <f>'[1]Projects List'!C31</f>
        <v>0</v>
      </c>
      <c r="D31" s="285">
        <f>'[1]Projects List'!D31</f>
        <v>0</v>
      </c>
      <c r="E31" s="278">
        <f>'[1]Projects List'!E31</f>
        <v>0</v>
      </c>
      <c r="F31" s="284">
        <f>'[1]Projects List'!F31</f>
        <v>0</v>
      </c>
      <c r="G31" s="284">
        <f>'[1]Projects List'!G31</f>
        <v>0</v>
      </c>
      <c r="H31" s="176">
        <f>'[1]Projects List'!H31</f>
        <v>0</v>
      </c>
      <c r="I31" s="285">
        <f>'[1]Projects List'!I31</f>
        <v>0</v>
      </c>
      <c r="J31" s="285">
        <f>'[1]Projects List'!J31</f>
        <v>0</v>
      </c>
      <c r="K31" s="337">
        <f>'[1]Projects List'!K31</f>
        <v>0</v>
      </c>
      <c r="L31" s="286">
        <f>'[1]Projects List'!L31</f>
        <v>0</v>
      </c>
      <c r="M31" s="285">
        <f>'[1]Projects List'!M31</f>
        <v>0</v>
      </c>
      <c r="N31" s="287">
        <f>'[1]Projects List'!N31</f>
        <v>0</v>
      </c>
      <c r="O31" s="287">
        <f>'[1]Projects List'!O31</f>
        <v>0</v>
      </c>
      <c r="P31" s="287">
        <f>'[1]Projects List'!P31</f>
        <v>0</v>
      </c>
      <c r="Q31" s="287">
        <f>'[1]Projects List'!Q31</f>
        <v>0</v>
      </c>
      <c r="R31" s="286">
        <f>'[1]Projects List'!R31</f>
        <v>0</v>
      </c>
      <c r="S31" s="181">
        <f>'[1]Projects List'!S31</f>
        <v>0</v>
      </c>
      <c r="T31" s="287">
        <f>'[1]Projects List'!T31</f>
        <v>0</v>
      </c>
      <c r="U31" s="287">
        <f>'[1]Projects List'!U31</f>
        <v>0</v>
      </c>
      <c r="V31" s="287">
        <f>'[1]Projects List'!V31</f>
        <v>0</v>
      </c>
      <c r="W31" s="287">
        <f>'[1]Projects List'!W31</f>
        <v>0</v>
      </c>
      <c r="X31" s="286">
        <f>'[1]Projects List'!X31</f>
        <v>0</v>
      </c>
      <c r="Y31" s="181">
        <f>'[1]Projects List'!Y31</f>
        <v>0</v>
      </c>
      <c r="Z31" s="287">
        <f>'[1]Projects List'!Z31</f>
        <v>0</v>
      </c>
      <c r="AA31" s="287">
        <f>'[1]Projects List'!AA31</f>
        <v>0</v>
      </c>
      <c r="AB31" s="287">
        <f>'[1]Projects List'!AB31</f>
        <v>0</v>
      </c>
      <c r="AC31" s="286">
        <f>'[1]Projects List'!AC31</f>
        <v>0</v>
      </c>
      <c r="AD31" s="286">
        <f>'[1]Projects List'!AD31</f>
        <v>0</v>
      </c>
      <c r="AE31" s="286">
        <f>'[1]Projects List'!AE31</f>
        <v>0</v>
      </c>
      <c r="AF31" s="288">
        <f>'[1]Projects List'!AF31</f>
        <v>0</v>
      </c>
    </row>
    <row r="32" spans="1:32" x14ac:dyDescent="0.2">
      <c r="A32">
        <f>'[1]Projects List'!A32</f>
        <v>0</v>
      </c>
      <c r="B32">
        <f>'[1]Projects List'!B32</f>
        <v>0</v>
      </c>
      <c r="C32" s="278">
        <f>'[1]Projects List'!C32</f>
        <v>0</v>
      </c>
      <c r="D32" s="285">
        <f>'[1]Projects List'!D32</f>
        <v>0</v>
      </c>
      <c r="E32" s="278">
        <f>'[1]Projects List'!E32</f>
        <v>0</v>
      </c>
      <c r="F32" s="284">
        <f>'[1]Projects List'!F32</f>
        <v>0</v>
      </c>
      <c r="G32" s="284">
        <f>'[1]Projects List'!G32</f>
        <v>0</v>
      </c>
      <c r="H32" s="176">
        <f>'[1]Projects List'!H32</f>
        <v>0</v>
      </c>
      <c r="I32" s="285">
        <f>'[1]Projects List'!I32</f>
        <v>0</v>
      </c>
      <c r="J32" s="285">
        <f>'[1]Projects List'!J32</f>
        <v>0</v>
      </c>
      <c r="K32" s="337">
        <f>'[1]Projects List'!K32</f>
        <v>0</v>
      </c>
      <c r="L32" s="286">
        <f>'[1]Projects List'!L32</f>
        <v>0</v>
      </c>
      <c r="M32" s="285">
        <f>'[1]Projects List'!M32</f>
        <v>0</v>
      </c>
      <c r="N32" s="287">
        <f>'[1]Projects List'!N32</f>
        <v>0</v>
      </c>
      <c r="O32" s="287">
        <f>'[1]Projects List'!O32</f>
        <v>0</v>
      </c>
      <c r="P32" s="287">
        <f>'[1]Projects List'!P32</f>
        <v>0</v>
      </c>
      <c r="Q32" s="287">
        <f>'[1]Projects List'!Q32</f>
        <v>0</v>
      </c>
      <c r="R32" s="286">
        <f>'[1]Projects List'!R32</f>
        <v>0</v>
      </c>
      <c r="S32" s="181">
        <f>'[1]Projects List'!S32</f>
        <v>0</v>
      </c>
      <c r="T32" s="287">
        <f>'[1]Projects List'!T32</f>
        <v>0</v>
      </c>
      <c r="U32" s="287">
        <f>'[1]Projects List'!U32</f>
        <v>0</v>
      </c>
      <c r="V32" s="287">
        <f>'[1]Projects List'!V32</f>
        <v>0</v>
      </c>
      <c r="W32" s="287">
        <f>'[1]Projects List'!W32</f>
        <v>0</v>
      </c>
      <c r="X32" s="286">
        <f>'[1]Projects List'!X32</f>
        <v>0</v>
      </c>
      <c r="Y32" s="181">
        <f>'[1]Projects List'!Y32</f>
        <v>0</v>
      </c>
      <c r="Z32" s="287">
        <f>'[1]Projects List'!Z32</f>
        <v>0</v>
      </c>
      <c r="AA32" s="287">
        <f>'[1]Projects List'!AA32</f>
        <v>0</v>
      </c>
      <c r="AB32" s="287">
        <f>'[1]Projects List'!AB32</f>
        <v>0</v>
      </c>
      <c r="AC32" s="286">
        <f>'[1]Projects List'!AC32</f>
        <v>0</v>
      </c>
      <c r="AD32" s="286">
        <f>'[1]Projects List'!AD32</f>
        <v>0</v>
      </c>
      <c r="AE32" s="286">
        <f>'[1]Projects List'!AE32</f>
        <v>0</v>
      </c>
      <c r="AF32" s="288">
        <f>'[1]Projects List'!AF32</f>
        <v>0</v>
      </c>
    </row>
    <row r="33" spans="1:32" x14ac:dyDescent="0.2">
      <c r="A33">
        <f>'[1]Projects List'!A33</f>
        <v>0</v>
      </c>
      <c r="B33">
        <f>'[1]Projects List'!B33</f>
        <v>0</v>
      </c>
      <c r="C33" s="278">
        <f>'[1]Projects List'!C33</f>
        <v>0</v>
      </c>
      <c r="D33" s="285">
        <f>'[1]Projects List'!D33</f>
        <v>0</v>
      </c>
      <c r="E33" s="278">
        <f>'[1]Projects List'!E33</f>
        <v>0</v>
      </c>
      <c r="F33" s="284">
        <f>'[1]Projects List'!F33</f>
        <v>0</v>
      </c>
      <c r="G33" s="284">
        <f>'[1]Projects List'!G33</f>
        <v>0</v>
      </c>
      <c r="H33" s="176">
        <f>'[1]Projects List'!H33</f>
        <v>0</v>
      </c>
      <c r="I33" s="285">
        <f>'[1]Projects List'!I33</f>
        <v>0</v>
      </c>
      <c r="J33" s="285">
        <f>'[1]Projects List'!J33</f>
        <v>0</v>
      </c>
      <c r="K33" s="337">
        <f>'[1]Projects List'!K33</f>
        <v>0</v>
      </c>
      <c r="L33" s="286">
        <f>'[1]Projects List'!L33</f>
        <v>0</v>
      </c>
      <c r="M33" s="285">
        <f>'[1]Projects List'!M33</f>
        <v>0</v>
      </c>
      <c r="N33" s="287">
        <f>'[1]Projects List'!N33</f>
        <v>0</v>
      </c>
      <c r="O33" s="287">
        <f>'[1]Projects List'!O33</f>
        <v>0</v>
      </c>
      <c r="P33" s="287">
        <f>'[1]Projects List'!P33</f>
        <v>0</v>
      </c>
      <c r="Q33" s="287">
        <f>'[1]Projects List'!Q33</f>
        <v>0</v>
      </c>
      <c r="R33" s="286">
        <f>'[1]Projects List'!R33</f>
        <v>0</v>
      </c>
      <c r="S33" s="181">
        <f>'[1]Projects List'!S33</f>
        <v>0</v>
      </c>
      <c r="T33" s="287">
        <f>'[1]Projects List'!T33</f>
        <v>0</v>
      </c>
      <c r="U33" s="287">
        <f>'[1]Projects List'!U33</f>
        <v>0</v>
      </c>
      <c r="V33" s="287">
        <f>'[1]Projects List'!V33</f>
        <v>0</v>
      </c>
      <c r="W33" s="287">
        <f>'[1]Projects List'!W33</f>
        <v>0</v>
      </c>
      <c r="X33" s="286">
        <f>'[1]Projects List'!X33</f>
        <v>0</v>
      </c>
      <c r="Y33" s="181">
        <f>'[1]Projects List'!Y33</f>
        <v>0</v>
      </c>
      <c r="Z33" s="287">
        <f>'[1]Projects List'!Z33</f>
        <v>0</v>
      </c>
      <c r="AA33" s="287">
        <f>'[1]Projects List'!AA33</f>
        <v>0</v>
      </c>
      <c r="AB33" s="287">
        <f>'[1]Projects List'!AB33</f>
        <v>0</v>
      </c>
      <c r="AC33" s="286">
        <f>'[1]Projects List'!AC33</f>
        <v>0</v>
      </c>
      <c r="AD33" s="286">
        <f>'[1]Projects List'!AD33</f>
        <v>0</v>
      </c>
      <c r="AE33" s="286">
        <f>'[1]Projects List'!AE33</f>
        <v>0</v>
      </c>
      <c r="AF33" s="288">
        <f>'[1]Projects List'!AF33</f>
        <v>0</v>
      </c>
    </row>
    <row r="34" spans="1:32" x14ac:dyDescent="0.2">
      <c r="A34">
        <f>'[1]Projects List'!A34</f>
        <v>0</v>
      </c>
      <c r="B34">
        <f>'[1]Projects List'!B34</f>
        <v>0</v>
      </c>
      <c r="C34" s="278">
        <f>'[1]Projects List'!C34</f>
        <v>0</v>
      </c>
      <c r="D34" s="285">
        <f>'[1]Projects List'!D34</f>
        <v>0</v>
      </c>
      <c r="E34" s="278">
        <f>'[1]Projects List'!E34</f>
        <v>0</v>
      </c>
      <c r="F34" s="284">
        <f>'[1]Projects List'!F34</f>
        <v>0</v>
      </c>
      <c r="G34" s="284">
        <f>'[1]Projects List'!G34</f>
        <v>0</v>
      </c>
      <c r="H34" s="176">
        <f>'[1]Projects List'!H34</f>
        <v>0</v>
      </c>
      <c r="I34" s="285">
        <f>'[1]Projects List'!I34</f>
        <v>0</v>
      </c>
      <c r="J34" s="285">
        <f>'[1]Projects List'!J34</f>
        <v>0</v>
      </c>
      <c r="K34" s="337">
        <f>'[1]Projects List'!K34</f>
        <v>0</v>
      </c>
      <c r="L34" s="286">
        <f>'[1]Projects List'!L34</f>
        <v>0</v>
      </c>
      <c r="M34" s="285">
        <f>'[1]Projects List'!M34</f>
        <v>0</v>
      </c>
      <c r="N34" s="287">
        <f>'[1]Projects List'!N34</f>
        <v>0</v>
      </c>
      <c r="O34" s="287">
        <f>'[1]Projects List'!O34</f>
        <v>0</v>
      </c>
      <c r="P34" s="287">
        <f>'[1]Projects List'!P34</f>
        <v>0</v>
      </c>
      <c r="Q34" s="287">
        <f>'[1]Projects List'!Q34</f>
        <v>0</v>
      </c>
      <c r="R34" s="286">
        <f>'[1]Projects List'!R34</f>
        <v>0</v>
      </c>
      <c r="S34" s="181">
        <f>'[1]Projects List'!S34</f>
        <v>0</v>
      </c>
      <c r="T34" s="287">
        <f>'[1]Projects List'!T34</f>
        <v>0</v>
      </c>
      <c r="U34" s="287">
        <f>'[1]Projects List'!U34</f>
        <v>0</v>
      </c>
      <c r="V34" s="287">
        <f>'[1]Projects List'!V34</f>
        <v>0</v>
      </c>
      <c r="W34" s="287">
        <f>'[1]Projects List'!W34</f>
        <v>0</v>
      </c>
      <c r="X34" s="286">
        <f>'[1]Projects List'!X34</f>
        <v>0</v>
      </c>
      <c r="Y34" s="181">
        <f>'[1]Projects List'!Y34</f>
        <v>0</v>
      </c>
      <c r="Z34" s="287">
        <f>'[1]Projects List'!Z34</f>
        <v>0</v>
      </c>
      <c r="AA34" s="287">
        <f>'[1]Projects List'!AA34</f>
        <v>0</v>
      </c>
      <c r="AB34" s="287">
        <f>'[1]Projects List'!AB34</f>
        <v>0</v>
      </c>
      <c r="AC34" s="286">
        <f>'[1]Projects List'!AC34</f>
        <v>0</v>
      </c>
      <c r="AD34" s="286">
        <f>'[1]Projects List'!AD34</f>
        <v>0</v>
      </c>
      <c r="AE34" s="286">
        <f>'[1]Projects List'!AE34</f>
        <v>0</v>
      </c>
      <c r="AF34" s="288">
        <f>'[1]Projects List'!AF34</f>
        <v>0</v>
      </c>
    </row>
    <row r="35" spans="1:32" x14ac:dyDescent="0.2">
      <c r="A35">
        <f>'[1]Projects List'!A35</f>
        <v>0</v>
      </c>
      <c r="B35">
        <f>'[1]Projects List'!B35</f>
        <v>0</v>
      </c>
      <c r="C35" s="278">
        <f>'[1]Projects List'!C35</f>
        <v>0</v>
      </c>
      <c r="D35" s="285">
        <f>'[1]Projects List'!D35</f>
        <v>0</v>
      </c>
      <c r="E35" s="278">
        <f>'[1]Projects List'!E35</f>
        <v>0</v>
      </c>
      <c r="F35" s="284">
        <f>'[1]Projects List'!F35</f>
        <v>0</v>
      </c>
      <c r="G35" s="284">
        <f>'[1]Projects List'!G35</f>
        <v>0</v>
      </c>
      <c r="H35" s="176">
        <f>'[1]Projects List'!H35</f>
        <v>0</v>
      </c>
      <c r="I35" s="285">
        <f>'[1]Projects List'!I35</f>
        <v>0</v>
      </c>
      <c r="J35" s="285">
        <f>'[1]Projects List'!J35</f>
        <v>0</v>
      </c>
      <c r="K35" s="337">
        <f>'[1]Projects List'!K35</f>
        <v>0</v>
      </c>
      <c r="L35" s="286">
        <f>'[1]Projects List'!L35</f>
        <v>0</v>
      </c>
      <c r="M35" s="285">
        <f>'[1]Projects List'!M35</f>
        <v>0</v>
      </c>
      <c r="N35" s="287">
        <f>'[1]Projects List'!N35</f>
        <v>0</v>
      </c>
      <c r="O35" s="287">
        <f>'[1]Projects List'!O35</f>
        <v>0</v>
      </c>
      <c r="P35" s="287">
        <f>'[1]Projects List'!P35</f>
        <v>0</v>
      </c>
      <c r="Q35" s="287">
        <f>'[1]Projects List'!Q35</f>
        <v>0</v>
      </c>
      <c r="R35" s="286">
        <f>'[1]Projects List'!R35</f>
        <v>0</v>
      </c>
      <c r="S35" s="181">
        <f>'[1]Projects List'!S35</f>
        <v>0</v>
      </c>
      <c r="T35" s="287">
        <f>'[1]Projects List'!T35</f>
        <v>0</v>
      </c>
      <c r="U35" s="287">
        <f>'[1]Projects List'!U35</f>
        <v>0</v>
      </c>
      <c r="V35" s="287">
        <f>'[1]Projects List'!V35</f>
        <v>0</v>
      </c>
      <c r="W35" s="287">
        <f>'[1]Projects List'!W35</f>
        <v>0</v>
      </c>
      <c r="X35" s="286">
        <f>'[1]Projects List'!X35</f>
        <v>0</v>
      </c>
      <c r="Y35" s="181">
        <f>'[1]Projects List'!Y35</f>
        <v>0</v>
      </c>
      <c r="Z35" s="287">
        <f>'[1]Projects List'!Z35</f>
        <v>0</v>
      </c>
      <c r="AA35" s="287">
        <f>'[1]Projects List'!AA35</f>
        <v>0</v>
      </c>
      <c r="AB35" s="287">
        <f>'[1]Projects List'!AB35</f>
        <v>0</v>
      </c>
      <c r="AC35" s="286">
        <f>'[1]Projects List'!AC35</f>
        <v>0</v>
      </c>
      <c r="AD35" s="286">
        <f>'[1]Projects List'!AD35</f>
        <v>0</v>
      </c>
      <c r="AE35" s="286">
        <f>'[1]Projects List'!AE35</f>
        <v>0</v>
      </c>
      <c r="AF35" s="288">
        <f>'[1]Projects List'!AF35</f>
        <v>0</v>
      </c>
    </row>
    <row r="36" spans="1:32" x14ac:dyDescent="0.2">
      <c r="A36">
        <f>'[1]Projects List'!A36</f>
        <v>0</v>
      </c>
      <c r="B36">
        <f>'[1]Projects List'!B36</f>
        <v>0</v>
      </c>
      <c r="C36" s="278">
        <f>'[1]Projects List'!C36</f>
        <v>0</v>
      </c>
      <c r="D36" s="285">
        <f>'[1]Projects List'!D36</f>
        <v>0</v>
      </c>
      <c r="E36" s="278">
        <f>'[1]Projects List'!E36</f>
        <v>0</v>
      </c>
      <c r="F36" s="284">
        <f>'[1]Projects List'!F36</f>
        <v>0</v>
      </c>
      <c r="G36" s="284">
        <f>'[1]Projects List'!G36</f>
        <v>0</v>
      </c>
      <c r="H36" s="176">
        <f>'[1]Projects List'!H36</f>
        <v>0</v>
      </c>
      <c r="I36" s="285">
        <f>'[1]Projects List'!I36</f>
        <v>0</v>
      </c>
      <c r="J36" s="285">
        <f>'[1]Projects List'!J36</f>
        <v>0</v>
      </c>
      <c r="K36" s="337">
        <f>'[1]Projects List'!K36</f>
        <v>0</v>
      </c>
      <c r="L36" s="286">
        <f>'[1]Projects List'!L36</f>
        <v>0</v>
      </c>
      <c r="M36" s="285">
        <f>'[1]Projects List'!M36</f>
        <v>0</v>
      </c>
      <c r="N36" s="287">
        <f>'[1]Projects List'!N36</f>
        <v>0</v>
      </c>
      <c r="O36" s="287">
        <f>'[1]Projects List'!O36</f>
        <v>0</v>
      </c>
      <c r="P36" s="287">
        <f>'[1]Projects List'!P36</f>
        <v>0</v>
      </c>
      <c r="Q36" s="287">
        <f>'[1]Projects List'!Q36</f>
        <v>0</v>
      </c>
      <c r="R36" s="286">
        <f>'[1]Projects List'!R36</f>
        <v>0</v>
      </c>
      <c r="S36" s="181">
        <f>'[1]Projects List'!S36</f>
        <v>0</v>
      </c>
      <c r="T36" s="287">
        <f>'[1]Projects List'!T36</f>
        <v>0</v>
      </c>
      <c r="U36" s="287">
        <f>'[1]Projects List'!U36</f>
        <v>0</v>
      </c>
      <c r="V36" s="287">
        <f>'[1]Projects List'!V36</f>
        <v>0</v>
      </c>
      <c r="W36" s="287">
        <f>'[1]Projects List'!W36</f>
        <v>0</v>
      </c>
      <c r="X36" s="286">
        <f>'[1]Projects List'!X36</f>
        <v>0</v>
      </c>
      <c r="Y36" s="181">
        <f>'[1]Projects List'!Y36</f>
        <v>0</v>
      </c>
      <c r="Z36" s="287">
        <f>'[1]Projects List'!Z36</f>
        <v>0</v>
      </c>
      <c r="AA36" s="287">
        <f>'[1]Projects List'!AA36</f>
        <v>0</v>
      </c>
      <c r="AB36" s="287">
        <f>'[1]Projects List'!AB36</f>
        <v>0</v>
      </c>
      <c r="AC36" s="286">
        <f>'[1]Projects List'!AC36</f>
        <v>0</v>
      </c>
      <c r="AD36" s="286">
        <f>'[1]Projects List'!AD36</f>
        <v>0</v>
      </c>
      <c r="AE36" s="286">
        <f>'[1]Projects List'!AE36</f>
        <v>0</v>
      </c>
      <c r="AF36" s="288">
        <f>'[1]Projects List'!AF36</f>
        <v>0</v>
      </c>
    </row>
    <row r="37" spans="1:32" x14ac:dyDescent="0.2">
      <c r="A37">
        <f>'[1]Projects List'!A37</f>
        <v>0</v>
      </c>
      <c r="B37">
        <f>'[1]Projects List'!B37</f>
        <v>0</v>
      </c>
      <c r="C37" s="278">
        <f>'[1]Projects List'!C37</f>
        <v>0</v>
      </c>
      <c r="D37" s="285">
        <f>'[1]Projects List'!D37</f>
        <v>0</v>
      </c>
      <c r="E37" s="278">
        <f>'[1]Projects List'!E37</f>
        <v>0</v>
      </c>
      <c r="F37" s="284">
        <f>'[1]Projects List'!F37</f>
        <v>0</v>
      </c>
      <c r="G37" s="284">
        <f>'[1]Projects List'!G37</f>
        <v>0</v>
      </c>
      <c r="H37" s="176">
        <f>'[1]Projects List'!H37</f>
        <v>0</v>
      </c>
      <c r="I37" s="285">
        <f>'[1]Projects List'!I37</f>
        <v>0</v>
      </c>
      <c r="J37" s="285">
        <f>'[1]Projects List'!J37</f>
        <v>0</v>
      </c>
      <c r="K37" s="337">
        <f>'[1]Projects List'!K37</f>
        <v>0</v>
      </c>
      <c r="L37" s="286">
        <f>'[1]Projects List'!L37</f>
        <v>0</v>
      </c>
      <c r="M37" s="285">
        <f>'[1]Projects List'!M37</f>
        <v>0</v>
      </c>
      <c r="N37" s="287">
        <f>'[1]Projects List'!N37</f>
        <v>0</v>
      </c>
      <c r="O37" s="287">
        <f>'[1]Projects List'!O37</f>
        <v>0</v>
      </c>
      <c r="P37" s="287">
        <f>'[1]Projects List'!P37</f>
        <v>0</v>
      </c>
      <c r="Q37" s="287">
        <f>'[1]Projects List'!Q37</f>
        <v>0</v>
      </c>
      <c r="R37" s="286">
        <f>'[1]Projects List'!R37</f>
        <v>0</v>
      </c>
      <c r="S37" s="181">
        <f>'[1]Projects List'!S37</f>
        <v>0</v>
      </c>
      <c r="T37" s="287">
        <f>'[1]Projects List'!T37</f>
        <v>0</v>
      </c>
      <c r="U37" s="287">
        <f>'[1]Projects List'!U37</f>
        <v>0</v>
      </c>
      <c r="V37" s="287">
        <f>'[1]Projects List'!V37</f>
        <v>0</v>
      </c>
      <c r="W37" s="287">
        <f>'[1]Projects List'!W37</f>
        <v>0</v>
      </c>
      <c r="X37" s="286">
        <f>'[1]Projects List'!X37</f>
        <v>0</v>
      </c>
      <c r="Y37" s="181">
        <f>'[1]Projects List'!Y37</f>
        <v>0</v>
      </c>
      <c r="Z37" s="287">
        <f>'[1]Projects List'!Z37</f>
        <v>0</v>
      </c>
      <c r="AA37" s="287">
        <f>'[1]Projects List'!AA37</f>
        <v>0</v>
      </c>
      <c r="AB37" s="287">
        <f>'[1]Projects List'!AB37</f>
        <v>0</v>
      </c>
      <c r="AC37" s="286">
        <f>'[1]Projects List'!AC37</f>
        <v>0</v>
      </c>
      <c r="AD37" s="286">
        <f>'[1]Projects List'!AD37</f>
        <v>0</v>
      </c>
      <c r="AE37" s="286">
        <f>'[1]Projects List'!AE37</f>
        <v>0</v>
      </c>
      <c r="AF37" s="288">
        <f>'[1]Projects List'!AF37</f>
        <v>0</v>
      </c>
    </row>
    <row r="38" spans="1:32" x14ac:dyDescent="0.2">
      <c r="A38">
        <f>'[1]Projects List'!A38</f>
        <v>0</v>
      </c>
      <c r="B38">
        <f>'[1]Projects List'!B38</f>
        <v>0</v>
      </c>
      <c r="C38" s="278">
        <f>'[1]Projects List'!C38</f>
        <v>0</v>
      </c>
      <c r="D38" s="285">
        <f>'[1]Projects List'!D38</f>
        <v>0</v>
      </c>
      <c r="E38" s="278">
        <f>'[1]Projects List'!E38</f>
        <v>0</v>
      </c>
      <c r="F38" s="284">
        <f>'[1]Projects List'!F38</f>
        <v>0</v>
      </c>
      <c r="G38" s="284">
        <f>'[1]Projects List'!G38</f>
        <v>0</v>
      </c>
      <c r="H38" s="176">
        <f>'[1]Projects List'!H38</f>
        <v>0</v>
      </c>
      <c r="I38" s="285">
        <f>'[1]Projects List'!I38</f>
        <v>0</v>
      </c>
      <c r="J38" s="285">
        <f>'[1]Projects List'!J38</f>
        <v>0</v>
      </c>
      <c r="K38" s="337">
        <f>'[1]Projects List'!K38</f>
        <v>0</v>
      </c>
      <c r="L38" s="286">
        <f>'[1]Projects List'!L38</f>
        <v>0</v>
      </c>
      <c r="M38" s="285">
        <f>'[1]Projects List'!M38</f>
        <v>0</v>
      </c>
      <c r="N38" s="287">
        <f>'[1]Projects List'!N38</f>
        <v>0</v>
      </c>
      <c r="O38" s="287">
        <f>'[1]Projects List'!O38</f>
        <v>0</v>
      </c>
      <c r="P38" s="287">
        <f>'[1]Projects List'!P38</f>
        <v>0</v>
      </c>
      <c r="Q38" s="287">
        <f>'[1]Projects List'!Q38</f>
        <v>0</v>
      </c>
      <c r="R38" s="286">
        <f>'[1]Projects List'!R38</f>
        <v>0</v>
      </c>
      <c r="S38" s="181">
        <f>'[1]Projects List'!S38</f>
        <v>0</v>
      </c>
      <c r="T38" s="287">
        <f>'[1]Projects List'!T38</f>
        <v>0</v>
      </c>
      <c r="U38" s="287">
        <f>'[1]Projects List'!U38</f>
        <v>0</v>
      </c>
      <c r="V38" s="287">
        <f>'[1]Projects List'!V38</f>
        <v>0</v>
      </c>
      <c r="W38" s="287">
        <f>'[1]Projects List'!W38</f>
        <v>0</v>
      </c>
      <c r="X38" s="286">
        <f>'[1]Projects List'!X38</f>
        <v>0</v>
      </c>
      <c r="Y38" s="181">
        <f>'[1]Projects List'!Y38</f>
        <v>0</v>
      </c>
      <c r="Z38" s="287">
        <f>'[1]Projects List'!Z38</f>
        <v>0</v>
      </c>
      <c r="AA38" s="287">
        <f>'[1]Projects List'!AA38</f>
        <v>0</v>
      </c>
      <c r="AB38" s="287">
        <f>'[1]Projects List'!AB38</f>
        <v>0</v>
      </c>
      <c r="AC38" s="286">
        <f>'[1]Projects List'!AC38</f>
        <v>0</v>
      </c>
      <c r="AD38" s="286">
        <f>'[1]Projects List'!AD38</f>
        <v>0</v>
      </c>
      <c r="AE38" s="286">
        <f>'[1]Projects List'!AE38</f>
        <v>0</v>
      </c>
      <c r="AF38" s="288">
        <f>'[1]Projects List'!AF38</f>
        <v>0</v>
      </c>
    </row>
    <row r="39" spans="1:32" x14ac:dyDescent="0.2">
      <c r="A39">
        <f>'[1]Projects List'!A39</f>
        <v>0</v>
      </c>
      <c r="B39">
        <f>'[1]Projects List'!B39</f>
        <v>0</v>
      </c>
      <c r="C39" s="278">
        <f>'[1]Projects List'!C39</f>
        <v>0</v>
      </c>
      <c r="D39" s="285">
        <f>'[1]Projects List'!D39</f>
        <v>0</v>
      </c>
      <c r="E39" s="278">
        <f>'[1]Projects List'!E39</f>
        <v>0</v>
      </c>
      <c r="F39" s="284">
        <f>'[1]Projects List'!F39</f>
        <v>0</v>
      </c>
      <c r="G39" s="284">
        <f>'[1]Projects List'!G39</f>
        <v>0</v>
      </c>
      <c r="H39" s="176">
        <f>'[1]Projects List'!H39</f>
        <v>0</v>
      </c>
      <c r="I39" s="285">
        <f>'[1]Projects List'!I39</f>
        <v>0</v>
      </c>
      <c r="J39" s="285">
        <f>'[1]Projects List'!J39</f>
        <v>0</v>
      </c>
      <c r="K39" s="337">
        <f>'[1]Projects List'!K39</f>
        <v>0</v>
      </c>
      <c r="L39" s="286">
        <f>'[1]Projects List'!L39</f>
        <v>0</v>
      </c>
      <c r="M39" s="285">
        <f>'[1]Projects List'!M39</f>
        <v>0</v>
      </c>
      <c r="N39" s="287">
        <f>'[1]Projects List'!N39</f>
        <v>0</v>
      </c>
      <c r="O39" s="287">
        <f>'[1]Projects List'!O39</f>
        <v>0</v>
      </c>
      <c r="P39" s="287">
        <f>'[1]Projects List'!P39</f>
        <v>0</v>
      </c>
      <c r="Q39" s="287">
        <f>'[1]Projects List'!Q39</f>
        <v>0</v>
      </c>
      <c r="R39" s="286">
        <f>'[1]Projects List'!R39</f>
        <v>0</v>
      </c>
      <c r="S39" s="181">
        <f>'[1]Projects List'!S39</f>
        <v>0</v>
      </c>
      <c r="T39" s="287">
        <f>'[1]Projects List'!T39</f>
        <v>0</v>
      </c>
      <c r="U39" s="287">
        <f>'[1]Projects List'!U39</f>
        <v>0</v>
      </c>
      <c r="V39" s="287">
        <f>'[1]Projects List'!V39</f>
        <v>0</v>
      </c>
      <c r="W39" s="287">
        <f>'[1]Projects List'!W39</f>
        <v>0</v>
      </c>
      <c r="X39" s="286">
        <f>'[1]Projects List'!X39</f>
        <v>0</v>
      </c>
      <c r="Y39" s="181">
        <f>'[1]Projects List'!Y39</f>
        <v>0</v>
      </c>
      <c r="Z39" s="287">
        <f>'[1]Projects List'!Z39</f>
        <v>0</v>
      </c>
      <c r="AA39" s="287">
        <f>'[1]Projects List'!AA39</f>
        <v>0</v>
      </c>
      <c r="AB39" s="287">
        <f>'[1]Projects List'!AB39</f>
        <v>0</v>
      </c>
      <c r="AC39" s="286">
        <f>'[1]Projects List'!AC39</f>
        <v>0</v>
      </c>
      <c r="AD39" s="286">
        <f>'[1]Projects List'!AD39</f>
        <v>0</v>
      </c>
      <c r="AE39" s="286">
        <f>'[1]Projects List'!AE39</f>
        <v>0</v>
      </c>
      <c r="AF39" s="288">
        <f>'[1]Projects List'!AF39</f>
        <v>0</v>
      </c>
    </row>
    <row r="40" spans="1:32" x14ac:dyDescent="0.2">
      <c r="A40">
        <f>'[1]Projects List'!A40</f>
        <v>0</v>
      </c>
      <c r="B40">
        <f>'[1]Projects List'!B40</f>
        <v>0</v>
      </c>
      <c r="C40" s="278">
        <f>'[1]Projects List'!C40</f>
        <v>0</v>
      </c>
      <c r="D40" s="285">
        <f>'[1]Projects List'!D40</f>
        <v>0</v>
      </c>
      <c r="E40" s="278">
        <f>'[1]Projects List'!E40</f>
        <v>0</v>
      </c>
      <c r="F40" s="284">
        <f>'[1]Projects List'!F40</f>
        <v>0</v>
      </c>
      <c r="G40" s="284">
        <f>'[1]Projects List'!G40</f>
        <v>0</v>
      </c>
      <c r="H40" s="176">
        <f>'[1]Projects List'!H40</f>
        <v>0</v>
      </c>
      <c r="I40" s="285">
        <f>'[1]Projects List'!I40</f>
        <v>0</v>
      </c>
      <c r="J40" s="285">
        <f>'[1]Projects List'!J40</f>
        <v>0</v>
      </c>
      <c r="K40" s="337">
        <f>'[1]Projects List'!K40</f>
        <v>0</v>
      </c>
      <c r="L40" s="286">
        <f>'[1]Projects List'!L40</f>
        <v>0</v>
      </c>
      <c r="M40" s="285">
        <f>'[1]Projects List'!M40</f>
        <v>0</v>
      </c>
      <c r="N40" s="287">
        <f>'[1]Projects List'!N40</f>
        <v>0</v>
      </c>
      <c r="O40" s="287">
        <f>'[1]Projects List'!O40</f>
        <v>0</v>
      </c>
      <c r="P40" s="287">
        <f>'[1]Projects List'!P40</f>
        <v>0</v>
      </c>
      <c r="Q40" s="287">
        <f>'[1]Projects List'!Q40</f>
        <v>0</v>
      </c>
      <c r="R40" s="286">
        <f>'[1]Projects List'!R40</f>
        <v>0</v>
      </c>
      <c r="S40" s="181">
        <f>'[1]Projects List'!S40</f>
        <v>0</v>
      </c>
      <c r="T40" s="287">
        <f>'[1]Projects List'!T40</f>
        <v>0</v>
      </c>
      <c r="U40" s="287">
        <f>'[1]Projects List'!U40</f>
        <v>0</v>
      </c>
      <c r="V40" s="287">
        <f>'[1]Projects List'!V40</f>
        <v>0</v>
      </c>
      <c r="W40" s="287">
        <f>'[1]Projects List'!W40</f>
        <v>0</v>
      </c>
      <c r="X40" s="286">
        <f>'[1]Projects List'!X40</f>
        <v>0</v>
      </c>
      <c r="Y40" s="181">
        <f>'[1]Projects List'!Y40</f>
        <v>0</v>
      </c>
      <c r="Z40" s="287">
        <f>'[1]Projects List'!Z40</f>
        <v>0</v>
      </c>
      <c r="AA40" s="287">
        <f>'[1]Projects List'!AA40</f>
        <v>0</v>
      </c>
      <c r="AB40" s="287">
        <f>'[1]Projects List'!AB40</f>
        <v>0</v>
      </c>
      <c r="AC40" s="286">
        <f>'[1]Projects List'!AC40</f>
        <v>0</v>
      </c>
      <c r="AD40" s="286">
        <f>'[1]Projects List'!AD40</f>
        <v>0</v>
      </c>
      <c r="AE40" s="286">
        <f>'[1]Projects List'!AE40</f>
        <v>0</v>
      </c>
      <c r="AF40" s="288">
        <f>'[1]Projects List'!AF40</f>
        <v>0</v>
      </c>
    </row>
    <row r="41" spans="1:32" x14ac:dyDescent="0.2">
      <c r="A41">
        <f>'[1]Projects List'!A41</f>
        <v>0</v>
      </c>
      <c r="B41">
        <f>'[1]Projects List'!B41</f>
        <v>0</v>
      </c>
      <c r="C41" s="278">
        <f>'[1]Projects List'!C41</f>
        <v>0</v>
      </c>
      <c r="D41" s="285">
        <f>'[1]Projects List'!D41</f>
        <v>0</v>
      </c>
      <c r="E41" s="278">
        <f>'[1]Projects List'!E41</f>
        <v>0</v>
      </c>
      <c r="F41" s="284">
        <f>'[1]Projects List'!F41</f>
        <v>0</v>
      </c>
      <c r="G41" s="284">
        <f>'[1]Projects List'!G41</f>
        <v>0</v>
      </c>
      <c r="H41" s="176">
        <f>'[1]Projects List'!H41</f>
        <v>0</v>
      </c>
      <c r="I41" s="285">
        <f>'[1]Projects List'!I41</f>
        <v>0</v>
      </c>
      <c r="J41" s="285">
        <f>'[1]Projects List'!J41</f>
        <v>0</v>
      </c>
      <c r="K41" s="337">
        <f>'[1]Projects List'!K41</f>
        <v>0</v>
      </c>
      <c r="L41" s="286">
        <f>'[1]Projects List'!L41</f>
        <v>0</v>
      </c>
      <c r="M41" s="285">
        <f>'[1]Projects List'!M41</f>
        <v>0</v>
      </c>
      <c r="N41" s="287">
        <f>'[1]Projects List'!N41</f>
        <v>0</v>
      </c>
      <c r="O41" s="287">
        <f>'[1]Projects List'!O41</f>
        <v>0</v>
      </c>
      <c r="P41" s="287">
        <f>'[1]Projects List'!P41</f>
        <v>0</v>
      </c>
      <c r="Q41" s="287">
        <f>'[1]Projects List'!Q41</f>
        <v>0</v>
      </c>
      <c r="R41" s="286">
        <f>'[1]Projects List'!R41</f>
        <v>0</v>
      </c>
      <c r="S41" s="181">
        <f>'[1]Projects List'!S41</f>
        <v>0</v>
      </c>
      <c r="T41" s="287">
        <f>'[1]Projects List'!T41</f>
        <v>0</v>
      </c>
      <c r="U41" s="287">
        <f>'[1]Projects List'!U41</f>
        <v>0</v>
      </c>
      <c r="V41" s="287">
        <f>'[1]Projects List'!V41</f>
        <v>0</v>
      </c>
      <c r="W41" s="287">
        <f>'[1]Projects List'!W41</f>
        <v>0</v>
      </c>
      <c r="X41" s="286">
        <f>'[1]Projects List'!X41</f>
        <v>0</v>
      </c>
      <c r="Y41" s="181">
        <f>'[1]Projects List'!Y41</f>
        <v>0</v>
      </c>
      <c r="Z41" s="287">
        <f>'[1]Projects List'!Z41</f>
        <v>0</v>
      </c>
      <c r="AA41" s="287">
        <f>'[1]Projects List'!AA41</f>
        <v>0</v>
      </c>
      <c r="AB41" s="287">
        <f>'[1]Projects List'!AB41</f>
        <v>0</v>
      </c>
      <c r="AC41" s="286">
        <f>'[1]Projects List'!AC41</f>
        <v>0</v>
      </c>
      <c r="AD41" s="286">
        <f>'[1]Projects List'!AD41</f>
        <v>0</v>
      </c>
      <c r="AE41" s="286">
        <f>'[1]Projects List'!AE41</f>
        <v>0</v>
      </c>
      <c r="AF41" s="288">
        <f>'[1]Projects List'!AF41</f>
        <v>0</v>
      </c>
    </row>
    <row r="42" spans="1:32" x14ac:dyDescent="0.2">
      <c r="A42">
        <f>'[1]Projects List'!A42</f>
        <v>0</v>
      </c>
      <c r="B42">
        <f>'[1]Projects List'!B42</f>
        <v>0</v>
      </c>
      <c r="C42" s="278">
        <f>'[1]Projects List'!C42</f>
        <v>0</v>
      </c>
      <c r="D42" s="285">
        <f>'[1]Projects List'!D42</f>
        <v>0</v>
      </c>
      <c r="E42" s="278">
        <f>'[1]Projects List'!E42</f>
        <v>0</v>
      </c>
      <c r="F42" s="284">
        <f>'[1]Projects List'!F42</f>
        <v>0</v>
      </c>
      <c r="G42" s="284">
        <f>'[1]Projects List'!G42</f>
        <v>0</v>
      </c>
      <c r="H42" s="176">
        <f>'[1]Projects List'!H42</f>
        <v>0</v>
      </c>
      <c r="I42" s="285">
        <f>'[1]Projects List'!I42</f>
        <v>0</v>
      </c>
      <c r="J42" s="285">
        <f>'[1]Projects List'!J42</f>
        <v>0</v>
      </c>
      <c r="K42" s="337">
        <f>'[1]Projects List'!K42</f>
        <v>0</v>
      </c>
      <c r="L42" s="286">
        <f>'[1]Projects List'!L42</f>
        <v>0</v>
      </c>
      <c r="M42" s="285">
        <f>'[1]Projects List'!M42</f>
        <v>0</v>
      </c>
      <c r="N42" s="287">
        <f>'[1]Projects List'!N42</f>
        <v>0</v>
      </c>
      <c r="O42" s="287">
        <f>'[1]Projects List'!O42</f>
        <v>0</v>
      </c>
      <c r="P42" s="287">
        <f>'[1]Projects List'!P42</f>
        <v>0</v>
      </c>
      <c r="Q42" s="287">
        <f>'[1]Projects List'!Q42</f>
        <v>0</v>
      </c>
      <c r="R42" s="286">
        <f>'[1]Projects List'!R42</f>
        <v>0</v>
      </c>
      <c r="S42" s="181">
        <f>'[1]Projects List'!S42</f>
        <v>0</v>
      </c>
      <c r="T42" s="287">
        <f>'[1]Projects List'!T42</f>
        <v>0</v>
      </c>
      <c r="U42" s="287">
        <f>'[1]Projects List'!U42</f>
        <v>0</v>
      </c>
      <c r="V42" s="287">
        <f>'[1]Projects List'!V42</f>
        <v>0</v>
      </c>
      <c r="W42" s="287">
        <f>'[1]Projects List'!W42</f>
        <v>0</v>
      </c>
      <c r="X42" s="286">
        <f>'[1]Projects List'!X42</f>
        <v>0</v>
      </c>
      <c r="Y42" s="181">
        <f>'[1]Projects List'!Y42</f>
        <v>0</v>
      </c>
      <c r="Z42" s="287">
        <f>'[1]Projects List'!Z42</f>
        <v>0</v>
      </c>
      <c r="AA42" s="287">
        <f>'[1]Projects List'!AA42</f>
        <v>0</v>
      </c>
      <c r="AB42" s="287">
        <f>'[1]Projects List'!AB42</f>
        <v>0</v>
      </c>
      <c r="AC42" s="286">
        <f>'[1]Projects List'!AC42</f>
        <v>0</v>
      </c>
      <c r="AD42" s="286">
        <f>'[1]Projects List'!AD42</f>
        <v>0</v>
      </c>
      <c r="AE42" s="286">
        <f>'[1]Projects List'!AE42</f>
        <v>0</v>
      </c>
      <c r="AF42" s="288">
        <f>'[1]Projects List'!AF42</f>
        <v>0</v>
      </c>
    </row>
    <row r="43" spans="1:32" x14ac:dyDescent="0.2">
      <c r="A43">
        <f>'[1]Projects List'!A43</f>
        <v>0</v>
      </c>
      <c r="B43">
        <f>'[1]Projects List'!B43</f>
        <v>0</v>
      </c>
      <c r="C43" s="278">
        <f>'[1]Projects List'!C43</f>
        <v>0</v>
      </c>
      <c r="D43" s="285">
        <f>'[1]Projects List'!D43</f>
        <v>0</v>
      </c>
      <c r="E43" s="278">
        <f>'[1]Projects List'!E43</f>
        <v>0</v>
      </c>
      <c r="F43" s="284">
        <f>'[1]Projects List'!F43</f>
        <v>0</v>
      </c>
      <c r="G43" s="284">
        <f>'[1]Projects List'!G43</f>
        <v>0</v>
      </c>
      <c r="H43" s="176">
        <f>'[1]Projects List'!H43</f>
        <v>0</v>
      </c>
      <c r="I43" s="285">
        <f>'[1]Projects List'!I43</f>
        <v>0</v>
      </c>
      <c r="J43" s="285">
        <f>'[1]Projects List'!J43</f>
        <v>0</v>
      </c>
      <c r="K43" s="337">
        <f>'[1]Projects List'!K43</f>
        <v>0</v>
      </c>
      <c r="L43" s="286">
        <f>'[1]Projects List'!L43</f>
        <v>0</v>
      </c>
      <c r="M43" s="285">
        <f>'[1]Projects List'!M43</f>
        <v>0</v>
      </c>
      <c r="N43" s="287">
        <f>'[1]Projects List'!N43</f>
        <v>0</v>
      </c>
      <c r="O43" s="287">
        <f>'[1]Projects List'!O43</f>
        <v>0</v>
      </c>
      <c r="P43" s="287">
        <f>'[1]Projects List'!P43</f>
        <v>0</v>
      </c>
      <c r="Q43" s="287">
        <f>'[1]Projects List'!Q43</f>
        <v>0</v>
      </c>
      <c r="R43" s="286">
        <f>'[1]Projects List'!R43</f>
        <v>0</v>
      </c>
      <c r="S43" s="181">
        <f>'[1]Projects List'!S43</f>
        <v>0</v>
      </c>
      <c r="T43" s="287">
        <f>'[1]Projects List'!T43</f>
        <v>0</v>
      </c>
      <c r="U43" s="287">
        <f>'[1]Projects List'!U43</f>
        <v>0</v>
      </c>
      <c r="V43" s="287">
        <f>'[1]Projects List'!V43</f>
        <v>0</v>
      </c>
      <c r="W43" s="287">
        <f>'[1]Projects List'!W43</f>
        <v>0</v>
      </c>
      <c r="X43" s="286">
        <f>'[1]Projects List'!X43</f>
        <v>0</v>
      </c>
      <c r="Y43" s="181">
        <f>'[1]Projects List'!Y43</f>
        <v>0</v>
      </c>
      <c r="Z43" s="287">
        <f>'[1]Projects List'!Z43</f>
        <v>0</v>
      </c>
      <c r="AA43" s="287">
        <f>'[1]Projects List'!AA43</f>
        <v>0</v>
      </c>
      <c r="AB43" s="287">
        <f>'[1]Projects List'!AB43</f>
        <v>0</v>
      </c>
      <c r="AC43" s="286">
        <f>'[1]Projects List'!AC43</f>
        <v>0</v>
      </c>
      <c r="AD43" s="286">
        <f>'[1]Projects List'!AD43</f>
        <v>0</v>
      </c>
      <c r="AE43" s="286">
        <f>'[1]Projects List'!AE43</f>
        <v>0</v>
      </c>
      <c r="AF43" s="288">
        <f>'[1]Projects List'!AF43</f>
        <v>0</v>
      </c>
    </row>
    <row r="44" spans="1:32" x14ac:dyDescent="0.2">
      <c r="A44">
        <f>'[1]Projects List'!A44</f>
        <v>0</v>
      </c>
      <c r="B44">
        <f>'[1]Projects List'!B44</f>
        <v>0</v>
      </c>
      <c r="C44" s="278">
        <f>'[1]Projects List'!C44</f>
        <v>0</v>
      </c>
      <c r="D44" s="285">
        <f>'[1]Projects List'!D44</f>
        <v>0</v>
      </c>
      <c r="E44" s="278">
        <f>'[1]Projects List'!E44</f>
        <v>0</v>
      </c>
      <c r="F44" s="284">
        <f>'[1]Projects List'!F44</f>
        <v>0</v>
      </c>
      <c r="G44" s="284">
        <f>'[1]Projects List'!G44</f>
        <v>0</v>
      </c>
      <c r="H44" s="176">
        <f>'[1]Projects List'!H44</f>
        <v>0</v>
      </c>
      <c r="I44" s="285">
        <f>'[1]Projects List'!I44</f>
        <v>0</v>
      </c>
      <c r="J44" s="285">
        <f>'[1]Projects List'!J44</f>
        <v>0</v>
      </c>
      <c r="K44" s="337">
        <f>'[1]Projects List'!K44</f>
        <v>0</v>
      </c>
      <c r="L44" s="286">
        <f>'[1]Projects List'!L44</f>
        <v>0</v>
      </c>
      <c r="M44" s="285">
        <f>'[1]Projects List'!M44</f>
        <v>0</v>
      </c>
      <c r="N44" s="287">
        <f>'[1]Projects List'!N44</f>
        <v>0</v>
      </c>
      <c r="O44" s="287">
        <f>'[1]Projects List'!O44</f>
        <v>0</v>
      </c>
      <c r="P44" s="287">
        <f>'[1]Projects List'!P44</f>
        <v>0</v>
      </c>
      <c r="Q44" s="287">
        <f>'[1]Projects List'!Q44</f>
        <v>0</v>
      </c>
      <c r="R44" s="286">
        <f>'[1]Projects List'!R44</f>
        <v>0</v>
      </c>
      <c r="S44" s="181">
        <f>'[1]Projects List'!S44</f>
        <v>0</v>
      </c>
      <c r="T44" s="287">
        <f>'[1]Projects List'!T44</f>
        <v>0</v>
      </c>
      <c r="U44" s="287">
        <f>'[1]Projects List'!U44</f>
        <v>0</v>
      </c>
      <c r="V44" s="287">
        <f>'[1]Projects List'!V44</f>
        <v>0</v>
      </c>
      <c r="W44" s="287">
        <f>'[1]Projects List'!W44</f>
        <v>0</v>
      </c>
      <c r="X44" s="286">
        <f>'[1]Projects List'!X44</f>
        <v>0</v>
      </c>
      <c r="Y44" s="181">
        <f>'[1]Projects List'!Y44</f>
        <v>0</v>
      </c>
      <c r="Z44" s="287">
        <f>'[1]Projects List'!Z44</f>
        <v>0</v>
      </c>
      <c r="AA44" s="287">
        <f>'[1]Projects List'!AA44</f>
        <v>0</v>
      </c>
      <c r="AB44" s="287">
        <f>'[1]Projects List'!AB44</f>
        <v>0</v>
      </c>
      <c r="AC44" s="286">
        <f>'[1]Projects List'!AC44</f>
        <v>0</v>
      </c>
      <c r="AD44" s="286">
        <f>'[1]Projects List'!AD44</f>
        <v>0</v>
      </c>
      <c r="AE44" s="286">
        <f>'[1]Projects List'!AE44</f>
        <v>0</v>
      </c>
      <c r="AF44" s="288">
        <f>'[1]Projects List'!AF44</f>
        <v>0</v>
      </c>
    </row>
    <row r="45" spans="1:32" x14ac:dyDescent="0.2">
      <c r="A45">
        <f>'[1]Projects List'!A45</f>
        <v>0</v>
      </c>
      <c r="B45">
        <f>'[1]Projects List'!B45</f>
        <v>0</v>
      </c>
      <c r="C45" s="278">
        <f>'[1]Projects List'!C45</f>
        <v>0</v>
      </c>
      <c r="D45" s="285">
        <f>'[1]Projects List'!D45</f>
        <v>0</v>
      </c>
      <c r="E45" s="278">
        <f>'[1]Projects List'!E45</f>
        <v>0</v>
      </c>
      <c r="F45" s="284">
        <f>'[1]Projects List'!F45</f>
        <v>0</v>
      </c>
      <c r="G45" s="284">
        <f>'[1]Projects List'!G45</f>
        <v>0</v>
      </c>
      <c r="H45" s="176">
        <f>'[1]Projects List'!H45</f>
        <v>0</v>
      </c>
      <c r="I45" s="285">
        <f>'[1]Projects List'!I45</f>
        <v>0</v>
      </c>
      <c r="J45" s="285">
        <f>'[1]Projects List'!J45</f>
        <v>0</v>
      </c>
      <c r="K45" s="337">
        <f>'[1]Projects List'!K45</f>
        <v>0</v>
      </c>
      <c r="L45" s="286">
        <f>'[1]Projects List'!L45</f>
        <v>0</v>
      </c>
      <c r="M45" s="285">
        <f>'[1]Projects List'!M45</f>
        <v>0</v>
      </c>
      <c r="N45" s="287">
        <f>'[1]Projects List'!N45</f>
        <v>0</v>
      </c>
      <c r="O45" s="287">
        <f>'[1]Projects List'!O45</f>
        <v>0</v>
      </c>
      <c r="P45" s="287">
        <f>'[1]Projects List'!P45</f>
        <v>0</v>
      </c>
      <c r="Q45" s="287">
        <f>'[1]Projects List'!Q45</f>
        <v>0</v>
      </c>
      <c r="R45" s="286">
        <f>'[1]Projects List'!R45</f>
        <v>0</v>
      </c>
      <c r="S45" s="181">
        <f>'[1]Projects List'!S45</f>
        <v>0</v>
      </c>
      <c r="T45" s="287">
        <f>'[1]Projects List'!T45</f>
        <v>0</v>
      </c>
      <c r="U45" s="287">
        <f>'[1]Projects List'!U45</f>
        <v>0</v>
      </c>
      <c r="V45" s="287">
        <f>'[1]Projects List'!V45</f>
        <v>0</v>
      </c>
      <c r="W45" s="287">
        <f>'[1]Projects List'!W45</f>
        <v>0</v>
      </c>
      <c r="X45" s="286">
        <f>'[1]Projects List'!X45</f>
        <v>0</v>
      </c>
      <c r="Y45" s="181">
        <f>'[1]Projects List'!Y45</f>
        <v>0</v>
      </c>
      <c r="Z45" s="287">
        <f>'[1]Projects List'!Z45</f>
        <v>0</v>
      </c>
      <c r="AA45" s="287">
        <f>'[1]Projects List'!AA45</f>
        <v>0</v>
      </c>
      <c r="AB45" s="287">
        <f>'[1]Projects List'!AB45</f>
        <v>0</v>
      </c>
      <c r="AC45" s="286">
        <f>'[1]Projects List'!AC45</f>
        <v>0</v>
      </c>
      <c r="AD45" s="286">
        <f>'[1]Projects List'!AD45</f>
        <v>0</v>
      </c>
      <c r="AE45" s="286">
        <f>'[1]Projects List'!AE45</f>
        <v>0</v>
      </c>
      <c r="AF45" s="288">
        <f>'[1]Projects List'!AF45</f>
        <v>0</v>
      </c>
    </row>
    <row r="46" spans="1:32" x14ac:dyDescent="0.2">
      <c r="A46">
        <f>'[1]Projects List'!A46</f>
        <v>0</v>
      </c>
      <c r="B46">
        <f>'[1]Projects List'!B46</f>
        <v>0</v>
      </c>
      <c r="C46" s="278">
        <f>'[1]Projects List'!C46</f>
        <v>0</v>
      </c>
      <c r="D46" s="285">
        <f>'[1]Projects List'!D46</f>
        <v>0</v>
      </c>
      <c r="E46" s="278">
        <f>'[1]Projects List'!E46</f>
        <v>0</v>
      </c>
      <c r="F46" s="284">
        <f>'[1]Projects List'!F46</f>
        <v>0</v>
      </c>
      <c r="G46" s="284">
        <f>'[1]Projects List'!G46</f>
        <v>0</v>
      </c>
      <c r="H46" s="176">
        <f>'[1]Projects List'!H46</f>
        <v>0</v>
      </c>
      <c r="I46" s="285">
        <f>'[1]Projects List'!I46</f>
        <v>0</v>
      </c>
      <c r="J46" s="285">
        <f>'[1]Projects List'!J46</f>
        <v>0</v>
      </c>
      <c r="K46" s="337">
        <f>'[1]Projects List'!K46</f>
        <v>0</v>
      </c>
      <c r="L46" s="286">
        <f>'[1]Projects List'!L46</f>
        <v>0</v>
      </c>
      <c r="M46" s="285">
        <f>'[1]Projects List'!M46</f>
        <v>0</v>
      </c>
      <c r="N46" s="287">
        <f>'[1]Projects List'!N46</f>
        <v>0</v>
      </c>
      <c r="O46" s="287">
        <f>'[1]Projects List'!O46</f>
        <v>0</v>
      </c>
      <c r="P46" s="287">
        <f>'[1]Projects List'!P46</f>
        <v>0</v>
      </c>
      <c r="Q46" s="287">
        <f>'[1]Projects List'!Q46</f>
        <v>0</v>
      </c>
      <c r="R46" s="286">
        <f>'[1]Projects List'!R46</f>
        <v>0</v>
      </c>
      <c r="S46" s="181">
        <f>'[1]Projects List'!S46</f>
        <v>0</v>
      </c>
      <c r="T46" s="287">
        <f>'[1]Projects List'!T46</f>
        <v>0</v>
      </c>
      <c r="U46" s="287">
        <f>'[1]Projects List'!U46</f>
        <v>0</v>
      </c>
      <c r="V46" s="287">
        <f>'[1]Projects List'!V46</f>
        <v>0</v>
      </c>
      <c r="W46" s="287">
        <f>'[1]Projects List'!W46</f>
        <v>0</v>
      </c>
      <c r="X46" s="286">
        <f>'[1]Projects List'!X46</f>
        <v>0</v>
      </c>
      <c r="Y46" s="181">
        <f>'[1]Projects List'!Y46</f>
        <v>0</v>
      </c>
      <c r="Z46" s="287">
        <f>'[1]Projects List'!Z46</f>
        <v>0</v>
      </c>
      <c r="AA46" s="287">
        <f>'[1]Projects List'!AA46</f>
        <v>0</v>
      </c>
      <c r="AB46" s="287">
        <f>'[1]Projects List'!AB46</f>
        <v>0</v>
      </c>
      <c r="AC46" s="286">
        <f>'[1]Projects List'!AC46</f>
        <v>0</v>
      </c>
      <c r="AD46" s="286">
        <f>'[1]Projects List'!AD46</f>
        <v>0</v>
      </c>
      <c r="AE46" s="286">
        <f>'[1]Projects List'!AE46</f>
        <v>0</v>
      </c>
      <c r="AF46" s="288">
        <f>'[1]Projects List'!AF46</f>
        <v>0</v>
      </c>
    </row>
    <row r="47" spans="1:32" x14ac:dyDescent="0.2">
      <c r="A47">
        <f>'[1]Projects List'!A47</f>
        <v>0</v>
      </c>
      <c r="B47">
        <f>'[1]Projects List'!B47</f>
        <v>0</v>
      </c>
      <c r="C47" s="278">
        <f>'[1]Projects List'!C47</f>
        <v>0</v>
      </c>
      <c r="D47" s="285">
        <f>'[1]Projects List'!D47</f>
        <v>0</v>
      </c>
      <c r="E47" s="278">
        <f>'[1]Projects List'!E47</f>
        <v>0</v>
      </c>
      <c r="F47" s="284">
        <f>'[1]Projects List'!F47</f>
        <v>0</v>
      </c>
      <c r="G47" s="284">
        <f>'[1]Projects List'!G47</f>
        <v>0</v>
      </c>
      <c r="H47" s="176">
        <f>'[1]Projects List'!H47</f>
        <v>0</v>
      </c>
      <c r="I47" s="285">
        <f>'[1]Projects List'!I47</f>
        <v>0</v>
      </c>
      <c r="J47" s="285">
        <f>'[1]Projects List'!J47</f>
        <v>0</v>
      </c>
      <c r="K47" s="337">
        <f>'[1]Projects List'!K47</f>
        <v>0</v>
      </c>
      <c r="L47" s="286">
        <f>'[1]Projects List'!L47</f>
        <v>0</v>
      </c>
      <c r="M47" s="285">
        <f>'[1]Projects List'!M47</f>
        <v>0</v>
      </c>
      <c r="N47" s="287">
        <f>'[1]Projects List'!N47</f>
        <v>0</v>
      </c>
      <c r="O47" s="287">
        <f>'[1]Projects List'!O47</f>
        <v>0</v>
      </c>
      <c r="P47" s="287">
        <f>'[1]Projects List'!P47</f>
        <v>0</v>
      </c>
      <c r="Q47" s="287">
        <f>'[1]Projects List'!Q47</f>
        <v>0</v>
      </c>
      <c r="R47" s="286">
        <f>'[1]Projects List'!R47</f>
        <v>0</v>
      </c>
      <c r="S47" s="181">
        <f>'[1]Projects List'!S47</f>
        <v>0</v>
      </c>
      <c r="T47" s="287">
        <f>'[1]Projects List'!T47</f>
        <v>0</v>
      </c>
      <c r="U47" s="287">
        <f>'[1]Projects List'!U47</f>
        <v>0</v>
      </c>
      <c r="V47" s="287">
        <f>'[1]Projects List'!V47</f>
        <v>0</v>
      </c>
      <c r="W47" s="287">
        <f>'[1]Projects List'!W47</f>
        <v>0</v>
      </c>
      <c r="X47" s="286">
        <f>'[1]Projects List'!X47</f>
        <v>0</v>
      </c>
      <c r="Y47" s="181">
        <f>'[1]Projects List'!Y47</f>
        <v>0</v>
      </c>
      <c r="Z47" s="287">
        <f>'[1]Projects List'!Z47</f>
        <v>0</v>
      </c>
      <c r="AA47" s="287">
        <f>'[1]Projects List'!AA47</f>
        <v>0</v>
      </c>
      <c r="AB47" s="287">
        <f>'[1]Projects List'!AB47</f>
        <v>0</v>
      </c>
      <c r="AC47" s="286">
        <f>'[1]Projects List'!AC47</f>
        <v>0</v>
      </c>
      <c r="AD47" s="286">
        <f>'[1]Projects List'!AD47</f>
        <v>0</v>
      </c>
      <c r="AE47" s="286">
        <f>'[1]Projects List'!AE47</f>
        <v>0</v>
      </c>
      <c r="AF47" s="288">
        <f>'[1]Projects List'!AF47</f>
        <v>0</v>
      </c>
    </row>
    <row r="48" spans="1:32" x14ac:dyDescent="0.2">
      <c r="A48">
        <f>'[1]Projects List'!A48</f>
        <v>0</v>
      </c>
      <c r="B48">
        <f>'[1]Projects List'!B48</f>
        <v>0</v>
      </c>
      <c r="C48" s="278">
        <f>'[1]Projects List'!C48</f>
        <v>0</v>
      </c>
      <c r="D48" s="285">
        <f>'[1]Projects List'!D48</f>
        <v>0</v>
      </c>
      <c r="E48" s="278">
        <f>'[1]Projects List'!E48</f>
        <v>0</v>
      </c>
      <c r="F48" s="284">
        <f>'[1]Projects List'!F48</f>
        <v>0</v>
      </c>
      <c r="G48" s="284">
        <f>'[1]Projects List'!G48</f>
        <v>0</v>
      </c>
      <c r="H48" s="176">
        <f>'[1]Projects List'!H48</f>
        <v>0</v>
      </c>
      <c r="I48" s="285">
        <f>'[1]Projects List'!I48</f>
        <v>0</v>
      </c>
      <c r="J48" s="285">
        <f>'[1]Projects List'!J48</f>
        <v>0</v>
      </c>
      <c r="K48" s="337">
        <f>'[1]Projects List'!K48</f>
        <v>0</v>
      </c>
      <c r="L48" s="286">
        <f>'[1]Projects List'!L48</f>
        <v>0</v>
      </c>
      <c r="M48" s="285">
        <f>'[1]Projects List'!M48</f>
        <v>0</v>
      </c>
      <c r="N48" s="287">
        <f>'[1]Projects List'!N48</f>
        <v>0</v>
      </c>
      <c r="O48" s="287">
        <f>'[1]Projects List'!O48</f>
        <v>0</v>
      </c>
      <c r="P48" s="287">
        <f>'[1]Projects List'!P48</f>
        <v>0</v>
      </c>
      <c r="Q48" s="287">
        <f>'[1]Projects List'!Q48</f>
        <v>0</v>
      </c>
      <c r="R48" s="286">
        <f>'[1]Projects List'!R48</f>
        <v>0</v>
      </c>
      <c r="S48" s="181">
        <f>'[1]Projects List'!S48</f>
        <v>0</v>
      </c>
      <c r="T48" s="287">
        <f>'[1]Projects List'!T48</f>
        <v>0</v>
      </c>
      <c r="U48" s="287">
        <f>'[1]Projects List'!U48</f>
        <v>0</v>
      </c>
      <c r="V48" s="287">
        <f>'[1]Projects List'!V48</f>
        <v>0</v>
      </c>
      <c r="W48" s="287">
        <f>'[1]Projects List'!W48</f>
        <v>0</v>
      </c>
      <c r="X48" s="286">
        <f>'[1]Projects List'!X48</f>
        <v>0</v>
      </c>
      <c r="Y48" s="181">
        <f>'[1]Projects List'!Y48</f>
        <v>0</v>
      </c>
      <c r="Z48" s="287">
        <f>'[1]Projects List'!Z48</f>
        <v>0</v>
      </c>
      <c r="AA48" s="287">
        <f>'[1]Projects List'!AA48</f>
        <v>0</v>
      </c>
      <c r="AB48" s="287">
        <f>'[1]Projects List'!AB48</f>
        <v>0</v>
      </c>
      <c r="AC48" s="286">
        <f>'[1]Projects List'!AC48</f>
        <v>0</v>
      </c>
      <c r="AD48" s="286">
        <f>'[1]Projects List'!AD48</f>
        <v>0</v>
      </c>
      <c r="AE48" s="286">
        <f>'[1]Projects List'!AE48</f>
        <v>0</v>
      </c>
      <c r="AF48" s="288">
        <f>'[1]Projects List'!AF48</f>
        <v>0</v>
      </c>
    </row>
    <row r="49" spans="1:32" x14ac:dyDescent="0.2">
      <c r="A49">
        <f>'[1]Projects List'!A49</f>
        <v>0</v>
      </c>
      <c r="B49">
        <f>'[1]Projects List'!B49</f>
        <v>0</v>
      </c>
      <c r="C49" s="278">
        <f>'[1]Projects List'!C49</f>
        <v>0</v>
      </c>
      <c r="D49" s="285">
        <f>'[1]Projects List'!D49</f>
        <v>0</v>
      </c>
      <c r="E49" s="278">
        <f>'[1]Projects List'!E49</f>
        <v>0</v>
      </c>
      <c r="F49" s="284">
        <f>'[1]Projects List'!F49</f>
        <v>0</v>
      </c>
      <c r="G49" s="284">
        <f>'[1]Projects List'!G49</f>
        <v>0</v>
      </c>
      <c r="H49" s="176">
        <f>'[1]Projects List'!H49</f>
        <v>0</v>
      </c>
      <c r="I49" s="285">
        <f>'[1]Projects List'!I49</f>
        <v>0</v>
      </c>
      <c r="J49" s="285">
        <f>'[1]Projects List'!J49</f>
        <v>0</v>
      </c>
      <c r="K49" s="337">
        <f>'[1]Projects List'!K49</f>
        <v>0</v>
      </c>
      <c r="L49" s="286">
        <f>'[1]Projects List'!L49</f>
        <v>0</v>
      </c>
      <c r="M49" s="285">
        <f>'[1]Projects List'!M49</f>
        <v>0</v>
      </c>
      <c r="N49" s="287">
        <f>'[1]Projects List'!N49</f>
        <v>0</v>
      </c>
      <c r="O49" s="287">
        <f>'[1]Projects List'!O49</f>
        <v>0</v>
      </c>
      <c r="P49" s="287">
        <f>'[1]Projects List'!P49</f>
        <v>0</v>
      </c>
      <c r="Q49" s="287">
        <f>'[1]Projects List'!Q49</f>
        <v>0</v>
      </c>
      <c r="R49" s="286">
        <f>'[1]Projects List'!R49</f>
        <v>0</v>
      </c>
      <c r="S49" s="181">
        <f>'[1]Projects List'!S49</f>
        <v>0</v>
      </c>
      <c r="T49" s="287">
        <f>'[1]Projects List'!T49</f>
        <v>0</v>
      </c>
      <c r="U49" s="287">
        <f>'[1]Projects List'!U49</f>
        <v>0</v>
      </c>
      <c r="V49" s="287">
        <f>'[1]Projects List'!V49</f>
        <v>0</v>
      </c>
      <c r="W49" s="287">
        <f>'[1]Projects List'!W49</f>
        <v>0</v>
      </c>
      <c r="X49" s="286">
        <f>'[1]Projects List'!X49</f>
        <v>0</v>
      </c>
      <c r="Y49" s="181">
        <f>'[1]Projects List'!Y49</f>
        <v>0</v>
      </c>
      <c r="Z49" s="287">
        <f>'[1]Projects List'!Z49</f>
        <v>0</v>
      </c>
      <c r="AA49" s="287">
        <f>'[1]Projects List'!AA49</f>
        <v>0</v>
      </c>
      <c r="AB49" s="287">
        <f>'[1]Projects List'!AB49</f>
        <v>0</v>
      </c>
      <c r="AC49" s="286">
        <f>'[1]Projects List'!AC49</f>
        <v>0</v>
      </c>
      <c r="AD49" s="286">
        <f>'[1]Projects List'!AD49</f>
        <v>0</v>
      </c>
      <c r="AE49" s="286">
        <f>'[1]Projects List'!AE49</f>
        <v>0</v>
      </c>
      <c r="AF49" s="288">
        <f>'[1]Projects List'!AF49</f>
        <v>0</v>
      </c>
    </row>
    <row r="50" spans="1:32" x14ac:dyDescent="0.2">
      <c r="A50">
        <f>'[1]Projects List'!A50</f>
        <v>0</v>
      </c>
      <c r="B50">
        <f>'[1]Projects List'!B50</f>
        <v>0</v>
      </c>
      <c r="C50" s="278">
        <f>'[1]Projects List'!C50</f>
        <v>0</v>
      </c>
      <c r="D50" s="285">
        <f>'[1]Projects List'!D50</f>
        <v>0</v>
      </c>
      <c r="E50" s="278">
        <f>'[1]Projects List'!E50</f>
        <v>0</v>
      </c>
      <c r="F50" s="284">
        <f>'[1]Projects List'!F50</f>
        <v>0</v>
      </c>
      <c r="G50" s="284">
        <f>'[1]Projects List'!G50</f>
        <v>0</v>
      </c>
      <c r="H50" s="176">
        <f>'[1]Projects List'!H50</f>
        <v>0</v>
      </c>
      <c r="I50" s="285">
        <f>'[1]Projects List'!I50</f>
        <v>0</v>
      </c>
      <c r="J50" s="285">
        <f>'[1]Projects List'!J50</f>
        <v>0</v>
      </c>
      <c r="K50" s="337">
        <f>'[1]Projects List'!K50</f>
        <v>0</v>
      </c>
      <c r="L50" s="286">
        <f>'[1]Projects List'!L50</f>
        <v>0</v>
      </c>
      <c r="M50" s="285">
        <f>'[1]Projects List'!M50</f>
        <v>0</v>
      </c>
      <c r="N50" s="287">
        <f>'[1]Projects List'!N50</f>
        <v>0</v>
      </c>
      <c r="O50" s="287">
        <f>'[1]Projects List'!O50</f>
        <v>0</v>
      </c>
      <c r="P50" s="287">
        <f>'[1]Projects List'!P50</f>
        <v>0</v>
      </c>
      <c r="Q50" s="287">
        <f>'[1]Projects List'!Q50</f>
        <v>0</v>
      </c>
      <c r="R50" s="286">
        <f>'[1]Projects List'!R50</f>
        <v>0</v>
      </c>
      <c r="S50" s="181">
        <f>'[1]Projects List'!S50</f>
        <v>0</v>
      </c>
      <c r="T50" s="287">
        <f>'[1]Projects List'!T50</f>
        <v>0</v>
      </c>
      <c r="U50" s="287">
        <f>'[1]Projects List'!U50</f>
        <v>0</v>
      </c>
      <c r="V50" s="287">
        <f>'[1]Projects List'!V50</f>
        <v>0</v>
      </c>
      <c r="W50" s="287">
        <f>'[1]Projects List'!W50</f>
        <v>0</v>
      </c>
      <c r="X50" s="286">
        <f>'[1]Projects List'!X50</f>
        <v>0</v>
      </c>
      <c r="Y50" s="181">
        <f>'[1]Projects List'!Y50</f>
        <v>0</v>
      </c>
      <c r="Z50" s="287">
        <f>'[1]Projects List'!Z50</f>
        <v>0</v>
      </c>
      <c r="AA50" s="287">
        <f>'[1]Projects List'!AA50</f>
        <v>0</v>
      </c>
      <c r="AB50" s="287">
        <f>'[1]Projects List'!AB50</f>
        <v>0</v>
      </c>
      <c r="AC50" s="286">
        <f>'[1]Projects List'!AC50</f>
        <v>0</v>
      </c>
      <c r="AD50" s="286">
        <f>'[1]Projects List'!AD50</f>
        <v>0</v>
      </c>
      <c r="AE50" s="286">
        <f>'[1]Projects List'!AE50</f>
        <v>0</v>
      </c>
      <c r="AF50" s="288">
        <f>'[1]Projects List'!AF50</f>
        <v>0</v>
      </c>
    </row>
    <row r="51" spans="1:32" x14ac:dyDescent="0.2">
      <c r="A51">
        <f>'[1]Projects List'!A51</f>
        <v>0</v>
      </c>
      <c r="B51">
        <f>'[1]Projects List'!B51</f>
        <v>0</v>
      </c>
      <c r="C51" s="278">
        <f>'[1]Projects List'!C51</f>
        <v>0</v>
      </c>
      <c r="D51" s="285">
        <f>'[1]Projects List'!D51</f>
        <v>0</v>
      </c>
      <c r="E51" s="278">
        <f>'[1]Projects List'!E51</f>
        <v>0</v>
      </c>
      <c r="F51" s="284">
        <f>'[1]Projects List'!F51</f>
        <v>0</v>
      </c>
      <c r="G51" s="284">
        <f>'[1]Projects List'!G51</f>
        <v>0</v>
      </c>
      <c r="H51" s="176">
        <f>'[1]Projects List'!H51</f>
        <v>0</v>
      </c>
      <c r="I51" s="285">
        <f>'[1]Projects List'!I51</f>
        <v>0</v>
      </c>
      <c r="J51" s="285">
        <f>'[1]Projects List'!J51</f>
        <v>0</v>
      </c>
      <c r="K51" s="337">
        <f>'[1]Projects List'!K51</f>
        <v>0</v>
      </c>
      <c r="L51" s="286">
        <f>'[1]Projects List'!L51</f>
        <v>0</v>
      </c>
      <c r="M51" s="285">
        <f>'[1]Projects List'!M51</f>
        <v>0</v>
      </c>
      <c r="N51" s="287">
        <f>'[1]Projects List'!N51</f>
        <v>0</v>
      </c>
      <c r="O51" s="287">
        <f>'[1]Projects List'!O51</f>
        <v>0</v>
      </c>
      <c r="P51" s="287">
        <f>'[1]Projects List'!P51</f>
        <v>0</v>
      </c>
      <c r="Q51" s="287">
        <f>'[1]Projects List'!Q51</f>
        <v>0</v>
      </c>
      <c r="R51" s="286">
        <f>'[1]Projects List'!R51</f>
        <v>0</v>
      </c>
      <c r="S51" s="181">
        <f>'[1]Projects List'!S51</f>
        <v>0</v>
      </c>
      <c r="T51" s="287">
        <f>'[1]Projects List'!T51</f>
        <v>0</v>
      </c>
      <c r="U51" s="287">
        <f>'[1]Projects List'!U51</f>
        <v>0</v>
      </c>
      <c r="V51" s="287">
        <f>'[1]Projects List'!V51</f>
        <v>0</v>
      </c>
      <c r="W51" s="287">
        <f>'[1]Projects List'!W51</f>
        <v>0</v>
      </c>
      <c r="X51" s="286">
        <f>'[1]Projects List'!X51</f>
        <v>0</v>
      </c>
      <c r="Y51" s="181">
        <f>'[1]Projects List'!Y51</f>
        <v>0</v>
      </c>
      <c r="Z51" s="287">
        <f>'[1]Projects List'!Z51</f>
        <v>0</v>
      </c>
      <c r="AA51" s="287">
        <f>'[1]Projects List'!AA51</f>
        <v>0</v>
      </c>
      <c r="AB51" s="287">
        <f>'[1]Projects List'!AB51</f>
        <v>0</v>
      </c>
      <c r="AC51" s="286">
        <f>'[1]Projects List'!AC51</f>
        <v>0</v>
      </c>
      <c r="AD51" s="286">
        <f>'[1]Projects List'!AD51</f>
        <v>0</v>
      </c>
      <c r="AE51" s="286">
        <f>'[1]Projects List'!AE51</f>
        <v>0</v>
      </c>
      <c r="AF51" s="288">
        <f>'[1]Projects List'!AF51</f>
        <v>0</v>
      </c>
    </row>
    <row r="52" spans="1:32" x14ac:dyDescent="0.2">
      <c r="A52">
        <f>'[1]Projects List'!A52</f>
        <v>0</v>
      </c>
      <c r="B52">
        <f>'[1]Projects List'!B52</f>
        <v>0</v>
      </c>
      <c r="C52" s="278">
        <f>'[1]Projects List'!C52</f>
        <v>0</v>
      </c>
      <c r="D52" s="285">
        <f>'[1]Projects List'!D52</f>
        <v>0</v>
      </c>
      <c r="E52" s="278">
        <f>'[1]Projects List'!E52</f>
        <v>0</v>
      </c>
      <c r="F52" s="284">
        <f>'[1]Projects List'!F52</f>
        <v>0</v>
      </c>
      <c r="G52" s="284">
        <f>'[1]Projects List'!G52</f>
        <v>0</v>
      </c>
      <c r="H52" s="176">
        <f>'[1]Projects List'!H52</f>
        <v>0</v>
      </c>
      <c r="I52" s="285">
        <f>'[1]Projects List'!I52</f>
        <v>0</v>
      </c>
      <c r="J52" s="285">
        <f>'[1]Projects List'!J52</f>
        <v>0</v>
      </c>
      <c r="K52" s="337">
        <f>'[1]Projects List'!K52</f>
        <v>0</v>
      </c>
      <c r="L52" s="286">
        <f>'[1]Projects List'!L52</f>
        <v>0</v>
      </c>
      <c r="M52" s="285">
        <f>'[1]Projects List'!M52</f>
        <v>0</v>
      </c>
      <c r="N52" s="287">
        <f>'[1]Projects List'!N52</f>
        <v>0</v>
      </c>
      <c r="O52" s="287">
        <f>'[1]Projects List'!O52</f>
        <v>0</v>
      </c>
      <c r="P52" s="287">
        <f>'[1]Projects List'!P52</f>
        <v>0</v>
      </c>
      <c r="Q52" s="287">
        <f>'[1]Projects List'!Q52</f>
        <v>0</v>
      </c>
      <c r="R52" s="286">
        <f>'[1]Projects List'!R52</f>
        <v>0</v>
      </c>
      <c r="S52" s="181">
        <f>'[1]Projects List'!S52</f>
        <v>0</v>
      </c>
      <c r="T52" s="287">
        <f>'[1]Projects List'!T52</f>
        <v>0</v>
      </c>
      <c r="U52" s="287">
        <f>'[1]Projects List'!U52</f>
        <v>0</v>
      </c>
      <c r="V52" s="287">
        <f>'[1]Projects List'!V52</f>
        <v>0</v>
      </c>
      <c r="W52" s="287">
        <f>'[1]Projects List'!W52</f>
        <v>0</v>
      </c>
      <c r="X52" s="286">
        <f>'[1]Projects List'!X52</f>
        <v>0</v>
      </c>
      <c r="Y52" s="181">
        <f>'[1]Projects List'!Y52</f>
        <v>0</v>
      </c>
      <c r="Z52" s="287">
        <f>'[1]Projects List'!Z52</f>
        <v>0</v>
      </c>
      <c r="AA52" s="287">
        <f>'[1]Projects List'!AA52</f>
        <v>0</v>
      </c>
      <c r="AB52" s="287">
        <f>'[1]Projects List'!AB52</f>
        <v>0</v>
      </c>
      <c r="AC52" s="286">
        <f>'[1]Projects List'!AC52</f>
        <v>0</v>
      </c>
      <c r="AD52" s="286">
        <f>'[1]Projects List'!AD52</f>
        <v>0</v>
      </c>
      <c r="AE52" s="286">
        <f>'[1]Projects List'!AE52</f>
        <v>0</v>
      </c>
      <c r="AF52" s="288">
        <f>'[1]Projects List'!AF52</f>
        <v>0</v>
      </c>
    </row>
    <row r="53" spans="1:32" x14ac:dyDescent="0.2">
      <c r="A53">
        <f>'[1]Projects List'!A53</f>
        <v>0</v>
      </c>
      <c r="B53">
        <f>'[1]Projects List'!B53</f>
        <v>0</v>
      </c>
      <c r="C53" s="278">
        <f>'[1]Projects List'!C53</f>
        <v>0</v>
      </c>
      <c r="D53" s="285">
        <f>'[1]Projects List'!D53</f>
        <v>0</v>
      </c>
      <c r="E53" s="278">
        <f>'[1]Projects List'!E53</f>
        <v>0</v>
      </c>
      <c r="F53" s="284">
        <f>'[1]Projects List'!F53</f>
        <v>0</v>
      </c>
      <c r="G53" s="284">
        <f>'[1]Projects List'!G53</f>
        <v>0</v>
      </c>
      <c r="H53" s="176">
        <f>'[1]Projects List'!H53</f>
        <v>0</v>
      </c>
      <c r="I53" s="285">
        <f>'[1]Projects List'!I53</f>
        <v>0</v>
      </c>
      <c r="J53" s="285">
        <f>'[1]Projects List'!J53</f>
        <v>0</v>
      </c>
      <c r="K53" s="337">
        <f>'[1]Projects List'!K53</f>
        <v>0</v>
      </c>
      <c r="L53" s="286">
        <f>'[1]Projects List'!L53</f>
        <v>0</v>
      </c>
      <c r="M53" s="285">
        <f>'[1]Projects List'!M53</f>
        <v>0</v>
      </c>
      <c r="N53" s="287">
        <f>'[1]Projects List'!N53</f>
        <v>0</v>
      </c>
      <c r="O53" s="287">
        <f>'[1]Projects List'!O53</f>
        <v>0</v>
      </c>
      <c r="P53" s="287">
        <f>'[1]Projects List'!P53</f>
        <v>0</v>
      </c>
      <c r="Q53" s="287">
        <f>'[1]Projects List'!Q53</f>
        <v>0</v>
      </c>
      <c r="R53" s="286">
        <f>'[1]Projects List'!R53</f>
        <v>0</v>
      </c>
      <c r="S53" s="181">
        <f>'[1]Projects List'!S53</f>
        <v>0</v>
      </c>
      <c r="T53" s="287">
        <f>'[1]Projects List'!T53</f>
        <v>0</v>
      </c>
      <c r="U53" s="287">
        <f>'[1]Projects List'!U53</f>
        <v>0</v>
      </c>
      <c r="V53" s="287">
        <f>'[1]Projects List'!V53</f>
        <v>0</v>
      </c>
      <c r="W53" s="287">
        <f>'[1]Projects List'!W53</f>
        <v>0</v>
      </c>
      <c r="X53" s="286">
        <f>'[1]Projects List'!X53</f>
        <v>0</v>
      </c>
      <c r="Y53" s="181">
        <f>'[1]Projects List'!Y53</f>
        <v>0</v>
      </c>
      <c r="Z53" s="287">
        <f>'[1]Projects List'!Z53</f>
        <v>0</v>
      </c>
      <c r="AA53" s="287">
        <f>'[1]Projects List'!AA53</f>
        <v>0</v>
      </c>
      <c r="AB53" s="287">
        <f>'[1]Projects List'!AB53</f>
        <v>0</v>
      </c>
      <c r="AC53" s="286">
        <f>'[1]Projects List'!AC53</f>
        <v>0</v>
      </c>
      <c r="AD53" s="286">
        <f>'[1]Projects List'!AD53</f>
        <v>0</v>
      </c>
      <c r="AE53" s="286">
        <f>'[1]Projects List'!AE53</f>
        <v>0</v>
      </c>
      <c r="AF53" s="288">
        <f>'[1]Projects List'!AF53</f>
        <v>0</v>
      </c>
    </row>
    <row r="54" spans="1:32" x14ac:dyDescent="0.2">
      <c r="A54">
        <f>'[1]Projects List'!A54</f>
        <v>0</v>
      </c>
      <c r="B54">
        <f>'[1]Projects List'!B54</f>
        <v>0</v>
      </c>
      <c r="C54" s="278">
        <f>'[1]Projects List'!C54</f>
        <v>0</v>
      </c>
      <c r="D54" s="285">
        <f>'[1]Projects List'!D54</f>
        <v>0</v>
      </c>
      <c r="E54" s="278">
        <f>'[1]Projects List'!E54</f>
        <v>0</v>
      </c>
      <c r="F54" s="284">
        <f>'[1]Projects List'!F54</f>
        <v>0</v>
      </c>
      <c r="G54" s="284">
        <f>'[1]Projects List'!G54</f>
        <v>0</v>
      </c>
      <c r="H54" s="176">
        <f>'[1]Projects List'!H54</f>
        <v>0</v>
      </c>
      <c r="I54" s="285">
        <f>'[1]Projects List'!I54</f>
        <v>0</v>
      </c>
      <c r="J54" s="285">
        <f>'[1]Projects List'!J54</f>
        <v>0</v>
      </c>
      <c r="K54" s="337">
        <f>'[1]Projects List'!K54</f>
        <v>0</v>
      </c>
      <c r="L54" s="286">
        <f>'[1]Projects List'!L54</f>
        <v>0</v>
      </c>
      <c r="M54" s="285">
        <f>'[1]Projects List'!M54</f>
        <v>0</v>
      </c>
      <c r="N54" s="287">
        <f>'[1]Projects List'!N54</f>
        <v>0</v>
      </c>
      <c r="O54" s="287">
        <f>'[1]Projects List'!O54</f>
        <v>0</v>
      </c>
      <c r="P54" s="287">
        <f>'[1]Projects List'!P54</f>
        <v>0</v>
      </c>
      <c r="Q54" s="287">
        <f>'[1]Projects List'!Q54</f>
        <v>0</v>
      </c>
      <c r="R54" s="286">
        <f>'[1]Projects List'!R54</f>
        <v>0</v>
      </c>
      <c r="S54" s="181">
        <f>'[1]Projects List'!S54</f>
        <v>0</v>
      </c>
      <c r="T54" s="287">
        <f>'[1]Projects List'!T54</f>
        <v>0</v>
      </c>
      <c r="U54" s="287">
        <f>'[1]Projects List'!U54</f>
        <v>0</v>
      </c>
      <c r="V54" s="287">
        <f>'[1]Projects List'!V54</f>
        <v>0</v>
      </c>
      <c r="W54" s="287">
        <f>'[1]Projects List'!W54</f>
        <v>0</v>
      </c>
      <c r="X54" s="286">
        <f>'[1]Projects List'!X54</f>
        <v>0</v>
      </c>
      <c r="Y54" s="181">
        <f>'[1]Projects List'!Y54</f>
        <v>0</v>
      </c>
      <c r="Z54" s="287">
        <f>'[1]Projects List'!Z54</f>
        <v>0</v>
      </c>
      <c r="AA54" s="287">
        <f>'[1]Projects List'!AA54</f>
        <v>0</v>
      </c>
      <c r="AB54" s="287">
        <f>'[1]Projects List'!AB54</f>
        <v>0</v>
      </c>
      <c r="AC54" s="286">
        <f>'[1]Projects List'!AC54</f>
        <v>0</v>
      </c>
      <c r="AD54" s="286">
        <f>'[1]Projects List'!AD54</f>
        <v>0</v>
      </c>
      <c r="AE54" s="286">
        <f>'[1]Projects List'!AE54</f>
        <v>0</v>
      </c>
      <c r="AF54" s="288">
        <f>'[1]Projects List'!AF54</f>
        <v>0</v>
      </c>
    </row>
    <row r="55" spans="1:32" x14ac:dyDescent="0.2">
      <c r="A55">
        <f>'[1]Projects List'!A55</f>
        <v>0</v>
      </c>
      <c r="B55">
        <f>'[1]Projects List'!B55</f>
        <v>0</v>
      </c>
      <c r="C55" s="278">
        <f>'[1]Projects List'!C55</f>
        <v>0</v>
      </c>
      <c r="D55" s="285">
        <f>'[1]Projects List'!D55</f>
        <v>0</v>
      </c>
      <c r="E55" s="278">
        <f>'[1]Projects List'!E55</f>
        <v>0</v>
      </c>
      <c r="F55" s="284">
        <f>'[1]Projects List'!F55</f>
        <v>0</v>
      </c>
      <c r="G55" s="284">
        <f>'[1]Projects List'!G55</f>
        <v>0</v>
      </c>
      <c r="H55" s="176">
        <f>'[1]Projects List'!H55</f>
        <v>0</v>
      </c>
      <c r="I55" s="285">
        <f>'[1]Projects List'!I55</f>
        <v>0</v>
      </c>
      <c r="J55" s="285">
        <f>'[1]Projects List'!J55</f>
        <v>0</v>
      </c>
      <c r="K55" s="337">
        <f>'[1]Projects List'!K55</f>
        <v>0</v>
      </c>
      <c r="L55" s="286">
        <f>'[1]Projects List'!L55</f>
        <v>0</v>
      </c>
      <c r="M55" s="285">
        <f>'[1]Projects List'!M55</f>
        <v>0</v>
      </c>
      <c r="N55" s="287">
        <f>'[1]Projects List'!N55</f>
        <v>0</v>
      </c>
      <c r="O55" s="287">
        <f>'[1]Projects List'!O55</f>
        <v>0</v>
      </c>
      <c r="P55" s="287">
        <f>'[1]Projects List'!P55</f>
        <v>0</v>
      </c>
      <c r="Q55" s="287">
        <f>'[1]Projects List'!Q55</f>
        <v>0</v>
      </c>
      <c r="R55" s="286">
        <f>'[1]Projects List'!R55</f>
        <v>0</v>
      </c>
      <c r="S55" s="181">
        <f>'[1]Projects List'!S55</f>
        <v>0</v>
      </c>
      <c r="T55" s="287">
        <f>'[1]Projects List'!T55</f>
        <v>0</v>
      </c>
      <c r="U55" s="287">
        <f>'[1]Projects List'!U55</f>
        <v>0</v>
      </c>
      <c r="V55" s="287">
        <f>'[1]Projects List'!V55</f>
        <v>0</v>
      </c>
      <c r="W55" s="287">
        <f>'[1]Projects List'!W55</f>
        <v>0</v>
      </c>
      <c r="X55" s="286">
        <f>'[1]Projects List'!X55</f>
        <v>0</v>
      </c>
      <c r="Y55" s="181">
        <f>'[1]Projects List'!Y55</f>
        <v>0</v>
      </c>
      <c r="Z55" s="287">
        <f>'[1]Projects List'!Z55</f>
        <v>0</v>
      </c>
      <c r="AA55" s="287">
        <f>'[1]Projects List'!AA55</f>
        <v>0</v>
      </c>
      <c r="AB55" s="287">
        <f>'[1]Projects List'!AB55</f>
        <v>0</v>
      </c>
      <c r="AC55" s="286">
        <f>'[1]Projects List'!AC55</f>
        <v>0</v>
      </c>
      <c r="AD55" s="286">
        <f>'[1]Projects List'!AD55</f>
        <v>0</v>
      </c>
      <c r="AE55" s="286">
        <f>'[1]Projects List'!AE55</f>
        <v>0</v>
      </c>
      <c r="AF55" s="288">
        <f>'[1]Projects List'!AF55</f>
        <v>0</v>
      </c>
    </row>
    <row r="56" spans="1:32" x14ac:dyDescent="0.2">
      <c r="A56">
        <f>'[1]Projects List'!A56</f>
        <v>0</v>
      </c>
      <c r="B56">
        <f>'[1]Projects List'!B56</f>
        <v>0</v>
      </c>
      <c r="C56" s="278">
        <f>'[1]Projects List'!C56</f>
        <v>0</v>
      </c>
      <c r="D56" s="285">
        <f>'[1]Projects List'!D56</f>
        <v>0</v>
      </c>
      <c r="E56" s="278">
        <f>'[1]Projects List'!E56</f>
        <v>0</v>
      </c>
      <c r="F56" s="284">
        <f>'[1]Projects List'!F56</f>
        <v>0</v>
      </c>
      <c r="G56" s="284">
        <f>'[1]Projects List'!G56</f>
        <v>0</v>
      </c>
      <c r="H56" s="176">
        <f>'[1]Projects List'!H56</f>
        <v>0</v>
      </c>
      <c r="I56" s="285">
        <f>'[1]Projects List'!I56</f>
        <v>0</v>
      </c>
      <c r="J56" s="285">
        <f>'[1]Projects List'!J56</f>
        <v>0</v>
      </c>
      <c r="K56" s="337">
        <f>'[1]Projects List'!K56</f>
        <v>0</v>
      </c>
      <c r="L56" s="286">
        <f>'[1]Projects List'!L56</f>
        <v>0</v>
      </c>
      <c r="M56" s="285">
        <f>'[1]Projects List'!M56</f>
        <v>0</v>
      </c>
      <c r="N56" s="287">
        <f>'[1]Projects List'!N56</f>
        <v>0</v>
      </c>
      <c r="O56" s="287">
        <f>'[1]Projects List'!O56</f>
        <v>0</v>
      </c>
      <c r="P56" s="287">
        <f>'[1]Projects List'!P56</f>
        <v>0</v>
      </c>
      <c r="Q56" s="287">
        <f>'[1]Projects List'!Q56</f>
        <v>0</v>
      </c>
      <c r="R56" s="286">
        <f>'[1]Projects List'!R56</f>
        <v>0</v>
      </c>
      <c r="S56" s="181">
        <f>'[1]Projects List'!S56</f>
        <v>0</v>
      </c>
      <c r="T56" s="287">
        <f>'[1]Projects List'!T56</f>
        <v>0</v>
      </c>
      <c r="U56" s="287">
        <f>'[1]Projects List'!U56</f>
        <v>0</v>
      </c>
      <c r="V56" s="287">
        <f>'[1]Projects List'!V56</f>
        <v>0</v>
      </c>
      <c r="W56" s="287">
        <f>'[1]Projects List'!W56</f>
        <v>0</v>
      </c>
      <c r="X56" s="286">
        <f>'[1]Projects List'!X56</f>
        <v>0</v>
      </c>
      <c r="Y56" s="181">
        <f>'[1]Projects List'!Y56</f>
        <v>0</v>
      </c>
      <c r="Z56" s="287">
        <f>'[1]Projects List'!Z56</f>
        <v>0</v>
      </c>
      <c r="AA56" s="287">
        <f>'[1]Projects List'!AA56</f>
        <v>0</v>
      </c>
      <c r="AB56" s="287">
        <f>'[1]Projects List'!AB56</f>
        <v>0</v>
      </c>
      <c r="AC56" s="286">
        <f>'[1]Projects List'!AC56</f>
        <v>0</v>
      </c>
      <c r="AD56" s="286">
        <f>'[1]Projects List'!AD56</f>
        <v>0</v>
      </c>
      <c r="AE56" s="286">
        <f>'[1]Projects List'!AE56</f>
        <v>0</v>
      </c>
      <c r="AF56" s="288">
        <f>'[1]Projects List'!AF56</f>
        <v>0</v>
      </c>
    </row>
    <row r="57" spans="1:32" x14ac:dyDescent="0.2">
      <c r="A57">
        <f>'[1]Projects List'!A57</f>
        <v>0</v>
      </c>
      <c r="B57">
        <f>'[1]Projects List'!B57</f>
        <v>0</v>
      </c>
      <c r="C57" s="278">
        <f>'[1]Projects List'!C57</f>
        <v>0</v>
      </c>
      <c r="D57" s="285">
        <f>'[1]Projects List'!D57</f>
        <v>0</v>
      </c>
      <c r="E57" s="278">
        <f>'[1]Projects List'!E57</f>
        <v>0</v>
      </c>
      <c r="F57" s="284">
        <f>'[1]Projects List'!F57</f>
        <v>0</v>
      </c>
      <c r="G57" s="284">
        <f>'[1]Projects List'!G57</f>
        <v>0</v>
      </c>
      <c r="H57" s="176">
        <f>'[1]Projects List'!H57</f>
        <v>0</v>
      </c>
      <c r="I57" s="285">
        <f>'[1]Projects List'!I57</f>
        <v>0</v>
      </c>
      <c r="J57" s="285">
        <f>'[1]Projects List'!J57</f>
        <v>0</v>
      </c>
      <c r="K57" s="337">
        <f>'[1]Projects List'!K57</f>
        <v>0</v>
      </c>
      <c r="L57" s="286">
        <f>'[1]Projects List'!L57</f>
        <v>0</v>
      </c>
      <c r="M57" s="285">
        <f>'[1]Projects List'!M57</f>
        <v>0</v>
      </c>
      <c r="N57" s="287">
        <f>'[1]Projects List'!N57</f>
        <v>0</v>
      </c>
      <c r="O57" s="287">
        <f>'[1]Projects List'!O57</f>
        <v>0</v>
      </c>
      <c r="P57" s="287">
        <f>'[1]Projects List'!P57</f>
        <v>0</v>
      </c>
      <c r="Q57" s="287">
        <f>'[1]Projects List'!Q57</f>
        <v>0</v>
      </c>
      <c r="R57" s="286">
        <f>'[1]Projects List'!R57</f>
        <v>0</v>
      </c>
      <c r="S57" s="181">
        <f>'[1]Projects List'!S57</f>
        <v>0</v>
      </c>
      <c r="T57" s="287">
        <f>'[1]Projects List'!T57</f>
        <v>0</v>
      </c>
      <c r="U57" s="287">
        <f>'[1]Projects List'!U57</f>
        <v>0</v>
      </c>
      <c r="V57" s="287">
        <f>'[1]Projects List'!V57</f>
        <v>0</v>
      </c>
      <c r="W57" s="287">
        <f>'[1]Projects List'!W57</f>
        <v>0</v>
      </c>
      <c r="X57" s="286">
        <f>'[1]Projects List'!X57</f>
        <v>0</v>
      </c>
      <c r="Y57" s="181">
        <f>'[1]Projects List'!Y57</f>
        <v>0</v>
      </c>
      <c r="Z57" s="287">
        <f>'[1]Projects List'!Z57</f>
        <v>0</v>
      </c>
      <c r="AA57" s="287">
        <f>'[1]Projects List'!AA57</f>
        <v>0</v>
      </c>
      <c r="AB57" s="287">
        <f>'[1]Projects List'!AB57</f>
        <v>0</v>
      </c>
      <c r="AC57" s="286">
        <f>'[1]Projects List'!AC57</f>
        <v>0</v>
      </c>
      <c r="AD57" s="286">
        <f>'[1]Projects List'!AD57</f>
        <v>0</v>
      </c>
      <c r="AE57" s="286">
        <f>'[1]Projects List'!AE57</f>
        <v>0</v>
      </c>
      <c r="AF57" s="288">
        <f>'[1]Projects List'!AF57</f>
        <v>0</v>
      </c>
    </row>
    <row r="58" spans="1:32" x14ac:dyDescent="0.2">
      <c r="A58">
        <f>'[1]Projects List'!A58</f>
        <v>0</v>
      </c>
      <c r="B58">
        <f>'[1]Projects List'!B58</f>
        <v>0</v>
      </c>
      <c r="C58" s="278">
        <f>'[1]Projects List'!C58</f>
        <v>0</v>
      </c>
      <c r="D58" s="285">
        <f>'[1]Projects List'!D58</f>
        <v>0</v>
      </c>
      <c r="E58" s="278">
        <f>'[1]Projects List'!E58</f>
        <v>0</v>
      </c>
      <c r="F58" s="284">
        <f>'[1]Projects List'!F58</f>
        <v>0</v>
      </c>
      <c r="G58" s="284">
        <f>'[1]Projects List'!G58</f>
        <v>0</v>
      </c>
      <c r="H58" s="176">
        <f>'[1]Projects List'!H58</f>
        <v>0</v>
      </c>
      <c r="I58" s="285">
        <f>'[1]Projects List'!I58</f>
        <v>0</v>
      </c>
      <c r="J58" s="285">
        <f>'[1]Projects List'!J58</f>
        <v>0</v>
      </c>
      <c r="K58" s="337">
        <f>'[1]Projects List'!K58</f>
        <v>0</v>
      </c>
      <c r="L58" s="286">
        <f>'[1]Projects List'!L58</f>
        <v>0</v>
      </c>
      <c r="M58" s="285">
        <f>'[1]Projects List'!M58</f>
        <v>0</v>
      </c>
      <c r="N58" s="287">
        <f>'[1]Projects List'!N58</f>
        <v>0</v>
      </c>
      <c r="O58" s="287">
        <f>'[1]Projects List'!O58</f>
        <v>0</v>
      </c>
      <c r="P58" s="287">
        <f>'[1]Projects List'!P58</f>
        <v>0</v>
      </c>
      <c r="Q58" s="287">
        <f>'[1]Projects List'!Q58</f>
        <v>0</v>
      </c>
      <c r="R58" s="286">
        <f>'[1]Projects List'!R58</f>
        <v>0</v>
      </c>
      <c r="S58" s="181">
        <f>'[1]Projects List'!S58</f>
        <v>0</v>
      </c>
      <c r="T58" s="287">
        <f>'[1]Projects List'!T58</f>
        <v>0</v>
      </c>
      <c r="U58" s="287">
        <f>'[1]Projects List'!U58</f>
        <v>0</v>
      </c>
      <c r="V58" s="287">
        <f>'[1]Projects List'!V58</f>
        <v>0</v>
      </c>
      <c r="W58" s="287">
        <f>'[1]Projects List'!W58</f>
        <v>0</v>
      </c>
      <c r="X58" s="286">
        <f>'[1]Projects List'!X58</f>
        <v>0</v>
      </c>
      <c r="Y58" s="181">
        <f>'[1]Projects List'!Y58</f>
        <v>0</v>
      </c>
      <c r="Z58" s="287">
        <f>'[1]Projects List'!Z58</f>
        <v>0</v>
      </c>
      <c r="AA58" s="287">
        <f>'[1]Projects List'!AA58</f>
        <v>0</v>
      </c>
      <c r="AB58" s="287">
        <f>'[1]Projects List'!AB58</f>
        <v>0</v>
      </c>
      <c r="AC58" s="286">
        <f>'[1]Projects List'!AC58</f>
        <v>0</v>
      </c>
      <c r="AD58" s="286">
        <f>'[1]Projects List'!AD58</f>
        <v>0</v>
      </c>
      <c r="AE58" s="286">
        <f>'[1]Projects List'!AE58</f>
        <v>0</v>
      </c>
      <c r="AF58" s="288">
        <f>'[1]Projects List'!AF58</f>
        <v>0</v>
      </c>
    </row>
    <row r="59" spans="1:32" x14ac:dyDescent="0.2">
      <c r="A59">
        <f>'[1]Projects List'!A59</f>
        <v>0</v>
      </c>
      <c r="B59">
        <f>'[1]Projects List'!B59</f>
        <v>0</v>
      </c>
      <c r="C59" s="278">
        <f>'[1]Projects List'!C59</f>
        <v>0</v>
      </c>
      <c r="D59" s="285">
        <f>'[1]Projects List'!D59</f>
        <v>0</v>
      </c>
      <c r="E59" s="278">
        <f>'[1]Projects List'!E59</f>
        <v>0</v>
      </c>
      <c r="F59" s="284">
        <f>'[1]Projects List'!F59</f>
        <v>0</v>
      </c>
      <c r="G59" s="284">
        <f>'[1]Projects List'!G59</f>
        <v>0</v>
      </c>
      <c r="H59" s="176">
        <f>'[1]Projects List'!H59</f>
        <v>0</v>
      </c>
      <c r="I59" s="285">
        <f>'[1]Projects List'!I59</f>
        <v>0</v>
      </c>
      <c r="J59" s="285">
        <f>'[1]Projects List'!J59</f>
        <v>0</v>
      </c>
      <c r="K59" s="337">
        <f>'[1]Projects List'!K59</f>
        <v>0</v>
      </c>
      <c r="L59" s="286">
        <f>'[1]Projects List'!L59</f>
        <v>0</v>
      </c>
      <c r="M59" s="285">
        <f>'[1]Projects List'!M59</f>
        <v>0</v>
      </c>
      <c r="N59" s="287">
        <f>'[1]Projects List'!N59</f>
        <v>0</v>
      </c>
      <c r="O59" s="287">
        <f>'[1]Projects List'!O59</f>
        <v>0</v>
      </c>
      <c r="P59" s="287">
        <f>'[1]Projects List'!P59</f>
        <v>0</v>
      </c>
      <c r="Q59" s="287">
        <f>'[1]Projects List'!Q59</f>
        <v>0</v>
      </c>
      <c r="R59" s="286">
        <f>'[1]Projects List'!R59</f>
        <v>0</v>
      </c>
      <c r="S59" s="181">
        <f>'[1]Projects List'!S59</f>
        <v>0</v>
      </c>
      <c r="T59" s="287">
        <f>'[1]Projects List'!T59</f>
        <v>0</v>
      </c>
      <c r="U59" s="287">
        <f>'[1]Projects List'!U59</f>
        <v>0</v>
      </c>
      <c r="V59" s="287">
        <f>'[1]Projects List'!V59</f>
        <v>0</v>
      </c>
      <c r="W59" s="287">
        <f>'[1]Projects List'!W59</f>
        <v>0</v>
      </c>
      <c r="X59" s="286">
        <f>'[1]Projects List'!X59</f>
        <v>0</v>
      </c>
      <c r="Y59" s="181">
        <f>'[1]Projects List'!Y59</f>
        <v>0</v>
      </c>
      <c r="Z59" s="287">
        <f>'[1]Projects List'!Z59</f>
        <v>0</v>
      </c>
      <c r="AA59" s="287">
        <f>'[1]Projects List'!AA59</f>
        <v>0</v>
      </c>
      <c r="AB59" s="287">
        <f>'[1]Projects List'!AB59</f>
        <v>0</v>
      </c>
      <c r="AC59" s="286">
        <f>'[1]Projects List'!AC59</f>
        <v>0</v>
      </c>
      <c r="AD59" s="286">
        <f>'[1]Projects List'!AD59</f>
        <v>0</v>
      </c>
      <c r="AE59" s="286">
        <f>'[1]Projects List'!AE59</f>
        <v>0</v>
      </c>
      <c r="AF59" s="288">
        <f>'[1]Projects List'!AF59</f>
        <v>0</v>
      </c>
    </row>
    <row r="60" spans="1:32" x14ac:dyDescent="0.2">
      <c r="A60">
        <f>'[1]Projects List'!A60</f>
        <v>0</v>
      </c>
      <c r="B60">
        <f>'[1]Projects List'!B60</f>
        <v>0</v>
      </c>
      <c r="C60" s="278">
        <f>'[1]Projects List'!C60</f>
        <v>0</v>
      </c>
      <c r="D60" s="285">
        <f>'[1]Projects List'!D60</f>
        <v>0</v>
      </c>
      <c r="E60" s="278">
        <f>'[1]Projects List'!E60</f>
        <v>0</v>
      </c>
      <c r="F60" s="284">
        <f>'[1]Projects List'!F60</f>
        <v>0</v>
      </c>
      <c r="G60" s="284">
        <f>'[1]Projects List'!G60</f>
        <v>0</v>
      </c>
      <c r="H60" s="176">
        <f>'[1]Projects List'!H60</f>
        <v>0</v>
      </c>
      <c r="I60" s="285">
        <f>'[1]Projects List'!I60</f>
        <v>0</v>
      </c>
      <c r="J60" s="285">
        <f>'[1]Projects List'!J60</f>
        <v>0</v>
      </c>
      <c r="K60" s="337">
        <f>'[1]Projects List'!K60</f>
        <v>0</v>
      </c>
      <c r="L60" s="286">
        <f>'[1]Projects List'!L60</f>
        <v>0</v>
      </c>
      <c r="M60" s="285">
        <f>'[1]Projects List'!M60</f>
        <v>0</v>
      </c>
      <c r="N60" s="287">
        <f>'[1]Projects List'!N60</f>
        <v>0</v>
      </c>
      <c r="O60" s="287">
        <f>'[1]Projects List'!O60</f>
        <v>0</v>
      </c>
      <c r="P60" s="287">
        <f>'[1]Projects List'!P60</f>
        <v>0</v>
      </c>
      <c r="Q60" s="287">
        <f>'[1]Projects List'!Q60</f>
        <v>0</v>
      </c>
      <c r="R60" s="286">
        <f>'[1]Projects List'!R60</f>
        <v>0</v>
      </c>
      <c r="S60" s="181">
        <f>'[1]Projects List'!S60</f>
        <v>0</v>
      </c>
      <c r="T60" s="287">
        <f>'[1]Projects List'!T60</f>
        <v>0</v>
      </c>
      <c r="U60" s="287">
        <f>'[1]Projects List'!U60</f>
        <v>0</v>
      </c>
      <c r="V60" s="287">
        <f>'[1]Projects List'!V60</f>
        <v>0</v>
      </c>
      <c r="W60" s="287">
        <f>'[1]Projects List'!W60</f>
        <v>0</v>
      </c>
      <c r="X60" s="286">
        <f>'[1]Projects List'!X60</f>
        <v>0</v>
      </c>
      <c r="Y60" s="181">
        <f>'[1]Projects List'!Y60</f>
        <v>0</v>
      </c>
      <c r="Z60" s="287">
        <f>'[1]Projects List'!Z60</f>
        <v>0</v>
      </c>
      <c r="AA60" s="287">
        <f>'[1]Projects List'!AA60</f>
        <v>0</v>
      </c>
      <c r="AB60" s="287">
        <f>'[1]Projects List'!AB60</f>
        <v>0</v>
      </c>
      <c r="AC60" s="286">
        <f>'[1]Projects List'!AC60</f>
        <v>0</v>
      </c>
      <c r="AD60" s="286">
        <f>'[1]Projects List'!AD60</f>
        <v>0</v>
      </c>
      <c r="AE60" s="286">
        <f>'[1]Projects List'!AE60</f>
        <v>0</v>
      </c>
      <c r="AF60" s="288">
        <f>'[1]Projects List'!AF60</f>
        <v>0</v>
      </c>
    </row>
    <row r="61" spans="1:32" x14ac:dyDescent="0.2">
      <c r="A61">
        <f>'[1]Projects List'!A61</f>
        <v>0</v>
      </c>
      <c r="B61">
        <f>'[1]Projects List'!B61</f>
        <v>0</v>
      </c>
      <c r="C61" s="278">
        <f>'[1]Projects List'!C61</f>
        <v>0</v>
      </c>
      <c r="D61" s="285">
        <f>'[1]Projects List'!D61</f>
        <v>0</v>
      </c>
      <c r="E61" s="278">
        <f>'[1]Projects List'!E61</f>
        <v>0</v>
      </c>
      <c r="F61" s="284">
        <f>'[1]Projects List'!F61</f>
        <v>0</v>
      </c>
      <c r="G61" s="284">
        <f>'[1]Projects List'!G61</f>
        <v>0</v>
      </c>
      <c r="H61" s="176">
        <f>'[1]Projects List'!H61</f>
        <v>0</v>
      </c>
      <c r="I61" s="285">
        <f>'[1]Projects List'!I61</f>
        <v>0</v>
      </c>
      <c r="J61" s="285">
        <f>'[1]Projects List'!J61</f>
        <v>0</v>
      </c>
      <c r="K61" s="337">
        <f>'[1]Projects List'!K61</f>
        <v>0</v>
      </c>
      <c r="L61" s="286">
        <f>'[1]Projects List'!L61</f>
        <v>0</v>
      </c>
      <c r="M61" s="285">
        <f>'[1]Projects List'!M61</f>
        <v>0</v>
      </c>
      <c r="N61" s="287">
        <f>'[1]Projects List'!N61</f>
        <v>0</v>
      </c>
      <c r="O61" s="287">
        <f>'[1]Projects List'!O61</f>
        <v>0</v>
      </c>
      <c r="P61" s="287">
        <f>'[1]Projects List'!P61</f>
        <v>0</v>
      </c>
      <c r="Q61" s="287">
        <f>'[1]Projects List'!Q61</f>
        <v>0</v>
      </c>
      <c r="R61" s="286">
        <f>'[1]Projects List'!R61</f>
        <v>0</v>
      </c>
      <c r="S61" s="181">
        <f>'[1]Projects List'!S61</f>
        <v>0</v>
      </c>
      <c r="T61" s="287">
        <f>'[1]Projects List'!T61</f>
        <v>0</v>
      </c>
      <c r="U61" s="287">
        <f>'[1]Projects List'!U61</f>
        <v>0</v>
      </c>
      <c r="V61" s="287">
        <f>'[1]Projects List'!V61</f>
        <v>0</v>
      </c>
      <c r="W61" s="287">
        <f>'[1]Projects List'!W61</f>
        <v>0</v>
      </c>
      <c r="X61" s="286">
        <f>'[1]Projects List'!X61</f>
        <v>0</v>
      </c>
      <c r="Y61" s="181">
        <f>'[1]Projects List'!Y61</f>
        <v>0</v>
      </c>
      <c r="Z61" s="287">
        <f>'[1]Projects List'!Z61</f>
        <v>0</v>
      </c>
      <c r="AA61" s="287">
        <f>'[1]Projects List'!AA61</f>
        <v>0</v>
      </c>
      <c r="AB61" s="287">
        <f>'[1]Projects List'!AB61</f>
        <v>0</v>
      </c>
      <c r="AC61" s="286">
        <f>'[1]Projects List'!AC61</f>
        <v>0</v>
      </c>
      <c r="AD61" s="286">
        <f>'[1]Projects List'!AD61</f>
        <v>0</v>
      </c>
      <c r="AE61" s="286">
        <f>'[1]Projects List'!AE61</f>
        <v>0</v>
      </c>
      <c r="AF61" s="288">
        <f>'[1]Projects List'!AF61</f>
        <v>0</v>
      </c>
    </row>
    <row r="62" spans="1:32" x14ac:dyDescent="0.2">
      <c r="A62">
        <f>'[1]Projects List'!A62</f>
        <v>0</v>
      </c>
      <c r="B62">
        <f>'[1]Projects List'!B62</f>
        <v>0</v>
      </c>
      <c r="C62" s="278">
        <f>'[1]Projects List'!C62</f>
        <v>0</v>
      </c>
      <c r="D62" s="285">
        <f>'[1]Projects List'!D62</f>
        <v>0</v>
      </c>
      <c r="E62" s="278">
        <f>'[1]Projects List'!E62</f>
        <v>0</v>
      </c>
      <c r="F62" s="284">
        <f>'[1]Projects List'!F62</f>
        <v>0</v>
      </c>
      <c r="G62" s="284">
        <f>'[1]Projects List'!G62</f>
        <v>0</v>
      </c>
      <c r="H62" s="176">
        <f>'[1]Projects List'!H62</f>
        <v>0</v>
      </c>
      <c r="I62" s="285">
        <f>'[1]Projects List'!I62</f>
        <v>0</v>
      </c>
      <c r="J62" s="285">
        <f>'[1]Projects List'!J62</f>
        <v>0</v>
      </c>
      <c r="K62" s="337">
        <f>'[1]Projects List'!K62</f>
        <v>0</v>
      </c>
      <c r="L62" s="286">
        <f>'[1]Projects List'!L62</f>
        <v>0</v>
      </c>
      <c r="M62" s="285">
        <f>'[1]Projects List'!M62</f>
        <v>0</v>
      </c>
      <c r="N62" s="287">
        <f>'[1]Projects List'!N62</f>
        <v>0</v>
      </c>
      <c r="O62" s="287">
        <f>'[1]Projects List'!O62</f>
        <v>0</v>
      </c>
      <c r="P62" s="287">
        <f>'[1]Projects List'!P62</f>
        <v>0</v>
      </c>
      <c r="Q62" s="287">
        <f>'[1]Projects List'!Q62</f>
        <v>0</v>
      </c>
      <c r="R62" s="286">
        <f>'[1]Projects List'!R62</f>
        <v>0</v>
      </c>
      <c r="S62" s="181">
        <f>'[1]Projects List'!S62</f>
        <v>0</v>
      </c>
      <c r="T62" s="287">
        <f>'[1]Projects List'!T62</f>
        <v>0</v>
      </c>
      <c r="U62" s="287">
        <f>'[1]Projects List'!U62</f>
        <v>0</v>
      </c>
      <c r="V62" s="287">
        <f>'[1]Projects List'!V62</f>
        <v>0</v>
      </c>
      <c r="W62" s="287">
        <f>'[1]Projects List'!W62</f>
        <v>0</v>
      </c>
      <c r="X62" s="286">
        <f>'[1]Projects List'!X62</f>
        <v>0</v>
      </c>
      <c r="Y62" s="181">
        <f>'[1]Projects List'!Y62</f>
        <v>0</v>
      </c>
      <c r="Z62" s="287">
        <f>'[1]Projects List'!Z62</f>
        <v>0</v>
      </c>
      <c r="AA62" s="287">
        <f>'[1]Projects List'!AA62</f>
        <v>0</v>
      </c>
      <c r="AB62" s="287">
        <f>'[1]Projects List'!AB62</f>
        <v>0</v>
      </c>
      <c r="AC62" s="286">
        <f>'[1]Projects List'!AC62</f>
        <v>0</v>
      </c>
      <c r="AD62" s="286">
        <f>'[1]Projects List'!AD62</f>
        <v>0</v>
      </c>
      <c r="AE62" s="286">
        <f>'[1]Projects List'!AE62</f>
        <v>0</v>
      </c>
      <c r="AF62" s="288">
        <f>'[1]Projects List'!AF62</f>
        <v>0</v>
      </c>
    </row>
    <row r="63" spans="1:32" x14ac:dyDescent="0.2">
      <c r="A63">
        <f>'[1]Projects List'!A63</f>
        <v>0</v>
      </c>
      <c r="B63">
        <f>'[1]Projects List'!B63</f>
        <v>0</v>
      </c>
      <c r="C63" s="278">
        <f>'[1]Projects List'!C63</f>
        <v>0</v>
      </c>
      <c r="D63" s="285">
        <f>'[1]Projects List'!D63</f>
        <v>0</v>
      </c>
      <c r="E63" s="278">
        <f>'[1]Projects List'!E63</f>
        <v>0</v>
      </c>
      <c r="F63" s="284">
        <f>'[1]Projects List'!F63</f>
        <v>0</v>
      </c>
      <c r="G63" s="284">
        <f>'[1]Projects List'!G63</f>
        <v>0</v>
      </c>
      <c r="H63" s="176">
        <f>'[1]Projects List'!H63</f>
        <v>0</v>
      </c>
      <c r="I63" s="285">
        <f>'[1]Projects List'!I63</f>
        <v>0</v>
      </c>
      <c r="J63" s="285">
        <f>'[1]Projects List'!J63</f>
        <v>0</v>
      </c>
      <c r="K63" s="337">
        <f>'[1]Projects List'!K63</f>
        <v>0</v>
      </c>
      <c r="L63" s="286">
        <f>'[1]Projects List'!L63</f>
        <v>0</v>
      </c>
      <c r="M63" s="285">
        <f>'[1]Projects List'!M63</f>
        <v>0</v>
      </c>
      <c r="N63" s="287">
        <f>'[1]Projects List'!N63</f>
        <v>0</v>
      </c>
      <c r="O63" s="287">
        <f>'[1]Projects List'!O63</f>
        <v>0</v>
      </c>
      <c r="P63" s="287">
        <f>'[1]Projects List'!P63</f>
        <v>0</v>
      </c>
      <c r="Q63" s="287">
        <f>'[1]Projects List'!Q63</f>
        <v>0</v>
      </c>
      <c r="R63" s="286">
        <f>'[1]Projects List'!R63</f>
        <v>0</v>
      </c>
      <c r="S63" s="181">
        <f>'[1]Projects List'!S63</f>
        <v>0</v>
      </c>
      <c r="T63" s="287">
        <f>'[1]Projects List'!T63</f>
        <v>0</v>
      </c>
      <c r="U63" s="287">
        <f>'[1]Projects List'!U63</f>
        <v>0</v>
      </c>
      <c r="V63" s="287">
        <f>'[1]Projects List'!V63</f>
        <v>0</v>
      </c>
      <c r="W63" s="287">
        <f>'[1]Projects List'!W63</f>
        <v>0</v>
      </c>
      <c r="X63" s="286">
        <f>'[1]Projects List'!X63</f>
        <v>0</v>
      </c>
      <c r="Y63" s="181">
        <f>'[1]Projects List'!Y63</f>
        <v>0</v>
      </c>
      <c r="Z63" s="287">
        <f>'[1]Projects List'!Z63</f>
        <v>0</v>
      </c>
      <c r="AA63" s="287">
        <f>'[1]Projects List'!AA63</f>
        <v>0</v>
      </c>
      <c r="AB63" s="287">
        <f>'[1]Projects List'!AB63</f>
        <v>0</v>
      </c>
      <c r="AC63" s="286">
        <f>'[1]Projects List'!AC63</f>
        <v>0</v>
      </c>
      <c r="AD63" s="286">
        <f>'[1]Projects List'!AD63</f>
        <v>0</v>
      </c>
      <c r="AE63" s="286">
        <f>'[1]Projects List'!AE63</f>
        <v>0</v>
      </c>
      <c r="AF63" s="288">
        <f>'[1]Projects List'!AF63</f>
        <v>0</v>
      </c>
    </row>
    <row r="64" spans="1:32" x14ac:dyDescent="0.2">
      <c r="A64">
        <f>'[1]Projects List'!A64</f>
        <v>0</v>
      </c>
      <c r="B64">
        <f>'[1]Projects List'!B64</f>
        <v>0</v>
      </c>
      <c r="C64" s="278">
        <f>'[1]Projects List'!C64</f>
        <v>0</v>
      </c>
      <c r="D64" s="285">
        <f>'[1]Projects List'!D64</f>
        <v>0</v>
      </c>
      <c r="E64" s="278">
        <f>'[1]Projects List'!E64</f>
        <v>0</v>
      </c>
      <c r="F64" s="284">
        <f>'[1]Projects List'!F64</f>
        <v>0</v>
      </c>
      <c r="G64" s="284">
        <f>'[1]Projects List'!G64</f>
        <v>0</v>
      </c>
      <c r="H64" s="176">
        <f>'[1]Projects List'!H64</f>
        <v>0</v>
      </c>
      <c r="I64" s="285">
        <f>'[1]Projects List'!I64</f>
        <v>0</v>
      </c>
      <c r="J64" s="285">
        <f>'[1]Projects List'!J64</f>
        <v>0</v>
      </c>
      <c r="K64" s="337">
        <f>'[1]Projects List'!K64</f>
        <v>0</v>
      </c>
      <c r="L64" s="286">
        <f>'[1]Projects List'!L64</f>
        <v>0</v>
      </c>
      <c r="M64" s="285">
        <f>'[1]Projects List'!M64</f>
        <v>0</v>
      </c>
      <c r="N64" s="287">
        <f>'[1]Projects List'!N64</f>
        <v>0</v>
      </c>
      <c r="O64" s="287">
        <f>'[1]Projects List'!O64</f>
        <v>0</v>
      </c>
      <c r="P64" s="287">
        <f>'[1]Projects List'!P64</f>
        <v>0</v>
      </c>
      <c r="Q64" s="287">
        <f>'[1]Projects List'!Q64</f>
        <v>0</v>
      </c>
      <c r="R64" s="286">
        <f>'[1]Projects List'!R64</f>
        <v>0</v>
      </c>
      <c r="S64" s="181">
        <f>'[1]Projects List'!S64</f>
        <v>0</v>
      </c>
      <c r="T64" s="287">
        <f>'[1]Projects List'!T64</f>
        <v>0</v>
      </c>
      <c r="U64" s="287">
        <f>'[1]Projects List'!U64</f>
        <v>0</v>
      </c>
      <c r="V64" s="287">
        <f>'[1]Projects List'!V64</f>
        <v>0</v>
      </c>
      <c r="W64" s="287">
        <f>'[1]Projects List'!W64</f>
        <v>0</v>
      </c>
      <c r="X64" s="286">
        <f>'[1]Projects List'!X64</f>
        <v>0</v>
      </c>
      <c r="Y64" s="181">
        <f>'[1]Projects List'!Y64</f>
        <v>0</v>
      </c>
      <c r="Z64" s="287">
        <f>'[1]Projects List'!Z64</f>
        <v>0</v>
      </c>
      <c r="AA64" s="287">
        <f>'[1]Projects List'!AA64</f>
        <v>0</v>
      </c>
      <c r="AB64" s="287">
        <f>'[1]Projects List'!AB64</f>
        <v>0</v>
      </c>
      <c r="AC64" s="286">
        <f>'[1]Projects List'!AC64</f>
        <v>0</v>
      </c>
      <c r="AD64" s="286">
        <f>'[1]Projects List'!AD64</f>
        <v>0</v>
      </c>
      <c r="AE64" s="286">
        <f>'[1]Projects List'!AE64</f>
        <v>0</v>
      </c>
      <c r="AF64" s="288">
        <f>'[1]Projects List'!AF64</f>
        <v>0</v>
      </c>
    </row>
    <row r="65" spans="1:32" x14ac:dyDescent="0.2">
      <c r="A65">
        <f>'[1]Projects List'!A65</f>
        <v>0</v>
      </c>
      <c r="B65">
        <f>'[1]Projects List'!B65</f>
        <v>0</v>
      </c>
      <c r="C65" s="278">
        <f>'[1]Projects List'!C65</f>
        <v>0</v>
      </c>
      <c r="D65" s="285">
        <f>'[1]Projects List'!D65</f>
        <v>0</v>
      </c>
      <c r="E65" s="278">
        <f>'[1]Projects List'!E65</f>
        <v>0</v>
      </c>
      <c r="F65" s="284">
        <f>'[1]Projects List'!F65</f>
        <v>0</v>
      </c>
      <c r="G65" s="284">
        <f>'[1]Projects List'!G65</f>
        <v>0</v>
      </c>
      <c r="H65" s="176">
        <f>'[1]Projects List'!H65</f>
        <v>0</v>
      </c>
      <c r="I65" s="285">
        <f>'[1]Projects List'!I65</f>
        <v>0</v>
      </c>
      <c r="J65" s="285">
        <f>'[1]Projects List'!J65</f>
        <v>0</v>
      </c>
      <c r="K65" s="337">
        <f>'[1]Projects List'!K65</f>
        <v>0</v>
      </c>
      <c r="L65" s="286">
        <f>'[1]Projects List'!L65</f>
        <v>0</v>
      </c>
      <c r="M65" s="285">
        <f>'[1]Projects List'!M65</f>
        <v>0</v>
      </c>
      <c r="N65" s="287">
        <f>'[1]Projects List'!N65</f>
        <v>0</v>
      </c>
      <c r="O65" s="287">
        <f>'[1]Projects List'!O65</f>
        <v>0</v>
      </c>
      <c r="P65" s="287">
        <f>'[1]Projects List'!P65</f>
        <v>0</v>
      </c>
      <c r="Q65" s="287">
        <f>'[1]Projects List'!Q65</f>
        <v>0</v>
      </c>
      <c r="R65" s="286">
        <f>'[1]Projects List'!R65</f>
        <v>0</v>
      </c>
      <c r="S65" s="181">
        <f>'[1]Projects List'!S65</f>
        <v>0</v>
      </c>
      <c r="T65" s="287">
        <f>'[1]Projects List'!T65</f>
        <v>0</v>
      </c>
      <c r="U65" s="287">
        <f>'[1]Projects List'!U65</f>
        <v>0</v>
      </c>
      <c r="V65" s="287">
        <f>'[1]Projects List'!V65</f>
        <v>0</v>
      </c>
      <c r="W65" s="287">
        <f>'[1]Projects List'!W65</f>
        <v>0</v>
      </c>
      <c r="X65" s="286">
        <f>'[1]Projects List'!X65</f>
        <v>0</v>
      </c>
      <c r="Y65" s="181">
        <f>'[1]Projects List'!Y65</f>
        <v>0</v>
      </c>
      <c r="Z65" s="287">
        <f>'[1]Projects List'!Z65</f>
        <v>0</v>
      </c>
      <c r="AA65" s="287">
        <f>'[1]Projects List'!AA65</f>
        <v>0</v>
      </c>
      <c r="AB65" s="287">
        <f>'[1]Projects List'!AB65</f>
        <v>0</v>
      </c>
      <c r="AC65" s="286">
        <f>'[1]Projects List'!AC65</f>
        <v>0</v>
      </c>
      <c r="AD65" s="286">
        <f>'[1]Projects List'!AD65</f>
        <v>0</v>
      </c>
      <c r="AE65" s="286">
        <f>'[1]Projects List'!AE65</f>
        <v>0</v>
      </c>
      <c r="AF65" s="288">
        <f>'[1]Projects List'!AF65</f>
        <v>0</v>
      </c>
    </row>
    <row r="66" spans="1:32" x14ac:dyDescent="0.2">
      <c r="A66">
        <f>'[1]Projects List'!A66</f>
        <v>0</v>
      </c>
      <c r="B66">
        <f>'[1]Projects List'!B66</f>
        <v>0</v>
      </c>
      <c r="C66" s="278">
        <f>'[1]Projects List'!C66</f>
        <v>0</v>
      </c>
      <c r="D66" s="285">
        <f>'[1]Projects List'!D66</f>
        <v>0</v>
      </c>
      <c r="E66" s="278">
        <f>'[1]Projects List'!E66</f>
        <v>0</v>
      </c>
      <c r="F66" s="284">
        <f>'[1]Projects List'!F66</f>
        <v>0</v>
      </c>
      <c r="G66" s="284">
        <f>'[1]Projects List'!G66</f>
        <v>0</v>
      </c>
      <c r="H66" s="176">
        <f>'[1]Projects List'!H66</f>
        <v>0</v>
      </c>
      <c r="I66" s="285">
        <f>'[1]Projects List'!I66</f>
        <v>0</v>
      </c>
      <c r="J66" s="285">
        <f>'[1]Projects List'!J66</f>
        <v>0</v>
      </c>
      <c r="K66" s="337">
        <f>'[1]Projects List'!K66</f>
        <v>0</v>
      </c>
      <c r="L66" s="286">
        <f>'[1]Projects List'!L66</f>
        <v>0</v>
      </c>
      <c r="M66" s="285">
        <f>'[1]Projects List'!M66</f>
        <v>0</v>
      </c>
      <c r="N66" s="287">
        <f>'[1]Projects List'!N66</f>
        <v>0</v>
      </c>
      <c r="O66" s="287">
        <f>'[1]Projects List'!O66</f>
        <v>0</v>
      </c>
      <c r="P66" s="287">
        <f>'[1]Projects List'!P66</f>
        <v>0</v>
      </c>
      <c r="Q66" s="287">
        <f>'[1]Projects List'!Q66</f>
        <v>0</v>
      </c>
      <c r="R66" s="286">
        <f>'[1]Projects List'!R66</f>
        <v>0</v>
      </c>
      <c r="S66" s="181">
        <f>'[1]Projects List'!S66</f>
        <v>0</v>
      </c>
      <c r="T66" s="287">
        <f>'[1]Projects List'!T66</f>
        <v>0</v>
      </c>
      <c r="U66" s="287">
        <f>'[1]Projects List'!U66</f>
        <v>0</v>
      </c>
      <c r="V66" s="287">
        <f>'[1]Projects List'!V66</f>
        <v>0</v>
      </c>
      <c r="W66" s="287">
        <f>'[1]Projects List'!W66</f>
        <v>0</v>
      </c>
      <c r="X66" s="286">
        <f>'[1]Projects List'!X66</f>
        <v>0</v>
      </c>
      <c r="Y66" s="181">
        <f>'[1]Projects List'!Y66</f>
        <v>0</v>
      </c>
      <c r="Z66" s="287">
        <f>'[1]Projects List'!Z66</f>
        <v>0</v>
      </c>
      <c r="AA66" s="287">
        <f>'[1]Projects List'!AA66</f>
        <v>0</v>
      </c>
      <c r="AB66" s="287">
        <f>'[1]Projects List'!AB66</f>
        <v>0</v>
      </c>
      <c r="AC66" s="286">
        <f>'[1]Projects List'!AC66</f>
        <v>0</v>
      </c>
      <c r="AD66" s="286">
        <f>'[1]Projects List'!AD66</f>
        <v>0</v>
      </c>
      <c r="AE66" s="286">
        <f>'[1]Projects List'!AE66</f>
        <v>0</v>
      </c>
      <c r="AF66" s="288">
        <f>'[1]Projects List'!AF66</f>
        <v>0</v>
      </c>
    </row>
    <row r="67" spans="1:32" x14ac:dyDescent="0.2">
      <c r="A67">
        <f>'[1]Projects List'!A67</f>
        <v>0</v>
      </c>
      <c r="B67">
        <f>'[1]Projects List'!B67</f>
        <v>0</v>
      </c>
      <c r="C67" s="278">
        <f>'[1]Projects List'!C67</f>
        <v>0</v>
      </c>
      <c r="D67" s="285">
        <f>'[1]Projects List'!D67</f>
        <v>0</v>
      </c>
      <c r="E67" s="278">
        <f>'[1]Projects List'!E67</f>
        <v>0</v>
      </c>
      <c r="F67" s="284">
        <f>'[1]Projects List'!F67</f>
        <v>0</v>
      </c>
      <c r="G67" s="284">
        <f>'[1]Projects List'!G67</f>
        <v>0</v>
      </c>
      <c r="H67" s="176">
        <f>'[1]Projects List'!H67</f>
        <v>0</v>
      </c>
      <c r="I67" s="285">
        <f>'[1]Projects List'!I67</f>
        <v>0</v>
      </c>
      <c r="J67" s="285">
        <f>'[1]Projects List'!J67</f>
        <v>0</v>
      </c>
      <c r="K67" s="337">
        <f>'[1]Projects List'!K67</f>
        <v>0</v>
      </c>
      <c r="L67" s="286">
        <f>'[1]Projects List'!L67</f>
        <v>0</v>
      </c>
      <c r="M67" s="285">
        <f>'[1]Projects List'!M67</f>
        <v>0</v>
      </c>
      <c r="N67" s="287">
        <f>'[1]Projects List'!N67</f>
        <v>0</v>
      </c>
      <c r="O67" s="287">
        <f>'[1]Projects List'!O67</f>
        <v>0</v>
      </c>
      <c r="P67" s="287">
        <f>'[1]Projects List'!P67</f>
        <v>0</v>
      </c>
      <c r="Q67" s="287">
        <f>'[1]Projects List'!Q67</f>
        <v>0</v>
      </c>
      <c r="R67" s="286">
        <f>'[1]Projects List'!R67</f>
        <v>0</v>
      </c>
      <c r="S67" s="181">
        <f>'[1]Projects List'!S67</f>
        <v>0</v>
      </c>
      <c r="T67" s="287">
        <f>'[1]Projects List'!T67</f>
        <v>0</v>
      </c>
      <c r="U67" s="287">
        <f>'[1]Projects List'!U67</f>
        <v>0</v>
      </c>
      <c r="V67" s="287">
        <f>'[1]Projects List'!V67</f>
        <v>0</v>
      </c>
      <c r="W67" s="287">
        <f>'[1]Projects List'!W67</f>
        <v>0</v>
      </c>
      <c r="X67" s="286">
        <f>'[1]Projects List'!X67</f>
        <v>0</v>
      </c>
      <c r="Y67" s="181">
        <f>'[1]Projects List'!Y67</f>
        <v>0</v>
      </c>
      <c r="Z67" s="287">
        <f>'[1]Projects List'!Z67</f>
        <v>0</v>
      </c>
      <c r="AA67" s="287">
        <f>'[1]Projects List'!AA67</f>
        <v>0</v>
      </c>
      <c r="AB67" s="287">
        <f>'[1]Projects List'!AB67</f>
        <v>0</v>
      </c>
      <c r="AC67" s="286">
        <f>'[1]Projects List'!AC67</f>
        <v>0</v>
      </c>
      <c r="AD67" s="286">
        <f>'[1]Projects List'!AD67</f>
        <v>0</v>
      </c>
      <c r="AE67" s="286">
        <f>'[1]Projects List'!AE67</f>
        <v>0</v>
      </c>
      <c r="AF67" s="288">
        <f>'[1]Projects List'!AF67</f>
        <v>0</v>
      </c>
    </row>
    <row r="68" spans="1:32" x14ac:dyDescent="0.2">
      <c r="A68">
        <f>'[1]Projects List'!A68</f>
        <v>0</v>
      </c>
      <c r="B68">
        <f>'[1]Projects List'!B68</f>
        <v>0</v>
      </c>
      <c r="C68" s="278">
        <f>'[1]Projects List'!C68</f>
        <v>0</v>
      </c>
      <c r="D68" s="285">
        <f>'[1]Projects List'!D68</f>
        <v>0</v>
      </c>
      <c r="E68" s="278">
        <f>'[1]Projects List'!E68</f>
        <v>0</v>
      </c>
      <c r="F68" s="284">
        <f>'[1]Projects List'!F68</f>
        <v>0</v>
      </c>
      <c r="G68" s="284">
        <f>'[1]Projects List'!G68</f>
        <v>0</v>
      </c>
      <c r="H68" s="176">
        <f>'[1]Projects List'!H68</f>
        <v>0</v>
      </c>
      <c r="I68" s="285">
        <f>'[1]Projects List'!I68</f>
        <v>0</v>
      </c>
      <c r="J68" s="285">
        <f>'[1]Projects List'!J68</f>
        <v>0</v>
      </c>
      <c r="K68" s="337">
        <f>'[1]Projects List'!K68</f>
        <v>0</v>
      </c>
      <c r="L68" s="286">
        <f>'[1]Projects List'!L68</f>
        <v>0</v>
      </c>
      <c r="M68" s="285">
        <f>'[1]Projects List'!M68</f>
        <v>0</v>
      </c>
      <c r="N68" s="287">
        <f>'[1]Projects List'!N68</f>
        <v>0</v>
      </c>
      <c r="O68" s="287">
        <f>'[1]Projects List'!O68</f>
        <v>0</v>
      </c>
      <c r="P68" s="287">
        <f>'[1]Projects List'!P68</f>
        <v>0</v>
      </c>
      <c r="Q68" s="287">
        <f>'[1]Projects List'!Q68</f>
        <v>0</v>
      </c>
      <c r="R68" s="286">
        <f>'[1]Projects List'!R68</f>
        <v>0</v>
      </c>
      <c r="S68" s="181">
        <f>'[1]Projects List'!S68</f>
        <v>0</v>
      </c>
      <c r="T68" s="287">
        <f>'[1]Projects List'!T68</f>
        <v>0</v>
      </c>
      <c r="U68" s="287">
        <f>'[1]Projects List'!U68</f>
        <v>0</v>
      </c>
      <c r="V68" s="287">
        <f>'[1]Projects List'!V68</f>
        <v>0</v>
      </c>
      <c r="W68" s="287">
        <f>'[1]Projects List'!W68</f>
        <v>0</v>
      </c>
      <c r="X68" s="286">
        <f>'[1]Projects List'!X68</f>
        <v>0</v>
      </c>
      <c r="Y68" s="181">
        <f>'[1]Projects List'!Y68</f>
        <v>0</v>
      </c>
      <c r="Z68" s="287">
        <f>'[1]Projects List'!Z68</f>
        <v>0</v>
      </c>
      <c r="AA68" s="287">
        <f>'[1]Projects List'!AA68</f>
        <v>0</v>
      </c>
      <c r="AB68" s="287">
        <f>'[1]Projects List'!AB68</f>
        <v>0</v>
      </c>
      <c r="AC68" s="286">
        <f>'[1]Projects List'!AC68</f>
        <v>0</v>
      </c>
      <c r="AD68" s="286">
        <f>'[1]Projects List'!AD68</f>
        <v>0</v>
      </c>
      <c r="AE68" s="286">
        <f>'[1]Projects List'!AE68</f>
        <v>0</v>
      </c>
      <c r="AF68" s="288">
        <f>'[1]Projects List'!AF68</f>
        <v>0</v>
      </c>
    </row>
    <row r="69" spans="1:32" x14ac:dyDescent="0.2">
      <c r="A69">
        <f>'[1]Projects List'!A69</f>
        <v>0</v>
      </c>
      <c r="B69">
        <f>'[1]Projects List'!B69</f>
        <v>0</v>
      </c>
      <c r="C69" s="278">
        <f>'[1]Projects List'!C69</f>
        <v>0</v>
      </c>
      <c r="D69" s="285">
        <f>'[1]Projects List'!D69</f>
        <v>0</v>
      </c>
      <c r="E69" s="278">
        <f>'[1]Projects List'!E69</f>
        <v>0</v>
      </c>
      <c r="F69" s="284">
        <f>'[1]Projects List'!F69</f>
        <v>0</v>
      </c>
      <c r="G69" s="284">
        <f>'[1]Projects List'!G69</f>
        <v>0</v>
      </c>
      <c r="H69" s="176">
        <f>'[1]Projects List'!H69</f>
        <v>0</v>
      </c>
      <c r="I69" s="285">
        <f>'[1]Projects List'!I69</f>
        <v>0</v>
      </c>
      <c r="J69" s="285">
        <f>'[1]Projects List'!J69</f>
        <v>0</v>
      </c>
      <c r="K69" s="337">
        <f>'[1]Projects List'!K69</f>
        <v>0</v>
      </c>
      <c r="L69" s="286">
        <f>'[1]Projects List'!L69</f>
        <v>0</v>
      </c>
      <c r="M69" s="285">
        <f>'[1]Projects List'!M69</f>
        <v>0</v>
      </c>
      <c r="N69" s="287">
        <f>'[1]Projects List'!N69</f>
        <v>0</v>
      </c>
      <c r="O69" s="287">
        <f>'[1]Projects List'!O69</f>
        <v>0</v>
      </c>
      <c r="P69" s="287">
        <f>'[1]Projects List'!P69</f>
        <v>0</v>
      </c>
      <c r="Q69" s="287">
        <f>'[1]Projects List'!Q69</f>
        <v>0</v>
      </c>
      <c r="R69" s="286">
        <f>'[1]Projects List'!R69</f>
        <v>0</v>
      </c>
      <c r="S69" s="181">
        <f>'[1]Projects List'!S69</f>
        <v>0</v>
      </c>
      <c r="T69" s="287">
        <f>'[1]Projects List'!T69</f>
        <v>0</v>
      </c>
      <c r="U69" s="287">
        <f>'[1]Projects List'!U69</f>
        <v>0</v>
      </c>
      <c r="V69" s="287">
        <f>'[1]Projects List'!V69</f>
        <v>0</v>
      </c>
      <c r="W69" s="287">
        <f>'[1]Projects List'!W69</f>
        <v>0</v>
      </c>
      <c r="X69" s="286">
        <f>'[1]Projects List'!X69</f>
        <v>0</v>
      </c>
      <c r="Y69" s="181">
        <f>'[1]Projects List'!Y69</f>
        <v>0</v>
      </c>
      <c r="Z69" s="287">
        <f>'[1]Projects List'!Z69</f>
        <v>0</v>
      </c>
      <c r="AA69" s="287">
        <f>'[1]Projects List'!AA69</f>
        <v>0</v>
      </c>
      <c r="AB69" s="287">
        <f>'[1]Projects List'!AB69</f>
        <v>0</v>
      </c>
      <c r="AC69" s="286">
        <f>'[1]Projects List'!AC69</f>
        <v>0</v>
      </c>
      <c r="AD69" s="286">
        <f>'[1]Projects List'!AD69</f>
        <v>0</v>
      </c>
      <c r="AE69" s="286">
        <f>'[1]Projects List'!AE69</f>
        <v>0</v>
      </c>
      <c r="AF69" s="288">
        <f>'[1]Projects List'!AF69</f>
        <v>0</v>
      </c>
    </row>
    <row r="70" spans="1:32" x14ac:dyDescent="0.2">
      <c r="A70">
        <f>'[1]Projects List'!A70</f>
        <v>0</v>
      </c>
      <c r="B70">
        <f>'[1]Projects List'!B70</f>
        <v>0</v>
      </c>
      <c r="C70" s="278">
        <f>'[1]Projects List'!C70</f>
        <v>0</v>
      </c>
      <c r="D70" s="285">
        <f>'[1]Projects List'!D70</f>
        <v>0</v>
      </c>
      <c r="E70" s="278">
        <f>'[1]Projects List'!E70</f>
        <v>0</v>
      </c>
      <c r="F70" s="284">
        <f>'[1]Projects List'!F70</f>
        <v>0</v>
      </c>
      <c r="G70" s="284">
        <f>'[1]Projects List'!G70</f>
        <v>0</v>
      </c>
      <c r="H70" s="176">
        <f>'[1]Projects List'!H70</f>
        <v>0</v>
      </c>
      <c r="I70" s="285">
        <f>'[1]Projects List'!I70</f>
        <v>0</v>
      </c>
      <c r="J70" s="285">
        <f>'[1]Projects List'!J70</f>
        <v>0</v>
      </c>
      <c r="K70" s="337">
        <f>'[1]Projects List'!K70</f>
        <v>0</v>
      </c>
      <c r="L70" s="286">
        <f>'[1]Projects List'!L70</f>
        <v>0</v>
      </c>
      <c r="M70" s="285">
        <f>'[1]Projects List'!M70</f>
        <v>0</v>
      </c>
      <c r="N70" s="287">
        <f>'[1]Projects List'!N70</f>
        <v>0</v>
      </c>
      <c r="O70" s="287">
        <f>'[1]Projects List'!O70</f>
        <v>0</v>
      </c>
      <c r="P70" s="287">
        <f>'[1]Projects List'!P70</f>
        <v>0</v>
      </c>
      <c r="Q70" s="287">
        <f>'[1]Projects List'!Q70</f>
        <v>0</v>
      </c>
      <c r="R70" s="286">
        <f>'[1]Projects List'!R70</f>
        <v>0</v>
      </c>
      <c r="S70" s="181">
        <f>'[1]Projects List'!S70</f>
        <v>0</v>
      </c>
      <c r="T70" s="287">
        <f>'[1]Projects List'!T70</f>
        <v>0</v>
      </c>
      <c r="U70" s="287">
        <f>'[1]Projects List'!U70</f>
        <v>0</v>
      </c>
      <c r="V70" s="287">
        <f>'[1]Projects List'!V70</f>
        <v>0</v>
      </c>
      <c r="W70" s="287">
        <f>'[1]Projects List'!W70</f>
        <v>0</v>
      </c>
      <c r="X70" s="286">
        <f>'[1]Projects List'!X70</f>
        <v>0</v>
      </c>
      <c r="Y70" s="181">
        <f>'[1]Projects List'!Y70</f>
        <v>0</v>
      </c>
      <c r="Z70" s="287">
        <f>'[1]Projects List'!Z70</f>
        <v>0</v>
      </c>
      <c r="AA70" s="287">
        <f>'[1]Projects List'!AA70</f>
        <v>0</v>
      </c>
      <c r="AB70" s="287">
        <f>'[1]Projects List'!AB70</f>
        <v>0</v>
      </c>
      <c r="AC70" s="286">
        <f>'[1]Projects List'!AC70</f>
        <v>0</v>
      </c>
      <c r="AD70" s="286">
        <f>'[1]Projects List'!AD70</f>
        <v>0</v>
      </c>
      <c r="AE70" s="286">
        <f>'[1]Projects List'!AE70</f>
        <v>0</v>
      </c>
      <c r="AF70" s="288">
        <f>'[1]Projects List'!AF70</f>
        <v>0</v>
      </c>
    </row>
    <row r="71" spans="1:32" x14ac:dyDescent="0.2">
      <c r="A71">
        <f>'[1]Projects List'!A71</f>
        <v>0</v>
      </c>
      <c r="B71">
        <f>'[1]Projects List'!B71</f>
        <v>0</v>
      </c>
      <c r="C71" s="278">
        <f>'[1]Projects List'!C71</f>
        <v>0</v>
      </c>
      <c r="D71" s="285">
        <f>'[1]Projects List'!D71</f>
        <v>0</v>
      </c>
      <c r="E71" s="278">
        <f>'[1]Projects List'!E71</f>
        <v>0</v>
      </c>
      <c r="F71" s="284">
        <f>'[1]Projects List'!F71</f>
        <v>0</v>
      </c>
      <c r="G71" s="284">
        <f>'[1]Projects List'!G71</f>
        <v>0</v>
      </c>
      <c r="H71" s="176">
        <f>'[1]Projects List'!H71</f>
        <v>0</v>
      </c>
      <c r="I71" s="285">
        <f>'[1]Projects List'!I71</f>
        <v>0</v>
      </c>
      <c r="J71" s="285">
        <f>'[1]Projects List'!J71</f>
        <v>0</v>
      </c>
      <c r="K71" s="337">
        <f>'[1]Projects List'!K71</f>
        <v>0</v>
      </c>
      <c r="L71" s="286">
        <f>'[1]Projects List'!L71</f>
        <v>0</v>
      </c>
      <c r="M71" s="285">
        <f>'[1]Projects List'!M71</f>
        <v>0</v>
      </c>
      <c r="N71" s="287">
        <f>'[1]Projects List'!N71</f>
        <v>0</v>
      </c>
      <c r="O71" s="287">
        <f>'[1]Projects List'!O71</f>
        <v>0</v>
      </c>
      <c r="P71" s="287">
        <f>'[1]Projects List'!P71</f>
        <v>0</v>
      </c>
      <c r="Q71" s="287">
        <f>'[1]Projects List'!Q71</f>
        <v>0</v>
      </c>
      <c r="R71" s="286">
        <f>'[1]Projects List'!R71</f>
        <v>0</v>
      </c>
      <c r="S71" s="181">
        <f>'[1]Projects List'!S71</f>
        <v>0</v>
      </c>
      <c r="T71" s="287">
        <f>'[1]Projects List'!T71</f>
        <v>0</v>
      </c>
      <c r="U71" s="287">
        <f>'[1]Projects List'!U71</f>
        <v>0</v>
      </c>
      <c r="V71" s="287">
        <f>'[1]Projects List'!V71</f>
        <v>0</v>
      </c>
      <c r="W71" s="287">
        <f>'[1]Projects List'!W71</f>
        <v>0</v>
      </c>
      <c r="X71" s="286">
        <f>'[1]Projects List'!X71</f>
        <v>0</v>
      </c>
      <c r="Y71" s="181">
        <f>'[1]Projects List'!Y71</f>
        <v>0</v>
      </c>
      <c r="Z71" s="287">
        <f>'[1]Projects List'!Z71</f>
        <v>0</v>
      </c>
      <c r="AA71" s="287">
        <f>'[1]Projects List'!AA71</f>
        <v>0</v>
      </c>
      <c r="AB71" s="287">
        <f>'[1]Projects List'!AB71</f>
        <v>0</v>
      </c>
      <c r="AC71" s="286">
        <f>'[1]Projects List'!AC71</f>
        <v>0</v>
      </c>
      <c r="AD71" s="286">
        <f>'[1]Projects List'!AD71</f>
        <v>0</v>
      </c>
      <c r="AE71" s="286">
        <f>'[1]Projects List'!AE71</f>
        <v>0</v>
      </c>
      <c r="AF71" s="288">
        <f>'[1]Projects List'!AF71</f>
        <v>0</v>
      </c>
    </row>
    <row r="72" spans="1:32" x14ac:dyDescent="0.2">
      <c r="A72">
        <f>'[1]Projects List'!A72</f>
        <v>0</v>
      </c>
      <c r="B72">
        <f>'[1]Projects List'!B72</f>
        <v>0</v>
      </c>
      <c r="C72" s="278">
        <f>'[1]Projects List'!C72</f>
        <v>0</v>
      </c>
      <c r="D72" s="285">
        <f>'[1]Projects List'!D72</f>
        <v>0</v>
      </c>
      <c r="E72" s="278">
        <f>'[1]Projects List'!E72</f>
        <v>0</v>
      </c>
      <c r="F72" s="284">
        <f>'[1]Projects List'!F72</f>
        <v>0</v>
      </c>
      <c r="G72" s="284">
        <f>'[1]Projects List'!G72</f>
        <v>0</v>
      </c>
      <c r="H72" s="176">
        <f>'[1]Projects List'!H72</f>
        <v>0</v>
      </c>
      <c r="I72" s="285">
        <f>'[1]Projects List'!I72</f>
        <v>0</v>
      </c>
      <c r="J72" s="285">
        <f>'[1]Projects List'!J72</f>
        <v>0</v>
      </c>
      <c r="K72" s="337">
        <f>'[1]Projects List'!K72</f>
        <v>0</v>
      </c>
      <c r="L72" s="286">
        <f>'[1]Projects List'!L72</f>
        <v>0</v>
      </c>
      <c r="M72" s="285">
        <f>'[1]Projects List'!M72</f>
        <v>0</v>
      </c>
      <c r="N72" s="287">
        <f>'[1]Projects List'!N72</f>
        <v>0</v>
      </c>
      <c r="O72" s="287">
        <f>'[1]Projects List'!O72</f>
        <v>0</v>
      </c>
      <c r="P72" s="287">
        <f>'[1]Projects List'!P72</f>
        <v>0</v>
      </c>
      <c r="Q72" s="287">
        <f>'[1]Projects List'!Q72</f>
        <v>0</v>
      </c>
      <c r="R72" s="286">
        <f>'[1]Projects List'!R72</f>
        <v>0</v>
      </c>
      <c r="S72" s="181">
        <f>'[1]Projects List'!S72</f>
        <v>0</v>
      </c>
      <c r="T72" s="287">
        <f>'[1]Projects List'!T72</f>
        <v>0</v>
      </c>
      <c r="U72" s="287">
        <f>'[1]Projects List'!U72</f>
        <v>0</v>
      </c>
      <c r="V72" s="287">
        <f>'[1]Projects List'!V72</f>
        <v>0</v>
      </c>
      <c r="W72" s="287">
        <f>'[1]Projects List'!W72</f>
        <v>0</v>
      </c>
      <c r="X72" s="286">
        <f>'[1]Projects List'!X72</f>
        <v>0</v>
      </c>
      <c r="Y72" s="181">
        <f>'[1]Projects List'!Y72</f>
        <v>0</v>
      </c>
      <c r="Z72" s="287">
        <f>'[1]Projects List'!Z72</f>
        <v>0</v>
      </c>
      <c r="AA72" s="287">
        <f>'[1]Projects List'!AA72</f>
        <v>0</v>
      </c>
      <c r="AB72" s="287">
        <f>'[1]Projects List'!AB72</f>
        <v>0</v>
      </c>
      <c r="AC72" s="286">
        <f>'[1]Projects List'!AC72</f>
        <v>0</v>
      </c>
      <c r="AD72" s="286">
        <f>'[1]Projects List'!AD72</f>
        <v>0</v>
      </c>
      <c r="AE72" s="286">
        <f>'[1]Projects List'!AE72</f>
        <v>0</v>
      </c>
      <c r="AF72" s="288">
        <f>'[1]Projects List'!AF72</f>
        <v>0</v>
      </c>
    </row>
    <row r="73" spans="1:32" x14ac:dyDescent="0.2">
      <c r="A73">
        <f>'[1]Projects List'!A73</f>
        <v>0</v>
      </c>
      <c r="B73">
        <f>'[1]Projects List'!B73</f>
        <v>0</v>
      </c>
      <c r="C73" s="278">
        <f>'[1]Projects List'!C73</f>
        <v>0</v>
      </c>
      <c r="D73" s="285">
        <f>'[1]Projects List'!D73</f>
        <v>0</v>
      </c>
      <c r="E73" s="278">
        <f>'[1]Projects List'!E73</f>
        <v>0</v>
      </c>
      <c r="F73" s="284">
        <f>'[1]Projects List'!F73</f>
        <v>0</v>
      </c>
      <c r="G73" s="284">
        <f>'[1]Projects List'!G73</f>
        <v>0</v>
      </c>
      <c r="H73" s="176">
        <f>'[1]Projects List'!H73</f>
        <v>0</v>
      </c>
      <c r="I73" s="285">
        <f>'[1]Projects List'!I73</f>
        <v>0</v>
      </c>
      <c r="J73" s="285">
        <f>'[1]Projects List'!J73</f>
        <v>0</v>
      </c>
      <c r="K73" s="337">
        <f>'[1]Projects List'!K73</f>
        <v>0</v>
      </c>
      <c r="L73" s="286">
        <f>'[1]Projects List'!L73</f>
        <v>0</v>
      </c>
      <c r="M73" s="285">
        <f>'[1]Projects List'!M73</f>
        <v>0</v>
      </c>
      <c r="N73" s="287">
        <f>'[1]Projects List'!N73</f>
        <v>0</v>
      </c>
      <c r="O73" s="287">
        <f>'[1]Projects List'!O73</f>
        <v>0</v>
      </c>
      <c r="P73" s="287">
        <f>'[1]Projects List'!P73</f>
        <v>0</v>
      </c>
      <c r="Q73" s="287">
        <f>'[1]Projects List'!Q73</f>
        <v>0</v>
      </c>
      <c r="R73" s="286">
        <f>'[1]Projects List'!R73</f>
        <v>0</v>
      </c>
      <c r="S73" s="181">
        <f>'[1]Projects List'!S73</f>
        <v>0</v>
      </c>
      <c r="T73" s="287">
        <f>'[1]Projects List'!T73</f>
        <v>0</v>
      </c>
      <c r="U73" s="287">
        <f>'[1]Projects List'!U73</f>
        <v>0</v>
      </c>
      <c r="V73" s="287">
        <f>'[1]Projects List'!V73</f>
        <v>0</v>
      </c>
      <c r="W73" s="287">
        <f>'[1]Projects List'!W73</f>
        <v>0</v>
      </c>
      <c r="X73" s="286">
        <f>'[1]Projects List'!X73</f>
        <v>0</v>
      </c>
      <c r="Y73" s="181">
        <f>'[1]Projects List'!Y73</f>
        <v>0</v>
      </c>
      <c r="Z73" s="287">
        <f>'[1]Projects List'!Z73</f>
        <v>0</v>
      </c>
      <c r="AA73" s="287">
        <f>'[1]Projects List'!AA73</f>
        <v>0</v>
      </c>
      <c r="AB73" s="287">
        <f>'[1]Projects List'!AB73</f>
        <v>0</v>
      </c>
      <c r="AC73" s="286">
        <f>'[1]Projects List'!AC73</f>
        <v>0</v>
      </c>
      <c r="AD73" s="286">
        <f>'[1]Projects List'!AD73</f>
        <v>0</v>
      </c>
      <c r="AE73" s="286">
        <f>'[1]Projects List'!AE73</f>
        <v>0</v>
      </c>
      <c r="AF73" s="288">
        <f>'[1]Projects List'!AF73</f>
        <v>0</v>
      </c>
    </row>
    <row r="74" spans="1:32" x14ac:dyDescent="0.2">
      <c r="A74">
        <f>'[1]Projects List'!A74</f>
        <v>0</v>
      </c>
      <c r="B74">
        <f>'[1]Projects List'!B74</f>
        <v>0</v>
      </c>
      <c r="C74" s="278">
        <f>'[1]Projects List'!C74</f>
        <v>0</v>
      </c>
      <c r="D74" s="285">
        <f>'[1]Projects List'!D74</f>
        <v>0</v>
      </c>
      <c r="E74" s="278">
        <f>'[1]Projects List'!E74</f>
        <v>0</v>
      </c>
      <c r="F74" s="284">
        <f>'[1]Projects List'!F74</f>
        <v>0</v>
      </c>
      <c r="G74" s="284">
        <f>'[1]Projects List'!G74</f>
        <v>0</v>
      </c>
      <c r="H74" s="176">
        <f>'[1]Projects List'!H74</f>
        <v>0</v>
      </c>
      <c r="I74" s="285">
        <f>'[1]Projects List'!I74</f>
        <v>0</v>
      </c>
      <c r="J74" s="285">
        <f>'[1]Projects List'!J74</f>
        <v>0</v>
      </c>
      <c r="K74" s="337">
        <f>'[1]Projects List'!K74</f>
        <v>0</v>
      </c>
      <c r="L74" s="286">
        <f>'[1]Projects List'!L74</f>
        <v>0</v>
      </c>
      <c r="M74" s="285">
        <f>'[1]Projects List'!M74</f>
        <v>0</v>
      </c>
      <c r="N74" s="287">
        <f>'[1]Projects List'!N74</f>
        <v>0</v>
      </c>
      <c r="O74" s="287">
        <f>'[1]Projects List'!O74</f>
        <v>0</v>
      </c>
      <c r="P74" s="287">
        <f>'[1]Projects List'!P74</f>
        <v>0</v>
      </c>
      <c r="Q74" s="287">
        <f>'[1]Projects List'!Q74</f>
        <v>0</v>
      </c>
      <c r="R74" s="286">
        <f>'[1]Projects List'!R74</f>
        <v>0</v>
      </c>
      <c r="S74" s="181">
        <f>'[1]Projects List'!S74</f>
        <v>0</v>
      </c>
      <c r="T74" s="287">
        <f>'[1]Projects List'!T74</f>
        <v>0</v>
      </c>
      <c r="U74" s="287">
        <f>'[1]Projects List'!U74</f>
        <v>0</v>
      </c>
      <c r="V74" s="287">
        <f>'[1]Projects List'!V74</f>
        <v>0</v>
      </c>
      <c r="W74" s="287">
        <f>'[1]Projects List'!W74</f>
        <v>0</v>
      </c>
      <c r="X74" s="286">
        <f>'[1]Projects List'!X74</f>
        <v>0</v>
      </c>
      <c r="Y74" s="181">
        <f>'[1]Projects List'!Y74</f>
        <v>0</v>
      </c>
      <c r="Z74" s="287">
        <f>'[1]Projects List'!Z74</f>
        <v>0</v>
      </c>
      <c r="AA74" s="287">
        <f>'[1]Projects List'!AA74</f>
        <v>0</v>
      </c>
      <c r="AB74" s="287">
        <f>'[1]Projects List'!AB74</f>
        <v>0</v>
      </c>
      <c r="AC74" s="286">
        <f>'[1]Projects List'!AC74</f>
        <v>0</v>
      </c>
      <c r="AD74" s="286">
        <f>'[1]Projects List'!AD74</f>
        <v>0</v>
      </c>
      <c r="AE74" s="286">
        <f>'[1]Projects List'!AE74</f>
        <v>0</v>
      </c>
      <c r="AF74" s="288">
        <f>'[1]Projects List'!AF74</f>
        <v>0</v>
      </c>
    </row>
    <row r="75" spans="1:32" x14ac:dyDescent="0.2">
      <c r="A75">
        <f>'[1]Projects List'!A75</f>
        <v>0</v>
      </c>
      <c r="B75">
        <f>'[1]Projects List'!B75</f>
        <v>0</v>
      </c>
      <c r="C75" s="278">
        <f>'[1]Projects List'!C75</f>
        <v>0</v>
      </c>
      <c r="D75" s="285">
        <f>'[1]Projects List'!D75</f>
        <v>0</v>
      </c>
      <c r="E75" s="278">
        <f>'[1]Projects List'!E75</f>
        <v>0</v>
      </c>
      <c r="F75" s="284">
        <f>'[1]Projects List'!F75</f>
        <v>0</v>
      </c>
      <c r="G75" s="284">
        <f>'[1]Projects List'!G75</f>
        <v>0</v>
      </c>
      <c r="H75" s="176">
        <f>'[1]Projects List'!H75</f>
        <v>0</v>
      </c>
      <c r="I75" s="285">
        <f>'[1]Projects List'!I75</f>
        <v>0</v>
      </c>
      <c r="J75" s="285">
        <f>'[1]Projects List'!J75</f>
        <v>0</v>
      </c>
      <c r="K75" s="337">
        <f>'[1]Projects List'!K75</f>
        <v>0</v>
      </c>
      <c r="L75" s="286">
        <f>'[1]Projects List'!L75</f>
        <v>0</v>
      </c>
      <c r="M75" s="285">
        <f>'[1]Projects List'!M75</f>
        <v>0</v>
      </c>
      <c r="N75" s="287">
        <f>'[1]Projects List'!N75</f>
        <v>0</v>
      </c>
      <c r="O75" s="287">
        <f>'[1]Projects List'!O75</f>
        <v>0</v>
      </c>
      <c r="P75" s="287">
        <f>'[1]Projects List'!P75</f>
        <v>0</v>
      </c>
      <c r="Q75" s="287">
        <f>'[1]Projects List'!Q75</f>
        <v>0</v>
      </c>
      <c r="R75" s="286">
        <f>'[1]Projects List'!R75</f>
        <v>0</v>
      </c>
      <c r="S75" s="181">
        <f>'[1]Projects List'!S75</f>
        <v>0</v>
      </c>
      <c r="T75" s="287">
        <f>'[1]Projects List'!T75</f>
        <v>0</v>
      </c>
      <c r="U75" s="287">
        <f>'[1]Projects List'!U75</f>
        <v>0</v>
      </c>
      <c r="V75" s="287">
        <f>'[1]Projects List'!V75</f>
        <v>0</v>
      </c>
      <c r="W75" s="287">
        <f>'[1]Projects List'!W75</f>
        <v>0</v>
      </c>
      <c r="X75" s="286">
        <f>'[1]Projects List'!X75</f>
        <v>0</v>
      </c>
      <c r="Y75" s="181">
        <f>'[1]Projects List'!Y75</f>
        <v>0</v>
      </c>
      <c r="Z75" s="287">
        <f>'[1]Projects List'!Z75</f>
        <v>0</v>
      </c>
      <c r="AA75" s="287">
        <f>'[1]Projects List'!AA75</f>
        <v>0</v>
      </c>
      <c r="AB75" s="287">
        <f>'[1]Projects List'!AB75</f>
        <v>0</v>
      </c>
      <c r="AC75" s="286">
        <f>'[1]Projects List'!AC75</f>
        <v>0</v>
      </c>
      <c r="AD75" s="286">
        <f>'[1]Projects List'!AD75</f>
        <v>0</v>
      </c>
      <c r="AE75" s="286">
        <f>'[1]Projects List'!AE75</f>
        <v>0</v>
      </c>
      <c r="AF75" s="288">
        <f>'[1]Projects List'!AF75</f>
        <v>0</v>
      </c>
    </row>
    <row r="76" spans="1:32" x14ac:dyDescent="0.2">
      <c r="A76">
        <f>'[1]Projects List'!A76</f>
        <v>0</v>
      </c>
      <c r="B76">
        <f>'[1]Projects List'!B76</f>
        <v>0</v>
      </c>
      <c r="C76" s="278">
        <f>'[1]Projects List'!C76</f>
        <v>0</v>
      </c>
      <c r="D76" s="285">
        <f>'[1]Projects List'!D76</f>
        <v>0</v>
      </c>
      <c r="E76" s="278">
        <f>'[1]Projects List'!E76</f>
        <v>0</v>
      </c>
      <c r="F76" s="284">
        <f>'[1]Projects List'!F76</f>
        <v>0</v>
      </c>
      <c r="G76" s="284">
        <f>'[1]Projects List'!G76</f>
        <v>0</v>
      </c>
      <c r="H76" s="176">
        <f>'[1]Projects List'!H76</f>
        <v>0</v>
      </c>
      <c r="I76" s="285">
        <f>'[1]Projects List'!I76</f>
        <v>0</v>
      </c>
      <c r="J76" s="285">
        <f>'[1]Projects List'!J76</f>
        <v>0</v>
      </c>
      <c r="K76" s="337">
        <f>'[1]Projects List'!K76</f>
        <v>0</v>
      </c>
      <c r="L76" s="286">
        <f>'[1]Projects List'!L76</f>
        <v>0</v>
      </c>
      <c r="M76" s="285">
        <f>'[1]Projects List'!M76</f>
        <v>0</v>
      </c>
      <c r="N76" s="287">
        <f>'[1]Projects List'!N76</f>
        <v>0</v>
      </c>
      <c r="O76" s="287">
        <f>'[1]Projects List'!O76</f>
        <v>0</v>
      </c>
      <c r="P76" s="287">
        <f>'[1]Projects List'!P76</f>
        <v>0</v>
      </c>
      <c r="Q76" s="287">
        <f>'[1]Projects List'!Q76</f>
        <v>0</v>
      </c>
      <c r="R76" s="286">
        <f>'[1]Projects List'!R76</f>
        <v>0</v>
      </c>
      <c r="S76" s="181">
        <f>'[1]Projects List'!S76</f>
        <v>0</v>
      </c>
      <c r="T76" s="287">
        <f>'[1]Projects List'!T76</f>
        <v>0</v>
      </c>
      <c r="U76" s="287">
        <f>'[1]Projects List'!U76</f>
        <v>0</v>
      </c>
      <c r="V76" s="287">
        <f>'[1]Projects List'!V76</f>
        <v>0</v>
      </c>
      <c r="W76" s="287">
        <f>'[1]Projects List'!W76</f>
        <v>0</v>
      </c>
      <c r="X76" s="286">
        <f>'[1]Projects List'!X76</f>
        <v>0</v>
      </c>
      <c r="Y76" s="181">
        <f>'[1]Projects List'!Y76</f>
        <v>0</v>
      </c>
      <c r="Z76" s="287">
        <f>'[1]Projects List'!Z76</f>
        <v>0</v>
      </c>
      <c r="AA76" s="287">
        <f>'[1]Projects List'!AA76</f>
        <v>0</v>
      </c>
      <c r="AB76" s="287">
        <f>'[1]Projects List'!AB76</f>
        <v>0</v>
      </c>
      <c r="AC76" s="286">
        <f>'[1]Projects List'!AC76</f>
        <v>0</v>
      </c>
      <c r="AD76" s="286">
        <f>'[1]Projects List'!AD76</f>
        <v>0</v>
      </c>
      <c r="AE76" s="286">
        <f>'[1]Projects List'!AE76</f>
        <v>0</v>
      </c>
      <c r="AF76" s="288">
        <f>'[1]Projects List'!AF76</f>
        <v>0</v>
      </c>
    </row>
    <row r="77" spans="1:32" x14ac:dyDescent="0.2">
      <c r="A77">
        <f>'[1]Projects List'!A77</f>
        <v>0</v>
      </c>
      <c r="B77">
        <f>'[1]Projects List'!B77</f>
        <v>0</v>
      </c>
      <c r="C77" s="278">
        <f>'[1]Projects List'!C77</f>
        <v>0</v>
      </c>
      <c r="D77" s="285">
        <f>'[1]Projects List'!D77</f>
        <v>0</v>
      </c>
      <c r="E77" s="278">
        <f>'[1]Projects List'!E77</f>
        <v>0</v>
      </c>
      <c r="F77" s="284">
        <f>'[1]Projects List'!F77</f>
        <v>0</v>
      </c>
      <c r="G77" s="284">
        <f>'[1]Projects List'!G77</f>
        <v>0</v>
      </c>
      <c r="H77" s="176">
        <f>'[1]Projects List'!H77</f>
        <v>0</v>
      </c>
      <c r="I77" s="285">
        <f>'[1]Projects List'!I77</f>
        <v>0</v>
      </c>
      <c r="J77" s="285">
        <f>'[1]Projects List'!J77</f>
        <v>0</v>
      </c>
      <c r="K77" s="337">
        <f>'[1]Projects List'!K77</f>
        <v>0</v>
      </c>
      <c r="L77" s="286">
        <f>'[1]Projects List'!L77</f>
        <v>0</v>
      </c>
      <c r="M77" s="285">
        <f>'[1]Projects List'!M77</f>
        <v>0</v>
      </c>
      <c r="N77" s="287">
        <f>'[1]Projects List'!N77</f>
        <v>0</v>
      </c>
      <c r="O77" s="287">
        <f>'[1]Projects List'!O77</f>
        <v>0</v>
      </c>
      <c r="P77" s="287">
        <f>'[1]Projects List'!P77</f>
        <v>0</v>
      </c>
      <c r="Q77" s="287">
        <f>'[1]Projects List'!Q77</f>
        <v>0</v>
      </c>
      <c r="R77" s="286">
        <f>'[1]Projects List'!R77</f>
        <v>0</v>
      </c>
      <c r="S77" s="181">
        <f>'[1]Projects List'!S77</f>
        <v>0</v>
      </c>
      <c r="T77" s="287">
        <f>'[1]Projects List'!T77</f>
        <v>0</v>
      </c>
      <c r="U77" s="287">
        <f>'[1]Projects List'!U77</f>
        <v>2</v>
      </c>
      <c r="V77" s="287">
        <f>'[1]Projects List'!V77</f>
        <v>10</v>
      </c>
      <c r="W77" s="287">
        <f>'[1]Projects List'!W77</f>
        <v>0</v>
      </c>
      <c r="X77" s="286">
        <f>'[1]Projects List'!X77</f>
        <v>0</v>
      </c>
      <c r="Y77" s="181">
        <f>'[1]Projects List'!Y77</f>
        <v>0</v>
      </c>
      <c r="Z77" s="287">
        <f>'[1]Projects List'!Z77</f>
        <v>0</v>
      </c>
      <c r="AA77" s="287">
        <f>'[1]Projects List'!AA77</f>
        <v>0</v>
      </c>
      <c r="AB77" s="287">
        <f>'[1]Projects List'!AB77</f>
        <v>0</v>
      </c>
      <c r="AC77" s="286">
        <f>'[1]Projects List'!AC77</f>
        <v>0</v>
      </c>
      <c r="AD77" s="286">
        <f>'[1]Projects List'!AD77</f>
        <v>0</v>
      </c>
      <c r="AE77" s="286">
        <f>'[1]Projects List'!AE77</f>
        <v>0</v>
      </c>
      <c r="AF77" s="288">
        <f>'[1]Projects List'!AF77</f>
        <v>0</v>
      </c>
    </row>
    <row r="78" spans="1:32" x14ac:dyDescent="0.2">
      <c r="A78">
        <f>'[1]Projects List'!A78</f>
        <v>0</v>
      </c>
      <c r="B78">
        <f>'[1]Projects List'!B78</f>
        <v>0</v>
      </c>
      <c r="C78" s="278">
        <f>'[1]Projects List'!C78</f>
        <v>0</v>
      </c>
      <c r="D78" s="285">
        <f>'[1]Projects List'!D78</f>
        <v>0</v>
      </c>
      <c r="E78" s="278">
        <f>'[1]Projects List'!E78</f>
        <v>0</v>
      </c>
      <c r="F78" s="284">
        <f>'[1]Projects List'!F78</f>
        <v>0</v>
      </c>
      <c r="G78" s="284">
        <f>'[1]Projects List'!G78</f>
        <v>0</v>
      </c>
      <c r="H78" s="176">
        <f>'[1]Projects List'!H78</f>
        <v>0</v>
      </c>
      <c r="I78" s="285">
        <f>'[1]Projects List'!I78</f>
        <v>0</v>
      </c>
      <c r="J78" s="285">
        <f>'[1]Projects List'!J78</f>
        <v>0</v>
      </c>
      <c r="K78" s="337">
        <f>'[1]Projects List'!K78</f>
        <v>0</v>
      </c>
      <c r="L78" s="286">
        <f>'[1]Projects List'!L78</f>
        <v>0</v>
      </c>
      <c r="M78" s="285">
        <f>'[1]Projects List'!M78</f>
        <v>0</v>
      </c>
      <c r="N78" s="287">
        <f>'[1]Projects List'!N78</f>
        <v>0</v>
      </c>
      <c r="O78" s="287">
        <f>'[1]Projects List'!O78</f>
        <v>0</v>
      </c>
      <c r="P78" s="287">
        <f>'[1]Projects List'!P78</f>
        <v>0</v>
      </c>
      <c r="Q78" s="287">
        <f>'[1]Projects List'!Q78</f>
        <v>0</v>
      </c>
      <c r="R78" s="286">
        <f>'[1]Projects List'!R78</f>
        <v>0</v>
      </c>
      <c r="S78" s="181">
        <f>'[1]Projects List'!S78</f>
        <v>0</v>
      </c>
      <c r="T78" s="287">
        <f>'[1]Projects List'!T78</f>
        <v>0</v>
      </c>
      <c r="U78" s="287">
        <f>'[1]Projects List'!U78</f>
        <v>2</v>
      </c>
      <c r="V78" s="287">
        <f>'[1]Projects List'!V78</f>
        <v>10</v>
      </c>
      <c r="W78" s="287">
        <f>'[1]Projects List'!W78</f>
        <v>0</v>
      </c>
      <c r="X78" s="286">
        <f>'[1]Projects List'!X78</f>
        <v>0</v>
      </c>
      <c r="Y78" s="181">
        <f>'[1]Projects List'!Y78</f>
        <v>0</v>
      </c>
      <c r="Z78" s="287">
        <f>'[1]Projects List'!Z78</f>
        <v>0</v>
      </c>
      <c r="AA78" s="287">
        <f>'[1]Projects List'!AA78</f>
        <v>0</v>
      </c>
      <c r="AB78" s="287">
        <f>'[1]Projects List'!AB78</f>
        <v>0</v>
      </c>
      <c r="AC78" s="286">
        <f>'[1]Projects List'!AC78</f>
        <v>0</v>
      </c>
      <c r="AD78" s="286">
        <f>'[1]Projects List'!AD78</f>
        <v>0</v>
      </c>
      <c r="AE78" s="286">
        <f>'[1]Projects List'!AE78</f>
        <v>0</v>
      </c>
      <c r="AF78" s="288">
        <f>'[1]Projects List'!AF78</f>
        <v>0</v>
      </c>
    </row>
    <row r="79" spans="1:32" x14ac:dyDescent="0.2">
      <c r="A79">
        <f>'[1]Projects List'!A79</f>
        <v>0</v>
      </c>
      <c r="B79">
        <f>'[1]Projects List'!B79</f>
        <v>0</v>
      </c>
      <c r="C79" s="278">
        <f>'[1]Projects List'!C79</f>
        <v>0</v>
      </c>
      <c r="D79" s="285">
        <f>'[1]Projects List'!D79</f>
        <v>0</v>
      </c>
      <c r="E79" s="278">
        <f>'[1]Projects List'!E79</f>
        <v>0</v>
      </c>
      <c r="F79" s="284">
        <f>'[1]Projects List'!F79</f>
        <v>0</v>
      </c>
      <c r="G79" s="284">
        <f>'[1]Projects List'!G79</f>
        <v>0</v>
      </c>
      <c r="H79" s="176">
        <f>'[1]Projects List'!H79</f>
        <v>0</v>
      </c>
      <c r="I79" s="285">
        <f>'[1]Projects List'!I79</f>
        <v>0</v>
      </c>
      <c r="J79" s="285">
        <f>'[1]Projects List'!J79</f>
        <v>0</v>
      </c>
      <c r="K79" s="337">
        <f>'[1]Projects List'!K79</f>
        <v>0</v>
      </c>
      <c r="L79" s="286">
        <f>'[1]Projects List'!L79</f>
        <v>0</v>
      </c>
      <c r="M79" s="285">
        <f>'[1]Projects List'!M79</f>
        <v>0</v>
      </c>
      <c r="N79" s="287">
        <f>'[1]Projects List'!N79</f>
        <v>0</v>
      </c>
      <c r="O79" s="287">
        <f>'[1]Projects List'!O79</f>
        <v>0</v>
      </c>
      <c r="P79" s="287">
        <f>'[1]Projects List'!P79</f>
        <v>0</v>
      </c>
      <c r="Q79" s="287">
        <f>'[1]Projects List'!Q79</f>
        <v>0</v>
      </c>
      <c r="R79" s="286">
        <f>'[1]Projects List'!R79</f>
        <v>0</v>
      </c>
      <c r="S79" s="181">
        <f>'[1]Projects List'!S79</f>
        <v>0</v>
      </c>
      <c r="T79" s="287">
        <f>'[1]Projects List'!T79</f>
        <v>0</v>
      </c>
      <c r="U79" s="287">
        <f>'[1]Projects List'!U79</f>
        <v>2</v>
      </c>
      <c r="V79" s="287">
        <f>'[1]Projects List'!V79</f>
        <v>10</v>
      </c>
      <c r="W79" s="287">
        <f>'[1]Projects List'!W79</f>
        <v>0</v>
      </c>
      <c r="X79" s="286">
        <f>'[1]Projects List'!X79</f>
        <v>0</v>
      </c>
      <c r="Y79" s="181">
        <f>'[1]Projects List'!Y79</f>
        <v>0</v>
      </c>
      <c r="Z79" s="287">
        <f>'[1]Projects List'!Z79</f>
        <v>0</v>
      </c>
      <c r="AA79" s="287">
        <f>'[1]Projects List'!AA79</f>
        <v>0</v>
      </c>
      <c r="AB79" s="287">
        <f>'[1]Projects List'!AB79</f>
        <v>0</v>
      </c>
      <c r="AC79" s="286">
        <f>'[1]Projects List'!AC79</f>
        <v>0</v>
      </c>
      <c r="AD79" s="286">
        <f>'[1]Projects List'!AD79</f>
        <v>0</v>
      </c>
      <c r="AE79" s="286">
        <f>'[1]Projects List'!AE79</f>
        <v>0</v>
      </c>
      <c r="AF79" s="288">
        <f>'[1]Projects List'!AF79</f>
        <v>0</v>
      </c>
    </row>
    <row r="80" spans="1:32" x14ac:dyDescent="0.2">
      <c r="A80">
        <f>'[1]Projects List'!A80</f>
        <v>0</v>
      </c>
      <c r="B80">
        <f>'[1]Projects List'!B80</f>
        <v>0</v>
      </c>
      <c r="C80" s="278">
        <f>'[1]Projects List'!C80</f>
        <v>0</v>
      </c>
      <c r="D80" s="285">
        <f>'[1]Projects List'!D80</f>
        <v>0</v>
      </c>
      <c r="E80" s="278">
        <f>'[1]Projects List'!E80</f>
        <v>0</v>
      </c>
      <c r="F80" s="284">
        <f>'[1]Projects List'!F80</f>
        <v>0</v>
      </c>
      <c r="G80" s="284">
        <f>'[1]Projects List'!G80</f>
        <v>0</v>
      </c>
      <c r="H80" s="176">
        <f>'[1]Projects List'!H80</f>
        <v>0</v>
      </c>
      <c r="I80" s="285">
        <f>'[1]Projects List'!I80</f>
        <v>0</v>
      </c>
      <c r="J80" s="285">
        <f>'[1]Projects List'!J80</f>
        <v>0</v>
      </c>
      <c r="K80" s="337">
        <f>'[1]Projects List'!K80</f>
        <v>0</v>
      </c>
      <c r="L80" s="286">
        <f>'[1]Projects List'!L80</f>
        <v>0</v>
      </c>
      <c r="M80" s="285">
        <f>'[1]Projects List'!M80</f>
        <v>0</v>
      </c>
      <c r="N80" s="287">
        <f>'[1]Projects List'!N80</f>
        <v>0</v>
      </c>
      <c r="O80" s="287">
        <f>'[1]Projects List'!O80</f>
        <v>0</v>
      </c>
      <c r="P80" s="287">
        <f>'[1]Projects List'!P80</f>
        <v>0</v>
      </c>
      <c r="Q80" s="287">
        <f>'[1]Projects List'!Q80</f>
        <v>0</v>
      </c>
      <c r="R80" s="286">
        <f>'[1]Projects List'!R80</f>
        <v>0</v>
      </c>
      <c r="S80" s="181">
        <f>'[1]Projects List'!S80</f>
        <v>0</v>
      </c>
      <c r="T80" s="287">
        <f>'[1]Projects List'!T80</f>
        <v>0</v>
      </c>
      <c r="U80" s="287">
        <f>'[1]Projects List'!U80</f>
        <v>2</v>
      </c>
      <c r="V80" s="287">
        <f>'[1]Projects List'!V80</f>
        <v>10</v>
      </c>
      <c r="W80" s="287">
        <f>'[1]Projects List'!W80</f>
        <v>0</v>
      </c>
      <c r="X80" s="286">
        <f>'[1]Projects List'!X80</f>
        <v>0</v>
      </c>
      <c r="Y80" s="181">
        <f>'[1]Projects List'!Y80</f>
        <v>0</v>
      </c>
      <c r="Z80" s="287">
        <f>'[1]Projects List'!Z80</f>
        <v>0</v>
      </c>
      <c r="AA80" s="287">
        <f>'[1]Projects List'!AA80</f>
        <v>0</v>
      </c>
      <c r="AB80" s="287">
        <f>'[1]Projects List'!AB80</f>
        <v>0</v>
      </c>
      <c r="AC80" s="286">
        <f>'[1]Projects List'!AC80</f>
        <v>0</v>
      </c>
      <c r="AD80" s="286">
        <f>'[1]Projects List'!AD80</f>
        <v>0</v>
      </c>
      <c r="AE80" s="286">
        <f>'[1]Projects List'!AE80</f>
        <v>0</v>
      </c>
      <c r="AF80" s="288">
        <f>'[1]Projects List'!AF80</f>
        <v>0</v>
      </c>
    </row>
    <row r="81" spans="1:32" x14ac:dyDescent="0.2">
      <c r="A81">
        <f>'[1]Projects List'!A81</f>
        <v>0</v>
      </c>
      <c r="B81">
        <f>'[1]Projects List'!B81</f>
        <v>0</v>
      </c>
      <c r="C81" s="278">
        <f>'[1]Projects List'!C81</f>
        <v>0</v>
      </c>
      <c r="D81" s="285">
        <f>'[1]Projects List'!D81</f>
        <v>0</v>
      </c>
      <c r="E81" s="278">
        <f>'[1]Projects List'!E81</f>
        <v>0</v>
      </c>
      <c r="F81" s="284">
        <f>'[1]Projects List'!F81</f>
        <v>0</v>
      </c>
      <c r="G81" s="284">
        <f>'[1]Projects List'!G81</f>
        <v>0</v>
      </c>
      <c r="H81" s="176">
        <f>'[1]Projects List'!H81</f>
        <v>0</v>
      </c>
      <c r="I81" s="285">
        <f>'[1]Projects List'!I81</f>
        <v>0</v>
      </c>
      <c r="J81" s="285">
        <f>'[1]Projects List'!J81</f>
        <v>0</v>
      </c>
      <c r="K81" s="337">
        <f>'[1]Projects List'!K81</f>
        <v>0</v>
      </c>
      <c r="L81" s="286">
        <f>'[1]Projects List'!L81</f>
        <v>0</v>
      </c>
      <c r="M81" s="285">
        <f>'[1]Projects List'!M81</f>
        <v>0</v>
      </c>
      <c r="N81" s="287">
        <f>'[1]Projects List'!N81</f>
        <v>0</v>
      </c>
      <c r="O81" s="287">
        <f>'[1]Projects List'!O81</f>
        <v>0</v>
      </c>
      <c r="P81" s="287">
        <f>'[1]Projects List'!P81</f>
        <v>0</v>
      </c>
      <c r="Q81" s="287">
        <f>'[1]Projects List'!Q81</f>
        <v>0</v>
      </c>
      <c r="R81" s="286">
        <f>'[1]Projects List'!R81</f>
        <v>0</v>
      </c>
      <c r="S81" s="181">
        <f>'[1]Projects List'!S81</f>
        <v>0</v>
      </c>
      <c r="T81" s="287">
        <f>'[1]Projects List'!T81</f>
        <v>0</v>
      </c>
      <c r="U81" s="287">
        <f>'[1]Projects List'!U81</f>
        <v>2</v>
      </c>
      <c r="V81" s="287">
        <f>'[1]Projects List'!V81</f>
        <v>10</v>
      </c>
      <c r="W81" s="287">
        <f>'[1]Projects List'!W81</f>
        <v>0</v>
      </c>
      <c r="X81" s="286">
        <f>'[1]Projects List'!X81</f>
        <v>0</v>
      </c>
      <c r="Y81" s="181">
        <f>'[1]Projects List'!Y81</f>
        <v>0</v>
      </c>
      <c r="Z81" s="287">
        <f>'[1]Projects List'!Z81</f>
        <v>0</v>
      </c>
      <c r="AA81" s="287">
        <f>'[1]Projects List'!AA81</f>
        <v>2</v>
      </c>
      <c r="AB81" s="287">
        <f>'[1]Projects List'!AB81</f>
        <v>10</v>
      </c>
      <c r="AC81" s="286">
        <f>'[1]Projects List'!AC81</f>
        <v>0</v>
      </c>
      <c r="AD81" s="286">
        <f>'[1]Projects List'!AD81</f>
        <v>0</v>
      </c>
      <c r="AE81" s="286">
        <f>'[1]Projects List'!AE81</f>
        <v>0</v>
      </c>
      <c r="AF81" s="288">
        <f>'[1]Projects List'!AF81</f>
        <v>0</v>
      </c>
    </row>
    <row r="82" spans="1:32" x14ac:dyDescent="0.2">
      <c r="A82">
        <f>'[1]Projects List'!A82</f>
        <v>0</v>
      </c>
      <c r="B82">
        <f>'[1]Projects List'!B82</f>
        <v>0</v>
      </c>
      <c r="C82" s="278">
        <f>'[1]Projects List'!C82</f>
        <v>0</v>
      </c>
      <c r="D82" s="285">
        <f>'[1]Projects List'!D82</f>
        <v>0</v>
      </c>
      <c r="E82" s="278">
        <f>'[1]Projects List'!E82</f>
        <v>0</v>
      </c>
      <c r="F82" s="284">
        <f>'[1]Projects List'!F82</f>
        <v>0</v>
      </c>
      <c r="G82" s="284">
        <f>'[1]Projects List'!G82</f>
        <v>0</v>
      </c>
      <c r="H82" s="176">
        <f>'[1]Projects List'!H82</f>
        <v>0</v>
      </c>
      <c r="I82" s="285">
        <f>'[1]Projects List'!I82</f>
        <v>0</v>
      </c>
      <c r="J82" s="285">
        <f>'[1]Projects List'!J82</f>
        <v>0</v>
      </c>
      <c r="K82" s="337">
        <f>'[1]Projects List'!K82</f>
        <v>0</v>
      </c>
      <c r="L82" s="286">
        <f>'[1]Projects List'!L82</f>
        <v>0</v>
      </c>
      <c r="M82" s="285">
        <f>'[1]Projects List'!M82</f>
        <v>0</v>
      </c>
      <c r="N82" s="287">
        <f>'[1]Projects List'!N82</f>
        <v>0</v>
      </c>
      <c r="O82" s="287">
        <f>'[1]Projects List'!O82</f>
        <v>0</v>
      </c>
      <c r="P82" s="287">
        <f>'[1]Projects List'!P82</f>
        <v>0</v>
      </c>
      <c r="Q82" s="287">
        <f>'[1]Projects List'!Q82</f>
        <v>0</v>
      </c>
      <c r="R82" s="286">
        <f>'[1]Projects List'!R82</f>
        <v>0</v>
      </c>
      <c r="S82" s="181">
        <f>'[1]Projects List'!S82</f>
        <v>0</v>
      </c>
      <c r="T82" s="287">
        <f>'[1]Projects List'!T82</f>
        <v>0</v>
      </c>
      <c r="U82" s="287">
        <f>'[1]Projects List'!U82</f>
        <v>2</v>
      </c>
      <c r="V82" s="287">
        <f>'[1]Projects List'!V82</f>
        <v>10</v>
      </c>
      <c r="W82" s="287">
        <f>'[1]Projects List'!W82</f>
        <v>0</v>
      </c>
      <c r="X82" s="286">
        <f>'[1]Projects List'!X82</f>
        <v>0</v>
      </c>
      <c r="Y82" s="181">
        <f>'[1]Projects List'!Y82</f>
        <v>0</v>
      </c>
      <c r="Z82" s="287">
        <f>'[1]Projects List'!Z82</f>
        <v>0</v>
      </c>
      <c r="AA82" s="287">
        <f>'[1]Projects List'!AA82</f>
        <v>2</v>
      </c>
      <c r="AB82" s="287">
        <f>'[1]Projects List'!AB82</f>
        <v>10</v>
      </c>
      <c r="AC82" s="286">
        <f>'[1]Projects List'!AC82</f>
        <v>0</v>
      </c>
      <c r="AD82" s="286">
        <f>'[1]Projects List'!AD82</f>
        <v>0</v>
      </c>
      <c r="AE82" s="286">
        <f>'[1]Projects List'!AE82</f>
        <v>0</v>
      </c>
      <c r="AF82" s="288">
        <f>'[1]Projects List'!AF82</f>
        <v>0</v>
      </c>
    </row>
    <row r="83" spans="1:32" x14ac:dyDescent="0.2">
      <c r="A83">
        <f>'[1]Projects List'!A83</f>
        <v>0</v>
      </c>
      <c r="B83">
        <f>'[1]Projects List'!B83</f>
        <v>0</v>
      </c>
      <c r="C83" s="278">
        <f>'[1]Projects List'!C83</f>
        <v>0</v>
      </c>
      <c r="D83" s="285">
        <f>'[1]Projects List'!D83</f>
        <v>0</v>
      </c>
      <c r="E83" s="278">
        <f>'[1]Projects List'!E83</f>
        <v>0</v>
      </c>
      <c r="F83" s="284">
        <f>'[1]Projects List'!F83</f>
        <v>0</v>
      </c>
      <c r="G83" s="284">
        <f>'[1]Projects List'!G83</f>
        <v>0</v>
      </c>
      <c r="H83" s="176">
        <f>'[1]Projects List'!H83</f>
        <v>0</v>
      </c>
      <c r="I83" s="285">
        <f>'[1]Projects List'!I83</f>
        <v>0</v>
      </c>
      <c r="J83" s="285">
        <f>'[1]Projects List'!J83</f>
        <v>0</v>
      </c>
      <c r="K83" s="337">
        <f>'[1]Projects List'!K83</f>
        <v>0</v>
      </c>
      <c r="L83" s="286">
        <f>'[1]Projects List'!L83</f>
        <v>0</v>
      </c>
      <c r="M83" s="285">
        <f>'[1]Projects List'!M83</f>
        <v>0</v>
      </c>
      <c r="N83" s="287">
        <f>'[1]Projects List'!N83</f>
        <v>0</v>
      </c>
      <c r="O83" s="287">
        <f>'[1]Projects List'!O83</f>
        <v>0</v>
      </c>
      <c r="P83" s="287">
        <f>'[1]Projects List'!P83</f>
        <v>0</v>
      </c>
      <c r="Q83" s="287">
        <f>'[1]Projects List'!Q83</f>
        <v>0</v>
      </c>
      <c r="R83" s="286">
        <f>'[1]Projects List'!R83</f>
        <v>0</v>
      </c>
      <c r="S83" s="181">
        <f>'[1]Projects List'!S83</f>
        <v>0</v>
      </c>
      <c r="T83" s="287">
        <f>'[1]Projects List'!T83</f>
        <v>0</v>
      </c>
      <c r="U83" s="287">
        <f>'[1]Projects List'!U83</f>
        <v>2</v>
      </c>
      <c r="V83" s="287">
        <f>'[1]Projects List'!V83</f>
        <v>10</v>
      </c>
      <c r="W83" s="287">
        <f>'[1]Projects List'!W83</f>
        <v>0</v>
      </c>
      <c r="X83" s="286">
        <f>'[1]Projects List'!X83</f>
        <v>0</v>
      </c>
      <c r="Y83" s="181">
        <f>'[1]Projects List'!Y83</f>
        <v>0</v>
      </c>
      <c r="Z83" s="287">
        <f>'[1]Projects List'!Z83</f>
        <v>0</v>
      </c>
      <c r="AA83" s="287">
        <f>'[1]Projects List'!AA83</f>
        <v>2</v>
      </c>
      <c r="AB83" s="287">
        <f>'[1]Projects List'!AB83</f>
        <v>10</v>
      </c>
      <c r="AC83" s="286">
        <f>'[1]Projects List'!AC83</f>
        <v>0</v>
      </c>
      <c r="AD83" s="286">
        <f>'[1]Projects List'!AD83</f>
        <v>0</v>
      </c>
      <c r="AE83" s="286">
        <f>'[1]Projects List'!AE83</f>
        <v>0</v>
      </c>
      <c r="AF83" s="288">
        <f>'[1]Projects List'!AF83</f>
        <v>0</v>
      </c>
    </row>
    <row r="84" spans="1:32" x14ac:dyDescent="0.2">
      <c r="A84">
        <f>'[1]Projects List'!A84</f>
        <v>0</v>
      </c>
      <c r="B84">
        <f>'[1]Projects List'!B84</f>
        <v>0</v>
      </c>
      <c r="C84" s="278">
        <f>'[1]Projects List'!C84</f>
        <v>0</v>
      </c>
      <c r="D84" s="285">
        <f>'[1]Projects List'!D84</f>
        <v>0</v>
      </c>
      <c r="E84" s="278">
        <f>'[1]Projects List'!E84</f>
        <v>0</v>
      </c>
      <c r="F84" s="284">
        <f>'[1]Projects List'!F84</f>
        <v>0</v>
      </c>
      <c r="G84" s="284">
        <f>'[1]Projects List'!G84</f>
        <v>0</v>
      </c>
      <c r="H84" s="176">
        <f>'[1]Projects List'!H84</f>
        <v>0</v>
      </c>
      <c r="I84" s="285">
        <f>'[1]Projects List'!I84</f>
        <v>0</v>
      </c>
      <c r="J84" s="285">
        <f>'[1]Projects List'!J84</f>
        <v>0</v>
      </c>
      <c r="K84" s="337">
        <f>'[1]Projects List'!K84</f>
        <v>0</v>
      </c>
      <c r="L84" s="286">
        <f>'[1]Projects List'!L84</f>
        <v>0</v>
      </c>
      <c r="M84" s="285">
        <f>'[1]Projects List'!M84</f>
        <v>0</v>
      </c>
      <c r="N84" s="287">
        <f>'[1]Projects List'!N84</f>
        <v>0</v>
      </c>
      <c r="O84" s="287">
        <f>'[1]Projects List'!O84</f>
        <v>0</v>
      </c>
      <c r="P84" s="287">
        <f>'[1]Projects List'!P84</f>
        <v>0</v>
      </c>
      <c r="Q84" s="287">
        <f>'[1]Projects List'!Q84</f>
        <v>0</v>
      </c>
      <c r="R84" s="286">
        <f>'[1]Projects List'!R84</f>
        <v>0</v>
      </c>
      <c r="S84" s="181">
        <f>'[1]Projects List'!S84</f>
        <v>0</v>
      </c>
      <c r="T84" s="287">
        <f>'[1]Projects List'!T84</f>
        <v>0</v>
      </c>
      <c r="U84" s="287">
        <f>'[1]Projects List'!U84</f>
        <v>2</v>
      </c>
      <c r="V84" s="287">
        <f>'[1]Projects List'!V84</f>
        <v>10</v>
      </c>
      <c r="W84" s="287">
        <f>'[1]Projects List'!W84</f>
        <v>0</v>
      </c>
      <c r="X84" s="286">
        <f>'[1]Projects List'!X84</f>
        <v>0</v>
      </c>
      <c r="Y84" s="181">
        <f>'[1]Projects List'!Y84</f>
        <v>0</v>
      </c>
      <c r="Z84" s="287">
        <f>'[1]Projects List'!Z84</f>
        <v>0</v>
      </c>
      <c r="AA84" s="287">
        <f>'[1]Projects List'!AA84</f>
        <v>2</v>
      </c>
      <c r="AB84" s="287">
        <f>'[1]Projects List'!AB84</f>
        <v>10</v>
      </c>
      <c r="AC84" s="286">
        <f>'[1]Projects List'!AC84</f>
        <v>0</v>
      </c>
      <c r="AD84" s="286">
        <f>'[1]Projects List'!AD84</f>
        <v>0</v>
      </c>
      <c r="AE84" s="286">
        <f>'[1]Projects List'!AE84</f>
        <v>0</v>
      </c>
      <c r="AF84" s="288">
        <f>'[1]Projects List'!AF84</f>
        <v>0</v>
      </c>
    </row>
    <row r="85" spans="1:32" x14ac:dyDescent="0.2">
      <c r="A85">
        <f>'[1]Projects List'!A85</f>
        <v>0</v>
      </c>
      <c r="B85">
        <f>'[1]Projects List'!B85</f>
        <v>0</v>
      </c>
      <c r="C85" s="278">
        <f>'[1]Projects List'!C85</f>
        <v>0</v>
      </c>
      <c r="D85" s="285">
        <f>'[1]Projects List'!D85</f>
        <v>0</v>
      </c>
      <c r="E85" s="278">
        <f>'[1]Projects List'!E85</f>
        <v>0</v>
      </c>
      <c r="F85" s="284">
        <f>'[1]Projects List'!F85</f>
        <v>0</v>
      </c>
      <c r="G85" s="284">
        <f>'[1]Projects List'!G85</f>
        <v>0</v>
      </c>
      <c r="H85" s="176">
        <f>'[1]Projects List'!H85</f>
        <v>0</v>
      </c>
      <c r="I85" s="285">
        <f>'[1]Projects List'!I85</f>
        <v>0</v>
      </c>
      <c r="J85" s="285">
        <f>'[1]Projects List'!J85</f>
        <v>0</v>
      </c>
      <c r="K85" s="337">
        <f>'[1]Projects List'!K85</f>
        <v>0</v>
      </c>
      <c r="L85" s="286">
        <f>'[1]Projects List'!L85</f>
        <v>0</v>
      </c>
      <c r="M85" s="285">
        <f>'[1]Projects List'!M85</f>
        <v>0</v>
      </c>
      <c r="N85" s="287">
        <f>'[1]Projects List'!N85</f>
        <v>0</v>
      </c>
      <c r="O85" s="287">
        <f>'[1]Projects List'!O85</f>
        <v>0</v>
      </c>
      <c r="P85" s="287">
        <f>'[1]Projects List'!P85</f>
        <v>0</v>
      </c>
      <c r="Q85" s="287">
        <f>'[1]Projects List'!Q85</f>
        <v>0</v>
      </c>
      <c r="R85" s="286">
        <f>'[1]Projects List'!R85</f>
        <v>0</v>
      </c>
      <c r="S85" s="181">
        <f>'[1]Projects List'!S85</f>
        <v>0</v>
      </c>
      <c r="T85" s="287">
        <f>'[1]Projects List'!T85</f>
        <v>0</v>
      </c>
      <c r="U85" s="287">
        <f>'[1]Projects List'!U85</f>
        <v>2</v>
      </c>
      <c r="V85" s="287">
        <f>'[1]Projects List'!V85</f>
        <v>10</v>
      </c>
      <c r="W85" s="287">
        <f>'[1]Projects List'!W85</f>
        <v>0</v>
      </c>
      <c r="X85" s="286">
        <f>'[1]Projects List'!X85</f>
        <v>0</v>
      </c>
      <c r="Y85" s="181">
        <f>'[1]Projects List'!Y85</f>
        <v>0</v>
      </c>
      <c r="Z85" s="287">
        <f>'[1]Projects List'!Z85</f>
        <v>0</v>
      </c>
      <c r="AA85" s="287">
        <f>'[1]Projects List'!AA85</f>
        <v>2</v>
      </c>
      <c r="AB85" s="287">
        <f>'[1]Projects List'!AB85</f>
        <v>10</v>
      </c>
      <c r="AC85" s="286">
        <f>'[1]Projects List'!AC85</f>
        <v>0</v>
      </c>
      <c r="AD85" s="286">
        <f>'[1]Projects List'!AD85</f>
        <v>0</v>
      </c>
      <c r="AE85" s="286">
        <f>'[1]Projects List'!AE85</f>
        <v>0</v>
      </c>
      <c r="AF85" s="288">
        <f>'[1]Projects List'!AF85</f>
        <v>0</v>
      </c>
    </row>
    <row r="86" spans="1:32" x14ac:dyDescent="0.2">
      <c r="A86">
        <f>'[1]Projects List'!A86</f>
        <v>0</v>
      </c>
      <c r="B86">
        <f>'[1]Projects List'!B86</f>
        <v>0</v>
      </c>
      <c r="C86" s="278">
        <f>'[1]Projects List'!C86</f>
        <v>0</v>
      </c>
      <c r="D86" s="285">
        <f>'[1]Projects List'!D86</f>
        <v>0</v>
      </c>
      <c r="E86" s="278">
        <f>'[1]Projects List'!E86</f>
        <v>0</v>
      </c>
      <c r="F86" s="284">
        <f>'[1]Projects List'!F86</f>
        <v>0</v>
      </c>
      <c r="G86" s="284">
        <f>'[1]Projects List'!G86</f>
        <v>0</v>
      </c>
      <c r="H86" s="176">
        <f>'[1]Projects List'!H86</f>
        <v>0</v>
      </c>
      <c r="I86" s="285">
        <f>'[1]Projects List'!I86</f>
        <v>0</v>
      </c>
      <c r="J86" s="285">
        <f>'[1]Projects List'!J86</f>
        <v>0</v>
      </c>
      <c r="K86" s="337">
        <f>'[1]Projects List'!K86</f>
        <v>0</v>
      </c>
      <c r="L86" s="286">
        <f>'[1]Projects List'!L86</f>
        <v>0</v>
      </c>
      <c r="M86" s="285">
        <f>'[1]Projects List'!M86</f>
        <v>0</v>
      </c>
      <c r="N86" s="287">
        <f>'[1]Projects List'!N86</f>
        <v>0</v>
      </c>
      <c r="O86" s="287">
        <f>'[1]Projects List'!O86</f>
        <v>0</v>
      </c>
      <c r="P86" s="287">
        <f>'[1]Projects List'!P86</f>
        <v>0</v>
      </c>
      <c r="Q86" s="287">
        <f>'[1]Projects List'!Q86</f>
        <v>0</v>
      </c>
      <c r="R86" s="286">
        <f>'[1]Projects List'!R86</f>
        <v>0</v>
      </c>
      <c r="S86" s="181">
        <f>'[1]Projects List'!S86</f>
        <v>0</v>
      </c>
      <c r="T86" s="287">
        <f>'[1]Projects List'!T86</f>
        <v>0</v>
      </c>
      <c r="U86" s="287">
        <f>'[1]Projects List'!U86</f>
        <v>2</v>
      </c>
      <c r="V86" s="287">
        <f>'[1]Projects List'!V86</f>
        <v>10</v>
      </c>
      <c r="W86" s="287">
        <f>'[1]Projects List'!W86</f>
        <v>0</v>
      </c>
      <c r="X86" s="286">
        <f>'[1]Projects List'!X86</f>
        <v>0</v>
      </c>
      <c r="Y86" s="181">
        <f>'[1]Projects List'!Y86</f>
        <v>0</v>
      </c>
      <c r="Z86" s="287">
        <f>'[1]Projects List'!Z86</f>
        <v>0</v>
      </c>
      <c r="AA86" s="287">
        <f>'[1]Projects List'!AA86</f>
        <v>2</v>
      </c>
      <c r="AB86" s="287">
        <f>'[1]Projects List'!AB86</f>
        <v>10</v>
      </c>
      <c r="AC86" s="286">
        <f>'[1]Projects List'!AC86</f>
        <v>0</v>
      </c>
      <c r="AD86" s="286">
        <f>'[1]Projects List'!AD86</f>
        <v>0</v>
      </c>
      <c r="AE86" s="286">
        <f>'[1]Projects List'!AE86</f>
        <v>0</v>
      </c>
      <c r="AF86" s="288">
        <f>'[1]Projects List'!AF86</f>
        <v>0</v>
      </c>
    </row>
    <row r="87" spans="1:32" x14ac:dyDescent="0.2">
      <c r="A87">
        <f>'[1]Projects List'!A87</f>
        <v>0</v>
      </c>
      <c r="B87">
        <f>'[1]Projects List'!B87</f>
        <v>0</v>
      </c>
      <c r="C87" s="278">
        <f>'[1]Projects List'!C87</f>
        <v>0</v>
      </c>
      <c r="D87" s="285">
        <f>'[1]Projects List'!D87</f>
        <v>0</v>
      </c>
      <c r="E87" s="278">
        <f>'[1]Projects List'!E87</f>
        <v>0</v>
      </c>
      <c r="F87" s="284">
        <f>'[1]Projects List'!F87</f>
        <v>0</v>
      </c>
      <c r="G87" s="284">
        <f>'[1]Projects List'!G87</f>
        <v>0</v>
      </c>
      <c r="H87" s="176">
        <f>'[1]Projects List'!H87</f>
        <v>0</v>
      </c>
      <c r="I87" s="285">
        <f>'[1]Projects List'!I87</f>
        <v>0</v>
      </c>
      <c r="J87" s="285">
        <f>'[1]Projects List'!J87</f>
        <v>0</v>
      </c>
      <c r="K87" s="337">
        <f>'[1]Projects List'!K87</f>
        <v>0</v>
      </c>
      <c r="L87" s="286">
        <f>'[1]Projects List'!L87</f>
        <v>0</v>
      </c>
      <c r="M87" s="285">
        <f>'[1]Projects List'!M87</f>
        <v>0</v>
      </c>
      <c r="N87" s="287">
        <f>'[1]Projects List'!N87</f>
        <v>0</v>
      </c>
      <c r="O87" s="287">
        <f>'[1]Projects List'!O87</f>
        <v>0</v>
      </c>
      <c r="P87" s="287">
        <f>'[1]Projects List'!P87</f>
        <v>0</v>
      </c>
      <c r="Q87" s="287">
        <f>'[1]Projects List'!Q87</f>
        <v>0</v>
      </c>
      <c r="R87" s="286">
        <f>'[1]Projects List'!R87</f>
        <v>0</v>
      </c>
      <c r="S87" s="181">
        <f>'[1]Projects List'!S87</f>
        <v>0</v>
      </c>
      <c r="T87" s="287">
        <f>'[1]Projects List'!T87</f>
        <v>0</v>
      </c>
      <c r="U87" s="287">
        <f>'[1]Projects List'!U87</f>
        <v>2</v>
      </c>
      <c r="V87" s="287">
        <f>'[1]Projects List'!V87</f>
        <v>10</v>
      </c>
      <c r="W87" s="287">
        <f>'[1]Projects List'!W87</f>
        <v>0</v>
      </c>
      <c r="X87" s="286">
        <f>'[1]Projects List'!X87</f>
        <v>0</v>
      </c>
      <c r="Y87" s="181">
        <f>'[1]Projects List'!Y87</f>
        <v>0</v>
      </c>
      <c r="Z87" s="287">
        <f>'[1]Projects List'!Z87</f>
        <v>0</v>
      </c>
      <c r="AA87" s="287">
        <f>'[1]Projects List'!AA87</f>
        <v>2</v>
      </c>
      <c r="AB87" s="287">
        <f>'[1]Projects List'!AB87</f>
        <v>10</v>
      </c>
      <c r="AC87" s="286">
        <f>'[1]Projects List'!AC87</f>
        <v>0</v>
      </c>
      <c r="AD87" s="286">
        <f>'[1]Projects List'!AD87</f>
        <v>0</v>
      </c>
      <c r="AE87" s="286">
        <f>'[1]Projects List'!AE87</f>
        <v>0</v>
      </c>
      <c r="AF87" s="288">
        <f>'[1]Projects List'!AF87</f>
        <v>0</v>
      </c>
    </row>
    <row r="88" spans="1:32" x14ac:dyDescent="0.2">
      <c r="A88">
        <f>'[1]Projects List'!A88</f>
        <v>0</v>
      </c>
      <c r="B88">
        <f>'[1]Projects List'!B88</f>
        <v>0</v>
      </c>
      <c r="C88" s="278">
        <f>'[1]Projects List'!C88</f>
        <v>0</v>
      </c>
      <c r="D88" s="285">
        <f>'[1]Projects List'!D88</f>
        <v>0</v>
      </c>
      <c r="E88" s="278">
        <f>'[1]Projects List'!E88</f>
        <v>0</v>
      </c>
      <c r="F88" s="284">
        <f>'[1]Projects List'!F88</f>
        <v>0</v>
      </c>
      <c r="G88" s="284">
        <f>'[1]Projects List'!G88</f>
        <v>0</v>
      </c>
      <c r="H88" s="176">
        <f>'[1]Projects List'!H88</f>
        <v>0</v>
      </c>
      <c r="I88" s="285">
        <f>'[1]Projects List'!I88</f>
        <v>0</v>
      </c>
      <c r="J88" s="285">
        <f>'[1]Projects List'!J88</f>
        <v>0</v>
      </c>
      <c r="K88" s="337">
        <f>'[1]Projects List'!K88</f>
        <v>0</v>
      </c>
      <c r="L88" s="286">
        <f>'[1]Projects List'!L88</f>
        <v>0</v>
      </c>
      <c r="M88" s="285">
        <f>'[1]Projects List'!M88</f>
        <v>0</v>
      </c>
      <c r="N88" s="287">
        <f>'[1]Projects List'!N88</f>
        <v>0</v>
      </c>
      <c r="O88" s="287">
        <f>'[1]Projects List'!O88</f>
        <v>0</v>
      </c>
      <c r="P88" s="287">
        <f>'[1]Projects List'!P88</f>
        <v>0</v>
      </c>
      <c r="Q88" s="287">
        <f>'[1]Projects List'!Q88</f>
        <v>0</v>
      </c>
      <c r="R88" s="286">
        <f>'[1]Projects List'!R88</f>
        <v>0</v>
      </c>
      <c r="S88" s="181">
        <f>'[1]Projects List'!S88</f>
        <v>0</v>
      </c>
      <c r="T88" s="287">
        <f>'[1]Projects List'!T88</f>
        <v>0</v>
      </c>
      <c r="U88" s="287">
        <f>'[1]Projects List'!U88</f>
        <v>2</v>
      </c>
      <c r="V88" s="287">
        <f>'[1]Projects List'!V88</f>
        <v>10</v>
      </c>
      <c r="W88" s="287">
        <f>'[1]Projects List'!W88</f>
        <v>0</v>
      </c>
      <c r="X88" s="286">
        <f>'[1]Projects List'!X88</f>
        <v>0</v>
      </c>
      <c r="Y88" s="181">
        <f>'[1]Projects List'!Y88</f>
        <v>0</v>
      </c>
      <c r="Z88" s="287">
        <f>'[1]Projects List'!Z88</f>
        <v>0</v>
      </c>
      <c r="AA88" s="287">
        <f>'[1]Projects List'!AA88</f>
        <v>2</v>
      </c>
      <c r="AB88" s="287">
        <f>'[1]Projects List'!AB88</f>
        <v>10</v>
      </c>
      <c r="AC88" s="286">
        <f>'[1]Projects List'!AC88</f>
        <v>0</v>
      </c>
      <c r="AD88" s="286">
        <f>'[1]Projects List'!AD88</f>
        <v>0</v>
      </c>
      <c r="AE88" s="286">
        <f>'[1]Projects List'!AE88</f>
        <v>0</v>
      </c>
      <c r="AF88" s="288">
        <f>'[1]Projects List'!AF88</f>
        <v>0</v>
      </c>
    </row>
    <row r="89" spans="1:32" x14ac:dyDescent="0.2">
      <c r="A89">
        <f>'[1]Projects List'!A89</f>
        <v>0</v>
      </c>
      <c r="B89">
        <f>'[1]Projects List'!B89</f>
        <v>0</v>
      </c>
      <c r="C89" s="278">
        <f>'[1]Projects List'!C89</f>
        <v>0</v>
      </c>
      <c r="D89" s="285">
        <f>'[1]Projects List'!D89</f>
        <v>0</v>
      </c>
      <c r="E89" s="278">
        <f>'[1]Projects List'!E89</f>
        <v>0</v>
      </c>
      <c r="F89" s="284">
        <f>'[1]Projects List'!F89</f>
        <v>0</v>
      </c>
      <c r="G89" s="284">
        <f>'[1]Projects List'!G89</f>
        <v>0</v>
      </c>
      <c r="H89" s="176">
        <f>'[1]Projects List'!H89</f>
        <v>0</v>
      </c>
      <c r="I89" s="285">
        <f>'[1]Projects List'!I89</f>
        <v>0</v>
      </c>
      <c r="J89" s="285">
        <f>'[1]Projects List'!J89</f>
        <v>0</v>
      </c>
      <c r="K89" s="337">
        <f>'[1]Projects List'!K89</f>
        <v>0</v>
      </c>
      <c r="L89" s="286">
        <f>'[1]Projects List'!L89</f>
        <v>0</v>
      </c>
      <c r="M89" s="285">
        <f>'[1]Projects List'!M89</f>
        <v>0</v>
      </c>
      <c r="N89" s="287">
        <f>'[1]Projects List'!N89</f>
        <v>0</v>
      </c>
      <c r="O89" s="287">
        <f>'[1]Projects List'!O89</f>
        <v>0</v>
      </c>
      <c r="P89" s="287">
        <f>'[1]Projects List'!P89</f>
        <v>0</v>
      </c>
      <c r="Q89" s="287">
        <f>'[1]Projects List'!Q89</f>
        <v>0</v>
      </c>
      <c r="R89" s="286">
        <f>'[1]Projects List'!R89</f>
        <v>0</v>
      </c>
      <c r="S89" s="181">
        <f>'[1]Projects List'!S89</f>
        <v>0</v>
      </c>
      <c r="T89" s="287">
        <f>'[1]Projects List'!T89</f>
        <v>0</v>
      </c>
      <c r="U89" s="287">
        <f>'[1]Projects List'!U89</f>
        <v>2</v>
      </c>
      <c r="V89" s="287">
        <f>'[1]Projects List'!V89</f>
        <v>10</v>
      </c>
      <c r="W89" s="287">
        <f>'[1]Projects List'!W89</f>
        <v>0</v>
      </c>
      <c r="X89" s="286">
        <f>'[1]Projects List'!X89</f>
        <v>0</v>
      </c>
      <c r="Y89" s="181">
        <f>'[1]Projects List'!Y89</f>
        <v>0</v>
      </c>
      <c r="Z89" s="287">
        <f>'[1]Projects List'!Z89</f>
        <v>0</v>
      </c>
      <c r="AA89" s="287">
        <f>'[1]Projects List'!AA89</f>
        <v>2</v>
      </c>
      <c r="AB89" s="287">
        <f>'[1]Projects List'!AB89</f>
        <v>10</v>
      </c>
      <c r="AC89" s="286">
        <f>'[1]Projects List'!AC89</f>
        <v>0</v>
      </c>
      <c r="AD89" s="286">
        <f>'[1]Projects List'!AD89</f>
        <v>0</v>
      </c>
      <c r="AE89" s="286">
        <f>'[1]Projects List'!AE89</f>
        <v>0</v>
      </c>
      <c r="AF89" s="288">
        <f>'[1]Projects List'!AF89</f>
        <v>0</v>
      </c>
    </row>
    <row r="90" spans="1:32" x14ac:dyDescent="0.2">
      <c r="A90">
        <f>'[1]Projects List'!A90</f>
        <v>0</v>
      </c>
      <c r="B90">
        <f>'[1]Projects List'!B90</f>
        <v>0</v>
      </c>
      <c r="C90" s="278">
        <f>'[1]Projects List'!C90</f>
        <v>0</v>
      </c>
      <c r="D90" s="285">
        <f>'[1]Projects List'!D90</f>
        <v>0</v>
      </c>
      <c r="E90" s="278">
        <f>'[1]Projects List'!E90</f>
        <v>0</v>
      </c>
      <c r="F90" s="284">
        <f>'[1]Projects List'!F90</f>
        <v>0</v>
      </c>
      <c r="G90" s="284">
        <f>'[1]Projects List'!G90</f>
        <v>0</v>
      </c>
      <c r="H90" s="176">
        <f>'[1]Projects List'!H90</f>
        <v>0</v>
      </c>
      <c r="I90" s="285">
        <f>'[1]Projects List'!I90</f>
        <v>0</v>
      </c>
      <c r="J90" s="285">
        <f>'[1]Projects List'!J90</f>
        <v>0</v>
      </c>
      <c r="K90" s="337">
        <f>'[1]Projects List'!K90</f>
        <v>0</v>
      </c>
      <c r="L90" s="286">
        <f>'[1]Projects List'!L90</f>
        <v>0</v>
      </c>
      <c r="M90" s="285">
        <f>'[1]Projects List'!M90</f>
        <v>0</v>
      </c>
      <c r="N90" s="287">
        <f>'[1]Projects List'!N90</f>
        <v>0</v>
      </c>
      <c r="O90" s="287">
        <f>'[1]Projects List'!O90</f>
        <v>0</v>
      </c>
      <c r="P90" s="287">
        <f>'[1]Projects List'!P90</f>
        <v>0</v>
      </c>
      <c r="Q90" s="287">
        <f>'[1]Projects List'!Q90</f>
        <v>0</v>
      </c>
      <c r="R90" s="286">
        <f>'[1]Projects List'!R90</f>
        <v>0</v>
      </c>
      <c r="S90" s="181">
        <f>'[1]Projects List'!S90</f>
        <v>0</v>
      </c>
      <c r="T90" s="287">
        <f>'[1]Projects List'!T90</f>
        <v>0</v>
      </c>
      <c r="U90" s="287">
        <f>'[1]Projects List'!U90</f>
        <v>2</v>
      </c>
      <c r="V90" s="287">
        <f>'[1]Projects List'!V90</f>
        <v>10</v>
      </c>
      <c r="W90" s="287">
        <f>'[1]Projects List'!W90</f>
        <v>0</v>
      </c>
      <c r="X90" s="286">
        <f>'[1]Projects List'!X90</f>
        <v>0</v>
      </c>
      <c r="Y90" s="181">
        <f>'[1]Projects List'!Y90</f>
        <v>0</v>
      </c>
      <c r="Z90" s="287">
        <f>'[1]Projects List'!Z90</f>
        <v>0</v>
      </c>
      <c r="AA90" s="287">
        <f>'[1]Projects List'!AA90</f>
        <v>2</v>
      </c>
      <c r="AB90" s="287">
        <f>'[1]Projects List'!AB90</f>
        <v>10</v>
      </c>
      <c r="AC90" s="286">
        <f>'[1]Projects List'!AC90</f>
        <v>0</v>
      </c>
      <c r="AD90" s="286">
        <f>'[1]Projects List'!AD90</f>
        <v>0</v>
      </c>
      <c r="AE90" s="286">
        <f>'[1]Projects List'!AE90</f>
        <v>0</v>
      </c>
      <c r="AF90" s="288">
        <f>'[1]Projects List'!AF90</f>
        <v>0</v>
      </c>
    </row>
    <row r="91" spans="1:32" x14ac:dyDescent="0.2">
      <c r="A91">
        <f>'[1]Projects List'!A91</f>
        <v>0</v>
      </c>
      <c r="B91">
        <f>'[1]Projects List'!B91</f>
        <v>0</v>
      </c>
      <c r="C91" s="278">
        <f>'[1]Projects List'!C91</f>
        <v>0</v>
      </c>
      <c r="D91" s="285">
        <f>'[1]Projects List'!D91</f>
        <v>0</v>
      </c>
      <c r="E91" s="278">
        <f>'[1]Projects List'!E91</f>
        <v>0</v>
      </c>
      <c r="F91" s="284">
        <f>'[1]Projects List'!F91</f>
        <v>0</v>
      </c>
      <c r="G91" s="284">
        <f>'[1]Projects List'!G91</f>
        <v>0</v>
      </c>
      <c r="H91" s="176">
        <f>'[1]Projects List'!H91</f>
        <v>0</v>
      </c>
      <c r="I91" s="285">
        <f>'[1]Projects List'!I91</f>
        <v>0</v>
      </c>
      <c r="J91" s="285">
        <f>'[1]Projects List'!J91</f>
        <v>0</v>
      </c>
      <c r="K91" s="337">
        <f>'[1]Projects List'!K91</f>
        <v>0</v>
      </c>
      <c r="L91" s="286">
        <f>'[1]Projects List'!L91</f>
        <v>0</v>
      </c>
      <c r="M91" s="285">
        <f>'[1]Projects List'!M91</f>
        <v>0</v>
      </c>
      <c r="N91" s="287">
        <f>'[1]Projects List'!N91</f>
        <v>0</v>
      </c>
      <c r="O91" s="287">
        <f>'[1]Projects List'!O91</f>
        <v>0</v>
      </c>
      <c r="P91" s="287">
        <f>'[1]Projects List'!P91</f>
        <v>0</v>
      </c>
      <c r="Q91" s="287">
        <f>'[1]Projects List'!Q91</f>
        <v>0</v>
      </c>
      <c r="R91" s="286">
        <f>'[1]Projects List'!R91</f>
        <v>0</v>
      </c>
      <c r="S91" s="181">
        <f>'[1]Projects List'!S91</f>
        <v>0</v>
      </c>
      <c r="T91" s="287">
        <f>'[1]Projects List'!T91</f>
        <v>0</v>
      </c>
      <c r="U91" s="287">
        <f>'[1]Projects List'!U91</f>
        <v>2</v>
      </c>
      <c r="V91" s="287">
        <f>'[1]Projects List'!V91</f>
        <v>10</v>
      </c>
      <c r="W91" s="287">
        <f>'[1]Projects List'!W91</f>
        <v>0</v>
      </c>
      <c r="X91" s="286">
        <f>'[1]Projects List'!X91</f>
        <v>0</v>
      </c>
      <c r="Y91" s="181">
        <f>'[1]Projects List'!Y91</f>
        <v>0</v>
      </c>
      <c r="Z91" s="287">
        <f>'[1]Projects List'!Z91</f>
        <v>0</v>
      </c>
      <c r="AA91" s="287">
        <f>'[1]Projects List'!AA91</f>
        <v>2</v>
      </c>
      <c r="AB91" s="287">
        <f>'[1]Projects List'!AB91</f>
        <v>10</v>
      </c>
      <c r="AC91" s="286">
        <f>'[1]Projects List'!AC91</f>
        <v>0</v>
      </c>
      <c r="AD91" s="286">
        <f>'[1]Projects List'!AD91</f>
        <v>0</v>
      </c>
      <c r="AE91" s="286">
        <f>'[1]Projects List'!AE91</f>
        <v>0</v>
      </c>
      <c r="AF91" s="288">
        <f>'[1]Projects List'!AF91</f>
        <v>0</v>
      </c>
    </row>
    <row r="92" spans="1:32" x14ac:dyDescent="0.2">
      <c r="A92">
        <f>'[1]Projects List'!A92</f>
        <v>0</v>
      </c>
      <c r="B92">
        <f>'[1]Projects List'!B92</f>
        <v>0</v>
      </c>
      <c r="C92" s="278">
        <f>'[1]Projects List'!C92</f>
        <v>0</v>
      </c>
      <c r="D92" s="285">
        <f>'[1]Projects List'!D92</f>
        <v>0</v>
      </c>
      <c r="E92" s="278">
        <f>'[1]Projects List'!E92</f>
        <v>0</v>
      </c>
      <c r="F92" s="284">
        <f>'[1]Projects List'!F92</f>
        <v>0</v>
      </c>
      <c r="G92" s="284">
        <f>'[1]Projects List'!G92</f>
        <v>0</v>
      </c>
      <c r="H92" s="176">
        <f>'[1]Projects List'!H92</f>
        <v>0</v>
      </c>
      <c r="I92" s="285">
        <f>'[1]Projects List'!I92</f>
        <v>0</v>
      </c>
      <c r="J92" s="285">
        <f>'[1]Projects List'!J92</f>
        <v>0</v>
      </c>
      <c r="K92" s="337">
        <f>'[1]Projects List'!K92</f>
        <v>0</v>
      </c>
      <c r="L92" s="286">
        <f>'[1]Projects List'!L92</f>
        <v>0</v>
      </c>
      <c r="M92" s="285">
        <f>'[1]Projects List'!M92</f>
        <v>0</v>
      </c>
      <c r="N92" s="287">
        <f>'[1]Projects List'!N92</f>
        <v>0</v>
      </c>
      <c r="O92" s="287">
        <f>'[1]Projects List'!O92</f>
        <v>0</v>
      </c>
      <c r="P92" s="287">
        <f>'[1]Projects List'!P92</f>
        <v>0</v>
      </c>
      <c r="Q92" s="287">
        <f>'[1]Projects List'!Q92</f>
        <v>0</v>
      </c>
      <c r="R92" s="286">
        <f>'[1]Projects List'!R92</f>
        <v>0</v>
      </c>
      <c r="S92" s="181">
        <f>'[1]Projects List'!S92</f>
        <v>0</v>
      </c>
      <c r="T92" s="287">
        <f>'[1]Projects List'!T92</f>
        <v>0</v>
      </c>
      <c r="U92" s="287">
        <f>'[1]Projects List'!U92</f>
        <v>2</v>
      </c>
      <c r="V92" s="287">
        <f>'[1]Projects List'!V92</f>
        <v>10</v>
      </c>
      <c r="W92" s="287">
        <f>'[1]Projects List'!W92</f>
        <v>0</v>
      </c>
      <c r="X92" s="286">
        <f>'[1]Projects List'!X92</f>
        <v>0</v>
      </c>
      <c r="Y92" s="181">
        <f>'[1]Projects List'!Y92</f>
        <v>0</v>
      </c>
      <c r="Z92" s="287">
        <f>'[1]Projects List'!Z92</f>
        <v>0</v>
      </c>
      <c r="AA92" s="287">
        <f>'[1]Projects List'!AA92</f>
        <v>2</v>
      </c>
      <c r="AB92" s="287">
        <f>'[1]Projects List'!AB92</f>
        <v>10</v>
      </c>
      <c r="AC92" s="286">
        <f>'[1]Projects List'!AC92</f>
        <v>0</v>
      </c>
      <c r="AD92" s="286">
        <f>'[1]Projects List'!AD92</f>
        <v>0</v>
      </c>
      <c r="AE92" s="286">
        <f>'[1]Projects List'!AE92</f>
        <v>0</v>
      </c>
      <c r="AF92" s="288">
        <f>'[1]Projects List'!AF92</f>
        <v>0</v>
      </c>
    </row>
    <row r="93" spans="1:32" x14ac:dyDescent="0.2">
      <c r="A93">
        <f>'[1]Projects List'!A93</f>
        <v>0</v>
      </c>
      <c r="B93">
        <f>'[1]Projects List'!B93</f>
        <v>0</v>
      </c>
      <c r="C93" s="278">
        <f>'[1]Projects List'!C93</f>
        <v>0</v>
      </c>
      <c r="D93" s="285">
        <f>'[1]Projects List'!D93</f>
        <v>0</v>
      </c>
      <c r="E93" s="278">
        <f>'[1]Projects List'!E93</f>
        <v>0</v>
      </c>
      <c r="F93" s="284">
        <f>'[1]Projects List'!F93</f>
        <v>0</v>
      </c>
      <c r="G93" s="284">
        <f>'[1]Projects List'!G93</f>
        <v>0</v>
      </c>
      <c r="H93" s="176">
        <f>'[1]Projects List'!H93</f>
        <v>0</v>
      </c>
      <c r="I93" s="285">
        <f>'[1]Projects List'!I93</f>
        <v>0</v>
      </c>
      <c r="J93" s="285">
        <f>'[1]Projects List'!J93</f>
        <v>0</v>
      </c>
      <c r="K93" s="337">
        <f>'[1]Projects List'!K93</f>
        <v>0</v>
      </c>
      <c r="L93" s="286">
        <f>'[1]Projects List'!L93</f>
        <v>0</v>
      </c>
      <c r="M93" s="285">
        <f>'[1]Projects List'!M93</f>
        <v>0</v>
      </c>
      <c r="N93" s="287">
        <f>'[1]Projects List'!N93</f>
        <v>0</v>
      </c>
      <c r="O93" s="287">
        <f>'[1]Projects List'!O93</f>
        <v>0</v>
      </c>
      <c r="P93" s="287">
        <f>'[1]Projects List'!P93</f>
        <v>0</v>
      </c>
      <c r="Q93" s="287">
        <f>'[1]Projects List'!Q93</f>
        <v>0</v>
      </c>
      <c r="R93" s="286">
        <f>'[1]Projects List'!R93</f>
        <v>0</v>
      </c>
      <c r="S93" s="181">
        <f>'[1]Projects List'!S93</f>
        <v>0</v>
      </c>
      <c r="T93" s="287">
        <f>'[1]Projects List'!T93</f>
        <v>0</v>
      </c>
      <c r="U93" s="287">
        <f>'[1]Projects List'!U93</f>
        <v>2</v>
      </c>
      <c r="V93" s="287">
        <f>'[1]Projects List'!V93</f>
        <v>10</v>
      </c>
      <c r="W93" s="287">
        <f>'[1]Projects List'!W93</f>
        <v>0</v>
      </c>
      <c r="X93" s="286">
        <f>'[1]Projects List'!X93</f>
        <v>0</v>
      </c>
      <c r="Y93" s="181">
        <f>'[1]Projects List'!Y93</f>
        <v>0</v>
      </c>
      <c r="Z93" s="287">
        <f>'[1]Projects List'!Z93</f>
        <v>0</v>
      </c>
      <c r="AA93" s="287">
        <f>'[1]Projects List'!AA93</f>
        <v>2</v>
      </c>
      <c r="AB93" s="287">
        <f>'[1]Projects List'!AB93</f>
        <v>10</v>
      </c>
      <c r="AC93" s="286">
        <f>'[1]Projects List'!AC93</f>
        <v>0</v>
      </c>
      <c r="AD93" s="286">
        <f>'[1]Projects List'!AD93</f>
        <v>0</v>
      </c>
      <c r="AE93" s="286">
        <f>'[1]Projects List'!AE93</f>
        <v>0</v>
      </c>
      <c r="AF93" s="288">
        <f>'[1]Projects List'!AF93</f>
        <v>0</v>
      </c>
    </row>
    <row r="94" spans="1:32" x14ac:dyDescent="0.2">
      <c r="A94">
        <f>'[1]Projects List'!A94</f>
        <v>0</v>
      </c>
      <c r="B94">
        <f>'[1]Projects List'!B94</f>
        <v>0</v>
      </c>
      <c r="C94" s="278">
        <f>'[1]Projects List'!C94</f>
        <v>0</v>
      </c>
      <c r="D94" s="285">
        <f>'[1]Projects List'!D94</f>
        <v>0</v>
      </c>
      <c r="E94" s="278">
        <f>'[1]Projects List'!E94</f>
        <v>0</v>
      </c>
      <c r="F94" s="284">
        <f>'[1]Projects List'!F94</f>
        <v>0</v>
      </c>
      <c r="G94" s="284">
        <f>'[1]Projects List'!G94</f>
        <v>0</v>
      </c>
      <c r="H94" s="176">
        <f>'[1]Projects List'!H94</f>
        <v>0</v>
      </c>
      <c r="I94" s="285">
        <f>'[1]Projects List'!I94</f>
        <v>0</v>
      </c>
      <c r="J94" s="285">
        <f>'[1]Projects List'!J94</f>
        <v>0</v>
      </c>
      <c r="K94" s="337">
        <f>'[1]Projects List'!K94</f>
        <v>0</v>
      </c>
      <c r="L94" s="286">
        <f>'[1]Projects List'!L94</f>
        <v>0</v>
      </c>
      <c r="M94" s="285">
        <f>'[1]Projects List'!M94</f>
        <v>0</v>
      </c>
      <c r="N94" s="287">
        <f>'[1]Projects List'!N94</f>
        <v>0</v>
      </c>
      <c r="O94" s="287">
        <f>'[1]Projects List'!O94</f>
        <v>0</v>
      </c>
      <c r="P94" s="287">
        <f>'[1]Projects List'!P94</f>
        <v>0</v>
      </c>
      <c r="Q94" s="287">
        <f>'[1]Projects List'!Q94</f>
        <v>0</v>
      </c>
      <c r="R94" s="286">
        <f>'[1]Projects List'!R94</f>
        <v>0</v>
      </c>
      <c r="S94" s="181">
        <f>'[1]Projects List'!S94</f>
        <v>0</v>
      </c>
      <c r="T94" s="287">
        <f>'[1]Projects List'!T94</f>
        <v>0</v>
      </c>
      <c r="U94" s="287">
        <f>'[1]Projects List'!U94</f>
        <v>2</v>
      </c>
      <c r="V94" s="287">
        <f>'[1]Projects List'!V94</f>
        <v>10</v>
      </c>
      <c r="W94" s="287">
        <f>'[1]Projects List'!W94</f>
        <v>0</v>
      </c>
      <c r="X94" s="286">
        <f>'[1]Projects List'!X94</f>
        <v>0</v>
      </c>
      <c r="Y94" s="181">
        <f>'[1]Projects List'!Y94</f>
        <v>0</v>
      </c>
      <c r="Z94" s="287">
        <f>'[1]Projects List'!Z94</f>
        <v>0</v>
      </c>
      <c r="AA94" s="287">
        <f>'[1]Projects List'!AA94</f>
        <v>2</v>
      </c>
      <c r="AB94" s="287">
        <f>'[1]Projects List'!AB94</f>
        <v>10</v>
      </c>
      <c r="AC94" s="286">
        <f>'[1]Projects List'!AC94</f>
        <v>0</v>
      </c>
      <c r="AD94" s="286">
        <f>'[1]Projects List'!AD94</f>
        <v>0</v>
      </c>
      <c r="AE94" s="286">
        <f>'[1]Projects List'!AE94</f>
        <v>0</v>
      </c>
      <c r="AF94" s="288">
        <f>'[1]Projects List'!AF94</f>
        <v>0</v>
      </c>
    </row>
    <row r="95" spans="1:32" x14ac:dyDescent="0.2">
      <c r="A95">
        <f>'[1]Projects List'!A95</f>
        <v>0</v>
      </c>
      <c r="B95">
        <f>'[1]Projects List'!B95</f>
        <v>0</v>
      </c>
      <c r="C95" s="278">
        <f>'[1]Projects List'!C95</f>
        <v>0</v>
      </c>
      <c r="D95" s="285">
        <f>'[1]Projects List'!D95</f>
        <v>0</v>
      </c>
      <c r="E95" s="278">
        <f>'[1]Projects List'!E95</f>
        <v>0</v>
      </c>
      <c r="F95" s="284">
        <f>'[1]Projects List'!F95</f>
        <v>0</v>
      </c>
      <c r="G95" s="284">
        <f>'[1]Projects List'!G95</f>
        <v>0</v>
      </c>
      <c r="H95" s="176">
        <f>'[1]Projects List'!H95</f>
        <v>0</v>
      </c>
      <c r="I95" s="285">
        <f>'[1]Projects List'!I95</f>
        <v>0</v>
      </c>
      <c r="J95" s="285">
        <f>'[1]Projects List'!J95</f>
        <v>0</v>
      </c>
      <c r="K95" s="337">
        <f>'[1]Projects List'!K95</f>
        <v>0</v>
      </c>
      <c r="L95" s="286">
        <f>'[1]Projects List'!L95</f>
        <v>0</v>
      </c>
      <c r="M95" s="285">
        <f>'[1]Projects List'!M95</f>
        <v>0</v>
      </c>
      <c r="N95" s="287">
        <f>'[1]Projects List'!N95</f>
        <v>0</v>
      </c>
      <c r="O95" s="287">
        <f>'[1]Projects List'!O95</f>
        <v>0</v>
      </c>
      <c r="P95" s="287">
        <f>'[1]Projects List'!P95</f>
        <v>0</v>
      </c>
      <c r="Q95" s="287">
        <f>'[1]Projects List'!Q95</f>
        <v>0</v>
      </c>
      <c r="R95" s="286">
        <f>'[1]Projects List'!R95</f>
        <v>0</v>
      </c>
      <c r="S95" s="181">
        <f>'[1]Projects List'!S95</f>
        <v>0</v>
      </c>
      <c r="T95" s="287">
        <f>'[1]Projects List'!T95</f>
        <v>0</v>
      </c>
      <c r="U95" s="287">
        <f>'[1]Projects List'!U95</f>
        <v>2</v>
      </c>
      <c r="V95" s="287">
        <f>'[1]Projects List'!V95</f>
        <v>10</v>
      </c>
      <c r="W95" s="287">
        <f>'[1]Projects List'!W95</f>
        <v>0</v>
      </c>
      <c r="X95" s="286">
        <f>'[1]Projects List'!X95</f>
        <v>0</v>
      </c>
      <c r="Y95" s="181">
        <f>'[1]Projects List'!Y95</f>
        <v>0</v>
      </c>
      <c r="Z95" s="287">
        <f>'[1]Projects List'!Z95</f>
        <v>0</v>
      </c>
      <c r="AA95" s="287">
        <f>'[1]Projects List'!AA95</f>
        <v>2</v>
      </c>
      <c r="AB95" s="287">
        <f>'[1]Projects List'!AB95</f>
        <v>10</v>
      </c>
      <c r="AC95" s="286">
        <f>'[1]Projects List'!AC95</f>
        <v>0</v>
      </c>
      <c r="AD95" s="286">
        <f>'[1]Projects List'!AD95</f>
        <v>0</v>
      </c>
      <c r="AE95" s="286">
        <f>'[1]Projects List'!AE95</f>
        <v>0</v>
      </c>
      <c r="AF95" s="288">
        <f>'[1]Projects List'!AF95</f>
        <v>0</v>
      </c>
    </row>
    <row r="96" spans="1:32" x14ac:dyDescent="0.2">
      <c r="A96">
        <f>'[1]Projects List'!A96</f>
        <v>0</v>
      </c>
      <c r="B96">
        <f>'[1]Projects List'!B96</f>
        <v>0</v>
      </c>
      <c r="C96" s="278">
        <f>'[1]Projects List'!C96</f>
        <v>0</v>
      </c>
      <c r="D96" s="285">
        <f>'[1]Projects List'!D96</f>
        <v>0</v>
      </c>
      <c r="E96" s="278">
        <f>'[1]Projects List'!E96</f>
        <v>0</v>
      </c>
      <c r="F96" s="284">
        <f>'[1]Projects List'!F96</f>
        <v>0</v>
      </c>
      <c r="G96" s="284">
        <f>'[1]Projects List'!G96</f>
        <v>0</v>
      </c>
      <c r="H96" s="176">
        <f>'[1]Projects List'!H96</f>
        <v>0</v>
      </c>
      <c r="I96" s="285">
        <f>'[1]Projects List'!I96</f>
        <v>0</v>
      </c>
      <c r="J96" s="285">
        <f>'[1]Projects List'!J96</f>
        <v>0</v>
      </c>
      <c r="K96" s="337">
        <f>'[1]Projects List'!K96</f>
        <v>0</v>
      </c>
      <c r="L96" s="286">
        <f>'[1]Projects List'!L96</f>
        <v>0</v>
      </c>
      <c r="M96" s="285">
        <f>'[1]Projects List'!M96</f>
        <v>0</v>
      </c>
      <c r="N96" s="287">
        <f>'[1]Projects List'!N96</f>
        <v>0</v>
      </c>
      <c r="O96" s="287">
        <f>'[1]Projects List'!O96</f>
        <v>0</v>
      </c>
      <c r="P96" s="287">
        <f>'[1]Projects List'!P96</f>
        <v>0</v>
      </c>
      <c r="Q96" s="287">
        <f>'[1]Projects List'!Q96</f>
        <v>0</v>
      </c>
      <c r="R96" s="286">
        <f>'[1]Projects List'!R96</f>
        <v>0</v>
      </c>
      <c r="S96" s="181">
        <f>'[1]Projects List'!S96</f>
        <v>0</v>
      </c>
      <c r="T96" s="287">
        <f>'[1]Projects List'!T96</f>
        <v>0</v>
      </c>
      <c r="U96" s="287">
        <f>'[1]Projects List'!U96</f>
        <v>2</v>
      </c>
      <c r="V96" s="287">
        <f>'[1]Projects List'!V96</f>
        <v>10</v>
      </c>
      <c r="W96" s="287">
        <f>'[1]Projects List'!W96</f>
        <v>0</v>
      </c>
      <c r="X96" s="286">
        <f>'[1]Projects List'!X96</f>
        <v>0</v>
      </c>
      <c r="Y96" s="181">
        <f>'[1]Projects List'!Y96</f>
        <v>0</v>
      </c>
      <c r="Z96" s="287">
        <f>'[1]Projects List'!Z96</f>
        <v>0</v>
      </c>
      <c r="AA96" s="287">
        <f>'[1]Projects List'!AA96</f>
        <v>2</v>
      </c>
      <c r="AB96" s="287">
        <f>'[1]Projects List'!AB96</f>
        <v>10</v>
      </c>
      <c r="AC96" s="286">
        <f>'[1]Projects List'!AC96</f>
        <v>0</v>
      </c>
      <c r="AD96" s="286">
        <f>'[1]Projects List'!AD96</f>
        <v>0</v>
      </c>
      <c r="AE96" s="286">
        <f>'[1]Projects List'!AE96</f>
        <v>0</v>
      </c>
      <c r="AF96" s="288">
        <f>'[1]Projects List'!AF96</f>
        <v>0</v>
      </c>
    </row>
    <row r="97" spans="1:32" x14ac:dyDescent="0.2">
      <c r="A97">
        <f>'[1]Projects List'!A97</f>
        <v>0</v>
      </c>
      <c r="B97">
        <f>'[1]Projects List'!B97</f>
        <v>0</v>
      </c>
      <c r="C97" s="278">
        <f>'[1]Projects List'!C97</f>
        <v>0</v>
      </c>
      <c r="D97" s="285">
        <f>'[1]Projects List'!D97</f>
        <v>0</v>
      </c>
      <c r="E97" s="278">
        <f>'[1]Projects List'!E97</f>
        <v>0</v>
      </c>
      <c r="F97" s="284">
        <f>'[1]Projects List'!F97</f>
        <v>0</v>
      </c>
      <c r="G97" s="284">
        <f>'[1]Projects List'!G97</f>
        <v>0</v>
      </c>
      <c r="H97" s="176">
        <f>'[1]Projects List'!H97</f>
        <v>0</v>
      </c>
      <c r="I97" s="285">
        <f>'[1]Projects List'!I97</f>
        <v>0</v>
      </c>
      <c r="J97" s="285">
        <f>'[1]Projects List'!J97</f>
        <v>0</v>
      </c>
      <c r="K97" s="337">
        <f>'[1]Projects List'!K97</f>
        <v>0</v>
      </c>
      <c r="L97" s="286">
        <f>'[1]Projects List'!L97</f>
        <v>0</v>
      </c>
      <c r="M97" s="285">
        <f>'[1]Projects List'!M97</f>
        <v>0</v>
      </c>
      <c r="N97" s="287">
        <f>'[1]Projects List'!N97</f>
        <v>0</v>
      </c>
      <c r="O97" s="287">
        <f>'[1]Projects List'!O97</f>
        <v>0</v>
      </c>
      <c r="P97" s="287">
        <f>'[1]Projects List'!P97</f>
        <v>0</v>
      </c>
      <c r="Q97" s="287">
        <f>'[1]Projects List'!Q97</f>
        <v>0</v>
      </c>
      <c r="R97" s="286">
        <f>'[1]Projects List'!R97</f>
        <v>0</v>
      </c>
      <c r="S97" s="181">
        <f>'[1]Projects List'!S97</f>
        <v>0</v>
      </c>
      <c r="T97" s="287">
        <f>'[1]Projects List'!T97</f>
        <v>0</v>
      </c>
      <c r="U97" s="287">
        <f>'[1]Projects List'!U97</f>
        <v>2</v>
      </c>
      <c r="V97" s="287">
        <f>'[1]Projects List'!V97</f>
        <v>10</v>
      </c>
      <c r="W97" s="287">
        <f>'[1]Projects List'!W97</f>
        <v>0</v>
      </c>
      <c r="X97" s="286">
        <f>'[1]Projects List'!X97</f>
        <v>0</v>
      </c>
      <c r="Y97" s="181">
        <f>'[1]Projects List'!Y97</f>
        <v>0</v>
      </c>
      <c r="Z97" s="287">
        <f>'[1]Projects List'!Z97</f>
        <v>0</v>
      </c>
      <c r="AA97" s="287">
        <f>'[1]Projects List'!AA97</f>
        <v>2</v>
      </c>
      <c r="AB97" s="287">
        <f>'[1]Projects List'!AB97</f>
        <v>10</v>
      </c>
      <c r="AC97" s="286">
        <f>'[1]Projects List'!AC97</f>
        <v>0</v>
      </c>
      <c r="AD97" s="286">
        <f>'[1]Projects List'!AD97</f>
        <v>0</v>
      </c>
      <c r="AE97" s="286">
        <f>'[1]Projects List'!AE97</f>
        <v>0</v>
      </c>
      <c r="AF97" s="288">
        <f>'[1]Projects List'!AF97</f>
        <v>0</v>
      </c>
    </row>
    <row r="98" spans="1:32" x14ac:dyDescent="0.2">
      <c r="A98">
        <f>'[1]Projects List'!A98</f>
        <v>0</v>
      </c>
      <c r="B98">
        <f>'[1]Projects List'!B98</f>
        <v>0</v>
      </c>
      <c r="C98" s="278">
        <f>'[1]Projects List'!C98</f>
        <v>0</v>
      </c>
      <c r="D98" s="285">
        <f>'[1]Projects List'!D98</f>
        <v>0</v>
      </c>
      <c r="E98" s="278">
        <f>'[1]Projects List'!E98</f>
        <v>0</v>
      </c>
      <c r="F98" s="284">
        <f>'[1]Projects List'!F98</f>
        <v>0</v>
      </c>
      <c r="G98" s="284">
        <f>'[1]Projects List'!G98</f>
        <v>0</v>
      </c>
      <c r="H98" s="176">
        <f>'[1]Projects List'!H98</f>
        <v>0</v>
      </c>
      <c r="I98" s="285">
        <f>'[1]Projects List'!I98</f>
        <v>0</v>
      </c>
      <c r="J98" s="285">
        <f>'[1]Projects List'!J98</f>
        <v>0</v>
      </c>
      <c r="K98" s="337">
        <f>'[1]Projects List'!K98</f>
        <v>0</v>
      </c>
      <c r="L98" s="286">
        <f>'[1]Projects List'!L98</f>
        <v>0</v>
      </c>
      <c r="M98" s="285">
        <f>'[1]Projects List'!M98</f>
        <v>0</v>
      </c>
      <c r="N98" s="287">
        <f>'[1]Projects List'!N98</f>
        <v>0</v>
      </c>
      <c r="O98" s="287">
        <f>'[1]Projects List'!O98</f>
        <v>0</v>
      </c>
      <c r="P98" s="287">
        <f>'[1]Projects List'!P98</f>
        <v>0</v>
      </c>
      <c r="Q98" s="287">
        <f>'[1]Projects List'!Q98</f>
        <v>0</v>
      </c>
      <c r="R98" s="286">
        <f>'[1]Projects List'!R98</f>
        <v>0</v>
      </c>
      <c r="S98" s="181">
        <f>'[1]Projects List'!S98</f>
        <v>0</v>
      </c>
      <c r="T98" s="287">
        <f>'[1]Projects List'!T98</f>
        <v>0</v>
      </c>
      <c r="U98" s="287">
        <f>'[1]Projects List'!U98</f>
        <v>2</v>
      </c>
      <c r="V98" s="287">
        <f>'[1]Projects List'!V98</f>
        <v>10</v>
      </c>
      <c r="W98" s="287">
        <f>'[1]Projects List'!W98</f>
        <v>0</v>
      </c>
      <c r="X98" s="286">
        <f>'[1]Projects List'!X98</f>
        <v>0</v>
      </c>
      <c r="Y98" s="181">
        <f>'[1]Projects List'!Y98</f>
        <v>0</v>
      </c>
      <c r="Z98" s="287">
        <f>'[1]Projects List'!Z98</f>
        <v>0</v>
      </c>
      <c r="AA98" s="287">
        <f>'[1]Projects List'!AA98</f>
        <v>2</v>
      </c>
      <c r="AB98" s="287">
        <f>'[1]Projects List'!AB98</f>
        <v>10</v>
      </c>
      <c r="AC98" s="286">
        <f>'[1]Projects List'!AC98</f>
        <v>0</v>
      </c>
      <c r="AD98" s="286">
        <f>'[1]Projects List'!AD98</f>
        <v>0</v>
      </c>
      <c r="AE98" s="286">
        <f>'[1]Projects List'!AE98</f>
        <v>0</v>
      </c>
      <c r="AF98" s="288">
        <f>'[1]Projects List'!AF98</f>
        <v>0</v>
      </c>
    </row>
    <row r="99" spans="1:32" x14ac:dyDescent="0.2">
      <c r="A99">
        <f>'[1]Projects List'!A99</f>
        <v>0</v>
      </c>
      <c r="B99">
        <f>'[1]Projects List'!B99</f>
        <v>0</v>
      </c>
      <c r="C99" s="278">
        <f>'[1]Projects List'!C99</f>
        <v>0</v>
      </c>
      <c r="D99" s="285">
        <f>'[1]Projects List'!D99</f>
        <v>0</v>
      </c>
      <c r="E99" s="278">
        <f>'[1]Projects List'!E99</f>
        <v>0</v>
      </c>
      <c r="F99" s="284">
        <f>'[1]Projects List'!F99</f>
        <v>0</v>
      </c>
      <c r="G99" s="284">
        <f>'[1]Projects List'!G99</f>
        <v>0</v>
      </c>
      <c r="H99" s="176">
        <f>'[1]Projects List'!H99</f>
        <v>0</v>
      </c>
      <c r="I99" s="285">
        <f>'[1]Projects List'!I99</f>
        <v>0</v>
      </c>
      <c r="J99" s="285">
        <f>'[1]Projects List'!J99</f>
        <v>0</v>
      </c>
      <c r="K99" s="337">
        <f>'[1]Projects List'!K99</f>
        <v>0</v>
      </c>
      <c r="L99" s="286">
        <f>'[1]Projects List'!L99</f>
        <v>0</v>
      </c>
      <c r="M99" s="285">
        <f>'[1]Projects List'!M99</f>
        <v>0</v>
      </c>
      <c r="N99" s="287">
        <f>'[1]Projects List'!N99</f>
        <v>0</v>
      </c>
      <c r="O99" s="287">
        <f>'[1]Projects List'!O99</f>
        <v>0</v>
      </c>
      <c r="P99" s="287">
        <f>'[1]Projects List'!P99</f>
        <v>0</v>
      </c>
      <c r="Q99" s="287">
        <f>'[1]Projects List'!Q99</f>
        <v>0</v>
      </c>
      <c r="R99" s="286">
        <f>'[1]Projects List'!R99</f>
        <v>0</v>
      </c>
      <c r="S99" s="181">
        <f>'[1]Projects List'!S99</f>
        <v>0</v>
      </c>
      <c r="T99" s="287">
        <f>'[1]Projects List'!T99</f>
        <v>0</v>
      </c>
      <c r="U99" s="287">
        <f>'[1]Projects List'!U99</f>
        <v>2</v>
      </c>
      <c r="V99" s="287">
        <f>'[1]Projects List'!V99</f>
        <v>10</v>
      </c>
      <c r="W99" s="287">
        <f>'[1]Projects List'!W99</f>
        <v>0</v>
      </c>
      <c r="X99" s="286">
        <f>'[1]Projects List'!X99</f>
        <v>0</v>
      </c>
      <c r="Y99" s="181">
        <f>'[1]Projects List'!Y99</f>
        <v>0</v>
      </c>
      <c r="Z99" s="287">
        <f>'[1]Projects List'!Z99</f>
        <v>0</v>
      </c>
      <c r="AA99" s="287">
        <f>'[1]Projects List'!AA99</f>
        <v>2</v>
      </c>
      <c r="AB99" s="287">
        <f>'[1]Projects List'!AB99</f>
        <v>10</v>
      </c>
      <c r="AC99" s="286">
        <f>'[1]Projects List'!AC99</f>
        <v>0</v>
      </c>
      <c r="AD99" s="286">
        <f>'[1]Projects List'!AD99</f>
        <v>0</v>
      </c>
      <c r="AE99" s="286">
        <f>'[1]Projects List'!AE99</f>
        <v>0</v>
      </c>
      <c r="AF99" s="288">
        <f>'[1]Projects List'!AF99</f>
        <v>0</v>
      </c>
    </row>
    <row r="100" spans="1:32" x14ac:dyDescent="0.2">
      <c r="A100">
        <f>'[1]Projects List'!A100</f>
        <v>0</v>
      </c>
      <c r="B100">
        <f>'[1]Projects List'!B100</f>
        <v>0</v>
      </c>
      <c r="C100" s="278">
        <f>'[1]Projects List'!C100</f>
        <v>0</v>
      </c>
      <c r="D100" s="285">
        <f>'[1]Projects List'!D100</f>
        <v>0</v>
      </c>
      <c r="E100" s="278">
        <f>'[1]Projects List'!E100</f>
        <v>0</v>
      </c>
      <c r="F100" s="284">
        <f>'[1]Projects List'!F100</f>
        <v>0</v>
      </c>
      <c r="G100" s="284">
        <f>'[1]Projects List'!G100</f>
        <v>0</v>
      </c>
      <c r="H100" s="176">
        <f>'[1]Projects List'!H100</f>
        <v>0</v>
      </c>
      <c r="I100" s="285">
        <f>'[1]Projects List'!I100</f>
        <v>0</v>
      </c>
      <c r="J100" s="285">
        <f>'[1]Projects List'!J100</f>
        <v>0</v>
      </c>
      <c r="K100" s="337">
        <f>'[1]Projects List'!K100</f>
        <v>0</v>
      </c>
      <c r="L100" s="286">
        <f>'[1]Projects List'!L100</f>
        <v>0</v>
      </c>
      <c r="M100" s="285">
        <f>'[1]Projects List'!M100</f>
        <v>0</v>
      </c>
      <c r="N100" s="287">
        <f>'[1]Projects List'!N100</f>
        <v>0</v>
      </c>
      <c r="O100" s="287">
        <f>'[1]Projects List'!O100</f>
        <v>0</v>
      </c>
      <c r="P100" s="287">
        <f>'[1]Projects List'!P100</f>
        <v>0</v>
      </c>
      <c r="Q100" s="287">
        <f>'[1]Projects List'!Q100</f>
        <v>0</v>
      </c>
      <c r="R100" s="286">
        <f>'[1]Projects List'!R100</f>
        <v>0</v>
      </c>
      <c r="S100" s="181">
        <f>'[1]Projects List'!S100</f>
        <v>0</v>
      </c>
      <c r="T100" s="287">
        <f>'[1]Projects List'!T100</f>
        <v>0</v>
      </c>
      <c r="U100" s="287">
        <f>'[1]Projects List'!U100</f>
        <v>2</v>
      </c>
      <c r="V100" s="287">
        <f>'[1]Projects List'!V100</f>
        <v>10</v>
      </c>
      <c r="W100" s="287">
        <f>'[1]Projects List'!W100</f>
        <v>0</v>
      </c>
      <c r="X100" s="286">
        <f>'[1]Projects List'!X100</f>
        <v>0</v>
      </c>
      <c r="Y100" s="181">
        <f>'[1]Projects List'!Y100</f>
        <v>0</v>
      </c>
      <c r="Z100" s="287">
        <f>'[1]Projects List'!Z100</f>
        <v>0</v>
      </c>
      <c r="AA100" s="287">
        <f>'[1]Projects List'!AA100</f>
        <v>2</v>
      </c>
      <c r="AB100" s="287">
        <f>'[1]Projects List'!AB100</f>
        <v>10</v>
      </c>
      <c r="AC100" s="286">
        <f>'[1]Projects List'!AC100</f>
        <v>0</v>
      </c>
      <c r="AD100" s="286">
        <f>'[1]Projects List'!AD100</f>
        <v>0</v>
      </c>
      <c r="AE100" s="286">
        <f>'[1]Projects List'!AE100</f>
        <v>0</v>
      </c>
      <c r="AF100" s="288">
        <f>'[1]Projects List'!AF100</f>
        <v>0</v>
      </c>
    </row>
    <row r="101" spans="1:32" x14ac:dyDescent="0.2">
      <c r="A101">
        <f>'[1]Projects List'!A101</f>
        <v>0</v>
      </c>
      <c r="B101">
        <f>'[1]Projects List'!B101</f>
        <v>0</v>
      </c>
      <c r="C101" s="278">
        <f>'[1]Projects List'!C101</f>
        <v>0</v>
      </c>
      <c r="D101" s="285">
        <f>'[1]Projects List'!D101</f>
        <v>0</v>
      </c>
      <c r="E101" s="278">
        <f>'[1]Projects List'!E101</f>
        <v>0</v>
      </c>
      <c r="F101" s="284">
        <f>'[1]Projects List'!F101</f>
        <v>0</v>
      </c>
      <c r="G101" s="284">
        <f>'[1]Projects List'!G101</f>
        <v>0</v>
      </c>
      <c r="H101" s="176">
        <f>'[1]Projects List'!H101</f>
        <v>0</v>
      </c>
      <c r="I101" s="285">
        <f>'[1]Projects List'!I101</f>
        <v>0</v>
      </c>
      <c r="J101" s="285">
        <f>'[1]Projects List'!J101</f>
        <v>0</v>
      </c>
      <c r="K101" s="337">
        <f>'[1]Projects List'!K101</f>
        <v>0</v>
      </c>
      <c r="L101" s="286">
        <f>'[1]Projects List'!L101</f>
        <v>0</v>
      </c>
      <c r="M101" s="285">
        <f>'[1]Projects List'!M101</f>
        <v>0</v>
      </c>
      <c r="N101" s="287">
        <f>'[1]Projects List'!N101</f>
        <v>0</v>
      </c>
      <c r="O101" s="287">
        <f>'[1]Projects List'!O101</f>
        <v>0</v>
      </c>
      <c r="P101" s="287">
        <f>'[1]Projects List'!P101</f>
        <v>0</v>
      </c>
      <c r="Q101" s="287">
        <f>'[1]Projects List'!Q101</f>
        <v>0</v>
      </c>
      <c r="R101" s="286">
        <f>'[1]Projects List'!R101</f>
        <v>0</v>
      </c>
      <c r="S101" s="181">
        <f>'[1]Projects List'!S101</f>
        <v>0</v>
      </c>
      <c r="T101" s="287">
        <f>'[1]Projects List'!T101</f>
        <v>0</v>
      </c>
      <c r="U101" s="287">
        <f>'[1]Projects List'!U101</f>
        <v>2</v>
      </c>
      <c r="V101" s="287">
        <f>'[1]Projects List'!V101</f>
        <v>10</v>
      </c>
      <c r="W101" s="287">
        <f>'[1]Projects List'!W101</f>
        <v>0</v>
      </c>
      <c r="X101" s="286">
        <f>'[1]Projects List'!X101</f>
        <v>0</v>
      </c>
      <c r="Y101" s="181">
        <f>'[1]Projects List'!Y101</f>
        <v>0</v>
      </c>
      <c r="Z101" s="287">
        <f>'[1]Projects List'!Z101</f>
        <v>0</v>
      </c>
      <c r="AA101" s="287">
        <f>'[1]Projects List'!AA101</f>
        <v>2</v>
      </c>
      <c r="AB101" s="287">
        <f>'[1]Projects List'!AB101</f>
        <v>10</v>
      </c>
      <c r="AC101" s="286">
        <f>'[1]Projects List'!AC101</f>
        <v>0</v>
      </c>
      <c r="AD101" s="286">
        <f>'[1]Projects List'!AD101</f>
        <v>0</v>
      </c>
      <c r="AE101" s="286">
        <f>'[1]Projects List'!AE101</f>
        <v>0</v>
      </c>
      <c r="AF101" s="288">
        <f>'[1]Projects List'!AF101</f>
        <v>0</v>
      </c>
    </row>
    <row r="102" spans="1:32" x14ac:dyDescent="0.2">
      <c r="A102">
        <f>'[1]Projects List'!A102</f>
        <v>0</v>
      </c>
      <c r="B102">
        <f>'[1]Projects List'!B102</f>
        <v>0</v>
      </c>
      <c r="C102" s="278">
        <f>'[1]Projects List'!C102</f>
        <v>0</v>
      </c>
      <c r="D102" s="285">
        <f>'[1]Projects List'!D102</f>
        <v>0</v>
      </c>
      <c r="E102" s="278">
        <f>'[1]Projects List'!E102</f>
        <v>0</v>
      </c>
      <c r="F102" s="284">
        <f>'[1]Projects List'!F102</f>
        <v>0</v>
      </c>
      <c r="G102" s="284">
        <f>'[1]Projects List'!G102</f>
        <v>0</v>
      </c>
      <c r="H102" s="176">
        <f>'[1]Projects List'!H102</f>
        <v>0</v>
      </c>
      <c r="I102" s="285">
        <f>'[1]Projects List'!I102</f>
        <v>0</v>
      </c>
      <c r="J102" s="285">
        <f>'[1]Projects List'!J102</f>
        <v>0</v>
      </c>
      <c r="K102" s="337">
        <f>'[1]Projects List'!K102</f>
        <v>0</v>
      </c>
      <c r="L102" s="286">
        <f>'[1]Projects List'!L102</f>
        <v>0</v>
      </c>
      <c r="M102" s="285">
        <f>'[1]Projects List'!M102</f>
        <v>0</v>
      </c>
      <c r="N102" s="287">
        <f>'[1]Projects List'!N102</f>
        <v>0</v>
      </c>
      <c r="O102" s="287">
        <f>'[1]Projects List'!O102</f>
        <v>0</v>
      </c>
      <c r="P102" s="287">
        <f>'[1]Projects List'!P102</f>
        <v>0</v>
      </c>
      <c r="Q102" s="287">
        <f>'[1]Projects List'!Q102</f>
        <v>0</v>
      </c>
      <c r="R102" s="286">
        <f>'[1]Projects List'!R102</f>
        <v>0</v>
      </c>
      <c r="S102" s="181">
        <f>'[1]Projects List'!S102</f>
        <v>0</v>
      </c>
      <c r="T102" s="287">
        <f>'[1]Projects List'!T102</f>
        <v>0</v>
      </c>
      <c r="U102" s="287">
        <f>'[1]Projects List'!U102</f>
        <v>2</v>
      </c>
      <c r="V102" s="287">
        <f>'[1]Projects List'!V102</f>
        <v>10</v>
      </c>
      <c r="W102" s="287">
        <f>'[1]Projects List'!W102</f>
        <v>0</v>
      </c>
      <c r="X102" s="286">
        <f>'[1]Projects List'!X102</f>
        <v>0</v>
      </c>
      <c r="Y102" s="181">
        <f>'[1]Projects List'!Y102</f>
        <v>0</v>
      </c>
      <c r="Z102" s="287">
        <f>'[1]Projects List'!Z102</f>
        <v>0</v>
      </c>
      <c r="AA102" s="287">
        <f>'[1]Projects List'!AA102</f>
        <v>2</v>
      </c>
      <c r="AB102" s="287">
        <f>'[1]Projects List'!AB102</f>
        <v>10</v>
      </c>
      <c r="AC102" s="286">
        <f>'[1]Projects List'!AC102</f>
        <v>0</v>
      </c>
      <c r="AD102" s="286">
        <f>'[1]Projects List'!AD102</f>
        <v>0</v>
      </c>
      <c r="AE102" s="286">
        <f>'[1]Projects List'!AE102</f>
        <v>0</v>
      </c>
      <c r="AF102" s="288">
        <f>'[1]Projects List'!AF102</f>
        <v>0</v>
      </c>
    </row>
    <row r="103" spans="1:32" x14ac:dyDescent="0.2">
      <c r="A103">
        <f>'[1]Projects List'!A103</f>
        <v>0</v>
      </c>
      <c r="B103">
        <f>'[1]Projects List'!B103</f>
        <v>0</v>
      </c>
      <c r="C103" s="278">
        <f>'[1]Projects List'!C103</f>
        <v>0</v>
      </c>
      <c r="D103" s="285">
        <f>'[1]Projects List'!D103</f>
        <v>0</v>
      </c>
      <c r="E103" s="278">
        <f>'[1]Projects List'!E103</f>
        <v>0</v>
      </c>
      <c r="F103" s="284">
        <f>'[1]Projects List'!F103</f>
        <v>0</v>
      </c>
      <c r="G103" s="284">
        <f>'[1]Projects List'!G103</f>
        <v>0</v>
      </c>
      <c r="H103" s="176">
        <f>'[1]Projects List'!H103</f>
        <v>0</v>
      </c>
      <c r="I103" s="285">
        <f>'[1]Projects List'!I103</f>
        <v>0</v>
      </c>
      <c r="J103" s="285">
        <f>'[1]Projects List'!J103</f>
        <v>0</v>
      </c>
      <c r="K103" s="337">
        <f>'[1]Projects List'!K103</f>
        <v>0</v>
      </c>
      <c r="L103" s="286">
        <f>'[1]Projects List'!L103</f>
        <v>0</v>
      </c>
      <c r="M103" s="285">
        <f>'[1]Projects List'!M103</f>
        <v>0</v>
      </c>
      <c r="N103" s="287">
        <f>'[1]Projects List'!N103</f>
        <v>0</v>
      </c>
      <c r="O103" s="287">
        <f>'[1]Projects List'!O103</f>
        <v>0</v>
      </c>
      <c r="P103" s="287">
        <f>'[1]Projects List'!P103</f>
        <v>0</v>
      </c>
      <c r="Q103" s="287">
        <f>'[1]Projects List'!Q103</f>
        <v>0</v>
      </c>
      <c r="R103" s="286">
        <f>'[1]Projects List'!R103</f>
        <v>0</v>
      </c>
      <c r="S103" s="181">
        <f>'[1]Projects List'!S103</f>
        <v>0</v>
      </c>
      <c r="T103" s="287">
        <f>'[1]Projects List'!T103</f>
        <v>0</v>
      </c>
      <c r="U103" s="287">
        <f>'[1]Projects List'!U103</f>
        <v>2</v>
      </c>
      <c r="V103" s="287">
        <f>'[1]Projects List'!V103</f>
        <v>10</v>
      </c>
      <c r="W103" s="287">
        <f>'[1]Projects List'!W103</f>
        <v>0</v>
      </c>
      <c r="X103" s="286">
        <f>'[1]Projects List'!X103</f>
        <v>0</v>
      </c>
      <c r="Y103" s="181">
        <f>'[1]Projects List'!Y103</f>
        <v>0</v>
      </c>
      <c r="Z103" s="287">
        <f>'[1]Projects List'!Z103</f>
        <v>0</v>
      </c>
      <c r="AA103" s="287">
        <f>'[1]Projects List'!AA103</f>
        <v>2</v>
      </c>
      <c r="AB103" s="287">
        <f>'[1]Projects List'!AB103</f>
        <v>10</v>
      </c>
      <c r="AC103" s="286">
        <f>'[1]Projects List'!AC103</f>
        <v>0</v>
      </c>
      <c r="AD103" s="286">
        <f>'[1]Projects List'!AD103</f>
        <v>0</v>
      </c>
      <c r="AE103" s="286">
        <f>'[1]Projects List'!AE103</f>
        <v>0</v>
      </c>
      <c r="AF103" s="288">
        <f>'[1]Projects List'!AF103</f>
        <v>0</v>
      </c>
    </row>
    <row r="104" spans="1:32" x14ac:dyDescent="0.2">
      <c r="A104">
        <f>'[1]Projects List'!A104</f>
        <v>0</v>
      </c>
      <c r="B104">
        <f>'[1]Projects List'!B104</f>
        <v>0</v>
      </c>
      <c r="C104" s="278">
        <f>'[1]Projects List'!C104</f>
        <v>0</v>
      </c>
      <c r="D104" s="285">
        <f>'[1]Projects List'!D104</f>
        <v>0</v>
      </c>
      <c r="E104" s="278">
        <f>'[1]Projects List'!E104</f>
        <v>0</v>
      </c>
      <c r="F104" s="284">
        <f>'[1]Projects List'!F104</f>
        <v>0</v>
      </c>
      <c r="G104" s="284">
        <f>'[1]Projects List'!G104</f>
        <v>0</v>
      </c>
      <c r="H104" s="176">
        <f>'[1]Projects List'!H104</f>
        <v>0</v>
      </c>
      <c r="I104" s="285">
        <f>'[1]Projects List'!I104</f>
        <v>0</v>
      </c>
      <c r="J104" s="285">
        <f>'[1]Projects List'!J104</f>
        <v>0</v>
      </c>
      <c r="K104" s="337">
        <f>'[1]Projects List'!K104</f>
        <v>0</v>
      </c>
      <c r="L104" s="286">
        <f>'[1]Projects List'!L104</f>
        <v>0</v>
      </c>
      <c r="M104" s="285">
        <f>'[1]Projects List'!M104</f>
        <v>0</v>
      </c>
      <c r="N104" s="287">
        <f>'[1]Projects List'!N104</f>
        <v>0</v>
      </c>
      <c r="O104" s="287">
        <f>'[1]Projects List'!O104</f>
        <v>0</v>
      </c>
      <c r="P104" s="287">
        <f>'[1]Projects List'!P104</f>
        <v>0</v>
      </c>
      <c r="Q104" s="287">
        <f>'[1]Projects List'!Q104</f>
        <v>0</v>
      </c>
      <c r="R104" s="286">
        <f>'[1]Projects List'!R104</f>
        <v>0</v>
      </c>
      <c r="S104" s="181">
        <f>'[1]Projects List'!S104</f>
        <v>0</v>
      </c>
      <c r="T104" s="287">
        <f>'[1]Projects List'!T104</f>
        <v>0</v>
      </c>
      <c r="U104" s="287">
        <f>'[1]Projects List'!U104</f>
        <v>2</v>
      </c>
      <c r="V104" s="287">
        <f>'[1]Projects List'!V104</f>
        <v>10</v>
      </c>
      <c r="W104" s="287">
        <f>'[1]Projects List'!W104</f>
        <v>0</v>
      </c>
      <c r="X104" s="286">
        <f>'[1]Projects List'!X104</f>
        <v>0</v>
      </c>
      <c r="Y104" s="181">
        <f>'[1]Projects List'!Y104</f>
        <v>0</v>
      </c>
      <c r="Z104" s="287">
        <f>'[1]Projects List'!Z104</f>
        <v>0</v>
      </c>
      <c r="AA104" s="287">
        <f>'[1]Projects List'!AA104</f>
        <v>2</v>
      </c>
      <c r="AB104" s="287">
        <f>'[1]Projects List'!AB104</f>
        <v>10</v>
      </c>
      <c r="AC104" s="286">
        <f>'[1]Projects List'!AC104</f>
        <v>0</v>
      </c>
      <c r="AD104" s="286">
        <f>'[1]Projects List'!AD104</f>
        <v>0</v>
      </c>
      <c r="AE104" s="286">
        <f>'[1]Projects List'!AE104</f>
        <v>0</v>
      </c>
      <c r="AF104" s="288">
        <f>'[1]Projects List'!AF104</f>
        <v>0</v>
      </c>
    </row>
    <row r="105" spans="1:32" x14ac:dyDescent="0.2">
      <c r="A105">
        <f>'[1]Projects List'!A105</f>
        <v>0</v>
      </c>
      <c r="B105">
        <f>'[1]Projects List'!B105</f>
        <v>0</v>
      </c>
      <c r="C105" s="278">
        <f>'[1]Projects List'!C105</f>
        <v>0</v>
      </c>
      <c r="D105" s="285">
        <f>'[1]Projects List'!D105</f>
        <v>0</v>
      </c>
      <c r="E105" s="278">
        <f>'[1]Projects List'!E105</f>
        <v>0</v>
      </c>
      <c r="F105" s="284">
        <f>'[1]Projects List'!F105</f>
        <v>0</v>
      </c>
      <c r="G105" s="284">
        <f>'[1]Projects List'!G105</f>
        <v>0</v>
      </c>
      <c r="H105" s="176">
        <f>'[1]Projects List'!H105</f>
        <v>0</v>
      </c>
      <c r="I105" s="285">
        <f>'[1]Projects List'!I105</f>
        <v>0</v>
      </c>
      <c r="J105" s="285">
        <f>'[1]Projects List'!J105</f>
        <v>0</v>
      </c>
      <c r="K105" s="337">
        <f>'[1]Projects List'!K105</f>
        <v>0</v>
      </c>
      <c r="L105" s="286">
        <f>'[1]Projects List'!L105</f>
        <v>0</v>
      </c>
      <c r="M105" s="285">
        <f>'[1]Projects List'!M105</f>
        <v>0</v>
      </c>
      <c r="N105" s="287">
        <f>'[1]Projects List'!N105</f>
        <v>0</v>
      </c>
      <c r="O105" s="287">
        <f>'[1]Projects List'!O105</f>
        <v>0</v>
      </c>
      <c r="P105" s="287">
        <f>'[1]Projects List'!P105</f>
        <v>0</v>
      </c>
      <c r="Q105" s="287">
        <f>'[1]Projects List'!Q105</f>
        <v>0</v>
      </c>
      <c r="R105" s="286">
        <f>'[1]Projects List'!R105</f>
        <v>0</v>
      </c>
      <c r="S105" s="181">
        <f>'[1]Projects List'!S105</f>
        <v>0</v>
      </c>
      <c r="T105" s="287">
        <f>'[1]Projects List'!T105</f>
        <v>0</v>
      </c>
      <c r="U105" s="287">
        <f>'[1]Projects List'!U105</f>
        <v>2</v>
      </c>
      <c r="V105" s="287">
        <f>'[1]Projects List'!V105</f>
        <v>10</v>
      </c>
      <c r="W105" s="287">
        <f>'[1]Projects List'!W105</f>
        <v>0</v>
      </c>
      <c r="X105" s="286">
        <f>'[1]Projects List'!X105</f>
        <v>0</v>
      </c>
      <c r="Y105" s="181">
        <f>'[1]Projects List'!Y105</f>
        <v>0</v>
      </c>
      <c r="Z105" s="287">
        <f>'[1]Projects List'!Z105</f>
        <v>0</v>
      </c>
      <c r="AA105" s="287">
        <f>'[1]Projects List'!AA105</f>
        <v>2</v>
      </c>
      <c r="AB105" s="287">
        <f>'[1]Projects List'!AB105</f>
        <v>10</v>
      </c>
      <c r="AC105" s="286">
        <f>'[1]Projects List'!AC105</f>
        <v>0</v>
      </c>
      <c r="AD105" s="286">
        <f>'[1]Projects List'!AD105</f>
        <v>0</v>
      </c>
      <c r="AE105" s="286">
        <f>'[1]Projects List'!AE105</f>
        <v>0</v>
      </c>
      <c r="AF105" s="288">
        <f>'[1]Projects List'!AF105</f>
        <v>0</v>
      </c>
    </row>
    <row r="106" spans="1:32" x14ac:dyDescent="0.2">
      <c r="A106">
        <f>'[1]Projects List'!A106</f>
        <v>0</v>
      </c>
      <c r="B106">
        <f>'[1]Projects List'!B106</f>
        <v>0</v>
      </c>
      <c r="C106" s="278">
        <f>'[1]Projects List'!C106</f>
        <v>0</v>
      </c>
      <c r="D106" s="285">
        <f>'[1]Projects List'!D106</f>
        <v>0</v>
      </c>
      <c r="E106" s="278">
        <f>'[1]Projects List'!E106</f>
        <v>0</v>
      </c>
      <c r="F106" s="284">
        <f>'[1]Projects List'!F106</f>
        <v>0</v>
      </c>
      <c r="G106" s="284">
        <f>'[1]Projects List'!G106</f>
        <v>0</v>
      </c>
      <c r="H106" s="176">
        <f>'[1]Projects List'!H106</f>
        <v>0</v>
      </c>
      <c r="I106" s="285">
        <f>'[1]Projects List'!I106</f>
        <v>0</v>
      </c>
      <c r="J106" s="285">
        <f>'[1]Projects List'!J106</f>
        <v>0</v>
      </c>
      <c r="K106" s="337">
        <f>'[1]Projects List'!K106</f>
        <v>0</v>
      </c>
      <c r="L106" s="286">
        <f>'[1]Projects List'!L106</f>
        <v>0</v>
      </c>
      <c r="M106" s="285">
        <f>'[1]Projects List'!M106</f>
        <v>0</v>
      </c>
      <c r="N106" s="287">
        <f>'[1]Projects List'!N106</f>
        <v>0</v>
      </c>
      <c r="O106" s="287">
        <f>'[1]Projects List'!O106</f>
        <v>0</v>
      </c>
      <c r="P106" s="287">
        <f>'[1]Projects List'!P106</f>
        <v>0</v>
      </c>
      <c r="Q106" s="287">
        <f>'[1]Projects List'!Q106</f>
        <v>0</v>
      </c>
      <c r="R106" s="286">
        <f>'[1]Projects List'!R106</f>
        <v>0</v>
      </c>
      <c r="S106" s="181">
        <f>'[1]Projects List'!S106</f>
        <v>0</v>
      </c>
      <c r="T106" s="287">
        <f>'[1]Projects List'!T106</f>
        <v>0</v>
      </c>
      <c r="U106" s="287">
        <f>'[1]Projects List'!U106</f>
        <v>2</v>
      </c>
      <c r="V106" s="287">
        <f>'[1]Projects List'!V106</f>
        <v>10</v>
      </c>
      <c r="W106" s="287">
        <f>'[1]Projects List'!W106</f>
        <v>0</v>
      </c>
      <c r="X106" s="286">
        <f>'[1]Projects List'!X106</f>
        <v>0</v>
      </c>
      <c r="Y106" s="181">
        <f>'[1]Projects List'!Y106</f>
        <v>0</v>
      </c>
      <c r="Z106" s="287">
        <f>'[1]Projects List'!Z106</f>
        <v>0</v>
      </c>
      <c r="AA106" s="287">
        <f>'[1]Projects List'!AA106</f>
        <v>2</v>
      </c>
      <c r="AB106" s="287">
        <f>'[1]Projects List'!AB106</f>
        <v>10</v>
      </c>
      <c r="AC106" s="286">
        <f>'[1]Projects List'!AC106</f>
        <v>0</v>
      </c>
      <c r="AD106" s="286">
        <f>'[1]Projects List'!AD106</f>
        <v>0</v>
      </c>
      <c r="AE106" s="286">
        <f>'[1]Projects List'!AE106</f>
        <v>0</v>
      </c>
      <c r="AF106" s="288">
        <f>'[1]Projects List'!AF106</f>
        <v>0</v>
      </c>
    </row>
    <row r="107" spans="1:32" x14ac:dyDescent="0.2">
      <c r="A107">
        <f>'[1]Projects List'!A107</f>
        <v>0</v>
      </c>
      <c r="B107">
        <f>'[1]Projects List'!B107</f>
        <v>0</v>
      </c>
      <c r="C107" s="278">
        <f>'[1]Projects List'!C107</f>
        <v>0</v>
      </c>
      <c r="D107" s="285">
        <f>'[1]Projects List'!D107</f>
        <v>0</v>
      </c>
      <c r="E107" s="278">
        <f>'[1]Projects List'!E107</f>
        <v>0</v>
      </c>
      <c r="F107" s="284">
        <f>'[1]Projects List'!F107</f>
        <v>0</v>
      </c>
      <c r="G107" s="284">
        <f>'[1]Projects List'!G107</f>
        <v>0</v>
      </c>
      <c r="H107" s="176">
        <f>'[1]Projects List'!H107</f>
        <v>0</v>
      </c>
      <c r="I107" s="285">
        <f>'[1]Projects List'!I107</f>
        <v>0</v>
      </c>
      <c r="J107" s="285">
        <f>'[1]Projects List'!J107</f>
        <v>0</v>
      </c>
      <c r="K107" s="337">
        <f>'[1]Projects List'!K107</f>
        <v>0</v>
      </c>
      <c r="L107" s="286">
        <f>'[1]Projects List'!L107</f>
        <v>0</v>
      </c>
      <c r="M107" s="285">
        <f>'[1]Projects List'!M107</f>
        <v>0</v>
      </c>
      <c r="N107" s="287">
        <f>'[1]Projects List'!N107</f>
        <v>0</v>
      </c>
      <c r="O107" s="287">
        <f>'[1]Projects List'!O107</f>
        <v>0</v>
      </c>
      <c r="P107" s="287">
        <f>'[1]Projects List'!P107</f>
        <v>0</v>
      </c>
      <c r="Q107" s="287">
        <f>'[1]Projects List'!Q107</f>
        <v>0</v>
      </c>
      <c r="R107" s="286">
        <f>'[1]Projects List'!R107</f>
        <v>0</v>
      </c>
      <c r="S107" s="181">
        <f>'[1]Projects List'!S107</f>
        <v>0</v>
      </c>
      <c r="T107" s="287">
        <f>'[1]Projects List'!T107</f>
        <v>0</v>
      </c>
      <c r="U107" s="287">
        <f>'[1]Projects List'!U107</f>
        <v>2</v>
      </c>
      <c r="V107" s="287">
        <f>'[1]Projects List'!V107</f>
        <v>10</v>
      </c>
      <c r="W107" s="287">
        <f>'[1]Projects List'!W107</f>
        <v>0</v>
      </c>
      <c r="X107" s="286">
        <f>'[1]Projects List'!X107</f>
        <v>0</v>
      </c>
      <c r="Y107" s="181">
        <f>'[1]Projects List'!Y107</f>
        <v>0</v>
      </c>
      <c r="Z107" s="287">
        <f>'[1]Projects List'!Z107</f>
        <v>0</v>
      </c>
      <c r="AA107" s="287">
        <f>'[1]Projects List'!AA107</f>
        <v>2</v>
      </c>
      <c r="AB107" s="287">
        <f>'[1]Projects List'!AB107</f>
        <v>10</v>
      </c>
      <c r="AC107" s="286">
        <f>'[1]Projects List'!AC107</f>
        <v>0</v>
      </c>
      <c r="AD107" s="286">
        <f>'[1]Projects List'!AD107</f>
        <v>0</v>
      </c>
      <c r="AE107" s="286">
        <f>'[1]Projects List'!AE107</f>
        <v>0</v>
      </c>
      <c r="AF107" s="288">
        <f>'[1]Projects List'!AF107</f>
        <v>0</v>
      </c>
    </row>
    <row r="108" spans="1:32" x14ac:dyDescent="0.2">
      <c r="A108">
        <f>'[1]Projects List'!A108</f>
        <v>0</v>
      </c>
      <c r="B108">
        <f>'[1]Projects List'!B108</f>
        <v>0</v>
      </c>
      <c r="C108" s="278">
        <f>'[1]Projects List'!C108</f>
        <v>0</v>
      </c>
      <c r="D108" s="285">
        <f>'[1]Projects List'!D108</f>
        <v>0</v>
      </c>
      <c r="E108" s="278">
        <f>'[1]Projects List'!E108</f>
        <v>0</v>
      </c>
      <c r="F108" s="284">
        <f>'[1]Projects List'!F108</f>
        <v>0</v>
      </c>
      <c r="G108" s="284">
        <f>'[1]Projects List'!G108</f>
        <v>0</v>
      </c>
      <c r="H108" s="176">
        <f>'[1]Projects List'!H108</f>
        <v>0</v>
      </c>
      <c r="I108" s="285">
        <f>'[1]Projects List'!I108</f>
        <v>0</v>
      </c>
      <c r="J108" s="285">
        <f>'[1]Projects List'!J108</f>
        <v>0</v>
      </c>
      <c r="K108" s="337">
        <f>'[1]Projects List'!K108</f>
        <v>0</v>
      </c>
      <c r="L108" s="286">
        <f>'[1]Projects List'!L108</f>
        <v>0</v>
      </c>
      <c r="M108" s="285">
        <f>'[1]Projects List'!M108</f>
        <v>0</v>
      </c>
      <c r="N108" s="287">
        <f>'[1]Projects List'!N108</f>
        <v>0</v>
      </c>
      <c r="O108" s="287">
        <f>'[1]Projects List'!O108</f>
        <v>0</v>
      </c>
      <c r="P108" s="287">
        <f>'[1]Projects List'!P108</f>
        <v>0</v>
      </c>
      <c r="Q108" s="287">
        <f>'[1]Projects List'!Q108</f>
        <v>0</v>
      </c>
      <c r="R108" s="286">
        <f>'[1]Projects List'!R108</f>
        <v>0</v>
      </c>
      <c r="S108" s="181">
        <f>'[1]Projects List'!S108</f>
        <v>0</v>
      </c>
      <c r="T108" s="287">
        <f>'[1]Projects List'!T108</f>
        <v>0</v>
      </c>
      <c r="U108" s="287">
        <f>'[1]Projects List'!U108</f>
        <v>2</v>
      </c>
      <c r="V108" s="287">
        <f>'[1]Projects List'!V108</f>
        <v>10</v>
      </c>
      <c r="W108" s="287">
        <f>'[1]Projects List'!W108</f>
        <v>0</v>
      </c>
      <c r="X108" s="286">
        <f>'[1]Projects List'!X108</f>
        <v>0</v>
      </c>
      <c r="Y108" s="181">
        <f>'[1]Projects List'!Y108</f>
        <v>0</v>
      </c>
      <c r="Z108" s="287">
        <f>'[1]Projects List'!Z108</f>
        <v>0</v>
      </c>
      <c r="AA108" s="287">
        <f>'[1]Projects List'!AA108</f>
        <v>2</v>
      </c>
      <c r="AB108" s="287">
        <f>'[1]Projects List'!AB108</f>
        <v>10</v>
      </c>
      <c r="AC108" s="286">
        <f>'[1]Projects List'!AC108</f>
        <v>0</v>
      </c>
      <c r="AD108" s="286">
        <f>'[1]Projects List'!AD108</f>
        <v>0</v>
      </c>
      <c r="AE108" s="286">
        <f>'[1]Projects List'!AE108</f>
        <v>0</v>
      </c>
      <c r="AF108" s="288">
        <f>'[1]Projects List'!AF108</f>
        <v>0</v>
      </c>
    </row>
    <row r="109" spans="1:32" x14ac:dyDescent="0.2">
      <c r="A109">
        <f>'[1]Projects List'!A109</f>
        <v>0</v>
      </c>
      <c r="B109">
        <f>'[1]Projects List'!B109</f>
        <v>0</v>
      </c>
      <c r="C109" s="278">
        <f>'[1]Projects List'!C109</f>
        <v>0</v>
      </c>
      <c r="D109" s="285">
        <f>'[1]Projects List'!D109</f>
        <v>0</v>
      </c>
      <c r="E109" s="278">
        <f>'[1]Projects List'!E109</f>
        <v>0</v>
      </c>
      <c r="F109" s="284">
        <f>'[1]Projects List'!F109</f>
        <v>0</v>
      </c>
      <c r="G109" s="284">
        <f>'[1]Projects List'!G109</f>
        <v>0</v>
      </c>
      <c r="H109" s="176">
        <f>'[1]Projects List'!H109</f>
        <v>0</v>
      </c>
      <c r="I109" s="285">
        <f>'[1]Projects List'!I109</f>
        <v>0</v>
      </c>
      <c r="J109" s="285">
        <f>'[1]Projects List'!J109</f>
        <v>0</v>
      </c>
      <c r="K109" s="337">
        <f>'[1]Projects List'!K109</f>
        <v>0</v>
      </c>
      <c r="L109" s="286">
        <f>'[1]Projects List'!L109</f>
        <v>0</v>
      </c>
      <c r="M109" s="285">
        <f>'[1]Projects List'!M109</f>
        <v>0</v>
      </c>
      <c r="N109" s="287">
        <f>'[1]Projects List'!N109</f>
        <v>0</v>
      </c>
      <c r="O109" s="287">
        <f>'[1]Projects List'!O109</f>
        <v>0</v>
      </c>
      <c r="P109" s="287">
        <f>'[1]Projects List'!P109</f>
        <v>0</v>
      </c>
      <c r="Q109" s="287">
        <f>'[1]Projects List'!Q109</f>
        <v>0</v>
      </c>
      <c r="R109" s="286">
        <f>'[1]Projects List'!R109</f>
        <v>0</v>
      </c>
      <c r="S109" s="181">
        <f>'[1]Projects List'!S109</f>
        <v>0</v>
      </c>
      <c r="T109" s="287">
        <f>'[1]Projects List'!T109</f>
        <v>0</v>
      </c>
      <c r="U109" s="287">
        <f>'[1]Projects List'!U109</f>
        <v>2</v>
      </c>
      <c r="V109" s="287">
        <f>'[1]Projects List'!V109</f>
        <v>10</v>
      </c>
      <c r="W109" s="287">
        <f>'[1]Projects List'!W109</f>
        <v>0</v>
      </c>
      <c r="X109" s="286">
        <f>'[1]Projects List'!X109</f>
        <v>0</v>
      </c>
      <c r="Y109" s="181">
        <f>'[1]Projects List'!Y109</f>
        <v>0</v>
      </c>
      <c r="Z109" s="287">
        <f>'[1]Projects List'!Z109</f>
        <v>0</v>
      </c>
      <c r="AA109" s="287">
        <f>'[1]Projects List'!AA109</f>
        <v>2</v>
      </c>
      <c r="AB109" s="287">
        <f>'[1]Projects List'!AB109</f>
        <v>10</v>
      </c>
      <c r="AC109" s="286">
        <f>'[1]Projects List'!AC109</f>
        <v>0</v>
      </c>
      <c r="AD109" s="286">
        <f>'[1]Projects List'!AD109</f>
        <v>0</v>
      </c>
      <c r="AE109" s="286">
        <f>'[1]Projects List'!AE109</f>
        <v>0</v>
      </c>
      <c r="AF109" s="288">
        <f>'[1]Projects List'!AF109</f>
        <v>0</v>
      </c>
    </row>
    <row r="110" spans="1:32" x14ac:dyDescent="0.2">
      <c r="A110">
        <f>'[1]Projects List'!A110</f>
        <v>0</v>
      </c>
      <c r="B110">
        <f>'[1]Projects List'!B110</f>
        <v>0</v>
      </c>
      <c r="C110" s="278">
        <f>'[1]Projects List'!C110</f>
        <v>0</v>
      </c>
      <c r="D110" s="285">
        <f>'[1]Projects List'!D110</f>
        <v>0</v>
      </c>
      <c r="E110" s="278">
        <f>'[1]Projects List'!E110</f>
        <v>0</v>
      </c>
      <c r="F110" s="284">
        <f>'[1]Projects List'!F110</f>
        <v>0</v>
      </c>
      <c r="G110" s="284">
        <f>'[1]Projects List'!G110</f>
        <v>0</v>
      </c>
      <c r="H110" s="176">
        <f>'[1]Projects List'!H110</f>
        <v>0</v>
      </c>
      <c r="I110" s="285">
        <f>'[1]Projects List'!I110</f>
        <v>0</v>
      </c>
      <c r="J110" s="285">
        <f>'[1]Projects List'!J110</f>
        <v>0</v>
      </c>
      <c r="K110" s="337">
        <f>'[1]Projects List'!K110</f>
        <v>0</v>
      </c>
      <c r="L110" s="286">
        <f>'[1]Projects List'!L110</f>
        <v>0</v>
      </c>
      <c r="M110" s="285">
        <f>'[1]Projects List'!M110</f>
        <v>0</v>
      </c>
      <c r="N110" s="287">
        <f>'[1]Projects List'!N110</f>
        <v>0</v>
      </c>
      <c r="O110" s="287">
        <f>'[1]Projects List'!O110</f>
        <v>0</v>
      </c>
      <c r="P110" s="287">
        <f>'[1]Projects List'!P110</f>
        <v>0</v>
      </c>
      <c r="Q110" s="287">
        <f>'[1]Projects List'!Q110</f>
        <v>0</v>
      </c>
      <c r="R110" s="286">
        <f>'[1]Projects List'!R110</f>
        <v>0</v>
      </c>
      <c r="S110" s="181">
        <f>'[1]Projects List'!S110</f>
        <v>0</v>
      </c>
      <c r="T110" s="287">
        <f>'[1]Projects List'!T110</f>
        <v>0</v>
      </c>
      <c r="U110" s="287">
        <f>'[1]Projects List'!U110</f>
        <v>2</v>
      </c>
      <c r="V110" s="287">
        <f>'[1]Projects List'!V110</f>
        <v>10</v>
      </c>
      <c r="W110" s="287">
        <f>'[1]Projects List'!W110</f>
        <v>0</v>
      </c>
      <c r="X110" s="286">
        <f>'[1]Projects List'!X110</f>
        <v>0</v>
      </c>
      <c r="Y110" s="181">
        <f>'[1]Projects List'!Y110</f>
        <v>0</v>
      </c>
      <c r="Z110" s="287">
        <f>'[1]Projects List'!Z110</f>
        <v>0</v>
      </c>
      <c r="AA110" s="287">
        <f>'[1]Projects List'!AA110</f>
        <v>2</v>
      </c>
      <c r="AB110" s="287">
        <f>'[1]Projects List'!AB110</f>
        <v>10</v>
      </c>
      <c r="AC110" s="286">
        <f>'[1]Projects List'!AC110</f>
        <v>0</v>
      </c>
      <c r="AD110" s="286">
        <f>'[1]Projects List'!AD110</f>
        <v>0</v>
      </c>
      <c r="AE110" s="286">
        <f>'[1]Projects List'!AE110</f>
        <v>0</v>
      </c>
      <c r="AF110" s="288">
        <f>'[1]Projects List'!AF110</f>
        <v>0</v>
      </c>
    </row>
    <row r="111" spans="1:32" x14ac:dyDescent="0.2">
      <c r="A111">
        <f>'[1]Projects List'!A111</f>
        <v>0</v>
      </c>
      <c r="B111">
        <f>'[1]Projects List'!B111</f>
        <v>0</v>
      </c>
      <c r="C111" s="278">
        <f>'[1]Projects List'!C111</f>
        <v>0</v>
      </c>
      <c r="D111" s="285">
        <f>'[1]Projects List'!D111</f>
        <v>0</v>
      </c>
      <c r="E111" s="278">
        <f>'[1]Projects List'!E111</f>
        <v>0</v>
      </c>
      <c r="F111" s="284">
        <f>'[1]Projects List'!F111</f>
        <v>0</v>
      </c>
      <c r="G111" s="284">
        <f>'[1]Projects List'!G111</f>
        <v>0</v>
      </c>
      <c r="H111" s="176">
        <f>'[1]Projects List'!H111</f>
        <v>0</v>
      </c>
      <c r="I111" s="285">
        <f>'[1]Projects List'!I111</f>
        <v>0</v>
      </c>
      <c r="J111" s="285">
        <f>'[1]Projects List'!J111</f>
        <v>0</v>
      </c>
      <c r="K111" s="337">
        <f>'[1]Projects List'!K111</f>
        <v>0</v>
      </c>
      <c r="L111" s="286">
        <f>'[1]Projects List'!L111</f>
        <v>0</v>
      </c>
      <c r="M111" s="285">
        <f>'[1]Projects List'!M111</f>
        <v>0</v>
      </c>
      <c r="N111" s="287">
        <f>'[1]Projects List'!N111</f>
        <v>0</v>
      </c>
      <c r="O111" s="287">
        <f>'[1]Projects List'!O111</f>
        <v>0</v>
      </c>
      <c r="P111" s="287">
        <f>'[1]Projects List'!P111</f>
        <v>0</v>
      </c>
      <c r="Q111" s="287">
        <f>'[1]Projects List'!Q111</f>
        <v>0</v>
      </c>
      <c r="R111" s="286">
        <f>'[1]Projects List'!R111</f>
        <v>0</v>
      </c>
      <c r="S111" s="181">
        <f>'[1]Projects List'!S111</f>
        <v>0</v>
      </c>
      <c r="T111" s="287">
        <f>'[1]Projects List'!T111</f>
        <v>0</v>
      </c>
      <c r="U111" s="287">
        <f>'[1]Projects List'!U111</f>
        <v>2</v>
      </c>
      <c r="V111" s="287">
        <f>'[1]Projects List'!V111</f>
        <v>10</v>
      </c>
      <c r="W111" s="287">
        <f>'[1]Projects List'!W111</f>
        <v>0</v>
      </c>
      <c r="X111" s="286">
        <f>'[1]Projects List'!X111</f>
        <v>0</v>
      </c>
      <c r="Y111" s="181">
        <f>'[1]Projects List'!Y111</f>
        <v>0</v>
      </c>
      <c r="Z111" s="287">
        <f>'[1]Projects List'!Z111</f>
        <v>0</v>
      </c>
      <c r="AA111" s="287">
        <f>'[1]Projects List'!AA111</f>
        <v>2</v>
      </c>
      <c r="AB111" s="287">
        <f>'[1]Projects List'!AB111</f>
        <v>10</v>
      </c>
      <c r="AC111" s="286">
        <f>'[1]Projects List'!AC111</f>
        <v>0</v>
      </c>
      <c r="AD111" s="286">
        <f>'[1]Projects List'!AD111</f>
        <v>0</v>
      </c>
      <c r="AE111" s="286">
        <f>'[1]Projects List'!AE111</f>
        <v>0</v>
      </c>
      <c r="AF111" s="288">
        <f>'[1]Projects List'!AF111</f>
        <v>0</v>
      </c>
    </row>
    <row r="112" spans="1:32" x14ac:dyDescent="0.2">
      <c r="A112">
        <f>'[1]Projects List'!A112</f>
        <v>0</v>
      </c>
      <c r="B112">
        <f>'[1]Projects List'!B112</f>
        <v>0</v>
      </c>
      <c r="C112" s="278">
        <f>'[1]Projects List'!C112</f>
        <v>0</v>
      </c>
      <c r="D112" s="285">
        <f>'[1]Projects List'!D112</f>
        <v>0</v>
      </c>
      <c r="E112" s="278">
        <f>'[1]Projects List'!E112</f>
        <v>0</v>
      </c>
      <c r="F112" s="284">
        <f>'[1]Projects List'!F112</f>
        <v>0</v>
      </c>
      <c r="G112" s="284">
        <f>'[1]Projects List'!G112</f>
        <v>0</v>
      </c>
      <c r="H112" s="176">
        <f>'[1]Projects List'!H112</f>
        <v>0</v>
      </c>
      <c r="I112" s="285">
        <f>'[1]Projects List'!I112</f>
        <v>0</v>
      </c>
      <c r="J112" s="285">
        <f>'[1]Projects List'!J112</f>
        <v>0</v>
      </c>
      <c r="K112" s="337">
        <f>'[1]Projects List'!K112</f>
        <v>0</v>
      </c>
      <c r="L112" s="286">
        <f>'[1]Projects List'!L112</f>
        <v>0</v>
      </c>
      <c r="M112" s="285">
        <f>'[1]Projects List'!M112</f>
        <v>0</v>
      </c>
      <c r="N112" s="287">
        <f>'[1]Projects List'!N112</f>
        <v>0</v>
      </c>
      <c r="O112" s="287">
        <f>'[1]Projects List'!O112</f>
        <v>0</v>
      </c>
      <c r="P112" s="287">
        <f>'[1]Projects List'!P112</f>
        <v>0</v>
      </c>
      <c r="Q112" s="287">
        <f>'[1]Projects List'!Q112</f>
        <v>0</v>
      </c>
      <c r="R112" s="286">
        <f>'[1]Projects List'!R112</f>
        <v>0</v>
      </c>
      <c r="S112" s="181">
        <f>'[1]Projects List'!S112</f>
        <v>0</v>
      </c>
      <c r="T112" s="287">
        <f>'[1]Projects List'!T112</f>
        <v>0</v>
      </c>
      <c r="U112" s="287">
        <f>'[1]Projects List'!U112</f>
        <v>2</v>
      </c>
      <c r="V112" s="287">
        <f>'[1]Projects List'!V112</f>
        <v>10</v>
      </c>
      <c r="W112" s="287">
        <f>'[1]Projects List'!W112</f>
        <v>0</v>
      </c>
      <c r="X112" s="286">
        <f>'[1]Projects List'!X112</f>
        <v>0</v>
      </c>
      <c r="Y112" s="181">
        <f>'[1]Projects List'!Y112</f>
        <v>0</v>
      </c>
      <c r="Z112" s="287">
        <f>'[1]Projects List'!Z112</f>
        <v>0</v>
      </c>
      <c r="AA112" s="287">
        <f>'[1]Projects List'!AA112</f>
        <v>2</v>
      </c>
      <c r="AB112" s="287">
        <f>'[1]Projects List'!AB112</f>
        <v>10</v>
      </c>
      <c r="AC112" s="286">
        <f>'[1]Projects List'!AC112</f>
        <v>0</v>
      </c>
      <c r="AD112" s="286">
        <f>'[1]Projects List'!AD112</f>
        <v>0</v>
      </c>
      <c r="AE112" s="286">
        <f>'[1]Projects List'!AE112</f>
        <v>0</v>
      </c>
      <c r="AF112" s="288">
        <f>'[1]Projects List'!AF112</f>
        <v>0</v>
      </c>
    </row>
    <row r="113" spans="1:32" x14ac:dyDescent="0.2">
      <c r="A113">
        <f>'[1]Projects List'!A113</f>
        <v>0</v>
      </c>
      <c r="B113">
        <f>'[1]Projects List'!B113</f>
        <v>0</v>
      </c>
      <c r="C113" s="278">
        <f>'[1]Projects List'!C113</f>
        <v>0</v>
      </c>
      <c r="D113" s="285">
        <f>'[1]Projects List'!D113</f>
        <v>0</v>
      </c>
      <c r="E113" s="278">
        <f>'[1]Projects List'!E113</f>
        <v>0</v>
      </c>
      <c r="F113" s="284">
        <f>'[1]Projects List'!F113</f>
        <v>0</v>
      </c>
      <c r="G113" s="284">
        <f>'[1]Projects List'!G113</f>
        <v>0</v>
      </c>
      <c r="H113" s="176">
        <f>'[1]Projects List'!H113</f>
        <v>0</v>
      </c>
      <c r="I113" s="285">
        <f>'[1]Projects List'!I113</f>
        <v>0</v>
      </c>
      <c r="J113" s="285">
        <f>'[1]Projects List'!J113</f>
        <v>0</v>
      </c>
      <c r="K113" s="337">
        <f>'[1]Projects List'!K113</f>
        <v>0</v>
      </c>
      <c r="L113" s="286">
        <f>'[1]Projects List'!L113</f>
        <v>0</v>
      </c>
      <c r="M113" s="285">
        <f>'[1]Projects List'!M113</f>
        <v>0</v>
      </c>
      <c r="N113" s="287">
        <f>'[1]Projects List'!N113</f>
        <v>0</v>
      </c>
      <c r="O113" s="287">
        <f>'[1]Projects List'!O113</f>
        <v>0</v>
      </c>
      <c r="P113" s="287">
        <f>'[1]Projects List'!P113</f>
        <v>0</v>
      </c>
      <c r="Q113" s="287">
        <f>'[1]Projects List'!Q113</f>
        <v>0</v>
      </c>
      <c r="R113" s="286">
        <f>'[1]Projects List'!R113</f>
        <v>0</v>
      </c>
      <c r="S113" s="181">
        <f>'[1]Projects List'!S113</f>
        <v>0</v>
      </c>
      <c r="T113" s="287">
        <f>'[1]Projects List'!T113</f>
        <v>0</v>
      </c>
      <c r="U113" s="287">
        <f>'[1]Projects List'!U113</f>
        <v>2</v>
      </c>
      <c r="V113" s="287">
        <f>'[1]Projects List'!V113</f>
        <v>10</v>
      </c>
      <c r="W113" s="287">
        <f>'[1]Projects List'!W113</f>
        <v>0</v>
      </c>
      <c r="X113" s="286">
        <f>'[1]Projects List'!X113</f>
        <v>0</v>
      </c>
      <c r="Y113" s="181">
        <f>'[1]Projects List'!Y113</f>
        <v>0</v>
      </c>
      <c r="Z113" s="287">
        <f>'[1]Projects List'!Z113</f>
        <v>0</v>
      </c>
      <c r="AA113" s="287">
        <f>'[1]Projects List'!AA113</f>
        <v>2</v>
      </c>
      <c r="AB113" s="287">
        <f>'[1]Projects List'!AB113</f>
        <v>10</v>
      </c>
      <c r="AC113" s="286">
        <f>'[1]Projects List'!AC113</f>
        <v>0</v>
      </c>
      <c r="AD113" s="286">
        <f>'[1]Projects List'!AD113</f>
        <v>0</v>
      </c>
      <c r="AE113" s="286">
        <f>'[1]Projects List'!AE113</f>
        <v>0</v>
      </c>
      <c r="AF113" s="288">
        <f>'[1]Projects List'!AF113</f>
        <v>0</v>
      </c>
    </row>
    <row r="114" spans="1:32" x14ac:dyDescent="0.2">
      <c r="A114">
        <f>'[1]Projects List'!A114</f>
        <v>0</v>
      </c>
      <c r="B114">
        <f>'[1]Projects List'!B114</f>
        <v>0</v>
      </c>
      <c r="C114" s="278">
        <f>'[1]Projects List'!C114</f>
        <v>0</v>
      </c>
      <c r="D114" s="285">
        <f>'[1]Projects List'!D114</f>
        <v>0</v>
      </c>
      <c r="E114" s="278">
        <f>'[1]Projects List'!E114</f>
        <v>0</v>
      </c>
      <c r="F114" s="284">
        <f>'[1]Projects List'!F114</f>
        <v>0</v>
      </c>
      <c r="G114" s="284">
        <f>'[1]Projects List'!G114</f>
        <v>0</v>
      </c>
      <c r="H114" s="176">
        <f>'[1]Projects List'!H114</f>
        <v>0</v>
      </c>
      <c r="I114" s="285">
        <f>'[1]Projects List'!I114</f>
        <v>0</v>
      </c>
      <c r="J114" s="285">
        <f>'[1]Projects List'!J114</f>
        <v>0</v>
      </c>
      <c r="K114" s="337">
        <f>'[1]Projects List'!K114</f>
        <v>0</v>
      </c>
      <c r="L114" s="286">
        <f>'[1]Projects List'!L114</f>
        <v>0</v>
      </c>
      <c r="M114" s="285">
        <f>'[1]Projects List'!M114</f>
        <v>0</v>
      </c>
      <c r="N114" s="287">
        <f>'[1]Projects List'!N114</f>
        <v>0</v>
      </c>
      <c r="O114" s="287">
        <f>'[1]Projects List'!O114</f>
        <v>0</v>
      </c>
      <c r="P114" s="287">
        <f>'[1]Projects List'!P114</f>
        <v>0</v>
      </c>
      <c r="Q114" s="287">
        <f>'[1]Projects List'!Q114</f>
        <v>0</v>
      </c>
      <c r="R114" s="286">
        <f>'[1]Projects List'!R114</f>
        <v>0</v>
      </c>
      <c r="S114" s="181">
        <f>'[1]Projects List'!S114</f>
        <v>0</v>
      </c>
      <c r="T114" s="287">
        <f>'[1]Projects List'!T114</f>
        <v>0</v>
      </c>
      <c r="U114" s="287">
        <f>'[1]Projects List'!U114</f>
        <v>2</v>
      </c>
      <c r="V114" s="287">
        <f>'[1]Projects List'!V114</f>
        <v>10</v>
      </c>
      <c r="W114" s="287">
        <f>'[1]Projects List'!W114</f>
        <v>0</v>
      </c>
      <c r="X114" s="286">
        <f>'[1]Projects List'!X114</f>
        <v>0</v>
      </c>
      <c r="Y114" s="181">
        <f>'[1]Projects List'!Y114</f>
        <v>0</v>
      </c>
      <c r="Z114" s="287">
        <f>'[1]Projects List'!Z114</f>
        <v>0</v>
      </c>
      <c r="AA114" s="287">
        <f>'[1]Projects List'!AA114</f>
        <v>2</v>
      </c>
      <c r="AB114" s="287">
        <f>'[1]Projects List'!AB114</f>
        <v>10</v>
      </c>
      <c r="AC114" s="286">
        <f>'[1]Projects List'!AC114</f>
        <v>0</v>
      </c>
      <c r="AD114" s="286">
        <f>'[1]Projects List'!AD114</f>
        <v>0</v>
      </c>
      <c r="AE114" s="286">
        <f>'[1]Projects List'!AE114</f>
        <v>0</v>
      </c>
      <c r="AF114" s="288">
        <f>'[1]Projects List'!AF114</f>
        <v>0</v>
      </c>
    </row>
    <row r="115" spans="1:32" x14ac:dyDescent="0.2">
      <c r="A115">
        <f>'[1]Projects List'!A115</f>
        <v>0</v>
      </c>
      <c r="B115">
        <f>'[1]Projects List'!B115</f>
        <v>0</v>
      </c>
      <c r="C115" s="278">
        <f>'[1]Projects List'!C115</f>
        <v>0</v>
      </c>
      <c r="D115" s="285">
        <f>'[1]Projects List'!D115</f>
        <v>0</v>
      </c>
      <c r="E115" s="278">
        <f>'[1]Projects List'!E115</f>
        <v>0</v>
      </c>
      <c r="F115" s="284">
        <f>'[1]Projects List'!F115</f>
        <v>0</v>
      </c>
      <c r="G115" s="284">
        <f>'[1]Projects List'!G115</f>
        <v>0</v>
      </c>
      <c r="H115" s="176">
        <f>'[1]Projects List'!H115</f>
        <v>0</v>
      </c>
      <c r="I115" s="285">
        <f>'[1]Projects List'!I115</f>
        <v>0</v>
      </c>
      <c r="J115" s="285">
        <f>'[1]Projects List'!J115</f>
        <v>0</v>
      </c>
      <c r="K115" s="337">
        <f>'[1]Projects List'!K115</f>
        <v>0</v>
      </c>
      <c r="L115" s="286">
        <f>'[1]Projects List'!L115</f>
        <v>0</v>
      </c>
      <c r="M115" s="285">
        <f>'[1]Projects List'!M115</f>
        <v>0</v>
      </c>
      <c r="N115" s="287">
        <f>'[1]Projects List'!N115</f>
        <v>0</v>
      </c>
      <c r="O115" s="287">
        <f>'[1]Projects List'!O115</f>
        <v>0</v>
      </c>
      <c r="P115" s="287">
        <f>'[1]Projects List'!P115</f>
        <v>0</v>
      </c>
      <c r="Q115" s="287">
        <f>'[1]Projects List'!Q115</f>
        <v>0</v>
      </c>
      <c r="R115" s="286">
        <f>'[1]Projects List'!R115</f>
        <v>0</v>
      </c>
      <c r="S115" s="181">
        <f>'[1]Projects List'!S115</f>
        <v>0</v>
      </c>
      <c r="T115" s="287">
        <f>'[1]Projects List'!T115</f>
        <v>0</v>
      </c>
      <c r="U115" s="287">
        <f>'[1]Projects List'!U115</f>
        <v>2</v>
      </c>
      <c r="V115" s="287">
        <f>'[1]Projects List'!V115</f>
        <v>10</v>
      </c>
      <c r="W115" s="287">
        <f>'[1]Projects List'!W115</f>
        <v>0</v>
      </c>
      <c r="X115" s="286">
        <f>'[1]Projects List'!X115</f>
        <v>0</v>
      </c>
      <c r="Y115" s="181">
        <f>'[1]Projects List'!Y115</f>
        <v>0</v>
      </c>
      <c r="Z115" s="287">
        <f>'[1]Projects List'!Z115</f>
        <v>0</v>
      </c>
      <c r="AA115" s="287">
        <f>'[1]Projects List'!AA115</f>
        <v>2</v>
      </c>
      <c r="AB115" s="287">
        <f>'[1]Projects List'!AB115</f>
        <v>10</v>
      </c>
      <c r="AC115" s="286">
        <f>'[1]Projects List'!AC115</f>
        <v>0</v>
      </c>
      <c r="AD115" s="286">
        <f>'[1]Projects List'!AD115</f>
        <v>0</v>
      </c>
      <c r="AE115" s="286">
        <f>'[1]Projects List'!AE115</f>
        <v>0</v>
      </c>
      <c r="AF115" s="288">
        <f>'[1]Projects List'!AF115</f>
        <v>0</v>
      </c>
    </row>
    <row r="116" spans="1:32" x14ac:dyDescent="0.2">
      <c r="A116">
        <f>'[1]Projects List'!A116</f>
        <v>0</v>
      </c>
      <c r="B116">
        <f>'[1]Projects List'!B116</f>
        <v>0</v>
      </c>
      <c r="C116" s="278">
        <f>'[1]Projects List'!C116</f>
        <v>0</v>
      </c>
      <c r="D116" s="285">
        <f>'[1]Projects List'!D116</f>
        <v>0</v>
      </c>
      <c r="E116" s="278">
        <f>'[1]Projects List'!E116</f>
        <v>0</v>
      </c>
      <c r="F116" s="284">
        <f>'[1]Projects List'!F116</f>
        <v>0</v>
      </c>
      <c r="G116" s="284">
        <f>'[1]Projects List'!G116</f>
        <v>0</v>
      </c>
      <c r="H116" s="176">
        <f>'[1]Projects List'!H116</f>
        <v>0</v>
      </c>
      <c r="I116" s="285">
        <f>'[1]Projects List'!I116</f>
        <v>0</v>
      </c>
      <c r="J116" s="285">
        <f>'[1]Projects List'!J116</f>
        <v>0</v>
      </c>
      <c r="K116" s="337">
        <f>'[1]Projects List'!K116</f>
        <v>0</v>
      </c>
      <c r="L116" s="286">
        <f>'[1]Projects List'!L116</f>
        <v>0</v>
      </c>
      <c r="M116" s="285">
        <f>'[1]Projects List'!M116</f>
        <v>0</v>
      </c>
      <c r="N116" s="287">
        <f>'[1]Projects List'!N116</f>
        <v>0</v>
      </c>
      <c r="O116" s="287">
        <f>'[1]Projects List'!O116</f>
        <v>0</v>
      </c>
      <c r="P116" s="287">
        <f>'[1]Projects List'!P116</f>
        <v>0</v>
      </c>
      <c r="Q116" s="287">
        <f>'[1]Projects List'!Q116</f>
        <v>0</v>
      </c>
      <c r="R116" s="286">
        <f>'[1]Projects List'!R116</f>
        <v>0</v>
      </c>
      <c r="S116" s="181">
        <f>'[1]Projects List'!S116</f>
        <v>0</v>
      </c>
      <c r="T116" s="287">
        <f>'[1]Projects List'!T116</f>
        <v>0</v>
      </c>
      <c r="U116" s="287">
        <f>'[1]Projects List'!U116</f>
        <v>2</v>
      </c>
      <c r="V116" s="287">
        <f>'[1]Projects List'!V116</f>
        <v>10</v>
      </c>
      <c r="W116" s="287">
        <f>'[1]Projects List'!W116</f>
        <v>0</v>
      </c>
      <c r="X116" s="286">
        <f>'[1]Projects List'!X116</f>
        <v>0</v>
      </c>
      <c r="Y116" s="181">
        <f>'[1]Projects List'!Y116</f>
        <v>0</v>
      </c>
      <c r="Z116" s="287">
        <f>'[1]Projects List'!Z116</f>
        <v>0</v>
      </c>
      <c r="AA116" s="287">
        <f>'[1]Projects List'!AA116</f>
        <v>2</v>
      </c>
      <c r="AB116" s="287">
        <f>'[1]Projects List'!AB116</f>
        <v>10</v>
      </c>
      <c r="AC116" s="286">
        <f>'[1]Projects List'!AC116</f>
        <v>0</v>
      </c>
      <c r="AD116" s="286">
        <f>'[1]Projects List'!AD116</f>
        <v>0</v>
      </c>
      <c r="AE116" s="286">
        <f>'[1]Projects List'!AE116</f>
        <v>0</v>
      </c>
      <c r="AF116" s="288">
        <f>'[1]Projects List'!AF116</f>
        <v>0</v>
      </c>
    </row>
    <row r="117" spans="1:32" x14ac:dyDescent="0.2">
      <c r="A117">
        <f>'[1]Projects List'!A117</f>
        <v>0</v>
      </c>
      <c r="B117">
        <f>'[1]Projects List'!B117</f>
        <v>0</v>
      </c>
      <c r="C117" s="278">
        <f>'[1]Projects List'!C117</f>
        <v>0</v>
      </c>
      <c r="D117" s="285">
        <f>'[1]Projects List'!D117</f>
        <v>0</v>
      </c>
      <c r="E117" s="278">
        <f>'[1]Projects List'!E117</f>
        <v>0</v>
      </c>
      <c r="F117" s="284">
        <f>'[1]Projects List'!F117</f>
        <v>0</v>
      </c>
      <c r="G117" s="284">
        <f>'[1]Projects List'!G117</f>
        <v>0</v>
      </c>
      <c r="H117" s="176">
        <f>'[1]Projects List'!H117</f>
        <v>0</v>
      </c>
      <c r="I117" s="285">
        <f>'[1]Projects List'!I117</f>
        <v>0</v>
      </c>
      <c r="J117" s="285">
        <f>'[1]Projects List'!J117</f>
        <v>0</v>
      </c>
      <c r="K117" s="337">
        <f>'[1]Projects List'!K117</f>
        <v>0</v>
      </c>
      <c r="L117" s="286">
        <f>'[1]Projects List'!L117</f>
        <v>0</v>
      </c>
      <c r="M117" s="285">
        <f>'[1]Projects List'!M117</f>
        <v>0</v>
      </c>
      <c r="N117" s="287">
        <f>'[1]Projects List'!N117</f>
        <v>0</v>
      </c>
      <c r="O117" s="287">
        <f>'[1]Projects List'!O117</f>
        <v>0</v>
      </c>
      <c r="P117" s="287">
        <f>'[1]Projects List'!P117</f>
        <v>0</v>
      </c>
      <c r="Q117" s="287">
        <f>'[1]Projects List'!Q117</f>
        <v>0</v>
      </c>
      <c r="R117" s="286">
        <f>'[1]Projects List'!R117</f>
        <v>0</v>
      </c>
      <c r="S117" s="181">
        <f>'[1]Projects List'!S117</f>
        <v>0</v>
      </c>
      <c r="T117" s="287">
        <f>'[1]Projects List'!T117</f>
        <v>0</v>
      </c>
      <c r="U117" s="287">
        <f>'[1]Projects List'!U117</f>
        <v>2</v>
      </c>
      <c r="V117" s="287">
        <f>'[1]Projects List'!V117</f>
        <v>10</v>
      </c>
      <c r="W117" s="287">
        <f>'[1]Projects List'!W117</f>
        <v>0</v>
      </c>
      <c r="X117" s="286">
        <f>'[1]Projects List'!X117</f>
        <v>0</v>
      </c>
      <c r="Y117" s="181">
        <f>'[1]Projects List'!Y117</f>
        <v>0</v>
      </c>
      <c r="Z117" s="287">
        <f>'[1]Projects List'!Z117</f>
        <v>0</v>
      </c>
      <c r="AA117" s="287">
        <f>'[1]Projects List'!AA117</f>
        <v>2</v>
      </c>
      <c r="AB117" s="287">
        <f>'[1]Projects List'!AB117</f>
        <v>10</v>
      </c>
      <c r="AC117" s="286">
        <f>'[1]Projects List'!AC117</f>
        <v>0</v>
      </c>
      <c r="AD117" s="286">
        <f>'[1]Projects List'!AD117</f>
        <v>0</v>
      </c>
      <c r="AE117" s="286">
        <f>'[1]Projects List'!AE117</f>
        <v>0</v>
      </c>
      <c r="AF117" s="288">
        <f>'[1]Projects List'!AF117</f>
        <v>0</v>
      </c>
    </row>
    <row r="118" spans="1:32" x14ac:dyDescent="0.2">
      <c r="A118">
        <f>'[1]Projects List'!A118</f>
        <v>0</v>
      </c>
      <c r="B118">
        <f>'[1]Projects List'!B118</f>
        <v>0</v>
      </c>
      <c r="C118" s="278">
        <f>'[1]Projects List'!C118</f>
        <v>0</v>
      </c>
      <c r="D118" s="285">
        <f>'[1]Projects List'!D118</f>
        <v>0</v>
      </c>
      <c r="E118" s="278">
        <f>'[1]Projects List'!E118</f>
        <v>0</v>
      </c>
      <c r="F118" s="284">
        <f>'[1]Projects List'!F118</f>
        <v>0</v>
      </c>
      <c r="G118" s="284">
        <f>'[1]Projects List'!G118</f>
        <v>0</v>
      </c>
      <c r="H118" s="176">
        <f>'[1]Projects List'!H118</f>
        <v>0</v>
      </c>
      <c r="I118" s="285">
        <f>'[1]Projects List'!I118</f>
        <v>0</v>
      </c>
      <c r="J118" s="285">
        <f>'[1]Projects List'!J118</f>
        <v>0</v>
      </c>
      <c r="K118" s="337">
        <f>'[1]Projects List'!K118</f>
        <v>0</v>
      </c>
      <c r="L118" s="286">
        <f>'[1]Projects List'!L118</f>
        <v>0</v>
      </c>
      <c r="M118" s="285">
        <f>'[1]Projects List'!M118</f>
        <v>0</v>
      </c>
      <c r="N118" s="287">
        <f>'[1]Projects List'!N118</f>
        <v>0</v>
      </c>
      <c r="O118" s="287">
        <f>'[1]Projects List'!O118</f>
        <v>0</v>
      </c>
      <c r="P118" s="287">
        <f>'[1]Projects List'!P118</f>
        <v>0</v>
      </c>
      <c r="Q118" s="287">
        <f>'[1]Projects List'!Q118</f>
        <v>0</v>
      </c>
      <c r="R118" s="286">
        <f>'[1]Projects List'!R118</f>
        <v>0</v>
      </c>
      <c r="S118" s="181">
        <f>'[1]Projects List'!S118</f>
        <v>0</v>
      </c>
      <c r="T118" s="287">
        <f>'[1]Projects List'!T118</f>
        <v>0</v>
      </c>
      <c r="U118" s="287">
        <f>'[1]Projects List'!U118</f>
        <v>2</v>
      </c>
      <c r="V118" s="287">
        <f>'[1]Projects List'!V118</f>
        <v>10</v>
      </c>
      <c r="W118" s="287">
        <f>'[1]Projects List'!W118</f>
        <v>0</v>
      </c>
      <c r="X118" s="286">
        <f>'[1]Projects List'!X118</f>
        <v>0</v>
      </c>
      <c r="Y118" s="181">
        <f>'[1]Projects List'!Y118</f>
        <v>0</v>
      </c>
      <c r="Z118" s="287">
        <f>'[1]Projects List'!Z118</f>
        <v>0</v>
      </c>
      <c r="AA118" s="287">
        <f>'[1]Projects List'!AA118</f>
        <v>2</v>
      </c>
      <c r="AB118" s="287">
        <f>'[1]Projects List'!AB118</f>
        <v>10</v>
      </c>
      <c r="AC118" s="286">
        <f>'[1]Projects List'!AC118</f>
        <v>0</v>
      </c>
      <c r="AD118" s="286">
        <f>'[1]Projects List'!AD118</f>
        <v>0</v>
      </c>
      <c r="AE118" s="286">
        <f>'[1]Projects List'!AE118</f>
        <v>0</v>
      </c>
      <c r="AF118" s="288">
        <f>'[1]Projects List'!AF118</f>
        <v>0</v>
      </c>
    </row>
    <row r="119" spans="1:32" x14ac:dyDescent="0.2">
      <c r="A119">
        <f>'[1]Projects List'!A119</f>
        <v>0</v>
      </c>
      <c r="B119">
        <f>'[1]Projects List'!B119</f>
        <v>0</v>
      </c>
      <c r="C119" s="278">
        <f>'[1]Projects List'!C119</f>
        <v>0</v>
      </c>
      <c r="D119" s="285">
        <f>'[1]Projects List'!D119</f>
        <v>0</v>
      </c>
      <c r="E119" s="278">
        <f>'[1]Projects List'!E119</f>
        <v>0</v>
      </c>
      <c r="F119" s="284">
        <f>'[1]Projects List'!F119</f>
        <v>0</v>
      </c>
      <c r="G119" s="284">
        <f>'[1]Projects List'!G119</f>
        <v>0</v>
      </c>
      <c r="H119" s="176">
        <f>'[1]Projects List'!H119</f>
        <v>0</v>
      </c>
      <c r="I119" s="285">
        <f>'[1]Projects List'!I119</f>
        <v>0</v>
      </c>
      <c r="J119" s="285">
        <f>'[1]Projects List'!J119</f>
        <v>0</v>
      </c>
      <c r="K119" s="337">
        <f>'[1]Projects List'!K119</f>
        <v>0</v>
      </c>
      <c r="L119" s="286">
        <f>'[1]Projects List'!L119</f>
        <v>0</v>
      </c>
      <c r="M119" s="285">
        <f>'[1]Projects List'!M119</f>
        <v>0</v>
      </c>
      <c r="N119" s="287">
        <f>'[1]Projects List'!N119</f>
        <v>0</v>
      </c>
      <c r="O119" s="287">
        <f>'[1]Projects List'!O119</f>
        <v>0</v>
      </c>
      <c r="P119" s="287">
        <f>'[1]Projects List'!P119</f>
        <v>0</v>
      </c>
      <c r="Q119" s="287">
        <f>'[1]Projects List'!Q119</f>
        <v>0</v>
      </c>
      <c r="R119" s="286">
        <f>'[1]Projects List'!R119</f>
        <v>0</v>
      </c>
      <c r="S119" s="181">
        <f>'[1]Projects List'!S119</f>
        <v>0</v>
      </c>
      <c r="T119" s="287">
        <f>'[1]Projects List'!T119</f>
        <v>0</v>
      </c>
      <c r="U119" s="287">
        <f>'[1]Projects List'!U119</f>
        <v>2</v>
      </c>
      <c r="V119" s="287">
        <f>'[1]Projects List'!V119</f>
        <v>10</v>
      </c>
      <c r="W119" s="287">
        <f>'[1]Projects List'!W119</f>
        <v>0</v>
      </c>
      <c r="X119" s="286">
        <f>'[1]Projects List'!X119</f>
        <v>0</v>
      </c>
      <c r="Y119" s="181">
        <f>'[1]Projects List'!Y119</f>
        <v>0</v>
      </c>
      <c r="Z119" s="287">
        <f>'[1]Projects List'!Z119</f>
        <v>0</v>
      </c>
      <c r="AA119" s="287">
        <f>'[1]Projects List'!AA119</f>
        <v>2</v>
      </c>
      <c r="AB119" s="287">
        <f>'[1]Projects List'!AB119</f>
        <v>10</v>
      </c>
      <c r="AC119" s="286">
        <f>'[1]Projects List'!AC119</f>
        <v>0</v>
      </c>
      <c r="AD119" s="286">
        <f>'[1]Projects List'!AD119</f>
        <v>0</v>
      </c>
      <c r="AE119" s="286">
        <f>'[1]Projects List'!AE119</f>
        <v>0</v>
      </c>
      <c r="AF119" s="288">
        <f>'[1]Projects List'!AF119</f>
        <v>0</v>
      </c>
    </row>
    <row r="120" spans="1:32" x14ac:dyDescent="0.2">
      <c r="A120">
        <f>'[1]Projects List'!A120</f>
        <v>0</v>
      </c>
      <c r="B120">
        <f>'[1]Projects List'!B120</f>
        <v>0</v>
      </c>
      <c r="C120" s="278">
        <f>'[1]Projects List'!C120</f>
        <v>0</v>
      </c>
      <c r="D120" s="285">
        <f>'[1]Projects List'!D120</f>
        <v>0</v>
      </c>
      <c r="E120" s="278">
        <f>'[1]Projects List'!E120</f>
        <v>0</v>
      </c>
      <c r="F120" s="284">
        <f>'[1]Projects List'!F120</f>
        <v>0</v>
      </c>
      <c r="G120" s="284">
        <f>'[1]Projects List'!G120</f>
        <v>0</v>
      </c>
      <c r="H120" s="176">
        <f>'[1]Projects List'!H120</f>
        <v>0</v>
      </c>
      <c r="I120" s="285">
        <f>'[1]Projects List'!I120</f>
        <v>0</v>
      </c>
      <c r="J120" s="285">
        <f>'[1]Projects List'!J120</f>
        <v>0</v>
      </c>
      <c r="K120" s="337">
        <f>'[1]Projects List'!K120</f>
        <v>0</v>
      </c>
      <c r="L120" s="286">
        <f>'[1]Projects List'!L120</f>
        <v>0</v>
      </c>
      <c r="M120" s="285">
        <f>'[1]Projects List'!M120</f>
        <v>0</v>
      </c>
      <c r="N120" s="287">
        <f>'[1]Projects List'!N120</f>
        <v>0</v>
      </c>
      <c r="O120" s="287">
        <f>'[1]Projects List'!O120</f>
        <v>0</v>
      </c>
      <c r="P120" s="287">
        <f>'[1]Projects List'!P120</f>
        <v>0</v>
      </c>
      <c r="Q120" s="287">
        <f>'[1]Projects List'!Q120</f>
        <v>0</v>
      </c>
      <c r="R120" s="286">
        <f>'[1]Projects List'!R120</f>
        <v>0</v>
      </c>
      <c r="S120" s="181">
        <f>'[1]Projects List'!S120</f>
        <v>0</v>
      </c>
      <c r="T120" s="287">
        <f>'[1]Projects List'!T120</f>
        <v>0</v>
      </c>
      <c r="U120" s="287">
        <f>'[1]Projects List'!U120</f>
        <v>2</v>
      </c>
      <c r="V120" s="287">
        <f>'[1]Projects List'!V120</f>
        <v>10</v>
      </c>
      <c r="W120" s="287">
        <f>'[1]Projects List'!W120</f>
        <v>0</v>
      </c>
      <c r="X120" s="286">
        <f>'[1]Projects List'!X120</f>
        <v>0</v>
      </c>
      <c r="Y120" s="181">
        <f>'[1]Projects List'!Y120</f>
        <v>0</v>
      </c>
      <c r="Z120" s="287">
        <f>'[1]Projects List'!Z120</f>
        <v>0</v>
      </c>
      <c r="AA120" s="287">
        <f>'[1]Projects List'!AA120</f>
        <v>2</v>
      </c>
      <c r="AB120" s="287">
        <f>'[1]Projects List'!AB120</f>
        <v>10</v>
      </c>
      <c r="AC120" s="286">
        <f>'[1]Projects List'!AC120</f>
        <v>0</v>
      </c>
      <c r="AD120" s="286">
        <f>'[1]Projects List'!AD120</f>
        <v>0</v>
      </c>
      <c r="AE120" s="286">
        <f>'[1]Projects List'!AE120</f>
        <v>0</v>
      </c>
      <c r="AF120" s="288">
        <f>'[1]Projects List'!AF120</f>
        <v>0</v>
      </c>
    </row>
    <row r="121" spans="1:32" x14ac:dyDescent="0.2">
      <c r="A121">
        <f>'[1]Projects List'!A121</f>
        <v>0</v>
      </c>
      <c r="B121">
        <f>'[1]Projects List'!B121</f>
        <v>0</v>
      </c>
      <c r="C121" s="278">
        <f>'[1]Projects List'!C121</f>
        <v>0</v>
      </c>
      <c r="D121" s="285">
        <f>'[1]Projects List'!D121</f>
        <v>0</v>
      </c>
      <c r="E121" s="278">
        <f>'[1]Projects List'!E121</f>
        <v>0</v>
      </c>
      <c r="F121" s="284">
        <f>'[1]Projects List'!F121</f>
        <v>0</v>
      </c>
      <c r="G121" s="284">
        <f>'[1]Projects List'!G121</f>
        <v>0</v>
      </c>
      <c r="H121" s="176">
        <f>'[1]Projects List'!H121</f>
        <v>0</v>
      </c>
      <c r="I121" s="285">
        <f>'[1]Projects List'!I121</f>
        <v>0</v>
      </c>
      <c r="J121" s="285">
        <f>'[1]Projects List'!J121</f>
        <v>0</v>
      </c>
      <c r="K121" s="337">
        <f>'[1]Projects List'!K121</f>
        <v>0</v>
      </c>
      <c r="L121" s="286">
        <f>'[1]Projects List'!L121</f>
        <v>0</v>
      </c>
      <c r="M121" s="285">
        <f>'[1]Projects List'!M121</f>
        <v>0</v>
      </c>
      <c r="N121" s="287">
        <f>'[1]Projects List'!N121</f>
        <v>0</v>
      </c>
      <c r="O121" s="287">
        <f>'[1]Projects List'!O121</f>
        <v>0</v>
      </c>
      <c r="P121" s="287">
        <f>'[1]Projects List'!P121</f>
        <v>0</v>
      </c>
      <c r="Q121" s="287">
        <f>'[1]Projects List'!Q121</f>
        <v>0</v>
      </c>
      <c r="R121" s="286">
        <f>'[1]Projects List'!R121</f>
        <v>0</v>
      </c>
      <c r="S121" s="181">
        <f>'[1]Projects List'!S121</f>
        <v>0</v>
      </c>
      <c r="T121" s="287">
        <f>'[1]Projects List'!T121</f>
        <v>0</v>
      </c>
      <c r="U121" s="287">
        <f>'[1]Projects List'!U121</f>
        <v>2</v>
      </c>
      <c r="V121" s="287">
        <f>'[1]Projects List'!V121</f>
        <v>10</v>
      </c>
      <c r="W121" s="287">
        <f>'[1]Projects List'!W121</f>
        <v>0</v>
      </c>
      <c r="X121" s="286">
        <f>'[1]Projects List'!X121</f>
        <v>0</v>
      </c>
      <c r="Y121" s="181">
        <f>'[1]Projects List'!Y121</f>
        <v>0</v>
      </c>
      <c r="Z121" s="287">
        <f>'[1]Projects List'!Z121</f>
        <v>0</v>
      </c>
      <c r="AA121" s="287">
        <f>'[1]Projects List'!AA121</f>
        <v>2</v>
      </c>
      <c r="AB121" s="287">
        <f>'[1]Projects List'!AB121</f>
        <v>10</v>
      </c>
      <c r="AC121" s="286">
        <f>'[1]Projects List'!AC121</f>
        <v>0</v>
      </c>
      <c r="AD121" s="286">
        <f>'[1]Projects List'!AD121</f>
        <v>0</v>
      </c>
      <c r="AE121" s="286">
        <f>'[1]Projects List'!AE121</f>
        <v>0</v>
      </c>
      <c r="AF121" s="288">
        <f>'[1]Projects List'!AF121</f>
        <v>0</v>
      </c>
    </row>
    <row r="122" spans="1:32" x14ac:dyDescent="0.2">
      <c r="A122">
        <f>'[1]Projects List'!A122</f>
        <v>0</v>
      </c>
      <c r="B122">
        <f>'[1]Projects List'!B122</f>
        <v>0</v>
      </c>
      <c r="C122" s="278">
        <f>'[1]Projects List'!C122</f>
        <v>0</v>
      </c>
      <c r="D122" s="285">
        <f>'[1]Projects List'!D122</f>
        <v>0</v>
      </c>
      <c r="E122" s="278">
        <f>'[1]Projects List'!E122</f>
        <v>0</v>
      </c>
      <c r="F122" s="284">
        <f>'[1]Projects List'!F122</f>
        <v>0</v>
      </c>
      <c r="G122" s="284">
        <f>'[1]Projects List'!G122</f>
        <v>0</v>
      </c>
      <c r="H122" s="176">
        <f>'[1]Projects List'!H122</f>
        <v>0</v>
      </c>
      <c r="I122" s="285">
        <f>'[1]Projects List'!I122</f>
        <v>0</v>
      </c>
      <c r="J122" s="285">
        <f>'[1]Projects List'!J122</f>
        <v>0</v>
      </c>
      <c r="K122" s="337">
        <f>'[1]Projects List'!K122</f>
        <v>0</v>
      </c>
      <c r="L122" s="286">
        <f>'[1]Projects List'!L122</f>
        <v>0</v>
      </c>
      <c r="M122" s="285">
        <f>'[1]Projects List'!M122</f>
        <v>0</v>
      </c>
      <c r="N122" s="287">
        <f>'[1]Projects List'!N122</f>
        <v>0</v>
      </c>
      <c r="O122" s="287">
        <f>'[1]Projects List'!O122</f>
        <v>0</v>
      </c>
      <c r="P122" s="287">
        <f>'[1]Projects List'!P122</f>
        <v>0</v>
      </c>
      <c r="Q122" s="287">
        <f>'[1]Projects List'!Q122</f>
        <v>0</v>
      </c>
      <c r="R122" s="286">
        <f>'[1]Projects List'!R122</f>
        <v>0</v>
      </c>
      <c r="S122" s="181">
        <f>'[1]Projects List'!S122</f>
        <v>0</v>
      </c>
      <c r="T122" s="287">
        <f>'[1]Projects List'!T122</f>
        <v>0</v>
      </c>
      <c r="U122" s="287">
        <f>'[1]Projects List'!U122</f>
        <v>2</v>
      </c>
      <c r="V122" s="287">
        <f>'[1]Projects List'!V122</f>
        <v>10</v>
      </c>
      <c r="W122" s="287">
        <f>'[1]Projects List'!W122</f>
        <v>0</v>
      </c>
      <c r="X122" s="286">
        <f>'[1]Projects List'!X122</f>
        <v>0</v>
      </c>
      <c r="Y122" s="181">
        <f>'[1]Projects List'!Y122</f>
        <v>0</v>
      </c>
      <c r="Z122" s="287">
        <f>'[1]Projects List'!Z122</f>
        <v>0</v>
      </c>
      <c r="AA122" s="287">
        <f>'[1]Projects List'!AA122</f>
        <v>2</v>
      </c>
      <c r="AB122" s="287">
        <f>'[1]Projects List'!AB122</f>
        <v>10</v>
      </c>
      <c r="AC122" s="286">
        <f>'[1]Projects List'!AC122</f>
        <v>0</v>
      </c>
      <c r="AD122" s="286">
        <f>'[1]Projects List'!AD122</f>
        <v>0</v>
      </c>
      <c r="AE122" s="286">
        <f>'[1]Projects List'!AE122</f>
        <v>0</v>
      </c>
      <c r="AF122" s="288">
        <f>'[1]Projects List'!AF122</f>
        <v>0</v>
      </c>
    </row>
    <row r="123" spans="1:32" x14ac:dyDescent="0.2">
      <c r="A123">
        <f>'[1]Projects List'!A123</f>
        <v>0</v>
      </c>
      <c r="B123">
        <f>'[1]Projects List'!B123</f>
        <v>0</v>
      </c>
      <c r="C123" s="278">
        <f>'[1]Projects List'!C123</f>
        <v>0</v>
      </c>
      <c r="D123" s="285">
        <f>'[1]Projects List'!D123</f>
        <v>0</v>
      </c>
      <c r="E123" s="278">
        <f>'[1]Projects List'!E123</f>
        <v>0</v>
      </c>
      <c r="F123" s="284">
        <f>'[1]Projects List'!F123</f>
        <v>0</v>
      </c>
      <c r="G123" s="284">
        <f>'[1]Projects List'!G123</f>
        <v>0</v>
      </c>
      <c r="H123" s="176">
        <f>'[1]Projects List'!H123</f>
        <v>0</v>
      </c>
      <c r="I123" s="285">
        <f>'[1]Projects List'!I123</f>
        <v>0</v>
      </c>
      <c r="J123" s="285">
        <f>'[1]Projects List'!J123</f>
        <v>0</v>
      </c>
      <c r="K123" s="337">
        <f>'[1]Projects List'!K123</f>
        <v>0</v>
      </c>
      <c r="L123" s="286">
        <f>'[1]Projects List'!L123</f>
        <v>0</v>
      </c>
      <c r="M123" s="285">
        <f>'[1]Projects List'!M123</f>
        <v>0</v>
      </c>
      <c r="N123" s="287">
        <f>'[1]Projects List'!N123</f>
        <v>0</v>
      </c>
      <c r="O123" s="287">
        <f>'[1]Projects List'!O123</f>
        <v>0</v>
      </c>
      <c r="P123" s="287">
        <f>'[1]Projects List'!P123</f>
        <v>0</v>
      </c>
      <c r="Q123" s="287">
        <f>'[1]Projects List'!Q123</f>
        <v>0</v>
      </c>
      <c r="R123" s="286">
        <f>'[1]Projects List'!R123</f>
        <v>0</v>
      </c>
      <c r="S123" s="181">
        <f>'[1]Projects List'!S123</f>
        <v>0</v>
      </c>
      <c r="T123" s="287">
        <f>'[1]Projects List'!T123</f>
        <v>0</v>
      </c>
      <c r="U123" s="287">
        <f>'[1]Projects List'!U123</f>
        <v>2</v>
      </c>
      <c r="V123" s="287">
        <f>'[1]Projects List'!V123</f>
        <v>10</v>
      </c>
      <c r="W123" s="287">
        <f>'[1]Projects List'!W123</f>
        <v>0</v>
      </c>
      <c r="X123" s="286">
        <f>'[1]Projects List'!X123</f>
        <v>0</v>
      </c>
      <c r="Y123" s="181">
        <f>'[1]Projects List'!Y123</f>
        <v>0</v>
      </c>
      <c r="Z123" s="287">
        <f>'[1]Projects List'!Z123</f>
        <v>0</v>
      </c>
      <c r="AA123" s="287">
        <f>'[1]Projects List'!AA123</f>
        <v>2</v>
      </c>
      <c r="AB123" s="287">
        <f>'[1]Projects List'!AB123</f>
        <v>10</v>
      </c>
      <c r="AC123" s="286">
        <f>'[1]Projects List'!AC123</f>
        <v>0</v>
      </c>
      <c r="AD123" s="286">
        <f>'[1]Projects List'!AD123</f>
        <v>0</v>
      </c>
      <c r="AE123" s="286">
        <f>'[1]Projects List'!AE123</f>
        <v>0</v>
      </c>
      <c r="AF123" s="288">
        <f>'[1]Projects List'!AF123</f>
        <v>0</v>
      </c>
    </row>
    <row r="124" spans="1:32" x14ac:dyDescent="0.2">
      <c r="A124">
        <f>'[1]Projects List'!A124</f>
        <v>0</v>
      </c>
      <c r="B124">
        <f>'[1]Projects List'!B124</f>
        <v>0</v>
      </c>
      <c r="C124" s="278">
        <f>'[1]Projects List'!C124</f>
        <v>0</v>
      </c>
      <c r="D124" s="285">
        <f>'[1]Projects List'!D124</f>
        <v>0</v>
      </c>
      <c r="E124" s="278">
        <f>'[1]Projects List'!E124</f>
        <v>0</v>
      </c>
      <c r="F124" s="284">
        <f>'[1]Projects List'!F124</f>
        <v>0</v>
      </c>
      <c r="G124" s="284">
        <f>'[1]Projects List'!G124</f>
        <v>0</v>
      </c>
      <c r="H124" s="176">
        <f>'[1]Projects List'!H124</f>
        <v>0</v>
      </c>
      <c r="I124" s="285">
        <f>'[1]Projects List'!I124</f>
        <v>0</v>
      </c>
      <c r="J124" s="285">
        <f>'[1]Projects List'!J124</f>
        <v>0</v>
      </c>
      <c r="K124" s="337">
        <f>'[1]Projects List'!K124</f>
        <v>0</v>
      </c>
      <c r="L124" s="286">
        <f>'[1]Projects List'!L124</f>
        <v>0</v>
      </c>
      <c r="M124" s="285">
        <f>'[1]Projects List'!M124</f>
        <v>0</v>
      </c>
      <c r="N124" s="287">
        <f>'[1]Projects List'!N124</f>
        <v>0</v>
      </c>
      <c r="O124" s="287">
        <f>'[1]Projects List'!O124</f>
        <v>0</v>
      </c>
      <c r="P124" s="287">
        <f>'[1]Projects List'!P124</f>
        <v>0</v>
      </c>
      <c r="Q124" s="287">
        <f>'[1]Projects List'!Q124</f>
        <v>0</v>
      </c>
      <c r="R124" s="286">
        <f>'[1]Projects List'!R124</f>
        <v>0</v>
      </c>
      <c r="S124" s="181">
        <f>'[1]Projects List'!S124</f>
        <v>0</v>
      </c>
      <c r="T124" s="287">
        <f>'[1]Projects List'!T124</f>
        <v>0</v>
      </c>
      <c r="U124" s="287">
        <f>'[1]Projects List'!U124</f>
        <v>2</v>
      </c>
      <c r="V124" s="287">
        <f>'[1]Projects List'!V124</f>
        <v>10</v>
      </c>
      <c r="W124" s="287">
        <f>'[1]Projects List'!W124</f>
        <v>0</v>
      </c>
      <c r="X124" s="286">
        <f>'[1]Projects List'!X124</f>
        <v>0</v>
      </c>
      <c r="Y124" s="181">
        <f>'[1]Projects List'!Y124</f>
        <v>0</v>
      </c>
      <c r="Z124" s="287">
        <f>'[1]Projects List'!Z124</f>
        <v>0</v>
      </c>
      <c r="AA124" s="287">
        <f>'[1]Projects List'!AA124</f>
        <v>2</v>
      </c>
      <c r="AB124" s="287">
        <f>'[1]Projects List'!AB124</f>
        <v>10</v>
      </c>
      <c r="AC124" s="286">
        <f>'[1]Projects List'!AC124</f>
        <v>0</v>
      </c>
      <c r="AD124" s="286">
        <f>'[1]Projects List'!AD124</f>
        <v>0</v>
      </c>
      <c r="AE124" s="286">
        <f>'[1]Projects List'!AE124</f>
        <v>0</v>
      </c>
      <c r="AF124" s="288">
        <f>'[1]Projects List'!AF124</f>
        <v>0</v>
      </c>
    </row>
    <row r="125" spans="1:32" x14ac:dyDescent="0.2">
      <c r="A125">
        <f>'[1]Projects List'!A125</f>
        <v>0</v>
      </c>
      <c r="B125">
        <f>'[1]Projects List'!B125</f>
        <v>0</v>
      </c>
      <c r="C125" s="278">
        <f>'[1]Projects List'!C125</f>
        <v>0</v>
      </c>
      <c r="D125" s="285">
        <f>'[1]Projects List'!D125</f>
        <v>0</v>
      </c>
      <c r="E125" s="278">
        <f>'[1]Projects List'!E125</f>
        <v>0</v>
      </c>
      <c r="F125" s="284">
        <f>'[1]Projects List'!F125</f>
        <v>0</v>
      </c>
      <c r="G125" s="284">
        <f>'[1]Projects List'!G125</f>
        <v>0</v>
      </c>
      <c r="H125" s="176">
        <f>'[1]Projects List'!H125</f>
        <v>0</v>
      </c>
      <c r="I125" s="285">
        <f>'[1]Projects List'!I125</f>
        <v>0</v>
      </c>
      <c r="J125" s="285">
        <f>'[1]Projects List'!J125</f>
        <v>0</v>
      </c>
      <c r="K125" s="337">
        <f>'[1]Projects List'!K125</f>
        <v>0</v>
      </c>
      <c r="L125" s="286">
        <f>'[1]Projects List'!L125</f>
        <v>0</v>
      </c>
      <c r="M125" s="285">
        <f>'[1]Projects List'!M125</f>
        <v>0</v>
      </c>
      <c r="N125" s="287">
        <f>'[1]Projects List'!N125</f>
        <v>0</v>
      </c>
      <c r="O125" s="287">
        <f>'[1]Projects List'!O125</f>
        <v>0</v>
      </c>
      <c r="P125" s="287">
        <f>'[1]Projects List'!P125</f>
        <v>0</v>
      </c>
      <c r="Q125" s="287">
        <f>'[1]Projects List'!Q125</f>
        <v>0</v>
      </c>
      <c r="R125" s="286">
        <f>'[1]Projects List'!R125</f>
        <v>0</v>
      </c>
      <c r="S125" s="181">
        <f>'[1]Projects List'!S125</f>
        <v>0</v>
      </c>
      <c r="T125" s="287">
        <f>'[1]Projects List'!T125</f>
        <v>0</v>
      </c>
      <c r="U125" s="287">
        <f>'[1]Projects List'!U125</f>
        <v>2</v>
      </c>
      <c r="V125" s="287">
        <f>'[1]Projects List'!V125</f>
        <v>10</v>
      </c>
      <c r="W125" s="287">
        <f>'[1]Projects List'!W125</f>
        <v>0</v>
      </c>
      <c r="X125" s="286">
        <f>'[1]Projects List'!X125</f>
        <v>0</v>
      </c>
      <c r="Y125" s="181">
        <f>'[1]Projects List'!Y125</f>
        <v>0</v>
      </c>
      <c r="Z125" s="287">
        <f>'[1]Projects List'!Z125</f>
        <v>0</v>
      </c>
      <c r="AA125" s="287">
        <f>'[1]Projects List'!AA125</f>
        <v>2</v>
      </c>
      <c r="AB125" s="287">
        <f>'[1]Projects List'!AB125</f>
        <v>10</v>
      </c>
      <c r="AC125" s="286">
        <f>'[1]Projects List'!AC125</f>
        <v>0</v>
      </c>
      <c r="AD125" s="286">
        <f>'[1]Projects List'!AD125</f>
        <v>0</v>
      </c>
      <c r="AE125" s="286">
        <f>'[1]Projects List'!AE125</f>
        <v>0</v>
      </c>
      <c r="AF125" s="288">
        <f>'[1]Projects List'!AF125</f>
        <v>0</v>
      </c>
    </row>
    <row r="126" spans="1:32" x14ac:dyDescent="0.2">
      <c r="A126">
        <f>'[1]Projects List'!A126</f>
        <v>0</v>
      </c>
      <c r="B126">
        <f>'[1]Projects List'!B126</f>
        <v>0</v>
      </c>
      <c r="C126" s="278">
        <f>'[1]Projects List'!C126</f>
        <v>0</v>
      </c>
      <c r="D126" s="285">
        <f>'[1]Projects List'!D126</f>
        <v>0</v>
      </c>
      <c r="E126" s="278">
        <f>'[1]Projects List'!E126</f>
        <v>0</v>
      </c>
      <c r="F126" s="284">
        <f>'[1]Projects List'!F126</f>
        <v>0</v>
      </c>
      <c r="G126" s="284">
        <f>'[1]Projects List'!G126</f>
        <v>0</v>
      </c>
      <c r="H126" s="176">
        <f>'[1]Projects List'!H126</f>
        <v>0</v>
      </c>
      <c r="I126" s="285">
        <f>'[1]Projects List'!I126</f>
        <v>0</v>
      </c>
      <c r="J126" s="285">
        <f>'[1]Projects List'!J126</f>
        <v>0</v>
      </c>
      <c r="K126" s="337">
        <f>'[1]Projects List'!K126</f>
        <v>0</v>
      </c>
      <c r="L126" s="286">
        <f>'[1]Projects List'!L126</f>
        <v>0</v>
      </c>
      <c r="M126" s="285">
        <f>'[1]Projects List'!M126</f>
        <v>0</v>
      </c>
      <c r="N126" s="287">
        <f>'[1]Projects List'!N126</f>
        <v>0</v>
      </c>
      <c r="O126" s="287">
        <f>'[1]Projects List'!O126</f>
        <v>0</v>
      </c>
      <c r="P126" s="287">
        <f>'[1]Projects List'!P126</f>
        <v>0</v>
      </c>
      <c r="Q126" s="287">
        <f>'[1]Projects List'!Q126</f>
        <v>0</v>
      </c>
      <c r="R126" s="286">
        <f>'[1]Projects List'!R126</f>
        <v>0</v>
      </c>
      <c r="S126" s="181">
        <f>'[1]Projects List'!S126</f>
        <v>0</v>
      </c>
      <c r="T126" s="287">
        <f>'[1]Projects List'!T126</f>
        <v>0</v>
      </c>
      <c r="U126" s="287">
        <f>'[1]Projects List'!U126</f>
        <v>2</v>
      </c>
      <c r="V126" s="287">
        <f>'[1]Projects List'!V126</f>
        <v>10</v>
      </c>
      <c r="W126" s="287">
        <f>'[1]Projects List'!W126</f>
        <v>0</v>
      </c>
      <c r="X126" s="286">
        <f>'[1]Projects List'!X126</f>
        <v>0</v>
      </c>
      <c r="Y126" s="181">
        <f>'[1]Projects List'!Y126</f>
        <v>0</v>
      </c>
      <c r="Z126" s="287">
        <f>'[1]Projects List'!Z126</f>
        <v>0</v>
      </c>
      <c r="AA126" s="287">
        <f>'[1]Projects List'!AA126</f>
        <v>2</v>
      </c>
      <c r="AB126" s="287">
        <f>'[1]Projects List'!AB126</f>
        <v>10</v>
      </c>
      <c r="AC126" s="286">
        <f>'[1]Projects List'!AC126</f>
        <v>0</v>
      </c>
      <c r="AD126" s="286">
        <f>'[1]Projects List'!AD126</f>
        <v>0</v>
      </c>
      <c r="AE126" s="286">
        <f>'[1]Projects List'!AE126</f>
        <v>0</v>
      </c>
      <c r="AF126" s="288">
        <f>'[1]Projects List'!AF126</f>
        <v>0</v>
      </c>
    </row>
    <row r="127" spans="1:32" x14ac:dyDescent="0.2">
      <c r="A127">
        <f>'[1]Projects List'!A127</f>
        <v>0</v>
      </c>
      <c r="B127">
        <f>'[1]Projects List'!B127</f>
        <v>0</v>
      </c>
      <c r="C127" s="278">
        <f>'[1]Projects List'!C127</f>
        <v>0</v>
      </c>
      <c r="D127" s="285">
        <f>'[1]Projects List'!D127</f>
        <v>0</v>
      </c>
      <c r="E127" s="278">
        <f>'[1]Projects List'!E127</f>
        <v>0</v>
      </c>
      <c r="F127" s="284">
        <f>'[1]Projects List'!F127</f>
        <v>0</v>
      </c>
      <c r="G127" s="284">
        <f>'[1]Projects List'!G127</f>
        <v>0</v>
      </c>
      <c r="H127" s="176">
        <f>'[1]Projects List'!H127</f>
        <v>0</v>
      </c>
      <c r="I127" s="285">
        <f>'[1]Projects List'!I127</f>
        <v>0</v>
      </c>
      <c r="J127" s="285">
        <f>'[1]Projects List'!J127</f>
        <v>0</v>
      </c>
      <c r="K127" s="337">
        <f>'[1]Projects List'!K127</f>
        <v>0</v>
      </c>
      <c r="L127" s="286">
        <f>'[1]Projects List'!L127</f>
        <v>0</v>
      </c>
      <c r="M127" s="285">
        <f>'[1]Projects List'!M127</f>
        <v>0</v>
      </c>
      <c r="N127" s="287">
        <f>'[1]Projects List'!N127</f>
        <v>0</v>
      </c>
      <c r="O127" s="287">
        <f>'[1]Projects List'!O127</f>
        <v>0</v>
      </c>
      <c r="P127" s="287">
        <f>'[1]Projects List'!P127</f>
        <v>0</v>
      </c>
      <c r="Q127" s="287">
        <f>'[1]Projects List'!Q127</f>
        <v>0</v>
      </c>
      <c r="R127" s="286">
        <f>'[1]Projects List'!R127</f>
        <v>0</v>
      </c>
      <c r="S127" s="181">
        <f>'[1]Projects List'!S127</f>
        <v>0</v>
      </c>
      <c r="T127" s="287">
        <f>'[1]Projects List'!T127</f>
        <v>0</v>
      </c>
      <c r="U127" s="287">
        <f>'[1]Projects List'!U127</f>
        <v>2</v>
      </c>
      <c r="V127" s="287">
        <f>'[1]Projects List'!V127</f>
        <v>10</v>
      </c>
      <c r="W127" s="287">
        <f>'[1]Projects List'!W127</f>
        <v>0</v>
      </c>
      <c r="X127" s="286">
        <f>'[1]Projects List'!X127</f>
        <v>0</v>
      </c>
      <c r="Y127" s="181">
        <f>'[1]Projects List'!Y127</f>
        <v>0</v>
      </c>
      <c r="Z127" s="287">
        <f>'[1]Projects List'!Z127</f>
        <v>0</v>
      </c>
      <c r="AA127" s="287">
        <f>'[1]Projects List'!AA127</f>
        <v>2</v>
      </c>
      <c r="AB127" s="287">
        <f>'[1]Projects List'!AB127</f>
        <v>10</v>
      </c>
      <c r="AC127" s="286">
        <f>'[1]Projects List'!AC127</f>
        <v>0</v>
      </c>
      <c r="AD127" s="286">
        <f>'[1]Projects List'!AD127</f>
        <v>0</v>
      </c>
      <c r="AE127" s="286">
        <f>'[1]Projects List'!AE127</f>
        <v>0</v>
      </c>
      <c r="AF127" s="288">
        <f>'[1]Projects List'!AF127</f>
        <v>0</v>
      </c>
    </row>
    <row r="128" spans="1:32" x14ac:dyDescent="0.2">
      <c r="A128">
        <f>'[1]Projects List'!A128</f>
        <v>0</v>
      </c>
      <c r="B128">
        <f>'[1]Projects List'!B128</f>
        <v>0</v>
      </c>
      <c r="C128" s="278">
        <f>'[1]Projects List'!C128</f>
        <v>0</v>
      </c>
      <c r="D128" s="285">
        <f>'[1]Projects List'!D128</f>
        <v>0</v>
      </c>
      <c r="E128" s="278">
        <f>'[1]Projects List'!E128</f>
        <v>0</v>
      </c>
      <c r="F128" s="284">
        <f>'[1]Projects List'!F128</f>
        <v>0</v>
      </c>
      <c r="G128" s="284">
        <f>'[1]Projects List'!G128</f>
        <v>0</v>
      </c>
      <c r="H128" s="176">
        <f>'[1]Projects List'!H128</f>
        <v>0</v>
      </c>
      <c r="I128" s="285">
        <f>'[1]Projects List'!I128</f>
        <v>0</v>
      </c>
      <c r="J128" s="285">
        <f>'[1]Projects List'!J128</f>
        <v>0</v>
      </c>
      <c r="K128" s="337">
        <f>'[1]Projects List'!K128</f>
        <v>0</v>
      </c>
      <c r="L128" s="286">
        <f>'[1]Projects List'!L128</f>
        <v>0</v>
      </c>
      <c r="M128" s="285">
        <f>'[1]Projects List'!M128</f>
        <v>0</v>
      </c>
      <c r="N128" s="287">
        <f>'[1]Projects List'!N128</f>
        <v>0</v>
      </c>
      <c r="O128" s="287">
        <f>'[1]Projects List'!O128</f>
        <v>0</v>
      </c>
      <c r="P128" s="287">
        <f>'[1]Projects List'!P128</f>
        <v>0</v>
      </c>
      <c r="Q128" s="287">
        <f>'[1]Projects List'!Q128</f>
        <v>0</v>
      </c>
      <c r="R128" s="286">
        <f>'[1]Projects List'!R128</f>
        <v>0</v>
      </c>
      <c r="S128" s="181">
        <f>'[1]Projects List'!S128</f>
        <v>0</v>
      </c>
      <c r="T128" s="287">
        <f>'[1]Projects List'!T128</f>
        <v>0</v>
      </c>
      <c r="U128" s="287">
        <f>'[1]Projects List'!U128</f>
        <v>2</v>
      </c>
      <c r="V128" s="287">
        <f>'[1]Projects List'!V128</f>
        <v>10</v>
      </c>
      <c r="W128" s="287">
        <f>'[1]Projects List'!W128</f>
        <v>0</v>
      </c>
      <c r="X128" s="286">
        <f>'[1]Projects List'!X128</f>
        <v>0</v>
      </c>
      <c r="Y128" s="181">
        <f>'[1]Projects List'!Y128</f>
        <v>0</v>
      </c>
      <c r="Z128" s="287">
        <f>'[1]Projects List'!Z128</f>
        <v>0</v>
      </c>
      <c r="AA128" s="287">
        <f>'[1]Projects List'!AA128</f>
        <v>2</v>
      </c>
      <c r="AB128" s="287">
        <f>'[1]Projects List'!AB128</f>
        <v>10</v>
      </c>
      <c r="AC128" s="286">
        <f>'[1]Projects List'!AC128</f>
        <v>0</v>
      </c>
      <c r="AD128" s="286">
        <f>'[1]Projects List'!AD128</f>
        <v>0</v>
      </c>
      <c r="AE128" s="286">
        <f>'[1]Projects List'!AE128</f>
        <v>0</v>
      </c>
      <c r="AF128" s="288">
        <f>'[1]Projects List'!AF128</f>
        <v>0</v>
      </c>
    </row>
    <row r="129" spans="1:32" x14ac:dyDescent="0.2">
      <c r="A129">
        <f>'[1]Projects List'!A129</f>
        <v>0</v>
      </c>
      <c r="B129">
        <f>'[1]Projects List'!B129</f>
        <v>0</v>
      </c>
      <c r="C129" s="278">
        <f>'[1]Projects List'!C129</f>
        <v>0</v>
      </c>
      <c r="D129" s="285">
        <f>'[1]Projects List'!D129</f>
        <v>0</v>
      </c>
      <c r="E129" s="278">
        <f>'[1]Projects List'!E129</f>
        <v>0</v>
      </c>
      <c r="F129" s="284">
        <f>'[1]Projects List'!F129</f>
        <v>0</v>
      </c>
      <c r="G129" s="284">
        <f>'[1]Projects List'!G129</f>
        <v>0</v>
      </c>
      <c r="H129" s="176">
        <f>'[1]Projects List'!H129</f>
        <v>0</v>
      </c>
      <c r="I129" s="285">
        <f>'[1]Projects List'!I129</f>
        <v>0</v>
      </c>
      <c r="J129" s="285">
        <f>'[1]Projects List'!J129</f>
        <v>0</v>
      </c>
      <c r="K129" s="337">
        <f>'[1]Projects List'!K129</f>
        <v>0</v>
      </c>
      <c r="L129" s="286">
        <f>'[1]Projects List'!L129</f>
        <v>0</v>
      </c>
      <c r="M129" s="285">
        <f>'[1]Projects List'!M129</f>
        <v>0</v>
      </c>
      <c r="N129" s="287">
        <f>'[1]Projects List'!N129</f>
        <v>0</v>
      </c>
      <c r="O129" s="287">
        <f>'[1]Projects List'!O129</f>
        <v>0</v>
      </c>
      <c r="P129" s="287">
        <f>'[1]Projects List'!P129</f>
        <v>0</v>
      </c>
      <c r="Q129" s="287">
        <f>'[1]Projects List'!Q129</f>
        <v>0</v>
      </c>
      <c r="R129" s="286">
        <f>'[1]Projects List'!R129</f>
        <v>0</v>
      </c>
      <c r="S129" s="181">
        <f>'[1]Projects List'!S129</f>
        <v>0</v>
      </c>
      <c r="T129" s="287">
        <f>'[1]Projects List'!T129</f>
        <v>0</v>
      </c>
      <c r="U129" s="287">
        <f>'[1]Projects List'!U129</f>
        <v>2</v>
      </c>
      <c r="V129" s="287">
        <f>'[1]Projects List'!V129</f>
        <v>10</v>
      </c>
      <c r="W129" s="287">
        <f>'[1]Projects List'!W129</f>
        <v>0</v>
      </c>
      <c r="X129" s="286">
        <f>'[1]Projects List'!X129</f>
        <v>0</v>
      </c>
      <c r="Y129" s="181">
        <f>'[1]Projects List'!Y129</f>
        <v>0</v>
      </c>
      <c r="Z129" s="287">
        <f>'[1]Projects List'!Z129</f>
        <v>0</v>
      </c>
      <c r="AA129" s="287">
        <f>'[1]Projects List'!AA129</f>
        <v>2</v>
      </c>
      <c r="AB129" s="287">
        <f>'[1]Projects List'!AB129</f>
        <v>10</v>
      </c>
      <c r="AC129" s="286">
        <f>'[1]Projects List'!AC129</f>
        <v>0</v>
      </c>
      <c r="AD129" s="286">
        <f>'[1]Projects List'!AD129</f>
        <v>0</v>
      </c>
      <c r="AE129" s="286">
        <f>'[1]Projects List'!AE129</f>
        <v>0</v>
      </c>
      <c r="AF129" s="288">
        <f>'[1]Projects List'!AF129</f>
        <v>0</v>
      </c>
    </row>
    <row r="130" spans="1:32" x14ac:dyDescent="0.2">
      <c r="A130">
        <f>'[1]Projects List'!A130</f>
        <v>0</v>
      </c>
      <c r="B130">
        <f>'[1]Projects List'!B130</f>
        <v>0</v>
      </c>
      <c r="C130" s="278">
        <f>'[1]Projects List'!C130</f>
        <v>0</v>
      </c>
      <c r="D130" s="285">
        <f>'[1]Projects List'!D130</f>
        <v>0</v>
      </c>
      <c r="E130" s="278">
        <f>'[1]Projects List'!E130</f>
        <v>0</v>
      </c>
      <c r="F130" s="284">
        <f>'[1]Projects List'!F130</f>
        <v>0</v>
      </c>
      <c r="G130" s="284">
        <f>'[1]Projects List'!G130</f>
        <v>0</v>
      </c>
      <c r="H130" s="176">
        <f>'[1]Projects List'!H130</f>
        <v>0</v>
      </c>
      <c r="I130" s="285">
        <f>'[1]Projects List'!I130</f>
        <v>0</v>
      </c>
      <c r="J130" s="285">
        <f>'[1]Projects List'!J130</f>
        <v>0</v>
      </c>
      <c r="K130" s="337">
        <f>'[1]Projects List'!K130</f>
        <v>0</v>
      </c>
      <c r="L130" s="286">
        <f>'[1]Projects List'!L130</f>
        <v>0</v>
      </c>
      <c r="M130" s="285">
        <f>'[1]Projects List'!M130</f>
        <v>0</v>
      </c>
      <c r="N130" s="287">
        <f>'[1]Projects List'!N130</f>
        <v>0</v>
      </c>
      <c r="O130" s="287">
        <f>'[1]Projects List'!O130</f>
        <v>0</v>
      </c>
      <c r="P130" s="287">
        <f>'[1]Projects List'!P130</f>
        <v>0</v>
      </c>
      <c r="Q130" s="287">
        <f>'[1]Projects List'!Q130</f>
        <v>0</v>
      </c>
      <c r="R130" s="286">
        <f>'[1]Projects List'!R130</f>
        <v>0</v>
      </c>
      <c r="S130" s="181">
        <f>'[1]Projects List'!S130</f>
        <v>0</v>
      </c>
      <c r="T130" s="287">
        <f>'[1]Projects List'!T130</f>
        <v>0</v>
      </c>
      <c r="U130" s="287">
        <f>'[1]Projects List'!U130</f>
        <v>2</v>
      </c>
      <c r="V130" s="287">
        <f>'[1]Projects List'!V130</f>
        <v>10</v>
      </c>
      <c r="W130" s="287">
        <f>'[1]Projects List'!W130</f>
        <v>0</v>
      </c>
      <c r="X130" s="286">
        <f>'[1]Projects List'!X130</f>
        <v>0</v>
      </c>
      <c r="Y130" s="181">
        <f>'[1]Projects List'!Y130</f>
        <v>0</v>
      </c>
      <c r="Z130" s="287">
        <f>'[1]Projects List'!Z130</f>
        <v>0</v>
      </c>
      <c r="AA130" s="287">
        <f>'[1]Projects List'!AA130</f>
        <v>2</v>
      </c>
      <c r="AB130" s="287">
        <f>'[1]Projects List'!AB130</f>
        <v>10</v>
      </c>
      <c r="AC130" s="286">
        <f>'[1]Projects List'!AC130</f>
        <v>0</v>
      </c>
      <c r="AD130" s="286">
        <f>'[1]Projects List'!AD130</f>
        <v>0</v>
      </c>
      <c r="AE130" s="286">
        <f>'[1]Projects List'!AE130</f>
        <v>0</v>
      </c>
      <c r="AF130" s="288">
        <f>'[1]Projects List'!AF130</f>
        <v>0</v>
      </c>
    </row>
    <row r="131" spans="1:32" x14ac:dyDescent="0.2">
      <c r="A131">
        <f>'[1]Projects List'!A131</f>
        <v>0</v>
      </c>
      <c r="B131">
        <f>'[1]Projects List'!B131</f>
        <v>0</v>
      </c>
      <c r="C131" s="278">
        <f>'[1]Projects List'!C131</f>
        <v>0</v>
      </c>
      <c r="D131" s="285">
        <f>'[1]Projects List'!D131</f>
        <v>0</v>
      </c>
      <c r="E131" s="278">
        <f>'[1]Projects List'!E131</f>
        <v>0</v>
      </c>
      <c r="F131" s="284">
        <f>'[1]Projects List'!F131</f>
        <v>0</v>
      </c>
      <c r="G131" s="284">
        <f>'[1]Projects List'!G131</f>
        <v>0</v>
      </c>
      <c r="H131" s="176">
        <f>'[1]Projects List'!H131</f>
        <v>0</v>
      </c>
      <c r="I131" s="285">
        <f>'[1]Projects List'!I131</f>
        <v>0</v>
      </c>
      <c r="J131" s="285">
        <f>'[1]Projects List'!J131</f>
        <v>0</v>
      </c>
      <c r="K131" s="337">
        <f>'[1]Projects List'!K131</f>
        <v>0</v>
      </c>
      <c r="L131" s="286">
        <f>'[1]Projects List'!L131</f>
        <v>0</v>
      </c>
      <c r="M131" s="285">
        <f>'[1]Projects List'!M131</f>
        <v>0</v>
      </c>
      <c r="N131" s="287">
        <f>'[1]Projects List'!N131</f>
        <v>0</v>
      </c>
      <c r="O131" s="287">
        <f>'[1]Projects List'!O131</f>
        <v>0</v>
      </c>
      <c r="P131" s="287">
        <f>'[1]Projects List'!P131</f>
        <v>0</v>
      </c>
      <c r="Q131" s="287">
        <f>'[1]Projects List'!Q131</f>
        <v>0</v>
      </c>
      <c r="R131" s="286">
        <f>'[1]Projects List'!R131</f>
        <v>0</v>
      </c>
      <c r="S131" s="181">
        <f>'[1]Projects List'!S131</f>
        <v>0</v>
      </c>
      <c r="T131" s="287">
        <f>'[1]Projects List'!T131</f>
        <v>0</v>
      </c>
      <c r="U131" s="287">
        <f>'[1]Projects List'!U131</f>
        <v>2</v>
      </c>
      <c r="V131" s="287">
        <f>'[1]Projects List'!V131</f>
        <v>10</v>
      </c>
      <c r="W131" s="287">
        <f>'[1]Projects List'!W131</f>
        <v>0</v>
      </c>
      <c r="X131" s="286">
        <f>'[1]Projects List'!X131</f>
        <v>0</v>
      </c>
      <c r="Y131" s="181">
        <f>'[1]Projects List'!Y131</f>
        <v>0</v>
      </c>
      <c r="Z131" s="287">
        <f>'[1]Projects List'!Z131</f>
        <v>0</v>
      </c>
      <c r="AA131" s="287">
        <f>'[1]Projects List'!AA131</f>
        <v>2</v>
      </c>
      <c r="AB131" s="287">
        <f>'[1]Projects List'!AB131</f>
        <v>10</v>
      </c>
      <c r="AC131" s="286">
        <f>'[1]Projects List'!AC131</f>
        <v>0</v>
      </c>
      <c r="AD131" s="286">
        <f>'[1]Projects List'!AD131</f>
        <v>0</v>
      </c>
      <c r="AE131" s="286">
        <f>'[1]Projects List'!AE131</f>
        <v>0</v>
      </c>
      <c r="AF131" s="288">
        <f>'[1]Projects List'!AF131</f>
        <v>0</v>
      </c>
    </row>
    <row r="132" spans="1:32" x14ac:dyDescent="0.2">
      <c r="A132">
        <f>'[1]Projects List'!A132</f>
        <v>0</v>
      </c>
      <c r="B132">
        <f>'[1]Projects List'!B132</f>
        <v>0</v>
      </c>
      <c r="C132" s="278">
        <f>'[1]Projects List'!C132</f>
        <v>0</v>
      </c>
      <c r="D132" s="285">
        <f>'[1]Projects List'!D132</f>
        <v>0</v>
      </c>
      <c r="E132" s="278">
        <f>'[1]Projects List'!E132</f>
        <v>0</v>
      </c>
      <c r="F132" s="284">
        <f>'[1]Projects List'!F132</f>
        <v>0</v>
      </c>
      <c r="G132" s="284">
        <f>'[1]Projects List'!G132</f>
        <v>0</v>
      </c>
      <c r="H132" s="176">
        <f>'[1]Projects List'!H132</f>
        <v>0</v>
      </c>
      <c r="I132" s="285">
        <f>'[1]Projects List'!I132</f>
        <v>0</v>
      </c>
      <c r="J132" s="285">
        <f>'[1]Projects List'!J132</f>
        <v>0</v>
      </c>
      <c r="K132" s="337">
        <f>'[1]Projects List'!K132</f>
        <v>0</v>
      </c>
      <c r="L132" s="286">
        <f>'[1]Projects List'!L132</f>
        <v>0</v>
      </c>
      <c r="M132" s="285">
        <f>'[1]Projects List'!M132</f>
        <v>0</v>
      </c>
      <c r="N132" s="287">
        <f>'[1]Projects List'!N132</f>
        <v>0</v>
      </c>
      <c r="O132" s="287">
        <f>'[1]Projects List'!O132</f>
        <v>0</v>
      </c>
      <c r="P132" s="287">
        <f>'[1]Projects List'!P132</f>
        <v>0</v>
      </c>
      <c r="Q132" s="287">
        <f>'[1]Projects List'!Q132</f>
        <v>0</v>
      </c>
      <c r="R132" s="286">
        <f>'[1]Projects List'!R132</f>
        <v>0</v>
      </c>
      <c r="S132" s="181">
        <f>'[1]Projects List'!S132</f>
        <v>0</v>
      </c>
      <c r="T132" s="287">
        <f>'[1]Projects List'!T132</f>
        <v>0</v>
      </c>
      <c r="U132" s="287">
        <f>'[1]Projects List'!U132</f>
        <v>2</v>
      </c>
      <c r="V132" s="287">
        <f>'[1]Projects List'!V132</f>
        <v>10</v>
      </c>
      <c r="W132" s="287">
        <f>'[1]Projects List'!W132</f>
        <v>0</v>
      </c>
      <c r="X132" s="286">
        <f>'[1]Projects List'!X132</f>
        <v>0</v>
      </c>
      <c r="Y132" s="181">
        <f>'[1]Projects List'!Y132</f>
        <v>0</v>
      </c>
      <c r="Z132" s="287">
        <f>'[1]Projects List'!Z132</f>
        <v>0</v>
      </c>
      <c r="AA132" s="287">
        <f>'[1]Projects List'!AA132</f>
        <v>2</v>
      </c>
      <c r="AB132" s="287">
        <f>'[1]Projects List'!AB132</f>
        <v>10</v>
      </c>
      <c r="AC132" s="286">
        <f>'[1]Projects List'!AC132</f>
        <v>0</v>
      </c>
      <c r="AD132" s="286">
        <f>'[1]Projects List'!AD132</f>
        <v>0</v>
      </c>
      <c r="AE132" s="286">
        <f>'[1]Projects List'!AE132</f>
        <v>0</v>
      </c>
      <c r="AF132" s="288">
        <f>'[1]Projects List'!AF132</f>
        <v>0</v>
      </c>
    </row>
    <row r="133" spans="1:32" x14ac:dyDescent="0.2">
      <c r="A133">
        <f>'[1]Projects List'!A133</f>
        <v>0</v>
      </c>
      <c r="B133">
        <f>'[1]Projects List'!B133</f>
        <v>0</v>
      </c>
      <c r="C133" s="278">
        <f>'[1]Projects List'!C133</f>
        <v>0</v>
      </c>
      <c r="D133" s="285">
        <f>'[1]Projects List'!D133</f>
        <v>0</v>
      </c>
      <c r="E133" s="278">
        <f>'[1]Projects List'!E133</f>
        <v>0</v>
      </c>
      <c r="F133" s="284">
        <f>'[1]Projects List'!F133</f>
        <v>0</v>
      </c>
      <c r="G133" s="284">
        <f>'[1]Projects List'!G133</f>
        <v>0</v>
      </c>
      <c r="H133" s="176">
        <f>'[1]Projects List'!H133</f>
        <v>0</v>
      </c>
      <c r="I133" s="285">
        <f>'[1]Projects List'!I133</f>
        <v>0</v>
      </c>
      <c r="J133" s="285">
        <f>'[1]Projects List'!J133</f>
        <v>0</v>
      </c>
      <c r="K133" s="337">
        <f>'[1]Projects List'!K133</f>
        <v>0</v>
      </c>
      <c r="L133" s="286">
        <f>'[1]Projects List'!L133</f>
        <v>0</v>
      </c>
      <c r="M133" s="285">
        <f>'[1]Projects List'!M133</f>
        <v>0</v>
      </c>
      <c r="N133" s="287">
        <f>'[1]Projects List'!N133</f>
        <v>0</v>
      </c>
      <c r="O133" s="287">
        <f>'[1]Projects List'!O133</f>
        <v>0</v>
      </c>
      <c r="P133" s="287">
        <f>'[1]Projects List'!P133</f>
        <v>0</v>
      </c>
      <c r="Q133" s="287">
        <f>'[1]Projects List'!Q133</f>
        <v>0</v>
      </c>
      <c r="R133" s="286">
        <f>'[1]Projects List'!R133</f>
        <v>0</v>
      </c>
      <c r="S133" s="181">
        <f>'[1]Projects List'!S133</f>
        <v>0</v>
      </c>
      <c r="T133" s="287">
        <f>'[1]Projects List'!T133</f>
        <v>0</v>
      </c>
      <c r="U133" s="287">
        <f>'[1]Projects List'!U133</f>
        <v>2</v>
      </c>
      <c r="V133" s="287">
        <f>'[1]Projects List'!V133</f>
        <v>10</v>
      </c>
      <c r="W133" s="287">
        <f>'[1]Projects List'!W133</f>
        <v>0</v>
      </c>
      <c r="X133" s="286">
        <f>'[1]Projects List'!X133</f>
        <v>0</v>
      </c>
      <c r="Y133" s="181">
        <f>'[1]Projects List'!Y133</f>
        <v>0</v>
      </c>
      <c r="Z133" s="287">
        <f>'[1]Projects List'!Z133</f>
        <v>0</v>
      </c>
      <c r="AA133" s="287">
        <f>'[1]Projects List'!AA133</f>
        <v>2</v>
      </c>
      <c r="AB133" s="287">
        <f>'[1]Projects List'!AB133</f>
        <v>10</v>
      </c>
      <c r="AC133" s="286">
        <f>'[1]Projects List'!AC133</f>
        <v>0</v>
      </c>
      <c r="AD133" s="286">
        <f>'[1]Projects List'!AD133</f>
        <v>0</v>
      </c>
      <c r="AE133" s="286">
        <f>'[1]Projects List'!AE133</f>
        <v>0</v>
      </c>
      <c r="AF133" s="288">
        <f>'[1]Projects List'!AF133</f>
        <v>0</v>
      </c>
    </row>
    <row r="134" spans="1:32" x14ac:dyDescent="0.2">
      <c r="A134">
        <f>'[1]Projects List'!A134</f>
        <v>0</v>
      </c>
      <c r="B134">
        <f>'[1]Projects List'!B134</f>
        <v>0</v>
      </c>
      <c r="C134" s="278">
        <f>'[1]Projects List'!C134</f>
        <v>0</v>
      </c>
      <c r="D134" s="285">
        <f>'[1]Projects List'!D134</f>
        <v>0</v>
      </c>
      <c r="E134" s="278">
        <f>'[1]Projects List'!E134</f>
        <v>0</v>
      </c>
      <c r="F134" s="284">
        <f>'[1]Projects List'!F134</f>
        <v>0</v>
      </c>
      <c r="G134" s="284">
        <f>'[1]Projects List'!G134</f>
        <v>0</v>
      </c>
      <c r="H134" s="176">
        <f>'[1]Projects List'!H134</f>
        <v>0</v>
      </c>
      <c r="I134" s="285">
        <f>'[1]Projects List'!I134</f>
        <v>0</v>
      </c>
      <c r="J134" s="285">
        <f>'[1]Projects List'!J134</f>
        <v>0</v>
      </c>
      <c r="K134" s="337">
        <f>'[1]Projects List'!K134</f>
        <v>0</v>
      </c>
      <c r="L134" s="286">
        <f>'[1]Projects List'!L134</f>
        <v>0</v>
      </c>
      <c r="M134" s="285">
        <f>'[1]Projects List'!M134</f>
        <v>0</v>
      </c>
      <c r="N134" s="287">
        <f>'[1]Projects List'!N134</f>
        <v>0</v>
      </c>
      <c r="O134" s="287">
        <f>'[1]Projects List'!O134</f>
        <v>0</v>
      </c>
      <c r="P134" s="287">
        <f>'[1]Projects List'!P134</f>
        <v>0</v>
      </c>
      <c r="Q134" s="287">
        <f>'[1]Projects List'!Q134</f>
        <v>0</v>
      </c>
      <c r="R134" s="286">
        <f>'[1]Projects List'!R134</f>
        <v>0</v>
      </c>
      <c r="S134" s="181">
        <f>'[1]Projects List'!S134</f>
        <v>0</v>
      </c>
      <c r="T134" s="287">
        <f>'[1]Projects List'!T134</f>
        <v>0</v>
      </c>
      <c r="U134" s="287">
        <f>'[1]Projects List'!U134</f>
        <v>2</v>
      </c>
      <c r="V134" s="287">
        <f>'[1]Projects List'!V134</f>
        <v>10</v>
      </c>
      <c r="W134" s="287">
        <f>'[1]Projects List'!W134</f>
        <v>0</v>
      </c>
      <c r="X134" s="286">
        <f>'[1]Projects List'!X134</f>
        <v>0</v>
      </c>
      <c r="Y134" s="181">
        <f>'[1]Projects List'!Y134</f>
        <v>0</v>
      </c>
      <c r="Z134" s="287">
        <f>'[1]Projects List'!Z134</f>
        <v>0</v>
      </c>
      <c r="AA134" s="287">
        <f>'[1]Projects List'!AA134</f>
        <v>2</v>
      </c>
      <c r="AB134" s="287">
        <f>'[1]Projects List'!AB134</f>
        <v>10</v>
      </c>
      <c r="AC134" s="286">
        <f>'[1]Projects List'!AC134</f>
        <v>0</v>
      </c>
      <c r="AD134" s="286">
        <f>'[1]Projects List'!AD134</f>
        <v>0</v>
      </c>
      <c r="AE134" s="286">
        <f>'[1]Projects List'!AE134</f>
        <v>0</v>
      </c>
      <c r="AF134" s="288">
        <f>'[1]Projects List'!AF134</f>
        <v>0</v>
      </c>
    </row>
    <row r="135" spans="1:32" x14ac:dyDescent="0.2">
      <c r="A135">
        <f>'[1]Projects List'!A135</f>
        <v>0</v>
      </c>
      <c r="B135">
        <f>'[1]Projects List'!B135</f>
        <v>0</v>
      </c>
      <c r="C135" s="278">
        <f>'[1]Projects List'!C135</f>
        <v>0</v>
      </c>
      <c r="D135" s="285">
        <f>'[1]Projects List'!D135</f>
        <v>0</v>
      </c>
      <c r="E135" s="278">
        <f>'[1]Projects List'!E135</f>
        <v>0</v>
      </c>
      <c r="F135" s="284">
        <f>'[1]Projects List'!F135</f>
        <v>0</v>
      </c>
      <c r="G135" s="284">
        <f>'[1]Projects List'!G135</f>
        <v>0</v>
      </c>
      <c r="H135" s="176">
        <f>'[1]Projects List'!H135</f>
        <v>0</v>
      </c>
      <c r="I135" s="285">
        <f>'[1]Projects List'!I135</f>
        <v>0</v>
      </c>
      <c r="J135" s="285">
        <f>'[1]Projects List'!J135</f>
        <v>0</v>
      </c>
      <c r="K135" s="337">
        <f>'[1]Projects List'!K135</f>
        <v>0</v>
      </c>
      <c r="L135" s="286">
        <f>'[1]Projects List'!L135</f>
        <v>0</v>
      </c>
      <c r="M135" s="285">
        <f>'[1]Projects List'!M135</f>
        <v>0</v>
      </c>
      <c r="N135" s="287">
        <f>'[1]Projects List'!N135</f>
        <v>0</v>
      </c>
      <c r="O135" s="287">
        <f>'[1]Projects List'!O135</f>
        <v>0</v>
      </c>
      <c r="P135" s="287">
        <f>'[1]Projects List'!P135</f>
        <v>0</v>
      </c>
      <c r="Q135" s="287">
        <f>'[1]Projects List'!Q135</f>
        <v>0</v>
      </c>
      <c r="R135" s="286">
        <f>'[1]Projects List'!R135</f>
        <v>0</v>
      </c>
      <c r="S135" s="181">
        <f>'[1]Projects List'!S135</f>
        <v>0</v>
      </c>
      <c r="T135" s="287">
        <f>'[1]Projects List'!T135</f>
        <v>0</v>
      </c>
      <c r="U135" s="287">
        <f>'[1]Projects List'!U135</f>
        <v>2</v>
      </c>
      <c r="V135" s="287">
        <f>'[1]Projects List'!V135</f>
        <v>10</v>
      </c>
      <c r="W135" s="287">
        <f>'[1]Projects List'!W135</f>
        <v>0</v>
      </c>
      <c r="X135" s="286">
        <f>'[1]Projects List'!X135</f>
        <v>0</v>
      </c>
      <c r="Y135" s="181">
        <f>'[1]Projects List'!Y135</f>
        <v>0</v>
      </c>
      <c r="Z135" s="287">
        <f>'[1]Projects List'!Z135</f>
        <v>0</v>
      </c>
      <c r="AA135" s="287">
        <f>'[1]Projects List'!AA135</f>
        <v>2</v>
      </c>
      <c r="AB135" s="287">
        <f>'[1]Projects List'!AB135</f>
        <v>10</v>
      </c>
      <c r="AC135" s="286">
        <f>'[1]Projects List'!AC135</f>
        <v>0</v>
      </c>
      <c r="AD135" s="286">
        <f>'[1]Projects List'!AD135</f>
        <v>0</v>
      </c>
      <c r="AE135" s="286">
        <f>'[1]Projects List'!AE135</f>
        <v>0</v>
      </c>
      <c r="AF135" s="288">
        <f>'[1]Projects List'!AF135</f>
        <v>0</v>
      </c>
    </row>
    <row r="136" spans="1:32" x14ac:dyDescent="0.2">
      <c r="A136">
        <f>'[1]Projects List'!A136</f>
        <v>0</v>
      </c>
      <c r="B136">
        <f>'[1]Projects List'!B136</f>
        <v>0</v>
      </c>
      <c r="C136" s="278">
        <f>'[1]Projects List'!C136</f>
        <v>0</v>
      </c>
      <c r="D136" s="285">
        <f>'[1]Projects List'!D136</f>
        <v>0</v>
      </c>
      <c r="E136" s="278">
        <f>'[1]Projects List'!E136</f>
        <v>0</v>
      </c>
      <c r="F136" s="284">
        <f>'[1]Projects List'!F136</f>
        <v>0</v>
      </c>
      <c r="G136" s="284">
        <f>'[1]Projects List'!G136</f>
        <v>0</v>
      </c>
      <c r="H136" s="176">
        <f>'[1]Projects List'!H136</f>
        <v>0</v>
      </c>
      <c r="I136" s="285">
        <f>'[1]Projects List'!I136</f>
        <v>0</v>
      </c>
      <c r="J136" s="285">
        <f>'[1]Projects List'!J136</f>
        <v>0</v>
      </c>
      <c r="K136" s="337">
        <f>'[1]Projects List'!K136</f>
        <v>0</v>
      </c>
      <c r="L136" s="286">
        <f>'[1]Projects List'!L136</f>
        <v>0</v>
      </c>
      <c r="M136" s="285">
        <f>'[1]Projects List'!M136</f>
        <v>0</v>
      </c>
      <c r="N136" s="287">
        <f>'[1]Projects List'!N136</f>
        <v>0</v>
      </c>
      <c r="O136" s="287">
        <f>'[1]Projects List'!O136</f>
        <v>0</v>
      </c>
      <c r="P136" s="287">
        <f>'[1]Projects List'!P136</f>
        <v>0</v>
      </c>
      <c r="Q136" s="287">
        <f>'[1]Projects List'!Q136</f>
        <v>0</v>
      </c>
      <c r="R136" s="286">
        <f>'[1]Projects List'!R136</f>
        <v>0</v>
      </c>
      <c r="S136" s="181">
        <f>'[1]Projects List'!S136</f>
        <v>0</v>
      </c>
      <c r="T136" s="287">
        <f>'[1]Projects List'!T136</f>
        <v>0</v>
      </c>
      <c r="U136" s="287">
        <f>'[1]Projects List'!U136</f>
        <v>2</v>
      </c>
      <c r="V136" s="287">
        <f>'[1]Projects List'!V136</f>
        <v>10</v>
      </c>
      <c r="W136" s="287">
        <f>'[1]Projects List'!W136</f>
        <v>0</v>
      </c>
      <c r="X136" s="286">
        <f>'[1]Projects List'!X136</f>
        <v>0</v>
      </c>
      <c r="Y136" s="181">
        <f>'[1]Projects List'!Y136</f>
        <v>0</v>
      </c>
      <c r="Z136" s="287">
        <f>'[1]Projects List'!Z136</f>
        <v>0</v>
      </c>
      <c r="AA136" s="287">
        <f>'[1]Projects List'!AA136</f>
        <v>2</v>
      </c>
      <c r="AB136" s="287">
        <f>'[1]Projects List'!AB136</f>
        <v>10</v>
      </c>
      <c r="AC136" s="286">
        <f>'[1]Projects List'!AC136</f>
        <v>0</v>
      </c>
      <c r="AD136" s="286">
        <f>'[1]Projects List'!AD136</f>
        <v>0</v>
      </c>
      <c r="AE136" s="286">
        <f>'[1]Projects List'!AE136</f>
        <v>0</v>
      </c>
      <c r="AF136" s="288">
        <f>'[1]Projects List'!AF136</f>
        <v>0</v>
      </c>
    </row>
    <row r="137" spans="1:32" x14ac:dyDescent="0.2">
      <c r="A137">
        <f>'[1]Projects List'!A137</f>
        <v>0</v>
      </c>
      <c r="B137">
        <f>'[1]Projects List'!B137</f>
        <v>0</v>
      </c>
      <c r="C137" s="278">
        <f>'[1]Projects List'!C137</f>
        <v>0</v>
      </c>
      <c r="D137" s="285">
        <f>'[1]Projects List'!D137</f>
        <v>0</v>
      </c>
      <c r="E137" s="278">
        <f>'[1]Projects List'!E137</f>
        <v>0</v>
      </c>
      <c r="F137" s="284">
        <f>'[1]Projects List'!F137</f>
        <v>0</v>
      </c>
      <c r="G137" s="284">
        <f>'[1]Projects List'!G137</f>
        <v>0</v>
      </c>
      <c r="H137" s="176">
        <f>'[1]Projects List'!H137</f>
        <v>0</v>
      </c>
      <c r="I137" s="285">
        <f>'[1]Projects List'!I137</f>
        <v>0</v>
      </c>
      <c r="J137" s="285">
        <f>'[1]Projects List'!J137</f>
        <v>0</v>
      </c>
      <c r="K137" s="337">
        <f>'[1]Projects List'!K137</f>
        <v>0</v>
      </c>
      <c r="L137" s="286">
        <f>'[1]Projects List'!L137</f>
        <v>0</v>
      </c>
      <c r="M137" s="285">
        <f>'[1]Projects List'!M137</f>
        <v>0</v>
      </c>
      <c r="N137" s="287">
        <f>'[1]Projects List'!N137</f>
        <v>0</v>
      </c>
      <c r="O137" s="287">
        <f>'[1]Projects List'!O137</f>
        <v>0</v>
      </c>
      <c r="P137" s="287">
        <f>'[1]Projects List'!P137</f>
        <v>0</v>
      </c>
      <c r="Q137" s="287">
        <f>'[1]Projects List'!Q137</f>
        <v>0</v>
      </c>
      <c r="R137" s="286">
        <f>'[1]Projects List'!R137</f>
        <v>0</v>
      </c>
      <c r="S137" s="181">
        <f>'[1]Projects List'!S137</f>
        <v>0</v>
      </c>
      <c r="T137" s="287">
        <f>'[1]Projects List'!T137</f>
        <v>0</v>
      </c>
      <c r="U137" s="287">
        <f>'[1]Projects List'!U137</f>
        <v>2</v>
      </c>
      <c r="V137" s="287">
        <f>'[1]Projects List'!V137</f>
        <v>10</v>
      </c>
      <c r="W137" s="287">
        <f>'[1]Projects List'!W137</f>
        <v>0</v>
      </c>
      <c r="X137" s="286">
        <f>'[1]Projects List'!X137</f>
        <v>0</v>
      </c>
      <c r="Y137" s="181">
        <f>'[1]Projects List'!Y137</f>
        <v>0</v>
      </c>
      <c r="Z137" s="287">
        <f>'[1]Projects List'!Z137</f>
        <v>0</v>
      </c>
      <c r="AA137" s="287">
        <f>'[1]Projects List'!AA137</f>
        <v>2</v>
      </c>
      <c r="AB137" s="287">
        <f>'[1]Projects List'!AB137</f>
        <v>10</v>
      </c>
      <c r="AC137" s="286">
        <f>'[1]Projects List'!AC137</f>
        <v>0</v>
      </c>
      <c r="AD137" s="286">
        <f>'[1]Projects List'!AD137</f>
        <v>0</v>
      </c>
      <c r="AE137" s="286">
        <f>'[1]Projects List'!AE137</f>
        <v>0</v>
      </c>
      <c r="AF137" s="288">
        <f>'[1]Projects List'!AF137</f>
        <v>0</v>
      </c>
    </row>
    <row r="138" spans="1:32" x14ac:dyDescent="0.2">
      <c r="A138">
        <f>'[1]Projects List'!A138</f>
        <v>0</v>
      </c>
      <c r="B138">
        <f>'[1]Projects List'!B138</f>
        <v>0</v>
      </c>
      <c r="C138" s="278">
        <f>'[1]Projects List'!C138</f>
        <v>0</v>
      </c>
      <c r="D138" s="285">
        <f>'[1]Projects List'!D138</f>
        <v>0</v>
      </c>
      <c r="E138" s="278">
        <f>'[1]Projects List'!E138</f>
        <v>0</v>
      </c>
      <c r="F138" s="284">
        <f>'[1]Projects List'!F138</f>
        <v>0</v>
      </c>
      <c r="G138" s="284">
        <f>'[1]Projects List'!G138</f>
        <v>0</v>
      </c>
      <c r="H138" s="176">
        <f>'[1]Projects List'!H138</f>
        <v>0</v>
      </c>
      <c r="I138" s="285">
        <f>'[1]Projects List'!I138</f>
        <v>0</v>
      </c>
      <c r="J138" s="285">
        <f>'[1]Projects List'!J138</f>
        <v>0</v>
      </c>
      <c r="K138" s="337">
        <f>'[1]Projects List'!K138</f>
        <v>0</v>
      </c>
      <c r="L138" s="286">
        <f>'[1]Projects List'!L138</f>
        <v>0</v>
      </c>
      <c r="M138" s="285">
        <f>'[1]Projects List'!M138</f>
        <v>0</v>
      </c>
      <c r="N138" s="287">
        <f>'[1]Projects List'!N138</f>
        <v>0</v>
      </c>
      <c r="O138" s="287">
        <f>'[1]Projects List'!O138</f>
        <v>0</v>
      </c>
      <c r="P138" s="287">
        <f>'[1]Projects List'!P138</f>
        <v>0</v>
      </c>
      <c r="Q138" s="287">
        <f>'[1]Projects List'!Q138</f>
        <v>0</v>
      </c>
      <c r="R138" s="286">
        <f>'[1]Projects List'!R138</f>
        <v>0</v>
      </c>
      <c r="S138" s="181">
        <f>'[1]Projects List'!S138</f>
        <v>0</v>
      </c>
      <c r="T138" s="287">
        <f>'[1]Projects List'!T138</f>
        <v>0</v>
      </c>
      <c r="U138" s="287">
        <f>'[1]Projects List'!U138</f>
        <v>2</v>
      </c>
      <c r="V138" s="287">
        <f>'[1]Projects List'!V138</f>
        <v>10</v>
      </c>
      <c r="W138" s="287">
        <f>'[1]Projects List'!W138</f>
        <v>0</v>
      </c>
      <c r="X138" s="286">
        <f>'[1]Projects List'!X138</f>
        <v>0</v>
      </c>
      <c r="Y138" s="181">
        <f>'[1]Projects List'!Y138</f>
        <v>0</v>
      </c>
      <c r="Z138" s="287">
        <f>'[1]Projects List'!Z138</f>
        <v>0</v>
      </c>
      <c r="AA138" s="287">
        <f>'[1]Projects List'!AA138</f>
        <v>2</v>
      </c>
      <c r="AB138" s="287">
        <f>'[1]Projects List'!AB138</f>
        <v>10</v>
      </c>
      <c r="AC138" s="286">
        <f>'[1]Projects List'!AC138</f>
        <v>0</v>
      </c>
      <c r="AD138" s="286">
        <f>'[1]Projects List'!AD138</f>
        <v>0</v>
      </c>
      <c r="AE138" s="286">
        <f>'[1]Projects List'!AE138</f>
        <v>0</v>
      </c>
      <c r="AF138" s="288">
        <f>'[1]Projects List'!AF138</f>
        <v>0</v>
      </c>
    </row>
    <row r="139" spans="1:32" x14ac:dyDescent="0.2">
      <c r="A139">
        <f>'[1]Projects List'!A139</f>
        <v>0</v>
      </c>
      <c r="B139">
        <f>'[1]Projects List'!B139</f>
        <v>0</v>
      </c>
      <c r="C139" s="278">
        <f>'[1]Projects List'!C139</f>
        <v>0</v>
      </c>
      <c r="D139" s="285">
        <f>'[1]Projects List'!D139</f>
        <v>0</v>
      </c>
      <c r="E139" s="278">
        <f>'[1]Projects List'!E139</f>
        <v>0</v>
      </c>
      <c r="F139" s="284">
        <f>'[1]Projects List'!F139</f>
        <v>0</v>
      </c>
      <c r="G139" s="284">
        <f>'[1]Projects List'!G139</f>
        <v>0</v>
      </c>
      <c r="H139" s="176">
        <f>'[1]Projects List'!H139</f>
        <v>0</v>
      </c>
      <c r="I139" s="285">
        <f>'[1]Projects List'!I139</f>
        <v>0</v>
      </c>
      <c r="J139" s="285">
        <f>'[1]Projects List'!J139</f>
        <v>0</v>
      </c>
      <c r="K139" s="337">
        <f>'[1]Projects List'!K139</f>
        <v>0</v>
      </c>
      <c r="L139" s="286">
        <f>'[1]Projects List'!L139</f>
        <v>0</v>
      </c>
      <c r="M139" s="285">
        <f>'[1]Projects List'!M139</f>
        <v>0</v>
      </c>
      <c r="N139" s="287">
        <f>'[1]Projects List'!N139</f>
        <v>0</v>
      </c>
      <c r="O139" s="287">
        <f>'[1]Projects List'!O139</f>
        <v>0</v>
      </c>
      <c r="P139" s="287">
        <f>'[1]Projects List'!P139</f>
        <v>0</v>
      </c>
      <c r="Q139" s="287">
        <f>'[1]Projects List'!Q139</f>
        <v>0</v>
      </c>
      <c r="R139" s="286">
        <f>'[1]Projects List'!R139</f>
        <v>0</v>
      </c>
      <c r="S139" s="181">
        <f>'[1]Projects List'!S139</f>
        <v>0</v>
      </c>
      <c r="T139" s="287">
        <f>'[1]Projects List'!T139</f>
        <v>0</v>
      </c>
      <c r="U139" s="287">
        <f>'[1]Projects List'!U139</f>
        <v>2</v>
      </c>
      <c r="V139" s="287">
        <f>'[1]Projects List'!V139</f>
        <v>10</v>
      </c>
      <c r="W139" s="287">
        <f>'[1]Projects List'!W139</f>
        <v>0</v>
      </c>
      <c r="X139" s="286">
        <f>'[1]Projects List'!X139</f>
        <v>0</v>
      </c>
      <c r="Y139" s="181">
        <f>'[1]Projects List'!Y139</f>
        <v>0</v>
      </c>
      <c r="Z139" s="287">
        <f>'[1]Projects List'!Z139</f>
        <v>0</v>
      </c>
      <c r="AA139" s="287">
        <f>'[1]Projects List'!AA139</f>
        <v>2</v>
      </c>
      <c r="AB139" s="287">
        <f>'[1]Projects List'!AB139</f>
        <v>10</v>
      </c>
      <c r="AC139" s="286">
        <f>'[1]Projects List'!AC139</f>
        <v>0</v>
      </c>
      <c r="AD139" s="286">
        <f>'[1]Projects List'!AD139</f>
        <v>0</v>
      </c>
      <c r="AE139" s="286">
        <f>'[1]Projects List'!AE139</f>
        <v>0</v>
      </c>
      <c r="AF139" s="288">
        <f>'[1]Projects List'!AF139</f>
        <v>0</v>
      </c>
    </row>
    <row r="140" spans="1:32" x14ac:dyDescent="0.2">
      <c r="A140">
        <f>'[1]Projects List'!A140</f>
        <v>0</v>
      </c>
      <c r="B140">
        <f>'[1]Projects List'!B140</f>
        <v>0</v>
      </c>
      <c r="C140" s="278">
        <f>'[1]Projects List'!C140</f>
        <v>0</v>
      </c>
      <c r="D140" s="285">
        <f>'[1]Projects List'!D140</f>
        <v>0</v>
      </c>
      <c r="E140" s="278">
        <f>'[1]Projects List'!E140</f>
        <v>0</v>
      </c>
      <c r="F140" s="284">
        <f>'[1]Projects List'!F140</f>
        <v>0</v>
      </c>
      <c r="G140" s="284">
        <f>'[1]Projects List'!G140</f>
        <v>0</v>
      </c>
      <c r="H140" s="176">
        <f>'[1]Projects List'!H140</f>
        <v>0</v>
      </c>
      <c r="I140" s="285">
        <f>'[1]Projects List'!I140</f>
        <v>0</v>
      </c>
      <c r="J140" s="285">
        <f>'[1]Projects List'!J140</f>
        <v>0</v>
      </c>
      <c r="K140" s="337">
        <f>'[1]Projects List'!K140</f>
        <v>0</v>
      </c>
      <c r="L140" s="286">
        <f>'[1]Projects List'!L140</f>
        <v>0</v>
      </c>
      <c r="M140" s="285">
        <f>'[1]Projects List'!M140</f>
        <v>0</v>
      </c>
      <c r="N140" s="287">
        <f>'[1]Projects List'!N140</f>
        <v>0</v>
      </c>
      <c r="O140" s="287">
        <f>'[1]Projects List'!O140</f>
        <v>0</v>
      </c>
      <c r="P140" s="287">
        <f>'[1]Projects List'!P140</f>
        <v>0</v>
      </c>
      <c r="Q140" s="287">
        <f>'[1]Projects List'!Q140</f>
        <v>0</v>
      </c>
      <c r="R140" s="286">
        <f>'[1]Projects List'!R140</f>
        <v>0</v>
      </c>
      <c r="S140" s="181">
        <f>'[1]Projects List'!S140</f>
        <v>0</v>
      </c>
      <c r="T140" s="287">
        <f>'[1]Projects List'!T140</f>
        <v>0</v>
      </c>
      <c r="U140" s="287">
        <f>'[1]Projects List'!U140</f>
        <v>2</v>
      </c>
      <c r="V140" s="287">
        <f>'[1]Projects List'!V140</f>
        <v>10</v>
      </c>
      <c r="W140" s="287">
        <f>'[1]Projects List'!W140</f>
        <v>0</v>
      </c>
      <c r="X140" s="286">
        <f>'[1]Projects List'!X140</f>
        <v>0</v>
      </c>
      <c r="Y140" s="181">
        <f>'[1]Projects List'!Y140</f>
        <v>0</v>
      </c>
      <c r="Z140" s="287">
        <f>'[1]Projects List'!Z140</f>
        <v>0</v>
      </c>
      <c r="AA140" s="287">
        <f>'[1]Projects List'!AA140</f>
        <v>2</v>
      </c>
      <c r="AB140" s="287">
        <f>'[1]Projects List'!AB140</f>
        <v>10</v>
      </c>
      <c r="AC140" s="286">
        <f>'[1]Projects List'!AC140</f>
        <v>0</v>
      </c>
      <c r="AD140" s="286">
        <f>'[1]Projects List'!AD140</f>
        <v>0</v>
      </c>
      <c r="AE140" s="286">
        <f>'[1]Projects List'!AE140</f>
        <v>0</v>
      </c>
      <c r="AF140" s="288">
        <f>'[1]Projects List'!AF140</f>
        <v>0</v>
      </c>
    </row>
    <row r="141" spans="1:32" x14ac:dyDescent="0.2">
      <c r="A141">
        <f>'[1]Projects List'!A141</f>
        <v>0</v>
      </c>
      <c r="B141">
        <f>'[1]Projects List'!B141</f>
        <v>0</v>
      </c>
      <c r="C141" s="278">
        <f>'[1]Projects List'!C141</f>
        <v>0</v>
      </c>
      <c r="D141" s="285">
        <f>'[1]Projects List'!D141</f>
        <v>0</v>
      </c>
      <c r="E141" s="278">
        <f>'[1]Projects List'!E141</f>
        <v>0</v>
      </c>
      <c r="F141" s="284">
        <f>'[1]Projects List'!F141</f>
        <v>0</v>
      </c>
      <c r="G141" s="284">
        <f>'[1]Projects List'!G141</f>
        <v>0</v>
      </c>
      <c r="H141" s="176">
        <f>'[1]Projects List'!H141</f>
        <v>0</v>
      </c>
      <c r="I141" s="285">
        <f>'[1]Projects List'!I141</f>
        <v>0</v>
      </c>
      <c r="J141" s="285">
        <f>'[1]Projects List'!J141</f>
        <v>0</v>
      </c>
      <c r="K141" s="337">
        <f>'[1]Projects List'!K141</f>
        <v>0</v>
      </c>
      <c r="L141" s="286">
        <f>'[1]Projects List'!L141</f>
        <v>0</v>
      </c>
      <c r="M141" s="285">
        <f>'[1]Projects List'!M141</f>
        <v>0</v>
      </c>
      <c r="N141" s="287">
        <f>'[1]Projects List'!N141</f>
        <v>0</v>
      </c>
      <c r="O141" s="287">
        <f>'[1]Projects List'!O141</f>
        <v>0</v>
      </c>
      <c r="P141" s="287">
        <f>'[1]Projects List'!P141</f>
        <v>0</v>
      </c>
      <c r="Q141" s="287">
        <f>'[1]Projects List'!Q141</f>
        <v>0</v>
      </c>
      <c r="R141" s="286">
        <f>'[1]Projects List'!R141</f>
        <v>0</v>
      </c>
      <c r="S141" s="181">
        <f>'[1]Projects List'!S141</f>
        <v>0</v>
      </c>
      <c r="T141" s="287">
        <f>'[1]Projects List'!T141</f>
        <v>0</v>
      </c>
      <c r="U141" s="287">
        <f>'[1]Projects List'!U141</f>
        <v>2</v>
      </c>
      <c r="V141" s="287">
        <f>'[1]Projects List'!V141</f>
        <v>10</v>
      </c>
      <c r="W141" s="287">
        <f>'[1]Projects List'!W141</f>
        <v>0</v>
      </c>
      <c r="X141" s="286">
        <f>'[1]Projects List'!X141</f>
        <v>0</v>
      </c>
      <c r="Y141" s="181">
        <f>'[1]Projects List'!Y141</f>
        <v>0</v>
      </c>
      <c r="Z141" s="287">
        <f>'[1]Projects List'!Z141</f>
        <v>0</v>
      </c>
      <c r="AA141" s="287">
        <f>'[1]Projects List'!AA141</f>
        <v>2</v>
      </c>
      <c r="AB141" s="287">
        <f>'[1]Projects List'!AB141</f>
        <v>10</v>
      </c>
      <c r="AC141" s="286">
        <f>'[1]Projects List'!AC141</f>
        <v>0</v>
      </c>
      <c r="AD141" s="286">
        <f>'[1]Projects List'!AD141</f>
        <v>0</v>
      </c>
      <c r="AE141" s="286">
        <f>'[1]Projects List'!AE141</f>
        <v>0</v>
      </c>
      <c r="AF141" s="288">
        <f>'[1]Projects List'!AF141</f>
        <v>0</v>
      </c>
    </row>
    <row r="142" spans="1:32" x14ac:dyDescent="0.2">
      <c r="A142">
        <f>'[1]Projects List'!A142</f>
        <v>0</v>
      </c>
      <c r="B142">
        <f>'[1]Projects List'!B142</f>
        <v>0</v>
      </c>
      <c r="C142" s="278">
        <f>'[1]Projects List'!C142</f>
        <v>0</v>
      </c>
      <c r="D142" s="285">
        <f>'[1]Projects List'!D142</f>
        <v>0</v>
      </c>
      <c r="E142" s="278">
        <f>'[1]Projects List'!E142</f>
        <v>0</v>
      </c>
      <c r="F142" s="284">
        <f>'[1]Projects List'!F142</f>
        <v>0</v>
      </c>
      <c r="G142" s="284">
        <f>'[1]Projects List'!G142</f>
        <v>0</v>
      </c>
      <c r="H142" s="176">
        <f>'[1]Projects List'!H142</f>
        <v>0</v>
      </c>
      <c r="I142" s="285">
        <f>'[1]Projects List'!I142</f>
        <v>0</v>
      </c>
      <c r="J142" s="285">
        <f>'[1]Projects List'!J142</f>
        <v>0</v>
      </c>
      <c r="K142" s="337">
        <f>'[1]Projects List'!K142</f>
        <v>0</v>
      </c>
      <c r="L142" s="286">
        <f>'[1]Projects List'!L142</f>
        <v>0</v>
      </c>
      <c r="M142" s="285">
        <f>'[1]Projects List'!M142</f>
        <v>0</v>
      </c>
      <c r="N142" s="287">
        <f>'[1]Projects List'!N142</f>
        <v>0</v>
      </c>
      <c r="O142" s="287">
        <f>'[1]Projects List'!O142</f>
        <v>0</v>
      </c>
      <c r="P142" s="287">
        <f>'[1]Projects List'!P142</f>
        <v>0</v>
      </c>
      <c r="Q142" s="287">
        <f>'[1]Projects List'!Q142</f>
        <v>0</v>
      </c>
      <c r="R142" s="286">
        <f>'[1]Projects List'!R142</f>
        <v>0</v>
      </c>
      <c r="S142" s="181">
        <f>'[1]Projects List'!S142</f>
        <v>0</v>
      </c>
      <c r="T142" s="287">
        <f>'[1]Projects List'!T142</f>
        <v>0</v>
      </c>
      <c r="U142" s="287">
        <f>'[1]Projects List'!U142</f>
        <v>2</v>
      </c>
      <c r="V142" s="287">
        <f>'[1]Projects List'!V142</f>
        <v>10</v>
      </c>
      <c r="W142" s="287">
        <f>'[1]Projects List'!W142</f>
        <v>0</v>
      </c>
      <c r="X142" s="286">
        <f>'[1]Projects List'!X142</f>
        <v>0</v>
      </c>
      <c r="Y142" s="181">
        <f>'[1]Projects List'!Y142</f>
        <v>0</v>
      </c>
      <c r="Z142" s="287">
        <f>'[1]Projects List'!Z142</f>
        <v>0</v>
      </c>
      <c r="AA142" s="287">
        <f>'[1]Projects List'!AA142</f>
        <v>2</v>
      </c>
      <c r="AB142" s="287">
        <f>'[1]Projects List'!AB142</f>
        <v>10</v>
      </c>
      <c r="AC142" s="286">
        <f>'[1]Projects List'!AC142</f>
        <v>0</v>
      </c>
      <c r="AD142" s="286">
        <f>'[1]Projects List'!AD142</f>
        <v>0</v>
      </c>
      <c r="AE142" s="286">
        <f>'[1]Projects List'!AE142</f>
        <v>0</v>
      </c>
      <c r="AF142" s="288">
        <f>'[1]Projects List'!AF142</f>
        <v>0</v>
      </c>
    </row>
    <row r="143" spans="1:32" x14ac:dyDescent="0.2">
      <c r="A143">
        <f>'[1]Projects List'!A143</f>
        <v>0</v>
      </c>
      <c r="B143">
        <f>'[1]Projects List'!B143</f>
        <v>0</v>
      </c>
      <c r="C143" s="278">
        <f>'[1]Projects List'!C143</f>
        <v>0</v>
      </c>
      <c r="D143" s="285">
        <f>'[1]Projects List'!D143</f>
        <v>0</v>
      </c>
      <c r="E143" s="278">
        <f>'[1]Projects List'!E143</f>
        <v>0</v>
      </c>
      <c r="F143" s="284">
        <f>'[1]Projects List'!F143</f>
        <v>0</v>
      </c>
      <c r="G143" s="284">
        <f>'[1]Projects List'!G143</f>
        <v>0</v>
      </c>
      <c r="H143" s="176">
        <f>'[1]Projects List'!H143</f>
        <v>0</v>
      </c>
      <c r="I143" s="285">
        <f>'[1]Projects List'!I143</f>
        <v>0</v>
      </c>
      <c r="J143" s="285">
        <f>'[1]Projects List'!J143</f>
        <v>0</v>
      </c>
      <c r="K143" s="337">
        <f>'[1]Projects List'!K143</f>
        <v>0</v>
      </c>
      <c r="L143" s="286">
        <f>'[1]Projects List'!L143</f>
        <v>0</v>
      </c>
      <c r="M143" s="285">
        <f>'[1]Projects List'!M143</f>
        <v>0</v>
      </c>
      <c r="N143" s="287">
        <f>'[1]Projects List'!N143</f>
        <v>0</v>
      </c>
      <c r="O143" s="287">
        <f>'[1]Projects List'!O143</f>
        <v>0</v>
      </c>
      <c r="P143" s="287">
        <f>'[1]Projects List'!P143</f>
        <v>0</v>
      </c>
      <c r="Q143" s="287">
        <f>'[1]Projects List'!Q143</f>
        <v>0</v>
      </c>
      <c r="R143" s="286">
        <f>'[1]Projects List'!R143</f>
        <v>0</v>
      </c>
      <c r="S143" s="181">
        <f>'[1]Projects List'!S143</f>
        <v>0</v>
      </c>
      <c r="T143" s="287">
        <f>'[1]Projects List'!T143</f>
        <v>0</v>
      </c>
      <c r="U143" s="287">
        <f>'[1]Projects List'!U143</f>
        <v>2</v>
      </c>
      <c r="V143" s="287">
        <f>'[1]Projects List'!V143</f>
        <v>10</v>
      </c>
      <c r="W143" s="287">
        <f>'[1]Projects List'!W143</f>
        <v>0</v>
      </c>
      <c r="X143" s="286">
        <f>'[1]Projects List'!X143</f>
        <v>0</v>
      </c>
      <c r="Y143" s="181">
        <f>'[1]Projects List'!Y143</f>
        <v>0</v>
      </c>
      <c r="Z143" s="287">
        <f>'[1]Projects List'!Z143</f>
        <v>0</v>
      </c>
      <c r="AA143" s="287">
        <f>'[1]Projects List'!AA143</f>
        <v>2</v>
      </c>
      <c r="AB143" s="287">
        <f>'[1]Projects List'!AB143</f>
        <v>10</v>
      </c>
      <c r="AC143" s="286">
        <f>'[1]Projects List'!AC143</f>
        <v>0</v>
      </c>
      <c r="AD143" s="286">
        <f>'[1]Projects List'!AD143</f>
        <v>0</v>
      </c>
      <c r="AE143" s="286">
        <f>'[1]Projects List'!AE143</f>
        <v>0</v>
      </c>
      <c r="AF143" s="288">
        <f>'[1]Projects List'!AF143</f>
        <v>0</v>
      </c>
    </row>
    <row r="144" spans="1:32" x14ac:dyDescent="0.2">
      <c r="A144">
        <f>'[1]Projects List'!A144</f>
        <v>0</v>
      </c>
      <c r="B144">
        <f>'[1]Projects List'!B144</f>
        <v>0</v>
      </c>
      <c r="C144" s="278">
        <f>'[1]Projects List'!C144</f>
        <v>0</v>
      </c>
      <c r="D144" s="285">
        <f>'[1]Projects List'!D144</f>
        <v>0</v>
      </c>
      <c r="E144" s="278">
        <f>'[1]Projects List'!E144</f>
        <v>0</v>
      </c>
      <c r="F144" s="284">
        <f>'[1]Projects List'!F144</f>
        <v>0</v>
      </c>
      <c r="G144" s="284">
        <f>'[1]Projects List'!G144</f>
        <v>0</v>
      </c>
      <c r="H144" s="176">
        <f>'[1]Projects List'!H144</f>
        <v>0</v>
      </c>
      <c r="I144" s="285">
        <f>'[1]Projects List'!I144</f>
        <v>0</v>
      </c>
      <c r="J144" s="285">
        <f>'[1]Projects List'!J144</f>
        <v>0</v>
      </c>
      <c r="K144" s="337">
        <f>'[1]Projects List'!K144</f>
        <v>0</v>
      </c>
      <c r="L144" s="286">
        <f>'[1]Projects List'!L144</f>
        <v>0</v>
      </c>
      <c r="M144" s="285">
        <f>'[1]Projects List'!M144</f>
        <v>0</v>
      </c>
      <c r="N144" s="287">
        <f>'[1]Projects List'!N144</f>
        <v>0</v>
      </c>
      <c r="O144" s="287">
        <f>'[1]Projects List'!O144</f>
        <v>0</v>
      </c>
      <c r="P144" s="287">
        <f>'[1]Projects List'!P144</f>
        <v>0</v>
      </c>
      <c r="Q144" s="287">
        <f>'[1]Projects List'!Q144</f>
        <v>0</v>
      </c>
      <c r="R144" s="286">
        <f>'[1]Projects List'!R144</f>
        <v>0</v>
      </c>
      <c r="S144" s="181">
        <f>'[1]Projects List'!S144</f>
        <v>0</v>
      </c>
      <c r="T144" s="287">
        <f>'[1]Projects List'!T144</f>
        <v>0</v>
      </c>
      <c r="U144" s="287">
        <f>'[1]Projects List'!U144</f>
        <v>2</v>
      </c>
      <c r="V144" s="287">
        <f>'[1]Projects List'!V144</f>
        <v>10</v>
      </c>
      <c r="W144" s="287">
        <f>'[1]Projects List'!W144</f>
        <v>0</v>
      </c>
      <c r="X144" s="286">
        <f>'[1]Projects List'!X144</f>
        <v>0</v>
      </c>
      <c r="Y144" s="181">
        <f>'[1]Projects List'!Y144</f>
        <v>0</v>
      </c>
      <c r="Z144" s="287">
        <f>'[1]Projects List'!Z144</f>
        <v>0</v>
      </c>
      <c r="AA144" s="287">
        <f>'[1]Projects List'!AA144</f>
        <v>2</v>
      </c>
      <c r="AB144" s="287">
        <f>'[1]Projects List'!AB144</f>
        <v>10</v>
      </c>
      <c r="AC144" s="286">
        <f>'[1]Projects List'!AC144</f>
        <v>0</v>
      </c>
      <c r="AD144" s="286">
        <f>'[1]Projects List'!AD144</f>
        <v>0</v>
      </c>
      <c r="AE144" s="286">
        <f>'[1]Projects List'!AE144</f>
        <v>0</v>
      </c>
      <c r="AF144" s="288">
        <f>'[1]Projects List'!AF144</f>
        <v>0</v>
      </c>
    </row>
    <row r="145" spans="1:32" x14ac:dyDescent="0.2">
      <c r="A145">
        <f>'[1]Projects List'!A145</f>
        <v>0</v>
      </c>
      <c r="B145">
        <f>'[1]Projects List'!B145</f>
        <v>0</v>
      </c>
      <c r="C145" s="278">
        <f>'[1]Projects List'!C145</f>
        <v>0</v>
      </c>
      <c r="D145" s="285">
        <f>'[1]Projects List'!D145</f>
        <v>0</v>
      </c>
      <c r="E145" s="278">
        <f>'[1]Projects List'!E145</f>
        <v>0</v>
      </c>
      <c r="F145" s="284">
        <f>'[1]Projects List'!F145</f>
        <v>0</v>
      </c>
      <c r="G145" s="284">
        <f>'[1]Projects List'!G145</f>
        <v>0</v>
      </c>
      <c r="H145" s="176">
        <f>'[1]Projects List'!H145</f>
        <v>0</v>
      </c>
      <c r="I145" s="285">
        <f>'[1]Projects List'!I145</f>
        <v>0</v>
      </c>
      <c r="J145" s="285">
        <f>'[1]Projects List'!J145</f>
        <v>0</v>
      </c>
      <c r="K145" s="337">
        <f>'[1]Projects List'!K145</f>
        <v>0</v>
      </c>
      <c r="L145" s="286">
        <f>'[1]Projects List'!L145</f>
        <v>0</v>
      </c>
      <c r="M145" s="285">
        <f>'[1]Projects List'!M145</f>
        <v>0</v>
      </c>
      <c r="N145" s="287">
        <f>'[1]Projects List'!N145</f>
        <v>0</v>
      </c>
      <c r="O145" s="287">
        <f>'[1]Projects List'!O145</f>
        <v>0</v>
      </c>
      <c r="P145" s="287">
        <f>'[1]Projects List'!P145</f>
        <v>0</v>
      </c>
      <c r="Q145" s="287">
        <f>'[1]Projects List'!Q145</f>
        <v>0</v>
      </c>
      <c r="R145" s="286">
        <f>'[1]Projects List'!R145</f>
        <v>0</v>
      </c>
      <c r="S145" s="181">
        <f>'[1]Projects List'!S145</f>
        <v>0</v>
      </c>
      <c r="T145" s="287">
        <f>'[1]Projects List'!T145</f>
        <v>0</v>
      </c>
      <c r="U145" s="287">
        <f>'[1]Projects List'!U145</f>
        <v>2</v>
      </c>
      <c r="V145" s="287">
        <f>'[1]Projects List'!V145</f>
        <v>10</v>
      </c>
      <c r="W145" s="287">
        <f>'[1]Projects List'!W145</f>
        <v>0</v>
      </c>
      <c r="X145" s="286">
        <f>'[1]Projects List'!X145</f>
        <v>0</v>
      </c>
      <c r="Y145" s="181">
        <f>'[1]Projects List'!Y145</f>
        <v>0</v>
      </c>
      <c r="Z145" s="287">
        <f>'[1]Projects List'!Z145</f>
        <v>0</v>
      </c>
      <c r="AA145" s="287">
        <f>'[1]Projects List'!AA145</f>
        <v>2</v>
      </c>
      <c r="AB145" s="287">
        <f>'[1]Projects List'!AB145</f>
        <v>10</v>
      </c>
      <c r="AC145" s="286">
        <f>'[1]Projects List'!AC145</f>
        <v>0</v>
      </c>
      <c r="AD145" s="286">
        <f>'[1]Projects List'!AD145</f>
        <v>0</v>
      </c>
      <c r="AE145" s="286">
        <f>'[1]Projects List'!AE145</f>
        <v>0</v>
      </c>
      <c r="AF145" s="288">
        <f>'[1]Projects List'!AF145</f>
        <v>0</v>
      </c>
    </row>
    <row r="146" spans="1:32" x14ac:dyDescent="0.2">
      <c r="A146">
        <f>'[1]Projects List'!A146</f>
        <v>0</v>
      </c>
      <c r="B146">
        <f>'[1]Projects List'!B146</f>
        <v>0</v>
      </c>
      <c r="C146" s="278">
        <f>'[1]Projects List'!C146</f>
        <v>0</v>
      </c>
      <c r="D146" s="285">
        <f>'[1]Projects List'!D146</f>
        <v>0</v>
      </c>
      <c r="E146" s="278">
        <f>'[1]Projects List'!E146</f>
        <v>0</v>
      </c>
      <c r="F146" s="284">
        <f>'[1]Projects List'!F146</f>
        <v>0</v>
      </c>
      <c r="G146" s="284">
        <f>'[1]Projects List'!G146</f>
        <v>0</v>
      </c>
      <c r="H146" s="176">
        <f>'[1]Projects List'!H146</f>
        <v>0</v>
      </c>
      <c r="I146" s="285">
        <f>'[1]Projects List'!I146</f>
        <v>0</v>
      </c>
      <c r="J146" s="285">
        <f>'[1]Projects List'!J146</f>
        <v>0</v>
      </c>
      <c r="K146" s="337">
        <f>'[1]Projects List'!K146</f>
        <v>0</v>
      </c>
      <c r="L146" s="286">
        <f>'[1]Projects List'!L146</f>
        <v>0</v>
      </c>
      <c r="M146" s="285">
        <f>'[1]Projects List'!M146</f>
        <v>0</v>
      </c>
      <c r="N146" s="287">
        <f>'[1]Projects List'!N146</f>
        <v>0</v>
      </c>
      <c r="O146" s="287">
        <f>'[1]Projects List'!O146</f>
        <v>0</v>
      </c>
      <c r="P146" s="287">
        <f>'[1]Projects List'!P146</f>
        <v>0</v>
      </c>
      <c r="Q146" s="287">
        <f>'[1]Projects List'!Q146</f>
        <v>0</v>
      </c>
      <c r="R146" s="286">
        <f>'[1]Projects List'!R146</f>
        <v>0</v>
      </c>
      <c r="S146" s="181">
        <f>'[1]Projects List'!S146</f>
        <v>0</v>
      </c>
      <c r="T146" s="287">
        <f>'[1]Projects List'!T146</f>
        <v>0</v>
      </c>
      <c r="U146" s="287">
        <f>'[1]Projects List'!U146</f>
        <v>2</v>
      </c>
      <c r="V146" s="287">
        <f>'[1]Projects List'!V146</f>
        <v>10</v>
      </c>
      <c r="W146" s="287">
        <f>'[1]Projects List'!W146</f>
        <v>0</v>
      </c>
      <c r="X146" s="286">
        <f>'[1]Projects List'!X146</f>
        <v>0</v>
      </c>
      <c r="Y146" s="181">
        <f>'[1]Projects List'!Y146</f>
        <v>0</v>
      </c>
      <c r="Z146" s="287">
        <f>'[1]Projects List'!Z146</f>
        <v>0</v>
      </c>
      <c r="AA146" s="287">
        <f>'[1]Projects List'!AA146</f>
        <v>2</v>
      </c>
      <c r="AB146" s="287">
        <f>'[1]Projects List'!AB146</f>
        <v>10</v>
      </c>
      <c r="AC146" s="286">
        <f>'[1]Projects List'!AC146</f>
        <v>0</v>
      </c>
      <c r="AD146" s="286">
        <f>'[1]Projects List'!AD146</f>
        <v>0</v>
      </c>
      <c r="AE146" s="286">
        <f>'[1]Projects List'!AE146</f>
        <v>0</v>
      </c>
      <c r="AF146" s="288">
        <f>'[1]Projects List'!AF146</f>
        <v>0</v>
      </c>
    </row>
    <row r="147" spans="1:32" x14ac:dyDescent="0.2">
      <c r="A147">
        <f>'[1]Projects List'!A147</f>
        <v>0</v>
      </c>
      <c r="B147">
        <f>'[1]Projects List'!B147</f>
        <v>0</v>
      </c>
      <c r="C147" s="278">
        <f>'[1]Projects List'!C147</f>
        <v>0</v>
      </c>
      <c r="D147" s="285">
        <f>'[1]Projects List'!D147</f>
        <v>0</v>
      </c>
      <c r="E147" s="278">
        <f>'[1]Projects List'!E147</f>
        <v>0</v>
      </c>
      <c r="F147" s="284">
        <f>'[1]Projects List'!F147</f>
        <v>0</v>
      </c>
      <c r="G147" s="284">
        <f>'[1]Projects List'!G147</f>
        <v>0</v>
      </c>
      <c r="H147" s="176">
        <f>'[1]Projects List'!H147</f>
        <v>0</v>
      </c>
      <c r="I147" s="285">
        <f>'[1]Projects List'!I147</f>
        <v>0</v>
      </c>
      <c r="J147" s="285">
        <f>'[1]Projects List'!J147</f>
        <v>0</v>
      </c>
      <c r="K147" s="337">
        <f>'[1]Projects List'!K147</f>
        <v>0</v>
      </c>
      <c r="L147" s="286">
        <f>'[1]Projects List'!L147</f>
        <v>0</v>
      </c>
      <c r="M147" s="285">
        <f>'[1]Projects List'!M147</f>
        <v>0</v>
      </c>
      <c r="N147" s="287">
        <f>'[1]Projects List'!N147</f>
        <v>0</v>
      </c>
      <c r="O147" s="287">
        <f>'[1]Projects List'!O147</f>
        <v>0</v>
      </c>
      <c r="P147" s="287">
        <f>'[1]Projects List'!P147</f>
        <v>0</v>
      </c>
      <c r="Q147" s="287">
        <f>'[1]Projects List'!Q147</f>
        <v>0</v>
      </c>
      <c r="R147" s="286">
        <f>'[1]Projects List'!R147</f>
        <v>0</v>
      </c>
      <c r="S147" s="181">
        <f>'[1]Projects List'!S147</f>
        <v>0</v>
      </c>
      <c r="T147" s="287">
        <f>'[1]Projects List'!T147</f>
        <v>0</v>
      </c>
      <c r="U147" s="287">
        <f>'[1]Projects List'!U147</f>
        <v>2</v>
      </c>
      <c r="V147" s="287">
        <f>'[1]Projects List'!V147</f>
        <v>10</v>
      </c>
      <c r="W147" s="287">
        <f>'[1]Projects List'!W147</f>
        <v>0</v>
      </c>
      <c r="X147" s="286">
        <f>'[1]Projects List'!X147</f>
        <v>0</v>
      </c>
      <c r="Y147" s="181">
        <f>'[1]Projects List'!Y147</f>
        <v>0</v>
      </c>
      <c r="Z147" s="287">
        <f>'[1]Projects List'!Z147</f>
        <v>0</v>
      </c>
      <c r="AA147" s="287">
        <f>'[1]Projects List'!AA147</f>
        <v>2</v>
      </c>
      <c r="AB147" s="287">
        <f>'[1]Projects List'!AB147</f>
        <v>10</v>
      </c>
      <c r="AC147" s="286">
        <f>'[1]Projects List'!AC147</f>
        <v>0</v>
      </c>
      <c r="AD147" s="286">
        <f>'[1]Projects List'!AD147</f>
        <v>0</v>
      </c>
      <c r="AE147" s="286">
        <f>'[1]Projects List'!AE147</f>
        <v>0</v>
      </c>
      <c r="AF147" s="288">
        <f>'[1]Projects List'!AF147</f>
        <v>0</v>
      </c>
    </row>
    <row r="148" spans="1:32" x14ac:dyDescent="0.2">
      <c r="A148">
        <f>'[1]Projects List'!A148</f>
        <v>0</v>
      </c>
      <c r="B148">
        <f>'[1]Projects List'!B148</f>
        <v>0</v>
      </c>
      <c r="C148" s="278">
        <f>'[1]Projects List'!C148</f>
        <v>0</v>
      </c>
      <c r="D148" s="285">
        <f>'[1]Projects List'!D148</f>
        <v>0</v>
      </c>
      <c r="E148" s="278">
        <f>'[1]Projects List'!E148</f>
        <v>0</v>
      </c>
      <c r="F148" s="284">
        <f>'[1]Projects List'!F148</f>
        <v>0</v>
      </c>
      <c r="G148" s="284">
        <f>'[1]Projects List'!G148</f>
        <v>0</v>
      </c>
      <c r="H148" s="176">
        <f>'[1]Projects List'!H148</f>
        <v>0</v>
      </c>
      <c r="I148" s="285">
        <f>'[1]Projects List'!I148</f>
        <v>0</v>
      </c>
      <c r="J148" s="285">
        <f>'[1]Projects List'!J148</f>
        <v>0</v>
      </c>
      <c r="K148" s="337">
        <f>'[1]Projects List'!K148</f>
        <v>0</v>
      </c>
      <c r="L148" s="286">
        <f>'[1]Projects List'!L148</f>
        <v>0</v>
      </c>
      <c r="M148" s="285">
        <f>'[1]Projects List'!M148</f>
        <v>0</v>
      </c>
      <c r="N148" s="287">
        <f>'[1]Projects List'!N148</f>
        <v>0</v>
      </c>
      <c r="O148" s="287">
        <f>'[1]Projects List'!O148</f>
        <v>0</v>
      </c>
      <c r="P148" s="287">
        <f>'[1]Projects List'!P148</f>
        <v>0</v>
      </c>
      <c r="Q148" s="287">
        <f>'[1]Projects List'!Q148</f>
        <v>0</v>
      </c>
      <c r="R148" s="286">
        <f>'[1]Projects List'!R148</f>
        <v>0</v>
      </c>
      <c r="S148" s="181">
        <f>'[1]Projects List'!S148</f>
        <v>0</v>
      </c>
      <c r="T148" s="287">
        <f>'[1]Projects List'!T148</f>
        <v>0</v>
      </c>
      <c r="U148" s="287">
        <f>'[1]Projects List'!U148</f>
        <v>2</v>
      </c>
      <c r="V148" s="287">
        <f>'[1]Projects List'!V148</f>
        <v>10</v>
      </c>
      <c r="W148" s="287">
        <f>'[1]Projects List'!W148</f>
        <v>0</v>
      </c>
      <c r="X148" s="286">
        <f>'[1]Projects List'!X148</f>
        <v>0</v>
      </c>
      <c r="Y148" s="181">
        <f>'[1]Projects List'!Y148</f>
        <v>0</v>
      </c>
      <c r="Z148" s="287">
        <f>'[1]Projects List'!Z148</f>
        <v>0</v>
      </c>
      <c r="AA148" s="287">
        <f>'[1]Projects List'!AA148</f>
        <v>2</v>
      </c>
      <c r="AB148" s="287">
        <f>'[1]Projects List'!AB148</f>
        <v>10</v>
      </c>
      <c r="AC148" s="286">
        <f>'[1]Projects List'!AC148</f>
        <v>0</v>
      </c>
      <c r="AD148" s="286">
        <f>'[1]Projects List'!AD148</f>
        <v>0</v>
      </c>
      <c r="AE148" s="286">
        <f>'[1]Projects List'!AE148</f>
        <v>0</v>
      </c>
      <c r="AF148" s="288">
        <f>'[1]Projects List'!AF148</f>
        <v>0</v>
      </c>
    </row>
    <row r="149" spans="1:32" x14ac:dyDescent="0.2">
      <c r="A149">
        <f>'[1]Projects List'!A149</f>
        <v>0</v>
      </c>
      <c r="B149">
        <f>'[1]Projects List'!B149</f>
        <v>0</v>
      </c>
      <c r="C149" s="278">
        <f>'[1]Projects List'!C149</f>
        <v>0</v>
      </c>
      <c r="D149" s="285">
        <f>'[1]Projects List'!D149</f>
        <v>0</v>
      </c>
      <c r="E149" s="278">
        <f>'[1]Projects List'!E149</f>
        <v>0</v>
      </c>
      <c r="F149" s="284">
        <f>'[1]Projects List'!F149</f>
        <v>0</v>
      </c>
      <c r="G149" s="284">
        <f>'[1]Projects List'!G149</f>
        <v>0</v>
      </c>
      <c r="H149" s="176">
        <f>'[1]Projects List'!H149</f>
        <v>0</v>
      </c>
      <c r="I149" s="285">
        <f>'[1]Projects List'!I149</f>
        <v>0</v>
      </c>
      <c r="J149" s="285">
        <f>'[1]Projects List'!J149</f>
        <v>0</v>
      </c>
      <c r="K149" s="337">
        <f>'[1]Projects List'!K149</f>
        <v>0</v>
      </c>
      <c r="L149" s="286">
        <f>'[1]Projects List'!L149</f>
        <v>0</v>
      </c>
      <c r="M149" s="285">
        <f>'[1]Projects List'!M149</f>
        <v>0</v>
      </c>
      <c r="N149" s="287">
        <f>'[1]Projects List'!N149</f>
        <v>0</v>
      </c>
      <c r="O149" s="287">
        <f>'[1]Projects List'!O149</f>
        <v>0</v>
      </c>
      <c r="P149" s="287">
        <f>'[1]Projects List'!P149</f>
        <v>0</v>
      </c>
      <c r="Q149" s="287">
        <f>'[1]Projects List'!Q149</f>
        <v>0</v>
      </c>
      <c r="R149" s="286">
        <f>'[1]Projects List'!R149</f>
        <v>0</v>
      </c>
      <c r="S149" s="181">
        <f>'[1]Projects List'!S149</f>
        <v>0</v>
      </c>
      <c r="T149" s="287">
        <f>'[1]Projects List'!T149</f>
        <v>0</v>
      </c>
      <c r="U149" s="287">
        <f>'[1]Projects List'!U149</f>
        <v>2</v>
      </c>
      <c r="V149" s="287">
        <f>'[1]Projects List'!V149</f>
        <v>10</v>
      </c>
      <c r="W149" s="287">
        <f>'[1]Projects List'!W149</f>
        <v>0</v>
      </c>
      <c r="X149" s="286">
        <f>'[1]Projects List'!X149</f>
        <v>0</v>
      </c>
      <c r="Y149" s="181">
        <f>'[1]Projects List'!Y149</f>
        <v>0</v>
      </c>
      <c r="Z149" s="287">
        <f>'[1]Projects List'!Z149</f>
        <v>0</v>
      </c>
      <c r="AA149" s="287">
        <f>'[1]Projects List'!AA149</f>
        <v>2</v>
      </c>
      <c r="AB149" s="287">
        <f>'[1]Projects List'!AB149</f>
        <v>10</v>
      </c>
      <c r="AC149" s="286">
        <f>'[1]Projects List'!AC149</f>
        <v>0</v>
      </c>
      <c r="AD149" s="286">
        <f>'[1]Projects List'!AD149</f>
        <v>0</v>
      </c>
      <c r="AE149" s="286">
        <f>'[1]Projects List'!AE149</f>
        <v>0</v>
      </c>
      <c r="AF149" s="288">
        <f>'[1]Projects List'!AF149</f>
        <v>0</v>
      </c>
    </row>
    <row r="150" spans="1:32" x14ac:dyDescent="0.2">
      <c r="A150">
        <f>'[1]Projects List'!A150</f>
        <v>0</v>
      </c>
      <c r="B150">
        <f>'[1]Projects List'!B150</f>
        <v>0</v>
      </c>
      <c r="C150" s="278">
        <f>'[1]Projects List'!C150</f>
        <v>0</v>
      </c>
      <c r="D150" s="285">
        <f>'[1]Projects List'!D150</f>
        <v>0</v>
      </c>
      <c r="E150" s="278">
        <f>'[1]Projects List'!E150</f>
        <v>0</v>
      </c>
      <c r="F150" s="284">
        <f>'[1]Projects List'!F150</f>
        <v>0</v>
      </c>
      <c r="G150" s="284">
        <f>'[1]Projects List'!G150</f>
        <v>0</v>
      </c>
      <c r="H150" s="176">
        <f>'[1]Projects List'!H150</f>
        <v>0</v>
      </c>
      <c r="I150" s="285">
        <f>'[1]Projects List'!I150</f>
        <v>0</v>
      </c>
      <c r="J150" s="285">
        <f>'[1]Projects List'!J150</f>
        <v>0</v>
      </c>
      <c r="K150" s="337">
        <f>'[1]Projects List'!K150</f>
        <v>0</v>
      </c>
      <c r="L150" s="286">
        <f>'[1]Projects List'!L150</f>
        <v>0</v>
      </c>
      <c r="M150" s="285">
        <f>'[1]Projects List'!M150</f>
        <v>0</v>
      </c>
      <c r="N150" s="287">
        <f>'[1]Projects List'!N150</f>
        <v>0</v>
      </c>
      <c r="O150" s="287">
        <f>'[1]Projects List'!O150</f>
        <v>0</v>
      </c>
      <c r="P150" s="287">
        <f>'[1]Projects List'!P150</f>
        <v>0</v>
      </c>
      <c r="Q150" s="287">
        <f>'[1]Projects List'!Q150</f>
        <v>0</v>
      </c>
      <c r="R150" s="286">
        <f>'[1]Projects List'!R150</f>
        <v>0</v>
      </c>
      <c r="S150" s="181">
        <f>'[1]Projects List'!S150</f>
        <v>0</v>
      </c>
      <c r="T150" s="287">
        <f>'[1]Projects List'!T150</f>
        <v>0</v>
      </c>
      <c r="U150" s="287">
        <f>'[1]Projects List'!U150</f>
        <v>2</v>
      </c>
      <c r="V150" s="287">
        <f>'[1]Projects List'!V150</f>
        <v>10</v>
      </c>
      <c r="W150" s="287">
        <f>'[1]Projects List'!W150</f>
        <v>0</v>
      </c>
      <c r="X150" s="286">
        <f>'[1]Projects List'!X150</f>
        <v>0</v>
      </c>
      <c r="Y150" s="181">
        <f>'[1]Projects List'!Y150</f>
        <v>0</v>
      </c>
      <c r="Z150" s="287">
        <f>'[1]Projects List'!Z150</f>
        <v>0</v>
      </c>
      <c r="AA150" s="287">
        <f>'[1]Projects List'!AA150</f>
        <v>2</v>
      </c>
      <c r="AB150" s="287">
        <f>'[1]Projects List'!AB150</f>
        <v>10</v>
      </c>
      <c r="AC150" s="286">
        <f>'[1]Projects List'!AC150</f>
        <v>0</v>
      </c>
      <c r="AD150" s="286">
        <f>'[1]Projects List'!AD150</f>
        <v>0</v>
      </c>
      <c r="AE150" s="286">
        <f>'[1]Projects List'!AE150</f>
        <v>0</v>
      </c>
      <c r="AF150" s="288">
        <f>'[1]Projects List'!AF150</f>
        <v>0</v>
      </c>
    </row>
    <row r="151" spans="1:32" x14ac:dyDescent="0.2">
      <c r="A151">
        <f>'[1]Projects List'!A151</f>
        <v>0</v>
      </c>
      <c r="B151">
        <f>'[1]Projects List'!B151</f>
        <v>0</v>
      </c>
      <c r="C151" s="278">
        <f>'[1]Projects List'!C151</f>
        <v>0</v>
      </c>
      <c r="D151" s="285">
        <f>'[1]Projects List'!D151</f>
        <v>0</v>
      </c>
      <c r="E151" s="278">
        <f>'[1]Projects List'!E151</f>
        <v>0</v>
      </c>
      <c r="F151" s="284">
        <f>'[1]Projects List'!F151</f>
        <v>0</v>
      </c>
      <c r="G151" s="284">
        <f>'[1]Projects List'!G151</f>
        <v>0</v>
      </c>
      <c r="H151" s="176">
        <f>'[1]Projects List'!H151</f>
        <v>0</v>
      </c>
      <c r="I151" s="285">
        <f>'[1]Projects List'!I151</f>
        <v>0</v>
      </c>
      <c r="J151" s="285">
        <f>'[1]Projects List'!J151</f>
        <v>0</v>
      </c>
      <c r="K151" s="337">
        <f>'[1]Projects List'!K151</f>
        <v>0</v>
      </c>
      <c r="L151" s="286">
        <f>'[1]Projects List'!L151</f>
        <v>0</v>
      </c>
      <c r="M151" s="285">
        <f>'[1]Projects List'!M151</f>
        <v>0</v>
      </c>
      <c r="N151" s="287">
        <f>'[1]Projects List'!N151</f>
        <v>0</v>
      </c>
      <c r="O151" s="287">
        <f>'[1]Projects List'!O151</f>
        <v>0</v>
      </c>
      <c r="P151" s="287">
        <f>'[1]Projects List'!P151</f>
        <v>0</v>
      </c>
      <c r="Q151" s="287">
        <f>'[1]Projects List'!Q151</f>
        <v>0</v>
      </c>
      <c r="R151" s="286">
        <f>'[1]Projects List'!R151</f>
        <v>0</v>
      </c>
      <c r="S151" s="181">
        <f>'[1]Projects List'!S151</f>
        <v>0</v>
      </c>
      <c r="T151" s="287">
        <f>'[1]Projects List'!T151</f>
        <v>0</v>
      </c>
      <c r="U151" s="287">
        <f>'[1]Projects List'!U151</f>
        <v>2</v>
      </c>
      <c r="V151" s="287">
        <f>'[1]Projects List'!V151</f>
        <v>10</v>
      </c>
      <c r="W151" s="287">
        <f>'[1]Projects List'!W151</f>
        <v>0</v>
      </c>
      <c r="X151" s="286">
        <f>'[1]Projects List'!X151</f>
        <v>0</v>
      </c>
      <c r="Y151" s="181">
        <f>'[1]Projects List'!Y151</f>
        <v>0</v>
      </c>
      <c r="Z151" s="287">
        <f>'[1]Projects List'!Z151</f>
        <v>0</v>
      </c>
      <c r="AA151" s="287">
        <f>'[1]Projects List'!AA151</f>
        <v>2</v>
      </c>
      <c r="AB151" s="287">
        <f>'[1]Projects List'!AB151</f>
        <v>10</v>
      </c>
      <c r="AC151" s="286">
        <f>'[1]Projects List'!AC151</f>
        <v>0</v>
      </c>
      <c r="AD151" s="286">
        <f>'[1]Projects List'!AD151</f>
        <v>0</v>
      </c>
      <c r="AE151" s="286">
        <f>'[1]Projects List'!AE151</f>
        <v>0</v>
      </c>
      <c r="AF151" s="288">
        <f>'[1]Projects List'!AF151</f>
        <v>0</v>
      </c>
    </row>
    <row r="152" spans="1:32" x14ac:dyDescent="0.2">
      <c r="A152">
        <f>'[1]Projects List'!A152</f>
        <v>0</v>
      </c>
      <c r="B152">
        <f>'[1]Projects List'!B152</f>
        <v>0</v>
      </c>
      <c r="C152" s="278">
        <f>'[1]Projects List'!C152</f>
        <v>0</v>
      </c>
      <c r="D152" s="285">
        <f>'[1]Projects List'!D152</f>
        <v>0</v>
      </c>
      <c r="E152" s="278">
        <f>'[1]Projects List'!E152</f>
        <v>0</v>
      </c>
      <c r="F152" s="284">
        <f>'[1]Projects List'!F152</f>
        <v>0</v>
      </c>
      <c r="G152" s="284">
        <f>'[1]Projects List'!G152</f>
        <v>0</v>
      </c>
      <c r="H152" s="176">
        <f>'[1]Projects List'!H152</f>
        <v>0</v>
      </c>
      <c r="I152" s="285">
        <f>'[1]Projects List'!I152</f>
        <v>0</v>
      </c>
      <c r="J152" s="285">
        <f>'[1]Projects List'!J152</f>
        <v>0</v>
      </c>
      <c r="K152" s="337">
        <f>'[1]Projects List'!K152</f>
        <v>0</v>
      </c>
      <c r="L152" s="286">
        <f>'[1]Projects List'!L152</f>
        <v>0</v>
      </c>
      <c r="M152" s="285">
        <f>'[1]Projects List'!M152</f>
        <v>0</v>
      </c>
      <c r="N152" s="287">
        <f>'[1]Projects List'!N152</f>
        <v>0</v>
      </c>
      <c r="O152" s="287">
        <f>'[1]Projects List'!O152</f>
        <v>0</v>
      </c>
      <c r="P152" s="287">
        <f>'[1]Projects List'!P152</f>
        <v>0</v>
      </c>
      <c r="Q152" s="287">
        <f>'[1]Projects List'!Q152</f>
        <v>0</v>
      </c>
      <c r="R152" s="286">
        <f>'[1]Projects List'!R152</f>
        <v>0</v>
      </c>
      <c r="S152" s="181">
        <f>'[1]Projects List'!S152</f>
        <v>0</v>
      </c>
      <c r="T152" s="287">
        <f>'[1]Projects List'!T152</f>
        <v>0</v>
      </c>
      <c r="U152" s="287">
        <f>'[1]Projects List'!U152</f>
        <v>2</v>
      </c>
      <c r="V152" s="287">
        <f>'[1]Projects List'!V152</f>
        <v>10</v>
      </c>
      <c r="W152" s="287">
        <f>'[1]Projects List'!W152</f>
        <v>0</v>
      </c>
      <c r="X152" s="286">
        <f>'[1]Projects List'!X152</f>
        <v>0</v>
      </c>
      <c r="Y152" s="181">
        <f>'[1]Projects List'!Y152</f>
        <v>0</v>
      </c>
      <c r="Z152" s="287">
        <f>'[1]Projects List'!Z152</f>
        <v>0</v>
      </c>
      <c r="AA152" s="287">
        <f>'[1]Projects List'!AA152</f>
        <v>2</v>
      </c>
      <c r="AB152" s="287">
        <f>'[1]Projects List'!AB152</f>
        <v>10</v>
      </c>
      <c r="AC152" s="286">
        <f>'[1]Projects List'!AC152</f>
        <v>0</v>
      </c>
      <c r="AD152" s="286">
        <f>'[1]Projects List'!AD152</f>
        <v>0</v>
      </c>
      <c r="AE152" s="286">
        <f>'[1]Projects List'!AE152</f>
        <v>0</v>
      </c>
      <c r="AF152" s="288">
        <f>'[1]Projects List'!AF152</f>
        <v>0</v>
      </c>
    </row>
    <row r="153" spans="1:32" x14ac:dyDescent="0.2">
      <c r="A153">
        <f>'[1]Projects List'!A153</f>
        <v>0</v>
      </c>
      <c r="B153">
        <f>'[1]Projects List'!B153</f>
        <v>0</v>
      </c>
      <c r="C153" s="278">
        <f>'[1]Projects List'!C153</f>
        <v>0</v>
      </c>
      <c r="D153" s="285">
        <f>'[1]Projects List'!D153</f>
        <v>0</v>
      </c>
      <c r="E153" s="278">
        <f>'[1]Projects List'!E153</f>
        <v>0</v>
      </c>
      <c r="F153" s="284">
        <f>'[1]Projects List'!F153</f>
        <v>0</v>
      </c>
      <c r="G153" s="284">
        <f>'[1]Projects List'!G153</f>
        <v>0</v>
      </c>
      <c r="H153" s="176">
        <f>'[1]Projects List'!H153</f>
        <v>0</v>
      </c>
      <c r="I153" s="285">
        <f>'[1]Projects List'!I153</f>
        <v>0</v>
      </c>
      <c r="J153" s="285">
        <f>'[1]Projects List'!J153</f>
        <v>0</v>
      </c>
      <c r="K153" s="337">
        <f>'[1]Projects List'!K153</f>
        <v>0</v>
      </c>
      <c r="L153" s="286">
        <f>'[1]Projects List'!L153</f>
        <v>0</v>
      </c>
      <c r="M153" s="285">
        <f>'[1]Projects List'!M153</f>
        <v>0</v>
      </c>
      <c r="N153" s="287">
        <f>'[1]Projects List'!N153</f>
        <v>0</v>
      </c>
      <c r="O153" s="287">
        <f>'[1]Projects List'!O153</f>
        <v>0</v>
      </c>
      <c r="P153" s="287">
        <f>'[1]Projects List'!P153</f>
        <v>0</v>
      </c>
      <c r="Q153" s="287">
        <f>'[1]Projects List'!Q153</f>
        <v>0</v>
      </c>
      <c r="R153" s="286">
        <f>'[1]Projects List'!R153</f>
        <v>0</v>
      </c>
      <c r="S153" s="181">
        <f>'[1]Projects List'!S153</f>
        <v>0</v>
      </c>
      <c r="T153" s="287">
        <f>'[1]Projects List'!T153</f>
        <v>0</v>
      </c>
      <c r="U153" s="287">
        <f>'[1]Projects List'!U153</f>
        <v>2</v>
      </c>
      <c r="V153" s="287">
        <f>'[1]Projects List'!V153</f>
        <v>10</v>
      </c>
      <c r="W153" s="287">
        <f>'[1]Projects List'!W153</f>
        <v>0</v>
      </c>
      <c r="X153" s="286">
        <f>'[1]Projects List'!X153</f>
        <v>0</v>
      </c>
      <c r="Y153" s="181">
        <f>'[1]Projects List'!Y153</f>
        <v>0</v>
      </c>
      <c r="Z153" s="287">
        <f>'[1]Projects List'!Z153</f>
        <v>0</v>
      </c>
      <c r="AA153" s="287">
        <f>'[1]Projects List'!AA153</f>
        <v>2</v>
      </c>
      <c r="AB153" s="287">
        <f>'[1]Projects List'!AB153</f>
        <v>10</v>
      </c>
      <c r="AC153" s="286">
        <f>'[1]Projects List'!AC153</f>
        <v>0</v>
      </c>
      <c r="AD153" s="286">
        <f>'[1]Projects List'!AD153</f>
        <v>0</v>
      </c>
      <c r="AE153" s="286">
        <f>'[1]Projects List'!AE153</f>
        <v>0</v>
      </c>
      <c r="AF153" s="288">
        <f>'[1]Projects List'!AF153</f>
        <v>0</v>
      </c>
    </row>
    <row r="154" spans="1:32" x14ac:dyDescent="0.2">
      <c r="A154">
        <f>'[1]Projects List'!A154</f>
        <v>0</v>
      </c>
      <c r="B154">
        <f>'[1]Projects List'!B154</f>
        <v>0</v>
      </c>
      <c r="C154" s="278">
        <f>'[1]Projects List'!C154</f>
        <v>0</v>
      </c>
      <c r="D154" s="285">
        <f>'[1]Projects List'!D154</f>
        <v>0</v>
      </c>
      <c r="E154" s="278">
        <f>'[1]Projects List'!E154</f>
        <v>0</v>
      </c>
      <c r="F154" s="284">
        <f>'[1]Projects List'!F154</f>
        <v>0</v>
      </c>
      <c r="G154" s="284">
        <f>'[1]Projects List'!G154</f>
        <v>0</v>
      </c>
      <c r="H154" s="176">
        <f>'[1]Projects List'!H154</f>
        <v>0</v>
      </c>
      <c r="I154" s="285">
        <f>'[1]Projects List'!I154</f>
        <v>0</v>
      </c>
      <c r="J154" s="285">
        <f>'[1]Projects List'!J154</f>
        <v>0</v>
      </c>
      <c r="K154" s="337">
        <f>'[1]Projects List'!K154</f>
        <v>0</v>
      </c>
      <c r="L154" s="286">
        <f>'[1]Projects List'!L154</f>
        <v>0</v>
      </c>
      <c r="M154" s="285">
        <f>'[1]Projects List'!M154</f>
        <v>0</v>
      </c>
      <c r="N154" s="287">
        <f>'[1]Projects List'!N154</f>
        <v>0</v>
      </c>
      <c r="O154" s="287">
        <f>'[1]Projects List'!O154</f>
        <v>0</v>
      </c>
      <c r="P154" s="287">
        <f>'[1]Projects List'!P154</f>
        <v>0</v>
      </c>
      <c r="Q154" s="287">
        <f>'[1]Projects List'!Q154</f>
        <v>0</v>
      </c>
      <c r="R154" s="286">
        <f>'[1]Projects List'!R154</f>
        <v>0</v>
      </c>
      <c r="S154" s="181">
        <f>'[1]Projects List'!S154</f>
        <v>0</v>
      </c>
      <c r="T154" s="287">
        <f>'[1]Projects List'!T154</f>
        <v>0</v>
      </c>
      <c r="U154" s="287">
        <f>'[1]Projects List'!U154</f>
        <v>2</v>
      </c>
      <c r="V154" s="287">
        <f>'[1]Projects List'!V154</f>
        <v>10</v>
      </c>
      <c r="W154" s="287">
        <f>'[1]Projects List'!W154</f>
        <v>0</v>
      </c>
      <c r="X154" s="286">
        <f>'[1]Projects List'!X154</f>
        <v>0</v>
      </c>
      <c r="Y154" s="181">
        <f>'[1]Projects List'!Y154</f>
        <v>0</v>
      </c>
      <c r="Z154" s="287">
        <f>'[1]Projects List'!Z154</f>
        <v>0</v>
      </c>
      <c r="AA154" s="287">
        <f>'[1]Projects List'!AA154</f>
        <v>2</v>
      </c>
      <c r="AB154" s="287">
        <f>'[1]Projects List'!AB154</f>
        <v>10</v>
      </c>
      <c r="AC154" s="286">
        <f>'[1]Projects List'!AC154</f>
        <v>0</v>
      </c>
      <c r="AD154" s="286">
        <f>'[1]Projects List'!AD154</f>
        <v>0</v>
      </c>
      <c r="AE154" s="286">
        <f>'[1]Projects List'!AE154</f>
        <v>0</v>
      </c>
      <c r="AF154" s="288">
        <f>'[1]Projects List'!AF154</f>
        <v>0</v>
      </c>
    </row>
    <row r="155" spans="1:32" x14ac:dyDescent="0.2">
      <c r="A155">
        <f>'[1]Projects List'!A155</f>
        <v>0</v>
      </c>
      <c r="B155">
        <f>'[1]Projects List'!B155</f>
        <v>0</v>
      </c>
      <c r="C155" s="278">
        <f>'[1]Projects List'!C155</f>
        <v>0</v>
      </c>
      <c r="D155" s="285">
        <f>'[1]Projects List'!D155</f>
        <v>0</v>
      </c>
      <c r="E155" s="278">
        <f>'[1]Projects List'!E155</f>
        <v>0</v>
      </c>
      <c r="F155" s="284">
        <f>'[1]Projects List'!F155</f>
        <v>0</v>
      </c>
      <c r="G155" s="284">
        <f>'[1]Projects List'!G155</f>
        <v>0</v>
      </c>
      <c r="H155" s="176">
        <f>'[1]Projects List'!H155</f>
        <v>0</v>
      </c>
      <c r="I155" s="285">
        <f>'[1]Projects List'!I155</f>
        <v>0</v>
      </c>
      <c r="J155" s="285">
        <f>'[1]Projects List'!J155</f>
        <v>0</v>
      </c>
      <c r="K155" s="337">
        <f>'[1]Projects List'!K155</f>
        <v>0</v>
      </c>
      <c r="L155" s="286">
        <f>'[1]Projects List'!L155</f>
        <v>0</v>
      </c>
      <c r="M155" s="285">
        <f>'[1]Projects List'!M155</f>
        <v>0</v>
      </c>
      <c r="N155" s="287">
        <f>'[1]Projects List'!N155</f>
        <v>0</v>
      </c>
      <c r="O155" s="287">
        <f>'[1]Projects List'!O155</f>
        <v>0</v>
      </c>
      <c r="P155" s="287">
        <f>'[1]Projects List'!P155</f>
        <v>0</v>
      </c>
      <c r="Q155" s="287">
        <f>'[1]Projects List'!Q155</f>
        <v>0</v>
      </c>
      <c r="R155" s="286">
        <f>'[1]Projects List'!R155</f>
        <v>0</v>
      </c>
      <c r="S155" s="181">
        <f>'[1]Projects List'!S155</f>
        <v>0</v>
      </c>
      <c r="T155" s="287">
        <f>'[1]Projects List'!T155</f>
        <v>0</v>
      </c>
      <c r="U155" s="287">
        <f>'[1]Projects List'!U155</f>
        <v>2</v>
      </c>
      <c r="V155" s="287">
        <f>'[1]Projects List'!V155</f>
        <v>10</v>
      </c>
      <c r="W155" s="287">
        <f>'[1]Projects List'!W155</f>
        <v>0</v>
      </c>
      <c r="X155" s="286">
        <f>'[1]Projects List'!X155</f>
        <v>0</v>
      </c>
      <c r="Y155" s="181">
        <f>'[1]Projects List'!Y155</f>
        <v>0</v>
      </c>
      <c r="Z155" s="287">
        <f>'[1]Projects List'!Z155</f>
        <v>0</v>
      </c>
      <c r="AA155" s="287">
        <f>'[1]Projects List'!AA155</f>
        <v>2</v>
      </c>
      <c r="AB155" s="287">
        <f>'[1]Projects List'!AB155</f>
        <v>10</v>
      </c>
      <c r="AC155" s="286">
        <f>'[1]Projects List'!AC155</f>
        <v>0</v>
      </c>
      <c r="AD155" s="286">
        <f>'[1]Projects List'!AD155</f>
        <v>0</v>
      </c>
      <c r="AE155" s="286">
        <f>'[1]Projects List'!AE155</f>
        <v>0</v>
      </c>
      <c r="AF155" s="288">
        <f>'[1]Projects List'!AF155</f>
        <v>0</v>
      </c>
    </row>
    <row r="156" spans="1:32" x14ac:dyDescent="0.2">
      <c r="A156">
        <f>'[1]Projects List'!A156</f>
        <v>0</v>
      </c>
      <c r="B156">
        <f>'[1]Projects List'!B156</f>
        <v>0</v>
      </c>
      <c r="C156" s="278">
        <f>'[1]Projects List'!C156</f>
        <v>0</v>
      </c>
      <c r="D156" s="285">
        <f>'[1]Projects List'!D156</f>
        <v>0</v>
      </c>
      <c r="E156" s="278">
        <f>'[1]Projects List'!E156</f>
        <v>0</v>
      </c>
      <c r="F156" s="284">
        <f>'[1]Projects List'!F156</f>
        <v>0</v>
      </c>
      <c r="G156" s="284">
        <f>'[1]Projects List'!G156</f>
        <v>0</v>
      </c>
      <c r="H156" s="176">
        <f>'[1]Projects List'!H156</f>
        <v>0</v>
      </c>
      <c r="I156" s="285">
        <f>'[1]Projects List'!I156</f>
        <v>0</v>
      </c>
      <c r="J156" s="285">
        <f>'[1]Projects List'!J156</f>
        <v>0</v>
      </c>
      <c r="K156" s="337">
        <f>'[1]Projects List'!K156</f>
        <v>0</v>
      </c>
      <c r="L156" s="286">
        <f>'[1]Projects List'!L156</f>
        <v>0</v>
      </c>
      <c r="M156" s="285">
        <f>'[1]Projects List'!M156</f>
        <v>0</v>
      </c>
      <c r="N156" s="287">
        <f>'[1]Projects List'!N156</f>
        <v>0</v>
      </c>
      <c r="O156" s="287">
        <f>'[1]Projects List'!O156</f>
        <v>0</v>
      </c>
      <c r="P156" s="287">
        <f>'[1]Projects List'!P156</f>
        <v>0</v>
      </c>
      <c r="Q156" s="287">
        <f>'[1]Projects List'!Q156</f>
        <v>0</v>
      </c>
      <c r="R156" s="286">
        <f>'[1]Projects List'!R156</f>
        <v>0</v>
      </c>
      <c r="S156" s="181">
        <f>'[1]Projects List'!S156</f>
        <v>0</v>
      </c>
      <c r="T156" s="287">
        <f>'[1]Projects List'!T156</f>
        <v>0</v>
      </c>
      <c r="U156" s="287">
        <f>'[1]Projects List'!U156</f>
        <v>2</v>
      </c>
      <c r="V156" s="287">
        <f>'[1]Projects List'!V156</f>
        <v>10</v>
      </c>
      <c r="W156" s="287">
        <f>'[1]Projects List'!W156</f>
        <v>0</v>
      </c>
      <c r="X156" s="286">
        <f>'[1]Projects List'!X156</f>
        <v>0</v>
      </c>
      <c r="Y156" s="181">
        <f>'[1]Projects List'!Y156</f>
        <v>0</v>
      </c>
      <c r="Z156" s="287">
        <f>'[1]Projects List'!Z156</f>
        <v>0</v>
      </c>
      <c r="AA156" s="287">
        <f>'[1]Projects List'!AA156</f>
        <v>2</v>
      </c>
      <c r="AB156" s="287">
        <f>'[1]Projects List'!AB156</f>
        <v>10</v>
      </c>
      <c r="AC156" s="286">
        <f>'[1]Projects List'!AC156</f>
        <v>0</v>
      </c>
      <c r="AD156" s="286">
        <f>'[1]Projects List'!AD156</f>
        <v>0</v>
      </c>
      <c r="AE156" s="286">
        <f>'[1]Projects List'!AE156</f>
        <v>0</v>
      </c>
      <c r="AF156" s="288">
        <f>'[1]Projects List'!AF156</f>
        <v>0</v>
      </c>
    </row>
    <row r="157" spans="1:32" x14ac:dyDescent="0.2">
      <c r="A157">
        <f>'[1]Projects List'!A157</f>
        <v>0</v>
      </c>
      <c r="B157">
        <f>'[1]Projects List'!B157</f>
        <v>0</v>
      </c>
      <c r="C157" s="278">
        <f>'[1]Projects List'!C157</f>
        <v>0</v>
      </c>
      <c r="D157" s="285">
        <f>'[1]Projects List'!D157</f>
        <v>0</v>
      </c>
      <c r="E157" s="278">
        <f>'[1]Projects List'!E157</f>
        <v>0</v>
      </c>
      <c r="F157" s="284">
        <f>'[1]Projects List'!F157</f>
        <v>0</v>
      </c>
      <c r="G157" s="284">
        <f>'[1]Projects List'!G157</f>
        <v>0</v>
      </c>
      <c r="H157" s="176">
        <f>'[1]Projects List'!H157</f>
        <v>0</v>
      </c>
      <c r="I157" s="285">
        <f>'[1]Projects List'!I157</f>
        <v>0</v>
      </c>
      <c r="J157" s="285">
        <f>'[1]Projects List'!J157</f>
        <v>0</v>
      </c>
      <c r="K157" s="337">
        <f>'[1]Projects List'!K157</f>
        <v>0</v>
      </c>
      <c r="L157" s="286">
        <f>'[1]Projects List'!L157</f>
        <v>0</v>
      </c>
      <c r="M157" s="285">
        <f>'[1]Projects List'!M157</f>
        <v>0</v>
      </c>
      <c r="N157" s="287">
        <f>'[1]Projects List'!N157</f>
        <v>0</v>
      </c>
      <c r="O157" s="287">
        <f>'[1]Projects List'!O157</f>
        <v>0</v>
      </c>
      <c r="P157" s="287">
        <f>'[1]Projects List'!P157</f>
        <v>0</v>
      </c>
      <c r="Q157" s="287">
        <f>'[1]Projects List'!Q157</f>
        <v>0</v>
      </c>
      <c r="R157" s="286">
        <f>'[1]Projects List'!R157</f>
        <v>0</v>
      </c>
      <c r="S157" s="181">
        <f>'[1]Projects List'!S157</f>
        <v>0</v>
      </c>
      <c r="T157" s="287">
        <f>'[1]Projects List'!T157</f>
        <v>0</v>
      </c>
      <c r="U157" s="287">
        <f>'[1]Projects List'!U157</f>
        <v>2</v>
      </c>
      <c r="V157" s="287">
        <f>'[1]Projects List'!V157</f>
        <v>10</v>
      </c>
      <c r="W157" s="287">
        <f>'[1]Projects List'!W157</f>
        <v>0</v>
      </c>
      <c r="X157" s="286">
        <f>'[1]Projects List'!X157</f>
        <v>0</v>
      </c>
      <c r="Y157" s="181">
        <f>'[1]Projects List'!Y157</f>
        <v>0</v>
      </c>
      <c r="Z157" s="287">
        <f>'[1]Projects List'!Z157</f>
        <v>0</v>
      </c>
      <c r="AA157" s="287">
        <f>'[1]Projects List'!AA157</f>
        <v>2</v>
      </c>
      <c r="AB157" s="287">
        <f>'[1]Projects List'!AB157</f>
        <v>10</v>
      </c>
      <c r="AC157" s="286">
        <f>'[1]Projects List'!AC157</f>
        <v>0</v>
      </c>
      <c r="AD157" s="286">
        <f>'[1]Projects List'!AD157</f>
        <v>0</v>
      </c>
      <c r="AE157" s="286">
        <f>'[1]Projects List'!AE157</f>
        <v>0</v>
      </c>
      <c r="AF157" s="288">
        <f>'[1]Projects List'!AF157</f>
        <v>0</v>
      </c>
    </row>
    <row r="158" spans="1:32" x14ac:dyDescent="0.2">
      <c r="A158">
        <f>'[1]Projects List'!A158</f>
        <v>0</v>
      </c>
      <c r="B158">
        <f>'[1]Projects List'!B158</f>
        <v>0</v>
      </c>
      <c r="C158" s="278">
        <f>'[1]Projects List'!C158</f>
        <v>0</v>
      </c>
      <c r="D158" s="285">
        <f>'[1]Projects List'!D158</f>
        <v>0</v>
      </c>
      <c r="E158" s="278">
        <f>'[1]Projects List'!E158</f>
        <v>0</v>
      </c>
      <c r="F158" s="284">
        <f>'[1]Projects List'!F158</f>
        <v>0</v>
      </c>
      <c r="G158" s="284">
        <f>'[1]Projects List'!G158</f>
        <v>0</v>
      </c>
      <c r="H158" s="176">
        <f>'[1]Projects List'!H158</f>
        <v>0</v>
      </c>
      <c r="I158" s="285">
        <f>'[1]Projects List'!I158</f>
        <v>0</v>
      </c>
      <c r="J158" s="285">
        <f>'[1]Projects List'!J158</f>
        <v>0</v>
      </c>
      <c r="K158" s="337">
        <f>'[1]Projects List'!K158</f>
        <v>0</v>
      </c>
      <c r="L158" s="286">
        <f>'[1]Projects List'!L158</f>
        <v>0</v>
      </c>
      <c r="M158" s="285">
        <f>'[1]Projects List'!M158</f>
        <v>0</v>
      </c>
      <c r="N158" s="287">
        <f>'[1]Projects List'!N158</f>
        <v>0</v>
      </c>
      <c r="O158" s="287">
        <f>'[1]Projects List'!O158</f>
        <v>0</v>
      </c>
      <c r="P158" s="287">
        <f>'[1]Projects List'!P158</f>
        <v>0</v>
      </c>
      <c r="Q158" s="287">
        <f>'[1]Projects List'!Q158</f>
        <v>0</v>
      </c>
      <c r="R158" s="286">
        <f>'[1]Projects List'!R158</f>
        <v>0</v>
      </c>
      <c r="S158" s="181">
        <f>'[1]Projects List'!S158</f>
        <v>0</v>
      </c>
      <c r="T158" s="287">
        <f>'[1]Projects List'!T158</f>
        <v>0</v>
      </c>
      <c r="U158" s="287">
        <f>'[1]Projects List'!U158</f>
        <v>2</v>
      </c>
      <c r="V158" s="287">
        <f>'[1]Projects List'!V158</f>
        <v>10</v>
      </c>
      <c r="W158" s="287">
        <f>'[1]Projects List'!W158</f>
        <v>0</v>
      </c>
      <c r="X158" s="286">
        <f>'[1]Projects List'!X158</f>
        <v>0</v>
      </c>
      <c r="Y158" s="181">
        <f>'[1]Projects List'!Y158</f>
        <v>0</v>
      </c>
      <c r="Z158" s="287">
        <f>'[1]Projects List'!Z158</f>
        <v>0</v>
      </c>
      <c r="AA158" s="287">
        <f>'[1]Projects List'!AA158</f>
        <v>2</v>
      </c>
      <c r="AB158" s="287">
        <f>'[1]Projects List'!AB158</f>
        <v>10</v>
      </c>
      <c r="AC158" s="286">
        <f>'[1]Projects List'!AC158</f>
        <v>0</v>
      </c>
      <c r="AD158" s="286">
        <f>'[1]Projects List'!AD158</f>
        <v>0</v>
      </c>
      <c r="AE158" s="286">
        <f>'[1]Projects List'!AE158</f>
        <v>0</v>
      </c>
      <c r="AF158" s="288">
        <f>'[1]Projects List'!AF158</f>
        <v>0</v>
      </c>
    </row>
    <row r="159" spans="1:32" x14ac:dyDescent="0.2">
      <c r="A159">
        <f>'[1]Projects List'!A159</f>
        <v>0</v>
      </c>
      <c r="B159">
        <f>'[1]Projects List'!B159</f>
        <v>0</v>
      </c>
      <c r="C159" s="278">
        <f>'[1]Projects List'!C159</f>
        <v>0</v>
      </c>
      <c r="D159" s="285">
        <f>'[1]Projects List'!D159</f>
        <v>0</v>
      </c>
      <c r="E159" s="278">
        <f>'[1]Projects List'!E159</f>
        <v>0</v>
      </c>
      <c r="F159" s="284">
        <f>'[1]Projects List'!F159</f>
        <v>0</v>
      </c>
      <c r="G159" s="284">
        <f>'[1]Projects List'!G159</f>
        <v>0</v>
      </c>
      <c r="H159" s="176">
        <f>'[1]Projects List'!H159</f>
        <v>0</v>
      </c>
      <c r="I159" s="285">
        <f>'[1]Projects List'!I159</f>
        <v>0</v>
      </c>
      <c r="J159" s="285">
        <f>'[1]Projects List'!J159</f>
        <v>0</v>
      </c>
      <c r="K159" s="337">
        <f>'[1]Projects List'!K159</f>
        <v>0</v>
      </c>
      <c r="L159" s="286">
        <f>'[1]Projects List'!L159</f>
        <v>0</v>
      </c>
      <c r="M159" s="285">
        <f>'[1]Projects List'!M159</f>
        <v>0</v>
      </c>
      <c r="N159" s="287">
        <f>'[1]Projects List'!N159</f>
        <v>0</v>
      </c>
      <c r="O159" s="287">
        <f>'[1]Projects List'!O159</f>
        <v>0</v>
      </c>
      <c r="P159" s="287">
        <f>'[1]Projects List'!P159</f>
        <v>0</v>
      </c>
      <c r="Q159" s="287">
        <f>'[1]Projects List'!Q159</f>
        <v>0</v>
      </c>
      <c r="R159" s="286">
        <f>'[1]Projects List'!R159</f>
        <v>0</v>
      </c>
      <c r="S159" s="181">
        <f>'[1]Projects List'!S159</f>
        <v>0</v>
      </c>
      <c r="T159" s="287">
        <f>'[1]Projects List'!T159</f>
        <v>0</v>
      </c>
      <c r="U159" s="287">
        <f>'[1]Projects List'!U159</f>
        <v>2</v>
      </c>
      <c r="V159" s="287">
        <f>'[1]Projects List'!V159</f>
        <v>10</v>
      </c>
      <c r="W159" s="287">
        <f>'[1]Projects List'!W159</f>
        <v>0</v>
      </c>
      <c r="X159" s="286">
        <f>'[1]Projects List'!X159</f>
        <v>0</v>
      </c>
      <c r="Y159" s="181">
        <f>'[1]Projects List'!Y159</f>
        <v>0</v>
      </c>
      <c r="Z159" s="287">
        <f>'[1]Projects List'!Z159</f>
        <v>0</v>
      </c>
      <c r="AA159" s="287">
        <f>'[1]Projects List'!AA159</f>
        <v>2</v>
      </c>
      <c r="AB159" s="287">
        <f>'[1]Projects List'!AB159</f>
        <v>10</v>
      </c>
      <c r="AC159" s="286">
        <f>'[1]Projects List'!AC159</f>
        <v>0</v>
      </c>
      <c r="AD159" s="286">
        <f>'[1]Projects List'!AD159</f>
        <v>0</v>
      </c>
      <c r="AE159" s="286">
        <f>'[1]Projects List'!AE159</f>
        <v>0</v>
      </c>
      <c r="AF159" s="288">
        <f>'[1]Projects List'!AF159</f>
        <v>0</v>
      </c>
    </row>
    <row r="160" spans="1:32" x14ac:dyDescent="0.2">
      <c r="A160">
        <f>'[1]Projects List'!A160</f>
        <v>0</v>
      </c>
      <c r="B160">
        <f>'[1]Projects List'!B160</f>
        <v>0</v>
      </c>
      <c r="C160" s="278">
        <f>'[1]Projects List'!C160</f>
        <v>0</v>
      </c>
      <c r="D160" s="285">
        <f>'[1]Projects List'!D160</f>
        <v>0</v>
      </c>
      <c r="E160" s="278">
        <f>'[1]Projects List'!E160</f>
        <v>0</v>
      </c>
      <c r="F160" s="284">
        <f>'[1]Projects List'!F160</f>
        <v>0</v>
      </c>
      <c r="G160" s="284">
        <f>'[1]Projects List'!G160</f>
        <v>0</v>
      </c>
      <c r="H160" s="176">
        <f>'[1]Projects List'!H160</f>
        <v>0</v>
      </c>
      <c r="I160" s="285">
        <f>'[1]Projects List'!I160</f>
        <v>0</v>
      </c>
      <c r="J160" s="285">
        <f>'[1]Projects List'!J160</f>
        <v>0</v>
      </c>
      <c r="K160" s="337">
        <f>'[1]Projects List'!K160</f>
        <v>0</v>
      </c>
      <c r="L160" s="286">
        <f>'[1]Projects List'!L160</f>
        <v>0</v>
      </c>
      <c r="M160" s="285">
        <f>'[1]Projects List'!M160</f>
        <v>0</v>
      </c>
      <c r="N160" s="287">
        <f>'[1]Projects List'!N160</f>
        <v>0</v>
      </c>
      <c r="O160" s="287">
        <f>'[1]Projects List'!O160</f>
        <v>0</v>
      </c>
      <c r="P160" s="287">
        <f>'[1]Projects List'!P160</f>
        <v>0</v>
      </c>
      <c r="Q160" s="287">
        <f>'[1]Projects List'!Q160</f>
        <v>0</v>
      </c>
      <c r="R160" s="286">
        <f>'[1]Projects List'!R160</f>
        <v>0</v>
      </c>
      <c r="S160" s="181">
        <f>'[1]Projects List'!S160</f>
        <v>0</v>
      </c>
      <c r="T160" s="287">
        <f>'[1]Projects List'!T160</f>
        <v>0</v>
      </c>
      <c r="U160" s="287">
        <f>'[1]Projects List'!U160</f>
        <v>2</v>
      </c>
      <c r="V160" s="287">
        <f>'[1]Projects List'!V160</f>
        <v>10</v>
      </c>
      <c r="W160" s="287">
        <f>'[1]Projects List'!W160</f>
        <v>0</v>
      </c>
      <c r="X160" s="286">
        <f>'[1]Projects List'!X160</f>
        <v>0</v>
      </c>
      <c r="Y160" s="181">
        <f>'[1]Projects List'!Y160</f>
        <v>0</v>
      </c>
      <c r="Z160" s="287">
        <f>'[1]Projects List'!Z160</f>
        <v>0</v>
      </c>
      <c r="AA160" s="287">
        <f>'[1]Projects List'!AA160</f>
        <v>2</v>
      </c>
      <c r="AB160" s="287">
        <f>'[1]Projects List'!AB160</f>
        <v>10</v>
      </c>
      <c r="AC160" s="286">
        <f>'[1]Projects List'!AC160</f>
        <v>0</v>
      </c>
      <c r="AD160" s="286">
        <f>'[1]Projects List'!AD160</f>
        <v>0</v>
      </c>
      <c r="AE160" s="286">
        <f>'[1]Projects List'!AE160</f>
        <v>0</v>
      </c>
      <c r="AF160" s="288">
        <f>'[1]Projects List'!AF160</f>
        <v>0</v>
      </c>
    </row>
    <row r="161" spans="1:32" x14ac:dyDescent="0.2">
      <c r="A161">
        <f>'[1]Projects List'!A161</f>
        <v>0</v>
      </c>
      <c r="B161">
        <f>'[1]Projects List'!B161</f>
        <v>0</v>
      </c>
      <c r="C161" s="278">
        <f>'[1]Projects List'!C161</f>
        <v>0</v>
      </c>
      <c r="D161" s="285">
        <f>'[1]Projects List'!D161</f>
        <v>0</v>
      </c>
      <c r="E161" s="278">
        <f>'[1]Projects List'!E161</f>
        <v>0</v>
      </c>
      <c r="F161" s="284">
        <f>'[1]Projects List'!F161</f>
        <v>0</v>
      </c>
      <c r="G161" s="284">
        <f>'[1]Projects List'!G161</f>
        <v>0</v>
      </c>
      <c r="H161" s="176">
        <f>'[1]Projects List'!H161</f>
        <v>0</v>
      </c>
      <c r="I161" s="285">
        <f>'[1]Projects List'!I161</f>
        <v>0</v>
      </c>
      <c r="J161" s="285">
        <f>'[1]Projects List'!J161</f>
        <v>0</v>
      </c>
      <c r="K161" s="337">
        <f>'[1]Projects List'!K161</f>
        <v>0</v>
      </c>
      <c r="L161" s="286">
        <f>'[1]Projects List'!L161</f>
        <v>0</v>
      </c>
      <c r="M161" s="285">
        <f>'[1]Projects List'!M161</f>
        <v>0</v>
      </c>
      <c r="N161" s="287">
        <f>'[1]Projects List'!N161</f>
        <v>0</v>
      </c>
      <c r="O161" s="287">
        <f>'[1]Projects List'!O161</f>
        <v>0</v>
      </c>
      <c r="P161" s="287">
        <f>'[1]Projects List'!P161</f>
        <v>0</v>
      </c>
      <c r="Q161" s="287">
        <f>'[1]Projects List'!Q161</f>
        <v>0</v>
      </c>
      <c r="R161" s="286">
        <f>'[1]Projects List'!R161</f>
        <v>0</v>
      </c>
      <c r="S161" s="181">
        <f>'[1]Projects List'!S161</f>
        <v>0</v>
      </c>
      <c r="T161" s="287">
        <f>'[1]Projects List'!T161</f>
        <v>0</v>
      </c>
      <c r="U161" s="287">
        <f>'[1]Projects List'!U161</f>
        <v>2</v>
      </c>
      <c r="V161" s="287">
        <f>'[1]Projects List'!V161</f>
        <v>10</v>
      </c>
      <c r="W161" s="287">
        <f>'[1]Projects List'!W161</f>
        <v>0</v>
      </c>
      <c r="X161" s="286">
        <f>'[1]Projects List'!X161</f>
        <v>0</v>
      </c>
      <c r="Y161" s="181">
        <f>'[1]Projects List'!Y161</f>
        <v>0</v>
      </c>
      <c r="Z161" s="287">
        <f>'[1]Projects List'!Z161</f>
        <v>0</v>
      </c>
      <c r="AA161" s="287">
        <f>'[1]Projects List'!AA161</f>
        <v>2</v>
      </c>
      <c r="AB161" s="287">
        <f>'[1]Projects List'!AB161</f>
        <v>10</v>
      </c>
      <c r="AC161" s="286">
        <f>'[1]Projects List'!AC161</f>
        <v>0</v>
      </c>
      <c r="AD161" s="286">
        <f>'[1]Projects List'!AD161</f>
        <v>0</v>
      </c>
      <c r="AE161" s="286">
        <f>'[1]Projects List'!AE161</f>
        <v>0</v>
      </c>
      <c r="AF161" s="288">
        <f>'[1]Projects List'!AF161</f>
        <v>0</v>
      </c>
    </row>
    <row r="162" spans="1:32" x14ac:dyDescent="0.2">
      <c r="A162">
        <f>'[1]Projects List'!A162</f>
        <v>0</v>
      </c>
      <c r="B162">
        <f>'[1]Projects List'!B162</f>
        <v>0</v>
      </c>
      <c r="C162" s="278">
        <f>'[1]Projects List'!C162</f>
        <v>0</v>
      </c>
      <c r="D162" s="285">
        <f>'[1]Projects List'!D162</f>
        <v>0</v>
      </c>
      <c r="E162" s="278">
        <f>'[1]Projects List'!E162</f>
        <v>0</v>
      </c>
      <c r="F162" s="284">
        <f>'[1]Projects List'!F162</f>
        <v>0</v>
      </c>
      <c r="G162" s="284">
        <f>'[1]Projects List'!G162</f>
        <v>0</v>
      </c>
      <c r="H162" s="176">
        <f>'[1]Projects List'!H162</f>
        <v>0</v>
      </c>
      <c r="I162" s="285">
        <f>'[1]Projects List'!I162</f>
        <v>0</v>
      </c>
      <c r="J162" s="285">
        <f>'[1]Projects List'!J162</f>
        <v>0</v>
      </c>
      <c r="K162" s="337">
        <f>'[1]Projects List'!K162</f>
        <v>0</v>
      </c>
      <c r="L162" s="286">
        <f>'[1]Projects List'!L162</f>
        <v>0</v>
      </c>
      <c r="M162" s="285">
        <f>'[1]Projects List'!M162</f>
        <v>0</v>
      </c>
      <c r="N162" s="287">
        <f>'[1]Projects List'!N162</f>
        <v>0</v>
      </c>
      <c r="O162" s="287">
        <f>'[1]Projects List'!O162</f>
        <v>0</v>
      </c>
      <c r="P162" s="287">
        <f>'[1]Projects List'!P162</f>
        <v>0</v>
      </c>
      <c r="Q162" s="287">
        <f>'[1]Projects List'!Q162</f>
        <v>0</v>
      </c>
      <c r="R162" s="286">
        <f>'[1]Projects List'!R162</f>
        <v>0</v>
      </c>
      <c r="S162" s="181">
        <f>'[1]Projects List'!S162</f>
        <v>0</v>
      </c>
      <c r="T162" s="287">
        <f>'[1]Projects List'!T162</f>
        <v>0</v>
      </c>
      <c r="U162" s="287">
        <f>'[1]Projects List'!U162</f>
        <v>2</v>
      </c>
      <c r="V162" s="287">
        <f>'[1]Projects List'!V162</f>
        <v>10</v>
      </c>
      <c r="W162" s="287">
        <f>'[1]Projects List'!W162</f>
        <v>0</v>
      </c>
      <c r="X162" s="286">
        <f>'[1]Projects List'!X162</f>
        <v>0</v>
      </c>
      <c r="Y162" s="181">
        <f>'[1]Projects List'!Y162</f>
        <v>0</v>
      </c>
      <c r="Z162" s="287">
        <f>'[1]Projects List'!Z162</f>
        <v>0</v>
      </c>
      <c r="AA162" s="287">
        <f>'[1]Projects List'!AA162</f>
        <v>2</v>
      </c>
      <c r="AB162" s="287">
        <f>'[1]Projects List'!AB162</f>
        <v>10</v>
      </c>
      <c r="AC162" s="286">
        <f>'[1]Projects List'!AC162</f>
        <v>0</v>
      </c>
      <c r="AD162" s="286">
        <f>'[1]Projects List'!AD162</f>
        <v>0</v>
      </c>
      <c r="AE162" s="286">
        <f>'[1]Projects List'!AE162</f>
        <v>0</v>
      </c>
      <c r="AF162" s="288">
        <f>'[1]Projects List'!AF162</f>
        <v>0</v>
      </c>
    </row>
    <row r="163" spans="1:32" x14ac:dyDescent="0.2">
      <c r="A163">
        <f>'[1]Projects List'!A163</f>
        <v>0</v>
      </c>
      <c r="B163">
        <f>'[1]Projects List'!B163</f>
        <v>0</v>
      </c>
      <c r="C163" s="278">
        <f>'[1]Projects List'!C163</f>
        <v>0</v>
      </c>
      <c r="D163" s="285">
        <f>'[1]Projects List'!D163</f>
        <v>0</v>
      </c>
      <c r="E163" s="278">
        <f>'[1]Projects List'!E163</f>
        <v>0</v>
      </c>
      <c r="F163" s="284">
        <f>'[1]Projects List'!F163</f>
        <v>0</v>
      </c>
      <c r="G163" s="284">
        <f>'[1]Projects List'!G163</f>
        <v>0</v>
      </c>
      <c r="H163" s="176">
        <f>'[1]Projects List'!H163</f>
        <v>0</v>
      </c>
      <c r="I163" s="285">
        <f>'[1]Projects List'!I163</f>
        <v>0</v>
      </c>
      <c r="J163" s="285">
        <f>'[1]Projects List'!J163</f>
        <v>0</v>
      </c>
      <c r="K163" s="337">
        <f>'[1]Projects List'!K163</f>
        <v>0</v>
      </c>
      <c r="L163" s="286">
        <f>'[1]Projects List'!L163</f>
        <v>0</v>
      </c>
      <c r="M163" s="285">
        <f>'[1]Projects List'!M163</f>
        <v>0</v>
      </c>
      <c r="N163" s="287">
        <f>'[1]Projects List'!N163</f>
        <v>0</v>
      </c>
      <c r="O163" s="287">
        <f>'[1]Projects List'!O163</f>
        <v>0</v>
      </c>
      <c r="P163" s="287">
        <f>'[1]Projects List'!P163</f>
        <v>0</v>
      </c>
      <c r="Q163" s="287">
        <f>'[1]Projects List'!Q163</f>
        <v>0</v>
      </c>
      <c r="R163" s="286">
        <f>'[1]Projects List'!R163</f>
        <v>0</v>
      </c>
      <c r="S163" s="181">
        <f>'[1]Projects List'!S163</f>
        <v>0</v>
      </c>
      <c r="T163" s="287">
        <f>'[1]Projects List'!T163</f>
        <v>0</v>
      </c>
      <c r="U163" s="287">
        <f>'[1]Projects List'!U163</f>
        <v>2</v>
      </c>
      <c r="V163" s="287">
        <f>'[1]Projects List'!V163</f>
        <v>10</v>
      </c>
      <c r="W163" s="287">
        <f>'[1]Projects List'!W163</f>
        <v>0</v>
      </c>
      <c r="X163" s="286">
        <f>'[1]Projects List'!X163</f>
        <v>0</v>
      </c>
      <c r="Y163" s="181">
        <f>'[1]Projects List'!Y163</f>
        <v>0</v>
      </c>
      <c r="Z163" s="287">
        <f>'[1]Projects List'!Z163</f>
        <v>0</v>
      </c>
      <c r="AA163" s="287">
        <f>'[1]Projects List'!AA163</f>
        <v>2</v>
      </c>
      <c r="AB163" s="287">
        <f>'[1]Projects List'!AB163</f>
        <v>10</v>
      </c>
      <c r="AC163" s="286">
        <f>'[1]Projects List'!AC163</f>
        <v>0</v>
      </c>
      <c r="AD163" s="286">
        <f>'[1]Projects List'!AD163</f>
        <v>0</v>
      </c>
      <c r="AE163" s="286">
        <f>'[1]Projects List'!AE163</f>
        <v>0</v>
      </c>
      <c r="AF163" s="288">
        <f>'[1]Projects List'!AF163</f>
        <v>0</v>
      </c>
    </row>
    <row r="164" spans="1:32" x14ac:dyDescent="0.2">
      <c r="A164">
        <f>'[1]Projects List'!A164</f>
        <v>0</v>
      </c>
      <c r="B164">
        <f>'[1]Projects List'!B164</f>
        <v>0</v>
      </c>
      <c r="C164" s="278">
        <f>'[1]Projects List'!C164</f>
        <v>0</v>
      </c>
      <c r="D164" s="285">
        <f>'[1]Projects List'!D164</f>
        <v>0</v>
      </c>
      <c r="E164" s="278">
        <f>'[1]Projects List'!E164</f>
        <v>0</v>
      </c>
      <c r="F164" s="284">
        <f>'[1]Projects List'!F164</f>
        <v>0</v>
      </c>
      <c r="G164" s="284">
        <f>'[1]Projects List'!G164</f>
        <v>0</v>
      </c>
      <c r="H164" s="176">
        <f>'[1]Projects List'!H164</f>
        <v>0</v>
      </c>
      <c r="I164" s="285">
        <f>'[1]Projects List'!I164</f>
        <v>0</v>
      </c>
      <c r="J164" s="285">
        <f>'[1]Projects List'!J164</f>
        <v>0</v>
      </c>
      <c r="K164" s="337">
        <f>'[1]Projects List'!K164</f>
        <v>0</v>
      </c>
      <c r="L164" s="286">
        <f>'[1]Projects List'!L164</f>
        <v>0</v>
      </c>
      <c r="M164" s="285">
        <f>'[1]Projects List'!M164</f>
        <v>0</v>
      </c>
      <c r="N164" s="287">
        <f>'[1]Projects List'!N164</f>
        <v>0</v>
      </c>
      <c r="O164" s="287">
        <f>'[1]Projects List'!O164</f>
        <v>0</v>
      </c>
      <c r="P164" s="287">
        <f>'[1]Projects List'!P164</f>
        <v>0</v>
      </c>
      <c r="Q164" s="287">
        <f>'[1]Projects List'!Q164</f>
        <v>0</v>
      </c>
      <c r="R164" s="286">
        <f>'[1]Projects List'!R164</f>
        <v>0</v>
      </c>
      <c r="S164" s="181">
        <f>'[1]Projects List'!S164</f>
        <v>0</v>
      </c>
      <c r="T164" s="287">
        <f>'[1]Projects List'!T164</f>
        <v>0</v>
      </c>
      <c r="U164" s="287">
        <f>'[1]Projects List'!U164</f>
        <v>2</v>
      </c>
      <c r="V164" s="287">
        <f>'[1]Projects List'!V164</f>
        <v>10</v>
      </c>
      <c r="W164" s="287">
        <f>'[1]Projects List'!W164</f>
        <v>0</v>
      </c>
      <c r="X164" s="286">
        <f>'[1]Projects List'!X164</f>
        <v>0</v>
      </c>
      <c r="Y164" s="181">
        <f>'[1]Projects List'!Y164</f>
        <v>0</v>
      </c>
      <c r="Z164" s="287">
        <f>'[1]Projects List'!Z164</f>
        <v>0</v>
      </c>
      <c r="AA164" s="287">
        <f>'[1]Projects List'!AA164</f>
        <v>2</v>
      </c>
      <c r="AB164" s="287">
        <f>'[1]Projects List'!AB164</f>
        <v>10</v>
      </c>
      <c r="AC164" s="286">
        <f>'[1]Projects List'!AC164</f>
        <v>0</v>
      </c>
      <c r="AD164" s="286">
        <f>'[1]Projects List'!AD164</f>
        <v>0</v>
      </c>
      <c r="AE164" s="286">
        <f>'[1]Projects List'!AE164</f>
        <v>0</v>
      </c>
      <c r="AF164" s="288">
        <f>'[1]Projects List'!AF164</f>
        <v>0</v>
      </c>
    </row>
    <row r="165" spans="1:32" x14ac:dyDescent="0.2">
      <c r="A165">
        <f>'[1]Projects List'!A165</f>
        <v>0</v>
      </c>
      <c r="B165">
        <f>'[1]Projects List'!B165</f>
        <v>0</v>
      </c>
      <c r="C165" s="278">
        <f>'[1]Projects List'!C165</f>
        <v>0</v>
      </c>
      <c r="D165" s="285">
        <f>'[1]Projects List'!D165</f>
        <v>0</v>
      </c>
      <c r="E165" s="278">
        <f>'[1]Projects List'!E165</f>
        <v>0</v>
      </c>
      <c r="F165" s="284">
        <f>'[1]Projects List'!F165</f>
        <v>0</v>
      </c>
      <c r="G165" s="284">
        <f>'[1]Projects List'!G165</f>
        <v>0</v>
      </c>
      <c r="H165" s="176">
        <f>'[1]Projects List'!H165</f>
        <v>0</v>
      </c>
      <c r="I165" s="285">
        <f>'[1]Projects List'!I165</f>
        <v>0</v>
      </c>
      <c r="J165" s="285">
        <f>'[1]Projects List'!J165</f>
        <v>0</v>
      </c>
      <c r="K165" s="337">
        <f>'[1]Projects List'!K165</f>
        <v>0</v>
      </c>
      <c r="L165" s="286">
        <f>'[1]Projects List'!L165</f>
        <v>0</v>
      </c>
      <c r="M165" s="285">
        <f>'[1]Projects List'!M165</f>
        <v>0</v>
      </c>
      <c r="N165" s="287">
        <f>'[1]Projects List'!N165</f>
        <v>0</v>
      </c>
      <c r="O165" s="287">
        <f>'[1]Projects List'!O165</f>
        <v>0</v>
      </c>
      <c r="P165" s="287">
        <f>'[1]Projects List'!P165</f>
        <v>0</v>
      </c>
      <c r="Q165" s="287">
        <f>'[1]Projects List'!Q165</f>
        <v>0</v>
      </c>
      <c r="R165" s="286">
        <f>'[1]Projects List'!R165</f>
        <v>0</v>
      </c>
      <c r="S165" s="181">
        <f>'[1]Projects List'!S165</f>
        <v>0</v>
      </c>
      <c r="T165" s="287">
        <f>'[1]Projects List'!T165</f>
        <v>0</v>
      </c>
      <c r="U165" s="287">
        <f>'[1]Projects List'!U165</f>
        <v>2</v>
      </c>
      <c r="V165" s="287">
        <f>'[1]Projects List'!V165</f>
        <v>10</v>
      </c>
      <c r="W165" s="287">
        <f>'[1]Projects List'!W165</f>
        <v>0</v>
      </c>
      <c r="X165" s="286">
        <f>'[1]Projects List'!X165</f>
        <v>0</v>
      </c>
      <c r="Y165" s="181">
        <f>'[1]Projects List'!Y165</f>
        <v>0</v>
      </c>
      <c r="Z165" s="287">
        <f>'[1]Projects List'!Z165</f>
        <v>0</v>
      </c>
      <c r="AA165" s="287">
        <f>'[1]Projects List'!AA165</f>
        <v>2</v>
      </c>
      <c r="AB165" s="287">
        <f>'[1]Projects List'!AB165</f>
        <v>10</v>
      </c>
      <c r="AC165" s="286">
        <f>'[1]Projects List'!AC165</f>
        <v>0</v>
      </c>
      <c r="AD165" s="286">
        <f>'[1]Projects List'!AD165</f>
        <v>0</v>
      </c>
      <c r="AE165" s="286">
        <f>'[1]Projects List'!AE165</f>
        <v>0</v>
      </c>
      <c r="AF165" s="288">
        <f>'[1]Projects List'!AF165</f>
        <v>0</v>
      </c>
    </row>
    <row r="166" spans="1:32" x14ac:dyDescent="0.2">
      <c r="A166">
        <f>'[1]Projects List'!A166</f>
        <v>0</v>
      </c>
      <c r="B166">
        <f>'[1]Projects List'!B166</f>
        <v>0</v>
      </c>
      <c r="C166" s="278">
        <f>'[1]Projects List'!C166</f>
        <v>0</v>
      </c>
      <c r="D166" s="285">
        <f>'[1]Projects List'!D166</f>
        <v>0</v>
      </c>
      <c r="E166" s="278">
        <f>'[1]Projects List'!E166</f>
        <v>0</v>
      </c>
      <c r="F166" s="284">
        <f>'[1]Projects List'!F166</f>
        <v>0</v>
      </c>
      <c r="G166" s="284">
        <f>'[1]Projects List'!G166</f>
        <v>0</v>
      </c>
      <c r="H166" s="176">
        <f>'[1]Projects List'!H166</f>
        <v>0</v>
      </c>
      <c r="I166" s="285">
        <f>'[1]Projects List'!I166</f>
        <v>0</v>
      </c>
      <c r="J166" s="285">
        <f>'[1]Projects List'!J166</f>
        <v>0</v>
      </c>
      <c r="K166" s="337">
        <f>'[1]Projects List'!K166</f>
        <v>0</v>
      </c>
      <c r="L166" s="286">
        <f>'[1]Projects List'!L166</f>
        <v>0</v>
      </c>
      <c r="M166" s="285">
        <f>'[1]Projects List'!M166</f>
        <v>0</v>
      </c>
      <c r="N166" s="287">
        <f>'[1]Projects List'!N166</f>
        <v>0</v>
      </c>
      <c r="O166" s="287">
        <f>'[1]Projects List'!O166</f>
        <v>0</v>
      </c>
      <c r="P166" s="287">
        <f>'[1]Projects List'!P166</f>
        <v>0</v>
      </c>
      <c r="Q166" s="287">
        <f>'[1]Projects List'!Q166</f>
        <v>0</v>
      </c>
      <c r="R166" s="286">
        <f>'[1]Projects List'!R166</f>
        <v>0</v>
      </c>
      <c r="S166" s="181">
        <f>'[1]Projects List'!S166</f>
        <v>0</v>
      </c>
      <c r="T166" s="287">
        <f>'[1]Projects List'!T166</f>
        <v>0</v>
      </c>
      <c r="U166" s="287">
        <f>'[1]Projects List'!U166</f>
        <v>2</v>
      </c>
      <c r="V166" s="287">
        <f>'[1]Projects List'!V166</f>
        <v>10</v>
      </c>
      <c r="W166" s="287">
        <f>'[1]Projects List'!W166</f>
        <v>0</v>
      </c>
      <c r="X166" s="286">
        <f>'[1]Projects List'!X166</f>
        <v>0</v>
      </c>
      <c r="Y166" s="181">
        <f>'[1]Projects List'!Y166</f>
        <v>0</v>
      </c>
      <c r="Z166" s="287">
        <f>'[1]Projects List'!Z166</f>
        <v>0</v>
      </c>
      <c r="AA166" s="287">
        <f>'[1]Projects List'!AA166</f>
        <v>2</v>
      </c>
      <c r="AB166" s="287">
        <f>'[1]Projects List'!AB166</f>
        <v>10</v>
      </c>
      <c r="AC166" s="286">
        <f>'[1]Projects List'!AC166</f>
        <v>0</v>
      </c>
      <c r="AD166" s="286">
        <f>'[1]Projects List'!AD166</f>
        <v>0</v>
      </c>
      <c r="AE166" s="286">
        <f>'[1]Projects List'!AE166</f>
        <v>0</v>
      </c>
      <c r="AF166" s="288">
        <f>'[1]Projects List'!AF166</f>
        <v>0</v>
      </c>
    </row>
    <row r="167" spans="1:32" x14ac:dyDescent="0.2">
      <c r="A167">
        <f>'[1]Projects List'!A167</f>
        <v>0</v>
      </c>
      <c r="B167">
        <f>'[1]Projects List'!B167</f>
        <v>0</v>
      </c>
      <c r="C167" s="278">
        <f>'[1]Projects List'!C167</f>
        <v>0</v>
      </c>
      <c r="D167" s="285">
        <f>'[1]Projects List'!D167</f>
        <v>0</v>
      </c>
      <c r="E167" s="278">
        <f>'[1]Projects List'!E167</f>
        <v>0</v>
      </c>
      <c r="F167" s="284">
        <f>'[1]Projects List'!F167</f>
        <v>0</v>
      </c>
      <c r="G167" s="284">
        <f>'[1]Projects List'!G167</f>
        <v>0</v>
      </c>
      <c r="H167" s="176">
        <f>'[1]Projects List'!H167</f>
        <v>0</v>
      </c>
      <c r="I167" s="285">
        <f>'[1]Projects List'!I167</f>
        <v>0</v>
      </c>
      <c r="J167" s="285">
        <f>'[1]Projects List'!J167</f>
        <v>0</v>
      </c>
      <c r="K167" s="337">
        <f>'[1]Projects List'!K167</f>
        <v>0</v>
      </c>
      <c r="L167" s="286">
        <f>'[1]Projects List'!L167</f>
        <v>0</v>
      </c>
      <c r="M167" s="285">
        <f>'[1]Projects List'!M167</f>
        <v>0</v>
      </c>
      <c r="N167" s="287">
        <f>'[1]Projects List'!N167</f>
        <v>0</v>
      </c>
      <c r="O167" s="287">
        <f>'[1]Projects List'!O167</f>
        <v>0</v>
      </c>
      <c r="P167" s="287">
        <f>'[1]Projects List'!P167</f>
        <v>0</v>
      </c>
      <c r="Q167" s="287">
        <f>'[1]Projects List'!Q167</f>
        <v>0</v>
      </c>
      <c r="R167" s="286">
        <f>'[1]Projects List'!R167</f>
        <v>0</v>
      </c>
      <c r="S167" s="181">
        <f>'[1]Projects List'!S167</f>
        <v>0</v>
      </c>
      <c r="T167" s="287">
        <f>'[1]Projects List'!T167</f>
        <v>0</v>
      </c>
      <c r="U167" s="287">
        <f>'[1]Projects List'!U167</f>
        <v>2</v>
      </c>
      <c r="V167" s="287">
        <f>'[1]Projects List'!V167</f>
        <v>10</v>
      </c>
      <c r="W167" s="287">
        <f>'[1]Projects List'!W167</f>
        <v>0</v>
      </c>
      <c r="X167" s="286">
        <f>'[1]Projects List'!X167</f>
        <v>0</v>
      </c>
      <c r="Y167" s="181">
        <f>'[1]Projects List'!Y167</f>
        <v>0</v>
      </c>
      <c r="Z167" s="287">
        <f>'[1]Projects List'!Z167</f>
        <v>0</v>
      </c>
      <c r="AA167" s="287">
        <f>'[1]Projects List'!AA167</f>
        <v>2</v>
      </c>
      <c r="AB167" s="287">
        <f>'[1]Projects List'!AB167</f>
        <v>10</v>
      </c>
      <c r="AC167" s="286">
        <f>'[1]Projects List'!AC167</f>
        <v>0</v>
      </c>
      <c r="AD167" s="286">
        <f>'[1]Projects List'!AD167</f>
        <v>0</v>
      </c>
      <c r="AE167" s="286">
        <f>'[1]Projects List'!AE167</f>
        <v>0</v>
      </c>
      <c r="AF167" s="288">
        <f>'[1]Projects List'!AF167</f>
        <v>0</v>
      </c>
    </row>
    <row r="168" spans="1:32" x14ac:dyDescent="0.2">
      <c r="A168">
        <f>'[1]Projects List'!A168</f>
        <v>0</v>
      </c>
      <c r="B168">
        <f>'[1]Projects List'!B168</f>
        <v>0</v>
      </c>
      <c r="C168" s="278">
        <f>'[1]Projects List'!C168</f>
        <v>0</v>
      </c>
      <c r="D168" s="285">
        <f>'[1]Projects List'!D168</f>
        <v>0</v>
      </c>
      <c r="E168" s="278">
        <f>'[1]Projects List'!E168</f>
        <v>0</v>
      </c>
      <c r="F168" s="284">
        <f>'[1]Projects List'!F168</f>
        <v>0</v>
      </c>
      <c r="G168" s="284">
        <f>'[1]Projects List'!G168</f>
        <v>0</v>
      </c>
      <c r="H168" s="176">
        <f>'[1]Projects List'!H168</f>
        <v>0</v>
      </c>
      <c r="I168" s="285">
        <f>'[1]Projects List'!I168</f>
        <v>0</v>
      </c>
      <c r="J168" s="285">
        <f>'[1]Projects List'!J168</f>
        <v>0</v>
      </c>
      <c r="K168" s="337">
        <f>'[1]Projects List'!K168</f>
        <v>0</v>
      </c>
      <c r="L168" s="286">
        <f>'[1]Projects List'!L168</f>
        <v>0</v>
      </c>
      <c r="M168" s="285">
        <f>'[1]Projects List'!M168</f>
        <v>0</v>
      </c>
      <c r="N168" s="287">
        <f>'[1]Projects List'!N168</f>
        <v>0</v>
      </c>
      <c r="O168" s="287">
        <f>'[1]Projects List'!O168</f>
        <v>0</v>
      </c>
      <c r="P168" s="287">
        <f>'[1]Projects List'!P168</f>
        <v>0</v>
      </c>
      <c r="Q168" s="287">
        <f>'[1]Projects List'!Q168</f>
        <v>0</v>
      </c>
      <c r="R168" s="286">
        <f>'[1]Projects List'!R168</f>
        <v>0</v>
      </c>
      <c r="S168" s="181">
        <f>'[1]Projects List'!S168</f>
        <v>0</v>
      </c>
      <c r="T168" s="287">
        <f>'[1]Projects List'!T168</f>
        <v>0</v>
      </c>
      <c r="U168" s="287">
        <f>'[1]Projects List'!U168</f>
        <v>2</v>
      </c>
      <c r="V168" s="287">
        <f>'[1]Projects List'!V168</f>
        <v>10</v>
      </c>
      <c r="W168" s="287">
        <f>'[1]Projects List'!W168</f>
        <v>0</v>
      </c>
      <c r="X168" s="286">
        <f>'[1]Projects List'!X168</f>
        <v>0</v>
      </c>
      <c r="Y168" s="181">
        <f>'[1]Projects List'!Y168</f>
        <v>0</v>
      </c>
      <c r="Z168" s="287">
        <f>'[1]Projects List'!Z168</f>
        <v>0</v>
      </c>
      <c r="AA168" s="287">
        <f>'[1]Projects List'!AA168</f>
        <v>2</v>
      </c>
      <c r="AB168" s="287">
        <f>'[1]Projects List'!AB168</f>
        <v>10</v>
      </c>
      <c r="AC168" s="286">
        <f>'[1]Projects List'!AC168</f>
        <v>0</v>
      </c>
      <c r="AD168" s="286">
        <f>'[1]Projects List'!AD168</f>
        <v>0</v>
      </c>
      <c r="AE168" s="286">
        <f>'[1]Projects List'!AE168</f>
        <v>0</v>
      </c>
      <c r="AF168" s="288">
        <f>'[1]Projects List'!AF168</f>
        <v>0</v>
      </c>
    </row>
    <row r="169" spans="1:32" x14ac:dyDescent="0.2">
      <c r="A169">
        <f>'[1]Projects List'!A169</f>
        <v>0</v>
      </c>
      <c r="B169">
        <f>'[1]Projects List'!B169</f>
        <v>0</v>
      </c>
      <c r="C169" s="278">
        <f>'[1]Projects List'!C169</f>
        <v>0</v>
      </c>
      <c r="D169" s="285">
        <f>'[1]Projects List'!D169</f>
        <v>0</v>
      </c>
      <c r="E169" s="278">
        <f>'[1]Projects List'!E169</f>
        <v>0</v>
      </c>
      <c r="F169" s="284">
        <f>'[1]Projects List'!F169</f>
        <v>0</v>
      </c>
      <c r="G169" s="284">
        <f>'[1]Projects List'!G169</f>
        <v>0</v>
      </c>
      <c r="H169" s="176">
        <f>'[1]Projects List'!H169</f>
        <v>0</v>
      </c>
      <c r="I169" s="285">
        <f>'[1]Projects List'!I169</f>
        <v>0</v>
      </c>
      <c r="J169" s="285">
        <f>'[1]Projects List'!J169</f>
        <v>0</v>
      </c>
      <c r="K169" s="337">
        <f>'[1]Projects List'!K169</f>
        <v>0</v>
      </c>
      <c r="L169" s="286">
        <f>'[1]Projects List'!L169</f>
        <v>0</v>
      </c>
      <c r="M169" s="285">
        <f>'[1]Projects List'!M169</f>
        <v>0</v>
      </c>
      <c r="N169" s="287">
        <f>'[1]Projects List'!N169</f>
        <v>0</v>
      </c>
      <c r="O169" s="287">
        <f>'[1]Projects List'!O169</f>
        <v>0</v>
      </c>
      <c r="P169" s="287">
        <f>'[1]Projects List'!P169</f>
        <v>0</v>
      </c>
      <c r="Q169" s="287">
        <f>'[1]Projects List'!Q169</f>
        <v>0</v>
      </c>
      <c r="R169" s="286">
        <f>'[1]Projects List'!R169</f>
        <v>0</v>
      </c>
      <c r="S169" s="181">
        <f>'[1]Projects List'!S169</f>
        <v>0</v>
      </c>
      <c r="T169" s="287">
        <f>'[1]Projects List'!T169</f>
        <v>0</v>
      </c>
      <c r="U169" s="287">
        <f>'[1]Projects List'!U169</f>
        <v>2</v>
      </c>
      <c r="V169" s="287">
        <f>'[1]Projects List'!V169</f>
        <v>10</v>
      </c>
      <c r="W169" s="287">
        <f>'[1]Projects List'!W169</f>
        <v>0</v>
      </c>
      <c r="X169" s="286">
        <f>'[1]Projects List'!X169</f>
        <v>0</v>
      </c>
      <c r="Y169" s="181">
        <f>'[1]Projects List'!Y169</f>
        <v>0</v>
      </c>
      <c r="Z169" s="287">
        <f>'[1]Projects List'!Z169</f>
        <v>0</v>
      </c>
      <c r="AA169" s="287">
        <f>'[1]Projects List'!AA169</f>
        <v>2</v>
      </c>
      <c r="AB169" s="287">
        <f>'[1]Projects List'!AB169</f>
        <v>10</v>
      </c>
      <c r="AC169" s="286">
        <f>'[1]Projects List'!AC169</f>
        <v>0</v>
      </c>
      <c r="AD169" s="286">
        <f>'[1]Projects List'!AD169</f>
        <v>0</v>
      </c>
      <c r="AE169" s="286">
        <f>'[1]Projects List'!AE169</f>
        <v>0</v>
      </c>
      <c r="AF169" s="288">
        <f>'[1]Projects List'!AF169</f>
        <v>0</v>
      </c>
    </row>
    <row r="170" spans="1:32" x14ac:dyDescent="0.2">
      <c r="A170">
        <f>'[1]Projects List'!A170</f>
        <v>0</v>
      </c>
      <c r="B170">
        <f>'[1]Projects List'!B170</f>
        <v>0</v>
      </c>
      <c r="C170" s="278">
        <f>'[1]Projects List'!C170</f>
        <v>0</v>
      </c>
      <c r="D170" s="285">
        <f>'[1]Projects List'!D170</f>
        <v>0</v>
      </c>
      <c r="E170" s="278">
        <f>'[1]Projects List'!E170</f>
        <v>0</v>
      </c>
      <c r="F170" s="284">
        <f>'[1]Projects List'!F170</f>
        <v>0</v>
      </c>
      <c r="G170" s="284">
        <f>'[1]Projects List'!G170</f>
        <v>0</v>
      </c>
      <c r="H170" s="176">
        <f>'[1]Projects List'!H170</f>
        <v>0</v>
      </c>
      <c r="I170" s="285">
        <f>'[1]Projects List'!I170</f>
        <v>0</v>
      </c>
      <c r="J170" s="285">
        <f>'[1]Projects List'!J170</f>
        <v>0</v>
      </c>
      <c r="K170" s="337">
        <f>'[1]Projects List'!K170</f>
        <v>0</v>
      </c>
      <c r="L170" s="286">
        <f>'[1]Projects List'!L170</f>
        <v>0</v>
      </c>
      <c r="M170" s="285">
        <f>'[1]Projects List'!M170</f>
        <v>0</v>
      </c>
      <c r="N170" s="287">
        <f>'[1]Projects List'!N170</f>
        <v>0</v>
      </c>
      <c r="O170" s="287">
        <f>'[1]Projects List'!O170</f>
        <v>0</v>
      </c>
      <c r="P170" s="287">
        <f>'[1]Projects List'!P170</f>
        <v>0</v>
      </c>
      <c r="Q170" s="287">
        <f>'[1]Projects List'!Q170</f>
        <v>0</v>
      </c>
      <c r="R170" s="286">
        <f>'[1]Projects List'!R170</f>
        <v>0</v>
      </c>
      <c r="S170" s="181">
        <f>'[1]Projects List'!S170</f>
        <v>0</v>
      </c>
      <c r="T170" s="287">
        <f>'[1]Projects List'!T170</f>
        <v>0</v>
      </c>
      <c r="U170" s="287">
        <f>'[1]Projects List'!U170</f>
        <v>2</v>
      </c>
      <c r="V170" s="287">
        <f>'[1]Projects List'!V170</f>
        <v>10</v>
      </c>
      <c r="W170" s="287">
        <f>'[1]Projects List'!W170</f>
        <v>0</v>
      </c>
      <c r="X170" s="286">
        <f>'[1]Projects List'!X170</f>
        <v>0</v>
      </c>
      <c r="Y170" s="181">
        <f>'[1]Projects List'!Y170</f>
        <v>0</v>
      </c>
      <c r="Z170" s="287">
        <f>'[1]Projects List'!Z170</f>
        <v>0</v>
      </c>
      <c r="AA170" s="287">
        <f>'[1]Projects List'!AA170</f>
        <v>2</v>
      </c>
      <c r="AB170" s="287">
        <f>'[1]Projects List'!AB170</f>
        <v>10</v>
      </c>
      <c r="AC170" s="286">
        <f>'[1]Projects List'!AC170</f>
        <v>0</v>
      </c>
      <c r="AD170" s="286">
        <f>'[1]Projects List'!AD170</f>
        <v>0</v>
      </c>
      <c r="AE170" s="286">
        <f>'[1]Projects List'!AE170</f>
        <v>0</v>
      </c>
      <c r="AF170" s="288">
        <f>'[1]Projects List'!AF170</f>
        <v>0</v>
      </c>
    </row>
    <row r="171" spans="1:32" x14ac:dyDescent="0.2">
      <c r="A171">
        <f>'[1]Projects List'!A171</f>
        <v>0</v>
      </c>
      <c r="B171">
        <f>'[1]Projects List'!B171</f>
        <v>0</v>
      </c>
      <c r="C171" s="278">
        <f>'[1]Projects List'!C171</f>
        <v>0</v>
      </c>
      <c r="D171" s="285">
        <f>'[1]Projects List'!D171</f>
        <v>0</v>
      </c>
      <c r="E171" s="278">
        <f>'[1]Projects List'!E171</f>
        <v>0</v>
      </c>
      <c r="F171" s="284">
        <f>'[1]Projects List'!F171</f>
        <v>0</v>
      </c>
      <c r="G171" s="284">
        <f>'[1]Projects List'!G171</f>
        <v>0</v>
      </c>
      <c r="H171" s="176">
        <f>'[1]Projects List'!H171</f>
        <v>0</v>
      </c>
      <c r="I171" s="285">
        <f>'[1]Projects List'!I171</f>
        <v>0</v>
      </c>
      <c r="J171" s="285">
        <f>'[1]Projects List'!J171</f>
        <v>0</v>
      </c>
      <c r="K171" s="337">
        <f>'[1]Projects List'!K171</f>
        <v>0</v>
      </c>
      <c r="L171" s="286">
        <f>'[1]Projects List'!L171</f>
        <v>0</v>
      </c>
      <c r="M171" s="285">
        <f>'[1]Projects List'!M171</f>
        <v>0</v>
      </c>
      <c r="N171" s="287">
        <f>'[1]Projects List'!N171</f>
        <v>0</v>
      </c>
      <c r="O171" s="287">
        <f>'[1]Projects List'!O171</f>
        <v>0</v>
      </c>
      <c r="P171" s="287">
        <f>'[1]Projects List'!P171</f>
        <v>0</v>
      </c>
      <c r="Q171" s="287">
        <f>'[1]Projects List'!Q171</f>
        <v>0</v>
      </c>
      <c r="R171" s="286">
        <f>'[1]Projects List'!R171</f>
        <v>0</v>
      </c>
      <c r="S171" s="181">
        <f>'[1]Projects List'!S171</f>
        <v>0</v>
      </c>
      <c r="T171" s="287">
        <f>'[1]Projects List'!T171</f>
        <v>0</v>
      </c>
      <c r="U171" s="287">
        <f>'[1]Projects List'!U171</f>
        <v>2</v>
      </c>
      <c r="V171" s="287">
        <f>'[1]Projects List'!V171</f>
        <v>10</v>
      </c>
      <c r="W171" s="287">
        <f>'[1]Projects List'!W171</f>
        <v>0</v>
      </c>
      <c r="X171" s="286">
        <f>'[1]Projects List'!X171</f>
        <v>0</v>
      </c>
      <c r="Y171" s="181">
        <f>'[1]Projects List'!Y171</f>
        <v>0</v>
      </c>
      <c r="Z171" s="287">
        <f>'[1]Projects List'!Z171</f>
        <v>0</v>
      </c>
      <c r="AA171" s="287">
        <f>'[1]Projects List'!AA171</f>
        <v>2</v>
      </c>
      <c r="AB171" s="287">
        <f>'[1]Projects List'!AB171</f>
        <v>10</v>
      </c>
      <c r="AC171" s="286">
        <f>'[1]Projects List'!AC171</f>
        <v>0</v>
      </c>
      <c r="AD171" s="286">
        <f>'[1]Projects List'!AD171</f>
        <v>0</v>
      </c>
      <c r="AE171" s="286">
        <f>'[1]Projects List'!AE171</f>
        <v>0</v>
      </c>
      <c r="AF171" s="288">
        <f>'[1]Projects List'!AF171</f>
        <v>0</v>
      </c>
    </row>
    <row r="172" spans="1:32" x14ac:dyDescent="0.2">
      <c r="A172">
        <f>'[1]Projects List'!A172</f>
        <v>0</v>
      </c>
      <c r="B172">
        <f>'[1]Projects List'!B172</f>
        <v>0</v>
      </c>
      <c r="C172" s="278">
        <f>'[1]Projects List'!C172</f>
        <v>0</v>
      </c>
      <c r="D172" s="285">
        <f>'[1]Projects List'!D172</f>
        <v>0</v>
      </c>
      <c r="E172" s="278">
        <f>'[1]Projects List'!E172</f>
        <v>0</v>
      </c>
      <c r="F172" s="284">
        <f>'[1]Projects List'!F172</f>
        <v>0</v>
      </c>
      <c r="G172" s="284">
        <f>'[1]Projects List'!G172</f>
        <v>0</v>
      </c>
      <c r="H172" s="176">
        <f>'[1]Projects List'!H172</f>
        <v>0</v>
      </c>
      <c r="I172" s="285">
        <f>'[1]Projects List'!I172</f>
        <v>0</v>
      </c>
      <c r="J172" s="285">
        <f>'[1]Projects List'!J172</f>
        <v>0</v>
      </c>
      <c r="K172" s="337">
        <f>'[1]Projects List'!K172</f>
        <v>0</v>
      </c>
      <c r="L172" s="286">
        <f>'[1]Projects List'!L172</f>
        <v>0</v>
      </c>
      <c r="M172" s="285">
        <f>'[1]Projects List'!M172</f>
        <v>0</v>
      </c>
      <c r="N172" s="287">
        <f>'[1]Projects List'!N172</f>
        <v>0</v>
      </c>
      <c r="O172" s="287">
        <f>'[1]Projects List'!O172</f>
        <v>0</v>
      </c>
      <c r="P172" s="287">
        <f>'[1]Projects List'!P172</f>
        <v>0</v>
      </c>
      <c r="Q172" s="287">
        <f>'[1]Projects List'!Q172</f>
        <v>0</v>
      </c>
      <c r="R172" s="286">
        <f>'[1]Projects List'!R172</f>
        <v>0</v>
      </c>
      <c r="S172" s="181">
        <f>'[1]Projects List'!S172</f>
        <v>0</v>
      </c>
      <c r="T172" s="287">
        <f>'[1]Projects List'!T172</f>
        <v>0</v>
      </c>
      <c r="U172" s="287">
        <f>'[1]Projects List'!U172</f>
        <v>2</v>
      </c>
      <c r="V172" s="287">
        <f>'[1]Projects List'!V172</f>
        <v>10</v>
      </c>
      <c r="W172" s="287">
        <f>'[1]Projects List'!W172</f>
        <v>0</v>
      </c>
      <c r="X172" s="286">
        <f>'[1]Projects List'!X172</f>
        <v>0</v>
      </c>
      <c r="Y172" s="181">
        <f>'[1]Projects List'!Y172</f>
        <v>0</v>
      </c>
      <c r="Z172" s="287">
        <f>'[1]Projects List'!Z172</f>
        <v>0</v>
      </c>
      <c r="AA172" s="287">
        <f>'[1]Projects List'!AA172</f>
        <v>2</v>
      </c>
      <c r="AB172" s="287">
        <f>'[1]Projects List'!AB172</f>
        <v>10</v>
      </c>
      <c r="AC172" s="286">
        <f>'[1]Projects List'!AC172</f>
        <v>0</v>
      </c>
      <c r="AD172" s="286">
        <f>'[1]Projects List'!AD172</f>
        <v>0</v>
      </c>
      <c r="AE172" s="286">
        <f>'[1]Projects List'!AE172</f>
        <v>0</v>
      </c>
      <c r="AF172" s="288">
        <f>'[1]Projects List'!AF172</f>
        <v>0</v>
      </c>
    </row>
    <row r="173" spans="1:32" x14ac:dyDescent="0.2">
      <c r="A173">
        <f>'[1]Projects List'!A173</f>
        <v>0</v>
      </c>
      <c r="B173">
        <f>'[1]Projects List'!B173</f>
        <v>0</v>
      </c>
      <c r="C173" s="278">
        <f>'[1]Projects List'!C173</f>
        <v>0</v>
      </c>
      <c r="D173" s="285">
        <f>'[1]Projects List'!D173</f>
        <v>0</v>
      </c>
      <c r="E173" s="278">
        <f>'[1]Projects List'!E173</f>
        <v>0</v>
      </c>
      <c r="F173" s="284">
        <f>'[1]Projects List'!F173</f>
        <v>0</v>
      </c>
      <c r="G173" s="284">
        <f>'[1]Projects List'!G173</f>
        <v>0</v>
      </c>
      <c r="H173" s="176">
        <f>'[1]Projects List'!H173</f>
        <v>0</v>
      </c>
      <c r="I173" s="285">
        <f>'[1]Projects List'!I173</f>
        <v>0</v>
      </c>
      <c r="J173" s="285">
        <f>'[1]Projects List'!J173</f>
        <v>0</v>
      </c>
      <c r="K173" s="337">
        <f>'[1]Projects List'!K173</f>
        <v>0</v>
      </c>
      <c r="L173" s="286">
        <f>'[1]Projects List'!L173</f>
        <v>0</v>
      </c>
      <c r="M173" s="285">
        <f>'[1]Projects List'!M173</f>
        <v>0</v>
      </c>
      <c r="N173" s="287">
        <f>'[1]Projects List'!N173</f>
        <v>0</v>
      </c>
      <c r="O173" s="287">
        <f>'[1]Projects List'!O173</f>
        <v>0</v>
      </c>
      <c r="P173" s="287">
        <f>'[1]Projects List'!P173</f>
        <v>0</v>
      </c>
      <c r="Q173" s="287">
        <f>'[1]Projects List'!Q173</f>
        <v>0</v>
      </c>
      <c r="R173" s="286">
        <f>'[1]Projects List'!R173</f>
        <v>0</v>
      </c>
      <c r="S173" s="181">
        <f>'[1]Projects List'!S173</f>
        <v>0</v>
      </c>
      <c r="T173" s="287">
        <f>'[1]Projects List'!T173</f>
        <v>0</v>
      </c>
      <c r="U173" s="287">
        <f>'[1]Projects List'!U173</f>
        <v>2</v>
      </c>
      <c r="V173" s="287">
        <f>'[1]Projects List'!V173</f>
        <v>10</v>
      </c>
      <c r="W173" s="287">
        <f>'[1]Projects List'!W173</f>
        <v>0</v>
      </c>
      <c r="X173" s="286">
        <f>'[1]Projects List'!X173</f>
        <v>0</v>
      </c>
      <c r="Y173" s="181">
        <f>'[1]Projects List'!Y173</f>
        <v>0</v>
      </c>
      <c r="Z173" s="287">
        <f>'[1]Projects List'!Z173</f>
        <v>0</v>
      </c>
      <c r="AA173" s="287">
        <f>'[1]Projects List'!AA173</f>
        <v>2</v>
      </c>
      <c r="AB173" s="287">
        <f>'[1]Projects List'!AB173</f>
        <v>10</v>
      </c>
      <c r="AC173" s="286">
        <f>'[1]Projects List'!AC173</f>
        <v>0</v>
      </c>
      <c r="AD173" s="286">
        <f>'[1]Projects List'!AD173</f>
        <v>0</v>
      </c>
      <c r="AE173" s="286">
        <f>'[1]Projects List'!AE173</f>
        <v>0</v>
      </c>
      <c r="AF173" s="288">
        <f>'[1]Projects List'!AF173</f>
        <v>0</v>
      </c>
    </row>
    <row r="174" spans="1:32" x14ac:dyDescent="0.2">
      <c r="A174">
        <f>'[1]Projects List'!A174</f>
        <v>0</v>
      </c>
      <c r="B174">
        <f>'[1]Projects List'!B174</f>
        <v>0</v>
      </c>
      <c r="C174" s="278">
        <f>'[1]Projects List'!C174</f>
        <v>0</v>
      </c>
      <c r="D174" s="285">
        <f>'[1]Projects List'!D174</f>
        <v>0</v>
      </c>
      <c r="E174" s="278">
        <f>'[1]Projects List'!E174</f>
        <v>0</v>
      </c>
      <c r="F174" s="284">
        <f>'[1]Projects List'!F174</f>
        <v>0</v>
      </c>
      <c r="G174" s="284">
        <f>'[1]Projects List'!G174</f>
        <v>0</v>
      </c>
      <c r="H174" s="176">
        <f>'[1]Projects List'!H174</f>
        <v>0</v>
      </c>
      <c r="I174" s="285">
        <f>'[1]Projects List'!I174</f>
        <v>0</v>
      </c>
      <c r="J174" s="285">
        <f>'[1]Projects List'!J174</f>
        <v>0</v>
      </c>
      <c r="K174" s="337">
        <f>'[1]Projects List'!K174</f>
        <v>0</v>
      </c>
      <c r="L174" s="286">
        <f>'[1]Projects List'!L174</f>
        <v>0</v>
      </c>
      <c r="M174" s="285">
        <f>'[1]Projects List'!M174</f>
        <v>0</v>
      </c>
      <c r="N174" s="287">
        <f>'[1]Projects List'!N174</f>
        <v>0</v>
      </c>
      <c r="O174" s="287">
        <f>'[1]Projects List'!O174</f>
        <v>0</v>
      </c>
      <c r="P174" s="287">
        <f>'[1]Projects List'!P174</f>
        <v>0</v>
      </c>
      <c r="Q174" s="287">
        <f>'[1]Projects List'!Q174</f>
        <v>0</v>
      </c>
      <c r="R174" s="286">
        <f>'[1]Projects List'!R174</f>
        <v>0</v>
      </c>
      <c r="S174" s="181">
        <f>'[1]Projects List'!S174</f>
        <v>0</v>
      </c>
      <c r="T174" s="287">
        <f>'[1]Projects List'!T174</f>
        <v>0</v>
      </c>
      <c r="U174" s="287">
        <f>'[1]Projects List'!U174</f>
        <v>2</v>
      </c>
      <c r="V174" s="287">
        <f>'[1]Projects List'!V174</f>
        <v>10</v>
      </c>
      <c r="W174" s="287">
        <f>'[1]Projects List'!W174</f>
        <v>0</v>
      </c>
      <c r="X174" s="286">
        <f>'[1]Projects List'!X174</f>
        <v>0</v>
      </c>
      <c r="Y174" s="181">
        <f>'[1]Projects List'!Y174</f>
        <v>0</v>
      </c>
      <c r="Z174" s="287">
        <f>'[1]Projects List'!Z174</f>
        <v>0</v>
      </c>
      <c r="AA174" s="287">
        <f>'[1]Projects List'!AA174</f>
        <v>2</v>
      </c>
      <c r="AB174" s="287">
        <f>'[1]Projects List'!AB174</f>
        <v>10</v>
      </c>
      <c r="AC174" s="286">
        <f>'[1]Projects List'!AC174</f>
        <v>0</v>
      </c>
      <c r="AD174" s="286">
        <f>'[1]Projects List'!AD174</f>
        <v>0</v>
      </c>
      <c r="AE174" s="286">
        <f>'[1]Projects List'!AE174</f>
        <v>0</v>
      </c>
      <c r="AF174" s="288">
        <f>'[1]Projects List'!AF174</f>
        <v>0</v>
      </c>
    </row>
    <row r="175" spans="1:32" x14ac:dyDescent="0.2">
      <c r="A175">
        <f>'[1]Projects List'!A175</f>
        <v>0</v>
      </c>
      <c r="B175">
        <f>'[1]Projects List'!B175</f>
        <v>0</v>
      </c>
      <c r="C175" s="278">
        <f>'[1]Projects List'!C175</f>
        <v>0</v>
      </c>
      <c r="D175" s="285">
        <f>'[1]Projects List'!D175</f>
        <v>0</v>
      </c>
      <c r="E175" s="278">
        <f>'[1]Projects List'!E175</f>
        <v>0</v>
      </c>
      <c r="F175" s="284">
        <f>'[1]Projects List'!F175</f>
        <v>0</v>
      </c>
      <c r="G175" s="284">
        <f>'[1]Projects List'!G175</f>
        <v>0</v>
      </c>
      <c r="H175" s="176">
        <f>'[1]Projects List'!H175</f>
        <v>0</v>
      </c>
      <c r="I175" s="285">
        <f>'[1]Projects List'!I175</f>
        <v>0</v>
      </c>
      <c r="J175" s="285">
        <f>'[1]Projects List'!J175</f>
        <v>0</v>
      </c>
      <c r="K175" s="337">
        <f>'[1]Projects List'!K175</f>
        <v>0</v>
      </c>
      <c r="L175" s="286">
        <f>'[1]Projects List'!L175</f>
        <v>0</v>
      </c>
      <c r="M175" s="285">
        <f>'[1]Projects List'!M175</f>
        <v>0</v>
      </c>
      <c r="N175" s="287">
        <f>'[1]Projects List'!N175</f>
        <v>0</v>
      </c>
      <c r="O175" s="287">
        <f>'[1]Projects List'!O175</f>
        <v>0</v>
      </c>
      <c r="P175" s="287">
        <f>'[1]Projects List'!P175</f>
        <v>0</v>
      </c>
      <c r="Q175" s="287">
        <f>'[1]Projects List'!Q175</f>
        <v>0</v>
      </c>
      <c r="R175" s="286">
        <f>'[1]Projects List'!R175</f>
        <v>0</v>
      </c>
      <c r="S175" s="181">
        <f>'[1]Projects List'!S175</f>
        <v>0</v>
      </c>
      <c r="T175" s="287">
        <f>'[1]Projects List'!T175</f>
        <v>0</v>
      </c>
      <c r="U175" s="287">
        <f>'[1]Projects List'!U175</f>
        <v>2</v>
      </c>
      <c r="V175" s="287">
        <f>'[1]Projects List'!V175</f>
        <v>10</v>
      </c>
      <c r="W175" s="287">
        <f>'[1]Projects List'!W175</f>
        <v>0</v>
      </c>
      <c r="X175" s="286">
        <f>'[1]Projects List'!X175</f>
        <v>0</v>
      </c>
      <c r="Y175" s="181">
        <f>'[1]Projects List'!Y175</f>
        <v>0</v>
      </c>
      <c r="Z175" s="287">
        <f>'[1]Projects List'!Z175</f>
        <v>0</v>
      </c>
      <c r="AA175" s="287">
        <f>'[1]Projects List'!AA175</f>
        <v>2</v>
      </c>
      <c r="AB175" s="287">
        <f>'[1]Projects List'!AB175</f>
        <v>10</v>
      </c>
      <c r="AC175" s="286">
        <f>'[1]Projects List'!AC175</f>
        <v>0</v>
      </c>
      <c r="AD175" s="286">
        <f>'[1]Projects List'!AD175</f>
        <v>0</v>
      </c>
      <c r="AE175" s="286">
        <f>'[1]Projects List'!AE175</f>
        <v>0</v>
      </c>
      <c r="AF175" s="288">
        <f>'[1]Projects List'!AF175</f>
        <v>0</v>
      </c>
    </row>
    <row r="176" spans="1:32" x14ac:dyDescent="0.2">
      <c r="A176">
        <f>'[1]Projects List'!A176</f>
        <v>0</v>
      </c>
      <c r="B176">
        <f>'[1]Projects List'!B176</f>
        <v>0</v>
      </c>
      <c r="C176" s="278">
        <f>'[1]Projects List'!C176</f>
        <v>0</v>
      </c>
      <c r="D176" s="285">
        <f>'[1]Projects List'!D176</f>
        <v>0</v>
      </c>
      <c r="E176" s="278">
        <f>'[1]Projects List'!E176</f>
        <v>0</v>
      </c>
      <c r="F176" s="284">
        <f>'[1]Projects List'!F176</f>
        <v>0</v>
      </c>
      <c r="G176" s="284">
        <f>'[1]Projects List'!G176</f>
        <v>0</v>
      </c>
      <c r="H176" s="176">
        <f>'[1]Projects List'!H176</f>
        <v>0</v>
      </c>
      <c r="I176" s="285">
        <f>'[1]Projects List'!I176</f>
        <v>0</v>
      </c>
      <c r="J176" s="285">
        <f>'[1]Projects List'!J176</f>
        <v>0</v>
      </c>
      <c r="K176" s="337">
        <f>'[1]Projects List'!K176</f>
        <v>0</v>
      </c>
      <c r="L176" s="286">
        <f>'[1]Projects List'!L176</f>
        <v>0</v>
      </c>
      <c r="M176" s="285">
        <f>'[1]Projects List'!M176</f>
        <v>0</v>
      </c>
      <c r="N176" s="287">
        <f>'[1]Projects List'!N176</f>
        <v>0</v>
      </c>
      <c r="O176" s="287">
        <f>'[1]Projects List'!O176</f>
        <v>0</v>
      </c>
      <c r="P176" s="287">
        <f>'[1]Projects List'!P176</f>
        <v>0</v>
      </c>
      <c r="Q176" s="287">
        <f>'[1]Projects List'!Q176</f>
        <v>0</v>
      </c>
      <c r="R176" s="286">
        <f>'[1]Projects List'!R176</f>
        <v>0</v>
      </c>
      <c r="S176" s="181">
        <f>'[1]Projects List'!S176</f>
        <v>0</v>
      </c>
      <c r="T176" s="287">
        <f>'[1]Projects List'!T176</f>
        <v>0</v>
      </c>
      <c r="U176" s="287">
        <f>'[1]Projects List'!U176</f>
        <v>2</v>
      </c>
      <c r="V176" s="287">
        <f>'[1]Projects List'!V176</f>
        <v>10</v>
      </c>
      <c r="W176" s="287">
        <f>'[1]Projects List'!W176</f>
        <v>0</v>
      </c>
      <c r="X176" s="286">
        <f>'[1]Projects List'!X176</f>
        <v>0</v>
      </c>
      <c r="Y176" s="181">
        <f>'[1]Projects List'!Y176</f>
        <v>0</v>
      </c>
      <c r="Z176" s="287">
        <f>'[1]Projects List'!Z176</f>
        <v>0</v>
      </c>
      <c r="AA176" s="287">
        <f>'[1]Projects List'!AA176</f>
        <v>2</v>
      </c>
      <c r="AB176" s="287">
        <f>'[1]Projects List'!AB176</f>
        <v>10</v>
      </c>
      <c r="AC176" s="286">
        <f>'[1]Projects List'!AC176</f>
        <v>0</v>
      </c>
      <c r="AD176" s="286">
        <f>'[1]Projects List'!AD176</f>
        <v>0</v>
      </c>
      <c r="AE176" s="286">
        <f>'[1]Projects List'!AE176</f>
        <v>0</v>
      </c>
      <c r="AF176" s="288">
        <f>'[1]Projects List'!AF176</f>
        <v>0</v>
      </c>
    </row>
    <row r="177" spans="1:32" x14ac:dyDescent="0.2">
      <c r="A177">
        <f>'[1]Projects List'!A177</f>
        <v>0</v>
      </c>
      <c r="B177">
        <f>'[1]Projects List'!B177</f>
        <v>0</v>
      </c>
      <c r="C177" s="278">
        <f>'[1]Projects List'!C177</f>
        <v>0</v>
      </c>
      <c r="D177" s="285">
        <f>'[1]Projects List'!D177</f>
        <v>0</v>
      </c>
      <c r="E177" s="278">
        <f>'[1]Projects List'!E177</f>
        <v>0</v>
      </c>
      <c r="F177" s="284">
        <f>'[1]Projects List'!F177</f>
        <v>0</v>
      </c>
      <c r="G177" s="284">
        <f>'[1]Projects List'!G177</f>
        <v>0</v>
      </c>
      <c r="H177" s="176">
        <f>'[1]Projects List'!H177</f>
        <v>0</v>
      </c>
      <c r="I177" s="285">
        <f>'[1]Projects List'!I177</f>
        <v>0</v>
      </c>
      <c r="J177" s="285">
        <f>'[1]Projects List'!J177</f>
        <v>0</v>
      </c>
      <c r="K177" s="337">
        <f>'[1]Projects List'!K177</f>
        <v>0</v>
      </c>
      <c r="L177" s="286">
        <f>'[1]Projects List'!L177</f>
        <v>0</v>
      </c>
      <c r="M177" s="285">
        <f>'[1]Projects List'!M177</f>
        <v>0</v>
      </c>
      <c r="N177" s="287">
        <f>'[1]Projects List'!N177</f>
        <v>0</v>
      </c>
      <c r="O177" s="287">
        <f>'[1]Projects List'!O177</f>
        <v>0</v>
      </c>
      <c r="P177" s="287">
        <f>'[1]Projects List'!P177</f>
        <v>0</v>
      </c>
      <c r="Q177" s="287">
        <f>'[1]Projects List'!Q177</f>
        <v>0</v>
      </c>
      <c r="R177" s="286">
        <f>'[1]Projects List'!R177</f>
        <v>0</v>
      </c>
      <c r="S177" s="181">
        <f>'[1]Projects List'!S177</f>
        <v>0</v>
      </c>
      <c r="T177" s="287">
        <f>'[1]Projects List'!T177</f>
        <v>0</v>
      </c>
      <c r="U177" s="287">
        <f>'[1]Projects List'!U177</f>
        <v>2</v>
      </c>
      <c r="V177" s="287">
        <f>'[1]Projects List'!V177</f>
        <v>10</v>
      </c>
      <c r="W177" s="287">
        <f>'[1]Projects List'!W177</f>
        <v>0</v>
      </c>
      <c r="X177" s="286">
        <f>'[1]Projects List'!X177</f>
        <v>0</v>
      </c>
      <c r="Y177" s="181">
        <f>'[1]Projects List'!Y177</f>
        <v>0</v>
      </c>
      <c r="Z177" s="287">
        <f>'[1]Projects List'!Z177</f>
        <v>0</v>
      </c>
      <c r="AA177" s="287">
        <f>'[1]Projects List'!AA177</f>
        <v>2</v>
      </c>
      <c r="AB177" s="287">
        <f>'[1]Projects List'!AB177</f>
        <v>10</v>
      </c>
      <c r="AC177" s="286">
        <f>'[1]Projects List'!AC177</f>
        <v>0</v>
      </c>
      <c r="AD177" s="286">
        <f>'[1]Projects List'!AD177</f>
        <v>0</v>
      </c>
      <c r="AE177" s="286">
        <f>'[1]Projects List'!AE177</f>
        <v>0</v>
      </c>
      <c r="AF177" s="288">
        <f>'[1]Projects List'!AF177</f>
        <v>0</v>
      </c>
    </row>
    <row r="178" spans="1:32" x14ac:dyDescent="0.2">
      <c r="A178">
        <f>'[1]Projects List'!A178</f>
        <v>0</v>
      </c>
      <c r="B178">
        <f>'[1]Projects List'!B178</f>
        <v>0</v>
      </c>
      <c r="C178" s="278">
        <f>'[1]Projects List'!C178</f>
        <v>0</v>
      </c>
      <c r="D178" s="285">
        <f>'[1]Projects List'!D178</f>
        <v>0</v>
      </c>
      <c r="E178" s="278">
        <f>'[1]Projects List'!E178</f>
        <v>0</v>
      </c>
      <c r="F178" s="284">
        <f>'[1]Projects List'!F178</f>
        <v>0</v>
      </c>
      <c r="G178" s="284">
        <f>'[1]Projects List'!G178</f>
        <v>0</v>
      </c>
      <c r="H178" s="176">
        <f>'[1]Projects List'!H178</f>
        <v>0</v>
      </c>
      <c r="I178" s="285">
        <f>'[1]Projects List'!I178</f>
        <v>0</v>
      </c>
      <c r="J178" s="285">
        <f>'[1]Projects List'!J178</f>
        <v>0</v>
      </c>
      <c r="K178" s="337">
        <f>'[1]Projects List'!K178</f>
        <v>0</v>
      </c>
      <c r="L178" s="286">
        <f>'[1]Projects List'!L178</f>
        <v>0</v>
      </c>
      <c r="M178" s="285">
        <f>'[1]Projects List'!M178</f>
        <v>0</v>
      </c>
      <c r="N178" s="287">
        <f>'[1]Projects List'!N178</f>
        <v>0</v>
      </c>
      <c r="O178" s="287">
        <f>'[1]Projects List'!O178</f>
        <v>0</v>
      </c>
      <c r="P178" s="287">
        <f>'[1]Projects List'!P178</f>
        <v>0</v>
      </c>
      <c r="Q178" s="287">
        <f>'[1]Projects List'!Q178</f>
        <v>0</v>
      </c>
      <c r="R178" s="286">
        <f>'[1]Projects List'!R178</f>
        <v>0</v>
      </c>
      <c r="S178" s="181">
        <f>'[1]Projects List'!S178</f>
        <v>0</v>
      </c>
      <c r="T178" s="287">
        <f>'[1]Projects List'!T178</f>
        <v>0</v>
      </c>
      <c r="U178" s="287">
        <f>'[1]Projects List'!U178</f>
        <v>2</v>
      </c>
      <c r="V178" s="287">
        <f>'[1]Projects List'!V178</f>
        <v>10</v>
      </c>
      <c r="W178" s="287">
        <f>'[1]Projects List'!W178</f>
        <v>0</v>
      </c>
      <c r="X178" s="286">
        <f>'[1]Projects List'!X178</f>
        <v>0</v>
      </c>
      <c r="Y178" s="181">
        <f>'[1]Projects List'!Y178</f>
        <v>0</v>
      </c>
      <c r="Z178" s="287">
        <f>'[1]Projects List'!Z178</f>
        <v>0</v>
      </c>
      <c r="AA178" s="287">
        <f>'[1]Projects List'!AA178</f>
        <v>2</v>
      </c>
      <c r="AB178" s="287">
        <f>'[1]Projects List'!AB178</f>
        <v>10</v>
      </c>
      <c r="AC178" s="286">
        <f>'[1]Projects List'!AC178</f>
        <v>0</v>
      </c>
      <c r="AD178" s="286">
        <f>'[1]Projects List'!AD178</f>
        <v>0</v>
      </c>
      <c r="AE178" s="286">
        <f>'[1]Projects List'!AE178</f>
        <v>0</v>
      </c>
      <c r="AF178" s="288">
        <f>'[1]Projects List'!AF178</f>
        <v>0</v>
      </c>
    </row>
    <row r="179" spans="1:32" x14ac:dyDescent="0.2">
      <c r="A179">
        <f>'[1]Projects List'!A179</f>
        <v>0</v>
      </c>
      <c r="B179">
        <f>'[1]Projects List'!B179</f>
        <v>0</v>
      </c>
      <c r="C179" s="278">
        <f>'[1]Projects List'!C179</f>
        <v>0</v>
      </c>
      <c r="D179" s="285">
        <f>'[1]Projects List'!D179</f>
        <v>0</v>
      </c>
      <c r="E179" s="278">
        <f>'[1]Projects List'!E179</f>
        <v>0</v>
      </c>
      <c r="F179" s="284">
        <f>'[1]Projects List'!F179</f>
        <v>0</v>
      </c>
      <c r="G179" s="284">
        <f>'[1]Projects List'!G179</f>
        <v>0</v>
      </c>
      <c r="H179" s="176">
        <f>'[1]Projects List'!H179</f>
        <v>0</v>
      </c>
      <c r="I179" s="285">
        <f>'[1]Projects List'!I179</f>
        <v>0</v>
      </c>
      <c r="J179" s="285">
        <f>'[1]Projects List'!J179</f>
        <v>0</v>
      </c>
      <c r="K179" s="337">
        <f>'[1]Projects List'!K179</f>
        <v>0</v>
      </c>
      <c r="L179" s="286">
        <f>'[1]Projects List'!L179</f>
        <v>0</v>
      </c>
      <c r="M179" s="285">
        <f>'[1]Projects List'!M179</f>
        <v>0</v>
      </c>
      <c r="N179" s="287">
        <f>'[1]Projects List'!N179</f>
        <v>0</v>
      </c>
      <c r="O179" s="287">
        <f>'[1]Projects List'!O179</f>
        <v>0</v>
      </c>
      <c r="P179" s="287">
        <f>'[1]Projects List'!P179</f>
        <v>0</v>
      </c>
      <c r="Q179" s="287">
        <f>'[1]Projects List'!Q179</f>
        <v>0</v>
      </c>
      <c r="R179" s="286">
        <f>'[1]Projects List'!R179</f>
        <v>0</v>
      </c>
      <c r="S179" s="181">
        <f>'[1]Projects List'!S179</f>
        <v>0</v>
      </c>
      <c r="T179" s="287">
        <f>'[1]Projects List'!T179</f>
        <v>0</v>
      </c>
      <c r="U179" s="287">
        <f>'[1]Projects List'!U179</f>
        <v>2</v>
      </c>
      <c r="V179" s="287">
        <f>'[1]Projects List'!V179</f>
        <v>10</v>
      </c>
      <c r="W179" s="287">
        <f>'[1]Projects List'!W179</f>
        <v>0</v>
      </c>
      <c r="X179" s="286">
        <f>'[1]Projects List'!X179</f>
        <v>0</v>
      </c>
      <c r="Y179" s="181">
        <f>'[1]Projects List'!Y179</f>
        <v>0</v>
      </c>
      <c r="Z179" s="287">
        <f>'[1]Projects List'!Z179</f>
        <v>0</v>
      </c>
      <c r="AA179" s="287">
        <f>'[1]Projects List'!AA179</f>
        <v>2</v>
      </c>
      <c r="AB179" s="287">
        <f>'[1]Projects List'!AB179</f>
        <v>10</v>
      </c>
      <c r="AC179" s="286">
        <f>'[1]Projects List'!AC179</f>
        <v>0</v>
      </c>
      <c r="AD179" s="286">
        <f>'[1]Projects List'!AD179</f>
        <v>0</v>
      </c>
      <c r="AE179" s="286">
        <f>'[1]Projects List'!AE179</f>
        <v>0</v>
      </c>
      <c r="AF179" s="288">
        <f>'[1]Projects List'!AF179</f>
        <v>0</v>
      </c>
    </row>
    <row r="180" spans="1:32" x14ac:dyDescent="0.2">
      <c r="A180">
        <f>'[1]Projects List'!A180</f>
        <v>0</v>
      </c>
      <c r="B180">
        <f>'[1]Projects List'!B180</f>
        <v>0</v>
      </c>
      <c r="C180" s="278">
        <f>'[1]Projects List'!C180</f>
        <v>0</v>
      </c>
      <c r="D180" s="285">
        <f>'[1]Projects List'!D180</f>
        <v>0</v>
      </c>
      <c r="E180" s="278">
        <f>'[1]Projects List'!E180</f>
        <v>0</v>
      </c>
      <c r="F180" s="284">
        <f>'[1]Projects List'!F180</f>
        <v>0</v>
      </c>
      <c r="G180" s="284">
        <f>'[1]Projects List'!G180</f>
        <v>0</v>
      </c>
      <c r="H180" s="176">
        <f>'[1]Projects List'!H180</f>
        <v>0</v>
      </c>
      <c r="I180" s="285">
        <f>'[1]Projects List'!I180</f>
        <v>0</v>
      </c>
      <c r="J180" s="285">
        <f>'[1]Projects List'!J180</f>
        <v>0</v>
      </c>
      <c r="K180" s="337">
        <f>'[1]Projects List'!K180</f>
        <v>0</v>
      </c>
      <c r="L180" s="286">
        <f>'[1]Projects List'!L180</f>
        <v>0</v>
      </c>
      <c r="M180" s="285">
        <f>'[1]Projects List'!M180</f>
        <v>0</v>
      </c>
      <c r="N180" s="287">
        <f>'[1]Projects List'!N180</f>
        <v>0</v>
      </c>
      <c r="O180" s="287">
        <f>'[1]Projects List'!O180</f>
        <v>0</v>
      </c>
      <c r="P180" s="287">
        <f>'[1]Projects List'!P180</f>
        <v>0</v>
      </c>
      <c r="Q180" s="287">
        <f>'[1]Projects List'!Q180</f>
        <v>0</v>
      </c>
      <c r="R180" s="286">
        <f>'[1]Projects List'!R180</f>
        <v>0</v>
      </c>
      <c r="S180" s="181">
        <f>'[1]Projects List'!S180</f>
        <v>0</v>
      </c>
      <c r="T180" s="287">
        <f>'[1]Projects List'!T180</f>
        <v>0</v>
      </c>
      <c r="U180" s="287">
        <f>'[1]Projects List'!U180</f>
        <v>2</v>
      </c>
      <c r="V180" s="287">
        <f>'[1]Projects List'!V180</f>
        <v>10</v>
      </c>
      <c r="W180" s="287">
        <f>'[1]Projects List'!W180</f>
        <v>0</v>
      </c>
      <c r="X180" s="286">
        <f>'[1]Projects List'!X180</f>
        <v>0</v>
      </c>
      <c r="Y180" s="181">
        <f>'[1]Projects List'!Y180</f>
        <v>0</v>
      </c>
      <c r="Z180" s="287">
        <f>'[1]Projects List'!Z180</f>
        <v>0</v>
      </c>
      <c r="AA180" s="287">
        <f>'[1]Projects List'!AA180</f>
        <v>2</v>
      </c>
      <c r="AB180" s="287">
        <f>'[1]Projects List'!AB180</f>
        <v>10</v>
      </c>
      <c r="AC180" s="286">
        <f>'[1]Projects List'!AC180</f>
        <v>0</v>
      </c>
      <c r="AD180" s="286">
        <f>'[1]Projects List'!AD180</f>
        <v>0</v>
      </c>
      <c r="AE180" s="286">
        <f>'[1]Projects List'!AE180</f>
        <v>0</v>
      </c>
      <c r="AF180" s="288">
        <f>'[1]Projects List'!AF180</f>
        <v>0</v>
      </c>
    </row>
    <row r="181" spans="1:32" x14ac:dyDescent="0.2">
      <c r="A181">
        <f>'[1]Projects List'!A181</f>
        <v>0</v>
      </c>
      <c r="B181">
        <f>'[1]Projects List'!B181</f>
        <v>0</v>
      </c>
      <c r="C181" s="278">
        <f>'[1]Projects List'!C181</f>
        <v>0</v>
      </c>
      <c r="D181" s="285">
        <f>'[1]Projects List'!D181</f>
        <v>0</v>
      </c>
      <c r="E181" s="278">
        <f>'[1]Projects List'!E181</f>
        <v>0</v>
      </c>
      <c r="F181" s="284">
        <f>'[1]Projects List'!F181</f>
        <v>0</v>
      </c>
      <c r="G181" s="284">
        <f>'[1]Projects List'!G181</f>
        <v>0</v>
      </c>
      <c r="H181" s="176">
        <f>'[1]Projects List'!H181</f>
        <v>0</v>
      </c>
      <c r="I181" s="285">
        <f>'[1]Projects List'!I181</f>
        <v>0</v>
      </c>
      <c r="J181" s="285">
        <f>'[1]Projects List'!J181</f>
        <v>0</v>
      </c>
      <c r="K181" s="337">
        <f>'[1]Projects List'!K181</f>
        <v>0</v>
      </c>
      <c r="L181" s="286">
        <f>'[1]Projects List'!L181</f>
        <v>0</v>
      </c>
      <c r="M181" s="285">
        <f>'[1]Projects List'!M181</f>
        <v>0</v>
      </c>
      <c r="N181" s="287">
        <f>'[1]Projects List'!N181</f>
        <v>0</v>
      </c>
      <c r="O181" s="287">
        <f>'[1]Projects List'!O181</f>
        <v>0</v>
      </c>
      <c r="P181" s="287">
        <f>'[1]Projects List'!P181</f>
        <v>0</v>
      </c>
      <c r="Q181" s="287">
        <f>'[1]Projects List'!Q181</f>
        <v>0</v>
      </c>
      <c r="R181" s="286">
        <f>'[1]Projects List'!R181</f>
        <v>0</v>
      </c>
      <c r="S181" s="181">
        <f>'[1]Projects List'!S181</f>
        <v>0</v>
      </c>
      <c r="T181" s="287">
        <f>'[1]Projects List'!T181</f>
        <v>0</v>
      </c>
      <c r="U181" s="287">
        <f>'[1]Projects List'!U181</f>
        <v>2</v>
      </c>
      <c r="V181" s="287">
        <f>'[1]Projects List'!V181</f>
        <v>10</v>
      </c>
      <c r="W181" s="287">
        <f>'[1]Projects List'!W181</f>
        <v>0</v>
      </c>
      <c r="X181" s="286">
        <f>'[1]Projects List'!X181</f>
        <v>0</v>
      </c>
      <c r="Y181" s="181">
        <f>'[1]Projects List'!Y181</f>
        <v>0</v>
      </c>
      <c r="Z181" s="287">
        <f>'[1]Projects List'!Z181</f>
        <v>0</v>
      </c>
      <c r="AA181" s="287">
        <f>'[1]Projects List'!AA181</f>
        <v>2</v>
      </c>
      <c r="AB181" s="287">
        <f>'[1]Projects List'!AB181</f>
        <v>10</v>
      </c>
      <c r="AC181" s="286">
        <f>'[1]Projects List'!AC181</f>
        <v>0</v>
      </c>
      <c r="AD181" s="286">
        <f>'[1]Projects List'!AD181</f>
        <v>0</v>
      </c>
      <c r="AE181" s="286">
        <f>'[1]Projects List'!AE181</f>
        <v>0</v>
      </c>
      <c r="AF181" s="288">
        <f>'[1]Projects List'!AF181</f>
        <v>0</v>
      </c>
    </row>
    <row r="182" spans="1:32" x14ac:dyDescent="0.2">
      <c r="A182">
        <f>'[1]Projects List'!A182</f>
        <v>0</v>
      </c>
      <c r="B182">
        <f>'[1]Projects List'!B182</f>
        <v>0</v>
      </c>
      <c r="C182" s="278">
        <f>'[1]Projects List'!C182</f>
        <v>0</v>
      </c>
      <c r="D182" s="285">
        <f>'[1]Projects List'!D182</f>
        <v>0</v>
      </c>
      <c r="E182" s="278">
        <f>'[1]Projects List'!E182</f>
        <v>0</v>
      </c>
      <c r="F182" s="284">
        <f>'[1]Projects List'!F182</f>
        <v>0</v>
      </c>
      <c r="G182" s="284">
        <f>'[1]Projects List'!G182</f>
        <v>0</v>
      </c>
      <c r="H182" s="176">
        <f>'[1]Projects List'!H182</f>
        <v>0</v>
      </c>
      <c r="I182" s="285">
        <f>'[1]Projects List'!I182</f>
        <v>0</v>
      </c>
      <c r="J182" s="285">
        <f>'[1]Projects List'!J182</f>
        <v>0</v>
      </c>
      <c r="K182" s="337">
        <f>'[1]Projects List'!K182</f>
        <v>0</v>
      </c>
      <c r="L182" s="286">
        <f>'[1]Projects List'!L182</f>
        <v>0</v>
      </c>
      <c r="M182" s="285">
        <f>'[1]Projects List'!M182</f>
        <v>0</v>
      </c>
      <c r="N182" s="287">
        <f>'[1]Projects List'!N182</f>
        <v>0</v>
      </c>
      <c r="O182" s="287">
        <f>'[1]Projects List'!O182</f>
        <v>0</v>
      </c>
      <c r="P182" s="287">
        <f>'[1]Projects List'!P182</f>
        <v>0</v>
      </c>
      <c r="Q182" s="287">
        <f>'[1]Projects List'!Q182</f>
        <v>0</v>
      </c>
      <c r="R182" s="286">
        <f>'[1]Projects List'!R182</f>
        <v>0</v>
      </c>
      <c r="S182" s="181">
        <f>'[1]Projects List'!S182</f>
        <v>0</v>
      </c>
      <c r="T182" s="287">
        <f>'[1]Projects List'!T182</f>
        <v>0</v>
      </c>
      <c r="U182" s="287">
        <f>'[1]Projects List'!U182</f>
        <v>2</v>
      </c>
      <c r="V182" s="287">
        <f>'[1]Projects List'!V182</f>
        <v>10</v>
      </c>
      <c r="W182" s="287">
        <f>'[1]Projects List'!W182</f>
        <v>0</v>
      </c>
      <c r="X182" s="286">
        <f>'[1]Projects List'!X182</f>
        <v>0</v>
      </c>
      <c r="Y182" s="181">
        <f>'[1]Projects List'!Y182</f>
        <v>0</v>
      </c>
      <c r="Z182" s="287">
        <f>'[1]Projects List'!Z182</f>
        <v>0</v>
      </c>
      <c r="AA182" s="287">
        <f>'[1]Projects List'!AA182</f>
        <v>2</v>
      </c>
      <c r="AB182" s="287">
        <f>'[1]Projects List'!AB182</f>
        <v>10</v>
      </c>
      <c r="AC182" s="286">
        <f>'[1]Projects List'!AC182</f>
        <v>0</v>
      </c>
      <c r="AD182" s="286">
        <f>'[1]Projects List'!AD182</f>
        <v>0</v>
      </c>
      <c r="AE182" s="286">
        <f>'[1]Projects List'!AE182</f>
        <v>0</v>
      </c>
      <c r="AF182" s="288">
        <f>'[1]Projects List'!AF182</f>
        <v>0</v>
      </c>
    </row>
    <row r="183" spans="1:32" x14ac:dyDescent="0.2">
      <c r="A183">
        <f>'[1]Projects List'!A183</f>
        <v>0</v>
      </c>
      <c r="B183">
        <f>'[1]Projects List'!B183</f>
        <v>0</v>
      </c>
      <c r="C183" s="278">
        <f>'[1]Projects List'!C183</f>
        <v>0</v>
      </c>
      <c r="D183" s="285">
        <f>'[1]Projects List'!D183</f>
        <v>0</v>
      </c>
      <c r="E183" s="278">
        <f>'[1]Projects List'!E183</f>
        <v>0</v>
      </c>
      <c r="F183" s="284">
        <f>'[1]Projects List'!F183</f>
        <v>0</v>
      </c>
      <c r="G183" s="284">
        <f>'[1]Projects List'!G183</f>
        <v>0</v>
      </c>
      <c r="H183" s="176">
        <f>'[1]Projects List'!H183</f>
        <v>0</v>
      </c>
      <c r="I183" s="285">
        <f>'[1]Projects List'!I183</f>
        <v>0</v>
      </c>
      <c r="J183" s="285">
        <f>'[1]Projects List'!J183</f>
        <v>0</v>
      </c>
      <c r="K183" s="337">
        <f>'[1]Projects List'!K183</f>
        <v>0</v>
      </c>
      <c r="L183" s="286">
        <f>'[1]Projects List'!L183</f>
        <v>0</v>
      </c>
      <c r="M183" s="285">
        <f>'[1]Projects List'!M183</f>
        <v>0</v>
      </c>
      <c r="N183" s="287">
        <f>'[1]Projects List'!N183</f>
        <v>0</v>
      </c>
      <c r="O183" s="287">
        <f>'[1]Projects List'!O183</f>
        <v>0</v>
      </c>
      <c r="P183" s="287">
        <f>'[1]Projects List'!P183</f>
        <v>0</v>
      </c>
      <c r="Q183" s="287">
        <f>'[1]Projects List'!Q183</f>
        <v>0</v>
      </c>
      <c r="R183" s="286">
        <f>'[1]Projects List'!R183</f>
        <v>0</v>
      </c>
      <c r="S183" s="181">
        <f>'[1]Projects List'!S183</f>
        <v>0</v>
      </c>
      <c r="T183" s="287">
        <f>'[1]Projects List'!T183</f>
        <v>0</v>
      </c>
      <c r="U183" s="287">
        <f>'[1]Projects List'!U183</f>
        <v>2</v>
      </c>
      <c r="V183" s="287">
        <f>'[1]Projects List'!V183</f>
        <v>10</v>
      </c>
      <c r="W183" s="287">
        <f>'[1]Projects List'!W183</f>
        <v>0</v>
      </c>
      <c r="X183" s="286">
        <f>'[1]Projects List'!X183</f>
        <v>0</v>
      </c>
      <c r="Y183" s="181">
        <f>'[1]Projects List'!Y183</f>
        <v>0</v>
      </c>
      <c r="Z183" s="287">
        <f>'[1]Projects List'!Z183</f>
        <v>0</v>
      </c>
      <c r="AA183" s="287">
        <f>'[1]Projects List'!AA183</f>
        <v>2</v>
      </c>
      <c r="AB183" s="287">
        <f>'[1]Projects List'!AB183</f>
        <v>10</v>
      </c>
      <c r="AC183" s="286">
        <f>'[1]Projects List'!AC183</f>
        <v>0</v>
      </c>
      <c r="AD183" s="286">
        <f>'[1]Projects List'!AD183</f>
        <v>0</v>
      </c>
      <c r="AE183" s="286">
        <f>'[1]Projects List'!AE183</f>
        <v>0</v>
      </c>
      <c r="AF183" s="288">
        <f>'[1]Projects List'!AF183</f>
        <v>0</v>
      </c>
    </row>
    <row r="184" spans="1:32" x14ac:dyDescent="0.2">
      <c r="A184">
        <f>'[1]Projects List'!A184</f>
        <v>0</v>
      </c>
      <c r="B184">
        <f>'[1]Projects List'!B184</f>
        <v>0</v>
      </c>
      <c r="C184" s="278">
        <f>'[1]Projects List'!C184</f>
        <v>0</v>
      </c>
      <c r="D184" s="285">
        <f>'[1]Projects List'!D184</f>
        <v>0</v>
      </c>
      <c r="E184" s="278">
        <f>'[1]Projects List'!E184</f>
        <v>0</v>
      </c>
      <c r="F184" s="284">
        <f>'[1]Projects List'!F184</f>
        <v>0</v>
      </c>
      <c r="G184" s="284">
        <f>'[1]Projects List'!G184</f>
        <v>0</v>
      </c>
      <c r="H184" s="176">
        <f>'[1]Projects List'!H184</f>
        <v>0</v>
      </c>
      <c r="I184" s="285">
        <f>'[1]Projects List'!I184</f>
        <v>0</v>
      </c>
      <c r="J184" s="285">
        <f>'[1]Projects List'!J184</f>
        <v>0</v>
      </c>
      <c r="K184" s="337">
        <f>'[1]Projects List'!K184</f>
        <v>0</v>
      </c>
      <c r="L184" s="286">
        <f>'[1]Projects List'!L184</f>
        <v>0</v>
      </c>
      <c r="M184" s="285">
        <f>'[1]Projects List'!M184</f>
        <v>0</v>
      </c>
      <c r="N184" s="287">
        <f>'[1]Projects List'!N184</f>
        <v>0</v>
      </c>
      <c r="O184" s="287">
        <f>'[1]Projects List'!O184</f>
        <v>0</v>
      </c>
      <c r="P184" s="287">
        <f>'[1]Projects List'!P184</f>
        <v>0</v>
      </c>
      <c r="Q184" s="287">
        <f>'[1]Projects List'!Q184</f>
        <v>0</v>
      </c>
      <c r="R184" s="286">
        <f>'[1]Projects List'!R184</f>
        <v>0</v>
      </c>
      <c r="S184" s="181">
        <f>'[1]Projects List'!S184</f>
        <v>0</v>
      </c>
      <c r="T184" s="287">
        <f>'[1]Projects List'!T184</f>
        <v>0</v>
      </c>
      <c r="U184" s="287">
        <f>'[1]Projects List'!U184</f>
        <v>2</v>
      </c>
      <c r="V184" s="287">
        <f>'[1]Projects List'!V184</f>
        <v>10</v>
      </c>
      <c r="W184" s="287">
        <f>'[1]Projects List'!W184</f>
        <v>0</v>
      </c>
      <c r="X184" s="286">
        <f>'[1]Projects List'!X184</f>
        <v>0</v>
      </c>
      <c r="Y184" s="181">
        <f>'[1]Projects List'!Y184</f>
        <v>0</v>
      </c>
      <c r="Z184" s="287">
        <f>'[1]Projects List'!Z184</f>
        <v>0</v>
      </c>
      <c r="AA184" s="287">
        <f>'[1]Projects List'!AA184</f>
        <v>2</v>
      </c>
      <c r="AB184" s="287">
        <f>'[1]Projects List'!AB184</f>
        <v>10</v>
      </c>
      <c r="AC184" s="286">
        <f>'[1]Projects List'!AC184</f>
        <v>0</v>
      </c>
      <c r="AD184" s="286">
        <f>'[1]Projects List'!AD184</f>
        <v>0</v>
      </c>
      <c r="AE184" s="286">
        <f>'[1]Projects List'!AE184</f>
        <v>0</v>
      </c>
      <c r="AF184" s="288">
        <f>'[1]Projects List'!AF184</f>
        <v>0</v>
      </c>
    </row>
    <row r="185" spans="1:32" x14ac:dyDescent="0.2">
      <c r="A185">
        <f>'[1]Projects List'!A185</f>
        <v>0</v>
      </c>
      <c r="B185">
        <f>'[1]Projects List'!B185</f>
        <v>0</v>
      </c>
      <c r="C185" s="278">
        <f>'[1]Projects List'!C185</f>
        <v>0</v>
      </c>
      <c r="D185" s="285">
        <f>'[1]Projects List'!D185</f>
        <v>0</v>
      </c>
      <c r="E185" s="278">
        <f>'[1]Projects List'!E185</f>
        <v>0</v>
      </c>
      <c r="F185" s="284">
        <f>'[1]Projects List'!F185</f>
        <v>0</v>
      </c>
      <c r="G185" s="284">
        <f>'[1]Projects List'!G185</f>
        <v>0</v>
      </c>
      <c r="H185" s="176">
        <f>'[1]Projects List'!H185</f>
        <v>0</v>
      </c>
      <c r="I185" s="285">
        <f>'[1]Projects List'!I185</f>
        <v>0</v>
      </c>
      <c r="J185" s="285">
        <f>'[1]Projects List'!J185</f>
        <v>0</v>
      </c>
      <c r="K185" s="337">
        <f>'[1]Projects List'!K185</f>
        <v>0</v>
      </c>
      <c r="L185" s="286">
        <f>'[1]Projects List'!L185</f>
        <v>0</v>
      </c>
      <c r="M185" s="285">
        <f>'[1]Projects List'!M185</f>
        <v>0</v>
      </c>
      <c r="N185" s="287">
        <f>'[1]Projects List'!N185</f>
        <v>0</v>
      </c>
      <c r="O185" s="287">
        <f>'[1]Projects List'!O185</f>
        <v>0</v>
      </c>
      <c r="P185" s="287">
        <f>'[1]Projects List'!P185</f>
        <v>0</v>
      </c>
      <c r="Q185" s="287">
        <f>'[1]Projects List'!Q185</f>
        <v>0</v>
      </c>
      <c r="R185" s="286">
        <f>'[1]Projects List'!R185</f>
        <v>0</v>
      </c>
      <c r="S185" s="181">
        <f>'[1]Projects List'!S185</f>
        <v>0</v>
      </c>
      <c r="T185" s="287">
        <f>'[1]Projects List'!T185</f>
        <v>0</v>
      </c>
      <c r="U185" s="287">
        <f>'[1]Projects List'!U185</f>
        <v>2</v>
      </c>
      <c r="V185" s="287">
        <f>'[1]Projects List'!V185</f>
        <v>10</v>
      </c>
      <c r="W185" s="287">
        <f>'[1]Projects List'!W185</f>
        <v>0</v>
      </c>
      <c r="X185" s="286">
        <f>'[1]Projects List'!X185</f>
        <v>0</v>
      </c>
      <c r="Y185" s="181">
        <f>'[1]Projects List'!Y185</f>
        <v>0</v>
      </c>
      <c r="Z185" s="287">
        <f>'[1]Projects List'!Z185</f>
        <v>0</v>
      </c>
      <c r="AA185" s="287">
        <f>'[1]Projects List'!AA185</f>
        <v>2</v>
      </c>
      <c r="AB185" s="287">
        <f>'[1]Projects List'!AB185</f>
        <v>10</v>
      </c>
      <c r="AC185" s="286">
        <f>'[1]Projects List'!AC185</f>
        <v>0</v>
      </c>
      <c r="AD185" s="286">
        <f>'[1]Projects List'!AD185</f>
        <v>0</v>
      </c>
      <c r="AE185" s="286">
        <f>'[1]Projects List'!AE185</f>
        <v>0</v>
      </c>
      <c r="AF185" s="288">
        <f>'[1]Projects List'!AF185</f>
        <v>0</v>
      </c>
    </row>
    <row r="186" spans="1:32" x14ac:dyDescent="0.2">
      <c r="A186">
        <f>'[1]Projects List'!A186</f>
        <v>0</v>
      </c>
      <c r="B186">
        <f>'[1]Projects List'!B186</f>
        <v>0</v>
      </c>
      <c r="C186" s="278">
        <f>'[1]Projects List'!C186</f>
        <v>0</v>
      </c>
      <c r="D186" s="285">
        <f>'[1]Projects List'!D186</f>
        <v>0</v>
      </c>
      <c r="E186" s="278">
        <f>'[1]Projects List'!E186</f>
        <v>0</v>
      </c>
      <c r="F186" s="284">
        <f>'[1]Projects List'!F186</f>
        <v>0</v>
      </c>
      <c r="G186" s="284">
        <f>'[1]Projects List'!G186</f>
        <v>0</v>
      </c>
      <c r="H186" s="176">
        <f>'[1]Projects List'!H186</f>
        <v>0</v>
      </c>
      <c r="I186" s="285">
        <f>'[1]Projects List'!I186</f>
        <v>0</v>
      </c>
      <c r="J186" s="285">
        <f>'[1]Projects List'!J186</f>
        <v>0</v>
      </c>
      <c r="K186" s="337">
        <f>'[1]Projects List'!K186</f>
        <v>0</v>
      </c>
      <c r="L186" s="286">
        <f>'[1]Projects List'!L186</f>
        <v>0</v>
      </c>
      <c r="M186" s="285">
        <f>'[1]Projects List'!M186</f>
        <v>0</v>
      </c>
      <c r="N186" s="287">
        <f>'[1]Projects List'!N186</f>
        <v>0</v>
      </c>
      <c r="O186" s="287">
        <f>'[1]Projects List'!O186</f>
        <v>0</v>
      </c>
      <c r="P186" s="287">
        <f>'[1]Projects List'!P186</f>
        <v>0</v>
      </c>
      <c r="Q186" s="287">
        <f>'[1]Projects List'!Q186</f>
        <v>0</v>
      </c>
      <c r="R186" s="286">
        <f>'[1]Projects List'!R186</f>
        <v>0</v>
      </c>
      <c r="S186" s="181">
        <f>'[1]Projects List'!S186</f>
        <v>0</v>
      </c>
      <c r="T186" s="287">
        <f>'[1]Projects List'!T186</f>
        <v>0</v>
      </c>
      <c r="U186" s="287">
        <f>'[1]Projects List'!U186</f>
        <v>2</v>
      </c>
      <c r="V186" s="287">
        <f>'[1]Projects List'!V186</f>
        <v>10</v>
      </c>
      <c r="W186" s="287">
        <f>'[1]Projects List'!W186</f>
        <v>0</v>
      </c>
      <c r="X186" s="286">
        <f>'[1]Projects List'!X186</f>
        <v>0</v>
      </c>
      <c r="Y186" s="181">
        <f>'[1]Projects List'!Y186</f>
        <v>0</v>
      </c>
      <c r="Z186" s="287">
        <f>'[1]Projects List'!Z186</f>
        <v>0</v>
      </c>
      <c r="AA186" s="287">
        <f>'[1]Projects List'!AA186</f>
        <v>2</v>
      </c>
      <c r="AB186" s="287">
        <f>'[1]Projects List'!AB186</f>
        <v>10</v>
      </c>
      <c r="AC186" s="286">
        <f>'[1]Projects List'!AC186</f>
        <v>0</v>
      </c>
      <c r="AD186" s="286">
        <f>'[1]Projects List'!AD186</f>
        <v>0</v>
      </c>
      <c r="AE186" s="286">
        <f>'[1]Projects List'!AE186</f>
        <v>0</v>
      </c>
      <c r="AF186" s="288">
        <f>'[1]Projects List'!AF186</f>
        <v>0</v>
      </c>
    </row>
    <row r="187" spans="1:32" x14ac:dyDescent="0.2">
      <c r="A187">
        <f>'[1]Projects List'!A187</f>
        <v>0</v>
      </c>
      <c r="B187">
        <f>'[1]Projects List'!B187</f>
        <v>0</v>
      </c>
      <c r="C187" s="278">
        <f>'[1]Projects List'!C187</f>
        <v>0</v>
      </c>
      <c r="D187" s="285">
        <f>'[1]Projects List'!D187</f>
        <v>0</v>
      </c>
      <c r="E187" s="278">
        <f>'[1]Projects List'!E187</f>
        <v>0</v>
      </c>
      <c r="F187" s="284">
        <f>'[1]Projects List'!F187</f>
        <v>0</v>
      </c>
      <c r="G187" s="284">
        <f>'[1]Projects List'!G187</f>
        <v>0</v>
      </c>
      <c r="H187" s="176">
        <f>'[1]Projects List'!H187</f>
        <v>0</v>
      </c>
      <c r="I187" s="285">
        <f>'[1]Projects List'!I187</f>
        <v>0</v>
      </c>
      <c r="J187" s="285">
        <f>'[1]Projects List'!J187</f>
        <v>0</v>
      </c>
      <c r="K187" s="337">
        <f>'[1]Projects List'!K187</f>
        <v>0</v>
      </c>
      <c r="L187" s="286">
        <f>'[1]Projects List'!L187</f>
        <v>0</v>
      </c>
      <c r="M187" s="285">
        <f>'[1]Projects List'!M187</f>
        <v>0</v>
      </c>
      <c r="N187" s="287">
        <f>'[1]Projects List'!N187</f>
        <v>0</v>
      </c>
      <c r="O187" s="287">
        <f>'[1]Projects List'!O187</f>
        <v>0</v>
      </c>
      <c r="P187" s="287">
        <f>'[1]Projects List'!P187</f>
        <v>0</v>
      </c>
      <c r="Q187" s="287">
        <f>'[1]Projects List'!Q187</f>
        <v>0</v>
      </c>
      <c r="R187" s="286">
        <f>'[1]Projects List'!R187</f>
        <v>0</v>
      </c>
      <c r="S187" s="181">
        <f>'[1]Projects List'!S187</f>
        <v>0</v>
      </c>
      <c r="T187" s="287">
        <f>'[1]Projects List'!T187</f>
        <v>0</v>
      </c>
      <c r="U187" s="287">
        <f>'[1]Projects List'!U187</f>
        <v>2</v>
      </c>
      <c r="V187" s="287">
        <f>'[1]Projects List'!V187</f>
        <v>10</v>
      </c>
      <c r="W187" s="287">
        <f>'[1]Projects List'!W187</f>
        <v>0</v>
      </c>
      <c r="X187" s="286">
        <f>'[1]Projects List'!X187</f>
        <v>0</v>
      </c>
      <c r="Y187" s="181">
        <f>'[1]Projects List'!Y187</f>
        <v>0</v>
      </c>
      <c r="Z187" s="287">
        <f>'[1]Projects List'!Z187</f>
        <v>0</v>
      </c>
      <c r="AA187" s="287">
        <f>'[1]Projects List'!AA187</f>
        <v>2</v>
      </c>
      <c r="AB187" s="287">
        <f>'[1]Projects List'!AB187</f>
        <v>10</v>
      </c>
      <c r="AC187" s="286">
        <f>'[1]Projects List'!AC187</f>
        <v>0</v>
      </c>
      <c r="AD187" s="286">
        <f>'[1]Projects List'!AD187</f>
        <v>0</v>
      </c>
      <c r="AE187" s="286">
        <f>'[1]Projects List'!AE187</f>
        <v>0</v>
      </c>
      <c r="AF187" s="288">
        <f>'[1]Projects List'!AF187</f>
        <v>0</v>
      </c>
    </row>
    <row r="188" spans="1:32" x14ac:dyDescent="0.2">
      <c r="A188">
        <f>'[1]Projects List'!A188</f>
        <v>0</v>
      </c>
      <c r="B188">
        <f>'[1]Projects List'!B188</f>
        <v>0</v>
      </c>
      <c r="C188" s="278">
        <f>'[1]Projects List'!C188</f>
        <v>0</v>
      </c>
      <c r="D188" s="285">
        <f>'[1]Projects List'!D188</f>
        <v>0</v>
      </c>
      <c r="E188" s="278">
        <f>'[1]Projects List'!E188</f>
        <v>0</v>
      </c>
      <c r="F188" s="284">
        <f>'[1]Projects List'!F188</f>
        <v>0</v>
      </c>
      <c r="G188" s="284">
        <f>'[1]Projects List'!G188</f>
        <v>0</v>
      </c>
      <c r="H188" s="176">
        <f>'[1]Projects List'!H188</f>
        <v>0</v>
      </c>
      <c r="I188" s="285">
        <f>'[1]Projects List'!I188</f>
        <v>0</v>
      </c>
      <c r="J188" s="285">
        <f>'[1]Projects List'!J188</f>
        <v>0</v>
      </c>
      <c r="K188" s="337">
        <f>'[1]Projects List'!K188</f>
        <v>0</v>
      </c>
      <c r="L188" s="286">
        <f>'[1]Projects List'!L188</f>
        <v>0</v>
      </c>
      <c r="M188" s="285">
        <f>'[1]Projects List'!M188</f>
        <v>0</v>
      </c>
      <c r="N188" s="287">
        <f>'[1]Projects List'!N188</f>
        <v>0</v>
      </c>
      <c r="O188" s="287">
        <f>'[1]Projects List'!O188</f>
        <v>0</v>
      </c>
      <c r="P188" s="287">
        <f>'[1]Projects List'!P188</f>
        <v>0</v>
      </c>
      <c r="Q188" s="287">
        <f>'[1]Projects List'!Q188</f>
        <v>0</v>
      </c>
      <c r="R188" s="286">
        <f>'[1]Projects List'!R188</f>
        <v>0</v>
      </c>
      <c r="S188" s="181">
        <f>'[1]Projects List'!S188</f>
        <v>0</v>
      </c>
      <c r="T188" s="287">
        <f>'[1]Projects List'!T188</f>
        <v>0</v>
      </c>
      <c r="U188" s="287">
        <f>'[1]Projects List'!U188</f>
        <v>2</v>
      </c>
      <c r="V188" s="287">
        <f>'[1]Projects List'!V188</f>
        <v>10</v>
      </c>
      <c r="W188" s="287">
        <f>'[1]Projects List'!W188</f>
        <v>0</v>
      </c>
      <c r="X188" s="286">
        <f>'[1]Projects List'!X188</f>
        <v>0</v>
      </c>
      <c r="Y188" s="181">
        <f>'[1]Projects List'!Y188</f>
        <v>0</v>
      </c>
      <c r="Z188" s="287">
        <f>'[1]Projects List'!Z188</f>
        <v>0</v>
      </c>
      <c r="AA188" s="287">
        <f>'[1]Projects List'!AA188</f>
        <v>2</v>
      </c>
      <c r="AB188" s="287">
        <f>'[1]Projects List'!AB188</f>
        <v>10</v>
      </c>
      <c r="AC188" s="286">
        <f>'[1]Projects List'!AC188</f>
        <v>0</v>
      </c>
      <c r="AD188" s="286">
        <f>'[1]Projects List'!AD188</f>
        <v>0</v>
      </c>
      <c r="AE188" s="286">
        <f>'[1]Projects List'!AE188</f>
        <v>0</v>
      </c>
      <c r="AF188" s="288">
        <f>'[1]Projects List'!AF188</f>
        <v>0</v>
      </c>
    </row>
    <row r="189" spans="1:32" x14ac:dyDescent="0.2">
      <c r="A189">
        <f>'[1]Projects List'!A189</f>
        <v>0</v>
      </c>
      <c r="B189">
        <f>'[1]Projects List'!B189</f>
        <v>0</v>
      </c>
      <c r="C189" s="278">
        <f>'[1]Projects List'!C189</f>
        <v>0</v>
      </c>
      <c r="D189" s="285">
        <f>'[1]Projects List'!D189</f>
        <v>0</v>
      </c>
      <c r="E189" s="278">
        <f>'[1]Projects List'!E189</f>
        <v>0</v>
      </c>
      <c r="F189" s="284">
        <f>'[1]Projects List'!F189</f>
        <v>0</v>
      </c>
      <c r="G189" s="284">
        <f>'[1]Projects List'!G189</f>
        <v>0</v>
      </c>
      <c r="H189" s="176">
        <f>'[1]Projects List'!H189</f>
        <v>0</v>
      </c>
      <c r="I189" s="285">
        <f>'[1]Projects List'!I189</f>
        <v>0</v>
      </c>
      <c r="J189" s="285">
        <f>'[1]Projects List'!J189</f>
        <v>0</v>
      </c>
      <c r="K189" s="337">
        <f>'[1]Projects List'!K189</f>
        <v>0</v>
      </c>
      <c r="L189" s="286">
        <f>'[1]Projects List'!L189</f>
        <v>0</v>
      </c>
      <c r="M189" s="285">
        <f>'[1]Projects List'!M189</f>
        <v>0</v>
      </c>
      <c r="N189" s="287">
        <f>'[1]Projects List'!N189</f>
        <v>0</v>
      </c>
      <c r="O189" s="287">
        <f>'[1]Projects List'!O189</f>
        <v>0</v>
      </c>
      <c r="P189" s="287">
        <f>'[1]Projects List'!P189</f>
        <v>0</v>
      </c>
      <c r="Q189" s="287">
        <f>'[1]Projects List'!Q189</f>
        <v>0</v>
      </c>
      <c r="R189" s="286">
        <f>'[1]Projects List'!R189</f>
        <v>0</v>
      </c>
      <c r="S189" s="181">
        <f>'[1]Projects List'!S189</f>
        <v>0</v>
      </c>
      <c r="T189" s="287">
        <f>'[1]Projects List'!T189</f>
        <v>0</v>
      </c>
      <c r="U189" s="287">
        <f>'[1]Projects List'!U189</f>
        <v>2</v>
      </c>
      <c r="V189" s="287">
        <f>'[1]Projects List'!V189</f>
        <v>10</v>
      </c>
      <c r="W189" s="287">
        <f>'[1]Projects List'!W189</f>
        <v>0</v>
      </c>
      <c r="X189" s="286">
        <f>'[1]Projects List'!X189</f>
        <v>0</v>
      </c>
      <c r="Y189" s="181">
        <f>'[1]Projects List'!Y189</f>
        <v>0</v>
      </c>
      <c r="Z189" s="287">
        <f>'[1]Projects List'!Z189</f>
        <v>0</v>
      </c>
      <c r="AA189" s="287">
        <f>'[1]Projects List'!AA189</f>
        <v>2</v>
      </c>
      <c r="AB189" s="287">
        <f>'[1]Projects List'!AB189</f>
        <v>10</v>
      </c>
      <c r="AC189" s="286">
        <f>'[1]Projects List'!AC189</f>
        <v>0</v>
      </c>
      <c r="AD189" s="286">
        <f>'[1]Projects List'!AD189</f>
        <v>0</v>
      </c>
      <c r="AE189" s="286">
        <f>'[1]Projects List'!AE189</f>
        <v>0</v>
      </c>
      <c r="AF189" s="288">
        <f>'[1]Projects List'!AF189</f>
        <v>0</v>
      </c>
    </row>
    <row r="190" spans="1:32" x14ac:dyDescent="0.2">
      <c r="A190">
        <f>'[1]Projects List'!A190</f>
        <v>0</v>
      </c>
      <c r="B190">
        <f>'[1]Projects List'!B190</f>
        <v>0</v>
      </c>
      <c r="C190" s="278">
        <f>'[1]Projects List'!C190</f>
        <v>0</v>
      </c>
      <c r="D190" s="285">
        <f>'[1]Projects List'!D190</f>
        <v>0</v>
      </c>
      <c r="E190" s="278">
        <f>'[1]Projects List'!E190</f>
        <v>0</v>
      </c>
      <c r="F190" s="284">
        <f>'[1]Projects List'!F190</f>
        <v>0</v>
      </c>
      <c r="G190" s="284">
        <f>'[1]Projects List'!G190</f>
        <v>0</v>
      </c>
      <c r="H190" s="176">
        <f>'[1]Projects List'!H190</f>
        <v>0</v>
      </c>
      <c r="I190" s="285">
        <f>'[1]Projects List'!I190</f>
        <v>0</v>
      </c>
      <c r="J190" s="285">
        <f>'[1]Projects List'!J190</f>
        <v>0</v>
      </c>
      <c r="K190" s="337">
        <f>'[1]Projects List'!K190</f>
        <v>0</v>
      </c>
      <c r="L190" s="286">
        <f>'[1]Projects List'!L190</f>
        <v>0</v>
      </c>
      <c r="M190" s="285">
        <f>'[1]Projects List'!M190</f>
        <v>0</v>
      </c>
      <c r="N190" s="287">
        <f>'[1]Projects List'!N190</f>
        <v>0</v>
      </c>
      <c r="O190" s="287">
        <f>'[1]Projects List'!O190</f>
        <v>0</v>
      </c>
      <c r="P190" s="287">
        <f>'[1]Projects List'!P190</f>
        <v>0</v>
      </c>
      <c r="Q190" s="287">
        <f>'[1]Projects List'!Q190</f>
        <v>0</v>
      </c>
      <c r="R190" s="286">
        <f>'[1]Projects List'!R190</f>
        <v>0</v>
      </c>
      <c r="S190" s="181">
        <f>'[1]Projects List'!S190</f>
        <v>0</v>
      </c>
      <c r="T190" s="287">
        <f>'[1]Projects List'!T190</f>
        <v>0</v>
      </c>
      <c r="U190" s="287">
        <f>'[1]Projects List'!U190</f>
        <v>2</v>
      </c>
      <c r="V190" s="287">
        <f>'[1]Projects List'!V190</f>
        <v>10</v>
      </c>
      <c r="W190" s="287">
        <f>'[1]Projects List'!W190</f>
        <v>0</v>
      </c>
      <c r="X190" s="286">
        <f>'[1]Projects List'!X190</f>
        <v>0</v>
      </c>
      <c r="Y190" s="181">
        <f>'[1]Projects List'!Y190</f>
        <v>0</v>
      </c>
      <c r="Z190" s="287">
        <f>'[1]Projects List'!Z190</f>
        <v>0</v>
      </c>
      <c r="AA190" s="287">
        <f>'[1]Projects List'!AA190</f>
        <v>2</v>
      </c>
      <c r="AB190" s="287">
        <f>'[1]Projects List'!AB190</f>
        <v>10</v>
      </c>
      <c r="AC190" s="286">
        <f>'[1]Projects List'!AC190</f>
        <v>0</v>
      </c>
      <c r="AD190" s="286">
        <f>'[1]Projects List'!AD190</f>
        <v>0</v>
      </c>
      <c r="AE190" s="286">
        <f>'[1]Projects List'!AE190</f>
        <v>0</v>
      </c>
      <c r="AF190" s="288">
        <f>'[1]Projects List'!AF190</f>
        <v>0</v>
      </c>
    </row>
    <row r="191" spans="1:32" x14ac:dyDescent="0.2">
      <c r="A191">
        <f>'[1]Projects List'!A191</f>
        <v>0</v>
      </c>
      <c r="B191">
        <f>'[1]Projects List'!B191</f>
        <v>0</v>
      </c>
      <c r="C191" s="278">
        <f>'[1]Projects List'!C191</f>
        <v>0</v>
      </c>
      <c r="D191" s="285">
        <f>'[1]Projects List'!D191</f>
        <v>0</v>
      </c>
      <c r="E191" s="278">
        <f>'[1]Projects List'!E191</f>
        <v>0</v>
      </c>
      <c r="F191" s="284">
        <f>'[1]Projects List'!F191</f>
        <v>0</v>
      </c>
      <c r="G191" s="284">
        <f>'[1]Projects List'!G191</f>
        <v>0</v>
      </c>
      <c r="H191" s="176">
        <f>'[1]Projects List'!H191</f>
        <v>0</v>
      </c>
      <c r="I191" s="285">
        <f>'[1]Projects List'!I191</f>
        <v>0</v>
      </c>
      <c r="J191" s="285">
        <f>'[1]Projects List'!J191</f>
        <v>0</v>
      </c>
      <c r="K191" s="337">
        <f>'[1]Projects List'!K191</f>
        <v>0</v>
      </c>
      <c r="L191" s="286">
        <f>'[1]Projects List'!L191</f>
        <v>0</v>
      </c>
      <c r="M191" s="285">
        <f>'[1]Projects List'!M191</f>
        <v>0</v>
      </c>
      <c r="N191" s="287">
        <f>'[1]Projects List'!N191</f>
        <v>0</v>
      </c>
      <c r="O191" s="287">
        <f>'[1]Projects List'!O191</f>
        <v>0</v>
      </c>
      <c r="P191" s="287">
        <f>'[1]Projects List'!P191</f>
        <v>0</v>
      </c>
      <c r="Q191" s="287">
        <f>'[1]Projects List'!Q191</f>
        <v>0</v>
      </c>
      <c r="R191" s="286">
        <f>'[1]Projects List'!R191</f>
        <v>0</v>
      </c>
      <c r="S191" s="181">
        <f>'[1]Projects List'!S191</f>
        <v>0</v>
      </c>
      <c r="T191" s="287">
        <f>'[1]Projects List'!T191</f>
        <v>0</v>
      </c>
      <c r="U191" s="287">
        <f>'[1]Projects List'!U191</f>
        <v>2</v>
      </c>
      <c r="V191" s="287">
        <f>'[1]Projects List'!V191</f>
        <v>10</v>
      </c>
      <c r="W191" s="287">
        <f>'[1]Projects List'!W191</f>
        <v>0</v>
      </c>
      <c r="X191" s="286">
        <f>'[1]Projects List'!X191</f>
        <v>0</v>
      </c>
      <c r="Y191" s="181">
        <f>'[1]Projects List'!Y191</f>
        <v>0</v>
      </c>
      <c r="Z191" s="287">
        <f>'[1]Projects List'!Z191</f>
        <v>0</v>
      </c>
      <c r="AA191" s="287">
        <f>'[1]Projects List'!AA191</f>
        <v>2</v>
      </c>
      <c r="AB191" s="287">
        <f>'[1]Projects List'!AB191</f>
        <v>10</v>
      </c>
      <c r="AC191" s="286">
        <f>'[1]Projects List'!AC191</f>
        <v>0</v>
      </c>
      <c r="AD191" s="286">
        <f>'[1]Projects List'!AD191</f>
        <v>0</v>
      </c>
      <c r="AE191" s="286">
        <f>'[1]Projects List'!AE191</f>
        <v>0</v>
      </c>
      <c r="AF191" s="288">
        <f>'[1]Projects List'!AF191</f>
        <v>0</v>
      </c>
    </row>
    <row r="192" spans="1:32" x14ac:dyDescent="0.2">
      <c r="A192">
        <f>'[1]Projects List'!A192</f>
        <v>0</v>
      </c>
      <c r="B192">
        <f>'[1]Projects List'!B192</f>
        <v>0</v>
      </c>
      <c r="C192" s="278">
        <f>'[1]Projects List'!C192</f>
        <v>0</v>
      </c>
      <c r="D192" s="285">
        <f>'[1]Projects List'!D192</f>
        <v>0</v>
      </c>
      <c r="E192" s="278">
        <f>'[1]Projects List'!E192</f>
        <v>0</v>
      </c>
      <c r="F192" s="284">
        <f>'[1]Projects List'!F192</f>
        <v>0</v>
      </c>
      <c r="G192" s="284">
        <f>'[1]Projects List'!G192</f>
        <v>0</v>
      </c>
      <c r="H192" s="176">
        <f>'[1]Projects List'!H192</f>
        <v>0</v>
      </c>
      <c r="I192" s="285">
        <f>'[1]Projects List'!I192</f>
        <v>0</v>
      </c>
      <c r="J192" s="285">
        <f>'[1]Projects List'!J192</f>
        <v>0</v>
      </c>
      <c r="K192" s="337">
        <f>'[1]Projects List'!K192</f>
        <v>0</v>
      </c>
      <c r="L192" s="286">
        <f>'[1]Projects List'!L192</f>
        <v>0</v>
      </c>
      <c r="M192" s="285">
        <f>'[1]Projects List'!M192</f>
        <v>0</v>
      </c>
      <c r="N192" s="287">
        <f>'[1]Projects List'!N192</f>
        <v>0</v>
      </c>
      <c r="O192" s="287">
        <f>'[1]Projects List'!O192</f>
        <v>0</v>
      </c>
      <c r="P192" s="287">
        <f>'[1]Projects List'!P192</f>
        <v>0</v>
      </c>
      <c r="Q192" s="287">
        <f>'[1]Projects List'!Q192</f>
        <v>0</v>
      </c>
      <c r="R192" s="286">
        <f>'[1]Projects List'!R192</f>
        <v>0</v>
      </c>
      <c r="S192" s="181">
        <f>'[1]Projects List'!S192</f>
        <v>0</v>
      </c>
      <c r="T192" s="287">
        <f>'[1]Projects List'!T192</f>
        <v>0</v>
      </c>
      <c r="U192" s="287">
        <f>'[1]Projects List'!U192</f>
        <v>2</v>
      </c>
      <c r="V192" s="287">
        <f>'[1]Projects List'!V192</f>
        <v>10</v>
      </c>
      <c r="W192" s="287">
        <f>'[1]Projects List'!W192</f>
        <v>0</v>
      </c>
      <c r="X192" s="286">
        <f>'[1]Projects List'!X192</f>
        <v>0</v>
      </c>
      <c r="Y192" s="181">
        <f>'[1]Projects List'!Y192</f>
        <v>0</v>
      </c>
      <c r="Z192" s="287">
        <f>'[1]Projects List'!Z192</f>
        <v>0</v>
      </c>
      <c r="AA192" s="287">
        <f>'[1]Projects List'!AA192</f>
        <v>2</v>
      </c>
      <c r="AB192" s="287">
        <f>'[1]Projects List'!AB192</f>
        <v>10</v>
      </c>
      <c r="AC192" s="286">
        <f>'[1]Projects List'!AC192</f>
        <v>0</v>
      </c>
      <c r="AD192" s="286">
        <f>'[1]Projects List'!AD192</f>
        <v>0</v>
      </c>
      <c r="AE192" s="286">
        <f>'[1]Projects List'!AE192</f>
        <v>0</v>
      </c>
      <c r="AF192" s="288">
        <f>'[1]Projects List'!AF192</f>
        <v>0</v>
      </c>
    </row>
    <row r="193" spans="1:32" x14ac:dyDescent="0.2">
      <c r="A193">
        <f>'[1]Projects List'!A193</f>
        <v>0</v>
      </c>
      <c r="B193">
        <f>'[1]Projects List'!B193</f>
        <v>0</v>
      </c>
      <c r="C193" s="278">
        <f>'[1]Projects List'!C193</f>
        <v>0</v>
      </c>
      <c r="D193" s="285">
        <f>'[1]Projects List'!D193</f>
        <v>0</v>
      </c>
      <c r="E193" s="278">
        <f>'[1]Projects List'!E193</f>
        <v>0</v>
      </c>
      <c r="F193" s="284">
        <f>'[1]Projects List'!F193</f>
        <v>0</v>
      </c>
      <c r="G193" s="284">
        <f>'[1]Projects List'!G193</f>
        <v>0</v>
      </c>
      <c r="H193" s="176">
        <f>'[1]Projects List'!H193</f>
        <v>0</v>
      </c>
      <c r="I193" s="285">
        <f>'[1]Projects List'!I193</f>
        <v>0</v>
      </c>
      <c r="J193" s="285">
        <f>'[1]Projects List'!J193</f>
        <v>0</v>
      </c>
      <c r="K193" s="337">
        <f>'[1]Projects List'!K193</f>
        <v>0</v>
      </c>
      <c r="L193" s="286">
        <f>'[1]Projects List'!L193</f>
        <v>0</v>
      </c>
      <c r="M193" s="285">
        <f>'[1]Projects List'!M193</f>
        <v>0</v>
      </c>
      <c r="N193" s="287">
        <f>'[1]Projects List'!N193</f>
        <v>0</v>
      </c>
      <c r="O193" s="287">
        <f>'[1]Projects List'!O193</f>
        <v>0</v>
      </c>
      <c r="P193" s="287">
        <f>'[1]Projects List'!P193</f>
        <v>0</v>
      </c>
      <c r="Q193" s="287">
        <f>'[1]Projects List'!Q193</f>
        <v>0</v>
      </c>
      <c r="R193" s="286">
        <f>'[1]Projects List'!R193</f>
        <v>0</v>
      </c>
      <c r="S193" s="181">
        <f>'[1]Projects List'!S193</f>
        <v>0</v>
      </c>
      <c r="T193" s="287">
        <f>'[1]Projects List'!T193</f>
        <v>0</v>
      </c>
      <c r="U193" s="287">
        <f>'[1]Projects List'!U193</f>
        <v>2</v>
      </c>
      <c r="V193" s="287">
        <f>'[1]Projects List'!V193</f>
        <v>10</v>
      </c>
      <c r="W193" s="287">
        <f>'[1]Projects List'!W193</f>
        <v>0</v>
      </c>
      <c r="X193" s="286">
        <f>'[1]Projects List'!X193</f>
        <v>0</v>
      </c>
      <c r="Y193" s="181">
        <f>'[1]Projects List'!Y193</f>
        <v>0</v>
      </c>
      <c r="Z193" s="287">
        <f>'[1]Projects List'!Z193</f>
        <v>0</v>
      </c>
      <c r="AA193" s="287">
        <f>'[1]Projects List'!AA193</f>
        <v>2</v>
      </c>
      <c r="AB193" s="287">
        <f>'[1]Projects List'!AB193</f>
        <v>10</v>
      </c>
      <c r="AC193" s="286">
        <f>'[1]Projects List'!AC193</f>
        <v>0</v>
      </c>
      <c r="AD193" s="286">
        <f>'[1]Projects List'!AD193</f>
        <v>0</v>
      </c>
      <c r="AE193" s="286">
        <f>'[1]Projects List'!AE193</f>
        <v>0</v>
      </c>
      <c r="AF193" s="288">
        <f>'[1]Projects List'!AF193</f>
        <v>0</v>
      </c>
    </row>
    <row r="194" spans="1:32" x14ac:dyDescent="0.2">
      <c r="A194">
        <f>'[1]Projects List'!A194</f>
        <v>0</v>
      </c>
      <c r="B194">
        <f>'[1]Projects List'!B194</f>
        <v>0</v>
      </c>
      <c r="C194" s="278">
        <f>'[1]Projects List'!C194</f>
        <v>0</v>
      </c>
      <c r="D194" s="285">
        <f>'[1]Projects List'!D194</f>
        <v>0</v>
      </c>
      <c r="E194" s="278">
        <f>'[1]Projects List'!E194</f>
        <v>0</v>
      </c>
      <c r="F194" s="284">
        <f>'[1]Projects List'!F194</f>
        <v>0</v>
      </c>
      <c r="G194" s="284">
        <f>'[1]Projects List'!G194</f>
        <v>0</v>
      </c>
      <c r="H194" s="176">
        <f>'[1]Projects List'!H194</f>
        <v>0</v>
      </c>
      <c r="I194" s="285">
        <f>'[1]Projects List'!I194</f>
        <v>0</v>
      </c>
      <c r="J194" s="285">
        <f>'[1]Projects List'!J194</f>
        <v>0</v>
      </c>
      <c r="K194" s="337">
        <f>'[1]Projects List'!K194</f>
        <v>0</v>
      </c>
      <c r="L194" s="286">
        <f>'[1]Projects List'!L194</f>
        <v>0</v>
      </c>
      <c r="M194" s="285">
        <f>'[1]Projects List'!M194</f>
        <v>0</v>
      </c>
      <c r="N194" s="287">
        <f>'[1]Projects List'!N194</f>
        <v>0</v>
      </c>
      <c r="O194" s="287">
        <f>'[1]Projects List'!O194</f>
        <v>0</v>
      </c>
      <c r="P194" s="287">
        <f>'[1]Projects List'!P194</f>
        <v>0</v>
      </c>
      <c r="Q194" s="287">
        <f>'[1]Projects List'!Q194</f>
        <v>0</v>
      </c>
      <c r="R194" s="286">
        <f>'[1]Projects List'!R194</f>
        <v>0</v>
      </c>
      <c r="S194" s="181">
        <f>'[1]Projects List'!S194</f>
        <v>0</v>
      </c>
      <c r="T194" s="287">
        <f>'[1]Projects List'!T194</f>
        <v>0</v>
      </c>
      <c r="U194" s="287">
        <f>'[1]Projects List'!U194</f>
        <v>2</v>
      </c>
      <c r="V194" s="287">
        <f>'[1]Projects List'!V194</f>
        <v>10</v>
      </c>
      <c r="W194" s="287">
        <f>'[1]Projects List'!W194</f>
        <v>0</v>
      </c>
      <c r="X194" s="286">
        <f>'[1]Projects List'!X194</f>
        <v>0</v>
      </c>
      <c r="Y194" s="181">
        <f>'[1]Projects List'!Y194</f>
        <v>0</v>
      </c>
      <c r="Z194" s="287">
        <f>'[1]Projects List'!Z194</f>
        <v>0</v>
      </c>
      <c r="AA194" s="287">
        <f>'[1]Projects List'!AA194</f>
        <v>2</v>
      </c>
      <c r="AB194" s="287">
        <f>'[1]Projects List'!AB194</f>
        <v>10</v>
      </c>
      <c r="AC194" s="286">
        <f>'[1]Projects List'!AC194</f>
        <v>0</v>
      </c>
      <c r="AD194" s="286">
        <f>'[1]Projects List'!AD194</f>
        <v>0</v>
      </c>
      <c r="AE194" s="286">
        <f>'[1]Projects List'!AE194</f>
        <v>0</v>
      </c>
      <c r="AF194" s="288">
        <f>'[1]Projects List'!AF194</f>
        <v>0</v>
      </c>
    </row>
    <row r="195" spans="1:32" x14ac:dyDescent="0.2">
      <c r="A195">
        <f>'[1]Projects List'!A195</f>
        <v>0</v>
      </c>
      <c r="B195">
        <f>'[1]Projects List'!B195</f>
        <v>0</v>
      </c>
      <c r="C195" s="278">
        <f>'[1]Projects List'!C195</f>
        <v>0</v>
      </c>
      <c r="D195" s="285">
        <f>'[1]Projects List'!D195</f>
        <v>0</v>
      </c>
      <c r="E195" s="278">
        <f>'[1]Projects List'!E195</f>
        <v>0</v>
      </c>
      <c r="F195" s="284">
        <f>'[1]Projects List'!F195</f>
        <v>0</v>
      </c>
      <c r="G195" s="284">
        <f>'[1]Projects List'!G195</f>
        <v>0</v>
      </c>
      <c r="H195" s="176">
        <f>'[1]Projects List'!H195</f>
        <v>0</v>
      </c>
      <c r="I195" s="285">
        <f>'[1]Projects List'!I195</f>
        <v>0</v>
      </c>
      <c r="J195" s="285">
        <f>'[1]Projects List'!J195</f>
        <v>0</v>
      </c>
      <c r="K195" s="337">
        <f>'[1]Projects List'!K195</f>
        <v>0</v>
      </c>
      <c r="L195" s="286">
        <f>'[1]Projects List'!L195</f>
        <v>0</v>
      </c>
      <c r="M195" s="285">
        <f>'[1]Projects List'!M195</f>
        <v>0</v>
      </c>
      <c r="N195" s="287">
        <f>'[1]Projects List'!N195</f>
        <v>0</v>
      </c>
      <c r="O195" s="287">
        <f>'[1]Projects List'!O195</f>
        <v>0</v>
      </c>
      <c r="P195" s="287">
        <f>'[1]Projects List'!P195</f>
        <v>0</v>
      </c>
      <c r="Q195" s="287">
        <f>'[1]Projects List'!Q195</f>
        <v>0</v>
      </c>
      <c r="R195" s="286">
        <f>'[1]Projects List'!R195</f>
        <v>0</v>
      </c>
      <c r="S195" s="181">
        <f>'[1]Projects List'!S195</f>
        <v>0</v>
      </c>
      <c r="T195" s="287">
        <f>'[1]Projects List'!T195</f>
        <v>0</v>
      </c>
      <c r="U195" s="287">
        <f>'[1]Projects List'!U195</f>
        <v>2</v>
      </c>
      <c r="V195" s="287">
        <f>'[1]Projects List'!V195</f>
        <v>10</v>
      </c>
      <c r="W195" s="287">
        <f>'[1]Projects List'!W195</f>
        <v>0</v>
      </c>
      <c r="X195" s="286">
        <f>'[1]Projects List'!X195</f>
        <v>0</v>
      </c>
      <c r="Y195" s="181">
        <f>'[1]Projects List'!Y195</f>
        <v>0</v>
      </c>
      <c r="Z195" s="287">
        <f>'[1]Projects List'!Z195</f>
        <v>0</v>
      </c>
      <c r="AA195" s="287">
        <f>'[1]Projects List'!AA195</f>
        <v>2</v>
      </c>
      <c r="AB195" s="287">
        <f>'[1]Projects List'!AB195</f>
        <v>10</v>
      </c>
      <c r="AC195" s="286">
        <f>'[1]Projects List'!AC195</f>
        <v>0</v>
      </c>
      <c r="AD195" s="286">
        <f>'[1]Projects List'!AD195</f>
        <v>0</v>
      </c>
      <c r="AE195" s="286">
        <f>'[1]Projects List'!AE195</f>
        <v>0</v>
      </c>
      <c r="AF195" s="288">
        <f>'[1]Projects List'!AF195</f>
        <v>0</v>
      </c>
    </row>
    <row r="196" spans="1:32" x14ac:dyDescent="0.2">
      <c r="A196">
        <f>'[1]Projects List'!A196</f>
        <v>0</v>
      </c>
      <c r="B196">
        <f>'[1]Projects List'!B196</f>
        <v>0</v>
      </c>
      <c r="C196" s="278">
        <f>'[1]Projects List'!C196</f>
        <v>0</v>
      </c>
      <c r="D196" s="285">
        <f>'[1]Projects List'!D196</f>
        <v>0</v>
      </c>
      <c r="E196" s="278">
        <f>'[1]Projects List'!E196</f>
        <v>0</v>
      </c>
      <c r="F196" s="284">
        <f>'[1]Projects List'!F196</f>
        <v>0</v>
      </c>
      <c r="G196" s="284">
        <f>'[1]Projects List'!G196</f>
        <v>0</v>
      </c>
      <c r="H196" s="176">
        <f>'[1]Projects List'!H196</f>
        <v>0</v>
      </c>
      <c r="I196" s="285">
        <f>'[1]Projects List'!I196</f>
        <v>0</v>
      </c>
      <c r="J196" s="285">
        <f>'[1]Projects List'!J196</f>
        <v>0</v>
      </c>
      <c r="K196" s="337">
        <f>'[1]Projects List'!K196</f>
        <v>0</v>
      </c>
      <c r="L196" s="286">
        <f>'[1]Projects List'!L196</f>
        <v>0</v>
      </c>
      <c r="M196" s="285">
        <f>'[1]Projects List'!M196</f>
        <v>0</v>
      </c>
      <c r="N196" s="287">
        <f>'[1]Projects List'!N196</f>
        <v>0</v>
      </c>
      <c r="O196" s="287">
        <f>'[1]Projects List'!O196</f>
        <v>0</v>
      </c>
      <c r="P196" s="287">
        <f>'[1]Projects List'!P196</f>
        <v>0</v>
      </c>
      <c r="Q196" s="287">
        <f>'[1]Projects List'!Q196</f>
        <v>0</v>
      </c>
      <c r="R196" s="286">
        <f>'[1]Projects List'!R196</f>
        <v>0</v>
      </c>
      <c r="S196" s="181">
        <f>'[1]Projects List'!S196</f>
        <v>0</v>
      </c>
      <c r="T196" s="287">
        <f>'[1]Projects List'!T196</f>
        <v>0</v>
      </c>
      <c r="U196" s="287">
        <f>'[1]Projects List'!U196</f>
        <v>2</v>
      </c>
      <c r="V196" s="287">
        <f>'[1]Projects List'!V196</f>
        <v>10</v>
      </c>
      <c r="W196" s="287">
        <f>'[1]Projects List'!W196</f>
        <v>0</v>
      </c>
      <c r="X196" s="286">
        <f>'[1]Projects List'!X196</f>
        <v>0</v>
      </c>
      <c r="Y196" s="181">
        <f>'[1]Projects List'!Y196</f>
        <v>0</v>
      </c>
      <c r="Z196" s="287">
        <f>'[1]Projects List'!Z196</f>
        <v>0</v>
      </c>
      <c r="AA196" s="287">
        <f>'[1]Projects List'!AA196</f>
        <v>2</v>
      </c>
      <c r="AB196" s="287">
        <f>'[1]Projects List'!AB196</f>
        <v>10</v>
      </c>
      <c r="AC196" s="286">
        <f>'[1]Projects List'!AC196</f>
        <v>0</v>
      </c>
      <c r="AD196" s="286">
        <f>'[1]Projects List'!AD196</f>
        <v>0</v>
      </c>
      <c r="AE196" s="286">
        <f>'[1]Projects List'!AE196</f>
        <v>0</v>
      </c>
      <c r="AF196" s="288">
        <f>'[1]Projects List'!AF196</f>
        <v>0</v>
      </c>
    </row>
    <row r="197" spans="1:32" x14ac:dyDescent="0.2">
      <c r="A197">
        <f>'[1]Projects List'!A197</f>
        <v>0</v>
      </c>
      <c r="B197">
        <f>'[1]Projects List'!B197</f>
        <v>0</v>
      </c>
      <c r="C197" s="278">
        <f>'[1]Projects List'!C197</f>
        <v>0</v>
      </c>
      <c r="D197" s="285">
        <f>'[1]Projects List'!D197</f>
        <v>0</v>
      </c>
      <c r="E197" s="278">
        <f>'[1]Projects List'!E197</f>
        <v>0</v>
      </c>
      <c r="F197" s="284">
        <f>'[1]Projects List'!F197</f>
        <v>0</v>
      </c>
      <c r="G197" s="284">
        <f>'[1]Projects List'!G197</f>
        <v>0</v>
      </c>
      <c r="H197" s="176">
        <f>'[1]Projects List'!H197</f>
        <v>0</v>
      </c>
      <c r="I197" s="285">
        <f>'[1]Projects List'!I197</f>
        <v>0</v>
      </c>
      <c r="J197" s="285">
        <f>'[1]Projects List'!J197</f>
        <v>0</v>
      </c>
      <c r="K197" s="337">
        <f>'[1]Projects List'!K197</f>
        <v>0</v>
      </c>
      <c r="L197" s="286">
        <f>'[1]Projects List'!L197</f>
        <v>0</v>
      </c>
      <c r="M197" s="285">
        <f>'[1]Projects List'!M197</f>
        <v>0</v>
      </c>
      <c r="N197" s="287">
        <f>'[1]Projects List'!N197</f>
        <v>0</v>
      </c>
      <c r="O197" s="287">
        <f>'[1]Projects List'!O197</f>
        <v>0</v>
      </c>
      <c r="P197" s="287">
        <f>'[1]Projects List'!P197</f>
        <v>0</v>
      </c>
      <c r="Q197" s="287">
        <f>'[1]Projects List'!Q197</f>
        <v>0</v>
      </c>
      <c r="R197" s="286">
        <f>'[1]Projects List'!R197</f>
        <v>0</v>
      </c>
      <c r="S197" s="181">
        <f>'[1]Projects List'!S197</f>
        <v>0</v>
      </c>
      <c r="T197" s="287">
        <f>'[1]Projects List'!T197</f>
        <v>0</v>
      </c>
      <c r="U197" s="287">
        <f>'[1]Projects List'!U197</f>
        <v>2</v>
      </c>
      <c r="V197" s="287">
        <f>'[1]Projects List'!V197</f>
        <v>10</v>
      </c>
      <c r="W197" s="287">
        <f>'[1]Projects List'!W197</f>
        <v>0</v>
      </c>
      <c r="X197" s="286">
        <f>'[1]Projects List'!X197</f>
        <v>0</v>
      </c>
      <c r="Y197" s="181">
        <f>'[1]Projects List'!Y197</f>
        <v>0</v>
      </c>
      <c r="Z197" s="287">
        <f>'[1]Projects List'!Z197</f>
        <v>0</v>
      </c>
      <c r="AA197" s="287">
        <f>'[1]Projects List'!AA197</f>
        <v>2</v>
      </c>
      <c r="AB197" s="287">
        <f>'[1]Projects List'!AB197</f>
        <v>10</v>
      </c>
      <c r="AC197" s="286">
        <f>'[1]Projects List'!AC197</f>
        <v>0</v>
      </c>
      <c r="AD197" s="286">
        <f>'[1]Projects List'!AD197</f>
        <v>0</v>
      </c>
      <c r="AE197" s="286">
        <f>'[1]Projects List'!AE197</f>
        <v>0</v>
      </c>
      <c r="AF197" s="288">
        <f>'[1]Projects List'!AF197</f>
        <v>0</v>
      </c>
    </row>
    <row r="198" spans="1:32" x14ac:dyDescent="0.2">
      <c r="A198">
        <f>'[1]Projects List'!A198</f>
        <v>0</v>
      </c>
      <c r="B198">
        <f>'[1]Projects List'!B198</f>
        <v>0</v>
      </c>
      <c r="C198" s="278">
        <f>'[1]Projects List'!C198</f>
        <v>0</v>
      </c>
      <c r="D198" s="285">
        <f>'[1]Projects List'!D198</f>
        <v>0</v>
      </c>
      <c r="E198" s="278">
        <f>'[1]Projects List'!E198</f>
        <v>0</v>
      </c>
      <c r="F198" s="284">
        <f>'[1]Projects List'!F198</f>
        <v>0</v>
      </c>
      <c r="G198" s="284">
        <f>'[1]Projects List'!G198</f>
        <v>0</v>
      </c>
      <c r="H198" s="176">
        <f>'[1]Projects List'!H198</f>
        <v>0</v>
      </c>
      <c r="I198" s="285">
        <f>'[1]Projects List'!I198</f>
        <v>0</v>
      </c>
      <c r="J198" s="285">
        <f>'[1]Projects List'!J198</f>
        <v>0</v>
      </c>
      <c r="K198" s="337">
        <f>'[1]Projects List'!K198</f>
        <v>0</v>
      </c>
      <c r="L198" s="286">
        <f>'[1]Projects List'!L198</f>
        <v>0</v>
      </c>
      <c r="M198" s="285">
        <f>'[1]Projects List'!M198</f>
        <v>0</v>
      </c>
      <c r="N198" s="287">
        <f>'[1]Projects List'!N198</f>
        <v>0</v>
      </c>
      <c r="O198" s="287">
        <f>'[1]Projects List'!O198</f>
        <v>0</v>
      </c>
      <c r="P198" s="287">
        <f>'[1]Projects List'!P198</f>
        <v>0</v>
      </c>
      <c r="Q198" s="287">
        <f>'[1]Projects List'!Q198</f>
        <v>0</v>
      </c>
      <c r="R198" s="286">
        <f>'[1]Projects List'!R198</f>
        <v>0</v>
      </c>
      <c r="S198" s="181">
        <f>'[1]Projects List'!S198</f>
        <v>0</v>
      </c>
      <c r="T198" s="287">
        <f>'[1]Projects List'!T198</f>
        <v>0</v>
      </c>
      <c r="U198" s="287">
        <f>'[1]Projects List'!U198</f>
        <v>2</v>
      </c>
      <c r="V198" s="287">
        <f>'[1]Projects List'!V198</f>
        <v>10</v>
      </c>
      <c r="W198" s="287">
        <f>'[1]Projects List'!W198</f>
        <v>0</v>
      </c>
      <c r="X198" s="286">
        <f>'[1]Projects List'!X198</f>
        <v>0</v>
      </c>
      <c r="Y198" s="181">
        <f>'[1]Projects List'!Y198</f>
        <v>0</v>
      </c>
      <c r="Z198" s="287">
        <f>'[1]Projects List'!Z198</f>
        <v>0</v>
      </c>
      <c r="AA198" s="287">
        <f>'[1]Projects List'!AA198</f>
        <v>2</v>
      </c>
      <c r="AB198" s="287">
        <f>'[1]Projects List'!AB198</f>
        <v>10</v>
      </c>
      <c r="AC198" s="286">
        <f>'[1]Projects List'!AC198</f>
        <v>0</v>
      </c>
      <c r="AD198" s="286">
        <f>'[1]Projects List'!AD198</f>
        <v>0</v>
      </c>
      <c r="AE198" s="286">
        <f>'[1]Projects List'!AE198</f>
        <v>0</v>
      </c>
      <c r="AF198" s="288">
        <f>'[1]Projects List'!AF198</f>
        <v>0</v>
      </c>
    </row>
    <row r="199" spans="1:32" x14ac:dyDescent="0.2">
      <c r="A199">
        <f>'[1]Projects List'!A199</f>
        <v>0</v>
      </c>
      <c r="B199">
        <f>'[1]Projects List'!B199</f>
        <v>0</v>
      </c>
      <c r="C199" s="278">
        <f>'[1]Projects List'!C199</f>
        <v>0</v>
      </c>
      <c r="D199" s="285">
        <f>'[1]Projects List'!D199</f>
        <v>0</v>
      </c>
      <c r="E199" s="278">
        <f>'[1]Projects List'!E199</f>
        <v>0</v>
      </c>
      <c r="F199" s="284">
        <f>'[1]Projects List'!F199</f>
        <v>0</v>
      </c>
      <c r="G199" s="284">
        <f>'[1]Projects List'!G199</f>
        <v>0</v>
      </c>
      <c r="H199" s="176">
        <f>'[1]Projects List'!H199</f>
        <v>0</v>
      </c>
      <c r="I199" s="285">
        <f>'[1]Projects List'!I199</f>
        <v>0</v>
      </c>
      <c r="J199" s="285">
        <f>'[1]Projects List'!J199</f>
        <v>0</v>
      </c>
      <c r="K199" s="337">
        <f>'[1]Projects List'!K199</f>
        <v>0</v>
      </c>
      <c r="L199" s="286">
        <f>'[1]Projects List'!L199</f>
        <v>0</v>
      </c>
      <c r="M199" s="285">
        <f>'[1]Projects List'!M199</f>
        <v>0</v>
      </c>
      <c r="N199" s="287">
        <f>'[1]Projects List'!N199</f>
        <v>0</v>
      </c>
      <c r="O199" s="287">
        <f>'[1]Projects List'!O199</f>
        <v>0</v>
      </c>
      <c r="P199" s="287">
        <f>'[1]Projects List'!P199</f>
        <v>0</v>
      </c>
      <c r="Q199" s="287">
        <f>'[1]Projects List'!Q199</f>
        <v>0</v>
      </c>
      <c r="R199" s="286">
        <f>'[1]Projects List'!R199</f>
        <v>0</v>
      </c>
      <c r="S199" s="181">
        <f>'[1]Projects List'!S199</f>
        <v>0</v>
      </c>
      <c r="T199" s="287">
        <f>'[1]Projects List'!T199</f>
        <v>0</v>
      </c>
      <c r="U199" s="287">
        <f>'[1]Projects List'!U199</f>
        <v>2</v>
      </c>
      <c r="V199" s="287">
        <f>'[1]Projects List'!V199</f>
        <v>10</v>
      </c>
      <c r="W199" s="287">
        <f>'[1]Projects List'!W199</f>
        <v>0</v>
      </c>
      <c r="X199" s="286">
        <f>'[1]Projects List'!X199</f>
        <v>0</v>
      </c>
      <c r="Y199" s="181">
        <f>'[1]Projects List'!Y199</f>
        <v>0</v>
      </c>
      <c r="Z199" s="287">
        <f>'[1]Projects List'!Z199</f>
        <v>0</v>
      </c>
      <c r="AA199" s="287">
        <f>'[1]Projects List'!AA199</f>
        <v>2</v>
      </c>
      <c r="AB199" s="287">
        <f>'[1]Projects List'!AB199</f>
        <v>10</v>
      </c>
      <c r="AC199" s="286">
        <f>'[1]Projects List'!AC199</f>
        <v>0</v>
      </c>
      <c r="AD199" s="286">
        <f>'[1]Projects List'!AD199</f>
        <v>0</v>
      </c>
      <c r="AE199" s="286">
        <f>'[1]Projects List'!AE199</f>
        <v>0</v>
      </c>
      <c r="AF199" s="288">
        <f>'[1]Projects List'!AF199</f>
        <v>0</v>
      </c>
    </row>
    <row r="200" spans="1:32" x14ac:dyDescent="0.2">
      <c r="A200">
        <f>'[1]Projects List'!A200</f>
        <v>0</v>
      </c>
      <c r="B200">
        <f>'[1]Projects List'!B200</f>
        <v>0</v>
      </c>
      <c r="C200" s="278">
        <f>'[1]Projects List'!C200</f>
        <v>0</v>
      </c>
      <c r="D200" s="285">
        <f>'[1]Projects List'!D200</f>
        <v>0</v>
      </c>
      <c r="E200" s="278">
        <f>'[1]Projects List'!E200</f>
        <v>0</v>
      </c>
      <c r="F200" s="284">
        <f>'[1]Projects List'!F200</f>
        <v>0</v>
      </c>
      <c r="G200" s="284">
        <f>'[1]Projects List'!G200</f>
        <v>0</v>
      </c>
      <c r="H200" s="176">
        <f>'[1]Projects List'!H200</f>
        <v>0</v>
      </c>
      <c r="I200" s="285">
        <f>'[1]Projects List'!I200</f>
        <v>0</v>
      </c>
      <c r="J200" s="285">
        <f>'[1]Projects List'!J200</f>
        <v>0</v>
      </c>
      <c r="K200" s="337">
        <f>'[1]Projects List'!K200</f>
        <v>0</v>
      </c>
      <c r="L200" s="286">
        <f>'[1]Projects List'!L200</f>
        <v>0</v>
      </c>
      <c r="M200" s="285">
        <f>'[1]Projects List'!M200</f>
        <v>0</v>
      </c>
      <c r="N200" s="287">
        <f>'[1]Projects List'!N200</f>
        <v>0</v>
      </c>
      <c r="O200" s="287">
        <f>'[1]Projects List'!O200</f>
        <v>0</v>
      </c>
      <c r="P200" s="287">
        <f>'[1]Projects List'!P200</f>
        <v>0</v>
      </c>
      <c r="Q200" s="287">
        <f>'[1]Projects List'!Q200</f>
        <v>0</v>
      </c>
      <c r="R200" s="286">
        <f>'[1]Projects List'!R200</f>
        <v>0</v>
      </c>
      <c r="S200" s="181">
        <f>'[1]Projects List'!S200</f>
        <v>0</v>
      </c>
      <c r="T200" s="287">
        <f>'[1]Projects List'!T200</f>
        <v>0</v>
      </c>
      <c r="U200" s="287">
        <f>'[1]Projects List'!U200</f>
        <v>2</v>
      </c>
      <c r="V200" s="287">
        <f>'[1]Projects List'!V200</f>
        <v>10</v>
      </c>
      <c r="W200" s="287">
        <f>'[1]Projects List'!W200</f>
        <v>0</v>
      </c>
      <c r="X200" s="286">
        <f>'[1]Projects List'!X200</f>
        <v>0</v>
      </c>
      <c r="Y200" s="181">
        <f>'[1]Projects List'!Y200</f>
        <v>0</v>
      </c>
      <c r="Z200" s="287">
        <f>'[1]Projects List'!Z200</f>
        <v>0</v>
      </c>
      <c r="AA200" s="287">
        <f>'[1]Projects List'!AA200</f>
        <v>2</v>
      </c>
      <c r="AB200" s="287">
        <f>'[1]Projects List'!AB200</f>
        <v>10</v>
      </c>
      <c r="AC200" s="286">
        <f>'[1]Projects List'!AC200</f>
        <v>0</v>
      </c>
      <c r="AD200" s="286">
        <f>'[1]Projects List'!AD200</f>
        <v>0</v>
      </c>
      <c r="AE200" s="286">
        <f>'[1]Projects List'!AE200</f>
        <v>0</v>
      </c>
      <c r="AF200" s="288">
        <f>'[1]Projects List'!AF200</f>
        <v>0</v>
      </c>
    </row>
    <row r="201" spans="1:32" x14ac:dyDescent="0.2">
      <c r="A201">
        <f>'[1]Projects List'!A201</f>
        <v>0</v>
      </c>
      <c r="B201">
        <f>'[1]Projects List'!B201</f>
        <v>0</v>
      </c>
      <c r="C201" s="278">
        <f>'[1]Projects List'!C201</f>
        <v>0</v>
      </c>
      <c r="D201" s="285">
        <f>'[1]Projects List'!D201</f>
        <v>0</v>
      </c>
      <c r="E201" s="278">
        <f>'[1]Projects List'!E201</f>
        <v>0</v>
      </c>
      <c r="F201" s="284">
        <f>'[1]Projects List'!F201</f>
        <v>0</v>
      </c>
      <c r="G201" s="284">
        <f>'[1]Projects List'!G201</f>
        <v>0</v>
      </c>
      <c r="H201" s="176">
        <f>'[1]Projects List'!H201</f>
        <v>0</v>
      </c>
      <c r="I201" s="285">
        <f>'[1]Projects List'!I201</f>
        <v>0</v>
      </c>
      <c r="J201" s="285">
        <f>'[1]Projects List'!J201</f>
        <v>0</v>
      </c>
      <c r="K201" s="337">
        <f>'[1]Projects List'!K201</f>
        <v>0</v>
      </c>
      <c r="L201" s="286">
        <f>'[1]Projects List'!L201</f>
        <v>0</v>
      </c>
      <c r="M201" s="285">
        <f>'[1]Projects List'!M201</f>
        <v>0</v>
      </c>
      <c r="N201" s="287">
        <f>'[1]Projects List'!N201</f>
        <v>0</v>
      </c>
      <c r="O201" s="287">
        <f>'[1]Projects List'!O201</f>
        <v>0</v>
      </c>
      <c r="P201" s="287">
        <f>'[1]Projects List'!P201</f>
        <v>0</v>
      </c>
      <c r="Q201" s="287">
        <f>'[1]Projects List'!Q201</f>
        <v>0</v>
      </c>
      <c r="R201" s="286">
        <f>'[1]Projects List'!R201</f>
        <v>0</v>
      </c>
      <c r="S201" s="181">
        <f>'[1]Projects List'!S201</f>
        <v>0</v>
      </c>
      <c r="T201" s="287">
        <f>'[1]Projects List'!T201</f>
        <v>0</v>
      </c>
      <c r="U201" s="287">
        <f>'[1]Projects List'!U201</f>
        <v>2</v>
      </c>
      <c r="V201" s="287">
        <f>'[1]Projects List'!V201</f>
        <v>10</v>
      </c>
      <c r="W201" s="287">
        <f>'[1]Projects List'!W201</f>
        <v>0</v>
      </c>
      <c r="X201" s="286">
        <f>'[1]Projects List'!X201</f>
        <v>0</v>
      </c>
      <c r="Y201" s="181">
        <f>'[1]Projects List'!Y201</f>
        <v>0</v>
      </c>
      <c r="Z201" s="287">
        <f>'[1]Projects List'!Z201</f>
        <v>0</v>
      </c>
      <c r="AA201" s="287">
        <f>'[1]Projects List'!AA201</f>
        <v>2</v>
      </c>
      <c r="AB201" s="287">
        <f>'[1]Projects List'!AB201</f>
        <v>10</v>
      </c>
      <c r="AC201" s="286">
        <f>'[1]Projects List'!AC201</f>
        <v>0</v>
      </c>
      <c r="AD201" s="286">
        <f>'[1]Projects List'!AD201</f>
        <v>0</v>
      </c>
      <c r="AE201" s="286">
        <f>'[1]Projects List'!AE201</f>
        <v>0</v>
      </c>
      <c r="AF201" s="288">
        <f>'[1]Projects List'!AF201</f>
        <v>0</v>
      </c>
    </row>
    <row r="202" spans="1:32" x14ac:dyDescent="0.2">
      <c r="A202">
        <f>'[1]Projects List'!A202</f>
        <v>0</v>
      </c>
      <c r="B202">
        <f>'[1]Projects List'!B202</f>
        <v>0</v>
      </c>
      <c r="C202" s="278">
        <f>'[1]Projects List'!C202</f>
        <v>0</v>
      </c>
      <c r="D202" s="285">
        <f>'[1]Projects List'!D202</f>
        <v>0</v>
      </c>
      <c r="E202" s="278">
        <f>'[1]Projects List'!E202</f>
        <v>0</v>
      </c>
      <c r="F202" s="284">
        <f>'[1]Projects List'!F202</f>
        <v>0</v>
      </c>
      <c r="G202" s="284">
        <f>'[1]Projects List'!G202</f>
        <v>0</v>
      </c>
      <c r="H202" s="176">
        <f>'[1]Projects List'!H202</f>
        <v>0</v>
      </c>
      <c r="I202" s="285">
        <f>'[1]Projects List'!I202</f>
        <v>0</v>
      </c>
      <c r="J202" s="285">
        <f>'[1]Projects List'!J202</f>
        <v>0</v>
      </c>
      <c r="K202" s="337">
        <f>'[1]Projects List'!K202</f>
        <v>0</v>
      </c>
      <c r="L202" s="286">
        <f>'[1]Projects List'!L202</f>
        <v>0</v>
      </c>
      <c r="M202" s="285">
        <f>'[1]Projects List'!M202</f>
        <v>0</v>
      </c>
      <c r="N202" s="287">
        <f>'[1]Projects List'!N202</f>
        <v>0</v>
      </c>
      <c r="O202" s="287">
        <f>'[1]Projects List'!O202</f>
        <v>0</v>
      </c>
      <c r="P202" s="287">
        <f>'[1]Projects List'!P202</f>
        <v>0</v>
      </c>
      <c r="Q202" s="287">
        <f>'[1]Projects List'!Q202</f>
        <v>0</v>
      </c>
      <c r="R202" s="286">
        <f>'[1]Projects List'!R202</f>
        <v>0</v>
      </c>
      <c r="S202" s="181">
        <f>'[1]Projects List'!S202</f>
        <v>0</v>
      </c>
      <c r="T202" s="287">
        <f>'[1]Projects List'!T202</f>
        <v>0</v>
      </c>
      <c r="U202" s="287">
        <f>'[1]Projects List'!U202</f>
        <v>2</v>
      </c>
      <c r="V202" s="287">
        <f>'[1]Projects List'!V202</f>
        <v>10</v>
      </c>
      <c r="W202" s="287">
        <f>'[1]Projects List'!W202</f>
        <v>0</v>
      </c>
      <c r="X202" s="286">
        <f>'[1]Projects List'!X202</f>
        <v>0</v>
      </c>
      <c r="Y202" s="181">
        <f>'[1]Projects List'!Y202</f>
        <v>0</v>
      </c>
      <c r="Z202" s="287">
        <f>'[1]Projects List'!Z202</f>
        <v>0</v>
      </c>
      <c r="AA202" s="287">
        <f>'[1]Projects List'!AA202</f>
        <v>2</v>
      </c>
      <c r="AB202" s="287">
        <f>'[1]Projects List'!AB202</f>
        <v>10</v>
      </c>
      <c r="AC202" s="286">
        <f>'[1]Projects List'!AC202</f>
        <v>0</v>
      </c>
      <c r="AD202" s="286">
        <f>'[1]Projects List'!AD202</f>
        <v>0</v>
      </c>
      <c r="AE202" s="286">
        <f>'[1]Projects List'!AE202</f>
        <v>0</v>
      </c>
      <c r="AF202" s="288">
        <f>'[1]Projects List'!AF202</f>
        <v>0</v>
      </c>
    </row>
    <row r="203" spans="1:32" x14ac:dyDescent="0.2">
      <c r="A203">
        <f>'[1]Projects List'!A203</f>
        <v>0</v>
      </c>
      <c r="B203">
        <f>'[1]Projects List'!B203</f>
        <v>0</v>
      </c>
      <c r="C203" s="278">
        <f>'[1]Projects List'!C203</f>
        <v>0</v>
      </c>
      <c r="D203" s="285">
        <f>'[1]Projects List'!D203</f>
        <v>0</v>
      </c>
      <c r="E203" s="278">
        <f>'[1]Projects List'!E203</f>
        <v>0</v>
      </c>
      <c r="F203" s="284">
        <f>'[1]Projects List'!F203</f>
        <v>0</v>
      </c>
      <c r="G203" s="284">
        <f>'[1]Projects List'!G203</f>
        <v>0</v>
      </c>
      <c r="H203" s="176">
        <f>'[1]Projects List'!H203</f>
        <v>0</v>
      </c>
      <c r="I203" s="285">
        <f>'[1]Projects List'!I203</f>
        <v>0</v>
      </c>
      <c r="J203" s="285">
        <f>'[1]Projects List'!J203</f>
        <v>0</v>
      </c>
      <c r="K203" s="337">
        <f>'[1]Projects List'!K203</f>
        <v>0</v>
      </c>
      <c r="L203" s="286">
        <f>'[1]Projects List'!L203</f>
        <v>0</v>
      </c>
      <c r="M203" s="285">
        <f>'[1]Projects List'!M203</f>
        <v>0</v>
      </c>
      <c r="N203" s="287">
        <f>'[1]Projects List'!N203</f>
        <v>0</v>
      </c>
      <c r="O203" s="287">
        <f>'[1]Projects List'!O203</f>
        <v>0</v>
      </c>
      <c r="P203" s="287">
        <f>'[1]Projects List'!P203</f>
        <v>0</v>
      </c>
      <c r="Q203" s="287">
        <f>'[1]Projects List'!Q203</f>
        <v>0</v>
      </c>
      <c r="R203" s="286">
        <f>'[1]Projects List'!R203</f>
        <v>0</v>
      </c>
      <c r="S203" s="181">
        <f>'[1]Projects List'!S203</f>
        <v>0</v>
      </c>
      <c r="T203" s="287">
        <f>'[1]Projects List'!T203</f>
        <v>0</v>
      </c>
      <c r="U203" s="287">
        <f>'[1]Projects List'!U203</f>
        <v>2</v>
      </c>
      <c r="V203" s="287">
        <f>'[1]Projects List'!V203</f>
        <v>10</v>
      </c>
      <c r="W203" s="287">
        <f>'[1]Projects List'!W203</f>
        <v>0</v>
      </c>
      <c r="X203" s="286">
        <f>'[1]Projects List'!X203</f>
        <v>0</v>
      </c>
      <c r="Y203" s="181">
        <f>'[1]Projects List'!Y203</f>
        <v>0</v>
      </c>
      <c r="Z203" s="287">
        <f>'[1]Projects List'!Z203</f>
        <v>0</v>
      </c>
      <c r="AA203" s="287">
        <f>'[1]Projects List'!AA203</f>
        <v>2</v>
      </c>
      <c r="AB203" s="287">
        <f>'[1]Projects List'!AB203</f>
        <v>10</v>
      </c>
      <c r="AC203" s="286">
        <f>'[1]Projects List'!AC203</f>
        <v>0</v>
      </c>
      <c r="AD203" s="286">
        <f>'[1]Projects List'!AD203</f>
        <v>0</v>
      </c>
      <c r="AE203" s="286">
        <f>'[1]Projects List'!AE203</f>
        <v>0</v>
      </c>
      <c r="AF203" s="288">
        <f>'[1]Projects List'!AF203</f>
        <v>0</v>
      </c>
    </row>
    <row r="204" spans="1:32" x14ac:dyDescent="0.2">
      <c r="A204">
        <f>'[1]Projects List'!A204</f>
        <v>0</v>
      </c>
      <c r="B204">
        <f>'[1]Projects List'!B204</f>
        <v>0</v>
      </c>
      <c r="C204" s="278">
        <f>'[1]Projects List'!C204</f>
        <v>0</v>
      </c>
      <c r="D204" s="285">
        <f>'[1]Projects List'!D204</f>
        <v>0</v>
      </c>
      <c r="E204" s="278">
        <f>'[1]Projects List'!E204</f>
        <v>0</v>
      </c>
      <c r="F204" s="284">
        <f>'[1]Projects List'!F204</f>
        <v>0</v>
      </c>
      <c r="G204" s="284">
        <f>'[1]Projects List'!G204</f>
        <v>0</v>
      </c>
      <c r="H204" s="176">
        <f>'[1]Projects List'!H204</f>
        <v>0</v>
      </c>
      <c r="I204" s="285">
        <f>'[1]Projects List'!I204</f>
        <v>0</v>
      </c>
      <c r="J204" s="285">
        <f>'[1]Projects List'!J204</f>
        <v>0</v>
      </c>
      <c r="K204" s="337">
        <f>'[1]Projects List'!K204</f>
        <v>0</v>
      </c>
      <c r="L204" s="286">
        <f>'[1]Projects List'!L204</f>
        <v>0</v>
      </c>
      <c r="M204" s="285">
        <f>'[1]Projects List'!M204</f>
        <v>0</v>
      </c>
      <c r="N204" s="287">
        <f>'[1]Projects List'!N204</f>
        <v>0</v>
      </c>
      <c r="O204" s="287">
        <f>'[1]Projects List'!O204</f>
        <v>0</v>
      </c>
      <c r="P204" s="287">
        <f>'[1]Projects List'!P204</f>
        <v>0</v>
      </c>
      <c r="Q204" s="287">
        <f>'[1]Projects List'!Q204</f>
        <v>0</v>
      </c>
      <c r="R204" s="286">
        <f>'[1]Projects List'!R204</f>
        <v>0</v>
      </c>
      <c r="S204" s="181">
        <f>'[1]Projects List'!S204</f>
        <v>0</v>
      </c>
      <c r="T204" s="287">
        <f>'[1]Projects List'!T204</f>
        <v>0</v>
      </c>
      <c r="U204" s="287">
        <f>'[1]Projects List'!U204</f>
        <v>2</v>
      </c>
      <c r="V204" s="287">
        <f>'[1]Projects List'!V204</f>
        <v>10</v>
      </c>
      <c r="W204" s="287">
        <f>'[1]Projects List'!W204</f>
        <v>0</v>
      </c>
      <c r="X204" s="286">
        <f>'[1]Projects List'!X204</f>
        <v>0</v>
      </c>
      <c r="Y204" s="181">
        <f>'[1]Projects List'!Y204</f>
        <v>0</v>
      </c>
      <c r="Z204" s="287">
        <f>'[1]Projects List'!Z204</f>
        <v>0</v>
      </c>
      <c r="AA204" s="287">
        <f>'[1]Projects List'!AA204</f>
        <v>2</v>
      </c>
      <c r="AB204" s="287">
        <f>'[1]Projects List'!AB204</f>
        <v>10</v>
      </c>
      <c r="AC204" s="286">
        <f>'[1]Projects List'!AC204</f>
        <v>0</v>
      </c>
      <c r="AD204" s="286">
        <f>'[1]Projects List'!AD204</f>
        <v>0</v>
      </c>
      <c r="AE204" s="286">
        <f>'[1]Projects List'!AE204</f>
        <v>0</v>
      </c>
      <c r="AF204" s="288">
        <f>'[1]Projects List'!AF204</f>
        <v>0</v>
      </c>
    </row>
    <row r="205" spans="1:32" x14ac:dyDescent="0.2">
      <c r="A205">
        <f>'[1]Projects List'!A205</f>
        <v>0</v>
      </c>
      <c r="B205">
        <f>'[1]Projects List'!B205</f>
        <v>0</v>
      </c>
      <c r="C205" s="278">
        <f>'[1]Projects List'!C205</f>
        <v>0</v>
      </c>
      <c r="D205" s="285">
        <f>'[1]Projects List'!D205</f>
        <v>0</v>
      </c>
      <c r="E205" s="278">
        <f>'[1]Projects List'!E205</f>
        <v>0</v>
      </c>
      <c r="F205" s="284">
        <f>'[1]Projects List'!F205</f>
        <v>0</v>
      </c>
      <c r="G205" s="284">
        <f>'[1]Projects List'!G205</f>
        <v>0</v>
      </c>
      <c r="H205" s="176">
        <f>'[1]Projects List'!H205</f>
        <v>0</v>
      </c>
      <c r="I205" s="285">
        <f>'[1]Projects List'!I205</f>
        <v>0</v>
      </c>
      <c r="J205" s="285">
        <f>'[1]Projects List'!J205</f>
        <v>0</v>
      </c>
      <c r="K205" s="337">
        <f>'[1]Projects List'!K205</f>
        <v>0</v>
      </c>
      <c r="L205" s="286">
        <f>'[1]Projects List'!L205</f>
        <v>0</v>
      </c>
      <c r="M205" s="285">
        <f>'[1]Projects List'!M205</f>
        <v>0</v>
      </c>
      <c r="N205" s="287">
        <f>'[1]Projects List'!N205</f>
        <v>0</v>
      </c>
      <c r="O205" s="287">
        <f>'[1]Projects List'!O205</f>
        <v>0</v>
      </c>
      <c r="P205" s="287">
        <f>'[1]Projects List'!P205</f>
        <v>0</v>
      </c>
      <c r="Q205" s="287">
        <f>'[1]Projects List'!Q205</f>
        <v>0</v>
      </c>
      <c r="R205" s="286">
        <f>'[1]Projects List'!R205</f>
        <v>0</v>
      </c>
      <c r="S205" s="181">
        <f>'[1]Projects List'!S205</f>
        <v>0</v>
      </c>
      <c r="T205" s="287">
        <f>'[1]Projects List'!T205</f>
        <v>0</v>
      </c>
      <c r="U205" s="287">
        <f>'[1]Projects List'!U205</f>
        <v>2</v>
      </c>
      <c r="V205" s="287">
        <f>'[1]Projects List'!V205</f>
        <v>10</v>
      </c>
      <c r="W205" s="287">
        <f>'[1]Projects List'!W205</f>
        <v>0</v>
      </c>
      <c r="X205" s="286">
        <f>'[1]Projects List'!X205</f>
        <v>0</v>
      </c>
      <c r="Y205" s="181">
        <f>'[1]Projects List'!Y205</f>
        <v>0</v>
      </c>
      <c r="Z205" s="287">
        <f>'[1]Projects List'!Z205</f>
        <v>0</v>
      </c>
      <c r="AA205" s="287">
        <f>'[1]Projects List'!AA205</f>
        <v>2</v>
      </c>
      <c r="AB205" s="287">
        <f>'[1]Projects List'!AB205</f>
        <v>10</v>
      </c>
      <c r="AC205" s="286">
        <f>'[1]Projects List'!AC205</f>
        <v>0</v>
      </c>
      <c r="AD205" s="286">
        <f>'[1]Projects List'!AD205</f>
        <v>0</v>
      </c>
      <c r="AE205" s="286">
        <f>'[1]Projects List'!AE205</f>
        <v>0</v>
      </c>
      <c r="AF205" s="288">
        <f>'[1]Projects List'!AF205</f>
        <v>0</v>
      </c>
    </row>
  </sheetData>
  <mergeCells count="3">
    <mergeCell ref="Q3:V3"/>
    <mergeCell ref="K3:P3"/>
    <mergeCell ref="W3:AB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168F-349A-416A-A9C6-C9144FD39763}">
  <sheetPr codeName="Sheet5">
    <tabColor theme="5"/>
    <pageSetUpPr fitToPage="1"/>
  </sheetPr>
  <dimension ref="A1:OI102"/>
  <sheetViews>
    <sheetView showGridLines="0" tabSelected="1" topLeftCell="B1" zoomScale="115" zoomScaleNormal="115" workbookViewId="0">
      <pane ySplit="5" topLeftCell="A45" activePane="bottomLeft" state="frozen"/>
      <selection activeCell="H1" sqref="H1"/>
      <selection pane="bottomLeft" activeCell="S38" sqref="S38"/>
    </sheetView>
  </sheetViews>
  <sheetFormatPr defaultColWidth="4.625" defaultRowHeight="12.75" x14ac:dyDescent="0.2"/>
  <cols>
    <col min="1" max="1" width="2.125" style="62" customWidth="1"/>
    <col min="2" max="2" width="21.625" style="16" customWidth="1"/>
    <col min="3" max="3" width="12.75" style="16" bestFit="1" customWidth="1"/>
    <col min="4" max="4" width="13.125" style="16" customWidth="1"/>
    <col min="5" max="5" width="18.75" style="16" customWidth="1"/>
    <col min="6" max="6" width="16.875" style="16" customWidth="1"/>
    <col min="7" max="7" width="14.625" style="16" customWidth="1"/>
    <col min="8" max="8" width="16.875" style="16" bestFit="1" customWidth="1"/>
    <col min="9" max="9" width="16" style="16" bestFit="1" customWidth="1"/>
    <col min="10" max="10" width="14.625" style="16" customWidth="1"/>
    <col min="11" max="11" width="13.75" style="16" customWidth="1"/>
    <col min="12" max="12" width="13.125" style="16" customWidth="1"/>
    <col min="13" max="13" width="18.75" style="16" hidden="1" customWidth="1"/>
    <col min="14" max="14" width="9" style="16" hidden="1" customWidth="1"/>
    <col min="15" max="15" width="11" style="16" customWidth="1"/>
    <col min="16" max="17" width="14.625" style="16" customWidth="1"/>
    <col min="18" max="18" width="12.625" style="16" customWidth="1"/>
    <col min="19" max="19" width="32.75" style="16" customWidth="1"/>
    <col min="20" max="20" width="10.125" style="16" customWidth="1"/>
    <col min="21" max="21" width="17" style="16" customWidth="1"/>
    <col min="22" max="22" width="9.75" style="16" bestFit="1" customWidth="1"/>
    <col min="23" max="23" width="13.625" style="16" bestFit="1" customWidth="1"/>
    <col min="24" max="24" width="13.875" style="16" customWidth="1"/>
    <col min="25" max="25" width="7.25" style="16" hidden="1" customWidth="1"/>
    <col min="26" max="26" width="4.625" style="16" hidden="1" customWidth="1"/>
    <col min="27" max="27" width="2.625" style="62" customWidth="1"/>
    <col min="28" max="28" width="4.625" style="16" customWidth="1"/>
    <col min="29" max="29" width="8" style="16" customWidth="1"/>
    <col min="30" max="30" width="4.375" style="25" customWidth="1"/>
    <col min="31" max="98" width="4.625" style="25" customWidth="1"/>
    <col min="99" max="393" width="4.625" style="16" customWidth="1"/>
    <col min="394" max="394" width="3.125" style="16" bestFit="1" customWidth="1"/>
    <col min="395" max="16384" width="4.625" style="16"/>
  </cols>
  <sheetData>
    <row r="1" spans="1:393" s="15" customFormat="1" x14ac:dyDescent="0.2">
      <c r="A1" s="154"/>
      <c r="J1" s="15" t="s">
        <v>53</v>
      </c>
      <c r="AA1" s="154"/>
      <c r="AC1" s="15" t="str">
        <f>TEXT(AC3,"yyyy")</f>
        <v>2024</v>
      </c>
      <c r="AD1" s="14" t="str">
        <f>IF(TEXT(AC3,"yyyy")=TEXT(AD3,"yyyy"),"",TEXT(AD3,"yyyy"))</f>
        <v/>
      </c>
      <c r="AE1" s="14" t="str">
        <f t="shared" ref="AE1:CP1" si="0">IF(TEXT(AD3,"yyyy")=TEXT(AE3,"yyyy"),"",TEXT(AE3,"yyyy"))</f>
        <v/>
      </c>
      <c r="AF1" s="14" t="str">
        <f t="shared" si="0"/>
        <v/>
      </c>
      <c r="AG1" s="14" t="str">
        <f t="shared" si="0"/>
        <v/>
      </c>
      <c r="AH1" s="14" t="str">
        <f t="shared" si="0"/>
        <v/>
      </c>
      <c r="AI1" s="14" t="str">
        <f t="shared" si="0"/>
        <v>2025</v>
      </c>
      <c r="AJ1" s="14" t="str">
        <f t="shared" si="0"/>
        <v/>
      </c>
      <c r="AK1" s="14" t="str">
        <f t="shared" si="0"/>
        <v/>
      </c>
      <c r="AL1" s="14" t="str">
        <f t="shared" si="0"/>
        <v/>
      </c>
      <c r="AM1" s="14" t="str">
        <f t="shared" si="0"/>
        <v/>
      </c>
      <c r="AN1" s="14" t="str">
        <f t="shared" si="0"/>
        <v/>
      </c>
      <c r="AO1" s="14" t="str">
        <f t="shared" si="0"/>
        <v/>
      </c>
      <c r="AP1" s="14" t="str">
        <f t="shared" si="0"/>
        <v/>
      </c>
      <c r="AQ1" s="14" t="str">
        <f t="shared" si="0"/>
        <v/>
      </c>
      <c r="AR1" s="14" t="str">
        <f t="shared" si="0"/>
        <v/>
      </c>
      <c r="AS1" s="14" t="str">
        <f t="shared" si="0"/>
        <v/>
      </c>
      <c r="AT1" s="14" t="str">
        <f t="shared" si="0"/>
        <v/>
      </c>
      <c r="AU1" s="14" t="str">
        <f t="shared" si="0"/>
        <v/>
      </c>
      <c r="AV1" s="14" t="str">
        <f t="shared" si="0"/>
        <v/>
      </c>
      <c r="AW1" s="14" t="str">
        <f t="shared" si="0"/>
        <v/>
      </c>
      <c r="AX1" s="14" t="str">
        <f t="shared" si="0"/>
        <v/>
      </c>
      <c r="AY1" s="14" t="str">
        <f t="shared" si="0"/>
        <v/>
      </c>
      <c r="AZ1" s="14" t="str">
        <f t="shared" si="0"/>
        <v/>
      </c>
      <c r="BA1" s="14" t="str">
        <f t="shared" si="0"/>
        <v/>
      </c>
      <c r="BB1" s="14" t="str">
        <f t="shared" si="0"/>
        <v/>
      </c>
      <c r="BC1" s="14" t="str">
        <f t="shared" si="0"/>
        <v/>
      </c>
      <c r="BD1" s="14" t="str">
        <f t="shared" si="0"/>
        <v/>
      </c>
      <c r="BE1" s="14" t="str">
        <f t="shared" si="0"/>
        <v/>
      </c>
      <c r="BF1" s="14" t="str">
        <f t="shared" si="0"/>
        <v/>
      </c>
      <c r="BG1" s="14" t="str">
        <f t="shared" si="0"/>
        <v/>
      </c>
      <c r="BH1" s="14" t="str">
        <f t="shared" si="0"/>
        <v/>
      </c>
      <c r="BI1" s="14" t="str">
        <f t="shared" si="0"/>
        <v/>
      </c>
      <c r="BJ1" s="14" t="str">
        <f t="shared" si="0"/>
        <v/>
      </c>
      <c r="BK1" s="14" t="str">
        <f t="shared" si="0"/>
        <v/>
      </c>
      <c r="BL1" s="14" t="str">
        <f t="shared" si="0"/>
        <v/>
      </c>
      <c r="BM1" s="14" t="str">
        <f t="shared" si="0"/>
        <v/>
      </c>
      <c r="BN1" s="14" t="str">
        <f t="shared" si="0"/>
        <v/>
      </c>
      <c r="BO1" s="14" t="str">
        <f t="shared" si="0"/>
        <v/>
      </c>
      <c r="BP1" s="14" t="str">
        <f t="shared" si="0"/>
        <v/>
      </c>
      <c r="BQ1" s="14" t="str">
        <f t="shared" si="0"/>
        <v/>
      </c>
      <c r="BR1" s="14" t="str">
        <f t="shared" si="0"/>
        <v/>
      </c>
      <c r="BS1" s="14" t="str">
        <f t="shared" si="0"/>
        <v/>
      </c>
      <c r="BT1" s="14" t="str">
        <f t="shared" si="0"/>
        <v/>
      </c>
      <c r="BU1" s="14" t="str">
        <f t="shared" si="0"/>
        <v/>
      </c>
      <c r="BV1" s="14" t="str">
        <f t="shared" si="0"/>
        <v/>
      </c>
      <c r="BW1" s="14" t="str">
        <f t="shared" si="0"/>
        <v/>
      </c>
      <c r="BX1" s="14" t="str">
        <f t="shared" si="0"/>
        <v/>
      </c>
      <c r="BY1" s="14" t="str">
        <f t="shared" si="0"/>
        <v/>
      </c>
      <c r="BZ1" s="14" t="str">
        <f t="shared" si="0"/>
        <v/>
      </c>
      <c r="CA1" s="14" t="str">
        <f t="shared" si="0"/>
        <v/>
      </c>
      <c r="CB1" s="14" t="str">
        <f t="shared" si="0"/>
        <v/>
      </c>
      <c r="CC1" s="14" t="str">
        <f t="shared" si="0"/>
        <v/>
      </c>
      <c r="CD1" s="14" t="str">
        <f t="shared" si="0"/>
        <v/>
      </c>
      <c r="CE1" s="14" t="str">
        <f t="shared" si="0"/>
        <v/>
      </c>
      <c r="CF1" s="14" t="str">
        <f t="shared" si="0"/>
        <v/>
      </c>
      <c r="CG1" s="14" t="str">
        <f t="shared" si="0"/>
        <v/>
      </c>
      <c r="CH1" s="14" t="str">
        <f t="shared" si="0"/>
        <v/>
      </c>
      <c r="CI1" s="14" t="str">
        <f t="shared" si="0"/>
        <v/>
      </c>
      <c r="CJ1" s="14" t="str">
        <f t="shared" si="0"/>
        <v/>
      </c>
      <c r="CK1" s="14" t="str">
        <f t="shared" si="0"/>
        <v/>
      </c>
      <c r="CL1" s="14" t="str">
        <f t="shared" si="0"/>
        <v/>
      </c>
      <c r="CM1" s="14" t="str">
        <f t="shared" si="0"/>
        <v/>
      </c>
      <c r="CN1" s="14" t="str">
        <f t="shared" si="0"/>
        <v/>
      </c>
      <c r="CO1" s="14" t="str">
        <f t="shared" si="0"/>
        <v/>
      </c>
      <c r="CP1" s="14" t="str">
        <f t="shared" si="0"/>
        <v/>
      </c>
      <c r="CQ1" s="14" t="str">
        <f t="shared" ref="CQ1:FB1" si="1">IF(TEXT(CP3,"yyyy")=TEXT(CQ3,"yyyy"),"",TEXT(CQ3,"yyyy"))</f>
        <v/>
      </c>
      <c r="CR1" s="14" t="str">
        <f t="shared" si="1"/>
        <v/>
      </c>
      <c r="CS1" s="14" t="str">
        <f t="shared" si="1"/>
        <v/>
      </c>
      <c r="CT1" s="14" t="str">
        <f t="shared" si="1"/>
        <v/>
      </c>
      <c r="CU1" s="15" t="str">
        <f t="shared" si="1"/>
        <v/>
      </c>
      <c r="CV1" s="15" t="str">
        <f t="shared" si="1"/>
        <v/>
      </c>
      <c r="CW1" s="15" t="str">
        <f t="shared" si="1"/>
        <v/>
      </c>
      <c r="CX1" s="15" t="str">
        <f t="shared" si="1"/>
        <v/>
      </c>
      <c r="CY1" s="15" t="str">
        <f t="shared" si="1"/>
        <v/>
      </c>
      <c r="CZ1" s="15" t="str">
        <f t="shared" si="1"/>
        <v/>
      </c>
      <c r="DA1" s="15" t="str">
        <f t="shared" si="1"/>
        <v/>
      </c>
      <c r="DB1" s="15" t="str">
        <f t="shared" si="1"/>
        <v/>
      </c>
      <c r="DC1" s="15" t="str">
        <f t="shared" si="1"/>
        <v/>
      </c>
      <c r="DD1" s="15" t="str">
        <f t="shared" si="1"/>
        <v/>
      </c>
      <c r="DE1" s="15" t="str">
        <f t="shared" si="1"/>
        <v/>
      </c>
      <c r="DF1" s="15" t="str">
        <f t="shared" si="1"/>
        <v/>
      </c>
      <c r="DG1" s="15" t="str">
        <f t="shared" si="1"/>
        <v/>
      </c>
      <c r="DH1" s="15" t="str">
        <f t="shared" si="1"/>
        <v/>
      </c>
      <c r="DI1" s="15" t="str">
        <f t="shared" si="1"/>
        <v/>
      </c>
      <c r="DJ1" s="15" t="str">
        <f t="shared" si="1"/>
        <v/>
      </c>
      <c r="DK1" s="15" t="str">
        <f t="shared" si="1"/>
        <v/>
      </c>
      <c r="DL1" s="15" t="str">
        <f t="shared" si="1"/>
        <v/>
      </c>
      <c r="DM1" s="15" t="str">
        <f t="shared" si="1"/>
        <v/>
      </c>
      <c r="DN1" s="15" t="str">
        <f t="shared" si="1"/>
        <v/>
      </c>
      <c r="DO1" s="15" t="str">
        <f t="shared" si="1"/>
        <v/>
      </c>
      <c r="DP1" s="15" t="str">
        <f t="shared" si="1"/>
        <v/>
      </c>
      <c r="DQ1" s="15" t="str">
        <f t="shared" si="1"/>
        <v/>
      </c>
      <c r="DR1" s="15" t="str">
        <f t="shared" si="1"/>
        <v/>
      </c>
      <c r="DS1" s="15" t="str">
        <f t="shared" si="1"/>
        <v/>
      </c>
      <c r="DT1" s="15" t="str">
        <f t="shared" si="1"/>
        <v/>
      </c>
      <c r="DU1" s="15" t="str">
        <f t="shared" si="1"/>
        <v/>
      </c>
      <c r="DV1" s="15" t="str">
        <f t="shared" si="1"/>
        <v/>
      </c>
      <c r="DW1" s="15" t="str">
        <f t="shared" si="1"/>
        <v/>
      </c>
      <c r="DX1" s="15" t="str">
        <f t="shared" si="1"/>
        <v/>
      </c>
      <c r="DY1" s="15" t="str">
        <f t="shared" si="1"/>
        <v/>
      </c>
      <c r="DZ1" s="15" t="str">
        <f t="shared" si="1"/>
        <v/>
      </c>
      <c r="EA1" s="15" t="str">
        <f t="shared" si="1"/>
        <v/>
      </c>
      <c r="EB1" s="15" t="str">
        <f t="shared" si="1"/>
        <v/>
      </c>
      <c r="EC1" s="15" t="str">
        <f t="shared" si="1"/>
        <v/>
      </c>
      <c r="ED1" s="15" t="str">
        <f t="shared" si="1"/>
        <v/>
      </c>
      <c r="EE1" s="15" t="str">
        <f t="shared" si="1"/>
        <v/>
      </c>
      <c r="EF1" s="15" t="str">
        <f t="shared" si="1"/>
        <v/>
      </c>
      <c r="EG1" s="15" t="str">
        <f t="shared" si="1"/>
        <v/>
      </c>
      <c r="EH1" s="15" t="str">
        <f t="shared" si="1"/>
        <v/>
      </c>
      <c r="EI1" s="15" t="str">
        <f t="shared" si="1"/>
        <v/>
      </c>
      <c r="EJ1" s="15" t="str">
        <f t="shared" si="1"/>
        <v/>
      </c>
      <c r="EK1" s="15" t="str">
        <f t="shared" si="1"/>
        <v/>
      </c>
      <c r="EL1" s="15" t="str">
        <f t="shared" si="1"/>
        <v/>
      </c>
      <c r="EM1" s="15" t="str">
        <f t="shared" si="1"/>
        <v/>
      </c>
      <c r="EN1" s="15" t="str">
        <f t="shared" si="1"/>
        <v/>
      </c>
      <c r="EO1" s="15" t="str">
        <f t="shared" si="1"/>
        <v/>
      </c>
      <c r="EP1" s="15" t="str">
        <f t="shared" si="1"/>
        <v/>
      </c>
      <c r="EQ1" s="15" t="str">
        <f t="shared" si="1"/>
        <v/>
      </c>
      <c r="ER1" s="15" t="str">
        <f t="shared" si="1"/>
        <v/>
      </c>
      <c r="ES1" s="15" t="str">
        <f t="shared" si="1"/>
        <v/>
      </c>
      <c r="ET1" s="15" t="str">
        <f t="shared" si="1"/>
        <v/>
      </c>
      <c r="EU1" s="15" t="str">
        <f t="shared" si="1"/>
        <v/>
      </c>
      <c r="EV1" s="15" t="str">
        <f t="shared" si="1"/>
        <v/>
      </c>
      <c r="EW1" s="15" t="str">
        <f t="shared" si="1"/>
        <v/>
      </c>
      <c r="EX1" s="15" t="str">
        <f t="shared" si="1"/>
        <v/>
      </c>
      <c r="EY1" s="15" t="str">
        <f t="shared" si="1"/>
        <v/>
      </c>
      <c r="EZ1" s="15" t="str">
        <f t="shared" si="1"/>
        <v/>
      </c>
      <c r="FA1" s="15" t="str">
        <f t="shared" si="1"/>
        <v/>
      </c>
      <c r="FB1" s="15" t="str">
        <f t="shared" si="1"/>
        <v/>
      </c>
      <c r="FC1" s="15" t="str">
        <f t="shared" ref="FC1:HN1" si="2">IF(TEXT(FB3,"yyyy")=TEXT(FC3,"yyyy"),"",TEXT(FC3,"yyyy"))</f>
        <v/>
      </c>
      <c r="FD1" s="15" t="str">
        <f t="shared" si="2"/>
        <v/>
      </c>
      <c r="FE1" s="15" t="str">
        <f t="shared" si="2"/>
        <v/>
      </c>
      <c r="FF1" s="15" t="str">
        <f t="shared" si="2"/>
        <v/>
      </c>
      <c r="FG1" s="15" t="str">
        <f t="shared" si="2"/>
        <v/>
      </c>
      <c r="FH1" s="15" t="str">
        <f t="shared" si="2"/>
        <v/>
      </c>
      <c r="FI1" s="15" t="str">
        <f t="shared" si="2"/>
        <v/>
      </c>
      <c r="FJ1" s="15" t="str">
        <f t="shared" si="2"/>
        <v/>
      </c>
      <c r="FK1" s="15" t="str">
        <f t="shared" si="2"/>
        <v/>
      </c>
      <c r="FL1" s="15" t="str">
        <f t="shared" si="2"/>
        <v/>
      </c>
      <c r="FM1" s="15" t="str">
        <f t="shared" si="2"/>
        <v/>
      </c>
      <c r="FN1" s="15" t="str">
        <f t="shared" si="2"/>
        <v/>
      </c>
      <c r="FO1" s="15" t="str">
        <f t="shared" si="2"/>
        <v/>
      </c>
      <c r="FP1" s="15" t="str">
        <f t="shared" si="2"/>
        <v/>
      </c>
      <c r="FQ1" s="15" t="str">
        <f t="shared" si="2"/>
        <v/>
      </c>
      <c r="FR1" s="15" t="str">
        <f t="shared" si="2"/>
        <v/>
      </c>
      <c r="FS1" s="15" t="str">
        <f t="shared" si="2"/>
        <v/>
      </c>
      <c r="FT1" s="15" t="str">
        <f t="shared" si="2"/>
        <v/>
      </c>
      <c r="FU1" s="15" t="str">
        <f t="shared" si="2"/>
        <v/>
      </c>
      <c r="FV1" s="15" t="str">
        <f t="shared" si="2"/>
        <v/>
      </c>
      <c r="FW1" s="15" t="str">
        <f t="shared" si="2"/>
        <v/>
      </c>
      <c r="FX1" s="15" t="str">
        <f t="shared" si="2"/>
        <v/>
      </c>
      <c r="FY1" s="15" t="str">
        <f t="shared" si="2"/>
        <v/>
      </c>
      <c r="FZ1" s="15" t="str">
        <f t="shared" si="2"/>
        <v/>
      </c>
      <c r="GA1" s="15" t="str">
        <f t="shared" si="2"/>
        <v/>
      </c>
      <c r="GB1" s="15" t="str">
        <f t="shared" si="2"/>
        <v/>
      </c>
      <c r="GC1" s="15" t="str">
        <f t="shared" si="2"/>
        <v/>
      </c>
      <c r="GD1" s="15" t="str">
        <f t="shared" si="2"/>
        <v/>
      </c>
      <c r="GE1" s="15" t="str">
        <f t="shared" si="2"/>
        <v/>
      </c>
      <c r="GF1" s="15" t="str">
        <f t="shared" si="2"/>
        <v/>
      </c>
      <c r="GG1" s="15" t="str">
        <f t="shared" si="2"/>
        <v/>
      </c>
      <c r="GH1" s="15" t="str">
        <f t="shared" si="2"/>
        <v/>
      </c>
      <c r="GI1" s="15" t="str">
        <f t="shared" si="2"/>
        <v/>
      </c>
      <c r="GJ1" s="15" t="str">
        <f t="shared" si="2"/>
        <v/>
      </c>
      <c r="GK1" s="15" t="str">
        <f t="shared" si="2"/>
        <v/>
      </c>
      <c r="GL1" s="15" t="str">
        <f t="shared" si="2"/>
        <v/>
      </c>
      <c r="GM1" s="15" t="str">
        <f t="shared" si="2"/>
        <v/>
      </c>
      <c r="GN1" s="15" t="str">
        <f t="shared" si="2"/>
        <v/>
      </c>
      <c r="GO1" s="15" t="str">
        <f t="shared" si="2"/>
        <v/>
      </c>
      <c r="GP1" s="15" t="str">
        <f t="shared" si="2"/>
        <v/>
      </c>
      <c r="GQ1" s="15" t="str">
        <f t="shared" si="2"/>
        <v/>
      </c>
      <c r="GR1" s="15" t="str">
        <f t="shared" si="2"/>
        <v/>
      </c>
      <c r="GS1" s="15" t="str">
        <f t="shared" si="2"/>
        <v/>
      </c>
      <c r="GT1" s="15" t="str">
        <f t="shared" si="2"/>
        <v/>
      </c>
      <c r="GU1" s="15" t="str">
        <f t="shared" si="2"/>
        <v/>
      </c>
      <c r="GV1" s="15" t="str">
        <f t="shared" si="2"/>
        <v/>
      </c>
      <c r="GW1" s="15" t="str">
        <f t="shared" si="2"/>
        <v/>
      </c>
      <c r="GX1" s="15" t="str">
        <f t="shared" si="2"/>
        <v/>
      </c>
      <c r="GY1" s="15" t="str">
        <f t="shared" si="2"/>
        <v/>
      </c>
      <c r="GZ1" s="15" t="str">
        <f t="shared" si="2"/>
        <v/>
      </c>
      <c r="HA1" s="15" t="str">
        <f t="shared" si="2"/>
        <v/>
      </c>
      <c r="HB1" s="15" t="str">
        <f t="shared" si="2"/>
        <v/>
      </c>
      <c r="HC1" s="15" t="str">
        <f t="shared" si="2"/>
        <v/>
      </c>
      <c r="HD1" s="15" t="str">
        <f t="shared" si="2"/>
        <v/>
      </c>
      <c r="HE1" s="15" t="str">
        <f t="shared" si="2"/>
        <v/>
      </c>
      <c r="HF1" s="15" t="str">
        <f t="shared" si="2"/>
        <v/>
      </c>
      <c r="HG1" s="15" t="str">
        <f t="shared" si="2"/>
        <v/>
      </c>
      <c r="HH1" s="15" t="str">
        <f t="shared" si="2"/>
        <v/>
      </c>
      <c r="HI1" s="15" t="str">
        <f t="shared" si="2"/>
        <v/>
      </c>
      <c r="HJ1" s="15" t="str">
        <f t="shared" si="2"/>
        <v/>
      </c>
      <c r="HK1" s="15" t="str">
        <f t="shared" si="2"/>
        <v/>
      </c>
      <c r="HL1" s="15" t="str">
        <f t="shared" si="2"/>
        <v/>
      </c>
      <c r="HM1" s="15" t="str">
        <f t="shared" si="2"/>
        <v/>
      </c>
      <c r="HN1" s="15" t="str">
        <f t="shared" si="2"/>
        <v/>
      </c>
      <c r="HO1" s="15" t="str">
        <f t="shared" ref="HO1:JZ1" si="3">IF(TEXT(HN3,"yyyy")=TEXT(HO3,"yyyy"),"",TEXT(HO3,"yyyy"))</f>
        <v/>
      </c>
      <c r="HP1" s="15" t="str">
        <f t="shared" si="3"/>
        <v/>
      </c>
      <c r="HQ1" s="15" t="str">
        <f t="shared" si="3"/>
        <v/>
      </c>
      <c r="HR1" s="15" t="str">
        <f t="shared" si="3"/>
        <v/>
      </c>
      <c r="HS1" s="15" t="str">
        <f t="shared" si="3"/>
        <v/>
      </c>
      <c r="HT1" s="15" t="str">
        <f t="shared" si="3"/>
        <v/>
      </c>
      <c r="HU1" s="15" t="str">
        <f t="shared" si="3"/>
        <v/>
      </c>
      <c r="HV1" s="15" t="str">
        <f t="shared" si="3"/>
        <v/>
      </c>
      <c r="HW1" s="15" t="str">
        <f t="shared" si="3"/>
        <v/>
      </c>
      <c r="HX1" s="15" t="str">
        <f t="shared" si="3"/>
        <v/>
      </c>
      <c r="HY1" s="15" t="str">
        <f t="shared" si="3"/>
        <v/>
      </c>
      <c r="HZ1" s="15" t="str">
        <f t="shared" si="3"/>
        <v/>
      </c>
      <c r="IA1" s="15" t="str">
        <f t="shared" si="3"/>
        <v/>
      </c>
      <c r="IB1" s="15" t="str">
        <f t="shared" si="3"/>
        <v/>
      </c>
      <c r="IC1" s="15" t="str">
        <f t="shared" si="3"/>
        <v/>
      </c>
      <c r="ID1" s="15" t="str">
        <f t="shared" si="3"/>
        <v/>
      </c>
      <c r="IE1" s="15" t="str">
        <f t="shared" si="3"/>
        <v/>
      </c>
      <c r="IF1" s="15" t="str">
        <f t="shared" si="3"/>
        <v/>
      </c>
      <c r="IG1" s="15" t="str">
        <f t="shared" si="3"/>
        <v/>
      </c>
      <c r="IH1" s="15" t="str">
        <f t="shared" si="3"/>
        <v/>
      </c>
      <c r="II1" s="15" t="str">
        <f t="shared" si="3"/>
        <v/>
      </c>
      <c r="IJ1" s="15" t="str">
        <f t="shared" si="3"/>
        <v/>
      </c>
      <c r="IK1" s="15" t="str">
        <f t="shared" si="3"/>
        <v/>
      </c>
      <c r="IL1" s="15" t="str">
        <f t="shared" si="3"/>
        <v/>
      </c>
      <c r="IM1" s="15" t="str">
        <f t="shared" si="3"/>
        <v/>
      </c>
      <c r="IN1" s="15" t="str">
        <f t="shared" si="3"/>
        <v/>
      </c>
      <c r="IO1" s="15" t="str">
        <f t="shared" si="3"/>
        <v/>
      </c>
      <c r="IP1" s="15" t="str">
        <f t="shared" si="3"/>
        <v/>
      </c>
      <c r="IQ1" s="15" t="str">
        <f t="shared" si="3"/>
        <v/>
      </c>
      <c r="IR1" s="15" t="str">
        <f t="shared" si="3"/>
        <v/>
      </c>
      <c r="IS1" s="15" t="str">
        <f t="shared" si="3"/>
        <v/>
      </c>
      <c r="IT1" s="15" t="str">
        <f t="shared" si="3"/>
        <v/>
      </c>
      <c r="IU1" s="15" t="str">
        <f t="shared" si="3"/>
        <v/>
      </c>
      <c r="IV1" s="15" t="str">
        <f t="shared" si="3"/>
        <v/>
      </c>
      <c r="IW1" s="15" t="str">
        <f t="shared" si="3"/>
        <v/>
      </c>
      <c r="IX1" s="15" t="str">
        <f t="shared" si="3"/>
        <v/>
      </c>
      <c r="IY1" s="15" t="str">
        <f t="shared" si="3"/>
        <v/>
      </c>
      <c r="IZ1" s="15" t="str">
        <f t="shared" si="3"/>
        <v/>
      </c>
      <c r="JA1" s="15" t="str">
        <f t="shared" si="3"/>
        <v/>
      </c>
      <c r="JB1" s="15" t="str">
        <f t="shared" si="3"/>
        <v/>
      </c>
      <c r="JC1" s="15" t="str">
        <f t="shared" si="3"/>
        <v/>
      </c>
      <c r="JD1" s="15" t="str">
        <f t="shared" si="3"/>
        <v/>
      </c>
      <c r="JE1" s="15" t="str">
        <f t="shared" si="3"/>
        <v/>
      </c>
      <c r="JF1" s="15" t="str">
        <f t="shared" si="3"/>
        <v/>
      </c>
      <c r="JG1" s="15" t="str">
        <f t="shared" si="3"/>
        <v/>
      </c>
      <c r="JH1" s="15" t="str">
        <f t="shared" si="3"/>
        <v/>
      </c>
      <c r="JI1" s="15" t="str">
        <f t="shared" si="3"/>
        <v/>
      </c>
      <c r="JJ1" s="15" t="str">
        <f t="shared" si="3"/>
        <v/>
      </c>
      <c r="JK1" s="15" t="str">
        <f t="shared" si="3"/>
        <v/>
      </c>
      <c r="JL1" s="15" t="str">
        <f t="shared" si="3"/>
        <v/>
      </c>
      <c r="JM1" s="15" t="str">
        <f t="shared" si="3"/>
        <v/>
      </c>
      <c r="JN1" s="15" t="str">
        <f t="shared" si="3"/>
        <v/>
      </c>
      <c r="JO1" s="15" t="str">
        <f t="shared" si="3"/>
        <v/>
      </c>
      <c r="JP1" s="15" t="str">
        <f t="shared" si="3"/>
        <v/>
      </c>
      <c r="JQ1" s="15" t="str">
        <f t="shared" si="3"/>
        <v/>
      </c>
      <c r="JR1" s="15" t="str">
        <f t="shared" si="3"/>
        <v/>
      </c>
      <c r="JS1" s="15" t="str">
        <f t="shared" si="3"/>
        <v/>
      </c>
      <c r="JT1" s="15" t="str">
        <f t="shared" si="3"/>
        <v/>
      </c>
      <c r="JU1" s="15" t="str">
        <f t="shared" si="3"/>
        <v/>
      </c>
      <c r="JV1" s="15" t="str">
        <f t="shared" si="3"/>
        <v/>
      </c>
      <c r="JW1" s="15" t="str">
        <f t="shared" si="3"/>
        <v/>
      </c>
      <c r="JX1" s="15" t="str">
        <f t="shared" si="3"/>
        <v/>
      </c>
      <c r="JY1" s="15" t="str">
        <f t="shared" si="3"/>
        <v/>
      </c>
      <c r="JZ1" s="15" t="str">
        <f t="shared" si="3"/>
        <v/>
      </c>
      <c r="KA1" s="15" t="str">
        <f t="shared" ref="KA1:ML1" si="4">IF(TEXT(JZ3,"yyyy")=TEXT(KA3,"yyyy"),"",TEXT(KA3,"yyyy"))</f>
        <v/>
      </c>
      <c r="KB1" s="15" t="str">
        <f t="shared" si="4"/>
        <v/>
      </c>
      <c r="KC1" s="15" t="str">
        <f t="shared" si="4"/>
        <v/>
      </c>
      <c r="KD1" s="15" t="str">
        <f t="shared" si="4"/>
        <v/>
      </c>
      <c r="KE1" s="15" t="str">
        <f t="shared" si="4"/>
        <v/>
      </c>
      <c r="KF1" s="15" t="str">
        <f t="shared" si="4"/>
        <v/>
      </c>
      <c r="KG1" s="15" t="str">
        <f t="shared" si="4"/>
        <v/>
      </c>
      <c r="KH1" s="15" t="str">
        <f t="shared" si="4"/>
        <v/>
      </c>
      <c r="KI1" s="15" t="str">
        <f t="shared" si="4"/>
        <v/>
      </c>
      <c r="KJ1" s="15" t="str">
        <f t="shared" si="4"/>
        <v/>
      </c>
      <c r="KK1" s="15" t="str">
        <f t="shared" si="4"/>
        <v/>
      </c>
      <c r="KL1" s="15" t="str">
        <f t="shared" si="4"/>
        <v/>
      </c>
      <c r="KM1" s="15" t="str">
        <f t="shared" si="4"/>
        <v/>
      </c>
      <c r="KN1" s="15" t="str">
        <f t="shared" si="4"/>
        <v/>
      </c>
      <c r="KO1" s="15" t="str">
        <f t="shared" si="4"/>
        <v/>
      </c>
      <c r="KP1" s="15" t="str">
        <f t="shared" si="4"/>
        <v/>
      </c>
      <c r="KQ1" s="15" t="str">
        <f t="shared" si="4"/>
        <v/>
      </c>
      <c r="KR1" s="15" t="str">
        <f t="shared" si="4"/>
        <v/>
      </c>
      <c r="KS1" s="15" t="str">
        <f t="shared" si="4"/>
        <v/>
      </c>
      <c r="KT1" s="15" t="str">
        <f t="shared" si="4"/>
        <v/>
      </c>
      <c r="KU1" s="15" t="str">
        <f t="shared" si="4"/>
        <v/>
      </c>
      <c r="KV1" s="15" t="str">
        <f t="shared" si="4"/>
        <v/>
      </c>
      <c r="KW1" s="15" t="str">
        <f t="shared" si="4"/>
        <v/>
      </c>
      <c r="KX1" s="15" t="str">
        <f t="shared" si="4"/>
        <v/>
      </c>
      <c r="KY1" s="15" t="str">
        <f t="shared" si="4"/>
        <v/>
      </c>
      <c r="KZ1" s="15" t="str">
        <f t="shared" si="4"/>
        <v/>
      </c>
      <c r="LA1" s="15" t="str">
        <f t="shared" si="4"/>
        <v/>
      </c>
      <c r="LB1" s="15" t="str">
        <f t="shared" si="4"/>
        <v/>
      </c>
      <c r="LC1" s="15" t="str">
        <f t="shared" si="4"/>
        <v/>
      </c>
      <c r="LD1" s="15" t="str">
        <f t="shared" si="4"/>
        <v/>
      </c>
      <c r="LE1" s="15" t="str">
        <f t="shared" si="4"/>
        <v/>
      </c>
      <c r="LF1" s="15" t="str">
        <f t="shared" si="4"/>
        <v/>
      </c>
      <c r="LG1" s="15" t="str">
        <f t="shared" si="4"/>
        <v/>
      </c>
      <c r="LH1" s="15" t="str">
        <f t="shared" si="4"/>
        <v/>
      </c>
      <c r="LI1" s="15" t="str">
        <f t="shared" si="4"/>
        <v/>
      </c>
      <c r="LJ1" s="15" t="str">
        <f t="shared" si="4"/>
        <v/>
      </c>
      <c r="LK1" s="15" t="str">
        <f t="shared" si="4"/>
        <v/>
      </c>
      <c r="LL1" s="15" t="str">
        <f t="shared" si="4"/>
        <v/>
      </c>
      <c r="LM1" s="15" t="str">
        <f t="shared" si="4"/>
        <v/>
      </c>
      <c r="LN1" s="15" t="str">
        <f t="shared" si="4"/>
        <v/>
      </c>
      <c r="LO1" s="15" t="str">
        <f t="shared" si="4"/>
        <v/>
      </c>
      <c r="LP1" s="15" t="str">
        <f t="shared" si="4"/>
        <v/>
      </c>
      <c r="LQ1" s="15" t="str">
        <f t="shared" si="4"/>
        <v/>
      </c>
      <c r="LR1" s="15" t="str">
        <f t="shared" si="4"/>
        <v/>
      </c>
      <c r="LS1" s="15" t="str">
        <f t="shared" si="4"/>
        <v/>
      </c>
      <c r="LT1" s="15" t="str">
        <f t="shared" si="4"/>
        <v/>
      </c>
      <c r="LU1" s="15" t="str">
        <f t="shared" si="4"/>
        <v/>
      </c>
      <c r="LV1" s="15" t="str">
        <f t="shared" si="4"/>
        <v/>
      </c>
      <c r="LW1" s="15" t="str">
        <f t="shared" si="4"/>
        <v/>
      </c>
      <c r="LX1" s="15" t="str">
        <f t="shared" si="4"/>
        <v/>
      </c>
      <c r="LY1" s="15" t="str">
        <f t="shared" si="4"/>
        <v/>
      </c>
      <c r="LZ1" s="15" t="str">
        <f t="shared" si="4"/>
        <v/>
      </c>
      <c r="MA1" s="15" t="str">
        <f t="shared" si="4"/>
        <v/>
      </c>
      <c r="MB1" s="15" t="str">
        <f t="shared" si="4"/>
        <v/>
      </c>
      <c r="MC1" s="15" t="str">
        <f t="shared" si="4"/>
        <v/>
      </c>
      <c r="MD1" s="15" t="str">
        <f t="shared" si="4"/>
        <v/>
      </c>
      <c r="ME1" s="15" t="str">
        <f t="shared" si="4"/>
        <v/>
      </c>
      <c r="MF1" s="15" t="str">
        <f t="shared" si="4"/>
        <v/>
      </c>
      <c r="MG1" s="15" t="str">
        <f t="shared" si="4"/>
        <v/>
      </c>
      <c r="MH1" s="15" t="str">
        <f t="shared" si="4"/>
        <v/>
      </c>
      <c r="MI1" s="15" t="str">
        <f t="shared" si="4"/>
        <v/>
      </c>
      <c r="MJ1" s="15" t="str">
        <f t="shared" si="4"/>
        <v/>
      </c>
      <c r="MK1" s="15" t="str">
        <f t="shared" si="4"/>
        <v/>
      </c>
      <c r="ML1" s="15" t="str">
        <f t="shared" si="4"/>
        <v/>
      </c>
      <c r="MM1" s="15" t="str">
        <f t="shared" ref="MM1:OC1" si="5">IF(TEXT(ML3,"yyyy")=TEXT(MM3,"yyyy"),"",TEXT(MM3,"yyyy"))</f>
        <v/>
      </c>
      <c r="MN1" s="15" t="str">
        <f t="shared" si="5"/>
        <v/>
      </c>
      <c r="MO1" s="15" t="str">
        <f t="shared" si="5"/>
        <v/>
      </c>
      <c r="MP1" s="15" t="str">
        <f t="shared" si="5"/>
        <v/>
      </c>
      <c r="MQ1" s="15" t="str">
        <f t="shared" si="5"/>
        <v/>
      </c>
      <c r="MR1" s="15" t="str">
        <f t="shared" si="5"/>
        <v/>
      </c>
      <c r="MS1" s="15" t="str">
        <f t="shared" si="5"/>
        <v/>
      </c>
      <c r="MT1" s="15" t="str">
        <f t="shared" si="5"/>
        <v/>
      </c>
      <c r="MU1" s="15" t="str">
        <f t="shared" si="5"/>
        <v/>
      </c>
      <c r="MV1" s="15" t="str">
        <f t="shared" si="5"/>
        <v/>
      </c>
      <c r="MW1" s="15" t="str">
        <f t="shared" si="5"/>
        <v/>
      </c>
      <c r="MX1" s="15" t="str">
        <f t="shared" si="5"/>
        <v/>
      </c>
      <c r="MY1" s="15" t="str">
        <f t="shared" si="5"/>
        <v/>
      </c>
      <c r="MZ1" s="15" t="str">
        <f t="shared" si="5"/>
        <v/>
      </c>
      <c r="NA1" s="15" t="str">
        <f t="shared" si="5"/>
        <v/>
      </c>
      <c r="NB1" s="15" t="str">
        <f t="shared" si="5"/>
        <v/>
      </c>
      <c r="NC1" s="15" t="str">
        <f t="shared" si="5"/>
        <v/>
      </c>
      <c r="ND1" s="15" t="str">
        <f t="shared" si="5"/>
        <v/>
      </c>
      <c r="NE1" s="15" t="str">
        <f t="shared" si="5"/>
        <v/>
      </c>
      <c r="NF1" s="15" t="str">
        <f t="shared" si="5"/>
        <v/>
      </c>
      <c r="NG1" s="15" t="str">
        <f t="shared" si="5"/>
        <v/>
      </c>
      <c r="NH1" s="15" t="str">
        <f t="shared" si="5"/>
        <v/>
      </c>
      <c r="NI1" s="15" t="str">
        <f t="shared" si="5"/>
        <v/>
      </c>
      <c r="NJ1" s="15" t="str">
        <f t="shared" si="5"/>
        <v/>
      </c>
      <c r="NK1" s="15" t="str">
        <f t="shared" si="5"/>
        <v/>
      </c>
      <c r="NL1" s="15" t="str">
        <f t="shared" si="5"/>
        <v/>
      </c>
      <c r="NM1" s="15" t="str">
        <f t="shared" si="5"/>
        <v/>
      </c>
      <c r="NN1" s="15" t="str">
        <f t="shared" si="5"/>
        <v/>
      </c>
      <c r="NO1" s="15" t="str">
        <f t="shared" si="5"/>
        <v/>
      </c>
      <c r="NP1" s="15" t="str">
        <f t="shared" si="5"/>
        <v/>
      </c>
      <c r="NQ1" s="15" t="str">
        <f t="shared" si="5"/>
        <v/>
      </c>
      <c r="NR1" s="15" t="str">
        <f t="shared" si="5"/>
        <v/>
      </c>
      <c r="NS1" s="15" t="str">
        <f t="shared" si="5"/>
        <v/>
      </c>
      <c r="NT1" s="15" t="str">
        <f t="shared" si="5"/>
        <v/>
      </c>
      <c r="NU1" s="15" t="str">
        <f t="shared" si="5"/>
        <v/>
      </c>
      <c r="NV1" s="15" t="str">
        <f t="shared" si="5"/>
        <v/>
      </c>
      <c r="NW1" s="15" t="str">
        <f t="shared" si="5"/>
        <v/>
      </c>
      <c r="NX1" s="15" t="str">
        <f t="shared" si="5"/>
        <v/>
      </c>
      <c r="NY1" s="15" t="str">
        <f t="shared" si="5"/>
        <v/>
      </c>
      <c r="NZ1" s="15" t="str">
        <f t="shared" si="5"/>
        <v/>
      </c>
      <c r="OA1" s="15" t="str">
        <f t="shared" si="5"/>
        <v/>
      </c>
      <c r="OB1" s="15" t="str">
        <f t="shared" si="5"/>
        <v/>
      </c>
      <c r="OC1" s="15" t="str">
        <f t="shared" si="5"/>
        <v/>
      </c>
    </row>
    <row r="2" spans="1:393" ht="15" customHeight="1" x14ac:dyDescent="0.2">
      <c r="B2" s="12"/>
      <c r="C2" s="12"/>
      <c r="D2" s="12"/>
      <c r="E2" s="12"/>
      <c r="F2" s="12"/>
      <c r="G2" s="409" t="s">
        <v>54</v>
      </c>
      <c r="H2" s="409"/>
      <c r="I2" s="409"/>
      <c r="J2" s="409"/>
      <c r="K2" s="409"/>
      <c r="L2" s="409"/>
      <c r="M2" s="409"/>
      <c r="N2" s="409"/>
      <c r="O2" s="409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367"/>
      <c r="AB2" s="12"/>
      <c r="AC2" s="153" t="str">
        <f>TEXT(AC3,"mmm")</f>
        <v>ديسمبر</v>
      </c>
      <c r="AD2" s="153" t="str">
        <f t="shared" ref="AD2:CO2" si="6">IF(TEXT(AC3,"mmm")=TEXT(AD3,"mmm"),"",TEXT(AD3,"mmm"))</f>
        <v/>
      </c>
      <c r="AE2" s="153" t="str">
        <f t="shared" si="6"/>
        <v/>
      </c>
      <c r="AF2" s="153" t="str">
        <f t="shared" si="6"/>
        <v/>
      </c>
      <c r="AG2" s="153" t="str">
        <f t="shared" si="6"/>
        <v/>
      </c>
      <c r="AH2" s="153" t="str">
        <f t="shared" si="6"/>
        <v/>
      </c>
      <c r="AI2" s="153" t="str">
        <f t="shared" si="6"/>
        <v>يناير</v>
      </c>
      <c r="AJ2" s="153" t="str">
        <f t="shared" si="6"/>
        <v/>
      </c>
      <c r="AK2" s="153" t="str">
        <f t="shared" si="6"/>
        <v/>
      </c>
      <c r="AL2" s="153" t="str">
        <f t="shared" si="6"/>
        <v/>
      </c>
      <c r="AM2" s="153" t="str">
        <f t="shared" si="6"/>
        <v/>
      </c>
      <c r="AN2" s="153" t="str">
        <f t="shared" si="6"/>
        <v/>
      </c>
      <c r="AO2" s="153" t="str">
        <f t="shared" si="6"/>
        <v/>
      </c>
      <c r="AP2" s="153" t="str">
        <f t="shared" si="6"/>
        <v/>
      </c>
      <c r="AQ2" s="153" t="str">
        <f t="shared" si="6"/>
        <v/>
      </c>
      <c r="AR2" s="153" t="str">
        <f t="shared" si="6"/>
        <v/>
      </c>
      <c r="AS2" s="153" t="str">
        <f t="shared" si="6"/>
        <v/>
      </c>
      <c r="AT2" s="153" t="str">
        <f t="shared" si="6"/>
        <v/>
      </c>
      <c r="AU2" s="153" t="str">
        <f t="shared" si="6"/>
        <v/>
      </c>
      <c r="AV2" s="153" t="str">
        <f t="shared" si="6"/>
        <v/>
      </c>
      <c r="AW2" s="153" t="str">
        <f t="shared" si="6"/>
        <v/>
      </c>
      <c r="AX2" s="153" t="str">
        <f t="shared" si="6"/>
        <v/>
      </c>
      <c r="AY2" s="153" t="str">
        <f t="shared" si="6"/>
        <v/>
      </c>
      <c r="AZ2" s="153" t="str">
        <f t="shared" si="6"/>
        <v/>
      </c>
      <c r="BA2" s="153" t="str">
        <f t="shared" si="6"/>
        <v/>
      </c>
      <c r="BB2" s="153" t="str">
        <f t="shared" si="6"/>
        <v/>
      </c>
      <c r="BC2" s="153" t="str">
        <f t="shared" si="6"/>
        <v/>
      </c>
      <c r="BD2" s="153" t="str">
        <f t="shared" si="6"/>
        <v/>
      </c>
      <c r="BE2" s="153" t="str">
        <f t="shared" si="6"/>
        <v/>
      </c>
      <c r="BF2" s="153" t="str">
        <f t="shared" si="6"/>
        <v/>
      </c>
      <c r="BG2" s="153" t="str">
        <f t="shared" si="6"/>
        <v/>
      </c>
      <c r="BH2" s="153" t="str">
        <f t="shared" si="6"/>
        <v/>
      </c>
      <c r="BI2" s="153" t="str">
        <f t="shared" si="6"/>
        <v/>
      </c>
      <c r="BJ2" s="153" t="str">
        <f t="shared" si="6"/>
        <v/>
      </c>
      <c r="BK2" s="153" t="str">
        <f t="shared" si="6"/>
        <v/>
      </c>
      <c r="BL2" s="153" t="str">
        <f t="shared" si="6"/>
        <v/>
      </c>
      <c r="BM2" s="153" t="str">
        <f t="shared" si="6"/>
        <v/>
      </c>
      <c r="BN2" s="153" t="str">
        <f t="shared" si="6"/>
        <v>فبراير</v>
      </c>
      <c r="BO2" s="153" t="str">
        <f t="shared" si="6"/>
        <v/>
      </c>
      <c r="BP2" s="153" t="str">
        <f t="shared" si="6"/>
        <v/>
      </c>
      <c r="BQ2" s="153" t="str">
        <f t="shared" si="6"/>
        <v/>
      </c>
      <c r="BR2" s="153" t="str">
        <f t="shared" si="6"/>
        <v/>
      </c>
      <c r="BS2" s="153" t="str">
        <f t="shared" si="6"/>
        <v/>
      </c>
      <c r="BT2" s="153" t="str">
        <f t="shared" si="6"/>
        <v/>
      </c>
      <c r="BU2" s="153" t="str">
        <f t="shared" si="6"/>
        <v/>
      </c>
      <c r="BV2" s="153" t="str">
        <f t="shared" si="6"/>
        <v/>
      </c>
      <c r="BW2" s="153" t="str">
        <f t="shared" si="6"/>
        <v/>
      </c>
      <c r="BX2" s="153" t="str">
        <f t="shared" si="6"/>
        <v/>
      </c>
      <c r="BY2" s="153" t="str">
        <f t="shared" si="6"/>
        <v/>
      </c>
      <c r="BZ2" s="153" t="str">
        <f t="shared" si="6"/>
        <v/>
      </c>
      <c r="CA2" s="153" t="str">
        <f t="shared" si="6"/>
        <v/>
      </c>
      <c r="CB2" s="153" t="str">
        <f t="shared" si="6"/>
        <v/>
      </c>
      <c r="CC2" s="153" t="str">
        <f t="shared" si="6"/>
        <v/>
      </c>
      <c r="CD2" s="153" t="str">
        <f t="shared" si="6"/>
        <v/>
      </c>
      <c r="CE2" s="153" t="str">
        <f t="shared" si="6"/>
        <v/>
      </c>
      <c r="CF2" s="153" t="str">
        <f t="shared" si="6"/>
        <v/>
      </c>
      <c r="CG2" s="153" t="str">
        <f t="shared" si="6"/>
        <v/>
      </c>
      <c r="CH2" s="153" t="str">
        <f t="shared" si="6"/>
        <v/>
      </c>
      <c r="CI2" s="153" t="str">
        <f t="shared" si="6"/>
        <v/>
      </c>
      <c r="CJ2" s="153" t="str">
        <f t="shared" si="6"/>
        <v/>
      </c>
      <c r="CK2" s="153" t="str">
        <f t="shared" si="6"/>
        <v/>
      </c>
      <c r="CL2" s="153" t="str">
        <f t="shared" si="6"/>
        <v/>
      </c>
      <c r="CM2" s="153" t="str">
        <f t="shared" si="6"/>
        <v/>
      </c>
      <c r="CN2" s="153" t="str">
        <f t="shared" si="6"/>
        <v/>
      </c>
      <c r="CO2" s="153" t="str">
        <f t="shared" si="6"/>
        <v/>
      </c>
      <c r="CP2" s="153" t="str">
        <f t="shared" ref="CP2:FA2" si="7">IF(TEXT(CO3,"mmm")=TEXT(CP3,"mmm"),"",TEXT(CP3,"mmm"))</f>
        <v>مارس</v>
      </c>
      <c r="CQ2" s="153" t="str">
        <f t="shared" si="7"/>
        <v/>
      </c>
      <c r="CR2" s="153" t="str">
        <f t="shared" si="7"/>
        <v/>
      </c>
      <c r="CS2" s="153" t="str">
        <f t="shared" si="7"/>
        <v/>
      </c>
      <c r="CT2" s="153" t="str">
        <f t="shared" si="7"/>
        <v/>
      </c>
      <c r="CU2" s="153" t="str">
        <f t="shared" si="7"/>
        <v/>
      </c>
      <c r="CV2" s="153" t="str">
        <f t="shared" si="7"/>
        <v/>
      </c>
      <c r="CW2" s="153" t="str">
        <f t="shared" si="7"/>
        <v/>
      </c>
      <c r="CX2" s="153" t="str">
        <f t="shared" si="7"/>
        <v/>
      </c>
      <c r="CY2" s="153" t="str">
        <f t="shared" si="7"/>
        <v/>
      </c>
      <c r="CZ2" s="153" t="str">
        <f t="shared" si="7"/>
        <v/>
      </c>
      <c r="DA2" s="153" t="str">
        <f t="shared" si="7"/>
        <v/>
      </c>
      <c r="DB2" s="153" t="str">
        <f t="shared" si="7"/>
        <v/>
      </c>
      <c r="DC2" s="153" t="str">
        <f t="shared" si="7"/>
        <v/>
      </c>
      <c r="DD2" s="153" t="str">
        <f t="shared" si="7"/>
        <v/>
      </c>
      <c r="DE2" s="153" t="str">
        <f t="shared" si="7"/>
        <v/>
      </c>
      <c r="DF2" s="153" t="str">
        <f t="shared" si="7"/>
        <v/>
      </c>
      <c r="DG2" s="153" t="str">
        <f t="shared" si="7"/>
        <v/>
      </c>
      <c r="DH2" s="153" t="str">
        <f t="shared" si="7"/>
        <v/>
      </c>
      <c r="DI2" s="153" t="str">
        <f t="shared" si="7"/>
        <v/>
      </c>
      <c r="DJ2" s="153" t="str">
        <f t="shared" si="7"/>
        <v/>
      </c>
      <c r="DK2" s="153" t="str">
        <f t="shared" si="7"/>
        <v/>
      </c>
      <c r="DL2" s="153" t="str">
        <f t="shared" si="7"/>
        <v/>
      </c>
      <c r="DM2" s="153" t="str">
        <f t="shared" si="7"/>
        <v/>
      </c>
      <c r="DN2" s="153" t="str">
        <f t="shared" si="7"/>
        <v/>
      </c>
      <c r="DO2" s="153" t="str">
        <f t="shared" si="7"/>
        <v/>
      </c>
      <c r="DP2" s="153" t="str">
        <f t="shared" si="7"/>
        <v/>
      </c>
      <c r="DQ2" s="153" t="str">
        <f t="shared" si="7"/>
        <v/>
      </c>
      <c r="DR2" s="153" t="str">
        <f t="shared" si="7"/>
        <v/>
      </c>
      <c r="DS2" s="153" t="str">
        <f t="shared" si="7"/>
        <v/>
      </c>
      <c r="DT2" s="153" t="str">
        <f t="shared" si="7"/>
        <v/>
      </c>
      <c r="DU2" s="153" t="str">
        <f t="shared" si="7"/>
        <v>أبريل</v>
      </c>
      <c r="DV2" s="153" t="str">
        <f t="shared" si="7"/>
        <v/>
      </c>
      <c r="DW2" s="153" t="str">
        <f t="shared" si="7"/>
        <v/>
      </c>
      <c r="DX2" s="153" t="str">
        <f t="shared" si="7"/>
        <v/>
      </c>
      <c r="DY2" s="153" t="str">
        <f t="shared" si="7"/>
        <v/>
      </c>
      <c r="DZ2" s="153" t="str">
        <f t="shared" si="7"/>
        <v/>
      </c>
      <c r="EA2" s="153" t="str">
        <f t="shared" si="7"/>
        <v/>
      </c>
      <c r="EB2" s="153" t="str">
        <f t="shared" si="7"/>
        <v/>
      </c>
      <c r="EC2" s="153" t="str">
        <f t="shared" si="7"/>
        <v/>
      </c>
      <c r="ED2" s="153" t="str">
        <f t="shared" si="7"/>
        <v/>
      </c>
      <c r="EE2" s="153" t="str">
        <f t="shared" si="7"/>
        <v/>
      </c>
      <c r="EF2" s="153" t="str">
        <f t="shared" si="7"/>
        <v/>
      </c>
      <c r="EG2" s="153" t="str">
        <f t="shared" si="7"/>
        <v/>
      </c>
      <c r="EH2" s="153" t="str">
        <f t="shared" si="7"/>
        <v/>
      </c>
      <c r="EI2" s="153" t="str">
        <f t="shared" si="7"/>
        <v/>
      </c>
      <c r="EJ2" s="153" t="str">
        <f t="shared" si="7"/>
        <v/>
      </c>
      <c r="EK2" s="153" t="str">
        <f t="shared" si="7"/>
        <v/>
      </c>
      <c r="EL2" s="153" t="str">
        <f t="shared" si="7"/>
        <v/>
      </c>
      <c r="EM2" s="153" t="str">
        <f t="shared" si="7"/>
        <v/>
      </c>
      <c r="EN2" s="153" t="str">
        <f t="shared" si="7"/>
        <v/>
      </c>
      <c r="EO2" s="153" t="str">
        <f t="shared" si="7"/>
        <v/>
      </c>
      <c r="EP2" s="153" t="str">
        <f t="shared" si="7"/>
        <v/>
      </c>
      <c r="EQ2" s="153" t="str">
        <f t="shared" si="7"/>
        <v/>
      </c>
      <c r="ER2" s="153" t="str">
        <f t="shared" si="7"/>
        <v/>
      </c>
      <c r="ES2" s="153" t="str">
        <f t="shared" si="7"/>
        <v/>
      </c>
      <c r="ET2" s="153" t="str">
        <f t="shared" si="7"/>
        <v/>
      </c>
      <c r="EU2" s="153" t="str">
        <f t="shared" si="7"/>
        <v/>
      </c>
      <c r="EV2" s="153" t="str">
        <f t="shared" si="7"/>
        <v/>
      </c>
      <c r="EW2" s="153" t="str">
        <f t="shared" si="7"/>
        <v/>
      </c>
      <c r="EX2" s="153" t="str">
        <f t="shared" si="7"/>
        <v/>
      </c>
      <c r="EY2" s="153" t="str">
        <f t="shared" si="7"/>
        <v>مايو</v>
      </c>
      <c r="EZ2" s="153" t="str">
        <f t="shared" si="7"/>
        <v/>
      </c>
      <c r="FA2" s="153" t="str">
        <f t="shared" si="7"/>
        <v/>
      </c>
      <c r="FB2" s="153" t="str">
        <f t="shared" ref="FB2:HM2" si="8">IF(TEXT(FA3,"mmm")=TEXT(FB3,"mmm"),"",TEXT(FB3,"mmm"))</f>
        <v/>
      </c>
      <c r="FC2" s="153" t="str">
        <f t="shared" si="8"/>
        <v/>
      </c>
      <c r="FD2" s="153" t="str">
        <f t="shared" si="8"/>
        <v/>
      </c>
      <c r="FE2" s="153" t="str">
        <f t="shared" si="8"/>
        <v/>
      </c>
      <c r="FF2" s="153" t="str">
        <f t="shared" si="8"/>
        <v/>
      </c>
      <c r="FG2" s="153" t="str">
        <f t="shared" si="8"/>
        <v/>
      </c>
      <c r="FH2" s="153" t="str">
        <f t="shared" si="8"/>
        <v/>
      </c>
      <c r="FI2" s="153" t="str">
        <f t="shared" si="8"/>
        <v/>
      </c>
      <c r="FJ2" s="153" t="str">
        <f t="shared" si="8"/>
        <v/>
      </c>
      <c r="FK2" s="153" t="str">
        <f t="shared" si="8"/>
        <v/>
      </c>
      <c r="FL2" s="153" t="str">
        <f t="shared" si="8"/>
        <v/>
      </c>
      <c r="FM2" s="153" t="str">
        <f t="shared" si="8"/>
        <v/>
      </c>
      <c r="FN2" s="153" t="str">
        <f t="shared" si="8"/>
        <v/>
      </c>
      <c r="FO2" s="153" t="str">
        <f t="shared" si="8"/>
        <v/>
      </c>
      <c r="FP2" s="153" t="str">
        <f t="shared" si="8"/>
        <v/>
      </c>
      <c r="FQ2" s="153" t="str">
        <f t="shared" si="8"/>
        <v/>
      </c>
      <c r="FR2" s="153" t="str">
        <f t="shared" si="8"/>
        <v/>
      </c>
      <c r="FS2" s="153" t="str">
        <f t="shared" si="8"/>
        <v/>
      </c>
      <c r="FT2" s="153" t="str">
        <f t="shared" si="8"/>
        <v/>
      </c>
      <c r="FU2" s="153" t="str">
        <f t="shared" si="8"/>
        <v/>
      </c>
      <c r="FV2" s="153" t="str">
        <f t="shared" si="8"/>
        <v/>
      </c>
      <c r="FW2" s="153" t="str">
        <f t="shared" si="8"/>
        <v/>
      </c>
      <c r="FX2" s="153" t="str">
        <f t="shared" si="8"/>
        <v/>
      </c>
      <c r="FY2" s="153" t="str">
        <f t="shared" si="8"/>
        <v/>
      </c>
      <c r="FZ2" s="153" t="str">
        <f t="shared" si="8"/>
        <v/>
      </c>
      <c r="GA2" s="153" t="str">
        <f t="shared" si="8"/>
        <v/>
      </c>
      <c r="GB2" s="153" t="str">
        <f t="shared" si="8"/>
        <v/>
      </c>
      <c r="GC2" s="153" t="str">
        <f t="shared" si="8"/>
        <v/>
      </c>
      <c r="GD2" s="153" t="str">
        <f t="shared" si="8"/>
        <v>يونيو</v>
      </c>
      <c r="GE2" s="153" t="str">
        <f t="shared" si="8"/>
        <v/>
      </c>
      <c r="GF2" s="153" t="str">
        <f t="shared" si="8"/>
        <v/>
      </c>
      <c r="GG2" s="153" t="str">
        <f t="shared" si="8"/>
        <v/>
      </c>
      <c r="GH2" s="153" t="str">
        <f t="shared" si="8"/>
        <v/>
      </c>
      <c r="GI2" s="153" t="str">
        <f t="shared" si="8"/>
        <v/>
      </c>
      <c r="GJ2" s="153" t="str">
        <f t="shared" si="8"/>
        <v/>
      </c>
      <c r="GK2" s="153" t="str">
        <f t="shared" si="8"/>
        <v/>
      </c>
      <c r="GL2" s="153" t="str">
        <f t="shared" si="8"/>
        <v/>
      </c>
      <c r="GM2" s="153" t="str">
        <f t="shared" si="8"/>
        <v/>
      </c>
      <c r="GN2" s="153" t="str">
        <f t="shared" si="8"/>
        <v/>
      </c>
      <c r="GO2" s="153" t="str">
        <f t="shared" si="8"/>
        <v/>
      </c>
      <c r="GP2" s="153" t="str">
        <f t="shared" si="8"/>
        <v/>
      </c>
      <c r="GQ2" s="153" t="str">
        <f t="shared" si="8"/>
        <v/>
      </c>
      <c r="GR2" s="153" t="str">
        <f t="shared" si="8"/>
        <v/>
      </c>
      <c r="GS2" s="153" t="str">
        <f t="shared" si="8"/>
        <v/>
      </c>
      <c r="GT2" s="153" t="str">
        <f t="shared" si="8"/>
        <v/>
      </c>
      <c r="GU2" s="153" t="str">
        <f t="shared" si="8"/>
        <v/>
      </c>
      <c r="GV2" s="153" t="str">
        <f t="shared" si="8"/>
        <v/>
      </c>
      <c r="GW2" s="153" t="str">
        <f t="shared" si="8"/>
        <v/>
      </c>
      <c r="GX2" s="153" t="str">
        <f t="shared" si="8"/>
        <v/>
      </c>
      <c r="GY2" s="153" t="str">
        <f t="shared" si="8"/>
        <v/>
      </c>
      <c r="GZ2" s="153" t="str">
        <f t="shared" si="8"/>
        <v/>
      </c>
      <c r="HA2" s="153" t="str">
        <f t="shared" si="8"/>
        <v/>
      </c>
      <c r="HB2" s="153" t="str">
        <f t="shared" si="8"/>
        <v/>
      </c>
      <c r="HC2" s="153" t="str">
        <f t="shared" si="8"/>
        <v/>
      </c>
      <c r="HD2" s="153" t="str">
        <f t="shared" si="8"/>
        <v/>
      </c>
      <c r="HE2" s="153" t="str">
        <f t="shared" si="8"/>
        <v/>
      </c>
      <c r="HF2" s="153" t="str">
        <f t="shared" si="8"/>
        <v/>
      </c>
      <c r="HG2" s="153" t="str">
        <f t="shared" si="8"/>
        <v/>
      </c>
      <c r="HH2" s="153" t="str">
        <f t="shared" si="8"/>
        <v>يوليو</v>
      </c>
      <c r="HI2" s="153" t="str">
        <f t="shared" si="8"/>
        <v/>
      </c>
      <c r="HJ2" s="153" t="str">
        <f t="shared" si="8"/>
        <v/>
      </c>
      <c r="HK2" s="153" t="str">
        <f t="shared" si="8"/>
        <v/>
      </c>
      <c r="HL2" s="153" t="str">
        <f t="shared" si="8"/>
        <v/>
      </c>
      <c r="HM2" s="153" t="str">
        <f t="shared" si="8"/>
        <v/>
      </c>
      <c r="HN2" s="153" t="str">
        <f t="shared" ref="HN2:JY2" si="9">IF(TEXT(HM3,"mmm")=TEXT(HN3,"mmm"),"",TEXT(HN3,"mmm"))</f>
        <v/>
      </c>
      <c r="HO2" s="153" t="str">
        <f t="shared" si="9"/>
        <v/>
      </c>
      <c r="HP2" s="153" t="str">
        <f t="shared" si="9"/>
        <v/>
      </c>
      <c r="HQ2" s="153" t="str">
        <f t="shared" si="9"/>
        <v/>
      </c>
      <c r="HR2" s="153" t="str">
        <f t="shared" si="9"/>
        <v/>
      </c>
      <c r="HS2" s="153" t="str">
        <f t="shared" si="9"/>
        <v/>
      </c>
      <c r="HT2" s="153" t="str">
        <f t="shared" si="9"/>
        <v/>
      </c>
      <c r="HU2" s="153" t="str">
        <f t="shared" si="9"/>
        <v/>
      </c>
      <c r="HV2" s="153" t="str">
        <f t="shared" si="9"/>
        <v/>
      </c>
      <c r="HW2" s="153" t="str">
        <f t="shared" si="9"/>
        <v/>
      </c>
      <c r="HX2" s="153" t="str">
        <f t="shared" si="9"/>
        <v/>
      </c>
      <c r="HY2" s="153" t="str">
        <f t="shared" si="9"/>
        <v/>
      </c>
      <c r="HZ2" s="153" t="str">
        <f t="shared" si="9"/>
        <v/>
      </c>
      <c r="IA2" s="153" t="str">
        <f t="shared" si="9"/>
        <v/>
      </c>
      <c r="IB2" s="153" t="str">
        <f t="shared" si="9"/>
        <v/>
      </c>
      <c r="IC2" s="153" t="str">
        <f t="shared" si="9"/>
        <v/>
      </c>
      <c r="ID2" s="153" t="str">
        <f t="shared" si="9"/>
        <v/>
      </c>
      <c r="IE2" s="153" t="str">
        <f t="shared" si="9"/>
        <v/>
      </c>
      <c r="IF2" s="153" t="str">
        <f t="shared" si="9"/>
        <v/>
      </c>
      <c r="IG2" s="153" t="str">
        <f t="shared" si="9"/>
        <v/>
      </c>
      <c r="IH2" s="153" t="str">
        <f t="shared" si="9"/>
        <v/>
      </c>
      <c r="II2" s="153" t="str">
        <f t="shared" si="9"/>
        <v/>
      </c>
      <c r="IJ2" s="153" t="str">
        <f t="shared" si="9"/>
        <v/>
      </c>
      <c r="IK2" s="153" t="str">
        <f t="shared" si="9"/>
        <v/>
      </c>
      <c r="IL2" s="153" t="str">
        <f t="shared" si="9"/>
        <v/>
      </c>
      <c r="IM2" s="153" t="str">
        <f t="shared" si="9"/>
        <v>أغسطس</v>
      </c>
      <c r="IN2" s="153" t="str">
        <f t="shared" si="9"/>
        <v/>
      </c>
      <c r="IO2" s="153" t="str">
        <f t="shared" si="9"/>
        <v/>
      </c>
      <c r="IP2" s="153" t="str">
        <f t="shared" si="9"/>
        <v/>
      </c>
      <c r="IQ2" s="153" t="str">
        <f t="shared" si="9"/>
        <v/>
      </c>
      <c r="IR2" s="153" t="str">
        <f t="shared" si="9"/>
        <v/>
      </c>
      <c r="IS2" s="153" t="str">
        <f t="shared" si="9"/>
        <v/>
      </c>
      <c r="IT2" s="153" t="str">
        <f t="shared" si="9"/>
        <v/>
      </c>
      <c r="IU2" s="153" t="str">
        <f t="shared" si="9"/>
        <v/>
      </c>
      <c r="IV2" s="153" t="str">
        <f t="shared" si="9"/>
        <v/>
      </c>
      <c r="IW2" s="153" t="str">
        <f t="shared" si="9"/>
        <v/>
      </c>
      <c r="IX2" s="153" t="str">
        <f t="shared" si="9"/>
        <v/>
      </c>
      <c r="IY2" s="153" t="str">
        <f t="shared" si="9"/>
        <v/>
      </c>
      <c r="IZ2" s="153" t="str">
        <f t="shared" si="9"/>
        <v/>
      </c>
      <c r="JA2" s="153" t="str">
        <f t="shared" si="9"/>
        <v/>
      </c>
      <c r="JB2" s="153" t="str">
        <f t="shared" si="9"/>
        <v/>
      </c>
      <c r="JC2" s="153" t="str">
        <f t="shared" si="9"/>
        <v/>
      </c>
      <c r="JD2" s="153" t="str">
        <f t="shared" si="9"/>
        <v/>
      </c>
      <c r="JE2" s="153" t="str">
        <f t="shared" si="9"/>
        <v/>
      </c>
      <c r="JF2" s="153" t="str">
        <f t="shared" si="9"/>
        <v/>
      </c>
      <c r="JG2" s="153" t="str">
        <f t="shared" si="9"/>
        <v/>
      </c>
      <c r="JH2" s="153" t="str">
        <f t="shared" si="9"/>
        <v/>
      </c>
      <c r="JI2" s="153" t="str">
        <f t="shared" si="9"/>
        <v/>
      </c>
      <c r="JJ2" s="153" t="str">
        <f t="shared" si="9"/>
        <v/>
      </c>
      <c r="JK2" s="153" t="str">
        <f t="shared" si="9"/>
        <v/>
      </c>
      <c r="JL2" s="153" t="str">
        <f t="shared" si="9"/>
        <v/>
      </c>
      <c r="JM2" s="153" t="str">
        <f t="shared" si="9"/>
        <v/>
      </c>
      <c r="JN2" s="153" t="str">
        <f t="shared" si="9"/>
        <v/>
      </c>
      <c r="JO2" s="153" t="str">
        <f t="shared" si="9"/>
        <v/>
      </c>
      <c r="JP2" s="153" t="str">
        <f t="shared" si="9"/>
        <v/>
      </c>
      <c r="JQ2" s="153" t="str">
        <f t="shared" si="9"/>
        <v/>
      </c>
      <c r="JR2" s="153" t="str">
        <f t="shared" si="9"/>
        <v>سبتمبر</v>
      </c>
      <c r="JS2" s="153" t="str">
        <f t="shared" si="9"/>
        <v/>
      </c>
      <c r="JT2" s="153" t="str">
        <f t="shared" si="9"/>
        <v/>
      </c>
      <c r="JU2" s="153" t="str">
        <f t="shared" si="9"/>
        <v/>
      </c>
      <c r="JV2" s="153" t="str">
        <f t="shared" si="9"/>
        <v/>
      </c>
      <c r="JW2" s="153" t="str">
        <f t="shared" si="9"/>
        <v/>
      </c>
      <c r="JX2" s="153" t="str">
        <f t="shared" si="9"/>
        <v/>
      </c>
      <c r="JY2" s="153" t="str">
        <f t="shared" si="9"/>
        <v/>
      </c>
      <c r="JZ2" s="153" t="str">
        <f t="shared" ref="JZ2:LS2" si="10">IF(TEXT(JY3,"mmm")=TEXT(JZ3,"mmm"),"",TEXT(JZ3,"mmm"))</f>
        <v/>
      </c>
      <c r="KA2" s="153" t="str">
        <f t="shared" si="10"/>
        <v/>
      </c>
      <c r="KB2" s="153" t="str">
        <f t="shared" si="10"/>
        <v/>
      </c>
      <c r="KC2" s="153" t="str">
        <f t="shared" si="10"/>
        <v/>
      </c>
      <c r="KD2" s="153" t="str">
        <f t="shared" si="10"/>
        <v/>
      </c>
      <c r="KE2" s="153" t="str">
        <f t="shared" si="10"/>
        <v/>
      </c>
      <c r="KF2" s="153" t="str">
        <f t="shared" si="10"/>
        <v/>
      </c>
      <c r="KG2" s="153" t="str">
        <f t="shared" si="10"/>
        <v/>
      </c>
      <c r="KH2" s="153" t="str">
        <f t="shared" si="10"/>
        <v/>
      </c>
      <c r="KI2" s="153" t="str">
        <f t="shared" si="10"/>
        <v/>
      </c>
      <c r="KJ2" s="153" t="str">
        <f t="shared" si="10"/>
        <v/>
      </c>
      <c r="KK2" s="153" t="str">
        <f t="shared" si="10"/>
        <v/>
      </c>
      <c r="KL2" s="153" t="str">
        <f t="shared" si="10"/>
        <v/>
      </c>
      <c r="KM2" s="153" t="str">
        <f t="shared" si="10"/>
        <v/>
      </c>
      <c r="KN2" s="153" t="str">
        <f t="shared" si="10"/>
        <v/>
      </c>
      <c r="KO2" s="153" t="str">
        <f t="shared" si="10"/>
        <v/>
      </c>
      <c r="KP2" s="153" t="str">
        <f t="shared" si="10"/>
        <v/>
      </c>
      <c r="KQ2" s="153" t="str">
        <f t="shared" si="10"/>
        <v/>
      </c>
      <c r="KR2" s="153" t="str">
        <f t="shared" si="10"/>
        <v/>
      </c>
      <c r="KS2" s="153" t="str">
        <f t="shared" si="10"/>
        <v/>
      </c>
      <c r="KT2" s="153" t="str">
        <f t="shared" si="10"/>
        <v/>
      </c>
      <c r="KU2" s="153" t="str">
        <f t="shared" si="10"/>
        <v/>
      </c>
      <c r="KV2" s="153" t="str">
        <f t="shared" si="10"/>
        <v>أكتوبر</v>
      </c>
      <c r="KW2" s="153" t="str">
        <f t="shared" si="10"/>
        <v/>
      </c>
      <c r="KX2" s="153" t="str">
        <f t="shared" si="10"/>
        <v/>
      </c>
      <c r="KY2" s="153" t="str">
        <f t="shared" si="10"/>
        <v/>
      </c>
      <c r="KZ2" s="153" t="str">
        <f t="shared" si="10"/>
        <v/>
      </c>
      <c r="LA2" s="153" t="str">
        <f t="shared" si="10"/>
        <v/>
      </c>
      <c r="LB2" s="153" t="str">
        <f t="shared" si="10"/>
        <v/>
      </c>
      <c r="LC2" s="153" t="str">
        <f t="shared" si="10"/>
        <v/>
      </c>
      <c r="LD2" s="153" t="str">
        <f t="shared" si="10"/>
        <v/>
      </c>
      <c r="LE2" s="153" t="str">
        <f t="shared" si="10"/>
        <v/>
      </c>
      <c r="LF2" s="153" t="str">
        <f t="shared" si="10"/>
        <v/>
      </c>
      <c r="LG2" s="153" t="str">
        <f t="shared" si="10"/>
        <v/>
      </c>
      <c r="LH2" s="153" t="str">
        <f t="shared" si="10"/>
        <v/>
      </c>
      <c r="LI2" s="153" t="str">
        <f t="shared" si="10"/>
        <v/>
      </c>
      <c r="LJ2" s="153" t="str">
        <f t="shared" si="10"/>
        <v/>
      </c>
      <c r="LK2" s="153" t="str">
        <f t="shared" si="10"/>
        <v/>
      </c>
      <c r="LL2" s="153" t="str">
        <f t="shared" si="10"/>
        <v/>
      </c>
      <c r="LM2" s="153" t="str">
        <f t="shared" si="10"/>
        <v/>
      </c>
      <c r="LN2" s="153" t="str">
        <f t="shared" si="10"/>
        <v/>
      </c>
      <c r="LO2" s="153" t="str">
        <f t="shared" si="10"/>
        <v/>
      </c>
      <c r="LP2" s="153" t="str">
        <f t="shared" si="10"/>
        <v/>
      </c>
      <c r="LQ2" s="153" t="str">
        <f t="shared" si="10"/>
        <v/>
      </c>
      <c r="LR2" s="153" t="str">
        <f t="shared" si="10"/>
        <v/>
      </c>
      <c r="LS2" s="153" t="str">
        <f t="shared" si="10"/>
        <v/>
      </c>
      <c r="LT2" s="153" t="str">
        <f t="shared" ref="LT2:ML2" si="11">IF(TEXT(LS3,"mmm")=TEXT(LT3,"mmm"),"",TEXT(LT3,"mmm"))</f>
        <v/>
      </c>
      <c r="LU2" s="153" t="str">
        <f t="shared" si="11"/>
        <v/>
      </c>
      <c r="LV2" s="153" t="str">
        <f t="shared" si="11"/>
        <v/>
      </c>
      <c r="LW2" s="153" t="str">
        <f t="shared" si="11"/>
        <v/>
      </c>
      <c r="LX2" s="153" t="str">
        <f t="shared" si="11"/>
        <v/>
      </c>
      <c r="LY2" s="153" t="str">
        <f t="shared" si="11"/>
        <v/>
      </c>
      <c r="LZ2" s="153" t="str">
        <f t="shared" si="11"/>
        <v/>
      </c>
      <c r="MA2" s="153" t="str">
        <f t="shared" si="11"/>
        <v>نوفمبر</v>
      </c>
      <c r="MB2" s="153" t="str">
        <f t="shared" si="11"/>
        <v/>
      </c>
      <c r="MC2" s="153" t="str">
        <f t="shared" si="11"/>
        <v/>
      </c>
      <c r="MD2" s="153" t="str">
        <f t="shared" si="11"/>
        <v/>
      </c>
      <c r="ME2" s="153" t="str">
        <f t="shared" si="11"/>
        <v/>
      </c>
      <c r="MF2" s="153" t="str">
        <f t="shared" si="11"/>
        <v/>
      </c>
      <c r="MG2" s="153" t="str">
        <f t="shared" si="11"/>
        <v/>
      </c>
      <c r="MH2" s="153" t="str">
        <f t="shared" si="11"/>
        <v/>
      </c>
      <c r="MI2" s="153" t="str">
        <f t="shared" si="11"/>
        <v/>
      </c>
      <c r="MJ2" s="153" t="str">
        <f t="shared" si="11"/>
        <v/>
      </c>
      <c r="MK2" s="153" t="str">
        <f t="shared" si="11"/>
        <v/>
      </c>
      <c r="ML2" s="153" t="str">
        <f t="shared" si="11"/>
        <v/>
      </c>
      <c r="MM2" s="153" t="str">
        <f t="shared" ref="MM2:OC2" si="12">IF(TEXT(ML3,"mmm")=TEXT(MM3,"mmm"),"",TEXT(MM3,"mmm"))</f>
        <v/>
      </c>
      <c r="MN2" s="153" t="str">
        <f t="shared" si="12"/>
        <v/>
      </c>
      <c r="MO2" s="153" t="str">
        <f t="shared" si="12"/>
        <v/>
      </c>
      <c r="MP2" s="153" t="str">
        <f t="shared" si="12"/>
        <v/>
      </c>
      <c r="MQ2" s="153" t="str">
        <f t="shared" si="12"/>
        <v/>
      </c>
      <c r="MR2" s="153" t="str">
        <f t="shared" si="12"/>
        <v/>
      </c>
      <c r="MS2" s="153" t="str">
        <f t="shared" si="12"/>
        <v/>
      </c>
      <c r="MT2" s="153" t="str">
        <f t="shared" si="12"/>
        <v/>
      </c>
      <c r="MU2" s="153" t="str">
        <f t="shared" si="12"/>
        <v/>
      </c>
      <c r="MV2" s="153" t="str">
        <f t="shared" si="12"/>
        <v/>
      </c>
      <c r="MW2" s="153" t="str">
        <f t="shared" si="12"/>
        <v/>
      </c>
      <c r="MX2" s="153" t="str">
        <f t="shared" si="12"/>
        <v/>
      </c>
      <c r="MY2" s="153" t="str">
        <f t="shared" si="12"/>
        <v/>
      </c>
      <c r="MZ2" s="372" t="str">
        <f t="shared" si="12"/>
        <v/>
      </c>
      <c r="NA2" s="372" t="str">
        <f t="shared" si="12"/>
        <v/>
      </c>
      <c r="NB2" s="372" t="str">
        <f t="shared" si="12"/>
        <v/>
      </c>
      <c r="NC2" s="372" t="str">
        <f t="shared" si="12"/>
        <v/>
      </c>
      <c r="ND2" s="372" t="str">
        <f t="shared" si="12"/>
        <v/>
      </c>
      <c r="NE2" s="372" t="str">
        <f t="shared" si="12"/>
        <v/>
      </c>
      <c r="NF2" s="372" t="str">
        <f t="shared" si="12"/>
        <v/>
      </c>
      <c r="NG2" s="372" t="str">
        <f t="shared" si="12"/>
        <v/>
      </c>
      <c r="NH2" s="372" t="str">
        <f t="shared" si="12"/>
        <v/>
      </c>
      <c r="NI2" s="372" t="str">
        <f t="shared" si="12"/>
        <v/>
      </c>
      <c r="NJ2" s="372" t="str">
        <f t="shared" si="12"/>
        <v/>
      </c>
      <c r="NK2" s="372" t="str">
        <f t="shared" si="12"/>
        <v/>
      </c>
      <c r="NL2" s="372" t="str">
        <f t="shared" si="12"/>
        <v/>
      </c>
      <c r="NM2" s="372" t="str">
        <f t="shared" si="12"/>
        <v/>
      </c>
      <c r="NN2" s="372" t="str">
        <f t="shared" si="12"/>
        <v/>
      </c>
      <c r="NO2" s="372" t="str">
        <f t="shared" si="12"/>
        <v/>
      </c>
      <c r="NP2" s="372" t="str">
        <f t="shared" si="12"/>
        <v/>
      </c>
      <c r="NQ2" s="372" t="str">
        <f t="shared" si="12"/>
        <v/>
      </c>
      <c r="NR2" s="372" t="str">
        <f t="shared" si="12"/>
        <v/>
      </c>
      <c r="NS2" s="372" t="str">
        <f t="shared" si="12"/>
        <v/>
      </c>
      <c r="NT2" s="372" t="str">
        <f t="shared" si="12"/>
        <v/>
      </c>
      <c r="NU2" s="372" t="str">
        <f t="shared" si="12"/>
        <v/>
      </c>
      <c r="NV2" s="372" t="str">
        <f t="shared" si="12"/>
        <v/>
      </c>
      <c r="NW2" s="372" t="str">
        <f t="shared" si="12"/>
        <v/>
      </c>
      <c r="NX2" s="372" t="str">
        <f t="shared" si="12"/>
        <v/>
      </c>
      <c r="NY2" s="372" t="str">
        <f t="shared" si="12"/>
        <v/>
      </c>
      <c r="NZ2" s="372" t="str">
        <f t="shared" si="12"/>
        <v/>
      </c>
      <c r="OA2" s="372" t="str">
        <f t="shared" si="12"/>
        <v/>
      </c>
      <c r="OB2" s="372" t="str">
        <f t="shared" si="12"/>
        <v/>
      </c>
      <c r="OC2" s="372" t="str">
        <f t="shared" si="12"/>
        <v/>
      </c>
    </row>
    <row r="3" spans="1:393" ht="15" customHeight="1" x14ac:dyDescent="0.2">
      <c r="B3" s="12"/>
      <c r="C3" s="12"/>
      <c r="D3" s="12"/>
      <c r="E3" s="418" t="s">
        <v>55</v>
      </c>
      <c r="F3" s="418"/>
      <c r="G3" s="409"/>
      <c r="H3" s="409"/>
      <c r="I3" s="409"/>
      <c r="J3" s="409"/>
      <c r="K3" s="409"/>
      <c r="L3" s="409"/>
      <c r="M3" s="409"/>
      <c r="N3" s="409"/>
      <c r="O3" s="409"/>
      <c r="P3" s="12"/>
      <c r="Q3" s="421" t="s">
        <v>56</v>
      </c>
      <c r="R3" s="12"/>
      <c r="S3" s="12"/>
      <c r="T3" s="12"/>
      <c r="U3" s="12"/>
      <c r="V3" s="12"/>
      <c r="W3" s="177" t="s">
        <v>57</v>
      </c>
      <c r="X3" s="180" t="s">
        <v>58</v>
      </c>
      <c r="Y3" s="12"/>
      <c r="Z3" s="12"/>
      <c r="AA3" s="64">
        <v>10</v>
      </c>
      <c r="AB3" s="12"/>
      <c r="AC3" s="18">
        <f>IF(K12=0,"",K12)</f>
        <v>45652</v>
      </c>
      <c r="AD3" s="18">
        <f t="shared" ref="AD3:CO3" si="13">IF(AC3="","",IF(AC3+1=$M$12+60,"", AC3+1))</f>
        <v>45653</v>
      </c>
      <c r="AE3" s="18">
        <f t="shared" si="13"/>
        <v>45654</v>
      </c>
      <c r="AF3" s="18">
        <f t="shared" si="13"/>
        <v>45655</v>
      </c>
      <c r="AG3" s="18">
        <f t="shared" si="13"/>
        <v>45656</v>
      </c>
      <c r="AH3" s="18">
        <f t="shared" si="13"/>
        <v>45657</v>
      </c>
      <c r="AI3" s="18">
        <f t="shared" si="13"/>
        <v>45658</v>
      </c>
      <c r="AJ3" s="18">
        <f t="shared" si="13"/>
        <v>45659</v>
      </c>
      <c r="AK3" s="18">
        <f t="shared" si="13"/>
        <v>45660</v>
      </c>
      <c r="AL3" s="18">
        <f t="shared" si="13"/>
        <v>45661</v>
      </c>
      <c r="AM3" s="18">
        <f t="shared" si="13"/>
        <v>45662</v>
      </c>
      <c r="AN3" s="18">
        <f t="shared" si="13"/>
        <v>45663</v>
      </c>
      <c r="AO3" s="18">
        <f t="shared" si="13"/>
        <v>45664</v>
      </c>
      <c r="AP3" s="18">
        <f t="shared" si="13"/>
        <v>45665</v>
      </c>
      <c r="AQ3" s="18">
        <f t="shared" si="13"/>
        <v>45666</v>
      </c>
      <c r="AR3" s="18">
        <f t="shared" si="13"/>
        <v>45667</v>
      </c>
      <c r="AS3" s="18">
        <f t="shared" si="13"/>
        <v>45668</v>
      </c>
      <c r="AT3" s="18">
        <f t="shared" si="13"/>
        <v>45669</v>
      </c>
      <c r="AU3" s="18">
        <f t="shared" si="13"/>
        <v>45670</v>
      </c>
      <c r="AV3" s="18">
        <f t="shared" si="13"/>
        <v>45671</v>
      </c>
      <c r="AW3" s="18">
        <f t="shared" si="13"/>
        <v>45672</v>
      </c>
      <c r="AX3" s="18">
        <f t="shared" si="13"/>
        <v>45673</v>
      </c>
      <c r="AY3" s="18">
        <f t="shared" si="13"/>
        <v>45674</v>
      </c>
      <c r="AZ3" s="18">
        <f t="shared" si="13"/>
        <v>45675</v>
      </c>
      <c r="BA3" s="18">
        <f t="shared" si="13"/>
        <v>45676</v>
      </c>
      <c r="BB3" s="18">
        <f t="shared" si="13"/>
        <v>45677</v>
      </c>
      <c r="BC3" s="18">
        <f t="shared" si="13"/>
        <v>45678</v>
      </c>
      <c r="BD3" s="18">
        <f t="shared" si="13"/>
        <v>45679</v>
      </c>
      <c r="BE3" s="18">
        <f t="shared" si="13"/>
        <v>45680</v>
      </c>
      <c r="BF3" s="18">
        <f t="shared" si="13"/>
        <v>45681</v>
      </c>
      <c r="BG3" s="18">
        <f t="shared" si="13"/>
        <v>45682</v>
      </c>
      <c r="BH3" s="18">
        <f t="shared" si="13"/>
        <v>45683</v>
      </c>
      <c r="BI3" s="18">
        <f t="shared" si="13"/>
        <v>45684</v>
      </c>
      <c r="BJ3" s="18">
        <f t="shared" si="13"/>
        <v>45685</v>
      </c>
      <c r="BK3" s="18">
        <f t="shared" si="13"/>
        <v>45686</v>
      </c>
      <c r="BL3" s="18">
        <f t="shared" si="13"/>
        <v>45687</v>
      </c>
      <c r="BM3" s="18">
        <f t="shared" si="13"/>
        <v>45688</v>
      </c>
      <c r="BN3" s="18">
        <f t="shared" si="13"/>
        <v>45689</v>
      </c>
      <c r="BO3" s="18">
        <f t="shared" si="13"/>
        <v>45690</v>
      </c>
      <c r="BP3" s="18">
        <f t="shared" si="13"/>
        <v>45691</v>
      </c>
      <c r="BQ3" s="18">
        <f t="shared" si="13"/>
        <v>45692</v>
      </c>
      <c r="BR3" s="18">
        <f t="shared" si="13"/>
        <v>45693</v>
      </c>
      <c r="BS3" s="18">
        <f t="shared" si="13"/>
        <v>45694</v>
      </c>
      <c r="BT3" s="18">
        <f t="shared" si="13"/>
        <v>45695</v>
      </c>
      <c r="BU3" s="18">
        <f t="shared" si="13"/>
        <v>45696</v>
      </c>
      <c r="BV3" s="18">
        <f t="shared" si="13"/>
        <v>45697</v>
      </c>
      <c r="BW3" s="18">
        <f t="shared" si="13"/>
        <v>45698</v>
      </c>
      <c r="BX3" s="18">
        <f t="shared" si="13"/>
        <v>45699</v>
      </c>
      <c r="BY3" s="18">
        <f t="shared" si="13"/>
        <v>45700</v>
      </c>
      <c r="BZ3" s="18">
        <f t="shared" si="13"/>
        <v>45701</v>
      </c>
      <c r="CA3" s="18">
        <f t="shared" si="13"/>
        <v>45702</v>
      </c>
      <c r="CB3" s="18">
        <f t="shared" si="13"/>
        <v>45703</v>
      </c>
      <c r="CC3" s="18">
        <f t="shared" si="13"/>
        <v>45704</v>
      </c>
      <c r="CD3" s="18">
        <f t="shared" si="13"/>
        <v>45705</v>
      </c>
      <c r="CE3" s="18">
        <f t="shared" si="13"/>
        <v>45706</v>
      </c>
      <c r="CF3" s="18">
        <f t="shared" si="13"/>
        <v>45707</v>
      </c>
      <c r="CG3" s="18">
        <f t="shared" si="13"/>
        <v>45708</v>
      </c>
      <c r="CH3" s="18">
        <f t="shared" si="13"/>
        <v>45709</v>
      </c>
      <c r="CI3" s="18">
        <f t="shared" si="13"/>
        <v>45710</v>
      </c>
      <c r="CJ3" s="18">
        <f t="shared" si="13"/>
        <v>45711</v>
      </c>
      <c r="CK3" s="18">
        <f t="shared" si="13"/>
        <v>45712</v>
      </c>
      <c r="CL3" s="18">
        <f t="shared" si="13"/>
        <v>45713</v>
      </c>
      <c r="CM3" s="18">
        <f t="shared" si="13"/>
        <v>45714</v>
      </c>
      <c r="CN3" s="18">
        <f t="shared" si="13"/>
        <v>45715</v>
      </c>
      <c r="CO3" s="18">
        <f t="shared" si="13"/>
        <v>45716</v>
      </c>
      <c r="CP3" s="18">
        <f t="shared" ref="CP3:FA3" si="14">IF(CO3="","",IF(CO3+1=$M$12+60,"", CO3+1))</f>
        <v>45717</v>
      </c>
      <c r="CQ3" s="18">
        <f t="shared" si="14"/>
        <v>45718</v>
      </c>
      <c r="CR3" s="18">
        <f t="shared" si="14"/>
        <v>45719</v>
      </c>
      <c r="CS3" s="18">
        <f t="shared" si="14"/>
        <v>45720</v>
      </c>
      <c r="CT3" s="18">
        <f t="shared" si="14"/>
        <v>45721</v>
      </c>
      <c r="CU3" s="18">
        <f t="shared" si="14"/>
        <v>45722</v>
      </c>
      <c r="CV3" s="18">
        <f t="shared" si="14"/>
        <v>45723</v>
      </c>
      <c r="CW3" s="18">
        <f t="shared" si="14"/>
        <v>45724</v>
      </c>
      <c r="CX3" s="18">
        <f t="shared" si="14"/>
        <v>45725</v>
      </c>
      <c r="CY3" s="18">
        <f t="shared" si="14"/>
        <v>45726</v>
      </c>
      <c r="CZ3" s="18">
        <f t="shared" si="14"/>
        <v>45727</v>
      </c>
      <c r="DA3" s="18">
        <f t="shared" si="14"/>
        <v>45728</v>
      </c>
      <c r="DB3" s="18">
        <f t="shared" si="14"/>
        <v>45729</v>
      </c>
      <c r="DC3" s="18">
        <f t="shared" si="14"/>
        <v>45730</v>
      </c>
      <c r="DD3" s="18">
        <f t="shared" si="14"/>
        <v>45731</v>
      </c>
      <c r="DE3" s="18">
        <f t="shared" si="14"/>
        <v>45732</v>
      </c>
      <c r="DF3" s="18">
        <f t="shared" si="14"/>
        <v>45733</v>
      </c>
      <c r="DG3" s="18">
        <f t="shared" si="14"/>
        <v>45734</v>
      </c>
      <c r="DH3" s="18">
        <f t="shared" si="14"/>
        <v>45735</v>
      </c>
      <c r="DI3" s="18">
        <f t="shared" si="14"/>
        <v>45736</v>
      </c>
      <c r="DJ3" s="18">
        <f t="shared" si="14"/>
        <v>45737</v>
      </c>
      <c r="DK3" s="18">
        <f t="shared" si="14"/>
        <v>45738</v>
      </c>
      <c r="DL3" s="18">
        <f t="shared" si="14"/>
        <v>45739</v>
      </c>
      <c r="DM3" s="18">
        <f t="shared" si="14"/>
        <v>45740</v>
      </c>
      <c r="DN3" s="18">
        <f t="shared" si="14"/>
        <v>45741</v>
      </c>
      <c r="DO3" s="18">
        <f t="shared" si="14"/>
        <v>45742</v>
      </c>
      <c r="DP3" s="18">
        <f t="shared" si="14"/>
        <v>45743</v>
      </c>
      <c r="DQ3" s="18">
        <f t="shared" si="14"/>
        <v>45744</v>
      </c>
      <c r="DR3" s="18">
        <f t="shared" si="14"/>
        <v>45745</v>
      </c>
      <c r="DS3" s="18">
        <f t="shared" si="14"/>
        <v>45746</v>
      </c>
      <c r="DT3" s="18">
        <f t="shared" si="14"/>
        <v>45747</v>
      </c>
      <c r="DU3" s="18">
        <f t="shared" si="14"/>
        <v>45748</v>
      </c>
      <c r="DV3" s="18">
        <f t="shared" si="14"/>
        <v>45749</v>
      </c>
      <c r="DW3" s="18">
        <f t="shared" si="14"/>
        <v>45750</v>
      </c>
      <c r="DX3" s="18">
        <f t="shared" si="14"/>
        <v>45751</v>
      </c>
      <c r="DY3" s="18">
        <f t="shared" si="14"/>
        <v>45752</v>
      </c>
      <c r="DZ3" s="18">
        <f t="shared" si="14"/>
        <v>45753</v>
      </c>
      <c r="EA3" s="18">
        <f t="shared" si="14"/>
        <v>45754</v>
      </c>
      <c r="EB3" s="18">
        <f t="shared" si="14"/>
        <v>45755</v>
      </c>
      <c r="EC3" s="18">
        <f t="shared" si="14"/>
        <v>45756</v>
      </c>
      <c r="ED3" s="18">
        <f t="shared" si="14"/>
        <v>45757</v>
      </c>
      <c r="EE3" s="18">
        <f t="shared" si="14"/>
        <v>45758</v>
      </c>
      <c r="EF3" s="18">
        <f t="shared" si="14"/>
        <v>45759</v>
      </c>
      <c r="EG3" s="18">
        <f t="shared" si="14"/>
        <v>45760</v>
      </c>
      <c r="EH3" s="18">
        <f t="shared" si="14"/>
        <v>45761</v>
      </c>
      <c r="EI3" s="18">
        <f t="shared" si="14"/>
        <v>45762</v>
      </c>
      <c r="EJ3" s="18">
        <f t="shared" si="14"/>
        <v>45763</v>
      </c>
      <c r="EK3" s="18">
        <f t="shared" si="14"/>
        <v>45764</v>
      </c>
      <c r="EL3" s="18">
        <f t="shared" si="14"/>
        <v>45765</v>
      </c>
      <c r="EM3" s="18">
        <f t="shared" si="14"/>
        <v>45766</v>
      </c>
      <c r="EN3" s="18">
        <f t="shared" si="14"/>
        <v>45767</v>
      </c>
      <c r="EO3" s="18">
        <f t="shared" si="14"/>
        <v>45768</v>
      </c>
      <c r="EP3" s="18">
        <f t="shared" si="14"/>
        <v>45769</v>
      </c>
      <c r="EQ3" s="18">
        <f t="shared" si="14"/>
        <v>45770</v>
      </c>
      <c r="ER3" s="18">
        <f t="shared" si="14"/>
        <v>45771</v>
      </c>
      <c r="ES3" s="18">
        <f t="shared" si="14"/>
        <v>45772</v>
      </c>
      <c r="ET3" s="18">
        <f t="shared" si="14"/>
        <v>45773</v>
      </c>
      <c r="EU3" s="18">
        <f t="shared" si="14"/>
        <v>45774</v>
      </c>
      <c r="EV3" s="18">
        <f t="shared" si="14"/>
        <v>45775</v>
      </c>
      <c r="EW3" s="18">
        <f t="shared" si="14"/>
        <v>45776</v>
      </c>
      <c r="EX3" s="18">
        <f t="shared" si="14"/>
        <v>45777</v>
      </c>
      <c r="EY3" s="18">
        <f t="shared" si="14"/>
        <v>45778</v>
      </c>
      <c r="EZ3" s="18">
        <f t="shared" si="14"/>
        <v>45779</v>
      </c>
      <c r="FA3" s="18">
        <f t="shared" si="14"/>
        <v>45780</v>
      </c>
      <c r="FB3" s="18">
        <f t="shared" ref="FB3:HM3" si="15">IF(FA3="","",IF(FA3+1=$M$12+60,"", FA3+1))</f>
        <v>45781</v>
      </c>
      <c r="FC3" s="18">
        <f t="shared" si="15"/>
        <v>45782</v>
      </c>
      <c r="FD3" s="18">
        <f t="shared" si="15"/>
        <v>45783</v>
      </c>
      <c r="FE3" s="18">
        <f t="shared" si="15"/>
        <v>45784</v>
      </c>
      <c r="FF3" s="18">
        <f t="shared" si="15"/>
        <v>45785</v>
      </c>
      <c r="FG3" s="18">
        <f t="shared" si="15"/>
        <v>45786</v>
      </c>
      <c r="FH3" s="18">
        <f t="shared" si="15"/>
        <v>45787</v>
      </c>
      <c r="FI3" s="18">
        <f t="shared" si="15"/>
        <v>45788</v>
      </c>
      <c r="FJ3" s="18">
        <f t="shared" si="15"/>
        <v>45789</v>
      </c>
      <c r="FK3" s="18">
        <f t="shared" si="15"/>
        <v>45790</v>
      </c>
      <c r="FL3" s="18">
        <f t="shared" si="15"/>
        <v>45791</v>
      </c>
      <c r="FM3" s="18">
        <f t="shared" si="15"/>
        <v>45792</v>
      </c>
      <c r="FN3" s="18">
        <f t="shared" si="15"/>
        <v>45793</v>
      </c>
      <c r="FO3" s="18">
        <f t="shared" si="15"/>
        <v>45794</v>
      </c>
      <c r="FP3" s="18">
        <f t="shared" si="15"/>
        <v>45795</v>
      </c>
      <c r="FQ3" s="18">
        <f t="shared" si="15"/>
        <v>45796</v>
      </c>
      <c r="FR3" s="18">
        <f t="shared" si="15"/>
        <v>45797</v>
      </c>
      <c r="FS3" s="18">
        <f t="shared" si="15"/>
        <v>45798</v>
      </c>
      <c r="FT3" s="18">
        <f t="shared" si="15"/>
        <v>45799</v>
      </c>
      <c r="FU3" s="18">
        <f t="shared" si="15"/>
        <v>45800</v>
      </c>
      <c r="FV3" s="18">
        <f t="shared" si="15"/>
        <v>45801</v>
      </c>
      <c r="FW3" s="18">
        <f t="shared" si="15"/>
        <v>45802</v>
      </c>
      <c r="FX3" s="18">
        <f t="shared" si="15"/>
        <v>45803</v>
      </c>
      <c r="FY3" s="18">
        <f t="shared" si="15"/>
        <v>45804</v>
      </c>
      <c r="FZ3" s="18">
        <f t="shared" si="15"/>
        <v>45805</v>
      </c>
      <c r="GA3" s="18">
        <f t="shared" si="15"/>
        <v>45806</v>
      </c>
      <c r="GB3" s="18">
        <f t="shared" si="15"/>
        <v>45807</v>
      </c>
      <c r="GC3" s="18">
        <f t="shared" si="15"/>
        <v>45808</v>
      </c>
      <c r="GD3" s="18">
        <f t="shared" si="15"/>
        <v>45809</v>
      </c>
      <c r="GE3" s="18">
        <f t="shared" si="15"/>
        <v>45810</v>
      </c>
      <c r="GF3" s="18">
        <f t="shared" si="15"/>
        <v>45811</v>
      </c>
      <c r="GG3" s="18">
        <f t="shared" si="15"/>
        <v>45812</v>
      </c>
      <c r="GH3" s="18">
        <f t="shared" si="15"/>
        <v>45813</v>
      </c>
      <c r="GI3" s="18">
        <f t="shared" si="15"/>
        <v>45814</v>
      </c>
      <c r="GJ3" s="18">
        <f t="shared" si="15"/>
        <v>45815</v>
      </c>
      <c r="GK3" s="18">
        <f t="shared" si="15"/>
        <v>45816</v>
      </c>
      <c r="GL3" s="18">
        <f t="shared" si="15"/>
        <v>45817</v>
      </c>
      <c r="GM3" s="18">
        <f t="shared" si="15"/>
        <v>45818</v>
      </c>
      <c r="GN3" s="18">
        <f t="shared" si="15"/>
        <v>45819</v>
      </c>
      <c r="GO3" s="18">
        <f t="shared" si="15"/>
        <v>45820</v>
      </c>
      <c r="GP3" s="18">
        <f t="shared" si="15"/>
        <v>45821</v>
      </c>
      <c r="GQ3" s="18">
        <f t="shared" si="15"/>
        <v>45822</v>
      </c>
      <c r="GR3" s="18">
        <f t="shared" si="15"/>
        <v>45823</v>
      </c>
      <c r="GS3" s="18">
        <f t="shared" si="15"/>
        <v>45824</v>
      </c>
      <c r="GT3" s="18">
        <f t="shared" si="15"/>
        <v>45825</v>
      </c>
      <c r="GU3" s="18">
        <f t="shared" si="15"/>
        <v>45826</v>
      </c>
      <c r="GV3" s="18">
        <f t="shared" si="15"/>
        <v>45827</v>
      </c>
      <c r="GW3" s="18">
        <f t="shared" si="15"/>
        <v>45828</v>
      </c>
      <c r="GX3" s="18">
        <f t="shared" si="15"/>
        <v>45829</v>
      </c>
      <c r="GY3" s="18">
        <f t="shared" si="15"/>
        <v>45830</v>
      </c>
      <c r="GZ3" s="18">
        <f t="shared" si="15"/>
        <v>45831</v>
      </c>
      <c r="HA3" s="18">
        <f t="shared" si="15"/>
        <v>45832</v>
      </c>
      <c r="HB3" s="18">
        <f t="shared" si="15"/>
        <v>45833</v>
      </c>
      <c r="HC3" s="18">
        <f t="shared" si="15"/>
        <v>45834</v>
      </c>
      <c r="HD3" s="18">
        <f t="shared" si="15"/>
        <v>45835</v>
      </c>
      <c r="HE3" s="18">
        <f t="shared" si="15"/>
        <v>45836</v>
      </c>
      <c r="HF3" s="18">
        <f t="shared" si="15"/>
        <v>45837</v>
      </c>
      <c r="HG3" s="18">
        <f t="shared" si="15"/>
        <v>45838</v>
      </c>
      <c r="HH3" s="18">
        <f t="shared" si="15"/>
        <v>45839</v>
      </c>
      <c r="HI3" s="18">
        <f t="shared" si="15"/>
        <v>45840</v>
      </c>
      <c r="HJ3" s="18">
        <f t="shared" si="15"/>
        <v>45841</v>
      </c>
      <c r="HK3" s="18">
        <f t="shared" si="15"/>
        <v>45842</v>
      </c>
      <c r="HL3" s="18">
        <f t="shared" si="15"/>
        <v>45843</v>
      </c>
      <c r="HM3" s="18">
        <f t="shared" si="15"/>
        <v>45844</v>
      </c>
      <c r="HN3" s="18">
        <f t="shared" ref="HN3:JY3" si="16">IF(HM3="","",IF(HM3+1=$M$12+60,"", HM3+1))</f>
        <v>45845</v>
      </c>
      <c r="HO3" s="18">
        <f t="shared" si="16"/>
        <v>45846</v>
      </c>
      <c r="HP3" s="18">
        <f t="shared" si="16"/>
        <v>45847</v>
      </c>
      <c r="HQ3" s="18">
        <f t="shared" si="16"/>
        <v>45848</v>
      </c>
      <c r="HR3" s="18">
        <f t="shared" si="16"/>
        <v>45849</v>
      </c>
      <c r="HS3" s="18">
        <f t="shared" si="16"/>
        <v>45850</v>
      </c>
      <c r="HT3" s="18">
        <f t="shared" si="16"/>
        <v>45851</v>
      </c>
      <c r="HU3" s="18">
        <f t="shared" si="16"/>
        <v>45852</v>
      </c>
      <c r="HV3" s="18">
        <f t="shared" si="16"/>
        <v>45853</v>
      </c>
      <c r="HW3" s="18">
        <f t="shared" si="16"/>
        <v>45854</v>
      </c>
      <c r="HX3" s="18">
        <f t="shared" si="16"/>
        <v>45855</v>
      </c>
      <c r="HY3" s="18">
        <f t="shared" si="16"/>
        <v>45856</v>
      </c>
      <c r="HZ3" s="18">
        <f t="shared" si="16"/>
        <v>45857</v>
      </c>
      <c r="IA3" s="18">
        <f t="shared" si="16"/>
        <v>45858</v>
      </c>
      <c r="IB3" s="18">
        <f t="shared" si="16"/>
        <v>45859</v>
      </c>
      <c r="IC3" s="18">
        <f t="shared" si="16"/>
        <v>45860</v>
      </c>
      <c r="ID3" s="18">
        <f t="shared" si="16"/>
        <v>45861</v>
      </c>
      <c r="IE3" s="18">
        <f t="shared" si="16"/>
        <v>45862</v>
      </c>
      <c r="IF3" s="18">
        <f t="shared" si="16"/>
        <v>45863</v>
      </c>
      <c r="IG3" s="18">
        <f t="shared" si="16"/>
        <v>45864</v>
      </c>
      <c r="IH3" s="18">
        <f t="shared" si="16"/>
        <v>45865</v>
      </c>
      <c r="II3" s="18">
        <f t="shared" si="16"/>
        <v>45866</v>
      </c>
      <c r="IJ3" s="18">
        <f t="shared" si="16"/>
        <v>45867</v>
      </c>
      <c r="IK3" s="18">
        <f t="shared" si="16"/>
        <v>45868</v>
      </c>
      <c r="IL3" s="18">
        <f t="shared" si="16"/>
        <v>45869</v>
      </c>
      <c r="IM3" s="18">
        <f t="shared" si="16"/>
        <v>45870</v>
      </c>
      <c r="IN3" s="18">
        <f t="shared" si="16"/>
        <v>45871</v>
      </c>
      <c r="IO3" s="18">
        <f t="shared" si="16"/>
        <v>45872</v>
      </c>
      <c r="IP3" s="18">
        <f t="shared" si="16"/>
        <v>45873</v>
      </c>
      <c r="IQ3" s="18">
        <f t="shared" si="16"/>
        <v>45874</v>
      </c>
      <c r="IR3" s="18">
        <f t="shared" si="16"/>
        <v>45875</v>
      </c>
      <c r="IS3" s="18">
        <f t="shared" si="16"/>
        <v>45876</v>
      </c>
      <c r="IT3" s="18">
        <f t="shared" si="16"/>
        <v>45877</v>
      </c>
      <c r="IU3" s="18">
        <f t="shared" si="16"/>
        <v>45878</v>
      </c>
      <c r="IV3" s="18">
        <f t="shared" si="16"/>
        <v>45879</v>
      </c>
      <c r="IW3" s="18">
        <f t="shared" si="16"/>
        <v>45880</v>
      </c>
      <c r="IX3" s="18">
        <f t="shared" si="16"/>
        <v>45881</v>
      </c>
      <c r="IY3" s="18">
        <f t="shared" si="16"/>
        <v>45882</v>
      </c>
      <c r="IZ3" s="18">
        <f t="shared" si="16"/>
        <v>45883</v>
      </c>
      <c r="JA3" s="18">
        <f t="shared" si="16"/>
        <v>45884</v>
      </c>
      <c r="JB3" s="18">
        <f t="shared" si="16"/>
        <v>45885</v>
      </c>
      <c r="JC3" s="18">
        <f t="shared" si="16"/>
        <v>45886</v>
      </c>
      <c r="JD3" s="18">
        <f t="shared" si="16"/>
        <v>45887</v>
      </c>
      <c r="JE3" s="18">
        <f t="shared" si="16"/>
        <v>45888</v>
      </c>
      <c r="JF3" s="18">
        <f t="shared" si="16"/>
        <v>45889</v>
      </c>
      <c r="JG3" s="18">
        <f t="shared" si="16"/>
        <v>45890</v>
      </c>
      <c r="JH3" s="18">
        <f t="shared" si="16"/>
        <v>45891</v>
      </c>
      <c r="JI3" s="18">
        <f t="shared" si="16"/>
        <v>45892</v>
      </c>
      <c r="JJ3" s="18">
        <f t="shared" si="16"/>
        <v>45893</v>
      </c>
      <c r="JK3" s="18">
        <f t="shared" si="16"/>
        <v>45894</v>
      </c>
      <c r="JL3" s="18">
        <f t="shared" si="16"/>
        <v>45895</v>
      </c>
      <c r="JM3" s="18">
        <f t="shared" si="16"/>
        <v>45896</v>
      </c>
      <c r="JN3" s="18">
        <f t="shared" si="16"/>
        <v>45897</v>
      </c>
      <c r="JO3" s="18">
        <f t="shared" si="16"/>
        <v>45898</v>
      </c>
      <c r="JP3" s="18">
        <f t="shared" si="16"/>
        <v>45899</v>
      </c>
      <c r="JQ3" s="18">
        <f t="shared" si="16"/>
        <v>45900</v>
      </c>
      <c r="JR3" s="18">
        <f t="shared" si="16"/>
        <v>45901</v>
      </c>
      <c r="JS3" s="18">
        <f t="shared" si="16"/>
        <v>45902</v>
      </c>
      <c r="JT3" s="18">
        <f t="shared" si="16"/>
        <v>45903</v>
      </c>
      <c r="JU3" s="18">
        <f t="shared" si="16"/>
        <v>45904</v>
      </c>
      <c r="JV3" s="18">
        <f t="shared" si="16"/>
        <v>45905</v>
      </c>
      <c r="JW3" s="18">
        <f t="shared" si="16"/>
        <v>45906</v>
      </c>
      <c r="JX3" s="18">
        <f t="shared" si="16"/>
        <v>45907</v>
      </c>
      <c r="JY3" s="18">
        <f t="shared" si="16"/>
        <v>45908</v>
      </c>
      <c r="JZ3" s="18">
        <f t="shared" ref="JZ3:MK3" si="17">IF(JY3="","",IF(JY3+1=$M$12+60,"", JY3+1))</f>
        <v>45909</v>
      </c>
      <c r="KA3" s="18">
        <f t="shared" si="17"/>
        <v>45910</v>
      </c>
      <c r="KB3" s="18">
        <f t="shared" si="17"/>
        <v>45911</v>
      </c>
      <c r="KC3" s="18">
        <f t="shared" si="17"/>
        <v>45912</v>
      </c>
      <c r="KD3" s="18">
        <f t="shared" si="17"/>
        <v>45913</v>
      </c>
      <c r="KE3" s="18">
        <f t="shared" si="17"/>
        <v>45914</v>
      </c>
      <c r="KF3" s="18">
        <f t="shared" si="17"/>
        <v>45915</v>
      </c>
      <c r="KG3" s="18">
        <f t="shared" si="17"/>
        <v>45916</v>
      </c>
      <c r="KH3" s="18">
        <f t="shared" si="17"/>
        <v>45917</v>
      </c>
      <c r="KI3" s="18">
        <f t="shared" si="17"/>
        <v>45918</v>
      </c>
      <c r="KJ3" s="18">
        <f t="shared" si="17"/>
        <v>45919</v>
      </c>
      <c r="KK3" s="18">
        <f t="shared" si="17"/>
        <v>45920</v>
      </c>
      <c r="KL3" s="18">
        <f t="shared" si="17"/>
        <v>45921</v>
      </c>
      <c r="KM3" s="18">
        <f t="shared" si="17"/>
        <v>45922</v>
      </c>
      <c r="KN3" s="18">
        <f t="shared" si="17"/>
        <v>45923</v>
      </c>
      <c r="KO3" s="18">
        <f t="shared" si="17"/>
        <v>45924</v>
      </c>
      <c r="KP3" s="18">
        <f t="shared" si="17"/>
        <v>45925</v>
      </c>
      <c r="KQ3" s="18">
        <f t="shared" si="17"/>
        <v>45926</v>
      </c>
      <c r="KR3" s="18">
        <f t="shared" si="17"/>
        <v>45927</v>
      </c>
      <c r="KS3" s="18">
        <f t="shared" si="17"/>
        <v>45928</v>
      </c>
      <c r="KT3" s="18">
        <f t="shared" si="17"/>
        <v>45929</v>
      </c>
      <c r="KU3" s="18">
        <f t="shared" si="17"/>
        <v>45930</v>
      </c>
      <c r="KV3" s="18">
        <f t="shared" si="17"/>
        <v>45931</v>
      </c>
      <c r="KW3" s="18">
        <f t="shared" si="17"/>
        <v>45932</v>
      </c>
      <c r="KX3" s="18">
        <f t="shared" si="17"/>
        <v>45933</v>
      </c>
      <c r="KY3" s="18">
        <f t="shared" si="17"/>
        <v>45934</v>
      </c>
      <c r="KZ3" s="18">
        <f t="shared" si="17"/>
        <v>45935</v>
      </c>
      <c r="LA3" s="18">
        <f t="shared" si="17"/>
        <v>45936</v>
      </c>
      <c r="LB3" s="18">
        <f t="shared" si="17"/>
        <v>45937</v>
      </c>
      <c r="LC3" s="18">
        <f t="shared" si="17"/>
        <v>45938</v>
      </c>
      <c r="LD3" s="18">
        <f t="shared" si="17"/>
        <v>45939</v>
      </c>
      <c r="LE3" s="18">
        <f t="shared" si="17"/>
        <v>45940</v>
      </c>
      <c r="LF3" s="18">
        <f t="shared" si="17"/>
        <v>45941</v>
      </c>
      <c r="LG3" s="18">
        <f t="shared" si="17"/>
        <v>45942</v>
      </c>
      <c r="LH3" s="18">
        <f t="shared" si="17"/>
        <v>45943</v>
      </c>
      <c r="LI3" s="18">
        <f t="shared" si="17"/>
        <v>45944</v>
      </c>
      <c r="LJ3" s="18">
        <f t="shared" si="17"/>
        <v>45945</v>
      </c>
      <c r="LK3" s="18">
        <f t="shared" si="17"/>
        <v>45946</v>
      </c>
      <c r="LL3" s="18">
        <f t="shared" si="17"/>
        <v>45947</v>
      </c>
      <c r="LM3" s="18">
        <f t="shared" si="17"/>
        <v>45948</v>
      </c>
      <c r="LN3" s="18">
        <f t="shared" si="17"/>
        <v>45949</v>
      </c>
      <c r="LO3" s="18">
        <f t="shared" si="17"/>
        <v>45950</v>
      </c>
      <c r="LP3" s="18">
        <f t="shared" si="17"/>
        <v>45951</v>
      </c>
      <c r="LQ3" s="18">
        <f t="shared" si="17"/>
        <v>45952</v>
      </c>
      <c r="LR3" s="18">
        <f t="shared" si="17"/>
        <v>45953</v>
      </c>
      <c r="LS3" s="18">
        <f t="shared" si="17"/>
        <v>45954</v>
      </c>
      <c r="LT3" s="18">
        <f t="shared" si="17"/>
        <v>45955</v>
      </c>
      <c r="LU3" s="18">
        <f t="shared" si="17"/>
        <v>45956</v>
      </c>
      <c r="LV3" s="18">
        <f t="shared" si="17"/>
        <v>45957</v>
      </c>
      <c r="LW3" s="18">
        <f t="shared" si="17"/>
        <v>45958</v>
      </c>
      <c r="LX3" s="18">
        <f t="shared" si="17"/>
        <v>45959</v>
      </c>
      <c r="LY3" s="18">
        <f t="shared" si="17"/>
        <v>45960</v>
      </c>
      <c r="LZ3" s="18">
        <f t="shared" si="17"/>
        <v>45961</v>
      </c>
      <c r="MA3" s="18">
        <f t="shared" si="17"/>
        <v>45962</v>
      </c>
      <c r="MB3" s="18">
        <f t="shared" si="17"/>
        <v>45963</v>
      </c>
      <c r="MC3" s="18">
        <f t="shared" si="17"/>
        <v>45964</v>
      </c>
      <c r="MD3" s="18">
        <f t="shared" si="17"/>
        <v>45965</v>
      </c>
      <c r="ME3" s="18">
        <f t="shared" si="17"/>
        <v>45966</v>
      </c>
      <c r="MF3" s="18">
        <f t="shared" si="17"/>
        <v>45967</v>
      </c>
      <c r="MG3" s="18">
        <f t="shared" si="17"/>
        <v>45968</v>
      </c>
      <c r="MH3" s="18">
        <f t="shared" si="17"/>
        <v>45969</v>
      </c>
      <c r="MI3" s="18">
        <f t="shared" si="17"/>
        <v>45970</v>
      </c>
      <c r="MJ3" s="18">
        <f t="shared" si="17"/>
        <v>45971</v>
      </c>
      <c r="MK3" s="18">
        <f t="shared" si="17"/>
        <v>45972</v>
      </c>
      <c r="ML3" s="18">
        <f t="shared" ref="ML3:OC3" si="18">IF(MK3="","",IF(MK3+1=$M$12+60,"", MK3+1))</f>
        <v>45973</v>
      </c>
      <c r="MM3" s="18">
        <f t="shared" si="18"/>
        <v>45974</v>
      </c>
      <c r="MN3" s="18">
        <f t="shared" si="18"/>
        <v>45975</v>
      </c>
      <c r="MO3" s="18">
        <f t="shared" si="18"/>
        <v>45976</v>
      </c>
      <c r="MP3" s="18">
        <f t="shared" si="18"/>
        <v>45977</v>
      </c>
      <c r="MQ3" s="18">
        <f t="shared" si="18"/>
        <v>45978</v>
      </c>
      <c r="MR3" s="18">
        <f t="shared" si="18"/>
        <v>45979</v>
      </c>
      <c r="MS3" s="18">
        <f t="shared" si="18"/>
        <v>45980</v>
      </c>
      <c r="MT3" s="18">
        <f t="shared" si="18"/>
        <v>45981</v>
      </c>
      <c r="MU3" s="18">
        <f t="shared" si="18"/>
        <v>45982</v>
      </c>
      <c r="MV3" s="18">
        <f t="shared" si="18"/>
        <v>45983</v>
      </c>
      <c r="MW3" s="18" t="str">
        <f t="shared" si="18"/>
        <v/>
      </c>
      <c r="MX3" s="18" t="str">
        <f t="shared" si="18"/>
        <v/>
      </c>
      <c r="MY3" s="18" t="str">
        <f t="shared" si="18"/>
        <v/>
      </c>
      <c r="MZ3" s="18" t="str">
        <f t="shared" si="18"/>
        <v/>
      </c>
      <c r="NA3" s="18" t="str">
        <f t="shared" si="18"/>
        <v/>
      </c>
      <c r="NB3" s="18" t="str">
        <f t="shared" si="18"/>
        <v/>
      </c>
      <c r="NC3" s="18" t="str">
        <f t="shared" si="18"/>
        <v/>
      </c>
      <c r="ND3" s="18" t="str">
        <f t="shared" si="18"/>
        <v/>
      </c>
      <c r="NE3" s="18" t="str">
        <f t="shared" si="18"/>
        <v/>
      </c>
      <c r="NF3" s="18" t="str">
        <f t="shared" si="18"/>
        <v/>
      </c>
      <c r="NG3" s="18" t="str">
        <f t="shared" si="18"/>
        <v/>
      </c>
      <c r="NH3" s="18" t="str">
        <f t="shared" si="18"/>
        <v/>
      </c>
      <c r="NI3" s="18" t="str">
        <f t="shared" si="18"/>
        <v/>
      </c>
      <c r="NJ3" s="18" t="str">
        <f t="shared" si="18"/>
        <v/>
      </c>
      <c r="NK3" s="18" t="str">
        <f t="shared" si="18"/>
        <v/>
      </c>
      <c r="NL3" s="18" t="str">
        <f t="shared" si="18"/>
        <v/>
      </c>
      <c r="NM3" s="18" t="str">
        <f t="shared" si="18"/>
        <v/>
      </c>
      <c r="NN3" s="18" t="str">
        <f t="shared" si="18"/>
        <v/>
      </c>
      <c r="NO3" s="18" t="str">
        <f t="shared" si="18"/>
        <v/>
      </c>
      <c r="NP3" s="18" t="str">
        <f t="shared" si="18"/>
        <v/>
      </c>
      <c r="NQ3" s="18" t="str">
        <f t="shared" si="18"/>
        <v/>
      </c>
      <c r="NR3" s="18" t="str">
        <f t="shared" si="18"/>
        <v/>
      </c>
      <c r="NS3" s="18" t="str">
        <f t="shared" si="18"/>
        <v/>
      </c>
      <c r="NT3" s="18" t="str">
        <f t="shared" si="18"/>
        <v/>
      </c>
      <c r="NU3" s="18" t="str">
        <f t="shared" si="18"/>
        <v/>
      </c>
      <c r="NV3" s="18" t="str">
        <f t="shared" si="18"/>
        <v/>
      </c>
      <c r="NW3" s="18" t="str">
        <f t="shared" si="18"/>
        <v/>
      </c>
      <c r="NX3" s="18" t="str">
        <f t="shared" si="18"/>
        <v/>
      </c>
      <c r="NY3" s="18" t="str">
        <f t="shared" si="18"/>
        <v/>
      </c>
      <c r="NZ3" s="18" t="str">
        <f t="shared" si="18"/>
        <v/>
      </c>
      <c r="OA3" s="18" t="str">
        <f t="shared" si="18"/>
        <v/>
      </c>
      <c r="OB3" s="18" t="str">
        <f t="shared" si="18"/>
        <v/>
      </c>
      <c r="OC3" s="18" t="str">
        <f t="shared" si="18"/>
        <v/>
      </c>
    </row>
    <row r="4" spans="1:393" ht="13.5" customHeight="1" x14ac:dyDescent="0.2">
      <c r="B4" s="12"/>
      <c r="C4" s="12"/>
      <c r="D4" s="12"/>
      <c r="E4" s="418"/>
      <c r="F4" s="418"/>
      <c r="G4" s="409"/>
      <c r="H4" s="409"/>
      <c r="I4" s="409"/>
      <c r="J4" s="409"/>
      <c r="K4" s="409"/>
      <c r="L4" s="409"/>
      <c r="M4" s="409"/>
      <c r="N4" s="409"/>
      <c r="O4" s="409"/>
      <c r="P4" s="12"/>
      <c r="Q4" s="421"/>
      <c r="R4" s="12"/>
      <c r="S4" s="12"/>
      <c r="T4" s="12"/>
      <c r="U4" s="12"/>
      <c r="V4" s="12"/>
      <c r="W4" s="178" t="s">
        <v>59</v>
      </c>
      <c r="X4" s="180" t="s">
        <v>60</v>
      </c>
      <c r="Y4" s="12"/>
      <c r="Z4" s="12"/>
      <c r="AA4" s="64">
        <v>-10</v>
      </c>
      <c r="AB4" s="12"/>
      <c r="AC4" s="408" t="str">
        <f>TEXT(AC3,"ddd")</f>
        <v>الخميس</v>
      </c>
      <c r="AD4" s="408" t="str">
        <f t="shared" ref="AD4:CO4" si="19">TEXT(AD3,"ddd")</f>
        <v>الجمعة</v>
      </c>
      <c r="AE4" s="408" t="str">
        <f t="shared" si="19"/>
        <v>السبت</v>
      </c>
      <c r="AF4" s="408" t="str">
        <f t="shared" si="19"/>
        <v>الأحد</v>
      </c>
      <c r="AG4" s="408" t="str">
        <f t="shared" si="19"/>
        <v>الإثنين</v>
      </c>
      <c r="AH4" s="408" t="str">
        <f t="shared" si="19"/>
        <v>الثلاثاء</v>
      </c>
      <c r="AI4" s="408" t="str">
        <f t="shared" si="19"/>
        <v>الأربعاء</v>
      </c>
      <c r="AJ4" s="408" t="str">
        <f t="shared" si="19"/>
        <v>الخميس</v>
      </c>
      <c r="AK4" s="408" t="str">
        <f t="shared" si="19"/>
        <v>الجمعة</v>
      </c>
      <c r="AL4" s="408" t="str">
        <f t="shared" si="19"/>
        <v>السبت</v>
      </c>
      <c r="AM4" s="408" t="str">
        <f t="shared" si="19"/>
        <v>الأحد</v>
      </c>
      <c r="AN4" s="408" t="str">
        <f t="shared" si="19"/>
        <v>الإثنين</v>
      </c>
      <c r="AO4" s="408" t="str">
        <f t="shared" si="19"/>
        <v>الثلاثاء</v>
      </c>
      <c r="AP4" s="408" t="str">
        <f t="shared" si="19"/>
        <v>الأربعاء</v>
      </c>
      <c r="AQ4" s="408" t="str">
        <f t="shared" si="19"/>
        <v>الخميس</v>
      </c>
      <c r="AR4" s="408" t="str">
        <f t="shared" si="19"/>
        <v>الجمعة</v>
      </c>
      <c r="AS4" s="408" t="str">
        <f t="shared" si="19"/>
        <v>السبت</v>
      </c>
      <c r="AT4" s="408" t="str">
        <f t="shared" si="19"/>
        <v>الأحد</v>
      </c>
      <c r="AU4" s="408" t="str">
        <f t="shared" si="19"/>
        <v>الإثنين</v>
      </c>
      <c r="AV4" s="408" t="str">
        <f t="shared" si="19"/>
        <v>الثلاثاء</v>
      </c>
      <c r="AW4" s="408" t="str">
        <f t="shared" si="19"/>
        <v>الأربعاء</v>
      </c>
      <c r="AX4" s="408" t="str">
        <f t="shared" si="19"/>
        <v>الخميس</v>
      </c>
      <c r="AY4" s="408" t="str">
        <f t="shared" si="19"/>
        <v>الجمعة</v>
      </c>
      <c r="AZ4" s="408" t="str">
        <f t="shared" si="19"/>
        <v>السبت</v>
      </c>
      <c r="BA4" s="408" t="str">
        <f t="shared" si="19"/>
        <v>الأحد</v>
      </c>
      <c r="BB4" s="408" t="str">
        <f t="shared" si="19"/>
        <v>الإثنين</v>
      </c>
      <c r="BC4" s="408" t="str">
        <f t="shared" si="19"/>
        <v>الثلاثاء</v>
      </c>
      <c r="BD4" s="408" t="str">
        <f t="shared" si="19"/>
        <v>الأربعاء</v>
      </c>
      <c r="BE4" s="408" t="str">
        <f t="shared" si="19"/>
        <v>الخميس</v>
      </c>
      <c r="BF4" s="408" t="str">
        <f t="shared" si="19"/>
        <v>الجمعة</v>
      </c>
      <c r="BG4" s="408" t="str">
        <f t="shared" si="19"/>
        <v>السبت</v>
      </c>
      <c r="BH4" s="408" t="str">
        <f t="shared" si="19"/>
        <v>الأحد</v>
      </c>
      <c r="BI4" s="408" t="str">
        <f t="shared" si="19"/>
        <v>الإثنين</v>
      </c>
      <c r="BJ4" s="408" t="str">
        <f t="shared" si="19"/>
        <v>الثلاثاء</v>
      </c>
      <c r="BK4" s="408" t="str">
        <f t="shared" si="19"/>
        <v>الأربعاء</v>
      </c>
      <c r="BL4" s="408" t="str">
        <f t="shared" si="19"/>
        <v>الخميس</v>
      </c>
      <c r="BM4" s="408" t="str">
        <f t="shared" si="19"/>
        <v>الجمعة</v>
      </c>
      <c r="BN4" s="408" t="str">
        <f t="shared" si="19"/>
        <v>السبت</v>
      </c>
      <c r="BO4" s="408" t="str">
        <f t="shared" si="19"/>
        <v>الأحد</v>
      </c>
      <c r="BP4" s="408" t="str">
        <f t="shared" si="19"/>
        <v>الإثنين</v>
      </c>
      <c r="BQ4" s="408" t="str">
        <f t="shared" si="19"/>
        <v>الثلاثاء</v>
      </c>
      <c r="BR4" s="408" t="str">
        <f t="shared" si="19"/>
        <v>الأربعاء</v>
      </c>
      <c r="BS4" s="408" t="str">
        <f t="shared" si="19"/>
        <v>الخميس</v>
      </c>
      <c r="BT4" s="408" t="str">
        <f t="shared" si="19"/>
        <v>الجمعة</v>
      </c>
      <c r="BU4" s="408" t="str">
        <f t="shared" si="19"/>
        <v>السبت</v>
      </c>
      <c r="BV4" s="408" t="str">
        <f t="shared" si="19"/>
        <v>الأحد</v>
      </c>
      <c r="BW4" s="408" t="str">
        <f t="shared" si="19"/>
        <v>الإثنين</v>
      </c>
      <c r="BX4" s="408" t="str">
        <f t="shared" si="19"/>
        <v>الثلاثاء</v>
      </c>
      <c r="BY4" s="408" t="str">
        <f t="shared" si="19"/>
        <v>الأربعاء</v>
      </c>
      <c r="BZ4" s="408" t="str">
        <f t="shared" si="19"/>
        <v>الخميس</v>
      </c>
      <c r="CA4" s="408" t="str">
        <f t="shared" si="19"/>
        <v>الجمعة</v>
      </c>
      <c r="CB4" s="408" t="str">
        <f t="shared" si="19"/>
        <v>السبت</v>
      </c>
      <c r="CC4" s="408" t="str">
        <f t="shared" si="19"/>
        <v>الأحد</v>
      </c>
      <c r="CD4" s="408" t="str">
        <f t="shared" si="19"/>
        <v>الإثنين</v>
      </c>
      <c r="CE4" s="408" t="str">
        <f t="shared" si="19"/>
        <v>الثلاثاء</v>
      </c>
      <c r="CF4" s="408" t="str">
        <f t="shared" si="19"/>
        <v>الأربعاء</v>
      </c>
      <c r="CG4" s="408" t="str">
        <f t="shared" si="19"/>
        <v>الخميس</v>
      </c>
      <c r="CH4" s="408" t="str">
        <f t="shared" si="19"/>
        <v>الجمعة</v>
      </c>
      <c r="CI4" s="408" t="str">
        <f t="shared" si="19"/>
        <v>السبت</v>
      </c>
      <c r="CJ4" s="408" t="str">
        <f t="shared" si="19"/>
        <v>الأحد</v>
      </c>
      <c r="CK4" s="408" t="str">
        <f t="shared" si="19"/>
        <v>الإثنين</v>
      </c>
      <c r="CL4" s="408" t="str">
        <f t="shared" si="19"/>
        <v>الثلاثاء</v>
      </c>
      <c r="CM4" s="408" t="str">
        <f t="shared" si="19"/>
        <v>الأربعاء</v>
      </c>
      <c r="CN4" s="408" t="str">
        <f t="shared" si="19"/>
        <v>الخميس</v>
      </c>
      <c r="CO4" s="408" t="str">
        <f t="shared" si="19"/>
        <v>الجمعة</v>
      </c>
      <c r="CP4" s="408" t="str">
        <f t="shared" ref="CP4:FA4" si="20">TEXT(CP3,"ddd")</f>
        <v>السبت</v>
      </c>
      <c r="CQ4" s="408" t="str">
        <f t="shared" si="20"/>
        <v>الأحد</v>
      </c>
      <c r="CR4" s="408" t="str">
        <f t="shared" si="20"/>
        <v>الإثنين</v>
      </c>
      <c r="CS4" s="408" t="str">
        <f t="shared" si="20"/>
        <v>الثلاثاء</v>
      </c>
      <c r="CT4" s="408" t="str">
        <f t="shared" si="20"/>
        <v>الأربعاء</v>
      </c>
      <c r="CU4" s="408" t="str">
        <f t="shared" si="20"/>
        <v>الخميس</v>
      </c>
      <c r="CV4" s="408" t="str">
        <f t="shared" si="20"/>
        <v>الجمعة</v>
      </c>
      <c r="CW4" s="408" t="str">
        <f t="shared" si="20"/>
        <v>السبت</v>
      </c>
      <c r="CX4" s="408" t="str">
        <f t="shared" si="20"/>
        <v>الأحد</v>
      </c>
      <c r="CY4" s="408" t="str">
        <f t="shared" si="20"/>
        <v>الإثنين</v>
      </c>
      <c r="CZ4" s="408" t="str">
        <f t="shared" si="20"/>
        <v>الثلاثاء</v>
      </c>
      <c r="DA4" s="408" t="str">
        <f t="shared" si="20"/>
        <v>الأربعاء</v>
      </c>
      <c r="DB4" s="408" t="str">
        <f t="shared" si="20"/>
        <v>الخميس</v>
      </c>
      <c r="DC4" s="408" t="str">
        <f t="shared" si="20"/>
        <v>الجمعة</v>
      </c>
      <c r="DD4" s="408" t="str">
        <f t="shared" si="20"/>
        <v>السبت</v>
      </c>
      <c r="DE4" s="408" t="str">
        <f t="shared" si="20"/>
        <v>الأحد</v>
      </c>
      <c r="DF4" s="408" t="str">
        <f t="shared" si="20"/>
        <v>الإثنين</v>
      </c>
      <c r="DG4" s="408" t="str">
        <f t="shared" si="20"/>
        <v>الثلاثاء</v>
      </c>
      <c r="DH4" s="408" t="str">
        <f t="shared" si="20"/>
        <v>الأربعاء</v>
      </c>
      <c r="DI4" s="408" t="str">
        <f t="shared" si="20"/>
        <v>الخميس</v>
      </c>
      <c r="DJ4" s="408" t="str">
        <f t="shared" si="20"/>
        <v>الجمعة</v>
      </c>
      <c r="DK4" s="408" t="str">
        <f t="shared" si="20"/>
        <v>السبت</v>
      </c>
      <c r="DL4" s="408" t="str">
        <f t="shared" si="20"/>
        <v>الأحد</v>
      </c>
      <c r="DM4" s="408" t="str">
        <f t="shared" si="20"/>
        <v>الإثنين</v>
      </c>
      <c r="DN4" s="408" t="str">
        <f t="shared" si="20"/>
        <v>الثلاثاء</v>
      </c>
      <c r="DO4" s="408" t="str">
        <f t="shared" si="20"/>
        <v>الأربعاء</v>
      </c>
      <c r="DP4" s="408" t="str">
        <f t="shared" si="20"/>
        <v>الخميس</v>
      </c>
      <c r="DQ4" s="408" t="str">
        <f t="shared" si="20"/>
        <v>الجمعة</v>
      </c>
      <c r="DR4" s="408" t="str">
        <f t="shared" si="20"/>
        <v>السبت</v>
      </c>
      <c r="DS4" s="408" t="str">
        <f t="shared" si="20"/>
        <v>الأحد</v>
      </c>
      <c r="DT4" s="408" t="str">
        <f t="shared" si="20"/>
        <v>الإثنين</v>
      </c>
      <c r="DU4" s="408" t="str">
        <f t="shared" si="20"/>
        <v>الثلاثاء</v>
      </c>
      <c r="DV4" s="408" t="str">
        <f t="shared" si="20"/>
        <v>الأربعاء</v>
      </c>
      <c r="DW4" s="408" t="str">
        <f t="shared" si="20"/>
        <v>الخميس</v>
      </c>
      <c r="DX4" s="408" t="str">
        <f t="shared" si="20"/>
        <v>الجمعة</v>
      </c>
      <c r="DY4" s="408" t="str">
        <f t="shared" si="20"/>
        <v>السبت</v>
      </c>
      <c r="DZ4" s="408" t="str">
        <f t="shared" si="20"/>
        <v>الأحد</v>
      </c>
      <c r="EA4" s="408" t="str">
        <f t="shared" si="20"/>
        <v>الإثنين</v>
      </c>
      <c r="EB4" s="408" t="str">
        <f t="shared" si="20"/>
        <v>الثلاثاء</v>
      </c>
      <c r="EC4" s="408" t="str">
        <f t="shared" si="20"/>
        <v>الأربعاء</v>
      </c>
      <c r="ED4" s="408" t="str">
        <f t="shared" si="20"/>
        <v>الخميس</v>
      </c>
      <c r="EE4" s="408" t="str">
        <f t="shared" si="20"/>
        <v>الجمعة</v>
      </c>
      <c r="EF4" s="408" t="str">
        <f t="shared" si="20"/>
        <v>السبت</v>
      </c>
      <c r="EG4" s="408" t="str">
        <f t="shared" si="20"/>
        <v>الأحد</v>
      </c>
      <c r="EH4" s="408" t="str">
        <f t="shared" si="20"/>
        <v>الإثنين</v>
      </c>
      <c r="EI4" s="408" t="str">
        <f t="shared" si="20"/>
        <v>الثلاثاء</v>
      </c>
      <c r="EJ4" s="408" t="str">
        <f t="shared" si="20"/>
        <v>الأربعاء</v>
      </c>
      <c r="EK4" s="408" t="str">
        <f t="shared" si="20"/>
        <v>الخميس</v>
      </c>
      <c r="EL4" s="408" t="str">
        <f t="shared" si="20"/>
        <v>الجمعة</v>
      </c>
      <c r="EM4" s="408" t="str">
        <f t="shared" si="20"/>
        <v>السبت</v>
      </c>
      <c r="EN4" s="408" t="str">
        <f t="shared" si="20"/>
        <v>الأحد</v>
      </c>
      <c r="EO4" s="408" t="str">
        <f t="shared" si="20"/>
        <v>الإثنين</v>
      </c>
      <c r="EP4" s="408" t="str">
        <f t="shared" si="20"/>
        <v>الثلاثاء</v>
      </c>
      <c r="EQ4" s="408" t="str">
        <f t="shared" si="20"/>
        <v>الأربعاء</v>
      </c>
      <c r="ER4" s="408" t="str">
        <f t="shared" si="20"/>
        <v>الخميس</v>
      </c>
      <c r="ES4" s="408" t="str">
        <f t="shared" si="20"/>
        <v>الجمعة</v>
      </c>
      <c r="ET4" s="408" t="str">
        <f t="shared" si="20"/>
        <v>السبت</v>
      </c>
      <c r="EU4" s="408" t="str">
        <f t="shared" si="20"/>
        <v>الأحد</v>
      </c>
      <c r="EV4" s="408" t="str">
        <f t="shared" si="20"/>
        <v>الإثنين</v>
      </c>
      <c r="EW4" s="408" t="str">
        <f t="shared" si="20"/>
        <v>الثلاثاء</v>
      </c>
      <c r="EX4" s="408" t="str">
        <f t="shared" si="20"/>
        <v>الأربعاء</v>
      </c>
      <c r="EY4" s="408" t="str">
        <f t="shared" si="20"/>
        <v>الخميس</v>
      </c>
      <c r="EZ4" s="408" t="str">
        <f t="shared" si="20"/>
        <v>الجمعة</v>
      </c>
      <c r="FA4" s="408" t="str">
        <f t="shared" si="20"/>
        <v>السبت</v>
      </c>
      <c r="FB4" s="408" t="str">
        <f t="shared" ref="FB4:HM4" si="21">TEXT(FB3,"ddd")</f>
        <v>الأحد</v>
      </c>
      <c r="FC4" s="408" t="str">
        <f t="shared" si="21"/>
        <v>الإثنين</v>
      </c>
      <c r="FD4" s="408" t="str">
        <f t="shared" si="21"/>
        <v>الثلاثاء</v>
      </c>
      <c r="FE4" s="408" t="str">
        <f t="shared" si="21"/>
        <v>الأربعاء</v>
      </c>
      <c r="FF4" s="408" t="str">
        <f t="shared" si="21"/>
        <v>الخميس</v>
      </c>
      <c r="FG4" s="408" t="str">
        <f t="shared" si="21"/>
        <v>الجمعة</v>
      </c>
      <c r="FH4" s="408" t="str">
        <f t="shared" si="21"/>
        <v>السبت</v>
      </c>
      <c r="FI4" s="408" t="str">
        <f t="shared" si="21"/>
        <v>الأحد</v>
      </c>
      <c r="FJ4" s="408" t="str">
        <f t="shared" si="21"/>
        <v>الإثنين</v>
      </c>
      <c r="FK4" s="408" t="str">
        <f t="shared" si="21"/>
        <v>الثلاثاء</v>
      </c>
      <c r="FL4" s="408" t="str">
        <f t="shared" si="21"/>
        <v>الأربعاء</v>
      </c>
      <c r="FM4" s="408" t="str">
        <f t="shared" si="21"/>
        <v>الخميس</v>
      </c>
      <c r="FN4" s="408" t="str">
        <f t="shared" si="21"/>
        <v>الجمعة</v>
      </c>
      <c r="FO4" s="408" t="str">
        <f t="shared" si="21"/>
        <v>السبت</v>
      </c>
      <c r="FP4" s="408" t="str">
        <f t="shared" si="21"/>
        <v>الأحد</v>
      </c>
      <c r="FQ4" s="408" t="str">
        <f t="shared" si="21"/>
        <v>الإثنين</v>
      </c>
      <c r="FR4" s="408" t="str">
        <f t="shared" si="21"/>
        <v>الثلاثاء</v>
      </c>
      <c r="FS4" s="408" t="str">
        <f t="shared" si="21"/>
        <v>الأربعاء</v>
      </c>
      <c r="FT4" s="408" t="str">
        <f t="shared" si="21"/>
        <v>الخميس</v>
      </c>
      <c r="FU4" s="408" t="str">
        <f t="shared" si="21"/>
        <v>الجمعة</v>
      </c>
      <c r="FV4" s="408" t="str">
        <f t="shared" si="21"/>
        <v>السبت</v>
      </c>
      <c r="FW4" s="408" t="str">
        <f t="shared" si="21"/>
        <v>الأحد</v>
      </c>
      <c r="FX4" s="408" t="str">
        <f t="shared" si="21"/>
        <v>الإثنين</v>
      </c>
      <c r="FY4" s="408" t="str">
        <f t="shared" si="21"/>
        <v>الثلاثاء</v>
      </c>
      <c r="FZ4" s="408" t="str">
        <f t="shared" si="21"/>
        <v>الأربعاء</v>
      </c>
      <c r="GA4" s="408" t="str">
        <f t="shared" si="21"/>
        <v>الخميس</v>
      </c>
      <c r="GB4" s="408" t="str">
        <f t="shared" si="21"/>
        <v>الجمعة</v>
      </c>
      <c r="GC4" s="408" t="str">
        <f t="shared" si="21"/>
        <v>السبت</v>
      </c>
      <c r="GD4" s="408" t="str">
        <f t="shared" si="21"/>
        <v>الأحد</v>
      </c>
      <c r="GE4" s="408" t="str">
        <f t="shared" si="21"/>
        <v>الإثنين</v>
      </c>
      <c r="GF4" s="408" t="str">
        <f t="shared" si="21"/>
        <v>الثلاثاء</v>
      </c>
      <c r="GG4" s="408" t="str">
        <f t="shared" si="21"/>
        <v>الأربعاء</v>
      </c>
      <c r="GH4" s="408" t="str">
        <f t="shared" si="21"/>
        <v>الخميس</v>
      </c>
      <c r="GI4" s="408" t="str">
        <f t="shared" si="21"/>
        <v>الجمعة</v>
      </c>
      <c r="GJ4" s="408" t="str">
        <f t="shared" si="21"/>
        <v>السبت</v>
      </c>
      <c r="GK4" s="408" t="str">
        <f t="shared" si="21"/>
        <v>الأحد</v>
      </c>
      <c r="GL4" s="408" t="str">
        <f t="shared" si="21"/>
        <v>الإثنين</v>
      </c>
      <c r="GM4" s="408" t="str">
        <f t="shared" si="21"/>
        <v>الثلاثاء</v>
      </c>
      <c r="GN4" s="408" t="str">
        <f t="shared" si="21"/>
        <v>الأربعاء</v>
      </c>
      <c r="GO4" s="408" t="str">
        <f t="shared" si="21"/>
        <v>الخميس</v>
      </c>
      <c r="GP4" s="408" t="str">
        <f t="shared" si="21"/>
        <v>الجمعة</v>
      </c>
      <c r="GQ4" s="408" t="str">
        <f t="shared" si="21"/>
        <v>السبت</v>
      </c>
      <c r="GR4" s="408" t="str">
        <f t="shared" si="21"/>
        <v>الأحد</v>
      </c>
      <c r="GS4" s="408" t="str">
        <f t="shared" si="21"/>
        <v>الإثنين</v>
      </c>
      <c r="GT4" s="408" t="str">
        <f t="shared" si="21"/>
        <v>الثلاثاء</v>
      </c>
      <c r="GU4" s="408" t="str">
        <f t="shared" si="21"/>
        <v>الأربعاء</v>
      </c>
      <c r="GV4" s="408" t="str">
        <f t="shared" si="21"/>
        <v>الخميس</v>
      </c>
      <c r="GW4" s="408" t="str">
        <f t="shared" si="21"/>
        <v>الجمعة</v>
      </c>
      <c r="GX4" s="408" t="str">
        <f t="shared" si="21"/>
        <v>السبت</v>
      </c>
      <c r="GY4" s="408" t="str">
        <f t="shared" si="21"/>
        <v>الأحد</v>
      </c>
      <c r="GZ4" s="408" t="str">
        <f t="shared" si="21"/>
        <v>الإثنين</v>
      </c>
      <c r="HA4" s="408" t="str">
        <f t="shared" si="21"/>
        <v>الثلاثاء</v>
      </c>
      <c r="HB4" s="408" t="str">
        <f t="shared" si="21"/>
        <v>الأربعاء</v>
      </c>
      <c r="HC4" s="408" t="str">
        <f t="shared" si="21"/>
        <v>الخميس</v>
      </c>
      <c r="HD4" s="408" t="str">
        <f t="shared" si="21"/>
        <v>الجمعة</v>
      </c>
      <c r="HE4" s="408" t="str">
        <f t="shared" si="21"/>
        <v>السبت</v>
      </c>
      <c r="HF4" s="408" t="str">
        <f t="shared" si="21"/>
        <v>الأحد</v>
      </c>
      <c r="HG4" s="408" t="str">
        <f t="shared" si="21"/>
        <v>الإثنين</v>
      </c>
      <c r="HH4" s="408" t="str">
        <f t="shared" si="21"/>
        <v>الثلاثاء</v>
      </c>
      <c r="HI4" s="408" t="str">
        <f t="shared" si="21"/>
        <v>الأربعاء</v>
      </c>
      <c r="HJ4" s="408" t="str">
        <f t="shared" si="21"/>
        <v>الخميس</v>
      </c>
      <c r="HK4" s="408" t="str">
        <f t="shared" si="21"/>
        <v>الجمعة</v>
      </c>
      <c r="HL4" s="408" t="str">
        <f t="shared" si="21"/>
        <v>السبت</v>
      </c>
      <c r="HM4" s="408" t="str">
        <f t="shared" si="21"/>
        <v>الأحد</v>
      </c>
      <c r="HN4" s="408" t="str">
        <f t="shared" ref="HN4:JY4" si="22">TEXT(HN3,"ddd")</f>
        <v>الإثنين</v>
      </c>
      <c r="HO4" s="408" t="str">
        <f t="shared" si="22"/>
        <v>الثلاثاء</v>
      </c>
      <c r="HP4" s="408" t="str">
        <f t="shared" si="22"/>
        <v>الأربعاء</v>
      </c>
      <c r="HQ4" s="408" t="str">
        <f t="shared" si="22"/>
        <v>الخميس</v>
      </c>
      <c r="HR4" s="408" t="str">
        <f t="shared" si="22"/>
        <v>الجمعة</v>
      </c>
      <c r="HS4" s="408" t="str">
        <f t="shared" si="22"/>
        <v>السبت</v>
      </c>
      <c r="HT4" s="408" t="str">
        <f t="shared" si="22"/>
        <v>الأحد</v>
      </c>
      <c r="HU4" s="408" t="str">
        <f t="shared" si="22"/>
        <v>الإثنين</v>
      </c>
      <c r="HV4" s="408" t="str">
        <f t="shared" si="22"/>
        <v>الثلاثاء</v>
      </c>
      <c r="HW4" s="408" t="str">
        <f t="shared" si="22"/>
        <v>الأربعاء</v>
      </c>
      <c r="HX4" s="408" t="str">
        <f t="shared" si="22"/>
        <v>الخميس</v>
      </c>
      <c r="HY4" s="408" t="str">
        <f t="shared" si="22"/>
        <v>الجمعة</v>
      </c>
      <c r="HZ4" s="408" t="str">
        <f t="shared" si="22"/>
        <v>السبت</v>
      </c>
      <c r="IA4" s="408" t="str">
        <f t="shared" si="22"/>
        <v>الأحد</v>
      </c>
      <c r="IB4" s="408" t="str">
        <f t="shared" si="22"/>
        <v>الإثنين</v>
      </c>
      <c r="IC4" s="408" t="str">
        <f t="shared" si="22"/>
        <v>الثلاثاء</v>
      </c>
      <c r="ID4" s="408" t="str">
        <f t="shared" si="22"/>
        <v>الأربعاء</v>
      </c>
      <c r="IE4" s="408" t="str">
        <f t="shared" si="22"/>
        <v>الخميس</v>
      </c>
      <c r="IF4" s="408" t="str">
        <f t="shared" si="22"/>
        <v>الجمعة</v>
      </c>
      <c r="IG4" s="408" t="str">
        <f t="shared" si="22"/>
        <v>السبت</v>
      </c>
      <c r="IH4" s="408" t="str">
        <f t="shared" si="22"/>
        <v>الأحد</v>
      </c>
      <c r="II4" s="408" t="str">
        <f t="shared" si="22"/>
        <v>الإثنين</v>
      </c>
      <c r="IJ4" s="408" t="str">
        <f t="shared" si="22"/>
        <v>الثلاثاء</v>
      </c>
      <c r="IK4" s="408" t="str">
        <f t="shared" si="22"/>
        <v>الأربعاء</v>
      </c>
      <c r="IL4" s="408" t="str">
        <f t="shared" si="22"/>
        <v>الخميس</v>
      </c>
      <c r="IM4" s="408" t="str">
        <f t="shared" si="22"/>
        <v>الجمعة</v>
      </c>
      <c r="IN4" s="408" t="str">
        <f t="shared" si="22"/>
        <v>السبت</v>
      </c>
      <c r="IO4" s="408" t="str">
        <f t="shared" si="22"/>
        <v>الأحد</v>
      </c>
      <c r="IP4" s="408" t="str">
        <f t="shared" si="22"/>
        <v>الإثنين</v>
      </c>
      <c r="IQ4" s="408" t="str">
        <f t="shared" si="22"/>
        <v>الثلاثاء</v>
      </c>
      <c r="IR4" s="408" t="str">
        <f t="shared" si="22"/>
        <v>الأربعاء</v>
      </c>
      <c r="IS4" s="408" t="str">
        <f t="shared" si="22"/>
        <v>الخميس</v>
      </c>
      <c r="IT4" s="408" t="str">
        <f t="shared" si="22"/>
        <v>الجمعة</v>
      </c>
      <c r="IU4" s="408" t="str">
        <f t="shared" si="22"/>
        <v>السبت</v>
      </c>
      <c r="IV4" s="408" t="str">
        <f t="shared" si="22"/>
        <v>الأحد</v>
      </c>
      <c r="IW4" s="408" t="str">
        <f t="shared" si="22"/>
        <v>الإثنين</v>
      </c>
      <c r="IX4" s="408" t="str">
        <f t="shared" si="22"/>
        <v>الثلاثاء</v>
      </c>
      <c r="IY4" s="408" t="str">
        <f t="shared" si="22"/>
        <v>الأربعاء</v>
      </c>
      <c r="IZ4" s="408" t="str">
        <f t="shared" si="22"/>
        <v>الخميس</v>
      </c>
      <c r="JA4" s="408" t="str">
        <f t="shared" si="22"/>
        <v>الجمعة</v>
      </c>
      <c r="JB4" s="408" t="str">
        <f t="shared" si="22"/>
        <v>السبت</v>
      </c>
      <c r="JC4" s="408" t="str">
        <f t="shared" si="22"/>
        <v>الأحد</v>
      </c>
      <c r="JD4" s="408" t="str">
        <f t="shared" si="22"/>
        <v>الإثنين</v>
      </c>
      <c r="JE4" s="408" t="str">
        <f t="shared" si="22"/>
        <v>الثلاثاء</v>
      </c>
      <c r="JF4" s="408" t="str">
        <f t="shared" si="22"/>
        <v>الأربعاء</v>
      </c>
      <c r="JG4" s="408" t="str">
        <f t="shared" si="22"/>
        <v>الخميس</v>
      </c>
      <c r="JH4" s="408" t="str">
        <f t="shared" si="22"/>
        <v>الجمعة</v>
      </c>
      <c r="JI4" s="408" t="str">
        <f t="shared" si="22"/>
        <v>السبت</v>
      </c>
      <c r="JJ4" s="408" t="str">
        <f t="shared" si="22"/>
        <v>الأحد</v>
      </c>
      <c r="JK4" s="408" t="str">
        <f t="shared" si="22"/>
        <v>الإثنين</v>
      </c>
      <c r="JL4" s="408" t="str">
        <f t="shared" si="22"/>
        <v>الثلاثاء</v>
      </c>
      <c r="JM4" s="408" t="str">
        <f t="shared" si="22"/>
        <v>الأربعاء</v>
      </c>
      <c r="JN4" s="408" t="str">
        <f t="shared" si="22"/>
        <v>الخميس</v>
      </c>
      <c r="JO4" s="408" t="str">
        <f t="shared" si="22"/>
        <v>الجمعة</v>
      </c>
      <c r="JP4" s="408" t="str">
        <f t="shared" si="22"/>
        <v>السبت</v>
      </c>
      <c r="JQ4" s="408" t="str">
        <f t="shared" si="22"/>
        <v>الأحد</v>
      </c>
      <c r="JR4" s="408" t="str">
        <f t="shared" si="22"/>
        <v>الإثنين</v>
      </c>
      <c r="JS4" s="408" t="str">
        <f t="shared" si="22"/>
        <v>الثلاثاء</v>
      </c>
      <c r="JT4" s="408" t="str">
        <f t="shared" si="22"/>
        <v>الأربعاء</v>
      </c>
      <c r="JU4" s="408" t="str">
        <f t="shared" si="22"/>
        <v>الخميس</v>
      </c>
      <c r="JV4" s="408" t="str">
        <f t="shared" si="22"/>
        <v>الجمعة</v>
      </c>
      <c r="JW4" s="408" t="str">
        <f t="shared" si="22"/>
        <v>السبت</v>
      </c>
      <c r="JX4" s="408" t="str">
        <f t="shared" si="22"/>
        <v>الأحد</v>
      </c>
      <c r="JY4" s="408" t="str">
        <f t="shared" si="22"/>
        <v>الإثنين</v>
      </c>
      <c r="JZ4" s="408" t="str">
        <f t="shared" ref="JZ4:MK4" si="23">TEXT(JZ3,"ddd")</f>
        <v>الثلاثاء</v>
      </c>
      <c r="KA4" s="408" t="str">
        <f t="shared" si="23"/>
        <v>الأربعاء</v>
      </c>
      <c r="KB4" s="408" t="str">
        <f t="shared" si="23"/>
        <v>الخميس</v>
      </c>
      <c r="KC4" s="408" t="str">
        <f t="shared" si="23"/>
        <v>الجمعة</v>
      </c>
      <c r="KD4" s="408" t="str">
        <f t="shared" si="23"/>
        <v>السبت</v>
      </c>
      <c r="KE4" s="408" t="str">
        <f t="shared" si="23"/>
        <v>الأحد</v>
      </c>
      <c r="KF4" s="408" t="str">
        <f t="shared" si="23"/>
        <v>الإثنين</v>
      </c>
      <c r="KG4" s="408" t="str">
        <f t="shared" si="23"/>
        <v>الثلاثاء</v>
      </c>
      <c r="KH4" s="408" t="str">
        <f t="shared" si="23"/>
        <v>الأربعاء</v>
      </c>
      <c r="KI4" s="408" t="str">
        <f t="shared" si="23"/>
        <v>الخميس</v>
      </c>
      <c r="KJ4" s="408" t="str">
        <f t="shared" si="23"/>
        <v>الجمعة</v>
      </c>
      <c r="KK4" s="408" t="str">
        <f t="shared" si="23"/>
        <v>السبت</v>
      </c>
      <c r="KL4" s="408" t="str">
        <f t="shared" si="23"/>
        <v>الأحد</v>
      </c>
      <c r="KM4" s="408" t="str">
        <f t="shared" si="23"/>
        <v>الإثنين</v>
      </c>
      <c r="KN4" s="408" t="str">
        <f t="shared" si="23"/>
        <v>الثلاثاء</v>
      </c>
      <c r="KO4" s="408" t="str">
        <f t="shared" si="23"/>
        <v>الأربعاء</v>
      </c>
      <c r="KP4" s="408" t="str">
        <f t="shared" si="23"/>
        <v>الخميس</v>
      </c>
      <c r="KQ4" s="408" t="str">
        <f t="shared" si="23"/>
        <v>الجمعة</v>
      </c>
      <c r="KR4" s="408" t="str">
        <f t="shared" si="23"/>
        <v>السبت</v>
      </c>
      <c r="KS4" s="408" t="str">
        <f t="shared" si="23"/>
        <v>الأحد</v>
      </c>
      <c r="KT4" s="408" t="str">
        <f t="shared" si="23"/>
        <v>الإثنين</v>
      </c>
      <c r="KU4" s="408" t="str">
        <f t="shared" si="23"/>
        <v>الثلاثاء</v>
      </c>
      <c r="KV4" s="408" t="str">
        <f t="shared" si="23"/>
        <v>الأربعاء</v>
      </c>
      <c r="KW4" s="408" t="str">
        <f t="shared" si="23"/>
        <v>الخميس</v>
      </c>
      <c r="KX4" s="408" t="str">
        <f t="shared" si="23"/>
        <v>الجمعة</v>
      </c>
      <c r="KY4" s="408" t="str">
        <f t="shared" si="23"/>
        <v>السبت</v>
      </c>
      <c r="KZ4" s="408" t="str">
        <f t="shared" si="23"/>
        <v>الأحد</v>
      </c>
      <c r="LA4" s="408" t="str">
        <f t="shared" si="23"/>
        <v>الإثنين</v>
      </c>
      <c r="LB4" s="408" t="str">
        <f t="shared" si="23"/>
        <v>الثلاثاء</v>
      </c>
      <c r="LC4" s="408" t="str">
        <f t="shared" si="23"/>
        <v>الأربعاء</v>
      </c>
      <c r="LD4" s="408" t="str">
        <f t="shared" si="23"/>
        <v>الخميس</v>
      </c>
      <c r="LE4" s="408" t="str">
        <f t="shared" si="23"/>
        <v>الجمعة</v>
      </c>
      <c r="LF4" s="408" t="str">
        <f t="shared" si="23"/>
        <v>السبت</v>
      </c>
      <c r="LG4" s="408" t="str">
        <f t="shared" si="23"/>
        <v>الأحد</v>
      </c>
      <c r="LH4" s="408" t="str">
        <f t="shared" si="23"/>
        <v>الإثنين</v>
      </c>
      <c r="LI4" s="408" t="str">
        <f t="shared" si="23"/>
        <v>الثلاثاء</v>
      </c>
      <c r="LJ4" s="408" t="str">
        <f t="shared" si="23"/>
        <v>الأربعاء</v>
      </c>
      <c r="LK4" s="408" t="str">
        <f t="shared" si="23"/>
        <v>الخميس</v>
      </c>
      <c r="LL4" s="408" t="str">
        <f t="shared" si="23"/>
        <v>الجمعة</v>
      </c>
      <c r="LM4" s="408" t="str">
        <f t="shared" si="23"/>
        <v>السبت</v>
      </c>
      <c r="LN4" s="408" t="str">
        <f t="shared" si="23"/>
        <v>الأحد</v>
      </c>
      <c r="LO4" s="408" t="str">
        <f t="shared" si="23"/>
        <v>الإثنين</v>
      </c>
      <c r="LP4" s="408" t="str">
        <f t="shared" si="23"/>
        <v>الثلاثاء</v>
      </c>
      <c r="LQ4" s="408" t="str">
        <f t="shared" si="23"/>
        <v>الأربعاء</v>
      </c>
      <c r="LR4" s="408" t="str">
        <f t="shared" si="23"/>
        <v>الخميس</v>
      </c>
      <c r="LS4" s="408" t="str">
        <f t="shared" si="23"/>
        <v>الجمعة</v>
      </c>
      <c r="LT4" s="408" t="str">
        <f t="shared" si="23"/>
        <v>السبت</v>
      </c>
      <c r="LU4" s="408" t="str">
        <f t="shared" si="23"/>
        <v>الأحد</v>
      </c>
      <c r="LV4" s="408" t="str">
        <f t="shared" si="23"/>
        <v>الإثنين</v>
      </c>
      <c r="LW4" s="408" t="str">
        <f t="shared" si="23"/>
        <v>الثلاثاء</v>
      </c>
      <c r="LX4" s="408" t="str">
        <f t="shared" si="23"/>
        <v>الأربعاء</v>
      </c>
      <c r="LY4" s="408" t="str">
        <f t="shared" si="23"/>
        <v>الخميس</v>
      </c>
      <c r="LZ4" s="408" t="str">
        <f t="shared" si="23"/>
        <v>الجمعة</v>
      </c>
      <c r="MA4" s="408" t="str">
        <f t="shared" si="23"/>
        <v>السبت</v>
      </c>
      <c r="MB4" s="408" t="str">
        <f t="shared" si="23"/>
        <v>الأحد</v>
      </c>
      <c r="MC4" s="408" t="str">
        <f t="shared" si="23"/>
        <v>الإثنين</v>
      </c>
      <c r="MD4" s="408" t="str">
        <f t="shared" si="23"/>
        <v>الثلاثاء</v>
      </c>
      <c r="ME4" s="408" t="str">
        <f t="shared" si="23"/>
        <v>الأربعاء</v>
      </c>
      <c r="MF4" s="408" t="str">
        <f t="shared" si="23"/>
        <v>الخميس</v>
      </c>
      <c r="MG4" s="408" t="str">
        <f t="shared" si="23"/>
        <v>الجمعة</v>
      </c>
      <c r="MH4" s="408" t="str">
        <f t="shared" si="23"/>
        <v>السبت</v>
      </c>
      <c r="MI4" s="408" t="str">
        <f t="shared" si="23"/>
        <v>الأحد</v>
      </c>
      <c r="MJ4" s="408" t="str">
        <f t="shared" si="23"/>
        <v>الإثنين</v>
      </c>
      <c r="MK4" s="408" t="str">
        <f t="shared" si="23"/>
        <v>الثلاثاء</v>
      </c>
      <c r="ML4" s="408" t="str">
        <f t="shared" ref="ML4:OC4" si="24">TEXT(ML3,"ddd")</f>
        <v>الأربعاء</v>
      </c>
      <c r="MM4" s="408" t="str">
        <f t="shared" si="24"/>
        <v>الخميس</v>
      </c>
      <c r="MN4" s="408" t="str">
        <f t="shared" si="24"/>
        <v>الجمعة</v>
      </c>
      <c r="MO4" s="408" t="str">
        <f t="shared" si="24"/>
        <v>السبت</v>
      </c>
      <c r="MP4" s="408" t="str">
        <f t="shared" si="24"/>
        <v>الأحد</v>
      </c>
      <c r="MQ4" s="408" t="str">
        <f t="shared" si="24"/>
        <v>الإثنين</v>
      </c>
      <c r="MR4" s="408" t="str">
        <f t="shared" si="24"/>
        <v>الثلاثاء</v>
      </c>
      <c r="MS4" s="408" t="str">
        <f t="shared" si="24"/>
        <v>الأربعاء</v>
      </c>
      <c r="MT4" s="408" t="str">
        <f t="shared" si="24"/>
        <v>الخميس</v>
      </c>
      <c r="MU4" s="408" t="str">
        <f t="shared" si="24"/>
        <v>الجمعة</v>
      </c>
      <c r="MV4" s="408" t="str">
        <f t="shared" si="24"/>
        <v>السبت</v>
      </c>
      <c r="MW4" s="408" t="str">
        <f t="shared" si="24"/>
        <v/>
      </c>
      <c r="MX4" s="408" t="str">
        <f t="shared" si="24"/>
        <v/>
      </c>
      <c r="MY4" s="408" t="str">
        <f t="shared" si="24"/>
        <v/>
      </c>
      <c r="MZ4" s="408" t="str">
        <f t="shared" si="24"/>
        <v/>
      </c>
      <c r="NA4" s="408" t="str">
        <f t="shared" si="24"/>
        <v/>
      </c>
      <c r="NB4" s="408" t="str">
        <f t="shared" si="24"/>
        <v/>
      </c>
      <c r="NC4" s="408" t="str">
        <f t="shared" si="24"/>
        <v/>
      </c>
      <c r="ND4" s="408" t="str">
        <f t="shared" si="24"/>
        <v/>
      </c>
      <c r="NE4" s="408" t="str">
        <f t="shared" si="24"/>
        <v/>
      </c>
      <c r="NF4" s="408" t="str">
        <f t="shared" si="24"/>
        <v/>
      </c>
      <c r="NG4" s="408" t="str">
        <f t="shared" si="24"/>
        <v/>
      </c>
      <c r="NH4" s="408" t="str">
        <f t="shared" si="24"/>
        <v/>
      </c>
      <c r="NI4" s="408" t="str">
        <f t="shared" si="24"/>
        <v/>
      </c>
      <c r="NJ4" s="408" t="str">
        <f t="shared" si="24"/>
        <v/>
      </c>
      <c r="NK4" s="408" t="str">
        <f t="shared" si="24"/>
        <v/>
      </c>
      <c r="NL4" s="408" t="str">
        <f t="shared" si="24"/>
        <v/>
      </c>
      <c r="NM4" s="408" t="str">
        <f t="shared" si="24"/>
        <v/>
      </c>
      <c r="NN4" s="408" t="str">
        <f t="shared" si="24"/>
        <v/>
      </c>
      <c r="NO4" s="408" t="str">
        <f t="shared" si="24"/>
        <v/>
      </c>
      <c r="NP4" s="408" t="str">
        <f t="shared" si="24"/>
        <v/>
      </c>
      <c r="NQ4" s="408" t="str">
        <f t="shared" si="24"/>
        <v/>
      </c>
      <c r="NR4" s="408" t="str">
        <f t="shared" si="24"/>
        <v/>
      </c>
      <c r="NS4" s="408" t="str">
        <f t="shared" si="24"/>
        <v/>
      </c>
      <c r="NT4" s="408" t="str">
        <f t="shared" si="24"/>
        <v/>
      </c>
      <c r="NU4" s="408" t="str">
        <f t="shared" si="24"/>
        <v/>
      </c>
      <c r="NV4" s="408" t="str">
        <f t="shared" si="24"/>
        <v/>
      </c>
      <c r="NW4" s="408" t="str">
        <f t="shared" si="24"/>
        <v/>
      </c>
      <c r="NX4" s="408" t="str">
        <f t="shared" si="24"/>
        <v/>
      </c>
      <c r="NY4" s="408" t="str">
        <f t="shared" si="24"/>
        <v/>
      </c>
      <c r="NZ4" s="408" t="str">
        <f t="shared" si="24"/>
        <v/>
      </c>
      <c r="OA4" s="408" t="str">
        <f t="shared" si="24"/>
        <v/>
      </c>
      <c r="OB4" s="408" t="str">
        <f t="shared" si="24"/>
        <v/>
      </c>
      <c r="OC4" s="408" t="str">
        <f t="shared" si="24"/>
        <v/>
      </c>
    </row>
    <row r="5" spans="1:393" ht="13.5" customHeight="1" x14ac:dyDescent="0.2">
      <c r="B5" s="12"/>
      <c r="C5" s="12"/>
      <c r="D5" s="12"/>
      <c r="E5" s="12"/>
      <c r="F5" s="12" t="s">
        <v>54</v>
      </c>
      <c r="G5" s="409"/>
      <c r="H5" s="409"/>
      <c r="I5" s="409"/>
      <c r="J5" s="409"/>
      <c r="K5" s="409"/>
      <c r="L5" s="409"/>
      <c r="M5" s="409"/>
      <c r="N5" s="409"/>
      <c r="O5" s="409"/>
      <c r="P5" s="12"/>
      <c r="Q5" s="12"/>
      <c r="R5" s="12"/>
      <c r="S5" s="12"/>
      <c r="T5" s="12"/>
      <c r="U5" s="12"/>
      <c r="V5" s="12"/>
      <c r="W5" s="179" t="s">
        <v>61</v>
      </c>
      <c r="X5" s="12"/>
      <c r="Y5" s="12"/>
      <c r="Z5" s="12"/>
      <c r="AA5" s="367"/>
      <c r="AB5" s="12"/>
      <c r="AC5" s="408"/>
      <c r="AD5" s="408"/>
      <c r="AE5" s="408"/>
      <c r="AF5" s="408"/>
      <c r="AG5" s="408"/>
      <c r="AH5" s="408"/>
      <c r="AI5" s="408"/>
      <c r="AJ5" s="408"/>
      <c r="AK5" s="408"/>
      <c r="AL5" s="408"/>
      <c r="AM5" s="408"/>
      <c r="AN5" s="408"/>
      <c r="AO5" s="408"/>
      <c r="AP5" s="408"/>
      <c r="AQ5" s="408"/>
      <c r="AR5" s="408"/>
      <c r="AS5" s="408"/>
      <c r="AT5" s="408"/>
      <c r="AU5" s="408"/>
      <c r="AV5" s="408"/>
      <c r="AW5" s="408"/>
      <c r="AX5" s="408"/>
      <c r="AY5" s="408"/>
      <c r="AZ5" s="408"/>
      <c r="BA5" s="408"/>
      <c r="BB5" s="408"/>
      <c r="BC5" s="408"/>
      <c r="BD5" s="408"/>
      <c r="BE5" s="408"/>
      <c r="BF5" s="408"/>
      <c r="BG5" s="408"/>
      <c r="BH5" s="408"/>
      <c r="BI5" s="408"/>
      <c r="BJ5" s="408"/>
      <c r="BK5" s="408"/>
      <c r="BL5" s="408"/>
      <c r="BM5" s="408"/>
      <c r="BN5" s="408"/>
      <c r="BO5" s="408"/>
      <c r="BP5" s="408"/>
      <c r="BQ5" s="408"/>
      <c r="BR5" s="408"/>
      <c r="BS5" s="408"/>
      <c r="BT5" s="408"/>
      <c r="BU5" s="408"/>
      <c r="BV5" s="408"/>
      <c r="BW5" s="408"/>
      <c r="BX5" s="408"/>
      <c r="BY5" s="408"/>
      <c r="BZ5" s="408"/>
      <c r="CA5" s="408"/>
      <c r="CB5" s="408"/>
      <c r="CC5" s="408"/>
      <c r="CD5" s="408"/>
      <c r="CE5" s="408"/>
      <c r="CF5" s="408"/>
      <c r="CG5" s="408"/>
      <c r="CH5" s="408"/>
      <c r="CI5" s="408"/>
      <c r="CJ5" s="408"/>
      <c r="CK5" s="408"/>
      <c r="CL5" s="408"/>
      <c r="CM5" s="408"/>
      <c r="CN5" s="408"/>
      <c r="CO5" s="408"/>
      <c r="CP5" s="408"/>
      <c r="CQ5" s="408"/>
      <c r="CR5" s="408"/>
      <c r="CS5" s="408"/>
      <c r="CT5" s="408"/>
      <c r="CU5" s="408"/>
      <c r="CV5" s="408"/>
      <c r="CW5" s="408"/>
      <c r="CX5" s="408"/>
      <c r="CY5" s="408"/>
      <c r="CZ5" s="408"/>
      <c r="DA5" s="408"/>
      <c r="DB5" s="408"/>
      <c r="DC5" s="408"/>
      <c r="DD5" s="408"/>
      <c r="DE5" s="408"/>
      <c r="DF5" s="408"/>
      <c r="DG5" s="408"/>
      <c r="DH5" s="408"/>
      <c r="DI5" s="408"/>
      <c r="DJ5" s="408"/>
      <c r="DK5" s="408"/>
      <c r="DL5" s="408"/>
      <c r="DM5" s="408"/>
      <c r="DN5" s="408"/>
      <c r="DO5" s="408"/>
      <c r="DP5" s="408"/>
      <c r="DQ5" s="408"/>
      <c r="DR5" s="408"/>
      <c r="DS5" s="408"/>
      <c r="DT5" s="408"/>
      <c r="DU5" s="408"/>
      <c r="DV5" s="408"/>
      <c r="DW5" s="408"/>
      <c r="DX5" s="408"/>
      <c r="DY5" s="408"/>
      <c r="DZ5" s="408"/>
      <c r="EA5" s="408"/>
      <c r="EB5" s="408"/>
      <c r="EC5" s="408"/>
      <c r="ED5" s="408"/>
      <c r="EE5" s="408"/>
      <c r="EF5" s="408"/>
      <c r="EG5" s="408"/>
      <c r="EH5" s="408"/>
      <c r="EI5" s="408"/>
      <c r="EJ5" s="408"/>
      <c r="EK5" s="408"/>
      <c r="EL5" s="408"/>
      <c r="EM5" s="408"/>
      <c r="EN5" s="408"/>
      <c r="EO5" s="408"/>
      <c r="EP5" s="408"/>
      <c r="EQ5" s="408"/>
      <c r="ER5" s="408"/>
      <c r="ES5" s="408"/>
      <c r="ET5" s="408"/>
      <c r="EU5" s="408"/>
      <c r="EV5" s="408"/>
      <c r="EW5" s="408"/>
      <c r="EX5" s="408"/>
      <c r="EY5" s="408"/>
      <c r="EZ5" s="408"/>
      <c r="FA5" s="408"/>
      <c r="FB5" s="408"/>
      <c r="FC5" s="408"/>
      <c r="FD5" s="408"/>
      <c r="FE5" s="408"/>
      <c r="FF5" s="408"/>
      <c r="FG5" s="408"/>
      <c r="FH5" s="408"/>
      <c r="FI5" s="408"/>
      <c r="FJ5" s="408"/>
      <c r="FK5" s="408"/>
      <c r="FL5" s="408"/>
      <c r="FM5" s="408"/>
      <c r="FN5" s="408"/>
      <c r="FO5" s="408"/>
      <c r="FP5" s="408"/>
      <c r="FQ5" s="408"/>
      <c r="FR5" s="408"/>
      <c r="FS5" s="408"/>
      <c r="FT5" s="408"/>
      <c r="FU5" s="408"/>
      <c r="FV5" s="408"/>
      <c r="FW5" s="408"/>
      <c r="FX5" s="408"/>
      <c r="FY5" s="408"/>
      <c r="FZ5" s="408"/>
      <c r="GA5" s="408"/>
      <c r="GB5" s="408"/>
      <c r="GC5" s="408"/>
      <c r="GD5" s="408"/>
      <c r="GE5" s="408"/>
      <c r="GF5" s="408"/>
      <c r="GG5" s="408"/>
      <c r="GH5" s="408"/>
      <c r="GI5" s="408"/>
      <c r="GJ5" s="408"/>
      <c r="GK5" s="408"/>
      <c r="GL5" s="408"/>
      <c r="GM5" s="408"/>
      <c r="GN5" s="408"/>
      <c r="GO5" s="408"/>
      <c r="GP5" s="408"/>
      <c r="GQ5" s="408"/>
      <c r="GR5" s="408"/>
      <c r="GS5" s="408"/>
      <c r="GT5" s="408"/>
      <c r="GU5" s="408"/>
      <c r="GV5" s="408"/>
      <c r="GW5" s="408"/>
      <c r="GX5" s="408"/>
      <c r="GY5" s="408"/>
      <c r="GZ5" s="408"/>
      <c r="HA5" s="408"/>
      <c r="HB5" s="408"/>
      <c r="HC5" s="408"/>
      <c r="HD5" s="408"/>
      <c r="HE5" s="408"/>
      <c r="HF5" s="408"/>
      <c r="HG5" s="408"/>
      <c r="HH5" s="408"/>
      <c r="HI5" s="408"/>
      <c r="HJ5" s="408"/>
      <c r="HK5" s="408"/>
      <c r="HL5" s="408"/>
      <c r="HM5" s="408"/>
      <c r="HN5" s="408"/>
      <c r="HO5" s="408"/>
      <c r="HP5" s="408"/>
      <c r="HQ5" s="408"/>
      <c r="HR5" s="408"/>
      <c r="HS5" s="408"/>
      <c r="HT5" s="408"/>
      <c r="HU5" s="408"/>
      <c r="HV5" s="408"/>
      <c r="HW5" s="408"/>
      <c r="HX5" s="408"/>
      <c r="HY5" s="408"/>
      <c r="HZ5" s="408"/>
      <c r="IA5" s="408"/>
      <c r="IB5" s="408"/>
      <c r="IC5" s="408"/>
      <c r="ID5" s="408"/>
      <c r="IE5" s="408"/>
      <c r="IF5" s="408"/>
      <c r="IG5" s="408"/>
      <c r="IH5" s="408"/>
      <c r="II5" s="408"/>
      <c r="IJ5" s="408"/>
      <c r="IK5" s="408"/>
      <c r="IL5" s="408"/>
      <c r="IM5" s="408"/>
      <c r="IN5" s="408"/>
      <c r="IO5" s="408"/>
      <c r="IP5" s="408"/>
      <c r="IQ5" s="408"/>
      <c r="IR5" s="408"/>
      <c r="IS5" s="408"/>
      <c r="IT5" s="408"/>
      <c r="IU5" s="408"/>
      <c r="IV5" s="408"/>
      <c r="IW5" s="408"/>
      <c r="IX5" s="408"/>
      <c r="IY5" s="408"/>
      <c r="IZ5" s="408"/>
      <c r="JA5" s="408"/>
      <c r="JB5" s="408"/>
      <c r="JC5" s="408"/>
      <c r="JD5" s="408"/>
      <c r="JE5" s="408"/>
      <c r="JF5" s="408"/>
      <c r="JG5" s="408"/>
      <c r="JH5" s="408"/>
      <c r="JI5" s="408"/>
      <c r="JJ5" s="408"/>
      <c r="JK5" s="408"/>
      <c r="JL5" s="408"/>
      <c r="JM5" s="408"/>
      <c r="JN5" s="408"/>
      <c r="JO5" s="408"/>
      <c r="JP5" s="408"/>
      <c r="JQ5" s="408"/>
      <c r="JR5" s="408"/>
      <c r="JS5" s="408"/>
      <c r="JT5" s="408"/>
      <c r="JU5" s="408"/>
      <c r="JV5" s="408"/>
      <c r="JW5" s="408"/>
      <c r="JX5" s="408"/>
      <c r="JY5" s="408"/>
      <c r="JZ5" s="408"/>
      <c r="KA5" s="408"/>
      <c r="KB5" s="408"/>
      <c r="KC5" s="408"/>
      <c r="KD5" s="408"/>
      <c r="KE5" s="408"/>
      <c r="KF5" s="408"/>
      <c r="KG5" s="408"/>
      <c r="KH5" s="408"/>
      <c r="KI5" s="408"/>
      <c r="KJ5" s="408"/>
      <c r="KK5" s="408"/>
      <c r="KL5" s="408"/>
      <c r="KM5" s="408"/>
      <c r="KN5" s="408"/>
      <c r="KO5" s="408"/>
      <c r="KP5" s="408"/>
      <c r="KQ5" s="408"/>
      <c r="KR5" s="408"/>
      <c r="KS5" s="408"/>
      <c r="KT5" s="408"/>
      <c r="KU5" s="408"/>
      <c r="KV5" s="408"/>
      <c r="KW5" s="408"/>
      <c r="KX5" s="408"/>
      <c r="KY5" s="408"/>
      <c r="KZ5" s="408"/>
      <c r="LA5" s="408"/>
      <c r="LB5" s="408"/>
      <c r="LC5" s="408"/>
      <c r="LD5" s="408"/>
      <c r="LE5" s="408"/>
      <c r="LF5" s="408"/>
      <c r="LG5" s="408"/>
      <c r="LH5" s="408"/>
      <c r="LI5" s="408"/>
      <c r="LJ5" s="408"/>
      <c r="LK5" s="408"/>
      <c r="LL5" s="408"/>
      <c r="LM5" s="408"/>
      <c r="LN5" s="408"/>
      <c r="LO5" s="408"/>
      <c r="LP5" s="408"/>
      <c r="LQ5" s="408"/>
      <c r="LR5" s="408"/>
      <c r="LS5" s="408"/>
      <c r="LT5" s="408"/>
      <c r="LU5" s="408"/>
      <c r="LV5" s="408"/>
      <c r="LW5" s="408"/>
      <c r="LX5" s="408"/>
      <c r="LY5" s="408"/>
      <c r="LZ5" s="408"/>
      <c r="MA5" s="408"/>
      <c r="MB5" s="408"/>
      <c r="MC5" s="408"/>
      <c r="MD5" s="408"/>
      <c r="ME5" s="408"/>
      <c r="MF5" s="408"/>
      <c r="MG5" s="408"/>
      <c r="MH5" s="408"/>
      <c r="MI5" s="408"/>
      <c r="MJ5" s="408"/>
      <c r="MK5" s="408"/>
      <c r="ML5" s="408"/>
      <c r="MM5" s="408"/>
      <c r="MN5" s="408"/>
      <c r="MO5" s="408"/>
      <c r="MP5" s="408"/>
      <c r="MQ5" s="408"/>
      <c r="MR5" s="408"/>
      <c r="MS5" s="408"/>
      <c r="MT5" s="408"/>
      <c r="MU5" s="408"/>
      <c r="MV5" s="408"/>
      <c r="MW5" s="408"/>
      <c r="MX5" s="408"/>
      <c r="MY5" s="408"/>
      <c r="MZ5" s="408"/>
      <c r="NA5" s="408"/>
      <c r="NB5" s="408"/>
      <c r="NC5" s="408"/>
      <c r="ND5" s="408"/>
      <c r="NE5" s="408"/>
      <c r="NF5" s="408"/>
      <c r="NG5" s="408"/>
      <c r="NH5" s="408"/>
      <c r="NI5" s="408"/>
      <c r="NJ5" s="408"/>
      <c r="NK5" s="408"/>
      <c r="NL5" s="408"/>
      <c r="NM5" s="408"/>
      <c r="NN5" s="408"/>
      <c r="NO5" s="408"/>
      <c r="NP5" s="408"/>
      <c r="NQ5" s="408"/>
      <c r="NR5" s="408"/>
      <c r="NS5" s="408"/>
      <c r="NT5" s="408"/>
      <c r="NU5" s="408"/>
      <c r="NV5" s="408"/>
      <c r="NW5" s="408"/>
      <c r="NX5" s="408"/>
      <c r="NY5" s="408"/>
      <c r="NZ5" s="408"/>
      <c r="OA5" s="408"/>
      <c r="OB5" s="408"/>
      <c r="OC5" s="408"/>
    </row>
    <row r="6" spans="1:393" x14ac:dyDescent="0.2">
      <c r="AC6" s="19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1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</row>
    <row r="7" spans="1:393" s="22" customFormat="1" ht="27" customHeight="1" x14ac:dyDescent="0.2">
      <c r="A7" s="63"/>
      <c r="B7" s="431" t="s">
        <v>21</v>
      </c>
      <c r="C7" s="431"/>
      <c r="D7" s="433" t="str">
        <f>'[2]Project Follow up - Base'!$D$7</f>
        <v>Details</v>
      </c>
      <c r="E7" s="433"/>
      <c r="F7" s="433"/>
      <c r="G7" s="16"/>
      <c r="H7" s="430" t="s">
        <v>62</v>
      </c>
      <c r="I7" s="412" t="s">
        <v>63</v>
      </c>
      <c r="J7" s="432" t="s">
        <v>64</v>
      </c>
      <c r="K7" s="424" t="s">
        <v>65</v>
      </c>
      <c r="L7" s="412" t="s">
        <v>66</v>
      </c>
      <c r="M7" s="24"/>
      <c r="N7" s="24"/>
      <c r="O7" s="424" t="s">
        <v>67</v>
      </c>
      <c r="P7" s="424" t="s">
        <v>68</v>
      </c>
      <c r="Q7" s="426" t="s">
        <v>69</v>
      </c>
      <c r="R7" s="416" t="s">
        <v>70</v>
      </c>
      <c r="S7" s="412" t="s">
        <v>71</v>
      </c>
      <c r="T7" s="424" t="s">
        <v>72</v>
      </c>
      <c r="U7" s="419" t="s">
        <v>73</v>
      </c>
      <c r="AA7" s="63"/>
      <c r="AC7" s="414">
        <f>IF(AC3="","", IF(AND(AC$3&gt;=$K12,AC$3&lt;=$L12,AC$3&lt;$M12),10,IF( AND(AC$3&gt;=$K12,AC$3&lt;=$L12,AC$3=$M12),10,IF(AND(AC$3&gt;=$K12,AC$3&lt;=$L12,AC$3&gt;$M12),-10,""))))</f>
        <v>10</v>
      </c>
      <c r="AD7" s="414">
        <f>IF(AC3="","",IF(AND(AD$3&gt;=$K12,AD$3&lt;=$L12,AD$3&lt;$M12),10,IF( AND(AD$3&gt;=$K12,AD$3&lt;=$L12,AD$3=$M12),10,IF(AND(AD$3&gt;=$K12,AD$3&lt;=$L12,AD$3&gt;$M12),-10,""))))</f>
        <v>10</v>
      </c>
      <c r="AE7" s="414">
        <f t="shared" ref="AE7:CP7" si="25">IF(AD3="","",IF(AND(AE$3&gt;=$K12,AE$3&lt;=$L12,AE$3&lt;$M12),10,IF( AND(AE$3&gt;=$K12,AE$3&lt;=$L12,AE$3=$M12),10,IF(AND(AE$3&gt;=$K12,AE$3&lt;=$L12,AE$3&gt;$M12),-10,""))))</f>
        <v>10</v>
      </c>
      <c r="AF7" s="414">
        <f t="shared" si="25"/>
        <v>10</v>
      </c>
      <c r="AG7" s="414">
        <f t="shared" si="25"/>
        <v>10</v>
      </c>
      <c r="AH7" s="414">
        <f t="shared" si="25"/>
        <v>10</v>
      </c>
      <c r="AI7" s="414">
        <f t="shared" si="25"/>
        <v>10</v>
      </c>
      <c r="AJ7" s="414">
        <f t="shared" si="25"/>
        <v>10</v>
      </c>
      <c r="AK7" s="414">
        <f t="shared" si="25"/>
        <v>10</v>
      </c>
      <c r="AL7" s="414">
        <f t="shared" si="25"/>
        <v>10</v>
      </c>
      <c r="AM7" s="414">
        <f t="shared" si="25"/>
        <v>10</v>
      </c>
      <c r="AN7" s="414">
        <f t="shared" si="25"/>
        <v>10</v>
      </c>
      <c r="AO7" s="414">
        <f t="shared" si="25"/>
        <v>10</v>
      </c>
      <c r="AP7" s="414">
        <f t="shared" si="25"/>
        <v>10</v>
      </c>
      <c r="AQ7" s="414">
        <f t="shared" si="25"/>
        <v>10</v>
      </c>
      <c r="AR7" s="414">
        <f t="shared" si="25"/>
        <v>10</v>
      </c>
      <c r="AS7" s="414">
        <f t="shared" si="25"/>
        <v>10</v>
      </c>
      <c r="AT7" s="414">
        <f t="shared" si="25"/>
        <v>10</v>
      </c>
      <c r="AU7" s="414">
        <f t="shared" si="25"/>
        <v>10</v>
      </c>
      <c r="AV7" s="414">
        <f t="shared" si="25"/>
        <v>10</v>
      </c>
      <c r="AW7" s="414">
        <f t="shared" si="25"/>
        <v>10</v>
      </c>
      <c r="AX7" s="414">
        <f t="shared" si="25"/>
        <v>10</v>
      </c>
      <c r="AY7" s="414">
        <f t="shared" si="25"/>
        <v>10</v>
      </c>
      <c r="AZ7" s="414">
        <f t="shared" si="25"/>
        <v>10</v>
      </c>
      <c r="BA7" s="414">
        <f t="shared" si="25"/>
        <v>10</v>
      </c>
      <c r="BB7" s="414">
        <f t="shared" si="25"/>
        <v>10</v>
      </c>
      <c r="BC7" s="414">
        <f t="shared" si="25"/>
        <v>10</v>
      </c>
      <c r="BD7" s="414">
        <f t="shared" si="25"/>
        <v>10</v>
      </c>
      <c r="BE7" s="414">
        <f t="shared" si="25"/>
        <v>10</v>
      </c>
      <c r="BF7" s="414">
        <f t="shared" si="25"/>
        <v>10</v>
      </c>
      <c r="BG7" s="414">
        <f t="shared" si="25"/>
        <v>10</v>
      </c>
      <c r="BH7" s="414">
        <f t="shared" si="25"/>
        <v>10</v>
      </c>
      <c r="BI7" s="414">
        <f t="shared" si="25"/>
        <v>10</v>
      </c>
      <c r="BJ7" s="414">
        <f t="shared" si="25"/>
        <v>10</v>
      </c>
      <c r="BK7" s="414">
        <f t="shared" si="25"/>
        <v>10</v>
      </c>
      <c r="BL7" s="414">
        <f t="shared" si="25"/>
        <v>10</v>
      </c>
      <c r="BM7" s="414">
        <f t="shared" si="25"/>
        <v>10</v>
      </c>
      <c r="BN7" s="414">
        <f t="shared" si="25"/>
        <v>10</v>
      </c>
      <c r="BO7" s="414">
        <f t="shared" si="25"/>
        <v>10</v>
      </c>
      <c r="BP7" s="414">
        <f t="shared" si="25"/>
        <v>10</v>
      </c>
      <c r="BQ7" s="414">
        <f t="shared" si="25"/>
        <v>10</v>
      </c>
      <c r="BR7" s="414">
        <f t="shared" si="25"/>
        <v>10</v>
      </c>
      <c r="BS7" s="414">
        <f t="shared" si="25"/>
        <v>10</v>
      </c>
      <c r="BT7" s="414">
        <f t="shared" si="25"/>
        <v>10</v>
      </c>
      <c r="BU7" s="414">
        <f t="shared" si="25"/>
        <v>10</v>
      </c>
      <c r="BV7" s="414">
        <f t="shared" si="25"/>
        <v>10</v>
      </c>
      <c r="BW7" s="414">
        <f t="shared" si="25"/>
        <v>10</v>
      </c>
      <c r="BX7" s="414">
        <f t="shared" si="25"/>
        <v>10</v>
      </c>
      <c r="BY7" s="414">
        <f t="shared" si="25"/>
        <v>10</v>
      </c>
      <c r="BZ7" s="414">
        <f t="shared" si="25"/>
        <v>10</v>
      </c>
      <c r="CA7" s="414">
        <f t="shared" si="25"/>
        <v>10</v>
      </c>
      <c r="CB7" s="414">
        <f t="shared" si="25"/>
        <v>10</v>
      </c>
      <c r="CC7" s="414">
        <f t="shared" si="25"/>
        <v>10</v>
      </c>
      <c r="CD7" s="414">
        <f t="shared" si="25"/>
        <v>10</v>
      </c>
      <c r="CE7" s="414">
        <f t="shared" si="25"/>
        <v>10</v>
      </c>
      <c r="CF7" s="414">
        <f t="shared" si="25"/>
        <v>10</v>
      </c>
      <c r="CG7" s="414">
        <f t="shared" si="25"/>
        <v>10</v>
      </c>
      <c r="CH7" s="414">
        <f t="shared" si="25"/>
        <v>10</v>
      </c>
      <c r="CI7" s="414">
        <f t="shared" si="25"/>
        <v>10</v>
      </c>
      <c r="CJ7" s="414">
        <f t="shared" si="25"/>
        <v>10</v>
      </c>
      <c r="CK7" s="414">
        <f t="shared" si="25"/>
        <v>10</v>
      </c>
      <c r="CL7" s="414">
        <f t="shared" si="25"/>
        <v>10</v>
      </c>
      <c r="CM7" s="414">
        <f t="shared" si="25"/>
        <v>10</v>
      </c>
      <c r="CN7" s="414">
        <f t="shared" si="25"/>
        <v>10</v>
      </c>
      <c r="CO7" s="414">
        <f t="shared" si="25"/>
        <v>10</v>
      </c>
      <c r="CP7" s="414">
        <f t="shared" si="25"/>
        <v>10</v>
      </c>
      <c r="CQ7" s="414">
        <f t="shared" ref="CQ7:FB7" si="26">IF(CP3="","",IF(AND(CQ$3&gt;=$K12,CQ$3&lt;=$L12,CQ$3&lt;$M12),10,IF( AND(CQ$3&gt;=$K12,CQ$3&lt;=$L12,CQ$3=$M12),10,IF(AND(CQ$3&gt;=$K12,CQ$3&lt;=$L12,CQ$3&gt;$M12),-10,""))))</f>
        <v>10</v>
      </c>
      <c r="CR7" s="414">
        <f t="shared" si="26"/>
        <v>10</v>
      </c>
      <c r="CS7" s="414">
        <f t="shared" si="26"/>
        <v>10</v>
      </c>
      <c r="CT7" s="414">
        <f t="shared" si="26"/>
        <v>10</v>
      </c>
      <c r="CU7" s="414">
        <f t="shared" si="26"/>
        <v>10</v>
      </c>
      <c r="CV7" s="414">
        <f t="shared" si="26"/>
        <v>10</v>
      </c>
      <c r="CW7" s="414">
        <f t="shared" si="26"/>
        <v>10</v>
      </c>
      <c r="CX7" s="414">
        <f t="shared" si="26"/>
        <v>10</v>
      </c>
      <c r="CY7" s="414">
        <f t="shared" si="26"/>
        <v>10</v>
      </c>
      <c r="CZ7" s="414">
        <f t="shared" si="26"/>
        <v>10</v>
      </c>
      <c r="DA7" s="414">
        <f t="shared" si="26"/>
        <v>10</v>
      </c>
      <c r="DB7" s="414">
        <f t="shared" si="26"/>
        <v>10</v>
      </c>
      <c r="DC7" s="414">
        <f t="shared" si="26"/>
        <v>10</v>
      </c>
      <c r="DD7" s="414">
        <f t="shared" si="26"/>
        <v>10</v>
      </c>
      <c r="DE7" s="414">
        <f t="shared" si="26"/>
        <v>10</v>
      </c>
      <c r="DF7" s="414">
        <f t="shared" si="26"/>
        <v>10</v>
      </c>
      <c r="DG7" s="414">
        <f t="shared" si="26"/>
        <v>10</v>
      </c>
      <c r="DH7" s="414">
        <f t="shared" si="26"/>
        <v>10</v>
      </c>
      <c r="DI7" s="414">
        <f t="shared" si="26"/>
        <v>10</v>
      </c>
      <c r="DJ7" s="414">
        <f t="shared" si="26"/>
        <v>10</v>
      </c>
      <c r="DK7" s="414">
        <f t="shared" si="26"/>
        <v>10</v>
      </c>
      <c r="DL7" s="414">
        <f t="shared" si="26"/>
        <v>10</v>
      </c>
      <c r="DM7" s="414">
        <f t="shared" si="26"/>
        <v>10</v>
      </c>
      <c r="DN7" s="414">
        <f t="shared" si="26"/>
        <v>10</v>
      </c>
      <c r="DO7" s="414">
        <f t="shared" si="26"/>
        <v>10</v>
      </c>
      <c r="DP7" s="414">
        <f t="shared" si="26"/>
        <v>10</v>
      </c>
      <c r="DQ7" s="414">
        <f t="shared" si="26"/>
        <v>10</v>
      </c>
      <c r="DR7" s="414">
        <f t="shared" si="26"/>
        <v>10</v>
      </c>
      <c r="DS7" s="414">
        <f t="shared" si="26"/>
        <v>10</v>
      </c>
      <c r="DT7" s="414">
        <f t="shared" si="26"/>
        <v>10</v>
      </c>
      <c r="DU7" s="414">
        <f t="shared" si="26"/>
        <v>10</v>
      </c>
      <c r="DV7" s="414">
        <f t="shared" si="26"/>
        <v>10</v>
      </c>
      <c r="DW7" s="414">
        <f t="shared" si="26"/>
        <v>10</v>
      </c>
      <c r="DX7" s="414">
        <f t="shared" si="26"/>
        <v>10</v>
      </c>
      <c r="DY7" s="414">
        <f t="shared" si="26"/>
        <v>10</v>
      </c>
      <c r="DZ7" s="414">
        <f t="shared" si="26"/>
        <v>10</v>
      </c>
      <c r="EA7" s="414">
        <f t="shared" si="26"/>
        <v>10</v>
      </c>
      <c r="EB7" s="414">
        <f t="shared" si="26"/>
        <v>10</v>
      </c>
      <c r="EC7" s="414">
        <f t="shared" si="26"/>
        <v>10</v>
      </c>
      <c r="ED7" s="414">
        <f t="shared" si="26"/>
        <v>10</v>
      </c>
      <c r="EE7" s="414">
        <f t="shared" si="26"/>
        <v>10</v>
      </c>
      <c r="EF7" s="414">
        <f t="shared" si="26"/>
        <v>10</v>
      </c>
      <c r="EG7" s="414">
        <f t="shared" si="26"/>
        <v>10</v>
      </c>
      <c r="EH7" s="414">
        <f t="shared" si="26"/>
        <v>10</v>
      </c>
      <c r="EI7" s="414">
        <f t="shared" si="26"/>
        <v>10</v>
      </c>
      <c r="EJ7" s="414">
        <f t="shared" si="26"/>
        <v>10</v>
      </c>
      <c r="EK7" s="414">
        <f t="shared" si="26"/>
        <v>10</v>
      </c>
      <c r="EL7" s="414">
        <f t="shared" si="26"/>
        <v>10</v>
      </c>
      <c r="EM7" s="414">
        <f t="shared" si="26"/>
        <v>10</v>
      </c>
      <c r="EN7" s="414">
        <f t="shared" si="26"/>
        <v>10</v>
      </c>
      <c r="EO7" s="414">
        <f t="shared" si="26"/>
        <v>10</v>
      </c>
      <c r="EP7" s="414">
        <f t="shared" si="26"/>
        <v>10</v>
      </c>
      <c r="EQ7" s="414">
        <f t="shared" si="26"/>
        <v>10</v>
      </c>
      <c r="ER7" s="414">
        <f t="shared" si="26"/>
        <v>10</v>
      </c>
      <c r="ES7" s="414">
        <f t="shared" si="26"/>
        <v>10</v>
      </c>
      <c r="ET7" s="414">
        <f t="shared" si="26"/>
        <v>10</v>
      </c>
      <c r="EU7" s="414">
        <f t="shared" si="26"/>
        <v>10</v>
      </c>
      <c r="EV7" s="414">
        <f t="shared" si="26"/>
        <v>10</v>
      </c>
      <c r="EW7" s="414">
        <f t="shared" si="26"/>
        <v>10</v>
      </c>
      <c r="EX7" s="414">
        <f t="shared" si="26"/>
        <v>10</v>
      </c>
      <c r="EY7" s="414">
        <f t="shared" si="26"/>
        <v>10</v>
      </c>
      <c r="EZ7" s="414">
        <f t="shared" si="26"/>
        <v>10</v>
      </c>
      <c r="FA7" s="414">
        <f t="shared" si="26"/>
        <v>10</v>
      </c>
      <c r="FB7" s="414">
        <f t="shared" si="26"/>
        <v>10</v>
      </c>
      <c r="FC7" s="414">
        <f t="shared" ref="FC7:HN7" si="27">IF(FB3="","",IF(AND(FC$3&gt;=$K12,FC$3&lt;=$L12,FC$3&lt;$M12),10,IF( AND(FC$3&gt;=$K12,FC$3&lt;=$L12,FC$3=$M12),10,IF(AND(FC$3&gt;=$K12,FC$3&lt;=$L12,FC$3&gt;$M12),-10,""))))</f>
        <v>10</v>
      </c>
      <c r="FD7" s="414">
        <f t="shared" si="27"/>
        <v>10</v>
      </c>
      <c r="FE7" s="414">
        <f t="shared" si="27"/>
        <v>10</v>
      </c>
      <c r="FF7" s="414">
        <f t="shared" si="27"/>
        <v>10</v>
      </c>
      <c r="FG7" s="414">
        <f t="shared" si="27"/>
        <v>10</v>
      </c>
      <c r="FH7" s="414">
        <f t="shared" si="27"/>
        <v>10</v>
      </c>
      <c r="FI7" s="414">
        <f t="shared" si="27"/>
        <v>10</v>
      </c>
      <c r="FJ7" s="414">
        <f t="shared" si="27"/>
        <v>10</v>
      </c>
      <c r="FK7" s="414">
        <f t="shared" si="27"/>
        <v>10</v>
      </c>
      <c r="FL7" s="414">
        <f t="shared" si="27"/>
        <v>10</v>
      </c>
      <c r="FM7" s="414">
        <f t="shared" si="27"/>
        <v>10</v>
      </c>
      <c r="FN7" s="414">
        <f t="shared" si="27"/>
        <v>10</v>
      </c>
      <c r="FO7" s="414">
        <f t="shared" si="27"/>
        <v>10</v>
      </c>
      <c r="FP7" s="414">
        <f t="shared" si="27"/>
        <v>10</v>
      </c>
      <c r="FQ7" s="414">
        <f t="shared" si="27"/>
        <v>10</v>
      </c>
      <c r="FR7" s="414">
        <f t="shared" si="27"/>
        <v>10</v>
      </c>
      <c r="FS7" s="414">
        <f t="shared" si="27"/>
        <v>10</v>
      </c>
      <c r="FT7" s="414">
        <f t="shared" si="27"/>
        <v>10</v>
      </c>
      <c r="FU7" s="414">
        <f t="shared" si="27"/>
        <v>10</v>
      </c>
      <c r="FV7" s="414">
        <f t="shared" si="27"/>
        <v>10</v>
      </c>
      <c r="FW7" s="414">
        <f t="shared" si="27"/>
        <v>10</v>
      </c>
      <c r="FX7" s="414">
        <f t="shared" si="27"/>
        <v>10</v>
      </c>
      <c r="FY7" s="414">
        <f t="shared" si="27"/>
        <v>10</v>
      </c>
      <c r="FZ7" s="414">
        <f t="shared" si="27"/>
        <v>10</v>
      </c>
      <c r="GA7" s="414">
        <f t="shared" si="27"/>
        <v>10</v>
      </c>
      <c r="GB7" s="414">
        <f t="shared" si="27"/>
        <v>10</v>
      </c>
      <c r="GC7" s="414">
        <f t="shared" si="27"/>
        <v>10</v>
      </c>
      <c r="GD7" s="414">
        <f t="shared" si="27"/>
        <v>10</v>
      </c>
      <c r="GE7" s="414">
        <f t="shared" si="27"/>
        <v>10</v>
      </c>
      <c r="GF7" s="414">
        <f t="shared" si="27"/>
        <v>10</v>
      </c>
      <c r="GG7" s="414">
        <f t="shared" si="27"/>
        <v>10</v>
      </c>
      <c r="GH7" s="414">
        <f t="shared" si="27"/>
        <v>10</v>
      </c>
      <c r="GI7" s="414">
        <f t="shared" si="27"/>
        <v>10</v>
      </c>
      <c r="GJ7" s="414">
        <f t="shared" si="27"/>
        <v>10</v>
      </c>
      <c r="GK7" s="414">
        <f t="shared" si="27"/>
        <v>10</v>
      </c>
      <c r="GL7" s="414">
        <f t="shared" si="27"/>
        <v>10</v>
      </c>
      <c r="GM7" s="414">
        <f t="shared" si="27"/>
        <v>10</v>
      </c>
      <c r="GN7" s="414">
        <f t="shared" si="27"/>
        <v>10</v>
      </c>
      <c r="GO7" s="414">
        <f t="shared" si="27"/>
        <v>10</v>
      </c>
      <c r="GP7" s="414">
        <f t="shared" si="27"/>
        <v>10</v>
      </c>
      <c r="GQ7" s="414">
        <f t="shared" si="27"/>
        <v>10</v>
      </c>
      <c r="GR7" s="414">
        <f t="shared" si="27"/>
        <v>10</v>
      </c>
      <c r="GS7" s="414">
        <f t="shared" si="27"/>
        <v>10</v>
      </c>
      <c r="GT7" s="414">
        <f t="shared" si="27"/>
        <v>10</v>
      </c>
      <c r="GU7" s="414">
        <f t="shared" si="27"/>
        <v>10</v>
      </c>
      <c r="GV7" s="414">
        <f t="shared" si="27"/>
        <v>10</v>
      </c>
      <c r="GW7" s="414">
        <f t="shared" si="27"/>
        <v>10</v>
      </c>
      <c r="GX7" s="414">
        <f t="shared" si="27"/>
        <v>10</v>
      </c>
      <c r="GY7" s="414">
        <f t="shared" si="27"/>
        <v>10</v>
      </c>
      <c r="GZ7" s="414">
        <f t="shared" si="27"/>
        <v>10</v>
      </c>
      <c r="HA7" s="414">
        <f t="shared" si="27"/>
        <v>10</v>
      </c>
      <c r="HB7" s="414">
        <f t="shared" si="27"/>
        <v>10</v>
      </c>
      <c r="HC7" s="414">
        <f t="shared" si="27"/>
        <v>10</v>
      </c>
      <c r="HD7" s="414">
        <f t="shared" si="27"/>
        <v>10</v>
      </c>
      <c r="HE7" s="414">
        <f t="shared" si="27"/>
        <v>10</v>
      </c>
      <c r="HF7" s="414">
        <f t="shared" si="27"/>
        <v>10</v>
      </c>
      <c r="HG7" s="414">
        <f t="shared" si="27"/>
        <v>10</v>
      </c>
      <c r="HH7" s="414">
        <f t="shared" si="27"/>
        <v>10</v>
      </c>
      <c r="HI7" s="414">
        <f t="shared" si="27"/>
        <v>10</v>
      </c>
      <c r="HJ7" s="414">
        <f t="shared" si="27"/>
        <v>10</v>
      </c>
      <c r="HK7" s="414">
        <f t="shared" si="27"/>
        <v>10</v>
      </c>
      <c r="HL7" s="414">
        <f t="shared" si="27"/>
        <v>10</v>
      </c>
      <c r="HM7" s="414">
        <f t="shared" si="27"/>
        <v>10</v>
      </c>
      <c r="HN7" s="414">
        <f t="shared" si="27"/>
        <v>10</v>
      </c>
      <c r="HO7" s="414">
        <f t="shared" ref="HO7:JZ7" si="28">IF(HN3="","",IF(AND(HO$3&gt;=$K12,HO$3&lt;=$L12,HO$3&lt;$M12),10,IF( AND(HO$3&gt;=$K12,HO$3&lt;=$L12,HO$3=$M12),10,IF(AND(HO$3&gt;=$K12,HO$3&lt;=$L12,HO$3&gt;$M12),-10,""))))</f>
        <v>10</v>
      </c>
      <c r="HP7" s="414">
        <f t="shared" si="28"/>
        <v>10</v>
      </c>
      <c r="HQ7" s="414">
        <f t="shared" si="28"/>
        <v>10</v>
      </c>
      <c r="HR7" s="414">
        <f t="shared" si="28"/>
        <v>10</v>
      </c>
      <c r="HS7" s="414">
        <f t="shared" si="28"/>
        <v>10</v>
      </c>
      <c r="HT7" s="414">
        <f t="shared" si="28"/>
        <v>10</v>
      </c>
      <c r="HU7" s="414">
        <f t="shared" si="28"/>
        <v>10</v>
      </c>
      <c r="HV7" s="414">
        <f t="shared" si="28"/>
        <v>10</v>
      </c>
      <c r="HW7" s="414">
        <f t="shared" si="28"/>
        <v>10</v>
      </c>
      <c r="HX7" s="414">
        <f t="shared" si="28"/>
        <v>10</v>
      </c>
      <c r="HY7" s="414">
        <f t="shared" si="28"/>
        <v>10</v>
      </c>
      <c r="HZ7" s="414">
        <f t="shared" si="28"/>
        <v>10</v>
      </c>
      <c r="IA7" s="414">
        <f t="shared" si="28"/>
        <v>10</v>
      </c>
      <c r="IB7" s="414">
        <f t="shared" si="28"/>
        <v>10</v>
      </c>
      <c r="IC7" s="414">
        <f t="shared" si="28"/>
        <v>10</v>
      </c>
      <c r="ID7" s="414">
        <f t="shared" si="28"/>
        <v>10</v>
      </c>
      <c r="IE7" s="414">
        <f t="shared" si="28"/>
        <v>10</v>
      </c>
      <c r="IF7" s="414">
        <f t="shared" si="28"/>
        <v>10</v>
      </c>
      <c r="IG7" s="414">
        <f t="shared" si="28"/>
        <v>10</v>
      </c>
      <c r="IH7" s="414">
        <f t="shared" si="28"/>
        <v>10</v>
      </c>
      <c r="II7" s="414">
        <f t="shared" si="28"/>
        <v>10</v>
      </c>
      <c r="IJ7" s="414">
        <f t="shared" si="28"/>
        <v>10</v>
      </c>
      <c r="IK7" s="414">
        <f t="shared" si="28"/>
        <v>10</v>
      </c>
      <c r="IL7" s="414">
        <f t="shared" si="28"/>
        <v>10</v>
      </c>
      <c r="IM7" s="414">
        <f t="shared" si="28"/>
        <v>10</v>
      </c>
      <c r="IN7" s="414">
        <f t="shared" si="28"/>
        <v>10</v>
      </c>
      <c r="IO7" s="414">
        <f t="shared" si="28"/>
        <v>10</v>
      </c>
      <c r="IP7" s="414">
        <f t="shared" si="28"/>
        <v>10</v>
      </c>
      <c r="IQ7" s="414">
        <f t="shared" si="28"/>
        <v>10</v>
      </c>
      <c r="IR7" s="414">
        <f t="shared" si="28"/>
        <v>10</v>
      </c>
      <c r="IS7" s="414">
        <f t="shared" si="28"/>
        <v>10</v>
      </c>
      <c r="IT7" s="414">
        <f t="shared" si="28"/>
        <v>10</v>
      </c>
      <c r="IU7" s="414">
        <f t="shared" si="28"/>
        <v>10</v>
      </c>
      <c r="IV7" s="414">
        <f t="shared" si="28"/>
        <v>10</v>
      </c>
      <c r="IW7" s="414">
        <f t="shared" si="28"/>
        <v>10</v>
      </c>
      <c r="IX7" s="414">
        <f t="shared" si="28"/>
        <v>10</v>
      </c>
      <c r="IY7" s="414" t="str">
        <f t="shared" si="28"/>
        <v/>
      </c>
      <c r="IZ7" s="414" t="str">
        <f t="shared" si="28"/>
        <v/>
      </c>
      <c r="JA7" s="414" t="str">
        <f t="shared" si="28"/>
        <v/>
      </c>
      <c r="JB7" s="414" t="str">
        <f t="shared" si="28"/>
        <v/>
      </c>
      <c r="JC7" s="414" t="str">
        <f t="shared" si="28"/>
        <v/>
      </c>
      <c r="JD7" s="414" t="str">
        <f t="shared" si="28"/>
        <v/>
      </c>
      <c r="JE7" s="414" t="str">
        <f t="shared" si="28"/>
        <v/>
      </c>
      <c r="JF7" s="414" t="str">
        <f t="shared" si="28"/>
        <v/>
      </c>
      <c r="JG7" s="414" t="str">
        <f t="shared" si="28"/>
        <v/>
      </c>
      <c r="JH7" s="414" t="str">
        <f t="shared" si="28"/>
        <v/>
      </c>
      <c r="JI7" s="414" t="str">
        <f t="shared" si="28"/>
        <v/>
      </c>
      <c r="JJ7" s="414" t="str">
        <f t="shared" si="28"/>
        <v/>
      </c>
      <c r="JK7" s="414" t="str">
        <f t="shared" si="28"/>
        <v/>
      </c>
      <c r="JL7" s="414" t="str">
        <f t="shared" si="28"/>
        <v/>
      </c>
      <c r="JM7" s="414" t="str">
        <f t="shared" si="28"/>
        <v/>
      </c>
      <c r="JN7" s="414" t="str">
        <f t="shared" si="28"/>
        <v/>
      </c>
      <c r="JO7" s="414" t="str">
        <f t="shared" si="28"/>
        <v/>
      </c>
      <c r="JP7" s="414" t="str">
        <f t="shared" si="28"/>
        <v/>
      </c>
      <c r="JQ7" s="414" t="str">
        <f t="shared" si="28"/>
        <v/>
      </c>
      <c r="JR7" s="414" t="str">
        <f t="shared" si="28"/>
        <v/>
      </c>
      <c r="JS7" s="414" t="str">
        <f t="shared" si="28"/>
        <v/>
      </c>
      <c r="JT7" s="414" t="str">
        <f t="shared" si="28"/>
        <v/>
      </c>
      <c r="JU7" s="414" t="str">
        <f t="shared" si="28"/>
        <v/>
      </c>
      <c r="JV7" s="414" t="str">
        <f t="shared" si="28"/>
        <v/>
      </c>
      <c r="JW7" s="414" t="str">
        <f t="shared" si="28"/>
        <v/>
      </c>
      <c r="JX7" s="414" t="str">
        <f t="shared" si="28"/>
        <v/>
      </c>
      <c r="JY7" s="414" t="str">
        <f t="shared" si="28"/>
        <v/>
      </c>
      <c r="JZ7" s="414" t="str">
        <f t="shared" si="28"/>
        <v/>
      </c>
      <c r="KA7" s="414" t="str">
        <f t="shared" ref="KA7:ML7" si="29">IF(JZ3="","",IF(AND(KA$3&gt;=$K12,KA$3&lt;=$L12,KA$3&lt;$M12),10,IF( AND(KA$3&gt;=$K12,KA$3&lt;=$L12,KA$3=$M12),10,IF(AND(KA$3&gt;=$K12,KA$3&lt;=$L12,KA$3&gt;$M12),-10,""))))</f>
        <v/>
      </c>
      <c r="KB7" s="414" t="str">
        <f t="shared" si="29"/>
        <v/>
      </c>
      <c r="KC7" s="414" t="str">
        <f t="shared" si="29"/>
        <v/>
      </c>
      <c r="KD7" s="414" t="str">
        <f t="shared" si="29"/>
        <v/>
      </c>
      <c r="KE7" s="414" t="str">
        <f t="shared" si="29"/>
        <v/>
      </c>
      <c r="KF7" s="414" t="str">
        <f t="shared" si="29"/>
        <v/>
      </c>
      <c r="KG7" s="414" t="str">
        <f t="shared" si="29"/>
        <v/>
      </c>
      <c r="KH7" s="414" t="str">
        <f t="shared" si="29"/>
        <v/>
      </c>
      <c r="KI7" s="414" t="str">
        <f t="shared" si="29"/>
        <v/>
      </c>
      <c r="KJ7" s="414" t="str">
        <f t="shared" si="29"/>
        <v/>
      </c>
      <c r="KK7" s="414" t="str">
        <f t="shared" si="29"/>
        <v/>
      </c>
      <c r="KL7" s="414" t="str">
        <f t="shared" si="29"/>
        <v/>
      </c>
      <c r="KM7" s="414" t="str">
        <f t="shared" si="29"/>
        <v/>
      </c>
      <c r="KN7" s="414" t="str">
        <f t="shared" si="29"/>
        <v/>
      </c>
      <c r="KO7" s="414" t="str">
        <f t="shared" si="29"/>
        <v/>
      </c>
      <c r="KP7" s="414" t="str">
        <f t="shared" si="29"/>
        <v/>
      </c>
      <c r="KQ7" s="414" t="str">
        <f t="shared" si="29"/>
        <v/>
      </c>
      <c r="KR7" s="414" t="str">
        <f t="shared" si="29"/>
        <v/>
      </c>
      <c r="KS7" s="414" t="str">
        <f t="shared" si="29"/>
        <v/>
      </c>
      <c r="KT7" s="414" t="str">
        <f t="shared" si="29"/>
        <v/>
      </c>
      <c r="KU7" s="414" t="str">
        <f t="shared" si="29"/>
        <v/>
      </c>
      <c r="KV7" s="414" t="str">
        <f t="shared" si="29"/>
        <v/>
      </c>
      <c r="KW7" s="414" t="str">
        <f t="shared" si="29"/>
        <v/>
      </c>
      <c r="KX7" s="414" t="str">
        <f t="shared" si="29"/>
        <v/>
      </c>
      <c r="KY7" s="414" t="str">
        <f t="shared" si="29"/>
        <v/>
      </c>
      <c r="KZ7" s="414" t="str">
        <f t="shared" si="29"/>
        <v/>
      </c>
      <c r="LA7" s="414" t="str">
        <f t="shared" si="29"/>
        <v/>
      </c>
      <c r="LB7" s="414" t="str">
        <f t="shared" si="29"/>
        <v/>
      </c>
      <c r="LC7" s="414" t="str">
        <f t="shared" si="29"/>
        <v/>
      </c>
      <c r="LD7" s="414" t="str">
        <f t="shared" si="29"/>
        <v/>
      </c>
      <c r="LE7" s="414" t="str">
        <f t="shared" si="29"/>
        <v/>
      </c>
      <c r="LF7" s="414" t="str">
        <f t="shared" si="29"/>
        <v/>
      </c>
      <c r="LG7" s="414" t="str">
        <f t="shared" si="29"/>
        <v/>
      </c>
      <c r="LH7" s="414" t="str">
        <f t="shared" si="29"/>
        <v/>
      </c>
      <c r="LI7" s="414" t="str">
        <f t="shared" si="29"/>
        <v/>
      </c>
      <c r="LJ7" s="414" t="str">
        <f t="shared" si="29"/>
        <v/>
      </c>
      <c r="LK7" s="414" t="str">
        <f t="shared" si="29"/>
        <v/>
      </c>
      <c r="LL7" s="414" t="str">
        <f t="shared" si="29"/>
        <v/>
      </c>
      <c r="LM7" s="414" t="str">
        <f t="shared" si="29"/>
        <v/>
      </c>
      <c r="LN7" s="414" t="str">
        <f t="shared" si="29"/>
        <v/>
      </c>
      <c r="LO7" s="414" t="str">
        <f t="shared" si="29"/>
        <v/>
      </c>
      <c r="LP7" s="414" t="str">
        <f t="shared" si="29"/>
        <v/>
      </c>
      <c r="LQ7" s="414" t="str">
        <f t="shared" si="29"/>
        <v/>
      </c>
      <c r="LR7" s="414" t="str">
        <f t="shared" si="29"/>
        <v/>
      </c>
      <c r="LS7" s="414" t="str">
        <f t="shared" si="29"/>
        <v/>
      </c>
      <c r="LT7" s="414" t="str">
        <f t="shared" si="29"/>
        <v/>
      </c>
      <c r="LU7" s="414" t="str">
        <f t="shared" si="29"/>
        <v/>
      </c>
      <c r="LV7" s="414" t="str">
        <f t="shared" si="29"/>
        <v/>
      </c>
      <c r="LW7" s="414" t="str">
        <f t="shared" si="29"/>
        <v/>
      </c>
      <c r="LX7" s="414" t="str">
        <f t="shared" si="29"/>
        <v/>
      </c>
      <c r="LY7" s="414" t="str">
        <f t="shared" si="29"/>
        <v/>
      </c>
      <c r="LZ7" s="414" t="str">
        <f t="shared" si="29"/>
        <v/>
      </c>
      <c r="MA7" s="414" t="str">
        <f t="shared" si="29"/>
        <v/>
      </c>
      <c r="MB7" s="414" t="str">
        <f t="shared" si="29"/>
        <v/>
      </c>
      <c r="MC7" s="414" t="str">
        <f t="shared" si="29"/>
        <v/>
      </c>
      <c r="MD7" s="414" t="str">
        <f t="shared" si="29"/>
        <v/>
      </c>
      <c r="ME7" s="414" t="str">
        <f t="shared" si="29"/>
        <v/>
      </c>
      <c r="MF7" s="414" t="str">
        <f t="shared" si="29"/>
        <v/>
      </c>
      <c r="MG7" s="414" t="str">
        <f t="shared" si="29"/>
        <v/>
      </c>
      <c r="MH7" s="414" t="str">
        <f t="shared" si="29"/>
        <v/>
      </c>
      <c r="MI7" s="414" t="str">
        <f t="shared" si="29"/>
        <v/>
      </c>
      <c r="MJ7" s="414" t="str">
        <f t="shared" si="29"/>
        <v/>
      </c>
      <c r="MK7" s="414" t="str">
        <f t="shared" si="29"/>
        <v/>
      </c>
      <c r="ML7" s="414" t="str">
        <f t="shared" si="29"/>
        <v/>
      </c>
      <c r="MM7" s="414" t="str">
        <f t="shared" ref="MM7:OC7" si="30">IF(ML3="","",IF(AND(MM$3&gt;=$K12,MM$3&lt;=$L12,MM$3&lt;$M12),10,IF( AND(MM$3&gt;=$K12,MM$3&lt;=$L12,MM$3=$M12),10,IF(AND(MM$3&gt;=$K12,MM$3&lt;=$L12,MM$3&gt;$M12),-10,""))))</f>
        <v/>
      </c>
      <c r="MN7" s="414" t="str">
        <f t="shared" si="30"/>
        <v/>
      </c>
      <c r="MO7" s="414" t="str">
        <f t="shared" si="30"/>
        <v/>
      </c>
      <c r="MP7" s="414" t="str">
        <f t="shared" si="30"/>
        <v/>
      </c>
      <c r="MQ7" s="414" t="str">
        <f t="shared" si="30"/>
        <v/>
      </c>
      <c r="MR7" s="414" t="str">
        <f t="shared" si="30"/>
        <v/>
      </c>
      <c r="MS7" s="414" t="str">
        <f t="shared" si="30"/>
        <v/>
      </c>
      <c r="MT7" s="414" t="str">
        <f t="shared" si="30"/>
        <v/>
      </c>
      <c r="MU7" s="414" t="str">
        <f t="shared" si="30"/>
        <v/>
      </c>
      <c r="MV7" s="414" t="str">
        <f t="shared" si="30"/>
        <v/>
      </c>
      <c r="MW7" s="414" t="str">
        <f t="shared" si="30"/>
        <v/>
      </c>
      <c r="MX7" s="414" t="str">
        <f t="shared" si="30"/>
        <v/>
      </c>
      <c r="MY7" s="414" t="str">
        <f t="shared" si="30"/>
        <v/>
      </c>
      <c r="MZ7" s="414" t="str">
        <f t="shared" si="30"/>
        <v/>
      </c>
      <c r="NA7" s="414" t="str">
        <f t="shared" si="30"/>
        <v/>
      </c>
      <c r="NB7" s="414" t="str">
        <f t="shared" si="30"/>
        <v/>
      </c>
      <c r="NC7" s="414" t="str">
        <f t="shared" si="30"/>
        <v/>
      </c>
      <c r="ND7" s="414" t="str">
        <f t="shared" si="30"/>
        <v/>
      </c>
      <c r="NE7" s="414" t="str">
        <f t="shared" si="30"/>
        <v/>
      </c>
      <c r="NF7" s="414" t="str">
        <f t="shared" si="30"/>
        <v/>
      </c>
      <c r="NG7" s="414" t="str">
        <f t="shared" si="30"/>
        <v/>
      </c>
      <c r="NH7" s="414" t="str">
        <f t="shared" si="30"/>
        <v/>
      </c>
      <c r="NI7" s="414" t="str">
        <f t="shared" si="30"/>
        <v/>
      </c>
      <c r="NJ7" s="414" t="str">
        <f t="shared" si="30"/>
        <v/>
      </c>
      <c r="NK7" s="414" t="str">
        <f t="shared" si="30"/>
        <v/>
      </c>
      <c r="NL7" s="414" t="str">
        <f t="shared" si="30"/>
        <v/>
      </c>
      <c r="NM7" s="414" t="str">
        <f t="shared" si="30"/>
        <v/>
      </c>
      <c r="NN7" s="414" t="str">
        <f t="shared" si="30"/>
        <v/>
      </c>
      <c r="NO7" s="414" t="str">
        <f t="shared" si="30"/>
        <v/>
      </c>
      <c r="NP7" s="414" t="str">
        <f t="shared" si="30"/>
        <v/>
      </c>
      <c r="NQ7" s="414" t="str">
        <f t="shared" si="30"/>
        <v/>
      </c>
      <c r="NR7" s="414" t="str">
        <f t="shared" si="30"/>
        <v/>
      </c>
      <c r="NS7" s="414" t="str">
        <f t="shared" si="30"/>
        <v/>
      </c>
      <c r="NT7" s="414" t="str">
        <f t="shared" si="30"/>
        <v/>
      </c>
      <c r="NU7" s="414" t="str">
        <f t="shared" si="30"/>
        <v/>
      </c>
      <c r="NV7" s="414" t="str">
        <f t="shared" si="30"/>
        <v/>
      </c>
      <c r="NW7" s="414" t="str">
        <f t="shared" si="30"/>
        <v/>
      </c>
      <c r="NX7" s="414" t="str">
        <f t="shared" si="30"/>
        <v/>
      </c>
      <c r="NY7" s="414" t="str">
        <f t="shared" si="30"/>
        <v/>
      </c>
      <c r="NZ7" s="414" t="str">
        <f t="shared" si="30"/>
        <v/>
      </c>
      <c r="OA7" s="414" t="str">
        <f t="shared" si="30"/>
        <v/>
      </c>
      <c r="OB7" s="414" t="str">
        <f t="shared" si="30"/>
        <v/>
      </c>
      <c r="OC7" s="414" t="str">
        <f t="shared" si="30"/>
        <v/>
      </c>
    </row>
    <row r="8" spans="1:393" s="22" customFormat="1" x14ac:dyDescent="0.2">
      <c r="A8" s="63"/>
      <c r="B8" s="429" t="str">
        <f>الجدول1[[#Headers],[Client]]</f>
        <v>Client</v>
      </c>
      <c r="C8" s="429"/>
      <c r="D8" s="410" t="str">
        <f>IF($D$7="","",IF( INDEX('Projects List'!$B:$B,MATCH(D7,'Projects List'!$A:$A,0))=0,"",INDEX('Projects List'!$B:$B,MATCH(D7,'Projects List'!$A:$A,0))))</f>
        <v>DETAILS REAL ESTATE COMPANY</v>
      </c>
      <c r="E8" s="410"/>
      <c r="F8" s="410"/>
      <c r="G8" s="16"/>
      <c r="H8" s="430"/>
      <c r="I8" s="412"/>
      <c r="J8" s="432"/>
      <c r="K8" s="424"/>
      <c r="L8" s="413"/>
      <c r="M8" s="24"/>
      <c r="N8" s="24"/>
      <c r="O8" s="425"/>
      <c r="P8" s="425"/>
      <c r="Q8" s="427"/>
      <c r="R8" s="417"/>
      <c r="S8" s="413"/>
      <c r="T8" s="425"/>
      <c r="U8" s="420"/>
      <c r="AA8" s="63"/>
      <c r="AC8" s="414"/>
      <c r="AD8" s="414"/>
      <c r="AE8" s="414"/>
      <c r="AF8" s="414"/>
      <c r="AG8" s="414"/>
      <c r="AH8" s="414"/>
      <c r="AI8" s="414"/>
      <c r="AJ8" s="414"/>
      <c r="AK8" s="414"/>
      <c r="AL8" s="414"/>
      <c r="AM8" s="414"/>
      <c r="AN8" s="414"/>
      <c r="AO8" s="414"/>
      <c r="AP8" s="414"/>
      <c r="AQ8" s="414"/>
      <c r="AR8" s="414"/>
      <c r="AS8" s="414"/>
      <c r="AT8" s="414"/>
      <c r="AU8" s="414"/>
      <c r="AV8" s="414"/>
      <c r="AW8" s="414"/>
      <c r="AX8" s="414"/>
      <c r="AY8" s="414"/>
      <c r="AZ8" s="414"/>
      <c r="BA8" s="414"/>
      <c r="BB8" s="414"/>
      <c r="BC8" s="414"/>
      <c r="BD8" s="414"/>
      <c r="BE8" s="414"/>
      <c r="BF8" s="414"/>
      <c r="BG8" s="414"/>
      <c r="BH8" s="414"/>
      <c r="BI8" s="414"/>
      <c r="BJ8" s="414"/>
      <c r="BK8" s="414"/>
      <c r="BL8" s="414"/>
      <c r="BM8" s="414"/>
      <c r="BN8" s="414"/>
      <c r="BO8" s="414"/>
      <c r="BP8" s="414"/>
      <c r="BQ8" s="414"/>
      <c r="BR8" s="414"/>
      <c r="BS8" s="414"/>
      <c r="BT8" s="414"/>
      <c r="BU8" s="414"/>
      <c r="BV8" s="414"/>
      <c r="BW8" s="414"/>
      <c r="BX8" s="414"/>
      <c r="BY8" s="414"/>
      <c r="BZ8" s="414"/>
      <c r="CA8" s="414"/>
      <c r="CB8" s="414"/>
      <c r="CC8" s="414"/>
      <c r="CD8" s="414"/>
      <c r="CE8" s="414"/>
      <c r="CF8" s="414"/>
      <c r="CG8" s="414"/>
      <c r="CH8" s="414"/>
      <c r="CI8" s="414"/>
      <c r="CJ8" s="414"/>
      <c r="CK8" s="414"/>
      <c r="CL8" s="414"/>
      <c r="CM8" s="414"/>
      <c r="CN8" s="414"/>
      <c r="CO8" s="414"/>
      <c r="CP8" s="414"/>
      <c r="CQ8" s="414"/>
      <c r="CR8" s="414"/>
      <c r="CS8" s="414"/>
      <c r="CT8" s="414"/>
      <c r="CU8" s="414"/>
      <c r="CV8" s="414"/>
      <c r="CW8" s="414"/>
      <c r="CX8" s="414"/>
      <c r="CY8" s="414"/>
      <c r="CZ8" s="414"/>
      <c r="DA8" s="414"/>
      <c r="DB8" s="414"/>
      <c r="DC8" s="414"/>
      <c r="DD8" s="414"/>
      <c r="DE8" s="414"/>
      <c r="DF8" s="414"/>
      <c r="DG8" s="414"/>
      <c r="DH8" s="414"/>
      <c r="DI8" s="414"/>
      <c r="DJ8" s="414"/>
      <c r="DK8" s="414"/>
      <c r="DL8" s="414"/>
      <c r="DM8" s="414"/>
      <c r="DN8" s="414"/>
      <c r="DO8" s="414"/>
      <c r="DP8" s="414"/>
      <c r="DQ8" s="414"/>
      <c r="DR8" s="414"/>
      <c r="DS8" s="414"/>
      <c r="DT8" s="414"/>
      <c r="DU8" s="414"/>
      <c r="DV8" s="414"/>
      <c r="DW8" s="414"/>
      <c r="DX8" s="414"/>
      <c r="DY8" s="414"/>
      <c r="DZ8" s="414"/>
      <c r="EA8" s="414"/>
      <c r="EB8" s="414"/>
      <c r="EC8" s="414"/>
      <c r="ED8" s="414"/>
      <c r="EE8" s="414"/>
      <c r="EF8" s="414"/>
      <c r="EG8" s="414"/>
      <c r="EH8" s="414"/>
      <c r="EI8" s="414"/>
      <c r="EJ8" s="414"/>
      <c r="EK8" s="414"/>
      <c r="EL8" s="414"/>
      <c r="EM8" s="414"/>
      <c r="EN8" s="414"/>
      <c r="EO8" s="414"/>
      <c r="EP8" s="414"/>
      <c r="EQ8" s="414"/>
      <c r="ER8" s="414"/>
      <c r="ES8" s="414"/>
      <c r="ET8" s="414"/>
      <c r="EU8" s="414"/>
      <c r="EV8" s="414"/>
      <c r="EW8" s="414"/>
      <c r="EX8" s="414"/>
      <c r="EY8" s="414"/>
      <c r="EZ8" s="414"/>
      <c r="FA8" s="414"/>
      <c r="FB8" s="414"/>
      <c r="FC8" s="414"/>
      <c r="FD8" s="414"/>
      <c r="FE8" s="414"/>
      <c r="FF8" s="414"/>
      <c r="FG8" s="414"/>
      <c r="FH8" s="414"/>
      <c r="FI8" s="414"/>
      <c r="FJ8" s="414"/>
      <c r="FK8" s="414"/>
      <c r="FL8" s="414"/>
      <c r="FM8" s="414"/>
      <c r="FN8" s="414"/>
      <c r="FO8" s="414"/>
      <c r="FP8" s="414"/>
      <c r="FQ8" s="414"/>
      <c r="FR8" s="414"/>
      <c r="FS8" s="414"/>
      <c r="FT8" s="414"/>
      <c r="FU8" s="414"/>
      <c r="FV8" s="414"/>
      <c r="FW8" s="414"/>
      <c r="FX8" s="414"/>
      <c r="FY8" s="414"/>
      <c r="FZ8" s="414"/>
      <c r="GA8" s="414"/>
      <c r="GB8" s="414"/>
      <c r="GC8" s="414"/>
      <c r="GD8" s="414"/>
      <c r="GE8" s="414"/>
      <c r="GF8" s="414"/>
      <c r="GG8" s="414"/>
      <c r="GH8" s="414"/>
      <c r="GI8" s="414"/>
      <c r="GJ8" s="414"/>
      <c r="GK8" s="414"/>
      <c r="GL8" s="414"/>
      <c r="GM8" s="414"/>
      <c r="GN8" s="414"/>
      <c r="GO8" s="414"/>
      <c r="GP8" s="414"/>
      <c r="GQ8" s="414"/>
      <c r="GR8" s="414"/>
      <c r="GS8" s="414"/>
      <c r="GT8" s="414"/>
      <c r="GU8" s="414"/>
      <c r="GV8" s="414"/>
      <c r="GW8" s="414"/>
      <c r="GX8" s="414"/>
      <c r="GY8" s="414"/>
      <c r="GZ8" s="414"/>
      <c r="HA8" s="414"/>
      <c r="HB8" s="414"/>
      <c r="HC8" s="414"/>
      <c r="HD8" s="414"/>
      <c r="HE8" s="414"/>
      <c r="HF8" s="414"/>
      <c r="HG8" s="414"/>
      <c r="HH8" s="414"/>
      <c r="HI8" s="414"/>
      <c r="HJ8" s="414"/>
      <c r="HK8" s="414"/>
      <c r="HL8" s="414"/>
      <c r="HM8" s="414"/>
      <c r="HN8" s="414"/>
      <c r="HO8" s="414"/>
      <c r="HP8" s="414"/>
      <c r="HQ8" s="414"/>
      <c r="HR8" s="414"/>
      <c r="HS8" s="414"/>
      <c r="HT8" s="414"/>
      <c r="HU8" s="414"/>
      <c r="HV8" s="414"/>
      <c r="HW8" s="414"/>
      <c r="HX8" s="414"/>
      <c r="HY8" s="414"/>
      <c r="HZ8" s="414"/>
      <c r="IA8" s="414"/>
      <c r="IB8" s="414"/>
      <c r="IC8" s="414"/>
      <c r="ID8" s="414"/>
      <c r="IE8" s="414"/>
      <c r="IF8" s="414"/>
      <c r="IG8" s="414"/>
      <c r="IH8" s="414"/>
      <c r="II8" s="414"/>
      <c r="IJ8" s="414"/>
      <c r="IK8" s="414"/>
      <c r="IL8" s="414"/>
      <c r="IM8" s="414"/>
      <c r="IN8" s="414"/>
      <c r="IO8" s="414"/>
      <c r="IP8" s="414"/>
      <c r="IQ8" s="414"/>
      <c r="IR8" s="414"/>
      <c r="IS8" s="414"/>
      <c r="IT8" s="414"/>
      <c r="IU8" s="414"/>
      <c r="IV8" s="414"/>
      <c r="IW8" s="414"/>
      <c r="IX8" s="414"/>
      <c r="IY8" s="414"/>
      <c r="IZ8" s="414"/>
      <c r="JA8" s="414"/>
      <c r="JB8" s="414"/>
      <c r="JC8" s="414"/>
      <c r="JD8" s="414"/>
      <c r="JE8" s="414"/>
      <c r="JF8" s="414"/>
      <c r="JG8" s="414"/>
      <c r="JH8" s="414"/>
      <c r="JI8" s="414"/>
      <c r="JJ8" s="414"/>
      <c r="JK8" s="414"/>
      <c r="JL8" s="414"/>
      <c r="JM8" s="414"/>
      <c r="JN8" s="414"/>
      <c r="JO8" s="414"/>
      <c r="JP8" s="414"/>
      <c r="JQ8" s="414"/>
      <c r="JR8" s="414"/>
      <c r="JS8" s="414"/>
      <c r="JT8" s="414"/>
      <c r="JU8" s="414"/>
      <c r="JV8" s="414"/>
      <c r="JW8" s="414"/>
      <c r="JX8" s="414"/>
      <c r="JY8" s="414"/>
      <c r="JZ8" s="414"/>
      <c r="KA8" s="414"/>
      <c r="KB8" s="414"/>
      <c r="KC8" s="414"/>
      <c r="KD8" s="414"/>
      <c r="KE8" s="414"/>
      <c r="KF8" s="414"/>
      <c r="KG8" s="414"/>
      <c r="KH8" s="414"/>
      <c r="KI8" s="414"/>
      <c r="KJ8" s="414"/>
      <c r="KK8" s="414"/>
      <c r="KL8" s="414"/>
      <c r="KM8" s="414"/>
      <c r="KN8" s="414"/>
      <c r="KO8" s="414"/>
      <c r="KP8" s="414"/>
      <c r="KQ8" s="414"/>
      <c r="KR8" s="414"/>
      <c r="KS8" s="414"/>
      <c r="KT8" s="414"/>
      <c r="KU8" s="414"/>
      <c r="KV8" s="414"/>
      <c r="KW8" s="414"/>
      <c r="KX8" s="414"/>
      <c r="KY8" s="414"/>
      <c r="KZ8" s="414"/>
      <c r="LA8" s="414"/>
      <c r="LB8" s="414"/>
      <c r="LC8" s="414"/>
      <c r="LD8" s="414"/>
      <c r="LE8" s="414"/>
      <c r="LF8" s="414"/>
      <c r="LG8" s="414"/>
      <c r="LH8" s="414"/>
      <c r="LI8" s="414"/>
      <c r="LJ8" s="414"/>
      <c r="LK8" s="414"/>
      <c r="LL8" s="414"/>
      <c r="LM8" s="414"/>
      <c r="LN8" s="414"/>
      <c r="LO8" s="414"/>
      <c r="LP8" s="414"/>
      <c r="LQ8" s="414"/>
      <c r="LR8" s="414"/>
      <c r="LS8" s="414"/>
      <c r="LT8" s="414"/>
      <c r="LU8" s="414"/>
      <c r="LV8" s="414"/>
      <c r="LW8" s="414"/>
      <c r="LX8" s="414"/>
      <c r="LY8" s="414"/>
      <c r="LZ8" s="414"/>
      <c r="MA8" s="414"/>
      <c r="MB8" s="414"/>
      <c r="MC8" s="414"/>
      <c r="MD8" s="414"/>
      <c r="ME8" s="414"/>
      <c r="MF8" s="414"/>
      <c r="MG8" s="414"/>
      <c r="MH8" s="414"/>
      <c r="MI8" s="414"/>
      <c r="MJ8" s="414"/>
      <c r="MK8" s="414"/>
      <c r="ML8" s="414"/>
      <c r="MM8" s="414"/>
      <c r="MN8" s="414"/>
      <c r="MO8" s="414"/>
      <c r="MP8" s="414"/>
      <c r="MQ8" s="414"/>
      <c r="MR8" s="414"/>
      <c r="MS8" s="414"/>
      <c r="MT8" s="414"/>
      <c r="MU8" s="414"/>
      <c r="MV8" s="414"/>
      <c r="MW8" s="414"/>
      <c r="MX8" s="414"/>
      <c r="MY8" s="414"/>
      <c r="MZ8" s="414"/>
      <c r="NA8" s="414"/>
      <c r="NB8" s="414"/>
      <c r="NC8" s="414"/>
      <c r="ND8" s="414"/>
      <c r="NE8" s="414"/>
      <c r="NF8" s="414"/>
      <c r="NG8" s="414"/>
      <c r="NH8" s="414"/>
      <c r="NI8" s="414"/>
      <c r="NJ8" s="414"/>
      <c r="NK8" s="414"/>
      <c r="NL8" s="414"/>
      <c r="NM8" s="414"/>
      <c r="NN8" s="414"/>
      <c r="NO8" s="414"/>
      <c r="NP8" s="414"/>
      <c r="NQ8" s="414"/>
      <c r="NR8" s="414"/>
      <c r="NS8" s="414"/>
      <c r="NT8" s="414"/>
      <c r="NU8" s="414"/>
      <c r="NV8" s="414"/>
      <c r="NW8" s="414"/>
      <c r="NX8" s="414"/>
      <c r="NY8" s="414"/>
      <c r="NZ8" s="414"/>
      <c r="OA8" s="414"/>
      <c r="OB8" s="414"/>
      <c r="OC8" s="414"/>
    </row>
    <row r="9" spans="1:393" s="22" customFormat="1" ht="15" customHeight="1" x14ac:dyDescent="0.2">
      <c r="A9" s="63"/>
      <c r="B9" s="429" t="str">
        <f>الجدول1[[#Headers],[Contract Code]]</f>
        <v>Contract Code</v>
      </c>
      <c r="C9" s="429"/>
      <c r="D9" s="410" t="str">
        <f>IF($D$7="","",IF( INDEX('Projects List'!$C:$C,MATCH($D$7,'Projects List'!$A:$A,0))=0,"",INDEX('Projects List'!$C:$C,MATCH($D$7,'Projects List'!$A:$A,0))))</f>
        <v>REF.02.387</v>
      </c>
      <c r="E9" s="410"/>
      <c r="F9" s="410"/>
      <c r="G9" s="83" t="s">
        <v>74</v>
      </c>
      <c r="H9" s="74"/>
      <c r="I9" s="75"/>
      <c r="J9" s="75"/>
      <c r="K9" s="76">
        <f>IF(MIN(G20:G34)&lt;&gt;0,MIN(G20:G34),IF(MIN(G41:G70)&lt;&gt;0,MIN(G41:G70),MIN(G77:G96)))</f>
        <v>45652</v>
      </c>
      <c r="L9" s="76">
        <f>MAX(IF(MAX(H77:H96)&lt;&gt;0,MAX(H77:H96),0),IF(MAX(H41:H70)&lt;&gt;0,MAX(H41:H70),0),IF(MAX(H20:H34)&lt;&gt;0,MAX(H20:H34)))</f>
        <v>45881</v>
      </c>
      <c r="M9" s="77"/>
      <c r="N9" s="77"/>
      <c r="O9" s="380" cm="1">
        <f t="array" ref="O9">_xlfn.LET(
  _xlpm.b,_xlfn.VSTACK(B20:B34,B41:B70,B77:B96),
  _xlpm.g,_xlfn.VSTACK(G20:G34,G41:G70,G77:G96),
  _xlpm.h,_xlfn.VSTACK(H20:H34,H41:H70,H77:H96),
  _xlpm.sel,(_xlpm.b=0)*(_xlpm.g&lt;&gt;"")*(_xlpm.h&lt;&gt;""),
  _xlpm.s,IF(_xlpm.sel,_xlpm.g,1E+99),
  _xlpm.e,IF(_xlpm.sel,_xlpm.h,-1E+99),
  _xlpm.lo,MIN(_xlpm.s),
  _xlpm.hi,MAX(_xlpm.e),
  IF(_xlpm.lo&gt;_xlpm.hi,0,
    _xlfn.LET(
      _xlpm.d,_xlfn.SEQUENCE(_xlpm.hi-_xlpm.lo+1,,_xlpm.lo,1),
      _xlpm.isWorkday,NETWORKDAYS.INTL(_xlpm.d,_xlpm.d,7,List!$M$3:$M$100)&gt;0,
      _xlpm.covered,_xlfn.BYROW(_xlpm.d,_xlfn.LAMBDA(_xlpm.x,SUM((_xlpm.x&gt;=_xlpm.s)*(_xlpm.x&lt;=_xlpm.e))&gt;0)),
      SUM(_xlpm.isWorkday*_xlpm.covered)
    )
  )
)</f>
        <v>117</v>
      </c>
      <c r="P9" s="323" cm="1">
        <f t="array" ref="P9">_xlfn.LET(
  _xlpm.b,_xlfn.VSTACK(B20:B34,B41:B70,B77:B96),
  _xlpm.g,_xlfn.VSTACK(G20:G34,G41:G70,G77:G96),
  _xlpm.h,_xlfn.VSTACK(H20:H34,H41:H70,H77:H96),
  _xlpm.sel,(_xlpm.b=1)*(_xlpm.g&lt;&gt;"")*(_xlpm.h&lt;&gt;""),
  _xlpm.s,IF(_xlpm.sel,_xlpm.g,1E+99),
  _xlpm.e,IF(_xlpm.sel,_xlpm.h,-1E+99),
  _xlpm.lo,MIN(_xlpm.s),
  _xlpm.hi,MAX(_xlpm.e),
  IF(_xlpm.lo&gt;_xlpm.hi,0,
    _xlfn.LET(
      _xlpm.d,_xlfn.SEQUENCE(_xlpm.hi-_xlpm.lo+1,,_xlpm.lo,1),
      _xlpm.isWorkday,NETWORKDAYS.INTL(_xlpm.d,_xlpm.d,7,List!$M$3:$M$100)&gt;0,
      _xlpm.covered,_xlfn.BYROW(_xlpm.d,_xlfn.LAMBDA(_xlpm.x,SUM((_xlpm.x&gt;=_xlpm.s)*(_xlpm.x&lt;=_xlpm.e))&gt;0)),
      SUM(_xlpm.isWorkday*_xlpm.covered)
    )
  )
)</f>
        <v>83</v>
      </c>
      <c r="Q9" s="323" cm="1">
        <f t="array" ref="Q9">_xlfn.LET(
  _xlpm.b,_xlfn.VSTACK(B20:B34,B41:B70,B77:B96),
  _xlpm.g,_xlfn.VSTACK(G20:G34,G41:G70,G77:G96),
  _xlpm.h,_xlfn.VSTACK(H20:H34,H41:H70,H77:H96),
  _xlpm.sel,(_xlpm.b=2)*(_xlpm.g&lt;&gt;"")*(_xlpm.h&lt;&gt;""),
  _xlpm.s,IF(_xlpm.sel,_xlpm.g,1E+99),
  _xlpm.e,IF(_xlpm.sel,_xlpm.h,-1E+99),
  _xlpm.lo,MIN(_xlpm.s),
  _xlpm.hi,MAX(_xlpm.e),
  IF(_xlpm.lo&gt;_xlpm.hi,0,
    _xlfn.LET(
      _xlpm.d,_xlfn.SEQUENCE(_xlpm.hi-_xlpm.lo+1,,_xlpm.lo,1),
      _xlpm.isWorkday,NETWORKDAYS.INTL(_xlpm.d,_xlpm.d,7,List!$M$3:$M$100)&gt;0,
      _xlpm.covered,_xlfn.BYROW(_xlpm.d,_xlfn.LAMBDA(_xlpm.x,SUM((_xlpm.x&gt;=_xlpm.s)*(_xlpm.x&lt;=_xlpm.e))&gt;0)),
      SUM(_xlpm.isWorkday*_xlpm.covered)
    )
  )
)</f>
        <v>0</v>
      </c>
      <c r="R9" s="378">
        <f>IF(L9="",0,NETWORKDAYS.INTL(K9, L9,7,List!$M$3:$M$100))</f>
        <v>159</v>
      </c>
      <c r="S9" s="341"/>
      <c r="T9" s="75"/>
      <c r="U9" s="338"/>
      <c r="W9" s="23"/>
      <c r="X9" s="23"/>
      <c r="Y9" s="23"/>
      <c r="Z9" s="23"/>
      <c r="AA9" s="368"/>
      <c r="AB9" s="23"/>
      <c r="AC9" s="414"/>
      <c r="AD9" s="414"/>
      <c r="AE9" s="414"/>
      <c r="AF9" s="414"/>
      <c r="AG9" s="414"/>
      <c r="AH9" s="414"/>
      <c r="AI9" s="414"/>
      <c r="AJ9" s="414"/>
      <c r="AK9" s="414"/>
      <c r="AL9" s="414"/>
      <c r="AM9" s="414"/>
      <c r="AN9" s="414"/>
      <c r="AO9" s="414"/>
      <c r="AP9" s="414"/>
      <c r="AQ9" s="414"/>
      <c r="AR9" s="414"/>
      <c r="AS9" s="414"/>
      <c r="AT9" s="414"/>
      <c r="AU9" s="414"/>
      <c r="AV9" s="414"/>
      <c r="AW9" s="414"/>
      <c r="AX9" s="414"/>
      <c r="AY9" s="414"/>
      <c r="AZ9" s="414"/>
      <c r="BA9" s="414"/>
      <c r="BB9" s="414"/>
      <c r="BC9" s="414"/>
      <c r="BD9" s="414"/>
      <c r="BE9" s="414"/>
      <c r="BF9" s="414"/>
      <c r="BG9" s="414"/>
      <c r="BH9" s="414"/>
      <c r="BI9" s="414"/>
      <c r="BJ9" s="414"/>
      <c r="BK9" s="414"/>
      <c r="BL9" s="414"/>
      <c r="BM9" s="414"/>
      <c r="BN9" s="414"/>
      <c r="BO9" s="414"/>
      <c r="BP9" s="414"/>
      <c r="BQ9" s="414"/>
      <c r="BR9" s="414"/>
      <c r="BS9" s="414"/>
      <c r="BT9" s="414"/>
      <c r="BU9" s="414"/>
      <c r="BV9" s="414"/>
      <c r="BW9" s="414"/>
      <c r="BX9" s="414"/>
      <c r="BY9" s="414"/>
      <c r="BZ9" s="414"/>
      <c r="CA9" s="414"/>
      <c r="CB9" s="414"/>
      <c r="CC9" s="414"/>
      <c r="CD9" s="414"/>
      <c r="CE9" s="414"/>
      <c r="CF9" s="414"/>
      <c r="CG9" s="414"/>
      <c r="CH9" s="414"/>
      <c r="CI9" s="414"/>
      <c r="CJ9" s="414"/>
      <c r="CK9" s="414"/>
      <c r="CL9" s="414"/>
      <c r="CM9" s="414"/>
      <c r="CN9" s="414"/>
      <c r="CO9" s="414"/>
      <c r="CP9" s="414"/>
      <c r="CQ9" s="414"/>
      <c r="CR9" s="414"/>
      <c r="CS9" s="414"/>
      <c r="CT9" s="414"/>
      <c r="CU9" s="414"/>
      <c r="CV9" s="414"/>
      <c r="CW9" s="414"/>
      <c r="CX9" s="414"/>
      <c r="CY9" s="414"/>
      <c r="CZ9" s="414"/>
      <c r="DA9" s="414"/>
      <c r="DB9" s="414"/>
      <c r="DC9" s="414"/>
      <c r="DD9" s="414"/>
      <c r="DE9" s="414"/>
      <c r="DF9" s="414"/>
      <c r="DG9" s="414"/>
      <c r="DH9" s="414"/>
      <c r="DI9" s="414"/>
      <c r="DJ9" s="414"/>
      <c r="DK9" s="414"/>
      <c r="DL9" s="414"/>
      <c r="DM9" s="414"/>
      <c r="DN9" s="414"/>
      <c r="DO9" s="414"/>
      <c r="DP9" s="414"/>
      <c r="DQ9" s="414"/>
      <c r="DR9" s="414"/>
      <c r="DS9" s="414"/>
      <c r="DT9" s="414"/>
      <c r="DU9" s="414"/>
      <c r="DV9" s="414"/>
      <c r="DW9" s="414"/>
      <c r="DX9" s="414"/>
      <c r="DY9" s="414"/>
      <c r="DZ9" s="414"/>
      <c r="EA9" s="414"/>
      <c r="EB9" s="414"/>
      <c r="EC9" s="414"/>
      <c r="ED9" s="414"/>
      <c r="EE9" s="414"/>
      <c r="EF9" s="414"/>
      <c r="EG9" s="414"/>
      <c r="EH9" s="414"/>
      <c r="EI9" s="414"/>
      <c r="EJ9" s="414"/>
      <c r="EK9" s="414"/>
      <c r="EL9" s="414"/>
      <c r="EM9" s="414"/>
      <c r="EN9" s="414"/>
      <c r="EO9" s="414"/>
      <c r="EP9" s="414"/>
      <c r="EQ9" s="414"/>
      <c r="ER9" s="414"/>
      <c r="ES9" s="414"/>
      <c r="ET9" s="414"/>
      <c r="EU9" s="414"/>
      <c r="EV9" s="414"/>
      <c r="EW9" s="414"/>
      <c r="EX9" s="414"/>
      <c r="EY9" s="414"/>
      <c r="EZ9" s="414"/>
      <c r="FA9" s="414"/>
      <c r="FB9" s="414"/>
      <c r="FC9" s="414"/>
      <c r="FD9" s="414"/>
      <c r="FE9" s="414"/>
      <c r="FF9" s="414"/>
      <c r="FG9" s="414"/>
      <c r="FH9" s="414"/>
      <c r="FI9" s="414"/>
      <c r="FJ9" s="414"/>
      <c r="FK9" s="414"/>
      <c r="FL9" s="414"/>
      <c r="FM9" s="414"/>
      <c r="FN9" s="414"/>
      <c r="FO9" s="414"/>
      <c r="FP9" s="414"/>
      <c r="FQ9" s="414"/>
      <c r="FR9" s="414"/>
      <c r="FS9" s="414"/>
      <c r="FT9" s="414"/>
      <c r="FU9" s="414"/>
      <c r="FV9" s="414"/>
      <c r="FW9" s="414"/>
      <c r="FX9" s="414"/>
      <c r="FY9" s="414"/>
      <c r="FZ9" s="414"/>
      <c r="GA9" s="414"/>
      <c r="GB9" s="414"/>
      <c r="GC9" s="414"/>
      <c r="GD9" s="414"/>
      <c r="GE9" s="414"/>
      <c r="GF9" s="414"/>
      <c r="GG9" s="414"/>
      <c r="GH9" s="414"/>
      <c r="GI9" s="414"/>
      <c r="GJ9" s="414"/>
      <c r="GK9" s="414"/>
      <c r="GL9" s="414"/>
      <c r="GM9" s="414"/>
      <c r="GN9" s="414"/>
      <c r="GO9" s="414"/>
      <c r="GP9" s="414"/>
      <c r="GQ9" s="414"/>
      <c r="GR9" s="414"/>
      <c r="GS9" s="414"/>
      <c r="GT9" s="414"/>
      <c r="GU9" s="414"/>
      <c r="GV9" s="414"/>
      <c r="GW9" s="414"/>
      <c r="GX9" s="414"/>
      <c r="GY9" s="414"/>
      <c r="GZ9" s="414"/>
      <c r="HA9" s="414"/>
      <c r="HB9" s="414"/>
      <c r="HC9" s="414"/>
      <c r="HD9" s="414"/>
      <c r="HE9" s="414"/>
      <c r="HF9" s="414"/>
      <c r="HG9" s="414"/>
      <c r="HH9" s="414"/>
      <c r="HI9" s="414"/>
      <c r="HJ9" s="414"/>
      <c r="HK9" s="414"/>
      <c r="HL9" s="414"/>
      <c r="HM9" s="414"/>
      <c r="HN9" s="414"/>
      <c r="HO9" s="414"/>
      <c r="HP9" s="414"/>
      <c r="HQ9" s="414"/>
      <c r="HR9" s="414"/>
      <c r="HS9" s="414"/>
      <c r="HT9" s="414"/>
      <c r="HU9" s="414"/>
      <c r="HV9" s="414"/>
      <c r="HW9" s="414"/>
      <c r="HX9" s="414"/>
      <c r="HY9" s="414"/>
      <c r="HZ9" s="414"/>
      <c r="IA9" s="414"/>
      <c r="IB9" s="414"/>
      <c r="IC9" s="414"/>
      <c r="ID9" s="414"/>
      <c r="IE9" s="414"/>
      <c r="IF9" s="414"/>
      <c r="IG9" s="414"/>
      <c r="IH9" s="414"/>
      <c r="II9" s="414"/>
      <c r="IJ9" s="414"/>
      <c r="IK9" s="414"/>
      <c r="IL9" s="414"/>
      <c r="IM9" s="414"/>
      <c r="IN9" s="414"/>
      <c r="IO9" s="414"/>
      <c r="IP9" s="414"/>
      <c r="IQ9" s="414"/>
      <c r="IR9" s="414"/>
      <c r="IS9" s="414"/>
      <c r="IT9" s="414"/>
      <c r="IU9" s="414"/>
      <c r="IV9" s="414"/>
      <c r="IW9" s="414"/>
      <c r="IX9" s="414"/>
      <c r="IY9" s="414"/>
      <c r="IZ9" s="414"/>
      <c r="JA9" s="414"/>
      <c r="JB9" s="414"/>
      <c r="JC9" s="414"/>
      <c r="JD9" s="414"/>
      <c r="JE9" s="414"/>
      <c r="JF9" s="414"/>
      <c r="JG9" s="414"/>
      <c r="JH9" s="414"/>
      <c r="JI9" s="414"/>
      <c r="JJ9" s="414"/>
      <c r="JK9" s="414"/>
      <c r="JL9" s="414"/>
      <c r="JM9" s="414"/>
      <c r="JN9" s="414"/>
      <c r="JO9" s="414"/>
      <c r="JP9" s="414"/>
      <c r="JQ9" s="414"/>
      <c r="JR9" s="414"/>
      <c r="JS9" s="414"/>
      <c r="JT9" s="414"/>
      <c r="JU9" s="414"/>
      <c r="JV9" s="414"/>
      <c r="JW9" s="414"/>
      <c r="JX9" s="414"/>
      <c r="JY9" s="414"/>
      <c r="JZ9" s="414"/>
      <c r="KA9" s="414"/>
      <c r="KB9" s="414"/>
      <c r="KC9" s="414"/>
      <c r="KD9" s="414"/>
      <c r="KE9" s="414"/>
      <c r="KF9" s="414"/>
      <c r="KG9" s="414"/>
      <c r="KH9" s="414"/>
      <c r="KI9" s="414"/>
      <c r="KJ9" s="414"/>
      <c r="KK9" s="414"/>
      <c r="KL9" s="414"/>
      <c r="KM9" s="414"/>
      <c r="KN9" s="414"/>
      <c r="KO9" s="414"/>
      <c r="KP9" s="414"/>
      <c r="KQ9" s="414"/>
      <c r="KR9" s="414"/>
      <c r="KS9" s="414"/>
      <c r="KT9" s="414"/>
      <c r="KU9" s="414"/>
      <c r="KV9" s="414"/>
      <c r="KW9" s="414"/>
      <c r="KX9" s="414"/>
      <c r="KY9" s="414"/>
      <c r="KZ9" s="414"/>
      <c r="LA9" s="414"/>
      <c r="LB9" s="414"/>
      <c r="LC9" s="414"/>
      <c r="LD9" s="414"/>
      <c r="LE9" s="414"/>
      <c r="LF9" s="414"/>
      <c r="LG9" s="414"/>
      <c r="LH9" s="414"/>
      <c r="LI9" s="414"/>
      <c r="LJ9" s="414"/>
      <c r="LK9" s="414"/>
      <c r="LL9" s="414"/>
      <c r="LM9" s="414"/>
      <c r="LN9" s="414"/>
      <c r="LO9" s="414"/>
      <c r="LP9" s="414"/>
      <c r="LQ9" s="414"/>
      <c r="LR9" s="414"/>
      <c r="LS9" s="414"/>
      <c r="LT9" s="414"/>
      <c r="LU9" s="414"/>
      <c r="LV9" s="414"/>
      <c r="LW9" s="414"/>
      <c r="LX9" s="414"/>
      <c r="LY9" s="414"/>
      <c r="LZ9" s="414"/>
      <c r="MA9" s="414"/>
      <c r="MB9" s="414"/>
      <c r="MC9" s="414"/>
      <c r="MD9" s="414"/>
      <c r="ME9" s="414"/>
      <c r="MF9" s="414"/>
      <c r="MG9" s="414"/>
      <c r="MH9" s="414"/>
      <c r="MI9" s="414"/>
      <c r="MJ9" s="414"/>
      <c r="MK9" s="414"/>
      <c r="ML9" s="414"/>
      <c r="MM9" s="414"/>
      <c r="MN9" s="414"/>
      <c r="MO9" s="414"/>
      <c r="MP9" s="414"/>
      <c r="MQ9" s="414"/>
      <c r="MR9" s="414"/>
      <c r="MS9" s="414"/>
      <c r="MT9" s="414"/>
      <c r="MU9" s="414"/>
      <c r="MV9" s="414"/>
      <c r="MW9" s="414"/>
      <c r="MX9" s="414"/>
      <c r="MY9" s="414"/>
      <c r="MZ9" s="414"/>
      <c r="NA9" s="414"/>
      <c r="NB9" s="414"/>
      <c r="NC9" s="414"/>
      <c r="ND9" s="414"/>
      <c r="NE9" s="414"/>
      <c r="NF9" s="414"/>
      <c r="NG9" s="414"/>
      <c r="NH9" s="414"/>
      <c r="NI9" s="414"/>
      <c r="NJ9" s="414"/>
      <c r="NK9" s="414"/>
      <c r="NL9" s="414"/>
      <c r="NM9" s="414"/>
      <c r="NN9" s="414"/>
      <c r="NO9" s="414"/>
      <c r="NP9" s="414"/>
      <c r="NQ9" s="414"/>
      <c r="NR9" s="414"/>
      <c r="NS9" s="414"/>
      <c r="NT9" s="414"/>
      <c r="NU9" s="414"/>
      <c r="NV9" s="414"/>
      <c r="NW9" s="414"/>
      <c r="NX9" s="414"/>
      <c r="NY9" s="414"/>
      <c r="NZ9" s="414"/>
      <c r="OA9" s="414"/>
      <c r="OB9" s="414"/>
      <c r="OC9" s="414"/>
    </row>
    <row r="10" spans="1:393" s="22" customFormat="1" x14ac:dyDescent="0.2">
      <c r="A10" s="63"/>
      <c r="B10" s="429" t="str">
        <f>الجدول1[[#Headers],[Signing Contract Date]]</f>
        <v>Signing Contract Date</v>
      </c>
      <c r="C10" s="429"/>
      <c r="D10" s="411">
        <f>IF($D$7="","",IF( INDEX('Projects List'!$D:$D,MATCH($D$7,'Projects List'!$A:$A,0))=0,"",INDEX('Projects List'!$D:$D,MATCH($D$7,'Projects List'!$A:$A,0))))</f>
        <v>45635</v>
      </c>
      <c r="E10" s="411"/>
      <c r="F10" s="411"/>
      <c r="G10" s="83" t="s">
        <v>75</v>
      </c>
      <c r="H10" s="78"/>
      <c r="I10" s="79"/>
      <c r="J10" s="79"/>
      <c r="K10" s="80">
        <f>IF(MIN(J20:J34)&lt;&gt;0,MIN(J20:J34),IF(MIN(J41:J70)&lt;&gt;0,MIN(J41:J70),MIN(J77:J96)))</f>
        <v>45717</v>
      </c>
      <c r="L10" s="80">
        <f>MAX(IF(MAX(K20:K34)&lt;&gt;0,MAX(K20:K34),0),IF(MAX(K41:K70)&lt;&gt;0,MAX(K41:K70),0),IF(MAX(K77:K96)&lt;&gt;0,MAX(K77:K96),0))</f>
        <v>45737</v>
      </c>
      <c r="M10" s="79"/>
      <c r="N10" s="79"/>
      <c r="O10" s="81" cm="1">
        <f t="array" ref="O10">_xlfn.LET(
  _xlpm.b,_xlfn.VSTACK(B20:B34,B41:B70,B77:B96),
  _xlpm.j,_xlfn.VSTACK(J20:J34,J41:J70,J77:J96),
  _xlpm.k,_xlfn.VSTACK(K20:K34,K41:K70,K77:K96),
  _xlpm.sel,(_xlpm.b=0)*(_xlpm.j&lt;&gt;"")*(_xlpm.k&lt;&gt;""),
  _xlpm.s,IF(_xlpm.sel,_xlpm.j,1E+99),
  _xlpm.e,IF(_xlpm.sel,_xlpm.k,-1E+99),
  _xlpm.lo,MIN(_xlpm.s),
  _xlpm.hi,MAX(_xlpm.e),
  IF(_xlpm.lo&gt;_xlpm.hi,0,
    _xlfn.LET(
      _xlpm.d,_xlfn.SEQUENCE(_xlpm.hi-_xlpm.lo+1,,_xlpm.lo,1),
      _xlpm.isWorkday,NETWORKDAYS.INTL(_xlpm.d,_xlpm.d,7,List!$M$3:$M$100)&gt;0,
      _xlpm.covered,_xlfn.BYROW(_xlpm.d,_xlfn.LAMBDA(_xlpm.x,SUM((_xlpm.x&gt;=_xlpm.s)*(_xlpm.x&lt;=_xlpm.e))&gt;0)),
      SUM(_xlpm.isWorkday*_xlpm.covered)
    )
  )
)</f>
        <v>15</v>
      </c>
      <c r="P10" s="79" cm="1">
        <f t="array" ref="P10">_xlfn.LET(
  _xlpm.b,_xlfn.VSTACK(B20:B34,B41:B70,B77:B96),
  _xlpm.j,_xlfn.VSTACK(J20:J34,J41:J70,J77:J96),
  _xlpm.k,_xlfn.VSTACK(K20:K34,K41:K70,K77:K96),
  _xlpm.sel,(_xlpm.b=1)*(_xlpm.j&lt;&gt;"")*(_xlpm.k&lt;&gt;""),
  _xlpm.s,IF(_xlpm.sel,_xlpm.j,1E+99),
  _xlpm.e,IF(_xlpm.sel,_xlpm.k,-1E+99),
  _xlpm.lo,MIN(_xlpm.s),
  _xlpm.hi,MAX(_xlpm.e),
  IF(_xlpm.lo&gt;_xlpm.hi,0,
    _xlfn.LET(
      _xlpm.d,_xlfn.SEQUENCE(_xlpm.hi-_xlpm.lo+1,,_xlpm.lo,1),
      _xlpm.isWorkday,NETWORKDAYS.INTL(_xlpm.d,_xlpm.d,7,List!$M$3:$M$100)&gt;0,
      _xlpm.covered,_xlfn.BYROW(_xlpm.d,_xlfn.LAMBDA(_xlpm.x,SUM((_xlpm.x&gt;=_xlpm.s)*(_xlpm.x&lt;=_xlpm.e))&gt;0)),
      SUM(_xlpm.isWorkday*_xlpm.covered)
    )
  )
)</f>
        <v>0</v>
      </c>
      <c r="Q10" s="79" cm="1">
        <f t="array" ref="Q10">_xlfn.LET(
  _xlpm.b,_xlfn.VSTACK(B20:B34,B41:B70,B77:B96),
  _xlpm.j,_xlfn.VSTACK(J20:J34,J41:J70,J77:J96),
  _xlpm.k,_xlfn.VSTACK(K20:K34,K41:K70,K77:K96),
  _xlpm.sel,(_xlpm.b=2)*(_xlpm.j&lt;&gt;"")*(_xlpm.k&lt;&gt;""),
  _xlpm.s,IF(_xlpm.sel,_xlpm.j,1E+99),
  _xlpm.e,IF(_xlpm.sel,_xlpm.k,-1E+99),
  _xlpm.lo,MIN(_xlpm.s),
  _xlpm.hi,MAX(_xlpm.e),
  IF(_xlpm.lo&gt;_xlpm.hi,0,
    _xlfn.LET(
      _xlpm.d,_xlfn.SEQUENCE(_xlpm.hi-_xlpm.lo+1,,_xlpm.lo,1),
      _xlpm.isWorkday,NETWORKDAYS.INTL(_xlpm.d,_xlpm.d,7,List!$M$3:$M$100)&gt;0,
      _xlpm.covered,_xlfn.BYROW(_xlpm.d,_xlfn.LAMBDA(_xlpm.x,SUM((_xlpm.x&gt;=_xlpm.s)*(_xlpm.x&lt;=_xlpm.e))&gt;0)),
      SUM(_xlpm.isWorkday*_xlpm.covered)
    )
  )
)</f>
        <v>0</v>
      </c>
      <c r="R10" s="340">
        <f>IF(L10="",0,NETWORKDAYS.INTL(K10, L10,7,List!$M$3:$M$100))</f>
        <v>15</v>
      </c>
      <c r="S10" s="342"/>
      <c r="T10" s="82"/>
      <c r="U10" s="339"/>
      <c r="AA10" s="63"/>
      <c r="AC10" s="414"/>
      <c r="AD10" s="414"/>
      <c r="AE10" s="414"/>
      <c r="AF10" s="414"/>
      <c r="AG10" s="414"/>
      <c r="AH10" s="414"/>
      <c r="AI10" s="414"/>
      <c r="AJ10" s="414"/>
      <c r="AK10" s="414"/>
      <c r="AL10" s="414"/>
      <c r="AM10" s="414"/>
      <c r="AN10" s="414"/>
      <c r="AO10" s="414"/>
      <c r="AP10" s="414"/>
      <c r="AQ10" s="414"/>
      <c r="AR10" s="414"/>
      <c r="AS10" s="414"/>
      <c r="AT10" s="414"/>
      <c r="AU10" s="414"/>
      <c r="AV10" s="414"/>
      <c r="AW10" s="414"/>
      <c r="AX10" s="414"/>
      <c r="AY10" s="414"/>
      <c r="AZ10" s="414"/>
      <c r="BA10" s="414"/>
      <c r="BB10" s="414"/>
      <c r="BC10" s="414"/>
      <c r="BD10" s="414"/>
      <c r="BE10" s="414"/>
      <c r="BF10" s="414"/>
      <c r="BG10" s="414"/>
      <c r="BH10" s="414"/>
      <c r="BI10" s="414"/>
      <c r="BJ10" s="414"/>
      <c r="BK10" s="414"/>
      <c r="BL10" s="414"/>
      <c r="BM10" s="414"/>
      <c r="BN10" s="414"/>
      <c r="BO10" s="414"/>
      <c r="BP10" s="414"/>
      <c r="BQ10" s="414"/>
      <c r="BR10" s="414"/>
      <c r="BS10" s="414"/>
      <c r="BT10" s="414"/>
      <c r="BU10" s="414"/>
      <c r="BV10" s="414"/>
      <c r="BW10" s="414"/>
      <c r="BX10" s="414"/>
      <c r="BY10" s="414"/>
      <c r="BZ10" s="414"/>
      <c r="CA10" s="414"/>
      <c r="CB10" s="414"/>
      <c r="CC10" s="414"/>
      <c r="CD10" s="414"/>
      <c r="CE10" s="414"/>
      <c r="CF10" s="414"/>
      <c r="CG10" s="414"/>
      <c r="CH10" s="414"/>
      <c r="CI10" s="414"/>
      <c r="CJ10" s="414"/>
      <c r="CK10" s="414"/>
      <c r="CL10" s="414"/>
      <c r="CM10" s="414"/>
      <c r="CN10" s="414"/>
      <c r="CO10" s="414"/>
      <c r="CP10" s="414"/>
      <c r="CQ10" s="414"/>
      <c r="CR10" s="414"/>
      <c r="CS10" s="414"/>
      <c r="CT10" s="414"/>
      <c r="CU10" s="414"/>
      <c r="CV10" s="414"/>
      <c r="CW10" s="414"/>
      <c r="CX10" s="414"/>
      <c r="CY10" s="414"/>
      <c r="CZ10" s="414"/>
      <c r="DA10" s="414"/>
      <c r="DB10" s="414"/>
      <c r="DC10" s="414"/>
      <c r="DD10" s="414"/>
      <c r="DE10" s="414"/>
      <c r="DF10" s="414"/>
      <c r="DG10" s="414"/>
      <c r="DH10" s="414"/>
      <c r="DI10" s="414"/>
      <c r="DJ10" s="414"/>
      <c r="DK10" s="414"/>
      <c r="DL10" s="414"/>
      <c r="DM10" s="414"/>
      <c r="DN10" s="414"/>
      <c r="DO10" s="414"/>
      <c r="DP10" s="414"/>
      <c r="DQ10" s="414"/>
      <c r="DR10" s="414"/>
      <c r="DS10" s="414"/>
      <c r="DT10" s="414"/>
      <c r="DU10" s="414"/>
      <c r="DV10" s="414"/>
      <c r="DW10" s="414"/>
      <c r="DX10" s="414"/>
      <c r="DY10" s="414"/>
      <c r="DZ10" s="414"/>
      <c r="EA10" s="414"/>
      <c r="EB10" s="414"/>
      <c r="EC10" s="414"/>
      <c r="ED10" s="414"/>
      <c r="EE10" s="414"/>
      <c r="EF10" s="414"/>
      <c r="EG10" s="414"/>
      <c r="EH10" s="414"/>
      <c r="EI10" s="414"/>
      <c r="EJ10" s="414"/>
      <c r="EK10" s="414"/>
      <c r="EL10" s="414"/>
      <c r="EM10" s="414"/>
      <c r="EN10" s="414"/>
      <c r="EO10" s="414"/>
      <c r="EP10" s="414"/>
      <c r="EQ10" s="414"/>
      <c r="ER10" s="414"/>
      <c r="ES10" s="414"/>
      <c r="ET10" s="414"/>
      <c r="EU10" s="414"/>
      <c r="EV10" s="414"/>
      <c r="EW10" s="414"/>
      <c r="EX10" s="414"/>
      <c r="EY10" s="414"/>
      <c r="EZ10" s="414"/>
      <c r="FA10" s="414"/>
      <c r="FB10" s="414"/>
      <c r="FC10" s="414"/>
      <c r="FD10" s="414"/>
      <c r="FE10" s="414"/>
      <c r="FF10" s="414"/>
      <c r="FG10" s="414"/>
      <c r="FH10" s="414"/>
      <c r="FI10" s="414"/>
      <c r="FJ10" s="414"/>
      <c r="FK10" s="414"/>
      <c r="FL10" s="414"/>
      <c r="FM10" s="414"/>
      <c r="FN10" s="414"/>
      <c r="FO10" s="414"/>
      <c r="FP10" s="414"/>
      <c r="FQ10" s="414"/>
      <c r="FR10" s="414"/>
      <c r="FS10" s="414"/>
      <c r="FT10" s="414"/>
      <c r="FU10" s="414"/>
      <c r="FV10" s="414"/>
      <c r="FW10" s="414"/>
      <c r="FX10" s="414"/>
      <c r="FY10" s="414"/>
      <c r="FZ10" s="414"/>
      <c r="GA10" s="414"/>
      <c r="GB10" s="414"/>
      <c r="GC10" s="414"/>
      <c r="GD10" s="414"/>
      <c r="GE10" s="414"/>
      <c r="GF10" s="414"/>
      <c r="GG10" s="414"/>
      <c r="GH10" s="414"/>
      <c r="GI10" s="414"/>
      <c r="GJ10" s="414"/>
      <c r="GK10" s="414"/>
      <c r="GL10" s="414"/>
      <c r="GM10" s="414"/>
      <c r="GN10" s="414"/>
      <c r="GO10" s="414"/>
      <c r="GP10" s="414"/>
      <c r="GQ10" s="414"/>
      <c r="GR10" s="414"/>
      <c r="GS10" s="414"/>
      <c r="GT10" s="414"/>
      <c r="GU10" s="414"/>
      <c r="GV10" s="414"/>
      <c r="GW10" s="414"/>
      <c r="GX10" s="414"/>
      <c r="GY10" s="414"/>
      <c r="GZ10" s="414"/>
      <c r="HA10" s="414"/>
      <c r="HB10" s="414"/>
      <c r="HC10" s="414"/>
      <c r="HD10" s="414"/>
      <c r="HE10" s="414"/>
      <c r="HF10" s="414"/>
      <c r="HG10" s="414"/>
      <c r="HH10" s="414"/>
      <c r="HI10" s="414"/>
      <c r="HJ10" s="414"/>
      <c r="HK10" s="414"/>
      <c r="HL10" s="414"/>
      <c r="HM10" s="414"/>
      <c r="HN10" s="414"/>
      <c r="HO10" s="414"/>
      <c r="HP10" s="414"/>
      <c r="HQ10" s="414"/>
      <c r="HR10" s="414"/>
      <c r="HS10" s="414"/>
      <c r="HT10" s="414"/>
      <c r="HU10" s="414"/>
      <c r="HV10" s="414"/>
      <c r="HW10" s="414"/>
      <c r="HX10" s="414"/>
      <c r="HY10" s="414"/>
      <c r="HZ10" s="414"/>
      <c r="IA10" s="414"/>
      <c r="IB10" s="414"/>
      <c r="IC10" s="414"/>
      <c r="ID10" s="414"/>
      <c r="IE10" s="414"/>
      <c r="IF10" s="414"/>
      <c r="IG10" s="414"/>
      <c r="IH10" s="414"/>
      <c r="II10" s="414"/>
      <c r="IJ10" s="414"/>
      <c r="IK10" s="414"/>
      <c r="IL10" s="414"/>
      <c r="IM10" s="414"/>
      <c r="IN10" s="414"/>
      <c r="IO10" s="414"/>
      <c r="IP10" s="414"/>
      <c r="IQ10" s="414"/>
      <c r="IR10" s="414"/>
      <c r="IS10" s="414"/>
      <c r="IT10" s="414"/>
      <c r="IU10" s="414"/>
      <c r="IV10" s="414"/>
      <c r="IW10" s="414"/>
      <c r="IX10" s="414"/>
      <c r="IY10" s="414"/>
      <c r="IZ10" s="414"/>
      <c r="JA10" s="414"/>
      <c r="JB10" s="414"/>
      <c r="JC10" s="414"/>
      <c r="JD10" s="414"/>
      <c r="JE10" s="414"/>
      <c r="JF10" s="414"/>
      <c r="JG10" s="414"/>
      <c r="JH10" s="414"/>
      <c r="JI10" s="414"/>
      <c r="JJ10" s="414"/>
      <c r="JK10" s="414"/>
      <c r="JL10" s="414"/>
      <c r="JM10" s="414"/>
      <c r="JN10" s="414"/>
      <c r="JO10" s="414"/>
      <c r="JP10" s="414"/>
      <c r="JQ10" s="414"/>
      <c r="JR10" s="414"/>
      <c r="JS10" s="414"/>
      <c r="JT10" s="414"/>
      <c r="JU10" s="414"/>
      <c r="JV10" s="414"/>
      <c r="JW10" s="414"/>
      <c r="JX10" s="414"/>
      <c r="JY10" s="414"/>
      <c r="JZ10" s="414"/>
      <c r="KA10" s="414"/>
      <c r="KB10" s="414"/>
      <c r="KC10" s="414"/>
      <c r="KD10" s="414"/>
      <c r="KE10" s="414"/>
      <c r="KF10" s="414"/>
      <c r="KG10" s="414"/>
      <c r="KH10" s="414"/>
      <c r="KI10" s="414"/>
      <c r="KJ10" s="414"/>
      <c r="KK10" s="414"/>
      <c r="KL10" s="414"/>
      <c r="KM10" s="414"/>
      <c r="KN10" s="414"/>
      <c r="KO10" s="414"/>
      <c r="KP10" s="414"/>
      <c r="KQ10" s="414"/>
      <c r="KR10" s="414"/>
      <c r="KS10" s="414"/>
      <c r="KT10" s="414"/>
      <c r="KU10" s="414"/>
      <c r="KV10" s="414"/>
      <c r="KW10" s="414"/>
      <c r="KX10" s="414"/>
      <c r="KY10" s="414"/>
      <c r="KZ10" s="414"/>
      <c r="LA10" s="414"/>
      <c r="LB10" s="414"/>
      <c r="LC10" s="414"/>
      <c r="LD10" s="414"/>
      <c r="LE10" s="414"/>
      <c r="LF10" s="414"/>
      <c r="LG10" s="414"/>
      <c r="LH10" s="414"/>
      <c r="LI10" s="414"/>
      <c r="LJ10" s="414"/>
      <c r="LK10" s="414"/>
      <c r="LL10" s="414"/>
      <c r="LM10" s="414"/>
      <c r="LN10" s="414"/>
      <c r="LO10" s="414"/>
      <c r="LP10" s="414"/>
      <c r="LQ10" s="414"/>
      <c r="LR10" s="414"/>
      <c r="LS10" s="414"/>
      <c r="LT10" s="414"/>
      <c r="LU10" s="414"/>
      <c r="LV10" s="414"/>
      <c r="LW10" s="414"/>
      <c r="LX10" s="414"/>
      <c r="LY10" s="414"/>
      <c r="LZ10" s="414"/>
      <c r="MA10" s="414"/>
      <c r="MB10" s="414"/>
      <c r="MC10" s="414"/>
      <c r="MD10" s="414"/>
      <c r="ME10" s="414"/>
      <c r="MF10" s="414"/>
      <c r="MG10" s="414"/>
      <c r="MH10" s="414"/>
      <c r="MI10" s="414"/>
      <c r="MJ10" s="414"/>
      <c r="MK10" s="414"/>
      <c r="ML10" s="414"/>
      <c r="MM10" s="414"/>
      <c r="MN10" s="414"/>
      <c r="MO10" s="414"/>
      <c r="MP10" s="414"/>
      <c r="MQ10" s="414"/>
      <c r="MR10" s="414"/>
      <c r="MS10" s="414"/>
      <c r="MT10" s="414"/>
      <c r="MU10" s="414"/>
      <c r="MV10" s="414"/>
      <c r="MW10" s="414"/>
      <c r="MX10" s="414"/>
      <c r="MY10" s="414"/>
      <c r="MZ10" s="414"/>
      <c r="NA10" s="414"/>
      <c r="NB10" s="414"/>
      <c r="NC10" s="414"/>
      <c r="ND10" s="414"/>
      <c r="NE10" s="414"/>
      <c r="NF10" s="414"/>
      <c r="NG10" s="414"/>
      <c r="NH10" s="414"/>
      <c r="NI10" s="414"/>
      <c r="NJ10" s="414"/>
      <c r="NK10" s="414"/>
      <c r="NL10" s="414"/>
      <c r="NM10" s="414"/>
      <c r="NN10" s="414"/>
      <c r="NO10" s="414"/>
      <c r="NP10" s="414"/>
      <c r="NQ10" s="414"/>
      <c r="NR10" s="414"/>
      <c r="NS10" s="414"/>
      <c r="NT10" s="414"/>
      <c r="NU10" s="414"/>
      <c r="NV10" s="414"/>
      <c r="NW10" s="414"/>
      <c r="NX10" s="414"/>
      <c r="NY10" s="414"/>
      <c r="NZ10" s="414"/>
      <c r="OA10" s="414"/>
      <c r="OB10" s="414"/>
      <c r="OC10" s="414"/>
    </row>
    <row r="11" spans="1:393" s="22" customFormat="1" x14ac:dyDescent="0.2">
      <c r="A11" s="63"/>
      <c r="B11" s="429" t="str">
        <f>'Projects List'!E4</f>
        <v>BUA | M2</v>
      </c>
      <c r="C11" s="429"/>
      <c r="D11" s="410">
        <f>IF($D$7="","",IF( INDEX('Projects List'!$E:$E,MATCH($D$7,'Projects List'!$A:$A,0))=0,"",INDEX('Projects List'!$E:$E,MATCH($D$7,'Projects List'!$A:$A,0))))</f>
        <v>38881.199999999997</v>
      </c>
      <c r="E11" s="410"/>
      <c r="F11" s="410"/>
      <c r="G11" s="83"/>
      <c r="H11" s="23"/>
      <c r="I11" s="23"/>
      <c r="J11" s="23"/>
      <c r="K11" s="100"/>
      <c r="L11" s="100"/>
      <c r="M11" s="23"/>
      <c r="N11" s="23"/>
      <c r="O11" s="101"/>
      <c r="AA11" s="63"/>
      <c r="AC11" s="414"/>
      <c r="AD11" s="414"/>
      <c r="AE11" s="414"/>
      <c r="AF11" s="414"/>
      <c r="AG11" s="414"/>
      <c r="AH11" s="414"/>
      <c r="AI11" s="414"/>
      <c r="AJ11" s="414"/>
      <c r="AK11" s="414"/>
      <c r="AL11" s="414"/>
      <c r="AM11" s="414"/>
      <c r="AN11" s="414"/>
      <c r="AO11" s="414"/>
      <c r="AP11" s="414"/>
      <c r="AQ11" s="414"/>
      <c r="AR11" s="414"/>
      <c r="AS11" s="414"/>
      <c r="AT11" s="414"/>
      <c r="AU11" s="414"/>
      <c r="AV11" s="414"/>
      <c r="AW11" s="414"/>
      <c r="AX11" s="414"/>
      <c r="AY11" s="414"/>
      <c r="AZ11" s="414"/>
      <c r="BA11" s="414"/>
      <c r="BB11" s="414"/>
      <c r="BC11" s="414"/>
      <c r="BD11" s="414"/>
      <c r="BE11" s="414"/>
      <c r="BF11" s="414"/>
      <c r="BG11" s="414"/>
      <c r="BH11" s="414"/>
      <c r="BI11" s="414"/>
      <c r="BJ11" s="414"/>
      <c r="BK11" s="414"/>
      <c r="BL11" s="414"/>
      <c r="BM11" s="414"/>
      <c r="BN11" s="414"/>
      <c r="BO11" s="414"/>
      <c r="BP11" s="414"/>
      <c r="BQ11" s="414"/>
      <c r="BR11" s="414"/>
      <c r="BS11" s="414"/>
      <c r="BT11" s="414"/>
      <c r="BU11" s="414"/>
      <c r="BV11" s="414"/>
      <c r="BW11" s="414"/>
      <c r="BX11" s="414"/>
      <c r="BY11" s="414"/>
      <c r="BZ11" s="414"/>
      <c r="CA11" s="414"/>
      <c r="CB11" s="414"/>
      <c r="CC11" s="414"/>
      <c r="CD11" s="414"/>
      <c r="CE11" s="414"/>
      <c r="CF11" s="414"/>
      <c r="CG11" s="414"/>
      <c r="CH11" s="414"/>
      <c r="CI11" s="414"/>
      <c r="CJ11" s="414"/>
      <c r="CK11" s="414"/>
      <c r="CL11" s="414"/>
      <c r="CM11" s="414"/>
      <c r="CN11" s="414"/>
      <c r="CO11" s="414"/>
      <c r="CP11" s="414"/>
      <c r="CQ11" s="414"/>
      <c r="CR11" s="414"/>
      <c r="CS11" s="414"/>
      <c r="CT11" s="414"/>
      <c r="CU11" s="414"/>
      <c r="CV11" s="414"/>
      <c r="CW11" s="414"/>
      <c r="CX11" s="414"/>
      <c r="CY11" s="414"/>
      <c r="CZ11" s="414"/>
      <c r="DA11" s="414"/>
      <c r="DB11" s="414"/>
      <c r="DC11" s="414"/>
      <c r="DD11" s="414"/>
      <c r="DE11" s="414"/>
      <c r="DF11" s="414"/>
      <c r="DG11" s="414"/>
      <c r="DH11" s="414"/>
      <c r="DI11" s="414"/>
      <c r="DJ11" s="414"/>
      <c r="DK11" s="414"/>
      <c r="DL11" s="414"/>
      <c r="DM11" s="414"/>
      <c r="DN11" s="414"/>
      <c r="DO11" s="414"/>
      <c r="DP11" s="414"/>
      <c r="DQ11" s="414"/>
      <c r="DR11" s="414"/>
      <c r="DS11" s="414"/>
      <c r="DT11" s="414"/>
      <c r="DU11" s="414"/>
      <c r="DV11" s="414"/>
      <c r="DW11" s="414"/>
      <c r="DX11" s="414"/>
      <c r="DY11" s="414"/>
      <c r="DZ11" s="414"/>
      <c r="EA11" s="414"/>
      <c r="EB11" s="414"/>
      <c r="EC11" s="414"/>
      <c r="ED11" s="414"/>
      <c r="EE11" s="414"/>
      <c r="EF11" s="414"/>
      <c r="EG11" s="414"/>
      <c r="EH11" s="414"/>
      <c r="EI11" s="414"/>
      <c r="EJ11" s="414"/>
      <c r="EK11" s="414"/>
      <c r="EL11" s="414"/>
      <c r="EM11" s="414"/>
      <c r="EN11" s="414"/>
      <c r="EO11" s="414"/>
      <c r="EP11" s="414"/>
      <c r="EQ11" s="414"/>
      <c r="ER11" s="414"/>
      <c r="ES11" s="414"/>
      <c r="ET11" s="414"/>
      <c r="EU11" s="414"/>
      <c r="EV11" s="414"/>
      <c r="EW11" s="414"/>
      <c r="EX11" s="414"/>
      <c r="EY11" s="414"/>
      <c r="EZ11" s="414"/>
      <c r="FA11" s="414"/>
      <c r="FB11" s="414"/>
      <c r="FC11" s="414"/>
      <c r="FD11" s="414"/>
      <c r="FE11" s="414"/>
      <c r="FF11" s="414"/>
      <c r="FG11" s="414"/>
      <c r="FH11" s="414"/>
      <c r="FI11" s="414"/>
      <c r="FJ11" s="414"/>
      <c r="FK11" s="414"/>
      <c r="FL11" s="414"/>
      <c r="FM11" s="414"/>
      <c r="FN11" s="414"/>
      <c r="FO11" s="414"/>
      <c r="FP11" s="414"/>
      <c r="FQ11" s="414"/>
      <c r="FR11" s="414"/>
      <c r="FS11" s="414"/>
      <c r="FT11" s="414"/>
      <c r="FU11" s="414"/>
      <c r="FV11" s="414"/>
      <c r="FW11" s="414"/>
      <c r="FX11" s="414"/>
      <c r="FY11" s="414"/>
      <c r="FZ11" s="414"/>
      <c r="GA11" s="414"/>
      <c r="GB11" s="414"/>
      <c r="GC11" s="414"/>
      <c r="GD11" s="414"/>
      <c r="GE11" s="414"/>
      <c r="GF11" s="414"/>
      <c r="GG11" s="414"/>
      <c r="GH11" s="414"/>
      <c r="GI11" s="414"/>
      <c r="GJ11" s="414"/>
      <c r="GK11" s="414"/>
      <c r="GL11" s="414"/>
      <c r="GM11" s="414"/>
      <c r="GN11" s="414"/>
      <c r="GO11" s="414"/>
      <c r="GP11" s="414"/>
      <c r="GQ11" s="414"/>
      <c r="GR11" s="414"/>
      <c r="GS11" s="414"/>
      <c r="GT11" s="414"/>
      <c r="GU11" s="414"/>
      <c r="GV11" s="414"/>
      <c r="GW11" s="414"/>
      <c r="GX11" s="414"/>
      <c r="GY11" s="414"/>
      <c r="GZ11" s="414"/>
      <c r="HA11" s="414"/>
      <c r="HB11" s="414"/>
      <c r="HC11" s="414"/>
      <c r="HD11" s="414"/>
      <c r="HE11" s="414"/>
      <c r="HF11" s="414"/>
      <c r="HG11" s="414"/>
      <c r="HH11" s="414"/>
      <c r="HI11" s="414"/>
      <c r="HJ11" s="414"/>
      <c r="HK11" s="414"/>
      <c r="HL11" s="414"/>
      <c r="HM11" s="414"/>
      <c r="HN11" s="414"/>
      <c r="HO11" s="414"/>
      <c r="HP11" s="414"/>
      <c r="HQ11" s="414"/>
      <c r="HR11" s="414"/>
      <c r="HS11" s="414"/>
      <c r="HT11" s="414"/>
      <c r="HU11" s="414"/>
      <c r="HV11" s="414"/>
      <c r="HW11" s="414"/>
      <c r="HX11" s="414"/>
      <c r="HY11" s="414"/>
      <c r="HZ11" s="414"/>
      <c r="IA11" s="414"/>
      <c r="IB11" s="414"/>
      <c r="IC11" s="414"/>
      <c r="ID11" s="414"/>
      <c r="IE11" s="414"/>
      <c r="IF11" s="414"/>
      <c r="IG11" s="414"/>
      <c r="IH11" s="414"/>
      <c r="II11" s="414"/>
      <c r="IJ11" s="414"/>
      <c r="IK11" s="414"/>
      <c r="IL11" s="414"/>
      <c r="IM11" s="414"/>
      <c r="IN11" s="414"/>
      <c r="IO11" s="414"/>
      <c r="IP11" s="414"/>
      <c r="IQ11" s="414"/>
      <c r="IR11" s="414"/>
      <c r="IS11" s="414"/>
      <c r="IT11" s="414"/>
      <c r="IU11" s="414"/>
      <c r="IV11" s="414"/>
      <c r="IW11" s="414"/>
      <c r="IX11" s="414"/>
      <c r="IY11" s="414"/>
      <c r="IZ11" s="414"/>
      <c r="JA11" s="414"/>
      <c r="JB11" s="414"/>
      <c r="JC11" s="414"/>
      <c r="JD11" s="414"/>
      <c r="JE11" s="414"/>
      <c r="JF11" s="414"/>
      <c r="JG11" s="414"/>
      <c r="JH11" s="414"/>
      <c r="JI11" s="414"/>
      <c r="JJ11" s="414"/>
      <c r="JK11" s="414"/>
      <c r="JL11" s="414"/>
      <c r="JM11" s="414"/>
      <c r="JN11" s="414"/>
      <c r="JO11" s="414"/>
      <c r="JP11" s="414"/>
      <c r="JQ11" s="414"/>
      <c r="JR11" s="414"/>
      <c r="JS11" s="414"/>
      <c r="JT11" s="414"/>
      <c r="JU11" s="414"/>
      <c r="JV11" s="414"/>
      <c r="JW11" s="414"/>
      <c r="JX11" s="414"/>
      <c r="JY11" s="414"/>
      <c r="JZ11" s="414"/>
      <c r="KA11" s="414"/>
      <c r="KB11" s="414"/>
      <c r="KC11" s="414"/>
      <c r="KD11" s="414"/>
      <c r="KE11" s="414"/>
      <c r="KF11" s="414"/>
      <c r="KG11" s="414"/>
      <c r="KH11" s="414"/>
      <c r="KI11" s="414"/>
      <c r="KJ11" s="414"/>
      <c r="KK11" s="414"/>
      <c r="KL11" s="414"/>
      <c r="KM11" s="414"/>
      <c r="KN11" s="414"/>
      <c r="KO11" s="414"/>
      <c r="KP11" s="414"/>
      <c r="KQ11" s="414"/>
      <c r="KR11" s="414"/>
      <c r="KS11" s="414"/>
      <c r="KT11" s="414"/>
      <c r="KU11" s="414"/>
      <c r="KV11" s="414"/>
      <c r="KW11" s="414"/>
      <c r="KX11" s="414"/>
      <c r="KY11" s="414"/>
      <c r="KZ11" s="414"/>
      <c r="LA11" s="414"/>
      <c r="LB11" s="414"/>
      <c r="LC11" s="414"/>
      <c r="LD11" s="414"/>
      <c r="LE11" s="414"/>
      <c r="LF11" s="414"/>
      <c r="LG11" s="414"/>
      <c r="LH11" s="414"/>
      <c r="LI11" s="414"/>
      <c r="LJ11" s="414"/>
      <c r="LK11" s="414"/>
      <c r="LL11" s="414"/>
      <c r="LM11" s="414"/>
      <c r="LN11" s="414"/>
      <c r="LO11" s="414"/>
      <c r="LP11" s="414"/>
      <c r="LQ11" s="414"/>
      <c r="LR11" s="414"/>
      <c r="LS11" s="414"/>
      <c r="LT11" s="414"/>
      <c r="LU11" s="414"/>
      <c r="LV11" s="414"/>
      <c r="LW11" s="414"/>
      <c r="LX11" s="414"/>
      <c r="LY11" s="414"/>
      <c r="LZ11" s="414"/>
      <c r="MA11" s="414"/>
      <c r="MB11" s="414"/>
      <c r="MC11" s="414"/>
      <c r="MD11" s="414"/>
      <c r="ME11" s="414"/>
      <c r="MF11" s="414"/>
      <c r="MG11" s="414"/>
      <c r="MH11" s="414"/>
      <c r="MI11" s="414"/>
      <c r="MJ11" s="414"/>
      <c r="MK11" s="414"/>
      <c r="ML11" s="414"/>
      <c r="MM11" s="414"/>
      <c r="MN11" s="414"/>
      <c r="MO11" s="414"/>
      <c r="MP11" s="414"/>
      <c r="MQ11" s="414"/>
      <c r="MR11" s="414"/>
      <c r="MS11" s="414"/>
      <c r="MT11" s="414"/>
      <c r="MU11" s="414"/>
      <c r="MV11" s="414"/>
      <c r="MW11" s="414"/>
      <c r="MX11" s="414"/>
      <c r="MY11" s="414"/>
      <c r="MZ11" s="414"/>
      <c r="NA11" s="414"/>
      <c r="NB11" s="414"/>
      <c r="NC11" s="414"/>
      <c r="ND11" s="414"/>
      <c r="NE11" s="414"/>
      <c r="NF11" s="414"/>
      <c r="NG11" s="414"/>
      <c r="NH11" s="414"/>
      <c r="NI11" s="414"/>
      <c r="NJ11" s="414"/>
      <c r="NK11" s="414"/>
      <c r="NL11" s="414"/>
      <c r="NM11" s="414"/>
      <c r="NN11" s="414"/>
      <c r="NO11" s="414"/>
      <c r="NP11" s="414"/>
      <c r="NQ11" s="414"/>
      <c r="NR11" s="414"/>
      <c r="NS11" s="414"/>
      <c r="NT11" s="414"/>
      <c r="NU11" s="414"/>
      <c r="NV11" s="414"/>
      <c r="NW11" s="414"/>
      <c r="NX11" s="414"/>
      <c r="NY11" s="414"/>
      <c r="NZ11" s="414"/>
      <c r="OA11" s="414"/>
      <c r="OB11" s="414"/>
      <c r="OC11" s="414"/>
    </row>
    <row r="12" spans="1:393" s="22" customFormat="1" x14ac:dyDescent="0.2">
      <c r="A12" s="63"/>
      <c r="B12" s="429" t="str">
        <f>الجدول1[[#Headers],[Lisence Type]]</f>
        <v>Lisence Type</v>
      </c>
      <c r="C12" s="429"/>
      <c r="D12" s="410" t="str">
        <f>IF($D$7="","",IF( INDEX('Projects List'!$F:$F,MATCH($D$7,'Projects List'!$A:$A,0))=0,"",INDEX('Projects List'!$F:$F,MATCH($D$7,'Projects List'!$A:$A,0))))</f>
        <v>Corridors</v>
      </c>
      <c r="E12" s="410"/>
      <c r="F12" s="410"/>
      <c r="G12" s="83" t="s">
        <v>21</v>
      </c>
      <c r="H12" s="71">
        <f>IF($D$7="","",IF( INDEX('Projects List'!$I:$I,MATCH($D$7,'Projects List'!$A:$A,0))=0,"",INDEX('Projects List'!$I:$I,MATCH($D$7,'Projects List'!$A:$A,0))))</f>
        <v>45649</v>
      </c>
      <c r="I12" s="72">
        <f>IF($D$7="","",IF( INDEX('Projects List'!$J:$J,MATCH($D$7,'Projects List'!$A:$A,0))=0,"",INDEX('Projects List'!$J:$J,MATCH($D$7,'Projects List'!$A:$A,0))))</f>
        <v>45922</v>
      </c>
      <c r="J12" s="73">
        <f>IFERROR( NETWORKDAYS.INTL(H12,I12,7,List!$M$3:$M$100),0)</f>
        <v>191</v>
      </c>
      <c r="K12" s="156">
        <f>IF(K74=0,MIN(K17,K38),IF(K38=0,MIN(K17,K74),IF(K17=0,0,MIN(K17,K38,K74))))</f>
        <v>45652</v>
      </c>
      <c r="L12" s="72">
        <f>MAX(L17,L38,L74)</f>
        <v>45881</v>
      </c>
      <c r="M12" s="26">
        <f>WORKDAY.INTL(H12,J12,7,[1]List!$M$3:$M$100)</f>
        <v>45924</v>
      </c>
      <c r="N12" s="27">
        <f>-U12</f>
        <v>-0.37696335078534032</v>
      </c>
      <c r="O12" s="379" cm="1">
        <f t="array" ref="O12">_xlfn.LET(
    _xlpm.b,_xlfn.VSTACK(B20:B34,B41:B70,B77:B96),
  _xlpm.g,_xlfn.VSTACK(G20:G34,G41:G70,G77:G96),
  _xlpm.h,_xlfn.VSTACK(H20:H34,H41:H70,H77:H96),
  _xlpm.j,_xlfn.VSTACK(J20:J34,J41:J70,J77:J96),
  _xlpm.k,_xlfn.VSTACK(K20:K34,K41:K70,K77:K96),
  _xlpm.selR,(_xlpm.b=0)*(_xlpm.g&lt;&gt;"")*(_xlpm.h&lt;&gt;""),
  _xlpm.selC,(_xlpm.b=0)*(_xlpm.j&lt;&gt;"")*(_xlpm.k&lt;&gt;""),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119</v>
      </c>
      <c r="P12" s="319" cm="1">
        <f t="array" ref="P12">_xlfn.LET(
    _xlpm.b,_xlfn.VSTACK(B20:B34,B41:B70,B77:B96),
  _xlpm.g,_xlfn.VSTACK(G20:G34,G41:G70,G77:G96),
  _xlpm.h,_xlfn.VSTACK(H20:H34,H41:H70,H77:H96),
  _xlpm.j,_xlfn.VSTACK(J20:J34,J41:J70,J77:J96),
  _xlpm.k,_xlfn.VSTACK(K20:K34,K41:K70,K77:K96),
  _xlpm.selR,(_xlpm.b=1)*(_xlpm.g&lt;&gt;"")*(_xlpm.h&lt;&gt;""),
  _xlpm.selC,(_xlpm.b=1)*(_xlpm.j&lt;&gt;"")*(_xlpm.k&lt;&gt;""),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83</v>
      </c>
      <c r="Q12" s="319" cm="1">
        <f t="array" ref="Q12">_xlfn.LET(
    _xlpm.b,_xlfn.VSTACK(B20:B34,B41:B70,B77:B96),
  _xlpm.g,_xlfn.VSTACK(G20:G34,G41:G70,G77:G96),
  _xlpm.h,_xlfn.VSTACK(H20:H34,H41:H70,H77:H96),
  _xlpm.j,_xlfn.VSTACK(J20:J34,J41:J70,J77:J96),
  _xlpm.k,_xlfn.VSTACK(K20:K34,K41:K70,K77:K96),
  _xlpm.selR,(_xlpm.b=2)*(_xlpm.g&lt;&gt;"")*(_xlpm.h&lt;&gt;""),
  _xlpm.selC,(_xlpm.b=2)*(_xlpm.j&lt;&gt;"")*(_xlpm.k&lt;&gt;""),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0</v>
      </c>
      <c r="R12" s="373">
        <f>IF(L12="",0,NETWORKDAYS.INTL(K12, L12,7,List!$M$3:$M$100))</f>
        <v>159</v>
      </c>
      <c r="S12" s="318" t="str">
        <f>IFERROR( IF(U12=1,"Not Started", IF(OR(T12&lt;0, L12&gt;I12),"Delayed",IF(PRODUCT(Y17,Y38,Y74)=1,"Completed","On Going "))),"")</f>
        <v xml:space="preserve">On Going </v>
      </c>
      <c r="T12" s="73">
        <f>J12-O12</f>
        <v>72</v>
      </c>
      <c r="U12" s="116">
        <f>T12/J12</f>
        <v>0.37696335078534032</v>
      </c>
      <c r="Y12" s="22" t="s">
        <v>76</v>
      </c>
      <c r="AA12" s="63"/>
      <c r="AC12" s="414"/>
      <c r="AD12" s="414"/>
      <c r="AE12" s="414"/>
      <c r="AF12" s="414"/>
      <c r="AG12" s="414"/>
      <c r="AH12" s="414"/>
      <c r="AI12" s="414"/>
      <c r="AJ12" s="414"/>
      <c r="AK12" s="414"/>
      <c r="AL12" s="414"/>
      <c r="AM12" s="414"/>
      <c r="AN12" s="414"/>
      <c r="AO12" s="414"/>
      <c r="AP12" s="414"/>
      <c r="AQ12" s="414"/>
      <c r="AR12" s="414"/>
      <c r="AS12" s="414"/>
      <c r="AT12" s="414"/>
      <c r="AU12" s="414"/>
      <c r="AV12" s="414"/>
      <c r="AW12" s="414"/>
      <c r="AX12" s="414"/>
      <c r="AY12" s="414"/>
      <c r="AZ12" s="414"/>
      <c r="BA12" s="414"/>
      <c r="BB12" s="414"/>
      <c r="BC12" s="414"/>
      <c r="BD12" s="414"/>
      <c r="BE12" s="414"/>
      <c r="BF12" s="414"/>
      <c r="BG12" s="414"/>
      <c r="BH12" s="414"/>
      <c r="BI12" s="414"/>
      <c r="BJ12" s="414"/>
      <c r="BK12" s="414"/>
      <c r="BL12" s="414"/>
      <c r="BM12" s="414"/>
      <c r="BN12" s="414"/>
      <c r="BO12" s="414"/>
      <c r="BP12" s="414"/>
      <c r="BQ12" s="414"/>
      <c r="BR12" s="414"/>
      <c r="BS12" s="414"/>
      <c r="BT12" s="414"/>
      <c r="BU12" s="414"/>
      <c r="BV12" s="414"/>
      <c r="BW12" s="414"/>
      <c r="BX12" s="414"/>
      <c r="BY12" s="414"/>
      <c r="BZ12" s="414"/>
      <c r="CA12" s="414"/>
      <c r="CB12" s="414"/>
      <c r="CC12" s="414"/>
      <c r="CD12" s="414"/>
      <c r="CE12" s="414"/>
      <c r="CF12" s="414"/>
      <c r="CG12" s="414"/>
      <c r="CH12" s="414"/>
      <c r="CI12" s="414"/>
      <c r="CJ12" s="414"/>
      <c r="CK12" s="414"/>
      <c r="CL12" s="414"/>
      <c r="CM12" s="414"/>
      <c r="CN12" s="414"/>
      <c r="CO12" s="414"/>
      <c r="CP12" s="414"/>
      <c r="CQ12" s="414"/>
      <c r="CR12" s="414"/>
      <c r="CS12" s="414"/>
      <c r="CT12" s="414"/>
      <c r="CU12" s="414"/>
      <c r="CV12" s="414"/>
      <c r="CW12" s="414"/>
      <c r="CX12" s="414"/>
      <c r="CY12" s="414"/>
      <c r="CZ12" s="414"/>
      <c r="DA12" s="414"/>
      <c r="DB12" s="414"/>
      <c r="DC12" s="414"/>
      <c r="DD12" s="414"/>
      <c r="DE12" s="414"/>
      <c r="DF12" s="414"/>
      <c r="DG12" s="414"/>
      <c r="DH12" s="414"/>
      <c r="DI12" s="414"/>
      <c r="DJ12" s="414"/>
      <c r="DK12" s="414"/>
      <c r="DL12" s="414"/>
      <c r="DM12" s="414"/>
      <c r="DN12" s="414"/>
      <c r="DO12" s="414"/>
      <c r="DP12" s="414"/>
      <c r="DQ12" s="414"/>
      <c r="DR12" s="414"/>
      <c r="DS12" s="414"/>
      <c r="DT12" s="414"/>
      <c r="DU12" s="414"/>
      <c r="DV12" s="414"/>
      <c r="DW12" s="414"/>
      <c r="DX12" s="414"/>
      <c r="DY12" s="414"/>
      <c r="DZ12" s="414"/>
      <c r="EA12" s="414"/>
      <c r="EB12" s="414"/>
      <c r="EC12" s="414"/>
      <c r="ED12" s="414"/>
      <c r="EE12" s="414"/>
      <c r="EF12" s="414"/>
      <c r="EG12" s="414"/>
      <c r="EH12" s="414"/>
      <c r="EI12" s="414"/>
      <c r="EJ12" s="414"/>
      <c r="EK12" s="414"/>
      <c r="EL12" s="414"/>
      <c r="EM12" s="414"/>
      <c r="EN12" s="414"/>
      <c r="EO12" s="414"/>
      <c r="EP12" s="414"/>
      <c r="EQ12" s="414"/>
      <c r="ER12" s="414"/>
      <c r="ES12" s="414"/>
      <c r="ET12" s="414"/>
      <c r="EU12" s="414"/>
      <c r="EV12" s="414"/>
      <c r="EW12" s="414"/>
      <c r="EX12" s="414"/>
      <c r="EY12" s="414"/>
      <c r="EZ12" s="414"/>
      <c r="FA12" s="414"/>
      <c r="FB12" s="414"/>
      <c r="FC12" s="414"/>
      <c r="FD12" s="414"/>
      <c r="FE12" s="414"/>
      <c r="FF12" s="414"/>
      <c r="FG12" s="414"/>
      <c r="FH12" s="414"/>
      <c r="FI12" s="414"/>
      <c r="FJ12" s="414"/>
      <c r="FK12" s="414"/>
      <c r="FL12" s="414"/>
      <c r="FM12" s="414"/>
      <c r="FN12" s="414"/>
      <c r="FO12" s="414"/>
      <c r="FP12" s="414"/>
      <c r="FQ12" s="414"/>
      <c r="FR12" s="414"/>
      <c r="FS12" s="414"/>
      <c r="FT12" s="414"/>
      <c r="FU12" s="414"/>
      <c r="FV12" s="414"/>
      <c r="FW12" s="414"/>
      <c r="FX12" s="414"/>
      <c r="FY12" s="414"/>
      <c r="FZ12" s="414"/>
      <c r="GA12" s="414"/>
      <c r="GB12" s="414"/>
      <c r="GC12" s="414"/>
      <c r="GD12" s="414"/>
      <c r="GE12" s="414"/>
      <c r="GF12" s="414"/>
      <c r="GG12" s="414"/>
      <c r="GH12" s="414"/>
      <c r="GI12" s="414"/>
      <c r="GJ12" s="414"/>
      <c r="GK12" s="414"/>
      <c r="GL12" s="414"/>
      <c r="GM12" s="414"/>
      <c r="GN12" s="414"/>
      <c r="GO12" s="414"/>
      <c r="GP12" s="414"/>
      <c r="GQ12" s="414"/>
      <c r="GR12" s="414"/>
      <c r="GS12" s="414"/>
      <c r="GT12" s="414"/>
      <c r="GU12" s="414"/>
      <c r="GV12" s="414"/>
      <c r="GW12" s="414"/>
      <c r="GX12" s="414"/>
      <c r="GY12" s="414"/>
      <c r="GZ12" s="414"/>
      <c r="HA12" s="414"/>
      <c r="HB12" s="414"/>
      <c r="HC12" s="414"/>
      <c r="HD12" s="414"/>
      <c r="HE12" s="414"/>
      <c r="HF12" s="414"/>
      <c r="HG12" s="414"/>
      <c r="HH12" s="414"/>
      <c r="HI12" s="414"/>
      <c r="HJ12" s="414"/>
      <c r="HK12" s="414"/>
      <c r="HL12" s="414"/>
      <c r="HM12" s="414"/>
      <c r="HN12" s="414"/>
      <c r="HO12" s="414"/>
      <c r="HP12" s="414"/>
      <c r="HQ12" s="414"/>
      <c r="HR12" s="414"/>
      <c r="HS12" s="414"/>
      <c r="HT12" s="414"/>
      <c r="HU12" s="414"/>
      <c r="HV12" s="414"/>
      <c r="HW12" s="414"/>
      <c r="HX12" s="414"/>
      <c r="HY12" s="414"/>
      <c r="HZ12" s="414"/>
      <c r="IA12" s="414"/>
      <c r="IB12" s="414"/>
      <c r="IC12" s="414"/>
      <c r="ID12" s="414"/>
      <c r="IE12" s="414"/>
      <c r="IF12" s="414"/>
      <c r="IG12" s="414"/>
      <c r="IH12" s="414"/>
      <c r="II12" s="414"/>
      <c r="IJ12" s="414"/>
      <c r="IK12" s="414"/>
      <c r="IL12" s="414"/>
      <c r="IM12" s="414"/>
      <c r="IN12" s="414"/>
      <c r="IO12" s="414"/>
      <c r="IP12" s="414"/>
      <c r="IQ12" s="414"/>
      <c r="IR12" s="414"/>
      <c r="IS12" s="414"/>
      <c r="IT12" s="414"/>
      <c r="IU12" s="414"/>
      <c r="IV12" s="414"/>
      <c r="IW12" s="414"/>
      <c r="IX12" s="414"/>
      <c r="IY12" s="414"/>
      <c r="IZ12" s="414"/>
      <c r="JA12" s="414"/>
      <c r="JB12" s="414"/>
      <c r="JC12" s="414"/>
      <c r="JD12" s="414"/>
      <c r="JE12" s="414"/>
      <c r="JF12" s="414"/>
      <c r="JG12" s="414"/>
      <c r="JH12" s="414"/>
      <c r="JI12" s="414"/>
      <c r="JJ12" s="414"/>
      <c r="JK12" s="414"/>
      <c r="JL12" s="414"/>
      <c r="JM12" s="414"/>
      <c r="JN12" s="414"/>
      <c r="JO12" s="414"/>
      <c r="JP12" s="414"/>
      <c r="JQ12" s="414"/>
      <c r="JR12" s="414"/>
      <c r="JS12" s="414"/>
      <c r="JT12" s="414"/>
      <c r="JU12" s="414"/>
      <c r="JV12" s="414"/>
      <c r="JW12" s="414"/>
      <c r="JX12" s="414"/>
      <c r="JY12" s="414"/>
      <c r="JZ12" s="414"/>
      <c r="KA12" s="414"/>
      <c r="KB12" s="414"/>
      <c r="KC12" s="414"/>
      <c r="KD12" s="414"/>
      <c r="KE12" s="414"/>
      <c r="KF12" s="414"/>
      <c r="KG12" s="414"/>
      <c r="KH12" s="414"/>
      <c r="KI12" s="414"/>
      <c r="KJ12" s="414"/>
      <c r="KK12" s="414"/>
      <c r="KL12" s="414"/>
      <c r="KM12" s="414"/>
      <c r="KN12" s="414"/>
      <c r="KO12" s="414"/>
      <c r="KP12" s="414"/>
      <c r="KQ12" s="414"/>
      <c r="KR12" s="414"/>
      <c r="KS12" s="414"/>
      <c r="KT12" s="414"/>
      <c r="KU12" s="414"/>
      <c r="KV12" s="414"/>
      <c r="KW12" s="414"/>
      <c r="KX12" s="414"/>
      <c r="KY12" s="414"/>
      <c r="KZ12" s="414"/>
      <c r="LA12" s="414"/>
      <c r="LB12" s="414"/>
      <c r="LC12" s="414"/>
      <c r="LD12" s="414"/>
      <c r="LE12" s="414"/>
      <c r="LF12" s="414"/>
      <c r="LG12" s="414"/>
      <c r="LH12" s="414"/>
      <c r="LI12" s="414"/>
      <c r="LJ12" s="414"/>
      <c r="LK12" s="414"/>
      <c r="LL12" s="414"/>
      <c r="LM12" s="414"/>
      <c r="LN12" s="414"/>
      <c r="LO12" s="414"/>
      <c r="LP12" s="414"/>
      <c r="LQ12" s="414"/>
      <c r="LR12" s="414"/>
      <c r="LS12" s="414"/>
      <c r="LT12" s="414"/>
      <c r="LU12" s="414"/>
      <c r="LV12" s="414"/>
      <c r="LW12" s="414"/>
      <c r="LX12" s="414"/>
      <c r="LY12" s="414"/>
      <c r="LZ12" s="414"/>
      <c r="MA12" s="414"/>
      <c r="MB12" s="414"/>
      <c r="MC12" s="414"/>
      <c r="MD12" s="414"/>
      <c r="ME12" s="414"/>
      <c r="MF12" s="414"/>
      <c r="MG12" s="414"/>
      <c r="MH12" s="414"/>
      <c r="MI12" s="414"/>
      <c r="MJ12" s="414"/>
      <c r="MK12" s="414"/>
      <c r="ML12" s="414"/>
      <c r="MM12" s="414"/>
      <c r="MN12" s="414"/>
      <c r="MO12" s="414"/>
      <c r="MP12" s="414"/>
      <c r="MQ12" s="414"/>
      <c r="MR12" s="414"/>
      <c r="MS12" s="414"/>
      <c r="MT12" s="414"/>
      <c r="MU12" s="414"/>
      <c r="MV12" s="414"/>
      <c r="MW12" s="414"/>
      <c r="MX12" s="414"/>
      <c r="MY12" s="414"/>
      <c r="MZ12" s="414"/>
      <c r="NA12" s="414"/>
      <c r="NB12" s="414"/>
      <c r="NC12" s="414"/>
      <c r="ND12" s="414"/>
      <c r="NE12" s="414"/>
      <c r="NF12" s="414"/>
      <c r="NG12" s="414"/>
      <c r="NH12" s="414"/>
      <c r="NI12" s="414"/>
      <c r="NJ12" s="414"/>
      <c r="NK12" s="414"/>
      <c r="NL12" s="414"/>
      <c r="NM12" s="414"/>
      <c r="NN12" s="414"/>
      <c r="NO12" s="414"/>
      <c r="NP12" s="414"/>
      <c r="NQ12" s="414"/>
      <c r="NR12" s="414"/>
      <c r="NS12" s="414"/>
      <c r="NT12" s="414"/>
      <c r="NU12" s="414"/>
      <c r="NV12" s="414"/>
      <c r="NW12" s="414"/>
      <c r="NX12" s="414"/>
      <c r="NY12" s="414"/>
      <c r="NZ12" s="414"/>
      <c r="OA12" s="414"/>
      <c r="OB12" s="414"/>
      <c r="OC12" s="414"/>
    </row>
    <row r="13" spans="1:393" s="22" customFormat="1" x14ac:dyDescent="0.2">
      <c r="A13" s="63"/>
      <c r="B13" s="429" t="str">
        <f>الجدول1[[#Headers],[Project Types]]</f>
        <v>Project Types</v>
      </c>
      <c r="C13" s="429"/>
      <c r="D13" s="410" t="str">
        <f>IF($D$7="","",IF( INDEX('Projects List'!$G:$G,MATCH($D$7,'Projects List'!$A:$A,0))=0,"",INDEX('Projects List'!$G:$G,MATCH($D$7,'Projects List'!$A:$A,0))))</f>
        <v>Mixed-Use</v>
      </c>
      <c r="E13" s="410"/>
      <c r="F13" s="410"/>
      <c r="X13" s="189"/>
      <c r="Y13" s="188">
        <v>2</v>
      </c>
      <c r="Z13" s="188"/>
      <c r="AA13" s="63"/>
      <c r="AC13" s="414"/>
      <c r="AD13" s="414"/>
      <c r="AE13" s="414"/>
      <c r="AF13" s="414"/>
      <c r="AG13" s="414"/>
      <c r="AH13" s="414"/>
      <c r="AI13" s="414"/>
      <c r="AJ13" s="414"/>
      <c r="AK13" s="414"/>
      <c r="AL13" s="414"/>
      <c r="AM13" s="414"/>
      <c r="AN13" s="414"/>
      <c r="AO13" s="414"/>
      <c r="AP13" s="414"/>
      <c r="AQ13" s="414"/>
      <c r="AR13" s="414"/>
      <c r="AS13" s="414"/>
      <c r="AT13" s="414"/>
      <c r="AU13" s="414"/>
      <c r="AV13" s="414"/>
      <c r="AW13" s="414"/>
      <c r="AX13" s="414"/>
      <c r="AY13" s="414"/>
      <c r="AZ13" s="414"/>
      <c r="BA13" s="414"/>
      <c r="BB13" s="414"/>
      <c r="BC13" s="414"/>
      <c r="BD13" s="414"/>
      <c r="BE13" s="414"/>
      <c r="BF13" s="414"/>
      <c r="BG13" s="414"/>
      <c r="BH13" s="414"/>
      <c r="BI13" s="414"/>
      <c r="BJ13" s="414"/>
      <c r="BK13" s="414"/>
      <c r="BL13" s="414"/>
      <c r="BM13" s="414"/>
      <c r="BN13" s="414"/>
      <c r="BO13" s="414"/>
      <c r="BP13" s="414"/>
      <c r="BQ13" s="414"/>
      <c r="BR13" s="414"/>
      <c r="BS13" s="414"/>
      <c r="BT13" s="414"/>
      <c r="BU13" s="414"/>
      <c r="BV13" s="414"/>
      <c r="BW13" s="414"/>
      <c r="BX13" s="414"/>
      <c r="BY13" s="414"/>
      <c r="BZ13" s="414"/>
      <c r="CA13" s="414"/>
      <c r="CB13" s="414"/>
      <c r="CC13" s="414"/>
      <c r="CD13" s="414"/>
      <c r="CE13" s="414"/>
      <c r="CF13" s="414"/>
      <c r="CG13" s="414"/>
      <c r="CH13" s="414"/>
      <c r="CI13" s="414"/>
      <c r="CJ13" s="414"/>
      <c r="CK13" s="414"/>
      <c r="CL13" s="414"/>
      <c r="CM13" s="414"/>
      <c r="CN13" s="414"/>
      <c r="CO13" s="414"/>
      <c r="CP13" s="414"/>
      <c r="CQ13" s="414"/>
      <c r="CR13" s="414"/>
      <c r="CS13" s="414"/>
      <c r="CT13" s="414"/>
      <c r="CU13" s="414"/>
      <c r="CV13" s="414"/>
      <c r="CW13" s="414"/>
      <c r="CX13" s="414"/>
      <c r="CY13" s="414"/>
      <c r="CZ13" s="414"/>
      <c r="DA13" s="414"/>
      <c r="DB13" s="414"/>
      <c r="DC13" s="414"/>
      <c r="DD13" s="414"/>
      <c r="DE13" s="414"/>
      <c r="DF13" s="414"/>
      <c r="DG13" s="414"/>
      <c r="DH13" s="414"/>
      <c r="DI13" s="414"/>
      <c r="DJ13" s="414"/>
      <c r="DK13" s="414"/>
      <c r="DL13" s="414"/>
      <c r="DM13" s="414"/>
      <c r="DN13" s="414"/>
      <c r="DO13" s="414"/>
      <c r="DP13" s="414"/>
      <c r="DQ13" s="414"/>
      <c r="DR13" s="414"/>
      <c r="DS13" s="414"/>
      <c r="DT13" s="414"/>
      <c r="DU13" s="414"/>
      <c r="DV13" s="414"/>
      <c r="DW13" s="414"/>
      <c r="DX13" s="414"/>
      <c r="DY13" s="414"/>
      <c r="DZ13" s="414"/>
      <c r="EA13" s="414"/>
      <c r="EB13" s="414"/>
      <c r="EC13" s="414"/>
      <c r="ED13" s="414"/>
      <c r="EE13" s="414"/>
      <c r="EF13" s="414"/>
      <c r="EG13" s="414"/>
      <c r="EH13" s="414"/>
      <c r="EI13" s="414"/>
      <c r="EJ13" s="414"/>
      <c r="EK13" s="414"/>
      <c r="EL13" s="414"/>
      <c r="EM13" s="414"/>
      <c r="EN13" s="414"/>
      <c r="EO13" s="414"/>
      <c r="EP13" s="414"/>
      <c r="EQ13" s="414"/>
      <c r="ER13" s="414"/>
      <c r="ES13" s="414"/>
      <c r="ET13" s="414"/>
      <c r="EU13" s="414"/>
      <c r="EV13" s="414"/>
      <c r="EW13" s="414"/>
      <c r="EX13" s="414"/>
      <c r="EY13" s="414"/>
      <c r="EZ13" s="414"/>
      <c r="FA13" s="414"/>
      <c r="FB13" s="414"/>
      <c r="FC13" s="414"/>
      <c r="FD13" s="414"/>
      <c r="FE13" s="414"/>
      <c r="FF13" s="414"/>
      <c r="FG13" s="414"/>
      <c r="FH13" s="414"/>
      <c r="FI13" s="414"/>
      <c r="FJ13" s="414"/>
      <c r="FK13" s="414"/>
      <c r="FL13" s="414"/>
      <c r="FM13" s="414"/>
      <c r="FN13" s="414"/>
      <c r="FO13" s="414"/>
      <c r="FP13" s="414"/>
      <c r="FQ13" s="414"/>
      <c r="FR13" s="414"/>
      <c r="FS13" s="414"/>
      <c r="FT13" s="414"/>
      <c r="FU13" s="414"/>
      <c r="FV13" s="414"/>
      <c r="FW13" s="414"/>
      <c r="FX13" s="414"/>
      <c r="FY13" s="414"/>
      <c r="FZ13" s="414"/>
      <c r="GA13" s="414"/>
      <c r="GB13" s="414"/>
      <c r="GC13" s="414"/>
      <c r="GD13" s="414"/>
      <c r="GE13" s="414"/>
      <c r="GF13" s="414"/>
      <c r="GG13" s="414"/>
      <c r="GH13" s="414"/>
      <c r="GI13" s="414"/>
      <c r="GJ13" s="414"/>
      <c r="GK13" s="414"/>
      <c r="GL13" s="414"/>
      <c r="GM13" s="414"/>
      <c r="GN13" s="414"/>
      <c r="GO13" s="414"/>
      <c r="GP13" s="414"/>
      <c r="GQ13" s="414"/>
      <c r="GR13" s="414"/>
      <c r="GS13" s="414"/>
      <c r="GT13" s="414"/>
      <c r="GU13" s="414"/>
      <c r="GV13" s="414"/>
      <c r="GW13" s="414"/>
      <c r="GX13" s="414"/>
      <c r="GY13" s="414"/>
      <c r="GZ13" s="414"/>
      <c r="HA13" s="414"/>
      <c r="HB13" s="414"/>
      <c r="HC13" s="414"/>
      <c r="HD13" s="414"/>
      <c r="HE13" s="414"/>
      <c r="HF13" s="414"/>
      <c r="HG13" s="414"/>
      <c r="HH13" s="414"/>
      <c r="HI13" s="414"/>
      <c r="HJ13" s="414"/>
      <c r="HK13" s="414"/>
      <c r="HL13" s="414"/>
      <c r="HM13" s="414"/>
      <c r="HN13" s="414"/>
      <c r="HO13" s="414"/>
      <c r="HP13" s="414"/>
      <c r="HQ13" s="414"/>
      <c r="HR13" s="414"/>
      <c r="HS13" s="414"/>
      <c r="HT13" s="414"/>
      <c r="HU13" s="414"/>
      <c r="HV13" s="414"/>
      <c r="HW13" s="414"/>
      <c r="HX13" s="414"/>
      <c r="HY13" s="414"/>
      <c r="HZ13" s="414"/>
      <c r="IA13" s="414"/>
      <c r="IB13" s="414"/>
      <c r="IC13" s="414"/>
      <c r="ID13" s="414"/>
      <c r="IE13" s="414"/>
      <c r="IF13" s="414"/>
      <c r="IG13" s="414"/>
      <c r="IH13" s="414"/>
      <c r="II13" s="414"/>
      <c r="IJ13" s="414"/>
      <c r="IK13" s="414"/>
      <c r="IL13" s="414"/>
      <c r="IM13" s="414"/>
      <c r="IN13" s="414"/>
      <c r="IO13" s="414"/>
      <c r="IP13" s="414"/>
      <c r="IQ13" s="414"/>
      <c r="IR13" s="414"/>
      <c r="IS13" s="414"/>
      <c r="IT13" s="414"/>
      <c r="IU13" s="414"/>
      <c r="IV13" s="414"/>
      <c r="IW13" s="414"/>
      <c r="IX13" s="414"/>
      <c r="IY13" s="414"/>
      <c r="IZ13" s="414"/>
      <c r="JA13" s="414"/>
      <c r="JB13" s="414"/>
      <c r="JC13" s="414"/>
      <c r="JD13" s="414"/>
      <c r="JE13" s="414"/>
      <c r="JF13" s="414"/>
      <c r="JG13" s="414"/>
      <c r="JH13" s="414"/>
      <c r="JI13" s="414"/>
      <c r="JJ13" s="414"/>
      <c r="JK13" s="414"/>
      <c r="JL13" s="414"/>
      <c r="JM13" s="414"/>
      <c r="JN13" s="414"/>
      <c r="JO13" s="414"/>
      <c r="JP13" s="414"/>
      <c r="JQ13" s="414"/>
      <c r="JR13" s="414"/>
      <c r="JS13" s="414"/>
      <c r="JT13" s="414"/>
      <c r="JU13" s="414"/>
      <c r="JV13" s="414"/>
      <c r="JW13" s="414"/>
      <c r="JX13" s="414"/>
      <c r="JY13" s="414"/>
      <c r="JZ13" s="414"/>
      <c r="KA13" s="414"/>
      <c r="KB13" s="414"/>
      <c r="KC13" s="414"/>
      <c r="KD13" s="414"/>
      <c r="KE13" s="414"/>
      <c r="KF13" s="414"/>
      <c r="KG13" s="414"/>
      <c r="KH13" s="414"/>
      <c r="KI13" s="414"/>
      <c r="KJ13" s="414"/>
      <c r="KK13" s="414"/>
      <c r="KL13" s="414"/>
      <c r="KM13" s="414"/>
      <c r="KN13" s="414"/>
      <c r="KO13" s="414"/>
      <c r="KP13" s="414"/>
      <c r="KQ13" s="414"/>
      <c r="KR13" s="414"/>
      <c r="KS13" s="414"/>
      <c r="KT13" s="414"/>
      <c r="KU13" s="414"/>
      <c r="KV13" s="414"/>
      <c r="KW13" s="414"/>
      <c r="KX13" s="414"/>
      <c r="KY13" s="414"/>
      <c r="KZ13" s="414"/>
      <c r="LA13" s="414"/>
      <c r="LB13" s="414"/>
      <c r="LC13" s="414"/>
      <c r="LD13" s="414"/>
      <c r="LE13" s="414"/>
      <c r="LF13" s="414"/>
      <c r="LG13" s="414"/>
      <c r="LH13" s="414"/>
      <c r="LI13" s="414"/>
      <c r="LJ13" s="414"/>
      <c r="LK13" s="414"/>
      <c r="LL13" s="414"/>
      <c r="LM13" s="414"/>
      <c r="LN13" s="414"/>
      <c r="LO13" s="414"/>
      <c r="LP13" s="414"/>
      <c r="LQ13" s="414"/>
      <c r="LR13" s="414"/>
      <c r="LS13" s="414"/>
      <c r="LT13" s="414"/>
      <c r="LU13" s="414"/>
      <c r="LV13" s="414"/>
      <c r="LW13" s="414"/>
      <c r="LX13" s="414"/>
      <c r="LY13" s="414"/>
      <c r="LZ13" s="414"/>
      <c r="MA13" s="414"/>
      <c r="MB13" s="414"/>
      <c r="MC13" s="414"/>
      <c r="MD13" s="414"/>
      <c r="ME13" s="414"/>
      <c r="MF13" s="414"/>
      <c r="MG13" s="414"/>
      <c r="MH13" s="414"/>
      <c r="MI13" s="414"/>
      <c r="MJ13" s="414"/>
      <c r="MK13" s="414"/>
      <c r="ML13" s="414"/>
      <c r="MM13" s="414"/>
      <c r="MN13" s="414"/>
      <c r="MO13" s="414"/>
      <c r="MP13" s="414"/>
      <c r="MQ13" s="414"/>
      <c r="MR13" s="414"/>
      <c r="MS13" s="414"/>
      <c r="MT13" s="414"/>
      <c r="MU13" s="414"/>
      <c r="MV13" s="414"/>
      <c r="MW13" s="414"/>
      <c r="MX13" s="414"/>
      <c r="MY13" s="414"/>
      <c r="MZ13" s="414"/>
      <c r="NA13" s="414"/>
      <c r="NB13" s="414"/>
      <c r="NC13" s="414"/>
      <c r="ND13" s="414"/>
      <c r="NE13" s="414"/>
      <c r="NF13" s="414"/>
      <c r="NG13" s="414"/>
      <c r="NH13" s="414"/>
      <c r="NI13" s="414"/>
      <c r="NJ13" s="414"/>
      <c r="NK13" s="414"/>
      <c r="NL13" s="414"/>
      <c r="NM13" s="414"/>
      <c r="NN13" s="414"/>
      <c r="NO13" s="414"/>
      <c r="NP13" s="414"/>
      <c r="NQ13" s="414"/>
      <c r="NR13" s="414"/>
      <c r="NS13" s="414"/>
      <c r="NT13" s="414"/>
      <c r="NU13" s="414"/>
      <c r="NV13" s="414"/>
      <c r="NW13" s="414"/>
      <c r="NX13" s="414"/>
      <c r="NY13" s="414"/>
      <c r="NZ13" s="414"/>
      <c r="OA13" s="414"/>
      <c r="OB13" s="414"/>
      <c r="OC13" s="414"/>
    </row>
    <row r="14" spans="1:393" s="22" customFormat="1" x14ac:dyDescent="0.2">
      <c r="A14" s="63"/>
      <c r="B14" s="428" t="str">
        <f>الجدول1[[#Headers],[Project Requirment]]</f>
        <v>Project Requirment</v>
      </c>
      <c r="C14" s="428"/>
      <c r="D14" s="415" t="str">
        <f>IF($D$7="","",IF( INDEX('Projects List'!$H:$H,MATCH($D$7,'Projects List'!$A:$A,0))=0,"",INDEX('Projects List'!$H:$H,MATCH($D$7,'Projects List'!$A:$A,0))))</f>
        <v/>
      </c>
      <c r="E14" s="415"/>
      <c r="F14" s="415"/>
      <c r="J14" s="38"/>
      <c r="L14" s="38"/>
      <c r="M14" s="39"/>
      <c r="N14" s="39"/>
      <c r="P14" s="40"/>
      <c r="AA14" s="63"/>
      <c r="AC14" s="414"/>
      <c r="AD14" s="414"/>
      <c r="AE14" s="414"/>
      <c r="AF14" s="414"/>
      <c r="AG14" s="414"/>
      <c r="AH14" s="414"/>
      <c r="AI14" s="414"/>
      <c r="AJ14" s="414"/>
      <c r="AK14" s="414"/>
      <c r="AL14" s="414"/>
      <c r="AM14" s="414"/>
      <c r="AN14" s="414"/>
      <c r="AO14" s="414"/>
      <c r="AP14" s="414"/>
      <c r="AQ14" s="414"/>
      <c r="AR14" s="414"/>
      <c r="AS14" s="414"/>
      <c r="AT14" s="414"/>
      <c r="AU14" s="414"/>
      <c r="AV14" s="414"/>
      <c r="AW14" s="414"/>
      <c r="AX14" s="414"/>
      <c r="AY14" s="414"/>
      <c r="AZ14" s="414"/>
      <c r="BA14" s="414"/>
      <c r="BB14" s="414"/>
      <c r="BC14" s="414"/>
      <c r="BD14" s="414"/>
      <c r="BE14" s="414"/>
      <c r="BF14" s="414"/>
      <c r="BG14" s="414"/>
      <c r="BH14" s="414"/>
      <c r="BI14" s="414"/>
      <c r="BJ14" s="414"/>
      <c r="BK14" s="414"/>
      <c r="BL14" s="414"/>
      <c r="BM14" s="414"/>
      <c r="BN14" s="414"/>
      <c r="BO14" s="414"/>
      <c r="BP14" s="414"/>
      <c r="BQ14" s="414"/>
      <c r="BR14" s="414"/>
      <c r="BS14" s="414"/>
      <c r="BT14" s="414"/>
      <c r="BU14" s="414"/>
      <c r="BV14" s="414"/>
      <c r="BW14" s="414"/>
      <c r="BX14" s="414"/>
      <c r="BY14" s="414"/>
      <c r="BZ14" s="414"/>
      <c r="CA14" s="414"/>
      <c r="CB14" s="414"/>
      <c r="CC14" s="414"/>
      <c r="CD14" s="414"/>
      <c r="CE14" s="414"/>
      <c r="CF14" s="414"/>
      <c r="CG14" s="414"/>
      <c r="CH14" s="414"/>
      <c r="CI14" s="414"/>
      <c r="CJ14" s="414"/>
      <c r="CK14" s="414"/>
      <c r="CL14" s="414"/>
      <c r="CM14" s="414"/>
      <c r="CN14" s="414"/>
      <c r="CO14" s="414"/>
      <c r="CP14" s="414"/>
      <c r="CQ14" s="414"/>
      <c r="CR14" s="414"/>
      <c r="CS14" s="414"/>
      <c r="CT14" s="414"/>
      <c r="CU14" s="414"/>
      <c r="CV14" s="414"/>
      <c r="CW14" s="414"/>
      <c r="CX14" s="414"/>
      <c r="CY14" s="414"/>
      <c r="CZ14" s="414"/>
      <c r="DA14" s="414"/>
      <c r="DB14" s="414"/>
      <c r="DC14" s="414"/>
      <c r="DD14" s="414"/>
      <c r="DE14" s="414"/>
      <c r="DF14" s="414"/>
      <c r="DG14" s="414"/>
      <c r="DH14" s="414"/>
      <c r="DI14" s="414"/>
      <c r="DJ14" s="414"/>
      <c r="DK14" s="414"/>
      <c r="DL14" s="414"/>
      <c r="DM14" s="414"/>
      <c r="DN14" s="414"/>
      <c r="DO14" s="414"/>
      <c r="DP14" s="414"/>
      <c r="DQ14" s="414"/>
      <c r="DR14" s="414"/>
      <c r="DS14" s="414"/>
      <c r="DT14" s="414"/>
      <c r="DU14" s="414"/>
      <c r="DV14" s="414"/>
      <c r="DW14" s="414"/>
      <c r="DX14" s="414"/>
      <c r="DY14" s="414"/>
      <c r="DZ14" s="414"/>
      <c r="EA14" s="414"/>
      <c r="EB14" s="414"/>
      <c r="EC14" s="414"/>
      <c r="ED14" s="414"/>
      <c r="EE14" s="414"/>
      <c r="EF14" s="414"/>
      <c r="EG14" s="414"/>
      <c r="EH14" s="414"/>
      <c r="EI14" s="414"/>
      <c r="EJ14" s="414"/>
      <c r="EK14" s="414"/>
      <c r="EL14" s="414"/>
      <c r="EM14" s="414"/>
      <c r="EN14" s="414"/>
      <c r="EO14" s="414"/>
      <c r="EP14" s="414"/>
      <c r="EQ14" s="414"/>
      <c r="ER14" s="414"/>
      <c r="ES14" s="414"/>
      <c r="ET14" s="414"/>
      <c r="EU14" s="414"/>
      <c r="EV14" s="414"/>
      <c r="EW14" s="414"/>
      <c r="EX14" s="414"/>
      <c r="EY14" s="414"/>
      <c r="EZ14" s="414"/>
      <c r="FA14" s="414"/>
      <c r="FB14" s="414"/>
      <c r="FC14" s="414"/>
      <c r="FD14" s="414"/>
      <c r="FE14" s="414"/>
      <c r="FF14" s="414"/>
      <c r="FG14" s="414"/>
      <c r="FH14" s="414"/>
      <c r="FI14" s="414"/>
      <c r="FJ14" s="414"/>
      <c r="FK14" s="414"/>
      <c r="FL14" s="414"/>
      <c r="FM14" s="414"/>
      <c r="FN14" s="414"/>
      <c r="FO14" s="414"/>
      <c r="FP14" s="414"/>
      <c r="FQ14" s="414"/>
      <c r="FR14" s="414"/>
      <c r="FS14" s="414"/>
      <c r="FT14" s="414"/>
      <c r="FU14" s="414"/>
      <c r="FV14" s="414"/>
      <c r="FW14" s="414"/>
      <c r="FX14" s="414"/>
      <c r="FY14" s="414"/>
      <c r="FZ14" s="414"/>
      <c r="GA14" s="414"/>
      <c r="GB14" s="414"/>
      <c r="GC14" s="414"/>
      <c r="GD14" s="414"/>
      <c r="GE14" s="414"/>
      <c r="GF14" s="414"/>
      <c r="GG14" s="414"/>
      <c r="GH14" s="414"/>
      <c r="GI14" s="414"/>
      <c r="GJ14" s="414"/>
      <c r="GK14" s="414"/>
      <c r="GL14" s="414"/>
      <c r="GM14" s="414"/>
      <c r="GN14" s="414"/>
      <c r="GO14" s="414"/>
      <c r="GP14" s="414"/>
      <c r="GQ14" s="414"/>
      <c r="GR14" s="414"/>
      <c r="GS14" s="414"/>
      <c r="GT14" s="414"/>
      <c r="GU14" s="414"/>
      <c r="GV14" s="414"/>
      <c r="GW14" s="414"/>
      <c r="GX14" s="414"/>
      <c r="GY14" s="414"/>
      <c r="GZ14" s="414"/>
      <c r="HA14" s="414"/>
      <c r="HB14" s="414"/>
      <c r="HC14" s="414"/>
      <c r="HD14" s="414"/>
      <c r="HE14" s="414"/>
      <c r="HF14" s="414"/>
      <c r="HG14" s="414"/>
      <c r="HH14" s="414"/>
      <c r="HI14" s="414"/>
      <c r="HJ14" s="414"/>
      <c r="HK14" s="414"/>
      <c r="HL14" s="414"/>
      <c r="HM14" s="414"/>
      <c r="HN14" s="414"/>
      <c r="HO14" s="414"/>
      <c r="HP14" s="414"/>
      <c r="HQ14" s="414"/>
      <c r="HR14" s="414"/>
      <c r="HS14" s="414"/>
      <c r="HT14" s="414"/>
      <c r="HU14" s="414"/>
      <c r="HV14" s="414"/>
      <c r="HW14" s="414"/>
      <c r="HX14" s="414"/>
      <c r="HY14" s="414"/>
      <c r="HZ14" s="414"/>
      <c r="IA14" s="414"/>
      <c r="IB14" s="414"/>
      <c r="IC14" s="414"/>
      <c r="ID14" s="414"/>
      <c r="IE14" s="414"/>
      <c r="IF14" s="414"/>
      <c r="IG14" s="414"/>
      <c r="IH14" s="414"/>
      <c r="II14" s="414"/>
      <c r="IJ14" s="414"/>
      <c r="IK14" s="414"/>
      <c r="IL14" s="414"/>
      <c r="IM14" s="414"/>
      <c r="IN14" s="414"/>
      <c r="IO14" s="414"/>
      <c r="IP14" s="414"/>
      <c r="IQ14" s="414"/>
      <c r="IR14" s="414"/>
      <c r="IS14" s="414"/>
      <c r="IT14" s="414"/>
      <c r="IU14" s="414"/>
      <c r="IV14" s="414"/>
      <c r="IW14" s="414"/>
      <c r="IX14" s="414"/>
      <c r="IY14" s="414"/>
      <c r="IZ14" s="414"/>
      <c r="JA14" s="414"/>
      <c r="JB14" s="414"/>
      <c r="JC14" s="414"/>
      <c r="JD14" s="414"/>
      <c r="JE14" s="414"/>
      <c r="JF14" s="414"/>
      <c r="JG14" s="414"/>
      <c r="JH14" s="414"/>
      <c r="JI14" s="414"/>
      <c r="JJ14" s="414"/>
      <c r="JK14" s="414"/>
      <c r="JL14" s="414"/>
      <c r="JM14" s="414"/>
      <c r="JN14" s="414"/>
      <c r="JO14" s="414"/>
      <c r="JP14" s="414"/>
      <c r="JQ14" s="414"/>
      <c r="JR14" s="414"/>
      <c r="JS14" s="414"/>
      <c r="JT14" s="414"/>
      <c r="JU14" s="414"/>
      <c r="JV14" s="414"/>
      <c r="JW14" s="414"/>
      <c r="JX14" s="414"/>
      <c r="JY14" s="414"/>
      <c r="JZ14" s="414"/>
      <c r="KA14" s="414"/>
      <c r="KB14" s="414"/>
      <c r="KC14" s="414"/>
      <c r="KD14" s="414"/>
      <c r="KE14" s="414"/>
      <c r="KF14" s="414"/>
      <c r="KG14" s="414"/>
      <c r="KH14" s="414"/>
      <c r="KI14" s="414"/>
      <c r="KJ14" s="414"/>
      <c r="KK14" s="414"/>
      <c r="KL14" s="414"/>
      <c r="KM14" s="414"/>
      <c r="KN14" s="414"/>
      <c r="KO14" s="414"/>
      <c r="KP14" s="414"/>
      <c r="KQ14" s="414"/>
      <c r="KR14" s="414"/>
      <c r="KS14" s="414"/>
      <c r="KT14" s="414"/>
      <c r="KU14" s="414"/>
      <c r="KV14" s="414"/>
      <c r="KW14" s="414"/>
      <c r="KX14" s="414"/>
      <c r="KY14" s="414"/>
      <c r="KZ14" s="414"/>
      <c r="LA14" s="414"/>
      <c r="LB14" s="414"/>
      <c r="LC14" s="414"/>
      <c r="LD14" s="414"/>
      <c r="LE14" s="414"/>
      <c r="LF14" s="414"/>
      <c r="LG14" s="414"/>
      <c r="LH14" s="414"/>
      <c r="LI14" s="414"/>
      <c r="LJ14" s="414"/>
      <c r="LK14" s="414"/>
      <c r="LL14" s="414"/>
      <c r="LM14" s="414"/>
      <c r="LN14" s="414"/>
      <c r="LO14" s="414"/>
      <c r="LP14" s="414"/>
      <c r="LQ14" s="414"/>
      <c r="LR14" s="414"/>
      <c r="LS14" s="414"/>
      <c r="LT14" s="414"/>
      <c r="LU14" s="414"/>
      <c r="LV14" s="414"/>
      <c r="LW14" s="414"/>
      <c r="LX14" s="414"/>
      <c r="LY14" s="414"/>
      <c r="LZ14" s="414"/>
      <c r="MA14" s="414"/>
      <c r="MB14" s="414"/>
      <c r="MC14" s="414"/>
      <c r="MD14" s="414"/>
      <c r="ME14" s="414"/>
      <c r="MF14" s="414"/>
      <c r="MG14" s="414"/>
      <c r="MH14" s="414"/>
      <c r="MI14" s="414"/>
      <c r="MJ14" s="414"/>
      <c r="MK14" s="414"/>
      <c r="ML14" s="414"/>
      <c r="MM14" s="414"/>
      <c r="MN14" s="414"/>
      <c r="MO14" s="414"/>
      <c r="MP14" s="414"/>
      <c r="MQ14" s="414"/>
      <c r="MR14" s="414"/>
      <c r="MS14" s="414"/>
      <c r="MT14" s="414"/>
      <c r="MU14" s="414"/>
      <c r="MV14" s="414"/>
      <c r="MW14" s="414"/>
      <c r="MX14" s="414"/>
      <c r="MY14" s="414"/>
      <c r="MZ14" s="414"/>
      <c r="NA14" s="414"/>
      <c r="NB14" s="414"/>
      <c r="NC14" s="414"/>
      <c r="ND14" s="414"/>
      <c r="NE14" s="414"/>
      <c r="NF14" s="414"/>
      <c r="NG14" s="414"/>
      <c r="NH14" s="414"/>
      <c r="NI14" s="414"/>
      <c r="NJ14" s="414"/>
      <c r="NK14" s="414"/>
      <c r="NL14" s="414"/>
      <c r="NM14" s="414"/>
      <c r="NN14" s="414"/>
      <c r="NO14" s="414"/>
      <c r="NP14" s="414"/>
      <c r="NQ14" s="414"/>
      <c r="NR14" s="414"/>
      <c r="NS14" s="414"/>
      <c r="NT14" s="414"/>
      <c r="NU14" s="414"/>
      <c r="NV14" s="414"/>
      <c r="NW14" s="414"/>
      <c r="NX14" s="414"/>
      <c r="NY14" s="414"/>
      <c r="NZ14" s="414"/>
      <c r="OA14" s="414"/>
      <c r="OB14" s="414"/>
      <c r="OC14" s="414"/>
    </row>
    <row r="15" spans="1:393" s="29" customFormat="1" x14ac:dyDescent="0.2">
      <c r="A15" s="64"/>
      <c r="B15" s="14"/>
      <c r="C15" s="25"/>
      <c r="D15" s="25"/>
      <c r="E15" s="25"/>
      <c r="F15" s="25"/>
      <c r="G15" s="25"/>
      <c r="H15" s="25"/>
      <c r="I15" s="25"/>
      <c r="J15" s="25"/>
      <c r="K15" s="25"/>
      <c r="L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64"/>
      <c r="AB15" s="25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8"/>
      <c r="IS15" s="28"/>
      <c r="IT15" s="28"/>
      <c r="IU15" s="28"/>
      <c r="IV15" s="28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8"/>
      <c r="JX15" s="28"/>
      <c r="JY15" s="28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8"/>
      <c r="LD15" s="28"/>
      <c r="LE15" s="28"/>
      <c r="LF15" s="28"/>
      <c r="LG15" s="28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8"/>
      <c r="MI15" s="28"/>
      <c r="MJ15" s="28"/>
      <c r="MK15" s="28"/>
      <c r="ML15" s="28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8"/>
      <c r="NO15" s="28"/>
      <c r="NP15" s="28"/>
      <c r="NQ15" s="28"/>
      <c r="NR15" s="28"/>
      <c r="NS15" s="28"/>
      <c r="NT15" s="28"/>
      <c r="NU15" s="28"/>
      <c r="NV15" s="28"/>
      <c r="NW15" s="28"/>
      <c r="NX15" s="28"/>
      <c r="NY15" s="28"/>
      <c r="NZ15" s="28"/>
      <c r="OA15" s="28"/>
      <c r="OB15" s="28"/>
      <c r="OC15" s="28"/>
    </row>
    <row r="16" spans="1:393" s="29" customFormat="1" ht="28.5" customHeight="1" x14ac:dyDescent="0.25">
      <c r="A16" s="65"/>
      <c r="B16" s="59" t="s">
        <v>77</v>
      </c>
      <c r="C16" s="60" t="s">
        <v>78</v>
      </c>
      <c r="D16" s="60" t="s">
        <v>79</v>
      </c>
      <c r="E16" s="60" t="s">
        <v>62</v>
      </c>
      <c r="F16" s="60" t="s">
        <v>80</v>
      </c>
      <c r="G16" s="60" t="s">
        <v>81</v>
      </c>
      <c r="H16" s="60" t="s">
        <v>82</v>
      </c>
      <c r="I16" s="60" t="s">
        <v>83</v>
      </c>
      <c r="J16" s="60" t="s">
        <v>84</v>
      </c>
      <c r="K16" s="60" t="s">
        <v>65</v>
      </c>
      <c r="L16" s="60" t="s">
        <v>66</v>
      </c>
      <c r="M16" s="60"/>
      <c r="N16" s="60"/>
      <c r="O16" s="60" t="s">
        <v>67</v>
      </c>
      <c r="P16" s="60" t="s">
        <v>68</v>
      </c>
      <c r="Q16" s="60" t="s">
        <v>69</v>
      </c>
      <c r="R16" s="60" t="s">
        <v>70</v>
      </c>
      <c r="S16" s="60" t="s">
        <v>71</v>
      </c>
      <c r="T16" s="317" t="s">
        <v>72</v>
      </c>
      <c r="U16" s="309" t="s">
        <v>73</v>
      </c>
      <c r="Z16" s="16" t="str">
        <f>_xlfn.IFNA(IF(INDEX('Employees Summary'!A:J,MATCH(B$17&amp;" "&amp;C17,'Employees Summary'!H:H,0),10)=0,"",INDEX('Employees Summary'!A:J,MATCH(B$17&amp;" "&amp;C17,'Employees Summary'!H:H,0),10)),"")</f>
        <v/>
      </c>
      <c r="AA16" s="66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8"/>
      <c r="IS16" s="28"/>
      <c r="IT16" s="28"/>
      <c r="IU16" s="28"/>
      <c r="IV16" s="28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8"/>
      <c r="JX16" s="28"/>
      <c r="JY16" s="28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8"/>
      <c r="LD16" s="28"/>
      <c r="LE16" s="28"/>
      <c r="LF16" s="28"/>
      <c r="LG16" s="28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8"/>
      <c r="MI16" s="28"/>
      <c r="MJ16" s="28"/>
      <c r="MK16" s="28"/>
      <c r="ML16" s="28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8"/>
      <c r="NO16" s="28"/>
      <c r="NP16" s="28"/>
      <c r="NQ16" s="28"/>
      <c r="NR16" s="28"/>
      <c r="NS16" s="28"/>
      <c r="NT16" s="28"/>
      <c r="NU16" s="28"/>
      <c r="NV16" s="28"/>
      <c r="NW16" s="28"/>
      <c r="NX16" s="28"/>
      <c r="NY16" s="28"/>
      <c r="NZ16" s="28"/>
      <c r="OA16" s="28"/>
      <c r="OB16" s="28"/>
      <c r="OC16" s="28"/>
    </row>
    <row r="17" spans="1:397" s="25" customFormat="1" ht="24.75" customHeight="1" x14ac:dyDescent="0.2">
      <c r="A17" s="64"/>
      <c r="B17" s="51" t="str">
        <f>[1]List!$A$3</f>
        <v>Studies</v>
      </c>
      <c r="C17" s="376" t="str">
        <f>INDEX('Employees Summary'!$A$4:$F$499,MATCH(B17&amp;" "&amp;C16,'Employees Summary'!$A$4:$A$499,0),3)</f>
        <v>Abdulrahman Bukees</v>
      </c>
      <c r="D17" s="377" t="str">
        <f>IF($D$7="","",IF( INDEX('Projects List'!$K:$K,MATCH($D$7,'Projects List'!$A:$A,0))=0,"",INDEX('Projects List'!$K:$K,MATCH($D$7,'Projects List'!$A:$A,0))))</f>
        <v/>
      </c>
      <c r="E17" s="49">
        <f>IF($D$7="","",IF( INDEX('Projects List'!$M:$M,MATCH($D$7,'Projects List'!$A:$A,0))=0,"",INDEX('Projects List'!$M:$M,MATCH($D$7,'Projects List'!$A:$A,0))))</f>
        <v>45649</v>
      </c>
      <c r="F17" s="49">
        <f>IFERROR( IF(E17="",0,WORKDAY.INTL(E17,J17,7,List!$M$3:$M$100)),0)</f>
        <v>45670</v>
      </c>
      <c r="G17" s="48">
        <f>IF($D$7="","",IF( INDEX('Projects List'!$N:$N,MATCH($D$7,'Projects List'!$A:$A,0))=0,"",INDEX('Projects List'!$N:$N,MATCH($D$7,'Projects List'!$A:$A,0))))</f>
        <v>15</v>
      </c>
      <c r="H17" s="133" t="str">
        <f>IF($D$7="","",IF( INDEX('Projects List'!$O:$O,MATCH($D$7,'Projects List'!$A:$A,0))=0,"",INDEX('Projects List'!$O:$O,MATCH($D$7,'Projects List'!$A:$A,0))))</f>
        <v/>
      </c>
      <c r="I17" s="50">
        <f>IFERROR( H17*VLOOKUP($D$7,'Projects List'!$A$5:$Y$500,16,TRUE),0)</f>
        <v>0</v>
      </c>
      <c r="J17" s="48">
        <f>IFERROR( G17+I17,0)</f>
        <v>15</v>
      </c>
      <c r="K17" s="49">
        <f>IF(MIN(G20:G34,J20:J34)=0,0,MIN(G20:G34,J20:J34))</f>
        <v>45652</v>
      </c>
      <c r="L17" s="49">
        <f>IF(MAX(H20:H34,K20:K34)=0,0,MAX(H20:H34,K20:K34))</f>
        <v>45673</v>
      </c>
      <c r="M17" s="49"/>
      <c r="N17" s="52">
        <f>-U17</f>
        <v>-6.6666666666666666E-2</v>
      </c>
      <c r="O17" s="53" cm="1">
        <f t="array" ref="O17">_xlfn.LET(
  _xlpm.b,B20:B34,
  _xlpm.g,G20:G34,_xlpm.h,H20:H34,
  _xlpm.j,J20:J34,_xlpm.k,K20:K34,
  _xlpm.selR,(_xlpm.b=0)*(_xlpm.g&lt;&gt;"")*(_xlpm.h&lt;&gt;""),
  _xlpm.selC,(_xlpm.b=0)*(_xlpm.j&lt;&gt;"")*(_xlpm.k&lt;&gt;""),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14</v>
      </c>
      <c r="P17" s="53" cm="1">
        <f t="array" ref="P17">_xlfn.LET(
  _xlpm.b,B20:B34,
  _xlpm.g,G20:G34,_xlpm.h,H20:H34,
  _xlpm.j,J20:J34,_xlpm.k,K20:K34,
  _xlpm.selR,(_xlpm.b=1)*(_xlpm.g&lt;&gt;"")*(_xlpm.h&lt;&gt;""),
  _xlpm.selC,(_xlpm.b=1)*(_xlpm.j&lt;&gt;"")*(_xlpm.k&lt;&gt;""),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2</v>
      </c>
      <c r="Q17" s="50" cm="1">
        <f t="array" ref="Q17">_xlfn.LET(
  _xlpm.b,B20:B34,
  _xlpm.g,G20:G34,_xlpm.h,H20:H34,
  _xlpm.j,J20:J34,_xlpm.k,K20:K34,
  _xlpm.selR,(_xlpm.b=2)*(_xlpm.g&lt;&gt;"")*(_xlpm.h&lt;&gt;""),
  _xlpm.selC,(_xlpm.b=2)*(_xlpm.j&lt;&gt;"")*(_xlpm.k&lt;&gt;""),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0</v>
      </c>
      <c r="R17" s="53">
        <f>IF(L17="",0,NETWORKDAYS.INTL(K17, L17,7,List!$M$3:$M$100))</f>
        <v>16</v>
      </c>
      <c r="S17" s="315" t="str">
        <f>IFERROR( IF(U17=1,"Not Started", IF(T17&lt;0,"Delayed",IF(PRODUCT(Y20:Y34)=1,"Completed","On Going "))),"")</f>
        <v>Completed</v>
      </c>
      <c r="T17" s="316">
        <f>J17-O17</f>
        <v>1</v>
      </c>
      <c r="U17" s="314">
        <f>T17/J17</f>
        <v>6.6666666666666666E-2</v>
      </c>
      <c r="V17" s="30"/>
      <c r="X17" s="31"/>
      <c r="Y17" s="16">
        <f>IF(S17="","",IF(S17="Completed",1,0))</f>
        <v>1</v>
      </c>
      <c r="Z17" s="16" t="str">
        <f>_xlfn.IFNA(IF(INDEX('Employees Summary'!A:J,MATCH(B$17&amp;" "&amp;D17,'Employees Summary'!H:H,0),10)=0,"",INDEX('Employees Summary'!A:J,MATCH(B$17&amp;" "&amp;D17,'Employees Summary'!H:H,0),10)),"")</f>
        <v/>
      </c>
      <c r="AA17" s="64"/>
      <c r="AC17" s="20">
        <f>IF(AND(AC$3&gt;=$K17,AC$3&lt;=$L17,AC$3&lt;$F17),10,IF( AND(AC$3&gt;=$K17,AC$3&lt;=$L17,AC$3=$F17),10,IF(AND(AC$3&gt;=$K17,AC$3&lt;=$L17,AC$3&gt;$F17),-10,"")))</f>
        <v>10</v>
      </c>
      <c r="AD17" s="20">
        <f t="shared" ref="AD17:CO17" si="31">IF(AND(AD$3&gt;=$K17,AD$3&lt;=$L17,AD$3&lt;$F17),10,IF( AND(AD$3&gt;=$K17,AD$3&lt;=$L17,AD$3=$F17),10,IF(AND(AD$3&gt;=$K17,AD$3&lt;=$L17,AD$3&gt;$F17),-10,"")))</f>
        <v>10</v>
      </c>
      <c r="AE17" s="20">
        <f t="shared" si="31"/>
        <v>10</v>
      </c>
      <c r="AF17" s="20">
        <f t="shared" si="31"/>
        <v>10</v>
      </c>
      <c r="AG17" s="32">
        <f t="shared" si="31"/>
        <v>10</v>
      </c>
      <c r="AH17" s="20">
        <f t="shared" si="31"/>
        <v>10</v>
      </c>
      <c r="AI17" s="20">
        <f t="shared" si="31"/>
        <v>10</v>
      </c>
      <c r="AJ17" s="20">
        <f t="shared" si="31"/>
        <v>10</v>
      </c>
      <c r="AK17" s="20">
        <f t="shared" si="31"/>
        <v>10</v>
      </c>
      <c r="AL17" s="20">
        <f t="shared" si="31"/>
        <v>10</v>
      </c>
      <c r="AM17" s="20">
        <f t="shared" si="31"/>
        <v>10</v>
      </c>
      <c r="AN17" s="20">
        <f t="shared" si="31"/>
        <v>10</v>
      </c>
      <c r="AO17" s="20">
        <f t="shared" si="31"/>
        <v>10</v>
      </c>
      <c r="AP17" s="20">
        <f t="shared" si="31"/>
        <v>10</v>
      </c>
      <c r="AQ17" s="20">
        <f t="shared" si="31"/>
        <v>10</v>
      </c>
      <c r="AR17" s="20">
        <f t="shared" si="31"/>
        <v>10</v>
      </c>
      <c r="AS17" s="20">
        <f t="shared" si="31"/>
        <v>10</v>
      </c>
      <c r="AT17" s="20">
        <f t="shared" si="31"/>
        <v>10</v>
      </c>
      <c r="AU17" s="20">
        <f t="shared" si="31"/>
        <v>10</v>
      </c>
      <c r="AV17" s="20">
        <f t="shared" si="31"/>
        <v>-10</v>
      </c>
      <c r="AW17" s="20">
        <f t="shared" si="31"/>
        <v>-10</v>
      </c>
      <c r="AX17" s="20">
        <f t="shared" si="31"/>
        <v>-10</v>
      </c>
      <c r="AY17" s="20" t="str">
        <f t="shared" si="31"/>
        <v/>
      </c>
      <c r="AZ17" s="20" t="str">
        <f t="shared" si="31"/>
        <v/>
      </c>
      <c r="BA17" s="20" t="str">
        <f t="shared" si="31"/>
        <v/>
      </c>
      <c r="BB17" s="20" t="str">
        <f t="shared" si="31"/>
        <v/>
      </c>
      <c r="BC17" s="20" t="str">
        <f t="shared" si="31"/>
        <v/>
      </c>
      <c r="BD17" s="20" t="str">
        <f t="shared" si="31"/>
        <v/>
      </c>
      <c r="BE17" s="20" t="str">
        <f t="shared" si="31"/>
        <v/>
      </c>
      <c r="BF17" s="20" t="str">
        <f t="shared" si="31"/>
        <v/>
      </c>
      <c r="BG17" s="20" t="str">
        <f t="shared" si="31"/>
        <v/>
      </c>
      <c r="BH17" s="20" t="str">
        <f t="shared" si="31"/>
        <v/>
      </c>
      <c r="BI17" s="20" t="str">
        <f t="shared" si="31"/>
        <v/>
      </c>
      <c r="BJ17" s="20" t="str">
        <f t="shared" si="31"/>
        <v/>
      </c>
      <c r="BK17" s="20" t="str">
        <f t="shared" si="31"/>
        <v/>
      </c>
      <c r="BL17" s="20" t="str">
        <f t="shared" si="31"/>
        <v/>
      </c>
      <c r="BM17" s="20" t="str">
        <f t="shared" si="31"/>
        <v/>
      </c>
      <c r="BN17" s="20" t="str">
        <f t="shared" si="31"/>
        <v/>
      </c>
      <c r="BO17" s="20" t="str">
        <f t="shared" si="31"/>
        <v/>
      </c>
      <c r="BP17" s="20" t="str">
        <f t="shared" si="31"/>
        <v/>
      </c>
      <c r="BQ17" s="20" t="str">
        <f t="shared" si="31"/>
        <v/>
      </c>
      <c r="BR17" s="20" t="str">
        <f t="shared" si="31"/>
        <v/>
      </c>
      <c r="BS17" s="20" t="str">
        <f t="shared" si="31"/>
        <v/>
      </c>
      <c r="BT17" s="20" t="str">
        <f t="shared" si="31"/>
        <v/>
      </c>
      <c r="BU17" s="20" t="str">
        <f t="shared" si="31"/>
        <v/>
      </c>
      <c r="BV17" s="20" t="str">
        <f t="shared" si="31"/>
        <v/>
      </c>
      <c r="BW17" s="20" t="str">
        <f t="shared" si="31"/>
        <v/>
      </c>
      <c r="BX17" s="20" t="str">
        <f t="shared" si="31"/>
        <v/>
      </c>
      <c r="BY17" s="20" t="str">
        <f t="shared" si="31"/>
        <v/>
      </c>
      <c r="BZ17" s="20" t="str">
        <f t="shared" si="31"/>
        <v/>
      </c>
      <c r="CA17" s="20" t="str">
        <f t="shared" si="31"/>
        <v/>
      </c>
      <c r="CB17" s="20" t="str">
        <f t="shared" si="31"/>
        <v/>
      </c>
      <c r="CC17" s="20" t="str">
        <f t="shared" si="31"/>
        <v/>
      </c>
      <c r="CD17" s="20" t="str">
        <f t="shared" si="31"/>
        <v/>
      </c>
      <c r="CE17" s="20" t="str">
        <f t="shared" si="31"/>
        <v/>
      </c>
      <c r="CF17" s="20" t="str">
        <f t="shared" si="31"/>
        <v/>
      </c>
      <c r="CG17" s="20" t="str">
        <f t="shared" si="31"/>
        <v/>
      </c>
      <c r="CH17" s="20" t="str">
        <f t="shared" si="31"/>
        <v/>
      </c>
      <c r="CI17" s="20" t="str">
        <f t="shared" si="31"/>
        <v/>
      </c>
      <c r="CJ17" s="20" t="str">
        <f t="shared" si="31"/>
        <v/>
      </c>
      <c r="CK17" s="20" t="str">
        <f t="shared" si="31"/>
        <v/>
      </c>
      <c r="CL17" s="20" t="str">
        <f t="shared" si="31"/>
        <v/>
      </c>
      <c r="CM17" s="20" t="str">
        <f t="shared" si="31"/>
        <v/>
      </c>
      <c r="CN17" s="20" t="str">
        <f t="shared" si="31"/>
        <v/>
      </c>
      <c r="CO17" s="20" t="str">
        <f t="shared" si="31"/>
        <v/>
      </c>
      <c r="CP17" s="20" t="str">
        <f t="shared" ref="CP17:FA17" si="32">IF(AND(CP$3&gt;=$K17,CP$3&lt;=$L17,CP$3&lt;$F17),10,IF( AND(CP$3&gt;=$K17,CP$3&lt;=$L17,CP$3=$F17),10,IF(AND(CP$3&gt;=$K17,CP$3&lt;=$L17,CP$3&gt;$F17),-10,"")))</f>
        <v/>
      </c>
      <c r="CQ17" s="20" t="str">
        <f t="shared" si="32"/>
        <v/>
      </c>
      <c r="CR17" s="20" t="str">
        <f t="shared" si="32"/>
        <v/>
      </c>
      <c r="CS17" s="20" t="str">
        <f t="shared" si="32"/>
        <v/>
      </c>
      <c r="CT17" s="20" t="str">
        <f t="shared" si="32"/>
        <v/>
      </c>
      <c r="CU17" s="20" t="str">
        <f t="shared" si="32"/>
        <v/>
      </c>
      <c r="CV17" s="20" t="str">
        <f t="shared" si="32"/>
        <v/>
      </c>
      <c r="CW17" s="20" t="str">
        <f t="shared" si="32"/>
        <v/>
      </c>
      <c r="CX17" s="20" t="str">
        <f t="shared" si="32"/>
        <v/>
      </c>
      <c r="CY17" s="20" t="str">
        <f t="shared" si="32"/>
        <v/>
      </c>
      <c r="CZ17" s="20" t="str">
        <f t="shared" si="32"/>
        <v/>
      </c>
      <c r="DA17" s="20" t="str">
        <f t="shared" si="32"/>
        <v/>
      </c>
      <c r="DB17" s="20" t="str">
        <f t="shared" si="32"/>
        <v/>
      </c>
      <c r="DC17" s="20" t="str">
        <f t="shared" si="32"/>
        <v/>
      </c>
      <c r="DD17" s="20" t="str">
        <f t="shared" si="32"/>
        <v/>
      </c>
      <c r="DE17" s="20" t="str">
        <f t="shared" si="32"/>
        <v/>
      </c>
      <c r="DF17" s="20" t="str">
        <f t="shared" si="32"/>
        <v/>
      </c>
      <c r="DG17" s="20" t="str">
        <f t="shared" si="32"/>
        <v/>
      </c>
      <c r="DH17" s="20" t="str">
        <f t="shared" si="32"/>
        <v/>
      </c>
      <c r="DI17" s="20" t="str">
        <f t="shared" si="32"/>
        <v/>
      </c>
      <c r="DJ17" s="20" t="str">
        <f t="shared" si="32"/>
        <v/>
      </c>
      <c r="DK17" s="20" t="str">
        <f t="shared" si="32"/>
        <v/>
      </c>
      <c r="DL17" s="20" t="str">
        <f t="shared" si="32"/>
        <v/>
      </c>
      <c r="DM17" s="20" t="str">
        <f t="shared" si="32"/>
        <v/>
      </c>
      <c r="DN17" s="20" t="str">
        <f t="shared" si="32"/>
        <v/>
      </c>
      <c r="DO17" s="20" t="str">
        <f t="shared" si="32"/>
        <v/>
      </c>
      <c r="DP17" s="20" t="str">
        <f t="shared" si="32"/>
        <v/>
      </c>
      <c r="DQ17" s="20" t="str">
        <f t="shared" si="32"/>
        <v/>
      </c>
      <c r="DR17" s="20" t="str">
        <f t="shared" si="32"/>
        <v/>
      </c>
      <c r="DS17" s="20" t="str">
        <f t="shared" si="32"/>
        <v/>
      </c>
      <c r="DT17" s="20" t="str">
        <f t="shared" si="32"/>
        <v/>
      </c>
      <c r="DU17" s="20" t="str">
        <f t="shared" si="32"/>
        <v/>
      </c>
      <c r="DV17" s="20" t="str">
        <f t="shared" si="32"/>
        <v/>
      </c>
      <c r="DW17" s="20" t="str">
        <f t="shared" si="32"/>
        <v/>
      </c>
      <c r="DX17" s="20" t="str">
        <f t="shared" si="32"/>
        <v/>
      </c>
      <c r="DY17" s="20" t="str">
        <f t="shared" si="32"/>
        <v/>
      </c>
      <c r="DZ17" s="20" t="str">
        <f t="shared" si="32"/>
        <v/>
      </c>
      <c r="EA17" s="20" t="str">
        <f t="shared" si="32"/>
        <v/>
      </c>
      <c r="EB17" s="20" t="str">
        <f t="shared" si="32"/>
        <v/>
      </c>
      <c r="EC17" s="20" t="str">
        <f t="shared" si="32"/>
        <v/>
      </c>
      <c r="ED17" s="20" t="str">
        <f t="shared" si="32"/>
        <v/>
      </c>
      <c r="EE17" s="20" t="str">
        <f t="shared" si="32"/>
        <v/>
      </c>
      <c r="EF17" s="20" t="str">
        <f t="shared" si="32"/>
        <v/>
      </c>
      <c r="EG17" s="20" t="str">
        <f t="shared" si="32"/>
        <v/>
      </c>
      <c r="EH17" s="20" t="str">
        <f t="shared" si="32"/>
        <v/>
      </c>
      <c r="EI17" s="20" t="str">
        <f t="shared" si="32"/>
        <v/>
      </c>
      <c r="EJ17" s="20" t="str">
        <f t="shared" si="32"/>
        <v/>
      </c>
      <c r="EK17" s="20" t="str">
        <f t="shared" si="32"/>
        <v/>
      </c>
      <c r="EL17" s="20" t="str">
        <f t="shared" si="32"/>
        <v/>
      </c>
      <c r="EM17" s="20" t="str">
        <f t="shared" si="32"/>
        <v/>
      </c>
      <c r="EN17" s="20" t="str">
        <f t="shared" si="32"/>
        <v/>
      </c>
      <c r="EO17" s="20" t="str">
        <f t="shared" si="32"/>
        <v/>
      </c>
      <c r="EP17" s="20" t="str">
        <f t="shared" si="32"/>
        <v/>
      </c>
      <c r="EQ17" s="20" t="str">
        <f t="shared" si="32"/>
        <v/>
      </c>
      <c r="ER17" s="20" t="str">
        <f t="shared" si="32"/>
        <v/>
      </c>
      <c r="ES17" s="20" t="str">
        <f t="shared" si="32"/>
        <v/>
      </c>
      <c r="ET17" s="20" t="str">
        <f t="shared" si="32"/>
        <v/>
      </c>
      <c r="EU17" s="20" t="str">
        <f t="shared" si="32"/>
        <v/>
      </c>
      <c r="EV17" s="20" t="str">
        <f t="shared" si="32"/>
        <v/>
      </c>
      <c r="EW17" s="20" t="str">
        <f t="shared" si="32"/>
        <v/>
      </c>
      <c r="EX17" s="20" t="str">
        <f t="shared" si="32"/>
        <v/>
      </c>
      <c r="EY17" s="20" t="str">
        <f t="shared" si="32"/>
        <v/>
      </c>
      <c r="EZ17" s="20" t="str">
        <f t="shared" si="32"/>
        <v/>
      </c>
      <c r="FA17" s="20" t="str">
        <f t="shared" si="32"/>
        <v/>
      </c>
      <c r="FB17" s="20" t="str">
        <f t="shared" ref="FB17:HM17" si="33">IF(AND(FB$3&gt;=$K17,FB$3&lt;=$L17,FB$3&lt;$F17),10,IF( AND(FB$3&gt;=$K17,FB$3&lt;=$L17,FB$3=$F17),10,IF(AND(FB$3&gt;=$K17,FB$3&lt;=$L17,FB$3&gt;$F17),-10,"")))</f>
        <v/>
      </c>
      <c r="FC17" s="20" t="str">
        <f t="shared" si="33"/>
        <v/>
      </c>
      <c r="FD17" s="20" t="str">
        <f t="shared" si="33"/>
        <v/>
      </c>
      <c r="FE17" s="20" t="str">
        <f t="shared" si="33"/>
        <v/>
      </c>
      <c r="FF17" s="20" t="str">
        <f t="shared" si="33"/>
        <v/>
      </c>
      <c r="FG17" s="20" t="str">
        <f t="shared" si="33"/>
        <v/>
      </c>
      <c r="FH17" s="20" t="str">
        <f t="shared" si="33"/>
        <v/>
      </c>
      <c r="FI17" s="20" t="str">
        <f t="shared" si="33"/>
        <v/>
      </c>
      <c r="FJ17" s="20" t="str">
        <f t="shared" si="33"/>
        <v/>
      </c>
      <c r="FK17" s="20" t="str">
        <f t="shared" si="33"/>
        <v/>
      </c>
      <c r="FL17" s="20" t="str">
        <f t="shared" si="33"/>
        <v/>
      </c>
      <c r="FM17" s="20" t="str">
        <f t="shared" si="33"/>
        <v/>
      </c>
      <c r="FN17" s="20" t="str">
        <f t="shared" si="33"/>
        <v/>
      </c>
      <c r="FO17" s="20" t="str">
        <f t="shared" si="33"/>
        <v/>
      </c>
      <c r="FP17" s="20" t="str">
        <f t="shared" si="33"/>
        <v/>
      </c>
      <c r="FQ17" s="20" t="str">
        <f t="shared" si="33"/>
        <v/>
      </c>
      <c r="FR17" s="20" t="str">
        <f t="shared" si="33"/>
        <v/>
      </c>
      <c r="FS17" s="20" t="str">
        <f t="shared" si="33"/>
        <v/>
      </c>
      <c r="FT17" s="20" t="str">
        <f t="shared" si="33"/>
        <v/>
      </c>
      <c r="FU17" s="20" t="str">
        <f t="shared" si="33"/>
        <v/>
      </c>
      <c r="FV17" s="20" t="str">
        <f t="shared" si="33"/>
        <v/>
      </c>
      <c r="FW17" s="20" t="str">
        <f t="shared" si="33"/>
        <v/>
      </c>
      <c r="FX17" s="20" t="str">
        <f t="shared" si="33"/>
        <v/>
      </c>
      <c r="FY17" s="20" t="str">
        <f t="shared" si="33"/>
        <v/>
      </c>
      <c r="FZ17" s="20" t="str">
        <f t="shared" si="33"/>
        <v/>
      </c>
      <c r="GA17" s="20" t="str">
        <f t="shared" si="33"/>
        <v/>
      </c>
      <c r="GB17" s="20" t="str">
        <f t="shared" si="33"/>
        <v/>
      </c>
      <c r="GC17" s="20" t="str">
        <f t="shared" si="33"/>
        <v/>
      </c>
      <c r="GD17" s="20" t="str">
        <f t="shared" si="33"/>
        <v/>
      </c>
      <c r="GE17" s="20" t="str">
        <f t="shared" si="33"/>
        <v/>
      </c>
      <c r="GF17" s="20" t="str">
        <f t="shared" si="33"/>
        <v/>
      </c>
      <c r="GG17" s="20" t="str">
        <f t="shared" si="33"/>
        <v/>
      </c>
      <c r="GH17" s="20" t="str">
        <f t="shared" si="33"/>
        <v/>
      </c>
      <c r="GI17" s="20" t="str">
        <f t="shared" si="33"/>
        <v/>
      </c>
      <c r="GJ17" s="20" t="str">
        <f t="shared" si="33"/>
        <v/>
      </c>
      <c r="GK17" s="20" t="str">
        <f t="shared" si="33"/>
        <v/>
      </c>
      <c r="GL17" s="20" t="str">
        <f t="shared" si="33"/>
        <v/>
      </c>
      <c r="GM17" s="20" t="str">
        <f t="shared" si="33"/>
        <v/>
      </c>
      <c r="GN17" s="20" t="str">
        <f t="shared" si="33"/>
        <v/>
      </c>
      <c r="GO17" s="20" t="str">
        <f t="shared" si="33"/>
        <v/>
      </c>
      <c r="GP17" s="20" t="str">
        <f t="shared" si="33"/>
        <v/>
      </c>
      <c r="GQ17" s="20" t="str">
        <f t="shared" si="33"/>
        <v/>
      </c>
      <c r="GR17" s="20" t="str">
        <f t="shared" si="33"/>
        <v/>
      </c>
      <c r="GS17" s="20" t="str">
        <f t="shared" si="33"/>
        <v/>
      </c>
      <c r="GT17" s="20" t="str">
        <f t="shared" si="33"/>
        <v/>
      </c>
      <c r="GU17" s="20" t="str">
        <f t="shared" si="33"/>
        <v/>
      </c>
      <c r="GV17" s="20" t="str">
        <f t="shared" si="33"/>
        <v/>
      </c>
      <c r="GW17" s="20" t="str">
        <f t="shared" si="33"/>
        <v/>
      </c>
      <c r="GX17" s="20" t="str">
        <f t="shared" si="33"/>
        <v/>
      </c>
      <c r="GY17" s="20" t="str">
        <f t="shared" si="33"/>
        <v/>
      </c>
      <c r="GZ17" s="20" t="str">
        <f t="shared" si="33"/>
        <v/>
      </c>
      <c r="HA17" s="20" t="str">
        <f t="shared" si="33"/>
        <v/>
      </c>
      <c r="HB17" s="20" t="str">
        <f t="shared" si="33"/>
        <v/>
      </c>
      <c r="HC17" s="20" t="str">
        <f t="shared" si="33"/>
        <v/>
      </c>
      <c r="HD17" s="20" t="str">
        <f t="shared" si="33"/>
        <v/>
      </c>
      <c r="HE17" s="20" t="str">
        <f t="shared" si="33"/>
        <v/>
      </c>
      <c r="HF17" s="20" t="str">
        <f t="shared" si="33"/>
        <v/>
      </c>
      <c r="HG17" s="20" t="str">
        <f t="shared" si="33"/>
        <v/>
      </c>
      <c r="HH17" s="20" t="str">
        <f t="shared" si="33"/>
        <v/>
      </c>
      <c r="HI17" s="20" t="str">
        <f t="shared" si="33"/>
        <v/>
      </c>
      <c r="HJ17" s="20" t="str">
        <f t="shared" si="33"/>
        <v/>
      </c>
      <c r="HK17" s="20" t="str">
        <f t="shared" si="33"/>
        <v/>
      </c>
      <c r="HL17" s="20" t="str">
        <f t="shared" si="33"/>
        <v/>
      </c>
      <c r="HM17" s="20" t="str">
        <f t="shared" si="33"/>
        <v/>
      </c>
      <c r="HN17" s="20" t="str">
        <f t="shared" ref="HN17:JY17" si="34">IF(AND(HN$3&gt;=$K17,HN$3&lt;=$L17,HN$3&lt;$F17),10,IF( AND(HN$3&gt;=$K17,HN$3&lt;=$L17,HN$3=$F17),10,IF(AND(HN$3&gt;=$K17,HN$3&lt;=$L17,HN$3&gt;$F17),-10,"")))</f>
        <v/>
      </c>
      <c r="HO17" s="20" t="str">
        <f t="shared" si="34"/>
        <v/>
      </c>
      <c r="HP17" s="20" t="str">
        <f t="shared" si="34"/>
        <v/>
      </c>
      <c r="HQ17" s="20" t="str">
        <f t="shared" si="34"/>
        <v/>
      </c>
      <c r="HR17" s="20" t="str">
        <f t="shared" si="34"/>
        <v/>
      </c>
      <c r="HS17" s="20" t="str">
        <f t="shared" si="34"/>
        <v/>
      </c>
      <c r="HT17" s="20" t="str">
        <f t="shared" si="34"/>
        <v/>
      </c>
      <c r="HU17" s="20" t="str">
        <f t="shared" si="34"/>
        <v/>
      </c>
      <c r="HV17" s="20" t="str">
        <f t="shared" si="34"/>
        <v/>
      </c>
      <c r="HW17" s="20" t="str">
        <f t="shared" si="34"/>
        <v/>
      </c>
      <c r="HX17" s="20" t="str">
        <f t="shared" si="34"/>
        <v/>
      </c>
      <c r="HY17" s="20" t="str">
        <f t="shared" si="34"/>
        <v/>
      </c>
      <c r="HZ17" s="20" t="str">
        <f t="shared" si="34"/>
        <v/>
      </c>
      <c r="IA17" s="20" t="str">
        <f t="shared" si="34"/>
        <v/>
      </c>
      <c r="IB17" s="20" t="str">
        <f t="shared" si="34"/>
        <v/>
      </c>
      <c r="IC17" s="20" t="str">
        <f t="shared" si="34"/>
        <v/>
      </c>
      <c r="ID17" s="20" t="str">
        <f t="shared" si="34"/>
        <v/>
      </c>
      <c r="IE17" s="20" t="str">
        <f t="shared" si="34"/>
        <v/>
      </c>
      <c r="IF17" s="20" t="str">
        <f t="shared" si="34"/>
        <v/>
      </c>
      <c r="IG17" s="20" t="str">
        <f t="shared" si="34"/>
        <v/>
      </c>
      <c r="IH17" s="20" t="str">
        <f t="shared" si="34"/>
        <v/>
      </c>
      <c r="II17" s="20" t="str">
        <f t="shared" si="34"/>
        <v/>
      </c>
      <c r="IJ17" s="20" t="str">
        <f t="shared" si="34"/>
        <v/>
      </c>
      <c r="IK17" s="20" t="str">
        <f t="shared" si="34"/>
        <v/>
      </c>
      <c r="IL17" s="20" t="str">
        <f t="shared" si="34"/>
        <v/>
      </c>
      <c r="IM17" s="20" t="str">
        <f t="shared" si="34"/>
        <v/>
      </c>
      <c r="IN17" s="20" t="str">
        <f t="shared" si="34"/>
        <v/>
      </c>
      <c r="IO17" s="20" t="str">
        <f t="shared" si="34"/>
        <v/>
      </c>
      <c r="IP17" s="20" t="str">
        <f t="shared" si="34"/>
        <v/>
      </c>
      <c r="IQ17" s="20" t="str">
        <f t="shared" si="34"/>
        <v/>
      </c>
      <c r="IR17" s="20" t="str">
        <f t="shared" si="34"/>
        <v/>
      </c>
      <c r="IS17" s="20" t="str">
        <f t="shared" si="34"/>
        <v/>
      </c>
      <c r="IT17" s="20" t="str">
        <f t="shared" si="34"/>
        <v/>
      </c>
      <c r="IU17" s="20" t="str">
        <f t="shared" si="34"/>
        <v/>
      </c>
      <c r="IV17" s="20" t="str">
        <f t="shared" si="34"/>
        <v/>
      </c>
      <c r="IW17" s="20" t="str">
        <f t="shared" si="34"/>
        <v/>
      </c>
      <c r="IX17" s="20" t="str">
        <f t="shared" si="34"/>
        <v/>
      </c>
      <c r="IY17" s="20" t="str">
        <f t="shared" si="34"/>
        <v/>
      </c>
      <c r="IZ17" s="20" t="str">
        <f t="shared" si="34"/>
        <v/>
      </c>
      <c r="JA17" s="20" t="str">
        <f t="shared" si="34"/>
        <v/>
      </c>
      <c r="JB17" s="20" t="str">
        <f t="shared" si="34"/>
        <v/>
      </c>
      <c r="JC17" s="20" t="str">
        <f t="shared" si="34"/>
        <v/>
      </c>
      <c r="JD17" s="20" t="str">
        <f t="shared" si="34"/>
        <v/>
      </c>
      <c r="JE17" s="20" t="str">
        <f t="shared" si="34"/>
        <v/>
      </c>
      <c r="JF17" s="20" t="str">
        <f t="shared" si="34"/>
        <v/>
      </c>
      <c r="JG17" s="20" t="str">
        <f t="shared" si="34"/>
        <v/>
      </c>
      <c r="JH17" s="20" t="str">
        <f t="shared" si="34"/>
        <v/>
      </c>
      <c r="JI17" s="20" t="str">
        <f t="shared" si="34"/>
        <v/>
      </c>
      <c r="JJ17" s="20" t="str">
        <f t="shared" si="34"/>
        <v/>
      </c>
      <c r="JK17" s="20" t="str">
        <f t="shared" si="34"/>
        <v/>
      </c>
      <c r="JL17" s="20" t="str">
        <f t="shared" si="34"/>
        <v/>
      </c>
      <c r="JM17" s="20" t="str">
        <f t="shared" si="34"/>
        <v/>
      </c>
      <c r="JN17" s="20" t="str">
        <f t="shared" si="34"/>
        <v/>
      </c>
      <c r="JO17" s="20" t="str">
        <f t="shared" si="34"/>
        <v/>
      </c>
      <c r="JP17" s="20" t="str">
        <f t="shared" si="34"/>
        <v/>
      </c>
      <c r="JQ17" s="20" t="str">
        <f t="shared" si="34"/>
        <v/>
      </c>
      <c r="JR17" s="20" t="str">
        <f t="shared" si="34"/>
        <v/>
      </c>
      <c r="JS17" s="20" t="str">
        <f t="shared" si="34"/>
        <v/>
      </c>
      <c r="JT17" s="20" t="str">
        <f t="shared" si="34"/>
        <v/>
      </c>
      <c r="JU17" s="20" t="str">
        <f t="shared" si="34"/>
        <v/>
      </c>
      <c r="JV17" s="20" t="str">
        <f t="shared" si="34"/>
        <v/>
      </c>
      <c r="JW17" s="20" t="str">
        <f t="shared" si="34"/>
        <v/>
      </c>
      <c r="JX17" s="20" t="str">
        <f t="shared" si="34"/>
        <v/>
      </c>
      <c r="JY17" s="20" t="str">
        <f t="shared" si="34"/>
        <v/>
      </c>
      <c r="JZ17" s="20" t="str">
        <f t="shared" ref="JZ17:MK17" si="35">IF(AND(JZ$3&gt;=$K17,JZ$3&lt;=$L17,JZ$3&lt;$F17),10,IF( AND(JZ$3&gt;=$K17,JZ$3&lt;=$L17,JZ$3=$F17),10,IF(AND(JZ$3&gt;=$K17,JZ$3&lt;=$L17,JZ$3&gt;$F17),-10,"")))</f>
        <v/>
      </c>
      <c r="KA17" s="20" t="str">
        <f t="shared" si="35"/>
        <v/>
      </c>
      <c r="KB17" s="20" t="str">
        <f t="shared" si="35"/>
        <v/>
      </c>
      <c r="KC17" s="20" t="str">
        <f t="shared" si="35"/>
        <v/>
      </c>
      <c r="KD17" s="20" t="str">
        <f t="shared" si="35"/>
        <v/>
      </c>
      <c r="KE17" s="20" t="str">
        <f t="shared" si="35"/>
        <v/>
      </c>
      <c r="KF17" s="20" t="str">
        <f t="shared" si="35"/>
        <v/>
      </c>
      <c r="KG17" s="20" t="str">
        <f t="shared" si="35"/>
        <v/>
      </c>
      <c r="KH17" s="20" t="str">
        <f t="shared" si="35"/>
        <v/>
      </c>
      <c r="KI17" s="20" t="str">
        <f t="shared" si="35"/>
        <v/>
      </c>
      <c r="KJ17" s="20" t="str">
        <f t="shared" si="35"/>
        <v/>
      </c>
      <c r="KK17" s="20" t="str">
        <f t="shared" si="35"/>
        <v/>
      </c>
      <c r="KL17" s="20" t="str">
        <f t="shared" si="35"/>
        <v/>
      </c>
      <c r="KM17" s="20" t="str">
        <f t="shared" si="35"/>
        <v/>
      </c>
      <c r="KN17" s="20" t="str">
        <f t="shared" si="35"/>
        <v/>
      </c>
      <c r="KO17" s="20" t="str">
        <f t="shared" si="35"/>
        <v/>
      </c>
      <c r="KP17" s="20" t="str">
        <f t="shared" si="35"/>
        <v/>
      </c>
      <c r="KQ17" s="20" t="str">
        <f t="shared" si="35"/>
        <v/>
      </c>
      <c r="KR17" s="20" t="str">
        <f t="shared" si="35"/>
        <v/>
      </c>
      <c r="KS17" s="20" t="str">
        <f t="shared" si="35"/>
        <v/>
      </c>
      <c r="KT17" s="20" t="str">
        <f t="shared" si="35"/>
        <v/>
      </c>
      <c r="KU17" s="20" t="str">
        <f t="shared" si="35"/>
        <v/>
      </c>
      <c r="KV17" s="20" t="str">
        <f t="shared" si="35"/>
        <v/>
      </c>
      <c r="KW17" s="20" t="str">
        <f t="shared" si="35"/>
        <v/>
      </c>
      <c r="KX17" s="20" t="str">
        <f t="shared" si="35"/>
        <v/>
      </c>
      <c r="KY17" s="20" t="str">
        <f t="shared" si="35"/>
        <v/>
      </c>
      <c r="KZ17" s="20" t="str">
        <f t="shared" si="35"/>
        <v/>
      </c>
      <c r="LA17" s="20" t="str">
        <f t="shared" si="35"/>
        <v/>
      </c>
      <c r="LB17" s="20" t="str">
        <f t="shared" si="35"/>
        <v/>
      </c>
      <c r="LC17" s="20" t="str">
        <f t="shared" si="35"/>
        <v/>
      </c>
      <c r="LD17" s="20" t="str">
        <f t="shared" si="35"/>
        <v/>
      </c>
      <c r="LE17" s="20" t="str">
        <f t="shared" si="35"/>
        <v/>
      </c>
      <c r="LF17" s="20" t="str">
        <f t="shared" si="35"/>
        <v/>
      </c>
      <c r="LG17" s="20" t="str">
        <f t="shared" si="35"/>
        <v/>
      </c>
      <c r="LH17" s="20" t="str">
        <f t="shared" si="35"/>
        <v/>
      </c>
      <c r="LI17" s="20" t="str">
        <f t="shared" si="35"/>
        <v/>
      </c>
      <c r="LJ17" s="20" t="str">
        <f t="shared" si="35"/>
        <v/>
      </c>
      <c r="LK17" s="20" t="str">
        <f t="shared" si="35"/>
        <v/>
      </c>
      <c r="LL17" s="20" t="str">
        <f t="shared" si="35"/>
        <v/>
      </c>
      <c r="LM17" s="20" t="str">
        <f t="shared" si="35"/>
        <v/>
      </c>
      <c r="LN17" s="20" t="str">
        <f t="shared" si="35"/>
        <v/>
      </c>
      <c r="LO17" s="20" t="str">
        <f t="shared" si="35"/>
        <v/>
      </c>
      <c r="LP17" s="20" t="str">
        <f t="shared" si="35"/>
        <v/>
      </c>
      <c r="LQ17" s="20" t="str">
        <f t="shared" si="35"/>
        <v/>
      </c>
      <c r="LR17" s="20" t="str">
        <f t="shared" si="35"/>
        <v/>
      </c>
      <c r="LS17" s="20" t="str">
        <f t="shared" si="35"/>
        <v/>
      </c>
      <c r="LT17" s="20" t="str">
        <f t="shared" si="35"/>
        <v/>
      </c>
      <c r="LU17" s="20" t="str">
        <f t="shared" si="35"/>
        <v/>
      </c>
      <c r="LV17" s="20" t="str">
        <f t="shared" si="35"/>
        <v/>
      </c>
      <c r="LW17" s="20" t="str">
        <f t="shared" si="35"/>
        <v/>
      </c>
      <c r="LX17" s="20" t="str">
        <f t="shared" si="35"/>
        <v/>
      </c>
      <c r="LY17" s="20" t="str">
        <f t="shared" si="35"/>
        <v/>
      </c>
      <c r="LZ17" s="20" t="str">
        <f t="shared" si="35"/>
        <v/>
      </c>
      <c r="MA17" s="20" t="str">
        <f t="shared" si="35"/>
        <v/>
      </c>
      <c r="MB17" s="20" t="str">
        <f t="shared" si="35"/>
        <v/>
      </c>
      <c r="MC17" s="20" t="str">
        <f t="shared" si="35"/>
        <v/>
      </c>
      <c r="MD17" s="20" t="str">
        <f t="shared" si="35"/>
        <v/>
      </c>
      <c r="ME17" s="20" t="str">
        <f t="shared" si="35"/>
        <v/>
      </c>
      <c r="MF17" s="20" t="str">
        <f t="shared" si="35"/>
        <v/>
      </c>
      <c r="MG17" s="20" t="str">
        <f t="shared" si="35"/>
        <v/>
      </c>
      <c r="MH17" s="20" t="str">
        <f t="shared" si="35"/>
        <v/>
      </c>
      <c r="MI17" s="20" t="str">
        <f t="shared" si="35"/>
        <v/>
      </c>
      <c r="MJ17" s="20" t="str">
        <f t="shared" si="35"/>
        <v/>
      </c>
      <c r="MK17" s="20" t="str">
        <f t="shared" si="35"/>
        <v/>
      </c>
      <c r="ML17" s="20" t="str">
        <f t="shared" ref="ML17:OC17" si="36">IF(AND(ML$3&gt;=$K17,ML$3&lt;=$L17,ML$3&lt;$F17),10,IF( AND(ML$3&gt;=$K17,ML$3&lt;=$L17,ML$3=$F17),10,IF(AND(ML$3&gt;=$K17,ML$3&lt;=$L17,ML$3&gt;$F17),-10,"")))</f>
        <v/>
      </c>
      <c r="MM17" s="20" t="str">
        <f t="shared" si="36"/>
        <v/>
      </c>
      <c r="MN17" s="20" t="str">
        <f t="shared" si="36"/>
        <v/>
      </c>
      <c r="MO17" s="20" t="str">
        <f t="shared" si="36"/>
        <v/>
      </c>
      <c r="MP17" s="20" t="str">
        <f t="shared" si="36"/>
        <v/>
      </c>
      <c r="MQ17" s="20" t="str">
        <f t="shared" si="36"/>
        <v/>
      </c>
      <c r="MR17" s="20" t="str">
        <f t="shared" si="36"/>
        <v/>
      </c>
      <c r="MS17" s="20" t="str">
        <f t="shared" si="36"/>
        <v/>
      </c>
      <c r="MT17" s="20" t="str">
        <f t="shared" si="36"/>
        <v/>
      </c>
      <c r="MU17" s="20" t="str">
        <f t="shared" si="36"/>
        <v/>
      </c>
      <c r="MV17" s="20" t="str">
        <f t="shared" si="36"/>
        <v/>
      </c>
      <c r="MW17" s="20" t="str">
        <f t="shared" si="36"/>
        <v/>
      </c>
      <c r="MX17" s="20" t="str">
        <f t="shared" si="36"/>
        <v/>
      </c>
      <c r="MY17" s="20" t="str">
        <f t="shared" si="36"/>
        <v/>
      </c>
      <c r="MZ17" s="20" t="str">
        <f t="shared" si="36"/>
        <v/>
      </c>
      <c r="NA17" s="20" t="str">
        <f t="shared" si="36"/>
        <v/>
      </c>
      <c r="NB17" s="20" t="str">
        <f t="shared" si="36"/>
        <v/>
      </c>
      <c r="NC17" s="20" t="str">
        <f t="shared" si="36"/>
        <v/>
      </c>
      <c r="ND17" s="20" t="str">
        <f t="shared" si="36"/>
        <v/>
      </c>
      <c r="NE17" s="20" t="str">
        <f t="shared" si="36"/>
        <v/>
      </c>
      <c r="NF17" s="20" t="str">
        <f t="shared" si="36"/>
        <v/>
      </c>
      <c r="NG17" s="20" t="str">
        <f t="shared" si="36"/>
        <v/>
      </c>
      <c r="NH17" s="20" t="str">
        <f t="shared" si="36"/>
        <v/>
      </c>
      <c r="NI17" s="20" t="str">
        <f t="shared" si="36"/>
        <v/>
      </c>
      <c r="NJ17" s="20" t="str">
        <f t="shared" si="36"/>
        <v/>
      </c>
      <c r="NK17" s="20" t="str">
        <f t="shared" si="36"/>
        <v/>
      </c>
      <c r="NL17" s="20" t="str">
        <f t="shared" si="36"/>
        <v/>
      </c>
      <c r="NM17" s="20" t="str">
        <f t="shared" si="36"/>
        <v/>
      </c>
      <c r="NN17" s="20" t="str">
        <f t="shared" si="36"/>
        <v/>
      </c>
      <c r="NO17" s="20" t="str">
        <f t="shared" si="36"/>
        <v/>
      </c>
      <c r="NP17" s="20" t="str">
        <f t="shared" si="36"/>
        <v/>
      </c>
      <c r="NQ17" s="20" t="str">
        <f t="shared" si="36"/>
        <v/>
      </c>
      <c r="NR17" s="20" t="str">
        <f t="shared" si="36"/>
        <v/>
      </c>
      <c r="NS17" s="20" t="str">
        <f t="shared" si="36"/>
        <v/>
      </c>
      <c r="NT17" s="20" t="str">
        <f t="shared" si="36"/>
        <v/>
      </c>
      <c r="NU17" s="20" t="str">
        <f t="shared" si="36"/>
        <v/>
      </c>
      <c r="NV17" s="20" t="str">
        <f t="shared" si="36"/>
        <v/>
      </c>
      <c r="NW17" s="20" t="str">
        <f t="shared" si="36"/>
        <v/>
      </c>
      <c r="NX17" s="20" t="str">
        <f t="shared" si="36"/>
        <v/>
      </c>
      <c r="NY17" s="20" t="str">
        <f t="shared" si="36"/>
        <v/>
      </c>
      <c r="NZ17" s="20" t="str">
        <f t="shared" si="36"/>
        <v/>
      </c>
      <c r="OA17" s="20" t="str">
        <f t="shared" si="36"/>
        <v/>
      </c>
      <c r="OB17" s="20" t="str">
        <f t="shared" si="36"/>
        <v/>
      </c>
      <c r="OC17" s="20" t="str">
        <f t="shared" si="36"/>
        <v/>
      </c>
    </row>
    <row r="18" spans="1:397" s="25" customFormat="1" ht="23.25" customHeight="1" x14ac:dyDescent="0.2">
      <c r="A18" s="64"/>
      <c r="H18" s="400" t="str">
        <f>IF(
   _xlfn.NUMBERVALUE(H17)-
    (
     COUNTIFS($D$20:$D$34,"*ReWorking*",$D$20:$D$34,"*Allowed*")
     +COUNTIFS($D$20:$D$34,"*ReWorking*",$D$20:$D$34,"*Expeptional*")
    )&gt;=0,
   "Remaining:  "&amp;
     _xlfn.NUMBERVALUE(H17)-
     (
      COUNTIFS($D$20:$D$34,"*ReWorking*",$D$20:$D$34,"*Allowed*")
      +COUNTIFS($D$20:$D$34,"*ReWorking*",$D$20:$D$34,"*Expeptional*")
     ),
   -(
      _xlfn.NUMBERVALUE(H17)-
       (
        COUNTIFS($D$20:$D$34,"*ReWorking*",$D$20:$D$34,"*Allowed*")
        +COUNTIFS($D$20:$D$34,"*ReWorking*",$D$20:$D$34,"*Expeptional*")
       )
     )
     &amp;" Over Allowed"
 )</f>
        <v>Remaining:  0</v>
      </c>
      <c r="L18" s="308"/>
      <c r="X18" s="31"/>
      <c r="AA18" s="64"/>
      <c r="AC18" s="20"/>
      <c r="AD18" s="20"/>
      <c r="AE18" s="20"/>
      <c r="AF18" s="20"/>
      <c r="AG18" s="32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  <c r="NK18" s="20"/>
      <c r="NL18" s="20"/>
      <c r="NM18" s="20"/>
      <c r="NN18" s="20"/>
      <c r="NO18" s="20"/>
      <c r="NP18" s="20"/>
      <c r="NQ18" s="20"/>
      <c r="NR18" s="20"/>
      <c r="NS18" s="20"/>
      <c r="NT18" s="20"/>
      <c r="NU18" s="20"/>
      <c r="NV18" s="20"/>
      <c r="NW18" s="20"/>
      <c r="NX18" s="20"/>
      <c r="NY18" s="20"/>
      <c r="NZ18" s="20"/>
      <c r="OA18" s="20"/>
      <c r="OB18" s="20"/>
      <c r="OC18" s="20"/>
    </row>
    <row r="19" spans="1:397" s="29" customFormat="1" ht="25.5" customHeight="1" x14ac:dyDescent="0.2">
      <c r="A19" s="66"/>
      <c r="C19" s="59" t="s">
        <v>85</v>
      </c>
      <c r="D19" s="423" t="s">
        <v>86</v>
      </c>
      <c r="E19" s="423"/>
      <c r="F19" s="60" t="s">
        <v>87</v>
      </c>
      <c r="G19" s="60" t="s">
        <v>88</v>
      </c>
      <c r="H19" s="398" t="s">
        <v>89</v>
      </c>
      <c r="I19" s="60" t="s">
        <v>90</v>
      </c>
      <c r="J19" s="60" t="s">
        <v>91</v>
      </c>
      <c r="K19" s="60" t="s">
        <v>92</v>
      </c>
      <c r="L19" s="60" t="s">
        <v>93</v>
      </c>
      <c r="M19" s="60" t="s">
        <v>94</v>
      </c>
      <c r="N19" s="60" t="s">
        <v>95</v>
      </c>
      <c r="O19" s="60" t="s">
        <v>80</v>
      </c>
      <c r="P19" s="60" t="s">
        <v>71</v>
      </c>
      <c r="Q19" s="60" t="s">
        <v>96</v>
      </c>
      <c r="R19" s="60" t="s">
        <v>97</v>
      </c>
      <c r="S19" s="60" t="s">
        <v>98</v>
      </c>
      <c r="T19" s="60" t="s">
        <v>99</v>
      </c>
      <c r="U19" s="60" t="s">
        <v>100</v>
      </c>
      <c r="V19" s="307" t="s">
        <v>101</v>
      </c>
      <c r="W19" s="60" t="s">
        <v>102</v>
      </c>
      <c r="X19" s="61" t="s">
        <v>103</v>
      </c>
      <c r="Y19" s="33"/>
      <c r="Z19" s="25"/>
      <c r="AA19" s="369"/>
      <c r="AB19" s="34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8"/>
      <c r="JX19" s="28"/>
      <c r="JY19" s="28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8"/>
      <c r="LD19" s="28"/>
      <c r="LE19" s="28"/>
      <c r="LF19" s="28"/>
      <c r="LG19" s="28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8"/>
      <c r="MI19" s="28"/>
      <c r="MJ19" s="28"/>
      <c r="MK19" s="28"/>
      <c r="ML19" s="28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8"/>
      <c r="NO19" s="28"/>
      <c r="NP19" s="28"/>
      <c r="NQ19" s="28"/>
      <c r="NR19" s="28"/>
      <c r="NS19" s="28"/>
      <c r="NT19" s="28"/>
      <c r="NU19" s="28"/>
      <c r="NV19" s="28"/>
      <c r="NW19" s="28"/>
      <c r="NX19" s="28"/>
      <c r="NY19" s="28"/>
      <c r="NZ19" s="28"/>
      <c r="OA19" s="28"/>
      <c r="OB19" s="28"/>
      <c r="OC19" s="28"/>
    </row>
    <row r="20" spans="1:397" ht="13.5" customHeight="1" x14ac:dyDescent="0.2">
      <c r="A20" s="62" t="str">
        <f t="shared" ref="A20:A34" si="37">F20&amp;" "&amp;R20</f>
        <v>Abdulrahman Bukees ...</v>
      </c>
      <c r="B20" s="66">
        <f>_xlfn.IFNA(IF(INDEX('[1]External Tasks'!$C:$C,MATCH($B$17&amp;" "&amp;D20,'[1]External Tasks'!$A:$A,0))=D20,1,IF(INDEX('[1]External Tasks'!$G:$G,MATCH($B$17&amp;" "&amp;D20,'[1]External Tasks'!$E:$E,0))=D20,2)),0)</f>
        <v>0</v>
      </c>
      <c r="C20" s="46">
        <v>1</v>
      </c>
      <c r="D20" s="422" t="str">
        <f>IF('[2]Project Follow up - Base'!D20="","",'[2]Project Follow up - Base'!D20)</f>
        <v>Working on - Studies</v>
      </c>
      <c r="E20" s="422"/>
      <c r="F20" s="41" t="str">
        <f>IF('[2]Project Follow up - Base'!F20="","",'[2]Project Follow up - Base'!F20)</f>
        <v>Abdulrahman Bukees</v>
      </c>
      <c r="G20" s="43">
        <f>IF('[2]Project Follow up - Base'!G20="","",'[2]Project Follow up - Base'!G20)</f>
        <v>45652</v>
      </c>
      <c r="H20" s="43">
        <f>IF('[2]Project Follow up - Base'!H20="","",'[2]Project Follow up - Base'!H20)</f>
        <v>45665</v>
      </c>
      <c r="I20" s="42">
        <f>IF(OR(G20="",H20=""), 0,  NETWORKDAYS.INTL(G20,H20,7,List!$M$3:$M$100))</f>
        <v>10</v>
      </c>
      <c r="J20" s="43" t="str">
        <f>IF('[2]Project Follow up - Base'!J20="","",'[2]Project Follow up - Base'!J20)</f>
        <v/>
      </c>
      <c r="K20" s="43" t="str">
        <f>IF('[2]Project Follow up - Base'!K20="","",'[2]Project Follow up - Base'!K20)</f>
        <v/>
      </c>
      <c r="L20" s="42">
        <f>IF(OR(J20="",K20=""), 0, NETWORKDAYS.INTL(J20,K20,7,List!$M$3:$M$100))</f>
        <v>0</v>
      </c>
      <c r="M20" s="43">
        <f t="shared" ref="M20:M34" si="38">IF(AND( J20="", G20=""),"",MIN(G20,J20))</f>
        <v>45652</v>
      </c>
      <c r="N20" s="43">
        <f t="shared" ref="N20:N34" si="39">IF(AND( H20="", K20=""),"",MAX(H20,K20))</f>
        <v>45665</v>
      </c>
      <c r="O20" s="43">
        <f>IF(OR( D20="", M20=""),"",WORKDAY.INTL(M20,VLOOKUP($B$17&amp;" "&amp;D20,Tasks!$1:$1048576,MATCH('Project Follow up - Base'!$D$7,Tasks!$2:$2,0),FALSE)-1,7,[1]List!$M$3:$M$100))</f>
        <v>45672</v>
      </c>
      <c r="P20" s="44" t="str">
        <f ca="1">IF(D20="", "",IF(M20="", "Not Started",IF(AND(OR(AND(G20&lt;&gt;"", H20=""), AND(J20&lt;&gt;"", K20="")), TODAY() &lt;= O20), "On Going",IF(OR(N20&gt;O20, AND(TODAY()&gt;O20, OR(AND(G20&lt;&gt;"", H20=""), AND(J20&lt;&gt;"", K20="")))), "Delayed","Completed"))))</f>
        <v>Completed</v>
      </c>
      <c r="Q20" s="104">
        <f>IF('[2]Project Follow up - Base'!Q20="","",'[2]Project Follow up - Base'!Q20)</f>
        <v>1</v>
      </c>
      <c r="R20" s="43" t="str">
        <f>IF('[2]Project Follow up - Base'!R20="","",'[2]Project Follow up - Base'!R20)</f>
        <v>...</v>
      </c>
      <c r="S20" s="41" t="str">
        <f>IF('[2]Project Follow up - Base'!S20="","",'[2]Project Follow up - Base'!S20)</f>
        <v/>
      </c>
      <c r="T20" s="104" t="str">
        <f>IF('[2]Project Follow up - Base'!T20="","",'[2]Project Follow up - Base'!T20)</f>
        <v>---</v>
      </c>
      <c r="U20" s="104" t="str">
        <f>IF('[2]Project Follow up - Base'!U20="","",'[2]Project Follow up - Base'!U20)</f>
        <v/>
      </c>
      <c r="V20" s="104" t="str">
        <f>IF('[2]Project Follow up - Base'!V20="","",'[2]Project Follow up - Base'!V20)</f>
        <v/>
      </c>
      <c r="W20" s="388" t="str">
        <f>IF('[2]Project Follow up - Base'!W20="","",'[2]Project Follow up - Base'!W20)</f>
        <v>Deliev 01</v>
      </c>
      <c r="X20" s="388" t="str">
        <f>IF('[2]Project Follow up - Base'!X20="","",'[2]Project Follow up - Base'!X20)</f>
        <v>MOM 01</v>
      </c>
      <c r="Y20" s="17">
        <f>IF(AND(M20="",N20=""),"",IF( N20="",0,1))</f>
        <v>1</v>
      </c>
      <c r="Z20" s="62" t="str">
        <f>_xlfn.IFNA(IF(INDEX('Employees Summary'!A:J,MATCH(B$17&amp;" "&amp;F20,'Employees Summary'!H:H,0),10)=0,"",INDEX('Employees Summary'!A:J,MATCH(B$17&amp;" "&amp;F20,'Employees Summary'!H:H,0),10)),"")</f>
        <v/>
      </c>
      <c r="AA20" s="62">
        <f ca="1">IF(AND(N20&lt;&gt;"",P20="Delayed"),NETWORKDAYS.INTL(O20,N20,7,List!$M$3:$M$100),0)</f>
        <v>0</v>
      </c>
      <c r="AC20" s="21">
        <f t="shared" ref="AC20:AL34" ca="1" si="40">IF($N20="",
IF(AND(AC$3&gt;=$M20,AC$3&lt;=TODAY(),AC$3&lt;$O20), 10,
IF(AND(AC$3&gt;=$M20,AC$3&lt;=TODAY(),AC$3=$O20), 10,
IF(AND(AC$3&gt;=$M20,AC$3&lt;=TODAY(),AC$3&gt;$O20), -10, ""))),
IF(AND(AC$3&gt;=$M20,AC$3&lt;=$N20,AC$3&lt;$O20),10,
IF(AND(AC$3&gt;=$M20,AC$3&lt;=$N20,AC$3=$O20),10,
IF(AND(AC$3&gt;=$M20,AC$3&lt;=$N20,AC$3&gt;$O20),-10,""
))))</f>
        <v>10</v>
      </c>
      <c r="AD20" s="20">
        <f t="shared" ca="1" si="40"/>
        <v>10</v>
      </c>
      <c r="AE20" s="20">
        <f t="shared" ca="1" si="40"/>
        <v>10</v>
      </c>
      <c r="AF20" s="20">
        <f t="shared" ca="1" si="40"/>
        <v>10</v>
      </c>
      <c r="AG20" s="20">
        <f t="shared" ca="1" si="40"/>
        <v>10</v>
      </c>
      <c r="AH20" s="20">
        <f t="shared" ca="1" si="40"/>
        <v>10</v>
      </c>
      <c r="AI20" s="20">
        <f t="shared" ca="1" si="40"/>
        <v>10</v>
      </c>
      <c r="AJ20" s="20">
        <f t="shared" ca="1" si="40"/>
        <v>10</v>
      </c>
      <c r="AK20" s="20">
        <f t="shared" ca="1" si="40"/>
        <v>10</v>
      </c>
      <c r="AL20" s="20">
        <f t="shared" ca="1" si="40"/>
        <v>10</v>
      </c>
      <c r="AM20" s="20">
        <f t="shared" ref="AM20:AV34" ca="1" si="41">IF($N20="",
IF(AND(AM$3&gt;=$M20,AM$3&lt;=TODAY(),AM$3&lt;$O20), 10,
IF(AND(AM$3&gt;=$M20,AM$3&lt;=TODAY(),AM$3=$O20), 10,
IF(AND(AM$3&gt;=$M20,AM$3&lt;=TODAY(),AM$3&gt;$O20), -10, ""))),
IF(AND(AM$3&gt;=$M20,AM$3&lt;=$N20,AM$3&lt;$O20),10,
IF(AND(AM$3&gt;=$M20,AM$3&lt;=$N20,AM$3=$O20),10,
IF(AND(AM$3&gt;=$M20,AM$3&lt;=$N20,AM$3&gt;$O20),-10,""
))))</f>
        <v>10</v>
      </c>
      <c r="AN20" s="20">
        <f t="shared" ca="1" si="41"/>
        <v>10</v>
      </c>
      <c r="AO20" s="20">
        <f t="shared" ca="1" si="41"/>
        <v>10</v>
      </c>
      <c r="AP20" s="20">
        <f t="shared" ca="1" si="41"/>
        <v>10</v>
      </c>
      <c r="AQ20" s="20" t="str">
        <f t="shared" ca="1" si="41"/>
        <v/>
      </c>
      <c r="AR20" s="20" t="str">
        <f t="shared" ca="1" si="41"/>
        <v/>
      </c>
      <c r="AS20" s="20" t="str">
        <f t="shared" ca="1" si="41"/>
        <v/>
      </c>
      <c r="AT20" s="20" t="str">
        <f t="shared" ca="1" si="41"/>
        <v/>
      </c>
      <c r="AU20" s="20" t="str">
        <f t="shared" ca="1" si="41"/>
        <v/>
      </c>
      <c r="AV20" s="20" t="str">
        <f t="shared" ca="1" si="41"/>
        <v/>
      </c>
      <c r="AW20" s="20" t="str">
        <f t="shared" ref="AW20:BF34" ca="1" si="42">IF($N20="",
IF(AND(AW$3&gt;=$M20,AW$3&lt;=TODAY(),AW$3&lt;$O20), 10,
IF(AND(AW$3&gt;=$M20,AW$3&lt;=TODAY(),AW$3=$O20), 10,
IF(AND(AW$3&gt;=$M20,AW$3&lt;=TODAY(),AW$3&gt;$O20), -10, ""))),
IF(AND(AW$3&gt;=$M20,AW$3&lt;=$N20,AW$3&lt;$O20),10,
IF(AND(AW$3&gt;=$M20,AW$3&lt;=$N20,AW$3=$O20),10,
IF(AND(AW$3&gt;=$M20,AW$3&lt;=$N20,AW$3&gt;$O20),-10,""
))))</f>
        <v/>
      </c>
      <c r="AX20" s="20" t="str">
        <f t="shared" ca="1" si="42"/>
        <v/>
      </c>
      <c r="AY20" s="20" t="str">
        <f t="shared" ca="1" si="42"/>
        <v/>
      </c>
      <c r="AZ20" s="20" t="str">
        <f t="shared" ca="1" si="42"/>
        <v/>
      </c>
      <c r="BA20" s="20" t="str">
        <f t="shared" ca="1" si="42"/>
        <v/>
      </c>
      <c r="BB20" s="20" t="str">
        <f t="shared" ca="1" si="42"/>
        <v/>
      </c>
      <c r="BC20" s="20" t="str">
        <f t="shared" ca="1" si="42"/>
        <v/>
      </c>
      <c r="BD20" s="20" t="str">
        <f t="shared" ca="1" si="42"/>
        <v/>
      </c>
      <c r="BE20" s="20" t="str">
        <f t="shared" ca="1" si="42"/>
        <v/>
      </c>
      <c r="BF20" s="20" t="str">
        <f t="shared" ca="1" si="42"/>
        <v/>
      </c>
      <c r="BG20" s="20" t="str">
        <f t="shared" ref="BG20:BP34" ca="1" si="43">IF($N20="",
IF(AND(BG$3&gt;=$M20,BG$3&lt;=TODAY(),BG$3&lt;$O20), 10,
IF(AND(BG$3&gt;=$M20,BG$3&lt;=TODAY(),BG$3=$O20), 10,
IF(AND(BG$3&gt;=$M20,BG$3&lt;=TODAY(),BG$3&gt;$O20), -10, ""))),
IF(AND(BG$3&gt;=$M20,BG$3&lt;=$N20,BG$3&lt;$O20),10,
IF(AND(BG$3&gt;=$M20,BG$3&lt;=$N20,BG$3=$O20),10,
IF(AND(BG$3&gt;=$M20,BG$3&lt;=$N20,BG$3&gt;$O20),-10,""
))))</f>
        <v/>
      </c>
      <c r="BH20" s="20" t="str">
        <f t="shared" ca="1" si="43"/>
        <v/>
      </c>
      <c r="BI20" s="20" t="str">
        <f t="shared" ca="1" si="43"/>
        <v/>
      </c>
      <c r="BJ20" s="20" t="str">
        <f t="shared" ca="1" si="43"/>
        <v/>
      </c>
      <c r="BK20" s="20" t="str">
        <f t="shared" ca="1" si="43"/>
        <v/>
      </c>
      <c r="BL20" s="20" t="str">
        <f t="shared" ca="1" si="43"/>
        <v/>
      </c>
      <c r="BM20" s="20" t="str">
        <f t="shared" ca="1" si="43"/>
        <v/>
      </c>
      <c r="BN20" s="20" t="str">
        <f t="shared" ca="1" si="43"/>
        <v/>
      </c>
      <c r="BO20" s="20" t="str">
        <f t="shared" ca="1" si="43"/>
        <v/>
      </c>
      <c r="BP20" s="20" t="str">
        <f t="shared" ca="1" si="43"/>
        <v/>
      </c>
      <c r="BQ20" s="20" t="str">
        <f t="shared" ref="BQ20:BZ34" ca="1" si="44">IF($N20="",
IF(AND(BQ$3&gt;=$M20,BQ$3&lt;=TODAY(),BQ$3&lt;$O20), 10,
IF(AND(BQ$3&gt;=$M20,BQ$3&lt;=TODAY(),BQ$3=$O20), 10,
IF(AND(BQ$3&gt;=$M20,BQ$3&lt;=TODAY(),BQ$3&gt;$O20), -10, ""))),
IF(AND(BQ$3&gt;=$M20,BQ$3&lt;=$N20,BQ$3&lt;$O20),10,
IF(AND(BQ$3&gt;=$M20,BQ$3&lt;=$N20,BQ$3=$O20),10,
IF(AND(BQ$3&gt;=$M20,BQ$3&lt;=$N20,BQ$3&gt;$O20),-10,""
))))</f>
        <v/>
      </c>
      <c r="BR20" s="20" t="str">
        <f t="shared" ca="1" si="44"/>
        <v/>
      </c>
      <c r="BS20" s="20" t="str">
        <f t="shared" ca="1" si="44"/>
        <v/>
      </c>
      <c r="BT20" s="20" t="str">
        <f t="shared" ca="1" si="44"/>
        <v/>
      </c>
      <c r="BU20" s="20" t="str">
        <f t="shared" ca="1" si="44"/>
        <v/>
      </c>
      <c r="BV20" s="20" t="str">
        <f t="shared" ca="1" si="44"/>
        <v/>
      </c>
      <c r="BW20" s="20" t="str">
        <f t="shared" ca="1" si="44"/>
        <v/>
      </c>
      <c r="BX20" s="20" t="str">
        <f t="shared" ca="1" si="44"/>
        <v/>
      </c>
      <c r="BY20" s="20" t="str">
        <f t="shared" ca="1" si="44"/>
        <v/>
      </c>
      <c r="BZ20" s="20" t="str">
        <f t="shared" ca="1" si="44"/>
        <v/>
      </c>
      <c r="CA20" s="20" t="str">
        <f t="shared" ref="CA20:CJ34" ca="1" si="45">IF($N20="",
IF(AND(CA$3&gt;=$M20,CA$3&lt;=TODAY(),CA$3&lt;$O20), 10,
IF(AND(CA$3&gt;=$M20,CA$3&lt;=TODAY(),CA$3=$O20), 10,
IF(AND(CA$3&gt;=$M20,CA$3&lt;=TODAY(),CA$3&gt;$O20), -10, ""))),
IF(AND(CA$3&gt;=$M20,CA$3&lt;=$N20,CA$3&lt;$O20),10,
IF(AND(CA$3&gt;=$M20,CA$3&lt;=$N20,CA$3=$O20),10,
IF(AND(CA$3&gt;=$M20,CA$3&lt;=$N20,CA$3&gt;$O20),-10,""
))))</f>
        <v/>
      </c>
      <c r="CB20" s="20" t="str">
        <f t="shared" ca="1" si="45"/>
        <v/>
      </c>
      <c r="CC20" s="20" t="str">
        <f t="shared" ca="1" si="45"/>
        <v/>
      </c>
      <c r="CD20" s="20" t="str">
        <f t="shared" ca="1" si="45"/>
        <v/>
      </c>
      <c r="CE20" s="20" t="str">
        <f t="shared" ca="1" si="45"/>
        <v/>
      </c>
      <c r="CF20" s="20" t="str">
        <f t="shared" ca="1" si="45"/>
        <v/>
      </c>
      <c r="CG20" s="20" t="str">
        <f t="shared" ca="1" si="45"/>
        <v/>
      </c>
      <c r="CH20" s="20" t="str">
        <f t="shared" ca="1" si="45"/>
        <v/>
      </c>
      <c r="CI20" s="20" t="str">
        <f t="shared" ca="1" si="45"/>
        <v/>
      </c>
      <c r="CJ20" s="20" t="str">
        <f t="shared" ca="1" si="45"/>
        <v/>
      </c>
      <c r="CK20" s="20" t="str">
        <f t="shared" ref="CK20:CT34" ca="1" si="46">IF($N20="",
IF(AND(CK$3&gt;=$M20,CK$3&lt;=TODAY(),CK$3&lt;$O20), 10,
IF(AND(CK$3&gt;=$M20,CK$3&lt;=TODAY(),CK$3=$O20), 10,
IF(AND(CK$3&gt;=$M20,CK$3&lt;=TODAY(),CK$3&gt;$O20), -10, ""))),
IF(AND(CK$3&gt;=$M20,CK$3&lt;=$N20,CK$3&lt;$O20),10,
IF(AND(CK$3&gt;=$M20,CK$3&lt;=$N20,CK$3=$O20),10,
IF(AND(CK$3&gt;=$M20,CK$3&lt;=$N20,CK$3&gt;$O20),-10,""
))))</f>
        <v/>
      </c>
      <c r="CL20" s="20" t="str">
        <f t="shared" ca="1" si="46"/>
        <v/>
      </c>
      <c r="CM20" s="20" t="str">
        <f t="shared" ca="1" si="46"/>
        <v/>
      </c>
      <c r="CN20" s="20" t="str">
        <f t="shared" ca="1" si="46"/>
        <v/>
      </c>
      <c r="CO20" s="20" t="str">
        <f t="shared" ca="1" si="46"/>
        <v/>
      </c>
      <c r="CP20" s="20" t="str">
        <f t="shared" ca="1" si="46"/>
        <v/>
      </c>
      <c r="CQ20" s="20" t="str">
        <f t="shared" ca="1" si="46"/>
        <v/>
      </c>
      <c r="CR20" s="20" t="str">
        <f t="shared" ca="1" si="46"/>
        <v/>
      </c>
      <c r="CS20" s="20" t="str">
        <f t="shared" ca="1" si="46"/>
        <v/>
      </c>
      <c r="CT20" s="19" t="str">
        <f t="shared" ca="1" si="46"/>
        <v/>
      </c>
      <c r="CU20" s="19" t="str">
        <f t="shared" ref="CU20:DD34" ca="1" si="47">IF($N20="",
IF(AND(CU$3&gt;=$M20,CU$3&lt;=TODAY(),CU$3&lt;$O20), 10,
IF(AND(CU$3&gt;=$M20,CU$3&lt;=TODAY(),CU$3=$O20), 10,
IF(AND(CU$3&gt;=$M20,CU$3&lt;=TODAY(),CU$3&gt;$O20), -10, ""))),
IF(AND(CU$3&gt;=$M20,CU$3&lt;=$N20,CU$3&lt;$O20),10,
IF(AND(CU$3&gt;=$M20,CU$3&lt;=$N20,CU$3=$O20),10,
IF(AND(CU$3&gt;=$M20,CU$3&lt;=$N20,CU$3&gt;$O20),-10,""
))))</f>
        <v/>
      </c>
      <c r="CV20" s="19" t="str">
        <f t="shared" ca="1" si="47"/>
        <v/>
      </c>
      <c r="CW20" s="19" t="str">
        <f t="shared" ca="1" si="47"/>
        <v/>
      </c>
      <c r="CX20" s="19" t="str">
        <f t="shared" ca="1" si="47"/>
        <v/>
      </c>
      <c r="CY20" s="19" t="str">
        <f t="shared" ca="1" si="47"/>
        <v/>
      </c>
      <c r="CZ20" s="19" t="str">
        <f t="shared" ca="1" si="47"/>
        <v/>
      </c>
      <c r="DA20" s="19" t="str">
        <f t="shared" ca="1" si="47"/>
        <v/>
      </c>
      <c r="DB20" s="19" t="str">
        <f t="shared" ca="1" si="47"/>
        <v/>
      </c>
      <c r="DC20" s="19" t="str">
        <f t="shared" ca="1" si="47"/>
        <v/>
      </c>
      <c r="DD20" s="19" t="str">
        <f t="shared" ca="1" si="47"/>
        <v/>
      </c>
      <c r="DE20" s="19" t="str">
        <f t="shared" ref="DE20:DN34" ca="1" si="48">IF($N20="",
IF(AND(DE$3&gt;=$M20,DE$3&lt;=TODAY(),DE$3&lt;$O20), 10,
IF(AND(DE$3&gt;=$M20,DE$3&lt;=TODAY(),DE$3=$O20), 10,
IF(AND(DE$3&gt;=$M20,DE$3&lt;=TODAY(),DE$3&gt;$O20), -10, ""))),
IF(AND(DE$3&gt;=$M20,DE$3&lt;=$N20,DE$3&lt;$O20),10,
IF(AND(DE$3&gt;=$M20,DE$3&lt;=$N20,DE$3=$O20),10,
IF(AND(DE$3&gt;=$M20,DE$3&lt;=$N20,DE$3&gt;$O20),-10,""
))))</f>
        <v/>
      </c>
      <c r="DF20" s="19" t="str">
        <f t="shared" ca="1" si="48"/>
        <v/>
      </c>
      <c r="DG20" s="19" t="str">
        <f t="shared" ca="1" si="48"/>
        <v/>
      </c>
      <c r="DH20" s="19" t="str">
        <f t="shared" ca="1" si="48"/>
        <v/>
      </c>
      <c r="DI20" s="19" t="str">
        <f t="shared" ca="1" si="48"/>
        <v/>
      </c>
      <c r="DJ20" s="19" t="str">
        <f t="shared" ca="1" si="48"/>
        <v/>
      </c>
      <c r="DK20" s="19" t="str">
        <f t="shared" ca="1" si="48"/>
        <v/>
      </c>
      <c r="DL20" s="19" t="str">
        <f t="shared" ca="1" si="48"/>
        <v/>
      </c>
      <c r="DM20" s="19" t="str">
        <f t="shared" ca="1" si="48"/>
        <v/>
      </c>
      <c r="DN20" s="19" t="str">
        <f t="shared" ca="1" si="48"/>
        <v/>
      </c>
      <c r="DO20" s="19" t="str">
        <f t="shared" ref="DO20:DX34" ca="1" si="49">IF($N20="",
IF(AND(DO$3&gt;=$M20,DO$3&lt;=TODAY(),DO$3&lt;$O20), 10,
IF(AND(DO$3&gt;=$M20,DO$3&lt;=TODAY(),DO$3=$O20), 10,
IF(AND(DO$3&gt;=$M20,DO$3&lt;=TODAY(),DO$3&gt;$O20), -10, ""))),
IF(AND(DO$3&gt;=$M20,DO$3&lt;=$N20,DO$3&lt;$O20),10,
IF(AND(DO$3&gt;=$M20,DO$3&lt;=$N20,DO$3=$O20),10,
IF(AND(DO$3&gt;=$M20,DO$3&lt;=$N20,DO$3&gt;$O20),-10,""
))))</f>
        <v/>
      </c>
      <c r="DP20" s="19" t="str">
        <f t="shared" ca="1" si="49"/>
        <v/>
      </c>
      <c r="DQ20" s="19" t="str">
        <f t="shared" ca="1" si="49"/>
        <v/>
      </c>
      <c r="DR20" s="19" t="str">
        <f t="shared" ca="1" si="49"/>
        <v/>
      </c>
      <c r="DS20" s="19" t="str">
        <f t="shared" ca="1" si="49"/>
        <v/>
      </c>
      <c r="DT20" s="19" t="str">
        <f t="shared" ca="1" si="49"/>
        <v/>
      </c>
      <c r="DU20" s="19" t="str">
        <f t="shared" ca="1" si="49"/>
        <v/>
      </c>
      <c r="DV20" s="19" t="str">
        <f t="shared" ca="1" si="49"/>
        <v/>
      </c>
      <c r="DW20" s="19" t="str">
        <f t="shared" ca="1" si="49"/>
        <v/>
      </c>
      <c r="DX20" s="19" t="str">
        <f t="shared" ca="1" si="49"/>
        <v/>
      </c>
      <c r="DY20" s="19" t="str">
        <f t="shared" ref="DY20:EH34" ca="1" si="50">IF($N20="",
IF(AND(DY$3&gt;=$M20,DY$3&lt;=TODAY(),DY$3&lt;$O20), 10,
IF(AND(DY$3&gt;=$M20,DY$3&lt;=TODAY(),DY$3=$O20), 10,
IF(AND(DY$3&gt;=$M20,DY$3&lt;=TODAY(),DY$3&gt;$O20), -10, ""))),
IF(AND(DY$3&gt;=$M20,DY$3&lt;=$N20,DY$3&lt;$O20),10,
IF(AND(DY$3&gt;=$M20,DY$3&lt;=$N20,DY$3=$O20),10,
IF(AND(DY$3&gt;=$M20,DY$3&lt;=$N20,DY$3&gt;$O20),-10,""
))))</f>
        <v/>
      </c>
      <c r="DZ20" s="19" t="str">
        <f t="shared" ca="1" si="50"/>
        <v/>
      </c>
      <c r="EA20" s="19" t="str">
        <f t="shared" ca="1" si="50"/>
        <v/>
      </c>
      <c r="EB20" s="19" t="str">
        <f t="shared" ca="1" si="50"/>
        <v/>
      </c>
      <c r="EC20" s="19" t="str">
        <f t="shared" ca="1" si="50"/>
        <v/>
      </c>
      <c r="ED20" s="19" t="str">
        <f t="shared" ca="1" si="50"/>
        <v/>
      </c>
      <c r="EE20" s="19" t="str">
        <f t="shared" ca="1" si="50"/>
        <v/>
      </c>
      <c r="EF20" s="19" t="str">
        <f t="shared" ca="1" si="50"/>
        <v/>
      </c>
      <c r="EG20" s="19" t="str">
        <f t="shared" ca="1" si="50"/>
        <v/>
      </c>
      <c r="EH20" s="19" t="str">
        <f t="shared" ca="1" si="50"/>
        <v/>
      </c>
      <c r="EI20" s="19" t="str">
        <f t="shared" ref="EI20:ER34" ca="1" si="51">IF($N20="",
IF(AND(EI$3&gt;=$M20,EI$3&lt;=TODAY(),EI$3&lt;$O20), 10,
IF(AND(EI$3&gt;=$M20,EI$3&lt;=TODAY(),EI$3=$O20), 10,
IF(AND(EI$3&gt;=$M20,EI$3&lt;=TODAY(),EI$3&gt;$O20), -10, ""))),
IF(AND(EI$3&gt;=$M20,EI$3&lt;=$N20,EI$3&lt;$O20),10,
IF(AND(EI$3&gt;=$M20,EI$3&lt;=$N20,EI$3=$O20),10,
IF(AND(EI$3&gt;=$M20,EI$3&lt;=$N20,EI$3&gt;$O20),-10,""
))))</f>
        <v/>
      </c>
      <c r="EJ20" s="19" t="str">
        <f t="shared" ca="1" si="51"/>
        <v/>
      </c>
      <c r="EK20" s="19" t="str">
        <f t="shared" ca="1" si="51"/>
        <v/>
      </c>
      <c r="EL20" s="19" t="str">
        <f t="shared" ca="1" si="51"/>
        <v/>
      </c>
      <c r="EM20" s="19" t="str">
        <f t="shared" ca="1" si="51"/>
        <v/>
      </c>
      <c r="EN20" s="19" t="str">
        <f t="shared" ca="1" si="51"/>
        <v/>
      </c>
      <c r="EO20" s="19" t="str">
        <f t="shared" ca="1" si="51"/>
        <v/>
      </c>
      <c r="EP20" s="19" t="str">
        <f t="shared" ca="1" si="51"/>
        <v/>
      </c>
      <c r="EQ20" s="19" t="str">
        <f t="shared" ca="1" si="51"/>
        <v/>
      </c>
      <c r="ER20" s="19" t="str">
        <f t="shared" ca="1" si="51"/>
        <v/>
      </c>
      <c r="ES20" s="19" t="str">
        <f t="shared" ref="ES20:FB34" ca="1" si="52">IF($N20="",
IF(AND(ES$3&gt;=$M20,ES$3&lt;=TODAY(),ES$3&lt;$O20), 10,
IF(AND(ES$3&gt;=$M20,ES$3&lt;=TODAY(),ES$3=$O20), 10,
IF(AND(ES$3&gt;=$M20,ES$3&lt;=TODAY(),ES$3&gt;$O20), -10, ""))),
IF(AND(ES$3&gt;=$M20,ES$3&lt;=$N20,ES$3&lt;$O20),10,
IF(AND(ES$3&gt;=$M20,ES$3&lt;=$N20,ES$3=$O20),10,
IF(AND(ES$3&gt;=$M20,ES$3&lt;=$N20,ES$3&gt;$O20),-10,""
))))</f>
        <v/>
      </c>
      <c r="ET20" s="19" t="str">
        <f t="shared" ca="1" si="52"/>
        <v/>
      </c>
      <c r="EU20" s="19" t="str">
        <f t="shared" ca="1" si="52"/>
        <v/>
      </c>
      <c r="EV20" s="19" t="str">
        <f t="shared" ca="1" si="52"/>
        <v/>
      </c>
      <c r="EW20" s="19" t="str">
        <f t="shared" ca="1" si="52"/>
        <v/>
      </c>
      <c r="EX20" s="19" t="str">
        <f t="shared" ca="1" si="52"/>
        <v/>
      </c>
      <c r="EY20" s="19" t="str">
        <f t="shared" ca="1" si="52"/>
        <v/>
      </c>
      <c r="EZ20" s="19" t="str">
        <f t="shared" ca="1" si="52"/>
        <v/>
      </c>
      <c r="FA20" s="19" t="str">
        <f t="shared" ca="1" si="52"/>
        <v/>
      </c>
      <c r="FB20" s="19" t="str">
        <f t="shared" ca="1" si="52"/>
        <v/>
      </c>
      <c r="FC20" s="19" t="str">
        <f t="shared" ref="FC20:FL34" ca="1" si="53">IF($N20="",
IF(AND(FC$3&gt;=$M20,FC$3&lt;=TODAY(),FC$3&lt;$O20), 10,
IF(AND(FC$3&gt;=$M20,FC$3&lt;=TODAY(),FC$3=$O20), 10,
IF(AND(FC$3&gt;=$M20,FC$3&lt;=TODAY(),FC$3&gt;$O20), -10, ""))),
IF(AND(FC$3&gt;=$M20,FC$3&lt;=$N20,FC$3&lt;$O20),10,
IF(AND(FC$3&gt;=$M20,FC$3&lt;=$N20,FC$3=$O20),10,
IF(AND(FC$3&gt;=$M20,FC$3&lt;=$N20,FC$3&gt;$O20),-10,""
))))</f>
        <v/>
      </c>
      <c r="FD20" s="19" t="str">
        <f t="shared" ca="1" si="53"/>
        <v/>
      </c>
      <c r="FE20" s="19" t="str">
        <f t="shared" ca="1" si="53"/>
        <v/>
      </c>
      <c r="FF20" s="19" t="str">
        <f t="shared" ca="1" si="53"/>
        <v/>
      </c>
      <c r="FG20" s="19" t="str">
        <f t="shared" ca="1" si="53"/>
        <v/>
      </c>
      <c r="FH20" s="19" t="str">
        <f t="shared" ca="1" si="53"/>
        <v/>
      </c>
      <c r="FI20" s="19" t="str">
        <f t="shared" ca="1" si="53"/>
        <v/>
      </c>
      <c r="FJ20" s="19" t="str">
        <f t="shared" ca="1" si="53"/>
        <v/>
      </c>
      <c r="FK20" s="19" t="str">
        <f t="shared" ca="1" si="53"/>
        <v/>
      </c>
      <c r="FL20" s="19" t="str">
        <f t="shared" ca="1" si="53"/>
        <v/>
      </c>
      <c r="FM20" s="19" t="str">
        <f t="shared" ref="FM20:FV34" ca="1" si="54">IF($N20="",
IF(AND(FM$3&gt;=$M20,FM$3&lt;=TODAY(),FM$3&lt;$O20), 10,
IF(AND(FM$3&gt;=$M20,FM$3&lt;=TODAY(),FM$3=$O20), 10,
IF(AND(FM$3&gt;=$M20,FM$3&lt;=TODAY(),FM$3&gt;$O20), -10, ""))),
IF(AND(FM$3&gt;=$M20,FM$3&lt;=$N20,FM$3&lt;$O20),10,
IF(AND(FM$3&gt;=$M20,FM$3&lt;=$N20,FM$3=$O20),10,
IF(AND(FM$3&gt;=$M20,FM$3&lt;=$N20,FM$3&gt;$O20),-10,""
))))</f>
        <v/>
      </c>
      <c r="FN20" s="19" t="str">
        <f t="shared" ca="1" si="54"/>
        <v/>
      </c>
      <c r="FO20" s="19" t="str">
        <f t="shared" ca="1" si="54"/>
        <v/>
      </c>
      <c r="FP20" s="19" t="str">
        <f t="shared" ca="1" si="54"/>
        <v/>
      </c>
      <c r="FQ20" s="19" t="str">
        <f t="shared" ca="1" si="54"/>
        <v/>
      </c>
      <c r="FR20" s="19" t="str">
        <f t="shared" ca="1" si="54"/>
        <v/>
      </c>
      <c r="FS20" s="19" t="str">
        <f t="shared" ca="1" si="54"/>
        <v/>
      </c>
      <c r="FT20" s="19" t="str">
        <f t="shared" ca="1" si="54"/>
        <v/>
      </c>
      <c r="FU20" s="19" t="str">
        <f t="shared" ca="1" si="54"/>
        <v/>
      </c>
      <c r="FV20" s="19" t="str">
        <f t="shared" ca="1" si="54"/>
        <v/>
      </c>
      <c r="FW20" s="19" t="str">
        <f t="shared" ref="FW20:GF34" ca="1" si="55">IF($N20="",
IF(AND(FW$3&gt;=$M20,FW$3&lt;=TODAY(),FW$3&lt;$O20), 10,
IF(AND(FW$3&gt;=$M20,FW$3&lt;=TODAY(),FW$3=$O20), 10,
IF(AND(FW$3&gt;=$M20,FW$3&lt;=TODAY(),FW$3&gt;$O20), -10, ""))),
IF(AND(FW$3&gt;=$M20,FW$3&lt;=$N20,FW$3&lt;$O20),10,
IF(AND(FW$3&gt;=$M20,FW$3&lt;=$N20,FW$3=$O20),10,
IF(AND(FW$3&gt;=$M20,FW$3&lt;=$N20,FW$3&gt;$O20),-10,""
))))</f>
        <v/>
      </c>
      <c r="FX20" s="19" t="str">
        <f t="shared" ca="1" si="55"/>
        <v/>
      </c>
      <c r="FY20" s="19" t="str">
        <f t="shared" ca="1" si="55"/>
        <v/>
      </c>
      <c r="FZ20" s="19" t="str">
        <f t="shared" ca="1" si="55"/>
        <v/>
      </c>
      <c r="GA20" s="19" t="str">
        <f t="shared" ca="1" si="55"/>
        <v/>
      </c>
      <c r="GB20" s="19" t="str">
        <f t="shared" ca="1" si="55"/>
        <v/>
      </c>
      <c r="GC20" s="19" t="str">
        <f t="shared" ca="1" si="55"/>
        <v/>
      </c>
      <c r="GD20" s="19" t="str">
        <f t="shared" ca="1" si="55"/>
        <v/>
      </c>
      <c r="GE20" s="19" t="str">
        <f t="shared" ca="1" si="55"/>
        <v/>
      </c>
      <c r="GF20" s="19" t="str">
        <f t="shared" ca="1" si="55"/>
        <v/>
      </c>
      <c r="GG20" s="19" t="str">
        <f t="shared" ref="GG20:GP34" ca="1" si="56">IF($N20="",
IF(AND(GG$3&gt;=$M20,GG$3&lt;=TODAY(),GG$3&lt;$O20), 10,
IF(AND(GG$3&gt;=$M20,GG$3&lt;=TODAY(),GG$3=$O20), 10,
IF(AND(GG$3&gt;=$M20,GG$3&lt;=TODAY(),GG$3&gt;$O20), -10, ""))),
IF(AND(GG$3&gt;=$M20,GG$3&lt;=$N20,GG$3&lt;$O20),10,
IF(AND(GG$3&gt;=$M20,GG$3&lt;=$N20,GG$3=$O20),10,
IF(AND(GG$3&gt;=$M20,GG$3&lt;=$N20,GG$3&gt;$O20),-10,""
))))</f>
        <v/>
      </c>
      <c r="GH20" s="19" t="str">
        <f t="shared" ca="1" si="56"/>
        <v/>
      </c>
      <c r="GI20" s="19" t="str">
        <f t="shared" ca="1" si="56"/>
        <v/>
      </c>
      <c r="GJ20" s="19" t="str">
        <f t="shared" ca="1" si="56"/>
        <v/>
      </c>
      <c r="GK20" s="19" t="str">
        <f t="shared" ca="1" si="56"/>
        <v/>
      </c>
      <c r="GL20" s="19" t="str">
        <f t="shared" ca="1" si="56"/>
        <v/>
      </c>
      <c r="GM20" s="19" t="str">
        <f t="shared" ca="1" si="56"/>
        <v/>
      </c>
      <c r="GN20" s="19" t="str">
        <f t="shared" ca="1" si="56"/>
        <v/>
      </c>
      <c r="GO20" s="19" t="str">
        <f t="shared" ca="1" si="56"/>
        <v/>
      </c>
      <c r="GP20" s="19" t="str">
        <f t="shared" ca="1" si="56"/>
        <v/>
      </c>
      <c r="GQ20" s="19" t="str">
        <f t="shared" ref="GQ20:GZ34" ca="1" si="57">IF($N20="",
IF(AND(GQ$3&gt;=$M20,GQ$3&lt;=TODAY(),GQ$3&lt;$O20), 10,
IF(AND(GQ$3&gt;=$M20,GQ$3&lt;=TODAY(),GQ$3=$O20), 10,
IF(AND(GQ$3&gt;=$M20,GQ$3&lt;=TODAY(),GQ$3&gt;$O20), -10, ""))),
IF(AND(GQ$3&gt;=$M20,GQ$3&lt;=$N20,GQ$3&lt;$O20),10,
IF(AND(GQ$3&gt;=$M20,GQ$3&lt;=$N20,GQ$3=$O20),10,
IF(AND(GQ$3&gt;=$M20,GQ$3&lt;=$N20,GQ$3&gt;$O20),-10,""
))))</f>
        <v/>
      </c>
      <c r="GR20" s="19" t="str">
        <f t="shared" ca="1" si="57"/>
        <v/>
      </c>
      <c r="GS20" s="19" t="str">
        <f t="shared" ca="1" si="57"/>
        <v/>
      </c>
      <c r="GT20" s="19" t="str">
        <f t="shared" ca="1" si="57"/>
        <v/>
      </c>
      <c r="GU20" s="19" t="str">
        <f t="shared" ca="1" si="57"/>
        <v/>
      </c>
      <c r="GV20" s="19" t="str">
        <f t="shared" ca="1" si="57"/>
        <v/>
      </c>
      <c r="GW20" s="19" t="str">
        <f t="shared" ca="1" si="57"/>
        <v/>
      </c>
      <c r="GX20" s="19" t="str">
        <f t="shared" ca="1" si="57"/>
        <v/>
      </c>
      <c r="GY20" s="19" t="str">
        <f t="shared" ca="1" si="57"/>
        <v/>
      </c>
      <c r="GZ20" s="19" t="str">
        <f t="shared" ca="1" si="57"/>
        <v/>
      </c>
      <c r="HA20" s="19" t="str">
        <f t="shared" ref="HA20:HJ34" ca="1" si="58">IF($N20="",
IF(AND(HA$3&gt;=$M20,HA$3&lt;=TODAY(),HA$3&lt;$O20), 10,
IF(AND(HA$3&gt;=$M20,HA$3&lt;=TODAY(),HA$3=$O20), 10,
IF(AND(HA$3&gt;=$M20,HA$3&lt;=TODAY(),HA$3&gt;$O20), -10, ""))),
IF(AND(HA$3&gt;=$M20,HA$3&lt;=$N20,HA$3&lt;$O20),10,
IF(AND(HA$3&gt;=$M20,HA$3&lt;=$N20,HA$3=$O20),10,
IF(AND(HA$3&gt;=$M20,HA$3&lt;=$N20,HA$3&gt;$O20),-10,""
))))</f>
        <v/>
      </c>
      <c r="HB20" s="19" t="str">
        <f t="shared" ca="1" si="58"/>
        <v/>
      </c>
      <c r="HC20" s="19" t="str">
        <f t="shared" ca="1" si="58"/>
        <v/>
      </c>
      <c r="HD20" s="19" t="str">
        <f t="shared" ca="1" si="58"/>
        <v/>
      </c>
      <c r="HE20" s="19" t="str">
        <f t="shared" ca="1" si="58"/>
        <v/>
      </c>
      <c r="HF20" s="19" t="str">
        <f t="shared" ca="1" si="58"/>
        <v/>
      </c>
      <c r="HG20" s="19" t="str">
        <f t="shared" ca="1" si="58"/>
        <v/>
      </c>
      <c r="HH20" s="19" t="str">
        <f t="shared" ca="1" si="58"/>
        <v/>
      </c>
      <c r="HI20" s="19" t="str">
        <f t="shared" ca="1" si="58"/>
        <v/>
      </c>
      <c r="HJ20" s="19" t="str">
        <f t="shared" ca="1" si="58"/>
        <v/>
      </c>
      <c r="HK20" s="19" t="str">
        <f t="shared" ref="HK20:HT34" ca="1" si="59">IF($N20="",
IF(AND(HK$3&gt;=$M20,HK$3&lt;=TODAY(),HK$3&lt;$O20), 10,
IF(AND(HK$3&gt;=$M20,HK$3&lt;=TODAY(),HK$3=$O20), 10,
IF(AND(HK$3&gt;=$M20,HK$3&lt;=TODAY(),HK$3&gt;$O20), -10, ""))),
IF(AND(HK$3&gt;=$M20,HK$3&lt;=$N20,HK$3&lt;$O20),10,
IF(AND(HK$3&gt;=$M20,HK$3&lt;=$N20,HK$3=$O20),10,
IF(AND(HK$3&gt;=$M20,HK$3&lt;=$N20,HK$3&gt;$O20),-10,""
))))</f>
        <v/>
      </c>
      <c r="HL20" s="19" t="str">
        <f t="shared" ca="1" si="59"/>
        <v/>
      </c>
      <c r="HM20" s="19" t="str">
        <f t="shared" ca="1" si="59"/>
        <v/>
      </c>
      <c r="HN20" s="19" t="str">
        <f t="shared" ca="1" si="59"/>
        <v/>
      </c>
      <c r="HO20" s="19" t="str">
        <f t="shared" ca="1" si="59"/>
        <v/>
      </c>
      <c r="HP20" s="19" t="str">
        <f t="shared" ca="1" si="59"/>
        <v/>
      </c>
      <c r="HQ20" s="19" t="str">
        <f t="shared" ca="1" si="59"/>
        <v/>
      </c>
      <c r="HR20" s="19" t="str">
        <f t="shared" ca="1" si="59"/>
        <v/>
      </c>
      <c r="HS20" s="19" t="str">
        <f t="shared" ca="1" si="59"/>
        <v/>
      </c>
      <c r="HT20" s="19" t="str">
        <f t="shared" ca="1" si="59"/>
        <v/>
      </c>
      <c r="HU20" s="19" t="str">
        <f t="shared" ref="HU20:ID34" ca="1" si="60">IF($N20="",
IF(AND(HU$3&gt;=$M20,HU$3&lt;=TODAY(),HU$3&lt;$O20), 10,
IF(AND(HU$3&gt;=$M20,HU$3&lt;=TODAY(),HU$3=$O20), 10,
IF(AND(HU$3&gt;=$M20,HU$3&lt;=TODAY(),HU$3&gt;$O20), -10, ""))),
IF(AND(HU$3&gt;=$M20,HU$3&lt;=$N20,HU$3&lt;$O20),10,
IF(AND(HU$3&gt;=$M20,HU$3&lt;=$N20,HU$3=$O20),10,
IF(AND(HU$3&gt;=$M20,HU$3&lt;=$N20,HU$3&gt;$O20),-10,""
))))</f>
        <v/>
      </c>
      <c r="HV20" s="19" t="str">
        <f t="shared" ca="1" si="60"/>
        <v/>
      </c>
      <c r="HW20" s="19" t="str">
        <f t="shared" ca="1" si="60"/>
        <v/>
      </c>
      <c r="HX20" s="19" t="str">
        <f t="shared" ca="1" si="60"/>
        <v/>
      </c>
      <c r="HY20" s="19" t="str">
        <f t="shared" ca="1" si="60"/>
        <v/>
      </c>
      <c r="HZ20" s="19" t="str">
        <f t="shared" ca="1" si="60"/>
        <v/>
      </c>
      <c r="IA20" s="19" t="str">
        <f t="shared" ca="1" si="60"/>
        <v/>
      </c>
      <c r="IB20" s="19" t="str">
        <f t="shared" ca="1" si="60"/>
        <v/>
      </c>
      <c r="IC20" s="19" t="str">
        <f t="shared" ca="1" si="60"/>
        <v/>
      </c>
      <c r="ID20" s="19" t="str">
        <f t="shared" ca="1" si="60"/>
        <v/>
      </c>
      <c r="IE20" s="19" t="str">
        <f t="shared" ref="IE20:IN34" ca="1" si="61">IF($N20="",
IF(AND(IE$3&gt;=$M20,IE$3&lt;=TODAY(),IE$3&lt;$O20), 10,
IF(AND(IE$3&gt;=$M20,IE$3&lt;=TODAY(),IE$3=$O20), 10,
IF(AND(IE$3&gt;=$M20,IE$3&lt;=TODAY(),IE$3&gt;$O20), -10, ""))),
IF(AND(IE$3&gt;=$M20,IE$3&lt;=$N20,IE$3&lt;$O20),10,
IF(AND(IE$3&gt;=$M20,IE$3&lt;=$N20,IE$3=$O20),10,
IF(AND(IE$3&gt;=$M20,IE$3&lt;=$N20,IE$3&gt;$O20),-10,""
))))</f>
        <v/>
      </c>
      <c r="IF20" s="19" t="str">
        <f t="shared" ca="1" si="61"/>
        <v/>
      </c>
      <c r="IG20" s="19" t="str">
        <f t="shared" ca="1" si="61"/>
        <v/>
      </c>
      <c r="IH20" s="19" t="str">
        <f t="shared" ca="1" si="61"/>
        <v/>
      </c>
      <c r="II20" s="19" t="str">
        <f t="shared" ca="1" si="61"/>
        <v/>
      </c>
      <c r="IJ20" s="19" t="str">
        <f t="shared" ca="1" si="61"/>
        <v/>
      </c>
      <c r="IK20" s="19" t="str">
        <f t="shared" ca="1" si="61"/>
        <v/>
      </c>
      <c r="IL20" s="19" t="str">
        <f t="shared" ca="1" si="61"/>
        <v/>
      </c>
      <c r="IM20" s="19" t="str">
        <f t="shared" ca="1" si="61"/>
        <v/>
      </c>
      <c r="IN20" s="19" t="str">
        <f t="shared" ca="1" si="61"/>
        <v/>
      </c>
      <c r="IO20" s="19" t="str">
        <f t="shared" ref="IO20:IX34" ca="1" si="62">IF($N20="",
IF(AND(IO$3&gt;=$M20,IO$3&lt;=TODAY(),IO$3&lt;$O20), 10,
IF(AND(IO$3&gt;=$M20,IO$3&lt;=TODAY(),IO$3=$O20), 10,
IF(AND(IO$3&gt;=$M20,IO$3&lt;=TODAY(),IO$3&gt;$O20), -10, ""))),
IF(AND(IO$3&gt;=$M20,IO$3&lt;=$N20,IO$3&lt;$O20),10,
IF(AND(IO$3&gt;=$M20,IO$3&lt;=$N20,IO$3=$O20),10,
IF(AND(IO$3&gt;=$M20,IO$3&lt;=$N20,IO$3&gt;$O20),-10,""
))))</f>
        <v/>
      </c>
      <c r="IP20" s="19" t="str">
        <f t="shared" ca="1" si="62"/>
        <v/>
      </c>
      <c r="IQ20" s="19" t="str">
        <f t="shared" ca="1" si="62"/>
        <v/>
      </c>
      <c r="IR20" s="19" t="str">
        <f t="shared" ca="1" si="62"/>
        <v/>
      </c>
      <c r="IS20" s="19" t="str">
        <f t="shared" ca="1" si="62"/>
        <v/>
      </c>
      <c r="IT20" s="19" t="str">
        <f t="shared" ca="1" si="62"/>
        <v/>
      </c>
      <c r="IU20" s="19" t="str">
        <f t="shared" ca="1" si="62"/>
        <v/>
      </c>
      <c r="IV20" s="19" t="str">
        <f t="shared" ca="1" si="62"/>
        <v/>
      </c>
      <c r="IW20" s="19" t="str">
        <f t="shared" ca="1" si="62"/>
        <v/>
      </c>
      <c r="IX20" s="19" t="str">
        <f t="shared" ca="1" si="62"/>
        <v/>
      </c>
      <c r="IY20" s="19" t="str">
        <f t="shared" ref="IY20:JH34" ca="1" si="63">IF($N20="",
IF(AND(IY$3&gt;=$M20,IY$3&lt;=TODAY(),IY$3&lt;$O20), 10,
IF(AND(IY$3&gt;=$M20,IY$3&lt;=TODAY(),IY$3=$O20), 10,
IF(AND(IY$3&gt;=$M20,IY$3&lt;=TODAY(),IY$3&gt;$O20), -10, ""))),
IF(AND(IY$3&gt;=$M20,IY$3&lt;=$N20,IY$3&lt;$O20),10,
IF(AND(IY$3&gt;=$M20,IY$3&lt;=$N20,IY$3=$O20),10,
IF(AND(IY$3&gt;=$M20,IY$3&lt;=$N20,IY$3&gt;$O20),-10,""
))))</f>
        <v/>
      </c>
      <c r="IZ20" s="19" t="str">
        <f t="shared" ca="1" si="63"/>
        <v/>
      </c>
      <c r="JA20" s="19" t="str">
        <f t="shared" ca="1" si="63"/>
        <v/>
      </c>
      <c r="JB20" s="19" t="str">
        <f t="shared" ca="1" si="63"/>
        <v/>
      </c>
      <c r="JC20" s="19" t="str">
        <f t="shared" ca="1" si="63"/>
        <v/>
      </c>
      <c r="JD20" s="19" t="str">
        <f t="shared" ca="1" si="63"/>
        <v/>
      </c>
      <c r="JE20" s="19" t="str">
        <f t="shared" ca="1" si="63"/>
        <v/>
      </c>
      <c r="JF20" s="19" t="str">
        <f t="shared" ca="1" si="63"/>
        <v/>
      </c>
      <c r="JG20" s="19" t="str">
        <f t="shared" ca="1" si="63"/>
        <v/>
      </c>
      <c r="JH20" s="19" t="str">
        <f t="shared" ca="1" si="63"/>
        <v/>
      </c>
      <c r="JI20" s="19" t="str">
        <f t="shared" ref="JI20:JR34" ca="1" si="64">IF($N20="",
IF(AND(JI$3&gt;=$M20,JI$3&lt;=TODAY(),JI$3&lt;$O20), 10,
IF(AND(JI$3&gt;=$M20,JI$3&lt;=TODAY(),JI$3=$O20), 10,
IF(AND(JI$3&gt;=$M20,JI$3&lt;=TODAY(),JI$3&gt;$O20), -10, ""))),
IF(AND(JI$3&gt;=$M20,JI$3&lt;=$N20,JI$3&lt;$O20),10,
IF(AND(JI$3&gt;=$M20,JI$3&lt;=$N20,JI$3=$O20),10,
IF(AND(JI$3&gt;=$M20,JI$3&lt;=$N20,JI$3&gt;$O20),-10,""
))))</f>
        <v/>
      </c>
      <c r="JJ20" s="19" t="str">
        <f t="shared" ca="1" si="64"/>
        <v/>
      </c>
      <c r="JK20" s="19" t="str">
        <f t="shared" ca="1" si="64"/>
        <v/>
      </c>
      <c r="JL20" s="19" t="str">
        <f t="shared" ca="1" si="64"/>
        <v/>
      </c>
      <c r="JM20" s="19" t="str">
        <f t="shared" ca="1" si="64"/>
        <v/>
      </c>
      <c r="JN20" s="19" t="str">
        <f t="shared" ca="1" si="64"/>
        <v/>
      </c>
      <c r="JO20" s="19" t="str">
        <f t="shared" ca="1" si="64"/>
        <v/>
      </c>
      <c r="JP20" s="19" t="str">
        <f t="shared" ca="1" si="64"/>
        <v/>
      </c>
      <c r="JQ20" s="19" t="str">
        <f t="shared" ca="1" si="64"/>
        <v/>
      </c>
      <c r="JR20" s="19" t="str">
        <f t="shared" ca="1" si="64"/>
        <v/>
      </c>
      <c r="JS20" s="19" t="str">
        <f t="shared" ref="JS20:KB34" ca="1" si="65">IF($N20="",
IF(AND(JS$3&gt;=$M20,JS$3&lt;=TODAY(),JS$3&lt;$O20), 10,
IF(AND(JS$3&gt;=$M20,JS$3&lt;=TODAY(),JS$3=$O20), 10,
IF(AND(JS$3&gt;=$M20,JS$3&lt;=TODAY(),JS$3&gt;$O20), -10, ""))),
IF(AND(JS$3&gt;=$M20,JS$3&lt;=$N20,JS$3&lt;$O20),10,
IF(AND(JS$3&gt;=$M20,JS$3&lt;=$N20,JS$3=$O20),10,
IF(AND(JS$3&gt;=$M20,JS$3&lt;=$N20,JS$3&gt;$O20),-10,""
))))</f>
        <v/>
      </c>
      <c r="JT20" s="19" t="str">
        <f t="shared" ca="1" si="65"/>
        <v/>
      </c>
      <c r="JU20" s="19" t="str">
        <f t="shared" ca="1" si="65"/>
        <v/>
      </c>
      <c r="JV20" s="19" t="str">
        <f t="shared" ca="1" si="65"/>
        <v/>
      </c>
      <c r="JW20" s="19" t="str">
        <f t="shared" ca="1" si="65"/>
        <v/>
      </c>
      <c r="JX20" s="19" t="str">
        <f t="shared" ca="1" si="65"/>
        <v/>
      </c>
      <c r="JY20" s="19" t="str">
        <f t="shared" ca="1" si="65"/>
        <v/>
      </c>
      <c r="JZ20" s="19" t="str">
        <f t="shared" ca="1" si="65"/>
        <v/>
      </c>
      <c r="KA20" s="19" t="str">
        <f t="shared" ca="1" si="65"/>
        <v/>
      </c>
      <c r="KB20" s="19" t="str">
        <f t="shared" ca="1" si="65"/>
        <v/>
      </c>
      <c r="KC20" s="19" t="str">
        <f t="shared" ref="KC20:KL34" ca="1" si="66">IF($N20="",
IF(AND(KC$3&gt;=$M20,KC$3&lt;=TODAY(),KC$3&lt;$O20), 10,
IF(AND(KC$3&gt;=$M20,KC$3&lt;=TODAY(),KC$3=$O20), 10,
IF(AND(KC$3&gt;=$M20,KC$3&lt;=TODAY(),KC$3&gt;$O20), -10, ""))),
IF(AND(KC$3&gt;=$M20,KC$3&lt;=$N20,KC$3&lt;$O20),10,
IF(AND(KC$3&gt;=$M20,KC$3&lt;=$N20,KC$3=$O20),10,
IF(AND(KC$3&gt;=$M20,KC$3&lt;=$N20,KC$3&gt;$O20),-10,""
))))</f>
        <v/>
      </c>
      <c r="KD20" s="19" t="str">
        <f t="shared" ca="1" si="66"/>
        <v/>
      </c>
      <c r="KE20" s="19" t="str">
        <f t="shared" ca="1" si="66"/>
        <v/>
      </c>
      <c r="KF20" s="19" t="str">
        <f t="shared" ca="1" si="66"/>
        <v/>
      </c>
      <c r="KG20" s="19" t="str">
        <f t="shared" ca="1" si="66"/>
        <v/>
      </c>
      <c r="KH20" s="19" t="str">
        <f t="shared" ca="1" si="66"/>
        <v/>
      </c>
      <c r="KI20" s="19" t="str">
        <f t="shared" ca="1" si="66"/>
        <v/>
      </c>
      <c r="KJ20" s="19" t="str">
        <f t="shared" ca="1" si="66"/>
        <v/>
      </c>
      <c r="KK20" s="19" t="str">
        <f t="shared" ca="1" si="66"/>
        <v/>
      </c>
      <c r="KL20" s="19" t="str">
        <f t="shared" ca="1" si="66"/>
        <v/>
      </c>
      <c r="KM20" s="19" t="str">
        <f t="shared" ref="KM20:KV34" ca="1" si="67">IF($N20="",
IF(AND(KM$3&gt;=$M20,KM$3&lt;=TODAY(),KM$3&lt;$O20), 10,
IF(AND(KM$3&gt;=$M20,KM$3&lt;=TODAY(),KM$3=$O20), 10,
IF(AND(KM$3&gt;=$M20,KM$3&lt;=TODAY(),KM$3&gt;$O20), -10, ""))),
IF(AND(KM$3&gt;=$M20,KM$3&lt;=$N20,KM$3&lt;$O20),10,
IF(AND(KM$3&gt;=$M20,KM$3&lt;=$N20,KM$3=$O20),10,
IF(AND(KM$3&gt;=$M20,KM$3&lt;=$N20,KM$3&gt;$O20),-10,""
))))</f>
        <v/>
      </c>
      <c r="KN20" s="19" t="str">
        <f t="shared" ca="1" si="67"/>
        <v/>
      </c>
      <c r="KO20" s="19" t="str">
        <f t="shared" ca="1" si="67"/>
        <v/>
      </c>
      <c r="KP20" s="19" t="str">
        <f t="shared" ca="1" si="67"/>
        <v/>
      </c>
      <c r="KQ20" s="19" t="str">
        <f t="shared" ca="1" si="67"/>
        <v/>
      </c>
      <c r="KR20" s="19" t="str">
        <f t="shared" ca="1" si="67"/>
        <v/>
      </c>
      <c r="KS20" s="19" t="str">
        <f t="shared" ca="1" si="67"/>
        <v/>
      </c>
      <c r="KT20" s="19" t="str">
        <f t="shared" ca="1" si="67"/>
        <v/>
      </c>
      <c r="KU20" s="19" t="str">
        <f t="shared" ca="1" si="67"/>
        <v/>
      </c>
      <c r="KV20" s="19" t="str">
        <f t="shared" ca="1" si="67"/>
        <v/>
      </c>
      <c r="KW20" s="19" t="str">
        <f t="shared" ref="KW20:LF34" ca="1" si="68">IF($N20="",
IF(AND(KW$3&gt;=$M20,KW$3&lt;=TODAY(),KW$3&lt;$O20), 10,
IF(AND(KW$3&gt;=$M20,KW$3&lt;=TODAY(),KW$3=$O20), 10,
IF(AND(KW$3&gt;=$M20,KW$3&lt;=TODAY(),KW$3&gt;$O20), -10, ""))),
IF(AND(KW$3&gt;=$M20,KW$3&lt;=$N20,KW$3&lt;$O20),10,
IF(AND(KW$3&gt;=$M20,KW$3&lt;=$N20,KW$3=$O20),10,
IF(AND(KW$3&gt;=$M20,KW$3&lt;=$N20,KW$3&gt;$O20),-10,""
))))</f>
        <v/>
      </c>
      <c r="KX20" s="19" t="str">
        <f t="shared" ca="1" si="68"/>
        <v/>
      </c>
      <c r="KY20" s="19" t="str">
        <f t="shared" ca="1" si="68"/>
        <v/>
      </c>
      <c r="KZ20" s="19" t="str">
        <f t="shared" ca="1" si="68"/>
        <v/>
      </c>
      <c r="LA20" s="19" t="str">
        <f t="shared" ca="1" si="68"/>
        <v/>
      </c>
      <c r="LB20" s="19" t="str">
        <f t="shared" ca="1" si="68"/>
        <v/>
      </c>
      <c r="LC20" s="19" t="str">
        <f t="shared" ca="1" si="68"/>
        <v/>
      </c>
      <c r="LD20" s="19" t="str">
        <f t="shared" ca="1" si="68"/>
        <v/>
      </c>
      <c r="LE20" s="19" t="str">
        <f t="shared" ca="1" si="68"/>
        <v/>
      </c>
      <c r="LF20" s="19" t="str">
        <f t="shared" ca="1" si="68"/>
        <v/>
      </c>
      <c r="LG20" s="19" t="str">
        <f t="shared" ref="LG20:LP34" ca="1" si="69">IF($N20="",
IF(AND(LG$3&gt;=$M20,LG$3&lt;=TODAY(),LG$3&lt;$O20), 10,
IF(AND(LG$3&gt;=$M20,LG$3&lt;=TODAY(),LG$3=$O20), 10,
IF(AND(LG$3&gt;=$M20,LG$3&lt;=TODAY(),LG$3&gt;$O20), -10, ""))),
IF(AND(LG$3&gt;=$M20,LG$3&lt;=$N20,LG$3&lt;$O20),10,
IF(AND(LG$3&gt;=$M20,LG$3&lt;=$N20,LG$3=$O20),10,
IF(AND(LG$3&gt;=$M20,LG$3&lt;=$N20,LG$3&gt;$O20),-10,""
))))</f>
        <v/>
      </c>
      <c r="LH20" s="19" t="str">
        <f t="shared" ca="1" si="69"/>
        <v/>
      </c>
      <c r="LI20" s="19" t="str">
        <f t="shared" ca="1" si="69"/>
        <v/>
      </c>
      <c r="LJ20" s="19" t="str">
        <f t="shared" ca="1" si="69"/>
        <v/>
      </c>
      <c r="LK20" s="19" t="str">
        <f t="shared" ca="1" si="69"/>
        <v/>
      </c>
      <c r="LL20" s="19" t="str">
        <f t="shared" ca="1" si="69"/>
        <v/>
      </c>
      <c r="LM20" s="19" t="str">
        <f t="shared" ca="1" si="69"/>
        <v/>
      </c>
      <c r="LN20" s="19" t="str">
        <f t="shared" ca="1" si="69"/>
        <v/>
      </c>
      <c r="LO20" s="19" t="str">
        <f t="shared" ca="1" si="69"/>
        <v/>
      </c>
      <c r="LP20" s="19" t="str">
        <f t="shared" ca="1" si="69"/>
        <v/>
      </c>
      <c r="LQ20" s="19" t="str">
        <f t="shared" ref="LQ20:LZ34" ca="1" si="70">IF($N20="",
IF(AND(LQ$3&gt;=$M20,LQ$3&lt;=TODAY(),LQ$3&lt;$O20), 10,
IF(AND(LQ$3&gt;=$M20,LQ$3&lt;=TODAY(),LQ$3=$O20), 10,
IF(AND(LQ$3&gt;=$M20,LQ$3&lt;=TODAY(),LQ$3&gt;$O20), -10, ""))),
IF(AND(LQ$3&gt;=$M20,LQ$3&lt;=$N20,LQ$3&lt;$O20),10,
IF(AND(LQ$3&gt;=$M20,LQ$3&lt;=$N20,LQ$3=$O20),10,
IF(AND(LQ$3&gt;=$M20,LQ$3&lt;=$N20,LQ$3&gt;$O20),-10,""
))))</f>
        <v/>
      </c>
      <c r="LR20" s="19" t="str">
        <f t="shared" ca="1" si="70"/>
        <v/>
      </c>
      <c r="LS20" s="19" t="str">
        <f t="shared" ca="1" si="70"/>
        <v/>
      </c>
      <c r="LT20" s="19" t="str">
        <f t="shared" ca="1" si="70"/>
        <v/>
      </c>
      <c r="LU20" s="19" t="str">
        <f t="shared" ca="1" si="70"/>
        <v/>
      </c>
      <c r="LV20" s="19" t="str">
        <f t="shared" ca="1" si="70"/>
        <v/>
      </c>
      <c r="LW20" s="19" t="str">
        <f t="shared" ca="1" si="70"/>
        <v/>
      </c>
      <c r="LX20" s="19" t="str">
        <f t="shared" ca="1" si="70"/>
        <v/>
      </c>
      <c r="LY20" s="19" t="str">
        <f t="shared" ca="1" si="70"/>
        <v/>
      </c>
      <c r="LZ20" s="19" t="str">
        <f t="shared" ca="1" si="70"/>
        <v/>
      </c>
      <c r="MA20" s="19" t="str">
        <f t="shared" ref="MA20:MJ34" ca="1" si="71">IF($N20="",
IF(AND(MA$3&gt;=$M20,MA$3&lt;=TODAY(),MA$3&lt;$O20), 10,
IF(AND(MA$3&gt;=$M20,MA$3&lt;=TODAY(),MA$3=$O20), 10,
IF(AND(MA$3&gt;=$M20,MA$3&lt;=TODAY(),MA$3&gt;$O20), -10, ""))),
IF(AND(MA$3&gt;=$M20,MA$3&lt;=$N20,MA$3&lt;$O20),10,
IF(AND(MA$3&gt;=$M20,MA$3&lt;=$N20,MA$3=$O20),10,
IF(AND(MA$3&gt;=$M20,MA$3&lt;=$N20,MA$3&gt;$O20),-10,""
))))</f>
        <v/>
      </c>
      <c r="MB20" s="19" t="str">
        <f t="shared" ca="1" si="71"/>
        <v/>
      </c>
      <c r="MC20" s="19" t="str">
        <f t="shared" ca="1" si="71"/>
        <v/>
      </c>
      <c r="MD20" s="19" t="str">
        <f t="shared" ca="1" si="71"/>
        <v/>
      </c>
      <c r="ME20" s="19" t="str">
        <f t="shared" ca="1" si="71"/>
        <v/>
      </c>
      <c r="MF20" s="19" t="str">
        <f t="shared" ca="1" si="71"/>
        <v/>
      </c>
      <c r="MG20" s="19" t="str">
        <f t="shared" ca="1" si="71"/>
        <v/>
      </c>
      <c r="MH20" s="19" t="str">
        <f t="shared" ca="1" si="71"/>
        <v/>
      </c>
      <c r="MI20" s="19" t="str">
        <f t="shared" ca="1" si="71"/>
        <v/>
      </c>
      <c r="MJ20" s="19" t="str">
        <f t="shared" ca="1" si="71"/>
        <v/>
      </c>
      <c r="MK20" s="19" t="str">
        <f t="shared" ref="MK20:MT34" ca="1" si="72">IF($N20="",
IF(AND(MK$3&gt;=$M20,MK$3&lt;=TODAY(),MK$3&lt;$O20), 10,
IF(AND(MK$3&gt;=$M20,MK$3&lt;=TODAY(),MK$3=$O20), 10,
IF(AND(MK$3&gt;=$M20,MK$3&lt;=TODAY(),MK$3&gt;$O20), -10, ""))),
IF(AND(MK$3&gt;=$M20,MK$3&lt;=$N20,MK$3&lt;$O20),10,
IF(AND(MK$3&gt;=$M20,MK$3&lt;=$N20,MK$3=$O20),10,
IF(AND(MK$3&gt;=$M20,MK$3&lt;=$N20,MK$3&gt;$O20),-10,""
))))</f>
        <v/>
      </c>
      <c r="ML20" s="19" t="str">
        <f t="shared" ca="1" si="72"/>
        <v/>
      </c>
      <c r="MM20" s="19" t="str">
        <f t="shared" ca="1" si="72"/>
        <v/>
      </c>
      <c r="MN20" s="19" t="str">
        <f t="shared" ca="1" si="72"/>
        <v/>
      </c>
      <c r="MO20" s="19" t="str">
        <f t="shared" ca="1" si="72"/>
        <v/>
      </c>
      <c r="MP20" s="19" t="str">
        <f t="shared" ca="1" si="72"/>
        <v/>
      </c>
      <c r="MQ20" s="19" t="str">
        <f t="shared" ca="1" si="72"/>
        <v/>
      </c>
      <c r="MR20" s="19" t="str">
        <f t="shared" ca="1" si="72"/>
        <v/>
      </c>
      <c r="MS20" s="19" t="str">
        <f t="shared" ca="1" si="72"/>
        <v/>
      </c>
      <c r="MT20" s="19" t="str">
        <f t="shared" ca="1" si="72"/>
        <v/>
      </c>
      <c r="MU20" s="19" t="str">
        <f t="shared" ref="MU20:ND34" ca="1" si="73">IF($N20="",
IF(AND(MU$3&gt;=$M20,MU$3&lt;=TODAY(),MU$3&lt;$O20), 10,
IF(AND(MU$3&gt;=$M20,MU$3&lt;=TODAY(),MU$3=$O20), 10,
IF(AND(MU$3&gt;=$M20,MU$3&lt;=TODAY(),MU$3&gt;$O20), -10, ""))),
IF(AND(MU$3&gt;=$M20,MU$3&lt;=$N20,MU$3&lt;$O20),10,
IF(AND(MU$3&gt;=$M20,MU$3&lt;=$N20,MU$3=$O20),10,
IF(AND(MU$3&gt;=$M20,MU$3&lt;=$N20,MU$3&gt;$O20),-10,""
))))</f>
        <v/>
      </c>
      <c r="MV20" s="19" t="str">
        <f t="shared" ca="1" si="73"/>
        <v/>
      </c>
      <c r="MW20" s="19" t="str">
        <f t="shared" ca="1" si="73"/>
        <v/>
      </c>
      <c r="MX20" s="19" t="str">
        <f t="shared" ca="1" si="73"/>
        <v/>
      </c>
      <c r="MY20" s="19" t="str">
        <f t="shared" ca="1" si="73"/>
        <v/>
      </c>
      <c r="MZ20" s="19" t="str">
        <f t="shared" ca="1" si="73"/>
        <v/>
      </c>
      <c r="NA20" s="19" t="str">
        <f t="shared" ca="1" si="73"/>
        <v/>
      </c>
      <c r="NB20" s="19" t="str">
        <f t="shared" ca="1" si="73"/>
        <v/>
      </c>
      <c r="NC20" s="19" t="str">
        <f t="shared" ca="1" si="73"/>
        <v/>
      </c>
      <c r="ND20" s="19" t="str">
        <f t="shared" ca="1" si="73"/>
        <v/>
      </c>
      <c r="NE20" s="19" t="str">
        <f t="shared" ref="NE20:NN34" ca="1" si="74">IF($N20="",
IF(AND(NE$3&gt;=$M20,NE$3&lt;=TODAY(),NE$3&lt;$O20), 10,
IF(AND(NE$3&gt;=$M20,NE$3&lt;=TODAY(),NE$3=$O20), 10,
IF(AND(NE$3&gt;=$M20,NE$3&lt;=TODAY(),NE$3&gt;$O20), -10, ""))),
IF(AND(NE$3&gt;=$M20,NE$3&lt;=$N20,NE$3&lt;$O20),10,
IF(AND(NE$3&gt;=$M20,NE$3&lt;=$N20,NE$3=$O20),10,
IF(AND(NE$3&gt;=$M20,NE$3&lt;=$N20,NE$3&gt;$O20),-10,""
))))</f>
        <v/>
      </c>
      <c r="NF20" s="19" t="str">
        <f t="shared" ca="1" si="74"/>
        <v/>
      </c>
      <c r="NG20" s="19" t="str">
        <f t="shared" ca="1" si="74"/>
        <v/>
      </c>
      <c r="NH20" s="19" t="str">
        <f t="shared" ca="1" si="74"/>
        <v/>
      </c>
      <c r="NI20" s="19" t="str">
        <f t="shared" ca="1" si="74"/>
        <v/>
      </c>
      <c r="NJ20" s="19" t="str">
        <f t="shared" ca="1" si="74"/>
        <v/>
      </c>
      <c r="NK20" s="19" t="str">
        <f t="shared" ca="1" si="74"/>
        <v/>
      </c>
      <c r="NL20" s="19" t="str">
        <f t="shared" ca="1" si="74"/>
        <v/>
      </c>
      <c r="NM20" s="19" t="str">
        <f t="shared" ca="1" si="74"/>
        <v/>
      </c>
      <c r="NN20" s="19" t="str">
        <f t="shared" ca="1" si="74"/>
        <v/>
      </c>
      <c r="NO20" s="19" t="str">
        <f t="shared" ref="NO20:OC34" ca="1" si="75">IF($N20="",
IF(AND(NO$3&gt;=$M20,NO$3&lt;=TODAY(),NO$3&lt;$O20), 10,
IF(AND(NO$3&gt;=$M20,NO$3&lt;=TODAY(),NO$3=$O20), 10,
IF(AND(NO$3&gt;=$M20,NO$3&lt;=TODAY(),NO$3&gt;$O20), -10, ""))),
IF(AND(NO$3&gt;=$M20,NO$3&lt;=$N20,NO$3&lt;$O20),10,
IF(AND(NO$3&gt;=$M20,NO$3&lt;=$N20,NO$3=$O20),10,
IF(AND(NO$3&gt;=$M20,NO$3&lt;=$N20,NO$3&gt;$O20),-10,""
))))</f>
        <v/>
      </c>
      <c r="NP20" s="19" t="str">
        <f t="shared" ca="1" si="75"/>
        <v/>
      </c>
      <c r="NQ20" s="19" t="str">
        <f t="shared" ca="1" si="75"/>
        <v/>
      </c>
      <c r="NR20" s="19" t="str">
        <f t="shared" ca="1" si="75"/>
        <v/>
      </c>
      <c r="NS20" s="19" t="str">
        <f t="shared" ca="1" si="75"/>
        <v/>
      </c>
      <c r="NT20" s="19" t="str">
        <f t="shared" ca="1" si="75"/>
        <v/>
      </c>
      <c r="NU20" s="19" t="str">
        <f t="shared" ca="1" si="75"/>
        <v/>
      </c>
      <c r="NV20" s="19" t="str">
        <f t="shared" ca="1" si="75"/>
        <v/>
      </c>
      <c r="NW20" s="19" t="str">
        <f t="shared" ca="1" si="75"/>
        <v/>
      </c>
      <c r="NX20" s="19" t="str">
        <f t="shared" ca="1" si="75"/>
        <v/>
      </c>
      <c r="NY20" s="19" t="str">
        <f t="shared" ca="1" si="75"/>
        <v/>
      </c>
      <c r="NZ20" s="19" t="str">
        <f t="shared" ca="1" si="75"/>
        <v/>
      </c>
      <c r="OA20" s="19" t="str">
        <f t="shared" ca="1" si="75"/>
        <v/>
      </c>
      <c r="OB20" s="19" t="str">
        <f t="shared" ca="1" si="75"/>
        <v/>
      </c>
      <c r="OC20" s="19" t="str">
        <f t="shared" ca="1" si="75"/>
        <v/>
      </c>
    </row>
    <row r="21" spans="1:397" ht="13.5" customHeight="1" x14ac:dyDescent="0.2">
      <c r="A21" s="62" t="str">
        <f t="shared" si="37"/>
        <v xml:space="preserve"> ...</v>
      </c>
      <c r="B21" s="66">
        <f>_xlfn.IFNA(IF(INDEX('[1]External Tasks'!$C:$C,MATCH($B$17&amp;" "&amp;D21,'[1]External Tasks'!$A:$A,0))=D21,1,IF(INDEX('[1]External Tasks'!$G:$G,MATCH($B$17&amp;" "&amp;D21,'[1]External Tasks'!$E:$E,0))=D21,2)),0)</f>
        <v>1</v>
      </c>
      <c r="C21" s="46">
        <v>2</v>
      </c>
      <c r="D21" s="406" t="str">
        <f>IF('[2]Project Follow up - Base'!D21="","",'[2]Project Follow up - Base'!D21)</f>
        <v>Review and Comment - Studies</v>
      </c>
      <c r="E21" s="407"/>
      <c r="F21" s="41" t="str">
        <f>IF('[2]Project Follow up - Base'!F21="","",'[2]Project Follow up - Base'!F21)</f>
        <v/>
      </c>
      <c r="G21" s="43">
        <f>IF('[2]Project Follow up - Base'!G21="","",'[2]Project Follow up - Base'!G21)</f>
        <v>45666</v>
      </c>
      <c r="H21" s="43">
        <f>IF('[2]Project Follow up - Base'!H21="","",'[2]Project Follow up - Base'!H21)</f>
        <v>45666</v>
      </c>
      <c r="I21" s="45">
        <f>IF(OR(G21="",H21=""), 0, IF(H21&lt;G21,"End date is earlier than start date", NETWORKDAYS.INTL(G21,H21,7,List!$M$3:$M$100)))</f>
        <v>1</v>
      </c>
      <c r="J21" s="41" t="str">
        <f>IF('[2]Project Follow up - Base'!J21="","",'[2]Project Follow up - Base'!J21)</f>
        <v/>
      </c>
      <c r="K21" s="187" t="str">
        <f>IF('[2]Project Follow up - Base'!K21="","",'[2]Project Follow up - Base'!K21)</f>
        <v/>
      </c>
      <c r="L21" s="45">
        <f>IF(OR(J21="",K21=""), 0, NETWORKDAYS.INTL(J21,K21,7,List!$M$3:$M$100))</f>
        <v>0</v>
      </c>
      <c r="M21" s="43">
        <f>IF(AND( J21="", G21=""),"",MIN(G21,J21))</f>
        <v>45666</v>
      </c>
      <c r="N21" s="43">
        <f>IF(AND( H21="", K21=""),"",MAX(H21,K21))</f>
        <v>45666</v>
      </c>
      <c r="O21" s="43">
        <f>IF(OR( D21="", M21=""),"",WORKDAY.INTL(M21,VLOOKUP($B$17&amp;" "&amp;D21,Tasks!$1:$1048576,MATCH('Project Follow up - Base'!$D$7,Tasks!$2:$2,0),FALSE)-1,7,[1]List!$M$3:$M$100))</f>
        <v>45672</v>
      </c>
      <c r="P21" s="44" t="str">
        <f t="shared" ref="P21:P25" ca="1" si="76">IF(D21="", "",IF(M21="", "Not Started",IF(AND(OR(AND(G21&lt;&gt;"", H21=""), AND(J21&lt;&gt;"", K21="")), TODAY() &lt;= O21), "On Going",IF(OR(N21&gt;O21, AND(TODAY()&gt;O21, OR(AND(G21&lt;&gt;"", H21=""), AND(J21&lt;&gt;"", K21="")))), "Delayed","Completed"))))</f>
        <v>Completed</v>
      </c>
      <c r="Q21" s="104">
        <f>IF('[2]Project Follow up - Base'!Q21="","",'[2]Project Follow up - Base'!Q21)</f>
        <v>1</v>
      </c>
      <c r="R21" s="43" t="str">
        <f>IF('[2]Project Follow up - Base'!R21="","",'[2]Project Follow up - Base'!R21)</f>
        <v>...</v>
      </c>
      <c r="S21" s="41" t="str">
        <f>IF('[2]Project Follow up - Base'!S21="","",'[2]Project Follow up - Base'!S21)</f>
        <v/>
      </c>
      <c r="T21" s="104" t="str">
        <f>IF('[2]Project Follow up - Base'!T21="","",'[2]Project Follow up - Base'!T21)</f>
        <v>...</v>
      </c>
      <c r="U21" s="44" t="str">
        <f>IF('[2]Project Follow up - Base'!U21="","",'[2]Project Follow up - Base'!U21)</f>
        <v/>
      </c>
      <c r="V21" s="41" t="str">
        <f>IF('[2]Project Follow up - Base'!V21="","",'[2]Project Follow up - Base'!V21)</f>
        <v/>
      </c>
      <c r="W21" s="388" t="str">
        <f>IF('[2]Project Follow up - Base'!W21="","",'[2]Project Follow up - Base'!W21)</f>
        <v/>
      </c>
      <c r="X21" s="390" t="str">
        <f>IF('[2]Project Follow up - Base'!X21="","",'[2]Project Follow up - Base'!X21)</f>
        <v/>
      </c>
      <c r="Y21" s="17">
        <f t="shared" ref="Y21:Y34" si="77">IF(AND(M21="",N21=""),"",IF( N21="",0,1))</f>
        <v>1</v>
      </c>
      <c r="Z21" s="62" t="str">
        <f>_xlfn.IFNA(IF(INDEX('Employees Summary'!A:J,MATCH(B$17&amp;" "&amp;F21,'Employees Summary'!H:H,0),10)=0,"",INDEX('Employees Summary'!A:J,MATCH(B$17&amp;" "&amp;F21,'Employees Summary'!H:H,0),10)),"")</f>
        <v/>
      </c>
      <c r="AA21" s="62">
        <f ca="1">IF(AND(N21&lt;&gt;"",P21="Delayed"),NETWORKDAYS.INTL(O21,N21,7,List!$M$3:$M$100),0)</f>
        <v>0</v>
      </c>
      <c r="AC21" s="20" t="str">
        <f t="shared" ca="1" si="40"/>
        <v/>
      </c>
      <c r="AD21" s="20" t="str">
        <f t="shared" ca="1" si="40"/>
        <v/>
      </c>
      <c r="AE21" s="20" t="str">
        <f t="shared" ca="1" si="40"/>
        <v/>
      </c>
      <c r="AF21" s="20" t="str">
        <f t="shared" ca="1" si="40"/>
        <v/>
      </c>
      <c r="AG21" s="20" t="str">
        <f t="shared" ca="1" si="40"/>
        <v/>
      </c>
      <c r="AH21" s="20" t="str">
        <f t="shared" ca="1" si="40"/>
        <v/>
      </c>
      <c r="AI21" s="20" t="str">
        <f t="shared" ca="1" si="40"/>
        <v/>
      </c>
      <c r="AJ21" s="20" t="str">
        <f t="shared" ca="1" si="40"/>
        <v/>
      </c>
      <c r="AK21" s="20" t="str">
        <f t="shared" ca="1" si="40"/>
        <v/>
      </c>
      <c r="AL21" s="20" t="str">
        <f t="shared" ca="1" si="40"/>
        <v/>
      </c>
      <c r="AM21" s="20" t="str">
        <f t="shared" ca="1" si="41"/>
        <v/>
      </c>
      <c r="AN21" s="20" t="str">
        <f t="shared" ca="1" si="41"/>
        <v/>
      </c>
      <c r="AO21" s="20" t="str">
        <f t="shared" ca="1" si="41"/>
        <v/>
      </c>
      <c r="AP21" s="20" t="str">
        <f t="shared" ca="1" si="41"/>
        <v/>
      </c>
      <c r="AQ21" s="20">
        <f t="shared" ca="1" si="41"/>
        <v>10</v>
      </c>
      <c r="AR21" s="20" t="str">
        <f t="shared" ca="1" si="41"/>
        <v/>
      </c>
      <c r="AS21" s="20" t="str">
        <f t="shared" ca="1" si="41"/>
        <v/>
      </c>
      <c r="AT21" s="20" t="str">
        <f t="shared" ca="1" si="41"/>
        <v/>
      </c>
      <c r="AU21" s="20" t="str">
        <f t="shared" ca="1" si="41"/>
        <v/>
      </c>
      <c r="AV21" s="20" t="str">
        <f t="shared" ca="1" si="41"/>
        <v/>
      </c>
      <c r="AW21" s="20" t="str">
        <f t="shared" ca="1" si="42"/>
        <v/>
      </c>
      <c r="AX21" s="20" t="str">
        <f t="shared" ca="1" si="42"/>
        <v/>
      </c>
      <c r="AY21" s="20" t="str">
        <f t="shared" ca="1" si="42"/>
        <v/>
      </c>
      <c r="AZ21" s="20" t="str">
        <f t="shared" ca="1" si="42"/>
        <v/>
      </c>
      <c r="BA21" s="20" t="str">
        <f t="shared" ca="1" si="42"/>
        <v/>
      </c>
      <c r="BB21" s="20" t="str">
        <f t="shared" ca="1" si="42"/>
        <v/>
      </c>
      <c r="BC21" s="20" t="str">
        <f t="shared" ca="1" si="42"/>
        <v/>
      </c>
      <c r="BD21" s="20" t="str">
        <f t="shared" ca="1" si="42"/>
        <v/>
      </c>
      <c r="BE21" s="20" t="str">
        <f t="shared" ca="1" si="42"/>
        <v/>
      </c>
      <c r="BF21" s="20" t="str">
        <f t="shared" ca="1" si="42"/>
        <v/>
      </c>
      <c r="BG21" s="20" t="str">
        <f t="shared" ca="1" si="43"/>
        <v/>
      </c>
      <c r="BH21" s="20" t="str">
        <f t="shared" ca="1" si="43"/>
        <v/>
      </c>
      <c r="BI21" s="20" t="str">
        <f t="shared" ca="1" si="43"/>
        <v/>
      </c>
      <c r="BJ21" s="20" t="str">
        <f t="shared" ca="1" si="43"/>
        <v/>
      </c>
      <c r="BK21" s="20" t="str">
        <f t="shared" ca="1" si="43"/>
        <v/>
      </c>
      <c r="BL21" s="20" t="str">
        <f t="shared" ca="1" si="43"/>
        <v/>
      </c>
      <c r="BM21" s="20" t="str">
        <f t="shared" ca="1" si="43"/>
        <v/>
      </c>
      <c r="BN21" s="20" t="str">
        <f t="shared" ca="1" si="43"/>
        <v/>
      </c>
      <c r="BO21" s="20" t="str">
        <f t="shared" ca="1" si="43"/>
        <v/>
      </c>
      <c r="BP21" s="20" t="str">
        <f t="shared" ca="1" si="43"/>
        <v/>
      </c>
      <c r="BQ21" s="20" t="str">
        <f t="shared" ca="1" si="44"/>
        <v/>
      </c>
      <c r="BR21" s="20" t="str">
        <f t="shared" ca="1" si="44"/>
        <v/>
      </c>
      <c r="BS21" s="20" t="str">
        <f t="shared" ca="1" si="44"/>
        <v/>
      </c>
      <c r="BT21" s="20" t="str">
        <f t="shared" ca="1" si="44"/>
        <v/>
      </c>
      <c r="BU21" s="20" t="str">
        <f t="shared" ca="1" si="44"/>
        <v/>
      </c>
      <c r="BV21" s="20" t="str">
        <f t="shared" ca="1" si="44"/>
        <v/>
      </c>
      <c r="BW21" s="20" t="str">
        <f t="shared" ca="1" si="44"/>
        <v/>
      </c>
      <c r="BX21" s="20" t="str">
        <f t="shared" ca="1" si="44"/>
        <v/>
      </c>
      <c r="BY21" s="20" t="str">
        <f t="shared" ca="1" si="44"/>
        <v/>
      </c>
      <c r="BZ21" s="20" t="str">
        <f t="shared" ca="1" si="44"/>
        <v/>
      </c>
      <c r="CA21" s="20" t="str">
        <f t="shared" ca="1" si="45"/>
        <v/>
      </c>
      <c r="CB21" s="20" t="str">
        <f t="shared" ca="1" si="45"/>
        <v/>
      </c>
      <c r="CC21" s="20" t="str">
        <f t="shared" ca="1" si="45"/>
        <v/>
      </c>
      <c r="CD21" s="20" t="str">
        <f t="shared" ca="1" si="45"/>
        <v/>
      </c>
      <c r="CE21" s="20" t="str">
        <f t="shared" ca="1" si="45"/>
        <v/>
      </c>
      <c r="CF21" s="20" t="str">
        <f t="shared" ca="1" si="45"/>
        <v/>
      </c>
      <c r="CG21" s="20" t="str">
        <f t="shared" ca="1" si="45"/>
        <v/>
      </c>
      <c r="CH21" s="20" t="str">
        <f t="shared" ca="1" si="45"/>
        <v/>
      </c>
      <c r="CI21" s="20" t="str">
        <f t="shared" ca="1" si="45"/>
        <v/>
      </c>
      <c r="CJ21" s="20" t="str">
        <f t="shared" ca="1" si="45"/>
        <v/>
      </c>
      <c r="CK21" s="20" t="str">
        <f t="shared" ca="1" si="46"/>
        <v/>
      </c>
      <c r="CL21" s="20" t="str">
        <f t="shared" ca="1" si="46"/>
        <v/>
      </c>
      <c r="CM21" s="20" t="str">
        <f t="shared" ca="1" si="46"/>
        <v/>
      </c>
      <c r="CN21" s="20" t="str">
        <f t="shared" ca="1" si="46"/>
        <v/>
      </c>
      <c r="CO21" s="20" t="str">
        <f t="shared" ca="1" si="46"/>
        <v/>
      </c>
      <c r="CP21" s="20" t="str">
        <f t="shared" ca="1" si="46"/>
        <v/>
      </c>
      <c r="CQ21" s="20" t="str">
        <f t="shared" ca="1" si="46"/>
        <v/>
      </c>
      <c r="CR21" s="20" t="str">
        <f t="shared" ca="1" si="46"/>
        <v/>
      </c>
      <c r="CS21" s="20" t="str">
        <f t="shared" ca="1" si="46"/>
        <v/>
      </c>
      <c r="CT21" s="19" t="str">
        <f t="shared" ca="1" si="46"/>
        <v/>
      </c>
      <c r="CU21" s="19" t="str">
        <f t="shared" ca="1" si="47"/>
        <v/>
      </c>
      <c r="CV21" s="19" t="str">
        <f t="shared" ca="1" si="47"/>
        <v/>
      </c>
      <c r="CW21" s="19" t="str">
        <f t="shared" ca="1" si="47"/>
        <v/>
      </c>
      <c r="CX21" s="19" t="str">
        <f t="shared" ca="1" si="47"/>
        <v/>
      </c>
      <c r="CY21" s="19" t="str">
        <f t="shared" ca="1" si="47"/>
        <v/>
      </c>
      <c r="CZ21" s="19" t="str">
        <f t="shared" ca="1" si="47"/>
        <v/>
      </c>
      <c r="DA21" s="19" t="str">
        <f t="shared" ca="1" si="47"/>
        <v/>
      </c>
      <c r="DB21" s="19" t="str">
        <f t="shared" ca="1" si="47"/>
        <v/>
      </c>
      <c r="DC21" s="19" t="str">
        <f t="shared" ca="1" si="47"/>
        <v/>
      </c>
      <c r="DD21" s="19" t="str">
        <f t="shared" ca="1" si="47"/>
        <v/>
      </c>
      <c r="DE21" s="19" t="str">
        <f t="shared" ca="1" si="48"/>
        <v/>
      </c>
      <c r="DF21" s="19" t="str">
        <f t="shared" ca="1" si="48"/>
        <v/>
      </c>
      <c r="DG21" s="19" t="str">
        <f t="shared" ca="1" si="48"/>
        <v/>
      </c>
      <c r="DH21" s="19" t="str">
        <f t="shared" ca="1" si="48"/>
        <v/>
      </c>
      <c r="DI21" s="19" t="str">
        <f t="shared" ca="1" si="48"/>
        <v/>
      </c>
      <c r="DJ21" s="19" t="str">
        <f t="shared" ca="1" si="48"/>
        <v/>
      </c>
      <c r="DK21" s="19" t="str">
        <f t="shared" ca="1" si="48"/>
        <v/>
      </c>
      <c r="DL21" s="19" t="str">
        <f t="shared" ca="1" si="48"/>
        <v/>
      </c>
      <c r="DM21" s="19" t="str">
        <f t="shared" ca="1" si="48"/>
        <v/>
      </c>
      <c r="DN21" s="19" t="str">
        <f t="shared" ca="1" si="48"/>
        <v/>
      </c>
      <c r="DO21" s="19" t="str">
        <f t="shared" ca="1" si="49"/>
        <v/>
      </c>
      <c r="DP21" s="19" t="str">
        <f t="shared" ca="1" si="49"/>
        <v/>
      </c>
      <c r="DQ21" s="19" t="str">
        <f t="shared" ca="1" si="49"/>
        <v/>
      </c>
      <c r="DR21" s="19" t="str">
        <f t="shared" ca="1" si="49"/>
        <v/>
      </c>
      <c r="DS21" s="19" t="str">
        <f t="shared" ca="1" si="49"/>
        <v/>
      </c>
      <c r="DT21" s="19" t="str">
        <f t="shared" ca="1" si="49"/>
        <v/>
      </c>
      <c r="DU21" s="19" t="str">
        <f t="shared" ca="1" si="49"/>
        <v/>
      </c>
      <c r="DV21" s="19" t="str">
        <f t="shared" ca="1" si="49"/>
        <v/>
      </c>
      <c r="DW21" s="19" t="str">
        <f t="shared" ca="1" si="49"/>
        <v/>
      </c>
      <c r="DX21" s="19" t="str">
        <f t="shared" ca="1" si="49"/>
        <v/>
      </c>
      <c r="DY21" s="19" t="str">
        <f t="shared" ca="1" si="50"/>
        <v/>
      </c>
      <c r="DZ21" s="19" t="str">
        <f t="shared" ca="1" si="50"/>
        <v/>
      </c>
      <c r="EA21" s="19" t="str">
        <f t="shared" ca="1" si="50"/>
        <v/>
      </c>
      <c r="EB21" s="19" t="str">
        <f t="shared" ca="1" si="50"/>
        <v/>
      </c>
      <c r="EC21" s="19" t="str">
        <f t="shared" ca="1" si="50"/>
        <v/>
      </c>
      <c r="ED21" s="19" t="str">
        <f t="shared" ca="1" si="50"/>
        <v/>
      </c>
      <c r="EE21" s="19" t="str">
        <f t="shared" ca="1" si="50"/>
        <v/>
      </c>
      <c r="EF21" s="19" t="str">
        <f t="shared" ca="1" si="50"/>
        <v/>
      </c>
      <c r="EG21" s="19" t="str">
        <f t="shared" ca="1" si="50"/>
        <v/>
      </c>
      <c r="EH21" s="19" t="str">
        <f t="shared" ca="1" si="50"/>
        <v/>
      </c>
      <c r="EI21" s="19" t="str">
        <f t="shared" ca="1" si="51"/>
        <v/>
      </c>
      <c r="EJ21" s="19" t="str">
        <f t="shared" ca="1" si="51"/>
        <v/>
      </c>
      <c r="EK21" s="19" t="str">
        <f t="shared" ca="1" si="51"/>
        <v/>
      </c>
      <c r="EL21" s="19" t="str">
        <f t="shared" ca="1" si="51"/>
        <v/>
      </c>
      <c r="EM21" s="19" t="str">
        <f t="shared" ca="1" si="51"/>
        <v/>
      </c>
      <c r="EN21" s="19" t="str">
        <f t="shared" ca="1" si="51"/>
        <v/>
      </c>
      <c r="EO21" s="19" t="str">
        <f t="shared" ca="1" si="51"/>
        <v/>
      </c>
      <c r="EP21" s="19" t="str">
        <f t="shared" ca="1" si="51"/>
        <v/>
      </c>
      <c r="EQ21" s="19" t="str">
        <f t="shared" ca="1" si="51"/>
        <v/>
      </c>
      <c r="ER21" s="19" t="str">
        <f t="shared" ca="1" si="51"/>
        <v/>
      </c>
      <c r="ES21" s="19" t="str">
        <f t="shared" ca="1" si="52"/>
        <v/>
      </c>
      <c r="ET21" s="19" t="str">
        <f t="shared" ca="1" si="52"/>
        <v/>
      </c>
      <c r="EU21" s="19" t="str">
        <f t="shared" ca="1" si="52"/>
        <v/>
      </c>
      <c r="EV21" s="19" t="str">
        <f t="shared" ca="1" si="52"/>
        <v/>
      </c>
      <c r="EW21" s="19" t="str">
        <f t="shared" ca="1" si="52"/>
        <v/>
      </c>
      <c r="EX21" s="19" t="str">
        <f t="shared" ca="1" si="52"/>
        <v/>
      </c>
      <c r="EY21" s="19" t="str">
        <f t="shared" ca="1" si="52"/>
        <v/>
      </c>
      <c r="EZ21" s="19" t="str">
        <f t="shared" ca="1" si="52"/>
        <v/>
      </c>
      <c r="FA21" s="19" t="str">
        <f t="shared" ca="1" si="52"/>
        <v/>
      </c>
      <c r="FB21" s="19" t="str">
        <f t="shared" ca="1" si="52"/>
        <v/>
      </c>
      <c r="FC21" s="19" t="str">
        <f t="shared" ca="1" si="53"/>
        <v/>
      </c>
      <c r="FD21" s="19" t="str">
        <f t="shared" ca="1" si="53"/>
        <v/>
      </c>
      <c r="FE21" s="19" t="str">
        <f t="shared" ca="1" si="53"/>
        <v/>
      </c>
      <c r="FF21" s="19" t="str">
        <f t="shared" ca="1" si="53"/>
        <v/>
      </c>
      <c r="FG21" s="19" t="str">
        <f t="shared" ca="1" si="53"/>
        <v/>
      </c>
      <c r="FH21" s="19" t="str">
        <f t="shared" ca="1" si="53"/>
        <v/>
      </c>
      <c r="FI21" s="19" t="str">
        <f t="shared" ca="1" si="53"/>
        <v/>
      </c>
      <c r="FJ21" s="19" t="str">
        <f t="shared" ca="1" si="53"/>
        <v/>
      </c>
      <c r="FK21" s="19" t="str">
        <f t="shared" ca="1" si="53"/>
        <v/>
      </c>
      <c r="FL21" s="19" t="str">
        <f t="shared" ca="1" si="53"/>
        <v/>
      </c>
      <c r="FM21" s="19" t="str">
        <f t="shared" ca="1" si="54"/>
        <v/>
      </c>
      <c r="FN21" s="19" t="str">
        <f t="shared" ca="1" si="54"/>
        <v/>
      </c>
      <c r="FO21" s="19" t="str">
        <f t="shared" ca="1" si="54"/>
        <v/>
      </c>
      <c r="FP21" s="19" t="str">
        <f t="shared" ca="1" si="54"/>
        <v/>
      </c>
      <c r="FQ21" s="19" t="str">
        <f t="shared" ca="1" si="54"/>
        <v/>
      </c>
      <c r="FR21" s="19" t="str">
        <f t="shared" ca="1" si="54"/>
        <v/>
      </c>
      <c r="FS21" s="19" t="str">
        <f t="shared" ca="1" si="54"/>
        <v/>
      </c>
      <c r="FT21" s="19" t="str">
        <f t="shared" ca="1" si="54"/>
        <v/>
      </c>
      <c r="FU21" s="19" t="str">
        <f t="shared" ca="1" si="54"/>
        <v/>
      </c>
      <c r="FV21" s="19" t="str">
        <f t="shared" ca="1" si="54"/>
        <v/>
      </c>
      <c r="FW21" s="19" t="str">
        <f t="shared" ca="1" si="55"/>
        <v/>
      </c>
      <c r="FX21" s="19" t="str">
        <f t="shared" ca="1" si="55"/>
        <v/>
      </c>
      <c r="FY21" s="19" t="str">
        <f t="shared" ca="1" si="55"/>
        <v/>
      </c>
      <c r="FZ21" s="19" t="str">
        <f t="shared" ca="1" si="55"/>
        <v/>
      </c>
      <c r="GA21" s="19" t="str">
        <f t="shared" ca="1" si="55"/>
        <v/>
      </c>
      <c r="GB21" s="19" t="str">
        <f t="shared" ca="1" si="55"/>
        <v/>
      </c>
      <c r="GC21" s="19" t="str">
        <f t="shared" ca="1" si="55"/>
        <v/>
      </c>
      <c r="GD21" s="19" t="str">
        <f t="shared" ca="1" si="55"/>
        <v/>
      </c>
      <c r="GE21" s="19" t="str">
        <f t="shared" ca="1" si="55"/>
        <v/>
      </c>
      <c r="GF21" s="19" t="str">
        <f t="shared" ca="1" si="55"/>
        <v/>
      </c>
      <c r="GG21" s="19" t="str">
        <f t="shared" ca="1" si="56"/>
        <v/>
      </c>
      <c r="GH21" s="19" t="str">
        <f t="shared" ca="1" si="56"/>
        <v/>
      </c>
      <c r="GI21" s="19" t="str">
        <f t="shared" ca="1" si="56"/>
        <v/>
      </c>
      <c r="GJ21" s="19" t="str">
        <f t="shared" ca="1" si="56"/>
        <v/>
      </c>
      <c r="GK21" s="19" t="str">
        <f t="shared" ca="1" si="56"/>
        <v/>
      </c>
      <c r="GL21" s="19" t="str">
        <f t="shared" ca="1" si="56"/>
        <v/>
      </c>
      <c r="GM21" s="19" t="str">
        <f t="shared" ca="1" si="56"/>
        <v/>
      </c>
      <c r="GN21" s="19" t="str">
        <f t="shared" ca="1" si="56"/>
        <v/>
      </c>
      <c r="GO21" s="19" t="str">
        <f t="shared" ca="1" si="56"/>
        <v/>
      </c>
      <c r="GP21" s="19" t="str">
        <f t="shared" ca="1" si="56"/>
        <v/>
      </c>
      <c r="GQ21" s="19" t="str">
        <f t="shared" ca="1" si="57"/>
        <v/>
      </c>
      <c r="GR21" s="19" t="str">
        <f t="shared" ca="1" si="57"/>
        <v/>
      </c>
      <c r="GS21" s="19" t="str">
        <f t="shared" ca="1" si="57"/>
        <v/>
      </c>
      <c r="GT21" s="19" t="str">
        <f t="shared" ca="1" si="57"/>
        <v/>
      </c>
      <c r="GU21" s="19" t="str">
        <f t="shared" ca="1" si="57"/>
        <v/>
      </c>
      <c r="GV21" s="19" t="str">
        <f t="shared" ca="1" si="57"/>
        <v/>
      </c>
      <c r="GW21" s="19" t="str">
        <f t="shared" ca="1" si="57"/>
        <v/>
      </c>
      <c r="GX21" s="19" t="str">
        <f t="shared" ca="1" si="57"/>
        <v/>
      </c>
      <c r="GY21" s="19" t="str">
        <f t="shared" ca="1" si="57"/>
        <v/>
      </c>
      <c r="GZ21" s="19" t="str">
        <f t="shared" ca="1" si="57"/>
        <v/>
      </c>
      <c r="HA21" s="19" t="str">
        <f t="shared" ca="1" si="58"/>
        <v/>
      </c>
      <c r="HB21" s="19" t="str">
        <f t="shared" ca="1" si="58"/>
        <v/>
      </c>
      <c r="HC21" s="19" t="str">
        <f t="shared" ca="1" si="58"/>
        <v/>
      </c>
      <c r="HD21" s="19" t="str">
        <f t="shared" ca="1" si="58"/>
        <v/>
      </c>
      <c r="HE21" s="19" t="str">
        <f t="shared" ca="1" si="58"/>
        <v/>
      </c>
      <c r="HF21" s="19" t="str">
        <f t="shared" ca="1" si="58"/>
        <v/>
      </c>
      <c r="HG21" s="19" t="str">
        <f t="shared" ca="1" si="58"/>
        <v/>
      </c>
      <c r="HH21" s="19" t="str">
        <f t="shared" ca="1" si="58"/>
        <v/>
      </c>
      <c r="HI21" s="19" t="str">
        <f t="shared" ca="1" si="58"/>
        <v/>
      </c>
      <c r="HJ21" s="19" t="str">
        <f t="shared" ca="1" si="58"/>
        <v/>
      </c>
      <c r="HK21" s="19" t="str">
        <f t="shared" ca="1" si="59"/>
        <v/>
      </c>
      <c r="HL21" s="19" t="str">
        <f t="shared" ca="1" si="59"/>
        <v/>
      </c>
      <c r="HM21" s="19" t="str">
        <f t="shared" ca="1" si="59"/>
        <v/>
      </c>
      <c r="HN21" s="19" t="str">
        <f t="shared" ca="1" si="59"/>
        <v/>
      </c>
      <c r="HO21" s="19" t="str">
        <f t="shared" ca="1" si="59"/>
        <v/>
      </c>
      <c r="HP21" s="19" t="str">
        <f t="shared" ca="1" si="59"/>
        <v/>
      </c>
      <c r="HQ21" s="19" t="str">
        <f t="shared" ca="1" si="59"/>
        <v/>
      </c>
      <c r="HR21" s="19" t="str">
        <f t="shared" ca="1" si="59"/>
        <v/>
      </c>
      <c r="HS21" s="19" t="str">
        <f t="shared" ca="1" si="59"/>
        <v/>
      </c>
      <c r="HT21" s="19" t="str">
        <f t="shared" ca="1" si="59"/>
        <v/>
      </c>
      <c r="HU21" s="19" t="str">
        <f t="shared" ca="1" si="60"/>
        <v/>
      </c>
      <c r="HV21" s="19" t="str">
        <f t="shared" ca="1" si="60"/>
        <v/>
      </c>
      <c r="HW21" s="19" t="str">
        <f t="shared" ca="1" si="60"/>
        <v/>
      </c>
      <c r="HX21" s="19" t="str">
        <f t="shared" ca="1" si="60"/>
        <v/>
      </c>
      <c r="HY21" s="19" t="str">
        <f t="shared" ca="1" si="60"/>
        <v/>
      </c>
      <c r="HZ21" s="19" t="str">
        <f t="shared" ca="1" si="60"/>
        <v/>
      </c>
      <c r="IA21" s="19" t="str">
        <f t="shared" ca="1" si="60"/>
        <v/>
      </c>
      <c r="IB21" s="19" t="str">
        <f t="shared" ca="1" si="60"/>
        <v/>
      </c>
      <c r="IC21" s="19" t="str">
        <f t="shared" ca="1" si="60"/>
        <v/>
      </c>
      <c r="ID21" s="19" t="str">
        <f t="shared" ca="1" si="60"/>
        <v/>
      </c>
      <c r="IE21" s="19" t="str">
        <f t="shared" ca="1" si="61"/>
        <v/>
      </c>
      <c r="IF21" s="19" t="str">
        <f t="shared" ca="1" si="61"/>
        <v/>
      </c>
      <c r="IG21" s="19" t="str">
        <f t="shared" ca="1" si="61"/>
        <v/>
      </c>
      <c r="IH21" s="19" t="str">
        <f t="shared" ca="1" si="61"/>
        <v/>
      </c>
      <c r="II21" s="19" t="str">
        <f t="shared" ca="1" si="61"/>
        <v/>
      </c>
      <c r="IJ21" s="19" t="str">
        <f t="shared" ca="1" si="61"/>
        <v/>
      </c>
      <c r="IK21" s="19" t="str">
        <f t="shared" ca="1" si="61"/>
        <v/>
      </c>
      <c r="IL21" s="19" t="str">
        <f t="shared" ca="1" si="61"/>
        <v/>
      </c>
      <c r="IM21" s="19" t="str">
        <f t="shared" ca="1" si="61"/>
        <v/>
      </c>
      <c r="IN21" s="19" t="str">
        <f t="shared" ca="1" si="61"/>
        <v/>
      </c>
      <c r="IO21" s="19" t="str">
        <f t="shared" ca="1" si="62"/>
        <v/>
      </c>
      <c r="IP21" s="19" t="str">
        <f t="shared" ca="1" si="62"/>
        <v/>
      </c>
      <c r="IQ21" s="19" t="str">
        <f t="shared" ca="1" si="62"/>
        <v/>
      </c>
      <c r="IR21" s="19" t="str">
        <f t="shared" ca="1" si="62"/>
        <v/>
      </c>
      <c r="IS21" s="19" t="str">
        <f t="shared" ca="1" si="62"/>
        <v/>
      </c>
      <c r="IT21" s="19" t="str">
        <f t="shared" ca="1" si="62"/>
        <v/>
      </c>
      <c r="IU21" s="19" t="str">
        <f t="shared" ca="1" si="62"/>
        <v/>
      </c>
      <c r="IV21" s="19" t="str">
        <f t="shared" ca="1" si="62"/>
        <v/>
      </c>
      <c r="IW21" s="19" t="str">
        <f t="shared" ca="1" si="62"/>
        <v/>
      </c>
      <c r="IX21" s="19" t="str">
        <f t="shared" ca="1" si="62"/>
        <v/>
      </c>
      <c r="IY21" s="19" t="str">
        <f t="shared" ca="1" si="63"/>
        <v/>
      </c>
      <c r="IZ21" s="19" t="str">
        <f t="shared" ca="1" si="63"/>
        <v/>
      </c>
      <c r="JA21" s="19" t="str">
        <f t="shared" ca="1" si="63"/>
        <v/>
      </c>
      <c r="JB21" s="19" t="str">
        <f t="shared" ca="1" si="63"/>
        <v/>
      </c>
      <c r="JC21" s="19" t="str">
        <f t="shared" ca="1" si="63"/>
        <v/>
      </c>
      <c r="JD21" s="19" t="str">
        <f t="shared" ca="1" si="63"/>
        <v/>
      </c>
      <c r="JE21" s="19" t="str">
        <f t="shared" ca="1" si="63"/>
        <v/>
      </c>
      <c r="JF21" s="19" t="str">
        <f t="shared" ca="1" si="63"/>
        <v/>
      </c>
      <c r="JG21" s="19" t="str">
        <f t="shared" ca="1" si="63"/>
        <v/>
      </c>
      <c r="JH21" s="19" t="str">
        <f t="shared" ca="1" si="63"/>
        <v/>
      </c>
      <c r="JI21" s="19" t="str">
        <f t="shared" ca="1" si="64"/>
        <v/>
      </c>
      <c r="JJ21" s="19" t="str">
        <f t="shared" ca="1" si="64"/>
        <v/>
      </c>
      <c r="JK21" s="19" t="str">
        <f t="shared" ca="1" si="64"/>
        <v/>
      </c>
      <c r="JL21" s="19" t="str">
        <f t="shared" ca="1" si="64"/>
        <v/>
      </c>
      <c r="JM21" s="19" t="str">
        <f t="shared" ca="1" si="64"/>
        <v/>
      </c>
      <c r="JN21" s="19" t="str">
        <f t="shared" ca="1" si="64"/>
        <v/>
      </c>
      <c r="JO21" s="19" t="str">
        <f t="shared" ca="1" si="64"/>
        <v/>
      </c>
      <c r="JP21" s="19" t="str">
        <f t="shared" ca="1" si="64"/>
        <v/>
      </c>
      <c r="JQ21" s="19" t="str">
        <f t="shared" ca="1" si="64"/>
        <v/>
      </c>
      <c r="JR21" s="19" t="str">
        <f t="shared" ca="1" si="64"/>
        <v/>
      </c>
      <c r="JS21" s="19" t="str">
        <f t="shared" ca="1" si="65"/>
        <v/>
      </c>
      <c r="JT21" s="19" t="str">
        <f t="shared" ca="1" si="65"/>
        <v/>
      </c>
      <c r="JU21" s="19" t="str">
        <f t="shared" ca="1" si="65"/>
        <v/>
      </c>
      <c r="JV21" s="19" t="str">
        <f t="shared" ca="1" si="65"/>
        <v/>
      </c>
      <c r="JW21" s="19" t="str">
        <f t="shared" ca="1" si="65"/>
        <v/>
      </c>
      <c r="JX21" s="19" t="str">
        <f t="shared" ca="1" si="65"/>
        <v/>
      </c>
      <c r="JY21" s="19" t="str">
        <f t="shared" ca="1" si="65"/>
        <v/>
      </c>
      <c r="JZ21" s="19" t="str">
        <f t="shared" ca="1" si="65"/>
        <v/>
      </c>
      <c r="KA21" s="19" t="str">
        <f t="shared" ca="1" si="65"/>
        <v/>
      </c>
      <c r="KB21" s="19" t="str">
        <f t="shared" ca="1" si="65"/>
        <v/>
      </c>
      <c r="KC21" s="19" t="str">
        <f t="shared" ca="1" si="66"/>
        <v/>
      </c>
      <c r="KD21" s="19" t="str">
        <f t="shared" ca="1" si="66"/>
        <v/>
      </c>
      <c r="KE21" s="19" t="str">
        <f t="shared" ca="1" si="66"/>
        <v/>
      </c>
      <c r="KF21" s="19" t="str">
        <f t="shared" ca="1" si="66"/>
        <v/>
      </c>
      <c r="KG21" s="19" t="str">
        <f t="shared" ca="1" si="66"/>
        <v/>
      </c>
      <c r="KH21" s="19" t="str">
        <f t="shared" ca="1" si="66"/>
        <v/>
      </c>
      <c r="KI21" s="19" t="str">
        <f t="shared" ca="1" si="66"/>
        <v/>
      </c>
      <c r="KJ21" s="19" t="str">
        <f t="shared" ca="1" si="66"/>
        <v/>
      </c>
      <c r="KK21" s="19" t="str">
        <f t="shared" ca="1" si="66"/>
        <v/>
      </c>
      <c r="KL21" s="19" t="str">
        <f t="shared" ca="1" si="66"/>
        <v/>
      </c>
      <c r="KM21" s="19" t="str">
        <f t="shared" ca="1" si="67"/>
        <v/>
      </c>
      <c r="KN21" s="19" t="str">
        <f t="shared" ca="1" si="67"/>
        <v/>
      </c>
      <c r="KO21" s="19" t="str">
        <f t="shared" ca="1" si="67"/>
        <v/>
      </c>
      <c r="KP21" s="19" t="str">
        <f t="shared" ca="1" si="67"/>
        <v/>
      </c>
      <c r="KQ21" s="19" t="str">
        <f t="shared" ca="1" si="67"/>
        <v/>
      </c>
      <c r="KR21" s="19" t="str">
        <f t="shared" ca="1" si="67"/>
        <v/>
      </c>
      <c r="KS21" s="19" t="str">
        <f t="shared" ca="1" si="67"/>
        <v/>
      </c>
      <c r="KT21" s="19" t="str">
        <f t="shared" ca="1" si="67"/>
        <v/>
      </c>
      <c r="KU21" s="19" t="str">
        <f t="shared" ca="1" si="67"/>
        <v/>
      </c>
      <c r="KV21" s="19" t="str">
        <f t="shared" ca="1" si="67"/>
        <v/>
      </c>
      <c r="KW21" s="19" t="str">
        <f t="shared" ca="1" si="68"/>
        <v/>
      </c>
      <c r="KX21" s="19" t="str">
        <f t="shared" ca="1" si="68"/>
        <v/>
      </c>
      <c r="KY21" s="19" t="str">
        <f t="shared" ca="1" si="68"/>
        <v/>
      </c>
      <c r="KZ21" s="19" t="str">
        <f t="shared" ca="1" si="68"/>
        <v/>
      </c>
      <c r="LA21" s="19" t="str">
        <f t="shared" ca="1" si="68"/>
        <v/>
      </c>
      <c r="LB21" s="19" t="str">
        <f t="shared" ca="1" si="68"/>
        <v/>
      </c>
      <c r="LC21" s="19" t="str">
        <f t="shared" ca="1" si="68"/>
        <v/>
      </c>
      <c r="LD21" s="19" t="str">
        <f t="shared" ca="1" si="68"/>
        <v/>
      </c>
      <c r="LE21" s="19" t="str">
        <f t="shared" ca="1" si="68"/>
        <v/>
      </c>
      <c r="LF21" s="19" t="str">
        <f t="shared" ca="1" si="68"/>
        <v/>
      </c>
      <c r="LG21" s="19" t="str">
        <f t="shared" ca="1" si="69"/>
        <v/>
      </c>
      <c r="LH21" s="19" t="str">
        <f t="shared" ca="1" si="69"/>
        <v/>
      </c>
      <c r="LI21" s="19" t="str">
        <f t="shared" ca="1" si="69"/>
        <v/>
      </c>
      <c r="LJ21" s="19" t="str">
        <f t="shared" ca="1" si="69"/>
        <v/>
      </c>
      <c r="LK21" s="19" t="str">
        <f t="shared" ca="1" si="69"/>
        <v/>
      </c>
      <c r="LL21" s="19" t="str">
        <f t="shared" ca="1" si="69"/>
        <v/>
      </c>
      <c r="LM21" s="19" t="str">
        <f t="shared" ca="1" si="69"/>
        <v/>
      </c>
      <c r="LN21" s="19" t="str">
        <f t="shared" ca="1" si="69"/>
        <v/>
      </c>
      <c r="LO21" s="19" t="str">
        <f t="shared" ca="1" si="69"/>
        <v/>
      </c>
      <c r="LP21" s="19" t="str">
        <f t="shared" ca="1" si="69"/>
        <v/>
      </c>
      <c r="LQ21" s="19" t="str">
        <f t="shared" ca="1" si="70"/>
        <v/>
      </c>
      <c r="LR21" s="19" t="str">
        <f t="shared" ca="1" si="70"/>
        <v/>
      </c>
      <c r="LS21" s="19" t="str">
        <f t="shared" ca="1" si="70"/>
        <v/>
      </c>
      <c r="LT21" s="19" t="str">
        <f t="shared" ca="1" si="70"/>
        <v/>
      </c>
      <c r="LU21" s="19" t="str">
        <f t="shared" ca="1" si="70"/>
        <v/>
      </c>
      <c r="LV21" s="19" t="str">
        <f t="shared" ca="1" si="70"/>
        <v/>
      </c>
      <c r="LW21" s="19" t="str">
        <f t="shared" ca="1" si="70"/>
        <v/>
      </c>
      <c r="LX21" s="19" t="str">
        <f t="shared" ca="1" si="70"/>
        <v/>
      </c>
      <c r="LY21" s="19" t="str">
        <f t="shared" ca="1" si="70"/>
        <v/>
      </c>
      <c r="LZ21" s="19" t="str">
        <f t="shared" ca="1" si="70"/>
        <v/>
      </c>
      <c r="MA21" s="19" t="str">
        <f t="shared" ca="1" si="71"/>
        <v/>
      </c>
      <c r="MB21" s="19" t="str">
        <f t="shared" ca="1" si="71"/>
        <v/>
      </c>
      <c r="MC21" s="19" t="str">
        <f t="shared" ca="1" si="71"/>
        <v/>
      </c>
      <c r="MD21" s="19" t="str">
        <f t="shared" ca="1" si="71"/>
        <v/>
      </c>
      <c r="ME21" s="19" t="str">
        <f t="shared" ca="1" si="71"/>
        <v/>
      </c>
      <c r="MF21" s="19" t="str">
        <f t="shared" ca="1" si="71"/>
        <v/>
      </c>
      <c r="MG21" s="19" t="str">
        <f t="shared" ca="1" si="71"/>
        <v/>
      </c>
      <c r="MH21" s="19" t="str">
        <f t="shared" ca="1" si="71"/>
        <v/>
      </c>
      <c r="MI21" s="19" t="str">
        <f t="shared" ca="1" si="71"/>
        <v/>
      </c>
      <c r="MJ21" s="19" t="str">
        <f t="shared" ca="1" si="71"/>
        <v/>
      </c>
      <c r="MK21" s="19" t="str">
        <f t="shared" ca="1" si="72"/>
        <v/>
      </c>
      <c r="ML21" s="19" t="str">
        <f t="shared" ca="1" si="72"/>
        <v/>
      </c>
      <c r="MM21" s="19" t="str">
        <f t="shared" ca="1" si="72"/>
        <v/>
      </c>
      <c r="MN21" s="19" t="str">
        <f t="shared" ca="1" si="72"/>
        <v/>
      </c>
      <c r="MO21" s="19" t="str">
        <f t="shared" ca="1" si="72"/>
        <v/>
      </c>
      <c r="MP21" s="19" t="str">
        <f t="shared" ca="1" si="72"/>
        <v/>
      </c>
      <c r="MQ21" s="19" t="str">
        <f t="shared" ca="1" si="72"/>
        <v/>
      </c>
      <c r="MR21" s="19" t="str">
        <f t="shared" ca="1" si="72"/>
        <v/>
      </c>
      <c r="MS21" s="19" t="str">
        <f t="shared" ca="1" si="72"/>
        <v/>
      </c>
      <c r="MT21" s="19" t="str">
        <f t="shared" ca="1" si="72"/>
        <v/>
      </c>
      <c r="MU21" s="19" t="str">
        <f t="shared" ca="1" si="73"/>
        <v/>
      </c>
      <c r="MV21" s="19" t="str">
        <f t="shared" ca="1" si="73"/>
        <v/>
      </c>
      <c r="MW21" s="19" t="str">
        <f t="shared" ca="1" si="73"/>
        <v/>
      </c>
      <c r="MX21" s="19" t="str">
        <f t="shared" ca="1" si="73"/>
        <v/>
      </c>
      <c r="MY21" s="19" t="str">
        <f t="shared" ca="1" si="73"/>
        <v/>
      </c>
      <c r="MZ21" s="19" t="str">
        <f t="shared" ca="1" si="73"/>
        <v/>
      </c>
      <c r="NA21" s="19" t="str">
        <f t="shared" ca="1" si="73"/>
        <v/>
      </c>
      <c r="NB21" s="19" t="str">
        <f t="shared" ca="1" si="73"/>
        <v/>
      </c>
      <c r="NC21" s="19" t="str">
        <f t="shared" ca="1" si="73"/>
        <v/>
      </c>
      <c r="ND21" s="19" t="str">
        <f t="shared" ca="1" si="73"/>
        <v/>
      </c>
      <c r="NE21" s="19" t="str">
        <f t="shared" ca="1" si="74"/>
        <v/>
      </c>
      <c r="NF21" s="19" t="str">
        <f t="shared" ca="1" si="74"/>
        <v/>
      </c>
      <c r="NG21" s="19" t="str">
        <f t="shared" ca="1" si="74"/>
        <v/>
      </c>
      <c r="NH21" s="19" t="str">
        <f t="shared" ca="1" si="74"/>
        <v/>
      </c>
      <c r="NI21" s="19" t="str">
        <f t="shared" ca="1" si="74"/>
        <v/>
      </c>
      <c r="NJ21" s="19" t="str">
        <f t="shared" ca="1" si="74"/>
        <v/>
      </c>
      <c r="NK21" s="19" t="str">
        <f t="shared" ca="1" si="74"/>
        <v/>
      </c>
      <c r="NL21" s="19" t="str">
        <f t="shared" ca="1" si="74"/>
        <v/>
      </c>
      <c r="NM21" s="19" t="str">
        <f t="shared" ca="1" si="74"/>
        <v/>
      </c>
      <c r="NN21" s="19" t="str">
        <f t="shared" ca="1" si="74"/>
        <v/>
      </c>
      <c r="NO21" s="19" t="str">
        <f t="shared" ca="1" si="75"/>
        <v/>
      </c>
      <c r="NP21" s="19" t="str">
        <f t="shared" ca="1" si="75"/>
        <v/>
      </c>
      <c r="NQ21" s="19" t="str">
        <f t="shared" ca="1" si="75"/>
        <v/>
      </c>
      <c r="NR21" s="19" t="str">
        <f t="shared" ca="1" si="75"/>
        <v/>
      </c>
      <c r="NS21" s="19" t="str">
        <f t="shared" ca="1" si="75"/>
        <v/>
      </c>
      <c r="NT21" s="19" t="str">
        <f t="shared" ca="1" si="75"/>
        <v/>
      </c>
      <c r="NU21" s="19" t="str">
        <f t="shared" ca="1" si="75"/>
        <v/>
      </c>
      <c r="NV21" s="19" t="str">
        <f t="shared" ca="1" si="75"/>
        <v/>
      </c>
      <c r="NW21" s="19" t="str">
        <f t="shared" ca="1" si="75"/>
        <v/>
      </c>
      <c r="NX21" s="19" t="str">
        <f t="shared" ca="1" si="75"/>
        <v/>
      </c>
      <c r="NY21" s="19" t="str">
        <f t="shared" ca="1" si="75"/>
        <v/>
      </c>
      <c r="NZ21" s="19" t="str">
        <f t="shared" ca="1" si="75"/>
        <v/>
      </c>
      <c r="OA21" s="19" t="str">
        <f t="shared" ca="1" si="75"/>
        <v/>
      </c>
      <c r="OB21" s="19" t="str">
        <f t="shared" ca="1" si="75"/>
        <v/>
      </c>
      <c r="OC21" s="19" t="str">
        <f t="shared" ca="1" si="75"/>
        <v/>
      </c>
    </row>
    <row r="22" spans="1:397" s="25" customFormat="1" ht="13.5" customHeight="1" x14ac:dyDescent="0.2">
      <c r="A22" s="62" t="str">
        <f t="shared" si="37"/>
        <v>Abdulrahman Bukees Client</v>
      </c>
      <c r="B22" s="66">
        <f>_xlfn.IFNA(IF(INDEX('[1]External Tasks'!$C:$C,MATCH($B$17&amp;" "&amp;D22,'[1]External Tasks'!$A:$A,0))=D22,1,IF(INDEX('[1]External Tasks'!$G:$G,MATCH($B$17&amp;" "&amp;D22,'[1]External Tasks'!$E:$E,0))=D22,2)),0)</f>
        <v>0</v>
      </c>
      <c r="C22" s="46">
        <v>3</v>
      </c>
      <c r="D22" s="406" t="str">
        <f>IF('[2]Project Follow up - Base'!D22="","",'[2]Project Follow up - Base'!D22)</f>
        <v xml:space="preserve">ReWorking  - Studies </v>
      </c>
      <c r="E22" s="407"/>
      <c r="F22" s="41" t="str">
        <f>IF('[2]Project Follow up - Base'!F22="","",'[2]Project Follow up - Base'!F22)</f>
        <v>Abdulrahman Bukees</v>
      </c>
      <c r="G22" s="43">
        <f>IF('[2]Project Follow up - Base'!G22="","",'[2]Project Follow up - Base'!G22)</f>
        <v>45667</v>
      </c>
      <c r="H22" s="43">
        <f>IF('[2]Project Follow up - Base'!H22="","",'[2]Project Follow up - Base'!H22)</f>
        <v>45672</v>
      </c>
      <c r="I22" s="45">
        <f>IF(OR(G22="",H22=""), 0, IF(H22&lt;G22,"End date is earlier than start date", NETWORKDAYS.INTL(G22,H22,7,List!$M$3:$M$100)))</f>
        <v>4</v>
      </c>
      <c r="J22" s="41" t="str">
        <f>IF('[2]Project Follow up - Base'!J22="","",'[2]Project Follow up - Base'!J22)</f>
        <v/>
      </c>
      <c r="K22" s="187" t="str">
        <f>IF('[2]Project Follow up - Base'!K22="","",'[2]Project Follow up - Base'!K22)</f>
        <v/>
      </c>
      <c r="L22" s="45">
        <f>IF(OR(J22="",K22=""), 0, NETWORKDAYS.INTL(J22,K22,7,List!$M$3:$M$100))</f>
        <v>0</v>
      </c>
      <c r="M22" s="43">
        <f>IF(AND( J22="", G22=""),"",MIN(G22,J22))</f>
        <v>45667</v>
      </c>
      <c r="N22" s="43">
        <f>IF(AND( H22="", K22=""),"",MAX(H22,K22))</f>
        <v>45672</v>
      </c>
      <c r="O22" s="43">
        <f>IF(OR( D22="", M22=""),"",WORKDAY.INTL(M22,VLOOKUP($B$17&amp;" "&amp;D22,Tasks!$1:$1048576,MATCH('Project Follow up - Base'!$D$7,Tasks!$2:$2,0),FALSE)-1,7,[1]List!$M$3:$M$100))</f>
        <v>45672</v>
      </c>
      <c r="P22" s="44" t="str">
        <f t="shared" ca="1" si="76"/>
        <v>Completed</v>
      </c>
      <c r="Q22" s="104" t="str">
        <f>IF('[2]Project Follow up - Base'!Q22="","",'[2]Project Follow up - Base'!Q22)</f>
        <v/>
      </c>
      <c r="R22" s="43" t="str">
        <f>IF('[2]Project Follow up - Base'!R22="","",'[2]Project Follow up - Base'!R22)</f>
        <v>Client</v>
      </c>
      <c r="S22" s="41" t="str">
        <f>IF('[2]Project Follow up - Base'!S22="","",'[2]Project Follow up - Base'!S22)</f>
        <v xml:space="preserve">Client Modification </v>
      </c>
      <c r="T22" s="104" t="str">
        <f>IF('[2]Project Follow up - Base'!T22="","",'[2]Project Follow up - Base'!T22)</f>
        <v>---</v>
      </c>
      <c r="U22" s="41" t="str">
        <f>IF('[2]Project Follow up - Base'!U22="","",'[2]Project Follow up - Base'!U22)</f>
        <v/>
      </c>
      <c r="V22" s="41" t="str">
        <f>IF('[2]Project Follow up - Base'!V22="","",'[2]Project Follow up - Base'!V22)</f>
        <v/>
      </c>
      <c r="W22" s="388" t="str">
        <f>IF('[2]Project Follow up - Base'!W22="","",'[2]Project Follow up - Base'!W22)</f>
        <v>Deliev 02</v>
      </c>
      <c r="X22" s="388" t="str">
        <f>IF('[2]Project Follow up - Base'!X22="","",'[2]Project Follow up - Base'!X22)</f>
        <v>MOM 02</v>
      </c>
      <c r="Y22" s="17">
        <f t="shared" si="77"/>
        <v>1</v>
      </c>
      <c r="Z22" s="62" t="str">
        <f>_xlfn.IFNA(IF(INDEX('Employees Summary'!A:J,MATCH(B$17&amp;" "&amp;F22,'Employees Summary'!H:H,0),10)=0,"",INDEX('Employees Summary'!A:J,MATCH(B$17&amp;" "&amp;F22,'Employees Summary'!H:H,0),10)),"")</f>
        <v/>
      </c>
      <c r="AA22" s="62">
        <f ca="1">IF(AND(N22&lt;&gt;"",P22="Delayed"),NETWORKDAYS.INTL(O22,N22,7,List!$M$3:$M$100),0)</f>
        <v>0</v>
      </c>
      <c r="AB22" s="16"/>
      <c r="AC22" s="20" t="str">
        <f t="shared" ca="1" si="40"/>
        <v/>
      </c>
      <c r="AD22" s="20" t="str">
        <f t="shared" ca="1" si="40"/>
        <v/>
      </c>
      <c r="AE22" s="20" t="str">
        <f t="shared" ca="1" si="40"/>
        <v/>
      </c>
      <c r="AF22" s="20" t="str">
        <f t="shared" ca="1" si="40"/>
        <v/>
      </c>
      <c r="AG22" s="20" t="str">
        <f t="shared" ca="1" si="40"/>
        <v/>
      </c>
      <c r="AH22" s="20" t="str">
        <f t="shared" ca="1" si="40"/>
        <v/>
      </c>
      <c r="AI22" s="20" t="str">
        <f t="shared" ca="1" si="40"/>
        <v/>
      </c>
      <c r="AJ22" s="20" t="str">
        <f t="shared" ca="1" si="40"/>
        <v/>
      </c>
      <c r="AK22" s="20" t="str">
        <f t="shared" ca="1" si="40"/>
        <v/>
      </c>
      <c r="AL22" s="20" t="str">
        <f t="shared" ca="1" si="40"/>
        <v/>
      </c>
      <c r="AM22" s="20" t="str">
        <f t="shared" ca="1" si="41"/>
        <v/>
      </c>
      <c r="AN22" s="20" t="str">
        <f t="shared" ca="1" si="41"/>
        <v/>
      </c>
      <c r="AO22" s="20" t="str">
        <f t="shared" ca="1" si="41"/>
        <v/>
      </c>
      <c r="AP22" s="20" t="str">
        <f t="shared" ca="1" si="41"/>
        <v/>
      </c>
      <c r="AQ22" s="20" t="str">
        <f t="shared" ca="1" si="41"/>
        <v/>
      </c>
      <c r="AR22" s="20">
        <f t="shared" ca="1" si="41"/>
        <v>10</v>
      </c>
      <c r="AS22" s="20">
        <f t="shared" ca="1" si="41"/>
        <v>10</v>
      </c>
      <c r="AT22" s="20">
        <f t="shared" ca="1" si="41"/>
        <v>10</v>
      </c>
      <c r="AU22" s="20">
        <f t="shared" ca="1" si="41"/>
        <v>10</v>
      </c>
      <c r="AV22" s="20">
        <f t="shared" ca="1" si="41"/>
        <v>10</v>
      </c>
      <c r="AW22" s="20">
        <f t="shared" ca="1" si="42"/>
        <v>10</v>
      </c>
      <c r="AX22" s="20" t="str">
        <f t="shared" ca="1" si="42"/>
        <v/>
      </c>
      <c r="AY22" s="20" t="str">
        <f t="shared" ca="1" si="42"/>
        <v/>
      </c>
      <c r="AZ22" s="20" t="str">
        <f t="shared" ca="1" si="42"/>
        <v/>
      </c>
      <c r="BA22" s="20" t="str">
        <f t="shared" ca="1" si="42"/>
        <v/>
      </c>
      <c r="BB22" s="20" t="str">
        <f t="shared" ca="1" si="42"/>
        <v/>
      </c>
      <c r="BC22" s="20" t="str">
        <f t="shared" ca="1" si="42"/>
        <v/>
      </c>
      <c r="BD22" s="20" t="str">
        <f t="shared" ca="1" si="42"/>
        <v/>
      </c>
      <c r="BE22" s="20" t="str">
        <f t="shared" ca="1" si="42"/>
        <v/>
      </c>
      <c r="BF22" s="20" t="str">
        <f t="shared" ca="1" si="42"/>
        <v/>
      </c>
      <c r="BG22" s="20" t="str">
        <f t="shared" ca="1" si="43"/>
        <v/>
      </c>
      <c r="BH22" s="20" t="str">
        <f t="shared" ca="1" si="43"/>
        <v/>
      </c>
      <c r="BI22" s="20" t="str">
        <f t="shared" ca="1" si="43"/>
        <v/>
      </c>
      <c r="BJ22" s="20" t="str">
        <f t="shared" ca="1" si="43"/>
        <v/>
      </c>
      <c r="BK22" s="20" t="str">
        <f t="shared" ca="1" si="43"/>
        <v/>
      </c>
      <c r="BL22" s="20" t="str">
        <f t="shared" ca="1" si="43"/>
        <v/>
      </c>
      <c r="BM22" s="20" t="str">
        <f t="shared" ca="1" si="43"/>
        <v/>
      </c>
      <c r="BN22" s="20" t="str">
        <f t="shared" ca="1" si="43"/>
        <v/>
      </c>
      <c r="BO22" s="20" t="str">
        <f t="shared" ca="1" si="43"/>
        <v/>
      </c>
      <c r="BP22" s="20" t="str">
        <f t="shared" ca="1" si="43"/>
        <v/>
      </c>
      <c r="BQ22" s="20" t="str">
        <f t="shared" ca="1" si="44"/>
        <v/>
      </c>
      <c r="BR22" s="20" t="str">
        <f t="shared" ca="1" si="44"/>
        <v/>
      </c>
      <c r="BS22" s="20" t="str">
        <f t="shared" ca="1" si="44"/>
        <v/>
      </c>
      <c r="BT22" s="20" t="str">
        <f t="shared" ca="1" si="44"/>
        <v/>
      </c>
      <c r="BU22" s="20" t="str">
        <f t="shared" ca="1" si="44"/>
        <v/>
      </c>
      <c r="BV22" s="20" t="str">
        <f t="shared" ca="1" si="44"/>
        <v/>
      </c>
      <c r="BW22" s="20" t="str">
        <f t="shared" ca="1" si="44"/>
        <v/>
      </c>
      <c r="BX22" s="20" t="str">
        <f t="shared" ca="1" si="44"/>
        <v/>
      </c>
      <c r="BY22" s="20" t="str">
        <f t="shared" ca="1" si="44"/>
        <v/>
      </c>
      <c r="BZ22" s="20" t="str">
        <f t="shared" ca="1" si="44"/>
        <v/>
      </c>
      <c r="CA22" s="20" t="str">
        <f t="shared" ca="1" si="45"/>
        <v/>
      </c>
      <c r="CB22" s="20" t="str">
        <f t="shared" ca="1" si="45"/>
        <v/>
      </c>
      <c r="CC22" s="20" t="str">
        <f t="shared" ca="1" si="45"/>
        <v/>
      </c>
      <c r="CD22" s="20" t="str">
        <f t="shared" ca="1" si="45"/>
        <v/>
      </c>
      <c r="CE22" s="20" t="str">
        <f t="shared" ca="1" si="45"/>
        <v/>
      </c>
      <c r="CF22" s="20" t="str">
        <f t="shared" ca="1" si="45"/>
        <v/>
      </c>
      <c r="CG22" s="20" t="str">
        <f t="shared" ca="1" si="45"/>
        <v/>
      </c>
      <c r="CH22" s="20" t="str">
        <f t="shared" ca="1" si="45"/>
        <v/>
      </c>
      <c r="CI22" s="20" t="str">
        <f t="shared" ca="1" si="45"/>
        <v/>
      </c>
      <c r="CJ22" s="20" t="str">
        <f t="shared" ca="1" si="45"/>
        <v/>
      </c>
      <c r="CK22" s="20" t="str">
        <f t="shared" ca="1" si="46"/>
        <v/>
      </c>
      <c r="CL22" s="20" t="str">
        <f t="shared" ca="1" si="46"/>
        <v/>
      </c>
      <c r="CM22" s="20" t="str">
        <f t="shared" ca="1" si="46"/>
        <v/>
      </c>
      <c r="CN22" s="20" t="str">
        <f t="shared" ca="1" si="46"/>
        <v/>
      </c>
      <c r="CO22" s="20" t="str">
        <f t="shared" ca="1" si="46"/>
        <v/>
      </c>
      <c r="CP22" s="20" t="str">
        <f t="shared" ca="1" si="46"/>
        <v/>
      </c>
      <c r="CQ22" s="20" t="str">
        <f t="shared" ca="1" si="46"/>
        <v/>
      </c>
      <c r="CR22" s="20" t="str">
        <f t="shared" ca="1" si="46"/>
        <v/>
      </c>
      <c r="CS22" s="20" t="str">
        <f t="shared" ca="1" si="46"/>
        <v/>
      </c>
      <c r="CT22" s="19" t="str">
        <f t="shared" ca="1" si="46"/>
        <v/>
      </c>
      <c r="CU22" s="19" t="str">
        <f t="shared" ca="1" si="47"/>
        <v/>
      </c>
      <c r="CV22" s="19" t="str">
        <f t="shared" ca="1" si="47"/>
        <v/>
      </c>
      <c r="CW22" s="19" t="str">
        <f t="shared" ca="1" si="47"/>
        <v/>
      </c>
      <c r="CX22" s="19" t="str">
        <f t="shared" ca="1" si="47"/>
        <v/>
      </c>
      <c r="CY22" s="19" t="str">
        <f t="shared" ca="1" si="47"/>
        <v/>
      </c>
      <c r="CZ22" s="19" t="str">
        <f t="shared" ca="1" si="47"/>
        <v/>
      </c>
      <c r="DA22" s="19" t="str">
        <f t="shared" ca="1" si="47"/>
        <v/>
      </c>
      <c r="DB22" s="19" t="str">
        <f t="shared" ca="1" si="47"/>
        <v/>
      </c>
      <c r="DC22" s="19" t="str">
        <f t="shared" ca="1" si="47"/>
        <v/>
      </c>
      <c r="DD22" s="19" t="str">
        <f t="shared" ca="1" si="47"/>
        <v/>
      </c>
      <c r="DE22" s="19" t="str">
        <f t="shared" ca="1" si="48"/>
        <v/>
      </c>
      <c r="DF22" s="19" t="str">
        <f t="shared" ca="1" si="48"/>
        <v/>
      </c>
      <c r="DG22" s="19" t="str">
        <f t="shared" ca="1" si="48"/>
        <v/>
      </c>
      <c r="DH22" s="19" t="str">
        <f t="shared" ca="1" si="48"/>
        <v/>
      </c>
      <c r="DI22" s="19" t="str">
        <f t="shared" ca="1" si="48"/>
        <v/>
      </c>
      <c r="DJ22" s="19" t="str">
        <f t="shared" ca="1" si="48"/>
        <v/>
      </c>
      <c r="DK22" s="19" t="str">
        <f t="shared" ca="1" si="48"/>
        <v/>
      </c>
      <c r="DL22" s="19" t="str">
        <f t="shared" ca="1" si="48"/>
        <v/>
      </c>
      <c r="DM22" s="19" t="str">
        <f t="shared" ca="1" si="48"/>
        <v/>
      </c>
      <c r="DN22" s="19" t="str">
        <f t="shared" ca="1" si="48"/>
        <v/>
      </c>
      <c r="DO22" s="19" t="str">
        <f t="shared" ca="1" si="49"/>
        <v/>
      </c>
      <c r="DP22" s="19" t="str">
        <f t="shared" ca="1" si="49"/>
        <v/>
      </c>
      <c r="DQ22" s="19" t="str">
        <f t="shared" ca="1" si="49"/>
        <v/>
      </c>
      <c r="DR22" s="19" t="str">
        <f t="shared" ca="1" si="49"/>
        <v/>
      </c>
      <c r="DS22" s="19" t="str">
        <f t="shared" ca="1" si="49"/>
        <v/>
      </c>
      <c r="DT22" s="19" t="str">
        <f t="shared" ca="1" si="49"/>
        <v/>
      </c>
      <c r="DU22" s="19" t="str">
        <f t="shared" ca="1" si="49"/>
        <v/>
      </c>
      <c r="DV22" s="19" t="str">
        <f t="shared" ca="1" si="49"/>
        <v/>
      </c>
      <c r="DW22" s="19" t="str">
        <f t="shared" ca="1" si="49"/>
        <v/>
      </c>
      <c r="DX22" s="19" t="str">
        <f t="shared" ca="1" si="49"/>
        <v/>
      </c>
      <c r="DY22" s="19" t="str">
        <f t="shared" ca="1" si="50"/>
        <v/>
      </c>
      <c r="DZ22" s="19" t="str">
        <f t="shared" ca="1" si="50"/>
        <v/>
      </c>
      <c r="EA22" s="19" t="str">
        <f t="shared" ca="1" si="50"/>
        <v/>
      </c>
      <c r="EB22" s="19" t="str">
        <f t="shared" ca="1" si="50"/>
        <v/>
      </c>
      <c r="EC22" s="19" t="str">
        <f t="shared" ca="1" si="50"/>
        <v/>
      </c>
      <c r="ED22" s="19" t="str">
        <f t="shared" ca="1" si="50"/>
        <v/>
      </c>
      <c r="EE22" s="19" t="str">
        <f t="shared" ca="1" si="50"/>
        <v/>
      </c>
      <c r="EF22" s="19" t="str">
        <f t="shared" ca="1" si="50"/>
        <v/>
      </c>
      <c r="EG22" s="19" t="str">
        <f t="shared" ca="1" si="50"/>
        <v/>
      </c>
      <c r="EH22" s="19" t="str">
        <f t="shared" ca="1" si="50"/>
        <v/>
      </c>
      <c r="EI22" s="19" t="str">
        <f t="shared" ca="1" si="51"/>
        <v/>
      </c>
      <c r="EJ22" s="19" t="str">
        <f t="shared" ca="1" si="51"/>
        <v/>
      </c>
      <c r="EK22" s="19" t="str">
        <f t="shared" ca="1" si="51"/>
        <v/>
      </c>
      <c r="EL22" s="19" t="str">
        <f t="shared" ca="1" si="51"/>
        <v/>
      </c>
      <c r="EM22" s="19" t="str">
        <f t="shared" ca="1" si="51"/>
        <v/>
      </c>
      <c r="EN22" s="19" t="str">
        <f t="shared" ca="1" si="51"/>
        <v/>
      </c>
      <c r="EO22" s="19" t="str">
        <f t="shared" ca="1" si="51"/>
        <v/>
      </c>
      <c r="EP22" s="19" t="str">
        <f t="shared" ca="1" si="51"/>
        <v/>
      </c>
      <c r="EQ22" s="19" t="str">
        <f t="shared" ca="1" si="51"/>
        <v/>
      </c>
      <c r="ER22" s="19" t="str">
        <f t="shared" ca="1" si="51"/>
        <v/>
      </c>
      <c r="ES22" s="19" t="str">
        <f t="shared" ca="1" si="52"/>
        <v/>
      </c>
      <c r="ET22" s="19" t="str">
        <f t="shared" ca="1" si="52"/>
        <v/>
      </c>
      <c r="EU22" s="19" t="str">
        <f t="shared" ca="1" si="52"/>
        <v/>
      </c>
      <c r="EV22" s="19" t="str">
        <f t="shared" ca="1" si="52"/>
        <v/>
      </c>
      <c r="EW22" s="19" t="str">
        <f t="shared" ca="1" si="52"/>
        <v/>
      </c>
      <c r="EX22" s="19" t="str">
        <f t="shared" ca="1" si="52"/>
        <v/>
      </c>
      <c r="EY22" s="19" t="str">
        <f t="shared" ca="1" si="52"/>
        <v/>
      </c>
      <c r="EZ22" s="19" t="str">
        <f t="shared" ca="1" si="52"/>
        <v/>
      </c>
      <c r="FA22" s="19" t="str">
        <f t="shared" ca="1" si="52"/>
        <v/>
      </c>
      <c r="FB22" s="19" t="str">
        <f t="shared" ca="1" si="52"/>
        <v/>
      </c>
      <c r="FC22" s="19" t="str">
        <f t="shared" ca="1" si="53"/>
        <v/>
      </c>
      <c r="FD22" s="19" t="str">
        <f t="shared" ca="1" si="53"/>
        <v/>
      </c>
      <c r="FE22" s="19" t="str">
        <f t="shared" ca="1" si="53"/>
        <v/>
      </c>
      <c r="FF22" s="19" t="str">
        <f t="shared" ca="1" si="53"/>
        <v/>
      </c>
      <c r="FG22" s="19" t="str">
        <f t="shared" ca="1" si="53"/>
        <v/>
      </c>
      <c r="FH22" s="19" t="str">
        <f t="shared" ca="1" si="53"/>
        <v/>
      </c>
      <c r="FI22" s="19" t="str">
        <f t="shared" ca="1" si="53"/>
        <v/>
      </c>
      <c r="FJ22" s="19" t="str">
        <f t="shared" ca="1" si="53"/>
        <v/>
      </c>
      <c r="FK22" s="19" t="str">
        <f t="shared" ca="1" si="53"/>
        <v/>
      </c>
      <c r="FL22" s="19" t="str">
        <f t="shared" ca="1" si="53"/>
        <v/>
      </c>
      <c r="FM22" s="19" t="str">
        <f t="shared" ca="1" si="54"/>
        <v/>
      </c>
      <c r="FN22" s="19" t="str">
        <f t="shared" ca="1" si="54"/>
        <v/>
      </c>
      <c r="FO22" s="19" t="str">
        <f t="shared" ca="1" si="54"/>
        <v/>
      </c>
      <c r="FP22" s="19" t="str">
        <f t="shared" ca="1" si="54"/>
        <v/>
      </c>
      <c r="FQ22" s="19" t="str">
        <f t="shared" ca="1" si="54"/>
        <v/>
      </c>
      <c r="FR22" s="19" t="str">
        <f t="shared" ca="1" si="54"/>
        <v/>
      </c>
      <c r="FS22" s="19" t="str">
        <f t="shared" ca="1" si="54"/>
        <v/>
      </c>
      <c r="FT22" s="19" t="str">
        <f t="shared" ca="1" si="54"/>
        <v/>
      </c>
      <c r="FU22" s="19" t="str">
        <f t="shared" ca="1" si="54"/>
        <v/>
      </c>
      <c r="FV22" s="19" t="str">
        <f t="shared" ca="1" si="54"/>
        <v/>
      </c>
      <c r="FW22" s="19" t="str">
        <f t="shared" ca="1" si="55"/>
        <v/>
      </c>
      <c r="FX22" s="19" t="str">
        <f t="shared" ca="1" si="55"/>
        <v/>
      </c>
      <c r="FY22" s="19" t="str">
        <f t="shared" ca="1" si="55"/>
        <v/>
      </c>
      <c r="FZ22" s="19" t="str">
        <f t="shared" ca="1" si="55"/>
        <v/>
      </c>
      <c r="GA22" s="19" t="str">
        <f t="shared" ca="1" si="55"/>
        <v/>
      </c>
      <c r="GB22" s="19" t="str">
        <f t="shared" ca="1" si="55"/>
        <v/>
      </c>
      <c r="GC22" s="19" t="str">
        <f t="shared" ca="1" si="55"/>
        <v/>
      </c>
      <c r="GD22" s="19" t="str">
        <f t="shared" ca="1" si="55"/>
        <v/>
      </c>
      <c r="GE22" s="19" t="str">
        <f t="shared" ca="1" si="55"/>
        <v/>
      </c>
      <c r="GF22" s="19" t="str">
        <f t="shared" ca="1" si="55"/>
        <v/>
      </c>
      <c r="GG22" s="19" t="str">
        <f t="shared" ca="1" si="56"/>
        <v/>
      </c>
      <c r="GH22" s="19" t="str">
        <f t="shared" ca="1" si="56"/>
        <v/>
      </c>
      <c r="GI22" s="19" t="str">
        <f t="shared" ca="1" si="56"/>
        <v/>
      </c>
      <c r="GJ22" s="19" t="str">
        <f t="shared" ca="1" si="56"/>
        <v/>
      </c>
      <c r="GK22" s="19" t="str">
        <f t="shared" ca="1" si="56"/>
        <v/>
      </c>
      <c r="GL22" s="19" t="str">
        <f t="shared" ca="1" si="56"/>
        <v/>
      </c>
      <c r="GM22" s="19" t="str">
        <f t="shared" ca="1" si="56"/>
        <v/>
      </c>
      <c r="GN22" s="19" t="str">
        <f t="shared" ca="1" si="56"/>
        <v/>
      </c>
      <c r="GO22" s="19" t="str">
        <f t="shared" ca="1" si="56"/>
        <v/>
      </c>
      <c r="GP22" s="19" t="str">
        <f t="shared" ca="1" si="56"/>
        <v/>
      </c>
      <c r="GQ22" s="19" t="str">
        <f t="shared" ca="1" si="57"/>
        <v/>
      </c>
      <c r="GR22" s="19" t="str">
        <f t="shared" ca="1" si="57"/>
        <v/>
      </c>
      <c r="GS22" s="19" t="str">
        <f t="shared" ca="1" si="57"/>
        <v/>
      </c>
      <c r="GT22" s="19" t="str">
        <f t="shared" ca="1" si="57"/>
        <v/>
      </c>
      <c r="GU22" s="19" t="str">
        <f t="shared" ca="1" si="57"/>
        <v/>
      </c>
      <c r="GV22" s="19" t="str">
        <f t="shared" ca="1" si="57"/>
        <v/>
      </c>
      <c r="GW22" s="19" t="str">
        <f t="shared" ca="1" si="57"/>
        <v/>
      </c>
      <c r="GX22" s="19" t="str">
        <f t="shared" ca="1" si="57"/>
        <v/>
      </c>
      <c r="GY22" s="19" t="str">
        <f t="shared" ca="1" si="57"/>
        <v/>
      </c>
      <c r="GZ22" s="19" t="str">
        <f t="shared" ca="1" si="57"/>
        <v/>
      </c>
      <c r="HA22" s="19" t="str">
        <f t="shared" ca="1" si="58"/>
        <v/>
      </c>
      <c r="HB22" s="19" t="str">
        <f t="shared" ca="1" si="58"/>
        <v/>
      </c>
      <c r="HC22" s="19" t="str">
        <f t="shared" ca="1" si="58"/>
        <v/>
      </c>
      <c r="HD22" s="19" t="str">
        <f t="shared" ca="1" si="58"/>
        <v/>
      </c>
      <c r="HE22" s="19" t="str">
        <f t="shared" ca="1" si="58"/>
        <v/>
      </c>
      <c r="HF22" s="19" t="str">
        <f t="shared" ca="1" si="58"/>
        <v/>
      </c>
      <c r="HG22" s="19" t="str">
        <f t="shared" ca="1" si="58"/>
        <v/>
      </c>
      <c r="HH22" s="19" t="str">
        <f t="shared" ca="1" si="58"/>
        <v/>
      </c>
      <c r="HI22" s="19" t="str">
        <f t="shared" ca="1" si="58"/>
        <v/>
      </c>
      <c r="HJ22" s="19" t="str">
        <f t="shared" ca="1" si="58"/>
        <v/>
      </c>
      <c r="HK22" s="19" t="str">
        <f t="shared" ca="1" si="59"/>
        <v/>
      </c>
      <c r="HL22" s="19" t="str">
        <f t="shared" ca="1" si="59"/>
        <v/>
      </c>
      <c r="HM22" s="19" t="str">
        <f t="shared" ca="1" si="59"/>
        <v/>
      </c>
      <c r="HN22" s="19" t="str">
        <f t="shared" ca="1" si="59"/>
        <v/>
      </c>
      <c r="HO22" s="19" t="str">
        <f t="shared" ca="1" si="59"/>
        <v/>
      </c>
      <c r="HP22" s="19" t="str">
        <f t="shared" ca="1" si="59"/>
        <v/>
      </c>
      <c r="HQ22" s="19" t="str">
        <f t="shared" ca="1" si="59"/>
        <v/>
      </c>
      <c r="HR22" s="19" t="str">
        <f t="shared" ca="1" si="59"/>
        <v/>
      </c>
      <c r="HS22" s="19" t="str">
        <f t="shared" ca="1" si="59"/>
        <v/>
      </c>
      <c r="HT22" s="19" t="str">
        <f t="shared" ca="1" si="59"/>
        <v/>
      </c>
      <c r="HU22" s="19" t="str">
        <f t="shared" ca="1" si="60"/>
        <v/>
      </c>
      <c r="HV22" s="19" t="str">
        <f t="shared" ca="1" si="60"/>
        <v/>
      </c>
      <c r="HW22" s="19" t="str">
        <f t="shared" ca="1" si="60"/>
        <v/>
      </c>
      <c r="HX22" s="19" t="str">
        <f t="shared" ca="1" si="60"/>
        <v/>
      </c>
      <c r="HY22" s="19" t="str">
        <f t="shared" ca="1" si="60"/>
        <v/>
      </c>
      <c r="HZ22" s="19" t="str">
        <f t="shared" ca="1" si="60"/>
        <v/>
      </c>
      <c r="IA22" s="19" t="str">
        <f t="shared" ca="1" si="60"/>
        <v/>
      </c>
      <c r="IB22" s="19" t="str">
        <f t="shared" ca="1" si="60"/>
        <v/>
      </c>
      <c r="IC22" s="19" t="str">
        <f t="shared" ca="1" si="60"/>
        <v/>
      </c>
      <c r="ID22" s="19" t="str">
        <f t="shared" ca="1" si="60"/>
        <v/>
      </c>
      <c r="IE22" s="19" t="str">
        <f t="shared" ca="1" si="61"/>
        <v/>
      </c>
      <c r="IF22" s="19" t="str">
        <f t="shared" ca="1" si="61"/>
        <v/>
      </c>
      <c r="IG22" s="19" t="str">
        <f t="shared" ca="1" si="61"/>
        <v/>
      </c>
      <c r="IH22" s="19" t="str">
        <f t="shared" ca="1" si="61"/>
        <v/>
      </c>
      <c r="II22" s="19" t="str">
        <f t="shared" ca="1" si="61"/>
        <v/>
      </c>
      <c r="IJ22" s="19" t="str">
        <f t="shared" ca="1" si="61"/>
        <v/>
      </c>
      <c r="IK22" s="19" t="str">
        <f t="shared" ca="1" si="61"/>
        <v/>
      </c>
      <c r="IL22" s="19" t="str">
        <f t="shared" ca="1" si="61"/>
        <v/>
      </c>
      <c r="IM22" s="19" t="str">
        <f t="shared" ca="1" si="61"/>
        <v/>
      </c>
      <c r="IN22" s="19" t="str">
        <f t="shared" ca="1" si="61"/>
        <v/>
      </c>
      <c r="IO22" s="19" t="str">
        <f t="shared" ca="1" si="62"/>
        <v/>
      </c>
      <c r="IP22" s="19" t="str">
        <f t="shared" ca="1" si="62"/>
        <v/>
      </c>
      <c r="IQ22" s="19" t="str">
        <f t="shared" ca="1" si="62"/>
        <v/>
      </c>
      <c r="IR22" s="19" t="str">
        <f t="shared" ca="1" si="62"/>
        <v/>
      </c>
      <c r="IS22" s="19" t="str">
        <f t="shared" ca="1" si="62"/>
        <v/>
      </c>
      <c r="IT22" s="19" t="str">
        <f t="shared" ca="1" si="62"/>
        <v/>
      </c>
      <c r="IU22" s="19" t="str">
        <f t="shared" ca="1" si="62"/>
        <v/>
      </c>
      <c r="IV22" s="19" t="str">
        <f t="shared" ca="1" si="62"/>
        <v/>
      </c>
      <c r="IW22" s="19" t="str">
        <f t="shared" ca="1" si="62"/>
        <v/>
      </c>
      <c r="IX22" s="19" t="str">
        <f t="shared" ca="1" si="62"/>
        <v/>
      </c>
      <c r="IY22" s="19" t="str">
        <f t="shared" ca="1" si="63"/>
        <v/>
      </c>
      <c r="IZ22" s="19" t="str">
        <f t="shared" ca="1" si="63"/>
        <v/>
      </c>
      <c r="JA22" s="19" t="str">
        <f t="shared" ca="1" si="63"/>
        <v/>
      </c>
      <c r="JB22" s="19" t="str">
        <f t="shared" ca="1" si="63"/>
        <v/>
      </c>
      <c r="JC22" s="19" t="str">
        <f t="shared" ca="1" si="63"/>
        <v/>
      </c>
      <c r="JD22" s="19" t="str">
        <f t="shared" ca="1" si="63"/>
        <v/>
      </c>
      <c r="JE22" s="19" t="str">
        <f t="shared" ca="1" si="63"/>
        <v/>
      </c>
      <c r="JF22" s="19" t="str">
        <f t="shared" ca="1" si="63"/>
        <v/>
      </c>
      <c r="JG22" s="19" t="str">
        <f t="shared" ca="1" si="63"/>
        <v/>
      </c>
      <c r="JH22" s="19" t="str">
        <f t="shared" ca="1" si="63"/>
        <v/>
      </c>
      <c r="JI22" s="19" t="str">
        <f t="shared" ca="1" si="64"/>
        <v/>
      </c>
      <c r="JJ22" s="19" t="str">
        <f t="shared" ca="1" si="64"/>
        <v/>
      </c>
      <c r="JK22" s="19" t="str">
        <f t="shared" ca="1" si="64"/>
        <v/>
      </c>
      <c r="JL22" s="19" t="str">
        <f t="shared" ca="1" si="64"/>
        <v/>
      </c>
      <c r="JM22" s="19" t="str">
        <f t="shared" ca="1" si="64"/>
        <v/>
      </c>
      <c r="JN22" s="19" t="str">
        <f t="shared" ca="1" si="64"/>
        <v/>
      </c>
      <c r="JO22" s="19" t="str">
        <f t="shared" ca="1" si="64"/>
        <v/>
      </c>
      <c r="JP22" s="19" t="str">
        <f t="shared" ca="1" si="64"/>
        <v/>
      </c>
      <c r="JQ22" s="19" t="str">
        <f t="shared" ca="1" si="64"/>
        <v/>
      </c>
      <c r="JR22" s="19" t="str">
        <f t="shared" ca="1" si="64"/>
        <v/>
      </c>
      <c r="JS22" s="19" t="str">
        <f t="shared" ca="1" si="65"/>
        <v/>
      </c>
      <c r="JT22" s="19" t="str">
        <f t="shared" ca="1" si="65"/>
        <v/>
      </c>
      <c r="JU22" s="19" t="str">
        <f t="shared" ca="1" si="65"/>
        <v/>
      </c>
      <c r="JV22" s="19" t="str">
        <f t="shared" ca="1" si="65"/>
        <v/>
      </c>
      <c r="JW22" s="19" t="str">
        <f t="shared" ca="1" si="65"/>
        <v/>
      </c>
      <c r="JX22" s="19" t="str">
        <f t="shared" ca="1" si="65"/>
        <v/>
      </c>
      <c r="JY22" s="19" t="str">
        <f t="shared" ca="1" si="65"/>
        <v/>
      </c>
      <c r="JZ22" s="19" t="str">
        <f t="shared" ca="1" si="65"/>
        <v/>
      </c>
      <c r="KA22" s="19" t="str">
        <f t="shared" ca="1" si="65"/>
        <v/>
      </c>
      <c r="KB22" s="19" t="str">
        <f t="shared" ca="1" si="65"/>
        <v/>
      </c>
      <c r="KC22" s="19" t="str">
        <f t="shared" ca="1" si="66"/>
        <v/>
      </c>
      <c r="KD22" s="19" t="str">
        <f t="shared" ca="1" si="66"/>
        <v/>
      </c>
      <c r="KE22" s="19" t="str">
        <f t="shared" ca="1" si="66"/>
        <v/>
      </c>
      <c r="KF22" s="19" t="str">
        <f t="shared" ca="1" si="66"/>
        <v/>
      </c>
      <c r="KG22" s="19" t="str">
        <f t="shared" ca="1" si="66"/>
        <v/>
      </c>
      <c r="KH22" s="19" t="str">
        <f t="shared" ca="1" si="66"/>
        <v/>
      </c>
      <c r="KI22" s="19" t="str">
        <f t="shared" ca="1" si="66"/>
        <v/>
      </c>
      <c r="KJ22" s="19" t="str">
        <f t="shared" ca="1" si="66"/>
        <v/>
      </c>
      <c r="KK22" s="19" t="str">
        <f t="shared" ca="1" si="66"/>
        <v/>
      </c>
      <c r="KL22" s="19" t="str">
        <f t="shared" ca="1" si="66"/>
        <v/>
      </c>
      <c r="KM22" s="19" t="str">
        <f t="shared" ca="1" si="67"/>
        <v/>
      </c>
      <c r="KN22" s="19" t="str">
        <f t="shared" ca="1" si="67"/>
        <v/>
      </c>
      <c r="KO22" s="19" t="str">
        <f t="shared" ca="1" si="67"/>
        <v/>
      </c>
      <c r="KP22" s="19" t="str">
        <f t="shared" ca="1" si="67"/>
        <v/>
      </c>
      <c r="KQ22" s="19" t="str">
        <f t="shared" ca="1" si="67"/>
        <v/>
      </c>
      <c r="KR22" s="19" t="str">
        <f t="shared" ca="1" si="67"/>
        <v/>
      </c>
      <c r="KS22" s="19" t="str">
        <f t="shared" ca="1" si="67"/>
        <v/>
      </c>
      <c r="KT22" s="19" t="str">
        <f t="shared" ca="1" si="67"/>
        <v/>
      </c>
      <c r="KU22" s="19" t="str">
        <f t="shared" ca="1" si="67"/>
        <v/>
      </c>
      <c r="KV22" s="19" t="str">
        <f t="shared" ca="1" si="67"/>
        <v/>
      </c>
      <c r="KW22" s="19" t="str">
        <f t="shared" ca="1" si="68"/>
        <v/>
      </c>
      <c r="KX22" s="19" t="str">
        <f t="shared" ca="1" si="68"/>
        <v/>
      </c>
      <c r="KY22" s="19" t="str">
        <f t="shared" ca="1" si="68"/>
        <v/>
      </c>
      <c r="KZ22" s="19" t="str">
        <f t="shared" ca="1" si="68"/>
        <v/>
      </c>
      <c r="LA22" s="19" t="str">
        <f t="shared" ca="1" si="68"/>
        <v/>
      </c>
      <c r="LB22" s="19" t="str">
        <f t="shared" ca="1" si="68"/>
        <v/>
      </c>
      <c r="LC22" s="19" t="str">
        <f t="shared" ca="1" si="68"/>
        <v/>
      </c>
      <c r="LD22" s="19" t="str">
        <f t="shared" ca="1" si="68"/>
        <v/>
      </c>
      <c r="LE22" s="19" t="str">
        <f t="shared" ca="1" si="68"/>
        <v/>
      </c>
      <c r="LF22" s="19" t="str">
        <f t="shared" ca="1" si="68"/>
        <v/>
      </c>
      <c r="LG22" s="19" t="str">
        <f t="shared" ca="1" si="69"/>
        <v/>
      </c>
      <c r="LH22" s="19" t="str">
        <f t="shared" ca="1" si="69"/>
        <v/>
      </c>
      <c r="LI22" s="19" t="str">
        <f t="shared" ca="1" si="69"/>
        <v/>
      </c>
      <c r="LJ22" s="19" t="str">
        <f t="shared" ca="1" si="69"/>
        <v/>
      </c>
      <c r="LK22" s="19" t="str">
        <f t="shared" ca="1" si="69"/>
        <v/>
      </c>
      <c r="LL22" s="19" t="str">
        <f t="shared" ca="1" si="69"/>
        <v/>
      </c>
      <c r="LM22" s="19" t="str">
        <f t="shared" ca="1" si="69"/>
        <v/>
      </c>
      <c r="LN22" s="19" t="str">
        <f t="shared" ca="1" si="69"/>
        <v/>
      </c>
      <c r="LO22" s="19" t="str">
        <f t="shared" ca="1" si="69"/>
        <v/>
      </c>
      <c r="LP22" s="19" t="str">
        <f t="shared" ca="1" si="69"/>
        <v/>
      </c>
      <c r="LQ22" s="19" t="str">
        <f t="shared" ca="1" si="70"/>
        <v/>
      </c>
      <c r="LR22" s="19" t="str">
        <f t="shared" ca="1" si="70"/>
        <v/>
      </c>
      <c r="LS22" s="19" t="str">
        <f t="shared" ca="1" si="70"/>
        <v/>
      </c>
      <c r="LT22" s="19" t="str">
        <f t="shared" ca="1" si="70"/>
        <v/>
      </c>
      <c r="LU22" s="19" t="str">
        <f t="shared" ca="1" si="70"/>
        <v/>
      </c>
      <c r="LV22" s="19" t="str">
        <f t="shared" ca="1" si="70"/>
        <v/>
      </c>
      <c r="LW22" s="19" t="str">
        <f t="shared" ca="1" si="70"/>
        <v/>
      </c>
      <c r="LX22" s="19" t="str">
        <f t="shared" ca="1" si="70"/>
        <v/>
      </c>
      <c r="LY22" s="19" t="str">
        <f t="shared" ca="1" si="70"/>
        <v/>
      </c>
      <c r="LZ22" s="19" t="str">
        <f t="shared" ca="1" si="70"/>
        <v/>
      </c>
      <c r="MA22" s="19" t="str">
        <f t="shared" ca="1" si="71"/>
        <v/>
      </c>
      <c r="MB22" s="19" t="str">
        <f t="shared" ca="1" si="71"/>
        <v/>
      </c>
      <c r="MC22" s="19" t="str">
        <f t="shared" ca="1" si="71"/>
        <v/>
      </c>
      <c r="MD22" s="19" t="str">
        <f t="shared" ca="1" si="71"/>
        <v/>
      </c>
      <c r="ME22" s="19" t="str">
        <f t="shared" ca="1" si="71"/>
        <v/>
      </c>
      <c r="MF22" s="19" t="str">
        <f t="shared" ca="1" si="71"/>
        <v/>
      </c>
      <c r="MG22" s="19" t="str">
        <f t="shared" ca="1" si="71"/>
        <v/>
      </c>
      <c r="MH22" s="19" t="str">
        <f t="shared" ca="1" si="71"/>
        <v/>
      </c>
      <c r="MI22" s="19" t="str">
        <f t="shared" ca="1" si="71"/>
        <v/>
      </c>
      <c r="MJ22" s="19" t="str">
        <f t="shared" ca="1" si="71"/>
        <v/>
      </c>
      <c r="MK22" s="19" t="str">
        <f t="shared" ca="1" si="72"/>
        <v/>
      </c>
      <c r="ML22" s="19" t="str">
        <f t="shared" ca="1" si="72"/>
        <v/>
      </c>
      <c r="MM22" s="19" t="str">
        <f t="shared" ca="1" si="72"/>
        <v/>
      </c>
      <c r="MN22" s="19" t="str">
        <f t="shared" ca="1" si="72"/>
        <v/>
      </c>
      <c r="MO22" s="19" t="str">
        <f t="shared" ca="1" si="72"/>
        <v/>
      </c>
      <c r="MP22" s="19" t="str">
        <f t="shared" ca="1" si="72"/>
        <v/>
      </c>
      <c r="MQ22" s="19" t="str">
        <f t="shared" ca="1" si="72"/>
        <v/>
      </c>
      <c r="MR22" s="19" t="str">
        <f t="shared" ca="1" si="72"/>
        <v/>
      </c>
      <c r="MS22" s="19" t="str">
        <f t="shared" ca="1" si="72"/>
        <v/>
      </c>
      <c r="MT22" s="19" t="str">
        <f t="shared" ca="1" si="72"/>
        <v/>
      </c>
      <c r="MU22" s="19" t="str">
        <f t="shared" ca="1" si="73"/>
        <v/>
      </c>
      <c r="MV22" s="19" t="str">
        <f t="shared" ca="1" si="73"/>
        <v/>
      </c>
      <c r="MW22" s="19" t="str">
        <f t="shared" ca="1" si="73"/>
        <v/>
      </c>
      <c r="MX22" s="19" t="str">
        <f t="shared" ca="1" si="73"/>
        <v/>
      </c>
      <c r="MY22" s="19" t="str">
        <f t="shared" ca="1" si="73"/>
        <v/>
      </c>
      <c r="MZ22" s="19" t="str">
        <f t="shared" ca="1" si="73"/>
        <v/>
      </c>
      <c r="NA22" s="19" t="str">
        <f t="shared" ca="1" si="73"/>
        <v/>
      </c>
      <c r="NB22" s="19" t="str">
        <f t="shared" ca="1" si="73"/>
        <v/>
      </c>
      <c r="NC22" s="19" t="str">
        <f t="shared" ca="1" si="73"/>
        <v/>
      </c>
      <c r="ND22" s="19" t="str">
        <f t="shared" ca="1" si="73"/>
        <v/>
      </c>
      <c r="NE22" s="19" t="str">
        <f t="shared" ca="1" si="74"/>
        <v/>
      </c>
      <c r="NF22" s="19" t="str">
        <f t="shared" ca="1" si="74"/>
        <v/>
      </c>
      <c r="NG22" s="19" t="str">
        <f t="shared" ca="1" si="74"/>
        <v/>
      </c>
      <c r="NH22" s="19" t="str">
        <f t="shared" ca="1" si="74"/>
        <v/>
      </c>
      <c r="NI22" s="19" t="str">
        <f t="shared" ca="1" si="74"/>
        <v/>
      </c>
      <c r="NJ22" s="19" t="str">
        <f t="shared" ca="1" si="74"/>
        <v/>
      </c>
      <c r="NK22" s="19" t="str">
        <f t="shared" ca="1" si="74"/>
        <v/>
      </c>
      <c r="NL22" s="19" t="str">
        <f t="shared" ca="1" si="74"/>
        <v/>
      </c>
      <c r="NM22" s="19" t="str">
        <f t="shared" ca="1" si="74"/>
        <v/>
      </c>
      <c r="NN22" s="19" t="str">
        <f t="shared" ca="1" si="74"/>
        <v/>
      </c>
      <c r="NO22" s="19" t="str">
        <f t="shared" ca="1" si="75"/>
        <v/>
      </c>
      <c r="NP22" s="19" t="str">
        <f t="shared" ca="1" si="75"/>
        <v/>
      </c>
      <c r="NQ22" s="19" t="str">
        <f t="shared" ca="1" si="75"/>
        <v/>
      </c>
      <c r="NR22" s="19" t="str">
        <f t="shared" ca="1" si="75"/>
        <v/>
      </c>
      <c r="NS22" s="19" t="str">
        <f t="shared" ca="1" si="75"/>
        <v/>
      </c>
      <c r="NT22" s="19" t="str">
        <f t="shared" ca="1" si="75"/>
        <v/>
      </c>
      <c r="NU22" s="19" t="str">
        <f t="shared" ca="1" si="75"/>
        <v/>
      </c>
      <c r="NV22" s="19" t="str">
        <f t="shared" ca="1" si="75"/>
        <v/>
      </c>
      <c r="NW22" s="19" t="str">
        <f t="shared" ca="1" si="75"/>
        <v/>
      </c>
      <c r="NX22" s="19" t="str">
        <f t="shared" ca="1" si="75"/>
        <v/>
      </c>
      <c r="NY22" s="19" t="str">
        <f t="shared" ca="1" si="75"/>
        <v/>
      </c>
      <c r="NZ22" s="19" t="str">
        <f t="shared" ca="1" si="75"/>
        <v/>
      </c>
      <c r="OA22" s="19" t="str">
        <f t="shared" ca="1" si="75"/>
        <v/>
      </c>
      <c r="OB22" s="19" t="str">
        <f t="shared" ca="1" si="75"/>
        <v/>
      </c>
      <c r="OC22" s="19" t="str">
        <f t="shared" ca="1" si="75"/>
        <v/>
      </c>
      <c r="OD22" s="16"/>
      <c r="OE22" s="16"/>
      <c r="OF22" s="16"/>
      <c r="OG22" s="16"/>
    </row>
    <row r="23" spans="1:397" s="25" customFormat="1" ht="13.5" customHeight="1" x14ac:dyDescent="0.2">
      <c r="A23" s="62" t="str">
        <f t="shared" si="37"/>
        <v xml:space="preserve"> ...</v>
      </c>
      <c r="B23" s="66">
        <f>_xlfn.IFNA(IF(INDEX('[1]External Tasks'!$C:$C,MATCH($B$17&amp;" "&amp;D23,'[1]External Tasks'!$A:$A,0))=D23,1,IF(INDEX('[1]External Tasks'!$G:$G,MATCH($B$17&amp;" "&amp;D23,'[1]External Tasks'!$E:$E,0))=D23,2)),0)</f>
        <v>1</v>
      </c>
      <c r="C23" s="46">
        <v>4</v>
      </c>
      <c r="D23" s="422" t="str">
        <f>IF('[2]Project Follow up - Base'!D23="","",'[2]Project Follow up - Base'!D23)</f>
        <v>Approved - Studies</v>
      </c>
      <c r="E23" s="422"/>
      <c r="F23" s="41" t="str">
        <f>IF('[2]Project Follow up - Base'!F23="","",'[2]Project Follow up - Base'!F23)</f>
        <v/>
      </c>
      <c r="G23" s="43">
        <f>IF('[2]Project Follow up - Base'!G23="","",'[2]Project Follow up - Base'!G23)</f>
        <v>45673</v>
      </c>
      <c r="H23" s="43">
        <f>IF('[2]Project Follow up - Base'!H23="","",'[2]Project Follow up - Base'!H23)</f>
        <v>45673</v>
      </c>
      <c r="I23" s="45">
        <f>IF(OR(G23="",H23=""), 0, IF(H23&lt;G23,"End date is earlier than start date", NETWORKDAYS.INTL(G23,H23,7,List!$M$3:$M$100)))</f>
        <v>1</v>
      </c>
      <c r="J23" s="41" t="str">
        <f>IF('[2]Project Follow up - Base'!J23="","",'[2]Project Follow up - Base'!J23)</f>
        <v/>
      </c>
      <c r="K23" s="187" t="str">
        <f>IF('[2]Project Follow up - Base'!K23="","",'[2]Project Follow up - Base'!K23)</f>
        <v/>
      </c>
      <c r="L23" s="45">
        <f>IF(OR(J23="",K23=""), 0, NETWORKDAYS.INTL(J23,K23,7,List!$M$3:$M$100))</f>
        <v>0</v>
      </c>
      <c r="M23" s="43">
        <f>IF(AND( J23="", G23=""),"",MIN(G23,J23))</f>
        <v>45673</v>
      </c>
      <c r="N23" s="43">
        <f>IF(AND( H23="", K23=""),"",MAX(H23,K23))</f>
        <v>45673</v>
      </c>
      <c r="O23" s="43">
        <f>IF(OR( D23="", M23=""),"",WORKDAY.INTL(M23,VLOOKUP($B$17&amp;" "&amp;D23,Tasks!$1:$1048576,MATCH('Project Follow up - Base'!$D$7,Tasks!$2:$2,0),FALSE)-1,7,[1]List!$M$3:$M$100))</f>
        <v>45679</v>
      </c>
      <c r="P23" s="44" t="str">
        <f t="shared" ca="1" si="76"/>
        <v>Completed</v>
      </c>
      <c r="Q23" s="104" t="str">
        <f>IF('[2]Project Follow up - Base'!Q23="","",'[2]Project Follow up - Base'!Q23)</f>
        <v/>
      </c>
      <c r="R23" s="43" t="str">
        <f>IF('[2]Project Follow up - Base'!R23="","",'[2]Project Follow up - Base'!R23)</f>
        <v>...</v>
      </c>
      <c r="S23" s="41" t="str">
        <f>IF('[2]Project Follow up - Base'!S23="","",'[2]Project Follow up - Base'!S23)</f>
        <v>...</v>
      </c>
      <c r="T23" s="104" t="str">
        <f>IF('[2]Project Follow up - Base'!T23="","",'[2]Project Follow up - Base'!T23)</f>
        <v>...</v>
      </c>
      <c r="U23" s="41" t="str">
        <f>IF('[2]Project Follow up - Base'!U23="","",'[2]Project Follow up - Base'!U23)</f>
        <v/>
      </c>
      <c r="V23" s="104" t="str">
        <f>IF('[2]Project Follow up - Base'!V23="","",'[2]Project Follow up - Base'!V23)</f>
        <v/>
      </c>
      <c r="W23" s="41" t="str">
        <f>IF('[2]Project Follow up - Base'!W23="","",'[2]Project Follow up - Base'!W23)</f>
        <v/>
      </c>
      <c r="X23" s="390" t="str">
        <f>IF('[2]Project Follow up - Base'!X23="","",'[2]Project Follow up - Base'!X23)</f>
        <v/>
      </c>
      <c r="Y23" s="17">
        <f t="shared" si="77"/>
        <v>1</v>
      </c>
      <c r="Z23" s="62" t="str">
        <f>_xlfn.IFNA(IF(INDEX('Employees Summary'!A:J,MATCH(B$17&amp;" "&amp;F23,'Employees Summary'!H:H,0),10)=0,"",INDEX('Employees Summary'!A:J,MATCH(B$17&amp;" "&amp;F23,'Employees Summary'!H:H,0),10)),"")</f>
        <v/>
      </c>
      <c r="AA23" s="62">
        <f ca="1">IF(AND(N23&lt;&gt;"",P23="Delayed"),NETWORKDAYS.INTL(O23,N23,7,List!$M$3:$M$100),0)</f>
        <v>0</v>
      </c>
      <c r="AB23" s="16"/>
      <c r="AC23" s="20" t="str">
        <f t="shared" ca="1" si="40"/>
        <v/>
      </c>
      <c r="AD23" s="20" t="str">
        <f t="shared" ca="1" si="40"/>
        <v/>
      </c>
      <c r="AE23" s="20" t="str">
        <f t="shared" ca="1" si="40"/>
        <v/>
      </c>
      <c r="AF23" s="20" t="str">
        <f t="shared" ca="1" si="40"/>
        <v/>
      </c>
      <c r="AG23" s="20" t="str">
        <f t="shared" ca="1" si="40"/>
        <v/>
      </c>
      <c r="AH23" s="20" t="str">
        <f t="shared" ca="1" si="40"/>
        <v/>
      </c>
      <c r="AI23" s="20" t="str">
        <f t="shared" ca="1" si="40"/>
        <v/>
      </c>
      <c r="AJ23" s="20" t="str">
        <f t="shared" ca="1" si="40"/>
        <v/>
      </c>
      <c r="AK23" s="20" t="str">
        <f t="shared" ca="1" si="40"/>
        <v/>
      </c>
      <c r="AL23" s="20" t="str">
        <f t="shared" ca="1" si="40"/>
        <v/>
      </c>
      <c r="AM23" s="20" t="str">
        <f t="shared" ca="1" si="41"/>
        <v/>
      </c>
      <c r="AN23" s="20" t="str">
        <f t="shared" ca="1" si="41"/>
        <v/>
      </c>
      <c r="AO23" s="20" t="str">
        <f t="shared" ca="1" si="41"/>
        <v/>
      </c>
      <c r="AP23" s="20" t="str">
        <f t="shared" ca="1" si="41"/>
        <v/>
      </c>
      <c r="AQ23" s="20" t="str">
        <f t="shared" ca="1" si="41"/>
        <v/>
      </c>
      <c r="AR23" s="20" t="str">
        <f t="shared" ca="1" si="41"/>
        <v/>
      </c>
      <c r="AS23" s="20" t="str">
        <f t="shared" ca="1" si="41"/>
        <v/>
      </c>
      <c r="AT23" s="20" t="str">
        <f t="shared" ca="1" si="41"/>
        <v/>
      </c>
      <c r="AU23" s="20" t="str">
        <f t="shared" ca="1" si="41"/>
        <v/>
      </c>
      <c r="AV23" s="20" t="str">
        <f t="shared" ca="1" si="41"/>
        <v/>
      </c>
      <c r="AW23" s="20" t="str">
        <f t="shared" ca="1" si="42"/>
        <v/>
      </c>
      <c r="AX23" s="20">
        <f t="shared" ca="1" si="42"/>
        <v>10</v>
      </c>
      <c r="AY23" s="20" t="str">
        <f t="shared" ca="1" si="42"/>
        <v/>
      </c>
      <c r="AZ23" s="20" t="str">
        <f t="shared" ca="1" si="42"/>
        <v/>
      </c>
      <c r="BA23" s="20" t="str">
        <f t="shared" ca="1" si="42"/>
        <v/>
      </c>
      <c r="BB23" s="20" t="str">
        <f t="shared" ca="1" si="42"/>
        <v/>
      </c>
      <c r="BC23" s="20" t="str">
        <f t="shared" ca="1" si="42"/>
        <v/>
      </c>
      <c r="BD23" s="20" t="str">
        <f t="shared" ca="1" si="42"/>
        <v/>
      </c>
      <c r="BE23" s="20" t="str">
        <f t="shared" ca="1" si="42"/>
        <v/>
      </c>
      <c r="BF23" s="20" t="str">
        <f t="shared" ca="1" si="42"/>
        <v/>
      </c>
      <c r="BG23" s="20" t="str">
        <f t="shared" ca="1" si="43"/>
        <v/>
      </c>
      <c r="BH23" s="20" t="str">
        <f t="shared" ca="1" si="43"/>
        <v/>
      </c>
      <c r="BI23" s="20" t="str">
        <f t="shared" ca="1" si="43"/>
        <v/>
      </c>
      <c r="BJ23" s="20" t="str">
        <f t="shared" ca="1" si="43"/>
        <v/>
      </c>
      <c r="BK23" s="20" t="str">
        <f t="shared" ca="1" si="43"/>
        <v/>
      </c>
      <c r="BL23" s="20" t="str">
        <f t="shared" ca="1" si="43"/>
        <v/>
      </c>
      <c r="BM23" s="20" t="str">
        <f t="shared" ca="1" si="43"/>
        <v/>
      </c>
      <c r="BN23" s="20" t="str">
        <f t="shared" ca="1" si="43"/>
        <v/>
      </c>
      <c r="BO23" s="20" t="str">
        <f t="shared" ca="1" si="43"/>
        <v/>
      </c>
      <c r="BP23" s="20" t="str">
        <f t="shared" ca="1" si="43"/>
        <v/>
      </c>
      <c r="BQ23" s="20" t="str">
        <f t="shared" ca="1" si="44"/>
        <v/>
      </c>
      <c r="BR23" s="20" t="str">
        <f t="shared" ca="1" si="44"/>
        <v/>
      </c>
      <c r="BS23" s="20" t="str">
        <f t="shared" ca="1" si="44"/>
        <v/>
      </c>
      <c r="BT23" s="20" t="str">
        <f t="shared" ca="1" si="44"/>
        <v/>
      </c>
      <c r="BU23" s="20" t="str">
        <f t="shared" ca="1" si="44"/>
        <v/>
      </c>
      <c r="BV23" s="20" t="str">
        <f t="shared" ca="1" si="44"/>
        <v/>
      </c>
      <c r="BW23" s="20" t="str">
        <f t="shared" ca="1" si="44"/>
        <v/>
      </c>
      <c r="BX23" s="20" t="str">
        <f t="shared" ca="1" si="44"/>
        <v/>
      </c>
      <c r="BY23" s="20" t="str">
        <f t="shared" ca="1" si="44"/>
        <v/>
      </c>
      <c r="BZ23" s="20" t="str">
        <f t="shared" ca="1" si="44"/>
        <v/>
      </c>
      <c r="CA23" s="20" t="str">
        <f t="shared" ca="1" si="45"/>
        <v/>
      </c>
      <c r="CB23" s="20" t="str">
        <f t="shared" ca="1" si="45"/>
        <v/>
      </c>
      <c r="CC23" s="20" t="str">
        <f t="shared" ca="1" si="45"/>
        <v/>
      </c>
      <c r="CD23" s="20" t="str">
        <f t="shared" ca="1" si="45"/>
        <v/>
      </c>
      <c r="CE23" s="20" t="str">
        <f t="shared" ca="1" si="45"/>
        <v/>
      </c>
      <c r="CF23" s="20" t="str">
        <f t="shared" ca="1" si="45"/>
        <v/>
      </c>
      <c r="CG23" s="20" t="str">
        <f t="shared" ca="1" si="45"/>
        <v/>
      </c>
      <c r="CH23" s="20" t="str">
        <f t="shared" ca="1" si="45"/>
        <v/>
      </c>
      <c r="CI23" s="20" t="str">
        <f t="shared" ca="1" si="45"/>
        <v/>
      </c>
      <c r="CJ23" s="20" t="str">
        <f t="shared" ca="1" si="45"/>
        <v/>
      </c>
      <c r="CK23" s="20" t="str">
        <f t="shared" ca="1" si="46"/>
        <v/>
      </c>
      <c r="CL23" s="20" t="str">
        <f t="shared" ca="1" si="46"/>
        <v/>
      </c>
      <c r="CM23" s="20" t="str">
        <f t="shared" ca="1" si="46"/>
        <v/>
      </c>
      <c r="CN23" s="20" t="str">
        <f t="shared" ca="1" si="46"/>
        <v/>
      </c>
      <c r="CO23" s="20" t="str">
        <f t="shared" ca="1" si="46"/>
        <v/>
      </c>
      <c r="CP23" s="20" t="str">
        <f t="shared" ca="1" si="46"/>
        <v/>
      </c>
      <c r="CQ23" s="20" t="str">
        <f t="shared" ca="1" si="46"/>
        <v/>
      </c>
      <c r="CR23" s="20" t="str">
        <f t="shared" ca="1" si="46"/>
        <v/>
      </c>
      <c r="CS23" s="20" t="str">
        <f t="shared" ca="1" si="46"/>
        <v/>
      </c>
      <c r="CT23" s="19" t="str">
        <f t="shared" ca="1" si="46"/>
        <v/>
      </c>
      <c r="CU23" s="19" t="str">
        <f t="shared" ca="1" si="47"/>
        <v/>
      </c>
      <c r="CV23" s="19" t="str">
        <f t="shared" ca="1" si="47"/>
        <v/>
      </c>
      <c r="CW23" s="19" t="str">
        <f t="shared" ca="1" si="47"/>
        <v/>
      </c>
      <c r="CX23" s="19" t="str">
        <f t="shared" ca="1" si="47"/>
        <v/>
      </c>
      <c r="CY23" s="19" t="str">
        <f t="shared" ca="1" si="47"/>
        <v/>
      </c>
      <c r="CZ23" s="19" t="str">
        <f t="shared" ca="1" si="47"/>
        <v/>
      </c>
      <c r="DA23" s="19" t="str">
        <f t="shared" ca="1" si="47"/>
        <v/>
      </c>
      <c r="DB23" s="19" t="str">
        <f t="shared" ca="1" si="47"/>
        <v/>
      </c>
      <c r="DC23" s="19" t="str">
        <f t="shared" ca="1" si="47"/>
        <v/>
      </c>
      <c r="DD23" s="19" t="str">
        <f t="shared" ca="1" si="47"/>
        <v/>
      </c>
      <c r="DE23" s="19" t="str">
        <f t="shared" ca="1" si="48"/>
        <v/>
      </c>
      <c r="DF23" s="19" t="str">
        <f t="shared" ca="1" si="48"/>
        <v/>
      </c>
      <c r="DG23" s="19" t="str">
        <f t="shared" ca="1" si="48"/>
        <v/>
      </c>
      <c r="DH23" s="19" t="str">
        <f t="shared" ca="1" si="48"/>
        <v/>
      </c>
      <c r="DI23" s="19" t="str">
        <f t="shared" ca="1" si="48"/>
        <v/>
      </c>
      <c r="DJ23" s="19" t="str">
        <f t="shared" ca="1" si="48"/>
        <v/>
      </c>
      <c r="DK23" s="19" t="str">
        <f t="shared" ca="1" si="48"/>
        <v/>
      </c>
      <c r="DL23" s="19" t="str">
        <f t="shared" ca="1" si="48"/>
        <v/>
      </c>
      <c r="DM23" s="19" t="str">
        <f t="shared" ca="1" si="48"/>
        <v/>
      </c>
      <c r="DN23" s="19" t="str">
        <f t="shared" ca="1" si="48"/>
        <v/>
      </c>
      <c r="DO23" s="19" t="str">
        <f t="shared" ca="1" si="49"/>
        <v/>
      </c>
      <c r="DP23" s="19" t="str">
        <f t="shared" ca="1" si="49"/>
        <v/>
      </c>
      <c r="DQ23" s="19" t="str">
        <f t="shared" ca="1" si="49"/>
        <v/>
      </c>
      <c r="DR23" s="19" t="str">
        <f t="shared" ca="1" si="49"/>
        <v/>
      </c>
      <c r="DS23" s="19" t="str">
        <f t="shared" ca="1" si="49"/>
        <v/>
      </c>
      <c r="DT23" s="19" t="str">
        <f t="shared" ca="1" si="49"/>
        <v/>
      </c>
      <c r="DU23" s="19" t="str">
        <f t="shared" ca="1" si="49"/>
        <v/>
      </c>
      <c r="DV23" s="19" t="str">
        <f t="shared" ca="1" si="49"/>
        <v/>
      </c>
      <c r="DW23" s="19" t="str">
        <f t="shared" ca="1" si="49"/>
        <v/>
      </c>
      <c r="DX23" s="19" t="str">
        <f t="shared" ca="1" si="49"/>
        <v/>
      </c>
      <c r="DY23" s="19" t="str">
        <f t="shared" ca="1" si="50"/>
        <v/>
      </c>
      <c r="DZ23" s="19" t="str">
        <f t="shared" ca="1" si="50"/>
        <v/>
      </c>
      <c r="EA23" s="19" t="str">
        <f t="shared" ca="1" si="50"/>
        <v/>
      </c>
      <c r="EB23" s="19" t="str">
        <f t="shared" ca="1" si="50"/>
        <v/>
      </c>
      <c r="EC23" s="19" t="str">
        <f t="shared" ca="1" si="50"/>
        <v/>
      </c>
      <c r="ED23" s="19" t="str">
        <f t="shared" ca="1" si="50"/>
        <v/>
      </c>
      <c r="EE23" s="19" t="str">
        <f t="shared" ca="1" si="50"/>
        <v/>
      </c>
      <c r="EF23" s="19" t="str">
        <f t="shared" ca="1" si="50"/>
        <v/>
      </c>
      <c r="EG23" s="19" t="str">
        <f t="shared" ca="1" si="50"/>
        <v/>
      </c>
      <c r="EH23" s="19" t="str">
        <f t="shared" ca="1" si="50"/>
        <v/>
      </c>
      <c r="EI23" s="19" t="str">
        <f t="shared" ca="1" si="51"/>
        <v/>
      </c>
      <c r="EJ23" s="19" t="str">
        <f t="shared" ca="1" si="51"/>
        <v/>
      </c>
      <c r="EK23" s="19" t="str">
        <f t="shared" ca="1" si="51"/>
        <v/>
      </c>
      <c r="EL23" s="19" t="str">
        <f t="shared" ca="1" si="51"/>
        <v/>
      </c>
      <c r="EM23" s="19" t="str">
        <f t="shared" ca="1" si="51"/>
        <v/>
      </c>
      <c r="EN23" s="19" t="str">
        <f t="shared" ca="1" si="51"/>
        <v/>
      </c>
      <c r="EO23" s="19" t="str">
        <f t="shared" ca="1" si="51"/>
        <v/>
      </c>
      <c r="EP23" s="19" t="str">
        <f t="shared" ca="1" si="51"/>
        <v/>
      </c>
      <c r="EQ23" s="19" t="str">
        <f t="shared" ca="1" si="51"/>
        <v/>
      </c>
      <c r="ER23" s="19" t="str">
        <f t="shared" ca="1" si="51"/>
        <v/>
      </c>
      <c r="ES23" s="19" t="str">
        <f t="shared" ca="1" si="52"/>
        <v/>
      </c>
      <c r="ET23" s="19" t="str">
        <f t="shared" ca="1" si="52"/>
        <v/>
      </c>
      <c r="EU23" s="19" t="str">
        <f t="shared" ca="1" si="52"/>
        <v/>
      </c>
      <c r="EV23" s="19" t="str">
        <f t="shared" ca="1" si="52"/>
        <v/>
      </c>
      <c r="EW23" s="19" t="str">
        <f t="shared" ca="1" si="52"/>
        <v/>
      </c>
      <c r="EX23" s="19" t="str">
        <f t="shared" ca="1" si="52"/>
        <v/>
      </c>
      <c r="EY23" s="19" t="str">
        <f t="shared" ca="1" si="52"/>
        <v/>
      </c>
      <c r="EZ23" s="19" t="str">
        <f t="shared" ca="1" si="52"/>
        <v/>
      </c>
      <c r="FA23" s="19" t="str">
        <f t="shared" ca="1" si="52"/>
        <v/>
      </c>
      <c r="FB23" s="19" t="str">
        <f t="shared" ca="1" si="52"/>
        <v/>
      </c>
      <c r="FC23" s="19" t="str">
        <f t="shared" ca="1" si="53"/>
        <v/>
      </c>
      <c r="FD23" s="19" t="str">
        <f t="shared" ca="1" si="53"/>
        <v/>
      </c>
      <c r="FE23" s="19" t="str">
        <f t="shared" ca="1" si="53"/>
        <v/>
      </c>
      <c r="FF23" s="19" t="str">
        <f t="shared" ca="1" si="53"/>
        <v/>
      </c>
      <c r="FG23" s="19" t="str">
        <f t="shared" ca="1" si="53"/>
        <v/>
      </c>
      <c r="FH23" s="19" t="str">
        <f t="shared" ca="1" si="53"/>
        <v/>
      </c>
      <c r="FI23" s="19" t="str">
        <f t="shared" ca="1" si="53"/>
        <v/>
      </c>
      <c r="FJ23" s="19" t="str">
        <f t="shared" ca="1" si="53"/>
        <v/>
      </c>
      <c r="FK23" s="19" t="str">
        <f t="shared" ca="1" si="53"/>
        <v/>
      </c>
      <c r="FL23" s="19" t="str">
        <f t="shared" ca="1" si="53"/>
        <v/>
      </c>
      <c r="FM23" s="19" t="str">
        <f t="shared" ca="1" si="54"/>
        <v/>
      </c>
      <c r="FN23" s="19" t="str">
        <f t="shared" ca="1" si="54"/>
        <v/>
      </c>
      <c r="FO23" s="19" t="str">
        <f t="shared" ca="1" si="54"/>
        <v/>
      </c>
      <c r="FP23" s="19" t="str">
        <f t="shared" ca="1" si="54"/>
        <v/>
      </c>
      <c r="FQ23" s="19" t="str">
        <f t="shared" ca="1" si="54"/>
        <v/>
      </c>
      <c r="FR23" s="19" t="str">
        <f t="shared" ca="1" si="54"/>
        <v/>
      </c>
      <c r="FS23" s="19" t="str">
        <f t="shared" ca="1" si="54"/>
        <v/>
      </c>
      <c r="FT23" s="19" t="str">
        <f t="shared" ca="1" si="54"/>
        <v/>
      </c>
      <c r="FU23" s="19" t="str">
        <f t="shared" ca="1" si="54"/>
        <v/>
      </c>
      <c r="FV23" s="19" t="str">
        <f t="shared" ca="1" si="54"/>
        <v/>
      </c>
      <c r="FW23" s="19" t="str">
        <f t="shared" ca="1" si="55"/>
        <v/>
      </c>
      <c r="FX23" s="19" t="str">
        <f t="shared" ca="1" si="55"/>
        <v/>
      </c>
      <c r="FY23" s="19" t="str">
        <f t="shared" ca="1" si="55"/>
        <v/>
      </c>
      <c r="FZ23" s="19" t="str">
        <f t="shared" ca="1" si="55"/>
        <v/>
      </c>
      <c r="GA23" s="19" t="str">
        <f t="shared" ca="1" si="55"/>
        <v/>
      </c>
      <c r="GB23" s="19" t="str">
        <f t="shared" ca="1" si="55"/>
        <v/>
      </c>
      <c r="GC23" s="19" t="str">
        <f t="shared" ca="1" si="55"/>
        <v/>
      </c>
      <c r="GD23" s="19" t="str">
        <f t="shared" ca="1" si="55"/>
        <v/>
      </c>
      <c r="GE23" s="19" t="str">
        <f t="shared" ca="1" si="55"/>
        <v/>
      </c>
      <c r="GF23" s="19" t="str">
        <f t="shared" ca="1" si="55"/>
        <v/>
      </c>
      <c r="GG23" s="19" t="str">
        <f t="shared" ca="1" si="56"/>
        <v/>
      </c>
      <c r="GH23" s="19" t="str">
        <f t="shared" ca="1" si="56"/>
        <v/>
      </c>
      <c r="GI23" s="19" t="str">
        <f t="shared" ca="1" si="56"/>
        <v/>
      </c>
      <c r="GJ23" s="19" t="str">
        <f t="shared" ca="1" si="56"/>
        <v/>
      </c>
      <c r="GK23" s="19" t="str">
        <f t="shared" ca="1" si="56"/>
        <v/>
      </c>
      <c r="GL23" s="19" t="str">
        <f t="shared" ca="1" si="56"/>
        <v/>
      </c>
      <c r="GM23" s="19" t="str">
        <f t="shared" ca="1" si="56"/>
        <v/>
      </c>
      <c r="GN23" s="19" t="str">
        <f t="shared" ca="1" si="56"/>
        <v/>
      </c>
      <c r="GO23" s="19" t="str">
        <f t="shared" ca="1" si="56"/>
        <v/>
      </c>
      <c r="GP23" s="19" t="str">
        <f t="shared" ca="1" si="56"/>
        <v/>
      </c>
      <c r="GQ23" s="19" t="str">
        <f t="shared" ca="1" si="57"/>
        <v/>
      </c>
      <c r="GR23" s="19" t="str">
        <f t="shared" ca="1" si="57"/>
        <v/>
      </c>
      <c r="GS23" s="19" t="str">
        <f t="shared" ca="1" si="57"/>
        <v/>
      </c>
      <c r="GT23" s="19" t="str">
        <f t="shared" ca="1" si="57"/>
        <v/>
      </c>
      <c r="GU23" s="19" t="str">
        <f t="shared" ca="1" si="57"/>
        <v/>
      </c>
      <c r="GV23" s="19" t="str">
        <f t="shared" ca="1" si="57"/>
        <v/>
      </c>
      <c r="GW23" s="19" t="str">
        <f t="shared" ca="1" si="57"/>
        <v/>
      </c>
      <c r="GX23" s="19" t="str">
        <f t="shared" ca="1" si="57"/>
        <v/>
      </c>
      <c r="GY23" s="19" t="str">
        <f t="shared" ca="1" si="57"/>
        <v/>
      </c>
      <c r="GZ23" s="19" t="str">
        <f t="shared" ca="1" si="57"/>
        <v/>
      </c>
      <c r="HA23" s="19" t="str">
        <f t="shared" ca="1" si="58"/>
        <v/>
      </c>
      <c r="HB23" s="19" t="str">
        <f t="shared" ca="1" si="58"/>
        <v/>
      </c>
      <c r="HC23" s="19" t="str">
        <f t="shared" ca="1" si="58"/>
        <v/>
      </c>
      <c r="HD23" s="19" t="str">
        <f t="shared" ca="1" si="58"/>
        <v/>
      </c>
      <c r="HE23" s="19" t="str">
        <f t="shared" ca="1" si="58"/>
        <v/>
      </c>
      <c r="HF23" s="19" t="str">
        <f t="shared" ca="1" si="58"/>
        <v/>
      </c>
      <c r="HG23" s="19" t="str">
        <f t="shared" ca="1" si="58"/>
        <v/>
      </c>
      <c r="HH23" s="19" t="str">
        <f t="shared" ca="1" si="58"/>
        <v/>
      </c>
      <c r="HI23" s="19" t="str">
        <f t="shared" ca="1" si="58"/>
        <v/>
      </c>
      <c r="HJ23" s="19" t="str">
        <f t="shared" ca="1" si="58"/>
        <v/>
      </c>
      <c r="HK23" s="19" t="str">
        <f t="shared" ca="1" si="59"/>
        <v/>
      </c>
      <c r="HL23" s="19" t="str">
        <f t="shared" ca="1" si="59"/>
        <v/>
      </c>
      <c r="HM23" s="19" t="str">
        <f t="shared" ca="1" si="59"/>
        <v/>
      </c>
      <c r="HN23" s="19" t="str">
        <f t="shared" ca="1" si="59"/>
        <v/>
      </c>
      <c r="HO23" s="19" t="str">
        <f t="shared" ca="1" si="59"/>
        <v/>
      </c>
      <c r="HP23" s="19" t="str">
        <f t="shared" ca="1" si="59"/>
        <v/>
      </c>
      <c r="HQ23" s="19" t="str">
        <f t="shared" ca="1" si="59"/>
        <v/>
      </c>
      <c r="HR23" s="19" t="str">
        <f t="shared" ca="1" si="59"/>
        <v/>
      </c>
      <c r="HS23" s="19" t="str">
        <f t="shared" ca="1" si="59"/>
        <v/>
      </c>
      <c r="HT23" s="19" t="str">
        <f t="shared" ca="1" si="59"/>
        <v/>
      </c>
      <c r="HU23" s="19" t="str">
        <f t="shared" ca="1" si="60"/>
        <v/>
      </c>
      <c r="HV23" s="19" t="str">
        <f t="shared" ca="1" si="60"/>
        <v/>
      </c>
      <c r="HW23" s="19" t="str">
        <f t="shared" ca="1" si="60"/>
        <v/>
      </c>
      <c r="HX23" s="19" t="str">
        <f t="shared" ca="1" si="60"/>
        <v/>
      </c>
      <c r="HY23" s="19" t="str">
        <f t="shared" ca="1" si="60"/>
        <v/>
      </c>
      <c r="HZ23" s="19" t="str">
        <f t="shared" ca="1" si="60"/>
        <v/>
      </c>
      <c r="IA23" s="19" t="str">
        <f t="shared" ca="1" si="60"/>
        <v/>
      </c>
      <c r="IB23" s="19" t="str">
        <f t="shared" ca="1" si="60"/>
        <v/>
      </c>
      <c r="IC23" s="19" t="str">
        <f t="shared" ca="1" si="60"/>
        <v/>
      </c>
      <c r="ID23" s="19" t="str">
        <f t="shared" ca="1" si="60"/>
        <v/>
      </c>
      <c r="IE23" s="19" t="str">
        <f t="shared" ca="1" si="61"/>
        <v/>
      </c>
      <c r="IF23" s="19" t="str">
        <f t="shared" ca="1" si="61"/>
        <v/>
      </c>
      <c r="IG23" s="19" t="str">
        <f t="shared" ca="1" si="61"/>
        <v/>
      </c>
      <c r="IH23" s="19" t="str">
        <f t="shared" ca="1" si="61"/>
        <v/>
      </c>
      <c r="II23" s="19" t="str">
        <f t="shared" ca="1" si="61"/>
        <v/>
      </c>
      <c r="IJ23" s="19" t="str">
        <f t="shared" ca="1" si="61"/>
        <v/>
      </c>
      <c r="IK23" s="19" t="str">
        <f t="shared" ca="1" si="61"/>
        <v/>
      </c>
      <c r="IL23" s="19" t="str">
        <f t="shared" ca="1" si="61"/>
        <v/>
      </c>
      <c r="IM23" s="19" t="str">
        <f t="shared" ca="1" si="61"/>
        <v/>
      </c>
      <c r="IN23" s="19" t="str">
        <f t="shared" ca="1" si="61"/>
        <v/>
      </c>
      <c r="IO23" s="19" t="str">
        <f t="shared" ca="1" si="62"/>
        <v/>
      </c>
      <c r="IP23" s="19" t="str">
        <f t="shared" ca="1" si="62"/>
        <v/>
      </c>
      <c r="IQ23" s="19" t="str">
        <f t="shared" ca="1" si="62"/>
        <v/>
      </c>
      <c r="IR23" s="19" t="str">
        <f t="shared" ca="1" si="62"/>
        <v/>
      </c>
      <c r="IS23" s="19" t="str">
        <f t="shared" ca="1" si="62"/>
        <v/>
      </c>
      <c r="IT23" s="19" t="str">
        <f t="shared" ca="1" si="62"/>
        <v/>
      </c>
      <c r="IU23" s="19" t="str">
        <f t="shared" ca="1" si="62"/>
        <v/>
      </c>
      <c r="IV23" s="19" t="str">
        <f t="shared" ca="1" si="62"/>
        <v/>
      </c>
      <c r="IW23" s="19" t="str">
        <f t="shared" ca="1" si="62"/>
        <v/>
      </c>
      <c r="IX23" s="19" t="str">
        <f t="shared" ca="1" si="62"/>
        <v/>
      </c>
      <c r="IY23" s="19" t="str">
        <f t="shared" ca="1" si="63"/>
        <v/>
      </c>
      <c r="IZ23" s="19" t="str">
        <f t="shared" ca="1" si="63"/>
        <v/>
      </c>
      <c r="JA23" s="19" t="str">
        <f t="shared" ca="1" si="63"/>
        <v/>
      </c>
      <c r="JB23" s="19" t="str">
        <f t="shared" ca="1" si="63"/>
        <v/>
      </c>
      <c r="JC23" s="19" t="str">
        <f t="shared" ca="1" si="63"/>
        <v/>
      </c>
      <c r="JD23" s="19" t="str">
        <f t="shared" ca="1" si="63"/>
        <v/>
      </c>
      <c r="JE23" s="19" t="str">
        <f t="shared" ca="1" si="63"/>
        <v/>
      </c>
      <c r="JF23" s="19" t="str">
        <f t="shared" ca="1" si="63"/>
        <v/>
      </c>
      <c r="JG23" s="19" t="str">
        <f t="shared" ca="1" si="63"/>
        <v/>
      </c>
      <c r="JH23" s="19" t="str">
        <f t="shared" ca="1" si="63"/>
        <v/>
      </c>
      <c r="JI23" s="19" t="str">
        <f t="shared" ca="1" si="64"/>
        <v/>
      </c>
      <c r="JJ23" s="19" t="str">
        <f t="shared" ca="1" si="64"/>
        <v/>
      </c>
      <c r="JK23" s="19" t="str">
        <f t="shared" ca="1" si="64"/>
        <v/>
      </c>
      <c r="JL23" s="19" t="str">
        <f t="shared" ca="1" si="64"/>
        <v/>
      </c>
      <c r="JM23" s="19" t="str">
        <f t="shared" ca="1" si="64"/>
        <v/>
      </c>
      <c r="JN23" s="19" t="str">
        <f t="shared" ca="1" si="64"/>
        <v/>
      </c>
      <c r="JO23" s="19" t="str">
        <f t="shared" ca="1" si="64"/>
        <v/>
      </c>
      <c r="JP23" s="19" t="str">
        <f t="shared" ca="1" si="64"/>
        <v/>
      </c>
      <c r="JQ23" s="19" t="str">
        <f t="shared" ca="1" si="64"/>
        <v/>
      </c>
      <c r="JR23" s="19" t="str">
        <f t="shared" ca="1" si="64"/>
        <v/>
      </c>
      <c r="JS23" s="19" t="str">
        <f t="shared" ca="1" si="65"/>
        <v/>
      </c>
      <c r="JT23" s="19" t="str">
        <f t="shared" ca="1" si="65"/>
        <v/>
      </c>
      <c r="JU23" s="19" t="str">
        <f t="shared" ca="1" si="65"/>
        <v/>
      </c>
      <c r="JV23" s="19" t="str">
        <f t="shared" ca="1" si="65"/>
        <v/>
      </c>
      <c r="JW23" s="19" t="str">
        <f t="shared" ca="1" si="65"/>
        <v/>
      </c>
      <c r="JX23" s="19" t="str">
        <f t="shared" ca="1" si="65"/>
        <v/>
      </c>
      <c r="JY23" s="19" t="str">
        <f t="shared" ca="1" si="65"/>
        <v/>
      </c>
      <c r="JZ23" s="19" t="str">
        <f t="shared" ca="1" si="65"/>
        <v/>
      </c>
      <c r="KA23" s="19" t="str">
        <f t="shared" ca="1" si="65"/>
        <v/>
      </c>
      <c r="KB23" s="19" t="str">
        <f t="shared" ca="1" si="65"/>
        <v/>
      </c>
      <c r="KC23" s="19" t="str">
        <f t="shared" ca="1" si="66"/>
        <v/>
      </c>
      <c r="KD23" s="19" t="str">
        <f t="shared" ca="1" si="66"/>
        <v/>
      </c>
      <c r="KE23" s="19" t="str">
        <f t="shared" ca="1" si="66"/>
        <v/>
      </c>
      <c r="KF23" s="19" t="str">
        <f t="shared" ca="1" si="66"/>
        <v/>
      </c>
      <c r="KG23" s="19" t="str">
        <f t="shared" ca="1" si="66"/>
        <v/>
      </c>
      <c r="KH23" s="19" t="str">
        <f t="shared" ca="1" si="66"/>
        <v/>
      </c>
      <c r="KI23" s="19" t="str">
        <f t="shared" ca="1" si="66"/>
        <v/>
      </c>
      <c r="KJ23" s="19" t="str">
        <f t="shared" ca="1" si="66"/>
        <v/>
      </c>
      <c r="KK23" s="19" t="str">
        <f t="shared" ca="1" si="66"/>
        <v/>
      </c>
      <c r="KL23" s="19" t="str">
        <f t="shared" ca="1" si="66"/>
        <v/>
      </c>
      <c r="KM23" s="19" t="str">
        <f t="shared" ca="1" si="67"/>
        <v/>
      </c>
      <c r="KN23" s="19" t="str">
        <f t="shared" ca="1" si="67"/>
        <v/>
      </c>
      <c r="KO23" s="19" t="str">
        <f t="shared" ca="1" si="67"/>
        <v/>
      </c>
      <c r="KP23" s="19" t="str">
        <f t="shared" ca="1" si="67"/>
        <v/>
      </c>
      <c r="KQ23" s="19" t="str">
        <f t="shared" ca="1" si="67"/>
        <v/>
      </c>
      <c r="KR23" s="19" t="str">
        <f t="shared" ca="1" si="67"/>
        <v/>
      </c>
      <c r="KS23" s="19" t="str">
        <f t="shared" ca="1" si="67"/>
        <v/>
      </c>
      <c r="KT23" s="19" t="str">
        <f t="shared" ca="1" si="67"/>
        <v/>
      </c>
      <c r="KU23" s="19" t="str">
        <f t="shared" ca="1" si="67"/>
        <v/>
      </c>
      <c r="KV23" s="19" t="str">
        <f t="shared" ca="1" si="67"/>
        <v/>
      </c>
      <c r="KW23" s="19" t="str">
        <f t="shared" ca="1" si="68"/>
        <v/>
      </c>
      <c r="KX23" s="19" t="str">
        <f t="shared" ca="1" si="68"/>
        <v/>
      </c>
      <c r="KY23" s="19" t="str">
        <f t="shared" ca="1" si="68"/>
        <v/>
      </c>
      <c r="KZ23" s="19" t="str">
        <f t="shared" ca="1" si="68"/>
        <v/>
      </c>
      <c r="LA23" s="19" t="str">
        <f t="shared" ca="1" si="68"/>
        <v/>
      </c>
      <c r="LB23" s="19" t="str">
        <f t="shared" ca="1" si="68"/>
        <v/>
      </c>
      <c r="LC23" s="19" t="str">
        <f t="shared" ca="1" si="68"/>
        <v/>
      </c>
      <c r="LD23" s="19" t="str">
        <f t="shared" ca="1" si="68"/>
        <v/>
      </c>
      <c r="LE23" s="19" t="str">
        <f t="shared" ca="1" si="68"/>
        <v/>
      </c>
      <c r="LF23" s="19" t="str">
        <f t="shared" ca="1" si="68"/>
        <v/>
      </c>
      <c r="LG23" s="19" t="str">
        <f t="shared" ca="1" si="69"/>
        <v/>
      </c>
      <c r="LH23" s="19" t="str">
        <f t="shared" ca="1" si="69"/>
        <v/>
      </c>
      <c r="LI23" s="19" t="str">
        <f t="shared" ca="1" si="69"/>
        <v/>
      </c>
      <c r="LJ23" s="19" t="str">
        <f t="shared" ca="1" si="69"/>
        <v/>
      </c>
      <c r="LK23" s="19" t="str">
        <f t="shared" ca="1" si="69"/>
        <v/>
      </c>
      <c r="LL23" s="19" t="str">
        <f t="shared" ca="1" si="69"/>
        <v/>
      </c>
      <c r="LM23" s="19" t="str">
        <f t="shared" ca="1" si="69"/>
        <v/>
      </c>
      <c r="LN23" s="19" t="str">
        <f t="shared" ca="1" si="69"/>
        <v/>
      </c>
      <c r="LO23" s="19" t="str">
        <f t="shared" ca="1" si="69"/>
        <v/>
      </c>
      <c r="LP23" s="19" t="str">
        <f t="shared" ca="1" si="69"/>
        <v/>
      </c>
      <c r="LQ23" s="19" t="str">
        <f t="shared" ca="1" si="70"/>
        <v/>
      </c>
      <c r="LR23" s="19" t="str">
        <f t="shared" ca="1" si="70"/>
        <v/>
      </c>
      <c r="LS23" s="19" t="str">
        <f t="shared" ca="1" si="70"/>
        <v/>
      </c>
      <c r="LT23" s="19" t="str">
        <f t="shared" ca="1" si="70"/>
        <v/>
      </c>
      <c r="LU23" s="19" t="str">
        <f t="shared" ca="1" si="70"/>
        <v/>
      </c>
      <c r="LV23" s="19" t="str">
        <f t="shared" ca="1" si="70"/>
        <v/>
      </c>
      <c r="LW23" s="19" t="str">
        <f t="shared" ca="1" si="70"/>
        <v/>
      </c>
      <c r="LX23" s="19" t="str">
        <f t="shared" ca="1" si="70"/>
        <v/>
      </c>
      <c r="LY23" s="19" t="str">
        <f t="shared" ca="1" si="70"/>
        <v/>
      </c>
      <c r="LZ23" s="19" t="str">
        <f t="shared" ca="1" si="70"/>
        <v/>
      </c>
      <c r="MA23" s="19" t="str">
        <f t="shared" ca="1" si="71"/>
        <v/>
      </c>
      <c r="MB23" s="19" t="str">
        <f t="shared" ca="1" si="71"/>
        <v/>
      </c>
      <c r="MC23" s="19" t="str">
        <f t="shared" ca="1" si="71"/>
        <v/>
      </c>
      <c r="MD23" s="19" t="str">
        <f t="shared" ca="1" si="71"/>
        <v/>
      </c>
      <c r="ME23" s="19" t="str">
        <f t="shared" ca="1" si="71"/>
        <v/>
      </c>
      <c r="MF23" s="19" t="str">
        <f t="shared" ca="1" si="71"/>
        <v/>
      </c>
      <c r="MG23" s="19" t="str">
        <f t="shared" ca="1" si="71"/>
        <v/>
      </c>
      <c r="MH23" s="19" t="str">
        <f t="shared" ca="1" si="71"/>
        <v/>
      </c>
      <c r="MI23" s="19" t="str">
        <f t="shared" ca="1" si="71"/>
        <v/>
      </c>
      <c r="MJ23" s="19" t="str">
        <f t="shared" ca="1" si="71"/>
        <v/>
      </c>
      <c r="MK23" s="19" t="str">
        <f t="shared" ca="1" si="72"/>
        <v/>
      </c>
      <c r="ML23" s="19" t="str">
        <f t="shared" ca="1" si="72"/>
        <v/>
      </c>
      <c r="MM23" s="19" t="str">
        <f t="shared" ca="1" si="72"/>
        <v/>
      </c>
      <c r="MN23" s="19" t="str">
        <f t="shared" ca="1" si="72"/>
        <v/>
      </c>
      <c r="MO23" s="19" t="str">
        <f t="shared" ca="1" si="72"/>
        <v/>
      </c>
      <c r="MP23" s="19" t="str">
        <f t="shared" ca="1" si="72"/>
        <v/>
      </c>
      <c r="MQ23" s="19" t="str">
        <f t="shared" ca="1" si="72"/>
        <v/>
      </c>
      <c r="MR23" s="19" t="str">
        <f t="shared" ca="1" si="72"/>
        <v/>
      </c>
      <c r="MS23" s="19" t="str">
        <f t="shared" ca="1" si="72"/>
        <v/>
      </c>
      <c r="MT23" s="19" t="str">
        <f t="shared" ca="1" si="72"/>
        <v/>
      </c>
      <c r="MU23" s="19" t="str">
        <f t="shared" ca="1" si="73"/>
        <v/>
      </c>
      <c r="MV23" s="19" t="str">
        <f t="shared" ca="1" si="73"/>
        <v/>
      </c>
      <c r="MW23" s="19" t="str">
        <f t="shared" ca="1" si="73"/>
        <v/>
      </c>
      <c r="MX23" s="19" t="str">
        <f t="shared" ca="1" si="73"/>
        <v/>
      </c>
      <c r="MY23" s="19" t="str">
        <f t="shared" ca="1" si="73"/>
        <v/>
      </c>
      <c r="MZ23" s="19" t="str">
        <f t="shared" ca="1" si="73"/>
        <v/>
      </c>
      <c r="NA23" s="19" t="str">
        <f t="shared" ca="1" si="73"/>
        <v/>
      </c>
      <c r="NB23" s="19" t="str">
        <f t="shared" ca="1" si="73"/>
        <v/>
      </c>
      <c r="NC23" s="19" t="str">
        <f t="shared" ca="1" si="73"/>
        <v/>
      </c>
      <c r="ND23" s="19" t="str">
        <f t="shared" ca="1" si="73"/>
        <v/>
      </c>
      <c r="NE23" s="19" t="str">
        <f t="shared" ca="1" si="74"/>
        <v/>
      </c>
      <c r="NF23" s="19" t="str">
        <f t="shared" ca="1" si="74"/>
        <v/>
      </c>
      <c r="NG23" s="19" t="str">
        <f t="shared" ca="1" si="74"/>
        <v/>
      </c>
      <c r="NH23" s="19" t="str">
        <f t="shared" ca="1" si="74"/>
        <v/>
      </c>
      <c r="NI23" s="19" t="str">
        <f t="shared" ca="1" si="74"/>
        <v/>
      </c>
      <c r="NJ23" s="19" t="str">
        <f t="shared" ca="1" si="74"/>
        <v/>
      </c>
      <c r="NK23" s="19" t="str">
        <f t="shared" ca="1" si="74"/>
        <v/>
      </c>
      <c r="NL23" s="19" t="str">
        <f t="shared" ca="1" si="74"/>
        <v/>
      </c>
      <c r="NM23" s="19" t="str">
        <f t="shared" ca="1" si="74"/>
        <v/>
      </c>
      <c r="NN23" s="19" t="str">
        <f t="shared" ca="1" si="74"/>
        <v/>
      </c>
      <c r="NO23" s="19" t="str">
        <f t="shared" ca="1" si="75"/>
        <v/>
      </c>
      <c r="NP23" s="19" t="str">
        <f t="shared" ca="1" si="75"/>
        <v/>
      </c>
      <c r="NQ23" s="19" t="str">
        <f t="shared" ca="1" si="75"/>
        <v/>
      </c>
      <c r="NR23" s="19" t="str">
        <f t="shared" ca="1" si="75"/>
        <v/>
      </c>
      <c r="NS23" s="19" t="str">
        <f t="shared" ca="1" si="75"/>
        <v/>
      </c>
      <c r="NT23" s="19" t="str">
        <f t="shared" ca="1" si="75"/>
        <v/>
      </c>
      <c r="NU23" s="19" t="str">
        <f t="shared" ca="1" si="75"/>
        <v/>
      </c>
      <c r="NV23" s="19" t="str">
        <f t="shared" ca="1" si="75"/>
        <v/>
      </c>
      <c r="NW23" s="19" t="str">
        <f t="shared" ca="1" si="75"/>
        <v/>
      </c>
      <c r="NX23" s="19" t="str">
        <f t="shared" ca="1" si="75"/>
        <v/>
      </c>
      <c r="NY23" s="19" t="str">
        <f t="shared" ca="1" si="75"/>
        <v/>
      </c>
      <c r="NZ23" s="19" t="str">
        <f t="shared" ca="1" si="75"/>
        <v/>
      </c>
      <c r="OA23" s="19" t="str">
        <f t="shared" ca="1" si="75"/>
        <v/>
      </c>
      <c r="OB23" s="19" t="str">
        <f t="shared" ca="1" si="75"/>
        <v/>
      </c>
      <c r="OC23" s="19" t="str">
        <f t="shared" ca="1" si="75"/>
        <v/>
      </c>
      <c r="OD23" s="16"/>
      <c r="OE23" s="16"/>
      <c r="OF23" s="16"/>
      <c r="OG23" s="16"/>
    </row>
    <row r="24" spans="1:397" s="25" customFormat="1" ht="13.5" customHeight="1" x14ac:dyDescent="0.2">
      <c r="A24" s="62" t="str">
        <f t="shared" si="37"/>
        <v xml:space="preserve"> </v>
      </c>
      <c r="B24" s="66">
        <f>_xlfn.IFNA(IF(INDEX('[1]External Tasks'!$C:$C,MATCH($B$17&amp;" "&amp;D24,'[1]External Tasks'!$A:$A,0))=D24,1,IF(INDEX('[1]External Tasks'!$G:$G,MATCH($B$17&amp;" "&amp;D24,'[1]External Tasks'!$E:$E,0))=D24,2)),0)</f>
        <v>0</v>
      </c>
      <c r="C24" s="46">
        <v>5</v>
      </c>
      <c r="D24" s="422" t="str">
        <f>IF('[2]Project Follow up - Base'!D24="","",'[2]Project Follow up - Base'!D24)</f>
        <v/>
      </c>
      <c r="E24" s="422"/>
      <c r="F24" s="41" t="str">
        <f>IF('[2]Project Follow up - Base'!F24="","",'[2]Project Follow up - Base'!F24)</f>
        <v/>
      </c>
      <c r="G24" s="43" t="str">
        <f>IF('[2]Project Follow up - Base'!G24="","",'[2]Project Follow up - Base'!G24)</f>
        <v/>
      </c>
      <c r="H24" s="43" t="str">
        <f>IF('[2]Project Follow up - Base'!H24="","",'[2]Project Follow up - Base'!H24)</f>
        <v/>
      </c>
      <c r="I24" s="45">
        <f>IF(OR(G24="",H24=""), 0, IF(H24&lt;G24,"End date is earlier than start date", NETWORKDAYS.INTL(G24,H24,7,List!$M$3:$M$100)))</f>
        <v>0</v>
      </c>
      <c r="J24" s="41" t="str">
        <f>IF('[2]Project Follow up - Base'!J24="","",'[2]Project Follow up - Base'!J24)</f>
        <v/>
      </c>
      <c r="K24" s="187" t="str">
        <f>IF('[2]Project Follow up - Base'!K24="","",'[2]Project Follow up - Base'!K24)</f>
        <v/>
      </c>
      <c r="L24" s="45">
        <f>IF(OR(J24="",K24=""), 0, NETWORKDAYS.INTL(J24,K24,7,List!$M$3:$M$100))</f>
        <v>0</v>
      </c>
      <c r="M24" s="43" t="str">
        <f>IF(AND( J24="", G24=""),"",MIN(G24,J24))</f>
        <v/>
      </c>
      <c r="N24" s="43" t="str">
        <f>IF(AND( H24="", K24=""),"",MAX(H24,K24))</f>
        <v/>
      </c>
      <c r="O24" s="43" t="str">
        <f>IF(OR( D24="", M24=""),"",WORKDAY.INTL(M24,VLOOKUP($B$17&amp;" "&amp;D24,Tasks!$1:$1048576,MATCH('Project Follow up - Base'!$D$7,Tasks!$2:$2,0),FALSE)-1,7,[1]List!$M$3:$M$100))</f>
        <v/>
      </c>
      <c r="P24" s="44" t="str">
        <f t="shared" ca="1" si="76"/>
        <v/>
      </c>
      <c r="Q24" s="104" t="str">
        <f>IF('[2]Project Follow up - Base'!Q24="","",'[2]Project Follow up - Base'!Q24)</f>
        <v/>
      </c>
      <c r="R24" s="43" t="str">
        <f>IF('[2]Project Follow up - Base'!R24="","",'[2]Project Follow up - Base'!R24)</f>
        <v/>
      </c>
      <c r="S24" s="41" t="str">
        <f>IF('[2]Project Follow up - Base'!S24="","",'[2]Project Follow up - Base'!S24)</f>
        <v/>
      </c>
      <c r="T24" s="104" t="str">
        <f>IF('[2]Project Follow up - Base'!T24="","",'[2]Project Follow up - Base'!T24)</f>
        <v/>
      </c>
      <c r="U24" s="41" t="str">
        <f>IF('[2]Project Follow up - Base'!U24="","",'[2]Project Follow up - Base'!U24)</f>
        <v/>
      </c>
      <c r="V24" s="41" t="str">
        <f>IF('[2]Project Follow up - Base'!V24="","",'[2]Project Follow up - Base'!V24)</f>
        <v/>
      </c>
      <c r="W24" s="41" t="str">
        <f>IF('[2]Project Follow up - Base'!W24="","",'[2]Project Follow up - Base'!W24)</f>
        <v/>
      </c>
      <c r="X24" s="390" t="str">
        <f>IF('[2]Project Follow up - Base'!X24="","",'[2]Project Follow up - Base'!X24)</f>
        <v/>
      </c>
      <c r="Y24" s="17" t="str">
        <f t="shared" si="77"/>
        <v/>
      </c>
      <c r="Z24" s="62" t="str">
        <f>_xlfn.IFNA(IF(INDEX('Employees Summary'!A:J,MATCH(B$17&amp;" "&amp;F24,'Employees Summary'!H:H,0),10)=0,"",INDEX('Employees Summary'!A:J,MATCH(B$17&amp;" "&amp;F24,'Employees Summary'!H:H,0),10)),"")</f>
        <v/>
      </c>
      <c r="AA24" s="62">
        <f ca="1">IF(AND(N24&lt;&gt;"",P24="Delayed"),NETWORKDAYS.INTL(O24,N24,7,List!$M$3:$M$100),0)</f>
        <v>0</v>
      </c>
      <c r="AB24" s="16"/>
      <c r="AC24" s="20" t="str">
        <f t="shared" ca="1" si="40"/>
        <v/>
      </c>
      <c r="AD24" s="20" t="str">
        <f t="shared" ca="1" si="40"/>
        <v/>
      </c>
      <c r="AE24" s="20" t="str">
        <f t="shared" ca="1" si="40"/>
        <v/>
      </c>
      <c r="AF24" s="20" t="str">
        <f t="shared" ca="1" si="40"/>
        <v/>
      </c>
      <c r="AG24" s="20" t="str">
        <f t="shared" ca="1" si="40"/>
        <v/>
      </c>
      <c r="AH24" s="20" t="str">
        <f t="shared" ca="1" si="40"/>
        <v/>
      </c>
      <c r="AI24" s="20" t="str">
        <f t="shared" ca="1" si="40"/>
        <v/>
      </c>
      <c r="AJ24" s="20" t="str">
        <f t="shared" ca="1" si="40"/>
        <v/>
      </c>
      <c r="AK24" s="20" t="str">
        <f t="shared" ca="1" si="40"/>
        <v/>
      </c>
      <c r="AL24" s="20" t="str">
        <f t="shared" ca="1" si="40"/>
        <v/>
      </c>
      <c r="AM24" s="20" t="str">
        <f t="shared" ca="1" si="41"/>
        <v/>
      </c>
      <c r="AN24" s="20" t="str">
        <f t="shared" ca="1" si="41"/>
        <v/>
      </c>
      <c r="AO24" s="20" t="str">
        <f t="shared" ca="1" si="41"/>
        <v/>
      </c>
      <c r="AP24" s="20" t="str">
        <f t="shared" ca="1" si="41"/>
        <v/>
      </c>
      <c r="AQ24" s="20" t="str">
        <f t="shared" ca="1" si="41"/>
        <v/>
      </c>
      <c r="AR24" s="20" t="str">
        <f t="shared" ca="1" si="41"/>
        <v/>
      </c>
      <c r="AS24" s="20" t="str">
        <f t="shared" ca="1" si="41"/>
        <v/>
      </c>
      <c r="AT24" s="20" t="str">
        <f t="shared" ca="1" si="41"/>
        <v/>
      </c>
      <c r="AU24" s="20" t="str">
        <f t="shared" ca="1" si="41"/>
        <v/>
      </c>
      <c r="AV24" s="20" t="str">
        <f t="shared" ca="1" si="41"/>
        <v/>
      </c>
      <c r="AW24" s="20" t="str">
        <f t="shared" ca="1" si="42"/>
        <v/>
      </c>
      <c r="AX24" s="20" t="str">
        <f t="shared" ca="1" si="42"/>
        <v/>
      </c>
      <c r="AY24" s="20" t="str">
        <f t="shared" ca="1" si="42"/>
        <v/>
      </c>
      <c r="AZ24" s="20" t="str">
        <f t="shared" ca="1" si="42"/>
        <v/>
      </c>
      <c r="BA24" s="20" t="str">
        <f t="shared" ca="1" si="42"/>
        <v/>
      </c>
      <c r="BB24" s="20" t="str">
        <f t="shared" ca="1" si="42"/>
        <v/>
      </c>
      <c r="BC24" s="20" t="str">
        <f t="shared" ca="1" si="42"/>
        <v/>
      </c>
      <c r="BD24" s="20" t="str">
        <f t="shared" ca="1" si="42"/>
        <v/>
      </c>
      <c r="BE24" s="20" t="str">
        <f t="shared" ca="1" si="42"/>
        <v/>
      </c>
      <c r="BF24" s="20" t="str">
        <f t="shared" ca="1" si="42"/>
        <v/>
      </c>
      <c r="BG24" s="20" t="str">
        <f t="shared" ca="1" si="43"/>
        <v/>
      </c>
      <c r="BH24" s="20" t="str">
        <f t="shared" ca="1" si="43"/>
        <v/>
      </c>
      <c r="BI24" s="20" t="str">
        <f t="shared" ca="1" si="43"/>
        <v/>
      </c>
      <c r="BJ24" s="20" t="str">
        <f t="shared" ca="1" si="43"/>
        <v/>
      </c>
      <c r="BK24" s="20" t="str">
        <f t="shared" ca="1" si="43"/>
        <v/>
      </c>
      <c r="BL24" s="20" t="str">
        <f t="shared" ca="1" si="43"/>
        <v/>
      </c>
      <c r="BM24" s="20" t="str">
        <f t="shared" ca="1" si="43"/>
        <v/>
      </c>
      <c r="BN24" s="20" t="str">
        <f t="shared" ca="1" si="43"/>
        <v/>
      </c>
      <c r="BO24" s="20" t="str">
        <f t="shared" ca="1" si="43"/>
        <v/>
      </c>
      <c r="BP24" s="20" t="str">
        <f t="shared" ca="1" si="43"/>
        <v/>
      </c>
      <c r="BQ24" s="20" t="str">
        <f t="shared" ca="1" si="44"/>
        <v/>
      </c>
      <c r="BR24" s="20" t="str">
        <f t="shared" ca="1" si="44"/>
        <v/>
      </c>
      <c r="BS24" s="20" t="str">
        <f t="shared" ca="1" si="44"/>
        <v/>
      </c>
      <c r="BT24" s="20" t="str">
        <f t="shared" ca="1" si="44"/>
        <v/>
      </c>
      <c r="BU24" s="20" t="str">
        <f t="shared" ca="1" si="44"/>
        <v/>
      </c>
      <c r="BV24" s="20" t="str">
        <f t="shared" ca="1" si="44"/>
        <v/>
      </c>
      <c r="BW24" s="20" t="str">
        <f t="shared" ca="1" si="44"/>
        <v/>
      </c>
      <c r="BX24" s="20" t="str">
        <f t="shared" ca="1" si="44"/>
        <v/>
      </c>
      <c r="BY24" s="20" t="str">
        <f t="shared" ca="1" si="44"/>
        <v/>
      </c>
      <c r="BZ24" s="20" t="str">
        <f t="shared" ca="1" si="44"/>
        <v/>
      </c>
      <c r="CA24" s="20" t="str">
        <f t="shared" ca="1" si="45"/>
        <v/>
      </c>
      <c r="CB24" s="20" t="str">
        <f t="shared" ca="1" si="45"/>
        <v/>
      </c>
      <c r="CC24" s="20" t="str">
        <f t="shared" ca="1" si="45"/>
        <v/>
      </c>
      <c r="CD24" s="20" t="str">
        <f t="shared" ca="1" si="45"/>
        <v/>
      </c>
      <c r="CE24" s="20" t="str">
        <f t="shared" ca="1" si="45"/>
        <v/>
      </c>
      <c r="CF24" s="20" t="str">
        <f t="shared" ca="1" si="45"/>
        <v/>
      </c>
      <c r="CG24" s="20" t="str">
        <f t="shared" ca="1" si="45"/>
        <v/>
      </c>
      <c r="CH24" s="20" t="str">
        <f t="shared" ca="1" si="45"/>
        <v/>
      </c>
      <c r="CI24" s="20" t="str">
        <f t="shared" ca="1" si="45"/>
        <v/>
      </c>
      <c r="CJ24" s="20" t="str">
        <f t="shared" ca="1" si="45"/>
        <v/>
      </c>
      <c r="CK24" s="20" t="str">
        <f t="shared" ca="1" si="46"/>
        <v/>
      </c>
      <c r="CL24" s="20" t="str">
        <f t="shared" ca="1" si="46"/>
        <v/>
      </c>
      <c r="CM24" s="20" t="str">
        <f t="shared" ca="1" si="46"/>
        <v/>
      </c>
      <c r="CN24" s="20" t="str">
        <f t="shared" ca="1" si="46"/>
        <v/>
      </c>
      <c r="CO24" s="20" t="str">
        <f t="shared" ca="1" si="46"/>
        <v/>
      </c>
      <c r="CP24" s="20" t="str">
        <f t="shared" ca="1" si="46"/>
        <v/>
      </c>
      <c r="CQ24" s="20" t="str">
        <f t="shared" ca="1" si="46"/>
        <v/>
      </c>
      <c r="CR24" s="20" t="str">
        <f t="shared" ca="1" si="46"/>
        <v/>
      </c>
      <c r="CS24" s="20" t="str">
        <f t="shared" ca="1" si="46"/>
        <v/>
      </c>
      <c r="CT24" s="19" t="str">
        <f t="shared" ca="1" si="46"/>
        <v/>
      </c>
      <c r="CU24" s="19" t="str">
        <f t="shared" ca="1" si="47"/>
        <v/>
      </c>
      <c r="CV24" s="19" t="str">
        <f t="shared" ca="1" si="47"/>
        <v/>
      </c>
      <c r="CW24" s="19" t="str">
        <f t="shared" ca="1" si="47"/>
        <v/>
      </c>
      <c r="CX24" s="19" t="str">
        <f t="shared" ca="1" si="47"/>
        <v/>
      </c>
      <c r="CY24" s="19" t="str">
        <f t="shared" ca="1" si="47"/>
        <v/>
      </c>
      <c r="CZ24" s="19" t="str">
        <f t="shared" ca="1" si="47"/>
        <v/>
      </c>
      <c r="DA24" s="19" t="str">
        <f t="shared" ca="1" si="47"/>
        <v/>
      </c>
      <c r="DB24" s="19" t="str">
        <f t="shared" ca="1" si="47"/>
        <v/>
      </c>
      <c r="DC24" s="19" t="str">
        <f t="shared" ca="1" si="47"/>
        <v/>
      </c>
      <c r="DD24" s="19" t="str">
        <f t="shared" ca="1" si="47"/>
        <v/>
      </c>
      <c r="DE24" s="19" t="str">
        <f t="shared" ca="1" si="48"/>
        <v/>
      </c>
      <c r="DF24" s="19" t="str">
        <f t="shared" ca="1" si="48"/>
        <v/>
      </c>
      <c r="DG24" s="19" t="str">
        <f t="shared" ca="1" si="48"/>
        <v/>
      </c>
      <c r="DH24" s="19" t="str">
        <f t="shared" ca="1" si="48"/>
        <v/>
      </c>
      <c r="DI24" s="19" t="str">
        <f t="shared" ca="1" si="48"/>
        <v/>
      </c>
      <c r="DJ24" s="19" t="str">
        <f t="shared" ca="1" si="48"/>
        <v/>
      </c>
      <c r="DK24" s="19" t="str">
        <f t="shared" ca="1" si="48"/>
        <v/>
      </c>
      <c r="DL24" s="19" t="str">
        <f t="shared" ca="1" si="48"/>
        <v/>
      </c>
      <c r="DM24" s="19" t="str">
        <f t="shared" ca="1" si="48"/>
        <v/>
      </c>
      <c r="DN24" s="19" t="str">
        <f t="shared" ca="1" si="48"/>
        <v/>
      </c>
      <c r="DO24" s="19" t="str">
        <f t="shared" ca="1" si="49"/>
        <v/>
      </c>
      <c r="DP24" s="19" t="str">
        <f t="shared" ca="1" si="49"/>
        <v/>
      </c>
      <c r="DQ24" s="19" t="str">
        <f t="shared" ca="1" si="49"/>
        <v/>
      </c>
      <c r="DR24" s="19" t="str">
        <f t="shared" ca="1" si="49"/>
        <v/>
      </c>
      <c r="DS24" s="19" t="str">
        <f t="shared" ca="1" si="49"/>
        <v/>
      </c>
      <c r="DT24" s="19" t="str">
        <f t="shared" ca="1" si="49"/>
        <v/>
      </c>
      <c r="DU24" s="19" t="str">
        <f t="shared" ca="1" si="49"/>
        <v/>
      </c>
      <c r="DV24" s="19" t="str">
        <f t="shared" ca="1" si="49"/>
        <v/>
      </c>
      <c r="DW24" s="19" t="str">
        <f t="shared" ca="1" si="49"/>
        <v/>
      </c>
      <c r="DX24" s="19" t="str">
        <f t="shared" ca="1" si="49"/>
        <v/>
      </c>
      <c r="DY24" s="19" t="str">
        <f t="shared" ca="1" si="50"/>
        <v/>
      </c>
      <c r="DZ24" s="19" t="str">
        <f t="shared" ca="1" si="50"/>
        <v/>
      </c>
      <c r="EA24" s="19" t="str">
        <f t="shared" ca="1" si="50"/>
        <v/>
      </c>
      <c r="EB24" s="19" t="str">
        <f t="shared" ca="1" si="50"/>
        <v/>
      </c>
      <c r="EC24" s="19" t="str">
        <f t="shared" ca="1" si="50"/>
        <v/>
      </c>
      <c r="ED24" s="19" t="str">
        <f t="shared" ca="1" si="50"/>
        <v/>
      </c>
      <c r="EE24" s="19" t="str">
        <f t="shared" ca="1" si="50"/>
        <v/>
      </c>
      <c r="EF24" s="19" t="str">
        <f t="shared" ca="1" si="50"/>
        <v/>
      </c>
      <c r="EG24" s="19" t="str">
        <f t="shared" ca="1" si="50"/>
        <v/>
      </c>
      <c r="EH24" s="19" t="str">
        <f t="shared" ca="1" si="50"/>
        <v/>
      </c>
      <c r="EI24" s="19" t="str">
        <f t="shared" ca="1" si="51"/>
        <v/>
      </c>
      <c r="EJ24" s="19" t="str">
        <f t="shared" ca="1" si="51"/>
        <v/>
      </c>
      <c r="EK24" s="19" t="str">
        <f t="shared" ca="1" si="51"/>
        <v/>
      </c>
      <c r="EL24" s="19" t="str">
        <f t="shared" ca="1" si="51"/>
        <v/>
      </c>
      <c r="EM24" s="19" t="str">
        <f t="shared" ca="1" si="51"/>
        <v/>
      </c>
      <c r="EN24" s="19" t="str">
        <f t="shared" ca="1" si="51"/>
        <v/>
      </c>
      <c r="EO24" s="19" t="str">
        <f t="shared" ca="1" si="51"/>
        <v/>
      </c>
      <c r="EP24" s="19" t="str">
        <f t="shared" ca="1" si="51"/>
        <v/>
      </c>
      <c r="EQ24" s="19" t="str">
        <f t="shared" ca="1" si="51"/>
        <v/>
      </c>
      <c r="ER24" s="19" t="str">
        <f t="shared" ca="1" si="51"/>
        <v/>
      </c>
      <c r="ES24" s="19" t="str">
        <f t="shared" ca="1" si="52"/>
        <v/>
      </c>
      <c r="ET24" s="19" t="str">
        <f t="shared" ca="1" si="52"/>
        <v/>
      </c>
      <c r="EU24" s="19" t="str">
        <f t="shared" ca="1" si="52"/>
        <v/>
      </c>
      <c r="EV24" s="19" t="str">
        <f t="shared" ca="1" si="52"/>
        <v/>
      </c>
      <c r="EW24" s="19" t="str">
        <f t="shared" ca="1" si="52"/>
        <v/>
      </c>
      <c r="EX24" s="19" t="str">
        <f t="shared" ca="1" si="52"/>
        <v/>
      </c>
      <c r="EY24" s="19" t="str">
        <f t="shared" ca="1" si="52"/>
        <v/>
      </c>
      <c r="EZ24" s="19" t="str">
        <f t="shared" ca="1" si="52"/>
        <v/>
      </c>
      <c r="FA24" s="19" t="str">
        <f t="shared" ca="1" si="52"/>
        <v/>
      </c>
      <c r="FB24" s="19" t="str">
        <f t="shared" ca="1" si="52"/>
        <v/>
      </c>
      <c r="FC24" s="19" t="str">
        <f t="shared" ca="1" si="53"/>
        <v/>
      </c>
      <c r="FD24" s="19" t="str">
        <f t="shared" ca="1" si="53"/>
        <v/>
      </c>
      <c r="FE24" s="19" t="str">
        <f t="shared" ca="1" si="53"/>
        <v/>
      </c>
      <c r="FF24" s="19" t="str">
        <f t="shared" ca="1" si="53"/>
        <v/>
      </c>
      <c r="FG24" s="19" t="str">
        <f t="shared" ca="1" si="53"/>
        <v/>
      </c>
      <c r="FH24" s="19" t="str">
        <f t="shared" ca="1" si="53"/>
        <v/>
      </c>
      <c r="FI24" s="19" t="str">
        <f t="shared" ca="1" si="53"/>
        <v/>
      </c>
      <c r="FJ24" s="19" t="str">
        <f t="shared" ca="1" si="53"/>
        <v/>
      </c>
      <c r="FK24" s="19" t="str">
        <f t="shared" ca="1" si="53"/>
        <v/>
      </c>
      <c r="FL24" s="19" t="str">
        <f t="shared" ca="1" si="53"/>
        <v/>
      </c>
      <c r="FM24" s="19" t="str">
        <f t="shared" ca="1" si="54"/>
        <v/>
      </c>
      <c r="FN24" s="19" t="str">
        <f t="shared" ca="1" si="54"/>
        <v/>
      </c>
      <c r="FO24" s="19" t="str">
        <f t="shared" ca="1" si="54"/>
        <v/>
      </c>
      <c r="FP24" s="19" t="str">
        <f t="shared" ca="1" si="54"/>
        <v/>
      </c>
      <c r="FQ24" s="19" t="str">
        <f t="shared" ca="1" si="54"/>
        <v/>
      </c>
      <c r="FR24" s="19" t="str">
        <f t="shared" ca="1" si="54"/>
        <v/>
      </c>
      <c r="FS24" s="19" t="str">
        <f t="shared" ca="1" si="54"/>
        <v/>
      </c>
      <c r="FT24" s="19" t="str">
        <f t="shared" ca="1" si="54"/>
        <v/>
      </c>
      <c r="FU24" s="19" t="str">
        <f t="shared" ca="1" si="54"/>
        <v/>
      </c>
      <c r="FV24" s="19" t="str">
        <f t="shared" ca="1" si="54"/>
        <v/>
      </c>
      <c r="FW24" s="19" t="str">
        <f t="shared" ca="1" si="55"/>
        <v/>
      </c>
      <c r="FX24" s="19" t="str">
        <f t="shared" ca="1" si="55"/>
        <v/>
      </c>
      <c r="FY24" s="19" t="str">
        <f t="shared" ca="1" si="55"/>
        <v/>
      </c>
      <c r="FZ24" s="19" t="str">
        <f t="shared" ca="1" si="55"/>
        <v/>
      </c>
      <c r="GA24" s="19" t="str">
        <f t="shared" ca="1" si="55"/>
        <v/>
      </c>
      <c r="GB24" s="19" t="str">
        <f t="shared" ca="1" si="55"/>
        <v/>
      </c>
      <c r="GC24" s="19" t="str">
        <f t="shared" ca="1" si="55"/>
        <v/>
      </c>
      <c r="GD24" s="19" t="str">
        <f t="shared" ca="1" si="55"/>
        <v/>
      </c>
      <c r="GE24" s="19" t="str">
        <f t="shared" ca="1" si="55"/>
        <v/>
      </c>
      <c r="GF24" s="19" t="str">
        <f t="shared" ca="1" si="55"/>
        <v/>
      </c>
      <c r="GG24" s="19" t="str">
        <f t="shared" ca="1" si="56"/>
        <v/>
      </c>
      <c r="GH24" s="19" t="str">
        <f t="shared" ca="1" si="56"/>
        <v/>
      </c>
      <c r="GI24" s="19" t="str">
        <f t="shared" ca="1" si="56"/>
        <v/>
      </c>
      <c r="GJ24" s="19" t="str">
        <f t="shared" ca="1" si="56"/>
        <v/>
      </c>
      <c r="GK24" s="19" t="str">
        <f t="shared" ca="1" si="56"/>
        <v/>
      </c>
      <c r="GL24" s="19" t="str">
        <f t="shared" ca="1" si="56"/>
        <v/>
      </c>
      <c r="GM24" s="19" t="str">
        <f t="shared" ca="1" si="56"/>
        <v/>
      </c>
      <c r="GN24" s="19" t="str">
        <f t="shared" ca="1" si="56"/>
        <v/>
      </c>
      <c r="GO24" s="19" t="str">
        <f t="shared" ca="1" si="56"/>
        <v/>
      </c>
      <c r="GP24" s="19" t="str">
        <f t="shared" ca="1" si="56"/>
        <v/>
      </c>
      <c r="GQ24" s="19" t="str">
        <f t="shared" ca="1" si="57"/>
        <v/>
      </c>
      <c r="GR24" s="19" t="str">
        <f t="shared" ca="1" si="57"/>
        <v/>
      </c>
      <c r="GS24" s="19" t="str">
        <f t="shared" ca="1" si="57"/>
        <v/>
      </c>
      <c r="GT24" s="19" t="str">
        <f t="shared" ca="1" si="57"/>
        <v/>
      </c>
      <c r="GU24" s="19" t="str">
        <f t="shared" ca="1" si="57"/>
        <v/>
      </c>
      <c r="GV24" s="19" t="str">
        <f t="shared" ca="1" si="57"/>
        <v/>
      </c>
      <c r="GW24" s="19" t="str">
        <f t="shared" ca="1" si="57"/>
        <v/>
      </c>
      <c r="GX24" s="19" t="str">
        <f t="shared" ca="1" si="57"/>
        <v/>
      </c>
      <c r="GY24" s="19" t="str">
        <f t="shared" ca="1" si="57"/>
        <v/>
      </c>
      <c r="GZ24" s="19" t="str">
        <f t="shared" ca="1" si="57"/>
        <v/>
      </c>
      <c r="HA24" s="19" t="str">
        <f t="shared" ca="1" si="58"/>
        <v/>
      </c>
      <c r="HB24" s="19" t="str">
        <f t="shared" ca="1" si="58"/>
        <v/>
      </c>
      <c r="HC24" s="19" t="str">
        <f t="shared" ca="1" si="58"/>
        <v/>
      </c>
      <c r="HD24" s="19" t="str">
        <f t="shared" ca="1" si="58"/>
        <v/>
      </c>
      <c r="HE24" s="19" t="str">
        <f t="shared" ca="1" si="58"/>
        <v/>
      </c>
      <c r="HF24" s="19" t="str">
        <f t="shared" ca="1" si="58"/>
        <v/>
      </c>
      <c r="HG24" s="19" t="str">
        <f t="shared" ca="1" si="58"/>
        <v/>
      </c>
      <c r="HH24" s="19" t="str">
        <f t="shared" ca="1" si="58"/>
        <v/>
      </c>
      <c r="HI24" s="19" t="str">
        <f t="shared" ca="1" si="58"/>
        <v/>
      </c>
      <c r="HJ24" s="19" t="str">
        <f t="shared" ca="1" si="58"/>
        <v/>
      </c>
      <c r="HK24" s="19" t="str">
        <f t="shared" ca="1" si="59"/>
        <v/>
      </c>
      <c r="HL24" s="19" t="str">
        <f t="shared" ca="1" si="59"/>
        <v/>
      </c>
      <c r="HM24" s="19" t="str">
        <f t="shared" ca="1" si="59"/>
        <v/>
      </c>
      <c r="HN24" s="19" t="str">
        <f t="shared" ca="1" si="59"/>
        <v/>
      </c>
      <c r="HO24" s="19" t="str">
        <f t="shared" ca="1" si="59"/>
        <v/>
      </c>
      <c r="HP24" s="19" t="str">
        <f t="shared" ca="1" si="59"/>
        <v/>
      </c>
      <c r="HQ24" s="19" t="str">
        <f t="shared" ca="1" si="59"/>
        <v/>
      </c>
      <c r="HR24" s="19" t="str">
        <f t="shared" ca="1" si="59"/>
        <v/>
      </c>
      <c r="HS24" s="19" t="str">
        <f t="shared" ca="1" si="59"/>
        <v/>
      </c>
      <c r="HT24" s="19" t="str">
        <f t="shared" ca="1" si="59"/>
        <v/>
      </c>
      <c r="HU24" s="19" t="str">
        <f t="shared" ca="1" si="60"/>
        <v/>
      </c>
      <c r="HV24" s="19" t="str">
        <f t="shared" ca="1" si="60"/>
        <v/>
      </c>
      <c r="HW24" s="19" t="str">
        <f t="shared" ca="1" si="60"/>
        <v/>
      </c>
      <c r="HX24" s="19" t="str">
        <f t="shared" ca="1" si="60"/>
        <v/>
      </c>
      <c r="HY24" s="19" t="str">
        <f t="shared" ca="1" si="60"/>
        <v/>
      </c>
      <c r="HZ24" s="19" t="str">
        <f t="shared" ca="1" si="60"/>
        <v/>
      </c>
      <c r="IA24" s="19" t="str">
        <f t="shared" ca="1" si="60"/>
        <v/>
      </c>
      <c r="IB24" s="19" t="str">
        <f t="shared" ca="1" si="60"/>
        <v/>
      </c>
      <c r="IC24" s="19" t="str">
        <f t="shared" ca="1" si="60"/>
        <v/>
      </c>
      <c r="ID24" s="19" t="str">
        <f t="shared" ca="1" si="60"/>
        <v/>
      </c>
      <c r="IE24" s="19" t="str">
        <f t="shared" ca="1" si="61"/>
        <v/>
      </c>
      <c r="IF24" s="19" t="str">
        <f t="shared" ca="1" si="61"/>
        <v/>
      </c>
      <c r="IG24" s="19" t="str">
        <f t="shared" ca="1" si="61"/>
        <v/>
      </c>
      <c r="IH24" s="19" t="str">
        <f t="shared" ca="1" si="61"/>
        <v/>
      </c>
      <c r="II24" s="19" t="str">
        <f t="shared" ca="1" si="61"/>
        <v/>
      </c>
      <c r="IJ24" s="19" t="str">
        <f t="shared" ca="1" si="61"/>
        <v/>
      </c>
      <c r="IK24" s="19" t="str">
        <f t="shared" ca="1" si="61"/>
        <v/>
      </c>
      <c r="IL24" s="19" t="str">
        <f t="shared" ca="1" si="61"/>
        <v/>
      </c>
      <c r="IM24" s="19" t="str">
        <f t="shared" ca="1" si="61"/>
        <v/>
      </c>
      <c r="IN24" s="19" t="str">
        <f t="shared" ca="1" si="61"/>
        <v/>
      </c>
      <c r="IO24" s="19" t="str">
        <f t="shared" ca="1" si="62"/>
        <v/>
      </c>
      <c r="IP24" s="19" t="str">
        <f t="shared" ca="1" si="62"/>
        <v/>
      </c>
      <c r="IQ24" s="19" t="str">
        <f t="shared" ca="1" si="62"/>
        <v/>
      </c>
      <c r="IR24" s="19" t="str">
        <f t="shared" ca="1" si="62"/>
        <v/>
      </c>
      <c r="IS24" s="19" t="str">
        <f t="shared" ca="1" si="62"/>
        <v/>
      </c>
      <c r="IT24" s="19" t="str">
        <f t="shared" ca="1" si="62"/>
        <v/>
      </c>
      <c r="IU24" s="19" t="str">
        <f t="shared" ca="1" si="62"/>
        <v/>
      </c>
      <c r="IV24" s="19" t="str">
        <f t="shared" ca="1" si="62"/>
        <v/>
      </c>
      <c r="IW24" s="19" t="str">
        <f t="shared" ca="1" si="62"/>
        <v/>
      </c>
      <c r="IX24" s="19" t="str">
        <f t="shared" ca="1" si="62"/>
        <v/>
      </c>
      <c r="IY24" s="19" t="str">
        <f t="shared" ca="1" si="63"/>
        <v/>
      </c>
      <c r="IZ24" s="19" t="str">
        <f t="shared" ca="1" si="63"/>
        <v/>
      </c>
      <c r="JA24" s="19" t="str">
        <f t="shared" ca="1" si="63"/>
        <v/>
      </c>
      <c r="JB24" s="19" t="str">
        <f t="shared" ca="1" si="63"/>
        <v/>
      </c>
      <c r="JC24" s="19" t="str">
        <f t="shared" ca="1" si="63"/>
        <v/>
      </c>
      <c r="JD24" s="19" t="str">
        <f t="shared" ca="1" si="63"/>
        <v/>
      </c>
      <c r="JE24" s="19" t="str">
        <f t="shared" ca="1" si="63"/>
        <v/>
      </c>
      <c r="JF24" s="19" t="str">
        <f t="shared" ca="1" si="63"/>
        <v/>
      </c>
      <c r="JG24" s="19" t="str">
        <f t="shared" ca="1" si="63"/>
        <v/>
      </c>
      <c r="JH24" s="19" t="str">
        <f t="shared" ca="1" si="63"/>
        <v/>
      </c>
      <c r="JI24" s="19" t="str">
        <f t="shared" ca="1" si="64"/>
        <v/>
      </c>
      <c r="JJ24" s="19" t="str">
        <f t="shared" ca="1" si="64"/>
        <v/>
      </c>
      <c r="JK24" s="19" t="str">
        <f t="shared" ca="1" si="64"/>
        <v/>
      </c>
      <c r="JL24" s="19" t="str">
        <f t="shared" ca="1" si="64"/>
        <v/>
      </c>
      <c r="JM24" s="19" t="str">
        <f t="shared" ca="1" si="64"/>
        <v/>
      </c>
      <c r="JN24" s="19" t="str">
        <f t="shared" ca="1" si="64"/>
        <v/>
      </c>
      <c r="JO24" s="19" t="str">
        <f t="shared" ca="1" si="64"/>
        <v/>
      </c>
      <c r="JP24" s="19" t="str">
        <f t="shared" ca="1" si="64"/>
        <v/>
      </c>
      <c r="JQ24" s="19" t="str">
        <f t="shared" ca="1" si="64"/>
        <v/>
      </c>
      <c r="JR24" s="19" t="str">
        <f t="shared" ca="1" si="64"/>
        <v/>
      </c>
      <c r="JS24" s="19" t="str">
        <f t="shared" ca="1" si="65"/>
        <v/>
      </c>
      <c r="JT24" s="19" t="str">
        <f t="shared" ca="1" si="65"/>
        <v/>
      </c>
      <c r="JU24" s="19" t="str">
        <f t="shared" ca="1" si="65"/>
        <v/>
      </c>
      <c r="JV24" s="19" t="str">
        <f t="shared" ca="1" si="65"/>
        <v/>
      </c>
      <c r="JW24" s="19" t="str">
        <f t="shared" ca="1" si="65"/>
        <v/>
      </c>
      <c r="JX24" s="19" t="str">
        <f t="shared" ca="1" si="65"/>
        <v/>
      </c>
      <c r="JY24" s="19" t="str">
        <f t="shared" ca="1" si="65"/>
        <v/>
      </c>
      <c r="JZ24" s="19" t="str">
        <f t="shared" ca="1" si="65"/>
        <v/>
      </c>
      <c r="KA24" s="19" t="str">
        <f t="shared" ca="1" si="65"/>
        <v/>
      </c>
      <c r="KB24" s="19" t="str">
        <f t="shared" ca="1" si="65"/>
        <v/>
      </c>
      <c r="KC24" s="19" t="str">
        <f t="shared" ca="1" si="66"/>
        <v/>
      </c>
      <c r="KD24" s="19" t="str">
        <f t="shared" ca="1" si="66"/>
        <v/>
      </c>
      <c r="KE24" s="19" t="str">
        <f t="shared" ca="1" si="66"/>
        <v/>
      </c>
      <c r="KF24" s="19" t="str">
        <f t="shared" ca="1" si="66"/>
        <v/>
      </c>
      <c r="KG24" s="19" t="str">
        <f t="shared" ca="1" si="66"/>
        <v/>
      </c>
      <c r="KH24" s="19" t="str">
        <f t="shared" ca="1" si="66"/>
        <v/>
      </c>
      <c r="KI24" s="19" t="str">
        <f t="shared" ca="1" si="66"/>
        <v/>
      </c>
      <c r="KJ24" s="19" t="str">
        <f t="shared" ca="1" si="66"/>
        <v/>
      </c>
      <c r="KK24" s="19" t="str">
        <f t="shared" ca="1" si="66"/>
        <v/>
      </c>
      <c r="KL24" s="19" t="str">
        <f t="shared" ca="1" si="66"/>
        <v/>
      </c>
      <c r="KM24" s="19" t="str">
        <f t="shared" ca="1" si="67"/>
        <v/>
      </c>
      <c r="KN24" s="19" t="str">
        <f t="shared" ca="1" si="67"/>
        <v/>
      </c>
      <c r="KO24" s="19" t="str">
        <f t="shared" ca="1" si="67"/>
        <v/>
      </c>
      <c r="KP24" s="19" t="str">
        <f t="shared" ca="1" si="67"/>
        <v/>
      </c>
      <c r="KQ24" s="19" t="str">
        <f t="shared" ca="1" si="67"/>
        <v/>
      </c>
      <c r="KR24" s="19" t="str">
        <f t="shared" ca="1" si="67"/>
        <v/>
      </c>
      <c r="KS24" s="19" t="str">
        <f t="shared" ca="1" si="67"/>
        <v/>
      </c>
      <c r="KT24" s="19" t="str">
        <f t="shared" ca="1" si="67"/>
        <v/>
      </c>
      <c r="KU24" s="19" t="str">
        <f t="shared" ca="1" si="67"/>
        <v/>
      </c>
      <c r="KV24" s="19" t="str">
        <f t="shared" ca="1" si="67"/>
        <v/>
      </c>
      <c r="KW24" s="19" t="str">
        <f t="shared" ca="1" si="68"/>
        <v/>
      </c>
      <c r="KX24" s="19" t="str">
        <f t="shared" ca="1" si="68"/>
        <v/>
      </c>
      <c r="KY24" s="19" t="str">
        <f t="shared" ca="1" si="68"/>
        <v/>
      </c>
      <c r="KZ24" s="19" t="str">
        <f t="shared" ca="1" si="68"/>
        <v/>
      </c>
      <c r="LA24" s="19" t="str">
        <f t="shared" ca="1" si="68"/>
        <v/>
      </c>
      <c r="LB24" s="19" t="str">
        <f t="shared" ca="1" si="68"/>
        <v/>
      </c>
      <c r="LC24" s="19" t="str">
        <f t="shared" ca="1" si="68"/>
        <v/>
      </c>
      <c r="LD24" s="19" t="str">
        <f t="shared" ca="1" si="68"/>
        <v/>
      </c>
      <c r="LE24" s="19" t="str">
        <f t="shared" ca="1" si="68"/>
        <v/>
      </c>
      <c r="LF24" s="19" t="str">
        <f t="shared" ca="1" si="68"/>
        <v/>
      </c>
      <c r="LG24" s="19" t="str">
        <f t="shared" ca="1" si="69"/>
        <v/>
      </c>
      <c r="LH24" s="19" t="str">
        <f t="shared" ca="1" si="69"/>
        <v/>
      </c>
      <c r="LI24" s="19" t="str">
        <f t="shared" ca="1" si="69"/>
        <v/>
      </c>
      <c r="LJ24" s="19" t="str">
        <f t="shared" ca="1" si="69"/>
        <v/>
      </c>
      <c r="LK24" s="19" t="str">
        <f t="shared" ca="1" si="69"/>
        <v/>
      </c>
      <c r="LL24" s="19" t="str">
        <f t="shared" ca="1" si="69"/>
        <v/>
      </c>
      <c r="LM24" s="19" t="str">
        <f t="shared" ca="1" si="69"/>
        <v/>
      </c>
      <c r="LN24" s="19" t="str">
        <f t="shared" ca="1" si="69"/>
        <v/>
      </c>
      <c r="LO24" s="19" t="str">
        <f t="shared" ca="1" si="69"/>
        <v/>
      </c>
      <c r="LP24" s="19" t="str">
        <f t="shared" ca="1" si="69"/>
        <v/>
      </c>
      <c r="LQ24" s="19" t="str">
        <f t="shared" ca="1" si="70"/>
        <v/>
      </c>
      <c r="LR24" s="19" t="str">
        <f t="shared" ca="1" si="70"/>
        <v/>
      </c>
      <c r="LS24" s="19" t="str">
        <f t="shared" ca="1" si="70"/>
        <v/>
      </c>
      <c r="LT24" s="19" t="str">
        <f t="shared" ca="1" si="70"/>
        <v/>
      </c>
      <c r="LU24" s="19" t="str">
        <f t="shared" ca="1" si="70"/>
        <v/>
      </c>
      <c r="LV24" s="19" t="str">
        <f t="shared" ca="1" si="70"/>
        <v/>
      </c>
      <c r="LW24" s="19" t="str">
        <f t="shared" ca="1" si="70"/>
        <v/>
      </c>
      <c r="LX24" s="19" t="str">
        <f t="shared" ca="1" si="70"/>
        <v/>
      </c>
      <c r="LY24" s="19" t="str">
        <f t="shared" ca="1" si="70"/>
        <v/>
      </c>
      <c r="LZ24" s="19" t="str">
        <f t="shared" ca="1" si="70"/>
        <v/>
      </c>
      <c r="MA24" s="19" t="str">
        <f t="shared" ca="1" si="71"/>
        <v/>
      </c>
      <c r="MB24" s="19" t="str">
        <f t="shared" ca="1" si="71"/>
        <v/>
      </c>
      <c r="MC24" s="19" t="str">
        <f t="shared" ca="1" si="71"/>
        <v/>
      </c>
      <c r="MD24" s="19" t="str">
        <f t="shared" ca="1" si="71"/>
        <v/>
      </c>
      <c r="ME24" s="19" t="str">
        <f t="shared" ca="1" si="71"/>
        <v/>
      </c>
      <c r="MF24" s="19" t="str">
        <f t="shared" ca="1" si="71"/>
        <v/>
      </c>
      <c r="MG24" s="19" t="str">
        <f t="shared" ca="1" si="71"/>
        <v/>
      </c>
      <c r="MH24" s="19" t="str">
        <f t="shared" ca="1" si="71"/>
        <v/>
      </c>
      <c r="MI24" s="19" t="str">
        <f t="shared" ca="1" si="71"/>
        <v/>
      </c>
      <c r="MJ24" s="19" t="str">
        <f t="shared" ca="1" si="71"/>
        <v/>
      </c>
      <c r="MK24" s="19" t="str">
        <f t="shared" ca="1" si="72"/>
        <v/>
      </c>
      <c r="ML24" s="19" t="str">
        <f t="shared" ca="1" si="72"/>
        <v/>
      </c>
      <c r="MM24" s="19" t="str">
        <f t="shared" ca="1" si="72"/>
        <v/>
      </c>
      <c r="MN24" s="19" t="str">
        <f t="shared" ca="1" si="72"/>
        <v/>
      </c>
      <c r="MO24" s="19" t="str">
        <f t="shared" ca="1" si="72"/>
        <v/>
      </c>
      <c r="MP24" s="19" t="str">
        <f t="shared" ca="1" si="72"/>
        <v/>
      </c>
      <c r="MQ24" s="19" t="str">
        <f t="shared" ca="1" si="72"/>
        <v/>
      </c>
      <c r="MR24" s="19" t="str">
        <f t="shared" ca="1" si="72"/>
        <v/>
      </c>
      <c r="MS24" s="19" t="str">
        <f t="shared" ca="1" si="72"/>
        <v/>
      </c>
      <c r="MT24" s="19" t="str">
        <f t="shared" ca="1" si="72"/>
        <v/>
      </c>
      <c r="MU24" s="19" t="str">
        <f t="shared" ca="1" si="73"/>
        <v/>
      </c>
      <c r="MV24" s="19" t="str">
        <f t="shared" ca="1" si="73"/>
        <v/>
      </c>
      <c r="MW24" s="19" t="str">
        <f t="shared" ca="1" si="73"/>
        <v/>
      </c>
      <c r="MX24" s="19" t="str">
        <f t="shared" ca="1" si="73"/>
        <v/>
      </c>
      <c r="MY24" s="19" t="str">
        <f t="shared" ca="1" si="73"/>
        <v/>
      </c>
      <c r="MZ24" s="19" t="str">
        <f t="shared" ca="1" si="73"/>
        <v/>
      </c>
      <c r="NA24" s="19" t="str">
        <f t="shared" ca="1" si="73"/>
        <v/>
      </c>
      <c r="NB24" s="19" t="str">
        <f t="shared" ca="1" si="73"/>
        <v/>
      </c>
      <c r="NC24" s="19" t="str">
        <f t="shared" ca="1" si="73"/>
        <v/>
      </c>
      <c r="ND24" s="19" t="str">
        <f t="shared" ca="1" si="73"/>
        <v/>
      </c>
      <c r="NE24" s="19" t="str">
        <f t="shared" ca="1" si="74"/>
        <v/>
      </c>
      <c r="NF24" s="19" t="str">
        <f t="shared" ca="1" si="74"/>
        <v/>
      </c>
      <c r="NG24" s="19" t="str">
        <f t="shared" ca="1" si="74"/>
        <v/>
      </c>
      <c r="NH24" s="19" t="str">
        <f t="shared" ca="1" si="74"/>
        <v/>
      </c>
      <c r="NI24" s="19" t="str">
        <f t="shared" ca="1" si="74"/>
        <v/>
      </c>
      <c r="NJ24" s="19" t="str">
        <f t="shared" ca="1" si="74"/>
        <v/>
      </c>
      <c r="NK24" s="19" t="str">
        <f t="shared" ca="1" si="74"/>
        <v/>
      </c>
      <c r="NL24" s="19" t="str">
        <f t="shared" ca="1" si="74"/>
        <v/>
      </c>
      <c r="NM24" s="19" t="str">
        <f t="shared" ca="1" si="74"/>
        <v/>
      </c>
      <c r="NN24" s="19" t="str">
        <f t="shared" ca="1" si="74"/>
        <v/>
      </c>
      <c r="NO24" s="19" t="str">
        <f t="shared" ca="1" si="75"/>
        <v/>
      </c>
      <c r="NP24" s="19" t="str">
        <f t="shared" ca="1" si="75"/>
        <v/>
      </c>
      <c r="NQ24" s="19" t="str">
        <f t="shared" ca="1" si="75"/>
        <v/>
      </c>
      <c r="NR24" s="19" t="str">
        <f t="shared" ca="1" si="75"/>
        <v/>
      </c>
      <c r="NS24" s="19" t="str">
        <f t="shared" ca="1" si="75"/>
        <v/>
      </c>
      <c r="NT24" s="19" t="str">
        <f t="shared" ca="1" si="75"/>
        <v/>
      </c>
      <c r="NU24" s="19" t="str">
        <f t="shared" ca="1" si="75"/>
        <v/>
      </c>
      <c r="NV24" s="19" t="str">
        <f t="shared" ca="1" si="75"/>
        <v/>
      </c>
      <c r="NW24" s="19" t="str">
        <f t="shared" ca="1" si="75"/>
        <v/>
      </c>
      <c r="NX24" s="19" t="str">
        <f t="shared" ca="1" si="75"/>
        <v/>
      </c>
      <c r="NY24" s="19" t="str">
        <f t="shared" ca="1" si="75"/>
        <v/>
      </c>
      <c r="NZ24" s="19" t="str">
        <f t="shared" ca="1" si="75"/>
        <v/>
      </c>
      <c r="OA24" s="19" t="str">
        <f t="shared" ca="1" si="75"/>
        <v/>
      </c>
      <c r="OB24" s="19" t="str">
        <f t="shared" ca="1" si="75"/>
        <v/>
      </c>
      <c r="OC24" s="19" t="str">
        <f t="shared" ca="1" si="75"/>
        <v/>
      </c>
      <c r="OD24" s="16"/>
      <c r="OE24" s="16"/>
      <c r="OF24" s="16"/>
      <c r="OG24" s="16"/>
    </row>
    <row r="25" spans="1:397" s="25" customFormat="1" ht="13.5" customHeight="1" x14ac:dyDescent="0.2">
      <c r="A25" s="62" t="str">
        <f t="shared" si="37"/>
        <v xml:space="preserve"> ...</v>
      </c>
      <c r="B25" s="66">
        <f>_xlfn.IFNA(IF(INDEX('[1]External Tasks'!$C:$C,MATCH($B$17&amp;" "&amp;D25,'[1]External Tasks'!$A:$A,0))=D25,1,IF(INDEX('[1]External Tasks'!$G:$G,MATCH($B$17&amp;" "&amp;D25,'[1]External Tasks'!$E:$E,0))=D25,2)),0)</f>
        <v>0</v>
      </c>
      <c r="C25" s="46">
        <v>6</v>
      </c>
      <c r="D25" s="422" t="str">
        <f>IF('[2]Project Follow up - Base'!D25="","",'[2]Project Follow up - Base'!D25)</f>
        <v/>
      </c>
      <c r="E25" s="422"/>
      <c r="F25" s="41" t="str">
        <f>IF('[2]Project Follow up - Base'!F25="","",'[2]Project Follow up - Base'!F25)</f>
        <v/>
      </c>
      <c r="G25" s="43" t="str">
        <f>IF('[2]Project Follow up - Base'!G25="","",'[2]Project Follow up - Base'!G25)</f>
        <v/>
      </c>
      <c r="H25" s="43" t="str">
        <f>IF('[2]Project Follow up - Base'!H25="","",'[2]Project Follow up - Base'!H25)</f>
        <v/>
      </c>
      <c r="I25" s="45">
        <f>IF(OR(G25="",H25=""), 0, IF(H25&lt;G25,"End date is earlier than start date", NETWORKDAYS.INTL(G25,H25,7,List!$M$3:$M$100)))</f>
        <v>0</v>
      </c>
      <c r="J25" s="41" t="str">
        <f>IF('[2]Project Follow up - Base'!J25="","",'[2]Project Follow up - Base'!J25)</f>
        <v/>
      </c>
      <c r="K25" s="187" t="str">
        <f>IF('[2]Project Follow up - Base'!K25="","",'[2]Project Follow up - Base'!K25)</f>
        <v/>
      </c>
      <c r="L25" s="45">
        <f>IF(OR(J25="",K25=""), 0, NETWORKDAYS.INTL(J25,K25,7,List!$M$3:$M$100))</f>
        <v>0</v>
      </c>
      <c r="M25" s="43" t="str">
        <f t="shared" si="38"/>
        <v/>
      </c>
      <c r="N25" s="43" t="str">
        <f t="shared" si="39"/>
        <v/>
      </c>
      <c r="O25" s="43" t="str">
        <f>IF(OR( D25="", M25=""),"",WORKDAY.INTL(M25,VLOOKUP($B$17&amp;" "&amp;D25,Tasks!$1:$1048576,MATCH('Project Follow up - Base'!$D$7,Tasks!$2:$2,0),FALSE)-1,7,[1]List!$M$3:$M$100))</f>
        <v/>
      </c>
      <c r="P25" s="44" t="str">
        <f t="shared" ca="1" si="76"/>
        <v/>
      </c>
      <c r="Q25" s="104" t="str">
        <f>IF('[2]Project Follow up - Base'!Q25="","",'[2]Project Follow up - Base'!Q25)</f>
        <v/>
      </c>
      <c r="R25" s="43" t="str">
        <f>IF('[2]Project Follow up - Base'!R25="","",'[2]Project Follow up - Base'!R25)</f>
        <v>...</v>
      </c>
      <c r="S25" s="41" t="str">
        <f>IF('[2]Project Follow up - Base'!S25="","",'[2]Project Follow up - Base'!S25)</f>
        <v>...</v>
      </c>
      <c r="T25" s="104" t="str">
        <f>IF('[2]Project Follow up - Base'!T25="","",'[2]Project Follow up - Base'!T25)</f>
        <v>...</v>
      </c>
      <c r="U25" s="41" t="str">
        <f>IF('[2]Project Follow up - Base'!U25="","",'[2]Project Follow up - Base'!U25)</f>
        <v/>
      </c>
      <c r="V25" s="41" t="str">
        <f>IF('[2]Project Follow up - Base'!V25="","",'[2]Project Follow up - Base'!V25)</f>
        <v/>
      </c>
      <c r="W25" s="41" t="str">
        <f>IF('[2]Project Follow up - Base'!W25="","",'[2]Project Follow up - Base'!W25)</f>
        <v/>
      </c>
      <c r="X25" s="390" t="str">
        <f>IF('[2]Project Follow up - Base'!X25="","",'[2]Project Follow up - Base'!X25)</f>
        <v/>
      </c>
      <c r="Y25" s="17" t="str">
        <f t="shared" si="77"/>
        <v/>
      </c>
      <c r="Z25" s="62" t="str">
        <f>_xlfn.IFNA(IF(INDEX('Employees Summary'!A:J,MATCH(B$17&amp;" "&amp;F25,'Employees Summary'!H:H,0),10)=0,"",INDEX('Employees Summary'!A:J,MATCH(B$17&amp;" "&amp;F25,'Employees Summary'!H:H,0),10)),"")</f>
        <v/>
      </c>
      <c r="AA25" s="62">
        <f ca="1">IF(AND(N25&lt;&gt;"",P25="Delayed"),NETWORKDAYS.INTL(O25,N25,7,List!$M$3:$M$100),0)</f>
        <v>0</v>
      </c>
      <c r="AB25" s="16"/>
      <c r="AC25" s="20" t="str">
        <f t="shared" ca="1" si="40"/>
        <v/>
      </c>
      <c r="AD25" s="20" t="str">
        <f t="shared" ca="1" si="40"/>
        <v/>
      </c>
      <c r="AE25" s="20" t="str">
        <f t="shared" ca="1" si="40"/>
        <v/>
      </c>
      <c r="AF25" s="20" t="str">
        <f t="shared" ca="1" si="40"/>
        <v/>
      </c>
      <c r="AG25" s="20" t="str">
        <f t="shared" ca="1" si="40"/>
        <v/>
      </c>
      <c r="AH25" s="20" t="str">
        <f t="shared" ca="1" si="40"/>
        <v/>
      </c>
      <c r="AI25" s="20" t="str">
        <f t="shared" ca="1" si="40"/>
        <v/>
      </c>
      <c r="AJ25" s="20" t="str">
        <f t="shared" ca="1" si="40"/>
        <v/>
      </c>
      <c r="AK25" s="20" t="str">
        <f t="shared" ca="1" si="40"/>
        <v/>
      </c>
      <c r="AL25" s="20" t="str">
        <f t="shared" ca="1" si="40"/>
        <v/>
      </c>
      <c r="AM25" s="20" t="str">
        <f t="shared" ca="1" si="41"/>
        <v/>
      </c>
      <c r="AN25" s="20" t="str">
        <f t="shared" ca="1" si="41"/>
        <v/>
      </c>
      <c r="AO25" s="20" t="str">
        <f t="shared" ca="1" si="41"/>
        <v/>
      </c>
      <c r="AP25" s="20" t="str">
        <f t="shared" ca="1" si="41"/>
        <v/>
      </c>
      <c r="AQ25" s="20" t="str">
        <f t="shared" ca="1" si="41"/>
        <v/>
      </c>
      <c r="AR25" s="20" t="str">
        <f t="shared" ca="1" si="41"/>
        <v/>
      </c>
      <c r="AS25" s="20" t="str">
        <f t="shared" ca="1" si="41"/>
        <v/>
      </c>
      <c r="AT25" s="20" t="str">
        <f t="shared" ca="1" si="41"/>
        <v/>
      </c>
      <c r="AU25" s="20" t="str">
        <f t="shared" ca="1" si="41"/>
        <v/>
      </c>
      <c r="AV25" s="20" t="str">
        <f t="shared" ca="1" si="41"/>
        <v/>
      </c>
      <c r="AW25" s="20" t="str">
        <f t="shared" ca="1" si="42"/>
        <v/>
      </c>
      <c r="AX25" s="20" t="str">
        <f t="shared" ca="1" si="42"/>
        <v/>
      </c>
      <c r="AY25" s="20" t="str">
        <f t="shared" ca="1" si="42"/>
        <v/>
      </c>
      <c r="AZ25" s="20" t="str">
        <f t="shared" ca="1" si="42"/>
        <v/>
      </c>
      <c r="BA25" s="20" t="str">
        <f t="shared" ca="1" si="42"/>
        <v/>
      </c>
      <c r="BB25" s="20" t="str">
        <f t="shared" ca="1" si="42"/>
        <v/>
      </c>
      <c r="BC25" s="20" t="str">
        <f t="shared" ca="1" si="42"/>
        <v/>
      </c>
      <c r="BD25" s="20" t="str">
        <f t="shared" ca="1" si="42"/>
        <v/>
      </c>
      <c r="BE25" s="20" t="str">
        <f t="shared" ca="1" si="42"/>
        <v/>
      </c>
      <c r="BF25" s="20" t="str">
        <f t="shared" ca="1" si="42"/>
        <v/>
      </c>
      <c r="BG25" s="20" t="str">
        <f t="shared" ca="1" si="43"/>
        <v/>
      </c>
      <c r="BH25" s="20" t="str">
        <f t="shared" ca="1" si="43"/>
        <v/>
      </c>
      <c r="BI25" s="20" t="str">
        <f t="shared" ca="1" si="43"/>
        <v/>
      </c>
      <c r="BJ25" s="20" t="str">
        <f t="shared" ca="1" si="43"/>
        <v/>
      </c>
      <c r="BK25" s="20" t="str">
        <f t="shared" ca="1" si="43"/>
        <v/>
      </c>
      <c r="BL25" s="20" t="str">
        <f t="shared" ca="1" si="43"/>
        <v/>
      </c>
      <c r="BM25" s="20" t="str">
        <f t="shared" ca="1" si="43"/>
        <v/>
      </c>
      <c r="BN25" s="20" t="str">
        <f t="shared" ca="1" si="43"/>
        <v/>
      </c>
      <c r="BO25" s="20" t="str">
        <f t="shared" ca="1" si="43"/>
        <v/>
      </c>
      <c r="BP25" s="20" t="str">
        <f t="shared" ca="1" si="43"/>
        <v/>
      </c>
      <c r="BQ25" s="20" t="str">
        <f t="shared" ca="1" si="44"/>
        <v/>
      </c>
      <c r="BR25" s="20" t="str">
        <f t="shared" ca="1" si="44"/>
        <v/>
      </c>
      <c r="BS25" s="20" t="str">
        <f t="shared" ca="1" si="44"/>
        <v/>
      </c>
      <c r="BT25" s="20" t="str">
        <f t="shared" ca="1" si="44"/>
        <v/>
      </c>
      <c r="BU25" s="20" t="str">
        <f t="shared" ca="1" si="44"/>
        <v/>
      </c>
      <c r="BV25" s="20" t="str">
        <f t="shared" ca="1" si="44"/>
        <v/>
      </c>
      <c r="BW25" s="20" t="str">
        <f t="shared" ca="1" si="44"/>
        <v/>
      </c>
      <c r="BX25" s="20" t="str">
        <f t="shared" ca="1" si="44"/>
        <v/>
      </c>
      <c r="BY25" s="20" t="str">
        <f t="shared" ca="1" si="44"/>
        <v/>
      </c>
      <c r="BZ25" s="20" t="str">
        <f t="shared" ca="1" si="44"/>
        <v/>
      </c>
      <c r="CA25" s="20" t="str">
        <f t="shared" ca="1" si="45"/>
        <v/>
      </c>
      <c r="CB25" s="20" t="str">
        <f t="shared" ca="1" si="45"/>
        <v/>
      </c>
      <c r="CC25" s="20" t="str">
        <f t="shared" ca="1" si="45"/>
        <v/>
      </c>
      <c r="CD25" s="20" t="str">
        <f t="shared" ca="1" si="45"/>
        <v/>
      </c>
      <c r="CE25" s="20" t="str">
        <f t="shared" ca="1" si="45"/>
        <v/>
      </c>
      <c r="CF25" s="20" t="str">
        <f t="shared" ca="1" si="45"/>
        <v/>
      </c>
      <c r="CG25" s="20" t="str">
        <f t="shared" ca="1" si="45"/>
        <v/>
      </c>
      <c r="CH25" s="20" t="str">
        <f t="shared" ca="1" si="45"/>
        <v/>
      </c>
      <c r="CI25" s="20" t="str">
        <f t="shared" ca="1" si="45"/>
        <v/>
      </c>
      <c r="CJ25" s="20" t="str">
        <f t="shared" ca="1" si="45"/>
        <v/>
      </c>
      <c r="CK25" s="20" t="str">
        <f t="shared" ca="1" si="46"/>
        <v/>
      </c>
      <c r="CL25" s="20" t="str">
        <f t="shared" ca="1" si="46"/>
        <v/>
      </c>
      <c r="CM25" s="20" t="str">
        <f t="shared" ca="1" si="46"/>
        <v/>
      </c>
      <c r="CN25" s="20" t="str">
        <f t="shared" ca="1" si="46"/>
        <v/>
      </c>
      <c r="CO25" s="20" t="str">
        <f t="shared" ca="1" si="46"/>
        <v/>
      </c>
      <c r="CP25" s="20" t="str">
        <f t="shared" ca="1" si="46"/>
        <v/>
      </c>
      <c r="CQ25" s="20" t="str">
        <f t="shared" ca="1" si="46"/>
        <v/>
      </c>
      <c r="CR25" s="20" t="str">
        <f t="shared" ca="1" si="46"/>
        <v/>
      </c>
      <c r="CS25" s="20" t="str">
        <f t="shared" ca="1" si="46"/>
        <v/>
      </c>
      <c r="CT25" s="19" t="str">
        <f t="shared" ca="1" si="46"/>
        <v/>
      </c>
      <c r="CU25" s="19" t="str">
        <f t="shared" ca="1" si="47"/>
        <v/>
      </c>
      <c r="CV25" s="19" t="str">
        <f t="shared" ca="1" si="47"/>
        <v/>
      </c>
      <c r="CW25" s="19" t="str">
        <f t="shared" ca="1" si="47"/>
        <v/>
      </c>
      <c r="CX25" s="19" t="str">
        <f t="shared" ca="1" si="47"/>
        <v/>
      </c>
      <c r="CY25" s="19" t="str">
        <f t="shared" ca="1" si="47"/>
        <v/>
      </c>
      <c r="CZ25" s="19" t="str">
        <f t="shared" ca="1" si="47"/>
        <v/>
      </c>
      <c r="DA25" s="19" t="str">
        <f t="shared" ca="1" si="47"/>
        <v/>
      </c>
      <c r="DB25" s="19" t="str">
        <f t="shared" ca="1" si="47"/>
        <v/>
      </c>
      <c r="DC25" s="19" t="str">
        <f t="shared" ca="1" si="47"/>
        <v/>
      </c>
      <c r="DD25" s="19" t="str">
        <f t="shared" ca="1" si="47"/>
        <v/>
      </c>
      <c r="DE25" s="19" t="str">
        <f t="shared" ca="1" si="48"/>
        <v/>
      </c>
      <c r="DF25" s="19" t="str">
        <f t="shared" ca="1" si="48"/>
        <v/>
      </c>
      <c r="DG25" s="19" t="str">
        <f t="shared" ca="1" si="48"/>
        <v/>
      </c>
      <c r="DH25" s="19" t="str">
        <f t="shared" ca="1" si="48"/>
        <v/>
      </c>
      <c r="DI25" s="19" t="str">
        <f t="shared" ca="1" si="48"/>
        <v/>
      </c>
      <c r="DJ25" s="19" t="str">
        <f t="shared" ca="1" si="48"/>
        <v/>
      </c>
      <c r="DK25" s="19" t="str">
        <f t="shared" ca="1" si="48"/>
        <v/>
      </c>
      <c r="DL25" s="19" t="str">
        <f t="shared" ca="1" si="48"/>
        <v/>
      </c>
      <c r="DM25" s="19" t="str">
        <f t="shared" ca="1" si="48"/>
        <v/>
      </c>
      <c r="DN25" s="19" t="str">
        <f t="shared" ca="1" si="48"/>
        <v/>
      </c>
      <c r="DO25" s="19" t="str">
        <f t="shared" ca="1" si="49"/>
        <v/>
      </c>
      <c r="DP25" s="19" t="str">
        <f t="shared" ca="1" si="49"/>
        <v/>
      </c>
      <c r="DQ25" s="19" t="str">
        <f t="shared" ca="1" si="49"/>
        <v/>
      </c>
      <c r="DR25" s="19" t="str">
        <f t="shared" ca="1" si="49"/>
        <v/>
      </c>
      <c r="DS25" s="19" t="str">
        <f t="shared" ca="1" si="49"/>
        <v/>
      </c>
      <c r="DT25" s="19" t="str">
        <f t="shared" ca="1" si="49"/>
        <v/>
      </c>
      <c r="DU25" s="19" t="str">
        <f t="shared" ca="1" si="49"/>
        <v/>
      </c>
      <c r="DV25" s="19" t="str">
        <f t="shared" ca="1" si="49"/>
        <v/>
      </c>
      <c r="DW25" s="19" t="str">
        <f t="shared" ca="1" si="49"/>
        <v/>
      </c>
      <c r="DX25" s="19" t="str">
        <f t="shared" ca="1" si="49"/>
        <v/>
      </c>
      <c r="DY25" s="19" t="str">
        <f t="shared" ca="1" si="50"/>
        <v/>
      </c>
      <c r="DZ25" s="19" t="str">
        <f t="shared" ca="1" si="50"/>
        <v/>
      </c>
      <c r="EA25" s="19" t="str">
        <f t="shared" ca="1" si="50"/>
        <v/>
      </c>
      <c r="EB25" s="19" t="str">
        <f t="shared" ca="1" si="50"/>
        <v/>
      </c>
      <c r="EC25" s="19" t="str">
        <f t="shared" ca="1" si="50"/>
        <v/>
      </c>
      <c r="ED25" s="19" t="str">
        <f t="shared" ca="1" si="50"/>
        <v/>
      </c>
      <c r="EE25" s="19" t="str">
        <f t="shared" ca="1" si="50"/>
        <v/>
      </c>
      <c r="EF25" s="19" t="str">
        <f t="shared" ca="1" si="50"/>
        <v/>
      </c>
      <c r="EG25" s="19" t="str">
        <f t="shared" ca="1" si="50"/>
        <v/>
      </c>
      <c r="EH25" s="19" t="str">
        <f t="shared" ca="1" si="50"/>
        <v/>
      </c>
      <c r="EI25" s="19" t="str">
        <f t="shared" ca="1" si="51"/>
        <v/>
      </c>
      <c r="EJ25" s="19" t="str">
        <f t="shared" ca="1" si="51"/>
        <v/>
      </c>
      <c r="EK25" s="19" t="str">
        <f t="shared" ca="1" si="51"/>
        <v/>
      </c>
      <c r="EL25" s="19" t="str">
        <f t="shared" ca="1" si="51"/>
        <v/>
      </c>
      <c r="EM25" s="19" t="str">
        <f t="shared" ca="1" si="51"/>
        <v/>
      </c>
      <c r="EN25" s="19" t="str">
        <f t="shared" ca="1" si="51"/>
        <v/>
      </c>
      <c r="EO25" s="19" t="str">
        <f t="shared" ca="1" si="51"/>
        <v/>
      </c>
      <c r="EP25" s="19" t="str">
        <f t="shared" ca="1" si="51"/>
        <v/>
      </c>
      <c r="EQ25" s="19" t="str">
        <f t="shared" ca="1" si="51"/>
        <v/>
      </c>
      <c r="ER25" s="19" t="str">
        <f t="shared" ca="1" si="51"/>
        <v/>
      </c>
      <c r="ES25" s="19" t="str">
        <f t="shared" ca="1" si="52"/>
        <v/>
      </c>
      <c r="ET25" s="19" t="str">
        <f t="shared" ca="1" si="52"/>
        <v/>
      </c>
      <c r="EU25" s="19" t="str">
        <f t="shared" ca="1" si="52"/>
        <v/>
      </c>
      <c r="EV25" s="19" t="str">
        <f t="shared" ca="1" si="52"/>
        <v/>
      </c>
      <c r="EW25" s="19" t="str">
        <f t="shared" ca="1" si="52"/>
        <v/>
      </c>
      <c r="EX25" s="19" t="str">
        <f t="shared" ca="1" si="52"/>
        <v/>
      </c>
      <c r="EY25" s="19" t="str">
        <f t="shared" ca="1" si="52"/>
        <v/>
      </c>
      <c r="EZ25" s="19" t="str">
        <f t="shared" ca="1" si="52"/>
        <v/>
      </c>
      <c r="FA25" s="19" t="str">
        <f t="shared" ca="1" si="52"/>
        <v/>
      </c>
      <c r="FB25" s="19" t="str">
        <f t="shared" ca="1" si="52"/>
        <v/>
      </c>
      <c r="FC25" s="19" t="str">
        <f t="shared" ca="1" si="53"/>
        <v/>
      </c>
      <c r="FD25" s="19" t="str">
        <f t="shared" ca="1" si="53"/>
        <v/>
      </c>
      <c r="FE25" s="19" t="str">
        <f t="shared" ca="1" si="53"/>
        <v/>
      </c>
      <c r="FF25" s="19" t="str">
        <f t="shared" ca="1" si="53"/>
        <v/>
      </c>
      <c r="FG25" s="19" t="str">
        <f t="shared" ca="1" si="53"/>
        <v/>
      </c>
      <c r="FH25" s="19" t="str">
        <f t="shared" ca="1" si="53"/>
        <v/>
      </c>
      <c r="FI25" s="19" t="str">
        <f t="shared" ca="1" si="53"/>
        <v/>
      </c>
      <c r="FJ25" s="19" t="str">
        <f t="shared" ca="1" si="53"/>
        <v/>
      </c>
      <c r="FK25" s="19" t="str">
        <f t="shared" ca="1" si="53"/>
        <v/>
      </c>
      <c r="FL25" s="19" t="str">
        <f t="shared" ca="1" si="53"/>
        <v/>
      </c>
      <c r="FM25" s="19" t="str">
        <f t="shared" ca="1" si="54"/>
        <v/>
      </c>
      <c r="FN25" s="19" t="str">
        <f t="shared" ca="1" si="54"/>
        <v/>
      </c>
      <c r="FO25" s="19" t="str">
        <f t="shared" ca="1" si="54"/>
        <v/>
      </c>
      <c r="FP25" s="19" t="str">
        <f t="shared" ca="1" si="54"/>
        <v/>
      </c>
      <c r="FQ25" s="19" t="str">
        <f t="shared" ca="1" si="54"/>
        <v/>
      </c>
      <c r="FR25" s="19" t="str">
        <f t="shared" ca="1" si="54"/>
        <v/>
      </c>
      <c r="FS25" s="19" t="str">
        <f t="shared" ca="1" si="54"/>
        <v/>
      </c>
      <c r="FT25" s="19" t="str">
        <f t="shared" ca="1" si="54"/>
        <v/>
      </c>
      <c r="FU25" s="19" t="str">
        <f t="shared" ca="1" si="54"/>
        <v/>
      </c>
      <c r="FV25" s="19" t="str">
        <f t="shared" ca="1" si="54"/>
        <v/>
      </c>
      <c r="FW25" s="19" t="str">
        <f t="shared" ca="1" si="55"/>
        <v/>
      </c>
      <c r="FX25" s="19" t="str">
        <f t="shared" ca="1" si="55"/>
        <v/>
      </c>
      <c r="FY25" s="19" t="str">
        <f t="shared" ca="1" si="55"/>
        <v/>
      </c>
      <c r="FZ25" s="19" t="str">
        <f t="shared" ca="1" si="55"/>
        <v/>
      </c>
      <c r="GA25" s="19" t="str">
        <f t="shared" ca="1" si="55"/>
        <v/>
      </c>
      <c r="GB25" s="19" t="str">
        <f t="shared" ca="1" si="55"/>
        <v/>
      </c>
      <c r="GC25" s="19" t="str">
        <f t="shared" ca="1" si="55"/>
        <v/>
      </c>
      <c r="GD25" s="19" t="str">
        <f t="shared" ca="1" si="55"/>
        <v/>
      </c>
      <c r="GE25" s="19" t="str">
        <f t="shared" ca="1" si="55"/>
        <v/>
      </c>
      <c r="GF25" s="19" t="str">
        <f t="shared" ca="1" si="55"/>
        <v/>
      </c>
      <c r="GG25" s="19" t="str">
        <f t="shared" ca="1" si="56"/>
        <v/>
      </c>
      <c r="GH25" s="19" t="str">
        <f t="shared" ca="1" si="56"/>
        <v/>
      </c>
      <c r="GI25" s="19" t="str">
        <f t="shared" ca="1" si="56"/>
        <v/>
      </c>
      <c r="GJ25" s="19" t="str">
        <f t="shared" ca="1" si="56"/>
        <v/>
      </c>
      <c r="GK25" s="19" t="str">
        <f t="shared" ca="1" si="56"/>
        <v/>
      </c>
      <c r="GL25" s="19" t="str">
        <f t="shared" ca="1" si="56"/>
        <v/>
      </c>
      <c r="GM25" s="19" t="str">
        <f t="shared" ca="1" si="56"/>
        <v/>
      </c>
      <c r="GN25" s="19" t="str">
        <f t="shared" ca="1" si="56"/>
        <v/>
      </c>
      <c r="GO25" s="19" t="str">
        <f t="shared" ca="1" si="56"/>
        <v/>
      </c>
      <c r="GP25" s="19" t="str">
        <f t="shared" ca="1" si="56"/>
        <v/>
      </c>
      <c r="GQ25" s="19" t="str">
        <f t="shared" ca="1" si="57"/>
        <v/>
      </c>
      <c r="GR25" s="19" t="str">
        <f t="shared" ca="1" si="57"/>
        <v/>
      </c>
      <c r="GS25" s="19" t="str">
        <f t="shared" ca="1" si="57"/>
        <v/>
      </c>
      <c r="GT25" s="19" t="str">
        <f t="shared" ca="1" si="57"/>
        <v/>
      </c>
      <c r="GU25" s="19" t="str">
        <f t="shared" ca="1" si="57"/>
        <v/>
      </c>
      <c r="GV25" s="19" t="str">
        <f t="shared" ca="1" si="57"/>
        <v/>
      </c>
      <c r="GW25" s="19" t="str">
        <f t="shared" ca="1" si="57"/>
        <v/>
      </c>
      <c r="GX25" s="19" t="str">
        <f t="shared" ca="1" si="57"/>
        <v/>
      </c>
      <c r="GY25" s="19" t="str">
        <f t="shared" ca="1" si="57"/>
        <v/>
      </c>
      <c r="GZ25" s="19" t="str">
        <f t="shared" ca="1" si="57"/>
        <v/>
      </c>
      <c r="HA25" s="19" t="str">
        <f t="shared" ca="1" si="58"/>
        <v/>
      </c>
      <c r="HB25" s="19" t="str">
        <f t="shared" ca="1" si="58"/>
        <v/>
      </c>
      <c r="HC25" s="19" t="str">
        <f t="shared" ca="1" si="58"/>
        <v/>
      </c>
      <c r="HD25" s="19" t="str">
        <f t="shared" ca="1" si="58"/>
        <v/>
      </c>
      <c r="HE25" s="19" t="str">
        <f t="shared" ca="1" si="58"/>
        <v/>
      </c>
      <c r="HF25" s="19" t="str">
        <f t="shared" ca="1" si="58"/>
        <v/>
      </c>
      <c r="HG25" s="19" t="str">
        <f t="shared" ca="1" si="58"/>
        <v/>
      </c>
      <c r="HH25" s="19" t="str">
        <f t="shared" ca="1" si="58"/>
        <v/>
      </c>
      <c r="HI25" s="19" t="str">
        <f t="shared" ca="1" si="58"/>
        <v/>
      </c>
      <c r="HJ25" s="19" t="str">
        <f t="shared" ca="1" si="58"/>
        <v/>
      </c>
      <c r="HK25" s="19" t="str">
        <f t="shared" ca="1" si="59"/>
        <v/>
      </c>
      <c r="HL25" s="19" t="str">
        <f t="shared" ca="1" si="59"/>
        <v/>
      </c>
      <c r="HM25" s="19" t="str">
        <f t="shared" ca="1" si="59"/>
        <v/>
      </c>
      <c r="HN25" s="19" t="str">
        <f t="shared" ca="1" si="59"/>
        <v/>
      </c>
      <c r="HO25" s="19" t="str">
        <f t="shared" ca="1" si="59"/>
        <v/>
      </c>
      <c r="HP25" s="19" t="str">
        <f t="shared" ca="1" si="59"/>
        <v/>
      </c>
      <c r="HQ25" s="19" t="str">
        <f t="shared" ca="1" si="59"/>
        <v/>
      </c>
      <c r="HR25" s="19" t="str">
        <f t="shared" ca="1" si="59"/>
        <v/>
      </c>
      <c r="HS25" s="19" t="str">
        <f t="shared" ca="1" si="59"/>
        <v/>
      </c>
      <c r="HT25" s="19" t="str">
        <f t="shared" ca="1" si="59"/>
        <v/>
      </c>
      <c r="HU25" s="19" t="str">
        <f t="shared" ca="1" si="60"/>
        <v/>
      </c>
      <c r="HV25" s="19" t="str">
        <f t="shared" ca="1" si="60"/>
        <v/>
      </c>
      <c r="HW25" s="19" t="str">
        <f t="shared" ca="1" si="60"/>
        <v/>
      </c>
      <c r="HX25" s="19" t="str">
        <f t="shared" ca="1" si="60"/>
        <v/>
      </c>
      <c r="HY25" s="19" t="str">
        <f t="shared" ca="1" si="60"/>
        <v/>
      </c>
      <c r="HZ25" s="19" t="str">
        <f t="shared" ca="1" si="60"/>
        <v/>
      </c>
      <c r="IA25" s="19" t="str">
        <f t="shared" ca="1" si="60"/>
        <v/>
      </c>
      <c r="IB25" s="19" t="str">
        <f t="shared" ca="1" si="60"/>
        <v/>
      </c>
      <c r="IC25" s="19" t="str">
        <f t="shared" ca="1" si="60"/>
        <v/>
      </c>
      <c r="ID25" s="19" t="str">
        <f t="shared" ca="1" si="60"/>
        <v/>
      </c>
      <c r="IE25" s="19" t="str">
        <f t="shared" ca="1" si="61"/>
        <v/>
      </c>
      <c r="IF25" s="19" t="str">
        <f t="shared" ca="1" si="61"/>
        <v/>
      </c>
      <c r="IG25" s="19" t="str">
        <f t="shared" ca="1" si="61"/>
        <v/>
      </c>
      <c r="IH25" s="19" t="str">
        <f t="shared" ca="1" si="61"/>
        <v/>
      </c>
      <c r="II25" s="19" t="str">
        <f t="shared" ca="1" si="61"/>
        <v/>
      </c>
      <c r="IJ25" s="19" t="str">
        <f t="shared" ca="1" si="61"/>
        <v/>
      </c>
      <c r="IK25" s="19" t="str">
        <f t="shared" ca="1" si="61"/>
        <v/>
      </c>
      <c r="IL25" s="19" t="str">
        <f t="shared" ca="1" si="61"/>
        <v/>
      </c>
      <c r="IM25" s="19" t="str">
        <f t="shared" ca="1" si="61"/>
        <v/>
      </c>
      <c r="IN25" s="19" t="str">
        <f t="shared" ca="1" si="61"/>
        <v/>
      </c>
      <c r="IO25" s="19" t="str">
        <f t="shared" ca="1" si="62"/>
        <v/>
      </c>
      <c r="IP25" s="19" t="str">
        <f t="shared" ca="1" si="62"/>
        <v/>
      </c>
      <c r="IQ25" s="19" t="str">
        <f t="shared" ca="1" si="62"/>
        <v/>
      </c>
      <c r="IR25" s="19" t="str">
        <f t="shared" ca="1" si="62"/>
        <v/>
      </c>
      <c r="IS25" s="19" t="str">
        <f t="shared" ca="1" si="62"/>
        <v/>
      </c>
      <c r="IT25" s="19" t="str">
        <f t="shared" ca="1" si="62"/>
        <v/>
      </c>
      <c r="IU25" s="19" t="str">
        <f t="shared" ca="1" si="62"/>
        <v/>
      </c>
      <c r="IV25" s="19" t="str">
        <f t="shared" ca="1" si="62"/>
        <v/>
      </c>
      <c r="IW25" s="19" t="str">
        <f t="shared" ca="1" si="62"/>
        <v/>
      </c>
      <c r="IX25" s="19" t="str">
        <f t="shared" ca="1" si="62"/>
        <v/>
      </c>
      <c r="IY25" s="19" t="str">
        <f t="shared" ca="1" si="63"/>
        <v/>
      </c>
      <c r="IZ25" s="19" t="str">
        <f t="shared" ca="1" si="63"/>
        <v/>
      </c>
      <c r="JA25" s="19" t="str">
        <f t="shared" ca="1" si="63"/>
        <v/>
      </c>
      <c r="JB25" s="19" t="str">
        <f t="shared" ca="1" si="63"/>
        <v/>
      </c>
      <c r="JC25" s="19" t="str">
        <f t="shared" ca="1" si="63"/>
        <v/>
      </c>
      <c r="JD25" s="19" t="str">
        <f t="shared" ca="1" si="63"/>
        <v/>
      </c>
      <c r="JE25" s="19" t="str">
        <f t="shared" ca="1" si="63"/>
        <v/>
      </c>
      <c r="JF25" s="19" t="str">
        <f t="shared" ca="1" si="63"/>
        <v/>
      </c>
      <c r="JG25" s="19" t="str">
        <f t="shared" ca="1" si="63"/>
        <v/>
      </c>
      <c r="JH25" s="19" t="str">
        <f t="shared" ca="1" si="63"/>
        <v/>
      </c>
      <c r="JI25" s="19" t="str">
        <f t="shared" ca="1" si="64"/>
        <v/>
      </c>
      <c r="JJ25" s="19" t="str">
        <f t="shared" ca="1" si="64"/>
        <v/>
      </c>
      <c r="JK25" s="19" t="str">
        <f t="shared" ca="1" si="64"/>
        <v/>
      </c>
      <c r="JL25" s="19" t="str">
        <f t="shared" ca="1" si="64"/>
        <v/>
      </c>
      <c r="JM25" s="19" t="str">
        <f t="shared" ca="1" si="64"/>
        <v/>
      </c>
      <c r="JN25" s="19" t="str">
        <f t="shared" ca="1" si="64"/>
        <v/>
      </c>
      <c r="JO25" s="19" t="str">
        <f t="shared" ca="1" si="64"/>
        <v/>
      </c>
      <c r="JP25" s="19" t="str">
        <f t="shared" ca="1" si="64"/>
        <v/>
      </c>
      <c r="JQ25" s="19" t="str">
        <f t="shared" ca="1" si="64"/>
        <v/>
      </c>
      <c r="JR25" s="19" t="str">
        <f t="shared" ca="1" si="64"/>
        <v/>
      </c>
      <c r="JS25" s="19" t="str">
        <f t="shared" ca="1" si="65"/>
        <v/>
      </c>
      <c r="JT25" s="19" t="str">
        <f t="shared" ca="1" si="65"/>
        <v/>
      </c>
      <c r="JU25" s="19" t="str">
        <f t="shared" ca="1" si="65"/>
        <v/>
      </c>
      <c r="JV25" s="19" t="str">
        <f t="shared" ca="1" si="65"/>
        <v/>
      </c>
      <c r="JW25" s="19" t="str">
        <f t="shared" ca="1" si="65"/>
        <v/>
      </c>
      <c r="JX25" s="19" t="str">
        <f t="shared" ca="1" si="65"/>
        <v/>
      </c>
      <c r="JY25" s="19" t="str">
        <f t="shared" ca="1" si="65"/>
        <v/>
      </c>
      <c r="JZ25" s="19" t="str">
        <f t="shared" ca="1" si="65"/>
        <v/>
      </c>
      <c r="KA25" s="19" t="str">
        <f t="shared" ca="1" si="65"/>
        <v/>
      </c>
      <c r="KB25" s="19" t="str">
        <f t="shared" ca="1" si="65"/>
        <v/>
      </c>
      <c r="KC25" s="19" t="str">
        <f t="shared" ca="1" si="66"/>
        <v/>
      </c>
      <c r="KD25" s="19" t="str">
        <f t="shared" ca="1" si="66"/>
        <v/>
      </c>
      <c r="KE25" s="19" t="str">
        <f t="shared" ca="1" si="66"/>
        <v/>
      </c>
      <c r="KF25" s="19" t="str">
        <f t="shared" ca="1" si="66"/>
        <v/>
      </c>
      <c r="KG25" s="19" t="str">
        <f t="shared" ca="1" si="66"/>
        <v/>
      </c>
      <c r="KH25" s="19" t="str">
        <f t="shared" ca="1" si="66"/>
        <v/>
      </c>
      <c r="KI25" s="19" t="str">
        <f t="shared" ca="1" si="66"/>
        <v/>
      </c>
      <c r="KJ25" s="19" t="str">
        <f t="shared" ca="1" si="66"/>
        <v/>
      </c>
      <c r="KK25" s="19" t="str">
        <f t="shared" ca="1" si="66"/>
        <v/>
      </c>
      <c r="KL25" s="19" t="str">
        <f t="shared" ca="1" si="66"/>
        <v/>
      </c>
      <c r="KM25" s="19" t="str">
        <f t="shared" ca="1" si="67"/>
        <v/>
      </c>
      <c r="KN25" s="19" t="str">
        <f t="shared" ca="1" si="67"/>
        <v/>
      </c>
      <c r="KO25" s="19" t="str">
        <f t="shared" ca="1" si="67"/>
        <v/>
      </c>
      <c r="KP25" s="19" t="str">
        <f t="shared" ca="1" si="67"/>
        <v/>
      </c>
      <c r="KQ25" s="19" t="str">
        <f t="shared" ca="1" si="67"/>
        <v/>
      </c>
      <c r="KR25" s="19" t="str">
        <f t="shared" ca="1" si="67"/>
        <v/>
      </c>
      <c r="KS25" s="19" t="str">
        <f t="shared" ca="1" si="67"/>
        <v/>
      </c>
      <c r="KT25" s="19" t="str">
        <f t="shared" ca="1" si="67"/>
        <v/>
      </c>
      <c r="KU25" s="19" t="str">
        <f t="shared" ca="1" si="67"/>
        <v/>
      </c>
      <c r="KV25" s="19" t="str">
        <f t="shared" ca="1" si="67"/>
        <v/>
      </c>
      <c r="KW25" s="19" t="str">
        <f t="shared" ca="1" si="68"/>
        <v/>
      </c>
      <c r="KX25" s="19" t="str">
        <f t="shared" ca="1" si="68"/>
        <v/>
      </c>
      <c r="KY25" s="19" t="str">
        <f t="shared" ca="1" si="68"/>
        <v/>
      </c>
      <c r="KZ25" s="19" t="str">
        <f t="shared" ca="1" si="68"/>
        <v/>
      </c>
      <c r="LA25" s="19" t="str">
        <f t="shared" ca="1" si="68"/>
        <v/>
      </c>
      <c r="LB25" s="19" t="str">
        <f t="shared" ca="1" si="68"/>
        <v/>
      </c>
      <c r="LC25" s="19" t="str">
        <f t="shared" ca="1" si="68"/>
        <v/>
      </c>
      <c r="LD25" s="19" t="str">
        <f t="shared" ca="1" si="68"/>
        <v/>
      </c>
      <c r="LE25" s="19" t="str">
        <f t="shared" ca="1" si="68"/>
        <v/>
      </c>
      <c r="LF25" s="19" t="str">
        <f t="shared" ca="1" si="68"/>
        <v/>
      </c>
      <c r="LG25" s="19" t="str">
        <f t="shared" ca="1" si="69"/>
        <v/>
      </c>
      <c r="LH25" s="19" t="str">
        <f t="shared" ca="1" si="69"/>
        <v/>
      </c>
      <c r="LI25" s="19" t="str">
        <f t="shared" ca="1" si="69"/>
        <v/>
      </c>
      <c r="LJ25" s="19" t="str">
        <f t="shared" ca="1" si="69"/>
        <v/>
      </c>
      <c r="LK25" s="19" t="str">
        <f t="shared" ca="1" si="69"/>
        <v/>
      </c>
      <c r="LL25" s="19" t="str">
        <f t="shared" ca="1" si="69"/>
        <v/>
      </c>
      <c r="LM25" s="19" t="str">
        <f t="shared" ca="1" si="69"/>
        <v/>
      </c>
      <c r="LN25" s="19" t="str">
        <f t="shared" ca="1" si="69"/>
        <v/>
      </c>
      <c r="LO25" s="19" t="str">
        <f t="shared" ca="1" si="69"/>
        <v/>
      </c>
      <c r="LP25" s="19" t="str">
        <f t="shared" ca="1" si="69"/>
        <v/>
      </c>
      <c r="LQ25" s="19" t="str">
        <f t="shared" ca="1" si="70"/>
        <v/>
      </c>
      <c r="LR25" s="19" t="str">
        <f t="shared" ca="1" si="70"/>
        <v/>
      </c>
      <c r="LS25" s="19" t="str">
        <f t="shared" ca="1" si="70"/>
        <v/>
      </c>
      <c r="LT25" s="19" t="str">
        <f t="shared" ca="1" si="70"/>
        <v/>
      </c>
      <c r="LU25" s="19" t="str">
        <f t="shared" ca="1" si="70"/>
        <v/>
      </c>
      <c r="LV25" s="19" t="str">
        <f t="shared" ca="1" si="70"/>
        <v/>
      </c>
      <c r="LW25" s="19" t="str">
        <f t="shared" ca="1" si="70"/>
        <v/>
      </c>
      <c r="LX25" s="19" t="str">
        <f t="shared" ca="1" si="70"/>
        <v/>
      </c>
      <c r="LY25" s="19" t="str">
        <f t="shared" ca="1" si="70"/>
        <v/>
      </c>
      <c r="LZ25" s="19" t="str">
        <f t="shared" ca="1" si="70"/>
        <v/>
      </c>
      <c r="MA25" s="19" t="str">
        <f t="shared" ca="1" si="71"/>
        <v/>
      </c>
      <c r="MB25" s="19" t="str">
        <f t="shared" ca="1" si="71"/>
        <v/>
      </c>
      <c r="MC25" s="19" t="str">
        <f t="shared" ca="1" si="71"/>
        <v/>
      </c>
      <c r="MD25" s="19" t="str">
        <f t="shared" ca="1" si="71"/>
        <v/>
      </c>
      <c r="ME25" s="19" t="str">
        <f t="shared" ca="1" si="71"/>
        <v/>
      </c>
      <c r="MF25" s="19" t="str">
        <f t="shared" ca="1" si="71"/>
        <v/>
      </c>
      <c r="MG25" s="19" t="str">
        <f t="shared" ca="1" si="71"/>
        <v/>
      </c>
      <c r="MH25" s="19" t="str">
        <f t="shared" ca="1" si="71"/>
        <v/>
      </c>
      <c r="MI25" s="19" t="str">
        <f t="shared" ca="1" si="71"/>
        <v/>
      </c>
      <c r="MJ25" s="19" t="str">
        <f t="shared" ca="1" si="71"/>
        <v/>
      </c>
      <c r="MK25" s="19" t="str">
        <f t="shared" ca="1" si="72"/>
        <v/>
      </c>
      <c r="ML25" s="19" t="str">
        <f t="shared" ca="1" si="72"/>
        <v/>
      </c>
      <c r="MM25" s="19" t="str">
        <f t="shared" ca="1" si="72"/>
        <v/>
      </c>
      <c r="MN25" s="19" t="str">
        <f t="shared" ca="1" si="72"/>
        <v/>
      </c>
      <c r="MO25" s="19" t="str">
        <f t="shared" ca="1" si="72"/>
        <v/>
      </c>
      <c r="MP25" s="19" t="str">
        <f t="shared" ca="1" si="72"/>
        <v/>
      </c>
      <c r="MQ25" s="19" t="str">
        <f t="shared" ca="1" si="72"/>
        <v/>
      </c>
      <c r="MR25" s="19" t="str">
        <f t="shared" ca="1" si="72"/>
        <v/>
      </c>
      <c r="MS25" s="19" t="str">
        <f t="shared" ca="1" si="72"/>
        <v/>
      </c>
      <c r="MT25" s="19" t="str">
        <f t="shared" ca="1" si="72"/>
        <v/>
      </c>
      <c r="MU25" s="19" t="str">
        <f t="shared" ca="1" si="73"/>
        <v/>
      </c>
      <c r="MV25" s="19" t="str">
        <f t="shared" ca="1" si="73"/>
        <v/>
      </c>
      <c r="MW25" s="19" t="str">
        <f t="shared" ca="1" si="73"/>
        <v/>
      </c>
      <c r="MX25" s="19" t="str">
        <f t="shared" ca="1" si="73"/>
        <v/>
      </c>
      <c r="MY25" s="19" t="str">
        <f t="shared" ca="1" si="73"/>
        <v/>
      </c>
      <c r="MZ25" s="19" t="str">
        <f t="shared" ca="1" si="73"/>
        <v/>
      </c>
      <c r="NA25" s="19" t="str">
        <f t="shared" ca="1" si="73"/>
        <v/>
      </c>
      <c r="NB25" s="19" t="str">
        <f t="shared" ca="1" si="73"/>
        <v/>
      </c>
      <c r="NC25" s="19" t="str">
        <f t="shared" ca="1" si="73"/>
        <v/>
      </c>
      <c r="ND25" s="19" t="str">
        <f t="shared" ca="1" si="73"/>
        <v/>
      </c>
      <c r="NE25" s="19" t="str">
        <f t="shared" ca="1" si="74"/>
        <v/>
      </c>
      <c r="NF25" s="19" t="str">
        <f t="shared" ca="1" si="74"/>
        <v/>
      </c>
      <c r="NG25" s="19" t="str">
        <f t="shared" ca="1" si="74"/>
        <v/>
      </c>
      <c r="NH25" s="19" t="str">
        <f t="shared" ca="1" si="74"/>
        <v/>
      </c>
      <c r="NI25" s="19" t="str">
        <f t="shared" ca="1" si="74"/>
        <v/>
      </c>
      <c r="NJ25" s="19" t="str">
        <f t="shared" ca="1" si="74"/>
        <v/>
      </c>
      <c r="NK25" s="19" t="str">
        <f t="shared" ca="1" si="74"/>
        <v/>
      </c>
      <c r="NL25" s="19" t="str">
        <f t="shared" ca="1" si="74"/>
        <v/>
      </c>
      <c r="NM25" s="19" t="str">
        <f t="shared" ca="1" si="74"/>
        <v/>
      </c>
      <c r="NN25" s="19" t="str">
        <f t="shared" ca="1" si="74"/>
        <v/>
      </c>
      <c r="NO25" s="19" t="str">
        <f t="shared" ca="1" si="75"/>
        <v/>
      </c>
      <c r="NP25" s="19" t="str">
        <f t="shared" ca="1" si="75"/>
        <v/>
      </c>
      <c r="NQ25" s="19" t="str">
        <f t="shared" ca="1" si="75"/>
        <v/>
      </c>
      <c r="NR25" s="19" t="str">
        <f t="shared" ca="1" si="75"/>
        <v/>
      </c>
      <c r="NS25" s="19" t="str">
        <f t="shared" ca="1" si="75"/>
        <v/>
      </c>
      <c r="NT25" s="19" t="str">
        <f t="shared" ca="1" si="75"/>
        <v/>
      </c>
      <c r="NU25" s="19" t="str">
        <f t="shared" ca="1" si="75"/>
        <v/>
      </c>
      <c r="NV25" s="19" t="str">
        <f t="shared" ca="1" si="75"/>
        <v/>
      </c>
      <c r="NW25" s="19" t="str">
        <f t="shared" ca="1" si="75"/>
        <v/>
      </c>
      <c r="NX25" s="19" t="str">
        <f t="shared" ca="1" si="75"/>
        <v/>
      </c>
      <c r="NY25" s="19" t="str">
        <f t="shared" ca="1" si="75"/>
        <v/>
      </c>
      <c r="NZ25" s="19" t="str">
        <f t="shared" ca="1" si="75"/>
        <v/>
      </c>
      <c r="OA25" s="19" t="str">
        <f t="shared" ca="1" si="75"/>
        <v/>
      </c>
      <c r="OB25" s="19" t="str">
        <f t="shared" ca="1" si="75"/>
        <v/>
      </c>
      <c r="OC25" s="19" t="str">
        <f t="shared" ca="1" si="75"/>
        <v/>
      </c>
      <c r="OD25" s="16"/>
      <c r="OE25" s="16"/>
      <c r="OF25" s="16"/>
      <c r="OG25" s="16"/>
    </row>
    <row r="26" spans="1:397" s="25" customFormat="1" ht="13.5" customHeight="1" x14ac:dyDescent="0.2">
      <c r="A26" s="62" t="str">
        <f t="shared" si="37"/>
        <v xml:space="preserve"> ...</v>
      </c>
      <c r="B26" s="66">
        <f>_xlfn.IFNA(IF(INDEX('[1]External Tasks'!$C:$C,MATCH($B$17&amp;" "&amp;D26,'[1]External Tasks'!$A:$A,0))=D26,1,IF(INDEX('[1]External Tasks'!$G:$G,MATCH($B$17&amp;" "&amp;D26,'[1]External Tasks'!$E:$E,0))=D26,2)),0)</f>
        <v>0</v>
      </c>
      <c r="C26" s="46">
        <v>7</v>
      </c>
      <c r="D26" s="422" t="str">
        <f>IF('[2]Project Follow up - Base'!D26="","",'[2]Project Follow up - Base'!D26)</f>
        <v/>
      </c>
      <c r="E26" s="422"/>
      <c r="F26" s="41" t="str">
        <f>IF('[2]Project Follow up - Base'!F26="","",'[2]Project Follow up - Base'!F26)</f>
        <v/>
      </c>
      <c r="G26" s="43" t="str">
        <f>IF('[2]Project Follow up - Base'!G26="","",'[2]Project Follow up - Base'!G26)</f>
        <v/>
      </c>
      <c r="H26" s="43" t="str">
        <f>IF('[2]Project Follow up - Base'!H26="","",'[2]Project Follow up - Base'!H26)</f>
        <v/>
      </c>
      <c r="I26" s="45">
        <f>IF(OR(G26="",H26=""), 0, IF(H26&lt;G26,"End date is earlier than start date", NETWORKDAYS.INTL(G26,H26,7,List!$M$3:$M$100)))</f>
        <v>0</v>
      </c>
      <c r="J26" s="41" t="str">
        <f>IF('[2]Project Follow up - Base'!J26="","",'[2]Project Follow up - Base'!J26)</f>
        <v/>
      </c>
      <c r="K26" s="187" t="str">
        <f>IF('[2]Project Follow up - Base'!K26="","",'[2]Project Follow up - Base'!K26)</f>
        <v/>
      </c>
      <c r="L26" s="45">
        <f>IF(OR(J26="",K26=""), 0, NETWORKDAYS.INTL(J26,K26,7,List!$M$3:$M$100))</f>
        <v>0</v>
      </c>
      <c r="M26" s="43" t="str">
        <f t="shared" si="38"/>
        <v/>
      </c>
      <c r="N26" s="43" t="str">
        <f t="shared" si="39"/>
        <v/>
      </c>
      <c r="O26" s="43" t="str">
        <f>IF(OR( D26="", M26=""),"",WORKDAY.INTL(M26,VLOOKUP($B$17&amp;" "&amp;D26,Tasks!$1:$1048576,MATCH('Project Follow up - Base'!$D$7,Tasks!$2:$2,0),FALSE)-1,7,[1]List!$M$3:$M$100))</f>
        <v/>
      </c>
      <c r="P26" s="44" t="str">
        <f t="shared" ref="P26:P34" ca="1" si="78">IF(D26="", "",
IF(M26="", "Not Started",
 IF( OR(N26&gt;O26,   AND( TODAY()&gt;O26, OR(AND(G26&lt;&gt;"",H26=""), AND(J26&lt;&gt;"", K26="")))), "Delayed",
IF( OR(AND(G26&lt;&gt;"",H26=""),AND(J26&lt;&gt;"",K26="")), "On Going ",
 "Completed"))))</f>
        <v/>
      </c>
      <c r="Q26" s="104" t="str">
        <f>IF('[2]Project Follow up - Base'!Q26="","",'[2]Project Follow up - Base'!Q26)</f>
        <v/>
      </c>
      <c r="R26" s="43" t="str">
        <f>IF('[2]Project Follow up - Base'!R26="","",'[2]Project Follow up - Base'!R26)</f>
        <v>...</v>
      </c>
      <c r="S26" s="43" t="str">
        <f>IF('[2]Project Follow up - Base'!S26="","",'[2]Project Follow up - Base'!S26)</f>
        <v>...</v>
      </c>
      <c r="T26" s="104" t="str">
        <f>IF('[2]Project Follow up - Base'!T26="","",'[2]Project Follow up - Base'!T26)</f>
        <v>...</v>
      </c>
      <c r="U26" s="41" t="str">
        <f>IF('[2]Project Follow up - Base'!U26="","",'[2]Project Follow up - Base'!U26)</f>
        <v/>
      </c>
      <c r="V26" s="41" t="str">
        <f>IF('[2]Project Follow up - Base'!V26="","",'[2]Project Follow up - Base'!V26)</f>
        <v/>
      </c>
      <c r="W26" s="41" t="str">
        <f>IF('[2]Project Follow up - Base'!W26="","",'[2]Project Follow up - Base'!W26)</f>
        <v/>
      </c>
      <c r="X26" s="390" t="str">
        <f>IF('[2]Project Follow up - Base'!X26="","",'[2]Project Follow up - Base'!X26)</f>
        <v/>
      </c>
      <c r="Y26" s="17" t="str">
        <f t="shared" si="77"/>
        <v/>
      </c>
      <c r="Z26" s="62" t="str">
        <f>_xlfn.IFNA(IF(INDEX('Employees Summary'!A:J,MATCH(B$17&amp;" "&amp;F26,'Employees Summary'!H:H,0),10)=0,"",INDEX('Employees Summary'!A:J,MATCH(B$17&amp;" "&amp;F26,'Employees Summary'!H:H,0),10)),"")</f>
        <v/>
      </c>
      <c r="AA26" s="62">
        <f ca="1">IF(AND(N26&lt;&gt;"",P26="Delayed"),NETWORKDAYS.INTL(O26,N26,7,List!$M$3:$M$100),0)</f>
        <v>0</v>
      </c>
      <c r="AB26" s="16"/>
      <c r="AC26" s="20" t="str">
        <f t="shared" ca="1" si="40"/>
        <v/>
      </c>
      <c r="AD26" s="20" t="str">
        <f t="shared" ca="1" si="40"/>
        <v/>
      </c>
      <c r="AE26" s="20" t="str">
        <f t="shared" ca="1" si="40"/>
        <v/>
      </c>
      <c r="AF26" s="20" t="str">
        <f t="shared" ca="1" si="40"/>
        <v/>
      </c>
      <c r="AG26" s="20" t="str">
        <f t="shared" ca="1" si="40"/>
        <v/>
      </c>
      <c r="AH26" s="20" t="str">
        <f t="shared" ca="1" si="40"/>
        <v/>
      </c>
      <c r="AI26" s="20" t="str">
        <f t="shared" ca="1" si="40"/>
        <v/>
      </c>
      <c r="AJ26" s="20" t="str">
        <f t="shared" ca="1" si="40"/>
        <v/>
      </c>
      <c r="AK26" s="20" t="str">
        <f t="shared" ca="1" si="40"/>
        <v/>
      </c>
      <c r="AL26" s="20" t="str">
        <f t="shared" ca="1" si="40"/>
        <v/>
      </c>
      <c r="AM26" s="20" t="str">
        <f t="shared" ca="1" si="41"/>
        <v/>
      </c>
      <c r="AN26" s="20" t="str">
        <f t="shared" ca="1" si="41"/>
        <v/>
      </c>
      <c r="AO26" s="20" t="str">
        <f t="shared" ca="1" si="41"/>
        <v/>
      </c>
      <c r="AP26" s="20" t="str">
        <f t="shared" ca="1" si="41"/>
        <v/>
      </c>
      <c r="AQ26" s="20" t="str">
        <f t="shared" ca="1" si="41"/>
        <v/>
      </c>
      <c r="AR26" s="20" t="str">
        <f t="shared" ca="1" si="41"/>
        <v/>
      </c>
      <c r="AS26" s="20" t="str">
        <f t="shared" ca="1" si="41"/>
        <v/>
      </c>
      <c r="AT26" s="20" t="str">
        <f t="shared" ca="1" si="41"/>
        <v/>
      </c>
      <c r="AU26" s="20" t="str">
        <f t="shared" ca="1" si="41"/>
        <v/>
      </c>
      <c r="AV26" s="20" t="str">
        <f t="shared" ca="1" si="41"/>
        <v/>
      </c>
      <c r="AW26" s="20" t="str">
        <f t="shared" ca="1" si="42"/>
        <v/>
      </c>
      <c r="AX26" s="20" t="str">
        <f t="shared" ca="1" si="42"/>
        <v/>
      </c>
      <c r="AY26" s="20" t="str">
        <f t="shared" ca="1" si="42"/>
        <v/>
      </c>
      <c r="AZ26" s="20" t="str">
        <f t="shared" ca="1" si="42"/>
        <v/>
      </c>
      <c r="BA26" s="20" t="str">
        <f t="shared" ca="1" si="42"/>
        <v/>
      </c>
      <c r="BB26" s="20" t="str">
        <f t="shared" ca="1" si="42"/>
        <v/>
      </c>
      <c r="BC26" s="20" t="str">
        <f t="shared" ca="1" si="42"/>
        <v/>
      </c>
      <c r="BD26" s="20" t="str">
        <f t="shared" ca="1" si="42"/>
        <v/>
      </c>
      <c r="BE26" s="20" t="str">
        <f t="shared" ca="1" si="42"/>
        <v/>
      </c>
      <c r="BF26" s="20" t="str">
        <f t="shared" ca="1" si="42"/>
        <v/>
      </c>
      <c r="BG26" s="20" t="str">
        <f t="shared" ca="1" si="43"/>
        <v/>
      </c>
      <c r="BH26" s="20" t="str">
        <f t="shared" ca="1" si="43"/>
        <v/>
      </c>
      <c r="BI26" s="20" t="str">
        <f t="shared" ca="1" si="43"/>
        <v/>
      </c>
      <c r="BJ26" s="20" t="str">
        <f t="shared" ca="1" si="43"/>
        <v/>
      </c>
      <c r="BK26" s="20" t="str">
        <f t="shared" ca="1" si="43"/>
        <v/>
      </c>
      <c r="BL26" s="20" t="str">
        <f t="shared" ca="1" si="43"/>
        <v/>
      </c>
      <c r="BM26" s="20" t="str">
        <f t="shared" ca="1" si="43"/>
        <v/>
      </c>
      <c r="BN26" s="20" t="str">
        <f t="shared" ca="1" si="43"/>
        <v/>
      </c>
      <c r="BO26" s="20" t="str">
        <f t="shared" ca="1" si="43"/>
        <v/>
      </c>
      <c r="BP26" s="20" t="str">
        <f t="shared" ca="1" si="43"/>
        <v/>
      </c>
      <c r="BQ26" s="20" t="str">
        <f t="shared" ca="1" si="44"/>
        <v/>
      </c>
      <c r="BR26" s="20" t="str">
        <f t="shared" ca="1" si="44"/>
        <v/>
      </c>
      <c r="BS26" s="20" t="str">
        <f t="shared" ca="1" si="44"/>
        <v/>
      </c>
      <c r="BT26" s="20" t="str">
        <f t="shared" ca="1" si="44"/>
        <v/>
      </c>
      <c r="BU26" s="20" t="str">
        <f t="shared" ca="1" si="44"/>
        <v/>
      </c>
      <c r="BV26" s="20" t="str">
        <f t="shared" ca="1" si="44"/>
        <v/>
      </c>
      <c r="BW26" s="20" t="str">
        <f t="shared" ca="1" si="44"/>
        <v/>
      </c>
      <c r="BX26" s="20" t="str">
        <f t="shared" ca="1" si="44"/>
        <v/>
      </c>
      <c r="BY26" s="20" t="str">
        <f t="shared" ca="1" si="44"/>
        <v/>
      </c>
      <c r="BZ26" s="20" t="str">
        <f t="shared" ca="1" si="44"/>
        <v/>
      </c>
      <c r="CA26" s="20" t="str">
        <f t="shared" ca="1" si="45"/>
        <v/>
      </c>
      <c r="CB26" s="20" t="str">
        <f t="shared" ca="1" si="45"/>
        <v/>
      </c>
      <c r="CC26" s="20" t="str">
        <f t="shared" ca="1" si="45"/>
        <v/>
      </c>
      <c r="CD26" s="20" t="str">
        <f t="shared" ca="1" si="45"/>
        <v/>
      </c>
      <c r="CE26" s="20" t="str">
        <f t="shared" ca="1" si="45"/>
        <v/>
      </c>
      <c r="CF26" s="20" t="str">
        <f t="shared" ca="1" si="45"/>
        <v/>
      </c>
      <c r="CG26" s="20" t="str">
        <f t="shared" ca="1" si="45"/>
        <v/>
      </c>
      <c r="CH26" s="20" t="str">
        <f t="shared" ca="1" si="45"/>
        <v/>
      </c>
      <c r="CI26" s="20" t="str">
        <f t="shared" ca="1" si="45"/>
        <v/>
      </c>
      <c r="CJ26" s="20" t="str">
        <f t="shared" ca="1" si="45"/>
        <v/>
      </c>
      <c r="CK26" s="20" t="str">
        <f t="shared" ca="1" si="46"/>
        <v/>
      </c>
      <c r="CL26" s="20" t="str">
        <f t="shared" ca="1" si="46"/>
        <v/>
      </c>
      <c r="CM26" s="20" t="str">
        <f t="shared" ca="1" si="46"/>
        <v/>
      </c>
      <c r="CN26" s="20" t="str">
        <f t="shared" ca="1" si="46"/>
        <v/>
      </c>
      <c r="CO26" s="20" t="str">
        <f t="shared" ca="1" si="46"/>
        <v/>
      </c>
      <c r="CP26" s="20" t="str">
        <f t="shared" ca="1" si="46"/>
        <v/>
      </c>
      <c r="CQ26" s="20" t="str">
        <f t="shared" ca="1" si="46"/>
        <v/>
      </c>
      <c r="CR26" s="20" t="str">
        <f t="shared" ca="1" si="46"/>
        <v/>
      </c>
      <c r="CS26" s="20" t="str">
        <f t="shared" ca="1" si="46"/>
        <v/>
      </c>
      <c r="CT26" s="19" t="str">
        <f t="shared" ca="1" si="46"/>
        <v/>
      </c>
      <c r="CU26" s="19" t="str">
        <f t="shared" ca="1" si="47"/>
        <v/>
      </c>
      <c r="CV26" s="19" t="str">
        <f t="shared" ca="1" si="47"/>
        <v/>
      </c>
      <c r="CW26" s="19" t="str">
        <f t="shared" ca="1" si="47"/>
        <v/>
      </c>
      <c r="CX26" s="19" t="str">
        <f t="shared" ca="1" si="47"/>
        <v/>
      </c>
      <c r="CY26" s="19" t="str">
        <f t="shared" ca="1" si="47"/>
        <v/>
      </c>
      <c r="CZ26" s="19" t="str">
        <f t="shared" ca="1" si="47"/>
        <v/>
      </c>
      <c r="DA26" s="19" t="str">
        <f t="shared" ca="1" si="47"/>
        <v/>
      </c>
      <c r="DB26" s="19" t="str">
        <f t="shared" ca="1" si="47"/>
        <v/>
      </c>
      <c r="DC26" s="19" t="str">
        <f t="shared" ca="1" si="47"/>
        <v/>
      </c>
      <c r="DD26" s="19" t="str">
        <f t="shared" ca="1" si="47"/>
        <v/>
      </c>
      <c r="DE26" s="19" t="str">
        <f t="shared" ca="1" si="48"/>
        <v/>
      </c>
      <c r="DF26" s="19" t="str">
        <f t="shared" ca="1" si="48"/>
        <v/>
      </c>
      <c r="DG26" s="19" t="str">
        <f t="shared" ca="1" si="48"/>
        <v/>
      </c>
      <c r="DH26" s="19" t="str">
        <f t="shared" ca="1" si="48"/>
        <v/>
      </c>
      <c r="DI26" s="19" t="str">
        <f t="shared" ca="1" si="48"/>
        <v/>
      </c>
      <c r="DJ26" s="19" t="str">
        <f t="shared" ca="1" si="48"/>
        <v/>
      </c>
      <c r="DK26" s="19" t="str">
        <f t="shared" ca="1" si="48"/>
        <v/>
      </c>
      <c r="DL26" s="19" t="str">
        <f t="shared" ca="1" si="48"/>
        <v/>
      </c>
      <c r="DM26" s="19" t="str">
        <f t="shared" ca="1" si="48"/>
        <v/>
      </c>
      <c r="DN26" s="19" t="str">
        <f t="shared" ca="1" si="48"/>
        <v/>
      </c>
      <c r="DO26" s="19" t="str">
        <f t="shared" ca="1" si="49"/>
        <v/>
      </c>
      <c r="DP26" s="19" t="str">
        <f t="shared" ca="1" si="49"/>
        <v/>
      </c>
      <c r="DQ26" s="19" t="str">
        <f t="shared" ca="1" si="49"/>
        <v/>
      </c>
      <c r="DR26" s="19" t="str">
        <f t="shared" ca="1" si="49"/>
        <v/>
      </c>
      <c r="DS26" s="19" t="str">
        <f t="shared" ca="1" si="49"/>
        <v/>
      </c>
      <c r="DT26" s="19" t="str">
        <f t="shared" ca="1" si="49"/>
        <v/>
      </c>
      <c r="DU26" s="19" t="str">
        <f t="shared" ca="1" si="49"/>
        <v/>
      </c>
      <c r="DV26" s="19" t="str">
        <f t="shared" ca="1" si="49"/>
        <v/>
      </c>
      <c r="DW26" s="19" t="str">
        <f t="shared" ca="1" si="49"/>
        <v/>
      </c>
      <c r="DX26" s="19" t="str">
        <f t="shared" ca="1" si="49"/>
        <v/>
      </c>
      <c r="DY26" s="19" t="str">
        <f t="shared" ca="1" si="50"/>
        <v/>
      </c>
      <c r="DZ26" s="19" t="str">
        <f t="shared" ca="1" si="50"/>
        <v/>
      </c>
      <c r="EA26" s="19" t="str">
        <f t="shared" ca="1" si="50"/>
        <v/>
      </c>
      <c r="EB26" s="19" t="str">
        <f t="shared" ca="1" si="50"/>
        <v/>
      </c>
      <c r="EC26" s="19" t="str">
        <f t="shared" ca="1" si="50"/>
        <v/>
      </c>
      <c r="ED26" s="19" t="str">
        <f t="shared" ca="1" si="50"/>
        <v/>
      </c>
      <c r="EE26" s="19" t="str">
        <f t="shared" ca="1" si="50"/>
        <v/>
      </c>
      <c r="EF26" s="19" t="str">
        <f t="shared" ca="1" si="50"/>
        <v/>
      </c>
      <c r="EG26" s="19" t="str">
        <f t="shared" ca="1" si="50"/>
        <v/>
      </c>
      <c r="EH26" s="19" t="str">
        <f t="shared" ca="1" si="50"/>
        <v/>
      </c>
      <c r="EI26" s="19" t="str">
        <f t="shared" ca="1" si="51"/>
        <v/>
      </c>
      <c r="EJ26" s="19" t="str">
        <f t="shared" ca="1" si="51"/>
        <v/>
      </c>
      <c r="EK26" s="19" t="str">
        <f t="shared" ca="1" si="51"/>
        <v/>
      </c>
      <c r="EL26" s="19" t="str">
        <f t="shared" ca="1" si="51"/>
        <v/>
      </c>
      <c r="EM26" s="19" t="str">
        <f t="shared" ca="1" si="51"/>
        <v/>
      </c>
      <c r="EN26" s="19" t="str">
        <f t="shared" ca="1" si="51"/>
        <v/>
      </c>
      <c r="EO26" s="19" t="str">
        <f t="shared" ca="1" si="51"/>
        <v/>
      </c>
      <c r="EP26" s="19" t="str">
        <f t="shared" ca="1" si="51"/>
        <v/>
      </c>
      <c r="EQ26" s="19" t="str">
        <f t="shared" ca="1" si="51"/>
        <v/>
      </c>
      <c r="ER26" s="19" t="str">
        <f t="shared" ca="1" si="51"/>
        <v/>
      </c>
      <c r="ES26" s="19" t="str">
        <f t="shared" ca="1" si="52"/>
        <v/>
      </c>
      <c r="ET26" s="19" t="str">
        <f t="shared" ca="1" si="52"/>
        <v/>
      </c>
      <c r="EU26" s="19" t="str">
        <f t="shared" ca="1" si="52"/>
        <v/>
      </c>
      <c r="EV26" s="19" t="str">
        <f t="shared" ca="1" si="52"/>
        <v/>
      </c>
      <c r="EW26" s="19" t="str">
        <f t="shared" ca="1" si="52"/>
        <v/>
      </c>
      <c r="EX26" s="19" t="str">
        <f t="shared" ca="1" si="52"/>
        <v/>
      </c>
      <c r="EY26" s="19" t="str">
        <f t="shared" ca="1" si="52"/>
        <v/>
      </c>
      <c r="EZ26" s="19" t="str">
        <f t="shared" ca="1" si="52"/>
        <v/>
      </c>
      <c r="FA26" s="19" t="str">
        <f t="shared" ca="1" si="52"/>
        <v/>
      </c>
      <c r="FB26" s="19" t="str">
        <f t="shared" ca="1" si="52"/>
        <v/>
      </c>
      <c r="FC26" s="19" t="str">
        <f t="shared" ca="1" si="53"/>
        <v/>
      </c>
      <c r="FD26" s="19" t="str">
        <f t="shared" ca="1" si="53"/>
        <v/>
      </c>
      <c r="FE26" s="19" t="str">
        <f t="shared" ca="1" si="53"/>
        <v/>
      </c>
      <c r="FF26" s="19" t="str">
        <f t="shared" ca="1" si="53"/>
        <v/>
      </c>
      <c r="FG26" s="19" t="str">
        <f t="shared" ca="1" si="53"/>
        <v/>
      </c>
      <c r="FH26" s="19" t="str">
        <f t="shared" ca="1" si="53"/>
        <v/>
      </c>
      <c r="FI26" s="19" t="str">
        <f t="shared" ca="1" si="53"/>
        <v/>
      </c>
      <c r="FJ26" s="19" t="str">
        <f t="shared" ca="1" si="53"/>
        <v/>
      </c>
      <c r="FK26" s="19" t="str">
        <f t="shared" ca="1" si="53"/>
        <v/>
      </c>
      <c r="FL26" s="19" t="str">
        <f t="shared" ca="1" si="53"/>
        <v/>
      </c>
      <c r="FM26" s="19" t="str">
        <f t="shared" ca="1" si="54"/>
        <v/>
      </c>
      <c r="FN26" s="19" t="str">
        <f t="shared" ca="1" si="54"/>
        <v/>
      </c>
      <c r="FO26" s="19" t="str">
        <f t="shared" ca="1" si="54"/>
        <v/>
      </c>
      <c r="FP26" s="19" t="str">
        <f t="shared" ca="1" si="54"/>
        <v/>
      </c>
      <c r="FQ26" s="19" t="str">
        <f t="shared" ca="1" si="54"/>
        <v/>
      </c>
      <c r="FR26" s="19" t="str">
        <f t="shared" ca="1" si="54"/>
        <v/>
      </c>
      <c r="FS26" s="19" t="str">
        <f t="shared" ca="1" si="54"/>
        <v/>
      </c>
      <c r="FT26" s="19" t="str">
        <f t="shared" ca="1" si="54"/>
        <v/>
      </c>
      <c r="FU26" s="19" t="str">
        <f t="shared" ca="1" si="54"/>
        <v/>
      </c>
      <c r="FV26" s="19" t="str">
        <f t="shared" ca="1" si="54"/>
        <v/>
      </c>
      <c r="FW26" s="19" t="str">
        <f t="shared" ca="1" si="55"/>
        <v/>
      </c>
      <c r="FX26" s="19" t="str">
        <f t="shared" ca="1" si="55"/>
        <v/>
      </c>
      <c r="FY26" s="19" t="str">
        <f t="shared" ca="1" si="55"/>
        <v/>
      </c>
      <c r="FZ26" s="19" t="str">
        <f t="shared" ca="1" si="55"/>
        <v/>
      </c>
      <c r="GA26" s="19" t="str">
        <f t="shared" ca="1" si="55"/>
        <v/>
      </c>
      <c r="GB26" s="19" t="str">
        <f t="shared" ca="1" si="55"/>
        <v/>
      </c>
      <c r="GC26" s="19" t="str">
        <f t="shared" ca="1" si="55"/>
        <v/>
      </c>
      <c r="GD26" s="19" t="str">
        <f t="shared" ca="1" si="55"/>
        <v/>
      </c>
      <c r="GE26" s="19" t="str">
        <f t="shared" ca="1" si="55"/>
        <v/>
      </c>
      <c r="GF26" s="19" t="str">
        <f t="shared" ca="1" si="55"/>
        <v/>
      </c>
      <c r="GG26" s="19" t="str">
        <f t="shared" ca="1" si="56"/>
        <v/>
      </c>
      <c r="GH26" s="19" t="str">
        <f t="shared" ca="1" si="56"/>
        <v/>
      </c>
      <c r="GI26" s="19" t="str">
        <f t="shared" ca="1" si="56"/>
        <v/>
      </c>
      <c r="GJ26" s="19" t="str">
        <f t="shared" ca="1" si="56"/>
        <v/>
      </c>
      <c r="GK26" s="19" t="str">
        <f t="shared" ca="1" si="56"/>
        <v/>
      </c>
      <c r="GL26" s="19" t="str">
        <f t="shared" ca="1" si="56"/>
        <v/>
      </c>
      <c r="GM26" s="19" t="str">
        <f t="shared" ca="1" si="56"/>
        <v/>
      </c>
      <c r="GN26" s="19" t="str">
        <f t="shared" ca="1" si="56"/>
        <v/>
      </c>
      <c r="GO26" s="19" t="str">
        <f t="shared" ca="1" si="56"/>
        <v/>
      </c>
      <c r="GP26" s="19" t="str">
        <f t="shared" ca="1" si="56"/>
        <v/>
      </c>
      <c r="GQ26" s="19" t="str">
        <f t="shared" ca="1" si="57"/>
        <v/>
      </c>
      <c r="GR26" s="19" t="str">
        <f t="shared" ca="1" si="57"/>
        <v/>
      </c>
      <c r="GS26" s="19" t="str">
        <f t="shared" ca="1" si="57"/>
        <v/>
      </c>
      <c r="GT26" s="19" t="str">
        <f t="shared" ca="1" si="57"/>
        <v/>
      </c>
      <c r="GU26" s="19" t="str">
        <f t="shared" ca="1" si="57"/>
        <v/>
      </c>
      <c r="GV26" s="19" t="str">
        <f t="shared" ca="1" si="57"/>
        <v/>
      </c>
      <c r="GW26" s="19" t="str">
        <f t="shared" ca="1" si="57"/>
        <v/>
      </c>
      <c r="GX26" s="19" t="str">
        <f t="shared" ca="1" si="57"/>
        <v/>
      </c>
      <c r="GY26" s="19" t="str">
        <f t="shared" ca="1" si="57"/>
        <v/>
      </c>
      <c r="GZ26" s="19" t="str">
        <f t="shared" ca="1" si="57"/>
        <v/>
      </c>
      <c r="HA26" s="19" t="str">
        <f t="shared" ca="1" si="58"/>
        <v/>
      </c>
      <c r="HB26" s="19" t="str">
        <f t="shared" ca="1" si="58"/>
        <v/>
      </c>
      <c r="HC26" s="19" t="str">
        <f t="shared" ca="1" si="58"/>
        <v/>
      </c>
      <c r="HD26" s="19" t="str">
        <f t="shared" ca="1" si="58"/>
        <v/>
      </c>
      <c r="HE26" s="19" t="str">
        <f t="shared" ca="1" si="58"/>
        <v/>
      </c>
      <c r="HF26" s="19" t="str">
        <f t="shared" ca="1" si="58"/>
        <v/>
      </c>
      <c r="HG26" s="19" t="str">
        <f t="shared" ca="1" si="58"/>
        <v/>
      </c>
      <c r="HH26" s="19" t="str">
        <f t="shared" ca="1" si="58"/>
        <v/>
      </c>
      <c r="HI26" s="19" t="str">
        <f t="shared" ca="1" si="58"/>
        <v/>
      </c>
      <c r="HJ26" s="19" t="str">
        <f t="shared" ca="1" si="58"/>
        <v/>
      </c>
      <c r="HK26" s="19" t="str">
        <f t="shared" ca="1" si="59"/>
        <v/>
      </c>
      <c r="HL26" s="19" t="str">
        <f t="shared" ca="1" si="59"/>
        <v/>
      </c>
      <c r="HM26" s="19" t="str">
        <f t="shared" ca="1" si="59"/>
        <v/>
      </c>
      <c r="HN26" s="19" t="str">
        <f t="shared" ca="1" si="59"/>
        <v/>
      </c>
      <c r="HO26" s="19" t="str">
        <f t="shared" ca="1" si="59"/>
        <v/>
      </c>
      <c r="HP26" s="19" t="str">
        <f t="shared" ca="1" si="59"/>
        <v/>
      </c>
      <c r="HQ26" s="19" t="str">
        <f t="shared" ca="1" si="59"/>
        <v/>
      </c>
      <c r="HR26" s="19" t="str">
        <f t="shared" ca="1" si="59"/>
        <v/>
      </c>
      <c r="HS26" s="19" t="str">
        <f t="shared" ca="1" si="59"/>
        <v/>
      </c>
      <c r="HT26" s="19" t="str">
        <f t="shared" ca="1" si="59"/>
        <v/>
      </c>
      <c r="HU26" s="19" t="str">
        <f t="shared" ca="1" si="60"/>
        <v/>
      </c>
      <c r="HV26" s="19" t="str">
        <f t="shared" ca="1" si="60"/>
        <v/>
      </c>
      <c r="HW26" s="19" t="str">
        <f t="shared" ca="1" si="60"/>
        <v/>
      </c>
      <c r="HX26" s="19" t="str">
        <f t="shared" ca="1" si="60"/>
        <v/>
      </c>
      <c r="HY26" s="19" t="str">
        <f t="shared" ca="1" si="60"/>
        <v/>
      </c>
      <c r="HZ26" s="19" t="str">
        <f t="shared" ca="1" si="60"/>
        <v/>
      </c>
      <c r="IA26" s="19" t="str">
        <f t="shared" ca="1" si="60"/>
        <v/>
      </c>
      <c r="IB26" s="19" t="str">
        <f t="shared" ca="1" si="60"/>
        <v/>
      </c>
      <c r="IC26" s="19" t="str">
        <f t="shared" ca="1" si="60"/>
        <v/>
      </c>
      <c r="ID26" s="19" t="str">
        <f t="shared" ca="1" si="60"/>
        <v/>
      </c>
      <c r="IE26" s="19" t="str">
        <f t="shared" ca="1" si="61"/>
        <v/>
      </c>
      <c r="IF26" s="19" t="str">
        <f t="shared" ca="1" si="61"/>
        <v/>
      </c>
      <c r="IG26" s="19" t="str">
        <f t="shared" ca="1" si="61"/>
        <v/>
      </c>
      <c r="IH26" s="19" t="str">
        <f t="shared" ca="1" si="61"/>
        <v/>
      </c>
      <c r="II26" s="19" t="str">
        <f t="shared" ca="1" si="61"/>
        <v/>
      </c>
      <c r="IJ26" s="19" t="str">
        <f t="shared" ca="1" si="61"/>
        <v/>
      </c>
      <c r="IK26" s="19" t="str">
        <f t="shared" ca="1" si="61"/>
        <v/>
      </c>
      <c r="IL26" s="19" t="str">
        <f t="shared" ca="1" si="61"/>
        <v/>
      </c>
      <c r="IM26" s="19" t="str">
        <f t="shared" ca="1" si="61"/>
        <v/>
      </c>
      <c r="IN26" s="19" t="str">
        <f t="shared" ca="1" si="61"/>
        <v/>
      </c>
      <c r="IO26" s="19" t="str">
        <f t="shared" ca="1" si="62"/>
        <v/>
      </c>
      <c r="IP26" s="19" t="str">
        <f t="shared" ca="1" si="62"/>
        <v/>
      </c>
      <c r="IQ26" s="19" t="str">
        <f t="shared" ca="1" si="62"/>
        <v/>
      </c>
      <c r="IR26" s="19" t="str">
        <f t="shared" ca="1" si="62"/>
        <v/>
      </c>
      <c r="IS26" s="19" t="str">
        <f t="shared" ca="1" si="62"/>
        <v/>
      </c>
      <c r="IT26" s="19" t="str">
        <f t="shared" ca="1" si="62"/>
        <v/>
      </c>
      <c r="IU26" s="19" t="str">
        <f t="shared" ca="1" si="62"/>
        <v/>
      </c>
      <c r="IV26" s="19" t="str">
        <f t="shared" ca="1" si="62"/>
        <v/>
      </c>
      <c r="IW26" s="19" t="str">
        <f t="shared" ca="1" si="62"/>
        <v/>
      </c>
      <c r="IX26" s="19" t="str">
        <f t="shared" ca="1" si="62"/>
        <v/>
      </c>
      <c r="IY26" s="19" t="str">
        <f t="shared" ca="1" si="63"/>
        <v/>
      </c>
      <c r="IZ26" s="19" t="str">
        <f t="shared" ca="1" si="63"/>
        <v/>
      </c>
      <c r="JA26" s="19" t="str">
        <f t="shared" ca="1" si="63"/>
        <v/>
      </c>
      <c r="JB26" s="19" t="str">
        <f t="shared" ca="1" si="63"/>
        <v/>
      </c>
      <c r="JC26" s="19" t="str">
        <f t="shared" ca="1" si="63"/>
        <v/>
      </c>
      <c r="JD26" s="19" t="str">
        <f t="shared" ca="1" si="63"/>
        <v/>
      </c>
      <c r="JE26" s="19" t="str">
        <f t="shared" ca="1" si="63"/>
        <v/>
      </c>
      <c r="JF26" s="19" t="str">
        <f t="shared" ca="1" si="63"/>
        <v/>
      </c>
      <c r="JG26" s="19" t="str">
        <f t="shared" ca="1" si="63"/>
        <v/>
      </c>
      <c r="JH26" s="19" t="str">
        <f t="shared" ca="1" si="63"/>
        <v/>
      </c>
      <c r="JI26" s="19" t="str">
        <f t="shared" ca="1" si="64"/>
        <v/>
      </c>
      <c r="JJ26" s="19" t="str">
        <f t="shared" ca="1" si="64"/>
        <v/>
      </c>
      <c r="JK26" s="19" t="str">
        <f t="shared" ca="1" si="64"/>
        <v/>
      </c>
      <c r="JL26" s="19" t="str">
        <f t="shared" ca="1" si="64"/>
        <v/>
      </c>
      <c r="JM26" s="19" t="str">
        <f t="shared" ca="1" si="64"/>
        <v/>
      </c>
      <c r="JN26" s="19" t="str">
        <f t="shared" ca="1" si="64"/>
        <v/>
      </c>
      <c r="JO26" s="19" t="str">
        <f t="shared" ca="1" si="64"/>
        <v/>
      </c>
      <c r="JP26" s="19" t="str">
        <f t="shared" ca="1" si="64"/>
        <v/>
      </c>
      <c r="JQ26" s="19" t="str">
        <f t="shared" ca="1" si="64"/>
        <v/>
      </c>
      <c r="JR26" s="19" t="str">
        <f t="shared" ca="1" si="64"/>
        <v/>
      </c>
      <c r="JS26" s="19" t="str">
        <f t="shared" ca="1" si="65"/>
        <v/>
      </c>
      <c r="JT26" s="19" t="str">
        <f t="shared" ca="1" si="65"/>
        <v/>
      </c>
      <c r="JU26" s="19" t="str">
        <f t="shared" ca="1" si="65"/>
        <v/>
      </c>
      <c r="JV26" s="19" t="str">
        <f t="shared" ca="1" si="65"/>
        <v/>
      </c>
      <c r="JW26" s="19" t="str">
        <f t="shared" ca="1" si="65"/>
        <v/>
      </c>
      <c r="JX26" s="19" t="str">
        <f t="shared" ca="1" si="65"/>
        <v/>
      </c>
      <c r="JY26" s="19" t="str">
        <f t="shared" ca="1" si="65"/>
        <v/>
      </c>
      <c r="JZ26" s="19" t="str">
        <f t="shared" ca="1" si="65"/>
        <v/>
      </c>
      <c r="KA26" s="19" t="str">
        <f t="shared" ca="1" si="65"/>
        <v/>
      </c>
      <c r="KB26" s="19" t="str">
        <f t="shared" ca="1" si="65"/>
        <v/>
      </c>
      <c r="KC26" s="19" t="str">
        <f t="shared" ca="1" si="66"/>
        <v/>
      </c>
      <c r="KD26" s="19" t="str">
        <f t="shared" ca="1" si="66"/>
        <v/>
      </c>
      <c r="KE26" s="19" t="str">
        <f t="shared" ca="1" si="66"/>
        <v/>
      </c>
      <c r="KF26" s="19" t="str">
        <f t="shared" ca="1" si="66"/>
        <v/>
      </c>
      <c r="KG26" s="19" t="str">
        <f t="shared" ca="1" si="66"/>
        <v/>
      </c>
      <c r="KH26" s="19" t="str">
        <f t="shared" ca="1" si="66"/>
        <v/>
      </c>
      <c r="KI26" s="19" t="str">
        <f t="shared" ca="1" si="66"/>
        <v/>
      </c>
      <c r="KJ26" s="19" t="str">
        <f t="shared" ca="1" si="66"/>
        <v/>
      </c>
      <c r="KK26" s="19" t="str">
        <f t="shared" ca="1" si="66"/>
        <v/>
      </c>
      <c r="KL26" s="19" t="str">
        <f t="shared" ca="1" si="66"/>
        <v/>
      </c>
      <c r="KM26" s="19" t="str">
        <f t="shared" ca="1" si="67"/>
        <v/>
      </c>
      <c r="KN26" s="19" t="str">
        <f t="shared" ca="1" si="67"/>
        <v/>
      </c>
      <c r="KO26" s="19" t="str">
        <f t="shared" ca="1" si="67"/>
        <v/>
      </c>
      <c r="KP26" s="19" t="str">
        <f t="shared" ca="1" si="67"/>
        <v/>
      </c>
      <c r="KQ26" s="19" t="str">
        <f t="shared" ca="1" si="67"/>
        <v/>
      </c>
      <c r="KR26" s="19" t="str">
        <f t="shared" ca="1" si="67"/>
        <v/>
      </c>
      <c r="KS26" s="19" t="str">
        <f t="shared" ca="1" si="67"/>
        <v/>
      </c>
      <c r="KT26" s="19" t="str">
        <f t="shared" ca="1" si="67"/>
        <v/>
      </c>
      <c r="KU26" s="19" t="str">
        <f t="shared" ca="1" si="67"/>
        <v/>
      </c>
      <c r="KV26" s="19" t="str">
        <f t="shared" ca="1" si="67"/>
        <v/>
      </c>
      <c r="KW26" s="19" t="str">
        <f t="shared" ca="1" si="68"/>
        <v/>
      </c>
      <c r="KX26" s="19" t="str">
        <f t="shared" ca="1" si="68"/>
        <v/>
      </c>
      <c r="KY26" s="19" t="str">
        <f t="shared" ca="1" si="68"/>
        <v/>
      </c>
      <c r="KZ26" s="19" t="str">
        <f t="shared" ca="1" si="68"/>
        <v/>
      </c>
      <c r="LA26" s="19" t="str">
        <f t="shared" ca="1" si="68"/>
        <v/>
      </c>
      <c r="LB26" s="19" t="str">
        <f t="shared" ca="1" si="68"/>
        <v/>
      </c>
      <c r="LC26" s="19" t="str">
        <f t="shared" ca="1" si="68"/>
        <v/>
      </c>
      <c r="LD26" s="19" t="str">
        <f t="shared" ca="1" si="68"/>
        <v/>
      </c>
      <c r="LE26" s="19" t="str">
        <f t="shared" ca="1" si="68"/>
        <v/>
      </c>
      <c r="LF26" s="19" t="str">
        <f t="shared" ca="1" si="68"/>
        <v/>
      </c>
      <c r="LG26" s="19" t="str">
        <f t="shared" ca="1" si="69"/>
        <v/>
      </c>
      <c r="LH26" s="19" t="str">
        <f t="shared" ca="1" si="69"/>
        <v/>
      </c>
      <c r="LI26" s="19" t="str">
        <f t="shared" ca="1" si="69"/>
        <v/>
      </c>
      <c r="LJ26" s="19" t="str">
        <f t="shared" ca="1" si="69"/>
        <v/>
      </c>
      <c r="LK26" s="19" t="str">
        <f t="shared" ca="1" si="69"/>
        <v/>
      </c>
      <c r="LL26" s="19" t="str">
        <f t="shared" ca="1" si="69"/>
        <v/>
      </c>
      <c r="LM26" s="19" t="str">
        <f t="shared" ca="1" si="69"/>
        <v/>
      </c>
      <c r="LN26" s="19" t="str">
        <f t="shared" ca="1" si="69"/>
        <v/>
      </c>
      <c r="LO26" s="19" t="str">
        <f t="shared" ca="1" si="69"/>
        <v/>
      </c>
      <c r="LP26" s="19" t="str">
        <f t="shared" ca="1" si="69"/>
        <v/>
      </c>
      <c r="LQ26" s="19" t="str">
        <f t="shared" ca="1" si="70"/>
        <v/>
      </c>
      <c r="LR26" s="19" t="str">
        <f t="shared" ca="1" si="70"/>
        <v/>
      </c>
      <c r="LS26" s="19" t="str">
        <f t="shared" ca="1" si="70"/>
        <v/>
      </c>
      <c r="LT26" s="19" t="str">
        <f t="shared" ca="1" si="70"/>
        <v/>
      </c>
      <c r="LU26" s="19" t="str">
        <f t="shared" ca="1" si="70"/>
        <v/>
      </c>
      <c r="LV26" s="19" t="str">
        <f t="shared" ca="1" si="70"/>
        <v/>
      </c>
      <c r="LW26" s="19" t="str">
        <f t="shared" ca="1" si="70"/>
        <v/>
      </c>
      <c r="LX26" s="19" t="str">
        <f t="shared" ca="1" si="70"/>
        <v/>
      </c>
      <c r="LY26" s="19" t="str">
        <f t="shared" ca="1" si="70"/>
        <v/>
      </c>
      <c r="LZ26" s="19" t="str">
        <f t="shared" ca="1" si="70"/>
        <v/>
      </c>
      <c r="MA26" s="19" t="str">
        <f t="shared" ca="1" si="71"/>
        <v/>
      </c>
      <c r="MB26" s="19" t="str">
        <f t="shared" ca="1" si="71"/>
        <v/>
      </c>
      <c r="MC26" s="19" t="str">
        <f t="shared" ca="1" si="71"/>
        <v/>
      </c>
      <c r="MD26" s="19" t="str">
        <f t="shared" ca="1" si="71"/>
        <v/>
      </c>
      <c r="ME26" s="19" t="str">
        <f t="shared" ca="1" si="71"/>
        <v/>
      </c>
      <c r="MF26" s="19" t="str">
        <f t="shared" ca="1" si="71"/>
        <v/>
      </c>
      <c r="MG26" s="19" t="str">
        <f t="shared" ca="1" si="71"/>
        <v/>
      </c>
      <c r="MH26" s="19" t="str">
        <f t="shared" ca="1" si="71"/>
        <v/>
      </c>
      <c r="MI26" s="19" t="str">
        <f t="shared" ca="1" si="71"/>
        <v/>
      </c>
      <c r="MJ26" s="19" t="str">
        <f t="shared" ca="1" si="71"/>
        <v/>
      </c>
      <c r="MK26" s="19" t="str">
        <f t="shared" ca="1" si="72"/>
        <v/>
      </c>
      <c r="ML26" s="19" t="str">
        <f t="shared" ca="1" si="72"/>
        <v/>
      </c>
      <c r="MM26" s="19" t="str">
        <f t="shared" ca="1" si="72"/>
        <v/>
      </c>
      <c r="MN26" s="19" t="str">
        <f t="shared" ca="1" si="72"/>
        <v/>
      </c>
      <c r="MO26" s="19" t="str">
        <f t="shared" ca="1" si="72"/>
        <v/>
      </c>
      <c r="MP26" s="19" t="str">
        <f t="shared" ca="1" si="72"/>
        <v/>
      </c>
      <c r="MQ26" s="19" t="str">
        <f t="shared" ca="1" si="72"/>
        <v/>
      </c>
      <c r="MR26" s="19" t="str">
        <f t="shared" ca="1" si="72"/>
        <v/>
      </c>
      <c r="MS26" s="19" t="str">
        <f t="shared" ca="1" si="72"/>
        <v/>
      </c>
      <c r="MT26" s="19" t="str">
        <f t="shared" ca="1" si="72"/>
        <v/>
      </c>
      <c r="MU26" s="19" t="str">
        <f t="shared" ca="1" si="73"/>
        <v/>
      </c>
      <c r="MV26" s="19" t="str">
        <f t="shared" ca="1" si="73"/>
        <v/>
      </c>
      <c r="MW26" s="19" t="str">
        <f t="shared" ca="1" si="73"/>
        <v/>
      </c>
      <c r="MX26" s="19" t="str">
        <f t="shared" ca="1" si="73"/>
        <v/>
      </c>
      <c r="MY26" s="19" t="str">
        <f t="shared" ca="1" si="73"/>
        <v/>
      </c>
      <c r="MZ26" s="19" t="str">
        <f t="shared" ca="1" si="73"/>
        <v/>
      </c>
      <c r="NA26" s="19" t="str">
        <f t="shared" ca="1" si="73"/>
        <v/>
      </c>
      <c r="NB26" s="19" t="str">
        <f t="shared" ca="1" si="73"/>
        <v/>
      </c>
      <c r="NC26" s="19" t="str">
        <f t="shared" ca="1" si="73"/>
        <v/>
      </c>
      <c r="ND26" s="19" t="str">
        <f t="shared" ca="1" si="73"/>
        <v/>
      </c>
      <c r="NE26" s="19" t="str">
        <f t="shared" ca="1" si="74"/>
        <v/>
      </c>
      <c r="NF26" s="19" t="str">
        <f t="shared" ca="1" si="74"/>
        <v/>
      </c>
      <c r="NG26" s="19" t="str">
        <f t="shared" ca="1" si="74"/>
        <v/>
      </c>
      <c r="NH26" s="19" t="str">
        <f t="shared" ca="1" si="74"/>
        <v/>
      </c>
      <c r="NI26" s="19" t="str">
        <f t="shared" ca="1" si="74"/>
        <v/>
      </c>
      <c r="NJ26" s="19" t="str">
        <f t="shared" ca="1" si="74"/>
        <v/>
      </c>
      <c r="NK26" s="19" t="str">
        <f t="shared" ca="1" si="74"/>
        <v/>
      </c>
      <c r="NL26" s="19" t="str">
        <f t="shared" ca="1" si="74"/>
        <v/>
      </c>
      <c r="NM26" s="19" t="str">
        <f t="shared" ca="1" si="74"/>
        <v/>
      </c>
      <c r="NN26" s="19" t="str">
        <f t="shared" ca="1" si="74"/>
        <v/>
      </c>
      <c r="NO26" s="19" t="str">
        <f t="shared" ca="1" si="75"/>
        <v/>
      </c>
      <c r="NP26" s="19" t="str">
        <f t="shared" ca="1" si="75"/>
        <v/>
      </c>
      <c r="NQ26" s="19" t="str">
        <f t="shared" ca="1" si="75"/>
        <v/>
      </c>
      <c r="NR26" s="19" t="str">
        <f t="shared" ca="1" si="75"/>
        <v/>
      </c>
      <c r="NS26" s="19" t="str">
        <f t="shared" ca="1" si="75"/>
        <v/>
      </c>
      <c r="NT26" s="19" t="str">
        <f t="shared" ca="1" si="75"/>
        <v/>
      </c>
      <c r="NU26" s="19" t="str">
        <f t="shared" ca="1" si="75"/>
        <v/>
      </c>
      <c r="NV26" s="19" t="str">
        <f t="shared" ca="1" si="75"/>
        <v/>
      </c>
      <c r="NW26" s="19" t="str">
        <f t="shared" ca="1" si="75"/>
        <v/>
      </c>
      <c r="NX26" s="19" t="str">
        <f t="shared" ca="1" si="75"/>
        <v/>
      </c>
      <c r="NY26" s="19" t="str">
        <f t="shared" ca="1" si="75"/>
        <v/>
      </c>
      <c r="NZ26" s="19" t="str">
        <f t="shared" ca="1" si="75"/>
        <v/>
      </c>
      <c r="OA26" s="19" t="str">
        <f t="shared" ca="1" si="75"/>
        <v/>
      </c>
      <c r="OB26" s="19" t="str">
        <f t="shared" ca="1" si="75"/>
        <v/>
      </c>
      <c r="OC26" s="19" t="str">
        <f t="shared" ca="1" si="75"/>
        <v/>
      </c>
      <c r="OD26" s="16"/>
      <c r="OE26" s="16"/>
      <c r="OF26" s="16"/>
      <c r="OG26" s="16"/>
    </row>
    <row r="27" spans="1:397" s="25" customFormat="1" ht="13.5" customHeight="1" x14ac:dyDescent="0.2">
      <c r="A27" s="62" t="str">
        <f t="shared" si="37"/>
        <v xml:space="preserve"> </v>
      </c>
      <c r="B27" s="66">
        <f>_xlfn.IFNA(IF(INDEX('[1]External Tasks'!$C:$C,MATCH($B$17&amp;" "&amp;D27,'[1]External Tasks'!$A:$A,0))=D27,1,IF(INDEX('[1]External Tasks'!$G:$G,MATCH($B$17&amp;" "&amp;D27,'[1]External Tasks'!$E:$E,0))=D27,2)),0)</f>
        <v>0</v>
      </c>
      <c r="C27" s="46">
        <v>8</v>
      </c>
      <c r="D27" s="422" t="str">
        <f>IF('[2]Project Follow up - Base'!D27="","",'[2]Project Follow up - Base'!D27)</f>
        <v/>
      </c>
      <c r="E27" s="422"/>
      <c r="F27" s="41" t="str">
        <f>IF('[2]Project Follow up - Base'!F27="","",'[2]Project Follow up - Base'!F27)</f>
        <v/>
      </c>
      <c r="G27" s="43" t="str">
        <f>IF('[2]Project Follow up - Base'!G27="","",'[2]Project Follow up - Base'!G27)</f>
        <v/>
      </c>
      <c r="H27" s="43" t="str">
        <f>IF('[2]Project Follow up - Base'!H27="","",'[2]Project Follow up - Base'!H27)</f>
        <v/>
      </c>
      <c r="I27" s="45">
        <f>IF(OR(G27="",H27=""), 0, IF(H27&lt;G27,"End date is earlier than start date", NETWORKDAYS.INTL(G27,H27,7,List!$M$3:$M$100)))</f>
        <v>0</v>
      </c>
      <c r="J27" s="41" t="str">
        <f>IF('[2]Project Follow up - Base'!J27="","",'[2]Project Follow up - Base'!J27)</f>
        <v/>
      </c>
      <c r="K27" s="187" t="str">
        <f>IF('[2]Project Follow up - Base'!K27="","",'[2]Project Follow up - Base'!K27)</f>
        <v/>
      </c>
      <c r="L27" s="45">
        <f>IF(OR(J27="",K27=""), 0, NETWORKDAYS.INTL(J27,K27,7,List!$M$3:$M$100))</f>
        <v>0</v>
      </c>
      <c r="M27" s="43" t="str">
        <f t="shared" si="38"/>
        <v/>
      </c>
      <c r="N27" s="43" t="str">
        <f t="shared" si="39"/>
        <v/>
      </c>
      <c r="O27" s="43" t="str">
        <f>IF(OR( D27="", M27=""),"",WORKDAY.INTL(M27,VLOOKUP($B$17&amp;" "&amp;D27,Tasks!$1:$1048576,MATCH('Project Follow up - Base'!$D$7,Tasks!$2:$2,0),FALSE)-1,7,[1]List!$M$3:$M$100))</f>
        <v/>
      </c>
      <c r="P27" s="41" t="str">
        <f t="shared" ca="1" si="78"/>
        <v/>
      </c>
      <c r="Q27" s="104" t="str">
        <f>IF('[2]Project Follow up - Base'!Q27="","",'[2]Project Follow up - Base'!Q27)</f>
        <v/>
      </c>
      <c r="R27" s="43" t="str">
        <f>IF('[2]Project Follow up - Base'!R27="","",'[2]Project Follow up - Base'!R27)</f>
        <v/>
      </c>
      <c r="S27" s="41" t="str">
        <f>IF('[2]Project Follow up - Base'!S27="","",'[2]Project Follow up - Base'!S27)</f>
        <v/>
      </c>
      <c r="T27" s="104" t="str">
        <f>IF('[2]Project Follow up - Base'!T27="","",'[2]Project Follow up - Base'!T27)</f>
        <v/>
      </c>
      <c r="U27" s="41" t="str">
        <f>IF('[2]Project Follow up - Base'!U27="","",'[2]Project Follow up - Base'!U27)</f>
        <v/>
      </c>
      <c r="V27" s="41" t="str">
        <f>IF('[2]Project Follow up - Base'!V27="","",'[2]Project Follow up - Base'!V27)</f>
        <v/>
      </c>
      <c r="W27" s="41" t="str">
        <f>IF('[2]Project Follow up - Base'!W27="","",'[2]Project Follow up - Base'!W27)</f>
        <v/>
      </c>
      <c r="X27" s="390" t="str">
        <f>IF('[2]Project Follow up - Base'!X27="","",'[2]Project Follow up - Base'!X27)</f>
        <v/>
      </c>
      <c r="Y27" s="17" t="str">
        <f t="shared" si="77"/>
        <v/>
      </c>
      <c r="Z27" s="62" t="str">
        <f>_xlfn.IFNA(IF(INDEX('Employees Summary'!A:J,MATCH(B$17&amp;" "&amp;F27,'Employees Summary'!H:H,0),10)=0,"",INDEX('Employees Summary'!A:J,MATCH(B$17&amp;" "&amp;F27,'Employees Summary'!H:H,0),10)),"")</f>
        <v/>
      </c>
      <c r="AA27" s="62">
        <f ca="1">IF(AND(N27&lt;&gt;"",P27="Delayed"),NETWORKDAYS.INTL(O27,N27,7,List!$M$3:$M$100),0)</f>
        <v>0</v>
      </c>
      <c r="AB27" s="16"/>
      <c r="AC27" s="20" t="str">
        <f t="shared" ca="1" si="40"/>
        <v/>
      </c>
      <c r="AD27" s="20" t="str">
        <f t="shared" ca="1" si="40"/>
        <v/>
      </c>
      <c r="AE27" s="20" t="str">
        <f t="shared" ca="1" si="40"/>
        <v/>
      </c>
      <c r="AF27" s="20" t="str">
        <f t="shared" ca="1" si="40"/>
        <v/>
      </c>
      <c r="AG27" s="20" t="str">
        <f t="shared" ca="1" si="40"/>
        <v/>
      </c>
      <c r="AH27" s="20" t="str">
        <f t="shared" ca="1" si="40"/>
        <v/>
      </c>
      <c r="AI27" s="20" t="str">
        <f t="shared" ca="1" si="40"/>
        <v/>
      </c>
      <c r="AJ27" s="20" t="str">
        <f t="shared" ca="1" si="40"/>
        <v/>
      </c>
      <c r="AK27" s="20" t="str">
        <f t="shared" ca="1" si="40"/>
        <v/>
      </c>
      <c r="AL27" s="20" t="str">
        <f t="shared" ca="1" si="40"/>
        <v/>
      </c>
      <c r="AM27" s="20" t="str">
        <f t="shared" ca="1" si="41"/>
        <v/>
      </c>
      <c r="AN27" s="20" t="str">
        <f t="shared" ca="1" si="41"/>
        <v/>
      </c>
      <c r="AO27" s="20" t="str">
        <f t="shared" ca="1" si="41"/>
        <v/>
      </c>
      <c r="AP27" s="20" t="str">
        <f t="shared" ca="1" si="41"/>
        <v/>
      </c>
      <c r="AQ27" s="20" t="str">
        <f t="shared" ca="1" si="41"/>
        <v/>
      </c>
      <c r="AR27" s="20" t="str">
        <f t="shared" ca="1" si="41"/>
        <v/>
      </c>
      <c r="AS27" s="20" t="str">
        <f t="shared" ca="1" si="41"/>
        <v/>
      </c>
      <c r="AT27" s="20" t="str">
        <f t="shared" ca="1" si="41"/>
        <v/>
      </c>
      <c r="AU27" s="20" t="str">
        <f t="shared" ca="1" si="41"/>
        <v/>
      </c>
      <c r="AV27" s="20" t="str">
        <f t="shared" ca="1" si="41"/>
        <v/>
      </c>
      <c r="AW27" s="20" t="str">
        <f t="shared" ca="1" si="42"/>
        <v/>
      </c>
      <c r="AX27" s="20" t="str">
        <f t="shared" ca="1" si="42"/>
        <v/>
      </c>
      <c r="AY27" s="20" t="str">
        <f t="shared" ca="1" si="42"/>
        <v/>
      </c>
      <c r="AZ27" s="20" t="str">
        <f t="shared" ca="1" si="42"/>
        <v/>
      </c>
      <c r="BA27" s="20" t="str">
        <f t="shared" ca="1" si="42"/>
        <v/>
      </c>
      <c r="BB27" s="20" t="str">
        <f t="shared" ca="1" si="42"/>
        <v/>
      </c>
      <c r="BC27" s="20" t="str">
        <f t="shared" ca="1" si="42"/>
        <v/>
      </c>
      <c r="BD27" s="20" t="str">
        <f t="shared" ca="1" si="42"/>
        <v/>
      </c>
      <c r="BE27" s="20" t="str">
        <f t="shared" ca="1" si="42"/>
        <v/>
      </c>
      <c r="BF27" s="20" t="str">
        <f t="shared" ca="1" si="42"/>
        <v/>
      </c>
      <c r="BG27" s="20" t="str">
        <f t="shared" ca="1" si="43"/>
        <v/>
      </c>
      <c r="BH27" s="20" t="str">
        <f t="shared" ca="1" si="43"/>
        <v/>
      </c>
      <c r="BI27" s="20" t="str">
        <f t="shared" ca="1" si="43"/>
        <v/>
      </c>
      <c r="BJ27" s="20" t="str">
        <f t="shared" ca="1" si="43"/>
        <v/>
      </c>
      <c r="BK27" s="20" t="str">
        <f t="shared" ca="1" si="43"/>
        <v/>
      </c>
      <c r="BL27" s="20" t="str">
        <f t="shared" ca="1" si="43"/>
        <v/>
      </c>
      <c r="BM27" s="20" t="str">
        <f t="shared" ca="1" si="43"/>
        <v/>
      </c>
      <c r="BN27" s="20" t="str">
        <f t="shared" ca="1" si="43"/>
        <v/>
      </c>
      <c r="BO27" s="20" t="str">
        <f t="shared" ca="1" si="43"/>
        <v/>
      </c>
      <c r="BP27" s="20" t="str">
        <f t="shared" ca="1" si="43"/>
        <v/>
      </c>
      <c r="BQ27" s="20" t="str">
        <f t="shared" ca="1" si="44"/>
        <v/>
      </c>
      <c r="BR27" s="20" t="str">
        <f t="shared" ca="1" si="44"/>
        <v/>
      </c>
      <c r="BS27" s="20" t="str">
        <f t="shared" ca="1" si="44"/>
        <v/>
      </c>
      <c r="BT27" s="20" t="str">
        <f t="shared" ca="1" si="44"/>
        <v/>
      </c>
      <c r="BU27" s="20" t="str">
        <f t="shared" ca="1" si="44"/>
        <v/>
      </c>
      <c r="BV27" s="20" t="str">
        <f t="shared" ca="1" si="44"/>
        <v/>
      </c>
      <c r="BW27" s="20" t="str">
        <f t="shared" ca="1" si="44"/>
        <v/>
      </c>
      <c r="BX27" s="20" t="str">
        <f t="shared" ca="1" si="44"/>
        <v/>
      </c>
      <c r="BY27" s="20" t="str">
        <f t="shared" ca="1" si="44"/>
        <v/>
      </c>
      <c r="BZ27" s="20" t="str">
        <f t="shared" ca="1" si="44"/>
        <v/>
      </c>
      <c r="CA27" s="20" t="str">
        <f t="shared" ca="1" si="45"/>
        <v/>
      </c>
      <c r="CB27" s="20" t="str">
        <f t="shared" ca="1" si="45"/>
        <v/>
      </c>
      <c r="CC27" s="20" t="str">
        <f t="shared" ca="1" si="45"/>
        <v/>
      </c>
      <c r="CD27" s="20" t="str">
        <f t="shared" ca="1" si="45"/>
        <v/>
      </c>
      <c r="CE27" s="20" t="str">
        <f t="shared" ca="1" si="45"/>
        <v/>
      </c>
      <c r="CF27" s="20" t="str">
        <f t="shared" ca="1" si="45"/>
        <v/>
      </c>
      <c r="CG27" s="20" t="str">
        <f t="shared" ca="1" si="45"/>
        <v/>
      </c>
      <c r="CH27" s="20" t="str">
        <f t="shared" ca="1" si="45"/>
        <v/>
      </c>
      <c r="CI27" s="20" t="str">
        <f t="shared" ca="1" si="45"/>
        <v/>
      </c>
      <c r="CJ27" s="20" t="str">
        <f t="shared" ca="1" si="45"/>
        <v/>
      </c>
      <c r="CK27" s="20" t="str">
        <f t="shared" ca="1" si="46"/>
        <v/>
      </c>
      <c r="CL27" s="20" t="str">
        <f t="shared" ca="1" si="46"/>
        <v/>
      </c>
      <c r="CM27" s="20" t="str">
        <f t="shared" ca="1" si="46"/>
        <v/>
      </c>
      <c r="CN27" s="20" t="str">
        <f t="shared" ca="1" si="46"/>
        <v/>
      </c>
      <c r="CO27" s="20" t="str">
        <f t="shared" ca="1" si="46"/>
        <v/>
      </c>
      <c r="CP27" s="20" t="str">
        <f t="shared" ca="1" si="46"/>
        <v/>
      </c>
      <c r="CQ27" s="20" t="str">
        <f t="shared" ca="1" si="46"/>
        <v/>
      </c>
      <c r="CR27" s="20" t="str">
        <f t="shared" ca="1" si="46"/>
        <v/>
      </c>
      <c r="CS27" s="20" t="str">
        <f t="shared" ca="1" si="46"/>
        <v/>
      </c>
      <c r="CT27" s="19" t="str">
        <f t="shared" ca="1" si="46"/>
        <v/>
      </c>
      <c r="CU27" s="19" t="str">
        <f t="shared" ca="1" si="47"/>
        <v/>
      </c>
      <c r="CV27" s="19" t="str">
        <f t="shared" ca="1" si="47"/>
        <v/>
      </c>
      <c r="CW27" s="19" t="str">
        <f t="shared" ca="1" si="47"/>
        <v/>
      </c>
      <c r="CX27" s="19" t="str">
        <f t="shared" ca="1" si="47"/>
        <v/>
      </c>
      <c r="CY27" s="19" t="str">
        <f t="shared" ca="1" si="47"/>
        <v/>
      </c>
      <c r="CZ27" s="19" t="str">
        <f t="shared" ca="1" si="47"/>
        <v/>
      </c>
      <c r="DA27" s="19" t="str">
        <f t="shared" ca="1" si="47"/>
        <v/>
      </c>
      <c r="DB27" s="19" t="str">
        <f t="shared" ca="1" si="47"/>
        <v/>
      </c>
      <c r="DC27" s="19" t="str">
        <f t="shared" ca="1" si="47"/>
        <v/>
      </c>
      <c r="DD27" s="19" t="str">
        <f t="shared" ca="1" si="47"/>
        <v/>
      </c>
      <c r="DE27" s="19" t="str">
        <f t="shared" ca="1" si="48"/>
        <v/>
      </c>
      <c r="DF27" s="19" t="str">
        <f t="shared" ca="1" si="48"/>
        <v/>
      </c>
      <c r="DG27" s="19" t="str">
        <f t="shared" ca="1" si="48"/>
        <v/>
      </c>
      <c r="DH27" s="19" t="str">
        <f t="shared" ca="1" si="48"/>
        <v/>
      </c>
      <c r="DI27" s="19" t="str">
        <f t="shared" ca="1" si="48"/>
        <v/>
      </c>
      <c r="DJ27" s="19" t="str">
        <f t="shared" ca="1" si="48"/>
        <v/>
      </c>
      <c r="DK27" s="19" t="str">
        <f t="shared" ca="1" si="48"/>
        <v/>
      </c>
      <c r="DL27" s="19" t="str">
        <f t="shared" ca="1" si="48"/>
        <v/>
      </c>
      <c r="DM27" s="19" t="str">
        <f t="shared" ca="1" si="48"/>
        <v/>
      </c>
      <c r="DN27" s="19" t="str">
        <f t="shared" ca="1" si="48"/>
        <v/>
      </c>
      <c r="DO27" s="19" t="str">
        <f t="shared" ca="1" si="49"/>
        <v/>
      </c>
      <c r="DP27" s="19" t="str">
        <f t="shared" ca="1" si="49"/>
        <v/>
      </c>
      <c r="DQ27" s="19" t="str">
        <f t="shared" ca="1" si="49"/>
        <v/>
      </c>
      <c r="DR27" s="19" t="str">
        <f t="shared" ca="1" si="49"/>
        <v/>
      </c>
      <c r="DS27" s="19" t="str">
        <f t="shared" ca="1" si="49"/>
        <v/>
      </c>
      <c r="DT27" s="19" t="str">
        <f t="shared" ca="1" si="49"/>
        <v/>
      </c>
      <c r="DU27" s="19" t="str">
        <f t="shared" ca="1" si="49"/>
        <v/>
      </c>
      <c r="DV27" s="19" t="str">
        <f t="shared" ca="1" si="49"/>
        <v/>
      </c>
      <c r="DW27" s="19" t="str">
        <f t="shared" ca="1" si="49"/>
        <v/>
      </c>
      <c r="DX27" s="19" t="str">
        <f t="shared" ca="1" si="49"/>
        <v/>
      </c>
      <c r="DY27" s="19" t="str">
        <f t="shared" ca="1" si="50"/>
        <v/>
      </c>
      <c r="DZ27" s="19" t="str">
        <f t="shared" ca="1" si="50"/>
        <v/>
      </c>
      <c r="EA27" s="19" t="str">
        <f t="shared" ca="1" si="50"/>
        <v/>
      </c>
      <c r="EB27" s="19" t="str">
        <f t="shared" ca="1" si="50"/>
        <v/>
      </c>
      <c r="EC27" s="19" t="str">
        <f t="shared" ca="1" si="50"/>
        <v/>
      </c>
      <c r="ED27" s="19" t="str">
        <f t="shared" ca="1" si="50"/>
        <v/>
      </c>
      <c r="EE27" s="19" t="str">
        <f t="shared" ca="1" si="50"/>
        <v/>
      </c>
      <c r="EF27" s="19" t="str">
        <f t="shared" ca="1" si="50"/>
        <v/>
      </c>
      <c r="EG27" s="19" t="str">
        <f t="shared" ca="1" si="50"/>
        <v/>
      </c>
      <c r="EH27" s="19" t="str">
        <f t="shared" ca="1" si="50"/>
        <v/>
      </c>
      <c r="EI27" s="19" t="str">
        <f t="shared" ca="1" si="51"/>
        <v/>
      </c>
      <c r="EJ27" s="19" t="str">
        <f t="shared" ca="1" si="51"/>
        <v/>
      </c>
      <c r="EK27" s="19" t="str">
        <f t="shared" ca="1" si="51"/>
        <v/>
      </c>
      <c r="EL27" s="19" t="str">
        <f t="shared" ca="1" si="51"/>
        <v/>
      </c>
      <c r="EM27" s="19" t="str">
        <f t="shared" ca="1" si="51"/>
        <v/>
      </c>
      <c r="EN27" s="19" t="str">
        <f t="shared" ca="1" si="51"/>
        <v/>
      </c>
      <c r="EO27" s="19" t="str">
        <f t="shared" ca="1" si="51"/>
        <v/>
      </c>
      <c r="EP27" s="19" t="str">
        <f t="shared" ca="1" si="51"/>
        <v/>
      </c>
      <c r="EQ27" s="19" t="str">
        <f t="shared" ca="1" si="51"/>
        <v/>
      </c>
      <c r="ER27" s="19" t="str">
        <f t="shared" ca="1" si="51"/>
        <v/>
      </c>
      <c r="ES27" s="19" t="str">
        <f t="shared" ca="1" si="52"/>
        <v/>
      </c>
      <c r="ET27" s="19" t="str">
        <f t="shared" ca="1" si="52"/>
        <v/>
      </c>
      <c r="EU27" s="19" t="str">
        <f t="shared" ca="1" si="52"/>
        <v/>
      </c>
      <c r="EV27" s="19" t="str">
        <f t="shared" ca="1" si="52"/>
        <v/>
      </c>
      <c r="EW27" s="19" t="str">
        <f t="shared" ca="1" si="52"/>
        <v/>
      </c>
      <c r="EX27" s="19" t="str">
        <f t="shared" ca="1" si="52"/>
        <v/>
      </c>
      <c r="EY27" s="19" t="str">
        <f t="shared" ca="1" si="52"/>
        <v/>
      </c>
      <c r="EZ27" s="19" t="str">
        <f t="shared" ca="1" si="52"/>
        <v/>
      </c>
      <c r="FA27" s="19" t="str">
        <f t="shared" ca="1" si="52"/>
        <v/>
      </c>
      <c r="FB27" s="19" t="str">
        <f t="shared" ca="1" si="52"/>
        <v/>
      </c>
      <c r="FC27" s="19" t="str">
        <f t="shared" ca="1" si="53"/>
        <v/>
      </c>
      <c r="FD27" s="19" t="str">
        <f t="shared" ca="1" si="53"/>
        <v/>
      </c>
      <c r="FE27" s="19" t="str">
        <f t="shared" ca="1" si="53"/>
        <v/>
      </c>
      <c r="FF27" s="19" t="str">
        <f t="shared" ca="1" si="53"/>
        <v/>
      </c>
      <c r="FG27" s="19" t="str">
        <f t="shared" ca="1" si="53"/>
        <v/>
      </c>
      <c r="FH27" s="19" t="str">
        <f t="shared" ca="1" si="53"/>
        <v/>
      </c>
      <c r="FI27" s="19" t="str">
        <f t="shared" ca="1" si="53"/>
        <v/>
      </c>
      <c r="FJ27" s="19" t="str">
        <f t="shared" ca="1" si="53"/>
        <v/>
      </c>
      <c r="FK27" s="19" t="str">
        <f t="shared" ca="1" si="53"/>
        <v/>
      </c>
      <c r="FL27" s="19" t="str">
        <f t="shared" ca="1" si="53"/>
        <v/>
      </c>
      <c r="FM27" s="19" t="str">
        <f t="shared" ca="1" si="54"/>
        <v/>
      </c>
      <c r="FN27" s="19" t="str">
        <f t="shared" ca="1" si="54"/>
        <v/>
      </c>
      <c r="FO27" s="19" t="str">
        <f t="shared" ca="1" si="54"/>
        <v/>
      </c>
      <c r="FP27" s="19" t="str">
        <f t="shared" ca="1" si="54"/>
        <v/>
      </c>
      <c r="FQ27" s="19" t="str">
        <f t="shared" ca="1" si="54"/>
        <v/>
      </c>
      <c r="FR27" s="19" t="str">
        <f t="shared" ca="1" si="54"/>
        <v/>
      </c>
      <c r="FS27" s="19" t="str">
        <f t="shared" ca="1" si="54"/>
        <v/>
      </c>
      <c r="FT27" s="19" t="str">
        <f t="shared" ca="1" si="54"/>
        <v/>
      </c>
      <c r="FU27" s="19" t="str">
        <f t="shared" ca="1" si="54"/>
        <v/>
      </c>
      <c r="FV27" s="19" t="str">
        <f t="shared" ca="1" si="54"/>
        <v/>
      </c>
      <c r="FW27" s="19" t="str">
        <f t="shared" ca="1" si="55"/>
        <v/>
      </c>
      <c r="FX27" s="19" t="str">
        <f t="shared" ca="1" si="55"/>
        <v/>
      </c>
      <c r="FY27" s="19" t="str">
        <f t="shared" ca="1" si="55"/>
        <v/>
      </c>
      <c r="FZ27" s="19" t="str">
        <f t="shared" ca="1" si="55"/>
        <v/>
      </c>
      <c r="GA27" s="19" t="str">
        <f t="shared" ca="1" si="55"/>
        <v/>
      </c>
      <c r="GB27" s="19" t="str">
        <f t="shared" ca="1" si="55"/>
        <v/>
      </c>
      <c r="GC27" s="19" t="str">
        <f t="shared" ca="1" si="55"/>
        <v/>
      </c>
      <c r="GD27" s="19" t="str">
        <f t="shared" ca="1" si="55"/>
        <v/>
      </c>
      <c r="GE27" s="19" t="str">
        <f t="shared" ca="1" si="55"/>
        <v/>
      </c>
      <c r="GF27" s="19" t="str">
        <f t="shared" ca="1" si="55"/>
        <v/>
      </c>
      <c r="GG27" s="19" t="str">
        <f t="shared" ca="1" si="56"/>
        <v/>
      </c>
      <c r="GH27" s="19" t="str">
        <f t="shared" ca="1" si="56"/>
        <v/>
      </c>
      <c r="GI27" s="19" t="str">
        <f t="shared" ca="1" si="56"/>
        <v/>
      </c>
      <c r="GJ27" s="19" t="str">
        <f t="shared" ca="1" si="56"/>
        <v/>
      </c>
      <c r="GK27" s="19" t="str">
        <f t="shared" ca="1" si="56"/>
        <v/>
      </c>
      <c r="GL27" s="19" t="str">
        <f t="shared" ca="1" si="56"/>
        <v/>
      </c>
      <c r="GM27" s="19" t="str">
        <f t="shared" ca="1" si="56"/>
        <v/>
      </c>
      <c r="GN27" s="19" t="str">
        <f t="shared" ca="1" si="56"/>
        <v/>
      </c>
      <c r="GO27" s="19" t="str">
        <f t="shared" ca="1" si="56"/>
        <v/>
      </c>
      <c r="GP27" s="19" t="str">
        <f t="shared" ca="1" si="56"/>
        <v/>
      </c>
      <c r="GQ27" s="19" t="str">
        <f t="shared" ca="1" si="57"/>
        <v/>
      </c>
      <c r="GR27" s="19" t="str">
        <f t="shared" ca="1" si="57"/>
        <v/>
      </c>
      <c r="GS27" s="19" t="str">
        <f t="shared" ca="1" si="57"/>
        <v/>
      </c>
      <c r="GT27" s="19" t="str">
        <f t="shared" ca="1" si="57"/>
        <v/>
      </c>
      <c r="GU27" s="19" t="str">
        <f t="shared" ca="1" si="57"/>
        <v/>
      </c>
      <c r="GV27" s="19" t="str">
        <f t="shared" ca="1" si="57"/>
        <v/>
      </c>
      <c r="GW27" s="19" t="str">
        <f t="shared" ca="1" si="57"/>
        <v/>
      </c>
      <c r="GX27" s="19" t="str">
        <f t="shared" ca="1" si="57"/>
        <v/>
      </c>
      <c r="GY27" s="19" t="str">
        <f t="shared" ca="1" si="57"/>
        <v/>
      </c>
      <c r="GZ27" s="19" t="str">
        <f t="shared" ca="1" si="57"/>
        <v/>
      </c>
      <c r="HA27" s="19" t="str">
        <f t="shared" ca="1" si="58"/>
        <v/>
      </c>
      <c r="HB27" s="19" t="str">
        <f t="shared" ca="1" si="58"/>
        <v/>
      </c>
      <c r="HC27" s="19" t="str">
        <f t="shared" ca="1" si="58"/>
        <v/>
      </c>
      <c r="HD27" s="19" t="str">
        <f t="shared" ca="1" si="58"/>
        <v/>
      </c>
      <c r="HE27" s="19" t="str">
        <f t="shared" ca="1" si="58"/>
        <v/>
      </c>
      <c r="HF27" s="19" t="str">
        <f t="shared" ca="1" si="58"/>
        <v/>
      </c>
      <c r="HG27" s="19" t="str">
        <f t="shared" ca="1" si="58"/>
        <v/>
      </c>
      <c r="HH27" s="19" t="str">
        <f t="shared" ca="1" si="58"/>
        <v/>
      </c>
      <c r="HI27" s="19" t="str">
        <f t="shared" ca="1" si="58"/>
        <v/>
      </c>
      <c r="HJ27" s="19" t="str">
        <f t="shared" ca="1" si="58"/>
        <v/>
      </c>
      <c r="HK27" s="19" t="str">
        <f t="shared" ca="1" si="59"/>
        <v/>
      </c>
      <c r="HL27" s="19" t="str">
        <f t="shared" ca="1" si="59"/>
        <v/>
      </c>
      <c r="HM27" s="19" t="str">
        <f t="shared" ca="1" si="59"/>
        <v/>
      </c>
      <c r="HN27" s="19" t="str">
        <f t="shared" ca="1" si="59"/>
        <v/>
      </c>
      <c r="HO27" s="19" t="str">
        <f t="shared" ca="1" si="59"/>
        <v/>
      </c>
      <c r="HP27" s="19" t="str">
        <f t="shared" ca="1" si="59"/>
        <v/>
      </c>
      <c r="HQ27" s="19" t="str">
        <f t="shared" ca="1" si="59"/>
        <v/>
      </c>
      <c r="HR27" s="19" t="str">
        <f t="shared" ca="1" si="59"/>
        <v/>
      </c>
      <c r="HS27" s="19" t="str">
        <f t="shared" ca="1" si="59"/>
        <v/>
      </c>
      <c r="HT27" s="19" t="str">
        <f t="shared" ca="1" si="59"/>
        <v/>
      </c>
      <c r="HU27" s="19" t="str">
        <f t="shared" ca="1" si="60"/>
        <v/>
      </c>
      <c r="HV27" s="19" t="str">
        <f t="shared" ca="1" si="60"/>
        <v/>
      </c>
      <c r="HW27" s="19" t="str">
        <f t="shared" ca="1" si="60"/>
        <v/>
      </c>
      <c r="HX27" s="19" t="str">
        <f t="shared" ca="1" si="60"/>
        <v/>
      </c>
      <c r="HY27" s="19" t="str">
        <f t="shared" ca="1" si="60"/>
        <v/>
      </c>
      <c r="HZ27" s="19" t="str">
        <f t="shared" ca="1" si="60"/>
        <v/>
      </c>
      <c r="IA27" s="19" t="str">
        <f t="shared" ca="1" si="60"/>
        <v/>
      </c>
      <c r="IB27" s="19" t="str">
        <f t="shared" ca="1" si="60"/>
        <v/>
      </c>
      <c r="IC27" s="19" t="str">
        <f t="shared" ca="1" si="60"/>
        <v/>
      </c>
      <c r="ID27" s="19" t="str">
        <f t="shared" ca="1" si="60"/>
        <v/>
      </c>
      <c r="IE27" s="19" t="str">
        <f t="shared" ca="1" si="61"/>
        <v/>
      </c>
      <c r="IF27" s="19" t="str">
        <f t="shared" ca="1" si="61"/>
        <v/>
      </c>
      <c r="IG27" s="19" t="str">
        <f t="shared" ca="1" si="61"/>
        <v/>
      </c>
      <c r="IH27" s="19" t="str">
        <f t="shared" ca="1" si="61"/>
        <v/>
      </c>
      <c r="II27" s="19" t="str">
        <f t="shared" ca="1" si="61"/>
        <v/>
      </c>
      <c r="IJ27" s="19" t="str">
        <f t="shared" ca="1" si="61"/>
        <v/>
      </c>
      <c r="IK27" s="19" t="str">
        <f t="shared" ca="1" si="61"/>
        <v/>
      </c>
      <c r="IL27" s="19" t="str">
        <f t="shared" ca="1" si="61"/>
        <v/>
      </c>
      <c r="IM27" s="19" t="str">
        <f t="shared" ca="1" si="61"/>
        <v/>
      </c>
      <c r="IN27" s="19" t="str">
        <f t="shared" ca="1" si="61"/>
        <v/>
      </c>
      <c r="IO27" s="19" t="str">
        <f t="shared" ca="1" si="62"/>
        <v/>
      </c>
      <c r="IP27" s="19" t="str">
        <f t="shared" ca="1" si="62"/>
        <v/>
      </c>
      <c r="IQ27" s="19" t="str">
        <f t="shared" ca="1" si="62"/>
        <v/>
      </c>
      <c r="IR27" s="19" t="str">
        <f t="shared" ca="1" si="62"/>
        <v/>
      </c>
      <c r="IS27" s="19" t="str">
        <f t="shared" ca="1" si="62"/>
        <v/>
      </c>
      <c r="IT27" s="19" t="str">
        <f t="shared" ca="1" si="62"/>
        <v/>
      </c>
      <c r="IU27" s="19" t="str">
        <f t="shared" ca="1" si="62"/>
        <v/>
      </c>
      <c r="IV27" s="19" t="str">
        <f t="shared" ca="1" si="62"/>
        <v/>
      </c>
      <c r="IW27" s="19" t="str">
        <f t="shared" ca="1" si="62"/>
        <v/>
      </c>
      <c r="IX27" s="19" t="str">
        <f t="shared" ca="1" si="62"/>
        <v/>
      </c>
      <c r="IY27" s="19" t="str">
        <f t="shared" ca="1" si="63"/>
        <v/>
      </c>
      <c r="IZ27" s="19" t="str">
        <f t="shared" ca="1" si="63"/>
        <v/>
      </c>
      <c r="JA27" s="19" t="str">
        <f t="shared" ca="1" si="63"/>
        <v/>
      </c>
      <c r="JB27" s="19" t="str">
        <f t="shared" ca="1" si="63"/>
        <v/>
      </c>
      <c r="JC27" s="19" t="str">
        <f t="shared" ca="1" si="63"/>
        <v/>
      </c>
      <c r="JD27" s="19" t="str">
        <f t="shared" ca="1" si="63"/>
        <v/>
      </c>
      <c r="JE27" s="19" t="str">
        <f t="shared" ca="1" si="63"/>
        <v/>
      </c>
      <c r="JF27" s="19" t="str">
        <f t="shared" ca="1" si="63"/>
        <v/>
      </c>
      <c r="JG27" s="19" t="str">
        <f t="shared" ca="1" si="63"/>
        <v/>
      </c>
      <c r="JH27" s="19" t="str">
        <f t="shared" ca="1" si="63"/>
        <v/>
      </c>
      <c r="JI27" s="19" t="str">
        <f t="shared" ca="1" si="64"/>
        <v/>
      </c>
      <c r="JJ27" s="19" t="str">
        <f t="shared" ca="1" si="64"/>
        <v/>
      </c>
      <c r="JK27" s="19" t="str">
        <f t="shared" ca="1" si="64"/>
        <v/>
      </c>
      <c r="JL27" s="19" t="str">
        <f t="shared" ca="1" si="64"/>
        <v/>
      </c>
      <c r="JM27" s="19" t="str">
        <f t="shared" ca="1" si="64"/>
        <v/>
      </c>
      <c r="JN27" s="19" t="str">
        <f t="shared" ca="1" si="64"/>
        <v/>
      </c>
      <c r="JO27" s="19" t="str">
        <f t="shared" ca="1" si="64"/>
        <v/>
      </c>
      <c r="JP27" s="19" t="str">
        <f t="shared" ca="1" si="64"/>
        <v/>
      </c>
      <c r="JQ27" s="19" t="str">
        <f t="shared" ca="1" si="64"/>
        <v/>
      </c>
      <c r="JR27" s="19" t="str">
        <f t="shared" ca="1" si="64"/>
        <v/>
      </c>
      <c r="JS27" s="19" t="str">
        <f t="shared" ca="1" si="65"/>
        <v/>
      </c>
      <c r="JT27" s="19" t="str">
        <f t="shared" ca="1" si="65"/>
        <v/>
      </c>
      <c r="JU27" s="19" t="str">
        <f t="shared" ca="1" si="65"/>
        <v/>
      </c>
      <c r="JV27" s="19" t="str">
        <f t="shared" ca="1" si="65"/>
        <v/>
      </c>
      <c r="JW27" s="19" t="str">
        <f t="shared" ca="1" si="65"/>
        <v/>
      </c>
      <c r="JX27" s="19" t="str">
        <f t="shared" ca="1" si="65"/>
        <v/>
      </c>
      <c r="JY27" s="19" t="str">
        <f t="shared" ca="1" si="65"/>
        <v/>
      </c>
      <c r="JZ27" s="19" t="str">
        <f t="shared" ca="1" si="65"/>
        <v/>
      </c>
      <c r="KA27" s="19" t="str">
        <f t="shared" ca="1" si="65"/>
        <v/>
      </c>
      <c r="KB27" s="19" t="str">
        <f t="shared" ca="1" si="65"/>
        <v/>
      </c>
      <c r="KC27" s="19" t="str">
        <f t="shared" ca="1" si="66"/>
        <v/>
      </c>
      <c r="KD27" s="19" t="str">
        <f t="shared" ca="1" si="66"/>
        <v/>
      </c>
      <c r="KE27" s="19" t="str">
        <f t="shared" ca="1" si="66"/>
        <v/>
      </c>
      <c r="KF27" s="19" t="str">
        <f t="shared" ca="1" si="66"/>
        <v/>
      </c>
      <c r="KG27" s="19" t="str">
        <f t="shared" ca="1" si="66"/>
        <v/>
      </c>
      <c r="KH27" s="19" t="str">
        <f t="shared" ca="1" si="66"/>
        <v/>
      </c>
      <c r="KI27" s="19" t="str">
        <f t="shared" ca="1" si="66"/>
        <v/>
      </c>
      <c r="KJ27" s="19" t="str">
        <f t="shared" ca="1" si="66"/>
        <v/>
      </c>
      <c r="KK27" s="19" t="str">
        <f t="shared" ca="1" si="66"/>
        <v/>
      </c>
      <c r="KL27" s="19" t="str">
        <f t="shared" ca="1" si="66"/>
        <v/>
      </c>
      <c r="KM27" s="19" t="str">
        <f t="shared" ca="1" si="67"/>
        <v/>
      </c>
      <c r="KN27" s="19" t="str">
        <f t="shared" ca="1" si="67"/>
        <v/>
      </c>
      <c r="KO27" s="19" t="str">
        <f t="shared" ca="1" si="67"/>
        <v/>
      </c>
      <c r="KP27" s="19" t="str">
        <f t="shared" ca="1" si="67"/>
        <v/>
      </c>
      <c r="KQ27" s="19" t="str">
        <f t="shared" ca="1" si="67"/>
        <v/>
      </c>
      <c r="KR27" s="19" t="str">
        <f t="shared" ca="1" si="67"/>
        <v/>
      </c>
      <c r="KS27" s="19" t="str">
        <f t="shared" ca="1" si="67"/>
        <v/>
      </c>
      <c r="KT27" s="19" t="str">
        <f t="shared" ca="1" si="67"/>
        <v/>
      </c>
      <c r="KU27" s="19" t="str">
        <f t="shared" ca="1" si="67"/>
        <v/>
      </c>
      <c r="KV27" s="19" t="str">
        <f t="shared" ca="1" si="67"/>
        <v/>
      </c>
      <c r="KW27" s="19" t="str">
        <f t="shared" ca="1" si="68"/>
        <v/>
      </c>
      <c r="KX27" s="19" t="str">
        <f t="shared" ca="1" si="68"/>
        <v/>
      </c>
      <c r="KY27" s="19" t="str">
        <f t="shared" ca="1" si="68"/>
        <v/>
      </c>
      <c r="KZ27" s="19" t="str">
        <f t="shared" ca="1" si="68"/>
        <v/>
      </c>
      <c r="LA27" s="19" t="str">
        <f t="shared" ca="1" si="68"/>
        <v/>
      </c>
      <c r="LB27" s="19" t="str">
        <f t="shared" ca="1" si="68"/>
        <v/>
      </c>
      <c r="LC27" s="19" t="str">
        <f t="shared" ca="1" si="68"/>
        <v/>
      </c>
      <c r="LD27" s="19" t="str">
        <f t="shared" ca="1" si="68"/>
        <v/>
      </c>
      <c r="LE27" s="19" t="str">
        <f t="shared" ca="1" si="68"/>
        <v/>
      </c>
      <c r="LF27" s="19" t="str">
        <f t="shared" ca="1" si="68"/>
        <v/>
      </c>
      <c r="LG27" s="19" t="str">
        <f t="shared" ca="1" si="69"/>
        <v/>
      </c>
      <c r="LH27" s="19" t="str">
        <f t="shared" ca="1" si="69"/>
        <v/>
      </c>
      <c r="LI27" s="19" t="str">
        <f t="shared" ca="1" si="69"/>
        <v/>
      </c>
      <c r="LJ27" s="19" t="str">
        <f t="shared" ca="1" si="69"/>
        <v/>
      </c>
      <c r="LK27" s="19" t="str">
        <f t="shared" ca="1" si="69"/>
        <v/>
      </c>
      <c r="LL27" s="19" t="str">
        <f t="shared" ca="1" si="69"/>
        <v/>
      </c>
      <c r="LM27" s="19" t="str">
        <f t="shared" ca="1" si="69"/>
        <v/>
      </c>
      <c r="LN27" s="19" t="str">
        <f t="shared" ca="1" si="69"/>
        <v/>
      </c>
      <c r="LO27" s="19" t="str">
        <f t="shared" ca="1" si="69"/>
        <v/>
      </c>
      <c r="LP27" s="19" t="str">
        <f t="shared" ca="1" si="69"/>
        <v/>
      </c>
      <c r="LQ27" s="19" t="str">
        <f t="shared" ca="1" si="70"/>
        <v/>
      </c>
      <c r="LR27" s="19" t="str">
        <f t="shared" ca="1" si="70"/>
        <v/>
      </c>
      <c r="LS27" s="19" t="str">
        <f t="shared" ca="1" si="70"/>
        <v/>
      </c>
      <c r="LT27" s="19" t="str">
        <f t="shared" ca="1" si="70"/>
        <v/>
      </c>
      <c r="LU27" s="19" t="str">
        <f t="shared" ca="1" si="70"/>
        <v/>
      </c>
      <c r="LV27" s="19" t="str">
        <f t="shared" ca="1" si="70"/>
        <v/>
      </c>
      <c r="LW27" s="19" t="str">
        <f t="shared" ca="1" si="70"/>
        <v/>
      </c>
      <c r="LX27" s="19" t="str">
        <f t="shared" ca="1" si="70"/>
        <v/>
      </c>
      <c r="LY27" s="19" t="str">
        <f t="shared" ca="1" si="70"/>
        <v/>
      </c>
      <c r="LZ27" s="19" t="str">
        <f t="shared" ca="1" si="70"/>
        <v/>
      </c>
      <c r="MA27" s="19" t="str">
        <f t="shared" ca="1" si="71"/>
        <v/>
      </c>
      <c r="MB27" s="19" t="str">
        <f t="shared" ca="1" si="71"/>
        <v/>
      </c>
      <c r="MC27" s="19" t="str">
        <f t="shared" ca="1" si="71"/>
        <v/>
      </c>
      <c r="MD27" s="19" t="str">
        <f t="shared" ca="1" si="71"/>
        <v/>
      </c>
      <c r="ME27" s="19" t="str">
        <f t="shared" ca="1" si="71"/>
        <v/>
      </c>
      <c r="MF27" s="19" t="str">
        <f t="shared" ca="1" si="71"/>
        <v/>
      </c>
      <c r="MG27" s="19" t="str">
        <f t="shared" ca="1" si="71"/>
        <v/>
      </c>
      <c r="MH27" s="19" t="str">
        <f t="shared" ca="1" si="71"/>
        <v/>
      </c>
      <c r="MI27" s="19" t="str">
        <f t="shared" ca="1" si="71"/>
        <v/>
      </c>
      <c r="MJ27" s="19" t="str">
        <f t="shared" ca="1" si="71"/>
        <v/>
      </c>
      <c r="MK27" s="19" t="str">
        <f t="shared" ca="1" si="72"/>
        <v/>
      </c>
      <c r="ML27" s="19" t="str">
        <f t="shared" ca="1" si="72"/>
        <v/>
      </c>
      <c r="MM27" s="19" t="str">
        <f t="shared" ca="1" si="72"/>
        <v/>
      </c>
      <c r="MN27" s="19" t="str">
        <f t="shared" ca="1" si="72"/>
        <v/>
      </c>
      <c r="MO27" s="19" t="str">
        <f t="shared" ca="1" si="72"/>
        <v/>
      </c>
      <c r="MP27" s="19" t="str">
        <f t="shared" ca="1" si="72"/>
        <v/>
      </c>
      <c r="MQ27" s="19" t="str">
        <f t="shared" ca="1" si="72"/>
        <v/>
      </c>
      <c r="MR27" s="19" t="str">
        <f t="shared" ca="1" si="72"/>
        <v/>
      </c>
      <c r="MS27" s="19" t="str">
        <f t="shared" ca="1" si="72"/>
        <v/>
      </c>
      <c r="MT27" s="19" t="str">
        <f t="shared" ca="1" si="72"/>
        <v/>
      </c>
      <c r="MU27" s="19" t="str">
        <f t="shared" ca="1" si="73"/>
        <v/>
      </c>
      <c r="MV27" s="19" t="str">
        <f t="shared" ca="1" si="73"/>
        <v/>
      </c>
      <c r="MW27" s="19" t="str">
        <f t="shared" ca="1" si="73"/>
        <v/>
      </c>
      <c r="MX27" s="19" t="str">
        <f t="shared" ca="1" si="73"/>
        <v/>
      </c>
      <c r="MY27" s="19" t="str">
        <f t="shared" ca="1" si="73"/>
        <v/>
      </c>
      <c r="MZ27" s="19" t="str">
        <f t="shared" ca="1" si="73"/>
        <v/>
      </c>
      <c r="NA27" s="19" t="str">
        <f t="shared" ca="1" si="73"/>
        <v/>
      </c>
      <c r="NB27" s="19" t="str">
        <f t="shared" ca="1" si="73"/>
        <v/>
      </c>
      <c r="NC27" s="19" t="str">
        <f t="shared" ca="1" si="73"/>
        <v/>
      </c>
      <c r="ND27" s="19" t="str">
        <f t="shared" ca="1" si="73"/>
        <v/>
      </c>
      <c r="NE27" s="19" t="str">
        <f t="shared" ca="1" si="74"/>
        <v/>
      </c>
      <c r="NF27" s="19" t="str">
        <f t="shared" ca="1" si="74"/>
        <v/>
      </c>
      <c r="NG27" s="19" t="str">
        <f t="shared" ca="1" si="74"/>
        <v/>
      </c>
      <c r="NH27" s="19" t="str">
        <f t="shared" ca="1" si="74"/>
        <v/>
      </c>
      <c r="NI27" s="19" t="str">
        <f t="shared" ca="1" si="74"/>
        <v/>
      </c>
      <c r="NJ27" s="19" t="str">
        <f t="shared" ca="1" si="74"/>
        <v/>
      </c>
      <c r="NK27" s="19" t="str">
        <f t="shared" ca="1" si="74"/>
        <v/>
      </c>
      <c r="NL27" s="19" t="str">
        <f t="shared" ca="1" si="74"/>
        <v/>
      </c>
      <c r="NM27" s="19" t="str">
        <f t="shared" ca="1" si="74"/>
        <v/>
      </c>
      <c r="NN27" s="19" t="str">
        <f t="shared" ca="1" si="74"/>
        <v/>
      </c>
      <c r="NO27" s="19" t="str">
        <f t="shared" ca="1" si="75"/>
        <v/>
      </c>
      <c r="NP27" s="19" t="str">
        <f t="shared" ca="1" si="75"/>
        <v/>
      </c>
      <c r="NQ27" s="19" t="str">
        <f t="shared" ca="1" si="75"/>
        <v/>
      </c>
      <c r="NR27" s="19" t="str">
        <f t="shared" ca="1" si="75"/>
        <v/>
      </c>
      <c r="NS27" s="19" t="str">
        <f t="shared" ca="1" si="75"/>
        <v/>
      </c>
      <c r="NT27" s="19" t="str">
        <f t="shared" ca="1" si="75"/>
        <v/>
      </c>
      <c r="NU27" s="19" t="str">
        <f t="shared" ca="1" si="75"/>
        <v/>
      </c>
      <c r="NV27" s="19" t="str">
        <f t="shared" ca="1" si="75"/>
        <v/>
      </c>
      <c r="NW27" s="19" t="str">
        <f t="shared" ca="1" si="75"/>
        <v/>
      </c>
      <c r="NX27" s="19" t="str">
        <f t="shared" ca="1" si="75"/>
        <v/>
      </c>
      <c r="NY27" s="19" t="str">
        <f t="shared" ca="1" si="75"/>
        <v/>
      </c>
      <c r="NZ27" s="19" t="str">
        <f t="shared" ca="1" si="75"/>
        <v/>
      </c>
      <c r="OA27" s="19" t="str">
        <f t="shared" ca="1" si="75"/>
        <v/>
      </c>
      <c r="OB27" s="19" t="str">
        <f t="shared" ca="1" si="75"/>
        <v/>
      </c>
      <c r="OC27" s="19" t="str">
        <f t="shared" ca="1" si="75"/>
        <v/>
      </c>
      <c r="OD27" s="16"/>
      <c r="OE27" s="16"/>
      <c r="OF27" s="16"/>
      <c r="OG27" s="16"/>
    </row>
    <row r="28" spans="1:397" s="25" customFormat="1" ht="13.5" customHeight="1" x14ac:dyDescent="0.2">
      <c r="A28" s="62" t="str">
        <f t="shared" si="37"/>
        <v xml:space="preserve"> ...</v>
      </c>
      <c r="B28" s="66">
        <f>_xlfn.IFNA(IF(INDEX('[1]External Tasks'!$C:$C,MATCH($B$17&amp;" "&amp;D28,'[1]External Tasks'!$A:$A,0))=D28,1,IF(INDEX('[1]External Tasks'!$G:$G,MATCH($B$17&amp;" "&amp;D28,'[1]External Tasks'!$E:$E,0))=D28,2)),0)</f>
        <v>0</v>
      </c>
      <c r="C28" s="46">
        <v>9</v>
      </c>
      <c r="D28" s="422" t="str">
        <f>IF('[2]Project Follow up - Base'!D28="","",'[2]Project Follow up - Base'!D28)</f>
        <v/>
      </c>
      <c r="E28" s="422"/>
      <c r="F28" s="41" t="str">
        <f>IF('[2]Project Follow up - Base'!F28="","",'[2]Project Follow up - Base'!F28)</f>
        <v/>
      </c>
      <c r="G28" s="43" t="str">
        <f>IF('[2]Project Follow up - Base'!G28="","",'[2]Project Follow up - Base'!G28)</f>
        <v/>
      </c>
      <c r="H28" s="43" t="str">
        <f>IF('[2]Project Follow up - Base'!H28="","",'[2]Project Follow up - Base'!H28)</f>
        <v/>
      </c>
      <c r="I28" s="45">
        <f>IF(OR(G28="",H28=""), 0, IF(H28&lt;G28,"End date is earlier than start date", NETWORKDAYS.INTL(G28,H28,7,List!$M$3:$M$100)))</f>
        <v>0</v>
      </c>
      <c r="J28" s="41" t="str">
        <f>IF('[2]Project Follow up - Base'!J28="","",'[2]Project Follow up - Base'!J28)</f>
        <v/>
      </c>
      <c r="K28" s="187" t="str">
        <f>IF('[2]Project Follow up - Base'!K28="","",'[2]Project Follow up - Base'!K28)</f>
        <v/>
      </c>
      <c r="L28" s="45">
        <f>IF(OR(J28="",K28=""), 0, NETWORKDAYS.INTL(J28,K28,7,List!$M$3:$M$100))</f>
        <v>0</v>
      </c>
      <c r="M28" s="43" t="str">
        <f t="shared" si="38"/>
        <v/>
      </c>
      <c r="N28" s="43" t="str">
        <f t="shared" si="39"/>
        <v/>
      </c>
      <c r="O28" s="43" t="str">
        <f>IF(OR( D28="", M28=""),"",WORKDAY.INTL(M28,VLOOKUP($B$17&amp;" "&amp;D28,Tasks!$1:$1048576,MATCH('Project Follow up - Base'!$D$7,Tasks!$2:$2,0),FALSE)-1,7,[1]List!$M$3:$M$100))</f>
        <v/>
      </c>
      <c r="P28" s="44" t="str">
        <f t="shared" ca="1" si="78"/>
        <v/>
      </c>
      <c r="Q28" s="104" t="str">
        <f>IF('[2]Project Follow up - Base'!Q28="","",'[2]Project Follow up - Base'!Q28)</f>
        <v/>
      </c>
      <c r="R28" s="43" t="str">
        <f>IF('[2]Project Follow up - Base'!R28="","",'[2]Project Follow up - Base'!R28)</f>
        <v>...</v>
      </c>
      <c r="S28" s="41" t="str">
        <f>IF('[2]Project Follow up - Base'!S28="","",'[2]Project Follow up - Base'!S28)</f>
        <v>...</v>
      </c>
      <c r="T28" s="104" t="str">
        <f>IF('[2]Project Follow up - Base'!T28="","",'[2]Project Follow up - Base'!T28)</f>
        <v>...</v>
      </c>
      <c r="U28" s="41" t="str">
        <f>IF('[2]Project Follow up - Base'!U28="","",'[2]Project Follow up - Base'!U28)</f>
        <v/>
      </c>
      <c r="V28" s="41" t="str">
        <f>IF('[2]Project Follow up - Base'!V28="","",'[2]Project Follow up - Base'!V28)</f>
        <v/>
      </c>
      <c r="W28" s="41" t="str">
        <f>IF('[2]Project Follow up - Base'!W28="","",'[2]Project Follow up - Base'!W28)</f>
        <v/>
      </c>
      <c r="X28" s="390" t="str">
        <f>IF('[2]Project Follow up - Base'!X28="","",'[2]Project Follow up - Base'!X28)</f>
        <v/>
      </c>
      <c r="Y28" s="17" t="str">
        <f t="shared" si="77"/>
        <v/>
      </c>
      <c r="Z28" s="62" t="str">
        <f>_xlfn.IFNA(IF(INDEX('Employees Summary'!A:J,MATCH(B$17&amp;" "&amp;F28,'Employees Summary'!H:H,0),10)=0,"",INDEX('Employees Summary'!A:J,MATCH(B$17&amp;" "&amp;F28,'Employees Summary'!H:H,0),10)),"")</f>
        <v/>
      </c>
      <c r="AA28" s="62">
        <f ca="1">IF(AND(N28&lt;&gt;"",P28="Delayed"),NETWORKDAYS.INTL(O28,N28,7,List!$M$3:$M$100),0)</f>
        <v>0</v>
      </c>
      <c r="AB28" s="16"/>
      <c r="AC28" s="20" t="str">
        <f t="shared" ca="1" si="40"/>
        <v/>
      </c>
      <c r="AD28" s="20" t="str">
        <f t="shared" ca="1" si="40"/>
        <v/>
      </c>
      <c r="AE28" s="20" t="str">
        <f t="shared" ca="1" si="40"/>
        <v/>
      </c>
      <c r="AF28" s="20" t="str">
        <f t="shared" ca="1" si="40"/>
        <v/>
      </c>
      <c r="AG28" s="20" t="str">
        <f t="shared" ca="1" si="40"/>
        <v/>
      </c>
      <c r="AH28" s="20" t="str">
        <f t="shared" ca="1" si="40"/>
        <v/>
      </c>
      <c r="AI28" s="20" t="str">
        <f t="shared" ca="1" si="40"/>
        <v/>
      </c>
      <c r="AJ28" s="20" t="str">
        <f t="shared" ca="1" si="40"/>
        <v/>
      </c>
      <c r="AK28" s="20" t="str">
        <f t="shared" ca="1" si="40"/>
        <v/>
      </c>
      <c r="AL28" s="20" t="str">
        <f t="shared" ca="1" si="40"/>
        <v/>
      </c>
      <c r="AM28" s="20" t="str">
        <f t="shared" ca="1" si="41"/>
        <v/>
      </c>
      <c r="AN28" s="20" t="str">
        <f t="shared" ca="1" si="41"/>
        <v/>
      </c>
      <c r="AO28" s="20" t="str">
        <f t="shared" ca="1" si="41"/>
        <v/>
      </c>
      <c r="AP28" s="20" t="str">
        <f t="shared" ca="1" si="41"/>
        <v/>
      </c>
      <c r="AQ28" s="20" t="str">
        <f t="shared" ca="1" si="41"/>
        <v/>
      </c>
      <c r="AR28" s="20" t="str">
        <f t="shared" ca="1" si="41"/>
        <v/>
      </c>
      <c r="AS28" s="20" t="str">
        <f t="shared" ca="1" si="41"/>
        <v/>
      </c>
      <c r="AT28" s="20" t="str">
        <f t="shared" ca="1" si="41"/>
        <v/>
      </c>
      <c r="AU28" s="20" t="str">
        <f t="shared" ca="1" si="41"/>
        <v/>
      </c>
      <c r="AV28" s="20" t="str">
        <f t="shared" ca="1" si="41"/>
        <v/>
      </c>
      <c r="AW28" s="20" t="str">
        <f t="shared" ca="1" si="42"/>
        <v/>
      </c>
      <c r="AX28" s="20" t="str">
        <f t="shared" ca="1" si="42"/>
        <v/>
      </c>
      <c r="AY28" s="20" t="str">
        <f t="shared" ca="1" si="42"/>
        <v/>
      </c>
      <c r="AZ28" s="20" t="str">
        <f t="shared" ca="1" si="42"/>
        <v/>
      </c>
      <c r="BA28" s="20" t="str">
        <f t="shared" ca="1" si="42"/>
        <v/>
      </c>
      <c r="BB28" s="20" t="str">
        <f t="shared" ca="1" si="42"/>
        <v/>
      </c>
      <c r="BC28" s="20" t="str">
        <f t="shared" ca="1" si="42"/>
        <v/>
      </c>
      <c r="BD28" s="20" t="str">
        <f t="shared" ca="1" si="42"/>
        <v/>
      </c>
      <c r="BE28" s="20" t="str">
        <f t="shared" ca="1" si="42"/>
        <v/>
      </c>
      <c r="BF28" s="20" t="str">
        <f t="shared" ca="1" si="42"/>
        <v/>
      </c>
      <c r="BG28" s="20" t="str">
        <f t="shared" ca="1" si="43"/>
        <v/>
      </c>
      <c r="BH28" s="20" t="str">
        <f t="shared" ca="1" si="43"/>
        <v/>
      </c>
      <c r="BI28" s="20" t="str">
        <f t="shared" ca="1" si="43"/>
        <v/>
      </c>
      <c r="BJ28" s="20" t="str">
        <f t="shared" ca="1" si="43"/>
        <v/>
      </c>
      <c r="BK28" s="20" t="str">
        <f t="shared" ca="1" si="43"/>
        <v/>
      </c>
      <c r="BL28" s="20" t="str">
        <f t="shared" ca="1" si="43"/>
        <v/>
      </c>
      <c r="BM28" s="20" t="str">
        <f t="shared" ca="1" si="43"/>
        <v/>
      </c>
      <c r="BN28" s="20" t="str">
        <f t="shared" ca="1" si="43"/>
        <v/>
      </c>
      <c r="BO28" s="20" t="str">
        <f t="shared" ca="1" si="43"/>
        <v/>
      </c>
      <c r="BP28" s="20" t="str">
        <f t="shared" ca="1" si="43"/>
        <v/>
      </c>
      <c r="BQ28" s="20" t="str">
        <f t="shared" ca="1" si="44"/>
        <v/>
      </c>
      <c r="BR28" s="20" t="str">
        <f t="shared" ca="1" si="44"/>
        <v/>
      </c>
      <c r="BS28" s="20" t="str">
        <f t="shared" ca="1" si="44"/>
        <v/>
      </c>
      <c r="BT28" s="20" t="str">
        <f t="shared" ca="1" si="44"/>
        <v/>
      </c>
      <c r="BU28" s="20" t="str">
        <f t="shared" ca="1" si="44"/>
        <v/>
      </c>
      <c r="BV28" s="20" t="str">
        <f t="shared" ca="1" si="44"/>
        <v/>
      </c>
      <c r="BW28" s="20" t="str">
        <f t="shared" ca="1" si="44"/>
        <v/>
      </c>
      <c r="BX28" s="20" t="str">
        <f t="shared" ca="1" si="44"/>
        <v/>
      </c>
      <c r="BY28" s="20" t="str">
        <f t="shared" ca="1" si="44"/>
        <v/>
      </c>
      <c r="BZ28" s="20" t="str">
        <f t="shared" ca="1" si="44"/>
        <v/>
      </c>
      <c r="CA28" s="20" t="str">
        <f t="shared" ca="1" si="45"/>
        <v/>
      </c>
      <c r="CB28" s="20" t="str">
        <f t="shared" ca="1" si="45"/>
        <v/>
      </c>
      <c r="CC28" s="20" t="str">
        <f t="shared" ca="1" si="45"/>
        <v/>
      </c>
      <c r="CD28" s="20" t="str">
        <f t="shared" ca="1" si="45"/>
        <v/>
      </c>
      <c r="CE28" s="20" t="str">
        <f t="shared" ca="1" si="45"/>
        <v/>
      </c>
      <c r="CF28" s="20" t="str">
        <f t="shared" ca="1" si="45"/>
        <v/>
      </c>
      <c r="CG28" s="20" t="str">
        <f t="shared" ca="1" si="45"/>
        <v/>
      </c>
      <c r="CH28" s="20" t="str">
        <f t="shared" ca="1" si="45"/>
        <v/>
      </c>
      <c r="CI28" s="20" t="str">
        <f t="shared" ca="1" si="45"/>
        <v/>
      </c>
      <c r="CJ28" s="20" t="str">
        <f t="shared" ca="1" si="45"/>
        <v/>
      </c>
      <c r="CK28" s="20" t="str">
        <f t="shared" ca="1" si="46"/>
        <v/>
      </c>
      <c r="CL28" s="20" t="str">
        <f t="shared" ca="1" si="46"/>
        <v/>
      </c>
      <c r="CM28" s="20" t="str">
        <f t="shared" ca="1" si="46"/>
        <v/>
      </c>
      <c r="CN28" s="20" t="str">
        <f t="shared" ca="1" si="46"/>
        <v/>
      </c>
      <c r="CO28" s="20" t="str">
        <f t="shared" ca="1" si="46"/>
        <v/>
      </c>
      <c r="CP28" s="20" t="str">
        <f t="shared" ca="1" si="46"/>
        <v/>
      </c>
      <c r="CQ28" s="20" t="str">
        <f t="shared" ca="1" si="46"/>
        <v/>
      </c>
      <c r="CR28" s="20" t="str">
        <f t="shared" ca="1" si="46"/>
        <v/>
      </c>
      <c r="CS28" s="20" t="str">
        <f t="shared" ca="1" si="46"/>
        <v/>
      </c>
      <c r="CT28" s="19" t="str">
        <f t="shared" ca="1" si="46"/>
        <v/>
      </c>
      <c r="CU28" s="19" t="str">
        <f t="shared" ca="1" si="47"/>
        <v/>
      </c>
      <c r="CV28" s="19" t="str">
        <f t="shared" ca="1" si="47"/>
        <v/>
      </c>
      <c r="CW28" s="19" t="str">
        <f t="shared" ca="1" si="47"/>
        <v/>
      </c>
      <c r="CX28" s="19" t="str">
        <f t="shared" ca="1" si="47"/>
        <v/>
      </c>
      <c r="CY28" s="19" t="str">
        <f t="shared" ca="1" si="47"/>
        <v/>
      </c>
      <c r="CZ28" s="19" t="str">
        <f t="shared" ca="1" si="47"/>
        <v/>
      </c>
      <c r="DA28" s="19" t="str">
        <f t="shared" ca="1" si="47"/>
        <v/>
      </c>
      <c r="DB28" s="19" t="str">
        <f t="shared" ca="1" si="47"/>
        <v/>
      </c>
      <c r="DC28" s="19" t="str">
        <f t="shared" ca="1" si="47"/>
        <v/>
      </c>
      <c r="DD28" s="19" t="str">
        <f t="shared" ca="1" si="47"/>
        <v/>
      </c>
      <c r="DE28" s="19" t="str">
        <f t="shared" ca="1" si="48"/>
        <v/>
      </c>
      <c r="DF28" s="19" t="str">
        <f t="shared" ca="1" si="48"/>
        <v/>
      </c>
      <c r="DG28" s="19" t="str">
        <f t="shared" ca="1" si="48"/>
        <v/>
      </c>
      <c r="DH28" s="19" t="str">
        <f t="shared" ca="1" si="48"/>
        <v/>
      </c>
      <c r="DI28" s="19" t="str">
        <f t="shared" ca="1" si="48"/>
        <v/>
      </c>
      <c r="DJ28" s="19" t="str">
        <f t="shared" ca="1" si="48"/>
        <v/>
      </c>
      <c r="DK28" s="19" t="str">
        <f t="shared" ca="1" si="48"/>
        <v/>
      </c>
      <c r="DL28" s="19" t="str">
        <f t="shared" ca="1" si="48"/>
        <v/>
      </c>
      <c r="DM28" s="19" t="str">
        <f t="shared" ca="1" si="48"/>
        <v/>
      </c>
      <c r="DN28" s="19" t="str">
        <f t="shared" ca="1" si="48"/>
        <v/>
      </c>
      <c r="DO28" s="19" t="str">
        <f t="shared" ca="1" si="49"/>
        <v/>
      </c>
      <c r="DP28" s="19" t="str">
        <f t="shared" ca="1" si="49"/>
        <v/>
      </c>
      <c r="DQ28" s="19" t="str">
        <f t="shared" ca="1" si="49"/>
        <v/>
      </c>
      <c r="DR28" s="19" t="str">
        <f t="shared" ca="1" si="49"/>
        <v/>
      </c>
      <c r="DS28" s="19" t="str">
        <f t="shared" ca="1" si="49"/>
        <v/>
      </c>
      <c r="DT28" s="19" t="str">
        <f t="shared" ca="1" si="49"/>
        <v/>
      </c>
      <c r="DU28" s="19" t="str">
        <f t="shared" ca="1" si="49"/>
        <v/>
      </c>
      <c r="DV28" s="19" t="str">
        <f t="shared" ca="1" si="49"/>
        <v/>
      </c>
      <c r="DW28" s="19" t="str">
        <f t="shared" ca="1" si="49"/>
        <v/>
      </c>
      <c r="DX28" s="19" t="str">
        <f t="shared" ca="1" si="49"/>
        <v/>
      </c>
      <c r="DY28" s="19" t="str">
        <f t="shared" ca="1" si="50"/>
        <v/>
      </c>
      <c r="DZ28" s="19" t="str">
        <f t="shared" ca="1" si="50"/>
        <v/>
      </c>
      <c r="EA28" s="19" t="str">
        <f t="shared" ca="1" si="50"/>
        <v/>
      </c>
      <c r="EB28" s="19" t="str">
        <f t="shared" ca="1" si="50"/>
        <v/>
      </c>
      <c r="EC28" s="19" t="str">
        <f t="shared" ca="1" si="50"/>
        <v/>
      </c>
      <c r="ED28" s="19" t="str">
        <f t="shared" ca="1" si="50"/>
        <v/>
      </c>
      <c r="EE28" s="19" t="str">
        <f t="shared" ca="1" si="50"/>
        <v/>
      </c>
      <c r="EF28" s="19" t="str">
        <f t="shared" ca="1" si="50"/>
        <v/>
      </c>
      <c r="EG28" s="19" t="str">
        <f t="shared" ca="1" si="50"/>
        <v/>
      </c>
      <c r="EH28" s="19" t="str">
        <f t="shared" ca="1" si="50"/>
        <v/>
      </c>
      <c r="EI28" s="19" t="str">
        <f t="shared" ca="1" si="51"/>
        <v/>
      </c>
      <c r="EJ28" s="19" t="str">
        <f t="shared" ca="1" si="51"/>
        <v/>
      </c>
      <c r="EK28" s="19" t="str">
        <f t="shared" ca="1" si="51"/>
        <v/>
      </c>
      <c r="EL28" s="19" t="str">
        <f t="shared" ca="1" si="51"/>
        <v/>
      </c>
      <c r="EM28" s="19" t="str">
        <f t="shared" ca="1" si="51"/>
        <v/>
      </c>
      <c r="EN28" s="19" t="str">
        <f t="shared" ca="1" si="51"/>
        <v/>
      </c>
      <c r="EO28" s="19" t="str">
        <f t="shared" ca="1" si="51"/>
        <v/>
      </c>
      <c r="EP28" s="19" t="str">
        <f t="shared" ca="1" si="51"/>
        <v/>
      </c>
      <c r="EQ28" s="19" t="str">
        <f t="shared" ca="1" si="51"/>
        <v/>
      </c>
      <c r="ER28" s="19" t="str">
        <f t="shared" ca="1" si="51"/>
        <v/>
      </c>
      <c r="ES28" s="19" t="str">
        <f t="shared" ca="1" si="52"/>
        <v/>
      </c>
      <c r="ET28" s="19" t="str">
        <f t="shared" ca="1" si="52"/>
        <v/>
      </c>
      <c r="EU28" s="19" t="str">
        <f t="shared" ca="1" si="52"/>
        <v/>
      </c>
      <c r="EV28" s="19" t="str">
        <f t="shared" ca="1" si="52"/>
        <v/>
      </c>
      <c r="EW28" s="19" t="str">
        <f t="shared" ca="1" si="52"/>
        <v/>
      </c>
      <c r="EX28" s="19" t="str">
        <f t="shared" ca="1" si="52"/>
        <v/>
      </c>
      <c r="EY28" s="19" t="str">
        <f t="shared" ca="1" si="52"/>
        <v/>
      </c>
      <c r="EZ28" s="19" t="str">
        <f t="shared" ca="1" si="52"/>
        <v/>
      </c>
      <c r="FA28" s="19" t="str">
        <f t="shared" ca="1" si="52"/>
        <v/>
      </c>
      <c r="FB28" s="19" t="str">
        <f t="shared" ca="1" si="52"/>
        <v/>
      </c>
      <c r="FC28" s="19" t="str">
        <f t="shared" ca="1" si="53"/>
        <v/>
      </c>
      <c r="FD28" s="19" t="str">
        <f t="shared" ca="1" si="53"/>
        <v/>
      </c>
      <c r="FE28" s="19" t="str">
        <f t="shared" ca="1" si="53"/>
        <v/>
      </c>
      <c r="FF28" s="19" t="str">
        <f t="shared" ca="1" si="53"/>
        <v/>
      </c>
      <c r="FG28" s="19" t="str">
        <f t="shared" ca="1" si="53"/>
        <v/>
      </c>
      <c r="FH28" s="19" t="str">
        <f t="shared" ca="1" si="53"/>
        <v/>
      </c>
      <c r="FI28" s="19" t="str">
        <f t="shared" ca="1" si="53"/>
        <v/>
      </c>
      <c r="FJ28" s="19" t="str">
        <f t="shared" ca="1" si="53"/>
        <v/>
      </c>
      <c r="FK28" s="19" t="str">
        <f t="shared" ca="1" si="53"/>
        <v/>
      </c>
      <c r="FL28" s="19" t="str">
        <f t="shared" ca="1" si="53"/>
        <v/>
      </c>
      <c r="FM28" s="19" t="str">
        <f t="shared" ca="1" si="54"/>
        <v/>
      </c>
      <c r="FN28" s="19" t="str">
        <f t="shared" ca="1" si="54"/>
        <v/>
      </c>
      <c r="FO28" s="19" t="str">
        <f t="shared" ca="1" si="54"/>
        <v/>
      </c>
      <c r="FP28" s="19" t="str">
        <f t="shared" ca="1" si="54"/>
        <v/>
      </c>
      <c r="FQ28" s="19" t="str">
        <f t="shared" ca="1" si="54"/>
        <v/>
      </c>
      <c r="FR28" s="19" t="str">
        <f t="shared" ca="1" si="54"/>
        <v/>
      </c>
      <c r="FS28" s="19" t="str">
        <f t="shared" ca="1" si="54"/>
        <v/>
      </c>
      <c r="FT28" s="19" t="str">
        <f t="shared" ca="1" si="54"/>
        <v/>
      </c>
      <c r="FU28" s="19" t="str">
        <f t="shared" ca="1" si="54"/>
        <v/>
      </c>
      <c r="FV28" s="19" t="str">
        <f t="shared" ca="1" si="54"/>
        <v/>
      </c>
      <c r="FW28" s="19" t="str">
        <f t="shared" ca="1" si="55"/>
        <v/>
      </c>
      <c r="FX28" s="19" t="str">
        <f t="shared" ca="1" si="55"/>
        <v/>
      </c>
      <c r="FY28" s="19" t="str">
        <f t="shared" ca="1" si="55"/>
        <v/>
      </c>
      <c r="FZ28" s="19" t="str">
        <f t="shared" ca="1" si="55"/>
        <v/>
      </c>
      <c r="GA28" s="19" t="str">
        <f t="shared" ca="1" si="55"/>
        <v/>
      </c>
      <c r="GB28" s="19" t="str">
        <f t="shared" ca="1" si="55"/>
        <v/>
      </c>
      <c r="GC28" s="19" t="str">
        <f t="shared" ca="1" si="55"/>
        <v/>
      </c>
      <c r="GD28" s="19" t="str">
        <f t="shared" ca="1" si="55"/>
        <v/>
      </c>
      <c r="GE28" s="19" t="str">
        <f t="shared" ca="1" si="55"/>
        <v/>
      </c>
      <c r="GF28" s="19" t="str">
        <f t="shared" ca="1" si="55"/>
        <v/>
      </c>
      <c r="GG28" s="19" t="str">
        <f t="shared" ca="1" si="56"/>
        <v/>
      </c>
      <c r="GH28" s="19" t="str">
        <f t="shared" ca="1" si="56"/>
        <v/>
      </c>
      <c r="GI28" s="19" t="str">
        <f t="shared" ca="1" si="56"/>
        <v/>
      </c>
      <c r="GJ28" s="19" t="str">
        <f t="shared" ca="1" si="56"/>
        <v/>
      </c>
      <c r="GK28" s="19" t="str">
        <f t="shared" ca="1" si="56"/>
        <v/>
      </c>
      <c r="GL28" s="19" t="str">
        <f t="shared" ca="1" si="56"/>
        <v/>
      </c>
      <c r="GM28" s="19" t="str">
        <f t="shared" ca="1" si="56"/>
        <v/>
      </c>
      <c r="GN28" s="19" t="str">
        <f t="shared" ca="1" si="56"/>
        <v/>
      </c>
      <c r="GO28" s="19" t="str">
        <f t="shared" ca="1" si="56"/>
        <v/>
      </c>
      <c r="GP28" s="19" t="str">
        <f t="shared" ca="1" si="56"/>
        <v/>
      </c>
      <c r="GQ28" s="19" t="str">
        <f t="shared" ca="1" si="57"/>
        <v/>
      </c>
      <c r="GR28" s="19" t="str">
        <f t="shared" ca="1" si="57"/>
        <v/>
      </c>
      <c r="GS28" s="19" t="str">
        <f t="shared" ca="1" si="57"/>
        <v/>
      </c>
      <c r="GT28" s="19" t="str">
        <f t="shared" ca="1" si="57"/>
        <v/>
      </c>
      <c r="GU28" s="19" t="str">
        <f t="shared" ca="1" si="57"/>
        <v/>
      </c>
      <c r="GV28" s="19" t="str">
        <f t="shared" ca="1" si="57"/>
        <v/>
      </c>
      <c r="GW28" s="19" t="str">
        <f t="shared" ca="1" si="57"/>
        <v/>
      </c>
      <c r="GX28" s="19" t="str">
        <f t="shared" ca="1" si="57"/>
        <v/>
      </c>
      <c r="GY28" s="19" t="str">
        <f t="shared" ca="1" si="57"/>
        <v/>
      </c>
      <c r="GZ28" s="19" t="str">
        <f t="shared" ca="1" si="57"/>
        <v/>
      </c>
      <c r="HA28" s="19" t="str">
        <f t="shared" ca="1" si="58"/>
        <v/>
      </c>
      <c r="HB28" s="19" t="str">
        <f t="shared" ca="1" si="58"/>
        <v/>
      </c>
      <c r="HC28" s="19" t="str">
        <f t="shared" ca="1" si="58"/>
        <v/>
      </c>
      <c r="HD28" s="19" t="str">
        <f t="shared" ca="1" si="58"/>
        <v/>
      </c>
      <c r="HE28" s="19" t="str">
        <f t="shared" ca="1" si="58"/>
        <v/>
      </c>
      <c r="HF28" s="19" t="str">
        <f t="shared" ca="1" si="58"/>
        <v/>
      </c>
      <c r="HG28" s="19" t="str">
        <f t="shared" ca="1" si="58"/>
        <v/>
      </c>
      <c r="HH28" s="19" t="str">
        <f t="shared" ca="1" si="58"/>
        <v/>
      </c>
      <c r="HI28" s="19" t="str">
        <f t="shared" ca="1" si="58"/>
        <v/>
      </c>
      <c r="HJ28" s="19" t="str">
        <f t="shared" ca="1" si="58"/>
        <v/>
      </c>
      <c r="HK28" s="19" t="str">
        <f t="shared" ca="1" si="59"/>
        <v/>
      </c>
      <c r="HL28" s="19" t="str">
        <f t="shared" ca="1" si="59"/>
        <v/>
      </c>
      <c r="HM28" s="19" t="str">
        <f t="shared" ca="1" si="59"/>
        <v/>
      </c>
      <c r="HN28" s="19" t="str">
        <f t="shared" ca="1" si="59"/>
        <v/>
      </c>
      <c r="HO28" s="19" t="str">
        <f t="shared" ca="1" si="59"/>
        <v/>
      </c>
      <c r="HP28" s="19" t="str">
        <f t="shared" ca="1" si="59"/>
        <v/>
      </c>
      <c r="HQ28" s="19" t="str">
        <f t="shared" ca="1" si="59"/>
        <v/>
      </c>
      <c r="HR28" s="19" t="str">
        <f t="shared" ca="1" si="59"/>
        <v/>
      </c>
      <c r="HS28" s="19" t="str">
        <f t="shared" ca="1" si="59"/>
        <v/>
      </c>
      <c r="HT28" s="19" t="str">
        <f t="shared" ca="1" si="59"/>
        <v/>
      </c>
      <c r="HU28" s="19" t="str">
        <f t="shared" ca="1" si="60"/>
        <v/>
      </c>
      <c r="HV28" s="19" t="str">
        <f t="shared" ca="1" si="60"/>
        <v/>
      </c>
      <c r="HW28" s="19" t="str">
        <f t="shared" ca="1" si="60"/>
        <v/>
      </c>
      <c r="HX28" s="19" t="str">
        <f t="shared" ca="1" si="60"/>
        <v/>
      </c>
      <c r="HY28" s="19" t="str">
        <f t="shared" ca="1" si="60"/>
        <v/>
      </c>
      <c r="HZ28" s="19" t="str">
        <f t="shared" ca="1" si="60"/>
        <v/>
      </c>
      <c r="IA28" s="19" t="str">
        <f t="shared" ca="1" si="60"/>
        <v/>
      </c>
      <c r="IB28" s="19" t="str">
        <f t="shared" ca="1" si="60"/>
        <v/>
      </c>
      <c r="IC28" s="19" t="str">
        <f t="shared" ca="1" si="60"/>
        <v/>
      </c>
      <c r="ID28" s="19" t="str">
        <f t="shared" ca="1" si="60"/>
        <v/>
      </c>
      <c r="IE28" s="19" t="str">
        <f t="shared" ca="1" si="61"/>
        <v/>
      </c>
      <c r="IF28" s="19" t="str">
        <f t="shared" ca="1" si="61"/>
        <v/>
      </c>
      <c r="IG28" s="19" t="str">
        <f t="shared" ca="1" si="61"/>
        <v/>
      </c>
      <c r="IH28" s="19" t="str">
        <f t="shared" ca="1" si="61"/>
        <v/>
      </c>
      <c r="II28" s="19" t="str">
        <f t="shared" ca="1" si="61"/>
        <v/>
      </c>
      <c r="IJ28" s="19" t="str">
        <f t="shared" ca="1" si="61"/>
        <v/>
      </c>
      <c r="IK28" s="19" t="str">
        <f t="shared" ca="1" si="61"/>
        <v/>
      </c>
      <c r="IL28" s="19" t="str">
        <f t="shared" ca="1" si="61"/>
        <v/>
      </c>
      <c r="IM28" s="19" t="str">
        <f t="shared" ca="1" si="61"/>
        <v/>
      </c>
      <c r="IN28" s="19" t="str">
        <f t="shared" ca="1" si="61"/>
        <v/>
      </c>
      <c r="IO28" s="19" t="str">
        <f t="shared" ca="1" si="62"/>
        <v/>
      </c>
      <c r="IP28" s="19" t="str">
        <f t="shared" ca="1" si="62"/>
        <v/>
      </c>
      <c r="IQ28" s="19" t="str">
        <f t="shared" ca="1" si="62"/>
        <v/>
      </c>
      <c r="IR28" s="19" t="str">
        <f t="shared" ca="1" si="62"/>
        <v/>
      </c>
      <c r="IS28" s="19" t="str">
        <f t="shared" ca="1" si="62"/>
        <v/>
      </c>
      <c r="IT28" s="19" t="str">
        <f t="shared" ca="1" si="62"/>
        <v/>
      </c>
      <c r="IU28" s="19" t="str">
        <f t="shared" ca="1" si="62"/>
        <v/>
      </c>
      <c r="IV28" s="19" t="str">
        <f t="shared" ca="1" si="62"/>
        <v/>
      </c>
      <c r="IW28" s="19" t="str">
        <f t="shared" ca="1" si="62"/>
        <v/>
      </c>
      <c r="IX28" s="19" t="str">
        <f t="shared" ca="1" si="62"/>
        <v/>
      </c>
      <c r="IY28" s="19" t="str">
        <f t="shared" ca="1" si="63"/>
        <v/>
      </c>
      <c r="IZ28" s="19" t="str">
        <f t="shared" ca="1" si="63"/>
        <v/>
      </c>
      <c r="JA28" s="19" t="str">
        <f t="shared" ca="1" si="63"/>
        <v/>
      </c>
      <c r="JB28" s="19" t="str">
        <f t="shared" ca="1" si="63"/>
        <v/>
      </c>
      <c r="JC28" s="19" t="str">
        <f t="shared" ca="1" si="63"/>
        <v/>
      </c>
      <c r="JD28" s="19" t="str">
        <f t="shared" ca="1" si="63"/>
        <v/>
      </c>
      <c r="JE28" s="19" t="str">
        <f t="shared" ca="1" si="63"/>
        <v/>
      </c>
      <c r="JF28" s="19" t="str">
        <f t="shared" ca="1" si="63"/>
        <v/>
      </c>
      <c r="JG28" s="19" t="str">
        <f t="shared" ca="1" si="63"/>
        <v/>
      </c>
      <c r="JH28" s="19" t="str">
        <f t="shared" ca="1" si="63"/>
        <v/>
      </c>
      <c r="JI28" s="19" t="str">
        <f t="shared" ca="1" si="64"/>
        <v/>
      </c>
      <c r="JJ28" s="19" t="str">
        <f t="shared" ca="1" si="64"/>
        <v/>
      </c>
      <c r="JK28" s="19" t="str">
        <f t="shared" ca="1" si="64"/>
        <v/>
      </c>
      <c r="JL28" s="19" t="str">
        <f t="shared" ca="1" si="64"/>
        <v/>
      </c>
      <c r="JM28" s="19" t="str">
        <f t="shared" ca="1" si="64"/>
        <v/>
      </c>
      <c r="JN28" s="19" t="str">
        <f t="shared" ca="1" si="64"/>
        <v/>
      </c>
      <c r="JO28" s="19" t="str">
        <f t="shared" ca="1" si="64"/>
        <v/>
      </c>
      <c r="JP28" s="19" t="str">
        <f t="shared" ca="1" si="64"/>
        <v/>
      </c>
      <c r="JQ28" s="19" t="str">
        <f t="shared" ca="1" si="64"/>
        <v/>
      </c>
      <c r="JR28" s="19" t="str">
        <f t="shared" ca="1" si="64"/>
        <v/>
      </c>
      <c r="JS28" s="19" t="str">
        <f t="shared" ca="1" si="65"/>
        <v/>
      </c>
      <c r="JT28" s="19" t="str">
        <f t="shared" ca="1" si="65"/>
        <v/>
      </c>
      <c r="JU28" s="19" t="str">
        <f t="shared" ca="1" si="65"/>
        <v/>
      </c>
      <c r="JV28" s="19" t="str">
        <f t="shared" ca="1" si="65"/>
        <v/>
      </c>
      <c r="JW28" s="19" t="str">
        <f t="shared" ca="1" si="65"/>
        <v/>
      </c>
      <c r="JX28" s="19" t="str">
        <f t="shared" ca="1" si="65"/>
        <v/>
      </c>
      <c r="JY28" s="19" t="str">
        <f t="shared" ca="1" si="65"/>
        <v/>
      </c>
      <c r="JZ28" s="19" t="str">
        <f t="shared" ca="1" si="65"/>
        <v/>
      </c>
      <c r="KA28" s="19" t="str">
        <f t="shared" ca="1" si="65"/>
        <v/>
      </c>
      <c r="KB28" s="19" t="str">
        <f t="shared" ca="1" si="65"/>
        <v/>
      </c>
      <c r="KC28" s="19" t="str">
        <f t="shared" ca="1" si="66"/>
        <v/>
      </c>
      <c r="KD28" s="19" t="str">
        <f t="shared" ca="1" si="66"/>
        <v/>
      </c>
      <c r="KE28" s="19" t="str">
        <f t="shared" ca="1" si="66"/>
        <v/>
      </c>
      <c r="KF28" s="19" t="str">
        <f t="shared" ca="1" si="66"/>
        <v/>
      </c>
      <c r="KG28" s="19" t="str">
        <f t="shared" ca="1" si="66"/>
        <v/>
      </c>
      <c r="KH28" s="19" t="str">
        <f t="shared" ca="1" si="66"/>
        <v/>
      </c>
      <c r="KI28" s="19" t="str">
        <f t="shared" ca="1" si="66"/>
        <v/>
      </c>
      <c r="KJ28" s="19" t="str">
        <f t="shared" ca="1" si="66"/>
        <v/>
      </c>
      <c r="KK28" s="19" t="str">
        <f t="shared" ca="1" si="66"/>
        <v/>
      </c>
      <c r="KL28" s="19" t="str">
        <f t="shared" ca="1" si="66"/>
        <v/>
      </c>
      <c r="KM28" s="19" t="str">
        <f t="shared" ca="1" si="67"/>
        <v/>
      </c>
      <c r="KN28" s="19" t="str">
        <f t="shared" ca="1" si="67"/>
        <v/>
      </c>
      <c r="KO28" s="19" t="str">
        <f t="shared" ca="1" si="67"/>
        <v/>
      </c>
      <c r="KP28" s="19" t="str">
        <f t="shared" ca="1" si="67"/>
        <v/>
      </c>
      <c r="KQ28" s="19" t="str">
        <f t="shared" ca="1" si="67"/>
        <v/>
      </c>
      <c r="KR28" s="19" t="str">
        <f t="shared" ca="1" si="67"/>
        <v/>
      </c>
      <c r="KS28" s="19" t="str">
        <f t="shared" ca="1" si="67"/>
        <v/>
      </c>
      <c r="KT28" s="19" t="str">
        <f t="shared" ca="1" si="67"/>
        <v/>
      </c>
      <c r="KU28" s="19" t="str">
        <f t="shared" ca="1" si="67"/>
        <v/>
      </c>
      <c r="KV28" s="19" t="str">
        <f t="shared" ca="1" si="67"/>
        <v/>
      </c>
      <c r="KW28" s="19" t="str">
        <f t="shared" ca="1" si="68"/>
        <v/>
      </c>
      <c r="KX28" s="19" t="str">
        <f t="shared" ca="1" si="68"/>
        <v/>
      </c>
      <c r="KY28" s="19" t="str">
        <f t="shared" ca="1" si="68"/>
        <v/>
      </c>
      <c r="KZ28" s="19" t="str">
        <f t="shared" ca="1" si="68"/>
        <v/>
      </c>
      <c r="LA28" s="19" t="str">
        <f t="shared" ca="1" si="68"/>
        <v/>
      </c>
      <c r="LB28" s="19" t="str">
        <f t="shared" ca="1" si="68"/>
        <v/>
      </c>
      <c r="LC28" s="19" t="str">
        <f t="shared" ca="1" si="68"/>
        <v/>
      </c>
      <c r="LD28" s="19" t="str">
        <f t="shared" ca="1" si="68"/>
        <v/>
      </c>
      <c r="LE28" s="19" t="str">
        <f t="shared" ca="1" si="68"/>
        <v/>
      </c>
      <c r="LF28" s="19" t="str">
        <f t="shared" ca="1" si="68"/>
        <v/>
      </c>
      <c r="LG28" s="19" t="str">
        <f t="shared" ca="1" si="69"/>
        <v/>
      </c>
      <c r="LH28" s="19" t="str">
        <f t="shared" ca="1" si="69"/>
        <v/>
      </c>
      <c r="LI28" s="19" t="str">
        <f t="shared" ca="1" si="69"/>
        <v/>
      </c>
      <c r="LJ28" s="19" t="str">
        <f t="shared" ca="1" si="69"/>
        <v/>
      </c>
      <c r="LK28" s="19" t="str">
        <f t="shared" ca="1" si="69"/>
        <v/>
      </c>
      <c r="LL28" s="19" t="str">
        <f t="shared" ca="1" si="69"/>
        <v/>
      </c>
      <c r="LM28" s="19" t="str">
        <f t="shared" ca="1" si="69"/>
        <v/>
      </c>
      <c r="LN28" s="19" t="str">
        <f t="shared" ca="1" si="69"/>
        <v/>
      </c>
      <c r="LO28" s="19" t="str">
        <f t="shared" ca="1" si="69"/>
        <v/>
      </c>
      <c r="LP28" s="19" t="str">
        <f t="shared" ca="1" si="69"/>
        <v/>
      </c>
      <c r="LQ28" s="19" t="str">
        <f t="shared" ca="1" si="70"/>
        <v/>
      </c>
      <c r="LR28" s="19" t="str">
        <f t="shared" ca="1" si="70"/>
        <v/>
      </c>
      <c r="LS28" s="19" t="str">
        <f t="shared" ca="1" si="70"/>
        <v/>
      </c>
      <c r="LT28" s="19" t="str">
        <f t="shared" ca="1" si="70"/>
        <v/>
      </c>
      <c r="LU28" s="19" t="str">
        <f t="shared" ca="1" si="70"/>
        <v/>
      </c>
      <c r="LV28" s="19" t="str">
        <f t="shared" ca="1" si="70"/>
        <v/>
      </c>
      <c r="LW28" s="19" t="str">
        <f t="shared" ca="1" si="70"/>
        <v/>
      </c>
      <c r="LX28" s="19" t="str">
        <f t="shared" ca="1" si="70"/>
        <v/>
      </c>
      <c r="LY28" s="19" t="str">
        <f t="shared" ca="1" si="70"/>
        <v/>
      </c>
      <c r="LZ28" s="19" t="str">
        <f t="shared" ca="1" si="70"/>
        <v/>
      </c>
      <c r="MA28" s="19" t="str">
        <f t="shared" ca="1" si="71"/>
        <v/>
      </c>
      <c r="MB28" s="19" t="str">
        <f t="shared" ca="1" si="71"/>
        <v/>
      </c>
      <c r="MC28" s="19" t="str">
        <f t="shared" ca="1" si="71"/>
        <v/>
      </c>
      <c r="MD28" s="19" t="str">
        <f t="shared" ca="1" si="71"/>
        <v/>
      </c>
      <c r="ME28" s="19" t="str">
        <f t="shared" ca="1" si="71"/>
        <v/>
      </c>
      <c r="MF28" s="19" t="str">
        <f t="shared" ca="1" si="71"/>
        <v/>
      </c>
      <c r="MG28" s="19" t="str">
        <f t="shared" ca="1" si="71"/>
        <v/>
      </c>
      <c r="MH28" s="19" t="str">
        <f t="shared" ca="1" si="71"/>
        <v/>
      </c>
      <c r="MI28" s="19" t="str">
        <f t="shared" ca="1" si="71"/>
        <v/>
      </c>
      <c r="MJ28" s="19" t="str">
        <f t="shared" ca="1" si="71"/>
        <v/>
      </c>
      <c r="MK28" s="19" t="str">
        <f t="shared" ca="1" si="72"/>
        <v/>
      </c>
      <c r="ML28" s="19" t="str">
        <f t="shared" ca="1" si="72"/>
        <v/>
      </c>
      <c r="MM28" s="19" t="str">
        <f t="shared" ca="1" si="72"/>
        <v/>
      </c>
      <c r="MN28" s="19" t="str">
        <f t="shared" ca="1" si="72"/>
        <v/>
      </c>
      <c r="MO28" s="19" t="str">
        <f t="shared" ca="1" si="72"/>
        <v/>
      </c>
      <c r="MP28" s="19" t="str">
        <f t="shared" ca="1" si="72"/>
        <v/>
      </c>
      <c r="MQ28" s="19" t="str">
        <f t="shared" ca="1" si="72"/>
        <v/>
      </c>
      <c r="MR28" s="19" t="str">
        <f t="shared" ca="1" si="72"/>
        <v/>
      </c>
      <c r="MS28" s="19" t="str">
        <f t="shared" ca="1" si="72"/>
        <v/>
      </c>
      <c r="MT28" s="19" t="str">
        <f t="shared" ca="1" si="72"/>
        <v/>
      </c>
      <c r="MU28" s="19" t="str">
        <f t="shared" ca="1" si="73"/>
        <v/>
      </c>
      <c r="MV28" s="19" t="str">
        <f t="shared" ca="1" si="73"/>
        <v/>
      </c>
      <c r="MW28" s="19" t="str">
        <f t="shared" ca="1" si="73"/>
        <v/>
      </c>
      <c r="MX28" s="19" t="str">
        <f t="shared" ca="1" si="73"/>
        <v/>
      </c>
      <c r="MY28" s="19" t="str">
        <f t="shared" ca="1" si="73"/>
        <v/>
      </c>
      <c r="MZ28" s="19" t="str">
        <f t="shared" ca="1" si="73"/>
        <v/>
      </c>
      <c r="NA28" s="19" t="str">
        <f t="shared" ca="1" si="73"/>
        <v/>
      </c>
      <c r="NB28" s="19" t="str">
        <f t="shared" ca="1" si="73"/>
        <v/>
      </c>
      <c r="NC28" s="19" t="str">
        <f t="shared" ca="1" si="73"/>
        <v/>
      </c>
      <c r="ND28" s="19" t="str">
        <f t="shared" ca="1" si="73"/>
        <v/>
      </c>
      <c r="NE28" s="19" t="str">
        <f t="shared" ca="1" si="74"/>
        <v/>
      </c>
      <c r="NF28" s="19" t="str">
        <f t="shared" ca="1" si="74"/>
        <v/>
      </c>
      <c r="NG28" s="19" t="str">
        <f t="shared" ca="1" si="74"/>
        <v/>
      </c>
      <c r="NH28" s="19" t="str">
        <f t="shared" ca="1" si="74"/>
        <v/>
      </c>
      <c r="NI28" s="19" t="str">
        <f t="shared" ca="1" si="74"/>
        <v/>
      </c>
      <c r="NJ28" s="19" t="str">
        <f t="shared" ca="1" si="74"/>
        <v/>
      </c>
      <c r="NK28" s="19" t="str">
        <f t="shared" ca="1" si="74"/>
        <v/>
      </c>
      <c r="NL28" s="19" t="str">
        <f t="shared" ca="1" si="74"/>
        <v/>
      </c>
      <c r="NM28" s="19" t="str">
        <f t="shared" ca="1" si="74"/>
        <v/>
      </c>
      <c r="NN28" s="19" t="str">
        <f t="shared" ca="1" si="74"/>
        <v/>
      </c>
      <c r="NO28" s="19" t="str">
        <f t="shared" ca="1" si="75"/>
        <v/>
      </c>
      <c r="NP28" s="19" t="str">
        <f t="shared" ca="1" si="75"/>
        <v/>
      </c>
      <c r="NQ28" s="19" t="str">
        <f t="shared" ca="1" si="75"/>
        <v/>
      </c>
      <c r="NR28" s="19" t="str">
        <f t="shared" ca="1" si="75"/>
        <v/>
      </c>
      <c r="NS28" s="19" t="str">
        <f t="shared" ca="1" si="75"/>
        <v/>
      </c>
      <c r="NT28" s="19" t="str">
        <f t="shared" ca="1" si="75"/>
        <v/>
      </c>
      <c r="NU28" s="19" t="str">
        <f t="shared" ca="1" si="75"/>
        <v/>
      </c>
      <c r="NV28" s="19" t="str">
        <f t="shared" ca="1" si="75"/>
        <v/>
      </c>
      <c r="NW28" s="19" t="str">
        <f t="shared" ca="1" si="75"/>
        <v/>
      </c>
      <c r="NX28" s="19" t="str">
        <f t="shared" ca="1" si="75"/>
        <v/>
      </c>
      <c r="NY28" s="19" t="str">
        <f t="shared" ca="1" si="75"/>
        <v/>
      </c>
      <c r="NZ28" s="19" t="str">
        <f t="shared" ca="1" si="75"/>
        <v/>
      </c>
      <c r="OA28" s="19" t="str">
        <f t="shared" ca="1" si="75"/>
        <v/>
      </c>
      <c r="OB28" s="19" t="str">
        <f t="shared" ca="1" si="75"/>
        <v/>
      </c>
      <c r="OC28" s="19" t="str">
        <f t="shared" ca="1" si="75"/>
        <v/>
      </c>
      <c r="OD28" s="16"/>
      <c r="OE28" s="16"/>
      <c r="OF28" s="16"/>
      <c r="OG28" s="16"/>
    </row>
    <row r="29" spans="1:397" s="25" customFormat="1" ht="13.5" customHeight="1" x14ac:dyDescent="0.2">
      <c r="A29" s="62" t="str">
        <f t="shared" si="37"/>
        <v xml:space="preserve"> </v>
      </c>
      <c r="B29" s="66">
        <f>_xlfn.IFNA(IF(INDEX('[1]External Tasks'!$C:$C,MATCH($B$17&amp;" "&amp;D29,'[1]External Tasks'!$A:$A,0))=D29,1,IF(INDEX('[1]External Tasks'!$G:$G,MATCH($B$17&amp;" "&amp;D29,'[1]External Tasks'!$E:$E,0))=D29,2)),0)</f>
        <v>0</v>
      </c>
      <c r="C29" s="46">
        <v>10</v>
      </c>
      <c r="D29" s="422" t="str">
        <f>IF('[2]Project Follow up - Base'!D29="","",'[2]Project Follow up - Base'!D29)</f>
        <v/>
      </c>
      <c r="E29" s="422"/>
      <c r="F29" s="41" t="str">
        <f>IF('[2]Project Follow up - Base'!F29="","",'[2]Project Follow up - Base'!F29)</f>
        <v/>
      </c>
      <c r="G29" s="43" t="str">
        <f>IF('[2]Project Follow up - Base'!G29="","",'[2]Project Follow up - Base'!G29)</f>
        <v/>
      </c>
      <c r="H29" s="43" t="str">
        <f>IF('[2]Project Follow up - Base'!H29="","",'[2]Project Follow up - Base'!H29)</f>
        <v/>
      </c>
      <c r="I29" s="45">
        <f>IF(OR(G29="",H29=""), 0, IF(H29&lt;G29,"End date is earlier than start date", NETWORKDAYS.INTL(G29,H29,7,List!$M$3:$M$100)))</f>
        <v>0</v>
      </c>
      <c r="J29" s="41" t="str">
        <f>IF('[2]Project Follow up - Base'!J29="","",'[2]Project Follow up - Base'!J29)</f>
        <v/>
      </c>
      <c r="K29" s="187" t="str">
        <f>IF('[2]Project Follow up - Base'!K29="","",'[2]Project Follow up - Base'!K29)</f>
        <v/>
      </c>
      <c r="L29" s="45">
        <f>IF(OR(J29="",K29=""), 0, NETWORKDAYS.INTL(J29,K29,7,List!$M$3:$M$100))</f>
        <v>0</v>
      </c>
      <c r="M29" s="43" t="str">
        <f t="shared" si="38"/>
        <v/>
      </c>
      <c r="N29" s="43" t="str">
        <f t="shared" si="39"/>
        <v/>
      </c>
      <c r="O29" s="43" t="str">
        <f>IF(OR( D29="", M29=""),"",WORKDAY.INTL(M29,VLOOKUP($B$17&amp;" "&amp;D29,Tasks!$1:$1048576,MATCH('Project Follow up - Base'!$D$7,Tasks!$2:$2,0),FALSE)-1,7,[1]List!$M$3:$M$100))</f>
        <v/>
      </c>
      <c r="P29" s="41" t="str">
        <f t="shared" ca="1" si="78"/>
        <v/>
      </c>
      <c r="Q29" s="104" t="str">
        <f>IF('[2]Project Follow up - Base'!Q29="","",'[2]Project Follow up - Base'!Q29)</f>
        <v/>
      </c>
      <c r="R29" s="43" t="str">
        <f>IF('[2]Project Follow up - Base'!R29="","",'[2]Project Follow up - Base'!R29)</f>
        <v/>
      </c>
      <c r="S29" s="41" t="str">
        <f>IF('[2]Project Follow up - Base'!S29="","",'[2]Project Follow up - Base'!S29)</f>
        <v/>
      </c>
      <c r="T29" s="104" t="str">
        <f>IF('[2]Project Follow up - Base'!T29="","",'[2]Project Follow up - Base'!T29)</f>
        <v/>
      </c>
      <c r="U29" s="41" t="str">
        <f>IF('[2]Project Follow up - Base'!U29="","",'[2]Project Follow up - Base'!U29)</f>
        <v/>
      </c>
      <c r="V29" s="41" t="str">
        <f>IF('[2]Project Follow up - Base'!V29="","",'[2]Project Follow up - Base'!V29)</f>
        <v/>
      </c>
      <c r="W29" s="41" t="str">
        <f>IF('[2]Project Follow up - Base'!W29="","",'[2]Project Follow up - Base'!W29)</f>
        <v/>
      </c>
      <c r="X29" s="390" t="str">
        <f>IF('[2]Project Follow up - Base'!X29="","",'[2]Project Follow up - Base'!X29)</f>
        <v/>
      </c>
      <c r="Y29" s="17" t="str">
        <f t="shared" si="77"/>
        <v/>
      </c>
      <c r="Z29" s="62" t="str">
        <f>_xlfn.IFNA(IF(INDEX('Employees Summary'!A:J,MATCH(B$17&amp;" "&amp;F29,'Employees Summary'!H:H,0),10)=0,"",INDEX('Employees Summary'!A:J,MATCH(B$17&amp;" "&amp;F29,'Employees Summary'!H:H,0),10)),"")</f>
        <v/>
      </c>
      <c r="AA29" s="62">
        <f ca="1">IF(AND(N29&lt;&gt;"",P29="Delayed"),NETWORKDAYS.INTL(O29,N29,7,List!$M$3:$M$100),0)</f>
        <v>0</v>
      </c>
      <c r="AB29" s="16"/>
      <c r="AC29" s="20" t="str">
        <f t="shared" ca="1" si="40"/>
        <v/>
      </c>
      <c r="AD29" s="20" t="str">
        <f t="shared" ca="1" si="40"/>
        <v/>
      </c>
      <c r="AE29" s="20" t="str">
        <f t="shared" ca="1" si="40"/>
        <v/>
      </c>
      <c r="AF29" s="20" t="str">
        <f t="shared" ca="1" si="40"/>
        <v/>
      </c>
      <c r="AG29" s="20" t="str">
        <f t="shared" ca="1" si="40"/>
        <v/>
      </c>
      <c r="AH29" s="20" t="str">
        <f t="shared" ca="1" si="40"/>
        <v/>
      </c>
      <c r="AI29" s="20" t="str">
        <f t="shared" ca="1" si="40"/>
        <v/>
      </c>
      <c r="AJ29" s="20" t="str">
        <f t="shared" ca="1" si="40"/>
        <v/>
      </c>
      <c r="AK29" s="20" t="str">
        <f t="shared" ca="1" si="40"/>
        <v/>
      </c>
      <c r="AL29" s="20" t="str">
        <f t="shared" ca="1" si="40"/>
        <v/>
      </c>
      <c r="AM29" s="20" t="str">
        <f t="shared" ca="1" si="41"/>
        <v/>
      </c>
      <c r="AN29" s="20" t="str">
        <f t="shared" ca="1" si="41"/>
        <v/>
      </c>
      <c r="AO29" s="20" t="str">
        <f t="shared" ca="1" si="41"/>
        <v/>
      </c>
      <c r="AP29" s="20" t="str">
        <f t="shared" ca="1" si="41"/>
        <v/>
      </c>
      <c r="AQ29" s="20" t="str">
        <f t="shared" ca="1" si="41"/>
        <v/>
      </c>
      <c r="AR29" s="20" t="str">
        <f t="shared" ca="1" si="41"/>
        <v/>
      </c>
      <c r="AS29" s="20" t="str">
        <f t="shared" ca="1" si="41"/>
        <v/>
      </c>
      <c r="AT29" s="20" t="str">
        <f t="shared" ca="1" si="41"/>
        <v/>
      </c>
      <c r="AU29" s="20" t="str">
        <f t="shared" ca="1" si="41"/>
        <v/>
      </c>
      <c r="AV29" s="20" t="str">
        <f t="shared" ca="1" si="41"/>
        <v/>
      </c>
      <c r="AW29" s="20" t="str">
        <f t="shared" ca="1" si="42"/>
        <v/>
      </c>
      <c r="AX29" s="20" t="str">
        <f t="shared" ca="1" si="42"/>
        <v/>
      </c>
      <c r="AY29" s="20" t="str">
        <f t="shared" ca="1" si="42"/>
        <v/>
      </c>
      <c r="AZ29" s="20" t="str">
        <f t="shared" ca="1" si="42"/>
        <v/>
      </c>
      <c r="BA29" s="20" t="str">
        <f t="shared" ca="1" si="42"/>
        <v/>
      </c>
      <c r="BB29" s="20" t="str">
        <f t="shared" ca="1" si="42"/>
        <v/>
      </c>
      <c r="BC29" s="20" t="str">
        <f t="shared" ca="1" si="42"/>
        <v/>
      </c>
      <c r="BD29" s="20" t="str">
        <f t="shared" ca="1" si="42"/>
        <v/>
      </c>
      <c r="BE29" s="20" t="str">
        <f t="shared" ca="1" si="42"/>
        <v/>
      </c>
      <c r="BF29" s="20" t="str">
        <f t="shared" ca="1" si="42"/>
        <v/>
      </c>
      <c r="BG29" s="20" t="str">
        <f t="shared" ca="1" si="43"/>
        <v/>
      </c>
      <c r="BH29" s="20" t="str">
        <f t="shared" ca="1" si="43"/>
        <v/>
      </c>
      <c r="BI29" s="20" t="str">
        <f t="shared" ca="1" si="43"/>
        <v/>
      </c>
      <c r="BJ29" s="20" t="str">
        <f t="shared" ca="1" si="43"/>
        <v/>
      </c>
      <c r="BK29" s="20" t="str">
        <f t="shared" ca="1" si="43"/>
        <v/>
      </c>
      <c r="BL29" s="20" t="str">
        <f t="shared" ca="1" si="43"/>
        <v/>
      </c>
      <c r="BM29" s="20" t="str">
        <f t="shared" ca="1" si="43"/>
        <v/>
      </c>
      <c r="BN29" s="20" t="str">
        <f t="shared" ca="1" si="43"/>
        <v/>
      </c>
      <c r="BO29" s="20" t="str">
        <f t="shared" ca="1" si="43"/>
        <v/>
      </c>
      <c r="BP29" s="20" t="str">
        <f t="shared" ca="1" si="43"/>
        <v/>
      </c>
      <c r="BQ29" s="20" t="str">
        <f t="shared" ca="1" si="44"/>
        <v/>
      </c>
      <c r="BR29" s="20" t="str">
        <f t="shared" ca="1" si="44"/>
        <v/>
      </c>
      <c r="BS29" s="20" t="str">
        <f t="shared" ca="1" si="44"/>
        <v/>
      </c>
      <c r="BT29" s="20" t="str">
        <f t="shared" ca="1" si="44"/>
        <v/>
      </c>
      <c r="BU29" s="20" t="str">
        <f t="shared" ca="1" si="44"/>
        <v/>
      </c>
      <c r="BV29" s="20" t="str">
        <f t="shared" ca="1" si="44"/>
        <v/>
      </c>
      <c r="BW29" s="20" t="str">
        <f t="shared" ca="1" si="44"/>
        <v/>
      </c>
      <c r="BX29" s="20" t="str">
        <f t="shared" ca="1" si="44"/>
        <v/>
      </c>
      <c r="BY29" s="20" t="str">
        <f t="shared" ca="1" si="44"/>
        <v/>
      </c>
      <c r="BZ29" s="20" t="str">
        <f t="shared" ca="1" si="44"/>
        <v/>
      </c>
      <c r="CA29" s="20" t="str">
        <f t="shared" ca="1" si="45"/>
        <v/>
      </c>
      <c r="CB29" s="20" t="str">
        <f t="shared" ca="1" si="45"/>
        <v/>
      </c>
      <c r="CC29" s="20" t="str">
        <f t="shared" ca="1" si="45"/>
        <v/>
      </c>
      <c r="CD29" s="20" t="str">
        <f t="shared" ca="1" si="45"/>
        <v/>
      </c>
      <c r="CE29" s="20" t="str">
        <f t="shared" ca="1" si="45"/>
        <v/>
      </c>
      <c r="CF29" s="20" t="str">
        <f t="shared" ca="1" si="45"/>
        <v/>
      </c>
      <c r="CG29" s="20" t="str">
        <f t="shared" ca="1" si="45"/>
        <v/>
      </c>
      <c r="CH29" s="20" t="str">
        <f t="shared" ca="1" si="45"/>
        <v/>
      </c>
      <c r="CI29" s="20" t="str">
        <f t="shared" ca="1" si="45"/>
        <v/>
      </c>
      <c r="CJ29" s="20" t="str">
        <f t="shared" ca="1" si="45"/>
        <v/>
      </c>
      <c r="CK29" s="20" t="str">
        <f t="shared" ca="1" si="46"/>
        <v/>
      </c>
      <c r="CL29" s="20" t="str">
        <f t="shared" ca="1" si="46"/>
        <v/>
      </c>
      <c r="CM29" s="20" t="str">
        <f t="shared" ca="1" si="46"/>
        <v/>
      </c>
      <c r="CN29" s="20" t="str">
        <f t="shared" ca="1" si="46"/>
        <v/>
      </c>
      <c r="CO29" s="20" t="str">
        <f t="shared" ca="1" si="46"/>
        <v/>
      </c>
      <c r="CP29" s="20" t="str">
        <f t="shared" ca="1" si="46"/>
        <v/>
      </c>
      <c r="CQ29" s="20" t="str">
        <f t="shared" ca="1" si="46"/>
        <v/>
      </c>
      <c r="CR29" s="20" t="str">
        <f t="shared" ca="1" si="46"/>
        <v/>
      </c>
      <c r="CS29" s="20" t="str">
        <f t="shared" ca="1" si="46"/>
        <v/>
      </c>
      <c r="CT29" s="19" t="str">
        <f t="shared" ca="1" si="46"/>
        <v/>
      </c>
      <c r="CU29" s="19" t="str">
        <f t="shared" ca="1" si="47"/>
        <v/>
      </c>
      <c r="CV29" s="19" t="str">
        <f t="shared" ca="1" si="47"/>
        <v/>
      </c>
      <c r="CW29" s="19" t="str">
        <f t="shared" ca="1" si="47"/>
        <v/>
      </c>
      <c r="CX29" s="19" t="str">
        <f t="shared" ca="1" si="47"/>
        <v/>
      </c>
      <c r="CY29" s="19" t="str">
        <f t="shared" ca="1" si="47"/>
        <v/>
      </c>
      <c r="CZ29" s="19" t="str">
        <f t="shared" ca="1" si="47"/>
        <v/>
      </c>
      <c r="DA29" s="19" t="str">
        <f t="shared" ca="1" si="47"/>
        <v/>
      </c>
      <c r="DB29" s="19" t="str">
        <f t="shared" ca="1" si="47"/>
        <v/>
      </c>
      <c r="DC29" s="19" t="str">
        <f t="shared" ca="1" si="47"/>
        <v/>
      </c>
      <c r="DD29" s="19" t="str">
        <f t="shared" ca="1" si="47"/>
        <v/>
      </c>
      <c r="DE29" s="19" t="str">
        <f t="shared" ca="1" si="48"/>
        <v/>
      </c>
      <c r="DF29" s="19" t="str">
        <f t="shared" ca="1" si="48"/>
        <v/>
      </c>
      <c r="DG29" s="19" t="str">
        <f t="shared" ca="1" si="48"/>
        <v/>
      </c>
      <c r="DH29" s="19" t="str">
        <f t="shared" ca="1" si="48"/>
        <v/>
      </c>
      <c r="DI29" s="19" t="str">
        <f t="shared" ca="1" si="48"/>
        <v/>
      </c>
      <c r="DJ29" s="19" t="str">
        <f t="shared" ca="1" si="48"/>
        <v/>
      </c>
      <c r="DK29" s="19" t="str">
        <f t="shared" ca="1" si="48"/>
        <v/>
      </c>
      <c r="DL29" s="19" t="str">
        <f t="shared" ca="1" si="48"/>
        <v/>
      </c>
      <c r="DM29" s="19" t="str">
        <f t="shared" ca="1" si="48"/>
        <v/>
      </c>
      <c r="DN29" s="19" t="str">
        <f t="shared" ca="1" si="48"/>
        <v/>
      </c>
      <c r="DO29" s="19" t="str">
        <f t="shared" ca="1" si="49"/>
        <v/>
      </c>
      <c r="DP29" s="19" t="str">
        <f t="shared" ca="1" si="49"/>
        <v/>
      </c>
      <c r="DQ29" s="19" t="str">
        <f t="shared" ca="1" si="49"/>
        <v/>
      </c>
      <c r="DR29" s="19" t="str">
        <f t="shared" ca="1" si="49"/>
        <v/>
      </c>
      <c r="DS29" s="19" t="str">
        <f t="shared" ca="1" si="49"/>
        <v/>
      </c>
      <c r="DT29" s="19" t="str">
        <f t="shared" ca="1" si="49"/>
        <v/>
      </c>
      <c r="DU29" s="19" t="str">
        <f t="shared" ca="1" si="49"/>
        <v/>
      </c>
      <c r="DV29" s="19" t="str">
        <f t="shared" ca="1" si="49"/>
        <v/>
      </c>
      <c r="DW29" s="19" t="str">
        <f t="shared" ca="1" si="49"/>
        <v/>
      </c>
      <c r="DX29" s="19" t="str">
        <f t="shared" ca="1" si="49"/>
        <v/>
      </c>
      <c r="DY29" s="19" t="str">
        <f t="shared" ca="1" si="50"/>
        <v/>
      </c>
      <c r="DZ29" s="19" t="str">
        <f t="shared" ca="1" si="50"/>
        <v/>
      </c>
      <c r="EA29" s="19" t="str">
        <f t="shared" ca="1" si="50"/>
        <v/>
      </c>
      <c r="EB29" s="19" t="str">
        <f t="shared" ca="1" si="50"/>
        <v/>
      </c>
      <c r="EC29" s="19" t="str">
        <f t="shared" ca="1" si="50"/>
        <v/>
      </c>
      <c r="ED29" s="19" t="str">
        <f t="shared" ca="1" si="50"/>
        <v/>
      </c>
      <c r="EE29" s="19" t="str">
        <f t="shared" ca="1" si="50"/>
        <v/>
      </c>
      <c r="EF29" s="19" t="str">
        <f t="shared" ca="1" si="50"/>
        <v/>
      </c>
      <c r="EG29" s="19" t="str">
        <f t="shared" ca="1" si="50"/>
        <v/>
      </c>
      <c r="EH29" s="19" t="str">
        <f t="shared" ca="1" si="50"/>
        <v/>
      </c>
      <c r="EI29" s="19" t="str">
        <f t="shared" ca="1" si="51"/>
        <v/>
      </c>
      <c r="EJ29" s="19" t="str">
        <f t="shared" ca="1" si="51"/>
        <v/>
      </c>
      <c r="EK29" s="19" t="str">
        <f t="shared" ca="1" si="51"/>
        <v/>
      </c>
      <c r="EL29" s="19" t="str">
        <f t="shared" ca="1" si="51"/>
        <v/>
      </c>
      <c r="EM29" s="19" t="str">
        <f t="shared" ca="1" si="51"/>
        <v/>
      </c>
      <c r="EN29" s="19" t="str">
        <f t="shared" ca="1" si="51"/>
        <v/>
      </c>
      <c r="EO29" s="19" t="str">
        <f t="shared" ca="1" si="51"/>
        <v/>
      </c>
      <c r="EP29" s="19" t="str">
        <f t="shared" ca="1" si="51"/>
        <v/>
      </c>
      <c r="EQ29" s="19" t="str">
        <f t="shared" ca="1" si="51"/>
        <v/>
      </c>
      <c r="ER29" s="19" t="str">
        <f t="shared" ca="1" si="51"/>
        <v/>
      </c>
      <c r="ES29" s="19" t="str">
        <f t="shared" ca="1" si="52"/>
        <v/>
      </c>
      <c r="ET29" s="19" t="str">
        <f t="shared" ca="1" si="52"/>
        <v/>
      </c>
      <c r="EU29" s="19" t="str">
        <f t="shared" ca="1" si="52"/>
        <v/>
      </c>
      <c r="EV29" s="19" t="str">
        <f t="shared" ca="1" si="52"/>
        <v/>
      </c>
      <c r="EW29" s="19" t="str">
        <f t="shared" ca="1" si="52"/>
        <v/>
      </c>
      <c r="EX29" s="19" t="str">
        <f t="shared" ca="1" si="52"/>
        <v/>
      </c>
      <c r="EY29" s="19" t="str">
        <f t="shared" ca="1" si="52"/>
        <v/>
      </c>
      <c r="EZ29" s="19" t="str">
        <f t="shared" ca="1" si="52"/>
        <v/>
      </c>
      <c r="FA29" s="19" t="str">
        <f t="shared" ca="1" si="52"/>
        <v/>
      </c>
      <c r="FB29" s="19" t="str">
        <f t="shared" ca="1" si="52"/>
        <v/>
      </c>
      <c r="FC29" s="19" t="str">
        <f t="shared" ca="1" si="53"/>
        <v/>
      </c>
      <c r="FD29" s="19" t="str">
        <f t="shared" ca="1" si="53"/>
        <v/>
      </c>
      <c r="FE29" s="19" t="str">
        <f t="shared" ca="1" si="53"/>
        <v/>
      </c>
      <c r="FF29" s="19" t="str">
        <f t="shared" ca="1" si="53"/>
        <v/>
      </c>
      <c r="FG29" s="19" t="str">
        <f t="shared" ca="1" si="53"/>
        <v/>
      </c>
      <c r="FH29" s="19" t="str">
        <f t="shared" ca="1" si="53"/>
        <v/>
      </c>
      <c r="FI29" s="19" t="str">
        <f t="shared" ca="1" si="53"/>
        <v/>
      </c>
      <c r="FJ29" s="19" t="str">
        <f t="shared" ca="1" si="53"/>
        <v/>
      </c>
      <c r="FK29" s="19" t="str">
        <f t="shared" ca="1" si="53"/>
        <v/>
      </c>
      <c r="FL29" s="19" t="str">
        <f t="shared" ca="1" si="53"/>
        <v/>
      </c>
      <c r="FM29" s="19" t="str">
        <f t="shared" ca="1" si="54"/>
        <v/>
      </c>
      <c r="FN29" s="19" t="str">
        <f t="shared" ca="1" si="54"/>
        <v/>
      </c>
      <c r="FO29" s="19" t="str">
        <f t="shared" ca="1" si="54"/>
        <v/>
      </c>
      <c r="FP29" s="19" t="str">
        <f t="shared" ca="1" si="54"/>
        <v/>
      </c>
      <c r="FQ29" s="19" t="str">
        <f t="shared" ca="1" si="54"/>
        <v/>
      </c>
      <c r="FR29" s="19" t="str">
        <f t="shared" ca="1" si="54"/>
        <v/>
      </c>
      <c r="FS29" s="19" t="str">
        <f t="shared" ca="1" si="54"/>
        <v/>
      </c>
      <c r="FT29" s="19" t="str">
        <f t="shared" ca="1" si="54"/>
        <v/>
      </c>
      <c r="FU29" s="19" t="str">
        <f t="shared" ca="1" si="54"/>
        <v/>
      </c>
      <c r="FV29" s="19" t="str">
        <f t="shared" ca="1" si="54"/>
        <v/>
      </c>
      <c r="FW29" s="19" t="str">
        <f t="shared" ca="1" si="55"/>
        <v/>
      </c>
      <c r="FX29" s="19" t="str">
        <f t="shared" ca="1" si="55"/>
        <v/>
      </c>
      <c r="FY29" s="19" t="str">
        <f t="shared" ca="1" si="55"/>
        <v/>
      </c>
      <c r="FZ29" s="19" t="str">
        <f t="shared" ca="1" si="55"/>
        <v/>
      </c>
      <c r="GA29" s="19" t="str">
        <f t="shared" ca="1" si="55"/>
        <v/>
      </c>
      <c r="GB29" s="19" t="str">
        <f t="shared" ca="1" si="55"/>
        <v/>
      </c>
      <c r="GC29" s="19" t="str">
        <f t="shared" ca="1" si="55"/>
        <v/>
      </c>
      <c r="GD29" s="19" t="str">
        <f t="shared" ca="1" si="55"/>
        <v/>
      </c>
      <c r="GE29" s="19" t="str">
        <f t="shared" ca="1" si="55"/>
        <v/>
      </c>
      <c r="GF29" s="19" t="str">
        <f t="shared" ca="1" si="55"/>
        <v/>
      </c>
      <c r="GG29" s="19" t="str">
        <f t="shared" ca="1" si="56"/>
        <v/>
      </c>
      <c r="GH29" s="19" t="str">
        <f t="shared" ca="1" si="56"/>
        <v/>
      </c>
      <c r="GI29" s="19" t="str">
        <f t="shared" ca="1" si="56"/>
        <v/>
      </c>
      <c r="GJ29" s="19" t="str">
        <f t="shared" ca="1" si="56"/>
        <v/>
      </c>
      <c r="GK29" s="19" t="str">
        <f t="shared" ca="1" si="56"/>
        <v/>
      </c>
      <c r="GL29" s="19" t="str">
        <f t="shared" ca="1" si="56"/>
        <v/>
      </c>
      <c r="GM29" s="19" t="str">
        <f t="shared" ca="1" si="56"/>
        <v/>
      </c>
      <c r="GN29" s="19" t="str">
        <f t="shared" ca="1" si="56"/>
        <v/>
      </c>
      <c r="GO29" s="19" t="str">
        <f t="shared" ca="1" si="56"/>
        <v/>
      </c>
      <c r="GP29" s="19" t="str">
        <f t="shared" ca="1" si="56"/>
        <v/>
      </c>
      <c r="GQ29" s="19" t="str">
        <f t="shared" ca="1" si="57"/>
        <v/>
      </c>
      <c r="GR29" s="19" t="str">
        <f t="shared" ca="1" si="57"/>
        <v/>
      </c>
      <c r="GS29" s="19" t="str">
        <f t="shared" ca="1" si="57"/>
        <v/>
      </c>
      <c r="GT29" s="19" t="str">
        <f t="shared" ca="1" si="57"/>
        <v/>
      </c>
      <c r="GU29" s="19" t="str">
        <f t="shared" ca="1" si="57"/>
        <v/>
      </c>
      <c r="GV29" s="19" t="str">
        <f t="shared" ca="1" si="57"/>
        <v/>
      </c>
      <c r="GW29" s="19" t="str">
        <f t="shared" ca="1" si="57"/>
        <v/>
      </c>
      <c r="GX29" s="19" t="str">
        <f t="shared" ca="1" si="57"/>
        <v/>
      </c>
      <c r="GY29" s="19" t="str">
        <f t="shared" ca="1" si="57"/>
        <v/>
      </c>
      <c r="GZ29" s="19" t="str">
        <f t="shared" ca="1" si="57"/>
        <v/>
      </c>
      <c r="HA29" s="19" t="str">
        <f t="shared" ca="1" si="58"/>
        <v/>
      </c>
      <c r="HB29" s="19" t="str">
        <f t="shared" ca="1" si="58"/>
        <v/>
      </c>
      <c r="HC29" s="19" t="str">
        <f t="shared" ca="1" si="58"/>
        <v/>
      </c>
      <c r="HD29" s="19" t="str">
        <f t="shared" ca="1" si="58"/>
        <v/>
      </c>
      <c r="HE29" s="19" t="str">
        <f t="shared" ca="1" si="58"/>
        <v/>
      </c>
      <c r="HF29" s="19" t="str">
        <f t="shared" ca="1" si="58"/>
        <v/>
      </c>
      <c r="HG29" s="19" t="str">
        <f t="shared" ca="1" si="58"/>
        <v/>
      </c>
      <c r="HH29" s="19" t="str">
        <f t="shared" ca="1" si="58"/>
        <v/>
      </c>
      <c r="HI29" s="19" t="str">
        <f t="shared" ca="1" si="58"/>
        <v/>
      </c>
      <c r="HJ29" s="19" t="str">
        <f t="shared" ca="1" si="58"/>
        <v/>
      </c>
      <c r="HK29" s="19" t="str">
        <f t="shared" ca="1" si="59"/>
        <v/>
      </c>
      <c r="HL29" s="19" t="str">
        <f t="shared" ca="1" si="59"/>
        <v/>
      </c>
      <c r="HM29" s="19" t="str">
        <f t="shared" ca="1" si="59"/>
        <v/>
      </c>
      <c r="HN29" s="19" t="str">
        <f t="shared" ca="1" si="59"/>
        <v/>
      </c>
      <c r="HO29" s="19" t="str">
        <f t="shared" ca="1" si="59"/>
        <v/>
      </c>
      <c r="HP29" s="19" t="str">
        <f t="shared" ca="1" si="59"/>
        <v/>
      </c>
      <c r="HQ29" s="19" t="str">
        <f t="shared" ca="1" si="59"/>
        <v/>
      </c>
      <c r="HR29" s="19" t="str">
        <f t="shared" ca="1" si="59"/>
        <v/>
      </c>
      <c r="HS29" s="19" t="str">
        <f t="shared" ca="1" si="59"/>
        <v/>
      </c>
      <c r="HT29" s="19" t="str">
        <f t="shared" ca="1" si="59"/>
        <v/>
      </c>
      <c r="HU29" s="19" t="str">
        <f t="shared" ca="1" si="60"/>
        <v/>
      </c>
      <c r="HV29" s="19" t="str">
        <f t="shared" ca="1" si="60"/>
        <v/>
      </c>
      <c r="HW29" s="19" t="str">
        <f t="shared" ca="1" si="60"/>
        <v/>
      </c>
      <c r="HX29" s="19" t="str">
        <f t="shared" ca="1" si="60"/>
        <v/>
      </c>
      <c r="HY29" s="19" t="str">
        <f t="shared" ca="1" si="60"/>
        <v/>
      </c>
      <c r="HZ29" s="19" t="str">
        <f t="shared" ca="1" si="60"/>
        <v/>
      </c>
      <c r="IA29" s="19" t="str">
        <f t="shared" ca="1" si="60"/>
        <v/>
      </c>
      <c r="IB29" s="19" t="str">
        <f t="shared" ca="1" si="60"/>
        <v/>
      </c>
      <c r="IC29" s="19" t="str">
        <f t="shared" ca="1" si="60"/>
        <v/>
      </c>
      <c r="ID29" s="19" t="str">
        <f t="shared" ca="1" si="60"/>
        <v/>
      </c>
      <c r="IE29" s="19" t="str">
        <f t="shared" ca="1" si="61"/>
        <v/>
      </c>
      <c r="IF29" s="19" t="str">
        <f t="shared" ca="1" si="61"/>
        <v/>
      </c>
      <c r="IG29" s="19" t="str">
        <f t="shared" ca="1" si="61"/>
        <v/>
      </c>
      <c r="IH29" s="19" t="str">
        <f t="shared" ca="1" si="61"/>
        <v/>
      </c>
      <c r="II29" s="19" t="str">
        <f t="shared" ca="1" si="61"/>
        <v/>
      </c>
      <c r="IJ29" s="19" t="str">
        <f t="shared" ca="1" si="61"/>
        <v/>
      </c>
      <c r="IK29" s="19" t="str">
        <f t="shared" ca="1" si="61"/>
        <v/>
      </c>
      <c r="IL29" s="19" t="str">
        <f t="shared" ca="1" si="61"/>
        <v/>
      </c>
      <c r="IM29" s="19" t="str">
        <f t="shared" ca="1" si="61"/>
        <v/>
      </c>
      <c r="IN29" s="19" t="str">
        <f t="shared" ca="1" si="61"/>
        <v/>
      </c>
      <c r="IO29" s="19" t="str">
        <f t="shared" ca="1" si="62"/>
        <v/>
      </c>
      <c r="IP29" s="19" t="str">
        <f t="shared" ca="1" si="62"/>
        <v/>
      </c>
      <c r="IQ29" s="19" t="str">
        <f t="shared" ca="1" si="62"/>
        <v/>
      </c>
      <c r="IR29" s="19" t="str">
        <f t="shared" ca="1" si="62"/>
        <v/>
      </c>
      <c r="IS29" s="19" t="str">
        <f t="shared" ca="1" si="62"/>
        <v/>
      </c>
      <c r="IT29" s="19" t="str">
        <f t="shared" ca="1" si="62"/>
        <v/>
      </c>
      <c r="IU29" s="19" t="str">
        <f t="shared" ca="1" si="62"/>
        <v/>
      </c>
      <c r="IV29" s="19" t="str">
        <f t="shared" ca="1" si="62"/>
        <v/>
      </c>
      <c r="IW29" s="19" t="str">
        <f t="shared" ca="1" si="62"/>
        <v/>
      </c>
      <c r="IX29" s="19" t="str">
        <f t="shared" ca="1" si="62"/>
        <v/>
      </c>
      <c r="IY29" s="19" t="str">
        <f t="shared" ca="1" si="63"/>
        <v/>
      </c>
      <c r="IZ29" s="19" t="str">
        <f t="shared" ca="1" si="63"/>
        <v/>
      </c>
      <c r="JA29" s="19" t="str">
        <f t="shared" ca="1" si="63"/>
        <v/>
      </c>
      <c r="JB29" s="19" t="str">
        <f t="shared" ca="1" si="63"/>
        <v/>
      </c>
      <c r="JC29" s="19" t="str">
        <f t="shared" ca="1" si="63"/>
        <v/>
      </c>
      <c r="JD29" s="19" t="str">
        <f t="shared" ca="1" si="63"/>
        <v/>
      </c>
      <c r="JE29" s="19" t="str">
        <f t="shared" ca="1" si="63"/>
        <v/>
      </c>
      <c r="JF29" s="19" t="str">
        <f t="shared" ca="1" si="63"/>
        <v/>
      </c>
      <c r="JG29" s="19" t="str">
        <f t="shared" ca="1" si="63"/>
        <v/>
      </c>
      <c r="JH29" s="19" t="str">
        <f t="shared" ca="1" si="63"/>
        <v/>
      </c>
      <c r="JI29" s="19" t="str">
        <f t="shared" ca="1" si="64"/>
        <v/>
      </c>
      <c r="JJ29" s="19" t="str">
        <f t="shared" ca="1" si="64"/>
        <v/>
      </c>
      <c r="JK29" s="19" t="str">
        <f t="shared" ca="1" si="64"/>
        <v/>
      </c>
      <c r="JL29" s="19" t="str">
        <f t="shared" ca="1" si="64"/>
        <v/>
      </c>
      <c r="JM29" s="19" t="str">
        <f t="shared" ca="1" si="64"/>
        <v/>
      </c>
      <c r="JN29" s="19" t="str">
        <f t="shared" ca="1" si="64"/>
        <v/>
      </c>
      <c r="JO29" s="19" t="str">
        <f t="shared" ca="1" si="64"/>
        <v/>
      </c>
      <c r="JP29" s="19" t="str">
        <f t="shared" ca="1" si="64"/>
        <v/>
      </c>
      <c r="JQ29" s="19" t="str">
        <f t="shared" ca="1" si="64"/>
        <v/>
      </c>
      <c r="JR29" s="19" t="str">
        <f t="shared" ca="1" si="64"/>
        <v/>
      </c>
      <c r="JS29" s="19" t="str">
        <f t="shared" ca="1" si="65"/>
        <v/>
      </c>
      <c r="JT29" s="19" t="str">
        <f t="shared" ca="1" si="65"/>
        <v/>
      </c>
      <c r="JU29" s="19" t="str">
        <f t="shared" ca="1" si="65"/>
        <v/>
      </c>
      <c r="JV29" s="19" t="str">
        <f t="shared" ca="1" si="65"/>
        <v/>
      </c>
      <c r="JW29" s="19" t="str">
        <f t="shared" ca="1" si="65"/>
        <v/>
      </c>
      <c r="JX29" s="19" t="str">
        <f t="shared" ca="1" si="65"/>
        <v/>
      </c>
      <c r="JY29" s="19" t="str">
        <f t="shared" ca="1" si="65"/>
        <v/>
      </c>
      <c r="JZ29" s="19" t="str">
        <f t="shared" ca="1" si="65"/>
        <v/>
      </c>
      <c r="KA29" s="19" t="str">
        <f t="shared" ca="1" si="65"/>
        <v/>
      </c>
      <c r="KB29" s="19" t="str">
        <f t="shared" ca="1" si="65"/>
        <v/>
      </c>
      <c r="KC29" s="19" t="str">
        <f t="shared" ca="1" si="66"/>
        <v/>
      </c>
      <c r="KD29" s="19" t="str">
        <f t="shared" ca="1" si="66"/>
        <v/>
      </c>
      <c r="KE29" s="19" t="str">
        <f t="shared" ca="1" si="66"/>
        <v/>
      </c>
      <c r="KF29" s="19" t="str">
        <f t="shared" ca="1" si="66"/>
        <v/>
      </c>
      <c r="KG29" s="19" t="str">
        <f t="shared" ca="1" si="66"/>
        <v/>
      </c>
      <c r="KH29" s="19" t="str">
        <f t="shared" ca="1" si="66"/>
        <v/>
      </c>
      <c r="KI29" s="19" t="str">
        <f t="shared" ca="1" si="66"/>
        <v/>
      </c>
      <c r="KJ29" s="19" t="str">
        <f t="shared" ca="1" si="66"/>
        <v/>
      </c>
      <c r="KK29" s="19" t="str">
        <f t="shared" ca="1" si="66"/>
        <v/>
      </c>
      <c r="KL29" s="19" t="str">
        <f t="shared" ca="1" si="66"/>
        <v/>
      </c>
      <c r="KM29" s="19" t="str">
        <f t="shared" ca="1" si="67"/>
        <v/>
      </c>
      <c r="KN29" s="19" t="str">
        <f t="shared" ca="1" si="67"/>
        <v/>
      </c>
      <c r="KO29" s="19" t="str">
        <f t="shared" ca="1" si="67"/>
        <v/>
      </c>
      <c r="KP29" s="19" t="str">
        <f t="shared" ca="1" si="67"/>
        <v/>
      </c>
      <c r="KQ29" s="19" t="str">
        <f t="shared" ca="1" si="67"/>
        <v/>
      </c>
      <c r="KR29" s="19" t="str">
        <f t="shared" ca="1" si="67"/>
        <v/>
      </c>
      <c r="KS29" s="19" t="str">
        <f t="shared" ca="1" si="67"/>
        <v/>
      </c>
      <c r="KT29" s="19" t="str">
        <f t="shared" ca="1" si="67"/>
        <v/>
      </c>
      <c r="KU29" s="19" t="str">
        <f t="shared" ca="1" si="67"/>
        <v/>
      </c>
      <c r="KV29" s="19" t="str">
        <f t="shared" ca="1" si="67"/>
        <v/>
      </c>
      <c r="KW29" s="19" t="str">
        <f t="shared" ca="1" si="68"/>
        <v/>
      </c>
      <c r="KX29" s="19" t="str">
        <f t="shared" ca="1" si="68"/>
        <v/>
      </c>
      <c r="KY29" s="19" t="str">
        <f t="shared" ca="1" si="68"/>
        <v/>
      </c>
      <c r="KZ29" s="19" t="str">
        <f t="shared" ca="1" si="68"/>
        <v/>
      </c>
      <c r="LA29" s="19" t="str">
        <f t="shared" ca="1" si="68"/>
        <v/>
      </c>
      <c r="LB29" s="19" t="str">
        <f t="shared" ca="1" si="68"/>
        <v/>
      </c>
      <c r="LC29" s="19" t="str">
        <f t="shared" ca="1" si="68"/>
        <v/>
      </c>
      <c r="LD29" s="19" t="str">
        <f t="shared" ca="1" si="68"/>
        <v/>
      </c>
      <c r="LE29" s="19" t="str">
        <f t="shared" ca="1" si="68"/>
        <v/>
      </c>
      <c r="LF29" s="19" t="str">
        <f t="shared" ca="1" si="68"/>
        <v/>
      </c>
      <c r="LG29" s="19" t="str">
        <f t="shared" ca="1" si="69"/>
        <v/>
      </c>
      <c r="LH29" s="19" t="str">
        <f t="shared" ca="1" si="69"/>
        <v/>
      </c>
      <c r="LI29" s="19" t="str">
        <f t="shared" ca="1" si="69"/>
        <v/>
      </c>
      <c r="LJ29" s="19" t="str">
        <f t="shared" ca="1" si="69"/>
        <v/>
      </c>
      <c r="LK29" s="19" t="str">
        <f t="shared" ca="1" si="69"/>
        <v/>
      </c>
      <c r="LL29" s="19" t="str">
        <f t="shared" ca="1" si="69"/>
        <v/>
      </c>
      <c r="LM29" s="19" t="str">
        <f t="shared" ca="1" si="69"/>
        <v/>
      </c>
      <c r="LN29" s="19" t="str">
        <f t="shared" ca="1" si="69"/>
        <v/>
      </c>
      <c r="LO29" s="19" t="str">
        <f t="shared" ca="1" si="69"/>
        <v/>
      </c>
      <c r="LP29" s="19" t="str">
        <f t="shared" ca="1" si="69"/>
        <v/>
      </c>
      <c r="LQ29" s="19" t="str">
        <f t="shared" ca="1" si="70"/>
        <v/>
      </c>
      <c r="LR29" s="19" t="str">
        <f t="shared" ca="1" si="70"/>
        <v/>
      </c>
      <c r="LS29" s="19" t="str">
        <f t="shared" ca="1" si="70"/>
        <v/>
      </c>
      <c r="LT29" s="19" t="str">
        <f t="shared" ca="1" si="70"/>
        <v/>
      </c>
      <c r="LU29" s="19" t="str">
        <f t="shared" ca="1" si="70"/>
        <v/>
      </c>
      <c r="LV29" s="19" t="str">
        <f t="shared" ca="1" si="70"/>
        <v/>
      </c>
      <c r="LW29" s="19" t="str">
        <f t="shared" ca="1" si="70"/>
        <v/>
      </c>
      <c r="LX29" s="19" t="str">
        <f t="shared" ca="1" si="70"/>
        <v/>
      </c>
      <c r="LY29" s="19" t="str">
        <f t="shared" ca="1" si="70"/>
        <v/>
      </c>
      <c r="LZ29" s="19" t="str">
        <f t="shared" ca="1" si="70"/>
        <v/>
      </c>
      <c r="MA29" s="19" t="str">
        <f t="shared" ca="1" si="71"/>
        <v/>
      </c>
      <c r="MB29" s="19" t="str">
        <f t="shared" ca="1" si="71"/>
        <v/>
      </c>
      <c r="MC29" s="19" t="str">
        <f t="shared" ca="1" si="71"/>
        <v/>
      </c>
      <c r="MD29" s="19" t="str">
        <f t="shared" ca="1" si="71"/>
        <v/>
      </c>
      <c r="ME29" s="19" t="str">
        <f t="shared" ca="1" si="71"/>
        <v/>
      </c>
      <c r="MF29" s="19" t="str">
        <f t="shared" ca="1" si="71"/>
        <v/>
      </c>
      <c r="MG29" s="19" t="str">
        <f t="shared" ca="1" si="71"/>
        <v/>
      </c>
      <c r="MH29" s="19" t="str">
        <f t="shared" ca="1" si="71"/>
        <v/>
      </c>
      <c r="MI29" s="19" t="str">
        <f t="shared" ca="1" si="71"/>
        <v/>
      </c>
      <c r="MJ29" s="19" t="str">
        <f t="shared" ca="1" si="71"/>
        <v/>
      </c>
      <c r="MK29" s="19" t="str">
        <f t="shared" ca="1" si="72"/>
        <v/>
      </c>
      <c r="ML29" s="19" t="str">
        <f t="shared" ca="1" si="72"/>
        <v/>
      </c>
      <c r="MM29" s="19" t="str">
        <f t="shared" ca="1" si="72"/>
        <v/>
      </c>
      <c r="MN29" s="19" t="str">
        <f t="shared" ca="1" si="72"/>
        <v/>
      </c>
      <c r="MO29" s="19" t="str">
        <f t="shared" ca="1" si="72"/>
        <v/>
      </c>
      <c r="MP29" s="19" t="str">
        <f t="shared" ca="1" si="72"/>
        <v/>
      </c>
      <c r="MQ29" s="19" t="str">
        <f t="shared" ca="1" si="72"/>
        <v/>
      </c>
      <c r="MR29" s="19" t="str">
        <f t="shared" ca="1" si="72"/>
        <v/>
      </c>
      <c r="MS29" s="19" t="str">
        <f t="shared" ca="1" si="72"/>
        <v/>
      </c>
      <c r="MT29" s="19" t="str">
        <f t="shared" ca="1" si="72"/>
        <v/>
      </c>
      <c r="MU29" s="19" t="str">
        <f t="shared" ca="1" si="73"/>
        <v/>
      </c>
      <c r="MV29" s="19" t="str">
        <f t="shared" ca="1" si="73"/>
        <v/>
      </c>
      <c r="MW29" s="19" t="str">
        <f t="shared" ca="1" si="73"/>
        <v/>
      </c>
      <c r="MX29" s="19" t="str">
        <f t="shared" ca="1" si="73"/>
        <v/>
      </c>
      <c r="MY29" s="19" t="str">
        <f t="shared" ca="1" si="73"/>
        <v/>
      </c>
      <c r="MZ29" s="19" t="str">
        <f t="shared" ca="1" si="73"/>
        <v/>
      </c>
      <c r="NA29" s="19" t="str">
        <f t="shared" ca="1" si="73"/>
        <v/>
      </c>
      <c r="NB29" s="19" t="str">
        <f t="shared" ca="1" si="73"/>
        <v/>
      </c>
      <c r="NC29" s="19" t="str">
        <f t="shared" ca="1" si="73"/>
        <v/>
      </c>
      <c r="ND29" s="19" t="str">
        <f t="shared" ca="1" si="73"/>
        <v/>
      </c>
      <c r="NE29" s="19" t="str">
        <f t="shared" ca="1" si="74"/>
        <v/>
      </c>
      <c r="NF29" s="19" t="str">
        <f t="shared" ca="1" si="74"/>
        <v/>
      </c>
      <c r="NG29" s="19" t="str">
        <f t="shared" ca="1" si="74"/>
        <v/>
      </c>
      <c r="NH29" s="19" t="str">
        <f t="shared" ca="1" si="74"/>
        <v/>
      </c>
      <c r="NI29" s="19" t="str">
        <f t="shared" ca="1" si="74"/>
        <v/>
      </c>
      <c r="NJ29" s="19" t="str">
        <f t="shared" ca="1" si="74"/>
        <v/>
      </c>
      <c r="NK29" s="19" t="str">
        <f t="shared" ca="1" si="74"/>
        <v/>
      </c>
      <c r="NL29" s="19" t="str">
        <f t="shared" ca="1" si="74"/>
        <v/>
      </c>
      <c r="NM29" s="19" t="str">
        <f t="shared" ca="1" si="74"/>
        <v/>
      </c>
      <c r="NN29" s="19" t="str">
        <f t="shared" ca="1" si="74"/>
        <v/>
      </c>
      <c r="NO29" s="19" t="str">
        <f t="shared" ca="1" si="75"/>
        <v/>
      </c>
      <c r="NP29" s="19" t="str">
        <f t="shared" ca="1" si="75"/>
        <v/>
      </c>
      <c r="NQ29" s="19" t="str">
        <f t="shared" ca="1" si="75"/>
        <v/>
      </c>
      <c r="NR29" s="19" t="str">
        <f t="shared" ca="1" si="75"/>
        <v/>
      </c>
      <c r="NS29" s="19" t="str">
        <f t="shared" ca="1" si="75"/>
        <v/>
      </c>
      <c r="NT29" s="19" t="str">
        <f t="shared" ca="1" si="75"/>
        <v/>
      </c>
      <c r="NU29" s="19" t="str">
        <f t="shared" ca="1" si="75"/>
        <v/>
      </c>
      <c r="NV29" s="19" t="str">
        <f t="shared" ca="1" si="75"/>
        <v/>
      </c>
      <c r="NW29" s="19" t="str">
        <f t="shared" ca="1" si="75"/>
        <v/>
      </c>
      <c r="NX29" s="19" t="str">
        <f t="shared" ca="1" si="75"/>
        <v/>
      </c>
      <c r="NY29" s="19" t="str">
        <f t="shared" ca="1" si="75"/>
        <v/>
      </c>
      <c r="NZ29" s="19" t="str">
        <f t="shared" ca="1" si="75"/>
        <v/>
      </c>
      <c r="OA29" s="19" t="str">
        <f t="shared" ca="1" si="75"/>
        <v/>
      </c>
      <c r="OB29" s="19" t="str">
        <f t="shared" ca="1" si="75"/>
        <v/>
      </c>
      <c r="OC29" s="19" t="str">
        <f t="shared" ca="1" si="75"/>
        <v/>
      </c>
      <c r="OD29" s="16"/>
      <c r="OE29" s="16"/>
      <c r="OF29" s="16"/>
      <c r="OG29" s="16"/>
    </row>
    <row r="30" spans="1:397" s="25" customFormat="1" ht="13.5" customHeight="1" x14ac:dyDescent="0.2">
      <c r="A30" s="62" t="str">
        <f t="shared" si="37"/>
        <v xml:space="preserve"> </v>
      </c>
      <c r="B30" s="66">
        <f>_xlfn.IFNA(IF(INDEX('[1]External Tasks'!$C:$C,MATCH($B$17&amp;" "&amp;D30,'[1]External Tasks'!$A:$A,0))=D30,1,IF(INDEX('[1]External Tasks'!$G:$G,MATCH($B$17&amp;" "&amp;D30,'[1]External Tasks'!$E:$E,0))=D30,2)),0)</f>
        <v>0</v>
      </c>
      <c r="C30" s="46">
        <v>11</v>
      </c>
      <c r="D30" s="422" t="str">
        <f>IF('[2]Project Follow up - Base'!D30="","",'[2]Project Follow up - Base'!D30)</f>
        <v/>
      </c>
      <c r="E30" s="422"/>
      <c r="F30" s="41" t="str">
        <f>IF('[2]Project Follow up - Base'!F30="","",'[2]Project Follow up - Base'!F30)</f>
        <v/>
      </c>
      <c r="G30" s="43" t="str">
        <f>IF('[2]Project Follow up - Base'!G30="","",'[2]Project Follow up - Base'!G30)</f>
        <v/>
      </c>
      <c r="H30" s="43" t="str">
        <f>IF('[2]Project Follow up - Base'!H30="","",'[2]Project Follow up - Base'!H30)</f>
        <v/>
      </c>
      <c r="I30" s="45">
        <f>IF(OR(G30="",H30=""), 0, IF(H30&lt;G30,"End date is earlier than start date", NETWORKDAYS.INTL(G30,H30,7,List!$M$3:$M$100)))</f>
        <v>0</v>
      </c>
      <c r="J30" s="41" t="str">
        <f>IF('[2]Project Follow up - Base'!J30="","",'[2]Project Follow up - Base'!J30)</f>
        <v/>
      </c>
      <c r="K30" s="187" t="str">
        <f>IF('[2]Project Follow up - Base'!K30="","",'[2]Project Follow up - Base'!K30)</f>
        <v/>
      </c>
      <c r="L30" s="45">
        <f>IF(OR(J30="",K30=""), 0, NETWORKDAYS.INTL(J30,K30,7,List!$M$3:$M$100))</f>
        <v>0</v>
      </c>
      <c r="M30" s="43" t="str">
        <f t="shared" si="38"/>
        <v/>
      </c>
      <c r="N30" s="43" t="str">
        <f t="shared" si="39"/>
        <v/>
      </c>
      <c r="O30" s="43" t="str">
        <f>IF(OR( D30="", M30=""),"",WORKDAY.INTL(M30,VLOOKUP($B$17&amp;" "&amp;D30,Tasks!$1:$1048576,MATCH('Project Follow up - Base'!$D$7,Tasks!$2:$2,0),FALSE)-1,7,[1]List!$M$3:$M$100))</f>
        <v/>
      </c>
      <c r="P30" s="44" t="str">
        <f t="shared" ca="1" si="78"/>
        <v/>
      </c>
      <c r="Q30" s="104" t="str">
        <f>IF('[2]Project Follow up - Base'!Q30="","",'[2]Project Follow up - Base'!Q30)</f>
        <v/>
      </c>
      <c r="R30" s="43" t="str">
        <f>IF('[2]Project Follow up - Base'!R30="","",'[2]Project Follow up - Base'!R30)</f>
        <v/>
      </c>
      <c r="S30" s="41" t="str">
        <f>IF('[2]Project Follow up - Base'!S30="","",'[2]Project Follow up - Base'!S30)</f>
        <v/>
      </c>
      <c r="T30" s="104" t="str">
        <f>IF('[2]Project Follow up - Base'!T30="","",'[2]Project Follow up - Base'!T30)</f>
        <v/>
      </c>
      <c r="U30" s="41" t="str">
        <f>IF('[2]Project Follow up - Base'!U30="","",'[2]Project Follow up - Base'!U30)</f>
        <v/>
      </c>
      <c r="V30" s="41" t="str">
        <f>IF('[2]Project Follow up - Base'!V30="","",'[2]Project Follow up - Base'!V30)</f>
        <v/>
      </c>
      <c r="W30" s="41" t="str">
        <f>IF('[2]Project Follow up - Base'!W30="","",'[2]Project Follow up - Base'!W30)</f>
        <v/>
      </c>
      <c r="X30" s="390" t="str">
        <f>IF('[2]Project Follow up - Base'!X30="","",'[2]Project Follow up - Base'!X30)</f>
        <v/>
      </c>
      <c r="Y30" s="17" t="str">
        <f t="shared" si="77"/>
        <v/>
      </c>
      <c r="Z30" s="62" t="str">
        <f>_xlfn.IFNA(IF(INDEX('Employees Summary'!A:J,MATCH(B$17&amp;" "&amp;F30,'Employees Summary'!H:H,0),10)=0,"",INDEX('Employees Summary'!A:J,MATCH(B$17&amp;" "&amp;F30,'Employees Summary'!H:H,0),10)),"")</f>
        <v/>
      </c>
      <c r="AA30" s="62">
        <f ca="1">IF(AND(N30&lt;&gt;"",P30="Delayed"),NETWORKDAYS.INTL(O30,N30,7,List!$M$3:$M$100),0)</f>
        <v>0</v>
      </c>
      <c r="AB30" s="16"/>
      <c r="AC30" s="20" t="str">
        <f t="shared" ca="1" si="40"/>
        <v/>
      </c>
      <c r="AD30" s="20" t="str">
        <f t="shared" ca="1" si="40"/>
        <v/>
      </c>
      <c r="AE30" s="20" t="str">
        <f t="shared" ca="1" si="40"/>
        <v/>
      </c>
      <c r="AF30" s="20" t="str">
        <f t="shared" ca="1" si="40"/>
        <v/>
      </c>
      <c r="AG30" s="20" t="str">
        <f t="shared" ca="1" si="40"/>
        <v/>
      </c>
      <c r="AH30" s="20" t="str">
        <f t="shared" ca="1" si="40"/>
        <v/>
      </c>
      <c r="AI30" s="20" t="str">
        <f t="shared" ca="1" si="40"/>
        <v/>
      </c>
      <c r="AJ30" s="20" t="str">
        <f t="shared" ca="1" si="40"/>
        <v/>
      </c>
      <c r="AK30" s="20" t="str">
        <f t="shared" ca="1" si="40"/>
        <v/>
      </c>
      <c r="AL30" s="20" t="str">
        <f t="shared" ca="1" si="40"/>
        <v/>
      </c>
      <c r="AM30" s="20" t="str">
        <f t="shared" ca="1" si="41"/>
        <v/>
      </c>
      <c r="AN30" s="20" t="str">
        <f t="shared" ca="1" si="41"/>
        <v/>
      </c>
      <c r="AO30" s="20" t="str">
        <f t="shared" ca="1" si="41"/>
        <v/>
      </c>
      <c r="AP30" s="20" t="str">
        <f t="shared" ca="1" si="41"/>
        <v/>
      </c>
      <c r="AQ30" s="20" t="str">
        <f t="shared" ca="1" si="41"/>
        <v/>
      </c>
      <c r="AR30" s="20" t="str">
        <f t="shared" ca="1" si="41"/>
        <v/>
      </c>
      <c r="AS30" s="20" t="str">
        <f t="shared" ca="1" si="41"/>
        <v/>
      </c>
      <c r="AT30" s="20" t="str">
        <f t="shared" ca="1" si="41"/>
        <v/>
      </c>
      <c r="AU30" s="20" t="str">
        <f t="shared" ca="1" si="41"/>
        <v/>
      </c>
      <c r="AV30" s="20" t="str">
        <f t="shared" ca="1" si="41"/>
        <v/>
      </c>
      <c r="AW30" s="20" t="str">
        <f t="shared" ca="1" si="42"/>
        <v/>
      </c>
      <c r="AX30" s="20" t="str">
        <f t="shared" ca="1" si="42"/>
        <v/>
      </c>
      <c r="AY30" s="20" t="str">
        <f t="shared" ca="1" si="42"/>
        <v/>
      </c>
      <c r="AZ30" s="20" t="str">
        <f t="shared" ca="1" si="42"/>
        <v/>
      </c>
      <c r="BA30" s="20" t="str">
        <f t="shared" ca="1" si="42"/>
        <v/>
      </c>
      <c r="BB30" s="20" t="str">
        <f t="shared" ca="1" si="42"/>
        <v/>
      </c>
      <c r="BC30" s="20" t="str">
        <f t="shared" ca="1" si="42"/>
        <v/>
      </c>
      <c r="BD30" s="20" t="str">
        <f t="shared" ca="1" si="42"/>
        <v/>
      </c>
      <c r="BE30" s="20" t="str">
        <f t="shared" ca="1" si="42"/>
        <v/>
      </c>
      <c r="BF30" s="20" t="str">
        <f t="shared" ca="1" si="42"/>
        <v/>
      </c>
      <c r="BG30" s="20" t="str">
        <f t="shared" ca="1" si="43"/>
        <v/>
      </c>
      <c r="BH30" s="20" t="str">
        <f t="shared" ca="1" si="43"/>
        <v/>
      </c>
      <c r="BI30" s="20" t="str">
        <f t="shared" ca="1" si="43"/>
        <v/>
      </c>
      <c r="BJ30" s="20" t="str">
        <f t="shared" ca="1" si="43"/>
        <v/>
      </c>
      <c r="BK30" s="20" t="str">
        <f t="shared" ca="1" si="43"/>
        <v/>
      </c>
      <c r="BL30" s="20" t="str">
        <f t="shared" ca="1" si="43"/>
        <v/>
      </c>
      <c r="BM30" s="20" t="str">
        <f t="shared" ca="1" si="43"/>
        <v/>
      </c>
      <c r="BN30" s="20" t="str">
        <f t="shared" ca="1" si="43"/>
        <v/>
      </c>
      <c r="BO30" s="20" t="str">
        <f t="shared" ca="1" si="43"/>
        <v/>
      </c>
      <c r="BP30" s="20" t="str">
        <f t="shared" ca="1" si="43"/>
        <v/>
      </c>
      <c r="BQ30" s="20" t="str">
        <f t="shared" ca="1" si="44"/>
        <v/>
      </c>
      <c r="BR30" s="20" t="str">
        <f t="shared" ca="1" si="44"/>
        <v/>
      </c>
      <c r="BS30" s="20" t="str">
        <f t="shared" ca="1" si="44"/>
        <v/>
      </c>
      <c r="BT30" s="20" t="str">
        <f t="shared" ca="1" si="44"/>
        <v/>
      </c>
      <c r="BU30" s="20" t="str">
        <f t="shared" ca="1" si="44"/>
        <v/>
      </c>
      <c r="BV30" s="20" t="str">
        <f t="shared" ca="1" si="44"/>
        <v/>
      </c>
      <c r="BW30" s="20" t="str">
        <f t="shared" ca="1" si="44"/>
        <v/>
      </c>
      <c r="BX30" s="20" t="str">
        <f t="shared" ca="1" si="44"/>
        <v/>
      </c>
      <c r="BY30" s="20" t="str">
        <f t="shared" ca="1" si="44"/>
        <v/>
      </c>
      <c r="BZ30" s="20" t="str">
        <f t="shared" ca="1" si="44"/>
        <v/>
      </c>
      <c r="CA30" s="20" t="str">
        <f t="shared" ca="1" si="45"/>
        <v/>
      </c>
      <c r="CB30" s="20" t="str">
        <f t="shared" ca="1" si="45"/>
        <v/>
      </c>
      <c r="CC30" s="20" t="str">
        <f t="shared" ca="1" si="45"/>
        <v/>
      </c>
      <c r="CD30" s="20" t="str">
        <f t="shared" ca="1" si="45"/>
        <v/>
      </c>
      <c r="CE30" s="20" t="str">
        <f t="shared" ca="1" si="45"/>
        <v/>
      </c>
      <c r="CF30" s="20" t="str">
        <f t="shared" ca="1" si="45"/>
        <v/>
      </c>
      <c r="CG30" s="20" t="str">
        <f t="shared" ca="1" si="45"/>
        <v/>
      </c>
      <c r="CH30" s="20" t="str">
        <f t="shared" ca="1" si="45"/>
        <v/>
      </c>
      <c r="CI30" s="20" t="str">
        <f t="shared" ca="1" si="45"/>
        <v/>
      </c>
      <c r="CJ30" s="20" t="str">
        <f t="shared" ca="1" si="45"/>
        <v/>
      </c>
      <c r="CK30" s="20" t="str">
        <f t="shared" ca="1" si="46"/>
        <v/>
      </c>
      <c r="CL30" s="20" t="str">
        <f t="shared" ca="1" si="46"/>
        <v/>
      </c>
      <c r="CM30" s="20" t="str">
        <f t="shared" ca="1" si="46"/>
        <v/>
      </c>
      <c r="CN30" s="20" t="str">
        <f t="shared" ca="1" si="46"/>
        <v/>
      </c>
      <c r="CO30" s="20" t="str">
        <f t="shared" ca="1" si="46"/>
        <v/>
      </c>
      <c r="CP30" s="20" t="str">
        <f t="shared" ca="1" si="46"/>
        <v/>
      </c>
      <c r="CQ30" s="20" t="str">
        <f t="shared" ca="1" si="46"/>
        <v/>
      </c>
      <c r="CR30" s="20" t="str">
        <f t="shared" ca="1" si="46"/>
        <v/>
      </c>
      <c r="CS30" s="20" t="str">
        <f t="shared" ca="1" si="46"/>
        <v/>
      </c>
      <c r="CT30" s="19" t="str">
        <f t="shared" ca="1" si="46"/>
        <v/>
      </c>
      <c r="CU30" s="19" t="str">
        <f t="shared" ca="1" si="47"/>
        <v/>
      </c>
      <c r="CV30" s="19" t="str">
        <f t="shared" ca="1" si="47"/>
        <v/>
      </c>
      <c r="CW30" s="19" t="str">
        <f t="shared" ca="1" si="47"/>
        <v/>
      </c>
      <c r="CX30" s="19" t="str">
        <f t="shared" ca="1" si="47"/>
        <v/>
      </c>
      <c r="CY30" s="19" t="str">
        <f t="shared" ca="1" si="47"/>
        <v/>
      </c>
      <c r="CZ30" s="19" t="str">
        <f t="shared" ca="1" si="47"/>
        <v/>
      </c>
      <c r="DA30" s="19" t="str">
        <f t="shared" ca="1" si="47"/>
        <v/>
      </c>
      <c r="DB30" s="19" t="str">
        <f t="shared" ca="1" si="47"/>
        <v/>
      </c>
      <c r="DC30" s="19" t="str">
        <f t="shared" ca="1" si="47"/>
        <v/>
      </c>
      <c r="DD30" s="19" t="str">
        <f t="shared" ca="1" si="47"/>
        <v/>
      </c>
      <c r="DE30" s="19" t="str">
        <f t="shared" ca="1" si="48"/>
        <v/>
      </c>
      <c r="DF30" s="19" t="str">
        <f t="shared" ca="1" si="48"/>
        <v/>
      </c>
      <c r="DG30" s="19" t="str">
        <f t="shared" ca="1" si="48"/>
        <v/>
      </c>
      <c r="DH30" s="19" t="str">
        <f t="shared" ca="1" si="48"/>
        <v/>
      </c>
      <c r="DI30" s="19" t="str">
        <f t="shared" ca="1" si="48"/>
        <v/>
      </c>
      <c r="DJ30" s="19" t="str">
        <f t="shared" ca="1" si="48"/>
        <v/>
      </c>
      <c r="DK30" s="19" t="str">
        <f t="shared" ca="1" si="48"/>
        <v/>
      </c>
      <c r="DL30" s="19" t="str">
        <f t="shared" ca="1" si="48"/>
        <v/>
      </c>
      <c r="DM30" s="19" t="str">
        <f t="shared" ca="1" si="48"/>
        <v/>
      </c>
      <c r="DN30" s="19" t="str">
        <f t="shared" ca="1" si="48"/>
        <v/>
      </c>
      <c r="DO30" s="19" t="str">
        <f t="shared" ca="1" si="49"/>
        <v/>
      </c>
      <c r="DP30" s="19" t="str">
        <f t="shared" ca="1" si="49"/>
        <v/>
      </c>
      <c r="DQ30" s="19" t="str">
        <f t="shared" ca="1" si="49"/>
        <v/>
      </c>
      <c r="DR30" s="19" t="str">
        <f t="shared" ca="1" si="49"/>
        <v/>
      </c>
      <c r="DS30" s="19" t="str">
        <f t="shared" ca="1" si="49"/>
        <v/>
      </c>
      <c r="DT30" s="19" t="str">
        <f t="shared" ca="1" si="49"/>
        <v/>
      </c>
      <c r="DU30" s="19" t="str">
        <f t="shared" ca="1" si="49"/>
        <v/>
      </c>
      <c r="DV30" s="19" t="str">
        <f t="shared" ca="1" si="49"/>
        <v/>
      </c>
      <c r="DW30" s="19" t="str">
        <f t="shared" ca="1" si="49"/>
        <v/>
      </c>
      <c r="DX30" s="19" t="str">
        <f t="shared" ca="1" si="49"/>
        <v/>
      </c>
      <c r="DY30" s="19" t="str">
        <f t="shared" ca="1" si="50"/>
        <v/>
      </c>
      <c r="DZ30" s="19" t="str">
        <f t="shared" ca="1" si="50"/>
        <v/>
      </c>
      <c r="EA30" s="19" t="str">
        <f t="shared" ca="1" si="50"/>
        <v/>
      </c>
      <c r="EB30" s="19" t="str">
        <f t="shared" ca="1" si="50"/>
        <v/>
      </c>
      <c r="EC30" s="19" t="str">
        <f t="shared" ca="1" si="50"/>
        <v/>
      </c>
      <c r="ED30" s="19" t="str">
        <f t="shared" ca="1" si="50"/>
        <v/>
      </c>
      <c r="EE30" s="19" t="str">
        <f t="shared" ca="1" si="50"/>
        <v/>
      </c>
      <c r="EF30" s="19" t="str">
        <f t="shared" ca="1" si="50"/>
        <v/>
      </c>
      <c r="EG30" s="19" t="str">
        <f t="shared" ca="1" si="50"/>
        <v/>
      </c>
      <c r="EH30" s="19" t="str">
        <f t="shared" ca="1" si="50"/>
        <v/>
      </c>
      <c r="EI30" s="19" t="str">
        <f t="shared" ca="1" si="51"/>
        <v/>
      </c>
      <c r="EJ30" s="19" t="str">
        <f t="shared" ca="1" si="51"/>
        <v/>
      </c>
      <c r="EK30" s="19" t="str">
        <f t="shared" ca="1" si="51"/>
        <v/>
      </c>
      <c r="EL30" s="19" t="str">
        <f t="shared" ca="1" si="51"/>
        <v/>
      </c>
      <c r="EM30" s="19" t="str">
        <f t="shared" ca="1" si="51"/>
        <v/>
      </c>
      <c r="EN30" s="19" t="str">
        <f t="shared" ca="1" si="51"/>
        <v/>
      </c>
      <c r="EO30" s="19" t="str">
        <f t="shared" ca="1" si="51"/>
        <v/>
      </c>
      <c r="EP30" s="19" t="str">
        <f t="shared" ca="1" si="51"/>
        <v/>
      </c>
      <c r="EQ30" s="19" t="str">
        <f t="shared" ca="1" si="51"/>
        <v/>
      </c>
      <c r="ER30" s="19" t="str">
        <f t="shared" ca="1" si="51"/>
        <v/>
      </c>
      <c r="ES30" s="19" t="str">
        <f t="shared" ca="1" si="52"/>
        <v/>
      </c>
      <c r="ET30" s="19" t="str">
        <f t="shared" ca="1" si="52"/>
        <v/>
      </c>
      <c r="EU30" s="19" t="str">
        <f t="shared" ca="1" si="52"/>
        <v/>
      </c>
      <c r="EV30" s="19" t="str">
        <f t="shared" ca="1" si="52"/>
        <v/>
      </c>
      <c r="EW30" s="19" t="str">
        <f t="shared" ca="1" si="52"/>
        <v/>
      </c>
      <c r="EX30" s="19" t="str">
        <f t="shared" ca="1" si="52"/>
        <v/>
      </c>
      <c r="EY30" s="19" t="str">
        <f t="shared" ca="1" si="52"/>
        <v/>
      </c>
      <c r="EZ30" s="19" t="str">
        <f t="shared" ca="1" si="52"/>
        <v/>
      </c>
      <c r="FA30" s="19" t="str">
        <f t="shared" ca="1" si="52"/>
        <v/>
      </c>
      <c r="FB30" s="19" t="str">
        <f t="shared" ca="1" si="52"/>
        <v/>
      </c>
      <c r="FC30" s="19" t="str">
        <f t="shared" ca="1" si="53"/>
        <v/>
      </c>
      <c r="FD30" s="19" t="str">
        <f t="shared" ca="1" si="53"/>
        <v/>
      </c>
      <c r="FE30" s="19" t="str">
        <f t="shared" ca="1" si="53"/>
        <v/>
      </c>
      <c r="FF30" s="19" t="str">
        <f t="shared" ca="1" si="53"/>
        <v/>
      </c>
      <c r="FG30" s="19" t="str">
        <f t="shared" ca="1" si="53"/>
        <v/>
      </c>
      <c r="FH30" s="19" t="str">
        <f t="shared" ca="1" si="53"/>
        <v/>
      </c>
      <c r="FI30" s="19" t="str">
        <f t="shared" ca="1" si="53"/>
        <v/>
      </c>
      <c r="FJ30" s="19" t="str">
        <f t="shared" ca="1" si="53"/>
        <v/>
      </c>
      <c r="FK30" s="19" t="str">
        <f t="shared" ca="1" si="53"/>
        <v/>
      </c>
      <c r="FL30" s="19" t="str">
        <f t="shared" ca="1" si="53"/>
        <v/>
      </c>
      <c r="FM30" s="19" t="str">
        <f t="shared" ca="1" si="54"/>
        <v/>
      </c>
      <c r="FN30" s="19" t="str">
        <f t="shared" ca="1" si="54"/>
        <v/>
      </c>
      <c r="FO30" s="19" t="str">
        <f t="shared" ca="1" si="54"/>
        <v/>
      </c>
      <c r="FP30" s="19" t="str">
        <f t="shared" ca="1" si="54"/>
        <v/>
      </c>
      <c r="FQ30" s="19" t="str">
        <f t="shared" ca="1" si="54"/>
        <v/>
      </c>
      <c r="FR30" s="19" t="str">
        <f t="shared" ca="1" si="54"/>
        <v/>
      </c>
      <c r="FS30" s="19" t="str">
        <f t="shared" ca="1" si="54"/>
        <v/>
      </c>
      <c r="FT30" s="19" t="str">
        <f t="shared" ca="1" si="54"/>
        <v/>
      </c>
      <c r="FU30" s="19" t="str">
        <f t="shared" ca="1" si="54"/>
        <v/>
      </c>
      <c r="FV30" s="19" t="str">
        <f t="shared" ca="1" si="54"/>
        <v/>
      </c>
      <c r="FW30" s="19" t="str">
        <f t="shared" ca="1" si="55"/>
        <v/>
      </c>
      <c r="FX30" s="19" t="str">
        <f t="shared" ca="1" si="55"/>
        <v/>
      </c>
      <c r="FY30" s="19" t="str">
        <f t="shared" ca="1" si="55"/>
        <v/>
      </c>
      <c r="FZ30" s="19" t="str">
        <f t="shared" ca="1" si="55"/>
        <v/>
      </c>
      <c r="GA30" s="19" t="str">
        <f t="shared" ca="1" si="55"/>
        <v/>
      </c>
      <c r="GB30" s="19" t="str">
        <f t="shared" ca="1" si="55"/>
        <v/>
      </c>
      <c r="GC30" s="19" t="str">
        <f t="shared" ca="1" si="55"/>
        <v/>
      </c>
      <c r="GD30" s="19" t="str">
        <f t="shared" ca="1" si="55"/>
        <v/>
      </c>
      <c r="GE30" s="19" t="str">
        <f t="shared" ca="1" si="55"/>
        <v/>
      </c>
      <c r="GF30" s="19" t="str">
        <f t="shared" ca="1" si="55"/>
        <v/>
      </c>
      <c r="GG30" s="19" t="str">
        <f t="shared" ca="1" si="56"/>
        <v/>
      </c>
      <c r="GH30" s="19" t="str">
        <f t="shared" ca="1" si="56"/>
        <v/>
      </c>
      <c r="GI30" s="19" t="str">
        <f t="shared" ca="1" si="56"/>
        <v/>
      </c>
      <c r="GJ30" s="19" t="str">
        <f t="shared" ca="1" si="56"/>
        <v/>
      </c>
      <c r="GK30" s="19" t="str">
        <f t="shared" ca="1" si="56"/>
        <v/>
      </c>
      <c r="GL30" s="19" t="str">
        <f t="shared" ca="1" si="56"/>
        <v/>
      </c>
      <c r="GM30" s="19" t="str">
        <f t="shared" ca="1" si="56"/>
        <v/>
      </c>
      <c r="GN30" s="19" t="str">
        <f t="shared" ca="1" si="56"/>
        <v/>
      </c>
      <c r="GO30" s="19" t="str">
        <f t="shared" ca="1" si="56"/>
        <v/>
      </c>
      <c r="GP30" s="19" t="str">
        <f t="shared" ca="1" si="56"/>
        <v/>
      </c>
      <c r="GQ30" s="19" t="str">
        <f t="shared" ca="1" si="57"/>
        <v/>
      </c>
      <c r="GR30" s="19" t="str">
        <f t="shared" ca="1" si="57"/>
        <v/>
      </c>
      <c r="GS30" s="19" t="str">
        <f t="shared" ca="1" si="57"/>
        <v/>
      </c>
      <c r="GT30" s="19" t="str">
        <f t="shared" ca="1" si="57"/>
        <v/>
      </c>
      <c r="GU30" s="19" t="str">
        <f t="shared" ca="1" si="57"/>
        <v/>
      </c>
      <c r="GV30" s="19" t="str">
        <f t="shared" ca="1" si="57"/>
        <v/>
      </c>
      <c r="GW30" s="19" t="str">
        <f t="shared" ca="1" si="57"/>
        <v/>
      </c>
      <c r="GX30" s="19" t="str">
        <f t="shared" ca="1" si="57"/>
        <v/>
      </c>
      <c r="GY30" s="19" t="str">
        <f t="shared" ca="1" si="57"/>
        <v/>
      </c>
      <c r="GZ30" s="19" t="str">
        <f t="shared" ca="1" si="57"/>
        <v/>
      </c>
      <c r="HA30" s="19" t="str">
        <f t="shared" ca="1" si="58"/>
        <v/>
      </c>
      <c r="HB30" s="19" t="str">
        <f t="shared" ca="1" si="58"/>
        <v/>
      </c>
      <c r="HC30" s="19" t="str">
        <f t="shared" ca="1" si="58"/>
        <v/>
      </c>
      <c r="HD30" s="19" t="str">
        <f t="shared" ca="1" si="58"/>
        <v/>
      </c>
      <c r="HE30" s="19" t="str">
        <f t="shared" ca="1" si="58"/>
        <v/>
      </c>
      <c r="HF30" s="19" t="str">
        <f t="shared" ca="1" si="58"/>
        <v/>
      </c>
      <c r="HG30" s="19" t="str">
        <f t="shared" ca="1" si="58"/>
        <v/>
      </c>
      <c r="HH30" s="19" t="str">
        <f t="shared" ca="1" si="58"/>
        <v/>
      </c>
      <c r="HI30" s="19" t="str">
        <f t="shared" ca="1" si="58"/>
        <v/>
      </c>
      <c r="HJ30" s="19" t="str">
        <f t="shared" ca="1" si="58"/>
        <v/>
      </c>
      <c r="HK30" s="19" t="str">
        <f t="shared" ca="1" si="59"/>
        <v/>
      </c>
      <c r="HL30" s="19" t="str">
        <f t="shared" ca="1" si="59"/>
        <v/>
      </c>
      <c r="HM30" s="19" t="str">
        <f t="shared" ca="1" si="59"/>
        <v/>
      </c>
      <c r="HN30" s="19" t="str">
        <f t="shared" ca="1" si="59"/>
        <v/>
      </c>
      <c r="HO30" s="19" t="str">
        <f t="shared" ca="1" si="59"/>
        <v/>
      </c>
      <c r="HP30" s="19" t="str">
        <f t="shared" ca="1" si="59"/>
        <v/>
      </c>
      <c r="HQ30" s="19" t="str">
        <f t="shared" ca="1" si="59"/>
        <v/>
      </c>
      <c r="HR30" s="19" t="str">
        <f t="shared" ca="1" si="59"/>
        <v/>
      </c>
      <c r="HS30" s="19" t="str">
        <f t="shared" ca="1" si="59"/>
        <v/>
      </c>
      <c r="HT30" s="19" t="str">
        <f t="shared" ca="1" si="59"/>
        <v/>
      </c>
      <c r="HU30" s="19" t="str">
        <f t="shared" ca="1" si="60"/>
        <v/>
      </c>
      <c r="HV30" s="19" t="str">
        <f t="shared" ca="1" si="60"/>
        <v/>
      </c>
      <c r="HW30" s="19" t="str">
        <f t="shared" ca="1" si="60"/>
        <v/>
      </c>
      <c r="HX30" s="19" t="str">
        <f t="shared" ca="1" si="60"/>
        <v/>
      </c>
      <c r="HY30" s="19" t="str">
        <f t="shared" ca="1" si="60"/>
        <v/>
      </c>
      <c r="HZ30" s="19" t="str">
        <f t="shared" ca="1" si="60"/>
        <v/>
      </c>
      <c r="IA30" s="19" t="str">
        <f t="shared" ca="1" si="60"/>
        <v/>
      </c>
      <c r="IB30" s="19" t="str">
        <f t="shared" ca="1" si="60"/>
        <v/>
      </c>
      <c r="IC30" s="19" t="str">
        <f t="shared" ca="1" si="60"/>
        <v/>
      </c>
      <c r="ID30" s="19" t="str">
        <f t="shared" ca="1" si="60"/>
        <v/>
      </c>
      <c r="IE30" s="19" t="str">
        <f t="shared" ca="1" si="61"/>
        <v/>
      </c>
      <c r="IF30" s="19" t="str">
        <f t="shared" ca="1" si="61"/>
        <v/>
      </c>
      <c r="IG30" s="19" t="str">
        <f t="shared" ca="1" si="61"/>
        <v/>
      </c>
      <c r="IH30" s="19" t="str">
        <f t="shared" ca="1" si="61"/>
        <v/>
      </c>
      <c r="II30" s="19" t="str">
        <f t="shared" ca="1" si="61"/>
        <v/>
      </c>
      <c r="IJ30" s="19" t="str">
        <f t="shared" ca="1" si="61"/>
        <v/>
      </c>
      <c r="IK30" s="19" t="str">
        <f t="shared" ca="1" si="61"/>
        <v/>
      </c>
      <c r="IL30" s="19" t="str">
        <f t="shared" ca="1" si="61"/>
        <v/>
      </c>
      <c r="IM30" s="19" t="str">
        <f t="shared" ca="1" si="61"/>
        <v/>
      </c>
      <c r="IN30" s="19" t="str">
        <f t="shared" ca="1" si="61"/>
        <v/>
      </c>
      <c r="IO30" s="19" t="str">
        <f t="shared" ca="1" si="62"/>
        <v/>
      </c>
      <c r="IP30" s="19" t="str">
        <f t="shared" ca="1" si="62"/>
        <v/>
      </c>
      <c r="IQ30" s="19" t="str">
        <f t="shared" ca="1" si="62"/>
        <v/>
      </c>
      <c r="IR30" s="19" t="str">
        <f t="shared" ca="1" si="62"/>
        <v/>
      </c>
      <c r="IS30" s="19" t="str">
        <f t="shared" ca="1" si="62"/>
        <v/>
      </c>
      <c r="IT30" s="19" t="str">
        <f t="shared" ca="1" si="62"/>
        <v/>
      </c>
      <c r="IU30" s="19" t="str">
        <f t="shared" ca="1" si="62"/>
        <v/>
      </c>
      <c r="IV30" s="19" t="str">
        <f t="shared" ca="1" si="62"/>
        <v/>
      </c>
      <c r="IW30" s="19" t="str">
        <f t="shared" ca="1" si="62"/>
        <v/>
      </c>
      <c r="IX30" s="19" t="str">
        <f t="shared" ca="1" si="62"/>
        <v/>
      </c>
      <c r="IY30" s="19" t="str">
        <f t="shared" ca="1" si="63"/>
        <v/>
      </c>
      <c r="IZ30" s="19" t="str">
        <f t="shared" ca="1" si="63"/>
        <v/>
      </c>
      <c r="JA30" s="19" t="str">
        <f t="shared" ca="1" si="63"/>
        <v/>
      </c>
      <c r="JB30" s="19" t="str">
        <f t="shared" ca="1" si="63"/>
        <v/>
      </c>
      <c r="JC30" s="19" t="str">
        <f t="shared" ca="1" si="63"/>
        <v/>
      </c>
      <c r="JD30" s="19" t="str">
        <f t="shared" ca="1" si="63"/>
        <v/>
      </c>
      <c r="JE30" s="19" t="str">
        <f t="shared" ca="1" si="63"/>
        <v/>
      </c>
      <c r="JF30" s="19" t="str">
        <f t="shared" ca="1" si="63"/>
        <v/>
      </c>
      <c r="JG30" s="19" t="str">
        <f t="shared" ca="1" si="63"/>
        <v/>
      </c>
      <c r="JH30" s="19" t="str">
        <f t="shared" ca="1" si="63"/>
        <v/>
      </c>
      <c r="JI30" s="19" t="str">
        <f t="shared" ca="1" si="64"/>
        <v/>
      </c>
      <c r="JJ30" s="19" t="str">
        <f t="shared" ca="1" si="64"/>
        <v/>
      </c>
      <c r="JK30" s="19" t="str">
        <f t="shared" ca="1" si="64"/>
        <v/>
      </c>
      <c r="JL30" s="19" t="str">
        <f t="shared" ca="1" si="64"/>
        <v/>
      </c>
      <c r="JM30" s="19" t="str">
        <f t="shared" ca="1" si="64"/>
        <v/>
      </c>
      <c r="JN30" s="19" t="str">
        <f t="shared" ca="1" si="64"/>
        <v/>
      </c>
      <c r="JO30" s="19" t="str">
        <f t="shared" ca="1" si="64"/>
        <v/>
      </c>
      <c r="JP30" s="19" t="str">
        <f t="shared" ca="1" si="64"/>
        <v/>
      </c>
      <c r="JQ30" s="19" t="str">
        <f t="shared" ca="1" si="64"/>
        <v/>
      </c>
      <c r="JR30" s="19" t="str">
        <f t="shared" ca="1" si="64"/>
        <v/>
      </c>
      <c r="JS30" s="19" t="str">
        <f t="shared" ca="1" si="65"/>
        <v/>
      </c>
      <c r="JT30" s="19" t="str">
        <f t="shared" ca="1" si="65"/>
        <v/>
      </c>
      <c r="JU30" s="19" t="str">
        <f t="shared" ca="1" si="65"/>
        <v/>
      </c>
      <c r="JV30" s="19" t="str">
        <f t="shared" ca="1" si="65"/>
        <v/>
      </c>
      <c r="JW30" s="19" t="str">
        <f t="shared" ca="1" si="65"/>
        <v/>
      </c>
      <c r="JX30" s="19" t="str">
        <f t="shared" ca="1" si="65"/>
        <v/>
      </c>
      <c r="JY30" s="19" t="str">
        <f t="shared" ca="1" si="65"/>
        <v/>
      </c>
      <c r="JZ30" s="19" t="str">
        <f t="shared" ca="1" si="65"/>
        <v/>
      </c>
      <c r="KA30" s="19" t="str">
        <f t="shared" ca="1" si="65"/>
        <v/>
      </c>
      <c r="KB30" s="19" t="str">
        <f t="shared" ca="1" si="65"/>
        <v/>
      </c>
      <c r="KC30" s="19" t="str">
        <f t="shared" ca="1" si="66"/>
        <v/>
      </c>
      <c r="KD30" s="19" t="str">
        <f t="shared" ca="1" si="66"/>
        <v/>
      </c>
      <c r="KE30" s="19" t="str">
        <f t="shared" ca="1" si="66"/>
        <v/>
      </c>
      <c r="KF30" s="19" t="str">
        <f t="shared" ca="1" si="66"/>
        <v/>
      </c>
      <c r="KG30" s="19" t="str">
        <f t="shared" ca="1" si="66"/>
        <v/>
      </c>
      <c r="KH30" s="19" t="str">
        <f t="shared" ca="1" si="66"/>
        <v/>
      </c>
      <c r="KI30" s="19" t="str">
        <f t="shared" ca="1" si="66"/>
        <v/>
      </c>
      <c r="KJ30" s="19" t="str">
        <f t="shared" ca="1" si="66"/>
        <v/>
      </c>
      <c r="KK30" s="19" t="str">
        <f t="shared" ca="1" si="66"/>
        <v/>
      </c>
      <c r="KL30" s="19" t="str">
        <f t="shared" ca="1" si="66"/>
        <v/>
      </c>
      <c r="KM30" s="19" t="str">
        <f t="shared" ca="1" si="67"/>
        <v/>
      </c>
      <c r="KN30" s="19" t="str">
        <f t="shared" ca="1" si="67"/>
        <v/>
      </c>
      <c r="KO30" s="19" t="str">
        <f t="shared" ca="1" si="67"/>
        <v/>
      </c>
      <c r="KP30" s="19" t="str">
        <f t="shared" ca="1" si="67"/>
        <v/>
      </c>
      <c r="KQ30" s="19" t="str">
        <f t="shared" ca="1" si="67"/>
        <v/>
      </c>
      <c r="KR30" s="19" t="str">
        <f t="shared" ca="1" si="67"/>
        <v/>
      </c>
      <c r="KS30" s="19" t="str">
        <f t="shared" ca="1" si="67"/>
        <v/>
      </c>
      <c r="KT30" s="19" t="str">
        <f t="shared" ca="1" si="67"/>
        <v/>
      </c>
      <c r="KU30" s="19" t="str">
        <f t="shared" ca="1" si="67"/>
        <v/>
      </c>
      <c r="KV30" s="19" t="str">
        <f t="shared" ca="1" si="67"/>
        <v/>
      </c>
      <c r="KW30" s="19" t="str">
        <f t="shared" ca="1" si="68"/>
        <v/>
      </c>
      <c r="KX30" s="19" t="str">
        <f t="shared" ca="1" si="68"/>
        <v/>
      </c>
      <c r="KY30" s="19" t="str">
        <f t="shared" ca="1" si="68"/>
        <v/>
      </c>
      <c r="KZ30" s="19" t="str">
        <f t="shared" ca="1" si="68"/>
        <v/>
      </c>
      <c r="LA30" s="19" t="str">
        <f t="shared" ca="1" si="68"/>
        <v/>
      </c>
      <c r="LB30" s="19" t="str">
        <f t="shared" ca="1" si="68"/>
        <v/>
      </c>
      <c r="LC30" s="19" t="str">
        <f t="shared" ca="1" si="68"/>
        <v/>
      </c>
      <c r="LD30" s="19" t="str">
        <f t="shared" ca="1" si="68"/>
        <v/>
      </c>
      <c r="LE30" s="19" t="str">
        <f t="shared" ca="1" si="68"/>
        <v/>
      </c>
      <c r="LF30" s="19" t="str">
        <f t="shared" ca="1" si="68"/>
        <v/>
      </c>
      <c r="LG30" s="19" t="str">
        <f t="shared" ca="1" si="69"/>
        <v/>
      </c>
      <c r="LH30" s="19" t="str">
        <f t="shared" ca="1" si="69"/>
        <v/>
      </c>
      <c r="LI30" s="19" t="str">
        <f t="shared" ca="1" si="69"/>
        <v/>
      </c>
      <c r="LJ30" s="19" t="str">
        <f t="shared" ca="1" si="69"/>
        <v/>
      </c>
      <c r="LK30" s="19" t="str">
        <f t="shared" ca="1" si="69"/>
        <v/>
      </c>
      <c r="LL30" s="19" t="str">
        <f t="shared" ca="1" si="69"/>
        <v/>
      </c>
      <c r="LM30" s="19" t="str">
        <f t="shared" ca="1" si="69"/>
        <v/>
      </c>
      <c r="LN30" s="19" t="str">
        <f t="shared" ca="1" si="69"/>
        <v/>
      </c>
      <c r="LO30" s="19" t="str">
        <f t="shared" ca="1" si="69"/>
        <v/>
      </c>
      <c r="LP30" s="19" t="str">
        <f t="shared" ca="1" si="69"/>
        <v/>
      </c>
      <c r="LQ30" s="19" t="str">
        <f t="shared" ca="1" si="70"/>
        <v/>
      </c>
      <c r="LR30" s="19" t="str">
        <f t="shared" ca="1" si="70"/>
        <v/>
      </c>
      <c r="LS30" s="19" t="str">
        <f t="shared" ca="1" si="70"/>
        <v/>
      </c>
      <c r="LT30" s="19" t="str">
        <f t="shared" ca="1" si="70"/>
        <v/>
      </c>
      <c r="LU30" s="19" t="str">
        <f t="shared" ca="1" si="70"/>
        <v/>
      </c>
      <c r="LV30" s="19" t="str">
        <f t="shared" ca="1" si="70"/>
        <v/>
      </c>
      <c r="LW30" s="19" t="str">
        <f t="shared" ca="1" si="70"/>
        <v/>
      </c>
      <c r="LX30" s="19" t="str">
        <f t="shared" ca="1" si="70"/>
        <v/>
      </c>
      <c r="LY30" s="19" t="str">
        <f t="shared" ca="1" si="70"/>
        <v/>
      </c>
      <c r="LZ30" s="19" t="str">
        <f t="shared" ca="1" si="70"/>
        <v/>
      </c>
      <c r="MA30" s="19" t="str">
        <f t="shared" ca="1" si="71"/>
        <v/>
      </c>
      <c r="MB30" s="19" t="str">
        <f t="shared" ca="1" si="71"/>
        <v/>
      </c>
      <c r="MC30" s="19" t="str">
        <f t="shared" ca="1" si="71"/>
        <v/>
      </c>
      <c r="MD30" s="19" t="str">
        <f t="shared" ca="1" si="71"/>
        <v/>
      </c>
      <c r="ME30" s="19" t="str">
        <f t="shared" ca="1" si="71"/>
        <v/>
      </c>
      <c r="MF30" s="19" t="str">
        <f t="shared" ca="1" si="71"/>
        <v/>
      </c>
      <c r="MG30" s="19" t="str">
        <f t="shared" ca="1" si="71"/>
        <v/>
      </c>
      <c r="MH30" s="19" t="str">
        <f t="shared" ca="1" si="71"/>
        <v/>
      </c>
      <c r="MI30" s="19" t="str">
        <f t="shared" ca="1" si="71"/>
        <v/>
      </c>
      <c r="MJ30" s="19" t="str">
        <f t="shared" ca="1" si="71"/>
        <v/>
      </c>
      <c r="MK30" s="19" t="str">
        <f t="shared" ca="1" si="72"/>
        <v/>
      </c>
      <c r="ML30" s="19" t="str">
        <f t="shared" ca="1" si="72"/>
        <v/>
      </c>
      <c r="MM30" s="19" t="str">
        <f t="shared" ca="1" si="72"/>
        <v/>
      </c>
      <c r="MN30" s="19" t="str">
        <f t="shared" ca="1" si="72"/>
        <v/>
      </c>
      <c r="MO30" s="19" t="str">
        <f t="shared" ca="1" si="72"/>
        <v/>
      </c>
      <c r="MP30" s="19" t="str">
        <f t="shared" ca="1" si="72"/>
        <v/>
      </c>
      <c r="MQ30" s="19" t="str">
        <f t="shared" ca="1" si="72"/>
        <v/>
      </c>
      <c r="MR30" s="19" t="str">
        <f t="shared" ca="1" si="72"/>
        <v/>
      </c>
      <c r="MS30" s="19" t="str">
        <f t="shared" ca="1" si="72"/>
        <v/>
      </c>
      <c r="MT30" s="19" t="str">
        <f t="shared" ca="1" si="72"/>
        <v/>
      </c>
      <c r="MU30" s="19" t="str">
        <f t="shared" ca="1" si="73"/>
        <v/>
      </c>
      <c r="MV30" s="19" t="str">
        <f t="shared" ca="1" si="73"/>
        <v/>
      </c>
      <c r="MW30" s="19" t="str">
        <f t="shared" ca="1" si="73"/>
        <v/>
      </c>
      <c r="MX30" s="19" t="str">
        <f t="shared" ca="1" si="73"/>
        <v/>
      </c>
      <c r="MY30" s="19" t="str">
        <f t="shared" ca="1" si="73"/>
        <v/>
      </c>
      <c r="MZ30" s="19" t="str">
        <f t="shared" ca="1" si="73"/>
        <v/>
      </c>
      <c r="NA30" s="19" t="str">
        <f t="shared" ca="1" si="73"/>
        <v/>
      </c>
      <c r="NB30" s="19" t="str">
        <f t="shared" ca="1" si="73"/>
        <v/>
      </c>
      <c r="NC30" s="19" t="str">
        <f t="shared" ca="1" si="73"/>
        <v/>
      </c>
      <c r="ND30" s="19" t="str">
        <f t="shared" ca="1" si="73"/>
        <v/>
      </c>
      <c r="NE30" s="19" t="str">
        <f t="shared" ca="1" si="74"/>
        <v/>
      </c>
      <c r="NF30" s="19" t="str">
        <f t="shared" ca="1" si="74"/>
        <v/>
      </c>
      <c r="NG30" s="19" t="str">
        <f t="shared" ca="1" si="74"/>
        <v/>
      </c>
      <c r="NH30" s="19" t="str">
        <f t="shared" ca="1" si="74"/>
        <v/>
      </c>
      <c r="NI30" s="19" t="str">
        <f t="shared" ca="1" si="74"/>
        <v/>
      </c>
      <c r="NJ30" s="19" t="str">
        <f t="shared" ca="1" si="74"/>
        <v/>
      </c>
      <c r="NK30" s="19" t="str">
        <f t="shared" ca="1" si="74"/>
        <v/>
      </c>
      <c r="NL30" s="19" t="str">
        <f t="shared" ca="1" si="74"/>
        <v/>
      </c>
      <c r="NM30" s="19" t="str">
        <f t="shared" ca="1" si="74"/>
        <v/>
      </c>
      <c r="NN30" s="19" t="str">
        <f t="shared" ca="1" si="74"/>
        <v/>
      </c>
      <c r="NO30" s="19" t="str">
        <f t="shared" ca="1" si="75"/>
        <v/>
      </c>
      <c r="NP30" s="19" t="str">
        <f t="shared" ca="1" si="75"/>
        <v/>
      </c>
      <c r="NQ30" s="19" t="str">
        <f t="shared" ca="1" si="75"/>
        <v/>
      </c>
      <c r="NR30" s="19" t="str">
        <f t="shared" ca="1" si="75"/>
        <v/>
      </c>
      <c r="NS30" s="19" t="str">
        <f t="shared" ca="1" si="75"/>
        <v/>
      </c>
      <c r="NT30" s="19" t="str">
        <f t="shared" ca="1" si="75"/>
        <v/>
      </c>
      <c r="NU30" s="19" t="str">
        <f t="shared" ca="1" si="75"/>
        <v/>
      </c>
      <c r="NV30" s="19" t="str">
        <f t="shared" ca="1" si="75"/>
        <v/>
      </c>
      <c r="NW30" s="19" t="str">
        <f t="shared" ca="1" si="75"/>
        <v/>
      </c>
      <c r="NX30" s="19" t="str">
        <f t="shared" ca="1" si="75"/>
        <v/>
      </c>
      <c r="NY30" s="19" t="str">
        <f t="shared" ca="1" si="75"/>
        <v/>
      </c>
      <c r="NZ30" s="19" t="str">
        <f t="shared" ca="1" si="75"/>
        <v/>
      </c>
      <c r="OA30" s="19" t="str">
        <f t="shared" ca="1" si="75"/>
        <v/>
      </c>
      <c r="OB30" s="19" t="str">
        <f t="shared" ca="1" si="75"/>
        <v/>
      </c>
      <c r="OC30" s="19" t="str">
        <f t="shared" ca="1" si="75"/>
        <v/>
      </c>
      <c r="OD30" s="16"/>
      <c r="OE30" s="16"/>
      <c r="OF30" s="16"/>
      <c r="OG30" s="16"/>
    </row>
    <row r="31" spans="1:397" s="25" customFormat="1" ht="13.5" customHeight="1" x14ac:dyDescent="0.2">
      <c r="A31" s="62" t="str">
        <f t="shared" si="37"/>
        <v xml:space="preserve"> </v>
      </c>
      <c r="B31" s="66">
        <f>_xlfn.IFNA(IF(INDEX('[1]External Tasks'!$C:$C,MATCH($B$17&amp;" "&amp;D31,'[1]External Tasks'!$A:$A,0))=D31,1,IF(INDEX('[1]External Tasks'!$G:$G,MATCH($B$17&amp;" "&amp;D31,'[1]External Tasks'!$E:$E,0))=D31,2)),0)</f>
        <v>0</v>
      </c>
      <c r="C31" s="46">
        <v>12</v>
      </c>
      <c r="D31" s="422" t="str">
        <f>IF('[2]Project Follow up - Base'!D31="","",'[2]Project Follow up - Base'!D31)</f>
        <v/>
      </c>
      <c r="E31" s="422"/>
      <c r="F31" s="41" t="str">
        <f>IF('[2]Project Follow up - Base'!F31="","",'[2]Project Follow up - Base'!F31)</f>
        <v/>
      </c>
      <c r="G31" s="43" t="str">
        <f>IF('[2]Project Follow up - Base'!G31="","",'[2]Project Follow up - Base'!G31)</f>
        <v/>
      </c>
      <c r="H31" s="43" t="str">
        <f>IF('[2]Project Follow up - Base'!H31="","",'[2]Project Follow up - Base'!H31)</f>
        <v/>
      </c>
      <c r="I31" s="45">
        <f>IF(OR(G31="",H31=""), 0, IF(H31&lt;G31,"End date is earlier than start date", NETWORKDAYS.INTL(G31,H31,7,List!$M$3:$M$100)))</f>
        <v>0</v>
      </c>
      <c r="J31" s="41" t="str">
        <f>IF('[2]Project Follow up - Base'!J31="","",'[2]Project Follow up - Base'!J31)</f>
        <v/>
      </c>
      <c r="K31" s="187" t="str">
        <f>IF('[2]Project Follow up - Base'!K31="","",'[2]Project Follow up - Base'!K31)</f>
        <v/>
      </c>
      <c r="L31" s="45">
        <f>IF(OR(J31="",K31=""), 0, NETWORKDAYS.INTL(J31,K31,7,List!$M$3:$M$100))</f>
        <v>0</v>
      </c>
      <c r="M31" s="43" t="str">
        <f t="shared" si="38"/>
        <v/>
      </c>
      <c r="N31" s="43" t="str">
        <f t="shared" si="39"/>
        <v/>
      </c>
      <c r="O31" s="43" t="str">
        <f>IF(OR( D31="", M31=""),"",WORKDAY.INTL(M31,VLOOKUP($B$17&amp;" "&amp;D31,Tasks!$1:$1048576,MATCH('Project Follow up - Base'!$D$7,Tasks!$2:$2,0),FALSE)-1,7,[1]List!$M$3:$M$100))</f>
        <v/>
      </c>
      <c r="P31" s="41" t="str">
        <f t="shared" ca="1" si="78"/>
        <v/>
      </c>
      <c r="Q31" s="104" t="str">
        <f>IF('[2]Project Follow up - Base'!Q31="","",'[2]Project Follow up - Base'!Q31)</f>
        <v/>
      </c>
      <c r="R31" s="43" t="str">
        <f>IF('[2]Project Follow up - Base'!R31="","",'[2]Project Follow up - Base'!R31)</f>
        <v/>
      </c>
      <c r="S31" s="41" t="str">
        <f>IF('[2]Project Follow up - Base'!S31="","",'[2]Project Follow up - Base'!S31)</f>
        <v/>
      </c>
      <c r="T31" s="104" t="str">
        <f>IF('[2]Project Follow up - Base'!T31="","",'[2]Project Follow up - Base'!T31)</f>
        <v/>
      </c>
      <c r="U31" s="41" t="str">
        <f>IF('[2]Project Follow up - Base'!U31="","",'[2]Project Follow up - Base'!U31)</f>
        <v/>
      </c>
      <c r="V31" s="41" t="str">
        <f>IF('[2]Project Follow up - Base'!V31="","",'[2]Project Follow up - Base'!V31)</f>
        <v/>
      </c>
      <c r="W31" s="41" t="str">
        <f>IF('[2]Project Follow up - Base'!W31="","",'[2]Project Follow up - Base'!W31)</f>
        <v/>
      </c>
      <c r="X31" s="390" t="str">
        <f>IF('[2]Project Follow up - Base'!X31="","",'[2]Project Follow up - Base'!X31)</f>
        <v/>
      </c>
      <c r="Y31" s="17" t="str">
        <f t="shared" si="77"/>
        <v/>
      </c>
      <c r="Z31" s="62" t="str">
        <f>_xlfn.IFNA(IF(INDEX('Employees Summary'!A:J,MATCH(B$17&amp;" "&amp;F31,'Employees Summary'!H:H,0),10)=0,"",INDEX('Employees Summary'!A:J,MATCH(B$17&amp;" "&amp;F31,'Employees Summary'!H:H,0),10)),"")</f>
        <v/>
      </c>
      <c r="AA31" s="62">
        <f ca="1">IF(AND(N31&lt;&gt;"",P31="Delayed"),NETWORKDAYS.INTL(O31,N31,7,List!$M$3:$M$100),0)</f>
        <v>0</v>
      </c>
      <c r="AB31" s="16"/>
      <c r="AC31" s="20" t="str">
        <f t="shared" ca="1" si="40"/>
        <v/>
      </c>
      <c r="AD31" s="20" t="str">
        <f t="shared" ca="1" si="40"/>
        <v/>
      </c>
      <c r="AE31" s="20" t="str">
        <f t="shared" ca="1" si="40"/>
        <v/>
      </c>
      <c r="AF31" s="20" t="str">
        <f t="shared" ca="1" si="40"/>
        <v/>
      </c>
      <c r="AG31" s="20" t="str">
        <f t="shared" ca="1" si="40"/>
        <v/>
      </c>
      <c r="AH31" s="20" t="str">
        <f t="shared" ca="1" si="40"/>
        <v/>
      </c>
      <c r="AI31" s="20" t="str">
        <f t="shared" ca="1" si="40"/>
        <v/>
      </c>
      <c r="AJ31" s="20" t="str">
        <f t="shared" ca="1" si="40"/>
        <v/>
      </c>
      <c r="AK31" s="20" t="str">
        <f t="shared" ca="1" si="40"/>
        <v/>
      </c>
      <c r="AL31" s="20" t="str">
        <f t="shared" ca="1" si="40"/>
        <v/>
      </c>
      <c r="AM31" s="20" t="str">
        <f t="shared" ca="1" si="41"/>
        <v/>
      </c>
      <c r="AN31" s="20" t="str">
        <f t="shared" ca="1" si="41"/>
        <v/>
      </c>
      <c r="AO31" s="20" t="str">
        <f t="shared" ca="1" si="41"/>
        <v/>
      </c>
      <c r="AP31" s="20" t="str">
        <f t="shared" ca="1" si="41"/>
        <v/>
      </c>
      <c r="AQ31" s="20" t="str">
        <f t="shared" ca="1" si="41"/>
        <v/>
      </c>
      <c r="AR31" s="20" t="str">
        <f t="shared" ca="1" si="41"/>
        <v/>
      </c>
      <c r="AS31" s="20" t="str">
        <f t="shared" ca="1" si="41"/>
        <v/>
      </c>
      <c r="AT31" s="20" t="str">
        <f t="shared" ca="1" si="41"/>
        <v/>
      </c>
      <c r="AU31" s="20" t="str">
        <f t="shared" ca="1" si="41"/>
        <v/>
      </c>
      <c r="AV31" s="20" t="str">
        <f t="shared" ca="1" si="41"/>
        <v/>
      </c>
      <c r="AW31" s="20" t="str">
        <f t="shared" ca="1" si="42"/>
        <v/>
      </c>
      <c r="AX31" s="20" t="str">
        <f t="shared" ca="1" si="42"/>
        <v/>
      </c>
      <c r="AY31" s="20" t="str">
        <f t="shared" ca="1" si="42"/>
        <v/>
      </c>
      <c r="AZ31" s="20" t="str">
        <f t="shared" ca="1" si="42"/>
        <v/>
      </c>
      <c r="BA31" s="20" t="str">
        <f t="shared" ca="1" si="42"/>
        <v/>
      </c>
      <c r="BB31" s="20" t="str">
        <f t="shared" ca="1" si="42"/>
        <v/>
      </c>
      <c r="BC31" s="20" t="str">
        <f t="shared" ca="1" si="42"/>
        <v/>
      </c>
      <c r="BD31" s="20" t="str">
        <f t="shared" ca="1" si="42"/>
        <v/>
      </c>
      <c r="BE31" s="20" t="str">
        <f t="shared" ca="1" si="42"/>
        <v/>
      </c>
      <c r="BF31" s="20" t="str">
        <f t="shared" ca="1" si="42"/>
        <v/>
      </c>
      <c r="BG31" s="20" t="str">
        <f t="shared" ca="1" si="43"/>
        <v/>
      </c>
      <c r="BH31" s="20" t="str">
        <f t="shared" ca="1" si="43"/>
        <v/>
      </c>
      <c r="BI31" s="20" t="str">
        <f t="shared" ca="1" si="43"/>
        <v/>
      </c>
      <c r="BJ31" s="20" t="str">
        <f t="shared" ca="1" si="43"/>
        <v/>
      </c>
      <c r="BK31" s="20" t="str">
        <f t="shared" ca="1" si="43"/>
        <v/>
      </c>
      <c r="BL31" s="20" t="str">
        <f t="shared" ca="1" si="43"/>
        <v/>
      </c>
      <c r="BM31" s="20" t="str">
        <f t="shared" ca="1" si="43"/>
        <v/>
      </c>
      <c r="BN31" s="20" t="str">
        <f t="shared" ca="1" si="43"/>
        <v/>
      </c>
      <c r="BO31" s="20" t="str">
        <f t="shared" ca="1" si="43"/>
        <v/>
      </c>
      <c r="BP31" s="20" t="str">
        <f t="shared" ca="1" si="43"/>
        <v/>
      </c>
      <c r="BQ31" s="20" t="str">
        <f t="shared" ca="1" si="44"/>
        <v/>
      </c>
      <c r="BR31" s="20" t="str">
        <f t="shared" ca="1" si="44"/>
        <v/>
      </c>
      <c r="BS31" s="20" t="str">
        <f t="shared" ca="1" si="44"/>
        <v/>
      </c>
      <c r="BT31" s="20" t="str">
        <f t="shared" ca="1" si="44"/>
        <v/>
      </c>
      <c r="BU31" s="20" t="str">
        <f t="shared" ca="1" si="44"/>
        <v/>
      </c>
      <c r="BV31" s="20" t="str">
        <f t="shared" ca="1" si="44"/>
        <v/>
      </c>
      <c r="BW31" s="20" t="str">
        <f t="shared" ca="1" si="44"/>
        <v/>
      </c>
      <c r="BX31" s="20" t="str">
        <f t="shared" ca="1" si="44"/>
        <v/>
      </c>
      <c r="BY31" s="20" t="str">
        <f t="shared" ca="1" si="44"/>
        <v/>
      </c>
      <c r="BZ31" s="20" t="str">
        <f t="shared" ca="1" si="44"/>
        <v/>
      </c>
      <c r="CA31" s="20" t="str">
        <f t="shared" ca="1" si="45"/>
        <v/>
      </c>
      <c r="CB31" s="20" t="str">
        <f t="shared" ca="1" si="45"/>
        <v/>
      </c>
      <c r="CC31" s="20" t="str">
        <f t="shared" ca="1" si="45"/>
        <v/>
      </c>
      <c r="CD31" s="20" t="str">
        <f t="shared" ca="1" si="45"/>
        <v/>
      </c>
      <c r="CE31" s="20" t="str">
        <f t="shared" ca="1" si="45"/>
        <v/>
      </c>
      <c r="CF31" s="20" t="str">
        <f t="shared" ca="1" si="45"/>
        <v/>
      </c>
      <c r="CG31" s="20" t="str">
        <f t="shared" ca="1" si="45"/>
        <v/>
      </c>
      <c r="CH31" s="20" t="str">
        <f t="shared" ca="1" si="45"/>
        <v/>
      </c>
      <c r="CI31" s="20" t="str">
        <f t="shared" ca="1" si="45"/>
        <v/>
      </c>
      <c r="CJ31" s="20" t="str">
        <f t="shared" ca="1" si="45"/>
        <v/>
      </c>
      <c r="CK31" s="20" t="str">
        <f t="shared" ca="1" si="46"/>
        <v/>
      </c>
      <c r="CL31" s="20" t="str">
        <f t="shared" ca="1" si="46"/>
        <v/>
      </c>
      <c r="CM31" s="20" t="str">
        <f t="shared" ca="1" si="46"/>
        <v/>
      </c>
      <c r="CN31" s="20" t="str">
        <f t="shared" ca="1" si="46"/>
        <v/>
      </c>
      <c r="CO31" s="20" t="str">
        <f t="shared" ca="1" si="46"/>
        <v/>
      </c>
      <c r="CP31" s="20" t="str">
        <f t="shared" ca="1" si="46"/>
        <v/>
      </c>
      <c r="CQ31" s="20" t="str">
        <f t="shared" ca="1" si="46"/>
        <v/>
      </c>
      <c r="CR31" s="20" t="str">
        <f t="shared" ca="1" si="46"/>
        <v/>
      </c>
      <c r="CS31" s="20" t="str">
        <f t="shared" ca="1" si="46"/>
        <v/>
      </c>
      <c r="CT31" s="19" t="str">
        <f t="shared" ca="1" si="46"/>
        <v/>
      </c>
      <c r="CU31" s="19" t="str">
        <f t="shared" ca="1" si="47"/>
        <v/>
      </c>
      <c r="CV31" s="19" t="str">
        <f t="shared" ca="1" si="47"/>
        <v/>
      </c>
      <c r="CW31" s="19" t="str">
        <f t="shared" ca="1" si="47"/>
        <v/>
      </c>
      <c r="CX31" s="19" t="str">
        <f t="shared" ca="1" si="47"/>
        <v/>
      </c>
      <c r="CY31" s="19" t="str">
        <f t="shared" ca="1" si="47"/>
        <v/>
      </c>
      <c r="CZ31" s="19" t="str">
        <f t="shared" ca="1" si="47"/>
        <v/>
      </c>
      <c r="DA31" s="19" t="str">
        <f t="shared" ca="1" si="47"/>
        <v/>
      </c>
      <c r="DB31" s="19" t="str">
        <f t="shared" ca="1" si="47"/>
        <v/>
      </c>
      <c r="DC31" s="19" t="str">
        <f t="shared" ca="1" si="47"/>
        <v/>
      </c>
      <c r="DD31" s="19" t="str">
        <f t="shared" ca="1" si="47"/>
        <v/>
      </c>
      <c r="DE31" s="19" t="str">
        <f t="shared" ca="1" si="48"/>
        <v/>
      </c>
      <c r="DF31" s="19" t="str">
        <f t="shared" ca="1" si="48"/>
        <v/>
      </c>
      <c r="DG31" s="19" t="str">
        <f t="shared" ca="1" si="48"/>
        <v/>
      </c>
      <c r="DH31" s="19" t="str">
        <f t="shared" ca="1" si="48"/>
        <v/>
      </c>
      <c r="DI31" s="19" t="str">
        <f t="shared" ca="1" si="48"/>
        <v/>
      </c>
      <c r="DJ31" s="19" t="str">
        <f t="shared" ca="1" si="48"/>
        <v/>
      </c>
      <c r="DK31" s="19" t="str">
        <f t="shared" ca="1" si="48"/>
        <v/>
      </c>
      <c r="DL31" s="19" t="str">
        <f t="shared" ca="1" si="48"/>
        <v/>
      </c>
      <c r="DM31" s="19" t="str">
        <f t="shared" ca="1" si="48"/>
        <v/>
      </c>
      <c r="DN31" s="19" t="str">
        <f t="shared" ca="1" si="48"/>
        <v/>
      </c>
      <c r="DO31" s="19" t="str">
        <f t="shared" ca="1" si="49"/>
        <v/>
      </c>
      <c r="DP31" s="19" t="str">
        <f t="shared" ca="1" si="49"/>
        <v/>
      </c>
      <c r="DQ31" s="19" t="str">
        <f t="shared" ca="1" si="49"/>
        <v/>
      </c>
      <c r="DR31" s="19" t="str">
        <f t="shared" ca="1" si="49"/>
        <v/>
      </c>
      <c r="DS31" s="19" t="str">
        <f t="shared" ca="1" si="49"/>
        <v/>
      </c>
      <c r="DT31" s="19" t="str">
        <f t="shared" ca="1" si="49"/>
        <v/>
      </c>
      <c r="DU31" s="19" t="str">
        <f t="shared" ca="1" si="49"/>
        <v/>
      </c>
      <c r="DV31" s="19" t="str">
        <f t="shared" ca="1" si="49"/>
        <v/>
      </c>
      <c r="DW31" s="19" t="str">
        <f t="shared" ca="1" si="49"/>
        <v/>
      </c>
      <c r="DX31" s="19" t="str">
        <f t="shared" ca="1" si="49"/>
        <v/>
      </c>
      <c r="DY31" s="19" t="str">
        <f t="shared" ca="1" si="50"/>
        <v/>
      </c>
      <c r="DZ31" s="19" t="str">
        <f t="shared" ca="1" si="50"/>
        <v/>
      </c>
      <c r="EA31" s="19" t="str">
        <f t="shared" ca="1" si="50"/>
        <v/>
      </c>
      <c r="EB31" s="19" t="str">
        <f t="shared" ca="1" si="50"/>
        <v/>
      </c>
      <c r="EC31" s="19" t="str">
        <f t="shared" ca="1" si="50"/>
        <v/>
      </c>
      <c r="ED31" s="19" t="str">
        <f t="shared" ca="1" si="50"/>
        <v/>
      </c>
      <c r="EE31" s="19" t="str">
        <f t="shared" ca="1" si="50"/>
        <v/>
      </c>
      <c r="EF31" s="19" t="str">
        <f t="shared" ca="1" si="50"/>
        <v/>
      </c>
      <c r="EG31" s="19" t="str">
        <f t="shared" ca="1" si="50"/>
        <v/>
      </c>
      <c r="EH31" s="19" t="str">
        <f t="shared" ca="1" si="50"/>
        <v/>
      </c>
      <c r="EI31" s="19" t="str">
        <f t="shared" ca="1" si="51"/>
        <v/>
      </c>
      <c r="EJ31" s="19" t="str">
        <f t="shared" ca="1" si="51"/>
        <v/>
      </c>
      <c r="EK31" s="19" t="str">
        <f t="shared" ca="1" si="51"/>
        <v/>
      </c>
      <c r="EL31" s="19" t="str">
        <f t="shared" ca="1" si="51"/>
        <v/>
      </c>
      <c r="EM31" s="19" t="str">
        <f t="shared" ca="1" si="51"/>
        <v/>
      </c>
      <c r="EN31" s="19" t="str">
        <f t="shared" ca="1" si="51"/>
        <v/>
      </c>
      <c r="EO31" s="19" t="str">
        <f t="shared" ca="1" si="51"/>
        <v/>
      </c>
      <c r="EP31" s="19" t="str">
        <f t="shared" ca="1" si="51"/>
        <v/>
      </c>
      <c r="EQ31" s="19" t="str">
        <f t="shared" ca="1" si="51"/>
        <v/>
      </c>
      <c r="ER31" s="19" t="str">
        <f t="shared" ca="1" si="51"/>
        <v/>
      </c>
      <c r="ES31" s="19" t="str">
        <f t="shared" ca="1" si="52"/>
        <v/>
      </c>
      <c r="ET31" s="19" t="str">
        <f t="shared" ca="1" si="52"/>
        <v/>
      </c>
      <c r="EU31" s="19" t="str">
        <f t="shared" ca="1" si="52"/>
        <v/>
      </c>
      <c r="EV31" s="19" t="str">
        <f t="shared" ca="1" si="52"/>
        <v/>
      </c>
      <c r="EW31" s="19" t="str">
        <f t="shared" ca="1" si="52"/>
        <v/>
      </c>
      <c r="EX31" s="19" t="str">
        <f t="shared" ca="1" si="52"/>
        <v/>
      </c>
      <c r="EY31" s="19" t="str">
        <f t="shared" ca="1" si="52"/>
        <v/>
      </c>
      <c r="EZ31" s="19" t="str">
        <f t="shared" ca="1" si="52"/>
        <v/>
      </c>
      <c r="FA31" s="19" t="str">
        <f t="shared" ca="1" si="52"/>
        <v/>
      </c>
      <c r="FB31" s="19" t="str">
        <f t="shared" ca="1" si="52"/>
        <v/>
      </c>
      <c r="FC31" s="19" t="str">
        <f t="shared" ca="1" si="53"/>
        <v/>
      </c>
      <c r="FD31" s="19" t="str">
        <f t="shared" ca="1" si="53"/>
        <v/>
      </c>
      <c r="FE31" s="19" t="str">
        <f t="shared" ca="1" si="53"/>
        <v/>
      </c>
      <c r="FF31" s="19" t="str">
        <f t="shared" ca="1" si="53"/>
        <v/>
      </c>
      <c r="FG31" s="19" t="str">
        <f t="shared" ca="1" si="53"/>
        <v/>
      </c>
      <c r="FH31" s="19" t="str">
        <f t="shared" ca="1" si="53"/>
        <v/>
      </c>
      <c r="FI31" s="19" t="str">
        <f t="shared" ca="1" si="53"/>
        <v/>
      </c>
      <c r="FJ31" s="19" t="str">
        <f t="shared" ca="1" si="53"/>
        <v/>
      </c>
      <c r="FK31" s="19" t="str">
        <f t="shared" ca="1" si="53"/>
        <v/>
      </c>
      <c r="FL31" s="19" t="str">
        <f t="shared" ca="1" si="53"/>
        <v/>
      </c>
      <c r="FM31" s="19" t="str">
        <f t="shared" ca="1" si="54"/>
        <v/>
      </c>
      <c r="FN31" s="19" t="str">
        <f t="shared" ca="1" si="54"/>
        <v/>
      </c>
      <c r="FO31" s="19" t="str">
        <f t="shared" ca="1" si="54"/>
        <v/>
      </c>
      <c r="FP31" s="19" t="str">
        <f t="shared" ca="1" si="54"/>
        <v/>
      </c>
      <c r="FQ31" s="19" t="str">
        <f t="shared" ca="1" si="54"/>
        <v/>
      </c>
      <c r="FR31" s="19" t="str">
        <f t="shared" ca="1" si="54"/>
        <v/>
      </c>
      <c r="FS31" s="19" t="str">
        <f t="shared" ca="1" si="54"/>
        <v/>
      </c>
      <c r="FT31" s="19" t="str">
        <f t="shared" ca="1" si="54"/>
        <v/>
      </c>
      <c r="FU31" s="19" t="str">
        <f t="shared" ca="1" si="54"/>
        <v/>
      </c>
      <c r="FV31" s="19" t="str">
        <f t="shared" ca="1" si="54"/>
        <v/>
      </c>
      <c r="FW31" s="19" t="str">
        <f t="shared" ca="1" si="55"/>
        <v/>
      </c>
      <c r="FX31" s="19" t="str">
        <f t="shared" ca="1" si="55"/>
        <v/>
      </c>
      <c r="FY31" s="19" t="str">
        <f t="shared" ca="1" si="55"/>
        <v/>
      </c>
      <c r="FZ31" s="19" t="str">
        <f t="shared" ca="1" si="55"/>
        <v/>
      </c>
      <c r="GA31" s="19" t="str">
        <f t="shared" ca="1" si="55"/>
        <v/>
      </c>
      <c r="GB31" s="19" t="str">
        <f t="shared" ca="1" si="55"/>
        <v/>
      </c>
      <c r="GC31" s="19" t="str">
        <f t="shared" ca="1" si="55"/>
        <v/>
      </c>
      <c r="GD31" s="19" t="str">
        <f t="shared" ca="1" si="55"/>
        <v/>
      </c>
      <c r="GE31" s="19" t="str">
        <f t="shared" ca="1" si="55"/>
        <v/>
      </c>
      <c r="GF31" s="19" t="str">
        <f t="shared" ca="1" si="55"/>
        <v/>
      </c>
      <c r="GG31" s="19" t="str">
        <f t="shared" ca="1" si="56"/>
        <v/>
      </c>
      <c r="GH31" s="19" t="str">
        <f t="shared" ca="1" si="56"/>
        <v/>
      </c>
      <c r="GI31" s="19" t="str">
        <f t="shared" ca="1" si="56"/>
        <v/>
      </c>
      <c r="GJ31" s="19" t="str">
        <f t="shared" ca="1" si="56"/>
        <v/>
      </c>
      <c r="GK31" s="19" t="str">
        <f t="shared" ca="1" si="56"/>
        <v/>
      </c>
      <c r="GL31" s="19" t="str">
        <f t="shared" ca="1" si="56"/>
        <v/>
      </c>
      <c r="GM31" s="19" t="str">
        <f t="shared" ca="1" si="56"/>
        <v/>
      </c>
      <c r="GN31" s="19" t="str">
        <f t="shared" ca="1" si="56"/>
        <v/>
      </c>
      <c r="GO31" s="19" t="str">
        <f t="shared" ca="1" si="56"/>
        <v/>
      </c>
      <c r="GP31" s="19" t="str">
        <f t="shared" ca="1" si="56"/>
        <v/>
      </c>
      <c r="GQ31" s="19" t="str">
        <f t="shared" ca="1" si="57"/>
        <v/>
      </c>
      <c r="GR31" s="19" t="str">
        <f t="shared" ca="1" si="57"/>
        <v/>
      </c>
      <c r="GS31" s="19" t="str">
        <f t="shared" ca="1" si="57"/>
        <v/>
      </c>
      <c r="GT31" s="19" t="str">
        <f t="shared" ca="1" si="57"/>
        <v/>
      </c>
      <c r="GU31" s="19" t="str">
        <f t="shared" ca="1" si="57"/>
        <v/>
      </c>
      <c r="GV31" s="19" t="str">
        <f t="shared" ca="1" si="57"/>
        <v/>
      </c>
      <c r="GW31" s="19" t="str">
        <f t="shared" ca="1" si="57"/>
        <v/>
      </c>
      <c r="GX31" s="19" t="str">
        <f t="shared" ca="1" si="57"/>
        <v/>
      </c>
      <c r="GY31" s="19" t="str">
        <f t="shared" ca="1" si="57"/>
        <v/>
      </c>
      <c r="GZ31" s="19" t="str">
        <f t="shared" ca="1" si="57"/>
        <v/>
      </c>
      <c r="HA31" s="19" t="str">
        <f t="shared" ca="1" si="58"/>
        <v/>
      </c>
      <c r="HB31" s="19" t="str">
        <f t="shared" ca="1" si="58"/>
        <v/>
      </c>
      <c r="HC31" s="19" t="str">
        <f t="shared" ca="1" si="58"/>
        <v/>
      </c>
      <c r="HD31" s="19" t="str">
        <f t="shared" ca="1" si="58"/>
        <v/>
      </c>
      <c r="HE31" s="19" t="str">
        <f t="shared" ca="1" si="58"/>
        <v/>
      </c>
      <c r="HF31" s="19" t="str">
        <f t="shared" ca="1" si="58"/>
        <v/>
      </c>
      <c r="HG31" s="19" t="str">
        <f t="shared" ca="1" si="58"/>
        <v/>
      </c>
      <c r="HH31" s="19" t="str">
        <f t="shared" ca="1" si="58"/>
        <v/>
      </c>
      <c r="HI31" s="19" t="str">
        <f t="shared" ca="1" si="58"/>
        <v/>
      </c>
      <c r="HJ31" s="19" t="str">
        <f t="shared" ca="1" si="58"/>
        <v/>
      </c>
      <c r="HK31" s="19" t="str">
        <f t="shared" ca="1" si="59"/>
        <v/>
      </c>
      <c r="HL31" s="19" t="str">
        <f t="shared" ca="1" si="59"/>
        <v/>
      </c>
      <c r="HM31" s="19" t="str">
        <f t="shared" ca="1" si="59"/>
        <v/>
      </c>
      <c r="HN31" s="19" t="str">
        <f t="shared" ca="1" si="59"/>
        <v/>
      </c>
      <c r="HO31" s="19" t="str">
        <f t="shared" ca="1" si="59"/>
        <v/>
      </c>
      <c r="HP31" s="19" t="str">
        <f t="shared" ca="1" si="59"/>
        <v/>
      </c>
      <c r="HQ31" s="19" t="str">
        <f t="shared" ca="1" si="59"/>
        <v/>
      </c>
      <c r="HR31" s="19" t="str">
        <f t="shared" ca="1" si="59"/>
        <v/>
      </c>
      <c r="HS31" s="19" t="str">
        <f t="shared" ca="1" si="59"/>
        <v/>
      </c>
      <c r="HT31" s="19" t="str">
        <f t="shared" ca="1" si="59"/>
        <v/>
      </c>
      <c r="HU31" s="19" t="str">
        <f t="shared" ca="1" si="60"/>
        <v/>
      </c>
      <c r="HV31" s="19" t="str">
        <f t="shared" ca="1" si="60"/>
        <v/>
      </c>
      <c r="HW31" s="19" t="str">
        <f t="shared" ca="1" si="60"/>
        <v/>
      </c>
      <c r="HX31" s="19" t="str">
        <f t="shared" ca="1" si="60"/>
        <v/>
      </c>
      <c r="HY31" s="19" t="str">
        <f t="shared" ca="1" si="60"/>
        <v/>
      </c>
      <c r="HZ31" s="19" t="str">
        <f t="shared" ca="1" si="60"/>
        <v/>
      </c>
      <c r="IA31" s="19" t="str">
        <f t="shared" ca="1" si="60"/>
        <v/>
      </c>
      <c r="IB31" s="19" t="str">
        <f t="shared" ca="1" si="60"/>
        <v/>
      </c>
      <c r="IC31" s="19" t="str">
        <f t="shared" ca="1" si="60"/>
        <v/>
      </c>
      <c r="ID31" s="19" t="str">
        <f t="shared" ca="1" si="60"/>
        <v/>
      </c>
      <c r="IE31" s="19" t="str">
        <f t="shared" ca="1" si="61"/>
        <v/>
      </c>
      <c r="IF31" s="19" t="str">
        <f t="shared" ca="1" si="61"/>
        <v/>
      </c>
      <c r="IG31" s="19" t="str">
        <f t="shared" ca="1" si="61"/>
        <v/>
      </c>
      <c r="IH31" s="19" t="str">
        <f t="shared" ca="1" si="61"/>
        <v/>
      </c>
      <c r="II31" s="19" t="str">
        <f t="shared" ca="1" si="61"/>
        <v/>
      </c>
      <c r="IJ31" s="19" t="str">
        <f t="shared" ca="1" si="61"/>
        <v/>
      </c>
      <c r="IK31" s="19" t="str">
        <f t="shared" ca="1" si="61"/>
        <v/>
      </c>
      <c r="IL31" s="19" t="str">
        <f t="shared" ca="1" si="61"/>
        <v/>
      </c>
      <c r="IM31" s="19" t="str">
        <f t="shared" ca="1" si="61"/>
        <v/>
      </c>
      <c r="IN31" s="19" t="str">
        <f t="shared" ca="1" si="61"/>
        <v/>
      </c>
      <c r="IO31" s="19" t="str">
        <f t="shared" ca="1" si="62"/>
        <v/>
      </c>
      <c r="IP31" s="19" t="str">
        <f t="shared" ca="1" si="62"/>
        <v/>
      </c>
      <c r="IQ31" s="19" t="str">
        <f t="shared" ca="1" si="62"/>
        <v/>
      </c>
      <c r="IR31" s="19" t="str">
        <f t="shared" ca="1" si="62"/>
        <v/>
      </c>
      <c r="IS31" s="19" t="str">
        <f t="shared" ca="1" si="62"/>
        <v/>
      </c>
      <c r="IT31" s="19" t="str">
        <f t="shared" ca="1" si="62"/>
        <v/>
      </c>
      <c r="IU31" s="19" t="str">
        <f t="shared" ca="1" si="62"/>
        <v/>
      </c>
      <c r="IV31" s="19" t="str">
        <f t="shared" ca="1" si="62"/>
        <v/>
      </c>
      <c r="IW31" s="19" t="str">
        <f t="shared" ca="1" si="62"/>
        <v/>
      </c>
      <c r="IX31" s="19" t="str">
        <f t="shared" ca="1" si="62"/>
        <v/>
      </c>
      <c r="IY31" s="19" t="str">
        <f t="shared" ca="1" si="63"/>
        <v/>
      </c>
      <c r="IZ31" s="19" t="str">
        <f t="shared" ca="1" si="63"/>
        <v/>
      </c>
      <c r="JA31" s="19" t="str">
        <f t="shared" ca="1" si="63"/>
        <v/>
      </c>
      <c r="JB31" s="19" t="str">
        <f t="shared" ca="1" si="63"/>
        <v/>
      </c>
      <c r="JC31" s="19" t="str">
        <f t="shared" ca="1" si="63"/>
        <v/>
      </c>
      <c r="JD31" s="19" t="str">
        <f t="shared" ca="1" si="63"/>
        <v/>
      </c>
      <c r="JE31" s="19" t="str">
        <f t="shared" ca="1" si="63"/>
        <v/>
      </c>
      <c r="JF31" s="19" t="str">
        <f t="shared" ca="1" si="63"/>
        <v/>
      </c>
      <c r="JG31" s="19" t="str">
        <f t="shared" ca="1" si="63"/>
        <v/>
      </c>
      <c r="JH31" s="19" t="str">
        <f t="shared" ca="1" si="63"/>
        <v/>
      </c>
      <c r="JI31" s="19" t="str">
        <f t="shared" ca="1" si="64"/>
        <v/>
      </c>
      <c r="JJ31" s="19" t="str">
        <f t="shared" ca="1" si="64"/>
        <v/>
      </c>
      <c r="JK31" s="19" t="str">
        <f t="shared" ca="1" si="64"/>
        <v/>
      </c>
      <c r="JL31" s="19" t="str">
        <f t="shared" ca="1" si="64"/>
        <v/>
      </c>
      <c r="JM31" s="19" t="str">
        <f t="shared" ca="1" si="64"/>
        <v/>
      </c>
      <c r="JN31" s="19" t="str">
        <f t="shared" ca="1" si="64"/>
        <v/>
      </c>
      <c r="JO31" s="19" t="str">
        <f t="shared" ca="1" si="64"/>
        <v/>
      </c>
      <c r="JP31" s="19" t="str">
        <f t="shared" ca="1" si="64"/>
        <v/>
      </c>
      <c r="JQ31" s="19" t="str">
        <f t="shared" ca="1" si="64"/>
        <v/>
      </c>
      <c r="JR31" s="19" t="str">
        <f t="shared" ca="1" si="64"/>
        <v/>
      </c>
      <c r="JS31" s="19" t="str">
        <f t="shared" ca="1" si="65"/>
        <v/>
      </c>
      <c r="JT31" s="19" t="str">
        <f t="shared" ca="1" si="65"/>
        <v/>
      </c>
      <c r="JU31" s="19" t="str">
        <f t="shared" ca="1" si="65"/>
        <v/>
      </c>
      <c r="JV31" s="19" t="str">
        <f t="shared" ca="1" si="65"/>
        <v/>
      </c>
      <c r="JW31" s="19" t="str">
        <f t="shared" ca="1" si="65"/>
        <v/>
      </c>
      <c r="JX31" s="19" t="str">
        <f t="shared" ca="1" si="65"/>
        <v/>
      </c>
      <c r="JY31" s="19" t="str">
        <f t="shared" ca="1" si="65"/>
        <v/>
      </c>
      <c r="JZ31" s="19" t="str">
        <f t="shared" ca="1" si="65"/>
        <v/>
      </c>
      <c r="KA31" s="19" t="str">
        <f t="shared" ca="1" si="65"/>
        <v/>
      </c>
      <c r="KB31" s="19" t="str">
        <f t="shared" ca="1" si="65"/>
        <v/>
      </c>
      <c r="KC31" s="19" t="str">
        <f t="shared" ca="1" si="66"/>
        <v/>
      </c>
      <c r="KD31" s="19" t="str">
        <f t="shared" ca="1" si="66"/>
        <v/>
      </c>
      <c r="KE31" s="19" t="str">
        <f t="shared" ca="1" si="66"/>
        <v/>
      </c>
      <c r="KF31" s="19" t="str">
        <f t="shared" ca="1" si="66"/>
        <v/>
      </c>
      <c r="KG31" s="19" t="str">
        <f t="shared" ca="1" si="66"/>
        <v/>
      </c>
      <c r="KH31" s="19" t="str">
        <f t="shared" ca="1" si="66"/>
        <v/>
      </c>
      <c r="KI31" s="19" t="str">
        <f t="shared" ca="1" si="66"/>
        <v/>
      </c>
      <c r="KJ31" s="19" t="str">
        <f t="shared" ca="1" si="66"/>
        <v/>
      </c>
      <c r="KK31" s="19" t="str">
        <f t="shared" ca="1" si="66"/>
        <v/>
      </c>
      <c r="KL31" s="19" t="str">
        <f t="shared" ca="1" si="66"/>
        <v/>
      </c>
      <c r="KM31" s="19" t="str">
        <f t="shared" ca="1" si="67"/>
        <v/>
      </c>
      <c r="KN31" s="19" t="str">
        <f t="shared" ca="1" si="67"/>
        <v/>
      </c>
      <c r="KO31" s="19" t="str">
        <f t="shared" ca="1" si="67"/>
        <v/>
      </c>
      <c r="KP31" s="19" t="str">
        <f t="shared" ca="1" si="67"/>
        <v/>
      </c>
      <c r="KQ31" s="19" t="str">
        <f t="shared" ca="1" si="67"/>
        <v/>
      </c>
      <c r="KR31" s="19" t="str">
        <f t="shared" ca="1" si="67"/>
        <v/>
      </c>
      <c r="KS31" s="19" t="str">
        <f t="shared" ca="1" si="67"/>
        <v/>
      </c>
      <c r="KT31" s="19" t="str">
        <f t="shared" ca="1" si="67"/>
        <v/>
      </c>
      <c r="KU31" s="19" t="str">
        <f t="shared" ca="1" si="67"/>
        <v/>
      </c>
      <c r="KV31" s="19" t="str">
        <f t="shared" ca="1" si="67"/>
        <v/>
      </c>
      <c r="KW31" s="19" t="str">
        <f t="shared" ca="1" si="68"/>
        <v/>
      </c>
      <c r="KX31" s="19" t="str">
        <f t="shared" ca="1" si="68"/>
        <v/>
      </c>
      <c r="KY31" s="19" t="str">
        <f t="shared" ca="1" si="68"/>
        <v/>
      </c>
      <c r="KZ31" s="19" t="str">
        <f t="shared" ca="1" si="68"/>
        <v/>
      </c>
      <c r="LA31" s="19" t="str">
        <f t="shared" ca="1" si="68"/>
        <v/>
      </c>
      <c r="LB31" s="19" t="str">
        <f t="shared" ca="1" si="68"/>
        <v/>
      </c>
      <c r="LC31" s="19" t="str">
        <f t="shared" ca="1" si="68"/>
        <v/>
      </c>
      <c r="LD31" s="19" t="str">
        <f t="shared" ca="1" si="68"/>
        <v/>
      </c>
      <c r="LE31" s="19" t="str">
        <f t="shared" ca="1" si="68"/>
        <v/>
      </c>
      <c r="LF31" s="19" t="str">
        <f t="shared" ca="1" si="68"/>
        <v/>
      </c>
      <c r="LG31" s="19" t="str">
        <f t="shared" ca="1" si="69"/>
        <v/>
      </c>
      <c r="LH31" s="19" t="str">
        <f t="shared" ca="1" si="69"/>
        <v/>
      </c>
      <c r="LI31" s="19" t="str">
        <f t="shared" ca="1" si="69"/>
        <v/>
      </c>
      <c r="LJ31" s="19" t="str">
        <f t="shared" ca="1" si="69"/>
        <v/>
      </c>
      <c r="LK31" s="19" t="str">
        <f t="shared" ca="1" si="69"/>
        <v/>
      </c>
      <c r="LL31" s="19" t="str">
        <f t="shared" ca="1" si="69"/>
        <v/>
      </c>
      <c r="LM31" s="19" t="str">
        <f t="shared" ca="1" si="69"/>
        <v/>
      </c>
      <c r="LN31" s="19" t="str">
        <f t="shared" ca="1" si="69"/>
        <v/>
      </c>
      <c r="LO31" s="19" t="str">
        <f t="shared" ca="1" si="69"/>
        <v/>
      </c>
      <c r="LP31" s="19" t="str">
        <f t="shared" ca="1" si="69"/>
        <v/>
      </c>
      <c r="LQ31" s="19" t="str">
        <f t="shared" ca="1" si="70"/>
        <v/>
      </c>
      <c r="LR31" s="19" t="str">
        <f t="shared" ca="1" si="70"/>
        <v/>
      </c>
      <c r="LS31" s="19" t="str">
        <f t="shared" ca="1" si="70"/>
        <v/>
      </c>
      <c r="LT31" s="19" t="str">
        <f t="shared" ca="1" si="70"/>
        <v/>
      </c>
      <c r="LU31" s="19" t="str">
        <f t="shared" ca="1" si="70"/>
        <v/>
      </c>
      <c r="LV31" s="19" t="str">
        <f t="shared" ca="1" si="70"/>
        <v/>
      </c>
      <c r="LW31" s="19" t="str">
        <f t="shared" ca="1" si="70"/>
        <v/>
      </c>
      <c r="LX31" s="19" t="str">
        <f t="shared" ca="1" si="70"/>
        <v/>
      </c>
      <c r="LY31" s="19" t="str">
        <f t="shared" ca="1" si="70"/>
        <v/>
      </c>
      <c r="LZ31" s="19" t="str">
        <f t="shared" ca="1" si="70"/>
        <v/>
      </c>
      <c r="MA31" s="19" t="str">
        <f t="shared" ca="1" si="71"/>
        <v/>
      </c>
      <c r="MB31" s="19" t="str">
        <f t="shared" ca="1" si="71"/>
        <v/>
      </c>
      <c r="MC31" s="19" t="str">
        <f t="shared" ca="1" si="71"/>
        <v/>
      </c>
      <c r="MD31" s="19" t="str">
        <f t="shared" ca="1" si="71"/>
        <v/>
      </c>
      <c r="ME31" s="19" t="str">
        <f t="shared" ca="1" si="71"/>
        <v/>
      </c>
      <c r="MF31" s="19" t="str">
        <f t="shared" ca="1" si="71"/>
        <v/>
      </c>
      <c r="MG31" s="19" t="str">
        <f t="shared" ca="1" si="71"/>
        <v/>
      </c>
      <c r="MH31" s="19" t="str">
        <f t="shared" ca="1" si="71"/>
        <v/>
      </c>
      <c r="MI31" s="19" t="str">
        <f t="shared" ca="1" si="71"/>
        <v/>
      </c>
      <c r="MJ31" s="19" t="str">
        <f t="shared" ca="1" si="71"/>
        <v/>
      </c>
      <c r="MK31" s="19" t="str">
        <f t="shared" ca="1" si="72"/>
        <v/>
      </c>
      <c r="ML31" s="19" t="str">
        <f t="shared" ca="1" si="72"/>
        <v/>
      </c>
      <c r="MM31" s="19" t="str">
        <f t="shared" ca="1" si="72"/>
        <v/>
      </c>
      <c r="MN31" s="19" t="str">
        <f t="shared" ca="1" si="72"/>
        <v/>
      </c>
      <c r="MO31" s="19" t="str">
        <f t="shared" ca="1" si="72"/>
        <v/>
      </c>
      <c r="MP31" s="19" t="str">
        <f t="shared" ca="1" si="72"/>
        <v/>
      </c>
      <c r="MQ31" s="19" t="str">
        <f t="shared" ca="1" si="72"/>
        <v/>
      </c>
      <c r="MR31" s="19" t="str">
        <f t="shared" ca="1" si="72"/>
        <v/>
      </c>
      <c r="MS31" s="19" t="str">
        <f t="shared" ca="1" si="72"/>
        <v/>
      </c>
      <c r="MT31" s="19" t="str">
        <f t="shared" ca="1" si="72"/>
        <v/>
      </c>
      <c r="MU31" s="19" t="str">
        <f t="shared" ca="1" si="73"/>
        <v/>
      </c>
      <c r="MV31" s="19" t="str">
        <f t="shared" ca="1" si="73"/>
        <v/>
      </c>
      <c r="MW31" s="19" t="str">
        <f t="shared" ca="1" si="73"/>
        <v/>
      </c>
      <c r="MX31" s="19" t="str">
        <f t="shared" ca="1" si="73"/>
        <v/>
      </c>
      <c r="MY31" s="19" t="str">
        <f t="shared" ca="1" si="73"/>
        <v/>
      </c>
      <c r="MZ31" s="19" t="str">
        <f t="shared" ca="1" si="73"/>
        <v/>
      </c>
      <c r="NA31" s="19" t="str">
        <f t="shared" ca="1" si="73"/>
        <v/>
      </c>
      <c r="NB31" s="19" t="str">
        <f t="shared" ca="1" si="73"/>
        <v/>
      </c>
      <c r="NC31" s="19" t="str">
        <f t="shared" ca="1" si="73"/>
        <v/>
      </c>
      <c r="ND31" s="19" t="str">
        <f t="shared" ca="1" si="73"/>
        <v/>
      </c>
      <c r="NE31" s="19" t="str">
        <f t="shared" ca="1" si="74"/>
        <v/>
      </c>
      <c r="NF31" s="19" t="str">
        <f t="shared" ca="1" si="74"/>
        <v/>
      </c>
      <c r="NG31" s="19" t="str">
        <f t="shared" ca="1" si="74"/>
        <v/>
      </c>
      <c r="NH31" s="19" t="str">
        <f t="shared" ca="1" si="74"/>
        <v/>
      </c>
      <c r="NI31" s="19" t="str">
        <f t="shared" ca="1" si="74"/>
        <v/>
      </c>
      <c r="NJ31" s="19" t="str">
        <f t="shared" ca="1" si="74"/>
        <v/>
      </c>
      <c r="NK31" s="19" t="str">
        <f t="shared" ca="1" si="74"/>
        <v/>
      </c>
      <c r="NL31" s="19" t="str">
        <f t="shared" ca="1" si="74"/>
        <v/>
      </c>
      <c r="NM31" s="19" t="str">
        <f t="shared" ca="1" si="74"/>
        <v/>
      </c>
      <c r="NN31" s="19" t="str">
        <f t="shared" ca="1" si="74"/>
        <v/>
      </c>
      <c r="NO31" s="19" t="str">
        <f t="shared" ca="1" si="75"/>
        <v/>
      </c>
      <c r="NP31" s="19" t="str">
        <f t="shared" ca="1" si="75"/>
        <v/>
      </c>
      <c r="NQ31" s="19" t="str">
        <f t="shared" ca="1" si="75"/>
        <v/>
      </c>
      <c r="NR31" s="19" t="str">
        <f t="shared" ca="1" si="75"/>
        <v/>
      </c>
      <c r="NS31" s="19" t="str">
        <f t="shared" ca="1" si="75"/>
        <v/>
      </c>
      <c r="NT31" s="19" t="str">
        <f t="shared" ca="1" si="75"/>
        <v/>
      </c>
      <c r="NU31" s="19" t="str">
        <f t="shared" ca="1" si="75"/>
        <v/>
      </c>
      <c r="NV31" s="19" t="str">
        <f t="shared" ca="1" si="75"/>
        <v/>
      </c>
      <c r="NW31" s="19" t="str">
        <f t="shared" ca="1" si="75"/>
        <v/>
      </c>
      <c r="NX31" s="19" t="str">
        <f t="shared" ca="1" si="75"/>
        <v/>
      </c>
      <c r="NY31" s="19" t="str">
        <f t="shared" ca="1" si="75"/>
        <v/>
      </c>
      <c r="NZ31" s="19" t="str">
        <f t="shared" ca="1" si="75"/>
        <v/>
      </c>
      <c r="OA31" s="19" t="str">
        <f t="shared" ca="1" si="75"/>
        <v/>
      </c>
      <c r="OB31" s="19" t="str">
        <f t="shared" ca="1" si="75"/>
        <v/>
      </c>
      <c r="OC31" s="19" t="str">
        <f t="shared" ca="1" si="75"/>
        <v/>
      </c>
      <c r="OD31" s="16"/>
      <c r="OE31" s="16"/>
      <c r="OF31" s="16"/>
      <c r="OG31" s="16"/>
    </row>
    <row r="32" spans="1:397" s="25" customFormat="1" ht="13.5" customHeight="1" x14ac:dyDescent="0.2">
      <c r="A32" s="62" t="str">
        <f t="shared" si="37"/>
        <v xml:space="preserve"> </v>
      </c>
      <c r="B32" s="66">
        <f>_xlfn.IFNA(IF(INDEX('[1]External Tasks'!$C:$C,MATCH($B$17&amp;" "&amp;D32,'[1]External Tasks'!$A:$A,0))=D32,1,IF(INDEX('[1]External Tasks'!$G:$G,MATCH($B$17&amp;" "&amp;D32,'[1]External Tasks'!$E:$E,0))=D32,2)),0)</f>
        <v>0</v>
      </c>
      <c r="C32" s="46">
        <v>13</v>
      </c>
      <c r="D32" s="422" t="str">
        <f>IF('[2]Project Follow up - Base'!D32="","",'[2]Project Follow up - Base'!D32)</f>
        <v/>
      </c>
      <c r="E32" s="422"/>
      <c r="F32" s="41" t="str">
        <f>IF('[2]Project Follow up - Base'!F32="","",'[2]Project Follow up - Base'!F32)</f>
        <v/>
      </c>
      <c r="G32" s="43" t="str">
        <f>IF('[2]Project Follow up - Base'!G32="","",'[2]Project Follow up - Base'!G32)</f>
        <v/>
      </c>
      <c r="H32" s="43" t="str">
        <f>IF('[2]Project Follow up - Base'!H32="","",'[2]Project Follow up - Base'!H32)</f>
        <v/>
      </c>
      <c r="I32" s="45">
        <f>IF(OR(G32="",H32=""), 0, IF(H32&lt;G32,"End date is earlier than start date", NETWORKDAYS.INTL(G32,H32,7,List!$M$3:$M$100)))</f>
        <v>0</v>
      </c>
      <c r="J32" s="41" t="str">
        <f>IF('[2]Project Follow up - Base'!J32="","",'[2]Project Follow up - Base'!J32)</f>
        <v/>
      </c>
      <c r="K32" s="187" t="str">
        <f>IF('[2]Project Follow up - Base'!K32="","",'[2]Project Follow up - Base'!K32)</f>
        <v/>
      </c>
      <c r="L32" s="45">
        <f>IF(OR(J32="",K32=""), 0, NETWORKDAYS.INTL(J32,K32,7,List!$M$3:$M$100))</f>
        <v>0</v>
      </c>
      <c r="M32" s="43" t="str">
        <f t="shared" si="38"/>
        <v/>
      </c>
      <c r="N32" s="43" t="str">
        <f t="shared" si="39"/>
        <v/>
      </c>
      <c r="O32" s="43" t="str">
        <f>IF(OR( D32="", M32=""),"",WORKDAY.INTL(M32,VLOOKUP($B$17&amp;" "&amp;D32,Tasks!$1:$1048576,MATCH('Project Follow up - Base'!$D$7,Tasks!$2:$2,0),FALSE)-1,7,[1]List!$M$3:$M$100))</f>
        <v/>
      </c>
      <c r="P32" s="44" t="str">
        <f t="shared" ca="1" si="78"/>
        <v/>
      </c>
      <c r="Q32" s="104" t="str">
        <f>IF('[2]Project Follow up - Base'!Q32="","",'[2]Project Follow up - Base'!Q32)</f>
        <v/>
      </c>
      <c r="R32" s="43" t="str">
        <f>IF('[2]Project Follow up - Base'!R32="","",'[2]Project Follow up - Base'!R32)</f>
        <v/>
      </c>
      <c r="S32" s="41" t="str">
        <f>IF('[2]Project Follow up - Base'!S32="","",'[2]Project Follow up - Base'!S32)</f>
        <v/>
      </c>
      <c r="T32" s="104" t="str">
        <f>IF('[2]Project Follow up - Base'!T32="","",'[2]Project Follow up - Base'!T32)</f>
        <v/>
      </c>
      <c r="U32" s="41" t="str">
        <f>IF('[2]Project Follow up - Base'!U32="","",'[2]Project Follow up - Base'!U32)</f>
        <v/>
      </c>
      <c r="V32" s="41" t="str">
        <f>IF('[2]Project Follow up - Base'!V32="","",'[2]Project Follow up - Base'!V32)</f>
        <v/>
      </c>
      <c r="W32" s="41" t="str">
        <f>IF('[2]Project Follow up - Base'!W32="","",'[2]Project Follow up - Base'!W32)</f>
        <v/>
      </c>
      <c r="X32" s="390" t="str">
        <f>IF('[2]Project Follow up - Base'!X32="","",'[2]Project Follow up - Base'!X32)</f>
        <v/>
      </c>
      <c r="Y32" s="17" t="str">
        <f t="shared" si="77"/>
        <v/>
      </c>
      <c r="Z32" s="62" t="str">
        <f>_xlfn.IFNA(IF(INDEX('Employees Summary'!A:J,MATCH(B$17&amp;" "&amp;F32,'Employees Summary'!H:H,0),10)=0,"",INDEX('Employees Summary'!A:J,MATCH(B$17&amp;" "&amp;F32,'Employees Summary'!H:H,0),10)),"")</f>
        <v/>
      </c>
      <c r="AA32" s="62">
        <f ca="1">IF(AND(N32&lt;&gt;"",P32="Delayed"),NETWORKDAYS.INTL(O32,N32,7,List!$M$3:$M$100),0)</f>
        <v>0</v>
      </c>
      <c r="AB32" s="16"/>
      <c r="AC32" s="20" t="str">
        <f t="shared" ca="1" si="40"/>
        <v/>
      </c>
      <c r="AD32" s="20" t="str">
        <f t="shared" ca="1" si="40"/>
        <v/>
      </c>
      <c r="AE32" s="20" t="str">
        <f t="shared" ca="1" si="40"/>
        <v/>
      </c>
      <c r="AF32" s="20" t="str">
        <f t="shared" ca="1" si="40"/>
        <v/>
      </c>
      <c r="AG32" s="20" t="str">
        <f t="shared" ca="1" si="40"/>
        <v/>
      </c>
      <c r="AH32" s="20" t="str">
        <f t="shared" ca="1" si="40"/>
        <v/>
      </c>
      <c r="AI32" s="20" t="str">
        <f t="shared" ca="1" si="40"/>
        <v/>
      </c>
      <c r="AJ32" s="20" t="str">
        <f t="shared" ca="1" si="40"/>
        <v/>
      </c>
      <c r="AK32" s="20" t="str">
        <f t="shared" ca="1" si="40"/>
        <v/>
      </c>
      <c r="AL32" s="20" t="str">
        <f t="shared" ca="1" si="40"/>
        <v/>
      </c>
      <c r="AM32" s="20" t="str">
        <f t="shared" ca="1" si="41"/>
        <v/>
      </c>
      <c r="AN32" s="20" t="str">
        <f t="shared" ca="1" si="41"/>
        <v/>
      </c>
      <c r="AO32" s="20" t="str">
        <f t="shared" ca="1" si="41"/>
        <v/>
      </c>
      <c r="AP32" s="20" t="str">
        <f t="shared" ca="1" si="41"/>
        <v/>
      </c>
      <c r="AQ32" s="20" t="str">
        <f t="shared" ca="1" si="41"/>
        <v/>
      </c>
      <c r="AR32" s="20" t="str">
        <f t="shared" ca="1" si="41"/>
        <v/>
      </c>
      <c r="AS32" s="20" t="str">
        <f t="shared" ca="1" si="41"/>
        <v/>
      </c>
      <c r="AT32" s="20" t="str">
        <f t="shared" ca="1" si="41"/>
        <v/>
      </c>
      <c r="AU32" s="20" t="str">
        <f t="shared" ca="1" si="41"/>
        <v/>
      </c>
      <c r="AV32" s="20" t="str">
        <f t="shared" ca="1" si="41"/>
        <v/>
      </c>
      <c r="AW32" s="20" t="str">
        <f t="shared" ca="1" si="42"/>
        <v/>
      </c>
      <c r="AX32" s="20" t="str">
        <f t="shared" ca="1" si="42"/>
        <v/>
      </c>
      <c r="AY32" s="20" t="str">
        <f t="shared" ca="1" si="42"/>
        <v/>
      </c>
      <c r="AZ32" s="20" t="str">
        <f t="shared" ca="1" si="42"/>
        <v/>
      </c>
      <c r="BA32" s="20" t="str">
        <f t="shared" ca="1" si="42"/>
        <v/>
      </c>
      <c r="BB32" s="20" t="str">
        <f t="shared" ca="1" si="42"/>
        <v/>
      </c>
      <c r="BC32" s="20" t="str">
        <f t="shared" ca="1" si="42"/>
        <v/>
      </c>
      <c r="BD32" s="20" t="str">
        <f t="shared" ca="1" si="42"/>
        <v/>
      </c>
      <c r="BE32" s="20" t="str">
        <f t="shared" ca="1" si="42"/>
        <v/>
      </c>
      <c r="BF32" s="20" t="str">
        <f t="shared" ca="1" si="42"/>
        <v/>
      </c>
      <c r="BG32" s="20" t="str">
        <f t="shared" ca="1" si="43"/>
        <v/>
      </c>
      <c r="BH32" s="20" t="str">
        <f t="shared" ca="1" si="43"/>
        <v/>
      </c>
      <c r="BI32" s="20" t="str">
        <f t="shared" ca="1" si="43"/>
        <v/>
      </c>
      <c r="BJ32" s="20" t="str">
        <f t="shared" ca="1" si="43"/>
        <v/>
      </c>
      <c r="BK32" s="20" t="str">
        <f t="shared" ca="1" si="43"/>
        <v/>
      </c>
      <c r="BL32" s="20" t="str">
        <f t="shared" ca="1" si="43"/>
        <v/>
      </c>
      <c r="BM32" s="20" t="str">
        <f t="shared" ca="1" si="43"/>
        <v/>
      </c>
      <c r="BN32" s="20" t="str">
        <f t="shared" ca="1" si="43"/>
        <v/>
      </c>
      <c r="BO32" s="20" t="str">
        <f t="shared" ca="1" si="43"/>
        <v/>
      </c>
      <c r="BP32" s="20" t="str">
        <f t="shared" ca="1" si="43"/>
        <v/>
      </c>
      <c r="BQ32" s="20" t="str">
        <f t="shared" ca="1" si="44"/>
        <v/>
      </c>
      <c r="BR32" s="20" t="str">
        <f t="shared" ca="1" si="44"/>
        <v/>
      </c>
      <c r="BS32" s="20" t="str">
        <f t="shared" ca="1" si="44"/>
        <v/>
      </c>
      <c r="BT32" s="20" t="str">
        <f t="shared" ca="1" si="44"/>
        <v/>
      </c>
      <c r="BU32" s="20" t="str">
        <f t="shared" ca="1" si="44"/>
        <v/>
      </c>
      <c r="BV32" s="20" t="str">
        <f t="shared" ca="1" si="44"/>
        <v/>
      </c>
      <c r="BW32" s="20" t="str">
        <f t="shared" ca="1" si="44"/>
        <v/>
      </c>
      <c r="BX32" s="20" t="str">
        <f t="shared" ca="1" si="44"/>
        <v/>
      </c>
      <c r="BY32" s="20" t="str">
        <f t="shared" ca="1" si="44"/>
        <v/>
      </c>
      <c r="BZ32" s="20" t="str">
        <f t="shared" ca="1" si="44"/>
        <v/>
      </c>
      <c r="CA32" s="20" t="str">
        <f t="shared" ca="1" si="45"/>
        <v/>
      </c>
      <c r="CB32" s="20" t="str">
        <f t="shared" ca="1" si="45"/>
        <v/>
      </c>
      <c r="CC32" s="20" t="str">
        <f t="shared" ca="1" si="45"/>
        <v/>
      </c>
      <c r="CD32" s="20" t="str">
        <f t="shared" ca="1" si="45"/>
        <v/>
      </c>
      <c r="CE32" s="20" t="str">
        <f t="shared" ca="1" si="45"/>
        <v/>
      </c>
      <c r="CF32" s="20" t="str">
        <f t="shared" ca="1" si="45"/>
        <v/>
      </c>
      <c r="CG32" s="20" t="str">
        <f t="shared" ca="1" si="45"/>
        <v/>
      </c>
      <c r="CH32" s="20" t="str">
        <f t="shared" ca="1" si="45"/>
        <v/>
      </c>
      <c r="CI32" s="20" t="str">
        <f t="shared" ca="1" si="45"/>
        <v/>
      </c>
      <c r="CJ32" s="20" t="str">
        <f t="shared" ca="1" si="45"/>
        <v/>
      </c>
      <c r="CK32" s="20" t="str">
        <f t="shared" ca="1" si="46"/>
        <v/>
      </c>
      <c r="CL32" s="20" t="str">
        <f t="shared" ca="1" si="46"/>
        <v/>
      </c>
      <c r="CM32" s="20" t="str">
        <f t="shared" ca="1" si="46"/>
        <v/>
      </c>
      <c r="CN32" s="20" t="str">
        <f t="shared" ca="1" si="46"/>
        <v/>
      </c>
      <c r="CO32" s="20" t="str">
        <f t="shared" ca="1" si="46"/>
        <v/>
      </c>
      <c r="CP32" s="20" t="str">
        <f t="shared" ca="1" si="46"/>
        <v/>
      </c>
      <c r="CQ32" s="20" t="str">
        <f t="shared" ca="1" si="46"/>
        <v/>
      </c>
      <c r="CR32" s="20" t="str">
        <f t="shared" ca="1" si="46"/>
        <v/>
      </c>
      <c r="CS32" s="20" t="str">
        <f t="shared" ca="1" si="46"/>
        <v/>
      </c>
      <c r="CT32" s="19" t="str">
        <f t="shared" ca="1" si="46"/>
        <v/>
      </c>
      <c r="CU32" s="19" t="str">
        <f t="shared" ca="1" si="47"/>
        <v/>
      </c>
      <c r="CV32" s="19" t="str">
        <f t="shared" ca="1" si="47"/>
        <v/>
      </c>
      <c r="CW32" s="19" t="str">
        <f t="shared" ca="1" si="47"/>
        <v/>
      </c>
      <c r="CX32" s="19" t="str">
        <f t="shared" ca="1" si="47"/>
        <v/>
      </c>
      <c r="CY32" s="19" t="str">
        <f t="shared" ca="1" si="47"/>
        <v/>
      </c>
      <c r="CZ32" s="19" t="str">
        <f t="shared" ca="1" si="47"/>
        <v/>
      </c>
      <c r="DA32" s="19" t="str">
        <f t="shared" ca="1" si="47"/>
        <v/>
      </c>
      <c r="DB32" s="19" t="str">
        <f t="shared" ca="1" si="47"/>
        <v/>
      </c>
      <c r="DC32" s="19" t="str">
        <f t="shared" ca="1" si="47"/>
        <v/>
      </c>
      <c r="DD32" s="19" t="str">
        <f t="shared" ca="1" si="47"/>
        <v/>
      </c>
      <c r="DE32" s="19" t="str">
        <f t="shared" ca="1" si="48"/>
        <v/>
      </c>
      <c r="DF32" s="19" t="str">
        <f t="shared" ca="1" si="48"/>
        <v/>
      </c>
      <c r="DG32" s="19" t="str">
        <f t="shared" ca="1" si="48"/>
        <v/>
      </c>
      <c r="DH32" s="19" t="str">
        <f t="shared" ca="1" si="48"/>
        <v/>
      </c>
      <c r="DI32" s="19" t="str">
        <f t="shared" ca="1" si="48"/>
        <v/>
      </c>
      <c r="DJ32" s="19" t="str">
        <f t="shared" ca="1" si="48"/>
        <v/>
      </c>
      <c r="DK32" s="19" t="str">
        <f t="shared" ca="1" si="48"/>
        <v/>
      </c>
      <c r="DL32" s="19" t="str">
        <f t="shared" ca="1" si="48"/>
        <v/>
      </c>
      <c r="DM32" s="19" t="str">
        <f t="shared" ca="1" si="48"/>
        <v/>
      </c>
      <c r="DN32" s="19" t="str">
        <f t="shared" ca="1" si="48"/>
        <v/>
      </c>
      <c r="DO32" s="19" t="str">
        <f t="shared" ca="1" si="49"/>
        <v/>
      </c>
      <c r="DP32" s="19" t="str">
        <f t="shared" ca="1" si="49"/>
        <v/>
      </c>
      <c r="DQ32" s="19" t="str">
        <f t="shared" ca="1" si="49"/>
        <v/>
      </c>
      <c r="DR32" s="19" t="str">
        <f t="shared" ca="1" si="49"/>
        <v/>
      </c>
      <c r="DS32" s="19" t="str">
        <f t="shared" ca="1" si="49"/>
        <v/>
      </c>
      <c r="DT32" s="19" t="str">
        <f t="shared" ca="1" si="49"/>
        <v/>
      </c>
      <c r="DU32" s="19" t="str">
        <f t="shared" ca="1" si="49"/>
        <v/>
      </c>
      <c r="DV32" s="19" t="str">
        <f t="shared" ca="1" si="49"/>
        <v/>
      </c>
      <c r="DW32" s="19" t="str">
        <f t="shared" ca="1" si="49"/>
        <v/>
      </c>
      <c r="DX32" s="19" t="str">
        <f t="shared" ca="1" si="49"/>
        <v/>
      </c>
      <c r="DY32" s="19" t="str">
        <f t="shared" ca="1" si="50"/>
        <v/>
      </c>
      <c r="DZ32" s="19" t="str">
        <f t="shared" ca="1" si="50"/>
        <v/>
      </c>
      <c r="EA32" s="19" t="str">
        <f t="shared" ca="1" si="50"/>
        <v/>
      </c>
      <c r="EB32" s="19" t="str">
        <f t="shared" ca="1" si="50"/>
        <v/>
      </c>
      <c r="EC32" s="19" t="str">
        <f t="shared" ca="1" si="50"/>
        <v/>
      </c>
      <c r="ED32" s="19" t="str">
        <f t="shared" ca="1" si="50"/>
        <v/>
      </c>
      <c r="EE32" s="19" t="str">
        <f t="shared" ca="1" si="50"/>
        <v/>
      </c>
      <c r="EF32" s="19" t="str">
        <f t="shared" ca="1" si="50"/>
        <v/>
      </c>
      <c r="EG32" s="19" t="str">
        <f t="shared" ca="1" si="50"/>
        <v/>
      </c>
      <c r="EH32" s="19" t="str">
        <f t="shared" ca="1" si="50"/>
        <v/>
      </c>
      <c r="EI32" s="19" t="str">
        <f t="shared" ca="1" si="51"/>
        <v/>
      </c>
      <c r="EJ32" s="19" t="str">
        <f t="shared" ca="1" si="51"/>
        <v/>
      </c>
      <c r="EK32" s="19" t="str">
        <f t="shared" ca="1" si="51"/>
        <v/>
      </c>
      <c r="EL32" s="19" t="str">
        <f t="shared" ca="1" si="51"/>
        <v/>
      </c>
      <c r="EM32" s="19" t="str">
        <f t="shared" ca="1" si="51"/>
        <v/>
      </c>
      <c r="EN32" s="19" t="str">
        <f t="shared" ca="1" si="51"/>
        <v/>
      </c>
      <c r="EO32" s="19" t="str">
        <f t="shared" ca="1" si="51"/>
        <v/>
      </c>
      <c r="EP32" s="19" t="str">
        <f t="shared" ca="1" si="51"/>
        <v/>
      </c>
      <c r="EQ32" s="19" t="str">
        <f t="shared" ca="1" si="51"/>
        <v/>
      </c>
      <c r="ER32" s="19" t="str">
        <f t="shared" ca="1" si="51"/>
        <v/>
      </c>
      <c r="ES32" s="19" t="str">
        <f t="shared" ca="1" si="52"/>
        <v/>
      </c>
      <c r="ET32" s="19" t="str">
        <f t="shared" ca="1" si="52"/>
        <v/>
      </c>
      <c r="EU32" s="19" t="str">
        <f t="shared" ca="1" si="52"/>
        <v/>
      </c>
      <c r="EV32" s="19" t="str">
        <f t="shared" ca="1" si="52"/>
        <v/>
      </c>
      <c r="EW32" s="19" t="str">
        <f t="shared" ca="1" si="52"/>
        <v/>
      </c>
      <c r="EX32" s="19" t="str">
        <f t="shared" ca="1" si="52"/>
        <v/>
      </c>
      <c r="EY32" s="19" t="str">
        <f t="shared" ca="1" si="52"/>
        <v/>
      </c>
      <c r="EZ32" s="19" t="str">
        <f t="shared" ca="1" si="52"/>
        <v/>
      </c>
      <c r="FA32" s="19" t="str">
        <f t="shared" ca="1" si="52"/>
        <v/>
      </c>
      <c r="FB32" s="19" t="str">
        <f t="shared" ca="1" si="52"/>
        <v/>
      </c>
      <c r="FC32" s="19" t="str">
        <f t="shared" ca="1" si="53"/>
        <v/>
      </c>
      <c r="FD32" s="19" t="str">
        <f t="shared" ca="1" si="53"/>
        <v/>
      </c>
      <c r="FE32" s="19" t="str">
        <f t="shared" ca="1" si="53"/>
        <v/>
      </c>
      <c r="FF32" s="19" t="str">
        <f t="shared" ca="1" si="53"/>
        <v/>
      </c>
      <c r="FG32" s="19" t="str">
        <f t="shared" ca="1" si="53"/>
        <v/>
      </c>
      <c r="FH32" s="19" t="str">
        <f t="shared" ca="1" si="53"/>
        <v/>
      </c>
      <c r="FI32" s="19" t="str">
        <f t="shared" ca="1" si="53"/>
        <v/>
      </c>
      <c r="FJ32" s="19" t="str">
        <f t="shared" ca="1" si="53"/>
        <v/>
      </c>
      <c r="FK32" s="19" t="str">
        <f t="shared" ca="1" si="53"/>
        <v/>
      </c>
      <c r="FL32" s="19" t="str">
        <f t="shared" ca="1" si="53"/>
        <v/>
      </c>
      <c r="FM32" s="19" t="str">
        <f t="shared" ca="1" si="54"/>
        <v/>
      </c>
      <c r="FN32" s="19" t="str">
        <f t="shared" ca="1" si="54"/>
        <v/>
      </c>
      <c r="FO32" s="19" t="str">
        <f t="shared" ca="1" si="54"/>
        <v/>
      </c>
      <c r="FP32" s="19" t="str">
        <f t="shared" ca="1" si="54"/>
        <v/>
      </c>
      <c r="FQ32" s="19" t="str">
        <f t="shared" ca="1" si="54"/>
        <v/>
      </c>
      <c r="FR32" s="19" t="str">
        <f t="shared" ca="1" si="54"/>
        <v/>
      </c>
      <c r="FS32" s="19" t="str">
        <f t="shared" ca="1" si="54"/>
        <v/>
      </c>
      <c r="FT32" s="19" t="str">
        <f t="shared" ca="1" si="54"/>
        <v/>
      </c>
      <c r="FU32" s="19" t="str">
        <f t="shared" ca="1" si="54"/>
        <v/>
      </c>
      <c r="FV32" s="19" t="str">
        <f t="shared" ca="1" si="54"/>
        <v/>
      </c>
      <c r="FW32" s="19" t="str">
        <f t="shared" ca="1" si="55"/>
        <v/>
      </c>
      <c r="FX32" s="19" t="str">
        <f t="shared" ca="1" si="55"/>
        <v/>
      </c>
      <c r="FY32" s="19" t="str">
        <f t="shared" ca="1" si="55"/>
        <v/>
      </c>
      <c r="FZ32" s="19" t="str">
        <f t="shared" ca="1" si="55"/>
        <v/>
      </c>
      <c r="GA32" s="19" t="str">
        <f t="shared" ca="1" si="55"/>
        <v/>
      </c>
      <c r="GB32" s="19" t="str">
        <f t="shared" ca="1" si="55"/>
        <v/>
      </c>
      <c r="GC32" s="19" t="str">
        <f t="shared" ca="1" si="55"/>
        <v/>
      </c>
      <c r="GD32" s="19" t="str">
        <f t="shared" ca="1" si="55"/>
        <v/>
      </c>
      <c r="GE32" s="19" t="str">
        <f t="shared" ca="1" si="55"/>
        <v/>
      </c>
      <c r="GF32" s="19" t="str">
        <f t="shared" ca="1" si="55"/>
        <v/>
      </c>
      <c r="GG32" s="19" t="str">
        <f t="shared" ca="1" si="56"/>
        <v/>
      </c>
      <c r="GH32" s="19" t="str">
        <f t="shared" ca="1" si="56"/>
        <v/>
      </c>
      <c r="GI32" s="19" t="str">
        <f t="shared" ca="1" si="56"/>
        <v/>
      </c>
      <c r="GJ32" s="19" t="str">
        <f t="shared" ca="1" si="56"/>
        <v/>
      </c>
      <c r="GK32" s="19" t="str">
        <f t="shared" ca="1" si="56"/>
        <v/>
      </c>
      <c r="GL32" s="19" t="str">
        <f t="shared" ca="1" si="56"/>
        <v/>
      </c>
      <c r="GM32" s="19" t="str">
        <f t="shared" ca="1" si="56"/>
        <v/>
      </c>
      <c r="GN32" s="19" t="str">
        <f t="shared" ca="1" si="56"/>
        <v/>
      </c>
      <c r="GO32" s="19" t="str">
        <f t="shared" ca="1" si="56"/>
        <v/>
      </c>
      <c r="GP32" s="19" t="str">
        <f t="shared" ca="1" si="56"/>
        <v/>
      </c>
      <c r="GQ32" s="19" t="str">
        <f t="shared" ca="1" si="57"/>
        <v/>
      </c>
      <c r="GR32" s="19" t="str">
        <f t="shared" ca="1" si="57"/>
        <v/>
      </c>
      <c r="GS32" s="19" t="str">
        <f t="shared" ca="1" si="57"/>
        <v/>
      </c>
      <c r="GT32" s="19" t="str">
        <f t="shared" ca="1" si="57"/>
        <v/>
      </c>
      <c r="GU32" s="19" t="str">
        <f t="shared" ca="1" si="57"/>
        <v/>
      </c>
      <c r="GV32" s="19" t="str">
        <f t="shared" ca="1" si="57"/>
        <v/>
      </c>
      <c r="GW32" s="19" t="str">
        <f t="shared" ca="1" si="57"/>
        <v/>
      </c>
      <c r="GX32" s="19" t="str">
        <f t="shared" ca="1" si="57"/>
        <v/>
      </c>
      <c r="GY32" s="19" t="str">
        <f t="shared" ca="1" si="57"/>
        <v/>
      </c>
      <c r="GZ32" s="19" t="str">
        <f t="shared" ca="1" si="57"/>
        <v/>
      </c>
      <c r="HA32" s="19" t="str">
        <f t="shared" ca="1" si="58"/>
        <v/>
      </c>
      <c r="HB32" s="19" t="str">
        <f t="shared" ca="1" si="58"/>
        <v/>
      </c>
      <c r="HC32" s="19" t="str">
        <f t="shared" ca="1" si="58"/>
        <v/>
      </c>
      <c r="HD32" s="19" t="str">
        <f t="shared" ca="1" si="58"/>
        <v/>
      </c>
      <c r="HE32" s="19" t="str">
        <f t="shared" ca="1" si="58"/>
        <v/>
      </c>
      <c r="HF32" s="19" t="str">
        <f t="shared" ca="1" si="58"/>
        <v/>
      </c>
      <c r="HG32" s="19" t="str">
        <f t="shared" ca="1" si="58"/>
        <v/>
      </c>
      <c r="HH32" s="19" t="str">
        <f t="shared" ca="1" si="58"/>
        <v/>
      </c>
      <c r="HI32" s="19" t="str">
        <f t="shared" ca="1" si="58"/>
        <v/>
      </c>
      <c r="HJ32" s="19" t="str">
        <f t="shared" ca="1" si="58"/>
        <v/>
      </c>
      <c r="HK32" s="19" t="str">
        <f t="shared" ca="1" si="59"/>
        <v/>
      </c>
      <c r="HL32" s="19" t="str">
        <f t="shared" ca="1" si="59"/>
        <v/>
      </c>
      <c r="HM32" s="19" t="str">
        <f t="shared" ca="1" si="59"/>
        <v/>
      </c>
      <c r="HN32" s="19" t="str">
        <f t="shared" ca="1" si="59"/>
        <v/>
      </c>
      <c r="HO32" s="19" t="str">
        <f t="shared" ca="1" si="59"/>
        <v/>
      </c>
      <c r="HP32" s="19" t="str">
        <f t="shared" ca="1" si="59"/>
        <v/>
      </c>
      <c r="HQ32" s="19" t="str">
        <f t="shared" ca="1" si="59"/>
        <v/>
      </c>
      <c r="HR32" s="19" t="str">
        <f t="shared" ca="1" si="59"/>
        <v/>
      </c>
      <c r="HS32" s="19" t="str">
        <f t="shared" ca="1" si="59"/>
        <v/>
      </c>
      <c r="HT32" s="19" t="str">
        <f t="shared" ca="1" si="59"/>
        <v/>
      </c>
      <c r="HU32" s="19" t="str">
        <f t="shared" ca="1" si="60"/>
        <v/>
      </c>
      <c r="HV32" s="19" t="str">
        <f t="shared" ca="1" si="60"/>
        <v/>
      </c>
      <c r="HW32" s="19" t="str">
        <f t="shared" ca="1" si="60"/>
        <v/>
      </c>
      <c r="HX32" s="19" t="str">
        <f t="shared" ca="1" si="60"/>
        <v/>
      </c>
      <c r="HY32" s="19" t="str">
        <f t="shared" ca="1" si="60"/>
        <v/>
      </c>
      <c r="HZ32" s="19" t="str">
        <f t="shared" ca="1" si="60"/>
        <v/>
      </c>
      <c r="IA32" s="19" t="str">
        <f t="shared" ca="1" si="60"/>
        <v/>
      </c>
      <c r="IB32" s="19" t="str">
        <f t="shared" ca="1" si="60"/>
        <v/>
      </c>
      <c r="IC32" s="19" t="str">
        <f t="shared" ca="1" si="60"/>
        <v/>
      </c>
      <c r="ID32" s="19" t="str">
        <f t="shared" ca="1" si="60"/>
        <v/>
      </c>
      <c r="IE32" s="19" t="str">
        <f t="shared" ca="1" si="61"/>
        <v/>
      </c>
      <c r="IF32" s="19" t="str">
        <f t="shared" ca="1" si="61"/>
        <v/>
      </c>
      <c r="IG32" s="19" t="str">
        <f t="shared" ca="1" si="61"/>
        <v/>
      </c>
      <c r="IH32" s="19" t="str">
        <f t="shared" ca="1" si="61"/>
        <v/>
      </c>
      <c r="II32" s="19" t="str">
        <f t="shared" ca="1" si="61"/>
        <v/>
      </c>
      <c r="IJ32" s="19" t="str">
        <f t="shared" ca="1" si="61"/>
        <v/>
      </c>
      <c r="IK32" s="19" t="str">
        <f t="shared" ca="1" si="61"/>
        <v/>
      </c>
      <c r="IL32" s="19" t="str">
        <f t="shared" ca="1" si="61"/>
        <v/>
      </c>
      <c r="IM32" s="19" t="str">
        <f t="shared" ca="1" si="61"/>
        <v/>
      </c>
      <c r="IN32" s="19" t="str">
        <f t="shared" ca="1" si="61"/>
        <v/>
      </c>
      <c r="IO32" s="19" t="str">
        <f t="shared" ca="1" si="62"/>
        <v/>
      </c>
      <c r="IP32" s="19" t="str">
        <f t="shared" ca="1" si="62"/>
        <v/>
      </c>
      <c r="IQ32" s="19" t="str">
        <f t="shared" ca="1" si="62"/>
        <v/>
      </c>
      <c r="IR32" s="19" t="str">
        <f t="shared" ca="1" si="62"/>
        <v/>
      </c>
      <c r="IS32" s="19" t="str">
        <f t="shared" ca="1" si="62"/>
        <v/>
      </c>
      <c r="IT32" s="19" t="str">
        <f t="shared" ca="1" si="62"/>
        <v/>
      </c>
      <c r="IU32" s="19" t="str">
        <f t="shared" ca="1" si="62"/>
        <v/>
      </c>
      <c r="IV32" s="19" t="str">
        <f t="shared" ca="1" si="62"/>
        <v/>
      </c>
      <c r="IW32" s="19" t="str">
        <f t="shared" ca="1" si="62"/>
        <v/>
      </c>
      <c r="IX32" s="19" t="str">
        <f t="shared" ca="1" si="62"/>
        <v/>
      </c>
      <c r="IY32" s="19" t="str">
        <f t="shared" ca="1" si="63"/>
        <v/>
      </c>
      <c r="IZ32" s="19" t="str">
        <f t="shared" ca="1" si="63"/>
        <v/>
      </c>
      <c r="JA32" s="19" t="str">
        <f t="shared" ca="1" si="63"/>
        <v/>
      </c>
      <c r="JB32" s="19" t="str">
        <f t="shared" ca="1" si="63"/>
        <v/>
      </c>
      <c r="JC32" s="19" t="str">
        <f t="shared" ca="1" si="63"/>
        <v/>
      </c>
      <c r="JD32" s="19" t="str">
        <f t="shared" ca="1" si="63"/>
        <v/>
      </c>
      <c r="JE32" s="19" t="str">
        <f t="shared" ca="1" si="63"/>
        <v/>
      </c>
      <c r="JF32" s="19" t="str">
        <f t="shared" ca="1" si="63"/>
        <v/>
      </c>
      <c r="JG32" s="19" t="str">
        <f t="shared" ca="1" si="63"/>
        <v/>
      </c>
      <c r="JH32" s="19" t="str">
        <f t="shared" ca="1" si="63"/>
        <v/>
      </c>
      <c r="JI32" s="19" t="str">
        <f t="shared" ca="1" si="64"/>
        <v/>
      </c>
      <c r="JJ32" s="19" t="str">
        <f t="shared" ca="1" si="64"/>
        <v/>
      </c>
      <c r="JK32" s="19" t="str">
        <f t="shared" ca="1" si="64"/>
        <v/>
      </c>
      <c r="JL32" s="19" t="str">
        <f t="shared" ca="1" si="64"/>
        <v/>
      </c>
      <c r="JM32" s="19" t="str">
        <f t="shared" ca="1" si="64"/>
        <v/>
      </c>
      <c r="JN32" s="19" t="str">
        <f t="shared" ca="1" si="64"/>
        <v/>
      </c>
      <c r="JO32" s="19" t="str">
        <f t="shared" ca="1" si="64"/>
        <v/>
      </c>
      <c r="JP32" s="19" t="str">
        <f t="shared" ca="1" si="64"/>
        <v/>
      </c>
      <c r="JQ32" s="19" t="str">
        <f t="shared" ca="1" si="64"/>
        <v/>
      </c>
      <c r="JR32" s="19" t="str">
        <f t="shared" ca="1" si="64"/>
        <v/>
      </c>
      <c r="JS32" s="19" t="str">
        <f t="shared" ca="1" si="65"/>
        <v/>
      </c>
      <c r="JT32" s="19" t="str">
        <f t="shared" ca="1" si="65"/>
        <v/>
      </c>
      <c r="JU32" s="19" t="str">
        <f t="shared" ca="1" si="65"/>
        <v/>
      </c>
      <c r="JV32" s="19" t="str">
        <f t="shared" ca="1" si="65"/>
        <v/>
      </c>
      <c r="JW32" s="19" t="str">
        <f t="shared" ca="1" si="65"/>
        <v/>
      </c>
      <c r="JX32" s="19" t="str">
        <f t="shared" ca="1" si="65"/>
        <v/>
      </c>
      <c r="JY32" s="19" t="str">
        <f t="shared" ca="1" si="65"/>
        <v/>
      </c>
      <c r="JZ32" s="19" t="str">
        <f t="shared" ca="1" si="65"/>
        <v/>
      </c>
      <c r="KA32" s="19" t="str">
        <f t="shared" ca="1" si="65"/>
        <v/>
      </c>
      <c r="KB32" s="19" t="str">
        <f t="shared" ca="1" si="65"/>
        <v/>
      </c>
      <c r="KC32" s="19" t="str">
        <f t="shared" ca="1" si="66"/>
        <v/>
      </c>
      <c r="KD32" s="19" t="str">
        <f t="shared" ca="1" si="66"/>
        <v/>
      </c>
      <c r="KE32" s="19" t="str">
        <f t="shared" ca="1" si="66"/>
        <v/>
      </c>
      <c r="KF32" s="19" t="str">
        <f t="shared" ca="1" si="66"/>
        <v/>
      </c>
      <c r="KG32" s="19" t="str">
        <f t="shared" ca="1" si="66"/>
        <v/>
      </c>
      <c r="KH32" s="19" t="str">
        <f t="shared" ca="1" si="66"/>
        <v/>
      </c>
      <c r="KI32" s="19" t="str">
        <f t="shared" ca="1" si="66"/>
        <v/>
      </c>
      <c r="KJ32" s="19" t="str">
        <f t="shared" ca="1" si="66"/>
        <v/>
      </c>
      <c r="KK32" s="19" t="str">
        <f t="shared" ca="1" si="66"/>
        <v/>
      </c>
      <c r="KL32" s="19" t="str">
        <f t="shared" ca="1" si="66"/>
        <v/>
      </c>
      <c r="KM32" s="19" t="str">
        <f t="shared" ca="1" si="67"/>
        <v/>
      </c>
      <c r="KN32" s="19" t="str">
        <f t="shared" ca="1" si="67"/>
        <v/>
      </c>
      <c r="KO32" s="19" t="str">
        <f t="shared" ca="1" si="67"/>
        <v/>
      </c>
      <c r="KP32" s="19" t="str">
        <f t="shared" ca="1" si="67"/>
        <v/>
      </c>
      <c r="KQ32" s="19" t="str">
        <f t="shared" ca="1" si="67"/>
        <v/>
      </c>
      <c r="KR32" s="19" t="str">
        <f t="shared" ca="1" si="67"/>
        <v/>
      </c>
      <c r="KS32" s="19" t="str">
        <f t="shared" ca="1" si="67"/>
        <v/>
      </c>
      <c r="KT32" s="19" t="str">
        <f t="shared" ca="1" si="67"/>
        <v/>
      </c>
      <c r="KU32" s="19" t="str">
        <f t="shared" ca="1" si="67"/>
        <v/>
      </c>
      <c r="KV32" s="19" t="str">
        <f t="shared" ca="1" si="67"/>
        <v/>
      </c>
      <c r="KW32" s="19" t="str">
        <f t="shared" ca="1" si="68"/>
        <v/>
      </c>
      <c r="KX32" s="19" t="str">
        <f t="shared" ca="1" si="68"/>
        <v/>
      </c>
      <c r="KY32" s="19" t="str">
        <f t="shared" ca="1" si="68"/>
        <v/>
      </c>
      <c r="KZ32" s="19" t="str">
        <f t="shared" ca="1" si="68"/>
        <v/>
      </c>
      <c r="LA32" s="19" t="str">
        <f t="shared" ca="1" si="68"/>
        <v/>
      </c>
      <c r="LB32" s="19" t="str">
        <f t="shared" ca="1" si="68"/>
        <v/>
      </c>
      <c r="LC32" s="19" t="str">
        <f t="shared" ca="1" si="68"/>
        <v/>
      </c>
      <c r="LD32" s="19" t="str">
        <f t="shared" ca="1" si="68"/>
        <v/>
      </c>
      <c r="LE32" s="19" t="str">
        <f t="shared" ca="1" si="68"/>
        <v/>
      </c>
      <c r="LF32" s="19" t="str">
        <f t="shared" ca="1" si="68"/>
        <v/>
      </c>
      <c r="LG32" s="19" t="str">
        <f t="shared" ca="1" si="69"/>
        <v/>
      </c>
      <c r="LH32" s="19" t="str">
        <f t="shared" ca="1" si="69"/>
        <v/>
      </c>
      <c r="LI32" s="19" t="str">
        <f t="shared" ca="1" si="69"/>
        <v/>
      </c>
      <c r="LJ32" s="19" t="str">
        <f t="shared" ca="1" si="69"/>
        <v/>
      </c>
      <c r="LK32" s="19" t="str">
        <f t="shared" ca="1" si="69"/>
        <v/>
      </c>
      <c r="LL32" s="19" t="str">
        <f t="shared" ca="1" si="69"/>
        <v/>
      </c>
      <c r="LM32" s="19" t="str">
        <f t="shared" ca="1" si="69"/>
        <v/>
      </c>
      <c r="LN32" s="19" t="str">
        <f t="shared" ca="1" si="69"/>
        <v/>
      </c>
      <c r="LO32" s="19" t="str">
        <f t="shared" ca="1" si="69"/>
        <v/>
      </c>
      <c r="LP32" s="19" t="str">
        <f t="shared" ca="1" si="69"/>
        <v/>
      </c>
      <c r="LQ32" s="19" t="str">
        <f t="shared" ca="1" si="70"/>
        <v/>
      </c>
      <c r="LR32" s="19" t="str">
        <f t="shared" ca="1" si="70"/>
        <v/>
      </c>
      <c r="LS32" s="19" t="str">
        <f t="shared" ca="1" si="70"/>
        <v/>
      </c>
      <c r="LT32" s="19" t="str">
        <f t="shared" ca="1" si="70"/>
        <v/>
      </c>
      <c r="LU32" s="19" t="str">
        <f t="shared" ca="1" si="70"/>
        <v/>
      </c>
      <c r="LV32" s="19" t="str">
        <f t="shared" ca="1" si="70"/>
        <v/>
      </c>
      <c r="LW32" s="19" t="str">
        <f t="shared" ca="1" si="70"/>
        <v/>
      </c>
      <c r="LX32" s="19" t="str">
        <f t="shared" ca="1" si="70"/>
        <v/>
      </c>
      <c r="LY32" s="19" t="str">
        <f t="shared" ca="1" si="70"/>
        <v/>
      </c>
      <c r="LZ32" s="19" t="str">
        <f t="shared" ca="1" si="70"/>
        <v/>
      </c>
      <c r="MA32" s="19" t="str">
        <f t="shared" ca="1" si="71"/>
        <v/>
      </c>
      <c r="MB32" s="19" t="str">
        <f t="shared" ca="1" si="71"/>
        <v/>
      </c>
      <c r="MC32" s="19" t="str">
        <f t="shared" ca="1" si="71"/>
        <v/>
      </c>
      <c r="MD32" s="19" t="str">
        <f t="shared" ca="1" si="71"/>
        <v/>
      </c>
      <c r="ME32" s="19" t="str">
        <f t="shared" ca="1" si="71"/>
        <v/>
      </c>
      <c r="MF32" s="19" t="str">
        <f t="shared" ca="1" si="71"/>
        <v/>
      </c>
      <c r="MG32" s="19" t="str">
        <f t="shared" ca="1" si="71"/>
        <v/>
      </c>
      <c r="MH32" s="19" t="str">
        <f t="shared" ca="1" si="71"/>
        <v/>
      </c>
      <c r="MI32" s="19" t="str">
        <f t="shared" ca="1" si="71"/>
        <v/>
      </c>
      <c r="MJ32" s="19" t="str">
        <f t="shared" ca="1" si="71"/>
        <v/>
      </c>
      <c r="MK32" s="19" t="str">
        <f t="shared" ca="1" si="72"/>
        <v/>
      </c>
      <c r="ML32" s="19" t="str">
        <f t="shared" ca="1" si="72"/>
        <v/>
      </c>
      <c r="MM32" s="19" t="str">
        <f t="shared" ca="1" si="72"/>
        <v/>
      </c>
      <c r="MN32" s="19" t="str">
        <f t="shared" ca="1" si="72"/>
        <v/>
      </c>
      <c r="MO32" s="19" t="str">
        <f t="shared" ca="1" si="72"/>
        <v/>
      </c>
      <c r="MP32" s="19" t="str">
        <f t="shared" ca="1" si="72"/>
        <v/>
      </c>
      <c r="MQ32" s="19" t="str">
        <f t="shared" ca="1" si="72"/>
        <v/>
      </c>
      <c r="MR32" s="19" t="str">
        <f t="shared" ca="1" si="72"/>
        <v/>
      </c>
      <c r="MS32" s="19" t="str">
        <f t="shared" ca="1" si="72"/>
        <v/>
      </c>
      <c r="MT32" s="19" t="str">
        <f t="shared" ca="1" si="72"/>
        <v/>
      </c>
      <c r="MU32" s="19" t="str">
        <f t="shared" ca="1" si="73"/>
        <v/>
      </c>
      <c r="MV32" s="19" t="str">
        <f t="shared" ca="1" si="73"/>
        <v/>
      </c>
      <c r="MW32" s="19" t="str">
        <f t="shared" ca="1" si="73"/>
        <v/>
      </c>
      <c r="MX32" s="19" t="str">
        <f t="shared" ca="1" si="73"/>
        <v/>
      </c>
      <c r="MY32" s="19" t="str">
        <f t="shared" ca="1" si="73"/>
        <v/>
      </c>
      <c r="MZ32" s="19" t="str">
        <f t="shared" ca="1" si="73"/>
        <v/>
      </c>
      <c r="NA32" s="19" t="str">
        <f t="shared" ca="1" si="73"/>
        <v/>
      </c>
      <c r="NB32" s="19" t="str">
        <f t="shared" ca="1" si="73"/>
        <v/>
      </c>
      <c r="NC32" s="19" t="str">
        <f t="shared" ca="1" si="73"/>
        <v/>
      </c>
      <c r="ND32" s="19" t="str">
        <f t="shared" ca="1" si="73"/>
        <v/>
      </c>
      <c r="NE32" s="19" t="str">
        <f t="shared" ca="1" si="74"/>
        <v/>
      </c>
      <c r="NF32" s="19" t="str">
        <f t="shared" ca="1" si="74"/>
        <v/>
      </c>
      <c r="NG32" s="19" t="str">
        <f t="shared" ca="1" si="74"/>
        <v/>
      </c>
      <c r="NH32" s="19" t="str">
        <f t="shared" ca="1" si="74"/>
        <v/>
      </c>
      <c r="NI32" s="19" t="str">
        <f t="shared" ca="1" si="74"/>
        <v/>
      </c>
      <c r="NJ32" s="19" t="str">
        <f t="shared" ca="1" si="74"/>
        <v/>
      </c>
      <c r="NK32" s="19" t="str">
        <f t="shared" ca="1" si="74"/>
        <v/>
      </c>
      <c r="NL32" s="19" t="str">
        <f t="shared" ca="1" si="74"/>
        <v/>
      </c>
      <c r="NM32" s="19" t="str">
        <f t="shared" ca="1" si="74"/>
        <v/>
      </c>
      <c r="NN32" s="19" t="str">
        <f t="shared" ca="1" si="74"/>
        <v/>
      </c>
      <c r="NO32" s="19" t="str">
        <f t="shared" ca="1" si="75"/>
        <v/>
      </c>
      <c r="NP32" s="19" t="str">
        <f t="shared" ca="1" si="75"/>
        <v/>
      </c>
      <c r="NQ32" s="19" t="str">
        <f t="shared" ca="1" si="75"/>
        <v/>
      </c>
      <c r="NR32" s="19" t="str">
        <f t="shared" ca="1" si="75"/>
        <v/>
      </c>
      <c r="NS32" s="19" t="str">
        <f t="shared" ca="1" si="75"/>
        <v/>
      </c>
      <c r="NT32" s="19" t="str">
        <f t="shared" ca="1" si="75"/>
        <v/>
      </c>
      <c r="NU32" s="19" t="str">
        <f t="shared" ca="1" si="75"/>
        <v/>
      </c>
      <c r="NV32" s="19" t="str">
        <f t="shared" ca="1" si="75"/>
        <v/>
      </c>
      <c r="NW32" s="19" t="str">
        <f t="shared" ca="1" si="75"/>
        <v/>
      </c>
      <c r="NX32" s="19" t="str">
        <f t="shared" ca="1" si="75"/>
        <v/>
      </c>
      <c r="NY32" s="19" t="str">
        <f t="shared" ca="1" si="75"/>
        <v/>
      </c>
      <c r="NZ32" s="19" t="str">
        <f t="shared" ca="1" si="75"/>
        <v/>
      </c>
      <c r="OA32" s="19" t="str">
        <f t="shared" ca="1" si="75"/>
        <v/>
      </c>
      <c r="OB32" s="19" t="str">
        <f t="shared" ca="1" si="75"/>
        <v/>
      </c>
      <c r="OC32" s="19" t="str">
        <f t="shared" ca="1" si="75"/>
        <v/>
      </c>
      <c r="OD32" s="16"/>
      <c r="OE32" s="16"/>
      <c r="OF32" s="16"/>
      <c r="OG32" s="16"/>
    </row>
    <row r="33" spans="1:397" ht="13.5" customHeight="1" x14ac:dyDescent="0.2">
      <c r="A33" s="62" t="str">
        <f t="shared" si="37"/>
        <v xml:space="preserve"> </v>
      </c>
      <c r="B33" s="66">
        <f>_xlfn.IFNA(IF(INDEX('[1]External Tasks'!$C:$C,MATCH($B$17&amp;" "&amp;D33,'[1]External Tasks'!$A:$A,0))=D33,1,IF(INDEX('[1]External Tasks'!$G:$G,MATCH($B$17&amp;" "&amp;D33,'[1]External Tasks'!$E:$E,0))=D33,2)),0)</f>
        <v>0</v>
      </c>
      <c r="C33" s="46">
        <v>14</v>
      </c>
      <c r="D33" s="422" t="str">
        <f>IF('[2]Project Follow up - Base'!D33="","",'[2]Project Follow up - Base'!D33)</f>
        <v/>
      </c>
      <c r="E33" s="422"/>
      <c r="F33" s="41" t="str">
        <f>IF('[2]Project Follow up - Base'!F33="","",'[2]Project Follow up - Base'!F33)</f>
        <v/>
      </c>
      <c r="G33" s="43" t="str">
        <f>IF('[2]Project Follow up - Base'!G33="","",'[2]Project Follow up - Base'!G33)</f>
        <v/>
      </c>
      <c r="H33" s="43" t="str">
        <f>IF('[2]Project Follow up - Base'!H33="","",'[2]Project Follow up - Base'!H33)</f>
        <v/>
      </c>
      <c r="I33" s="45">
        <f>IF(OR(G33="",H33=""), 0, IF(H33&lt;G33,"End date is earlier than start date", NETWORKDAYS.INTL(G33,H33,7,List!$M$3:$M$100)))</f>
        <v>0</v>
      </c>
      <c r="J33" s="41" t="str">
        <f>IF('[2]Project Follow up - Base'!J33="","",'[2]Project Follow up - Base'!J33)</f>
        <v/>
      </c>
      <c r="K33" s="187" t="str">
        <f>IF('[2]Project Follow up - Base'!K33="","",'[2]Project Follow up - Base'!K33)</f>
        <v/>
      </c>
      <c r="L33" s="45">
        <f>IF(OR(J33="",K33=""), 0, NETWORKDAYS.INTL(J33,K33,7,List!$M$3:$M$100))</f>
        <v>0</v>
      </c>
      <c r="M33" s="43" t="str">
        <f t="shared" si="38"/>
        <v/>
      </c>
      <c r="N33" s="43" t="str">
        <f t="shared" si="39"/>
        <v/>
      </c>
      <c r="O33" s="43" t="str">
        <f>IF(OR( D33="", M33=""),"",WORKDAY.INTL(M33,VLOOKUP($B$17&amp;" "&amp;D33,Tasks!$1:$1048576,MATCH('Project Follow up - Base'!$D$7,Tasks!$2:$2,0),FALSE)-1,7,[1]List!$M$3:$M$100))</f>
        <v/>
      </c>
      <c r="P33" s="41" t="str">
        <f t="shared" ca="1" si="78"/>
        <v/>
      </c>
      <c r="Q33" s="104" t="str">
        <f>IF('[2]Project Follow up - Base'!Q33="","",'[2]Project Follow up - Base'!Q33)</f>
        <v/>
      </c>
      <c r="R33" s="43" t="str">
        <f>IF('[2]Project Follow up - Base'!R33="","",'[2]Project Follow up - Base'!R33)</f>
        <v/>
      </c>
      <c r="S33" s="41" t="str">
        <f>IF('[2]Project Follow up - Base'!S33="","",'[2]Project Follow up - Base'!S33)</f>
        <v/>
      </c>
      <c r="T33" s="104" t="str">
        <f>IF('[2]Project Follow up - Base'!T33="","",'[2]Project Follow up - Base'!T33)</f>
        <v/>
      </c>
      <c r="U33" s="41" t="str">
        <f>IF('[2]Project Follow up - Base'!U33="","",'[2]Project Follow up - Base'!U33)</f>
        <v/>
      </c>
      <c r="V33" s="41" t="str">
        <f>IF('[2]Project Follow up - Base'!V33="","",'[2]Project Follow up - Base'!V33)</f>
        <v/>
      </c>
      <c r="W33" s="41" t="str">
        <f>IF('[2]Project Follow up - Base'!W33="","",'[2]Project Follow up - Base'!W33)</f>
        <v/>
      </c>
      <c r="X33" s="390" t="str">
        <f>IF('[2]Project Follow up - Base'!X33="","",'[2]Project Follow up - Base'!X33)</f>
        <v/>
      </c>
      <c r="Y33" s="17" t="str">
        <f t="shared" si="77"/>
        <v/>
      </c>
      <c r="Z33" s="62" t="str">
        <f>_xlfn.IFNA(IF(INDEX('Employees Summary'!A:J,MATCH(B$17&amp;" "&amp;F33,'Employees Summary'!H:H,0),10)=0,"",INDEX('Employees Summary'!A:J,MATCH(B$17&amp;" "&amp;F33,'Employees Summary'!H:H,0),10)),"")</f>
        <v/>
      </c>
      <c r="AA33" s="62">
        <f ca="1">IF(AND(N33&lt;&gt;"",P33="Delayed"),NETWORKDAYS.INTL(O33,N33,7,List!$M$3:$M$100),0)</f>
        <v>0</v>
      </c>
      <c r="AC33" s="20" t="str">
        <f t="shared" ca="1" si="40"/>
        <v/>
      </c>
      <c r="AD33" s="20" t="str">
        <f t="shared" ca="1" si="40"/>
        <v/>
      </c>
      <c r="AE33" s="20" t="str">
        <f t="shared" ca="1" si="40"/>
        <v/>
      </c>
      <c r="AF33" s="20" t="str">
        <f t="shared" ca="1" si="40"/>
        <v/>
      </c>
      <c r="AG33" s="20" t="str">
        <f t="shared" ca="1" si="40"/>
        <v/>
      </c>
      <c r="AH33" s="20" t="str">
        <f t="shared" ca="1" si="40"/>
        <v/>
      </c>
      <c r="AI33" s="20" t="str">
        <f t="shared" ca="1" si="40"/>
        <v/>
      </c>
      <c r="AJ33" s="20" t="str">
        <f t="shared" ca="1" si="40"/>
        <v/>
      </c>
      <c r="AK33" s="20" t="str">
        <f t="shared" ca="1" si="40"/>
        <v/>
      </c>
      <c r="AL33" s="20" t="str">
        <f t="shared" ca="1" si="40"/>
        <v/>
      </c>
      <c r="AM33" s="20" t="str">
        <f t="shared" ca="1" si="41"/>
        <v/>
      </c>
      <c r="AN33" s="20" t="str">
        <f t="shared" ca="1" si="41"/>
        <v/>
      </c>
      <c r="AO33" s="20" t="str">
        <f t="shared" ca="1" si="41"/>
        <v/>
      </c>
      <c r="AP33" s="20" t="str">
        <f t="shared" ca="1" si="41"/>
        <v/>
      </c>
      <c r="AQ33" s="20" t="str">
        <f t="shared" ca="1" si="41"/>
        <v/>
      </c>
      <c r="AR33" s="20" t="str">
        <f t="shared" ca="1" si="41"/>
        <v/>
      </c>
      <c r="AS33" s="20" t="str">
        <f t="shared" ca="1" si="41"/>
        <v/>
      </c>
      <c r="AT33" s="20" t="str">
        <f t="shared" ca="1" si="41"/>
        <v/>
      </c>
      <c r="AU33" s="20" t="str">
        <f t="shared" ca="1" si="41"/>
        <v/>
      </c>
      <c r="AV33" s="20" t="str">
        <f t="shared" ca="1" si="41"/>
        <v/>
      </c>
      <c r="AW33" s="20" t="str">
        <f t="shared" ca="1" si="42"/>
        <v/>
      </c>
      <c r="AX33" s="20" t="str">
        <f t="shared" ca="1" si="42"/>
        <v/>
      </c>
      <c r="AY33" s="20" t="str">
        <f t="shared" ca="1" si="42"/>
        <v/>
      </c>
      <c r="AZ33" s="20" t="str">
        <f t="shared" ca="1" si="42"/>
        <v/>
      </c>
      <c r="BA33" s="20" t="str">
        <f t="shared" ca="1" si="42"/>
        <v/>
      </c>
      <c r="BB33" s="20" t="str">
        <f t="shared" ca="1" si="42"/>
        <v/>
      </c>
      <c r="BC33" s="20" t="str">
        <f t="shared" ca="1" si="42"/>
        <v/>
      </c>
      <c r="BD33" s="20" t="str">
        <f t="shared" ca="1" si="42"/>
        <v/>
      </c>
      <c r="BE33" s="20" t="str">
        <f t="shared" ca="1" si="42"/>
        <v/>
      </c>
      <c r="BF33" s="20" t="str">
        <f t="shared" ca="1" si="42"/>
        <v/>
      </c>
      <c r="BG33" s="20" t="str">
        <f t="shared" ca="1" si="43"/>
        <v/>
      </c>
      <c r="BH33" s="20" t="str">
        <f t="shared" ca="1" si="43"/>
        <v/>
      </c>
      <c r="BI33" s="20" t="str">
        <f t="shared" ca="1" si="43"/>
        <v/>
      </c>
      <c r="BJ33" s="20" t="str">
        <f t="shared" ca="1" si="43"/>
        <v/>
      </c>
      <c r="BK33" s="20" t="str">
        <f t="shared" ca="1" si="43"/>
        <v/>
      </c>
      <c r="BL33" s="20" t="str">
        <f t="shared" ca="1" si="43"/>
        <v/>
      </c>
      <c r="BM33" s="20" t="str">
        <f t="shared" ca="1" si="43"/>
        <v/>
      </c>
      <c r="BN33" s="20" t="str">
        <f t="shared" ca="1" si="43"/>
        <v/>
      </c>
      <c r="BO33" s="20" t="str">
        <f t="shared" ca="1" si="43"/>
        <v/>
      </c>
      <c r="BP33" s="20" t="str">
        <f t="shared" ca="1" si="43"/>
        <v/>
      </c>
      <c r="BQ33" s="20" t="str">
        <f t="shared" ca="1" si="44"/>
        <v/>
      </c>
      <c r="BR33" s="20" t="str">
        <f t="shared" ca="1" si="44"/>
        <v/>
      </c>
      <c r="BS33" s="20" t="str">
        <f t="shared" ca="1" si="44"/>
        <v/>
      </c>
      <c r="BT33" s="20" t="str">
        <f t="shared" ca="1" si="44"/>
        <v/>
      </c>
      <c r="BU33" s="20" t="str">
        <f t="shared" ca="1" si="44"/>
        <v/>
      </c>
      <c r="BV33" s="20" t="str">
        <f t="shared" ca="1" si="44"/>
        <v/>
      </c>
      <c r="BW33" s="20" t="str">
        <f t="shared" ca="1" si="44"/>
        <v/>
      </c>
      <c r="BX33" s="20" t="str">
        <f t="shared" ca="1" si="44"/>
        <v/>
      </c>
      <c r="BY33" s="20" t="str">
        <f t="shared" ca="1" si="44"/>
        <v/>
      </c>
      <c r="BZ33" s="20" t="str">
        <f t="shared" ca="1" si="44"/>
        <v/>
      </c>
      <c r="CA33" s="20" t="str">
        <f t="shared" ca="1" si="45"/>
        <v/>
      </c>
      <c r="CB33" s="20" t="str">
        <f t="shared" ca="1" si="45"/>
        <v/>
      </c>
      <c r="CC33" s="20" t="str">
        <f t="shared" ca="1" si="45"/>
        <v/>
      </c>
      <c r="CD33" s="20" t="str">
        <f t="shared" ca="1" si="45"/>
        <v/>
      </c>
      <c r="CE33" s="20" t="str">
        <f t="shared" ca="1" si="45"/>
        <v/>
      </c>
      <c r="CF33" s="20" t="str">
        <f t="shared" ca="1" si="45"/>
        <v/>
      </c>
      <c r="CG33" s="20" t="str">
        <f t="shared" ca="1" si="45"/>
        <v/>
      </c>
      <c r="CH33" s="20" t="str">
        <f t="shared" ca="1" si="45"/>
        <v/>
      </c>
      <c r="CI33" s="20" t="str">
        <f t="shared" ca="1" si="45"/>
        <v/>
      </c>
      <c r="CJ33" s="20" t="str">
        <f t="shared" ca="1" si="45"/>
        <v/>
      </c>
      <c r="CK33" s="20" t="str">
        <f t="shared" ca="1" si="46"/>
        <v/>
      </c>
      <c r="CL33" s="20" t="str">
        <f t="shared" ca="1" si="46"/>
        <v/>
      </c>
      <c r="CM33" s="20" t="str">
        <f t="shared" ca="1" si="46"/>
        <v/>
      </c>
      <c r="CN33" s="20" t="str">
        <f t="shared" ca="1" si="46"/>
        <v/>
      </c>
      <c r="CO33" s="20" t="str">
        <f t="shared" ca="1" si="46"/>
        <v/>
      </c>
      <c r="CP33" s="20" t="str">
        <f t="shared" ca="1" si="46"/>
        <v/>
      </c>
      <c r="CQ33" s="20" t="str">
        <f t="shared" ca="1" si="46"/>
        <v/>
      </c>
      <c r="CR33" s="20" t="str">
        <f t="shared" ca="1" si="46"/>
        <v/>
      </c>
      <c r="CS33" s="20" t="str">
        <f t="shared" ca="1" si="46"/>
        <v/>
      </c>
      <c r="CT33" s="19" t="str">
        <f t="shared" ca="1" si="46"/>
        <v/>
      </c>
      <c r="CU33" s="19" t="str">
        <f t="shared" ca="1" si="47"/>
        <v/>
      </c>
      <c r="CV33" s="19" t="str">
        <f t="shared" ca="1" si="47"/>
        <v/>
      </c>
      <c r="CW33" s="19" t="str">
        <f t="shared" ca="1" si="47"/>
        <v/>
      </c>
      <c r="CX33" s="19" t="str">
        <f t="shared" ca="1" si="47"/>
        <v/>
      </c>
      <c r="CY33" s="19" t="str">
        <f t="shared" ca="1" si="47"/>
        <v/>
      </c>
      <c r="CZ33" s="19" t="str">
        <f t="shared" ca="1" si="47"/>
        <v/>
      </c>
      <c r="DA33" s="19" t="str">
        <f t="shared" ca="1" si="47"/>
        <v/>
      </c>
      <c r="DB33" s="19" t="str">
        <f t="shared" ca="1" si="47"/>
        <v/>
      </c>
      <c r="DC33" s="19" t="str">
        <f t="shared" ca="1" si="47"/>
        <v/>
      </c>
      <c r="DD33" s="19" t="str">
        <f t="shared" ca="1" si="47"/>
        <v/>
      </c>
      <c r="DE33" s="19" t="str">
        <f t="shared" ca="1" si="48"/>
        <v/>
      </c>
      <c r="DF33" s="19" t="str">
        <f t="shared" ca="1" si="48"/>
        <v/>
      </c>
      <c r="DG33" s="19" t="str">
        <f t="shared" ca="1" si="48"/>
        <v/>
      </c>
      <c r="DH33" s="19" t="str">
        <f t="shared" ca="1" si="48"/>
        <v/>
      </c>
      <c r="DI33" s="19" t="str">
        <f t="shared" ca="1" si="48"/>
        <v/>
      </c>
      <c r="DJ33" s="19" t="str">
        <f t="shared" ca="1" si="48"/>
        <v/>
      </c>
      <c r="DK33" s="19" t="str">
        <f t="shared" ca="1" si="48"/>
        <v/>
      </c>
      <c r="DL33" s="19" t="str">
        <f t="shared" ca="1" si="48"/>
        <v/>
      </c>
      <c r="DM33" s="19" t="str">
        <f t="shared" ca="1" si="48"/>
        <v/>
      </c>
      <c r="DN33" s="19" t="str">
        <f t="shared" ca="1" si="48"/>
        <v/>
      </c>
      <c r="DO33" s="19" t="str">
        <f t="shared" ca="1" si="49"/>
        <v/>
      </c>
      <c r="DP33" s="19" t="str">
        <f t="shared" ca="1" si="49"/>
        <v/>
      </c>
      <c r="DQ33" s="19" t="str">
        <f t="shared" ca="1" si="49"/>
        <v/>
      </c>
      <c r="DR33" s="19" t="str">
        <f t="shared" ca="1" si="49"/>
        <v/>
      </c>
      <c r="DS33" s="19" t="str">
        <f t="shared" ca="1" si="49"/>
        <v/>
      </c>
      <c r="DT33" s="19" t="str">
        <f t="shared" ca="1" si="49"/>
        <v/>
      </c>
      <c r="DU33" s="19" t="str">
        <f t="shared" ca="1" si="49"/>
        <v/>
      </c>
      <c r="DV33" s="19" t="str">
        <f t="shared" ca="1" si="49"/>
        <v/>
      </c>
      <c r="DW33" s="19" t="str">
        <f t="shared" ca="1" si="49"/>
        <v/>
      </c>
      <c r="DX33" s="19" t="str">
        <f t="shared" ca="1" si="49"/>
        <v/>
      </c>
      <c r="DY33" s="19" t="str">
        <f t="shared" ca="1" si="50"/>
        <v/>
      </c>
      <c r="DZ33" s="19" t="str">
        <f t="shared" ca="1" si="50"/>
        <v/>
      </c>
      <c r="EA33" s="19" t="str">
        <f t="shared" ca="1" si="50"/>
        <v/>
      </c>
      <c r="EB33" s="19" t="str">
        <f t="shared" ca="1" si="50"/>
        <v/>
      </c>
      <c r="EC33" s="19" t="str">
        <f t="shared" ca="1" si="50"/>
        <v/>
      </c>
      <c r="ED33" s="19" t="str">
        <f t="shared" ca="1" si="50"/>
        <v/>
      </c>
      <c r="EE33" s="19" t="str">
        <f t="shared" ca="1" si="50"/>
        <v/>
      </c>
      <c r="EF33" s="19" t="str">
        <f t="shared" ca="1" si="50"/>
        <v/>
      </c>
      <c r="EG33" s="19" t="str">
        <f t="shared" ca="1" si="50"/>
        <v/>
      </c>
      <c r="EH33" s="19" t="str">
        <f t="shared" ca="1" si="50"/>
        <v/>
      </c>
      <c r="EI33" s="19" t="str">
        <f t="shared" ca="1" si="51"/>
        <v/>
      </c>
      <c r="EJ33" s="19" t="str">
        <f t="shared" ca="1" si="51"/>
        <v/>
      </c>
      <c r="EK33" s="19" t="str">
        <f t="shared" ca="1" si="51"/>
        <v/>
      </c>
      <c r="EL33" s="19" t="str">
        <f t="shared" ca="1" si="51"/>
        <v/>
      </c>
      <c r="EM33" s="19" t="str">
        <f t="shared" ca="1" si="51"/>
        <v/>
      </c>
      <c r="EN33" s="19" t="str">
        <f t="shared" ca="1" si="51"/>
        <v/>
      </c>
      <c r="EO33" s="19" t="str">
        <f t="shared" ca="1" si="51"/>
        <v/>
      </c>
      <c r="EP33" s="19" t="str">
        <f t="shared" ca="1" si="51"/>
        <v/>
      </c>
      <c r="EQ33" s="19" t="str">
        <f t="shared" ca="1" si="51"/>
        <v/>
      </c>
      <c r="ER33" s="19" t="str">
        <f t="shared" ca="1" si="51"/>
        <v/>
      </c>
      <c r="ES33" s="19" t="str">
        <f t="shared" ca="1" si="52"/>
        <v/>
      </c>
      <c r="ET33" s="19" t="str">
        <f t="shared" ca="1" si="52"/>
        <v/>
      </c>
      <c r="EU33" s="19" t="str">
        <f t="shared" ca="1" si="52"/>
        <v/>
      </c>
      <c r="EV33" s="19" t="str">
        <f t="shared" ca="1" si="52"/>
        <v/>
      </c>
      <c r="EW33" s="19" t="str">
        <f t="shared" ca="1" si="52"/>
        <v/>
      </c>
      <c r="EX33" s="19" t="str">
        <f t="shared" ca="1" si="52"/>
        <v/>
      </c>
      <c r="EY33" s="19" t="str">
        <f t="shared" ca="1" si="52"/>
        <v/>
      </c>
      <c r="EZ33" s="19" t="str">
        <f t="shared" ca="1" si="52"/>
        <v/>
      </c>
      <c r="FA33" s="19" t="str">
        <f t="shared" ca="1" si="52"/>
        <v/>
      </c>
      <c r="FB33" s="19" t="str">
        <f t="shared" ca="1" si="52"/>
        <v/>
      </c>
      <c r="FC33" s="19" t="str">
        <f t="shared" ca="1" si="53"/>
        <v/>
      </c>
      <c r="FD33" s="19" t="str">
        <f t="shared" ca="1" si="53"/>
        <v/>
      </c>
      <c r="FE33" s="19" t="str">
        <f t="shared" ca="1" si="53"/>
        <v/>
      </c>
      <c r="FF33" s="19" t="str">
        <f t="shared" ca="1" si="53"/>
        <v/>
      </c>
      <c r="FG33" s="19" t="str">
        <f t="shared" ca="1" si="53"/>
        <v/>
      </c>
      <c r="FH33" s="19" t="str">
        <f t="shared" ca="1" si="53"/>
        <v/>
      </c>
      <c r="FI33" s="19" t="str">
        <f t="shared" ca="1" si="53"/>
        <v/>
      </c>
      <c r="FJ33" s="19" t="str">
        <f t="shared" ca="1" si="53"/>
        <v/>
      </c>
      <c r="FK33" s="19" t="str">
        <f t="shared" ca="1" si="53"/>
        <v/>
      </c>
      <c r="FL33" s="19" t="str">
        <f t="shared" ca="1" si="53"/>
        <v/>
      </c>
      <c r="FM33" s="19" t="str">
        <f t="shared" ca="1" si="54"/>
        <v/>
      </c>
      <c r="FN33" s="19" t="str">
        <f t="shared" ca="1" si="54"/>
        <v/>
      </c>
      <c r="FO33" s="19" t="str">
        <f t="shared" ca="1" si="54"/>
        <v/>
      </c>
      <c r="FP33" s="19" t="str">
        <f t="shared" ca="1" si="54"/>
        <v/>
      </c>
      <c r="FQ33" s="19" t="str">
        <f t="shared" ca="1" si="54"/>
        <v/>
      </c>
      <c r="FR33" s="19" t="str">
        <f t="shared" ca="1" si="54"/>
        <v/>
      </c>
      <c r="FS33" s="19" t="str">
        <f t="shared" ca="1" si="54"/>
        <v/>
      </c>
      <c r="FT33" s="19" t="str">
        <f t="shared" ca="1" si="54"/>
        <v/>
      </c>
      <c r="FU33" s="19" t="str">
        <f t="shared" ca="1" si="54"/>
        <v/>
      </c>
      <c r="FV33" s="19" t="str">
        <f t="shared" ca="1" si="54"/>
        <v/>
      </c>
      <c r="FW33" s="19" t="str">
        <f t="shared" ca="1" si="55"/>
        <v/>
      </c>
      <c r="FX33" s="19" t="str">
        <f t="shared" ca="1" si="55"/>
        <v/>
      </c>
      <c r="FY33" s="19" t="str">
        <f t="shared" ca="1" si="55"/>
        <v/>
      </c>
      <c r="FZ33" s="19" t="str">
        <f t="shared" ca="1" si="55"/>
        <v/>
      </c>
      <c r="GA33" s="19" t="str">
        <f t="shared" ca="1" si="55"/>
        <v/>
      </c>
      <c r="GB33" s="19" t="str">
        <f t="shared" ca="1" si="55"/>
        <v/>
      </c>
      <c r="GC33" s="19" t="str">
        <f t="shared" ca="1" si="55"/>
        <v/>
      </c>
      <c r="GD33" s="19" t="str">
        <f t="shared" ca="1" si="55"/>
        <v/>
      </c>
      <c r="GE33" s="19" t="str">
        <f t="shared" ca="1" si="55"/>
        <v/>
      </c>
      <c r="GF33" s="19" t="str">
        <f t="shared" ca="1" si="55"/>
        <v/>
      </c>
      <c r="GG33" s="19" t="str">
        <f t="shared" ca="1" si="56"/>
        <v/>
      </c>
      <c r="GH33" s="19" t="str">
        <f t="shared" ca="1" si="56"/>
        <v/>
      </c>
      <c r="GI33" s="19" t="str">
        <f t="shared" ca="1" si="56"/>
        <v/>
      </c>
      <c r="GJ33" s="19" t="str">
        <f t="shared" ca="1" si="56"/>
        <v/>
      </c>
      <c r="GK33" s="19" t="str">
        <f t="shared" ca="1" si="56"/>
        <v/>
      </c>
      <c r="GL33" s="19" t="str">
        <f t="shared" ca="1" si="56"/>
        <v/>
      </c>
      <c r="GM33" s="19" t="str">
        <f t="shared" ca="1" si="56"/>
        <v/>
      </c>
      <c r="GN33" s="19" t="str">
        <f t="shared" ca="1" si="56"/>
        <v/>
      </c>
      <c r="GO33" s="19" t="str">
        <f t="shared" ca="1" si="56"/>
        <v/>
      </c>
      <c r="GP33" s="19" t="str">
        <f t="shared" ca="1" si="56"/>
        <v/>
      </c>
      <c r="GQ33" s="19" t="str">
        <f t="shared" ca="1" si="57"/>
        <v/>
      </c>
      <c r="GR33" s="19" t="str">
        <f t="shared" ca="1" si="57"/>
        <v/>
      </c>
      <c r="GS33" s="19" t="str">
        <f t="shared" ca="1" si="57"/>
        <v/>
      </c>
      <c r="GT33" s="19" t="str">
        <f t="shared" ca="1" si="57"/>
        <v/>
      </c>
      <c r="GU33" s="19" t="str">
        <f t="shared" ca="1" si="57"/>
        <v/>
      </c>
      <c r="GV33" s="19" t="str">
        <f t="shared" ca="1" si="57"/>
        <v/>
      </c>
      <c r="GW33" s="19" t="str">
        <f t="shared" ca="1" si="57"/>
        <v/>
      </c>
      <c r="GX33" s="19" t="str">
        <f t="shared" ca="1" si="57"/>
        <v/>
      </c>
      <c r="GY33" s="19" t="str">
        <f t="shared" ca="1" si="57"/>
        <v/>
      </c>
      <c r="GZ33" s="19" t="str">
        <f t="shared" ca="1" si="57"/>
        <v/>
      </c>
      <c r="HA33" s="19" t="str">
        <f t="shared" ca="1" si="58"/>
        <v/>
      </c>
      <c r="HB33" s="19" t="str">
        <f t="shared" ca="1" si="58"/>
        <v/>
      </c>
      <c r="HC33" s="19" t="str">
        <f t="shared" ca="1" si="58"/>
        <v/>
      </c>
      <c r="HD33" s="19" t="str">
        <f t="shared" ca="1" si="58"/>
        <v/>
      </c>
      <c r="HE33" s="19" t="str">
        <f t="shared" ca="1" si="58"/>
        <v/>
      </c>
      <c r="HF33" s="19" t="str">
        <f t="shared" ca="1" si="58"/>
        <v/>
      </c>
      <c r="HG33" s="19" t="str">
        <f t="shared" ca="1" si="58"/>
        <v/>
      </c>
      <c r="HH33" s="19" t="str">
        <f t="shared" ca="1" si="58"/>
        <v/>
      </c>
      <c r="HI33" s="19" t="str">
        <f t="shared" ca="1" si="58"/>
        <v/>
      </c>
      <c r="HJ33" s="19" t="str">
        <f t="shared" ca="1" si="58"/>
        <v/>
      </c>
      <c r="HK33" s="19" t="str">
        <f t="shared" ca="1" si="59"/>
        <v/>
      </c>
      <c r="HL33" s="19" t="str">
        <f t="shared" ca="1" si="59"/>
        <v/>
      </c>
      <c r="HM33" s="19" t="str">
        <f t="shared" ca="1" si="59"/>
        <v/>
      </c>
      <c r="HN33" s="19" t="str">
        <f t="shared" ca="1" si="59"/>
        <v/>
      </c>
      <c r="HO33" s="19" t="str">
        <f t="shared" ca="1" si="59"/>
        <v/>
      </c>
      <c r="HP33" s="19" t="str">
        <f t="shared" ca="1" si="59"/>
        <v/>
      </c>
      <c r="HQ33" s="19" t="str">
        <f t="shared" ca="1" si="59"/>
        <v/>
      </c>
      <c r="HR33" s="19" t="str">
        <f t="shared" ca="1" si="59"/>
        <v/>
      </c>
      <c r="HS33" s="19" t="str">
        <f t="shared" ca="1" si="59"/>
        <v/>
      </c>
      <c r="HT33" s="19" t="str">
        <f t="shared" ca="1" si="59"/>
        <v/>
      </c>
      <c r="HU33" s="19" t="str">
        <f t="shared" ca="1" si="60"/>
        <v/>
      </c>
      <c r="HV33" s="19" t="str">
        <f t="shared" ca="1" si="60"/>
        <v/>
      </c>
      <c r="HW33" s="19" t="str">
        <f t="shared" ca="1" si="60"/>
        <v/>
      </c>
      <c r="HX33" s="19" t="str">
        <f t="shared" ca="1" si="60"/>
        <v/>
      </c>
      <c r="HY33" s="19" t="str">
        <f t="shared" ca="1" si="60"/>
        <v/>
      </c>
      <c r="HZ33" s="19" t="str">
        <f t="shared" ca="1" si="60"/>
        <v/>
      </c>
      <c r="IA33" s="19" t="str">
        <f t="shared" ca="1" si="60"/>
        <v/>
      </c>
      <c r="IB33" s="19" t="str">
        <f t="shared" ca="1" si="60"/>
        <v/>
      </c>
      <c r="IC33" s="19" t="str">
        <f t="shared" ca="1" si="60"/>
        <v/>
      </c>
      <c r="ID33" s="19" t="str">
        <f t="shared" ca="1" si="60"/>
        <v/>
      </c>
      <c r="IE33" s="19" t="str">
        <f t="shared" ca="1" si="61"/>
        <v/>
      </c>
      <c r="IF33" s="19" t="str">
        <f t="shared" ca="1" si="61"/>
        <v/>
      </c>
      <c r="IG33" s="19" t="str">
        <f t="shared" ca="1" si="61"/>
        <v/>
      </c>
      <c r="IH33" s="19" t="str">
        <f t="shared" ca="1" si="61"/>
        <v/>
      </c>
      <c r="II33" s="19" t="str">
        <f t="shared" ca="1" si="61"/>
        <v/>
      </c>
      <c r="IJ33" s="19" t="str">
        <f t="shared" ca="1" si="61"/>
        <v/>
      </c>
      <c r="IK33" s="19" t="str">
        <f t="shared" ca="1" si="61"/>
        <v/>
      </c>
      <c r="IL33" s="19" t="str">
        <f t="shared" ca="1" si="61"/>
        <v/>
      </c>
      <c r="IM33" s="19" t="str">
        <f t="shared" ca="1" si="61"/>
        <v/>
      </c>
      <c r="IN33" s="19" t="str">
        <f t="shared" ca="1" si="61"/>
        <v/>
      </c>
      <c r="IO33" s="19" t="str">
        <f t="shared" ca="1" si="62"/>
        <v/>
      </c>
      <c r="IP33" s="19" t="str">
        <f t="shared" ca="1" si="62"/>
        <v/>
      </c>
      <c r="IQ33" s="19" t="str">
        <f t="shared" ca="1" si="62"/>
        <v/>
      </c>
      <c r="IR33" s="19" t="str">
        <f t="shared" ca="1" si="62"/>
        <v/>
      </c>
      <c r="IS33" s="19" t="str">
        <f t="shared" ca="1" si="62"/>
        <v/>
      </c>
      <c r="IT33" s="19" t="str">
        <f t="shared" ca="1" si="62"/>
        <v/>
      </c>
      <c r="IU33" s="19" t="str">
        <f t="shared" ca="1" si="62"/>
        <v/>
      </c>
      <c r="IV33" s="19" t="str">
        <f t="shared" ca="1" si="62"/>
        <v/>
      </c>
      <c r="IW33" s="19" t="str">
        <f t="shared" ca="1" si="62"/>
        <v/>
      </c>
      <c r="IX33" s="19" t="str">
        <f t="shared" ca="1" si="62"/>
        <v/>
      </c>
      <c r="IY33" s="19" t="str">
        <f t="shared" ca="1" si="63"/>
        <v/>
      </c>
      <c r="IZ33" s="19" t="str">
        <f t="shared" ca="1" si="63"/>
        <v/>
      </c>
      <c r="JA33" s="19" t="str">
        <f t="shared" ca="1" si="63"/>
        <v/>
      </c>
      <c r="JB33" s="19" t="str">
        <f t="shared" ca="1" si="63"/>
        <v/>
      </c>
      <c r="JC33" s="19" t="str">
        <f t="shared" ca="1" si="63"/>
        <v/>
      </c>
      <c r="JD33" s="19" t="str">
        <f t="shared" ca="1" si="63"/>
        <v/>
      </c>
      <c r="JE33" s="19" t="str">
        <f t="shared" ca="1" si="63"/>
        <v/>
      </c>
      <c r="JF33" s="19" t="str">
        <f t="shared" ca="1" si="63"/>
        <v/>
      </c>
      <c r="JG33" s="19" t="str">
        <f t="shared" ca="1" si="63"/>
        <v/>
      </c>
      <c r="JH33" s="19" t="str">
        <f t="shared" ca="1" si="63"/>
        <v/>
      </c>
      <c r="JI33" s="19" t="str">
        <f t="shared" ca="1" si="64"/>
        <v/>
      </c>
      <c r="JJ33" s="19" t="str">
        <f t="shared" ca="1" si="64"/>
        <v/>
      </c>
      <c r="JK33" s="19" t="str">
        <f t="shared" ca="1" si="64"/>
        <v/>
      </c>
      <c r="JL33" s="19" t="str">
        <f t="shared" ca="1" si="64"/>
        <v/>
      </c>
      <c r="JM33" s="19" t="str">
        <f t="shared" ca="1" si="64"/>
        <v/>
      </c>
      <c r="JN33" s="19" t="str">
        <f t="shared" ca="1" si="64"/>
        <v/>
      </c>
      <c r="JO33" s="19" t="str">
        <f t="shared" ca="1" si="64"/>
        <v/>
      </c>
      <c r="JP33" s="19" t="str">
        <f t="shared" ca="1" si="64"/>
        <v/>
      </c>
      <c r="JQ33" s="19" t="str">
        <f t="shared" ca="1" si="64"/>
        <v/>
      </c>
      <c r="JR33" s="19" t="str">
        <f t="shared" ca="1" si="64"/>
        <v/>
      </c>
      <c r="JS33" s="19" t="str">
        <f t="shared" ca="1" si="65"/>
        <v/>
      </c>
      <c r="JT33" s="19" t="str">
        <f t="shared" ca="1" si="65"/>
        <v/>
      </c>
      <c r="JU33" s="19" t="str">
        <f t="shared" ca="1" si="65"/>
        <v/>
      </c>
      <c r="JV33" s="19" t="str">
        <f t="shared" ca="1" si="65"/>
        <v/>
      </c>
      <c r="JW33" s="19" t="str">
        <f t="shared" ca="1" si="65"/>
        <v/>
      </c>
      <c r="JX33" s="19" t="str">
        <f t="shared" ca="1" si="65"/>
        <v/>
      </c>
      <c r="JY33" s="19" t="str">
        <f t="shared" ca="1" si="65"/>
        <v/>
      </c>
      <c r="JZ33" s="19" t="str">
        <f t="shared" ca="1" si="65"/>
        <v/>
      </c>
      <c r="KA33" s="19" t="str">
        <f t="shared" ca="1" si="65"/>
        <v/>
      </c>
      <c r="KB33" s="19" t="str">
        <f t="shared" ca="1" si="65"/>
        <v/>
      </c>
      <c r="KC33" s="19" t="str">
        <f t="shared" ca="1" si="66"/>
        <v/>
      </c>
      <c r="KD33" s="19" t="str">
        <f t="shared" ca="1" si="66"/>
        <v/>
      </c>
      <c r="KE33" s="19" t="str">
        <f t="shared" ca="1" si="66"/>
        <v/>
      </c>
      <c r="KF33" s="19" t="str">
        <f t="shared" ca="1" si="66"/>
        <v/>
      </c>
      <c r="KG33" s="19" t="str">
        <f t="shared" ca="1" si="66"/>
        <v/>
      </c>
      <c r="KH33" s="19" t="str">
        <f t="shared" ca="1" si="66"/>
        <v/>
      </c>
      <c r="KI33" s="19" t="str">
        <f t="shared" ca="1" si="66"/>
        <v/>
      </c>
      <c r="KJ33" s="19" t="str">
        <f t="shared" ca="1" si="66"/>
        <v/>
      </c>
      <c r="KK33" s="19" t="str">
        <f t="shared" ca="1" si="66"/>
        <v/>
      </c>
      <c r="KL33" s="19" t="str">
        <f t="shared" ca="1" si="66"/>
        <v/>
      </c>
      <c r="KM33" s="19" t="str">
        <f t="shared" ca="1" si="67"/>
        <v/>
      </c>
      <c r="KN33" s="19" t="str">
        <f t="shared" ca="1" si="67"/>
        <v/>
      </c>
      <c r="KO33" s="19" t="str">
        <f t="shared" ca="1" si="67"/>
        <v/>
      </c>
      <c r="KP33" s="19" t="str">
        <f t="shared" ca="1" si="67"/>
        <v/>
      </c>
      <c r="KQ33" s="19" t="str">
        <f t="shared" ca="1" si="67"/>
        <v/>
      </c>
      <c r="KR33" s="19" t="str">
        <f t="shared" ca="1" si="67"/>
        <v/>
      </c>
      <c r="KS33" s="19" t="str">
        <f t="shared" ca="1" si="67"/>
        <v/>
      </c>
      <c r="KT33" s="19" t="str">
        <f t="shared" ca="1" si="67"/>
        <v/>
      </c>
      <c r="KU33" s="19" t="str">
        <f t="shared" ca="1" si="67"/>
        <v/>
      </c>
      <c r="KV33" s="19" t="str">
        <f t="shared" ca="1" si="67"/>
        <v/>
      </c>
      <c r="KW33" s="19" t="str">
        <f t="shared" ca="1" si="68"/>
        <v/>
      </c>
      <c r="KX33" s="19" t="str">
        <f t="shared" ca="1" si="68"/>
        <v/>
      </c>
      <c r="KY33" s="19" t="str">
        <f t="shared" ca="1" si="68"/>
        <v/>
      </c>
      <c r="KZ33" s="19" t="str">
        <f t="shared" ca="1" si="68"/>
        <v/>
      </c>
      <c r="LA33" s="19" t="str">
        <f t="shared" ca="1" si="68"/>
        <v/>
      </c>
      <c r="LB33" s="19" t="str">
        <f t="shared" ca="1" si="68"/>
        <v/>
      </c>
      <c r="LC33" s="19" t="str">
        <f t="shared" ca="1" si="68"/>
        <v/>
      </c>
      <c r="LD33" s="19" t="str">
        <f t="shared" ca="1" si="68"/>
        <v/>
      </c>
      <c r="LE33" s="19" t="str">
        <f t="shared" ca="1" si="68"/>
        <v/>
      </c>
      <c r="LF33" s="19" t="str">
        <f t="shared" ca="1" si="68"/>
        <v/>
      </c>
      <c r="LG33" s="19" t="str">
        <f t="shared" ca="1" si="69"/>
        <v/>
      </c>
      <c r="LH33" s="19" t="str">
        <f t="shared" ca="1" si="69"/>
        <v/>
      </c>
      <c r="LI33" s="19" t="str">
        <f t="shared" ca="1" si="69"/>
        <v/>
      </c>
      <c r="LJ33" s="19" t="str">
        <f t="shared" ca="1" si="69"/>
        <v/>
      </c>
      <c r="LK33" s="19" t="str">
        <f t="shared" ca="1" si="69"/>
        <v/>
      </c>
      <c r="LL33" s="19" t="str">
        <f t="shared" ca="1" si="69"/>
        <v/>
      </c>
      <c r="LM33" s="19" t="str">
        <f t="shared" ca="1" si="69"/>
        <v/>
      </c>
      <c r="LN33" s="19" t="str">
        <f t="shared" ca="1" si="69"/>
        <v/>
      </c>
      <c r="LO33" s="19" t="str">
        <f t="shared" ca="1" si="69"/>
        <v/>
      </c>
      <c r="LP33" s="19" t="str">
        <f t="shared" ca="1" si="69"/>
        <v/>
      </c>
      <c r="LQ33" s="19" t="str">
        <f t="shared" ca="1" si="70"/>
        <v/>
      </c>
      <c r="LR33" s="19" t="str">
        <f t="shared" ca="1" si="70"/>
        <v/>
      </c>
      <c r="LS33" s="19" t="str">
        <f t="shared" ca="1" si="70"/>
        <v/>
      </c>
      <c r="LT33" s="19" t="str">
        <f t="shared" ca="1" si="70"/>
        <v/>
      </c>
      <c r="LU33" s="19" t="str">
        <f t="shared" ca="1" si="70"/>
        <v/>
      </c>
      <c r="LV33" s="19" t="str">
        <f t="shared" ca="1" si="70"/>
        <v/>
      </c>
      <c r="LW33" s="19" t="str">
        <f t="shared" ca="1" si="70"/>
        <v/>
      </c>
      <c r="LX33" s="19" t="str">
        <f t="shared" ca="1" si="70"/>
        <v/>
      </c>
      <c r="LY33" s="19" t="str">
        <f t="shared" ca="1" si="70"/>
        <v/>
      </c>
      <c r="LZ33" s="19" t="str">
        <f t="shared" ca="1" si="70"/>
        <v/>
      </c>
      <c r="MA33" s="19" t="str">
        <f t="shared" ca="1" si="71"/>
        <v/>
      </c>
      <c r="MB33" s="19" t="str">
        <f t="shared" ca="1" si="71"/>
        <v/>
      </c>
      <c r="MC33" s="19" t="str">
        <f t="shared" ca="1" si="71"/>
        <v/>
      </c>
      <c r="MD33" s="19" t="str">
        <f t="shared" ca="1" si="71"/>
        <v/>
      </c>
      <c r="ME33" s="19" t="str">
        <f t="shared" ca="1" si="71"/>
        <v/>
      </c>
      <c r="MF33" s="19" t="str">
        <f t="shared" ca="1" si="71"/>
        <v/>
      </c>
      <c r="MG33" s="19" t="str">
        <f t="shared" ca="1" si="71"/>
        <v/>
      </c>
      <c r="MH33" s="19" t="str">
        <f t="shared" ca="1" si="71"/>
        <v/>
      </c>
      <c r="MI33" s="19" t="str">
        <f t="shared" ca="1" si="71"/>
        <v/>
      </c>
      <c r="MJ33" s="19" t="str">
        <f t="shared" ca="1" si="71"/>
        <v/>
      </c>
      <c r="MK33" s="19" t="str">
        <f t="shared" ca="1" si="72"/>
        <v/>
      </c>
      <c r="ML33" s="19" t="str">
        <f t="shared" ca="1" si="72"/>
        <v/>
      </c>
      <c r="MM33" s="19" t="str">
        <f t="shared" ca="1" si="72"/>
        <v/>
      </c>
      <c r="MN33" s="19" t="str">
        <f t="shared" ca="1" si="72"/>
        <v/>
      </c>
      <c r="MO33" s="19" t="str">
        <f t="shared" ca="1" si="72"/>
        <v/>
      </c>
      <c r="MP33" s="19" t="str">
        <f t="shared" ca="1" si="72"/>
        <v/>
      </c>
      <c r="MQ33" s="19" t="str">
        <f t="shared" ca="1" si="72"/>
        <v/>
      </c>
      <c r="MR33" s="19" t="str">
        <f t="shared" ca="1" si="72"/>
        <v/>
      </c>
      <c r="MS33" s="19" t="str">
        <f t="shared" ca="1" si="72"/>
        <v/>
      </c>
      <c r="MT33" s="19" t="str">
        <f t="shared" ca="1" si="72"/>
        <v/>
      </c>
      <c r="MU33" s="19" t="str">
        <f t="shared" ca="1" si="73"/>
        <v/>
      </c>
      <c r="MV33" s="19" t="str">
        <f t="shared" ca="1" si="73"/>
        <v/>
      </c>
      <c r="MW33" s="19" t="str">
        <f t="shared" ca="1" si="73"/>
        <v/>
      </c>
      <c r="MX33" s="19" t="str">
        <f t="shared" ca="1" si="73"/>
        <v/>
      </c>
      <c r="MY33" s="19" t="str">
        <f t="shared" ca="1" si="73"/>
        <v/>
      </c>
      <c r="MZ33" s="19" t="str">
        <f t="shared" ca="1" si="73"/>
        <v/>
      </c>
      <c r="NA33" s="19" t="str">
        <f t="shared" ca="1" si="73"/>
        <v/>
      </c>
      <c r="NB33" s="19" t="str">
        <f t="shared" ca="1" si="73"/>
        <v/>
      </c>
      <c r="NC33" s="19" t="str">
        <f t="shared" ca="1" si="73"/>
        <v/>
      </c>
      <c r="ND33" s="19" t="str">
        <f t="shared" ca="1" si="73"/>
        <v/>
      </c>
      <c r="NE33" s="19" t="str">
        <f t="shared" ca="1" si="74"/>
        <v/>
      </c>
      <c r="NF33" s="19" t="str">
        <f t="shared" ca="1" si="74"/>
        <v/>
      </c>
      <c r="NG33" s="19" t="str">
        <f t="shared" ca="1" si="74"/>
        <v/>
      </c>
      <c r="NH33" s="19" t="str">
        <f t="shared" ca="1" si="74"/>
        <v/>
      </c>
      <c r="NI33" s="19" t="str">
        <f t="shared" ca="1" si="74"/>
        <v/>
      </c>
      <c r="NJ33" s="19" t="str">
        <f t="shared" ca="1" si="74"/>
        <v/>
      </c>
      <c r="NK33" s="19" t="str">
        <f t="shared" ca="1" si="74"/>
        <v/>
      </c>
      <c r="NL33" s="19" t="str">
        <f t="shared" ca="1" si="74"/>
        <v/>
      </c>
      <c r="NM33" s="19" t="str">
        <f t="shared" ca="1" si="74"/>
        <v/>
      </c>
      <c r="NN33" s="19" t="str">
        <f t="shared" ca="1" si="74"/>
        <v/>
      </c>
      <c r="NO33" s="19" t="str">
        <f t="shared" ca="1" si="75"/>
        <v/>
      </c>
      <c r="NP33" s="19" t="str">
        <f t="shared" ca="1" si="75"/>
        <v/>
      </c>
      <c r="NQ33" s="19" t="str">
        <f t="shared" ca="1" si="75"/>
        <v/>
      </c>
      <c r="NR33" s="19" t="str">
        <f t="shared" ca="1" si="75"/>
        <v/>
      </c>
      <c r="NS33" s="19" t="str">
        <f t="shared" ca="1" si="75"/>
        <v/>
      </c>
      <c r="NT33" s="19" t="str">
        <f t="shared" ca="1" si="75"/>
        <v/>
      </c>
      <c r="NU33" s="19" t="str">
        <f t="shared" ca="1" si="75"/>
        <v/>
      </c>
      <c r="NV33" s="19" t="str">
        <f t="shared" ca="1" si="75"/>
        <v/>
      </c>
      <c r="NW33" s="19" t="str">
        <f t="shared" ca="1" si="75"/>
        <v/>
      </c>
      <c r="NX33" s="19" t="str">
        <f t="shared" ca="1" si="75"/>
        <v/>
      </c>
      <c r="NY33" s="19" t="str">
        <f t="shared" ca="1" si="75"/>
        <v/>
      </c>
      <c r="NZ33" s="19" t="str">
        <f t="shared" ca="1" si="75"/>
        <v/>
      </c>
      <c r="OA33" s="19" t="str">
        <f t="shared" ca="1" si="75"/>
        <v/>
      </c>
      <c r="OB33" s="19" t="str">
        <f t="shared" ca="1" si="75"/>
        <v/>
      </c>
      <c r="OC33" s="19" t="str">
        <f t="shared" ca="1" si="75"/>
        <v/>
      </c>
    </row>
    <row r="34" spans="1:397" ht="13.5" customHeight="1" x14ac:dyDescent="0.2">
      <c r="A34" s="62" t="str">
        <f t="shared" si="37"/>
        <v xml:space="preserve"> </v>
      </c>
      <c r="B34" s="66">
        <f>_xlfn.IFNA(IF(INDEX('[1]External Tasks'!$C:$C,MATCH($B$17&amp;" "&amp;D34,'[1]External Tasks'!$A:$A,0))=D34,1,IF(INDEX('[1]External Tasks'!$G:$G,MATCH($B$17&amp;" "&amp;D34,'[1]External Tasks'!$E:$E,0))=D34,2)),0)</f>
        <v>0</v>
      </c>
      <c r="C34" s="47">
        <v>15</v>
      </c>
      <c r="D34" s="434" t="str">
        <f>IF('[2]Project Follow up - Base'!D34="","",'[2]Project Follow up - Base'!D34)</f>
        <v/>
      </c>
      <c r="E34" s="434"/>
      <c r="F34" s="50" t="str">
        <f>IF('[2]Project Follow up - Base'!F34="","",'[2]Project Follow up - Base'!F34)</f>
        <v/>
      </c>
      <c r="G34" s="49" t="str">
        <f>IF('[2]Project Follow up - Base'!G34="","",'[2]Project Follow up - Base'!G34)</f>
        <v/>
      </c>
      <c r="H34" s="49" t="str">
        <f>IF('[2]Project Follow up - Base'!H34="","",'[2]Project Follow up - Base'!H34)</f>
        <v/>
      </c>
      <c r="I34" s="48">
        <f>IF(OR(G34="",H34=""), 0, IF(H34&lt;G34,"End date is earlier than start date", NETWORKDAYS.INTL(G34,H34,7,List!$M$3:$M$100)))</f>
        <v>0</v>
      </c>
      <c r="J34" s="50" t="str">
        <f>IF('[2]Project Follow up - Base'!J34="","",'[2]Project Follow up - Base'!J34)</f>
        <v/>
      </c>
      <c r="K34" s="391" t="str">
        <f>IF('[2]Project Follow up - Base'!K34="","",'[2]Project Follow up - Base'!K34)</f>
        <v/>
      </c>
      <c r="L34" s="48">
        <f>IF(OR(J34="",K34=""), 0, NETWORKDAYS.INTL(J34,K34,7,List!$M$3:$M$100))</f>
        <v>0</v>
      </c>
      <c r="M34" s="49" t="str">
        <f t="shared" si="38"/>
        <v/>
      </c>
      <c r="N34" s="49" t="str">
        <f t="shared" si="39"/>
        <v/>
      </c>
      <c r="O34" s="49" t="str">
        <f>IF(OR( D34="", M34=""),"",WORKDAY.INTL(M34,VLOOKUP($B$17&amp;" "&amp;D34,Tasks!$1:$1048576,MATCH('Project Follow up - Base'!$D$7,Tasks!$2:$2,0),FALSE)-1,7,[1]List!$M$3:$M$100))</f>
        <v/>
      </c>
      <c r="P34" s="53" t="str">
        <f t="shared" ca="1" si="78"/>
        <v/>
      </c>
      <c r="Q34" s="392" t="str">
        <f>IF('[2]Project Follow up - Base'!Q34="","",'[2]Project Follow up - Base'!Q34)</f>
        <v/>
      </c>
      <c r="R34" s="49" t="str">
        <f>IF('[2]Project Follow up - Base'!R34="","",'[2]Project Follow up - Base'!R34)</f>
        <v/>
      </c>
      <c r="S34" s="50" t="str">
        <f>IF('[2]Project Follow up - Base'!S34="","",'[2]Project Follow up - Base'!S34)</f>
        <v/>
      </c>
      <c r="T34" s="392" t="str">
        <f>IF('[2]Project Follow up - Base'!T34="","",'[2]Project Follow up - Base'!T34)</f>
        <v/>
      </c>
      <c r="U34" s="50" t="str">
        <f>IF('[2]Project Follow up - Base'!U34="","",'[2]Project Follow up - Base'!U34)</f>
        <v/>
      </c>
      <c r="V34" s="50" t="str">
        <f>IF('[2]Project Follow up - Base'!V34="","",'[2]Project Follow up - Base'!V34)</f>
        <v/>
      </c>
      <c r="W34" s="50" t="str">
        <f>IF('[2]Project Follow up - Base'!W34="","",'[2]Project Follow up - Base'!W34)</f>
        <v/>
      </c>
      <c r="X34" s="393" t="str">
        <f>IF('[2]Project Follow up - Base'!X34="","",'[2]Project Follow up - Base'!X34)</f>
        <v/>
      </c>
      <c r="Y34" s="17" t="str">
        <f t="shared" si="77"/>
        <v/>
      </c>
      <c r="Z34" s="62" t="str">
        <f>_xlfn.IFNA(IF(INDEX('Employees Summary'!A:J,MATCH(B$17&amp;" "&amp;F34,'Employees Summary'!H:H,0),10)=0,"",INDEX('Employees Summary'!A:J,MATCH(B$17&amp;" "&amp;F34,'Employees Summary'!H:H,0),10)),"")</f>
        <v/>
      </c>
      <c r="AA34" s="62">
        <f ca="1">IF(AND(N34&lt;&gt;"",P34="Delayed"),NETWORKDAYS.INTL(O34,N34,7,List!$M$3:$M$100),0)</f>
        <v>0</v>
      </c>
      <c r="AC34" s="20" t="str">
        <f t="shared" ca="1" si="40"/>
        <v/>
      </c>
      <c r="AD34" s="20" t="str">
        <f t="shared" ca="1" si="40"/>
        <v/>
      </c>
      <c r="AE34" s="20" t="str">
        <f t="shared" ca="1" si="40"/>
        <v/>
      </c>
      <c r="AF34" s="20" t="str">
        <f t="shared" ca="1" si="40"/>
        <v/>
      </c>
      <c r="AG34" s="20" t="str">
        <f t="shared" ca="1" si="40"/>
        <v/>
      </c>
      <c r="AH34" s="20" t="str">
        <f t="shared" ca="1" si="40"/>
        <v/>
      </c>
      <c r="AI34" s="20" t="str">
        <f t="shared" ca="1" si="40"/>
        <v/>
      </c>
      <c r="AJ34" s="20" t="str">
        <f t="shared" ca="1" si="40"/>
        <v/>
      </c>
      <c r="AK34" s="20" t="str">
        <f t="shared" ca="1" si="40"/>
        <v/>
      </c>
      <c r="AL34" s="20" t="str">
        <f t="shared" ca="1" si="40"/>
        <v/>
      </c>
      <c r="AM34" s="20" t="str">
        <f t="shared" ca="1" si="41"/>
        <v/>
      </c>
      <c r="AN34" s="20" t="str">
        <f t="shared" ca="1" si="41"/>
        <v/>
      </c>
      <c r="AO34" s="20" t="str">
        <f t="shared" ca="1" si="41"/>
        <v/>
      </c>
      <c r="AP34" s="20" t="str">
        <f t="shared" ca="1" si="41"/>
        <v/>
      </c>
      <c r="AQ34" s="20" t="str">
        <f t="shared" ca="1" si="41"/>
        <v/>
      </c>
      <c r="AR34" s="20" t="str">
        <f t="shared" ca="1" si="41"/>
        <v/>
      </c>
      <c r="AS34" s="20" t="str">
        <f t="shared" ca="1" si="41"/>
        <v/>
      </c>
      <c r="AT34" s="20" t="str">
        <f t="shared" ca="1" si="41"/>
        <v/>
      </c>
      <c r="AU34" s="20" t="str">
        <f t="shared" ca="1" si="41"/>
        <v/>
      </c>
      <c r="AV34" s="20" t="str">
        <f t="shared" ca="1" si="41"/>
        <v/>
      </c>
      <c r="AW34" s="20" t="str">
        <f t="shared" ca="1" si="42"/>
        <v/>
      </c>
      <c r="AX34" s="20" t="str">
        <f t="shared" ca="1" si="42"/>
        <v/>
      </c>
      <c r="AY34" s="20" t="str">
        <f t="shared" ca="1" si="42"/>
        <v/>
      </c>
      <c r="AZ34" s="20" t="str">
        <f t="shared" ca="1" si="42"/>
        <v/>
      </c>
      <c r="BA34" s="20" t="str">
        <f t="shared" ca="1" si="42"/>
        <v/>
      </c>
      <c r="BB34" s="20" t="str">
        <f t="shared" ca="1" si="42"/>
        <v/>
      </c>
      <c r="BC34" s="20" t="str">
        <f t="shared" ca="1" si="42"/>
        <v/>
      </c>
      <c r="BD34" s="20" t="str">
        <f t="shared" ca="1" si="42"/>
        <v/>
      </c>
      <c r="BE34" s="20" t="str">
        <f t="shared" ca="1" si="42"/>
        <v/>
      </c>
      <c r="BF34" s="20" t="str">
        <f t="shared" ca="1" si="42"/>
        <v/>
      </c>
      <c r="BG34" s="20" t="str">
        <f t="shared" ca="1" si="43"/>
        <v/>
      </c>
      <c r="BH34" s="20" t="str">
        <f t="shared" ca="1" si="43"/>
        <v/>
      </c>
      <c r="BI34" s="20" t="str">
        <f t="shared" ca="1" si="43"/>
        <v/>
      </c>
      <c r="BJ34" s="20" t="str">
        <f t="shared" ca="1" si="43"/>
        <v/>
      </c>
      <c r="BK34" s="20" t="str">
        <f t="shared" ca="1" si="43"/>
        <v/>
      </c>
      <c r="BL34" s="20" t="str">
        <f t="shared" ca="1" si="43"/>
        <v/>
      </c>
      <c r="BM34" s="20" t="str">
        <f t="shared" ca="1" si="43"/>
        <v/>
      </c>
      <c r="BN34" s="20" t="str">
        <f t="shared" ca="1" si="43"/>
        <v/>
      </c>
      <c r="BO34" s="20" t="str">
        <f t="shared" ca="1" si="43"/>
        <v/>
      </c>
      <c r="BP34" s="20" t="str">
        <f t="shared" ca="1" si="43"/>
        <v/>
      </c>
      <c r="BQ34" s="20" t="str">
        <f t="shared" ca="1" si="44"/>
        <v/>
      </c>
      <c r="BR34" s="20" t="str">
        <f t="shared" ca="1" si="44"/>
        <v/>
      </c>
      <c r="BS34" s="20" t="str">
        <f t="shared" ca="1" si="44"/>
        <v/>
      </c>
      <c r="BT34" s="20" t="str">
        <f t="shared" ca="1" si="44"/>
        <v/>
      </c>
      <c r="BU34" s="20" t="str">
        <f t="shared" ca="1" si="44"/>
        <v/>
      </c>
      <c r="BV34" s="20" t="str">
        <f t="shared" ca="1" si="44"/>
        <v/>
      </c>
      <c r="BW34" s="20" t="str">
        <f t="shared" ca="1" si="44"/>
        <v/>
      </c>
      <c r="BX34" s="20" t="str">
        <f t="shared" ca="1" si="44"/>
        <v/>
      </c>
      <c r="BY34" s="20" t="str">
        <f t="shared" ca="1" si="44"/>
        <v/>
      </c>
      <c r="BZ34" s="20" t="str">
        <f t="shared" ca="1" si="44"/>
        <v/>
      </c>
      <c r="CA34" s="20" t="str">
        <f t="shared" ca="1" si="45"/>
        <v/>
      </c>
      <c r="CB34" s="20" t="str">
        <f t="shared" ca="1" si="45"/>
        <v/>
      </c>
      <c r="CC34" s="20" t="str">
        <f t="shared" ca="1" si="45"/>
        <v/>
      </c>
      <c r="CD34" s="20" t="str">
        <f t="shared" ca="1" si="45"/>
        <v/>
      </c>
      <c r="CE34" s="20" t="str">
        <f t="shared" ca="1" si="45"/>
        <v/>
      </c>
      <c r="CF34" s="20" t="str">
        <f t="shared" ca="1" si="45"/>
        <v/>
      </c>
      <c r="CG34" s="20" t="str">
        <f t="shared" ca="1" si="45"/>
        <v/>
      </c>
      <c r="CH34" s="20" t="str">
        <f t="shared" ca="1" si="45"/>
        <v/>
      </c>
      <c r="CI34" s="20" t="str">
        <f t="shared" ca="1" si="45"/>
        <v/>
      </c>
      <c r="CJ34" s="20" t="str">
        <f t="shared" ca="1" si="45"/>
        <v/>
      </c>
      <c r="CK34" s="20" t="str">
        <f t="shared" ca="1" si="46"/>
        <v/>
      </c>
      <c r="CL34" s="20" t="str">
        <f t="shared" ca="1" si="46"/>
        <v/>
      </c>
      <c r="CM34" s="20" t="str">
        <f t="shared" ca="1" si="46"/>
        <v/>
      </c>
      <c r="CN34" s="20" t="str">
        <f t="shared" ca="1" si="46"/>
        <v/>
      </c>
      <c r="CO34" s="20" t="str">
        <f t="shared" ca="1" si="46"/>
        <v/>
      </c>
      <c r="CP34" s="20" t="str">
        <f t="shared" ca="1" si="46"/>
        <v/>
      </c>
      <c r="CQ34" s="20" t="str">
        <f t="shared" ca="1" si="46"/>
        <v/>
      </c>
      <c r="CR34" s="20" t="str">
        <f t="shared" ca="1" si="46"/>
        <v/>
      </c>
      <c r="CS34" s="20" t="str">
        <f t="shared" ca="1" si="46"/>
        <v/>
      </c>
      <c r="CT34" s="19" t="str">
        <f t="shared" ca="1" si="46"/>
        <v/>
      </c>
      <c r="CU34" s="19" t="str">
        <f t="shared" ca="1" si="47"/>
        <v/>
      </c>
      <c r="CV34" s="19" t="str">
        <f t="shared" ca="1" si="47"/>
        <v/>
      </c>
      <c r="CW34" s="19" t="str">
        <f t="shared" ca="1" si="47"/>
        <v/>
      </c>
      <c r="CX34" s="19" t="str">
        <f t="shared" ca="1" si="47"/>
        <v/>
      </c>
      <c r="CY34" s="19" t="str">
        <f t="shared" ca="1" si="47"/>
        <v/>
      </c>
      <c r="CZ34" s="19" t="str">
        <f t="shared" ca="1" si="47"/>
        <v/>
      </c>
      <c r="DA34" s="19" t="str">
        <f t="shared" ca="1" si="47"/>
        <v/>
      </c>
      <c r="DB34" s="19" t="str">
        <f t="shared" ca="1" si="47"/>
        <v/>
      </c>
      <c r="DC34" s="19" t="str">
        <f t="shared" ca="1" si="47"/>
        <v/>
      </c>
      <c r="DD34" s="19" t="str">
        <f t="shared" ca="1" si="47"/>
        <v/>
      </c>
      <c r="DE34" s="19" t="str">
        <f t="shared" ca="1" si="48"/>
        <v/>
      </c>
      <c r="DF34" s="19" t="str">
        <f t="shared" ca="1" si="48"/>
        <v/>
      </c>
      <c r="DG34" s="19" t="str">
        <f t="shared" ca="1" si="48"/>
        <v/>
      </c>
      <c r="DH34" s="19" t="str">
        <f t="shared" ca="1" si="48"/>
        <v/>
      </c>
      <c r="DI34" s="19" t="str">
        <f t="shared" ca="1" si="48"/>
        <v/>
      </c>
      <c r="DJ34" s="19" t="str">
        <f t="shared" ca="1" si="48"/>
        <v/>
      </c>
      <c r="DK34" s="19" t="str">
        <f t="shared" ca="1" si="48"/>
        <v/>
      </c>
      <c r="DL34" s="19" t="str">
        <f t="shared" ca="1" si="48"/>
        <v/>
      </c>
      <c r="DM34" s="19" t="str">
        <f t="shared" ca="1" si="48"/>
        <v/>
      </c>
      <c r="DN34" s="19" t="str">
        <f t="shared" ca="1" si="48"/>
        <v/>
      </c>
      <c r="DO34" s="19" t="str">
        <f t="shared" ca="1" si="49"/>
        <v/>
      </c>
      <c r="DP34" s="19" t="str">
        <f t="shared" ca="1" si="49"/>
        <v/>
      </c>
      <c r="DQ34" s="19" t="str">
        <f t="shared" ca="1" si="49"/>
        <v/>
      </c>
      <c r="DR34" s="19" t="str">
        <f t="shared" ca="1" si="49"/>
        <v/>
      </c>
      <c r="DS34" s="19" t="str">
        <f t="shared" ca="1" si="49"/>
        <v/>
      </c>
      <c r="DT34" s="19" t="str">
        <f t="shared" ca="1" si="49"/>
        <v/>
      </c>
      <c r="DU34" s="19" t="str">
        <f t="shared" ca="1" si="49"/>
        <v/>
      </c>
      <c r="DV34" s="19" t="str">
        <f t="shared" ca="1" si="49"/>
        <v/>
      </c>
      <c r="DW34" s="19" t="str">
        <f t="shared" ca="1" si="49"/>
        <v/>
      </c>
      <c r="DX34" s="19" t="str">
        <f t="shared" ca="1" si="49"/>
        <v/>
      </c>
      <c r="DY34" s="19" t="str">
        <f t="shared" ca="1" si="50"/>
        <v/>
      </c>
      <c r="DZ34" s="19" t="str">
        <f t="shared" ca="1" si="50"/>
        <v/>
      </c>
      <c r="EA34" s="19" t="str">
        <f t="shared" ca="1" si="50"/>
        <v/>
      </c>
      <c r="EB34" s="19" t="str">
        <f t="shared" ca="1" si="50"/>
        <v/>
      </c>
      <c r="EC34" s="19" t="str">
        <f t="shared" ca="1" si="50"/>
        <v/>
      </c>
      <c r="ED34" s="19" t="str">
        <f t="shared" ca="1" si="50"/>
        <v/>
      </c>
      <c r="EE34" s="19" t="str">
        <f t="shared" ca="1" si="50"/>
        <v/>
      </c>
      <c r="EF34" s="19" t="str">
        <f t="shared" ca="1" si="50"/>
        <v/>
      </c>
      <c r="EG34" s="19" t="str">
        <f t="shared" ca="1" si="50"/>
        <v/>
      </c>
      <c r="EH34" s="19" t="str">
        <f t="shared" ca="1" si="50"/>
        <v/>
      </c>
      <c r="EI34" s="19" t="str">
        <f t="shared" ca="1" si="51"/>
        <v/>
      </c>
      <c r="EJ34" s="19" t="str">
        <f t="shared" ca="1" si="51"/>
        <v/>
      </c>
      <c r="EK34" s="19" t="str">
        <f t="shared" ca="1" si="51"/>
        <v/>
      </c>
      <c r="EL34" s="19" t="str">
        <f t="shared" ca="1" si="51"/>
        <v/>
      </c>
      <c r="EM34" s="19" t="str">
        <f t="shared" ca="1" si="51"/>
        <v/>
      </c>
      <c r="EN34" s="19" t="str">
        <f t="shared" ca="1" si="51"/>
        <v/>
      </c>
      <c r="EO34" s="19" t="str">
        <f t="shared" ca="1" si="51"/>
        <v/>
      </c>
      <c r="EP34" s="19" t="str">
        <f t="shared" ca="1" si="51"/>
        <v/>
      </c>
      <c r="EQ34" s="19" t="str">
        <f t="shared" ca="1" si="51"/>
        <v/>
      </c>
      <c r="ER34" s="19" t="str">
        <f t="shared" ca="1" si="51"/>
        <v/>
      </c>
      <c r="ES34" s="19" t="str">
        <f t="shared" ca="1" si="52"/>
        <v/>
      </c>
      <c r="ET34" s="19" t="str">
        <f t="shared" ca="1" si="52"/>
        <v/>
      </c>
      <c r="EU34" s="19" t="str">
        <f t="shared" ca="1" si="52"/>
        <v/>
      </c>
      <c r="EV34" s="19" t="str">
        <f t="shared" ca="1" si="52"/>
        <v/>
      </c>
      <c r="EW34" s="19" t="str">
        <f t="shared" ca="1" si="52"/>
        <v/>
      </c>
      <c r="EX34" s="19" t="str">
        <f t="shared" ca="1" si="52"/>
        <v/>
      </c>
      <c r="EY34" s="19" t="str">
        <f t="shared" ca="1" si="52"/>
        <v/>
      </c>
      <c r="EZ34" s="19" t="str">
        <f t="shared" ca="1" si="52"/>
        <v/>
      </c>
      <c r="FA34" s="19" t="str">
        <f t="shared" ca="1" si="52"/>
        <v/>
      </c>
      <c r="FB34" s="19" t="str">
        <f t="shared" ca="1" si="52"/>
        <v/>
      </c>
      <c r="FC34" s="19" t="str">
        <f t="shared" ca="1" si="53"/>
        <v/>
      </c>
      <c r="FD34" s="19" t="str">
        <f t="shared" ca="1" si="53"/>
        <v/>
      </c>
      <c r="FE34" s="19" t="str">
        <f t="shared" ca="1" si="53"/>
        <v/>
      </c>
      <c r="FF34" s="19" t="str">
        <f t="shared" ca="1" si="53"/>
        <v/>
      </c>
      <c r="FG34" s="19" t="str">
        <f t="shared" ca="1" si="53"/>
        <v/>
      </c>
      <c r="FH34" s="19" t="str">
        <f t="shared" ca="1" si="53"/>
        <v/>
      </c>
      <c r="FI34" s="19" t="str">
        <f t="shared" ca="1" si="53"/>
        <v/>
      </c>
      <c r="FJ34" s="19" t="str">
        <f t="shared" ca="1" si="53"/>
        <v/>
      </c>
      <c r="FK34" s="19" t="str">
        <f t="shared" ca="1" si="53"/>
        <v/>
      </c>
      <c r="FL34" s="19" t="str">
        <f t="shared" ca="1" si="53"/>
        <v/>
      </c>
      <c r="FM34" s="19" t="str">
        <f t="shared" ca="1" si="54"/>
        <v/>
      </c>
      <c r="FN34" s="19" t="str">
        <f t="shared" ca="1" si="54"/>
        <v/>
      </c>
      <c r="FO34" s="19" t="str">
        <f t="shared" ca="1" si="54"/>
        <v/>
      </c>
      <c r="FP34" s="19" t="str">
        <f t="shared" ca="1" si="54"/>
        <v/>
      </c>
      <c r="FQ34" s="19" t="str">
        <f t="shared" ca="1" si="54"/>
        <v/>
      </c>
      <c r="FR34" s="19" t="str">
        <f t="shared" ca="1" si="54"/>
        <v/>
      </c>
      <c r="FS34" s="19" t="str">
        <f t="shared" ca="1" si="54"/>
        <v/>
      </c>
      <c r="FT34" s="19" t="str">
        <f t="shared" ca="1" si="54"/>
        <v/>
      </c>
      <c r="FU34" s="19" t="str">
        <f t="shared" ca="1" si="54"/>
        <v/>
      </c>
      <c r="FV34" s="19" t="str">
        <f t="shared" ca="1" si="54"/>
        <v/>
      </c>
      <c r="FW34" s="19" t="str">
        <f t="shared" ca="1" si="55"/>
        <v/>
      </c>
      <c r="FX34" s="19" t="str">
        <f t="shared" ca="1" si="55"/>
        <v/>
      </c>
      <c r="FY34" s="19" t="str">
        <f t="shared" ca="1" si="55"/>
        <v/>
      </c>
      <c r="FZ34" s="19" t="str">
        <f t="shared" ca="1" si="55"/>
        <v/>
      </c>
      <c r="GA34" s="19" t="str">
        <f t="shared" ca="1" si="55"/>
        <v/>
      </c>
      <c r="GB34" s="19" t="str">
        <f t="shared" ca="1" si="55"/>
        <v/>
      </c>
      <c r="GC34" s="19" t="str">
        <f t="shared" ca="1" si="55"/>
        <v/>
      </c>
      <c r="GD34" s="19" t="str">
        <f t="shared" ca="1" si="55"/>
        <v/>
      </c>
      <c r="GE34" s="19" t="str">
        <f t="shared" ca="1" si="55"/>
        <v/>
      </c>
      <c r="GF34" s="19" t="str">
        <f t="shared" ca="1" si="55"/>
        <v/>
      </c>
      <c r="GG34" s="19" t="str">
        <f t="shared" ca="1" si="56"/>
        <v/>
      </c>
      <c r="GH34" s="19" t="str">
        <f t="shared" ca="1" si="56"/>
        <v/>
      </c>
      <c r="GI34" s="19" t="str">
        <f t="shared" ca="1" si="56"/>
        <v/>
      </c>
      <c r="GJ34" s="19" t="str">
        <f t="shared" ca="1" si="56"/>
        <v/>
      </c>
      <c r="GK34" s="19" t="str">
        <f t="shared" ca="1" si="56"/>
        <v/>
      </c>
      <c r="GL34" s="19" t="str">
        <f t="shared" ca="1" si="56"/>
        <v/>
      </c>
      <c r="GM34" s="19" t="str">
        <f t="shared" ca="1" si="56"/>
        <v/>
      </c>
      <c r="GN34" s="19" t="str">
        <f t="shared" ca="1" si="56"/>
        <v/>
      </c>
      <c r="GO34" s="19" t="str">
        <f t="shared" ca="1" si="56"/>
        <v/>
      </c>
      <c r="GP34" s="19" t="str">
        <f t="shared" ca="1" si="56"/>
        <v/>
      </c>
      <c r="GQ34" s="19" t="str">
        <f t="shared" ca="1" si="57"/>
        <v/>
      </c>
      <c r="GR34" s="19" t="str">
        <f t="shared" ca="1" si="57"/>
        <v/>
      </c>
      <c r="GS34" s="19" t="str">
        <f t="shared" ca="1" si="57"/>
        <v/>
      </c>
      <c r="GT34" s="19" t="str">
        <f t="shared" ca="1" si="57"/>
        <v/>
      </c>
      <c r="GU34" s="19" t="str">
        <f t="shared" ca="1" si="57"/>
        <v/>
      </c>
      <c r="GV34" s="19" t="str">
        <f t="shared" ca="1" si="57"/>
        <v/>
      </c>
      <c r="GW34" s="19" t="str">
        <f t="shared" ca="1" si="57"/>
        <v/>
      </c>
      <c r="GX34" s="19" t="str">
        <f t="shared" ca="1" si="57"/>
        <v/>
      </c>
      <c r="GY34" s="19" t="str">
        <f t="shared" ca="1" si="57"/>
        <v/>
      </c>
      <c r="GZ34" s="19" t="str">
        <f t="shared" ca="1" si="57"/>
        <v/>
      </c>
      <c r="HA34" s="19" t="str">
        <f t="shared" ca="1" si="58"/>
        <v/>
      </c>
      <c r="HB34" s="19" t="str">
        <f t="shared" ca="1" si="58"/>
        <v/>
      </c>
      <c r="HC34" s="19" t="str">
        <f t="shared" ca="1" si="58"/>
        <v/>
      </c>
      <c r="HD34" s="19" t="str">
        <f t="shared" ca="1" si="58"/>
        <v/>
      </c>
      <c r="HE34" s="19" t="str">
        <f t="shared" ca="1" si="58"/>
        <v/>
      </c>
      <c r="HF34" s="19" t="str">
        <f t="shared" ca="1" si="58"/>
        <v/>
      </c>
      <c r="HG34" s="19" t="str">
        <f t="shared" ca="1" si="58"/>
        <v/>
      </c>
      <c r="HH34" s="19" t="str">
        <f t="shared" ca="1" si="58"/>
        <v/>
      </c>
      <c r="HI34" s="19" t="str">
        <f t="shared" ca="1" si="58"/>
        <v/>
      </c>
      <c r="HJ34" s="19" t="str">
        <f t="shared" ca="1" si="58"/>
        <v/>
      </c>
      <c r="HK34" s="19" t="str">
        <f t="shared" ca="1" si="59"/>
        <v/>
      </c>
      <c r="HL34" s="19" t="str">
        <f t="shared" ca="1" si="59"/>
        <v/>
      </c>
      <c r="HM34" s="19" t="str">
        <f t="shared" ca="1" si="59"/>
        <v/>
      </c>
      <c r="HN34" s="19" t="str">
        <f t="shared" ca="1" si="59"/>
        <v/>
      </c>
      <c r="HO34" s="19" t="str">
        <f t="shared" ca="1" si="59"/>
        <v/>
      </c>
      <c r="HP34" s="19" t="str">
        <f t="shared" ca="1" si="59"/>
        <v/>
      </c>
      <c r="HQ34" s="19" t="str">
        <f t="shared" ca="1" si="59"/>
        <v/>
      </c>
      <c r="HR34" s="19" t="str">
        <f t="shared" ca="1" si="59"/>
        <v/>
      </c>
      <c r="HS34" s="19" t="str">
        <f t="shared" ca="1" si="59"/>
        <v/>
      </c>
      <c r="HT34" s="19" t="str">
        <f t="shared" ca="1" si="59"/>
        <v/>
      </c>
      <c r="HU34" s="19" t="str">
        <f t="shared" ca="1" si="60"/>
        <v/>
      </c>
      <c r="HV34" s="19" t="str">
        <f t="shared" ca="1" si="60"/>
        <v/>
      </c>
      <c r="HW34" s="19" t="str">
        <f t="shared" ca="1" si="60"/>
        <v/>
      </c>
      <c r="HX34" s="19" t="str">
        <f t="shared" ca="1" si="60"/>
        <v/>
      </c>
      <c r="HY34" s="19" t="str">
        <f t="shared" ca="1" si="60"/>
        <v/>
      </c>
      <c r="HZ34" s="19" t="str">
        <f t="shared" ca="1" si="60"/>
        <v/>
      </c>
      <c r="IA34" s="19" t="str">
        <f t="shared" ca="1" si="60"/>
        <v/>
      </c>
      <c r="IB34" s="19" t="str">
        <f t="shared" ca="1" si="60"/>
        <v/>
      </c>
      <c r="IC34" s="19" t="str">
        <f t="shared" ca="1" si="60"/>
        <v/>
      </c>
      <c r="ID34" s="19" t="str">
        <f t="shared" ca="1" si="60"/>
        <v/>
      </c>
      <c r="IE34" s="19" t="str">
        <f t="shared" ca="1" si="61"/>
        <v/>
      </c>
      <c r="IF34" s="19" t="str">
        <f t="shared" ca="1" si="61"/>
        <v/>
      </c>
      <c r="IG34" s="19" t="str">
        <f t="shared" ca="1" si="61"/>
        <v/>
      </c>
      <c r="IH34" s="19" t="str">
        <f t="shared" ca="1" si="61"/>
        <v/>
      </c>
      <c r="II34" s="19" t="str">
        <f t="shared" ca="1" si="61"/>
        <v/>
      </c>
      <c r="IJ34" s="19" t="str">
        <f t="shared" ca="1" si="61"/>
        <v/>
      </c>
      <c r="IK34" s="19" t="str">
        <f t="shared" ca="1" si="61"/>
        <v/>
      </c>
      <c r="IL34" s="19" t="str">
        <f t="shared" ca="1" si="61"/>
        <v/>
      </c>
      <c r="IM34" s="19" t="str">
        <f t="shared" ca="1" si="61"/>
        <v/>
      </c>
      <c r="IN34" s="19" t="str">
        <f t="shared" ca="1" si="61"/>
        <v/>
      </c>
      <c r="IO34" s="19" t="str">
        <f t="shared" ca="1" si="62"/>
        <v/>
      </c>
      <c r="IP34" s="19" t="str">
        <f t="shared" ca="1" si="62"/>
        <v/>
      </c>
      <c r="IQ34" s="19" t="str">
        <f t="shared" ca="1" si="62"/>
        <v/>
      </c>
      <c r="IR34" s="19" t="str">
        <f t="shared" ca="1" si="62"/>
        <v/>
      </c>
      <c r="IS34" s="19" t="str">
        <f t="shared" ca="1" si="62"/>
        <v/>
      </c>
      <c r="IT34" s="19" t="str">
        <f t="shared" ca="1" si="62"/>
        <v/>
      </c>
      <c r="IU34" s="19" t="str">
        <f t="shared" ca="1" si="62"/>
        <v/>
      </c>
      <c r="IV34" s="19" t="str">
        <f t="shared" ca="1" si="62"/>
        <v/>
      </c>
      <c r="IW34" s="19" t="str">
        <f t="shared" ca="1" si="62"/>
        <v/>
      </c>
      <c r="IX34" s="19" t="str">
        <f t="shared" ca="1" si="62"/>
        <v/>
      </c>
      <c r="IY34" s="19" t="str">
        <f t="shared" ca="1" si="63"/>
        <v/>
      </c>
      <c r="IZ34" s="19" t="str">
        <f t="shared" ca="1" si="63"/>
        <v/>
      </c>
      <c r="JA34" s="19" t="str">
        <f t="shared" ca="1" si="63"/>
        <v/>
      </c>
      <c r="JB34" s="19" t="str">
        <f t="shared" ca="1" si="63"/>
        <v/>
      </c>
      <c r="JC34" s="19" t="str">
        <f t="shared" ca="1" si="63"/>
        <v/>
      </c>
      <c r="JD34" s="19" t="str">
        <f t="shared" ca="1" si="63"/>
        <v/>
      </c>
      <c r="JE34" s="19" t="str">
        <f t="shared" ca="1" si="63"/>
        <v/>
      </c>
      <c r="JF34" s="19" t="str">
        <f t="shared" ca="1" si="63"/>
        <v/>
      </c>
      <c r="JG34" s="19" t="str">
        <f t="shared" ca="1" si="63"/>
        <v/>
      </c>
      <c r="JH34" s="19" t="str">
        <f t="shared" ca="1" si="63"/>
        <v/>
      </c>
      <c r="JI34" s="19" t="str">
        <f t="shared" ca="1" si="64"/>
        <v/>
      </c>
      <c r="JJ34" s="19" t="str">
        <f t="shared" ca="1" si="64"/>
        <v/>
      </c>
      <c r="JK34" s="19" t="str">
        <f t="shared" ca="1" si="64"/>
        <v/>
      </c>
      <c r="JL34" s="19" t="str">
        <f t="shared" ca="1" si="64"/>
        <v/>
      </c>
      <c r="JM34" s="19" t="str">
        <f t="shared" ca="1" si="64"/>
        <v/>
      </c>
      <c r="JN34" s="19" t="str">
        <f t="shared" ca="1" si="64"/>
        <v/>
      </c>
      <c r="JO34" s="19" t="str">
        <f t="shared" ca="1" si="64"/>
        <v/>
      </c>
      <c r="JP34" s="19" t="str">
        <f t="shared" ca="1" si="64"/>
        <v/>
      </c>
      <c r="JQ34" s="19" t="str">
        <f t="shared" ca="1" si="64"/>
        <v/>
      </c>
      <c r="JR34" s="19" t="str">
        <f t="shared" ca="1" si="64"/>
        <v/>
      </c>
      <c r="JS34" s="19" t="str">
        <f t="shared" ca="1" si="65"/>
        <v/>
      </c>
      <c r="JT34" s="19" t="str">
        <f t="shared" ca="1" si="65"/>
        <v/>
      </c>
      <c r="JU34" s="19" t="str">
        <f t="shared" ca="1" si="65"/>
        <v/>
      </c>
      <c r="JV34" s="19" t="str">
        <f t="shared" ca="1" si="65"/>
        <v/>
      </c>
      <c r="JW34" s="19" t="str">
        <f t="shared" ca="1" si="65"/>
        <v/>
      </c>
      <c r="JX34" s="19" t="str">
        <f t="shared" ca="1" si="65"/>
        <v/>
      </c>
      <c r="JY34" s="19" t="str">
        <f t="shared" ca="1" si="65"/>
        <v/>
      </c>
      <c r="JZ34" s="19" t="str">
        <f t="shared" ca="1" si="65"/>
        <v/>
      </c>
      <c r="KA34" s="19" t="str">
        <f t="shared" ca="1" si="65"/>
        <v/>
      </c>
      <c r="KB34" s="19" t="str">
        <f t="shared" ca="1" si="65"/>
        <v/>
      </c>
      <c r="KC34" s="19" t="str">
        <f t="shared" ca="1" si="66"/>
        <v/>
      </c>
      <c r="KD34" s="19" t="str">
        <f t="shared" ca="1" si="66"/>
        <v/>
      </c>
      <c r="KE34" s="19" t="str">
        <f t="shared" ca="1" si="66"/>
        <v/>
      </c>
      <c r="KF34" s="19" t="str">
        <f t="shared" ca="1" si="66"/>
        <v/>
      </c>
      <c r="KG34" s="19" t="str">
        <f t="shared" ca="1" si="66"/>
        <v/>
      </c>
      <c r="KH34" s="19" t="str">
        <f t="shared" ca="1" si="66"/>
        <v/>
      </c>
      <c r="KI34" s="19" t="str">
        <f t="shared" ca="1" si="66"/>
        <v/>
      </c>
      <c r="KJ34" s="19" t="str">
        <f t="shared" ca="1" si="66"/>
        <v/>
      </c>
      <c r="KK34" s="19" t="str">
        <f t="shared" ca="1" si="66"/>
        <v/>
      </c>
      <c r="KL34" s="19" t="str">
        <f t="shared" ca="1" si="66"/>
        <v/>
      </c>
      <c r="KM34" s="19" t="str">
        <f t="shared" ca="1" si="67"/>
        <v/>
      </c>
      <c r="KN34" s="19" t="str">
        <f t="shared" ca="1" si="67"/>
        <v/>
      </c>
      <c r="KO34" s="19" t="str">
        <f t="shared" ca="1" si="67"/>
        <v/>
      </c>
      <c r="KP34" s="19" t="str">
        <f t="shared" ca="1" si="67"/>
        <v/>
      </c>
      <c r="KQ34" s="19" t="str">
        <f t="shared" ca="1" si="67"/>
        <v/>
      </c>
      <c r="KR34" s="19" t="str">
        <f t="shared" ca="1" si="67"/>
        <v/>
      </c>
      <c r="KS34" s="19" t="str">
        <f t="shared" ca="1" si="67"/>
        <v/>
      </c>
      <c r="KT34" s="19" t="str">
        <f t="shared" ca="1" si="67"/>
        <v/>
      </c>
      <c r="KU34" s="19" t="str">
        <f t="shared" ca="1" si="67"/>
        <v/>
      </c>
      <c r="KV34" s="19" t="str">
        <f t="shared" ca="1" si="67"/>
        <v/>
      </c>
      <c r="KW34" s="19" t="str">
        <f t="shared" ca="1" si="68"/>
        <v/>
      </c>
      <c r="KX34" s="19" t="str">
        <f t="shared" ca="1" si="68"/>
        <v/>
      </c>
      <c r="KY34" s="19" t="str">
        <f t="shared" ca="1" si="68"/>
        <v/>
      </c>
      <c r="KZ34" s="19" t="str">
        <f t="shared" ca="1" si="68"/>
        <v/>
      </c>
      <c r="LA34" s="19" t="str">
        <f t="shared" ca="1" si="68"/>
        <v/>
      </c>
      <c r="LB34" s="19" t="str">
        <f t="shared" ca="1" si="68"/>
        <v/>
      </c>
      <c r="LC34" s="19" t="str">
        <f t="shared" ca="1" si="68"/>
        <v/>
      </c>
      <c r="LD34" s="19" t="str">
        <f t="shared" ca="1" si="68"/>
        <v/>
      </c>
      <c r="LE34" s="19" t="str">
        <f t="shared" ca="1" si="68"/>
        <v/>
      </c>
      <c r="LF34" s="19" t="str">
        <f t="shared" ca="1" si="68"/>
        <v/>
      </c>
      <c r="LG34" s="19" t="str">
        <f t="shared" ca="1" si="69"/>
        <v/>
      </c>
      <c r="LH34" s="19" t="str">
        <f t="shared" ca="1" si="69"/>
        <v/>
      </c>
      <c r="LI34" s="19" t="str">
        <f t="shared" ca="1" si="69"/>
        <v/>
      </c>
      <c r="LJ34" s="19" t="str">
        <f t="shared" ca="1" si="69"/>
        <v/>
      </c>
      <c r="LK34" s="19" t="str">
        <f t="shared" ca="1" si="69"/>
        <v/>
      </c>
      <c r="LL34" s="19" t="str">
        <f t="shared" ca="1" si="69"/>
        <v/>
      </c>
      <c r="LM34" s="19" t="str">
        <f t="shared" ca="1" si="69"/>
        <v/>
      </c>
      <c r="LN34" s="19" t="str">
        <f t="shared" ca="1" si="69"/>
        <v/>
      </c>
      <c r="LO34" s="19" t="str">
        <f t="shared" ca="1" si="69"/>
        <v/>
      </c>
      <c r="LP34" s="19" t="str">
        <f t="shared" ca="1" si="69"/>
        <v/>
      </c>
      <c r="LQ34" s="19" t="str">
        <f t="shared" ca="1" si="70"/>
        <v/>
      </c>
      <c r="LR34" s="19" t="str">
        <f t="shared" ca="1" si="70"/>
        <v/>
      </c>
      <c r="LS34" s="19" t="str">
        <f t="shared" ca="1" si="70"/>
        <v/>
      </c>
      <c r="LT34" s="19" t="str">
        <f t="shared" ca="1" si="70"/>
        <v/>
      </c>
      <c r="LU34" s="19" t="str">
        <f t="shared" ca="1" si="70"/>
        <v/>
      </c>
      <c r="LV34" s="19" t="str">
        <f t="shared" ca="1" si="70"/>
        <v/>
      </c>
      <c r="LW34" s="19" t="str">
        <f t="shared" ca="1" si="70"/>
        <v/>
      </c>
      <c r="LX34" s="19" t="str">
        <f t="shared" ca="1" si="70"/>
        <v/>
      </c>
      <c r="LY34" s="19" t="str">
        <f t="shared" ca="1" si="70"/>
        <v/>
      </c>
      <c r="LZ34" s="19" t="str">
        <f t="shared" ca="1" si="70"/>
        <v/>
      </c>
      <c r="MA34" s="19" t="str">
        <f t="shared" ca="1" si="71"/>
        <v/>
      </c>
      <c r="MB34" s="19" t="str">
        <f t="shared" ca="1" si="71"/>
        <v/>
      </c>
      <c r="MC34" s="19" t="str">
        <f t="shared" ca="1" si="71"/>
        <v/>
      </c>
      <c r="MD34" s="19" t="str">
        <f t="shared" ca="1" si="71"/>
        <v/>
      </c>
      <c r="ME34" s="19" t="str">
        <f t="shared" ca="1" si="71"/>
        <v/>
      </c>
      <c r="MF34" s="19" t="str">
        <f t="shared" ca="1" si="71"/>
        <v/>
      </c>
      <c r="MG34" s="19" t="str">
        <f t="shared" ca="1" si="71"/>
        <v/>
      </c>
      <c r="MH34" s="19" t="str">
        <f t="shared" ca="1" si="71"/>
        <v/>
      </c>
      <c r="MI34" s="19" t="str">
        <f t="shared" ca="1" si="71"/>
        <v/>
      </c>
      <c r="MJ34" s="19" t="str">
        <f t="shared" ca="1" si="71"/>
        <v/>
      </c>
      <c r="MK34" s="19" t="str">
        <f t="shared" ca="1" si="72"/>
        <v/>
      </c>
      <c r="ML34" s="19" t="str">
        <f t="shared" ca="1" si="72"/>
        <v/>
      </c>
      <c r="MM34" s="19" t="str">
        <f t="shared" ca="1" si="72"/>
        <v/>
      </c>
      <c r="MN34" s="19" t="str">
        <f t="shared" ca="1" si="72"/>
        <v/>
      </c>
      <c r="MO34" s="19" t="str">
        <f t="shared" ca="1" si="72"/>
        <v/>
      </c>
      <c r="MP34" s="19" t="str">
        <f t="shared" ca="1" si="72"/>
        <v/>
      </c>
      <c r="MQ34" s="19" t="str">
        <f t="shared" ca="1" si="72"/>
        <v/>
      </c>
      <c r="MR34" s="19" t="str">
        <f t="shared" ca="1" si="72"/>
        <v/>
      </c>
      <c r="MS34" s="19" t="str">
        <f t="shared" ca="1" si="72"/>
        <v/>
      </c>
      <c r="MT34" s="19" t="str">
        <f t="shared" ca="1" si="72"/>
        <v/>
      </c>
      <c r="MU34" s="19" t="str">
        <f t="shared" ca="1" si="73"/>
        <v/>
      </c>
      <c r="MV34" s="19" t="str">
        <f t="shared" ca="1" si="73"/>
        <v/>
      </c>
      <c r="MW34" s="19" t="str">
        <f t="shared" ca="1" si="73"/>
        <v/>
      </c>
      <c r="MX34" s="19" t="str">
        <f t="shared" ca="1" si="73"/>
        <v/>
      </c>
      <c r="MY34" s="19" t="str">
        <f t="shared" ca="1" si="73"/>
        <v/>
      </c>
      <c r="MZ34" s="19" t="str">
        <f t="shared" ca="1" si="73"/>
        <v/>
      </c>
      <c r="NA34" s="19" t="str">
        <f t="shared" ca="1" si="73"/>
        <v/>
      </c>
      <c r="NB34" s="19" t="str">
        <f t="shared" ca="1" si="73"/>
        <v/>
      </c>
      <c r="NC34" s="19" t="str">
        <f t="shared" ca="1" si="73"/>
        <v/>
      </c>
      <c r="ND34" s="19" t="str">
        <f t="shared" ca="1" si="73"/>
        <v/>
      </c>
      <c r="NE34" s="19" t="str">
        <f t="shared" ca="1" si="74"/>
        <v/>
      </c>
      <c r="NF34" s="19" t="str">
        <f t="shared" ca="1" si="74"/>
        <v/>
      </c>
      <c r="NG34" s="19" t="str">
        <f t="shared" ca="1" si="74"/>
        <v/>
      </c>
      <c r="NH34" s="19" t="str">
        <f t="shared" ca="1" si="74"/>
        <v/>
      </c>
      <c r="NI34" s="19" t="str">
        <f t="shared" ca="1" si="74"/>
        <v/>
      </c>
      <c r="NJ34" s="19" t="str">
        <f t="shared" ca="1" si="74"/>
        <v/>
      </c>
      <c r="NK34" s="19" t="str">
        <f t="shared" ca="1" si="74"/>
        <v/>
      </c>
      <c r="NL34" s="19" t="str">
        <f t="shared" ca="1" si="74"/>
        <v/>
      </c>
      <c r="NM34" s="19" t="str">
        <f t="shared" ca="1" si="74"/>
        <v/>
      </c>
      <c r="NN34" s="19" t="str">
        <f t="shared" ca="1" si="74"/>
        <v/>
      </c>
      <c r="NO34" s="19" t="str">
        <f t="shared" ca="1" si="75"/>
        <v/>
      </c>
      <c r="NP34" s="19" t="str">
        <f t="shared" ca="1" si="75"/>
        <v/>
      </c>
      <c r="NQ34" s="19" t="str">
        <f t="shared" ca="1" si="75"/>
        <v/>
      </c>
      <c r="NR34" s="19" t="str">
        <f t="shared" ca="1" si="75"/>
        <v/>
      </c>
      <c r="NS34" s="19" t="str">
        <f t="shared" ca="1" si="75"/>
        <v/>
      </c>
      <c r="NT34" s="19" t="str">
        <f t="shared" ca="1" si="75"/>
        <v/>
      </c>
      <c r="NU34" s="19" t="str">
        <f t="shared" ca="1" si="75"/>
        <v/>
      </c>
      <c r="NV34" s="19" t="str">
        <f t="shared" ca="1" si="75"/>
        <v/>
      </c>
      <c r="NW34" s="19" t="str">
        <f t="shared" ca="1" si="75"/>
        <v/>
      </c>
      <c r="NX34" s="19" t="str">
        <f t="shared" ca="1" si="75"/>
        <v/>
      </c>
      <c r="NY34" s="19" t="str">
        <f t="shared" ca="1" si="75"/>
        <v/>
      </c>
      <c r="NZ34" s="19" t="str">
        <f t="shared" ca="1" si="75"/>
        <v/>
      </c>
      <c r="OA34" s="19" t="str">
        <f t="shared" ca="1" si="75"/>
        <v/>
      </c>
      <c r="OB34" s="19" t="str">
        <f t="shared" ca="1" si="75"/>
        <v/>
      </c>
      <c r="OC34" s="19" t="str">
        <f t="shared" ca="1" si="75"/>
        <v/>
      </c>
    </row>
    <row r="35" spans="1:397" x14ac:dyDescent="0.2">
      <c r="I35" s="35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W35" s="36"/>
      <c r="Z35" s="62"/>
      <c r="AC35" s="19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  <c r="IU35" s="19"/>
      <c r="IV35" s="19"/>
      <c r="IW35" s="19"/>
      <c r="IX35" s="19"/>
      <c r="IY35" s="19"/>
      <c r="IZ35" s="19"/>
      <c r="JA35" s="19"/>
      <c r="JB35" s="19"/>
      <c r="JC35" s="19"/>
      <c r="JD35" s="19"/>
      <c r="JE35" s="19"/>
      <c r="JF35" s="19"/>
      <c r="JG35" s="19"/>
      <c r="JH35" s="19"/>
      <c r="JI35" s="19"/>
      <c r="JJ35" s="19"/>
      <c r="JK35" s="19"/>
      <c r="JL35" s="19"/>
      <c r="JM35" s="19"/>
      <c r="JN35" s="19"/>
      <c r="JO35" s="19"/>
      <c r="JP35" s="19"/>
      <c r="JQ35" s="19"/>
      <c r="JR35" s="19"/>
      <c r="JS35" s="19"/>
      <c r="JT35" s="19"/>
      <c r="JU35" s="19"/>
      <c r="JV35" s="19"/>
      <c r="JW35" s="19"/>
      <c r="JX35" s="19"/>
      <c r="JY35" s="19"/>
      <c r="JZ35" s="19"/>
      <c r="KA35" s="19"/>
      <c r="KB35" s="19"/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19"/>
      <c r="LF35" s="19"/>
      <c r="LG35" s="19"/>
      <c r="LH35" s="19"/>
      <c r="LI35" s="19"/>
      <c r="LJ35" s="19"/>
      <c r="LK35" s="19"/>
      <c r="LL35" s="19"/>
      <c r="LM35" s="19"/>
      <c r="LN35" s="19"/>
      <c r="LO35" s="19"/>
      <c r="LP35" s="19"/>
      <c r="LQ35" s="19"/>
      <c r="LR35" s="19"/>
      <c r="LS35" s="19"/>
      <c r="LT35" s="19"/>
      <c r="LU35" s="19"/>
      <c r="LV35" s="19"/>
      <c r="LW35" s="19"/>
      <c r="LX35" s="19"/>
      <c r="LY35" s="19"/>
      <c r="LZ35" s="19"/>
      <c r="MA35" s="19"/>
      <c r="MB35" s="19"/>
      <c r="MC35" s="19"/>
      <c r="MD35" s="19"/>
      <c r="ME35" s="19"/>
      <c r="MF35" s="19"/>
      <c r="MG35" s="19"/>
      <c r="MH35" s="19"/>
      <c r="MI35" s="19"/>
      <c r="MJ35" s="19"/>
      <c r="MK35" s="19"/>
      <c r="ML35" s="19"/>
      <c r="MM35" s="19"/>
      <c r="MN35" s="19"/>
      <c r="MO35" s="19"/>
      <c r="MP35" s="19"/>
      <c r="MQ35" s="19"/>
      <c r="MR35" s="19"/>
      <c r="MS35" s="19"/>
      <c r="MT35" s="19"/>
      <c r="MU35" s="19"/>
      <c r="MV35" s="19"/>
      <c r="MW35" s="19"/>
      <c r="MX35" s="19"/>
      <c r="MY35" s="19"/>
      <c r="MZ35" s="19"/>
      <c r="NA35" s="19"/>
      <c r="NB35" s="19"/>
      <c r="NC35" s="19"/>
      <c r="ND35" s="19"/>
      <c r="NE35" s="19"/>
      <c r="NF35" s="19"/>
      <c r="NG35" s="19"/>
      <c r="NH35" s="19"/>
      <c r="NI35" s="19"/>
      <c r="NJ35" s="19"/>
      <c r="NK35" s="19"/>
      <c r="NL35" s="19"/>
      <c r="NM35" s="19"/>
      <c r="NN35" s="19"/>
      <c r="NO35" s="19"/>
      <c r="NP35" s="19"/>
      <c r="NQ35" s="19"/>
      <c r="NR35" s="19"/>
      <c r="NS35" s="19"/>
      <c r="NT35" s="19"/>
      <c r="NU35" s="19"/>
      <c r="NV35" s="19"/>
      <c r="NW35" s="19"/>
      <c r="NX35" s="19"/>
      <c r="NY35" s="19"/>
      <c r="NZ35" s="19"/>
      <c r="OA35" s="19"/>
      <c r="OB35" s="19"/>
      <c r="OC35" s="19"/>
    </row>
    <row r="36" spans="1:397" x14ac:dyDescent="0.2">
      <c r="I36" s="35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Z36" s="62"/>
      <c r="AC36" s="19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  <c r="IO36" s="19"/>
      <c r="IP36" s="19"/>
      <c r="IQ36" s="19"/>
      <c r="IR36" s="19"/>
      <c r="IS36" s="19"/>
      <c r="IT36" s="19"/>
      <c r="IU36" s="19"/>
      <c r="IV36" s="19"/>
      <c r="IW36" s="19"/>
      <c r="IX36" s="19"/>
      <c r="IY36" s="19"/>
      <c r="IZ36" s="19"/>
      <c r="JA36" s="19"/>
      <c r="JB36" s="19"/>
      <c r="JC36" s="19"/>
      <c r="JD36" s="19"/>
      <c r="JE36" s="19"/>
      <c r="JF36" s="19"/>
      <c r="JG36" s="19"/>
      <c r="JH36" s="19"/>
      <c r="JI36" s="19"/>
      <c r="JJ36" s="19"/>
      <c r="JK36" s="19"/>
      <c r="JL36" s="19"/>
      <c r="JM36" s="19"/>
      <c r="JN36" s="19"/>
      <c r="JO36" s="19"/>
      <c r="JP36" s="19"/>
      <c r="JQ36" s="19"/>
      <c r="JR36" s="19"/>
      <c r="JS36" s="19"/>
      <c r="JT36" s="19"/>
      <c r="JU36" s="19"/>
      <c r="JV36" s="19"/>
      <c r="JW36" s="19"/>
      <c r="JX36" s="19"/>
      <c r="JY36" s="19"/>
      <c r="JZ36" s="19"/>
      <c r="KA36" s="19"/>
      <c r="KB36" s="19"/>
      <c r="KC36" s="19"/>
      <c r="KD36" s="19"/>
      <c r="KE36" s="19"/>
      <c r="KF36" s="19"/>
      <c r="KG36" s="19"/>
      <c r="KH36" s="19"/>
      <c r="KI36" s="19"/>
      <c r="KJ36" s="19"/>
      <c r="KK36" s="19"/>
      <c r="KL36" s="19"/>
      <c r="KM36" s="19"/>
      <c r="KN36" s="19"/>
      <c r="KO36" s="19"/>
      <c r="KP36" s="19"/>
      <c r="KQ36" s="19"/>
      <c r="KR36" s="19"/>
      <c r="KS36" s="19"/>
      <c r="KT36" s="19"/>
      <c r="KU36" s="19"/>
      <c r="KV36" s="19"/>
      <c r="KW36" s="19"/>
      <c r="KX36" s="19"/>
      <c r="KY36" s="19"/>
      <c r="KZ36" s="19"/>
      <c r="LA36" s="19"/>
      <c r="LB36" s="19"/>
      <c r="LC36" s="19"/>
      <c r="LD36" s="19"/>
      <c r="LE36" s="19"/>
      <c r="LF36" s="19"/>
      <c r="LG36" s="19"/>
      <c r="LH36" s="19"/>
      <c r="LI36" s="19"/>
      <c r="LJ36" s="19"/>
      <c r="LK36" s="19"/>
      <c r="LL36" s="19"/>
      <c r="LM36" s="19"/>
      <c r="LN36" s="19"/>
      <c r="LO36" s="19"/>
      <c r="LP36" s="19"/>
      <c r="LQ36" s="19"/>
      <c r="LR36" s="19"/>
      <c r="LS36" s="19"/>
      <c r="LT36" s="19"/>
      <c r="LU36" s="19"/>
      <c r="LV36" s="19"/>
      <c r="LW36" s="19"/>
      <c r="LX36" s="19"/>
      <c r="LY36" s="19"/>
      <c r="LZ36" s="19"/>
      <c r="MA36" s="19"/>
      <c r="MB36" s="19"/>
      <c r="MC36" s="19"/>
      <c r="MD36" s="19"/>
      <c r="ME36" s="19"/>
      <c r="MF36" s="19"/>
      <c r="MG36" s="19"/>
      <c r="MH36" s="19"/>
      <c r="MI36" s="19"/>
      <c r="MJ36" s="19"/>
      <c r="MK36" s="19"/>
      <c r="ML36" s="19"/>
      <c r="MM36" s="19"/>
      <c r="MN36" s="19"/>
      <c r="MO36" s="19"/>
      <c r="MP36" s="19"/>
      <c r="MQ36" s="19"/>
      <c r="MR36" s="19"/>
      <c r="MS36" s="19"/>
      <c r="MT36" s="19"/>
      <c r="MU36" s="19"/>
      <c r="MV36" s="19"/>
      <c r="MW36" s="19"/>
      <c r="MX36" s="19"/>
      <c r="MY36" s="19"/>
      <c r="MZ36" s="19"/>
      <c r="NA36" s="19"/>
      <c r="NB36" s="19"/>
      <c r="NC36" s="19"/>
      <c r="ND36" s="19"/>
      <c r="NE36" s="19"/>
      <c r="NF36" s="19"/>
      <c r="NG36" s="19"/>
      <c r="NH36" s="19"/>
      <c r="NI36" s="19"/>
      <c r="NJ36" s="19"/>
      <c r="NK36" s="19"/>
      <c r="NL36" s="19"/>
      <c r="NM36" s="19"/>
      <c r="NN36" s="19"/>
      <c r="NO36" s="19"/>
      <c r="NP36" s="19"/>
      <c r="NQ36" s="19"/>
      <c r="NR36" s="19"/>
      <c r="NS36" s="19"/>
      <c r="NT36" s="19"/>
      <c r="NU36" s="19"/>
      <c r="NV36" s="19"/>
      <c r="NW36" s="19"/>
      <c r="NX36" s="19"/>
      <c r="NY36" s="19"/>
      <c r="NZ36" s="19"/>
      <c r="OA36" s="19"/>
      <c r="OB36" s="19"/>
      <c r="OC36" s="19"/>
    </row>
    <row r="37" spans="1:397" s="29" customFormat="1" ht="25.5" x14ac:dyDescent="0.2">
      <c r="A37" s="62"/>
      <c r="B37" s="59" t="s">
        <v>77</v>
      </c>
      <c r="C37" s="60" t="s">
        <v>78</v>
      </c>
      <c r="D37" s="60" t="s">
        <v>79</v>
      </c>
      <c r="E37" s="60" t="s">
        <v>62</v>
      </c>
      <c r="F37" s="60" t="s">
        <v>80</v>
      </c>
      <c r="G37" s="60" t="s">
        <v>81</v>
      </c>
      <c r="H37" s="60" t="s">
        <v>82</v>
      </c>
      <c r="I37" s="60" t="s">
        <v>83</v>
      </c>
      <c r="J37" s="60" t="s">
        <v>84</v>
      </c>
      <c r="K37" s="60" t="s">
        <v>65</v>
      </c>
      <c r="L37" s="60" t="s">
        <v>66</v>
      </c>
      <c r="M37" s="60"/>
      <c r="N37" s="60"/>
      <c r="O37" s="60" t="s">
        <v>67</v>
      </c>
      <c r="P37" s="60" t="s">
        <v>68</v>
      </c>
      <c r="Q37" s="60" t="s">
        <v>69</v>
      </c>
      <c r="R37" s="60" t="s">
        <v>70</v>
      </c>
      <c r="S37" s="60" t="s">
        <v>71</v>
      </c>
      <c r="T37" s="317" t="s">
        <v>72</v>
      </c>
      <c r="U37" s="309" t="s">
        <v>73</v>
      </c>
      <c r="Y37" s="16"/>
      <c r="Z37" s="62" t="str">
        <f>_xlfn.IFNA(IF(INDEX('Employees Summary'!A:J,MATCH(B$38&amp;" "&amp;C38,'Employees Summary'!H:H,0),10)=0,"",INDEX('Employees Summary'!A:J,MATCH(B$38&amp;" "&amp;C38,'Employees Summary'!H:H,0),10)),"")</f>
        <v/>
      </c>
      <c r="AA37" s="62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  <c r="FS37" s="28"/>
      <c r="FT37" s="28"/>
      <c r="FU37" s="28"/>
      <c r="FV37" s="28"/>
      <c r="FW37" s="28"/>
      <c r="FX37" s="28"/>
      <c r="FY37" s="28"/>
      <c r="FZ37" s="28"/>
      <c r="GA37" s="28"/>
      <c r="GB37" s="28"/>
      <c r="GC37" s="28"/>
      <c r="GD37" s="28"/>
      <c r="GE37" s="28"/>
      <c r="GF37" s="28"/>
      <c r="GG37" s="28"/>
      <c r="GH37" s="28"/>
      <c r="GI37" s="28"/>
      <c r="GJ37" s="28"/>
      <c r="GK37" s="28"/>
      <c r="GL37" s="28"/>
      <c r="GM37" s="28"/>
      <c r="GN37" s="28"/>
      <c r="GO37" s="28"/>
      <c r="GP37" s="28"/>
      <c r="GQ37" s="28"/>
      <c r="GR37" s="28"/>
      <c r="GS37" s="28"/>
      <c r="GT37" s="28"/>
      <c r="GU37" s="28"/>
      <c r="GV37" s="28"/>
      <c r="GW37" s="28"/>
      <c r="GX37" s="28"/>
      <c r="GY37" s="28"/>
      <c r="GZ37" s="28"/>
      <c r="HA37" s="28"/>
      <c r="HB37" s="28"/>
      <c r="HC37" s="28"/>
      <c r="HD37" s="28"/>
      <c r="HE37" s="28"/>
      <c r="HF37" s="28"/>
      <c r="HG37" s="28"/>
      <c r="HH37" s="28"/>
      <c r="HI37" s="28"/>
      <c r="HJ37" s="28"/>
      <c r="HK37" s="28"/>
      <c r="HL37" s="28"/>
      <c r="HM37" s="28"/>
      <c r="HN37" s="28"/>
      <c r="HO37" s="28"/>
      <c r="HP37" s="28"/>
      <c r="HQ37" s="28"/>
      <c r="HR37" s="28"/>
      <c r="HS37" s="28"/>
      <c r="HT37" s="28"/>
      <c r="HU37" s="28"/>
      <c r="HV37" s="28"/>
      <c r="HW37" s="28"/>
      <c r="HX37" s="28"/>
      <c r="HY37" s="28"/>
      <c r="HZ37" s="28"/>
      <c r="IA37" s="28"/>
      <c r="IB37" s="28"/>
      <c r="IC37" s="28"/>
      <c r="ID37" s="28"/>
      <c r="IE37" s="28"/>
      <c r="IF37" s="28"/>
      <c r="IG37" s="28"/>
      <c r="IH37" s="28"/>
      <c r="II37" s="28"/>
      <c r="IJ37" s="28"/>
      <c r="IK37" s="28"/>
      <c r="IL37" s="28"/>
      <c r="IM37" s="28"/>
      <c r="IN37" s="28"/>
      <c r="IO37" s="28"/>
      <c r="IP37" s="28"/>
      <c r="IQ37" s="28"/>
      <c r="IR37" s="28"/>
      <c r="IS37" s="28"/>
      <c r="IT37" s="28"/>
      <c r="IU37" s="28"/>
      <c r="IV37" s="28"/>
      <c r="IW37" s="28"/>
      <c r="IX37" s="28"/>
      <c r="IY37" s="28"/>
      <c r="IZ37" s="28"/>
      <c r="JA37" s="28"/>
      <c r="JB37" s="28"/>
      <c r="JC37" s="28"/>
      <c r="JD37" s="28"/>
      <c r="JE37" s="28"/>
      <c r="JF37" s="28"/>
      <c r="JG37" s="28"/>
      <c r="JH37" s="28"/>
      <c r="JI37" s="28"/>
      <c r="JJ37" s="28"/>
      <c r="JK37" s="28"/>
      <c r="JL37" s="28"/>
      <c r="JM37" s="28"/>
      <c r="JN37" s="28"/>
      <c r="JO37" s="28"/>
      <c r="JP37" s="28"/>
      <c r="JQ37" s="28"/>
      <c r="JR37" s="28"/>
      <c r="JS37" s="28"/>
      <c r="JT37" s="28"/>
      <c r="JU37" s="28"/>
      <c r="JV37" s="28"/>
      <c r="JW37" s="28"/>
      <c r="JX37" s="28"/>
      <c r="JY37" s="28"/>
      <c r="JZ37" s="28"/>
      <c r="KA37" s="28"/>
      <c r="KB37" s="28"/>
      <c r="KC37" s="28"/>
      <c r="KD37" s="28"/>
      <c r="KE37" s="28"/>
      <c r="KF37" s="28"/>
      <c r="KG37" s="28"/>
      <c r="KH37" s="28"/>
      <c r="KI37" s="28"/>
      <c r="KJ37" s="28"/>
      <c r="KK37" s="28"/>
      <c r="KL37" s="28"/>
      <c r="KM37" s="28"/>
      <c r="KN37" s="28"/>
      <c r="KO37" s="28"/>
      <c r="KP37" s="28"/>
      <c r="KQ37" s="28"/>
      <c r="KR37" s="28"/>
      <c r="KS37" s="28"/>
      <c r="KT37" s="28"/>
      <c r="KU37" s="28"/>
      <c r="KV37" s="28"/>
      <c r="KW37" s="28"/>
      <c r="KX37" s="28"/>
      <c r="KY37" s="28"/>
      <c r="KZ37" s="28"/>
      <c r="LA37" s="28"/>
      <c r="LB37" s="28"/>
      <c r="LC37" s="28"/>
      <c r="LD37" s="28"/>
      <c r="LE37" s="28"/>
      <c r="LF37" s="28"/>
      <c r="LG37" s="28"/>
      <c r="LH37" s="28"/>
      <c r="LI37" s="28"/>
      <c r="LJ37" s="28"/>
      <c r="LK37" s="28"/>
      <c r="LL37" s="28"/>
      <c r="LM37" s="28"/>
      <c r="LN37" s="28"/>
      <c r="LO37" s="28"/>
      <c r="LP37" s="28"/>
      <c r="LQ37" s="28"/>
      <c r="LR37" s="28"/>
      <c r="LS37" s="28"/>
      <c r="LT37" s="28"/>
      <c r="LU37" s="28"/>
      <c r="LV37" s="28"/>
      <c r="LW37" s="28"/>
      <c r="LX37" s="28"/>
      <c r="LY37" s="28"/>
      <c r="LZ37" s="28"/>
      <c r="MA37" s="28"/>
      <c r="MB37" s="28"/>
      <c r="MC37" s="28"/>
      <c r="MD37" s="28"/>
      <c r="ME37" s="28"/>
      <c r="MF37" s="28"/>
      <c r="MG37" s="28"/>
      <c r="MH37" s="28"/>
      <c r="MI37" s="28"/>
      <c r="MJ37" s="28"/>
      <c r="MK37" s="28"/>
      <c r="ML37" s="28"/>
      <c r="MM37" s="28"/>
      <c r="MN37" s="28"/>
      <c r="MO37" s="28"/>
      <c r="MP37" s="28"/>
      <c r="MQ37" s="28"/>
      <c r="MR37" s="28"/>
      <c r="MS37" s="28"/>
      <c r="MT37" s="28"/>
      <c r="MU37" s="28"/>
      <c r="MV37" s="28"/>
      <c r="MW37" s="28"/>
      <c r="MX37" s="28"/>
      <c r="MY37" s="28"/>
      <c r="MZ37" s="28"/>
      <c r="NA37" s="28"/>
      <c r="NB37" s="28"/>
      <c r="NC37" s="28"/>
      <c r="ND37" s="28"/>
      <c r="NE37" s="28"/>
      <c r="NF37" s="28"/>
      <c r="NG37" s="28"/>
      <c r="NH37" s="28"/>
      <c r="NI37" s="28"/>
      <c r="NJ37" s="28"/>
      <c r="NK37" s="28"/>
      <c r="NL37" s="28"/>
      <c r="NM37" s="28"/>
      <c r="NN37" s="28"/>
      <c r="NO37" s="28"/>
      <c r="NP37" s="28"/>
      <c r="NQ37" s="28"/>
      <c r="NR37" s="28"/>
      <c r="NS37" s="28"/>
      <c r="NT37" s="28"/>
      <c r="NU37" s="28"/>
      <c r="NV37" s="28"/>
      <c r="NW37" s="28"/>
      <c r="NX37" s="28"/>
      <c r="NY37" s="28"/>
      <c r="NZ37" s="28"/>
      <c r="OA37" s="28"/>
      <c r="OB37" s="28"/>
      <c r="OC37" s="28"/>
    </row>
    <row r="38" spans="1:397" s="25" customFormat="1" ht="24" customHeight="1" x14ac:dyDescent="0.2">
      <c r="A38" s="62"/>
      <c r="B38" s="51" t="str">
        <f>[1]List!$A$4</f>
        <v>Design</v>
      </c>
      <c r="C38" s="376" t="str">
        <f>INDEX('Employees Summary'!$A$4:$F$499,MATCH(B38&amp;" "&amp;C37,'Employees Summary'!$A$4:$A$499,0),3)</f>
        <v>Younes Al-Ammar</v>
      </c>
      <c r="D38" s="377" t="str">
        <f>IF($D$7="","",IF( INDEX('Projects List'!$Q:$Q,MATCH($D$7,'Projects List'!$A:$A,0))=0,"",INDEX('Projects List'!$Q:$Q,MATCH($D$7,'Projects List'!$A:$A,0))))</f>
        <v>Riyadh Almaghrabi</v>
      </c>
      <c r="E38" s="49">
        <f>IF($D$7="","",IF( INDEX('Projects List'!$S:$S,MATCH($D$7,'Projects List'!$A:$A,0))=0,"",INDEX('Projects List'!$S:$S,MATCH($D$7,'Projects List'!$A:$A,0))))</f>
        <v>45677</v>
      </c>
      <c r="F38" s="49">
        <f>IF(E38="",0,WORKDAY.INTL(E38,J38,7,List!$M$3:$M$100))</f>
        <v>45778</v>
      </c>
      <c r="G38" s="48">
        <f>IF($D$7="","",IF( INDEX('Projects List'!$T:$T,MATCH($D$7,'Projects List'!$A:$A,0))=0,"",INDEX('Projects List'!$T:$T,MATCH($D$7,'Projects List'!$A:$A,0))))</f>
        <v>70</v>
      </c>
      <c r="H38" s="133">
        <f>IF($D$7="","",IF( INDEX('Projects List'!$U:$U,MATCH($D$7,'Projects List'!$A:$A,0))=0,"",INDEX('Projects List'!$U:$U,MATCH($D$7,'Projects List'!$A:$A,0))))</f>
        <v>2</v>
      </c>
      <c r="I38" s="50">
        <f>IFERROR( H38*VLOOKUP($D$7,'Projects List'!$A$5:$Y$500,22,TRUE),0)</f>
        <v>0</v>
      </c>
      <c r="J38" s="48">
        <f>IFERROR( G38+I38,0)</f>
        <v>70</v>
      </c>
      <c r="K38" s="49">
        <f>IF(MIN(G41:G70,J41:J70)=0,0,MIN(G41:G70,J41:J70))</f>
        <v>45659</v>
      </c>
      <c r="L38" s="49">
        <f>IF(MAX(H41:H70,K41:K70)=0,0,MAX(H41:H70,K41:K70))</f>
        <v>45844</v>
      </c>
      <c r="M38" s="49"/>
      <c r="N38" s="52">
        <f>-U38</f>
        <v>0.45714285714285713</v>
      </c>
      <c r="O38" s="50" cm="1">
        <f t="array" ref="O38">_xlfn.LET(
  _xlpm.b,B41:B70,
  _xlpm.g,G41:G70,_xlpm.h,H41:H70,
  _xlpm.j,J41:J70,_xlpm.k,K41:K70,
  _xlpm.selR,(_xlpm.b=0)*(_xlpm.g&lt;&gt;"")*(_xlpm.h&lt;&gt;""),
  _xlpm.selC,(_xlpm.b=0)*(_xlpm.j&lt;&gt;"")*(_xlpm.k&lt;&gt;""),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102</v>
      </c>
      <c r="P38" s="53" cm="1">
        <f t="array" ref="P38">_xlfn.LET(
  _xlpm.b,B41:B70,
  _xlpm.g,G41:G70,_xlpm.h,H41:H70,
  _xlpm.j,J41:J70,_xlpm.k,K41:K70,
  _xlpm.selR,(_xlpm.b=1)*(_xlpm.g&lt;&gt;"")*(_xlpm.h&lt;&gt;""),
  _xlpm.selC,(_xlpm.b=1)*(_xlpm.j&lt;&gt;"")*(_xlpm.k&lt;&gt;""),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62</v>
      </c>
      <c r="Q38" s="50" cm="1">
        <f t="array" ref="Q38">_xlfn.LET(
  _xlpm.b,B41:B70,
  _xlpm.g,G41:G70,_xlpm.h,H41:H70,
  _xlpm.j,J41:J70,_xlpm.k,K41:K70,
  _xlpm.selR,(_xlpm.b=2)*(_xlpm.g&lt;&gt;"")*(_xlpm.h&lt;&gt;""),
  _xlpm.selC,(_xlpm.b=2)*(_xlpm.j&lt;&gt;"")*(_xlpm.k&lt;&gt;""),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0</v>
      </c>
      <c r="R38" s="53">
        <f>IF(L38="",0,NETWORKDAYS.INTL(K38, L38,7,List!$M$3:$M$100))</f>
        <v>127</v>
      </c>
      <c r="S38" s="315" t="str">
        <f>IFERROR( IF(U38=1,"Not Started", IF(T38&lt;0,"Delayed",IF(PRODUCT(Y41:Y70)=1,"Completed","On Going "))),"")</f>
        <v>Delayed</v>
      </c>
      <c r="T38" s="316">
        <f>J38-O38</f>
        <v>-32</v>
      </c>
      <c r="U38" s="314">
        <f>T38/J38</f>
        <v>-0.45714285714285713</v>
      </c>
      <c r="V38" s="30"/>
      <c r="X38" s="31"/>
      <c r="Y38" s="16">
        <f>IF(S38="","",IF(S38="Completed",1,0))</f>
        <v>0</v>
      </c>
      <c r="Z38" s="62" t="str">
        <f>_xlfn.IFNA(IF(INDEX('Employees Summary'!A:J,MATCH(B$38&amp;" "&amp;D38,'Employees Summary'!H:H,0),10)=0,"",INDEX('Employees Summary'!A:J,MATCH(B$38&amp;" "&amp;D38,'Employees Summary'!H:H,0),10)),"")</f>
        <v/>
      </c>
      <c r="AA38" s="62"/>
      <c r="AC38" s="20" t="str">
        <f>IF(AND(AC$3&gt;=$K38,AC$3&lt;=$L38,AC$3&lt;$F38),10,IF( AND(AC$3&gt;=$K38,AC$3&lt;=$L38,AC$3=$F38),10,IF(AND(AC$3&gt;=$K38,AC$3&lt;=$L38,AC$3&gt;$F38),-10,"")))</f>
        <v/>
      </c>
      <c r="AD38" s="20" t="str">
        <f t="shared" ref="AD38:CO38" si="79">IF(AND(AD$3&gt;=$K38,AD$3&lt;=$L38,AD$3&lt;$F38),10,IF( AND(AD$3&gt;=$K38,AD$3&lt;=$L38,AD$3=$F38),10,IF(AND(AD$3&gt;=$K38,AD$3&lt;=$L38,AD$3&gt;$F38),-10,"")))</f>
        <v/>
      </c>
      <c r="AE38" s="20" t="str">
        <f t="shared" si="79"/>
        <v/>
      </c>
      <c r="AF38" s="20" t="str">
        <f t="shared" si="79"/>
        <v/>
      </c>
      <c r="AG38" s="20" t="str">
        <f t="shared" si="79"/>
        <v/>
      </c>
      <c r="AH38" s="20" t="str">
        <f t="shared" si="79"/>
        <v/>
      </c>
      <c r="AI38" s="20" t="str">
        <f t="shared" si="79"/>
        <v/>
      </c>
      <c r="AJ38" s="20">
        <f t="shared" si="79"/>
        <v>10</v>
      </c>
      <c r="AK38" s="20">
        <f t="shared" si="79"/>
        <v>10</v>
      </c>
      <c r="AL38" s="20">
        <f t="shared" si="79"/>
        <v>10</v>
      </c>
      <c r="AM38" s="20">
        <f t="shared" si="79"/>
        <v>10</v>
      </c>
      <c r="AN38" s="20">
        <f t="shared" si="79"/>
        <v>10</v>
      </c>
      <c r="AO38" s="20">
        <f t="shared" si="79"/>
        <v>10</v>
      </c>
      <c r="AP38" s="20">
        <f t="shared" si="79"/>
        <v>10</v>
      </c>
      <c r="AQ38" s="20">
        <f t="shared" si="79"/>
        <v>10</v>
      </c>
      <c r="AR38" s="20">
        <f t="shared" si="79"/>
        <v>10</v>
      </c>
      <c r="AS38" s="20">
        <f t="shared" si="79"/>
        <v>10</v>
      </c>
      <c r="AT38" s="20">
        <f t="shared" si="79"/>
        <v>10</v>
      </c>
      <c r="AU38" s="20">
        <f t="shared" si="79"/>
        <v>10</v>
      </c>
      <c r="AV38" s="20">
        <f t="shared" si="79"/>
        <v>10</v>
      </c>
      <c r="AW38" s="20">
        <f t="shared" si="79"/>
        <v>10</v>
      </c>
      <c r="AX38" s="20">
        <f t="shared" si="79"/>
        <v>10</v>
      </c>
      <c r="AY38" s="20">
        <f t="shared" si="79"/>
        <v>10</v>
      </c>
      <c r="AZ38" s="20">
        <f t="shared" si="79"/>
        <v>10</v>
      </c>
      <c r="BA38" s="20">
        <f t="shared" si="79"/>
        <v>10</v>
      </c>
      <c r="BB38" s="20">
        <f t="shared" si="79"/>
        <v>10</v>
      </c>
      <c r="BC38" s="20">
        <f t="shared" si="79"/>
        <v>10</v>
      </c>
      <c r="BD38" s="20">
        <f t="shared" si="79"/>
        <v>10</v>
      </c>
      <c r="BE38" s="20">
        <f t="shared" si="79"/>
        <v>10</v>
      </c>
      <c r="BF38" s="20">
        <f t="shared" si="79"/>
        <v>10</v>
      </c>
      <c r="BG38" s="20">
        <f t="shared" si="79"/>
        <v>10</v>
      </c>
      <c r="BH38" s="20">
        <f t="shared" si="79"/>
        <v>10</v>
      </c>
      <c r="BI38" s="20">
        <f t="shared" si="79"/>
        <v>10</v>
      </c>
      <c r="BJ38" s="20">
        <f t="shared" si="79"/>
        <v>10</v>
      </c>
      <c r="BK38" s="20">
        <f t="shared" si="79"/>
        <v>10</v>
      </c>
      <c r="BL38" s="20">
        <f t="shared" si="79"/>
        <v>10</v>
      </c>
      <c r="BM38" s="20">
        <f t="shared" si="79"/>
        <v>10</v>
      </c>
      <c r="BN38" s="20">
        <f t="shared" si="79"/>
        <v>10</v>
      </c>
      <c r="BO38" s="20">
        <f t="shared" si="79"/>
        <v>10</v>
      </c>
      <c r="BP38" s="20">
        <f t="shared" si="79"/>
        <v>10</v>
      </c>
      <c r="BQ38" s="20">
        <f t="shared" si="79"/>
        <v>10</v>
      </c>
      <c r="BR38" s="20">
        <f t="shared" si="79"/>
        <v>10</v>
      </c>
      <c r="BS38" s="20">
        <f t="shared" si="79"/>
        <v>10</v>
      </c>
      <c r="BT38" s="20">
        <f t="shared" si="79"/>
        <v>10</v>
      </c>
      <c r="BU38" s="20">
        <f t="shared" si="79"/>
        <v>10</v>
      </c>
      <c r="BV38" s="20">
        <f t="shared" si="79"/>
        <v>10</v>
      </c>
      <c r="BW38" s="20">
        <f t="shared" si="79"/>
        <v>10</v>
      </c>
      <c r="BX38" s="20">
        <f t="shared" si="79"/>
        <v>10</v>
      </c>
      <c r="BY38" s="20">
        <f t="shared" si="79"/>
        <v>10</v>
      </c>
      <c r="BZ38" s="20">
        <f t="shared" si="79"/>
        <v>10</v>
      </c>
      <c r="CA38" s="20">
        <f t="shared" si="79"/>
        <v>10</v>
      </c>
      <c r="CB38" s="20">
        <f t="shared" si="79"/>
        <v>10</v>
      </c>
      <c r="CC38" s="20">
        <f t="shared" si="79"/>
        <v>10</v>
      </c>
      <c r="CD38" s="20">
        <f t="shared" si="79"/>
        <v>10</v>
      </c>
      <c r="CE38" s="20">
        <f t="shared" si="79"/>
        <v>10</v>
      </c>
      <c r="CF38" s="20">
        <f t="shared" si="79"/>
        <v>10</v>
      </c>
      <c r="CG38" s="20">
        <f t="shared" si="79"/>
        <v>10</v>
      </c>
      <c r="CH38" s="20">
        <f t="shared" si="79"/>
        <v>10</v>
      </c>
      <c r="CI38" s="20">
        <f t="shared" si="79"/>
        <v>10</v>
      </c>
      <c r="CJ38" s="20">
        <f t="shared" si="79"/>
        <v>10</v>
      </c>
      <c r="CK38" s="20">
        <f t="shared" si="79"/>
        <v>10</v>
      </c>
      <c r="CL38" s="20">
        <f t="shared" si="79"/>
        <v>10</v>
      </c>
      <c r="CM38" s="20">
        <f t="shared" si="79"/>
        <v>10</v>
      </c>
      <c r="CN38" s="20">
        <f t="shared" si="79"/>
        <v>10</v>
      </c>
      <c r="CO38" s="20">
        <f t="shared" si="79"/>
        <v>10</v>
      </c>
      <c r="CP38" s="20">
        <f t="shared" ref="CP38:FA38" si="80">IF(AND(CP$3&gt;=$K38,CP$3&lt;=$L38,CP$3&lt;$F38),10,IF( AND(CP$3&gt;=$K38,CP$3&lt;=$L38,CP$3=$F38),10,IF(AND(CP$3&gt;=$K38,CP$3&lt;=$L38,CP$3&gt;$F38),-10,"")))</f>
        <v>10</v>
      </c>
      <c r="CQ38" s="20">
        <f t="shared" si="80"/>
        <v>10</v>
      </c>
      <c r="CR38" s="20">
        <f t="shared" si="80"/>
        <v>10</v>
      </c>
      <c r="CS38" s="20">
        <f t="shared" si="80"/>
        <v>10</v>
      </c>
      <c r="CT38" s="20">
        <f t="shared" si="80"/>
        <v>10</v>
      </c>
      <c r="CU38" s="20">
        <f t="shared" si="80"/>
        <v>10</v>
      </c>
      <c r="CV38" s="20">
        <f t="shared" si="80"/>
        <v>10</v>
      </c>
      <c r="CW38" s="20">
        <f t="shared" si="80"/>
        <v>10</v>
      </c>
      <c r="CX38" s="20">
        <f t="shared" si="80"/>
        <v>10</v>
      </c>
      <c r="CY38" s="20">
        <f t="shared" si="80"/>
        <v>10</v>
      </c>
      <c r="CZ38" s="20">
        <f t="shared" si="80"/>
        <v>10</v>
      </c>
      <c r="DA38" s="20">
        <f t="shared" si="80"/>
        <v>10</v>
      </c>
      <c r="DB38" s="20">
        <f t="shared" si="80"/>
        <v>10</v>
      </c>
      <c r="DC38" s="20">
        <f t="shared" si="80"/>
        <v>10</v>
      </c>
      <c r="DD38" s="20">
        <f t="shared" si="80"/>
        <v>10</v>
      </c>
      <c r="DE38" s="20">
        <f t="shared" si="80"/>
        <v>10</v>
      </c>
      <c r="DF38" s="20">
        <f t="shared" si="80"/>
        <v>10</v>
      </c>
      <c r="DG38" s="20">
        <f t="shared" si="80"/>
        <v>10</v>
      </c>
      <c r="DH38" s="20">
        <f t="shared" si="80"/>
        <v>10</v>
      </c>
      <c r="DI38" s="20">
        <f t="shared" si="80"/>
        <v>10</v>
      </c>
      <c r="DJ38" s="20">
        <f t="shared" si="80"/>
        <v>10</v>
      </c>
      <c r="DK38" s="20">
        <f t="shared" si="80"/>
        <v>10</v>
      </c>
      <c r="DL38" s="20">
        <f t="shared" si="80"/>
        <v>10</v>
      </c>
      <c r="DM38" s="20">
        <f t="shared" si="80"/>
        <v>10</v>
      </c>
      <c r="DN38" s="20">
        <f t="shared" si="80"/>
        <v>10</v>
      </c>
      <c r="DO38" s="20">
        <f t="shared" si="80"/>
        <v>10</v>
      </c>
      <c r="DP38" s="20">
        <f t="shared" si="80"/>
        <v>10</v>
      </c>
      <c r="DQ38" s="20">
        <f t="shared" si="80"/>
        <v>10</v>
      </c>
      <c r="DR38" s="20">
        <f t="shared" si="80"/>
        <v>10</v>
      </c>
      <c r="DS38" s="20">
        <f t="shared" si="80"/>
        <v>10</v>
      </c>
      <c r="DT38" s="20">
        <f t="shared" si="80"/>
        <v>10</v>
      </c>
      <c r="DU38" s="20">
        <f t="shared" si="80"/>
        <v>10</v>
      </c>
      <c r="DV38" s="20">
        <f t="shared" si="80"/>
        <v>10</v>
      </c>
      <c r="DW38" s="20">
        <f t="shared" si="80"/>
        <v>10</v>
      </c>
      <c r="DX38" s="20">
        <f t="shared" si="80"/>
        <v>10</v>
      </c>
      <c r="DY38" s="20">
        <f t="shared" si="80"/>
        <v>10</v>
      </c>
      <c r="DZ38" s="20">
        <f t="shared" si="80"/>
        <v>10</v>
      </c>
      <c r="EA38" s="20">
        <f t="shared" si="80"/>
        <v>10</v>
      </c>
      <c r="EB38" s="20">
        <f t="shared" si="80"/>
        <v>10</v>
      </c>
      <c r="EC38" s="20">
        <f t="shared" si="80"/>
        <v>10</v>
      </c>
      <c r="ED38" s="20">
        <f t="shared" si="80"/>
        <v>10</v>
      </c>
      <c r="EE38" s="20">
        <f t="shared" si="80"/>
        <v>10</v>
      </c>
      <c r="EF38" s="20">
        <f t="shared" si="80"/>
        <v>10</v>
      </c>
      <c r="EG38" s="20">
        <f t="shared" si="80"/>
        <v>10</v>
      </c>
      <c r="EH38" s="20">
        <f t="shared" si="80"/>
        <v>10</v>
      </c>
      <c r="EI38" s="20">
        <f t="shared" si="80"/>
        <v>10</v>
      </c>
      <c r="EJ38" s="20">
        <f t="shared" si="80"/>
        <v>10</v>
      </c>
      <c r="EK38" s="20">
        <f t="shared" si="80"/>
        <v>10</v>
      </c>
      <c r="EL38" s="20">
        <f t="shared" si="80"/>
        <v>10</v>
      </c>
      <c r="EM38" s="20">
        <f t="shared" si="80"/>
        <v>10</v>
      </c>
      <c r="EN38" s="20">
        <f t="shared" si="80"/>
        <v>10</v>
      </c>
      <c r="EO38" s="20">
        <f t="shared" si="80"/>
        <v>10</v>
      </c>
      <c r="EP38" s="20">
        <f t="shared" si="80"/>
        <v>10</v>
      </c>
      <c r="EQ38" s="20">
        <f t="shared" si="80"/>
        <v>10</v>
      </c>
      <c r="ER38" s="20">
        <f t="shared" si="80"/>
        <v>10</v>
      </c>
      <c r="ES38" s="20">
        <f t="shared" si="80"/>
        <v>10</v>
      </c>
      <c r="ET38" s="20">
        <f t="shared" si="80"/>
        <v>10</v>
      </c>
      <c r="EU38" s="20">
        <f t="shared" si="80"/>
        <v>10</v>
      </c>
      <c r="EV38" s="20">
        <f t="shared" si="80"/>
        <v>10</v>
      </c>
      <c r="EW38" s="20">
        <f t="shared" si="80"/>
        <v>10</v>
      </c>
      <c r="EX38" s="20">
        <f t="shared" si="80"/>
        <v>10</v>
      </c>
      <c r="EY38" s="20">
        <f t="shared" si="80"/>
        <v>10</v>
      </c>
      <c r="EZ38" s="20">
        <f t="shared" si="80"/>
        <v>-10</v>
      </c>
      <c r="FA38" s="20">
        <f t="shared" si="80"/>
        <v>-10</v>
      </c>
      <c r="FB38" s="20">
        <f t="shared" ref="FB38:HM38" si="81">IF(AND(FB$3&gt;=$K38,FB$3&lt;=$L38,FB$3&lt;$F38),10,IF( AND(FB$3&gt;=$K38,FB$3&lt;=$L38,FB$3=$F38),10,IF(AND(FB$3&gt;=$K38,FB$3&lt;=$L38,FB$3&gt;$F38),-10,"")))</f>
        <v>-10</v>
      </c>
      <c r="FC38" s="20">
        <f t="shared" si="81"/>
        <v>-10</v>
      </c>
      <c r="FD38" s="20">
        <f t="shared" si="81"/>
        <v>-10</v>
      </c>
      <c r="FE38" s="20">
        <f t="shared" si="81"/>
        <v>-10</v>
      </c>
      <c r="FF38" s="20">
        <f t="shared" si="81"/>
        <v>-10</v>
      </c>
      <c r="FG38" s="20">
        <f t="shared" si="81"/>
        <v>-10</v>
      </c>
      <c r="FH38" s="20">
        <f t="shared" si="81"/>
        <v>-10</v>
      </c>
      <c r="FI38" s="20">
        <f t="shared" si="81"/>
        <v>-10</v>
      </c>
      <c r="FJ38" s="20">
        <f t="shared" si="81"/>
        <v>-10</v>
      </c>
      <c r="FK38" s="20">
        <f t="shared" si="81"/>
        <v>-10</v>
      </c>
      <c r="FL38" s="20">
        <f t="shared" si="81"/>
        <v>-10</v>
      </c>
      <c r="FM38" s="20">
        <f t="shared" si="81"/>
        <v>-10</v>
      </c>
      <c r="FN38" s="20">
        <f t="shared" si="81"/>
        <v>-10</v>
      </c>
      <c r="FO38" s="20">
        <f t="shared" si="81"/>
        <v>-10</v>
      </c>
      <c r="FP38" s="20">
        <f t="shared" si="81"/>
        <v>-10</v>
      </c>
      <c r="FQ38" s="20">
        <f t="shared" si="81"/>
        <v>-10</v>
      </c>
      <c r="FR38" s="20">
        <f t="shared" si="81"/>
        <v>-10</v>
      </c>
      <c r="FS38" s="20">
        <f t="shared" si="81"/>
        <v>-10</v>
      </c>
      <c r="FT38" s="20">
        <f t="shared" si="81"/>
        <v>-10</v>
      </c>
      <c r="FU38" s="20">
        <f t="shared" si="81"/>
        <v>-10</v>
      </c>
      <c r="FV38" s="20">
        <f t="shared" si="81"/>
        <v>-10</v>
      </c>
      <c r="FW38" s="20">
        <f t="shared" si="81"/>
        <v>-10</v>
      </c>
      <c r="FX38" s="20">
        <f t="shared" si="81"/>
        <v>-10</v>
      </c>
      <c r="FY38" s="20">
        <f t="shared" si="81"/>
        <v>-10</v>
      </c>
      <c r="FZ38" s="20">
        <f t="shared" si="81"/>
        <v>-10</v>
      </c>
      <c r="GA38" s="20">
        <f t="shared" si="81"/>
        <v>-10</v>
      </c>
      <c r="GB38" s="20">
        <f t="shared" si="81"/>
        <v>-10</v>
      </c>
      <c r="GC38" s="20">
        <f t="shared" si="81"/>
        <v>-10</v>
      </c>
      <c r="GD38" s="20">
        <f t="shared" si="81"/>
        <v>-10</v>
      </c>
      <c r="GE38" s="20">
        <f t="shared" si="81"/>
        <v>-10</v>
      </c>
      <c r="GF38" s="20">
        <f t="shared" si="81"/>
        <v>-10</v>
      </c>
      <c r="GG38" s="20">
        <f t="shared" si="81"/>
        <v>-10</v>
      </c>
      <c r="GH38" s="20">
        <f t="shared" si="81"/>
        <v>-10</v>
      </c>
      <c r="GI38" s="20">
        <f t="shared" si="81"/>
        <v>-10</v>
      </c>
      <c r="GJ38" s="20">
        <f t="shared" si="81"/>
        <v>-10</v>
      </c>
      <c r="GK38" s="20">
        <f t="shared" si="81"/>
        <v>-10</v>
      </c>
      <c r="GL38" s="20">
        <f t="shared" si="81"/>
        <v>-10</v>
      </c>
      <c r="GM38" s="20">
        <f t="shared" si="81"/>
        <v>-10</v>
      </c>
      <c r="GN38" s="20">
        <f t="shared" si="81"/>
        <v>-10</v>
      </c>
      <c r="GO38" s="20">
        <f t="shared" si="81"/>
        <v>-10</v>
      </c>
      <c r="GP38" s="20">
        <f t="shared" si="81"/>
        <v>-10</v>
      </c>
      <c r="GQ38" s="20">
        <f t="shared" si="81"/>
        <v>-10</v>
      </c>
      <c r="GR38" s="20">
        <f t="shared" si="81"/>
        <v>-10</v>
      </c>
      <c r="GS38" s="20">
        <f t="shared" si="81"/>
        <v>-10</v>
      </c>
      <c r="GT38" s="20">
        <f t="shared" si="81"/>
        <v>-10</v>
      </c>
      <c r="GU38" s="20">
        <f t="shared" si="81"/>
        <v>-10</v>
      </c>
      <c r="GV38" s="20">
        <f t="shared" si="81"/>
        <v>-10</v>
      </c>
      <c r="GW38" s="20">
        <f t="shared" si="81"/>
        <v>-10</v>
      </c>
      <c r="GX38" s="20">
        <f t="shared" si="81"/>
        <v>-10</v>
      </c>
      <c r="GY38" s="20">
        <f t="shared" si="81"/>
        <v>-10</v>
      </c>
      <c r="GZ38" s="20">
        <f t="shared" si="81"/>
        <v>-10</v>
      </c>
      <c r="HA38" s="20">
        <f t="shared" si="81"/>
        <v>-10</v>
      </c>
      <c r="HB38" s="20">
        <f t="shared" si="81"/>
        <v>-10</v>
      </c>
      <c r="HC38" s="20">
        <f t="shared" si="81"/>
        <v>-10</v>
      </c>
      <c r="HD38" s="20">
        <f t="shared" si="81"/>
        <v>-10</v>
      </c>
      <c r="HE38" s="20">
        <f t="shared" si="81"/>
        <v>-10</v>
      </c>
      <c r="HF38" s="20">
        <f t="shared" si="81"/>
        <v>-10</v>
      </c>
      <c r="HG38" s="20">
        <f t="shared" si="81"/>
        <v>-10</v>
      </c>
      <c r="HH38" s="20">
        <f t="shared" si="81"/>
        <v>-10</v>
      </c>
      <c r="HI38" s="20">
        <f t="shared" si="81"/>
        <v>-10</v>
      </c>
      <c r="HJ38" s="20">
        <f t="shared" si="81"/>
        <v>-10</v>
      </c>
      <c r="HK38" s="20">
        <f t="shared" si="81"/>
        <v>-10</v>
      </c>
      <c r="HL38" s="20">
        <f t="shared" si="81"/>
        <v>-10</v>
      </c>
      <c r="HM38" s="20">
        <f t="shared" si="81"/>
        <v>-10</v>
      </c>
      <c r="HN38" s="20" t="str">
        <f t="shared" ref="HN38:JY38" si="82">IF(AND(HN$3&gt;=$K38,HN$3&lt;=$L38,HN$3&lt;$F38),10,IF( AND(HN$3&gt;=$K38,HN$3&lt;=$L38,HN$3=$F38),10,IF(AND(HN$3&gt;=$K38,HN$3&lt;=$L38,HN$3&gt;$F38),-10,"")))</f>
        <v/>
      </c>
      <c r="HO38" s="20" t="str">
        <f t="shared" si="82"/>
        <v/>
      </c>
      <c r="HP38" s="20" t="str">
        <f t="shared" si="82"/>
        <v/>
      </c>
      <c r="HQ38" s="20" t="str">
        <f t="shared" si="82"/>
        <v/>
      </c>
      <c r="HR38" s="20" t="str">
        <f t="shared" si="82"/>
        <v/>
      </c>
      <c r="HS38" s="20" t="str">
        <f t="shared" si="82"/>
        <v/>
      </c>
      <c r="HT38" s="20" t="str">
        <f t="shared" si="82"/>
        <v/>
      </c>
      <c r="HU38" s="20" t="str">
        <f t="shared" si="82"/>
        <v/>
      </c>
      <c r="HV38" s="20" t="str">
        <f t="shared" si="82"/>
        <v/>
      </c>
      <c r="HW38" s="20" t="str">
        <f t="shared" si="82"/>
        <v/>
      </c>
      <c r="HX38" s="20" t="str">
        <f t="shared" si="82"/>
        <v/>
      </c>
      <c r="HY38" s="20" t="str">
        <f t="shared" si="82"/>
        <v/>
      </c>
      <c r="HZ38" s="20" t="str">
        <f t="shared" si="82"/>
        <v/>
      </c>
      <c r="IA38" s="20" t="str">
        <f t="shared" si="82"/>
        <v/>
      </c>
      <c r="IB38" s="20" t="str">
        <f t="shared" si="82"/>
        <v/>
      </c>
      <c r="IC38" s="20" t="str">
        <f t="shared" si="82"/>
        <v/>
      </c>
      <c r="ID38" s="20" t="str">
        <f t="shared" si="82"/>
        <v/>
      </c>
      <c r="IE38" s="20" t="str">
        <f t="shared" si="82"/>
        <v/>
      </c>
      <c r="IF38" s="20" t="str">
        <f t="shared" si="82"/>
        <v/>
      </c>
      <c r="IG38" s="20" t="str">
        <f t="shared" si="82"/>
        <v/>
      </c>
      <c r="IH38" s="20" t="str">
        <f t="shared" si="82"/>
        <v/>
      </c>
      <c r="II38" s="20" t="str">
        <f t="shared" si="82"/>
        <v/>
      </c>
      <c r="IJ38" s="20" t="str">
        <f t="shared" si="82"/>
        <v/>
      </c>
      <c r="IK38" s="20" t="str">
        <f t="shared" si="82"/>
        <v/>
      </c>
      <c r="IL38" s="20" t="str">
        <f t="shared" si="82"/>
        <v/>
      </c>
      <c r="IM38" s="20" t="str">
        <f t="shared" si="82"/>
        <v/>
      </c>
      <c r="IN38" s="20" t="str">
        <f t="shared" si="82"/>
        <v/>
      </c>
      <c r="IO38" s="20" t="str">
        <f t="shared" si="82"/>
        <v/>
      </c>
      <c r="IP38" s="20" t="str">
        <f t="shared" si="82"/>
        <v/>
      </c>
      <c r="IQ38" s="20" t="str">
        <f t="shared" si="82"/>
        <v/>
      </c>
      <c r="IR38" s="20" t="str">
        <f t="shared" si="82"/>
        <v/>
      </c>
      <c r="IS38" s="20" t="str">
        <f t="shared" si="82"/>
        <v/>
      </c>
      <c r="IT38" s="20" t="str">
        <f t="shared" si="82"/>
        <v/>
      </c>
      <c r="IU38" s="20" t="str">
        <f t="shared" si="82"/>
        <v/>
      </c>
      <c r="IV38" s="20" t="str">
        <f t="shared" si="82"/>
        <v/>
      </c>
      <c r="IW38" s="20" t="str">
        <f t="shared" si="82"/>
        <v/>
      </c>
      <c r="IX38" s="20" t="str">
        <f t="shared" si="82"/>
        <v/>
      </c>
      <c r="IY38" s="20" t="str">
        <f t="shared" si="82"/>
        <v/>
      </c>
      <c r="IZ38" s="20" t="str">
        <f t="shared" si="82"/>
        <v/>
      </c>
      <c r="JA38" s="20" t="str">
        <f t="shared" si="82"/>
        <v/>
      </c>
      <c r="JB38" s="20" t="str">
        <f t="shared" si="82"/>
        <v/>
      </c>
      <c r="JC38" s="20" t="str">
        <f t="shared" si="82"/>
        <v/>
      </c>
      <c r="JD38" s="20" t="str">
        <f t="shared" si="82"/>
        <v/>
      </c>
      <c r="JE38" s="20" t="str">
        <f t="shared" si="82"/>
        <v/>
      </c>
      <c r="JF38" s="20" t="str">
        <f t="shared" si="82"/>
        <v/>
      </c>
      <c r="JG38" s="20" t="str">
        <f t="shared" si="82"/>
        <v/>
      </c>
      <c r="JH38" s="20" t="str">
        <f t="shared" si="82"/>
        <v/>
      </c>
      <c r="JI38" s="20" t="str">
        <f t="shared" si="82"/>
        <v/>
      </c>
      <c r="JJ38" s="20" t="str">
        <f t="shared" si="82"/>
        <v/>
      </c>
      <c r="JK38" s="20" t="str">
        <f t="shared" si="82"/>
        <v/>
      </c>
      <c r="JL38" s="20" t="str">
        <f t="shared" si="82"/>
        <v/>
      </c>
      <c r="JM38" s="20" t="str">
        <f t="shared" si="82"/>
        <v/>
      </c>
      <c r="JN38" s="20" t="str">
        <f t="shared" si="82"/>
        <v/>
      </c>
      <c r="JO38" s="20" t="str">
        <f t="shared" si="82"/>
        <v/>
      </c>
      <c r="JP38" s="20" t="str">
        <f t="shared" si="82"/>
        <v/>
      </c>
      <c r="JQ38" s="20" t="str">
        <f t="shared" si="82"/>
        <v/>
      </c>
      <c r="JR38" s="20" t="str">
        <f t="shared" si="82"/>
        <v/>
      </c>
      <c r="JS38" s="20" t="str">
        <f t="shared" si="82"/>
        <v/>
      </c>
      <c r="JT38" s="20" t="str">
        <f t="shared" si="82"/>
        <v/>
      </c>
      <c r="JU38" s="20" t="str">
        <f t="shared" si="82"/>
        <v/>
      </c>
      <c r="JV38" s="20" t="str">
        <f t="shared" si="82"/>
        <v/>
      </c>
      <c r="JW38" s="20" t="str">
        <f t="shared" si="82"/>
        <v/>
      </c>
      <c r="JX38" s="20" t="str">
        <f t="shared" si="82"/>
        <v/>
      </c>
      <c r="JY38" s="20" t="str">
        <f t="shared" si="82"/>
        <v/>
      </c>
      <c r="JZ38" s="20" t="str">
        <f t="shared" ref="JZ38:MK38" si="83">IF(AND(JZ$3&gt;=$K38,JZ$3&lt;=$L38,JZ$3&lt;$F38),10,IF( AND(JZ$3&gt;=$K38,JZ$3&lt;=$L38,JZ$3=$F38),10,IF(AND(JZ$3&gt;=$K38,JZ$3&lt;=$L38,JZ$3&gt;$F38),-10,"")))</f>
        <v/>
      </c>
      <c r="KA38" s="20" t="str">
        <f t="shared" si="83"/>
        <v/>
      </c>
      <c r="KB38" s="20" t="str">
        <f t="shared" si="83"/>
        <v/>
      </c>
      <c r="KC38" s="20" t="str">
        <f t="shared" si="83"/>
        <v/>
      </c>
      <c r="KD38" s="20" t="str">
        <f t="shared" si="83"/>
        <v/>
      </c>
      <c r="KE38" s="20" t="str">
        <f t="shared" si="83"/>
        <v/>
      </c>
      <c r="KF38" s="20" t="str">
        <f t="shared" si="83"/>
        <v/>
      </c>
      <c r="KG38" s="20" t="str">
        <f t="shared" si="83"/>
        <v/>
      </c>
      <c r="KH38" s="20" t="str">
        <f t="shared" si="83"/>
        <v/>
      </c>
      <c r="KI38" s="20" t="str">
        <f t="shared" si="83"/>
        <v/>
      </c>
      <c r="KJ38" s="20" t="str">
        <f t="shared" si="83"/>
        <v/>
      </c>
      <c r="KK38" s="20" t="str">
        <f t="shared" si="83"/>
        <v/>
      </c>
      <c r="KL38" s="20" t="str">
        <f t="shared" si="83"/>
        <v/>
      </c>
      <c r="KM38" s="20" t="str">
        <f t="shared" si="83"/>
        <v/>
      </c>
      <c r="KN38" s="20" t="str">
        <f t="shared" si="83"/>
        <v/>
      </c>
      <c r="KO38" s="20" t="str">
        <f t="shared" si="83"/>
        <v/>
      </c>
      <c r="KP38" s="20" t="str">
        <f t="shared" si="83"/>
        <v/>
      </c>
      <c r="KQ38" s="20" t="str">
        <f t="shared" si="83"/>
        <v/>
      </c>
      <c r="KR38" s="20" t="str">
        <f t="shared" si="83"/>
        <v/>
      </c>
      <c r="KS38" s="20" t="str">
        <f t="shared" si="83"/>
        <v/>
      </c>
      <c r="KT38" s="20" t="str">
        <f t="shared" si="83"/>
        <v/>
      </c>
      <c r="KU38" s="20" t="str">
        <f t="shared" si="83"/>
        <v/>
      </c>
      <c r="KV38" s="20" t="str">
        <f t="shared" si="83"/>
        <v/>
      </c>
      <c r="KW38" s="20" t="str">
        <f t="shared" si="83"/>
        <v/>
      </c>
      <c r="KX38" s="20" t="str">
        <f t="shared" si="83"/>
        <v/>
      </c>
      <c r="KY38" s="20" t="str">
        <f t="shared" si="83"/>
        <v/>
      </c>
      <c r="KZ38" s="20" t="str">
        <f t="shared" si="83"/>
        <v/>
      </c>
      <c r="LA38" s="20" t="str">
        <f t="shared" si="83"/>
        <v/>
      </c>
      <c r="LB38" s="20" t="str">
        <f t="shared" si="83"/>
        <v/>
      </c>
      <c r="LC38" s="20" t="str">
        <f t="shared" si="83"/>
        <v/>
      </c>
      <c r="LD38" s="20" t="str">
        <f t="shared" si="83"/>
        <v/>
      </c>
      <c r="LE38" s="20" t="str">
        <f t="shared" si="83"/>
        <v/>
      </c>
      <c r="LF38" s="20" t="str">
        <f t="shared" si="83"/>
        <v/>
      </c>
      <c r="LG38" s="20" t="str">
        <f t="shared" si="83"/>
        <v/>
      </c>
      <c r="LH38" s="20" t="str">
        <f t="shared" si="83"/>
        <v/>
      </c>
      <c r="LI38" s="20" t="str">
        <f t="shared" si="83"/>
        <v/>
      </c>
      <c r="LJ38" s="20" t="str">
        <f t="shared" si="83"/>
        <v/>
      </c>
      <c r="LK38" s="20" t="str">
        <f t="shared" si="83"/>
        <v/>
      </c>
      <c r="LL38" s="20" t="str">
        <f t="shared" si="83"/>
        <v/>
      </c>
      <c r="LM38" s="20" t="str">
        <f t="shared" si="83"/>
        <v/>
      </c>
      <c r="LN38" s="20" t="str">
        <f t="shared" si="83"/>
        <v/>
      </c>
      <c r="LO38" s="20" t="str">
        <f t="shared" si="83"/>
        <v/>
      </c>
      <c r="LP38" s="20" t="str">
        <f t="shared" si="83"/>
        <v/>
      </c>
      <c r="LQ38" s="20" t="str">
        <f t="shared" si="83"/>
        <v/>
      </c>
      <c r="LR38" s="20" t="str">
        <f t="shared" si="83"/>
        <v/>
      </c>
      <c r="LS38" s="20" t="str">
        <f t="shared" si="83"/>
        <v/>
      </c>
      <c r="LT38" s="20" t="str">
        <f t="shared" si="83"/>
        <v/>
      </c>
      <c r="LU38" s="20" t="str">
        <f t="shared" si="83"/>
        <v/>
      </c>
      <c r="LV38" s="20" t="str">
        <f t="shared" si="83"/>
        <v/>
      </c>
      <c r="LW38" s="20" t="str">
        <f t="shared" si="83"/>
        <v/>
      </c>
      <c r="LX38" s="20" t="str">
        <f t="shared" si="83"/>
        <v/>
      </c>
      <c r="LY38" s="20" t="str">
        <f t="shared" si="83"/>
        <v/>
      </c>
      <c r="LZ38" s="20" t="str">
        <f t="shared" si="83"/>
        <v/>
      </c>
      <c r="MA38" s="20" t="str">
        <f t="shared" si="83"/>
        <v/>
      </c>
      <c r="MB38" s="20" t="str">
        <f t="shared" si="83"/>
        <v/>
      </c>
      <c r="MC38" s="20" t="str">
        <f t="shared" si="83"/>
        <v/>
      </c>
      <c r="MD38" s="20" t="str">
        <f t="shared" si="83"/>
        <v/>
      </c>
      <c r="ME38" s="20" t="str">
        <f t="shared" si="83"/>
        <v/>
      </c>
      <c r="MF38" s="20" t="str">
        <f t="shared" si="83"/>
        <v/>
      </c>
      <c r="MG38" s="20" t="str">
        <f t="shared" si="83"/>
        <v/>
      </c>
      <c r="MH38" s="20" t="str">
        <f t="shared" si="83"/>
        <v/>
      </c>
      <c r="MI38" s="20" t="str">
        <f t="shared" si="83"/>
        <v/>
      </c>
      <c r="MJ38" s="20" t="str">
        <f t="shared" si="83"/>
        <v/>
      </c>
      <c r="MK38" s="20" t="str">
        <f t="shared" si="83"/>
        <v/>
      </c>
      <c r="ML38" s="20" t="str">
        <f t="shared" ref="ML38:OC38" si="84">IF(AND(ML$3&gt;=$K38,ML$3&lt;=$L38,ML$3&lt;$F38),10,IF( AND(ML$3&gt;=$K38,ML$3&lt;=$L38,ML$3=$F38),10,IF(AND(ML$3&gt;=$K38,ML$3&lt;=$L38,ML$3&gt;$F38),-10,"")))</f>
        <v/>
      </c>
      <c r="MM38" s="20" t="str">
        <f t="shared" si="84"/>
        <v/>
      </c>
      <c r="MN38" s="20" t="str">
        <f t="shared" si="84"/>
        <v/>
      </c>
      <c r="MO38" s="20" t="str">
        <f t="shared" si="84"/>
        <v/>
      </c>
      <c r="MP38" s="20" t="str">
        <f t="shared" si="84"/>
        <v/>
      </c>
      <c r="MQ38" s="20" t="str">
        <f t="shared" si="84"/>
        <v/>
      </c>
      <c r="MR38" s="20" t="str">
        <f t="shared" si="84"/>
        <v/>
      </c>
      <c r="MS38" s="20" t="str">
        <f t="shared" si="84"/>
        <v/>
      </c>
      <c r="MT38" s="20" t="str">
        <f t="shared" si="84"/>
        <v/>
      </c>
      <c r="MU38" s="20" t="str">
        <f t="shared" si="84"/>
        <v/>
      </c>
      <c r="MV38" s="20" t="str">
        <f t="shared" si="84"/>
        <v/>
      </c>
      <c r="MW38" s="20" t="str">
        <f t="shared" si="84"/>
        <v/>
      </c>
      <c r="MX38" s="20" t="str">
        <f t="shared" si="84"/>
        <v/>
      </c>
      <c r="MY38" s="20" t="str">
        <f t="shared" si="84"/>
        <v/>
      </c>
      <c r="MZ38" s="20" t="str">
        <f t="shared" si="84"/>
        <v/>
      </c>
      <c r="NA38" s="20" t="str">
        <f t="shared" si="84"/>
        <v/>
      </c>
      <c r="NB38" s="20" t="str">
        <f t="shared" si="84"/>
        <v/>
      </c>
      <c r="NC38" s="20" t="str">
        <f t="shared" si="84"/>
        <v/>
      </c>
      <c r="ND38" s="20" t="str">
        <f t="shared" si="84"/>
        <v/>
      </c>
      <c r="NE38" s="20" t="str">
        <f t="shared" si="84"/>
        <v/>
      </c>
      <c r="NF38" s="20" t="str">
        <f t="shared" si="84"/>
        <v/>
      </c>
      <c r="NG38" s="20" t="str">
        <f t="shared" si="84"/>
        <v/>
      </c>
      <c r="NH38" s="20" t="str">
        <f t="shared" si="84"/>
        <v/>
      </c>
      <c r="NI38" s="20" t="str">
        <f t="shared" si="84"/>
        <v/>
      </c>
      <c r="NJ38" s="20" t="str">
        <f t="shared" si="84"/>
        <v/>
      </c>
      <c r="NK38" s="20" t="str">
        <f t="shared" si="84"/>
        <v/>
      </c>
      <c r="NL38" s="20" t="str">
        <f t="shared" si="84"/>
        <v/>
      </c>
      <c r="NM38" s="20" t="str">
        <f t="shared" si="84"/>
        <v/>
      </c>
      <c r="NN38" s="20" t="str">
        <f t="shared" si="84"/>
        <v/>
      </c>
      <c r="NO38" s="20" t="str">
        <f t="shared" si="84"/>
        <v/>
      </c>
      <c r="NP38" s="20" t="str">
        <f t="shared" si="84"/>
        <v/>
      </c>
      <c r="NQ38" s="20" t="str">
        <f t="shared" si="84"/>
        <v/>
      </c>
      <c r="NR38" s="20" t="str">
        <f t="shared" si="84"/>
        <v/>
      </c>
      <c r="NS38" s="20" t="str">
        <f t="shared" si="84"/>
        <v/>
      </c>
      <c r="NT38" s="20" t="str">
        <f t="shared" si="84"/>
        <v/>
      </c>
      <c r="NU38" s="20" t="str">
        <f t="shared" si="84"/>
        <v/>
      </c>
      <c r="NV38" s="20" t="str">
        <f t="shared" si="84"/>
        <v/>
      </c>
      <c r="NW38" s="20" t="str">
        <f t="shared" si="84"/>
        <v/>
      </c>
      <c r="NX38" s="20" t="str">
        <f t="shared" si="84"/>
        <v/>
      </c>
      <c r="NY38" s="20" t="str">
        <f t="shared" si="84"/>
        <v/>
      </c>
      <c r="NZ38" s="20" t="str">
        <f t="shared" si="84"/>
        <v/>
      </c>
      <c r="OA38" s="20" t="str">
        <f t="shared" si="84"/>
        <v/>
      </c>
      <c r="OB38" s="20" t="str">
        <f t="shared" si="84"/>
        <v/>
      </c>
      <c r="OC38" s="20" t="str">
        <f t="shared" si="84"/>
        <v/>
      </c>
    </row>
    <row r="39" spans="1:397" s="25" customFormat="1" ht="24" customHeight="1" x14ac:dyDescent="0.2">
      <c r="A39" s="62"/>
      <c r="H39" s="400" t="str">
        <f>IF(
   _xlfn.NUMBERVALUE(H17)-
    (
     COUNTIFS($D$41:$D$70,"*ReWorking*",$D$41:$D$70,"*Allowed*")
     +COUNTIFS($D$41:$D$70,"*ReWorking*",$D$41:$D$70,"*Expeptional*")
    )&gt;=0,
   "Remaining:  "&amp;
     _xlfn.NUMBERVALUE(H17)-
     (
      COUNTIFS($D$41:$D$70,"*ReWorking*",$D$41:$D$70,"*Allowed*")
      +COUNTIFS($D$41:$D$70,"*ReWorking*",$D$41:$D$70,"*Expeptional*")
     ),
   -(
      _xlfn.NUMBERVALUE(H17)-
       (
        COUNTIFS($D$41:$D$70,"*ReWorking*",$D$41:$D$70,"*Allowed*")
        +COUNTIFS($D$41:$D$70,"*ReWorking*",$D$41:$D$70,"*Expeptional*")
       )
     )
     &amp;" Over Allowed"
 )</f>
        <v>Remaining:  0</v>
      </c>
      <c r="U39" s="30"/>
      <c r="V39" s="30"/>
      <c r="X39" s="31"/>
      <c r="Z39" s="64"/>
      <c r="AA39" s="62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  <c r="KZ39" s="20"/>
      <c r="LA39" s="20"/>
      <c r="LB39" s="20"/>
      <c r="LC39" s="20"/>
      <c r="LD39" s="20"/>
      <c r="LE39" s="20"/>
      <c r="LF39" s="20"/>
      <c r="LG39" s="20"/>
      <c r="LH39" s="20"/>
      <c r="LI39" s="20"/>
      <c r="LJ39" s="20"/>
      <c r="LK39" s="20"/>
      <c r="LL39" s="20"/>
      <c r="LM39" s="20"/>
      <c r="LN39" s="20"/>
      <c r="LO39" s="20"/>
      <c r="LP39" s="20"/>
      <c r="LQ39" s="20"/>
      <c r="LR39" s="20"/>
      <c r="LS39" s="20"/>
      <c r="LT39" s="20"/>
      <c r="LU39" s="20"/>
      <c r="LV39" s="20"/>
      <c r="LW39" s="20"/>
      <c r="LX39" s="20"/>
      <c r="LY39" s="20"/>
      <c r="LZ39" s="20"/>
      <c r="MA39" s="20"/>
      <c r="MB39" s="20"/>
      <c r="MC39" s="20"/>
      <c r="MD39" s="20"/>
      <c r="ME39" s="20"/>
      <c r="MF39" s="20"/>
      <c r="MG39" s="20"/>
      <c r="MH39" s="20"/>
      <c r="MI39" s="20"/>
      <c r="MJ39" s="20"/>
      <c r="MK39" s="20"/>
      <c r="ML39" s="20"/>
      <c r="MM39" s="20"/>
      <c r="MN39" s="20"/>
      <c r="MO39" s="20"/>
      <c r="MP39" s="20"/>
      <c r="MQ39" s="20"/>
      <c r="MR39" s="20"/>
      <c r="MS39" s="20"/>
      <c r="MT39" s="20"/>
      <c r="MU39" s="20"/>
      <c r="MV39" s="20"/>
      <c r="MW39" s="20"/>
      <c r="MX39" s="20"/>
      <c r="MY39" s="20"/>
      <c r="MZ39" s="20"/>
      <c r="NA39" s="20"/>
      <c r="NB39" s="20"/>
      <c r="NC39" s="20"/>
      <c r="ND39" s="20"/>
      <c r="NE39" s="20"/>
      <c r="NF39" s="20"/>
      <c r="NG39" s="20"/>
      <c r="NH39" s="20"/>
      <c r="NI39" s="20"/>
      <c r="NJ39" s="20"/>
      <c r="NK39" s="20"/>
      <c r="NL39" s="20"/>
      <c r="NM39" s="20"/>
      <c r="NN39" s="20"/>
      <c r="NO39" s="20"/>
      <c r="NP39" s="20"/>
      <c r="NQ39" s="20"/>
      <c r="NR39" s="20"/>
      <c r="NS39" s="20"/>
      <c r="NT39" s="20"/>
      <c r="NU39" s="20"/>
      <c r="NV39" s="20"/>
      <c r="NW39" s="20"/>
      <c r="NX39" s="20"/>
      <c r="NY39" s="20"/>
      <c r="NZ39" s="20"/>
      <c r="OA39" s="20"/>
      <c r="OB39" s="20"/>
      <c r="OC39" s="20"/>
    </row>
    <row r="40" spans="1:397" s="29" customFormat="1" ht="25.5" customHeight="1" x14ac:dyDescent="0.2">
      <c r="A40" s="62"/>
      <c r="C40" s="59" t="s">
        <v>85</v>
      </c>
      <c r="D40" s="423" t="s">
        <v>86</v>
      </c>
      <c r="E40" s="423"/>
      <c r="F40" s="60" t="s">
        <v>87</v>
      </c>
      <c r="G40" s="60" t="s">
        <v>88</v>
      </c>
      <c r="H40" s="398" t="s">
        <v>89</v>
      </c>
      <c r="I40" s="60" t="s">
        <v>90</v>
      </c>
      <c r="J40" s="60" t="s">
        <v>91</v>
      </c>
      <c r="K40" s="60" t="s">
        <v>92</v>
      </c>
      <c r="L40" s="60" t="s">
        <v>93</v>
      </c>
      <c r="M40" s="60" t="s">
        <v>94</v>
      </c>
      <c r="N40" s="60" t="s">
        <v>95</v>
      </c>
      <c r="O40" s="60" t="s">
        <v>80</v>
      </c>
      <c r="P40" s="60" t="s">
        <v>71</v>
      </c>
      <c r="Q40" s="60" t="s">
        <v>96</v>
      </c>
      <c r="R40" s="60" t="s">
        <v>97</v>
      </c>
      <c r="S40" s="60" t="s">
        <v>98</v>
      </c>
      <c r="T40" s="60" t="s">
        <v>99</v>
      </c>
      <c r="U40" s="60" t="s">
        <v>100</v>
      </c>
      <c r="V40" s="307" t="s">
        <v>101</v>
      </c>
      <c r="W40" s="60" t="s">
        <v>102</v>
      </c>
      <c r="X40" s="61" t="s">
        <v>103</v>
      </c>
      <c r="Y40" s="33"/>
      <c r="Z40" s="64"/>
      <c r="AA40" s="369"/>
      <c r="AB40" s="34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  <c r="FS40" s="28"/>
      <c r="FT40" s="28"/>
      <c r="FU40" s="28"/>
      <c r="FV40" s="28"/>
      <c r="FW40" s="28"/>
      <c r="FX40" s="28"/>
      <c r="FY40" s="28"/>
      <c r="FZ40" s="28"/>
      <c r="GA40" s="28"/>
      <c r="GB40" s="28"/>
      <c r="GC40" s="28"/>
      <c r="GD40" s="28"/>
      <c r="GE40" s="28"/>
      <c r="GF40" s="28"/>
      <c r="GG40" s="28"/>
      <c r="GH40" s="28"/>
      <c r="GI40" s="28"/>
      <c r="GJ40" s="28"/>
      <c r="GK40" s="28"/>
      <c r="GL40" s="28"/>
      <c r="GM40" s="28"/>
      <c r="GN40" s="28"/>
      <c r="GO40" s="28"/>
      <c r="GP40" s="28"/>
      <c r="GQ40" s="28"/>
      <c r="GR40" s="28"/>
      <c r="GS40" s="28"/>
      <c r="GT40" s="28"/>
      <c r="GU40" s="28"/>
      <c r="GV40" s="28"/>
      <c r="GW40" s="28"/>
      <c r="GX40" s="28"/>
      <c r="GY40" s="28"/>
      <c r="GZ40" s="28"/>
      <c r="HA40" s="28"/>
      <c r="HB40" s="28"/>
      <c r="HC40" s="28"/>
      <c r="HD40" s="28"/>
      <c r="HE40" s="28"/>
      <c r="HF40" s="28"/>
      <c r="HG40" s="28"/>
      <c r="HH40" s="28"/>
      <c r="HI40" s="28"/>
      <c r="HJ40" s="28"/>
      <c r="HK40" s="28"/>
      <c r="HL40" s="28"/>
      <c r="HM40" s="28"/>
      <c r="HN40" s="28"/>
      <c r="HO40" s="28"/>
      <c r="HP40" s="28"/>
      <c r="HQ40" s="28"/>
      <c r="HR40" s="28"/>
      <c r="HS40" s="28"/>
      <c r="HT40" s="28"/>
      <c r="HU40" s="28"/>
      <c r="HV40" s="28"/>
      <c r="HW40" s="28"/>
      <c r="HX40" s="28"/>
      <c r="HY40" s="28"/>
      <c r="HZ40" s="28"/>
      <c r="IA40" s="28"/>
      <c r="IB40" s="28"/>
      <c r="IC40" s="28"/>
      <c r="ID40" s="28"/>
      <c r="IE40" s="28"/>
      <c r="IF40" s="28"/>
      <c r="IG40" s="28"/>
      <c r="IH40" s="28"/>
      <c r="II40" s="28"/>
      <c r="IJ40" s="28"/>
      <c r="IK40" s="28"/>
      <c r="IL40" s="28"/>
      <c r="IM40" s="28"/>
      <c r="IN40" s="28"/>
      <c r="IO40" s="28"/>
      <c r="IP40" s="28"/>
      <c r="IQ40" s="28"/>
      <c r="IR40" s="28"/>
      <c r="IS40" s="28"/>
      <c r="IT40" s="28"/>
      <c r="IU40" s="28"/>
      <c r="IV40" s="28"/>
      <c r="IW40" s="28"/>
      <c r="IX40" s="28"/>
      <c r="IY40" s="28"/>
      <c r="IZ40" s="28"/>
      <c r="JA40" s="28"/>
      <c r="JB40" s="28"/>
      <c r="JC40" s="28"/>
      <c r="JD40" s="28"/>
      <c r="JE40" s="28"/>
      <c r="JF40" s="28"/>
      <c r="JG40" s="28"/>
      <c r="JH40" s="28"/>
      <c r="JI40" s="28"/>
      <c r="JJ40" s="28"/>
      <c r="JK40" s="28"/>
      <c r="JL40" s="28"/>
      <c r="JM40" s="28"/>
      <c r="JN40" s="28"/>
      <c r="JO40" s="28"/>
      <c r="JP40" s="28"/>
      <c r="JQ40" s="28"/>
      <c r="JR40" s="28"/>
      <c r="JS40" s="28"/>
      <c r="JT40" s="28"/>
      <c r="JU40" s="28"/>
      <c r="JV40" s="28"/>
      <c r="JW40" s="28"/>
      <c r="JX40" s="28"/>
      <c r="JY40" s="28"/>
      <c r="JZ40" s="28"/>
      <c r="KA40" s="28"/>
      <c r="KB40" s="28"/>
      <c r="KC40" s="28"/>
      <c r="KD40" s="28"/>
      <c r="KE40" s="28"/>
      <c r="KF40" s="28"/>
      <c r="KG40" s="28"/>
      <c r="KH40" s="28"/>
      <c r="KI40" s="28"/>
      <c r="KJ40" s="28"/>
      <c r="KK40" s="28"/>
      <c r="KL40" s="28"/>
      <c r="KM40" s="28"/>
      <c r="KN40" s="28"/>
      <c r="KO40" s="28"/>
      <c r="KP40" s="28"/>
      <c r="KQ40" s="28"/>
      <c r="KR40" s="28"/>
      <c r="KS40" s="28"/>
      <c r="KT40" s="28"/>
      <c r="KU40" s="28"/>
      <c r="KV40" s="28"/>
      <c r="KW40" s="28"/>
      <c r="KX40" s="28"/>
      <c r="KY40" s="28"/>
      <c r="KZ40" s="28"/>
      <c r="LA40" s="28"/>
      <c r="LB40" s="28"/>
      <c r="LC40" s="28"/>
      <c r="LD40" s="28"/>
      <c r="LE40" s="28"/>
      <c r="LF40" s="28"/>
      <c r="LG40" s="28"/>
      <c r="LH40" s="28"/>
      <c r="LI40" s="28"/>
      <c r="LJ40" s="28"/>
      <c r="LK40" s="28"/>
      <c r="LL40" s="28"/>
      <c r="LM40" s="28"/>
      <c r="LN40" s="28"/>
      <c r="LO40" s="28"/>
      <c r="LP40" s="28"/>
      <c r="LQ40" s="28"/>
      <c r="LR40" s="28"/>
      <c r="LS40" s="28"/>
      <c r="LT40" s="28"/>
      <c r="LU40" s="28"/>
      <c r="LV40" s="28"/>
      <c r="LW40" s="28"/>
      <c r="LX40" s="28"/>
      <c r="LY40" s="28"/>
      <c r="LZ40" s="28"/>
      <c r="MA40" s="28"/>
      <c r="MB40" s="28"/>
      <c r="MC40" s="28"/>
      <c r="MD40" s="28"/>
      <c r="ME40" s="28"/>
      <c r="MF40" s="28"/>
      <c r="MG40" s="28"/>
      <c r="MH40" s="28"/>
      <c r="MI40" s="28"/>
      <c r="MJ40" s="28"/>
      <c r="MK40" s="28"/>
      <c r="ML40" s="28"/>
      <c r="MM40" s="28"/>
      <c r="MN40" s="28"/>
      <c r="MO40" s="28"/>
      <c r="MP40" s="28"/>
      <c r="MQ40" s="28"/>
      <c r="MR40" s="28"/>
      <c r="MS40" s="28"/>
      <c r="MT40" s="28"/>
      <c r="MU40" s="28"/>
      <c r="MV40" s="28"/>
      <c r="MW40" s="28"/>
      <c r="MX40" s="28"/>
      <c r="MY40" s="28"/>
      <c r="MZ40" s="28"/>
      <c r="NA40" s="28"/>
      <c r="NB40" s="28"/>
      <c r="NC40" s="28"/>
      <c r="ND40" s="28"/>
      <c r="NE40" s="28"/>
      <c r="NF40" s="28"/>
      <c r="NG40" s="28"/>
      <c r="NH40" s="28"/>
      <c r="NI40" s="28"/>
      <c r="NJ40" s="28"/>
      <c r="NK40" s="28"/>
      <c r="NL40" s="28"/>
      <c r="NM40" s="28"/>
      <c r="NN40" s="28"/>
      <c r="NO40" s="28"/>
      <c r="NP40" s="28"/>
      <c r="NQ40" s="28"/>
      <c r="NR40" s="28"/>
      <c r="NS40" s="28"/>
      <c r="NT40" s="28"/>
      <c r="NU40" s="28"/>
      <c r="NV40" s="28"/>
      <c r="NW40" s="28"/>
      <c r="NX40" s="28"/>
      <c r="NY40" s="28"/>
      <c r="NZ40" s="28"/>
      <c r="OA40" s="28"/>
      <c r="OB40" s="28"/>
      <c r="OC40" s="28"/>
    </row>
    <row r="41" spans="1:397" ht="14.25" x14ac:dyDescent="0.2">
      <c r="A41" s="62" t="str">
        <f t="shared" ref="A41:A70" si="85">F41&amp;" "&amp;R41</f>
        <v>Riyadh Almaghrabi Devlopment</v>
      </c>
      <c r="B41" s="66">
        <f>_xlfn.IFNA(IF(INDEX('[1]External Tasks'!$C:$C,MATCH($B$38&amp;" "&amp;D41,'[1]External Tasks'!$A:$A,0))=D41,1,IF(INDEX('[1]External Tasks'!$G:$G,MATCH($B$38&amp;" "&amp;D41,'[1]External Tasks'!$E:$E,0))=D41,2)),0)</f>
        <v>0</v>
      </c>
      <c r="C41" s="46">
        <v>1</v>
      </c>
      <c r="D41" s="437" t="str">
        <f>IF('[2]Project Follow up - Base'!D41="","",'[2]Project Follow up - Base'!D41)</f>
        <v>Working on - Design 25%</v>
      </c>
      <c r="E41" s="437" t="str">
        <f>IF('[2]Project Follow up - Base'!E41="","",'[2]Project Follow up - Base'!E41)</f>
        <v/>
      </c>
      <c r="F41" s="394" t="str">
        <f>IF('[2]Project Follow up - Base'!F41="","",'[2]Project Follow up - Base'!F41)</f>
        <v>Riyadh Almaghrabi</v>
      </c>
      <c r="G41" s="187">
        <f>IF('[2]Project Follow up - Base'!G41="","",'[2]Project Follow up - Base'!G41)</f>
        <v>45659</v>
      </c>
      <c r="H41" s="187">
        <f>IF('[2]Project Follow up - Base'!H41="","",'[2]Project Follow up - Base'!H41)</f>
        <v>45696</v>
      </c>
      <c r="I41" s="42">
        <f>IF(OR(G41="",H41=""), 0, NETWORKDAYS.INTL(G41,H41,7,List!$M$3:$M$100))</f>
        <v>26</v>
      </c>
      <c r="J41" s="43" t="str">
        <f>IF('[2]Project Follow up - Base'!J41="","",'[2]Project Follow up - Base'!J41)</f>
        <v/>
      </c>
      <c r="K41" s="43" t="str">
        <f>IF('[2]Project Follow up - Base'!K41="","",'[2]Project Follow up - Base'!K41)</f>
        <v/>
      </c>
      <c r="L41" s="42">
        <f>IF(OR(J41="",K41=""), 0, NETWORKDAYS.INTL(J41,K41,7,List!$M$3:$M$100))</f>
        <v>0</v>
      </c>
      <c r="M41" s="43">
        <f t="shared" ref="M41:M70" si="86">IF(AND( J41="", G41=""),"",MIN(G41,J41))</f>
        <v>45659</v>
      </c>
      <c r="N41" s="43">
        <f t="shared" ref="N41:N70" si="87">IF(AND( H41="", K41=""),"",MAX(H41,K41))</f>
        <v>45696</v>
      </c>
      <c r="O41" s="43">
        <f>IF(OR( D41="", M41=""),"",WORKDAY.INTL(M41,VLOOKUP($B$38&amp;" "&amp;D41,Tasks!$1:$1048576,MATCH('Project Follow up - Base'!$D$7,Tasks!$2:$2,0),FALSE)-1,7,[1]List!$M$3:$M$100))</f>
        <v>45686</v>
      </c>
      <c r="P41" s="44" t="str">
        <f ca="1">IF(D41="", "",IF(M41="", "Not Started",IF(AND(OR(AND(G41&lt;&gt;"", H41=""), AND(J41&lt;&gt;"", K41="")), TODAY() &lt;= O41), "On Going",IF(OR(N41&gt;O41, AND(TODAY()&gt;O41, OR(AND(G41&lt;&gt;"", H41=""), AND(J41&lt;&gt;"", K41="")))), "Delayed","Completed"))))</f>
        <v>Delayed</v>
      </c>
      <c r="Q41" s="104" t="str">
        <f>IF('[2]Project Follow up - Base'!Q41="","",'[2]Project Follow up - Base'!Q41)</f>
        <v/>
      </c>
      <c r="R41" s="43" t="str">
        <f>IF('[2]Project Follow up - Base'!R41="","",'[2]Project Follow up - Base'!R41)</f>
        <v>Devlopment</v>
      </c>
      <c r="S41" s="41" t="str">
        <f>IF('[2]Project Follow up - Base'!S41="","",'[2]Project Follow up - Base'!S41)</f>
        <v>...</v>
      </c>
      <c r="T41" s="104" t="str">
        <f>IF('[2]Project Follow up - Base'!T41="","",'[2]Project Follow up - Base'!T41)</f>
        <v>...</v>
      </c>
      <c r="U41" s="388" t="str">
        <f>IF('[2]Project Follow up - Base'!U41="","",'[2]Project Follow up - Base'!U41)</f>
        <v/>
      </c>
      <c r="V41" s="388" t="str">
        <f>IF('[2]Project Follow up - Base'!V41="","",'[2]Project Follow up - Base'!V41)</f>
        <v/>
      </c>
      <c r="W41" s="388" t="str">
        <f>IF('[2]Project Follow up - Base'!W41="","",'[2]Project Follow up - Base'!W41)</f>
        <v>Deliev 03</v>
      </c>
      <c r="X41" s="389" t="str">
        <f>IF('[2]Project Follow up - Base'!X41="","",'[2]Project Follow up - Base'!X41)</f>
        <v>MOM 03</v>
      </c>
      <c r="Y41" s="17">
        <f t="shared" ref="Y41:Y70" si="88">IF(AND(M41="",N41=""),"",IF( N41="",0,1))</f>
        <v>1</v>
      </c>
      <c r="Z41" s="62" t="str">
        <f>_xlfn.IFNA(IF(INDEX('Employees Summary'!A:J,MATCH(B$38&amp;" "&amp;F41,'Employees Summary'!H:H,0),10)=0,"",INDEX('Employees Summary'!A:J,MATCH(B$38&amp;" "&amp;F41,'Employees Summary'!H:H,0),10)),"")</f>
        <v/>
      </c>
      <c r="AA41" s="62">
        <f ca="1">IF(AND(N41&lt;&gt;"",P41="Delayed"),NETWORKDAYS.INTL(O41,N41,7,List!$M$3:$M$100),0)</f>
        <v>7</v>
      </c>
      <c r="AC41" s="20" t="str">
        <f t="shared" ref="AC41:AL50" ca="1" si="89">IF($N41="",
IF(AND(AC$3&gt;=$M41,AC$3&lt;=TODAY(),AC$3&lt;$O41), 10,
IF(AND(AC$3&gt;=$M41,AC$3&lt;=TODAY(),AC$3=$O41), 10,
IF(AND(AC$3&gt;=$M41,AC$3&lt;=TODAY(),AC$3&gt;$O41), -10, ""))),
IF(AND(AC$3&gt;=$M41,AC$3&lt;=$N41,AC$3&lt;$O41),10,
IF(AND(AC$3&gt;=$M41,AC$3&lt;=$N41,AC$3=$O41),10,
IF(AND(AC$3&gt;=$M41,AC$3&lt;=$N41,AC$3&gt;$O41),-10,""
))))</f>
        <v/>
      </c>
      <c r="AD41" s="20" t="str">
        <f t="shared" ca="1" si="89"/>
        <v/>
      </c>
      <c r="AE41" s="20" t="str">
        <f t="shared" ca="1" si="89"/>
        <v/>
      </c>
      <c r="AF41" s="20" t="str">
        <f t="shared" ca="1" si="89"/>
        <v/>
      </c>
      <c r="AG41" s="20" t="str">
        <f t="shared" ca="1" si="89"/>
        <v/>
      </c>
      <c r="AH41" s="20" t="str">
        <f t="shared" ca="1" si="89"/>
        <v/>
      </c>
      <c r="AI41" s="20" t="str">
        <f t="shared" ca="1" si="89"/>
        <v/>
      </c>
      <c r="AJ41" s="20">
        <f t="shared" ca="1" si="89"/>
        <v>10</v>
      </c>
      <c r="AK41" s="20">
        <f t="shared" ca="1" si="89"/>
        <v>10</v>
      </c>
      <c r="AL41" s="20">
        <f t="shared" ca="1" si="89"/>
        <v>10</v>
      </c>
      <c r="AM41" s="20">
        <f t="shared" ref="AM41:AV50" ca="1" si="90">IF($N41="",
IF(AND(AM$3&gt;=$M41,AM$3&lt;=TODAY(),AM$3&lt;$O41), 10,
IF(AND(AM$3&gt;=$M41,AM$3&lt;=TODAY(),AM$3=$O41), 10,
IF(AND(AM$3&gt;=$M41,AM$3&lt;=TODAY(),AM$3&gt;$O41), -10, ""))),
IF(AND(AM$3&gt;=$M41,AM$3&lt;=$N41,AM$3&lt;$O41),10,
IF(AND(AM$3&gt;=$M41,AM$3&lt;=$N41,AM$3=$O41),10,
IF(AND(AM$3&gt;=$M41,AM$3&lt;=$N41,AM$3&gt;$O41),-10,""
))))</f>
        <v>10</v>
      </c>
      <c r="AN41" s="20">
        <f t="shared" ca="1" si="90"/>
        <v>10</v>
      </c>
      <c r="AO41" s="20">
        <f t="shared" ca="1" si="90"/>
        <v>10</v>
      </c>
      <c r="AP41" s="20">
        <f t="shared" ca="1" si="90"/>
        <v>10</v>
      </c>
      <c r="AQ41" s="20">
        <f t="shared" ca="1" si="90"/>
        <v>10</v>
      </c>
      <c r="AR41" s="20">
        <f t="shared" ca="1" si="90"/>
        <v>10</v>
      </c>
      <c r="AS41" s="20">
        <f t="shared" ca="1" si="90"/>
        <v>10</v>
      </c>
      <c r="AT41" s="20">
        <f t="shared" ca="1" si="90"/>
        <v>10</v>
      </c>
      <c r="AU41" s="20">
        <f t="shared" ca="1" si="90"/>
        <v>10</v>
      </c>
      <c r="AV41" s="20">
        <f t="shared" ca="1" si="90"/>
        <v>10</v>
      </c>
      <c r="AW41" s="20">
        <f t="shared" ref="AW41:BF50" ca="1" si="91">IF($N41="",
IF(AND(AW$3&gt;=$M41,AW$3&lt;=TODAY(),AW$3&lt;$O41), 10,
IF(AND(AW$3&gt;=$M41,AW$3&lt;=TODAY(),AW$3=$O41), 10,
IF(AND(AW$3&gt;=$M41,AW$3&lt;=TODAY(),AW$3&gt;$O41), -10, ""))),
IF(AND(AW$3&gt;=$M41,AW$3&lt;=$N41,AW$3&lt;$O41),10,
IF(AND(AW$3&gt;=$M41,AW$3&lt;=$N41,AW$3=$O41),10,
IF(AND(AW$3&gt;=$M41,AW$3&lt;=$N41,AW$3&gt;$O41),-10,""
))))</f>
        <v>10</v>
      </c>
      <c r="AX41" s="20">
        <f t="shared" ca="1" si="91"/>
        <v>10</v>
      </c>
      <c r="AY41" s="20">
        <f t="shared" ca="1" si="91"/>
        <v>10</v>
      </c>
      <c r="AZ41" s="20">
        <f t="shared" ca="1" si="91"/>
        <v>10</v>
      </c>
      <c r="BA41" s="20">
        <f t="shared" ca="1" si="91"/>
        <v>10</v>
      </c>
      <c r="BB41" s="20">
        <f t="shared" ca="1" si="91"/>
        <v>10</v>
      </c>
      <c r="BC41" s="20">
        <f t="shared" ca="1" si="91"/>
        <v>10</v>
      </c>
      <c r="BD41" s="20">
        <f t="shared" ca="1" si="91"/>
        <v>10</v>
      </c>
      <c r="BE41" s="20">
        <f t="shared" ca="1" si="91"/>
        <v>10</v>
      </c>
      <c r="BF41" s="20">
        <f t="shared" ca="1" si="91"/>
        <v>10</v>
      </c>
      <c r="BG41" s="20">
        <f t="shared" ref="BG41:BP50" ca="1" si="92">IF($N41="",
IF(AND(BG$3&gt;=$M41,BG$3&lt;=TODAY(),BG$3&lt;$O41), 10,
IF(AND(BG$3&gt;=$M41,BG$3&lt;=TODAY(),BG$3=$O41), 10,
IF(AND(BG$3&gt;=$M41,BG$3&lt;=TODAY(),BG$3&gt;$O41), -10, ""))),
IF(AND(BG$3&gt;=$M41,BG$3&lt;=$N41,BG$3&lt;$O41),10,
IF(AND(BG$3&gt;=$M41,BG$3&lt;=$N41,BG$3=$O41),10,
IF(AND(BG$3&gt;=$M41,BG$3&lt;=$N41,BG$3&gt;$O41),-10,""
))))</f>
        <v>10</v>
      </c>
      <c r="BH41" s="20">
        <f t="shared" ca="1" si="92"/>
        <v>10</v>
      </c>
      <c r="BI41" s="20">
        <f t="shared" ca="1" si="92"/>
        <v>10</v>
      </c>
      <c r="BJ41" s="20">
        <f t="shared" ca="1" si="92"/>
        <v>10</v>
      </c>
      <c r="BK41" s="20">
        <f t="shared" ca="1" si="92"/>
        <v>10</v>
      </c>
      <c r="BL41" s="20">
        <f t="shared" ca="1" si="92"/>
        <v>-10</v>
      </c>
      <c r="BM41" s="20">
        <f t="shared" ca="1" si="92"/>
        <v>-10</v>
      </c>
      <c r="BN41" s="20">
        <f t="shared" ca="1" si="92"/>
        <v>-10</v>
      </c>
      <c r="BO41" s="20">
        <f t="shared" ca="1" si="92"/>
        <v>-10</v>
      </c>
      <c r="BP41" s="20">
        <f t="shared" ca="1" si="92"/>
        <v>-10</v>
      </c>
      <c r="BQ41" s="20">
        <f t="shared" ref="BQ41:BZ50" ca="1" si="93">IF($N41="",
IF(AND(BQ$3&gt;=$M41,BQ$3&lt;=TODAY(),BQ$3&lt;$O41), 10,
IF(AND(BQ$3&gt;=$M41,BQ$3&lt;=TODAY(),BQ$3=$O41), 10,
IF(AND(BQ$3&gt;=$M41,BQ$3&lt;=TODAY(),BQ$3&gt;$O41), -10, ""))),
IF(AND(BQ$3&gt;=$M41,BQ$3&lt;=$N41,BQ$3&lt;$O41),10,
IF(AND(BQ$3&gt;=$M41,BQ$3&lt;=$N41,BQ$3=$O41),10,
IF(AND(BQ$3&gt;=$M41,BQ$3&lt;=$N41,BQ$3&gt;$O41),-10,""
))))</f>
        <v>-10</v>
      </c>
      <c r="BR41" s="20">
        <f t="shared" ca="1" si="93"/>
        <v>-10</v>
      </c>
      <c r="BS41" s="20">
        <f t="shared" ca="1" si="93"/>
        <v>-10</v>
      </c>
      <c r="BT41" s="20">
        <f t="shared" ca="1" si="93"/>
        <v>-10</v>
      </c>
      <c r="BU41" s="20">
        <f t="shared" ca="1" si="93"/>
        <v>-10</v>
      </c>
      <c r="BV41" s="20" t="str">
        <f t="shared" ca="1" si="93"/>
        <v/>
      </c>
      <c r="BW41" s="20" t="str">
        <f t="shared" ca="1" si="93"/>
        <v/>
      </c>
      <c r="BX41" s="20" t="str">
        <f t="shared" ca="1" si="93"/>
        <v/>
      </c>
      <c r="BY41" s="20" t="str">
        <f t="shared" ca="1" si="93"/>
        <v/>
      </c>
      <c r="BZ41" s="20" t="str">
        <f t="shared" ca="1" si="93"/>
        <v/>
      </c>
      <c r="CA41" s="20" t="str">
        <f t="shared" ref="CA41:CJ50" ca="1" si="94">IF($N41="",
IF(AND(CA$3&gt;=$M41,CA$3&lt;=TODAY(),CA$3&lt;$O41), 10,
IF(AND(CA$3&gt;=$M41,CA$3&lt;=TODAY(),CA$3=$O41), 10,
IF(AND(CA$3&gt;=$M41,CA$3&lt;=TODAY(),CA$3&gt;$O41), -10, ""))),
IF(AND(CA$3&gt;=$M41,CA$3&lt;=$N41,CA$3&lt;$O41),10,
IF(AND(CA$3&gt;=$M41,CA$3&lt;=$N41,CA$3=$O41),10,
IF(AND(CA$3&gt;=$M41,CA$3&lt;=$N41,CA$3&gt;$O41),-10,""
))))</f>
        <v/>
      </c>
      <c r="CB41" s="20" t="str">
        <f t="shared" ca="1" si="94"/>
        <v/>
      </c>
      <c r="CC41" s="20" t="str">
        <f t="shared" ca="1" si="94"/>
        <v/>
      </c>
      <c r="CD41" s="20" t="str">
        <f t="shared" ca="1" si="94"/>
        <v/>
      </c>
      <c r="CE41" s="20" t="str">
        <f t="shared" ca="1" si="94"/>
        <v/>
      </c>
      <c r="CF41" s="20" t="str">
        <f t="shared" ca="1" si="94"/>
        <v/>
      </c>
      <c r="CG41" s="20" t="str">
        <f t="shared" ca="1" si="94"/>
        <v/>
      </c>
      <c r="CH41" s="20" t="str">
        <f t="shared" ca="1" si="94"/>
        <v/>
      </c>
      <c r="CI41" s="20" t="str">
        <f t="shared" ca="1" si="94"/>
        <v/>
      </c>
      <c r="CJ41" s="20" t="str">
        <f t="shared" ca="1" si="94"/>
        <v/>
      </c>
      <c r="CK41" s="20" t="str">
        <f t="shared" ref="CK41:CT50" ca="1" si="95">IF($N41="",
IF(AND(CK$3&gt;=$M41,CK$3&lt;=TODAY(),CK$3&lt;$O41), 10,
IF(AND(CK$3&gt;=$M41,CK$3&lt;=TODAY(),CK$3=$O41), 10,
IF(AND(CK$3&gt;=$M41,CK$3&lt;=TODAY(),CK$3&gt;$O41), -10, ""))),
IF(AND(CK$3&gt;=$M41,CK$3&lt;=$N41,CK$3&lt;$O41),10,
IF(AND(CK$3&gt;=$M41,CK$3&lt;=$N41,CK$3=$O41),10,
IF(AND(CK$3&gt;=$M41,CK$3&lt;=$N41,CK$3&gt;$O41),-10,""
))))</f>
        <v/>
      </c>
      <c r="CL41" s="20" t="str">
        <f t="shared" ca="1" si="95"/>
        <v/>
      </c>
      <c r="CM41" s="20" t="str">
        <f t="shared" ca="1" si="95"/>
        <v/>
      </c>
      <c r="CN41" s="20" t="str">
        <f t="shared" ca="1" si="95"/>
        <v/>
      </c>
      <c r="CO41" s="20" t="str">
        <f t="shared" ca="1" si="95"/>
        <v/>
      </c>
      <c r="CP41" s="20" t="str">
        <f t="shared" ca="1" si="95"/>
        <v/>
      </c>
      <c r="CQ41" s="20" t="str">
        <f t="shared" ca="1" si="95"/>
        <v/>
      </c>
      <c r="CR41" s="20" t="str">
        <f t="shared" ca="1" si="95"/>
        <v/>
      </c>
      <c r="CS41" s="20" t="str">
        <f t="shared" ca="1" si="95"/>
        <v/>
      </c>
      <c r="CT41" s="19" t="str">
        <f t="shared" ca="1" si="95"/>
        <v/>
      </c>
      <c r="CU41" s="19" t="str">
        <f t="shared" ref="CU41:DD50" ca="1" si="96">IF($N41="",
IF(AND(CU$3&gt;=$M41,CU$3&lt;=TODAY(),CU$3&lt;$O41), 10,
IF(AND(CU$3&gt;=$M41,CU$3&lt;=TODAY(),CU$3=$O41), 10,
IF(AND(CU$3&gt;=$M41,CU$3&lt;=TODAY(),CU$3&gt;$O41), -10, ""))),
IF(AND(CU$3&gt;=$M41,CU$3&lt;=$N41,CU$3&lt;$O41),10,
IF(AND(CU$3&gt;=$M41,CU$3&lt;=$N41,CU$3=$O41),10,
IF(AND(CU$3&gt;=$M41,CU$3&lt;=$N41,CU$3&gt;$O41),-10,""
))))</f>
        <v/>
      </c>
      <c r="CV41" s="19" t="str">
        <f t="shared" ca="1" si="96"/>
        <v/>
      </c>
      <c r="CW41" s="19" t="str">
        <f t="shared" ca="1" si="96"/>
        <v/>
      </c>
      <c r="CX41" s="19" t="str">
        <f t="shared" ca="1" si="96"/>
        <v/>
      </c>
      <c r="CY41" s="19" t="str">
        <f t="shared" ca="1" si="96"/>
        <v/>
      </c>
      <c r="CZ41" s="19" t="str">
        <f t="shared" ca="1" si="96"/>
        <v/>
      </c>
      <c r="DA41" s="19" t="str">
        <f t="shared" ca="1" si="96"/>
        <v/>
      </c>
      <c r="DB41" s="19" t="str">
        <f t="shared" ca="1" si="96"/>
        <v/>
      </c>
      <c r="DC41" s="19" t="str">
        <f t="shared" ca="1" si="96"/>
        <v/>
      </c>
      <c r="DD41" s="19" t="str">
        <f t="shared" ca="1" si="96"/>
        <v/>
      </c>
      <c r="DE41" s="19" t="str">
        <f t="shared" ref="DE41:DN50" ca="1" si="97">IF($N41="",
IF(AND(DE$3&gt;=$M41,DE$3&lt;=TODAY(),DE$3&lt;$O41), 10,
IF(AND(DE$3&gt;=$M41,DE$3&lt;=TODAY(),DE$3=$O41), 10,
IF(AND(DE$3&gt;=$M41,DE$3&lt;=TODAY(),DE$3&gt;$O41), -10, ""))),
IF(AND(DE$3&gt;=$M41,DE$3&lt;=$N41,DE$3&lt;$O41),10,
IF(AND(DE$3&gt;=$M41,DE$3&lt;=$N41,DE$3=$O41),10,
IF(AND(DE$3&gt;=$M41,DE$3&lt;=$N41,DE$3&gt;$O41),-10,""
))))</f>
        <v/>
      </c>
      <c r="DF41" s="19" t="str">
        <f t="shared" ca="1" si="97"/>
        <v/>
      </c>
      <c r="DG41" s="19" t="str">
        <f t="shared" ca="1" si="97"/>
        <v/>
      </c>
      <c r="DH41" s="19" t="str">
        <f t="shared" ca="1" si="97"/>
        <v/>
      </c>
      <c r="DI41" s="19" t="str">
        <f t="shared" ca="1" si="97"/>
        <v/>
      </c>
      <c r="DJ41" s="19" t="str">
        <f t="shared" ca="1" si="97"/>
        <v/>
      </c>
      <c r="DK41" s="19" t="str">
        <f t="shared" ca="1" si="97"/>
        <v/>
      </c>
      <c r="DL41" s="19" t="str">
        <f t="shared" ca="1" si="97"/>
        <v/>
      </c>
      <c r="DM41" s="19" t="str">
        <f t="shared" ca="1" si="97"/>
        <v/>
      </c>
      <c r="DN41" s="19" t="str">
        <f t="shared" ca="1" si="97"/>
        <v/>
      </c>
      <c r="DO41" s="19" t="str">
        <f t="shared" ref="DO41:DX50" ca="1" si="98">IF($N41="",
IF(AND(DO$3&gt;=$M41,DO$3&lt;=TODAY(),DO$3&lt;$O41), 10,
IF(AND(DO$3&gt;=$M41,DO$3&lt;=TODAY(),DO$3=$O41), 10,
IF(AND(DO$3&gt;=$M41,DO$3&lt;=TODAY(),DO$3&gt;$O41), -10, ""))),
IF(AND(DO$3&gt;=$M41,DO$3&lt;=$N41,DO$3&lt;$O41),10,
IF(AND(DO$3&gt;=$M41,DO$3&lt;=$N41,DO$3=$O41),10,
IF(AND(DO$3&gt;=$M41,DO$3&lt;=$N41,DO$3&gt;$O41),-10,""
))))</f>
        <v/>
      </c>
      <c r="DP41" s="19" t="str">
        <f t="shared" ca="1" si="98"/>
        <v/>
      </c>
      <c r="DQ41" s="19" t="str">
        <f t="shared" ca="1" si="98"/>
        <v/>
      </c>
      <c r="DR41" s="19" t="str">
        <f t="shared" ca="1" si="98"/>
        <v/>
      </c>
      <c r="DS41" s="19" t="str">
        <f t="shared" ca="1" si="98"/>
        <v/>
      </c>
      <c r="DT41" s="19" t="str">
        <f t="shared" ca="1" si="98"/>
        <v/>
      </c>
      <c r="DU41" s="19" t="str">
        <f t="shared" ca="1" si="98"/>
        <v/>
      </c>
      <c r="DV41" s="19" t="str">
        <f t="shared" ca="1" si="98"/>
        <v/>
      </c>
      <c r="DW41" s="19" t="str">
        <f t="shared" ca="1" si="98"/>
        <v/>
      </c>
      <c r="DX41" s="19" t="str">
        <f t="shared" ca="1" si="98"/>
        <v/>
      </c>
      <c r="DY41" s="19" t="str">
        <f t="shared" ref="DY41:EH50" ca="1" si="99">IF($N41="",
IF(AND(DY$3&gt;=$M41,DY$3&lt;=TODAY(),DY$3&lt;$O41), 10,
IF(AND(DY$3&gt;=$M41,DY$3&lt;=TODAY(),DY$3=$O41), 10,
IF(AND(DY$3&gt;=$M41,DY$3&lt;=TODAY(),DY$3&gt;$O41), -10, ""))),
IF(AND(DY$3&gt;=$M41,DY$3&lt;=$N41,DY$3&lt;$O41),10,
IF(AND(DY$3&gt;=$M41,DY$3&lt;=$N41,DY$3=$O41),10,
IF(AND(DY$3&gt;=$M41,DY$3&lt;=$N41,DY$3&gt;$O41),-10,""
))))</f>
        <v/>
      </c>
      <c r="DZ41" s="19" t="str">
        <f t="shared" ca="1" si="99"/>
        <v/>
      </c>
      <c r="EA41" s="19" t="str">
        <f t="shared" ca="1" si="99"/>
        <v/>
      </c>
      <c r="EB41" s="19" t="str">
        <f t="shared" ca="1" si="99"/>
        <v/>
      </c>
      <c r="EC41" s="19" t="str">
        <f t="shared" ca="1" si="99"/>
        <v/>
      </c>
      <c r="ED41" s="19" t="str">
        <f t="shared" ca="1" si="99"/>
        <v/>
      </c>
      <c r="EE41" s="19" t="str">
        <f t="shared" ca="1" si="99"/>
        <v/>
      </c>
      <c r="EF41" s="19" t="str">
        <f t="shared" ca="1" si="99"/>
        <v/>
      </c>
      <c r="EG41" s="19" t="str">
        <f t="shared" ca="1" si="99"/>
        <v/>
      </c>
      <c r="EH41" s="19" t="str">
        <f t="shared" ca="1" si="99"/>
        <v/>
      </c>
      <c r="EI41" s="19" t="str">
        <f t="shared" ref="EI41:ER50" ca="1" si="100">IF($N41="",
IF(AND(EI$3&gt;=$M41,EI$3&lt;=TODAY(),EI$3&lt;$O41), 10,
IF(AND(EI$3&gt;=$M41,EI$3&lt;=TODAY(),EI$3=$O41), 10,
IF(AND(EI$3&gt;=$M41,EI$3&lt;=TODAY(),EI$3&gt;$O41), -10, ""))),
IF(AND(EI$3&gt;=$M41,EI$3&lt;=$N41,EI$3&lt;$O41),10,
IF(AND(EI$3&gt;=$M41,EI$3&lt;=$N41,EI$3=$O41),10,
IF(AND(EI$3&gt;=$M41,EI$3&lt;=$N41,EI$3&gt;$O41),-10,""
))))</f>
        <v/>
      </c>
      <c r="EJ41" s="19" t="str">
        <f t="shared" ca="1" si="100"/>
        <v/>
      </c>
      <c r="EK41" s="19" t="str">
        <f t="shared" ca="1" si="100"/>
        <v/>
      </c>
      <c r="EL41" s="19" t="str">
        <f t="shared" ca="1" si="100"/>
        <v/>
      </c>
      <c r="EM41" s="19" t="str">
        <f t="shared" ca="1" si="100"/>
        <v/>
      </c>
      <c r="EN41" s="19" t="str">
        <f t="shared" ca="1" si="100"/>
        <v/>
      </c>
      <c r="EO41" s="19" t="str">
        <f t="shared" ca="1" si="100"/>
        <v/>
      </c>
      <c r="EP41" s="19" t="str">
        <f t="shared" ca="1" si="100"/>
        <v/>
      </c>
      <c r="EQ41" s="19" t="str">
        <f t="shared" ca="1" si="100"/>
        <v/>
      </c>
      <c r="ER41" s="19" t="str">
        <f t="shared" ca="1" si="100"/>
        <v/>
      </c>
      <c r="ES41" s="19" t="str">
        <f t="shared" ref="ES41:FB50" ca="1" si="101">IF($N41="",
IF(AND(ES$3&gt;=$M41,ES$3&lt;=TODAY(),ES$3&lt;$O41), 10,
IF(AND(ES$3&gt;=$M41,ES$3&lt;=TODAY(),ES$3=$O41), 10,
IF(AND(ES$3&gt;=$M41,ES$3&lt;=TODAY(),ES$3&gt;$O41), -10, ""))),
IF(AND(ES$3&gt;=$M41,ES$3&lt;=$N41,ES$3&lt;$O41),10,
IF(AND(ES$3&gt;=$M41,ES$3&lt;=$N41,ES$3=$O41),10,
IF(AND(ES$3&gt;=$M41,ES$3&lt;=$N41,ES$3&gt;$O41),-10,""
))))</f>
        <v/>
      </c>
      <c r="ET41" s="19" t="str">
        <f t="shared" ca="1" si="101"/>
        <v/>
      </c>
      <c r="EU41" s="19" t="str">
        <f t="shared" ca="1" si="101"/>
        <v/>
      </c>
      <c r="EV41" s="19" t="str">
        <f t="shared" ca="1" si="101"/>
        <v/>
      </c>
      <c r="EW41" s="19" t="str">
        <f t="shared" ca="1" si="101"/>
        <v/>
      </c>
      <c r="EX41" s="19" t="str">
        <f t="shared" ca="1" si="101"/>
        <v/>
      </c>
      <c r="EY41" s="19" t="str">
        <f t="shared" ca="1" si="101"/>
        <v/>
      </c>
      <c r="EZ41" s="19" t="str">
        <f t="shared" ca="1" si="101"/>
        <v/>
      </c>
      <c r="FA41" s="19" t="str">
        <f t="shared" ca="1" si="101"/>
        <v/>
      </c>
      <c r="FB41" s="19" t="str">
        <f t="shared" ca="1" si="101"/>
        <v/>
      </c>
      <c r="FC41" s="19" t="str">
        <f t="shared" ref="FC41:FL50" ca="1" si="102">IF($N41="",
IF(AND(FC$3&gt;=$M41,FC$3&lt;=TODAY(),FC$3&lt;$O41), 10,
IF(AND(FC$3&gt;=$M41,FC$3&lt;=TODAY(),FC$3=$O41), 10,
IF(AND(FC$3&gt;=$M41,FC$3&lt;=TODAY(),FC$3&gt;$O41), -10, ""))),
IF(AND(FC$3&gt;=$M41,FC$3&lt;=$N41,FC$3&lt;$O41),10,
IF(AND(FC$3&gt;=$M41,FC$3&lt;=$N41,FC$3=$O41),10,
IF(AND(FC$3&gt;=$M41,FC$3&lt;=$N41,FC$3&gt;$O41),-10,""
))))</f>
        <v/>
      </c>
      <c r="FD41" s="19" t="str">
        <f t="shared" ca="1" si="102"/>
        <v/>
      </c>
      <c r="FE41" s="19" t="str">
        <f t="shared" ca="1" si="102"/>
        <v/>
      </c>
      <c r="FF41" s="19" t="str">
        <f t="shared" ca="1" si="102"/>
        <v/>
      </c>
      <c r="FG41" s="19" t="str">
        <f t="shared" ca="1" si="102"/>
        <v/>
      </c>
      <c r="FH41" s="19" t="str">
        <f t="shared" ca="1" si="102"/>
        <v/>
      </c>
      <c r="FI41" s="19" t="str">
        <f t="shared" ca="1" si="102"/>
        <v/>
      </c>
      <c r="FJ41" s="19" t="str">
        <f t="shared" ca="1" si="102"/>
        <v/>
      </c>
      <c r="FK41" s="19" t="str">
        <f t="shared" ca="1" si="102"/>
        <v/>
      </c>
      <c r="FL41" s="19" t="str">
        <f t="shared" ca="1" si="102"/>
        <v/>
      </c>
      <c r="FM41" s="19" t="str">
        <f t="shared" ref="FM41:FV50" ca="1" si="103">IF($N41="",
IF(AND(FM$3&gt;=$M41,FM$3&lt;=TODAY(),FM$3&lt;$O41), 10,
IF(AND(FM$3&gt;=$M41,FM$3&lt;=TODAY(),FM$3=$O41), 10,
IF(AND(FM$3&gt;=$M41,FM$3&lt;=TODAY(),FM$3&gt;$O41), -10, ""))),
IF(AND(FM$3&gt;=$M41,FM$3&lt;=$N41,FM$3&lt;$O41),10,
IF(AND(FM$3&gt;=$M41,FM$3&lt;=$N41,FM$3=$O41),10,
IF(AND(FM$3&gt;=$M41,FM$3&lt;=$N41,FM$3&gt;$O41),-10,""
))))</f>
        <v/>
      </c>
      <c r="FN41" s="19" t="str">
        <f t="shared" ca="1" si="103"/>
        <v/>
      </c>
      <c r="FO41" s="19" t="str">
        <f t="shared" ca="1" si="103"/>
        <v/>
      </c>
      <c r="FP41" s="19" t="str">
        <f t="shared" ca="1" si="103"/>
        <v/>
      </c>
      <c r="FQ41" s="19" t="str">
        <f t="shared" ca="1" si="103"/>
        <v/>
      </c>
      <c r="FR41" s="19" t="str">
        <f t="shared" ca="1" si="103"/>
        <v/>
      </c>
      <c r="FS41" s="19" t="str">
        <f t="shared" ca="1" si="103"/>
        <v/>
      </c>
      <c r="FT41" s="19" t="str">
        <f t="shared" ca="1" si="103"/>
        <v/>
      </c>
      <c r="FU41" s="19" t="str">
        <f t="shared" ca="1" si="103"/>
        <v/>
      </c>
      <c r="FV41" s="19" t="str">
        <f t="shared" ca="1" si="103"/>
        <v/>
      </c>
      <c r="FW41" s="19" t="str">
        <f t="shared" ref="FW41:GF50" ca="1" si="104">IF($N41="",
IF(AND(FW$3&gt;=$M41,FW$3&lt;=TODAY(),FW$3&lt;$O41), 10,
IF(AND(FW$3&gt;=$M41,FW$3&lt;=TODAY(),FW$3=$O41), 10,
IF(AND(FW$3&gt;=$M41,FW$3&lt;=TODAY(),FW$3&gt;$O41), -10, ""))),
IF(AND(FW$3&gt;=$M41,FW$3&lt;=$N41,FW$3&lt;$O41),10,
IF(AND(FW$3&gt;=$M41,FW$3&lt;=$N41,FW$3=$O41),10,
IF(AND(FW$3&gt;=$M41,FW$3&lt;=$N41,FW$3&gt;$O41),-10,""
))))</f>
        <v/>
      </c>
      <c r="FX41" s="19" t="str">
        <f t="shared" ca="1" si="104"/>
        <v/>
      </c>
      <c r="FY41" s="19" t="str">
        <f t="shared" ca="1" si="104"/>
        <v/>
      </c>
      <c r="FZ41" s="19" t="str">
        <f t="shared" ca="1" si="104"/>
        <v/>
      </c>
      <c r="GA41" s="19" t="str">
        <f t="shared" ca="1" si="104"/>
        <v/>
      </c>
      <c r="GB41" s="19" t="str">
        <f t="shared" ca="1" si="104"/>
        <v/>
      </c>
      <c r="GC41" s="19" t="str">
        <f t="shared" ca="1" si="104"/>
        <v/>
      </c>
      <c r="GD41" s="19" t="str">
        <f t="shared" ca="1" si="104"/>
        <v/>
      </c>
      <c r="GE41" s="19" t="str">
        <f t="shared" ca="1" si="104"/>
        <v/>
      </c>
      <c r="GF41" s="19" t="str">
        <f t="shared" ca="1" si="104"/>
        <v/>
      </c>
      <c r="GG41" s="19" t="str">
        <f t="shared" ref="GG41:GP50" ca="1" si="105">IF($N41="",
IF(AND(GG$3&gt;=$M41,GG$3&lt;=TODAY(),GG$3&lt;$O41), 10,
IF(AND(GG$3&gt;=$M41,GG$3&lt;=TODAY(),GG$3=$O41), 10,
IF(AND(GG$3&gt;=$M41,GG$3&lt;=TODAY(),GG$3&gt;$O41), -10, ""))),
IF(AND(GG$3&gt;=$M41,GG$3&lt;=$N41,GG$3&lt;$O41),10,
IF(AND(GG$3&gt;=$M41,GG$3&lt;=$N41,GG$3=$O41),10,
IF(AND(GG$3&gt;=$M41,GG$3&lt;=$N41,GG$3&gt;$O41),-10,""
))))</f>
        <v/>
      </c>
      <c r="GH41" s="19" t="str">
        <f t="shared" ca="1" si="105"/>
        <v/>
      </c>
      <c r="GI41" s="19" t="str">
        <f t="shared" ca="1" si="105"/>
        <v/>
      </c>
      <c r="GJ41" s="19" t="str">
        <f t="shared" ca="1" si="105"/>
        <v/>
      </c>
      <c r="GK41" s="19" t="str">
        <f t="shared" ca="1" si="105"/>
        <v/>
      </c>
      <c r="GL41" s="19" t="str">
        <f t="shared" ca="1" si="105"/>
        <v/>
      </c>
      <c r="GM41" s="19" t="str">
        <f t="shared" ca="1" si="105"/>
        <v/>
      </c>
      <c r="GN41" s="19" t="str">
        <f t="shared" ca="1" si="105"/>
        <v/>
      </c>
      <c r="GO41" s="19" t="str">
        <f t="shared" ca="1" si="105"/>
        <v/>
      </c>
      <c r="GP41" s="19" t="str">
        <f t="shared" ca="1" si="105"/>
        <v/>
      </c>
      <c r="GQ41" s="19" t="str">
        <f t="shared" ref="GQ41:GZ50" ca="1" si="106">IF($N41="",
IF(AND(GQ$3&gt;=$M41,GQ$3&lt;=TODAY(),GQ$3&lt;$O41), 10,
IF(AND(GQ$3&gt;=$M41,GQ$3&lt;=TODAY(),GQ$3=$O41), 10,
IF(AND(GQ$3&gt;=$M41,GQ$3&lt;=TODAY(),GQ$3&gt;$O41), -10, ""))),
IF(AND(GQ$3&gt;=$M41,GQ$3&lt;=$N41,GQ$3&lt;$O41),10,
IF(AND(GQ$3&gt;=$M41,GQ$3&lt;=$N41,GQ$3=$O41),10,
IF(AND(GQ$3&gt;=$M41,GQ$3&lt;=$N41,GQ$3&gt;$O41),-10,""
))))</f>
        <v/>
      </c>
      <c r="GR41" s="19" t="str">
        <f t="shared" ca="1" si="106"/>
        <v/>
      </c>
      <c r="GS41" s="19" t="str">
        <f t="shared" ca="1" si="106"/>
        <v/>
      </c>
      <c r="GT41" s="19" t="str">
        <f t="shared" ca="1" si="106"/>
        <v/>
      </c>
      <c r="GU41" s="19" t="str">
        <f t="shared" ca="1" si="106"/>
        <v/>
      </c>
      <c r="GV41" s="19" t="str">
        <f t="shared" ca="1" si="106"/>
        <v/>
      </c>
      <c r="GW41" s="19" t="str">
        <f t="shared" ca="1" si="106"/>
        <v/>
      </c>
      <c r="GX41" s="19" t="str">
        <f t="shared" ca="1" si="106"/>
        <v/>
      </c>
      <c r="GY41" s="19" t="str">
        <f t="shared" ca="1" si="106"/>
        <v/>
      </c>
      <c r="GZ41" s="19" t="str">
        <f t="shared" ca="1" si="106"/>
        <v/>
      </c>
      <c r="HA41" s="19" t="str">
        <f t="shared" ref="HA41:HJ50" ca="1" si="107">IF($N41="",
IF(AND(HA$3&gt;=$M41,HA$3&lt;=TODAY(),HA$3&lt;$O41), 10,
IF(AND(HA$3&gt;=$M41,HA$3&lt;=TODAY(),HA$3=$O41), 10,
IF(AND(HA$3&gt;=$M41,HA$3&lt;=TODAY(),HA$3&gt;$O41), -10, ""))),
IF(AND(HA$3&gt;=$M41,HA$3&lt;=$N41,HA$3&lt;$O41),10,
IF(AND(HA$3&gt;=$M41,HA$3&lt;=$N41,HA$3=$O41),10,
IF(AND(HA$3&gt;=$M41,HA$3&lt;=$N41,HA$3&gt;$O41),-10,""
))))</f>
        <v/>
      </c>
      <c r="HB41" s="19" t="str">
        <f t="shared" ca="1" si="107"/>
        <v/>
      </c>
      <c r="HC41" s="19" t="str">
        <f t="shared" ca="1" si="107"/>
        <v/>
      </c>
      <c r="HD41" s="19" t="str">
        <f t="shared" ca="1" si="107"/>
        <v/>
      </c>
      <c r="HE41" s="19" t="str">
        <f t="shared" ca="1" si="107"/>
        <v/>
      </c>
      <c r="HF41" s="19" t="str">
        <f t="shared" ca="1" si="107"/>
        <v/>
      </c>
      <c r="HG41" s="19" t="str">
        <f t="shared" ca="1" si="107"/>
        <v/>
      </c>
      <c r="HH41" s="19" t="str">
        <f t="shared" ca="1" si="107"/>
        <v/>
      </c>
      <c r="HI41" s="19" t="str">
        <f t="shared" ca="1" si="107"/>
        <v/>
      </c>
      <c r="HJ41" s="19" t="str">
        <f t="shared" ca="1" si="107"/>
        <v/>
      </c>
      <c r="HK41" s="19" t="str">
        <f t="shared" ref="HK41:HT50" ca="1" si="108">IF($N41="",
IF(AND(HK$3&gt;=$M41,HK$3&lt;=TODAY(),HK$3&lt;$O41), 10,
IF(AND(HK$3&gt;=$M41,HK$3&lt;=TODAY(),HK$3=$O41), 10,
IF(AND(HK$3&gt;=$M41,HK$3&lt;=TODAY(),HK$3&gt;$O41), -10, ""))),
IF(AND(HK$3&gt;=$M41,HK$3&lt;=$N41,HK$3&lt;$O41),10,
IF(AND(HK$3&gt;=$M41,HK$3&lt;=$N41,HK$3=$O41),10,
IF(AND(HK$3&gt;=$M41,HK$3&lt;=$N41,HK$3&gt;$O41),-10,""
))))</f>
        <v/>
      </c>
      <c r="HL41" s="19" t="str">
        <f t="shared" ca="1" si="108"/>
        <v/>
      </c>
      <c r="HM41" s="19" t="str">
        <f t="shared" ca="1" si="108"/>
        <v/>
      </c>
      <c r="HN41" s="19" t="str">
        <f t="shared" ca="1" si="108"/>
        <v/>
      </c>
      <c r="HO41" s="19" t="str">
        <f t="shared" ca="1" si="108"/>
        <v/>
      </c>
      <c r="HP41" s="19" t="str">
        <f t="shared" ca="1" si="108"/>
        <v/>
      </c>
      <c r="HQ41" s="19" t="str">
        <f t="shared" ca="1" si="108"/>
        <v/>
      </c>
      <c r="HR41" s="19" t="str">
        <f t="shared" ca="1" si="108"/>
        <v/>
      </c>
      <c r="HS41" s="19" t="str">
        <f t="shared" ca="1" si="108"/>
        <v/>
      </c>
      <c r="HT41" s="19" t="str">
        <f t="shared" ca="1" si="108"/>
        <v/>
      </c>
      <c r="HU41" s="19" t="str">
        <f t="shared" ref="HU41:ID50" ca="1" si="109">IF($N41="",
IF(AND(HU$3&gt;=$M41,HU$3&lt;=TODAY(),HU$3&lt;$O41), 10,
IF(AND(HU$3&gt;=$M41,HU$3&lt;=TODAY(),HU$3=$O41), 10,
IF(AND(HU$3&gt;=$M41,HU$3&lt;=TODAY(),HU$3&gt;$O41), -10, ""))),
IF(AND(HU$3&gt;=$M41,HU$3&lt;=$N41,HU$3&lt;$O41),10,
IF(AND(HU$3&gt;=$M41,HU$3&lt;=$N41,HU$3=$O41),10,
IF(AND(HU$3&gt;=$M41,HU$3&lt;=$N41,HU$3&gt;$O41),-10,""
))))</f>
        <v/>
      </c>
      <c r="HV41" s="19" t="str">
        <f t="shared" ca="1" si="109"/>
        <v/>
      </c>
      <c r="HW41" s="19" t="str">
        <f t="shared" ca="1" si="109"/>
        <v/>
      </c>
      <c r="HX41" s="19" t="str">
        <f t="shared" ca="1" si="109"/>
        <v/>
      </c>
      <c r="HY41" s="19" t="str">
        <f t="shared" ca="1" si="109"/>
        <v/>
      </c>
      <c r="HZ41" s="19" t="str">
        <f t="shared" ca="1" si="109"/>
        <v/>
      </c>
      <c r="IA41" s="19" t="str">
        <f t="shared" ca="1" si="109"/>
        <v/>
      </c>
      <c r="IB41" s="19" t="str">
        <f t="shared" ca="1" si="109"/>
        <v/>
      </c>
      <c r="IC41" s="19" t="str">
        <f t="shared" ca="1" si="109"/>
        <v/>
      </c>
      <c r="ID41" s="19" t="str">
        <f t="shared" ca="1" si="109"/>
        <v/>
      </c>
      <c r="IE41" s="19" t="str">
        <f t="shared" ref="IE41:IN50" ca="1" si="110">IF($N41="",
IF(AND(IE$3&gt;=$M41,IE$3&lt;=TODAY(),IE$3&lt;$O41), 10,
IF(AND(IE$3&gt;=$M41,IE$3&lt;=TODAY(),IE$3=$O41), 10,
IF(AND(IE$3&gt;=$M41,IE$3&lt;=TODAY(),IE$3&gt;$O41), -10, ""))),
IF(AND(IE$3&gt;=$M41,IE$3&lt;=$N41,IE$3&lt;$O41),10,
IF(AND(IE$3&gt;=$M41,IE$3&lt;=$N41,IE$3=$O41),10,
IF(AND(IE$3&gt;=$M41,IE$3&lt;=$N41,IE$3&gt;$O41),-10,""
))))</f>
        <v/>
      </c>
      <c r="IF41" s="19" t="str">
        <f t="shared" ca="1" si="110"/>
        <v/>
      </c>
      <c r="IG41" s="19" t="str">
        <f t="shared" ca="1" si="110"/>
        <v/>
      </c>
      <c r="IH41" s="19" t="str">
        <f t="shared" ca="1" si="110"/>
        <v/>
      </c>
      <c r="II41" s="19" t="str">
        <f t="shared" ca="1" si="110"/>
        <v/>
      </c>
      <c r="IJ41" s="19" t="str">
        <f t="shared" ca="1" si="110"/>
        <v/>
      </c>
      <c r="IK41" s="19" t="str">
        <f t="shared" ca="1" si="110"/>
        <v/>
      </c>
      <c r="IL41" s="19" t="str">
        <f t="shared" ca="1" si="110"/>
        <v/>
      </c>
      <c r="IM41" s="19" t="str">
        <f t="shared" ca="1" si="110"/>
        <v/>
      </c>
      <c r="IN41" s="19" t="str">
        <f t="shared" ca="1" si="110"/>
        <v/>
      </c>
      <c r="IO41" s="19" t="str">
        <f t="shared" ref="IO41:IX50" ca="1" si="111">IF($N41="",
IF(AND(IO$3&gt;=$M41,IO$3&lt;=TODAY(),IO$3&lt;$O41), 10,
IF(AND(IO$3&gt;=$M41,IO$3&lt;=TODAY(),IO$3=$O41), 10,
IF(AND(IO$3&gt;=$M41,IO$3&lt;=TODAY(),IO$3&gt;$O41), -10, ""))),
IF(AND(IO$3&gt;=$M41,IO$3&lt;=$N41,IO$3&lt;$O41),10,
IF(AND(IO$3&gt;=$M41,IO$3&lt;=$N41,IO$3=$O41),10,
IF(AND(IO$3&gt;=$M41,IO$3&lt;=$N41,IO$3&gt;$O41),-10,""
))))</f>
        <v/>
      </c>
      <c r="IP41" s="19" t="str">
        <f t="shared" ca="1" si="111"/>
        <v/>
      </c>
      <c r="IQ41" s="19" t="str">
        <f t="shared" ca="1" si="111"/>
        <v/>
      </c>
      <c r="IR41" s="19" t="str">
        <f t="shared" ca="1" si="111"/>
        <v/>
      </c>
      <c r="IS41" s="19" t="str">
        <f t="shared" ca="1" si="111"/>
        <v/>
      </c>
      <c r="IT41" s="19" t="str">
        <f t="shared" ca="1" si="111"/>
        <v/>
      </c>
      <c r="IU41" s="19" t="str">
        <f t="shared" ca="1" si="111"/>
        <v/>
      </c>
      <c r="IV41" s="19" t="str">
        <f t="shared" ca="1" si="111"/>
        <v/>
      </c>
      <c r="IW41" s="19" t="str">
        <f t="shared" ca="1" si="111"/>
        <v/>
      </c>
      <c r="IX41" s="19" t="str">
        <f t="shared" ca="1" si="111"/>
        <v/>
      </c>
      <c r="IY41" s="19" t="str">
        <f t="shared" ref="IY41:JH50" ca="1" si="112">IF($N41="",
IF(AND(IY$3&gt;=$M41,IY$3&lt;=TODAY(),IY$3&lt;$O41), 10,
IF(AND(IY$3&gt;=$M41,IY$3&lt;=TODAY(),IY$3=$O41), 10,
IF(AND(IY$3&gt;=$M41,IY$3&lt;=TODAY(),IY$3&gt;$O41), -10, ""))),
IF(AND(IY$3&gt;=$M41,IY$3&lt;=$N41,IY$3&lt;$O41),10,
IF(AND(IY$3&gt;=$M41,IY$3&lt;=$N41,IY$3=$O41),10,
IF(AND(IY$3&gt;=$M41,IY$3&lt;=$N41,IY$3&gt;$O41),-10,""
))))</f>
        <v/>
      </c>
      <c r="IZ41" s="19" t="str">
        <f t="shared" ca="1" si="112"/>
        <v/>
      </c>
      <c r="JA41" s="19" t="str">
        <f t="shared" ca="1" si="112"/>
        <v/>
      </c>
      <c r="JB41" s="19" t="str">
        <f t="shared" ca="1" si="112"/>
        <v/>
      </c>
      <c r="JC41" s="19" t="str">
        <f t="shared" ca="1" si="112"/>
        <v/>
      </c>
      <c r="JD41" s="19" t="str">
        <f t="shared" ca="1" si="112"/>
        <v/>
      </c>
      <c r="JE41" s="19" t="str">
        <f t="shared" ca="1" si="112"/>
        <v/>
      </c>
      <c r="JF41" s="19" t="str">
        <f t="shared" ca="1" si="112"/>
        <v/>
      </c>
      <c r="JG41" s="19" t="str">
        <f t="shared" ca="1" si="112"/>
        <v/>
      </c>
      <c r="JH41" s="19" t="str">
        <f t="shared" ca="1" si="112"/>
        <v/>
      </c>
      <c r="JI41" s="19" t="str">
        <f t="shared" ref="JI41:JR50" ca="1" si="113">IF($N41="",
IF(AND(JI$3&gt;=$M41,JI$3&lt;=TODAY(),JI$3&lt;$O41), 10,
IF(AND(JI$3&gt;=$M41,JI$3&lt;=TODAY(),JI$3=$O41), 10,
IF(AND(JI$3&gt;=$M41,JI$3&lt;=TODAY(),JI$3&gt;$O41), -10, ""))),
IF(AND(JI$3&gt;=$M41,JI$3&lt;=$N41,JI$3&lt;$O41),10,
IF(AND(JI$3&gt;=$M41,JI$3&lt;=$N41,JI$3=$O41),10,
IF(AND(JI$3&gt;=$M41,JI$3&lt;=$N41,JI$3&gt;$O41),-10,""
))))</f>
        <v/>
      </c>
      <c r="JJ41" s="19" t="str">
        <f t="shared" ca="1" si="113"/>
        <v/>
      </c>
      <c r="JK41" s="19" t="str">
        <f t="shared" ca="1" si="113"/>
        <v/>
      </c>
      <c r="JL41" s="19" t="str">
        <f t="shared" ca="1" si="113"/>
        <v/>
      </c>
      <c r="JM41" s="19" t="str">
        <f t="shared" ca="1" si="113"/>
        <v/>
      </c>
      <c r="JN41" s="19" t="str">
        <f t="shared" ca="1" si="113"/>
        <v/>
      </c>
      <c r="JO41" s="19" t="str">
        <f t="shared" ca="1" si="113"/>
        <v/>
      </c>
      <c r="JP41" s="19" t="str">
        <f t="shared" ca="1" si="113"/>
        <v/>
      </c>
      <c r="JQ41" s="19" t="str">
        <f t="shared" ca="1" si="113"/>
        <v/>
      </c>
      <c r="JR41" s="19" t="str">
        <f t="shared" ca="1" si="113"/>
        <v/>
      </c>
      <c r="JS41" s="19" t="str">
        <f t="shared" ref="JS41:KB50" ca="1" si="114">IF($N41="",
IF(AND(JS$3&gt;=$M41,JS$3&lt;=TODAY(),JS$3&lt;$O41), 10,
IF(AND(JS$3&gt;=$M41,JS$3&lt;=TODAY(),JS$3=$O41), 10,
IF(AND(JS$3&gt;=$M41,JS$3&lt;=TODAY(),JS$3&gt;$O41), -10, ""))),
IF(AND(JS$3&gt;=$M41,JS$3&lt;=$N41,JS$3&lt;$O41),10,
IF(AND(JS$3&gt;=$M41,JS$3&lt;=$N41,JS$3=$O41),10,
IF(AND(JS$3&gt;=$M41,JS$3&lt;=$N41,JS$3&gt;$O41),-10,""
))))</f>
        <v/>
      </c>
      <c r="JT41" s="19" t="str">
        <f t="shared" ca="1" si="114"/>
        <v/>
      </c>
      <c r="JU41" s="19" t="str">
        <f t="shared" ca="1" si="114"/>
        <v/>
      </c>
      <c r="JV41" s="19" t="str">
        <f t="shared" ca="1" si="114"/>
        <v/>
      </c>
      <c r="JW41" s="19" t="str">
        <f t="shared" ca="1" si="114"/>
        <v/>
      </c>
      <c r="JX41" s="19" t="str">
        <f t="shared" ca="1" si="114"/>
        <v/>
      </c>
      <c r="JY41" s="19" t="str">
        <f t="shared" ca="1" si="114"/>
        <v/>
      </c>
      <c r="JZ41" s="19" t="str">
        <f t="shared" ca="1" si="114"/>
        <v/>
      </c>
      <c r="KA41" s="19" t="str">
        <f t="shared" ca="1" si="114"/>
        <v/>
      </c>
      <c r="KB41" s="19" t="str">
        <f t="shared" ca="1" si="114"/>
        <v/>
      </c>
      <c r="KC41" s="19" t="str">
        <f t="shared" ref="KC41:KL50" ca="1" si="115">IF($N41="",
IF(AND(KC$3&gt;=$M41,KC$3&lt;=TODAY(),KC$3&lt;$O41), 10,
IF(AND(KC$3&gt;=$M41,KC$3&lt;=TODAY(),KC$3=$O41), 10,
IF(AND(KC$3&gt;=$M41,KC$3&lt;=TODAY(),KC$3&gt;$O41), -10, ""))),
IF(AND(KC$3&gt;=$M41,KC$3&lt;=$N41,KC$3&lt;$O41),10,
IF(AND(KC$3&gt;=$M41,KC$3&lt;=$N41,KC$3=$O41),10,
IF(AND(KC$3&gt;=$M41,KC$3&lt;=$N41,KC$3&gt;$O41),-10,""
))))</f>
        <v/>
      </c>
      <c r="KD41" s="19" t="str">
        <f t="shared" ca="1" si="115"/>
        <v/>
      </c>
      <c r="KE41" s="19" t="str">
        <f t="shared" ca="1" si="115"/>
        <v/>
      </c>
      <c r="KF41" s="19" t="str">
        <f t="shared" ca="1" si="115"/>
        <v/>
      </c>
      <c r="KG41" s="19" t="str">
        <f t="shared" ca="1" si="115"/>
        <v/>
      </c>
      <c r="KH41" s="19" t="str">
        <f t="shared" ca="1" si="115"/>
        <v/>
      </c>
      <c r="KI41" s="19" t="str">
        <f t="shared" ca="1" si="115"/>
        <v/>
      </c>
      <c r="KJ41" s="19" t="str">
        <f t="shared" ca="1" si="115"/>
        <v/>
      </c>
      <c r="KK41" s="19" t="str">
        <f t="shared" ca="1" si="115"/>
        <v/>
      </c>
      <c r="KL41" s="19" t="str">
        <f t="shared" ca="1" si="115"/>
        <v/>
      </c>
      <c r="KM41" s="19" t="str">
        <f t="shared" ref="KM41:KV50" ca="1" si="116">IF($N41="",
IF(AND(KM$3&gt;=$M41,KM$3&lt;=TODAY(),KM$3&lt;$O41), 10,
IF(AND(KM$3&gt;=$M41,KM$3&lt;=TODAY(),KM$3=$O41), 10,
IF(AND(KM$3&gt;=$M41,KM$3&lt;=TODAY(),KM$3&gt;$O41), -10, ""))),
IF(AND(KM$3&gt;=$M41,KM$3&lt;=$N41,KM$3&lt;$O41),10,
IF(AND(KM$3&gt;=$M41,KM$3&lt;=$N41,KM$3=$O41),10,
IF(AND(KM$3&gt;=$M41,KM$3&lt;=$N41,KM$3&gt;$O41),-10,""
))))</f>
        <v/>
      </c>
      <c r="KN41" s="19" t="str">
        <f t="shared" ca="1" si="116"/>
        <v/>
      </c>
      <c r="KO41" s="19" t="str">
        <f t="shared" ca="1" si="116"/>
        <v/>
      </c>
      <c r="KP41" s="19" t="str">
        <f t="shared" ca="1" si="116"/>
        <v/>
      </c>
      <c r="KQ41" s="19" t="str">
        <f t="shared" ca="1" si="116"/>
        <v/>
      </c>
      <c r="KR41" s="19" t="str">
        <f t="shared" ca="1" si="116"/>
        <v/>
      </c>
      <c r="KS41" s="19" t="str">
        <f t="shared" ca="1" si="116"/>
        <v/>
      </c>
      <c r="KT41" s="19" t="str">
        <f t="shared" ca="1" si="116"/>
        <v/>
      </c>
      <c r="KU41" s="19" t="str">
        <f t="shared" ca="1" si="116"/>
        <v/>
      </c>
      <c r="KV41" s="19" t="str">
        <f t="shared" ca="1" si="116"/>
        <v/>
      </c>
      <c r="KW41" s="19" t="str">
        <f t="shared" ref="KW41:LF50" ca="1" si="117">IF($N41="",
IF(AND(KW$3&gt;=$M41,KW$3&lt;=TODAY(),KW$3&lt;$O41), 10,
IF(AND(KW$3&gt;=$M41,KW$3&lt;=TODAY(),KW$3=$O41), 10,
IF(AND(KW$3&gt;=$M41,KW$3&lt;=TODAY(),KW$3&gt;$O41), -10, ""))),
IF(AND(KW$3&gt;=$M41,KW$3&lt;=$N41,KW$3&lt;$O41),10,
IF(AND(KW$3&gt;=$M41,KW$3&lt;=$N41,KW$3=$O41),10,
IF(AND(KW$3&gt;=$M41,KW$3&lt;=$N41,KW$3&gt;$O41),-10,""
))))</f>
        <v/>
      </c>
      <c r="KX41" s="19" t="str">
        <f t="shared" ca="1" si="117"/>
        <v/>
      </c>
      <c r="KY41" s="19" t="str">
        <f t="shared" ca="1" si="117"/>
        <v/>
      </c>
      <c r="KZ41" s="19" t="str">
        <f t="shared" ca="1" si="117"/>
        <v/>
      </c>
      <c r="LA41" s="19" t="str">
        <f t="shared" ca="1" si="117"/>
        <v/>
      </c>
      <c r="LB41" s="19" t="str">
        <f t="shared" ca="1" si="117"/>
        <v/>
      </c>
      <c r="LC41" s="19" t="str">
        <f t="shared" ca="1" si="117"/>
        <v/>
      </c>
      <c r="LD41" s="19" t="str">
        <f t="shared" ca="1" si="117"/>
        <v/>
      </c>
      <c r="LE41" s="19" t="str">
        <f t="shared" ca="1" si="117"/>
        <v/>
      </c>
      <c r="LF41" s="19" t="str">
        <f t="shared" ca="1" si="117"/>
        <v/>
      </c>
      <c r="LG41" s="19" t="str">
        <f t="shared" ref="LG41:LP50" ca="1" si="118">IF($N41="",
IF(AND(LG$3&gt;=$M41,LG$3&lt;=TODAY(),LG$3&lt;$O41), 10,
IF(AND(LG$3&gt;=$M41,LG$3&lt;=TODAY(),LG$3=$O41), 10,
IF(AND(LG$3&gt;=$M41,LG$3&lt;=TODAY(),LG$3&gt;$O41), -10, ""))),
IF(AND(LG$3&gt;=$M41,LG$3&lt;=$N41,LG$3&lt;$O41),10,
IF(AND(LG$3&gt;=$M41,LG$3&lt;=$N41,LG$3=$O41),10,
IF(AND(LG$3&gt;=$M41,LG$3&lt;=$N41,LG$3&gt;$O41),-10,""
))))</f>
        <v/>
      </c>
      <c r="LH41" s="19" t="str">
        <f t="shared" ca="1" si="118"/>
        <v/>
      </c>
      <c r="LI41" s="19" t="str">
        <f t="shared" ca="1" si="118"/>
        <v/>
      </c>
      <c r="LJ41" s="19" t="str">
        <f t="shared" ca="1" si="118"/>
        <v/>
      </c>
      <c r="LK41" s="19" t="str">
        <f t="shared" ca="1" si="118"/>
        <v/>
      </c>
      <c r="LL41" s="19" t="str">
        <f t="shared" ca="1" si="118"/>
        <v/>
      </c>
      <c r="LM41" s="19" t="str">
        <f t="shared" ca="1" si="118"/>
        <v/>
      </c>
      <c r="LN41" s="19" t="str">
        <f t="shared" ca="1" si="118"/>
        <v/>
      </c>
      <c r="LO41" s="19" t="str">
        <f t="shared" ca="1" si="118"/>
        <v/>
      </c>
      <c r="LP41" s="19" t="str">
        <f t="shared" ca="1" si="118"/>
        <v/>
      </c>
      <c r="LQ41" s="19" t="str">
        <f t="shared" ref="LQ41:LZ50" ca="1" si="119">IF($N41="",
IF(AND(LQ$3&gt;=$M41,LQ$3&lt;=TODAY(),LQ$3&lt;$O41), 10,
IF(AND(LQ$3&gt;=$M41,LQ$3&lt;=TODAY(),LQ$3=$O41), 10,
IF(AND(LQ$3&gt;=$M41,LQ$3&lt;=TODAY(),LQ$3&gt;$O41), -10, ""))),
IF(AND(LQ$3&gt;=$M41,LQ$3&lt;=$N41,LQ$3&lt;$O41),10,
IF(AND(LQ$3&gt;=$M41,LQ$3&lt;=$N41,LQ$3=$O41),10,
IF(AND(LQ$3&gt;=$M41,LQ$3&lt;=$N41,LQ$3&gt;$O41),-10,""
))))</f>
        <v/>
      </c>
      <c r="LR41" s="19" t="str">
        <f t="shared" ca="1" si="119"/>
        <v/>
      </c>
      <c r="LS41" s="19" t="str">
        <f t="shared" ca="1" si="119"/>
        <v/>
      </c>
      <c r="LT41" s="19" t="str">
        <f t="shared" ca="1" si="119"/>
        <v/>
      </c>
      <c r="LU41" s="19" t="str">
        <f t="shared" ca="1" si="119"/>
        <v/>
      </c>
      <c r="LV41" s="19" t="str">
        <f t="shared" ca="1" si="119"/>
        <v/>
      </c>
      <c r="LW41" s="19" t="str">
        <f t="shared" ca="1" si="119"/>
        <v/>
      </c>
      <c r="LX41" s="19" t="str">
        <f t="shared" ca="1" si="119"/>
        <v/>
      </c>
      <c r="LY41" s="19" t="str">
        <f t="shared" ca="1" si="119"/>
        <v/>
      </c>
      <c r="LZ41" s="19" t="str">
        <f t="shared" ca="1" si="119"/>
        <v/>
      </c>
      <c r="MA41" s="19" t="str">
        <f t="shared" ref="MA41:MJ50" ca="1" si="120">IF($N41="",
IF(AND(MA$3&gt;=$M41,MA$3&lt;=TODAY(),MA$3&lt;$O41), 10,
IF(AND(MA$3&gt;=$M41,MA$3&lt;=TODAY(),MA$3=$O41), 10,
IF(AND(MA$3&gt;=$M41,MA$3&lt;=TODAY(),MA$3&gt;$O41), -10, ""))),
IF(AND(MA$3&gt;=$M41,MA$3&lt;=$N41,MA$3&lt;$O41),10,
IF(AND(MA$3&gt;=$M41,MA$3&lt;=$N41,MA$3=$O41),10,
IF(AND(MA$3&gt;=$M41,MA$3&lt;=$N41,MA$3&gt;$O41),-10,""
))))</f>
        <v/>
      </c>
      <c r="MB41" s="19" t="str">
        <f t="shared" ca="1" si="120"/>
        <v/>
      </c>
      <c r="MC41" s="19" t="str">
        <f t="shared" ca="1" si="120"/>
        <v/>
      </c>
      <c r="MD41" s="19" t="str">
        <f t="shared" ca="1" si="120"/>
        <v/>
      </c>
      <c r="ME41" s="19" t="str">
        <f t="shared" ca="1" si="120"/>
        <v/>
      </c>
      <c r="MF41" s="19" t="str">
        <f t="shared" ca="1" si="120"/>
        <v/>
      </c>
      <c r="MG41" s="19" t="str">
        <f t="shared" ca="1" si="120"/>
        <v/>
      </c>
      <c r="MH41" s="19" t="str">
        <f t="shared" ca="1" si="120"/>
        <v/>
      </c>
      <c r="MI41" s="19" t="str">
        <f t="shared" ca="1" si="120"/>
        <v/>
      </c>
      <c r="MJ41" s="19" t="str">
        <f t="shared" ca="1" si="120"/>
        <v/>
      </c>
      <c r="MK41" s="19" t="str">
        <f t="shared" ref="MK41:MT50" ca="1" si="121">IF($N41="",
IF(AND(MK$3&gt;=$M41,MK$3&lt;=TODAY(),MK$3&lt;$O41), 10,
IF(AND(MK$3&gt;=$M41,MK$3&lt;=TODAY(),MK$3=$O41), 10,
IF(AND(MK$3&gt;=$M41,MK$3&lt;=TODAY(),MK$3&gt;$O41), -10, ""))),
IF(AND(MK$3&gt;=$M41,MK$3&lt;=$N41,MK$3&lt;$O41),10,
IF(AND(MK$3&gt;=$M41,MK$3&lt;=$N41,MK$3=$O41),10,
IF(AND(MK$3&gt;=$M41,MK$3&lt;=$N41,MK$3&gt;$O41),-10,""
))))</f>
        <v/>
      </c>
      <c r="ML41" s="19" t="str">
        <f t="shared" ca="1" si="121"/>
        <v/>
      </c>
      <c r="MM41" s="19" t="str">
        <f t="shared" ca="1" si="121"/>
        <v/>
      </c>
      <c r="MN41" s="19" t="str">
        <f t="shared" ca="1" si="121"/>
        <v/>
      </c>
      <c r="MO41" s="19" t="str">
        <f t="shared" ca="1" si="121"/>
        <v/>
      </c>
      <c r="MP41" s="19" t="str">
        <f t="shared" ca="1" si="121"/>
        <v/>
      </c>
      <c r="MQ41" s="19" t="str">
        <f t="shared" ca="1" si="121"/>
        <v/>
      </c>
      <c r="MR41" s="19" t="str">
        <f t="shared" ca="1" si="121"/>
        <v/>
      </c>
      <c r="MS41" s="19" t="str">
        <f t="shared" ca="1" si="121"/>
        <v/>
      </c>
      <c r="MT41" s="19" t="str">
        <f t="shared" ca="1" si="121"/>
        <v/>
      </c>
      <c r="MU41" s="19" t="str">
        <f t="shared" ref="MU41:ND50" ca="1" si="122">IF($N41="",
IF(AND(MU$3&gt;=$M41,MU$3&lt;=TODAY(),MU$3&lt;$O41), 10,
IF(AND(MU$3&gt;=$M41,MU$3&lt;=TODAY(),MU$3=$O41), 10,
IF(AND(MU$3&gt;=$M41,MU$3&lt;=TODAY(),MU$3&gt;$O41), -10, ""))),
IF(AND(MU$3&gt;=$M41,MU$3&lt;=$N41,MU$3&lt;$O41),10,
IF(AND(MU$3&gt;=$M41,MU$3&lt;=$N41,MU$3=$O41),10,
IF(AND(MU$3&gt;=$M41,MU$3&lt;=$N41,MU$3&gt;$O41),-10,""
))))</f>
        <v/>
      </c>
      <c r="MV41" s="19" t="str">
        <f t="shared" ca="1" si="122"/>
        <v/>
      </c>
      <c r="MW41" s="19" t="str">
        <f t="shared" ca="1" si="122"/>
        <v/>
      </c>
      <c r="MX41" s="19" t="str">
        <f t="shared" ca="1" si="122"/>
        <v/>
      </c>
      <c r="MY41" s="19" t="str">
        <f t="shared" ca="1" si="122"/>
        <v/>
      </c>
      <c r="MZ41" s="19" t="str">
        <f t="shared" ca="1" si="122"/>
        <v/>
      </c>
      <c r="NA41" s="19" t="str">
        <f t="shared" ca="1" si="122"/>
        <v/>
      </c>
      <c r="NB41" s="19" t="str">
        <f t="shared" ca="1" si="122"/>
        <v/>
      </c>
      <c r="NC41" s="19" t="str">
        <f t="shared" ca="1" si="122"/>
        <v/>
      </c>
      <c r="ND41" s="19" t="str">
        <f t="shared" ca="1" si="122"/>
        <v/>
      </c>
      <c r="NE41" s="19" t="str">
        <f t="shared" ref="NE41:NN50" ca="1" si="123">IF($N41="",
IF(AND(NE$3&gt;=$M41,NE$3&lt;=TODAY(),NE$3&lt;$O41), 10,
IF(AND(NE$3&gt;=$M41,NE$3&lt;=TODAY(),NE$3=$O41), 10,
IF(AND(NE$3&gt;=$M41,NE$3&lt;=TODAY(),NE$3&gt;$O41), -10, ""))),
IF(AND(NE$3&gt;=$M41,NE$3&lt;=$N41,NE$3&lt;$O41),10,
IF(AND(NE$3&gt;=$M41,NE$3&lt;=$N41,NE$3=$O41),10,
IF(AND(NE$3&gt;=$M41,NE$3&lt;=$N41,NE$3&gt;$O41),-10,""
))))</f>
        <v/>
      </c>
      <c r="NF41" s="19" t="str">
        <f t="shared" ca="1" si="123"/>
        <v/>
      </c>
      <c r="NG41" s="19" t="str">
        <f t="shared" ca="1" si="123"/>
        <v/>
      </c>
      <c r="NH41" s="19" t="str">
        <f t="shared" ca="1" si="123"/>
        <v/>
      </c>
      <c r="NI41" s="19" t="str">
        <f t="shared" ca="1" si="123"/>
        <v/>
      </c>
      <c r="NJ41" s="19" t="str">
        <f t="shared" ca="1" si="123"/>
        <v/>
      </c>
      <c r="NK41" s="19" t="str">
        <f t="shared" ca="1" si="123"/>
        <v/>
      </c>
      <c r="NL41" s="19" t="str">
        <f t="shared" ca="1" si="123"/>
        <v/>
      </c>
      <c r="NM41" s="19" t="str">
        <f t="shared" ca="1" si="123"/>
        <v/>
      </c>
      <c r="NN41" s="19" t="str">
        <f t="shared" ca="1" si="123"/>
        <v/>
      </c>
      <c r="NO41" s="19" t="str">
        <f t="shared" ref="NO41:OC50" ca="1" si="124">IF($N41="",
IF(AND(NO$3&gt;=$M41,NO$3&lt;=TODAY(),NO$3&lt;$O41), 10,
IF(AND(NO$3&gt;=$M41,NO$3&lt;=TODAY(),NO$3=$O41), 10,
IF(AND(NO$3&gt;=$M41,NO$3&lt;=TODAY(),NO$3&gt;$O41), -10, ""))),
IF(AND(NO$3&gt;=$M41,NO$3&lt;=$N41,NO$3&lt;$O41),10,
IF(AND(NO$3&gt;=$M41,NO$3&lt;=$N41,NO$3=$O41),10,
IF(AND(NO$3&gt;=$M41,NO$3&lt;=$N41,NO$3&gt;$O41),-10,""
))))</f>
        <v/>
      </c>
      <c r="NP41" s="19" t="str">
        <f t="shared" ca="1" si="124"/>
        <v/>
      </c>
      <c r="NQ41" s="19" t="str">
        <f t="shared" ca="1" si="124"/>
        <v/>
      </c>
      <c r="NR41" s="19" t="str">
        <f t="shared" ca="1" si="124"/>
        <v/>
      </c>
      <c r="NS41" s="19" t="str">
        <f t="shared" ca="1" si="124"/>
        <v/>
      </c>
      <c r="NT41" s="19" t="str">
        <f t="shared" ca="1" si="124"/>
        <v/>
      </c>
      <c r="NU41" s="19" t="str">
        <f t="shared" ca="1" si="124"/>
        <v/>
      </c>
      <c r="NV41" s="19" t="str">
        <f t="shared" ca="1" si="124"/>
        <v/>
      </c>
      <c r="NW41" s="19" t="str">
        <f t="shared" ca="1" si="124"/>
        <v/>
      </c>
      <c r="NX41" s="19" t="str">
        <f t="shared" ca="1" si="124"/>
        <v/>
      </c>
      <c r="NY41" s="19" t="str">
        <f t="shared" ca="1" si="124"/>
        <v/>
      </c>
      <c r="NZ41" s="19" t="str">
        <f t="shared" ca="1" si="124"/>
        <v/>
      </c>
      <c r="OA41" s="19" t="str">
        <f t="shared" ca="1" si="124"/>
        <v/>
      </c>
      <c r="OB41" s="19" t="str">
        <f t="shared" ca="1" si="124"/>
        <v/>
      </c>
      <c r="OC41" s="19" t="str">
        <f t="shared" ca="1" si="124"/>
        <v/>
      </c>
    </row>
    <row r="42" spans="1:397" ht="14.25" x14ac:dyDescent="0.2">
      <c r="A42" s="62" t="str">
        <f t="shared" si="85"/>
        <v>Riyadh Almaghrabi Client</v>
      </c>
      <c r="B42" s="66">
        <f>_xlfn.IFNA(IF(INDEX('[1]External Tasks'!$C:$C,MATCH($B$38&amp;" "&amp;D42,'[1]External Tasks'!$A:$A,0))=D42,1,IF(INDEX('[1]External Tasks'!$G:$G,MATCH($B$38&amp;" "&amp;D42,'[1]External Tasks'!$E:$E,0))=D42,2)),0)</f>
        <v>0</v>
      </c>
      <c r="C42" s="46">
        <v>2</v>
      </c>
      <c r="D42" s="437" t="str">
        <f>IF('[2]Project Follow up - Base'!D42="","",'[2]Project Follow up - Base'!D42)</f>
        <v>ReWorking  - Design 25%</v>
      </c>
      <c r="E42" s="437" t="str">
        <f>IF('[2]Project Follow up - Base'!E42="","",'[2]Project Follow up - Base'!E42)</f>
        <v/>
      </c>
      <c r="F42" s="394" t="str">
        <f>IF('[2]Project Follow up - Base'!F42="","",'[2]Project Follow up - Base'!F42)</f>
        <v>Riyadh Almaghrabi</v>
      </c>
      <c r="G42" s="187">
        <f>IF('[2]Project Follow up - Base'!G42="","",'[2]Project Follow up - Base'!G42)</f>
        <v>45697</v>
      </c>
      <c r="H42" s="187">
        <f>IF('[2]Project Follow up - Base'!H42="","",'[2]Project Follow up - Base'!H42)</f>
        <v>45697</v>
      </c>
      <c r="I42" s="45">
        <f>IF(OR(G42="",H42=""), 0, NETWORKDAYS.INTL(G42,H42,7,List!$M$3:$M$100))</f>
        <v>1</v>
      </c>
      <c r="J42" s="43" t="str">
        <f>IF('[2]Project Follow up - Base'!J42="","",'[2]Project Follow up - Base'!J42)</f>
        <v/>
      </c>
      <c r="K42" s="187" t="str">
        <f>IF('[2]Project Follow up - Base'!K42="","",'[2]Project Follow up - Base'!K42)</f>
        <v/>
      </c>
      <c r="L42" s="45">
        <f>IF(OR(J42="",K42=""), 0, NETWORKDAYS.INTL(J42,K42,7,List!$M$3:$M$100))</f>
        <v>0</v>
      </c>
      <c r="M42" s="43">
        <f t="shared" si="86"/>
        <v>45697</v>
      </c>
      <c r="N42" s="43">
        <f t="shared" si="87"/>
        <v>45697</v>
      </c>
      <c r="O42" s="43">
        <f>IF(OR( D42="", M42=""),"",WORKDAY.INTL(M42,VLOOKUP($B$38&amp;" "&amp;D42,Tasks!$1:$1048576,MATCH('Project Follow up - Base'!$D$7,Tasks!$2:$2,0),FALSE)-1,7,[1]List!$M$3:$M$100))</f>
        <v>45708</v>
      </c>
      <c r="P42" s="44" t="str">
        <f t="shared" ref="P42:P70" ca="1" si="125">IF(D42="", "",IF(M42="", "Not Started",IF(AND(OR(AND(G42&lt;&gt;"", H42=""), AND(J42&lt;&gt;"", K42="")), TODAY() &lt;= O42), "On Going",IF(OR(N42&gt;O42, AND(TODAY()&gt;O42, OR(AND(G42&lt;&gt;"", H42=""), AND(J42&lt;&gt;"", K42="")))), "Delayed","Completed"))))</f>
        <v>Completed</v>
      </c>
      <c r="Q42" s="104" t="str">
        <f>IF('[2]Project Follow up - Base'!Q42="","",'[2]Project Follow up - Base'!Q42)</f>
        <v/>
      </c>
      <c r="R42" s="43" t="str">
        <f>IF('[2]Project Follow up - Base'!R42="","",'[2]Project Follow up - Base'!R42)</f>
        <v>Client</v>
      </c>
      <c r="S42" s="41" t="str">
        <f>IF('[2]Project Follow up - Base'!S42="","",'[2]Project Follow up - Base'!S42)</f>
        <v>Client Modification</v>
      </c>
      <c r="T42" s="104" t="str">
        <f>IF('[2]Project Follow up - Base'!T42="","",'[2]Project Follow up - Base'!T42)</f>
        <v/>
      </c>
      <c r="U42" s="41" t="str">
        <f>IF('[2]Project Follow up - Base'!U42="","",'[2]Project Follow up - Base'!U42)</f>
        <v/>
      </c>
      <c r="V42" s="41" t="str">
        <f>IF('[2]Project Follow up - Base'!V42="","",'[2]Project Follow up - Base'!V42)</f>
        <v/>
      </c>
      <c r="W42" s="388" t="str">
        <f>IF('[2]Project Follow up - Base'!W42="","",'[2]Project Follow up - Base'!W42)</f>
        <v>Deliev 04</v>
      </c>
      <c r="X42" s="389" t="str">
        <f>IF('[2]Project Follow up - Base'!X42="","",'[2]Project Follow up - Base'!X42)</f>
        <v>MOM 04</v>
      </c>
      <c r="Y42" s="17">
        <f t="shared" si="88"/>
        <v>1</v>
      </c>
      <c r="Z42" s="62" t="str">
        <f>_xlfn.IFNA(IF(INDEX('Employees Summary'!A:J,MATCH(B$38&amp;" "&amp;F42,'Employees Summary'!H:H,0),10)=0,"",INDEX('Employees Summary'!A:J,MATCH(B$38&amp;" "&amp;F42,'Employees Summary'!H:H,0),10)),"")</f>
        <v/>
      </c>
      <c r="AA42" s="62">
        <f ca="1">IF(AND(N42&lt;&gt;"",P42="Delayed"),NETWORKDAYS.INTL(O42,N42,7,List!$M$3:$M$100),0)</f>
        <v>0</v>
      </c>
      <c r="AC42" s="20" t="str">
        <f t="shared" ca="1" si="89"/>
        <v/>
      </c>
      <c r="AD42" s="20" t="str">
        <f t="shared" ca="1" si="89"/>
        <v/>
      </c>
      <c r="AE42" s="20" t="str">
        <f t="shared" ca="1" si="89"/>
        <v/>
      </c>
      <c r="AF42" s="20" t="str">
        <f t="shared" ca="1" si="89"/>
        <v/>
      </c>
      <c r="AG42" s="20" t="str">
        <f t="shared" ca="1" si="89"/>
        <v/>
      </c>
      <c r="AH42" s="20" t="str">
        <f t="shared" ca="1" si="89"/>
        <v/>
      </c>
      <c r="AI42" s="20" t="str">
        <f t="shared" ca="1" si="89"/>
        <v/>
      </c>
      <c r="AJ42" s="20" t="str">
        <f t="shared" ca="1" si="89"/>
        <v/>
      </c>
      <c r="AK42" s="20" t="str">
        <f t="shared" ca="1" si="89"/>
        <v/>
      </c>
      <c r="AL42" s="20" t="str">
        <f t="shared" ca="1" si="89"/>
        <v/>
      </c>
      <c r="AM42" s="20" t="str">
        <f t="shared" ca="1" si="90"/>
        <v/>
      </c>
      <c r="AN42" s="20" t="str">
        <f t="shared" ca="1" si="90"/>
        <v/>
      </c>
      <c r="AO42" s="20" t="str">
        <f t="shared" ca="1" si="90"/>
        <v/>
      </c>
      <c r="AP42" s="20" t="str">
        <f t="shared" ca="1" si="90"/>
        <v/>
      </c>
      <c r="AQ42" s="20" t="str">
        <f t="shared" ca="1" si="90"/>
        <v/>
      </c>
      <c r="AR42" s="20" t="str">
        <f t="shared" ca="1" si="90"/>
        <v/>
      </c>
      <c r="AS42" s="20" t="str">
        <f t="shared" ca="1" si="90"/>
        <v/>
      </c>
      <c r="AT42" s="20" t="str">
        <f t="shared" ca="1" si="90"/>
        <v/>
      </c>
      <c r="AU42" s="20" t="str">
        <f t="shared" ca="1" si="90"/>
        <v/>
      </c>
      <c r="AV42" s="20" t="str">
        <f t="shared" ca="1" si="90"/>
        <v/>
      </c>
      <c r="AW42" s="20" t="str">
        <f t="shared" ca="1" si="91"/>
        <v/>
      </c>
      <c r="AX42" s="20" t="str">
        <f t="shared" ca="1" si="91"/>
        <v/>
      </c>
      <c r="AY42" s="20" t="str">
        <f t="shared" ca="1" si="91"/>
        <v/>
      </c>
      <c r="AZ42" s="20" t="str">
        <f t="shared" ca="1" si="91"/>
        <v/>
      </c>
      <c r="BA42" s="20" t="str">
        <f t="shared" ca="1" si="91"/>
        <v/>
      </c>
      <c r="BB42" s="20" t="str">
        <f t="shared" ca="1" si="91"/>
        <v/>
      </c>
      <c r="BC42" s="20" t="str">
        <f t="shared" ca="1" si="91"/>
        <v/>
      </c>
      <c r="BD42" s="20" t="str">
        <f t="shared" ca="1" si="91"/>
        <v/>
      </c>
      <c r="BE42" s="20" t="str">
        <f t="shared" ca="1" si="91"/>
        <v/>
      </c>
      <c r="BF42" s="20" t="str">
        <f t="shared" ca="1" si="91"/>
        <v/>
      </c>
      <c r="BG42" s="20" t="str">
        <f t="shared" ca="1" si="92"/>
        <v/>
      </c>
      <c r="BH42" s="20" t="str">
        <f t="shared" ca="1" si="92"/>
        <v/>
      </c>
      <c r="BI42" s="20" t="str">
        <f t="shared" ca="1" si="92"/>
        <v/>
      </c>
      <c r="BJ42" s="20" t="str">
        <f t="shared" ca="1" si="92"/>
        <v/>
      </c>
      <c r="BK42" s="20" t="str">
        <f t="shared" ca="1" si="92"/>
        <v/>
      </c>
      <c r="BL42" s="20" t="str">
        <f t="shared" ca="1" si="92"/>
        <v/>
      </c>
      <c r="BM42" s="20" t="str">
        <f t="shared" ca="1" si="92"/>
        <v/>
      </c>
      <c r="BN42" s="20" t="str">
        <f t="shared" ca="1" si="92"/>
        <v/>
      </c>
      <c r="BO42" s="20" t="str">
        <f t="shared" ca="1" si="92"/>
        <v/>
      </c>
      <c r="BP42" s="20" t="str">
        <f t="shared" ca="1" si="92"/>
        <v/>
      </c>
      <c r="BQ42" s="20" t="str">
        <f t="shared" ca="1" si="93"/>
        <v/>
      </c>
      <c r="BR42" s="20" t="str">
        <f t="shared" ca="1" si="93"/>
        <v/>
      </c>
      <c r="BS42" s="20" t="str">
        <f t="shared" ca="1" si="93"/>
        <v/>
      </c>
      <c r="BT42" s="20" t="str">
        <f t="shared" ca="1" si="93"/>
        <v/>
      </c>
      <c r="BU42" s="20" t="str">
        <f t="shared" ca="1" si="93"/>
        <v/>
      </c>
      <c r="BV42" s="20">
        <f t="shared" ca="1" si="93"/>
        <v>10</v>
      </c>
      <c r="BW42" s="20" t="str">
        <f t="shared" ca="1" si="93"/>
        <v/>
      </c>
      <c r="BX42" s="20" t="str">
        <f t="shared" ca="1" si="93"/>
        <v/>
      </c>
      <c r="BY42" s="20" t="str">
        <f t="shared" ca="1" si="93"/>
        <v/>
      </c>
      <c r="BZ42" s="20" t="str">
        <f t="shared" ca="1" si="93"/>
        <v/>
      </c>
      <c r="CA42" s="20" t="str">
        <f t="shared" ca="1" si="94"/>
        <v/>
      </c>
      <c r="CB42" s="20" t="str">
        <f t="shared" ca="1" si="94"/>
        <v/>
      </c>
      <c r="CC42" s="20" t="str">
        <f t="shared" ca="1" si="94"/>
        <v/>
      </c>
      <c r="CD42" s="20" t="str">
        <f t="shared" ca="1" si="94"/>
        <v/>
      </c>
      <c r="CE42" s="20" t="str">
        <f t="shared" ca="1" si="94"/>
        <v/>
      </c>
      <c r="CF42" s="20" t="str">
        <f t="shared" ca="1" si="94"/>
        <v/>
      </c>
      <c r="CG42" s="20" t="str">
        <f t="shared" ca="1" si="94"/>
        <v/>
      </c>
      <c r="CH42" s="20" t="str">
        <f t="shared" ca="1" si="94"/>
        <v/>
      </c>
      <c r="CI42" s="20" t="str">
        <f t="shared" ca="1" si="94"/>
        <v/>
      </c>
      <c r="CJ42" s="20" t="str">
        <f t="shared" ca="1" si="94"/>
        <v/>
      </c>
      <c r="CK42" s="20" t="str">
        <f t="shared" ca="1" si="95"/>
        <v/>
      </c>
      <c r="CL42" s="20" t="str">
        <f t="shared" ca="1" si="95"/>
        <v/>
      </c>
      <c r="CM42" s="20" t="str">
        <f t="shared" ca="1" si="95"/>
        <v/>
      </c>
      <c r="CN42" s="20" t="str">
        <f t="shared" ca="1" si="95"/>
        <v/>
      </c>
      <c r="CO42" s="20" t="str">
        <f t="shared" ca="1" si="95"/>
        <v/>
      </c>
      <c r="CP42" s="20" t="str">
        <f t="shared" ca="1" si="95"/>
        <v/>
      </c>
      <c r="CQ42" s="20" t="str">
        <f t="shared" ca="1" si="95"/>
        <v/>
      </c>
      <c r="CR42" s="20" t="str">
        <f t="shared" ca="1" si="95"/>
        <v/>
      </c>
      <c r="CS42" s="20" t="str">
        <f t="shared" ca="1" si="95"/>
        <v/>
      </c>
      <c r="CT42" s="19" t="str">
        <f t="shared" ca="1" si="95"/>
        <v/>
      </c>
      <c r="CU42" s="19" t="str">
        <f t="shared" ca="1" si="96"/>
        <v/>
      </c>
      <c r="CV42" s="19" t="str">
        <f t="shared" ca="1" si="96"/>
        <v/>
      </c>
      <c r="CW42" s="19" t="str">
        <f t="shared" ca="1" si="96"/>
        <v/>
      </c>
      <c r="CX42" s="19" t="str">
        <f t="shared" ca="1" si="96"/>
        <v/>
      </c>
      <c r="CY42" s="19" t="str">
        <f t="shared" ca="1" si="96"/>
        <v/>
      </c>
      <c r="CZ42" s="19" t="str">
        <f t="shared" ca="1" si="96"/>
        <v/>
      </c>
      <c r="DA42" s="19" t="str">
        <f t="shared" ca="1" si="96"/>
        <v/>
      </c>
      <c r="DB42" s="19" t="str">
        <f t="shared" ca="1" si="96"/>
        <v/>
      </c>
      <c r="DC42" s="19" t="str">
        <f t="shared" ca="1" si="96"/>
        <v/>
      </c>
      <c r="DD42" s="19" t="str">
        <f t="shared" ca="1" si="96"/>
        <v/>
      </c>
      <c r="DE42" s="19" t="str">
        <f t="shared" ca="1" si="97"/>
        <v/>
      </c>
      <c r="DF42" s="19" t="str">
        <f t="shared" ca="1" si="97"/>
        <v/>
      </c>
      <c r="DG42" s="19" t="str">
        <f t="shared" ca="1" si="97"/>
        <v/>
      </c>
      <c r="DH42" s="19" t="str">
        <f t="shared" ca="1" si="97"/>
        <v/>
      </c>
      <c r="DI42" s="19" t="str">
        <f t="shared" ca="1" si="97"/>
        <v/>
      </c>
      <c r="DJ42" s="19" t="str">
        <f t="shared" ca="1" si="97"/>
        <v/>
      </c>
      <c r="DK42" s="19" t="str">
        <f t="shared" ca="1" si="97"/>
        <v/>
      </c>
      <c r="DL42" s="19" t="str">
        <f t="shared" ca="1" si="97"/>
        <v/>
      </c>
      <c r="DM42" s="19" t="str">
        <f t="shared" ca="1" si="97"/>
        <v/>
      </c>
      <c r="DN42" s="19" t="str">
        <f t="shared" ca="1" si="97"/>
        <v/>
      </c>
      <c r="DO42" s="19" t="str">
        <f t="shared" ca="1" si="98"/>
        <v/>
      </c>
      <c r="DP42" s="19" t="str">
        <f t="shared" ca="1" si="98"/>
        <v/>
      </c>
      <c r="DQ42" s="19" t="str">
        <f t="shared" ca="1" si="98"/>
        <v/>
      </c>
      <c r="DR42" s="19" t="str">
        <f t="shared" ca="1" si="98"/>
        <v/>
      </c>
      <c r="DS42" s="19" t="str">
        <f t="shared" ca="1" si="98"/>
        <v/>
      </c>
      <c r="DT42" s="19" t="str">
        <f t="shared" ca="1" si="98"/>
        <v/>
      </c>
      <c r="DU42" s="19" t="str">
        <f t="shared" ca="1" si="98"/>
        <v/>
      </c>
      <c r="DV42" s="19" t="str">
        <f t="shared" ca="1" si="98"/>
        <v/>
      </c>
      <c r="DW42" s="19" t="str">
        <f t="shared" ca="1" si="98"/>
        <v/>
      </c>
      <c r="DX42" s="19" t="str">
        <f t="shared" ca="1" si="98"/>
        <v/>
      </c>
      <c r="DY42" s="19" t="str">
        <f t="shared" ca="1" si="99"/>
        <v/>
      </c>
      <c r="DZ42" s="19" t="str">
        <f t="shared" ca="1" si="99"/>
        <v/>
      </c>
      <c r="EA42" s="19" t="str">
        <f t="shared" ca="1" si="99"/>
        <v/>
      </c>
      <c r="EB42" s="19" t="str">
        <f t="shared" ca="1" si="99"/>
        <v/>
      </c>
      <c r="EC42" s="19" t="str">
        <f t="shared" ca="1" si="99"/>
        <v/>
      </c>
      <c r="ED42" s="19" t="str">
        <f t="shared" ca="1" si="99"/>
        <v/>
      </c>
      <c r="EE42" s="19" t="str">
        <f t="shared" ca="1" si="99"/>
        <v/>
      </c>
      <c r="EF42" s="19" t="str">
        <f t="shared" ca="1" si="99"/>
        <v/>
      </c>
      <c r="EG42" s="19" t="str">
        <f t="shared" ca="1" si="99"/>
        <v/>
      </c>
      <c r="EH42" s="19" t="str">
        <f t="shared" ca="1" si="99"/>
        <v/>
      </c>
      <c r="EI42" s="19" t="str">
        <f t="shared" ca="1" si="100"/>
        <v/>
      </c>
      <c r="EJ42" s="19" t="str">
        <f t="shared" ca="1" si="100"/>
        <v/>
      </c>
      <c r="EK42" s="19" t="str">
        <f t="shared" ca="1" si="100"/>
        <v/>
      </c>
      <c r="EL42" s="19" t="str">
        <f t="shared" ca="1" si="100"/>
        <v/>
      </c>
      <c r="EM42" s="19" t="str">
        <f t="shared" ca="1" si="100"/>
        <v/>
      </c>
      <c r="EN42" s="19" t="str">
        <f t="shared" ca="1" si="100"/>
        <v/>
      </c>
      <c r="EO42" s="19" t="str">
        <f t="shared" ca="1" si="100"/>
        <v/>
      </c>
      <c r="EP42" s="19" t="str">
        <f t="shared" ca="1" si="100"/>
        <v/>
      </c>
      <c r="EQ42" s="19" t="str">
        <f t="shared" ca="1" si="100"/>
        <v/>
      </c>
      <c r="ER42" s="19" t="str">
        <f t="shared" ca="1" si="100"/>
        <v/>
      </c>
      <c r="ES42" s="19" t="str">
        <f t="shared" ca="1" si="101"/>
        <v/>
      </c>
      <c r="ET42" s="19" t="str">
        <f t="shared" ca="1" si="101"/>
        <v/>
      </c>
      <c r="EU42" s="19" t="str">
        <f t="shared" ca="1" si="101"/>
        <v/>
      </c>
      <c r="EV42" s="19" t="str">
        <f t="shared" ca="1" si="101"/>
        <v/>
      </c>
      <c r="EW42" s="19" t="str">
        <f t="shared" ca="1" si="101"/>
        <v/>
      </c>
      <c r="EX42" s="19" t="str">
        <f t="shared" ca="1" si="101"/>
        <v/>
      </c>
      <c r="EY42" s="19" t="str">
        <f t="shared" ca="1" si="101"/>
        <v/>
      </c>
      <c r="EZ42" s="19" t="str">
        <f t="shared" ca="1" si="101"/>
        <v/>
      </c>
      <c r="FA42" s="19" t="str">
        <f t="shared" ca="1" si="101"/>
        <v/>
      </c>
      <c r="FB42" s="19" t="str">
        <f t="shared" ca="1" si="101"/>
        <v/>
      </c>
      <c r="FC42" s="19" t="str">
        <f t="shared" ca="1" si="102"/>
        <v/>
      </c>
      <c r="FD42" s="19" t="str">
        <f t="shared" ca="1" si="102"/>
        <v/>
      </c>
      <c r="FE42" s="19" t="str">
        <f t="shared" ca="1" si="102"/>
        <v/>
      </c>
      <c r="FF42" s="19" t="str">
        <f t="shared" ca="1" si="102"/>
        <v/>
      </c>
      <c r="FG42" s="19" t="str">
        <f t="shared" ca="1" si="102"/>
        <v/>
      </c>
      <c r="FH42" s="19" t="str">
        <f t="shared" ca="1" si="102"/>
        <v/>
      </c>
      <c r="FI42" s="19" t="str">
        <f t="shared" ca="1" si="102"/>
        <v/>
      </c>
      <c r="FJ42" s="19" t="str">
        <f t="shared" ca="1" si="102"/>
        <v/>
      </c>
      <c r="FK42" s="19" t="str">
        <f t="shared" ca="1" si="102"/>
        <v/>
      </c>
      <c r="FL42" s="19" t="str">
        <f t="shared" ca="1" si="102"/>
        <v/>
      </c>
      <c r="FM42" s="19" t="str">
        <f t="shared" ca="1" si="103"/>
        <v/>
      </c>
      <c r="FN42" s="19" t="str">
        <f t="shared" ca="1" si="103"/>
        <v/>
      </c>
      <c r="FO42" s="19" t="str">
        <f t="shared" ca="1" si="103"/>
        <v/>
      </c>
      <c r="FP42" s="19" t="str">
        <f t="shared" ca="1" si="103"/>
        <v/>
      </c>
      <c r="FQ42" s="19" t="str">
        <f t="shared" ca="1" si="103"/>
        <v/>
      </c>
      <c r="FR42" s="19" t="str">
        <f t="shared" ca="1" si="103"/>
        <v/>
      </c>
      <c r="FS42" s="19" t="str">
        <f t="shared" ca="1" si="103"/>
        <v/>
      </c>
      <c r="FT42" s="19" t="str">
        <f t="shared" ca="1" si="103"/>
        <v/>
      </c>
      <c r="FU42" s="19" t="str">
        <f t="shared" ca="1" si="103"/>
        <v/>
      </c>
      <c r="FV42" s="19" t="str">
        <f t="shared" ca="1" si="103"/>
        <v/>
      </c>
      <c r="FW42" s="19" t="str">
        <f t="shared" ca="1" si="104"/>
        <v/>
      </c>
      <c r="FX42" s="19" t="str">
        <f t="shared" ca="1" si="104"/>
        <v/>
      </c>
      <c r="FY42" s="19" t="str">
        <f t="shared" ca="1" si="104"/>
        <v/>
      </c>
      <c r="FZ42" s="19" t="str">
        <f t="shared" ca="1" si="104"/>
        <v/>
      </c>
      <c r="GA42" s="19" t="str">
        <f t="shared" ca="1" si="104"/>
        <v/>
      </c>
      <c r="GB42" s="19" t="str">
        <f t="shared" ca="1" si="104"/>
        <v/>
      </c>
      <c r="GC42" s="19" t="str">
        <f t="shared" ca="1" si="104"/>
        <v/>
      </c>
      <c r="GD42" s="19" t="str">
        <f t="shared" ca="1" si="104"/>
        <v/>
      </c>
      <c r="GE42" s="19" t="str">
        <f t="shared" ca="1" si="104"/>
        <v/>
      </c>
      <c r="GF42" s="19" t="str">
        <f t="shared" ca="1" si="104"/>
        <v/>
      </c>
      <c r="GG42" s="19" t="str">
        <f t="shared" ca="1" si="105"/>
        <v/>
      </c>
      <c r="GH42" s="19" t="str">
        <f t="shared" ca="1" si="105"/>
        <v/>
      </c>
      <c r="GI42" s="19" t="str">
        <f t="shared" ca="1" si="105"/>
        <v/>
      </c>
      <c r="GJ42" s="19" t="str">
        <f t="shared" ca="1" si="105"/>
        <v/>
      </c>
      <c r="GK42" s="19" t="str">
        <f t="shared" ca="1" si="105"/>
        <v/>
      </c>
      <c r="GL42" s="19" t="str">
        <f t="shared" ca="1" si="105"/>
        <v/>
      </c>
      <c r="GM42" s="19" t="str">
        <f t="shared" ca="1" si="105"/>
        <v/>
      </c>
      <c r="GN42" s="19" t="str">
        <f t="shared" ca="1" si="105"/>
        <v/>
      </c>
      <c r="GO42" s="19" t="str">
        <f t="shared" ca="1" si="105"/>
        <v/>
      </c>
      <c r="GP42" s="19" t="str">
        <f t="shared" ca="1" si="105"/>
        <v/>
      </c>
      <c r="GQ42" s="19" t="str">
        <f t="shared" ca="1" si="106"/>
        <v/>
      </c>
      <c r="GR42" s="19" t="str">
        <f t="shared" ca="1" si="106"/>
        <v/>
      </c>
      <c r="GS42" s="19" t="str">
        <f t="shared" ca="1" si="106"/>
        <v/>
      </c>
      <c r="GT42" s="19" t="str">
        <f t="shared" ca="1" si="106"/>
        <v/>
      </c>
      <c r="GU42" s="19" t="str">
        <f t="shared" ca="1" si="106"/>
        <v/>
      </c>
      <c r="GV42" s="19" t="str">
        <f t="shared" ca="1" si="106"/>
        <v/>
      </c>
      <c r="GW42" s="19" t="str">
        <f t="shared" ca="1" si="106"/>
        <v/>
      </c>
      <c r="GX42" s="19" t="str">
        <f t="shared" ca="1" si="106"/>
        <v/>
      </c>
      <c r="GY42" s="19" t="str">
        <f t="shared" ca="1" si="106"/>
        <v/>
      </c>
      <c r="GZ42" s="19" t="str">
        <f t="shared" ca="1" si="106"/>
        <v/>
      </c>
      <c r="HA42" s="19" t="str">
        <f t="shared" ca="1" si="107"/>
        <v/>
      </c>
      <c r="HB42" s="19" t="str">
        <f t="shared" ca="1" si="107"/>
        <v/>
      </c>
      <c r="HC42" s="19" t="str">
        <f t="shared" ca="1" si="107"/>
        <v/>
      </c>
      <c r="HD42" s="19" t="str">
        <f t="shared" ca="1" si="107"/>
        <v/>
      </c>
      <c r="HE42" s="19" t="str">
        <f t="shared" ca="1" si="107"/>
        <v/>
      </c>
      <c r="HF42" s="19" t="str">
        <f t="shared" ca="1" si="107"/>
        <v/>
      </c>
      <c r="HG42" s="19" t="str">
        <f t="shared" ca="1" si="107"/>
        <v/>
      </c>
      <c r="HH42" s="19" t="str">
        <f t="shared" ca="1" si="107"/>
        <v/>
      </c>
      <c r="HI42" s="19" t="str">
        <f t="shared" ca="1" si="107"/>
        <v/>
      </c>
      <c r="HJ42" s="19" t="str">
        <f t="shared" ca="1" si="107"/>
        <v/>
      </c>
      <c r="HK42" s="19" t="str">
        <f t="shared" ca="1" si="108"/>
        <v/>
      </c>
      <c r="HL42" s="19" t="str">
        <f t="shared" ca="1" si="108"/>
        <v/>
      </c>
      <c r="HM42" s="19" t="str">
        <f t="shared" ca="1" si="108"/>
        <v/>
      </c>
      <c r="HN42" s="19" t="str">
        <f t="shared" ca="1" si="108"/>
        <v/>
      </c>
      <c r="HO42" s="19" t="str">
        <f t="shared" ca="1" si="108"/>
        <v/>
      </c>
      <c r="HP42" s="19" t="str">
        <f t="shared" ca="1" si="108"/>
        <v/>
      </c>
      <c r="HQ42" s="19" t="str">
        <f t="shared" ca="1" si="108"/>
        <v/>
      </c>
      <c r="HR42" s="19" t="str">
        <f t="shared" ca="1" si="108"/>
        <v/>
      </c>
      <c r="HS42" s="19" t="str">
        <f t="shared" ca="1" si="108"/>
        <v/>
      </c>
      <c r="HT42" s="19" t="str">
        <f t="shared" ca="1" si="108"/>
        <v/>
      </c>
      <c r="HU42" s="19" t="str">
        <f t="shared" ca="1" si="109"/>
        <v/>
      </c>
      <c r="HV42" s="19" t="str">
        <f t="shared" ca="1" si="109"/>
        <v/>
      </c>
      <c r="HW42" s="19" t="str">
        <f t="shared" ca="1" si="109"/>
        <v/>
      </c>
      <c r="HX42" s="19" t="str">
        <f t="shared" ca="1" si="109"/>
        <v/>
      </c>
      <c r="HY42" s="19" t="str">
        <f t="shared" ca="1" si="109"/>
        <v/>
      </c>
      <c r="HZ42" s="19" t="str">
        <f t="shared" ca="1" si="109"/>
        <v/>
      </c>
      <c r="IA42" s="19" t="str">
        <f t="shared" ca="1" si="109"/>
        <v/>
      </c>
      <c r="IB42" s="19" t="str">
        <f t="shared" ca="1" si="109"/>
        <v/>
      </c>
      <c r="IC42" s="19" t="str">
        <f t="shared" ca="1" si="109"/>
        <v/>
      </c>
      <c r="ID42" s="19" t="str">
        <f t="shared" ca="1" si="109"/>
        <v/>
      </c>
      <c r="IE42" s="19" t="str">
        <f t="shared" ca="1" si="110"/>
        <v/>
      </c>
      <c r="IF42" s="19" t="str">
        <f t="shared" ca="1" si="110"/>
        <v/>
      </c>
      <c r="IG42" s="19" t="str">
        <f t="shared" ca="1" si="110"/>
        <v/>
      </c>
      <c r="IH42" s="19" t="str">
        <f t="shared" ca="1" si="110"/>
        <v/>
      </c>
      <c r="II42" s="19" t="str">
        <f t="shared" ca="1" si="110"/>
        <v/>
      </c>
      <c r="IJ42" s="19" t="str">
        <f t="shared" ca="1" si="110"/>
        <v/>
      </c>
      <c r="IK42" s="19" t="str">
        <f t="shared" ca="1" si="110"/>
        <v/>
      </c>
      <c r="IL42" s="19" t="str">
        <f t="shared" ca="1" si="110"/>
        <v/>
      </c>
      <c r="IM42" s="19" t="str">
        <f t="shared" ca="1" si="110"/>
        <v/>
      </c>
      <c r="IN42" s="19" t="str">
        <f t="shared" ca="1" si="110"/>
        <v/>
      </c>
      <c r="IO42" s="19" t="str">
        <f t="shared" ca="1" si="111"/>
        <v/>
      </c>
      <c r="IP42" s="19" t="str">
        <f t="shared" ca="1" si="111"/>
        <v/>
      </c>
      <c r="IQ42" s="19" t="str">
        <f t="shared" ca="1" si="111"/>
        <v/>
      </c>
      <c r="IR42" s="19" t="str">
        <f t="shared" ca="1" si="111"/>
        <v/>
      </c>
      <c r="IS42" s="19" t="str">
        <f t="shared" ca="1" si="111"/>
        <v/>
      </c>
      <c r="IT42" s="19" t="str">
        <f t="shared" ca="1" si="111"/>
        <v/>
      </c>
      <c r="IU42" s="19" t="str">
        <f t="shared" ca="1" si="111"/>
        <v/>
      </c>
      <c r="IV42" s="19" t="str">
        <f t="shared" ca="1" si="111"/>
        <v/>
      </c>
      <c r="IW42" s="19" t="str">
        <f t="shared" ca="1" si="111"/>
        <v/>
      </c>
      <c r="IX42" s="19" t="str">
        <f t="shared" ca="1" si="111"/>
        <v/>
      </c>
      <c r="IY42" s="19" t="str">
        <f t="shared" ca="1" si="112"/>
        <v/>
      </c>
      <c r="IZ42" s="19" t="str">
        <f t="shared" ca="1" si="112"/>
        <v/>
      </c>
      <c r="JA42" s="19" t="str">
        <f t="shared" ca="1" si="112"/>
        <v/>
      </c>
      <c r="JB42" s="19" t="str">
        <f t="shared" ca="1" si="112"/>
        <v/>
      </c>
      <c r="JC42" s="19" t="str">
        <f t="shared" ca="1" si="112"/>
        <v/>
      </c>
      <c r="JD42" s="19" t="str">
        <f t="shared" ca="1" si="112"/>
        <v/>
      </c>
      <c r="JE42" s="19" t="str">
        <f t="shared" ca="1" si="112"/>
        <v/>
      </c>
      <c r="JF42" s="19" t="str">
        <f t="shared" ca="1" si="112"/>
        <v/>
      </c>
      <c r="JG42" s="19" t="str">
        <f t="shared" ca="1" si="112"/>
        <v/>
      </c>
      <c r="JH42" s="19" t="str">
        <f t="shared" ca="1" si="112"/>
        <v/>
      </c>
      <c r="JI42" s="19" t="str">
        <f t="shared" ca="1" si="113"/>
        <v/>
      </c>
      <c r="JJ42" s="19" t="str">
        <f t="shared" ca="1" si="113"/>
        <v/>
      </c>
      <c r="JK42" s="19" t="str">
        <f t="shared" ca="1" si="113"/>
        <v/>
      </c>
      <c r="JL42" s="19" t="str">
        <f t="shared" ca="1" si="113"/>
        <v/>
      </c>
      <c r="JM42" s="19" t="str">
        <f t="shared" ca="1" si="113"/>
        <v/>
      </c>
      <c r="JN42" s="19" t="str">
        <f t="shared" ca="1" si="113"/>
        <v/>
      </c>
      <c r="JO42" s="19" t="str">
        <f t="shared" ca="1" si="113"/>
        <v/>
      </c>
      <c r="JP42" s="19" t="str">
        <f t="shared" ca="1" si="113"/>
        <v/>
      </c>
      <c r="JQ42" s="19" t="str">
        <f t="shared" ca="1" si="113"/>
        <v/>
      </c>
      <c r="JR42" s="19" t="str">
        <f t="shared" ca="1" si="113"/>
        <v/>
      </c>
      <c r="JS42" s="19" t="str">
        <f t="shared" ca="1" si="114"/>
        <v/>
      </c>
      <c r="JT42" s="19" t="str">
        <f t="shared" ca="1" si="114"/>
        <v/>
      </c>
      <c r="JU42" s="19" t="str">
        <f t="shared" ca="1" si="114"/>
        <v/>
      </c>
      <c r="JV42" s="19" t="str">
        <f t="shared" ca="1" si="114"/>
        <v/>
      </c>
      <c r="JW42" s="19" t="str">
        <f t="shared" ca="1" si="114"/>
        <v/>
      </c>
      <c r="JX42" s="19" t="str">
        <f t="shared" ca="1" si="114"/>
        <v/>
      </c>
      <c r="JY42" s="19" t="str">
        <f t="shared" ca="1" si="114"/>
        <v/>
      </c>
      <c r="JZ42" s="19" t="str">
        <f t="shared" ca="1" si="114"/>
        <v/>
      </c>
      <c r="KA42" s="19" t="str">
        <f t="shared" ca="1" si="114"/>
        <v/>
      </c>
      <c r="KB42" s="19" t="str">
        <f t="shared" ca="1" si="114"/>
        <v/>
      </c>
      <c r="KC42" s="19" t="str">
        <f t="shared" ca="1" si="115"/>
        <v/>
      </c>
      <c r="KD42" s="19" t="str">
        <f t="shared" ca="1" si="115"/>
        <v/>
      </c>
      <c r="KE42" s="19" t="str">
        <f t="shared" ca="1" si="115"/>
        <v/>
      </c>
      <c r="KF42" s="19" t="str">
        <f t="shared" ca="1" si="115"/>
        <v/>
      </c>
      <c r="KG42" s="19" t="str">
        <f t="shared" ca="1" si="115"/>
        <v/>
      </c>
      <c r="KH42" s="19" t="str">
        <f t="shared" ca="1" si="115"/>
        <v/>
      </c>
      <c r="KI42" s="19" t="str">
        <f t="shared" ca="1" si="115"/>
        <v/>
      </c>
      <c r="KJ42" s="19" t="str">
        <f t="shared" ca="1" si="115"/>
        <v/>
      </c>
      <c r="KK42" s="19" t="str">
        <f t="shared" ca="1" si="115"/>
        <v/>
      </c>
      <c r="KL42" s="19" t="str">
        <f t="shared" ca="1" si="115"/>
        <v/>
      </c>
      <c r="KM42" s="19" t="str">
        <f t="shared" ca="1" si="116"/>
        <v/>
      </c>
      <c r="KN42" s="19" t="str">
        <f t="shared" ca="1" si="116"/>
        <v/>
      </c>
      <c r="KO42" s="19" t="str">
        <f t="shared" ca="1" si="116"/>
        <v/>
      </c>
      <c r="KP42" s="19" t="str">
        <f t="shared" ca="1" si="116"/>
        <v/>
      </c>
      <c r="KQ42" s="19" t="str">
        <f t="shared" ca="1" si="116"/>
        <v/>
      </c>
      <c r="KR42" s="19" t="str">
        <f t="shared" ca="1" si="116"/>
        <v/>
      </c>
      <c r="KS42" s="19" t="str">
        <f t="shared" ca="1" si="116"/>
        <v/>
      </c>
      <c r="KT42" s="19" t="str">
        <f t="shared" ca="1" si="116"/>
        <v/>
      </c>
      <c r="KU42" s="19" t="str">
        <f t="shared" ca="1" si="116"/>
        <v/>
      </c>
      <c r="KV42" s="19" t="str">
        <f t="shared" ca="1" si="116"/>
        <v/>
      </c>
      <c r="KW42" s="19" t="str">
        <f t="shared" ca="1" si="117"/>
        <v/>
      </c>
      <c r="KX42" s="19" t="str">
        <f t="shared" ca="1" si="117"/>
        <v/>
      </c>
      <c r="KY42" s="19" t="str">
        <f t="shared" ca="1" si="117"/>
        <v/>
      </c>
      <c r="KZ42" s="19" t="str">
        <f t="shared" ca="1" si="117"/>
        <v/>
      </c>
      <c r="LA42" s="19" t="str">
        <f t="shared" ca="1" si="117"/>
        <v/>
      </c>
      <c r="LB42" s="19" t="str">
        <f t="shared" ca="1" si="117"/>
        <v/>
      </c>
      <c r="LC42" s="19" t="str">
        <f t="shared" ca="1" si="117"/>
        <v/>
      </c>
      <c r="LD42" s="19" t="str">
        <f t="shared" ca="1" si="117"/>
        <v/>
      </c>
      <c r="LE42" s="19" t="str">
        <f t="shared" ca="1" si="117"/>
        <v/>
      </c>
      <c r="LF42" s="19" t="str">
        <f t="shared" ca="1" si="117"/>
        <v/>
      </c>
      <c r="LG42" s="19" t="str">
        <f t="shared" ca="1" si="118"/>
        <v/>
      </c>
      <c r="LH42" s="19" t="str">
        <f t="shared" ca="1" si="118"/>
        <v/>
      </c>
      <c r="LI42" s="19" t="str">
        <f t="shared" ca="1" si="118"/>
        <v/>
      </c>
      <c r="LJ42" s="19" t="str">
        <f t="shared" ca="1" si="118"/>
        <v/>
      </c>
      <c r="LK42" s="19" t="str">
        <f t="shared" ca="1" si="118"/>
        <v/>
      </c>
      <c r="LL42" s="19" t="str">
        <f t="shared" ca="1" si="118"/>
        <v/>
      </c>
      <c r="LM42" s="19" t="str">
        <f t="shared" ca="1" si="118"/>
        <v/>
      </c>
      <c r="LN42" s="19" t="str">
        <f t="shared" ca="1" si="118"/>
        <v/>
      </c>
      <c r="LO42" s="19" t="str">
        <f t="shared" ca="1" si="118"/>
        <v/>
      </c>
      <c r="LP42" s="19" t="str">
        <f t="shared" ca="1" si="118"/>
        <v/>
      </c>
      <c r="LQ42" s="19" t="str">
        <f t="shared" ca="1" si="119"/>
        <v/>
      </c>
      <c r="LR42" s="19" t="str">
        <f t="shared" ca="1" si="119"/>
        <v/>
      </c>
      <c r="LS42" s="19" t="str">
        <f t="shared" ca="1" si="119"/>
        <v/>
      </c>
      <c r="LT42" s="19" t="str">
        <f t="shared" ca="1" si="119"/>
        <v/>
      </c>
      <c r="LU42" s="19" t="str">
        <f t="shared" ca="1" si="119"/>
        <v/>
      </c>
      <c r="LV42" s="19" t="str">
        <f t="shared" ca="1" si="119"/>
        <v/>
      </c>
      <c r="LW42" s="19" t="str">
        <f t="shared" ca="1" si="119"/>
        <v/>
      </c>
      <c r="LX42" s="19" t="str">
        <f t="shared" ca="1" si="119"/>
        <v/>
      </c>
      <c r="LY42" s="19" t="str">
        <f t="shared" ca="1" si="119"/>
        <v/>
      </c>
      <c r="LZ42" s="19" t="str">
        <f t="shared" ca="1" si="119"/>
        <v/>
      </c>
      <c r="MA42" s="19" t="str">
        <f t="shared" ca="1" si="120"/>
        <v/>
      </c>
      <c r="MB42" s="19" t="str">
        <f t="shared" ca="1" si="120"/>
        <v/>
      </c>
      <c r="MC42" s="19" t="str">
        <f t="shared" ca="1" si="120"/>
        <v/>
      </c>
      <c r="MD42" s="19" t="str">
        <f t="shared" ca="1" si="120"/>
        <v/>
      </c>
      <c r="ME42" s="19" t="str">
        <f t="shared" ca="1" si="120"/>
        <v/>
      </c>
      <c r="MF42" s="19" t="str">
        <f t="shared" ca="1" si="120"/>
        <v/>
      </c>
      <c r="MG42" s="19" t="str">
        <f t="shared" ca="1" si="120"/>
        <v/>
      </c>
      <c r="MH42" s="19" t="str">
        <f t="shared" ca="1" si="120"/>
        <v/>
      </c>
      <c r="MI42" s="19" t="str">
        <f t="shared" ca="1" si="120"/>
        <v/>
      </c>
      <c r="MJ42" s="19" t="str">
        <f t="shared" ca="1" si="120"/>
        <v/>
      </c>
      <c r="MK42" s="19" t="str">
        <f t="shared" ca="1" si="121"/>
        <v/>
      </c>
      <c r="ML42" s="19" t="str">
        <f t="shared" ca="1" si="121"/>
        <v/>
      </c>
      <c r="MM42" s="19" t="str">
        <f t="shared" ca="1" si="121"/>
        <v/>
      </c>
      <c r="MN42" s="19" t="str">
        <f t="shared" ca="1" si="121"/>
        <v/>
      </c>
      <c r="MO42" s="19" t="str">
        <f t="shared" ca="1" si="121"/>
        <v/>
      </c>
      <c r="MP42" s="19" t="str">
        <f t="shared" ca="1" si="121"/>
        <v/>
      </c>
      <c r="MQ42" s="19" t="str">
        <f t="shared" ca="1" si="121"/>
        <v/>
      </c>
      <c r="MR42" s="19" t="str">
        <f t="shared" ca="1" si="121"/>
        <v/>
      </c>
      <c r="MS42" s="19" t="str">
        <f t="shared" ca="1" si="121"/>
        <v/>
      </c>
      <c r="MT42" s="19" t="str">
        <f t="shared" ca="1" si="121"/>
        <v/>
      </c>
      <c r="MU42" s="19" t="str">
        <f t="shared" ca="1" si="122"/>
        <v/>
      </c>
      <c r="MV42" s="19" t="str">
        <f t="shared" ca="1" si="122"/>
        <v/>
      </c>
      <c r="MW42" s="19" t="str">
        <f t="shared" ca="1" si="122"/>
        <v/>
      </c>
      <c r="MX42" s="19" t="str">
        <f t="shared" ca="1" si="122"/>
        <v/>
      </c>
      <c r="MY42" s="19" t="str">
        <f t="shared" ca="1" si="122"/>
        <v/>
      </c>
      <c r="MZ42" s="19" t="str">
        <f t="shared" ca="1" si="122"/>
        <v/>
      </c>
      <c r="NA42" s="19" t="str">
        <f t="shared" ca="1" si="122"/>
        <v/>
      </c>
      <c r="NB42" s="19" t="str">
        <f t="shared" ca="1" si="122"/>
        <v/>
      </c>
      <c r="NC42" s="19" t="str">
        <f t="shared" ca="1" si="122"/>
        <v/>
      </c>
      <c r="ND42" s="19" t="str">
        <f t="shared" ca="1" si="122"/>
        <v/>
      </c>
      <c r="NE42" s="19" t="str">
        <f t="shared" ca="1" si="123"/>
        <v/>
      </c>
      <c r="NF42" s="19" t="str">
        <f t="shared" ca="1" si="123"/>
        <v/>
      </c>
      <c r="NG42" s="19" t="str">
        <f t="shared" ca="1" si="123"/>
        <v/>
      </c>
      <c r="NH42" s="19" t="str">
        <f t="shared" ca="1" si="123"/>
        <v/>
      </c>
      <c r="NI42" s="19" t="str">
        <f t="shared" ca="1" si="123"/>
        <v/>
      </c>
      <c r="NJ42" s="19" t="str">
        <f t="shared" ca="1" si="123"/>
        <v/>
      </c>
      <c r="NK42" s="19" t="str">
        <f t="shared" ca="1" si="123"/>
        <v/>
      </c>
      <c r="NL42" s="19" t="str">
        <f t="shared" ca="1" si="123"/>
        <v/>
      </c>
      <c r="NM42" s="19" t="str">
        <f t="shared" ca="1" si="123"/>
        <v/>
      </c>
      <c r="NN42" s="19" t="str">
        <f t="shared" ca="1" si="123"/>
        <v/>
      </c>
      <c r="NO42" s="19" t="str">
        <f t="shared" ca="1" si="124"/>
        <v/>
      </c>
      <c r="NP42" s="19" t="str">
        <f t="shared" ca="1" si="124"/>
        <v/>
      </c>
      <c r="NQ42" s="19" t="str">
        <f t="shared" ca="1" si="124"/>
        <v/>
      </c>
      <c r="NR42" s="19" t="str">
        <f t="shared" ca="1" si="124"/>
        <v/>
      </c>
      <c r="NS42" s="19" t="str">
        <f t="shared" ca="1" si="124"/>
        <v/>
      </c>
      <c r="NT42" s="19" t="str">
        <f t="shared" ca="1" si="124"/>
        <v/>
      </c>
      <c r="NU42" s="19" t="str">
        <f t="shared" ca="1" si="124"/>
        <v/>
      </c>
      <c r="NV42" s="19" t="str">
        <f t="shared" ca="1" si="124"/>
        <v/>
      </c>
      <c r="NW42" s="19" t="str">
        <f t="shared" ca="1" si="124"/>
        <v/>
      </c>
      <c r="NX42" s="19" t="str">
        <f t="shared" ca="1" si="124"/>
        <v/>
      </c>
      <c r="NY42" s="19" t="str">
        <f t="shared" ca="1" si="124"/>
        <v/>
      </c>
      <c r="NZ42" s="19" t="str">
        <f t="shared" ca="1" si="124"/>
        <v/>
      </c>
      <c r="OA42" s="19" t="str">
        <f t="shared" ca="1" si="124"/>
        <v/>
      </c>
      <c r="OB42" s="19" t="str">
        <f t="shared" ca="1" si="124"/>
        <v/>
      </c>
      <c r="OC42" s="19" t="str">
        <f t="shared" ca="1" si="124"/>
        <v/>
      </c>
    </row>
    <row r="43" spans="1:397" s="25" customFormat="1" ht="14.25" x14ac:dyDescent="0.2">
      <c r="A43" s="62" t="str">
        <f t="shared" si="85"/>
        <v xml:space="preserve"> ...</v>
      </c>
      <c r="B43" s="66">
        <f>_xlfn.IFNA(IF(INDEX('[1]External Tasks'!$C:$C,MATCH($B$38&amp;" "&amp;D43,'[1]External Tasks'!$A:$A,0))=D43,1,IF(INDEX('[1]External Tasks'!$G:$G,MATCH($B$38&amp;" "&amp;D43,'[1]External Tasks'!$E:$E,0))=D43,2)),0)</f>
        <v>1</v>
      </c>
      <c r="C43" s="46">
        <v>3</v>
      </c>
      <c r="D43" s="437" t="str">
        <f>IF('[2]Project Follow up - Base'!D43="","",'[2]Project Follow up - Base'!D43)</f>
        <v xml:space="preserve">Review and Comment - Design  25% </v>
      </c>
      <c r="E43" s="437" t="str">
        <f>IF('[2]Project Follow up - Base'!E43="","",'[2]Project Follow up - Base'!E43)</f>
        <v/>
      </c>
      <c r="F43" s="394" t="str">
        <f>IF('[2]Project Follow up - Base'!F43="","",'[2]Project Follow up - Base'!F43)</f>
        <v/>
      </c>
      <c r="G43" s="187">
        <f>IF('[2]Project Follow up - Base'!G43="","",'[2]Project Follow up - Base'!G43)</f>
        <v>45698</v>
      </c>
      <c r="H43" s="187">
        <f>IF('[2]Project Follow up - Base'!H43="","",'[2]Project Follow up - Base'!H43)</f>
        <v>45698</v>
      </c>
      <c r="I43" s="45">
        <f>IF(OR(G43="",H43=""), 0, NETWORKDAYS.INTL(G43,H43,7,List!$M$3:$M$100))</f>
        <v>1</v>
      </c>
      <c r="J43" s="43" t="str">
        <f>IF('[2]Project Follow up - Base'!J43="","",'[2]Project Follow up - Base'!J43)</f>
        <v/>
      </c>
      <c r="K43" s="187" t="str">
        <f>IF('[2]Project Follow up - Base'!K43="","",'[2]Project Follow up - Base'!K43)</f>
        <v/>
      </c>
      <c r="L43" s="45">
        <f>IF(OR(J43="",K43=""), 0, NETWORKDAYS.INTL(J43,K43,7,List!$M$3:$M$100))</f>
        <v>0</v>
      </c>
      <c r="M43" s="43">
        <f t="shared" si="86"/>
        <v>45698</v>
      </c>
      <c r="N43" s="43">
        <f t="shared" si="87"/>
        <v>45698</v>
      </c>
      <c r="O43" s="43">
        <f>IF(OR( D43="", M43=""),"",WORKDAY.INTL(M43,VLOOKUP($B$38&amp;" "&amp;D43,Tasks!$1:$1048576,MATCH('Project Follow up - Base'!$D$7,Tasks!$2:$2,0),FALSE)-1,7,[1]List!$M$3:$M$100))</f>
        <v>45704</v>
      </c>
      <c r="P43" s="44" t="str">
        <f t="shared" ca="1" si="125"/>
        <v>Completed</v>
      </c>
      <c r="Q43" s="104" t="str">
        <f>IF('[2]Project Follow up - Base'!Q43="","",'[2]Project Follow up - Base'!Q43)</f>
        <v/>
      </c>
      <c r="R43" s="43" t="str">
        <f>IF('[2]Project Follow up - Base'!R43="","",'[2]Project Follow up - Base'!R43)</f>
        <v>...</v>
      </c>
      <c r="S43" s="41" t="str">
        <f>IF('[2]Project Follow up - Base'!S43="","",'[2]Project Follow up - Base'!S43)</f>
        <v>...</v>
      </c>
      <c r="T43" s="104" t="str">
        <f>IF('[2]Project Follow up - Base'!T43="","",'[2]Project Follow up - Base'!T43)</f>
        <v>...</v>
      </c>
      <c r="U43" s="41" t="str">
        <f>IF('[2]Project Follow up - Base'!U43="","",'[2]Project Follow up - Base'!U43)</f>
        <v/>
      </c>
      <c r="V43" s="41" t="str">
        <f>IF('[2]Project Follow up - Base'!V43="","",'[2]Project Follow up - Base'!V43)</f>
        <v/>
      </c>
      <c r="W43" s="388" t="str">
        <f>IF('[2]Project Follow up - Base'!W43="","",'[2]Project Follow up - Base'!W43)</f>
        <v/>
      </c>
      <c r="X43" s="389" t="str">
        <f>IF('[2]Project Follow up - Base'!X43="","",'[2]Project Follow up - Base'!X43)</f>
        <v/>
      </c>
      <c r="Y43" s="17">
        <f t="shared" si="88"/>
        <v>1</v>
      </c>
      <c r="Z43" s="62" t="str">
        <f>_xlfn.IFNA(IF(INDEX('Employees Summary'!A:J,MATCH(B$38&amp;" "&amp;F43,'Employees Summary'!H:H,0),10)=0,"",INDEX('Employees Summary'!A:J,MATCH(B$38&amp;" "&amp;F43,'Employees Summary'!H:H,0),10)),"")</f>
        <v/>
      </c>
      <c r="AA43" s="62">
        <f ca="1">IF(AND(N43&lt;&gt;"",P43="Delayed"),NETWORKDAYS.INTL(O43,N43,7,List!$M$3:$M$100),0)</f>
        <v>0</v>
      </c>
      <c r="AB43" s="16"/>
      <c r="AC43" s="20" t="str">
        <f t="shared" ca="1" si="89"/>
        <v/>
      </c>
      <c r="AD43" s="20" t="str">
        <f t="shared" ca="1" si="89"/>
        <v/>
      </c>
      <c r="AE43" s="20" t="str">
        <f t="shared" ca="1" si="89"/>
        <v/>
      </c>
      <c r="AF43" s="20" t="str">
        <f t="shared" ca="1" si="89"/>
        <v/>
      </c>
      <c r="AG43" s="20" t="str">
        <f t="shared" ca="1" si="89"/>
        <v/>
      </c>
      <c r="AH43" s="20" t="str">
        <f t="shared" ca="1" si="89"/>
        <v/>
      </c>
      <c r="AI43" s="20" t="str">
        <f t="shared" ca="1" si="89"/>
        <v/>
      </c>
      <c r="AJ43" s="20" t="str">
        <f t="shared" ca="1" si="89"/>
        <v/>
      </c>
      <c r="AK43" s="20" t="str">
        <f t="shared" ca="1" si="89"/>
        <v/>
      </c>
      <c r="AL43" s="20" t="str">
        <f t="shared" ca="1" si="89"/>
        <v/>
      </c>
      <c r="AM43" s="20" t="str">
        <f t="shared" ca="1" si="90"/>
        <v/>
      </c>
      <c r="AN43" s="20" t="str">
        <f t="shared" ca="1" si="90"/>
        <v/>
      </c>
      <c r="AO43" s="20" t="str">
        <f t="shared" ca="1" si="90"/>
        <v/>
      </c>
      <c r="AP43" s="20" t="str">
        <f t="shared" ca="1" si="90"/>
        <v/>
      </c>
      <c r="AQ43" s="20" t="str">
        <f t="shared" ca="1" si="90"/>
        <v/>
      </c>
      <c r="AR43" s="20" t="str">
        <f t="shared" ca="1" si="90"/>
        <v/>
      </c>
      <c r="AS43" s="20" t="str">
        <f t="shared" ca="1" si="90"/>
        <v/>
      </c>
      <c r="AT43" s="20" t="str">
        <f t="shared" ca="1" si="90"/>
        <v/>
      </c>
      <c r="AU43" s="20" t="str">
        <f t="shared" ca="1" si="90"/>
        <v/>
      </c>
      <c r="AV43" s="20" t="str">
        <f t="shared" ca="1" si="90"/>
        <v/>
      </c>
      <c r="AW43" s="20" t="str">
        <f t="shared" ca="1" si="91"/>
        <v/>
      </c>
      <c r="AX43" s="20" t="str">
        <f t="shared" ca="1" si="91"/>
        <v/>
      </c>
      <c r="AY43" s="20" t="str">
        <f t="shared" ca="1" si="91"/>
        <v/>
      </c>
      <c r="AZ43" s="20" t="str">
        <f t="shared" ca="1" si="91"/>
        <v/>
      </c>
      <c r="BA43" s="20" t="str">
        <f t="shared" ca="1" si="91"/>
        <v/>
      </c>
      <c r="BB43" s="20" t="str">
        <f t="shared" ca="1" si="91"/>
        <v/>
      </c>
      <c r="BC43" s="20" t="str">
        <f t="shared" ca="1" si="91"/>
        <v/>
      </c>
      <c r="BD43" s="20" t="str">
        <f t="shared" ca="1" si="91"/>
        <v/>
      </c>
      <c r="BE43" s="20" t="str">
        <f t="shared" ca="1" si="91"/>
        <v/>
      </c>
      <c r="BF43" s="20" t="str">
        <f t="shared" ca="1" si="91"/>
        <v/>
      </c>
      <c r="BG43" s="20" t="str">
        <f t="shared" ca="1" si="92"/>
        <v/>
      </c>
      <c r="BH43" s="20" t="str">
        <f t="shared" ca="1" si="92"/>
        <v/>
      </c>
      <c r="BI43" s="20" t="str">
        <f t="shared" ca="1" si="92"/>
        <v/>
      </c>
      <c r="BJ43" s="20" t="str">
        <f t="shared" ca="1" si="92"/>
        <v/>
      </c>
      <c r="BK43" s="20" t="str">
        <f t="shared" ca="1" si="92"/>
        <v/>
      </c>
      <c r="BL43" s="20" t="str">
        <f t="shared" ca="1" si="92"/>
        <v/>
      </c>
      <c r="BM43" s="20" t="str">
        <f t="shared" ca="1" si="92"/>
        <v/>
      </c>
      <c r="BN43" s="20" t="str">
        <f t="shared" ca="1" si="92"/>
        <v/>
      </c>
      <c r="BO43" s="20" t="str">
        <f t="shared" ca="1" si="92"/>
        <v/>
      </c>
      <c r="BP43" s="20" t="str">
        <f t="shared" ca="1" si="92"/>
        <v/>
      </c>
      <c r="BQ43" s="20" t="str">
        <f t="shared" ca="1" si="93"/>
        <v/>
      </c>
      <c r="BR43" s="20" t="str">
        <f t="shared" ca="1" si="93"/>
        <v/>
      </c>
      <c r="BS43" s="20" t="str">
        <f t="shared" ca="1" si="93"/>
        <v/>
      </c>
      <c r="BT43" s="20" t="str">
        <f t="shared" ca="1" si="93"/>
        <v/>
      </c>
      <c r="BU43" s="20" t="str">
        <f t="shared" ca="1" si="93"/>
        <v/>
      </c>
      <c r="BV43" s="20" t="str">
        <f t="shared" ca="1" si="93"/>
        <v/>
      </c>
      <c r="BW43" s="20">
        <f t="shared" ca="1" si="93"/>
        <v>10</v>
      </c>
      <c r="BX43" s="20" t="str">
        <f t="shared" ca="1" si="93"/>
        <v/>
      </c>
      <c r="BY43" s="20" t="str">
        <f t="shared" ca="1" si="93"/>
        <v/>
      </c>
      <c r="BZ43" s="20" t="str">
        <f t="shared" ca="1" si="93"/>
        <v/>
      </c>
      <c r="CA43" s="20" t="str">
        <f t="shared" ca="1" si="94"/>
        <v/>
      </c>
      <c r="CB43" s="20" t="str">
        <f t="shared" ca="1" si="94"/>
        <v/>
      </c>
      <c r="CC43" s="20" t="str">
        <f t="shared" ca="1" si="94"/>
        <v/>
      </c>
      <c r="CD43" s="20" t="str">
        <f t="shared" ca="1" si="94"/>
        <v/>
      </c>
      <c r="CE43" s="20" t="str">
        <f t="shared" ca="1" si="94"/>
        <v/>
      </c>
      <c r="CF43" s="20" t="str">
        <f t="shared" ca="1" si="94"/>
        <v/>
      </c>
      <c r="CG43" s="20" t="str">
        <f t="shared" ca="1" si="94"/>
        <v/>
      </c>
      <c r="CH43" s="20" t="str">
        <f t="shared" ca="1" si="94"/>
        <v/>
      </c>
      <c r="CI43" s="20" t="str">
        <f t="shared" ca="1" si="94"/>
        <v/>
      </c>
      <c r="CJ43" s="20" t="str">
        <f t="shared" ca="1" si="94"/>
        <v/>
      </c>
      <c r="CK43" s="20" t="str">
        <f t="shared" ca="1" si="95"/>
        <v/>
      </c>
      <c r="CL43" s="20" t="str">
        <f t="shared" ca="1" si="95"/>
        <v/>
      </c>
      <c r="CM43" s="20" t="str">
        <f t="shared" ca="1" si="95"/>
        <v/>
      </c>
      <c r="CN43" s="20" t="str">
        <f t="shared" ca="1" si="95"/>
        <v/>
      </c>
      <c r="CO43" s="20" t="str">
        <f t="shared" ca="1" si="95"/>
        <v/>
      </c>
      <c r="CP43" s="20" t="str">
        <f t="shared" ca="1" si="95"/>
        <v/>
      </c>
      <c r="CQ43" s="20" t="str">
        <f t="shared" ca="1" si="95"/>
        <v/>
      </c>
      <c r="CR43" s="20" t="str">
        <f t="shared" ca="1" si="95"/>
        <v/>
      </c>
      <c r="CS43" s="20" t="str">
        <f t="shared" ca="1" si="95"/>
        <v/>
      </c>
      <c r="CT43" s="19" t="str">
        <f t="shared" ca="1" si="95"/>
        <v/>
      </c>
      <c r="CU43" s="19" t="str">
        <f t="shared" ca="1" si="96"/>
        <v/>
      </c>
      <c r="CV43" s="19" t="str">
        <f t="shared" ca="1" si="96"/>
        <v/>
      </c>
      <c r="CW43" s="19" t="str">
        <f t="shared" ca="1" si="96"/>
        <v/>
      </c>
      <c r="CX43" s="19" t="str">
        <f t="shared" ca="1" si="96"/>
        <v/>
      </c>
      <c r="CY43" s="19" t="str">
        <f t="shared" ca="1" si="96"/>
        <v/>
      </c>
      <c r="CZ43" s="19" t="str">
        <f t="shared" ca="1" si="96"/>
        <v/>
      </c>
      <c r="DA43" s="19" t="str">
        <f t="shared" ca="1" si="96"/>
        <v/>
      </c>
      <c r="DB43" s="19" t="str">
        <f t="shared" ca="1" si="96"/>
        <v/>
      </c>
      <c r="DC43" s="19" t="str">
        <f t="shared" ca="1" si="96"/>
        <v/>
      </c>
      <c r="DD43" s="19" t="str">
        <f t="shared" ca="1" si="96"/>
        <v/>
      </c>
      <c r="DE43" s="19" t="str">
        <f t="shared" ca="1" si="97"/>
        <v/>
      </c>
      <c r="DF43" s="19" t="str">
        <f t="shared" ca="1" si="97"/>
        <v/>
      </c>
      <c r="DG43" s="19" t="str">
        <f t="shared" ca="1" si="97"/>
        <v/>
      </c>
      <c r="DH43" s="19" t="str">
        <f t="shared" ca="1" si="97"/>
        <v/>
      </c>
      <c r="DI43" s="19" t="str">
        <f t="shared" ca="1" si="97"/>
        <v/>
      </c>
      <c r="DJ43" s="19" t="str">
        <f t="shared" ca="1" si="97"/>
        <v/>
      </c>
      <c r="DK43" s="19" t="str">
        <f t="shared" ca="1" si="97"/>
        <v/>
      </c>
      <c r="DL43" s="19" t="str">
        <f t="shared" ca="1" si="97"/>
        <v/>
      </c>
      <c r="DM43" s="19" t="str">
        <f t="shared" ca="1" si="97"/>
        <v/>
      </c>
      <c r="DN43" s="19" t="str">
        <f t="shared" ca="1" si="97"/>
        <v/>
      </c>
      <c r="DO43" s="19" t="str">
        <f t="shared" ca="1" si="98"/>
        <v/>
      </c>
      <c r="DP43" s="19" t="str">
        <f t="shared" ca="1" si="98"/>
        <v/>
      </c>
      <c r="DQ43" s="19" t="str">
        <f t="shared" ca="1" si="98"/>
        <v/>
      </c>
      <c r="DR43" s="19" t="str">
        <f t="shared" ca="1" si="98"/>
        <v/>
      </c>
      <c r="DS43" s="19" t="str">
        <f t="shared" ca="1" si="98"/>
        <v/>
      </c>
      <c r="DT43" s="19" t="str">
        <f t="shared" ca="1" si="98"/>
        <v/>
      </c>
      <c r="DU43" s="19" t="str">
        <f t="shared" ca="1" si="98"/>
        <v/>
      </c>
      <c r="DV43" s="19" t="str">
        <f t="shared" ca="1" si="98"/>
        <v/>
      </c>
      <c r="DW43" s="19" t="str">
        <f t="shared" ca="1" si="98"/>
        <v/>
      </c>
      <c r="DX43" s="19" t="str">
        <f t="shared" ca="1" si="98"/>
        <v/>
      </c>
      <c r="DY43" s="19" t="str">
        <f t="shared" ca="1" si="99"/>
        <v/>
      </c>
      <c r="DZ43" s="19" t="str">
        <f t="shared" ca="1" si="99"/>
        <v/>
      </c>
      <c r="EA43" s="19" t="str">
        <f t="shared" ca="1" si="99"/>
        <v/>
      </c>
      <c r="EB43" s="19" t="str">
        <f t="shared" ca="1" si="99"/>
        <v/>
      </c>
      <c r="EC43" s="19" t="str">
        <f t="shared" ca="1" si="99"/>
        <v/>
      </c>
      <c r="ED43" s="19" t="str">
        <f t="shared" ca="1" si="99"/>
        <v/>
      </c>
      <c r="EE43" s="19" t="str">
        <f t="shared" ca="1" si="99"/>
        <v/>
      </c>
      <c r="EF43" s="19" t="str">
        <f t="shared" ca="1" si="99"/>
        <v/>
      </c>
      <c r="EG43" s="19" t="str">
        <f t="shared" ca="1" si="99"/>
        <v/>
      </c>
      <c r="EH43" s="19" t="str">
        <f t="shared" ca="1" si="99"/>
        <v/>
      </c>
      <c r="EI43" s="19" t="str">
        <f t="shared" ca="1" si="100"/>
        <v/>
      </c>
      <c r="EJ43" s="19" t="str">
        <f t="shared" ca="1" si="100"/>
        <v/>
      </c>
      <c r="EK43" s="19" t="str">
        <f t="shared" ca="1" si="100"/>
        <v/>
      </c>
      <c r="EL43" s="19" t="str">
        <f t="shared" ca="1" si="100"/>
        <v/>
      </c>
      <c r="EM43" s="19" t="str">
        <f t="shared" ca="1" si="100"/>
        <v/>
      </c>
      <c r="EN43" s="19" t="str">
        <f t="shared" ca="1" si="100"/>
        <v/>
      </c>
      <c r="EO43" s="19" t="str">
        <f t="shared" ca="1" si="100"/>
        <v/>
      </c>
      <c r="EP43" s="19" t="str">
        <f t="shared" ca="1" si="100"/>
        <v/>
      </c>
      <c r="EQ43" s="19" t="str">
        <f t="shared" ca="1" si="100"/>
        <v/>
      </c>
      <c r="ER43" s="19" t="str">
        <f t="shared" ca="1" si="100"/>
        <v/>
      </c>
      <c r="ES43" s="19" t="str">
        <f t="shared" ca="1" si="101"/>
        <v/>
      </c>
      <c r="ET43" s="19" t="str">
        <f t="shared" ca="1" si="101"/>
        <v/>
      </c>
      <c r="EU43" s="19" t="str">
        <f t="shared" ca="1" si="101"/>
        <v/>
      </c>
      <c r="EV43" s="19" t="str">
        <f t="shared" ca="1" si="101"/>
        <v/>
      </c>
      <c r="EW43" s="19" t="str">
        <f t="shared" ca="1" si="101"/>
        <v/>
      </c>
      <c r="EX43" s="19" t="str">
        <f t="shared" ca="1" si="101"/>
        <v/>
      </c>
      <c r="EY43" s="19" t="str">
        <f t="shared" ca="1" si="101"/>
        <v/>
      </c>
      <c r="EZ43" s="19" t="str">
        <f t="shared" ca="1" si="101"/>
        <v/>
      </c>
      <c r="FA43" s="19" t="str">
        <f t="shared" ca="1" si="101"/>
        <v/>
      </c>
      <c r="FB43" s="19" t="str">
        <f t="shared" ca="1" si="101"/>
        <v/>
      </c>
      <c r="FC43" s="19" t="str">
        <f t="shared" ca="1" si="102"/>
        <v/>
      </c>
      <c r="FD43" s="19" t="str">
        <f t="shared" ca="1" si="102"/>
        <v/>
      </c>
      <c r="FE43" s="19" t="str">
        <f t="shared" ca="1" si="102"/>
        <v/>
      </c>
      <c r="FF43" s="19" t="str">
        <f t="shared" ca="1" si="102"/>
        <v/>
      </c>
      <c r="FG43" s="19" t="str">
        <f t="shared" ca="1" si="102"/>
        <v/>
      </c>
      <c r="FH43" s="19" t="str">
        <f t="shared" ca="1" si="102"/>
        <v/>
      </c>
      <c r="FI43" s="19" t="str">
        <f t="shared" ca="1" si="102"/>
        <v/>
      </c>
      <c r="FJ43" s="19" t="str">
        <f t="shared" ca="1" si="102"/>
        <v/>
      </c>
      <c r="FK43" s="19" t="str">
        <f t="shared" ca="1" si="102"/>
        <v/>
      </c>
      <c r="FL43" s="19" t="str">
        <f t="shared" ca="1" si="102"/>
        <v/>
      </c>
      <c r="FM43" s="19" t="str">
        <f t="shared" ca="1" si="103"/>
        <v/>
      </c>
      <c r="FN43" s="19" t="str">
        <f t="shared" ca="1" si="103"/>
        <v/>
      </c>
      <c r="FO43" s="19" t="str">
        <f t="shared" ca="1" si="103"/>
        <v/>
      </c>
      <c r="FP43" s="19" t="str">
        <f t="shared" ca="1" si="103"/>
        <v/>
      </c>
      <c r="FQ43" s="19" t="str">
        <f t="shared" ca="1" si="103"/>
        <v/>
      </c>
      <c r="FR43" s="19" t="str">
        <f t="shared" ca="1" si="103"/>
        <v/>
      </c>
      <c r="FS43" s="19" t="str">
        <f t="shared" ca="1" si="103"/>
        <v/>
      </c>
      <c r="FT43" s="19" t="str">
        <f t="shared" ca="1" si="103"/>
        <v/>
      </c>
      <c r="FU43" s="19" t="str">
        <f t="shared" ca="1" si="103"/>
        <v/>
      </c>
      <c r="FV43" s="19" t="str">
        <f t="shared" ca="1" si="103"/>
        <v/>
      </c>
      <c r="FW43" s="19" t="str">
        <f t="shared" ca="1" si="104"/>
        <v/>
      </c>
      <c r="FX43" s="19" t="str">
        <f t="shared" ca="1" si="104"/>
        <v/>
      </c>
      <c r="FY43" s="19" t="str">
        <f t="shared" ca="1" si="104"/>
        <v/>
      </c>
      <c r="FZ43" s="19" t="str">
        <f t="shared" ca="1" si="104"/>
        <v/>
      </c>
      <c r="GA43" s="19" t="str">
        <f t="shared" ca="1" si="104"/>
        <v/>
      </c>
      <c r="GB43" s="19" t="str">
        <f t="shared" ca="1" si="104"/>
        <v/>
      </c>
      <c r="GC43" s="19" t="str">
        <f t="shared" ca="1" si="104"/>
        <v/>
      </c>
      <c r="GD43" s="19" t="str">
        <f t="shared" ca="1" si="104"/>
        <v/>
      </c>
      <c r="GE43" s="19" t="str">
        <f t="shared" ca="1" si="104"/>
        <v/>
      </c>
      <c r="GF43" s="19" t="str">
        <f t="shared" ca="1" si="104"/>
        <v/>
      </c>
      <c r="GG43" s="19" t="str">
        <f t="shared" ca="1" si="105"/>
        <v/>
      </c>
      <c r="GH43" s="19" t="str">
        <f t="shared" ca="1" si="105"/>
        <v/>
      </c>
      <c r="GI43" s="19" t="str">
        <f t="shared" ca="1" si="105"/>
        <v/>
      </c>
      <c r="GJ43" s="19" t="str">
        <f t="shared" ca="1" si="105"/>
        <v/>
      </c>
      <c r="GK43" s="19" t="str">
        <f t="shared" ca="1" si="105"/>
        <v/>
      </c>
      <c r="GL43" s="19" t="str">
        <f t="shared" ca="1" si="105"/>
        <v/>
      </c>
      <c r="GM43" s="19" t="str">
        <f t="shared" ca="1" si="105"/>
        <v/>
      </c>
      <c r="GN43" s="19" t="str">
        <f t="shared" ca="1" si="105"/>
        <v/>
      </c>
      <c r="GO43" s="19" t="str">
        <f t="shared" ca="1" si="105"/>
        <v/>
      </c>
      <c r="GP43" s="19" t="str">
        <f t="shared" ca="1" si="105"/>
        <v/>
      </c>
      <c r="GQ43" s="19" t="str">
        <f t="shared" ca="1" si="106"/>
        <v/>
      </c>
      <c r="GR43" s="19" t="str">
        <f t="shared" ca="1" si="106"/>
        <v/>
      </c>
      <c r="GS43" s="19" t="str">
        <f t="shared" ca="1" si="106"/>
        <v/>
      </c>
      <c r="GT43" s="19" t="str">
        <f t="shared" ca="1" si="106"/>
        <v/>
      </c>
      <c r="GU43" s="19" t="str">
        <f t="shared" ca="1" si="106"/>
        <v/>
      </c>
      <c r="GV43" s="19" t="str">
        <f t="shared" ca="1" si="106"/>
        <v/>
      </c>
      <c r="GW43" s="19" t="str">
        <f t="shared" ca="1" si="106"/>
        <v/>
      </c>
      <c r="GX43" s="19" t="str">
        <f t="shared" ca="1" si="106"/>
        <v/>
      </c>
      <c r="GY43" s="19" t="str">
        <f t="shared" ca="1" si="106"/>
        <v/>
      </c>
      <c r="GZ43" s="19" t="str">
        <f t="shared" ca="1" si="106"/>
        <v/>
      </c>
      <c r="HA43" s="19" t="str">
        <f t="shared" ca="1" si="107"/>
        <v/>
      </c>
      <c r="HB43" s="19" t="str">
        <f t="shared" ca="1" si="107"/>
        <v/>
      </c>
      <c r="HC43" s="19" t="str">
        <f t="shared" ca="1" si="107"/>
        <v/>
      </c>
      <c r="HD43" s="19" t="str">
        <f t="shared" ca="1" si="107"/>
        <v/>
      </c>
      <c r="HE43" s="19" t="str">
        <f t="shared" ca="1" si="107"/>
        <v/>
      </c>
      <c r="HF43" s="19" t="str">
        <f t="shared" ca="1" si="107"/>
        <v/>
      </c>
      <c r="HG43" s="19" t="str">
        <f t="shared" ca="1" si="107"/>
        <v/>
      </c>
      <c r="HH43" s="19" t="str">
        <f t="shared" ca="1" si="107"/>
        <v/>
      </c>
      <c r="HI43" s="19" t="str">
        <f t="shared" ca="1" si="107"/>
        <v/>
      </c>
      <c r="HJ43" s="19" t="str">
        <f t="shared" ca="1" si="107"/>
        <v/>
      </c>
      <c r="HK43" s="19" t="str">
        <f t="shared" ca="1" si="108"/>
        <v/>
      </c>
      <c r="HL43" s="19" t="str">
        <f t="shared" ca="1" si="108"/>
        <v/>
      </c>
      <c r="HM43" s="19" t="str">
        <f t="shared" ca="1" si="108"/>
        <v/>
      </c>
      <c r="HN43" s="19" t="str">
        <f t="shared" ca="1" si="108"/>
        <v/>
      </c>
      <c r="HO43" s="19" t="str">
        <f t="shared" ca="1" si="108"/>
        <v/>
      </c>
      <c r="HP43" s="19" t="str">
        <f t="shared" ca="1" si="108"/>
        <v/>
      </c>
      <c r="HQ43" s="19" t="str">
        <f t="shared" ca="1" si="108"/>
        <v/>
      </c>
      <c r="HR43" s="19" t="str">
        <f t="shared" ca="1" si="108"/>
        <v/>
      </c>
      <c r="HS43" s="19" t="str">
        <f t="shared" ca="1" si="108"/>
        <v/>
      </c>
      <c r="HT43" s="19" t="str">
        <f t="shared" ca="1" si="108"/>
        <v/>
      </c>
      <c r="HU43" s="19" t="str">
        <f t="shared" ca="1" si="109"/>
        <v/>
      </c>
      <c r="HV43" s="19" t="str">
        <f t="shared" ca="1" si="109"/>
        <v/>
      </c>
      <c r="HW43" s="19" t="str">
        <f t="shared" ca="1" si="109"/>
        <v/>
      </c>
      <c r="HX43" s="19" t="str">
        <f t="shared" ca="1" si="109"/>
        <v/>
      </c>
      <c r="HY43" s="19" t="str">
        <f t="shared" ca="1" si="109"/>
        <v/>
      </c>
      <c r="HZ43" s="19" t="str">
        <f t="shared" ca="1" si="109"/>
        <v/>
      </c>
      <c r="IA43" s="19" t="str">
        <f t="shared" ca="1" si="109"/>
        <v/>
      </c>
      <c r="IB43" s="19" t="str">
        <f t="shared" ca="1" si="109"/>
        <v/>
      </c>
      <c r="IC43" s="19" t="str">
        <f t="shared" ca="1" si="109"/>
        <v/>
      </c>
      <c r="ID43" s="19" t="str">
        <f t="shared" ca="1" si="109"/>
        <v/>
      </c>
      <c r="IE43" s="19" t="str">
        <f t="shared" ca="1" si="110"/>
        <v/>
      </c>
      <c r="IF43" s="19" t="str">
        <f t="shared" ca="1" si="110"/>
        <v/>
      </c>
      <c r="IG43" s="19" t="str">
        <f t="shared" ca="1" si="110"/>
        <v/>
      </c>
      <c r="IH43" s="19" t="str">
        <f t="shared" ca="1" si="110"/>
        <v/>
      </c>
      <c r="II43" s="19" t="str">
        <f t="shared" ca="1" si="110"/>
        <v/>
      </c>
      <c r="IJ43" s="19" t="str">
        <f t="shared" ca="1" si="110"/>
        <v/>
      </c>
      <c r="IK43" s="19" t="str">
        <f t="shared" ca="1" si="110"/>
        <v/>
      </c>
      <c r="IL43" s="19" t="str">
        <f t="shared" ca="1" si="110"/>
        <v/>
      </c>
      <c r="IM43" s="19" t="str">
        <f t="shared" ca="1" si="110"/>
        <v/>
      </c>
      <c r="IN43" s="19" t="str">
        <f t="shared" ca="1" si="110"/>
        <v/>
      </c>
      <c r="IO43" s="19" t="str">
        <f t="shared" ca="1" si="111"/>
        <v/>
      </c>
      <c r="IP43" s="19" t="str">
        <f t="shared" ca="1" si="111"/>
        <v/>
      </c>
      <c r="IQ43" s="19" t="str">
        <f t="shared" ca="1" si="111"/>
        <v/>
      </c>
      <c r="IR43" s="19" t="str">
        <f t="shared" ca="1" si="111"/>
        <v/>
      </c>
      <c r="IS43" s="19" t="str">
        <f t="shared" ca="1" si="111"/>
        <v/>
      </c>
      <c r="IT43" s="19" t="str">
        <f t="shared" ca="1" si="111"/>
        <v/>
      </c>
      <c r="IU43" s="19" t="str">
        <f t="shared" ca="1" si="111"/>
        <v/>
      </c>
      <c r="IV43" s="19" t="str">
        <f t="shared" ca="1" si="111"/>
        <v/>
      </c>
      <c r="IW43" s="19" t="str">
        <f t="shared" ca="1" si="111"/>
        <v/>
      </c>
      <c r="IX43" s="19" t="str">
        <f t="shared" ca="1" si="111"/>
        <v/>
      </c>
      <c r="IY43" s="19" t="str">
        <f t="shared" ca="1" si="112"/>
        <v/>
      </c>
      <c r="IZ43" s="19" t="str">
        <f t="shared" ca="1" si="112"/>
        <v/>
      </c>
      <c r="JA43" s="19" t="str">
        <f t="shared" ca="1" si="112"/>
        <v/>
      </c>
      <c r="JB43" s="19" t="str">
        <f t="shared" ca="1" si="112"/>
        <v/>
      </c>
      <c r="JC43" s="19" t="str">
        <f t="shared" ca="1" si="112"/>
        <v/>
      </c>
      <c r="JD43" s="19" t="str">
        <f t="shared" ca="1" si="112"/>
        <v/>
      </c>
      <c r="JE43" s="19" t="str">
        <f t="shared" ca="1" si="112"/>
        <v/>
      </c>
      <c r="JF43" s="19" t="str">
        <f t="shared" ca="1" si="112"/>
        <v/>
      </c>
      <c r="JG43" s="19" t="str">
        <f t="shared" ca="1" si="112"/>
        <v/>
      </c>
      <c r="JH43" s="19" t="str">
        <f t="shared" ca="1" si="112"/>
        <v/>
      </c>
      <c r="JI43" s="19" t="str">
        <f t="shared" ca="1" si="113"/>
        <v/>
      </c>
      <c r="JJ43" s="19" t="str">
        <f t="shared" ca="1" si="113"/>
        <v/>
      </c>
      <c r="JK43" s="19" t="str">
        <f t="shared" ca="1" si="113"/>
        <v/>
      </c>
      <c r="JL43" s="19" t="str">
        <f t="shared" ca="1" si="113"/>
        <v/>
      </c>
      <c r="JM43" s="19" t="str">
        <f t="shared" ca="1" si="113"/>
        <v/>
      </c>
      <c r="JN43" s="19" t="str">
        <f t="shared" ca="1" si="113"/>
        <v/>
      </c>
      <c r="JO43" s="19" t="str">
        <f t="shared" ca="1" si="113"/>
        <v/>
      </c>
      <c r="JP43" s="19" t="str">
        <f t="shared" ca="1" si="113"/>
        <v/>
      </c>
      <c r="JQ43" s="19" t="str">
        <f t="shared" ca="1" si="113"/>
        <v/>
      </c>
      <c r="JR43" s="19" t="str">
        <f t="shared" ca="1" si="113"/>
        <v/>
      </c>
      <c r="JS43" s="19" t="str">
        <f t="shared" ca="1" si="114"/>
        <v/>
      </c>
      <c r="JT43" s="19" t="str">
        <f t="shared" ca="1" si="114"/>
        <v/>
      </c>
      <c r="JU43" s="19" t="str">
        <f t="shared" ca="1" si="114"/>
        <v/>
      </c>
      <c r="JV43" s="19" t="str">
        <f t="shared" ca="1" si="114"/>
        <v/>
      </c>
      <c r="JW43" s="19" t="str">
        <f t="shared" ca="1" si="114"/>
        <v/>
      </c>
      <c r="JX43" s="19" t="str">
        <f t="shared" ca="1" si="114"/>
        <v/>
      </c>
      <c r="JY43" s="19" t="str">
        <f t="shared" ca="1" si="114"/>
        <v/>
      </c>
      <c r="JZ43" s="19" t="str">
        <f t="shared" ca="1" si="114"/>
        <v/>
      </c>
      <c r="KA43" s="19" t="str">
        <f t="shared" ca="1" si="114"/>
        <v/>
      </c>
      <c r="KB43" s="19" t="str">
        <f t="shared" ca="1" si="114"/>
        <v/>
      </c>
      <c r="KC43" s="19" t="str">
        <f t="shared" ca="1" si="115"/>
        <v/>
      </c>
      <c r="KD43" s="19" t="str">
        <f t="shared" ca="1" si="115"/>
        <v/>
      </c>
      <c r="KE43" s="19" t="str">
        <f t="shared" ca="1" si="115"/>
        <v/>
      </c>
      <c r="KF43" s="19" t="str">
        <f t="shared" ca="1" si="115"/>
        <v/>
      </c>
      <c r="KG43" s="19" t="str">
        <f t="shared" ca="1" si="115"/>
        <v/>
      </c>
      <c r="KH43" s="19" t="str">
        <f t="shared" ca="1" si="115"/>
        <v/>
      </c>
      <c r="KI43" s="19" t="str">
        <f t="shared" ca="1" si="115"/>
        <v/>
      </c>
      <c r="KJ43" s="19" t="str">
        <f t="shared" ca="1" si="115"/>
        <v/>
      </c>
      <c r="KK43" s="19" t="str">
        <f t="shared" ca="1" si="115"/>
        <v/>
      </c>
      <c r="KL43" s="19" t="str">
        <f t="shared" ca="1" si="115"/>
        <v/>
      </c>
      <c r="KM43" s="19" t="str">
        <f t="shared" ca="1" si="116"/>
        <v/>
      </c>
      <c r="KN43" s="19" t="str">
        <f t="shared" ca="1" si="116"/>
        <v/>
      </c>
      <c r="KO43" s="19" t="str">
        <f t="shared" ca="1" si="116"/>
        <v/>
      </c>
      <c r="KP43" s="19" t="str">
        <f t="shared" ca="1" si="116"/>
        <v/>
      </c>
      <c r="KQ43" s="19" t="str">
        <f t="shared" ca="1" si="116"/>
        <v/>
      </c>
      <c r="KR43" s="19" t="str">
        <f t="shared" ca="1" si="116"/>
        <v/>
      </c>
      <c r="KS43" s="19" t="str">
        <f t="shared" ca="1" si="116"/>
        <v/>
      </c>
      <c r="KT43" s="19" t="str">
        <f t="shared" ca="1" si="116"/>
        <v/>
      </c>
      <c r="KU43" s="19" t="str">
        <f t="shared" ca="1" si="116"/>
        <v/>
      </c>
      <c r="KV43" s="19" t="str">
        <f t="shared" ca="1" si="116"/>
        <v/>
      </c>
      <c r="KW43" s="19" t="str">
        <f t="shared" ca="1" si="117"/>
        <v/>
      </c>
      <c r="KX43" s="19" t="str">
        <f t="shared" ca="1" si="117"/>
        <v/>
      </c>
      <c r="KY43" s="19" t="str">
        <f t="shared" ca="1" si="117"/>
        <v/>
      </c>
      <c r="KZ43" s="19" t="str">
        <f t="shared" ca="1" si="117"/>
        <v/>
      </c>
      <c r="LA43" s="19" t="str">
        <f t="shared" ca="1" si="117"/>
        <v/>
      </c>
      <c r="LB43" s="19" t="str">
        <f t="shared" ca="1" si="117"/>
        <v/>
      </c>
      <c r="LC43" s="19" t="str">
        <f t="shared" ca="1" si="117"/>
        <v/>
      </c>
      <c r="LD43" s="19" t="str">
        <f t="shared" ca="1" si="117"/>
        <v/>
      </c>
      <c r="LE43" s="19" t="str">
        <f t="shared" ca="1" si="117"/>
        <v/>
      </c>
      <c r="LF43" s="19" t="str">
        <f t="shared" ca="1" si="117"/>
        <v/>
      </c>
      <c r="LG43" s="19" t="str">
        <f t="shared" ca="1" si="118"/>
        <v/>
      </c>
      <c r="LH43" s="19" t="str">
        <f t="shared" ca="1" si="118"/>
        <v/>
      </c>
      <c r="LI43" s="19" t="str">
        <f t="shared" ca="1" si="118"/>
        <v/>
      </c>
      <c r="LJ43" s="19" t="str">
        <f t="shared" ca="1" si="118"/>
        <v/>
      </c>
      <c r="LK43" s="19" t="str">
        <f t="shared" ca="1" si="118"/>
        <v/>
      </c>
      <c r="LL43" s="19" t="str">
        <f t="shared" ca="1" si="118"/>
        <v/>
      </c>
      <c r="LM43" s="19" t="str">
        <f t="shared" ca="1" si="118"/>
        <v/>
      </c>
      <c r="LN43" s="19" t="str">
        <f t="shared" ca="1" si="118"/>
        <v/>
      </c>
      <c r="LO43" s="19" t="str">
        <f t="shared" ca="1" si="118"/>
        <v/>
      </c>
      <c r="LP43" s="19" t="str">
        <f t="shared" ca="1" si="118"/>
        <v/>
      </c>
      <c r="LQ43" s="19" t="str">
        <f t="shared" ca="1" si="119"/>
        <v/>
      </c>
      <c r="LR43" s="19" t="str">
        <f t="shared" ca="1" si="119"/>
        <v/>
      </c>
      <c r="LS43" s="19" t="str">
        <f t="shared" ca="1" si="119"/>
        <v/>
      </c>
      <c r="LT43" s="19" t="str">
        <f t="shared" ca="1" si="119"/>
        <v/>
      </c>
      <c r="LU43" s="19" t="str">
        <f t="shared" ca="1" si="119"/>
        <v/>
      </c>
      <c r="LV43" s="19" t="str">
        <f t="shared" ca="1" si="119"/>
        <v/>
      </c>
      <c r="LW43" s="19" t="str">
        <f t="shared" ca="1" si="119"/>
        <v/>
      </c>
      <c r="LX43" s="19" t="str">
        <f t="shared" ca="1" si="119"/>
        <v/>
      </c>
      <c r="LY43" s="19" t="str">
        <f t="shared" ca="1" si="119"/>
        <v/>
      </c>
      <c r="LZ43" s="19" t="str">
        <f t="shared" ca="1" si="119"/>
        <v/>
      </c>
      <c r="MA43" s="19" t="str">
        <f t="shared" ca="1" si="120"/>
        <v/>
      </c>
      <c r="MB43" s="19" t="str">
        <f t="shared" ca="1" si="120"/>
        <v/>
      </c>
      <c r="MC43" s="19" t="str">
        <f t="shared" ca="1" si="120"/>
        <v/>
      </c>
      <c r="MD43" s="19" t="str">
        <f t="shared" ca="1" si="120"/>
        <v/>
      </c>
      <c r="ME43" s="19" t="str">
        <f t="shared" ca="1" si="120"/>
        <v/>
      </c>
      <c r="MF43" s="19" t="str">
        <f t="shared" ca="1" si="120"/>
        <v/>
      </c>
      <c r="MG43" s="19" t="str">
        <f t="shared" ca="1" si="120"/>
        <v/>
      </c>
      <c r="MH43" s="19" t="str">
        <f t="shared" ca="1" si="120"/>
        <v/>
      </c>
      <c r="MI43" s="19" t="str">
        <f t="shared" ca="1" si="120"/>
        <v/>
      </c>
      <c r="MJ43" s="19" t="str">
        <f t="shared" ca="1" si="120"/>
        <v/>
      </c>
      <c r="MK43" s="19" t="str">
        <f t="shared" ca="1" si="121"/>
        <v/>
      </c>
      <c r="ML43" s="19" t="str">
        <f t="shared" ca="1" si="121"/>
        <v/>
      </c>
      <c r="MM43" s="19" t="str">
        <f t="shared" ca="1" si="121"/>
        <v/>
      </c>
      <c r="MN43" s="19" t="str">
        <f t="shared" ca="1" si="121"/>
        <v/>
      </c>
      <c r="MO43" s="19" t="str">
        <f t="shared" ca="1" si="121"/>
        <v/>
      </c>
      <c r="MP43" s="19" t="str">
        <f t="shared" ca="1" si="121"/>
        <v/>
      </c>
      <c r="MQ43" s="19" t="str">
        <f t="shared" ca="1" si="121"/>
        <v/>
      </c>
      <c r="MR43" s="19" t="str">
        <f t="shared" ca="1" si="121"/>
        <v/>
      </c>
      <c r="MS43" s="19" t="str">
        <f t="shared" ca="1" si="121"/>
        <v/>
      </c>
      <c r="MT43" s="19" t="str">
        <f t="shared" ca="1" si="121"/>
        <v/>
      </c>
      <c r="MU43" s="19" t="str">
        <f t="shared" ca="1" si="122"/>
        <v/>
      </c>
      <c r="MV43" s="19" t="str">
        <f t="shared" ca="1" si="122"/>
        <v/>
      </c>
      <c r="MW43" s="19" t="str">
        <f t="shared" ca="1" si="122"/>
        <v/>
      </c>
      <c r="MX43" s="19" t="str">
        <f t="shared" ca="1" si="122"/>
        <v/>
      </c>
      <c r="MY43" s="19" t="str">
        <f t="shared" ca="1" si="122"/>
        <v/>
      </c>
      <c r="MZ43" s="19" t="str">
        <f t="shared" ca="1" si="122"/>
        <v/>
      </c>
      <c r="NA43" s="19" t="str">
        <f t="shared" ca="1" si="122"/>
        <v/>
      </c>
      <c r="NB43" s="19" t="str">
        <f t="shared" ca="1" si="122"/>
        <v/>
      </c>
      <c r="NC43" s="19" t="str">
        <f t="shared" ca="1" si="122"/>
        <v/>
      </c>
      <c r="ND43" s="19" t="str">
        <f t="shared" ca="1" si="122"/>
        <v/>
      </c>
      <c r="NE43" s="19" t="str">
        <f t="shared" ca="1" si="123"/>
        <v/>
      </c>
      <c r="NF43" s="19" t="str">
        <f t="shared" ca="1" si="123"/>
        <v/>
      </c>
      <c r="NG43" s="19" t="str">
        <f t="shared" ca="1" si="123"/>
        <v/>
      </c>
      <c r="NH43" s="19" t="str">
        <f t="shared" ca="1" si="123"/>
        <v/>
      </c>
      <c r="NI43" s="19" t="str">
        <f t="shared" ca="1" si="123"/>
        <v/>
      </c>
      <c r="NJ43" s="19" t="str">
        <f t="shared" ca="1" si="123"/>
        <v/>
      </c>
      <c r="NK43" s="19" t="str">
        <f t="shared" ca="1" si="123"/>
        <v/>
      </c>
      <c r="NL43" s="19" t="str">
        <f t="shared" ca="1" si="123"/>
        <v/>
      </c>
      <c r="NM43" s="19" t="str">
        <f t="shared" ca="1" si="123"/>
        <v/>
      </c>
      <c r="NN43" s="19" t="str">
        <f t="shared" ca="1" si="123"/>
        <v/>
      </c>
      <c r="NO43" s="19" t="str">
        <f t="shared" ca="1" si="124"/>
        <v/>
      </c>
      <c r="NP43" s="19" t="str">
        <f t="shared" ca="1" si="124"/>
        <v/>
      </c>
      <c r="NQ43" s="19" t="str">
        <f t="shared" ca="1" si="124"/>
        <v/>
      </c>
      <c r="NR43" s="19" t="str">
        <f t="shared" ca="1" si="124"/>
        <v/>
      </c>
      <c r="NS43" s="19" t="str">
        <f t="shared" ca="1" si="124"/>
        <v/>
      </c>
      <c r="NT43" s="19" t="str">
        <f t="shared" ca="1" si="124"/>
        <v/>
      </c>
      <c r="NU43" s="19" t="str">
        <f t="shared" ca="1" si="124"/>
        <v/>
      </c>
      <c r="NV43" s="19" t="str">
        <f t="shared" ca="1" si="124"/>
        <v/>
      </c>
      <c r="NW43" s="19" t="str">
        <f t="shared" ca="1" si="124"/>
        <v/>
      </c>
      <c r="NX43" s="19" t="str">
        <f t="shared" ca="1" si="124"/>
        <v/>
      </c>
      <c r="NY43" s="19" t="str">
        <f t="shared" ca="1" si="124"/>
        <v/>
      </c>
      <c r="NZ43" s="19" t="str">
        <f t="shared" ca="1" si="124"/>
        <v/>
      </c>
      <c r="OA43" s="19" t="str">
        <f t="shared" ca="1" si="124"/>
        <v/>
      </c>
      <c r="OB43" s="19" t="str">
        <f t="shared" ca="1" si="124"/>
        <v/>
      </c>
      <c r="OC43" s="19" t="str">
        <f t="shared" ca="1" si="124"/>
        <v/>
      </c>
      <c r="OD43" s="16"/>
      <c r="OE43" s="16"/>
      <c r="OF43" s="16"/>
      <c r="OG43" s="16"/>
    </row>
    <row r="44" spans="1:397" s="25" customFormat="1" ht="14.25" x14ac:dyDescent="0.2">
      <c r="A44" s="62" t="str">
        <f>F44&amp;" "&amp;R44</f>
        <v>Riyadh Almaghrabi Client</v>
      </c>
      <c r="B44" s="66">
        <f>_xlfn.IFNA(IF(INDEX('[1]External Tasks'!$C:$C,MATCH($B$38&amp;" "&amp;D44,'[1]External Tasks'!$A:$A,0))=D44,1,IF(INDEX('[1]External Tasks'!$G:$G,MATCH($B$38&amp;" "&amp;D44,'[1]External Tasks'!$E:$E,0))=D44,2)),0)</f>
        <v>0</v>
      </c>
      <c r="C44" s="46">
        <v>4</v>
      </c>
      <c r="D44" s="437" t="str">
        <f>IF('[2]Project Follow up - Base'!D44="","",'[2]Project Follow up - Base'!D44)</f>
        <v>ReWorking  - Design 25%</v>
      </c>
      <c r="E44" s="437" t="str">
        <f>IF('[2]Project Follow up - Base'!E44="","",'[2]Project Follow up - Base'!E44)</f>
        <v/>
      </c>
      <c r="F44" s="394" t="str">
        <f>IF('[2]Project Follow up - Base'!F44="","",'[2]Project Follow up - Base'!F44)</f>
        <v>Riyadh Almaghrabi</v>
      </c>
      <c r="G44" s="187">
        <f>IF('[2]Project Follow up - Base'!G44="","",'[2]Project Follow up - Base'!G44)</f>
        <v>45699</v>
      </c>
      <c r="H44" s="187">
        <f>IF('[2]Project Follow up - Base'!H44="","",'[2]Project Follow up - Base'!H44)</f>
        <v>45707</v>
      </c>
      <c r="I44" s="45">
        <f>IF(OR(G44="",H44=""), 0, NETWORKDAYS.INTL(G44,H44,7,List!$M$3:$M$100))</f>
        <v>7</v>
      </c>
      <c r="J44" s="43" t="str">
        <f>IF('[2]Project Follow up - Base'!J44="","",'[2]Project Follow up - Base'!J44)</f>
        <v/>
      </c>
      <c r="K44" s="187" t="str">
        <f>IF('[2]Project Follow up - Base'!K44="","",'[2]Project Follow up - Base'!K44)</f>
        <v/>
      </c>
      <c r="L44" s="45">
        <f>IF(OR(J44="",K44=""), 0, NETWORKDAYS.INTL(J44,K44,7,List!$M$3:$M$100))</f>
        <v>0</v>
      </c>
      <c r="M44" s="43">
        <f t="shared" si="86"/>
        <v>45699</v>
      </c>
      <c r="N44" s="43">
        <f t="shared" si="87"/>
        <v>45707</v>
      </c>
      <c r="O44" s="43">
        <f>IF(OR( D44="", M44=""),"",WORKDAY.INTL(M44,VLOOKUP($B$38&amp;" "&amp;D44,Tasks!$1:$1048576,MATCH('Project Follow up - Base'!$D$7,Tasks!$2:$2,0),FALSE)-1,7,[1]List!$M$3:$M$100))</f>
        <v>45712</v>
      </c>
      <c r="P44" s="44" t="str">
        <f t="shared" ca="1" si="125"/>
        <v>Completed</v>
      </c>
      <c r="Q44" s="104" t="str">
        <f>IF('[2]Project Follow up - Base'!Q44="","",'[2]Project Follow up - Base'!Q44)</f>
        <v/>
      </c>
      <c r="R44" s="43" t="str">
        <f>IF('[2]Project Follow up - Base'!R44="","",'[2]Project Follow up - Base'!R44)</f>
        <v>Client</v>
      </c>
      <c r="S44" s="41" t="str">
        <f>IF('[2]Project Follow up - Base'!S44="","",'[2]Project Follow up - Base'!S44)</f>
        <v>Client Modification</v>
      </c>
      <c r="T44" s="104" t="str">
        <f>IF('[2]Project Follow up - Base'!T44="","",'[2]Project Follow up - Base'!T44)</f>
        <v/>
      </c>
      <c r="U44" s="41" t="str">
        <f>IF('[2]Project Follow up - Base'!U44="","",'[2]Project Follow up - Base'!U44)</f>
        <v/>
      </c>
      <c r="V44" s="41" t="str">
        <f>IF('[2]Project Follow up - Base'!V44="","",'[2]Project Follow up - Base'!V44)</f>
        <v/>
      </c>
      <c r="W44" s="388" t="str">
        <f>IF('[2]Project Follow up - Base'!W44="","",'[2]Project Follow up - Base'!W44)</f>
        <v>Deliev 05</v>
      </c>
      <c r="X44" s="389" t="str">
        <f>IF('[2]Project Follow up - Base'!X44="","",'[2]Project Follow up - Base'!X44)</f>
        <v>MOM 05</v>
      </c>
      <c r="Y44" s="17">
        <f t="shared" si="88"/>
        <v>1</v>
      </c>
      <c r="Z44" s="62" t="str">
        <f>_xlfn.IFNA(IF(INDEX('Employees Summary'!A:J,MATCH(B$38&amp;" "&amp;F44,'Employees Summary'!H:H,0),10)=0,"",INDEX('Employees Summary'!A:J,MATCH(B$38&amp;" "&amp;F44,'Employees Summary'!H:H,0),10)),"")</f>
        <v/>
      </c>
      <c r="AA44" s="62">
        <f ca="1">IF(AND(N44&lt;&gt;"",P44="Delayed"),NETWORKDAYS.INTL(O44,N44,7,List!$M$3:$M$100),0)</f>
        <v>0</v>
      </c>
      <c r="AB44" s="16"/>
      <c r="AC44" s="20" t="str">
        <f t="shared" ca="1" si="89"/>
        <v/>
      </c>
      <c r="AD44" s="20" t="str">
        <f t="shared" ca="1" si="89"/>
        <v/>
      </c>
      <c r="AE44" s="20" t="str">
        <f t="shared" ca="1" si="89"/>
        <v/>
      </c>
      <c r="AF44" s="20" t="str">
        <f t="shared" ca="1" si="89"/>
        <v/>
      </c>
      <c r="AG44" s="20" t="str">
        <f t="shared" ca="1" si="89"/>
        <v/>
      </c>
      <c r="AH44" s="20" t="str">
        <f t="shared" ca="1" si="89"/>
        <v/>
      </c>
      <c r="AI44" s="20" t="str">
        <f t="shared" ca="1" si="89"/>
        <v/>
      </c>
      <c r="AJ44" s="20" t="str">
        <f t="shared" ca="1" si="89"/>
        <v/>
      </c>
      <c r="AK44" s="20" t="str">
        <f t="shared" ca="1" si="89"/>
        <v/>
      </c>
      <c r="AL44" s="20" t="str">
        <f t="shared" ca="1" si="89"/>
        <v/>
      </c>
      <c r="AM44" s="20" t="str">
        <f t="shared" ca="1" si="90"/>
        <v/>
      </c>
      <c r="AN44" s="20" t="str">
        <f t="shared" ca="1" si="90"/>
        <v/>
      </c>
      <c r="AO44" s="20" t="str">
        <f t="shared" ca="1" si="90"/>
        <v/>
      </c>
      <c r="AP44" s="20" t="str">
        <f t="shared" ca="1" si="90"/>
        <v/>
      </c>
      <c r="AQ44" s="20" t="str">
        <f t="shared" ca="1" si="90"/>
        <v/>
      </c>
      <c r="AR44" s="20" t="str">
        <f t="shared" ca="1" si="90"/>
        <v/>
      </c>
      <c r="AS44" s="20" t="str">
        <f t="shared" ca="1" si="90"/>
        <v/>
      </c>
      <c r="AT44" s="20" t="str">
        <f t="shared" ca="1" si="90"/>
        <v/>
      </c>
      <c r="AU44" s="20" t="str">
        <f t="shared" ca="1" si="90"/>
        <v/>
      </c>
      <c r="AV44" s="20" t="str">
        <f t="shared" ca="1" si="90"/>
        <v/>
      </c>
      <c r="AW44" s="20" t="str">
        <f t="shared" ca="1" si="91"/>
        <v/>
      </c>
      <c r="AX44" s="20" t="str">
        <f t="shared" ca="1" si="91"/>
        <v/>
      </c>
      <c r="AY44" s="20" t="str">
        <f t="shared" ca="1" si="91"/>
        <v/>
      </c>
      <c r="AZ44" s="20" t="str">
        <f t="shared" ca="1" si="91"/>
        <v/>
      </c>
      <c r="BA44" s="20" t="str">
        <f t="shared" ca="1" si="91"/>
        <v/>
      </c>
      <c r="BB44" s="20" t="str">
        <f t="shared" ca="1" si="91"/>
        <v/>
      </c>
      <c r="BC44" s="20" t="str">
        <f t="shared" ca="1" si="91"/>
        <v/>
      </c>
      <c r="BD44" s="20" t="str">
        <f t="shared" ca="1" si="91"/>
        <v/>
      </c>
      <c r="BE44" s="20" t="str">
        <f t="shared" ca="1" si="91"/>
        <v/>
      </c>
      <c r="BF44" s="20" t="str">
        <f t="shared" ca="1" si="91"/>
        <v/>
      </c>
      <c r="BG44" s="20" t="str">
        <f t="shared" ca="1" si="92"/>
        <v/>
      </c>
      <c r="BH44" s="20" t="str">
        <f t="shared" ca="1" si="92"/>
        <v/>
      </c>
      <c r="BI44" s="20" t="str">
        <f t="shared" ca="1" si="92"/>
        <v/>
      </c>
      <c r="BJ44" s="20" t="str">
        <f t="shared" ca="1" si="92"/>
        <v/>
      </c>
      <c r="BK44" s="20" t="str">
        <f t="shared" ca="1" si="92"/>
        <v/>
      </c>
      <c r="BL44" s="20" t="str">
        <f t="shared" ca="1" si="92"/>
        <v/>
      </c>
      <c r="BM44" s="20" t="str">
        <f t="shared" ca="1" si="92"/>
        <v/>
      </c>
      <c r="BN44" s="20" t="str">
        <f t="shared" ca="1" si="92"/>
        <v/>
      </c>
      <c r="BO44" s="20" t="str">
        <f t="shared" ca="1" si="92"/>
        <v/>
      </c>
      <c r="BP44" s="20" t="str">
        <f t="shared" ca="1" si="92"/>
        <v/>
      </c>
      <c r="BQ44" s="20" t="str">
        <f t="shared" ca="1" si="93"/>
        <v/>
      </c>
      <c r="BR44" s="20" t="str">
        <f t="shared" ca="1" si="93"/>
        <v/>
      </c>
      <c r="BS44" s="20" t="str">
        <f t="shared" ca="1" si="93"/>
        <v/>
      </c>
      <c r="BT44" s="20" t="str">
        <f t="shared" ca="1" si="93"/>
        <v/>
      </c>
      <c r="BU44" s="20" t="str">
        <f t="shared" ca="1" si="93"/>
        <v/>
      </c>
      <c r="BV44" s="20" t="str">
        <f t="shared" ca="1" si="93"/>
        <v/>
      </c>
      <c r="BW44" s="20" t="str">
        <f t="shared" ca="1" si="93"/>
        <v/>
      </c>
      <c r="BX44" s="20">
        <f t="shared" ca="1" si="93"/>
        <v>10</v>
      </c>
      <c r="BY44" s="20">
        <f t="shared" ca="1" si="93"/>
        <v>10</v>
      </c>
      <c r="BZ44" s="20">
        <f t="shared" ca="1" si="93"/>
        <v>10</v>
      </c>
      <c r="CA44" s="20">
        <f t="shared" ca="1" si="94"/>
        <v>10</v>
      </c>
      <c r="CB44" s="20">
        <f t="shared" ca="1" si="94"/>
        <v>10</v>
      </c>
      <c r="CC44" s="20">
        <f t="shared" ca="1" si="94"/>
        <v>10</v>
      </c>
      <c r="CD44" s="20">
        <f t="shared" ca="1" si="94"/>
        <v>10</v>
      </c>
      <c r="CE44" s="20">
        <f t="shared" ca="1" si="94"/>
        <v>10</v>
      </c>
      <c r="CF44" s="20">
        <f t="shared" ca="1" si="94"/>
        <v>10</v>
      </c>
      <c r="CG44" s="20" t="str">
        <f t="shared" ca="1" si="94"/>
        <v/>
      </c>
      <c r="CH44" s="20" t="str">
        <f t="shared" ca="1" si="94"/>
        <v/>
      </c>
      <c r="CI44" s="20" t="str">
        <f t="shared" ca="1" si="94"/>
        <v/>
      </c>
      <c r="CJ44" s="20" t="str">
        <f t="shared" ca="1" si="94"/>
        <v/>
      </c>
      <c r="CK44" s="20" t="str">
        <f t="shared" ca="1" si="95"/>
        <v/>
      </c>
      <c r="CL44" s="20" t="str">
        <f t="shared" ca="1" si="95"/>
        <v/>
      </c>
      <c r="CM44" s="20" t="str">
        <f t="shared" ca="1" si="95"/>
        <v/>
      </c>
      <c r="CN44" s="20" t="str">
        <f t="shared" ca="1" si="95"/>
        <v/>
      </c>
      <c r="CO44" s="20" t="str">
        <f t="shared" ca="1" si="95"/>
        <v/>
      </c>
      <c r="CP44" s="20" t="str">
        <f t="shared" ca="1" si="95"/>
        <v/>
      </c>
      <c r="CQ44" s="20" t="str">
        <f t="shared" ca="1" si="95"/>
        <v/>
      </c>
      <c r="CR44" s="20" t="str">
        <f t="shared" ca="1" si="95"/>
        <v/>
      </c>
      <c r="CS44" s="20" t="str">
        <f t="shared" ca="1" si="95"/>
        <v/>
      </c>
      <c r="CT44" s="19" t="str">
        <f t="shared" ca="1" si="95"/>
        <v/>
      </c>
      <c r="CU44" s="19" t="str">
        <f t="shared" ca="1" si="96"/>
        <v/>
      </c>
      <c r="CV44" s="19" t="str">
        <f t="shared" ca="1" si="96"/>
        <v/>
      </c>
      <c r="CW44" s="19" t="str">
        <f t="shared" ca="1" si="96"/>
        <v/>
      </c>
      <c r="CX44" s="19" t="str">
        <f t="shared" ca="1" si="96"/>
        <v/>
      </c>
      <c r="CY44" s="19" t="str">
        <f t="shared" ca="1" si="96"/>
        <v/>
      </c>
      <c r="CZ44" s="19" t="str">
        <f t="shared" ca="1" si="96"/>
        <v/>
      </c>
      <c r="DA44" s="19" t="str">
        <f t="shared" ca="1" si="96"/>
        <v/>
      </c>
      <c r="DB44" s="19" t="str">
        <f t="shared" ca="1" si="96"/>
        <v/>
      </c>
      <c r="DC44" s="19" t="str">
        <f t="shared" ca="1" si="96"/>
        <v/>
      </c>
      <c r="DD44" s="19" t="str">
        <f t="shared" ca="1" si="96"/>
        <v/>
      </c>
      <c r="DE44" s="19" t="str">
        <f t="shared" ca="1" si="97"/>
        <v/>
      </c>
      <c r="DF44" s="19" t="str">
        <f t="shared" ca="1" si="97"/>
        <v/>
      </c>
      <c r="DG44" s="19" t="str">
        <f t="shared" ca="1" si="97"/>
        <v/>
      </c>
      <c r="DH44" s="19" t="str">
        <f t="shared" ca="1" si="97"/>
        <v/>
      </c>
      <c r="DI44" s="19" t="str">
        <f t="shared" ca="1" si="97"/>
        <v/>
      </c>
      <c r="DJ44" s="19" t="str">
        <f t="shared" ca="1" si="97"/>
        <v/>
      </c>
      <c r="DK44" s="19" t="str">
        <f t="shared" ca="1" si="97"/>
        <v/>
      </c>
      <c r="DL44" s="19" t="str">
        <f t="shared" ca="1" si="97"/>
        <v/>
      </c>
      <c r="DM44" s="19" t="str">
        <f t="shared" ca="1" si="97"/>
        <v/>
      </c>
      <c r="DN44" s="19" t="str">
        <f t="shared" ca="1" si="97"/>
        <v/>
      </c>
      <c r="DO44" s="19" t="str">
        <f t="shared" ca="1" si="98"/>
        <v/>
      </c>
      <c r="DP44" s="19" t="str">
        <f t="shared" ca="1" si="98"/>
        <v/>
      </c>
      <c r="DQ44" s="19" t="str">
        <f t="shared" ca="1" si="98"/>
        <v/>
      </c>
      <c r="DR44" s="19" t="str">
        <f t="shared" ca="1" si="98"/>
        <v/>
      </c>
      <c r="DS44" s="19" t="str">
        <f t="shared" ca="1" si="98"/>
        <v/>
      </c>
      <c r="DT44" s="19" t="str">
        <f t="shared" ca="1" si="98"/>
        <v/>
      </c>
      <c r="DU44" s="19" t="str">
        <f t="shared" ca="1" si="98"/>
        <v/>
      </c>
      <c r="DV44" s="19" t="str">
        <f t="shared" ca="1" si="98"/>
        <v/>
      </c>
      <c r="DW44" s="19" t="str">
        <f t="shared" ca="1" si="98"/>
        <v/>
      </c>
      <c r="DX44" s="19" t="str">
        <f t="shared" ca="1" si="98"/>
        <v/>
      </c>
      <c r="DY44" s="19" t="str">
        <f t="shared" ca="1" si="99"/>
        <v/>
      </c>
      <c r="DZ44" s="19" t="str">
        <f t="shared" ca="1" si="99"/>
        <v/>
      </c>
      <c r="EA44" s="19" t="str">
        <f t="shared" ca="1" si="99"/>
        <v/>
      </c>
      <c r="EB44" s="19" t="str">
        <f t="shared" ca="1" si="99"/>
        <v/>
      </c>
      <c r="EC44" s="19" t="str">
        <f t="shared" ca="1" si="99"/>
        <v/>
      </c>
      <c r="ED44" s="19" t="str">
        <f t="shared" ca="1" si="99"/>
        <v/>
      </c>
      <c r="EE44" s="19" t="str">
        <f t="shared" ca="1" si="99"/>
        <v/>
      </c>
      <c r="EF44" s="19" t="str">
        <f t="shared" ca="1" si="99"/>
        <v/>
      </c>
      <c r="EG44" s="19" t="str">
        <f t="shared" ca="1" si="99"/>
        <v/>
      </c>
      <c r="EH44" s="19" t="str">
        <f t="shared" ca="1" si="99"/>
        <v/>
      </c>
      <c r="EI44" s="19" t="str">
        <f t="shared" ca="1" si="100"/>
        <v/>
      </c>
      <c r="EJ44" s="19" t="str">
        <f t="shared" ca="1" si="100"/>
        <v/>
      </c>
      <c r="EK44" s="19" t="str">
        <f t="shared" ca="1" si="100"/>
        <v/>
      </c>
      <c r="EL44" s="19" t="str">
        <f t="shared" ca="1" si="100"/>
        <v/>
      </c>
      <c r="EM44" s="19" t="str">
        <f t="shared" ca="1" si="100"/>
        <v/>
      </c>
      <c r="EN44" s="19" t="str">
        <f t="shared" ca="1" si="100"/>
        <v/>
      </c>
      <c r="EO44" s="19" t="str">
        <f t="shared" ca="1" si="100"/>
        <v/>
      </c>
      <c r="EP44" s="19" t="str">
        <f t="shared" ca="1" si="100"/>
        <v/>
      </c>
      <c r="EQ44" s="19" t="str">
        <f t="shared" ca="1" si="100"/>
        <v/>
      </c>
      <c r="ER44" s="19" t="str">
        <f t="shared" ca="1" si="100"/>
        <v/>
      </c>
      <c r="ES44" s="19" t="str">
        <f t="shared" ca="1" si="101"/>
        <v/>
      </c>
      <c r="ET44" s="19" t="str">
        <f t="shared" ca="1" si="101"/>
        <v/>
      </c>
      <c r="EU44" s="19" t="str">
        <f t="shared" ca="1" si="101"/>
        <v/>
      </c>
      <c r="EV44" s="19" t="str">
        <f t="shared" ca="1" si="101"/>
        <v/>
      </c>
      <c r="EW44" s="19" t="str">
        <f t="shared" ca="1" si="101"/>
        <v/>
      </c>
      <c r="EX44" s="19" t="str">
        <f t="shared" ca="1" si="101"/>
        <v/>
      </c>
      <c r="EY44" s="19" t="str">
        <f t="shared" ca="1" si="101"/>
        <v/>
      </c>
      <c r="EZ44" s="19" t="str">
        <f t="shared" ca="1" si="101"/>
        <v/>
      </c>
      <c r="FA44" s="19" t="str">
        <f t="shared" ca="1" si="101"/>
        <v/>
      </c>
      <c r="FB44" s="19" t="str">
        <f t="shared" ca="1" si="101"/>
        <v/>
      </c>
      <c r="FC44" s="19" t="str">
        <f t="shared" ca="1" si="102"/>
        <v/>
      </c>
      <c r="FD44" s="19" t="str">
        <f t="shared" ca="1" si="102"/>
        <v/>
      </c>
      <c r="FE44" s="19" t="str">
        <f t="shared" ca="1" si="102"/>
        <v/>
      </c>
      <c r="FF44" s="19" t="str">
        <f t="shared" ca="1" si="102"/>
        <v/>
      </c>
      <c r="FG44" s="19" t="str">
        <f t="shared" ca="1" si="102"/>
        <v/>
      </c>
      <c r="FH44" s="19" t="str">
        <f t="shared" ca="1" si="102"/>
        <v/>
      </c>
      <c r="FI44" s="19" t="str">
        <f t="shared" ca="1" si="102"/>
        <v/>
      </c>
      <c r="FJ44" s="19" t="str">
        <f t="shared" ca="1" si="102"/>
        <v/>
      </c>
      <c r="FK44" s="19" t="str">
        <f t="shared" ca="1" si="102"/>
        <v/>
      </c>
      <c r="FL44" s="19" t="str">
        <f t="shared" ca="1" si="102"/>
        <v/>
      </c>
      <c r="FM44" s="19" t="str">
        <f t="shared" ca="1" si="103"/>
        <v/>
      </c>
      <c r="FN44" s="19" t="str">
        <f t="shared" ca="1" si="103"/>
        <v/>
      </c>
      <c r="FO44" s="19" t="str">
        <f t="shared" ca="1" si="103"/>
        <v/>
      </c>
      <c r="FP44" s="19" t="str">
        <f t="shared" ca="1" si="103"/>
        <v/>
      </c>
      <c r="FQ44" s="19" t="str">
        <f t="shared" ca="1" si="103"/>
        <v/>
      </c>
      <c r="FR44" s="19" t="str">
        <f t="shared" ca="1" si="103"/>
        <v/>
      </c>
      <c r="FS44" s="19" t="str">
        <f t="shared" ca="1" si="103"/>
        <v/>
      </c>
      <c r="FT44" s="19" t="str">
        <f t="shared" ca="1" si="103"/>
        <v/>
      </c>
      <c r="FU44" s="19" t="str">
        <f t="shared" ca="1" si="103"/>
        <v/>
      </c>
      <c r="FV44" s="19" t="str">
        <f t="shared" ca="1" si="103"/>
        <v/>
      </c>
      <c r="FW44" s="19" t="str">
        <f t="shared" ca="1" si="104"/>
        <v/>
      </c>
      <c r="FX44" s="19" t="str">
        <f t="shared" ca="1" si="104"/>
        <v/>
      </c>
      <c r="FY44" s="19" t="str">
        <f t="shared" ca="1" si="104"/>
        <v/>
      </c>
      <c r="FZ44" s="19" t="str">
        <f t="shared" ca="1" si="104"/>
        <v/>
      </c>
      <c r="GA44" s="19" t="str">
        <f t="shared" ca="1" si="104"/>
        <v/>
      </c>
      <c r="GB44" s="19" t="str">
        <f t="shared" ca="1" si="104"/>
        <v/>
      </c>
      <c r="GC44" s="19" t="str">
        <f t="shared" ca="1" si="104"/>
        <v/>
      </c>
      <c r="GD44" s="19" t="str">
        <f t="shared" ca="1" si="104"/>
        <v/>
      </c>
      <c r="GE44" s="19" t="str">
        <f t="shared" ca="1" si="104"/>
        <v/>
      </c>
      <c r="GF44" s="19" t="str">
        <f t="shared" ca="1" si="104"/>
        <v/>
      </c>
      <c r="GG44" s="19" t="str">
        <f t="shared" ca="1" si="105"/>
        <v/>
      </c>
      <c r="GH44" s="19" t="str">
        <f t="shared" ca="1" si="105"/>
        <v/>
      </c>
      <c r="GI44" s="19" t="str">
        <f t="shared" ca="1" si="105"/>
        <v/>
      </c>
      <c r="GJ44" s="19" t="str">
        <f t="shared" ca="1" si="105"/>
        <v/>
      </c>
      <c r="GK44" s="19" t="str">
        <f t="shared" ca="1" si="105"/>
        <v/>
      </c>
      <c r="GL44" s="19" t="str">
        <f t="shared" ca="1" si="105"/>
        <v/>
      </c>
      <c r="GM44" s="19" t="str">
        <f t="shared" ca="1" si="105"/>
        <v/>
      </c>
      <c r="GN44" s="19" t="str">
        <f t="shared" ca="1" si="105"/>
        <v/>
      </c>
      <c r="GO44" s="19" t="str">
        <f t="shared" ca="1" si="105"/>
        <v/>
      </c>
      <c r="GP44" s="19" t="str">
        <f t="shared" ca="1" si="105"/>
        <v/>
      </c>
      <c r="GQ44" s="19" t="str">
        <f t="shared" ca="1" si="106"/>
        <v/>
      </c>
      <c r="GR44" s="19" t="str">
        <f t="shared" ca="1" si="106"/>
        <v/>
      </c>
      <c r="GS44" s="19" t="str">
        <f t="shared" ca="1" si="106"/>
        <v/>
      </c>
      <c r="GT44" s="19" t="str">
        <f t="shared" ca="1" si="106"/>
        <v/>
      </c>
      <c r="GU44" s="19" t="str">
        <f t="shared" ca="1" si="106"/>
        <v/>
      </c>
      <c r="GV44" s="19" t="str">
        <f t="shared" ca="1" si="106"/>
        <v/>
      </c>
      <c r="GW44" s="19" t="str">
        <f t="shared" ca="1" si="106"/>
        <v/>
      </c>
      <c r="GX44" s="19" t="str">
        <f t="shared" ca="1" si="106"/>
        <v/>
      </c>
      <c r="GY44" s="19" t="str">
        <f t="shared" ca="1" si="106"/>
        <v/>
      </c>
      <c r="GZ44" s="19" t="str">
        <f t="shared" ca="1" si="106"/>
        <v/>
      </c>
      <c r="HA44" s="19" t="str">
        <f t="shared" ca="1" si="107"/>
        <v/>
      </c>
      <c r="HB44" s="19" t="str">
        <f t="shared" ca="1" si="107"/>
        <v/>
      </c>
      <c r="HC44" s="19" t="str">
        <f t="shared" ca="1" si="107"/>
        <v/>
      </c>
      <c r="HD44" s="19" t="str">
        <f t="shared" ca="1" si="107"/>
        <v/>
      </c>
      <c r="HE44" s="19" t="str">
        <f t="shared" ca="1" si="107"/>
        <v/>
      </c>
      <c r="HF44" s="19" t="str">
        <f t="shared" ca="1" si="107"/>
        <v/>
      </c>
      <c r="HG44" s="19" t="str">
        <f t="shared" ca="1" si="107"/>
        <v/>
      </c>
      <c r="HH44" s="19" t="str">
        <f t="shared" ca="1" si="107"/>
        <v/>
      </c>
      <c r="HI44" s="19" t="str">
        <f t="shared" ca="1" si="107"/>
        <v/>
      </c>
      <c r="HJ44" s="19" t="str">
        <f t="shared" ca="1" si="107"/>
        <v/>
      </c>
      <c r="HK44" s="19" t="str">
        <f t="shared" ca="1" si="108"/>
        <v/>
      </c>
      <c r="HL44" s="19" t="str">
        <f t="shared" ca="1" si="108"/>
        <v/>
      </c>
      <c r="HM44" s="19" t="str">
        <f t="shared" ca="1" si="108"/>
        <v/>
      </c>
      <c r="HN44" s="19" t="str">
        <f t="shared" ca="1" si="108"/>
        <v/>
      </c>
      <c r="HO44" s="19" t="str">
        <f t="shared" ca="1" si="108"/>
        <v/>
      </c>
      <c r="HP44" s="19" t="str">
        <f t="shared" ca="1" si="108"/>
        <v/>
      </c>
      <c r="HQ44" s="19" t="str">
        <f t="shared" ca="1" si="108"/>
        <v/>
      </c>
      <c r="HR44" s="19" t="str">
        <f t="shared" ca="1" si="108"/>
        <v/>
      </c>
      <c r="HS44" s="19" t="str">
        <f t="shared" ca="1" si="108"/>
        <v/>
      </c>
      <c r="HT44" s="19" t="str">
        <f t="shared" ca="1" si="108"/>
        <v/>
      </c>
      <c r="HU44" s="19" t="str">
        <f t="shared" ca="1" si="109"/>
        <v/>
      </c>
      <c r="HV44" s="19" t="str">
        <f t="shared" ca="1" si="109"/>
        <v/>
      </c>
      <c r="HW44" s="19" t="str">
        <f t="shared" ca="1" si="109"/>
        <v/>
      </c>
      <c r="HX44" s="19" t="str">
        <f t="shared" ca="1" si="109"/>
        <v/>
      </c>
      <c r="HY44" s="19" t="str">
        <f t="shared" ca="1" si="109"/>
        <v/>
      </c>
      <c r="HZ44" s="19" t="str">
        <f t="shared" ca="1" si="109"/>
        <v/>
      </c>
      <c r="IA44" s="19" t="str">
        <f t="shared" ca="1" si="109"/>
        <v/>
      </c>
      <c r="IB44" s="19" t="str">
        <f t="shared" ca="1" si="109"/>
        <v/>
      </c>
      <c r="IC44" s="19" t="str">
        <f t="shared" ca="1" si="109"/>
        <v/>
      </c>
      <c r="ID44" s="19" t="str">
        <f t="shared" ca="1" si="109"/>
        <v/>
      </c>
      <c r="IE44" s="19" t="str">
        <f t="shared" ca="1" si="110"/>
        <v/>
      </c>
      <c r="IF44" s="19" t="str">
        <f t="shared" ca="1" si="110"/>
        <v/>
      </c>
      <c r="IG44" s="19" t="str">
        <f t="shared" ca="1" si="110"/>
        <v/>
      </c>
      <c r="IH44" s="19" t="str">
        <f t="shared" ca="1" si="110"/>
        <v/>
      </c>
      <c r="II44" s="19" t="str">
        <f t="shared" ca="1" si="110"/>
        <v/>
      </c>
      <c r="IJ44" s="19" t="str">
        <f t="shared" ca="1" si="110"/>
        <v/>
      </c>
      <c r="IK44" s="19" t="str">
        <f t="shared" ca="1" si="110"/>
        <v/>
      </c>
      <c r="IL44" s="19" t="str">
        <f t="shared" ca="1" si="110"/>
        <v/>
      </c>
      <c r="IM44" s="19" t="str">
        <f t="shared" ca="1" si="110"/>
        <v/>
      </c>
      <c r="IN44" s="19" t="str">
        <f t="shared" ca="1" si="110"/>
        <v/>
      </c>
      <c r="IO44" s="19" t="str">
        <f t="shared" ca="1" si="111"/>
        <v/>
      </c>
      <c r="IP44" s="19" t="str">
        <f t="shared" ca="1" si="111"/>
        <v/>
      </c>
      <c r="IQ44" s="19" t="str">
        <f t="shared" ca="1" si="111"/>
        <v/>
      </c>
      <c r="IR44" s="19" t="str">
        <f t="shared" ca="1" si="111"/>
        <v/>
      </c>
      <c r="IS44" s="19" t="str">
        <f t="shared" ca="1" si="111"/>
        <v/>
      </c>
      <c r="IT44" s="19" t="str">
        <f t="shared" ca="1" si="111"/>
        <v/>
      </c>
      <c r="IU44" s="19" t="str">
        <f t="shared" ca="1" si="111"/>
        <v/>
      </c>
      <c r="IV44" s="19" t="str">
        <f t="shared" ca="1" si="111"/>
        <v/>
      </c>
      <c r="IW44" s="19" t="str">
        <f t="shared" ca="1" si="111"/>
        <v/>
      </c>
      <c r="IX44" s="19" t="str">
        <f t="shared" ca="1" si="111"/>
        <v/>
      </c>
      <c r="IY44" s="19" t="str">
        <f t="shared" ca="1" si="112"/>
        <v/>
      </c>
      <c r="IZ44" s="19" t="str">
        <f t="shared" ca="1" si="112"/>
        <v/>
      </c>
      <c r="JA44" s="19" t="str">
        <f t="shared" ca="1" si="112"/>
        <v/>
      </c>
      <c r="JB44" s="19" t="str">
        <f t="shared" ca="1" si="112"/>
        <v/>
      </c>
      <c r="JC44" s="19" t="str">
        <f t="shared" ca="1" si="112"/>
        <v/>
      </c>
      <c r="JD44" s="19" t="str">
        <f t="shared" ca="1" si="112"/>
        <v/>
      </c>
      <c r="JE44" s="19" t="str">
        <f t="shared" ca="1" si="112"/>
        <v/>
      </c>
      <c r="JF44" s="19" t="str">
        <f t="shared" ca="1" si="112"/>
        <v/>
      </c>
      <c r="JG44" s="19" t="str">
        <f t="shared" ca="1" si="112"/>
        <v/>
      </c>
      <c r="JH44" s="19" t="str">
        <f t="shared" ca="1" si="112"/>
        <v/>
      </c>
      <c r="JI44" s="19" t="str">
        <f t="shared" ca="1" si="113"/>
        <v/>
      </c>
      <c r="JJ44" s="19" t="str">
        <f t="shared" ca="1" si="113"/>
        <v/>
      </c>
      <c r="JK44" s="19" t="str">
        <f t="shared" ca="1" si="113"/>
        <v/>
      </c>
      <c r="JL44" s="19" t="str">
        <f t="shared" ca="1" si="113"/>
        <v/>
      </c>
      <c r="JM44" s="19" t="str">
        <f t="shared" ca="1" si="113"/>
        <v/>
      </c>
      <c r="JN44" s="19" t="str">
        <f t="shared" ca="1" si="113"/>
        <v/>
      </c>
      <c r="JO44" s="19" t="str">
        <f t="shared" ca="1" si="113"/>
        <v/>
      </c>
      <c r="JP44" s="19" t="str">
        <f t="shared" ca="1" si="113"/>
        <v/>
      </c>
      <c r="JQ44" s="19" t="str">
        <f t="shared" ca="1" si="113"/>
        <v/>
      </c>
      <c r="JR44" s="19" t="str">
        <f t="shared" ca="1" si="113"/>
        <v/>
      </c>
      <c r="JS44" s="19" t="str">
        <f t="shared" ca="1" si="114"/>
        <v/>
      </c>
      <c r="JT44" s="19" t="str">
        <f t="shared" ca="1" si="114"/>
        <v/>
      </c>
      <c r="JU44" s="19" t="str">
        <f t="shared" ca="1" si="114"/>
        <v/>
      </c>
      <c r="JV44" s="19" t="str">
        <f t="shared" ca="1" si="114"/>
        <v/>
      </c>
      <c r="JW44" s="19" t="str">
        <f t="shared" ca="1" si="114"/>
        <v/>
      </c>
      <c r="JX44" s="19" t="str">
        <f t="shared" ca="1" si="114"/>
        <v/>
      </c>
      <c r="JY44" s="19" t="str">
        <f t="shared" ca="1" si="114"/>
        <v/>
      </c>
      <c r="JZ44" s="19" t="str">
        <f t="shared" ca="1" si="114"/>
        <v/>
      </c>
      <c r="KA44" s="19" t="str">
        <f t="shared" ca="1" si="114"/>
        <v/>
      </c>
      <c r="KB44" s="19" t="str">
        <f t="shared" ca="1" si="114"/>
        <v/>
      </c>
      <c r="KC44" s="19" t="str">
        <f t="shared" ca="1" si="115"/>
        <v/>
      </c>
      <c r="KD44" s="19" t="str">
        <f t="shared" ca="1" si="115"/>
        <v/>
      </c>
      <c r="KE44" s="19" t="str">
        <f t="shared" ca="1" si="115"/>
        <v/>
      </c>
      <c r="KF44" s="19" t="str">
        <f t="shared" ca="1" si="115"/>
        <v/>
      </c>
      <c r="KG44" s="19" t="str">
        <f t="shared" ca="1" si="115"/>
        <v/>
      </c>
      <c r="KH44" s="19" t="str">
        <f t="shared" ca="1" si="115"/>
        <v/>
      </c>
      <c r="KI44" s="19" t="str">
        <f t="shared" ca="1" si="115"/>
        <v/>
      </c>
      <c r="KJ44" s="19" t="str">
        <f t="shared" ca="1" si="115"/>
        <v/>
      </c>
      <c r="KK44" s="19" t="str">
        <f t="shared" ca="1" si="115"/>
        <v/>
      </c>
      <c r="KL44" s="19" t="str">
        <f t="shared" ca="1" si="115"/>
        <v/>
      </c>
      <c r="KM44" s="19" t="str">
        <f t="shared" ca="1" si="116"/>
        <v/>
      </c>
      <c r="KN44" s="19" t="str">
        <f t="shared" ca="1" si="116"/>
        <v/>
      </c>
      <c r="KO44" s="19" t="str">
        <f t="shared" ca="1" si="116"/>
        <v/>
      </c>
      <c r="KP44" s="19" t="str">
        <f t="shared" ca="1" si="116"/>
        <v/>
      </c>
      <c r="KQ44" s="19" t="str">
        <f t="shared" ca="1" si="116"/>
        <v/>
      </c>
      <c r="KR44" s="19" t="str">
        <f t="shared" ca="1" si="116"/>
        <v/>
      </c>
      <c r="KS44" s="19" t="str">
        <f t="shared" ca="1" si="116"/>
        <v/>
      </c>
      <c r="KT44" s="19" t="str">
        <f t="shared" ca="1" si="116"/>
        <v/>
      </c>
      <c r="KU44" s="19" t="str">
        <f t="shared" ca="1" si="116"/>
        <v/>
      </c>
      <c r="KV44" s="19" t="str">
        <f t="shared" ca="1" si="116"/>
        <v/>
      </c>
      <c r="KW44" s="19" t="str">
        <f t="shared" ca="1" si="117"/>
        <v/>
      </c>
      <c r="KX44" s="19" t="str">
        <f t="shared" ca="1" si="117"/>
        <v/>
      </c>
      <c r="KY44" s="19" t="str">
        <f t="shared" ca="1" si="117"/>
        <v/>
      </c>
      <c r="KZ44" s="19" t="str">
        <f t="shared" ca="1" si="117"/>
        <v/>
      </c>
      <c r="LA44" s="19" t="str">
        <f t="shared" ca="1" si="117"/>
        <v/>
      </c>
      <c r="LB44" s="19" t="str">
        <f t="shared" ca="1" si="117"/>
        <v/>
      </c>
      <c r="LC44" s="19" t="str">
        <f t="shared" ca="1" si="117"/>
        <v/>
      </c>
      <c r="LD44" s="19" t="str">
        <f t="shared" ca="1" si="117"/>
        <v/>
      </c>
      <c r="LE44" s="19" t="str">
        <f t="shared" ca="1" si="117"/>
        <v/>
      </c>
      <c r="LF44" s="19" t="str">
        <f t="shared" ca="1" si="117"/>
        <v/>
      </c>
      <c r="LG44" s="19" t="str">
        <f t="shared" ca="1" si="118"/>
        <v/>
      </c>
      <c r="LH44" s="19" t="str">
        <f t="shared" ca="1" si="118"/>
        <v/>
      </c>
      <c r="LI44" s="19" t="str">
        <f t="shared" ca="1" si="118"/>
        <v/>
      </c>
      <c r="LJ44" s="19" t="str">
        <f t="shared" ca="1" si="118"/>
        <v/>
      </c>
      <c r="LK44" s="19" t="str">
        <f t="shared" ca="1" si="118"/>
        <v/>
      </c>
      <c r="LL44" s="19" t="str">
        <f t="shared" ca="1" si="118"/>
        <v/>
      </c>
      <c r="LM44" s="19" t="str">
        <f t="shared" ca="1" si="118"/>
        <v/>
      </c>
      <c r="LN44" s="19" t="str">
        <f t="shared" ca="1" si="118"/>
        <v/>
      </c>
      <c r="LO44" s="19" t="str">
        <f t="shared" ca="1" si="118"/>
        <v/>
      </c>
      <c r="LP44" s="19" t="str">
        <f t="shared" ca="1" si="118"/>
        <v/>
      </c>
      <c r="LQ44" s="19" t="str">
        <f t="shared" ca="1" si="119"/>
        <v/>
      </c>
      <c r="LR44" s="19" t="str">
        <f t="shared" ca="1" si="119"/>
        <v/>
      </c>
      <c r="LS44" s="19" t="str">
        <f t="shared" ca="1" si="119"/>
        <v/>
      </c>
      <c r="LT44" s="19" t="str">
        <f t="shared" ca="1" si="119"/>
        <v/>
      </c>
      <c r="LU44" s="19" t="str">
        <f t="shared" ca="1" si="119"/>
        <v/>
      </c>
      <c r="LV44" s="19" t="str">
        <f t="shared" ca="1" si="119"/>
        <v/>
      </c>
      <c r="LW44" s="19" t="str">
        <f t="shared" ca="1" si="119"/>
        <v/>
      </c>
      <c r="LX44" s="19" t="str">
        <f t="shared" ca="1" si="119"/>
        <v/>
      </c>
      <c r="LY44" s="19" t="str">
        <f t="shared" ca="1" si="119"/>
        <v/>
      </c>
      <c r="LZ44" s="19" t="str">
        <f t="shared" ca="1" si="119"/>
        <v/>
      </c>
      <c r="MA44" s="19" t="str">
        <f t="shared" ca="1" si="120"/>
        <v/>
      </c>
      <c r="MB44" s="19" t="str">
        <f t="shared" ca="1" si="120"/>
        <v/>
      </c>
      <c r="MC44" s="19" t="str">
        <f t="shared" ca="1" si="120"/>
        <v/>
      </c>
      <c r="MD44" s="19" t="str">
        <f t="shared" ca="1" si="120"/>
        <v/>
      </c>
      <c r="ME44" s="19" t="str">
        <f t="shared" ca="1" si="120"/>
        <v/>
      </c>
      <c r="MF44" s="19" t="str">
        <f t="shared" ca="1" si="120"/>
        <v/>
      </c>
      <c r="MG44" s="19" t="str">
        <f t="shared" ca="1" si="120"/>
        <v/>
      </c>
      <c r="MH44" s="19" t="str">
        <f t="shared" ca="1" si="120"/>
        <v/>
      </c>
      <c r="MI44" s="19" t="str">
        <f t="shared" ca="1" si="120"/>
        <v/>
      </c>
      <c r="MJ44" s="19" t="str">
        <f t="shared" ca="1" si="120"/>
        <v/>
      </c>
      <c r="MK44" s="19" t="str">
        <f t="shared" ca="1" si="121"/>
        <v/>
      </c>
      <c r="ML44" s="19" t="str">
        <f t="shared" ca="1" si="121"/>
        <v/>
      </c>
      <c r="MM44" s="19" t="str">
        <f t="shared" ca="1" si="121"/>
        <v/>
      </c>
      <c r="MN44" s="19" t="str">
        <f t="shared" ca="1" si="121"/>
        <v/>
      </c>
      <c r="MO44" s="19" t="str">
        <f t="shared" ca="1" si="121"/>
        <v/>
      </c>
      <c r="MP44" s="19" t="str">
        <f t="shared" ca="1" si="121"/>
        <v/>
      </c>
      <c r="MQ44" s="19" t="str">
        <f t="shared" ca="1" si="121"/>
        <v/>
      </c>
      <c r="MR44" s="19" t="str">
        <f t="shared" ca="1" si="121"/>
        <v/>
      </c>
      <c r="MS44" s="19" t="str">
        <f t="shared" ca="1" si="121"/>
        <v/>
      </c>
      <c r="MT44" s="19" t="str">
        <f t="shared" ca="1" si="121"/>
        <v/>
      </c>
      <c r="MU44" s="19" t="str">
        <f t="shared" ca="1" si="122"/>
        <v/>
      </c>
      <c r="MV44" s="19" t="str">
        <f t="shared" ca="1" si="122"/>
        <v/>
      </c>
      <c r="MW44" s="19" t="str">
        <f t="shared" ca="1" si="122"/>
        <v/>
      </c>
      <c r="MX44" s="19" t="str">
        <f t="shared" ca="1" si="122"/>
        <v/>
      </c>
      <c r="MY44" s="19" t="str">
        <f t="shared" ca="1" si="122"/>
        <v/>
      </c>
      <c r="MZ44" s="19" t="str">
        <f t="shared" ca="1" si="122"/>
        <v/>
      </c>
      <c r="NA44" s="19" t="str">
        <f t="shared" ca="1" si="122"/>
        <v/>
      </c>
      <c r="NB44" s="19" t="str">
        <f t="shared" ca="1" si="122"/>
        <v/>
      </c>
      <c r="NC44" s="19" t="str">
        <f t="shared" ca="1" si="122"/>
        <v/>
      </c>
      <c r="ND44" s="19" t="str">
        <f t="shared" ca="1" si="122"/>
        <v/>
      </c>
      <c r="NE44" s="19" t="str">
        <f t="shared" ca="1" si="123"/>
        <v/>
      </c>
      <c r="NF44" s="19" t="str">
        <f t="shared" ca="1" si="123"/>
        <v/>
      </c>
      <c r="NG44" s="19" t="str">
        <f t="shared" ca="1" si="123"/>
        <v/>
      </c>
      <c r="NH44" s="19" t="str">
        <f t="shared" ca="1" si="123"/>
        <v/>
      </c>
      <c r="NI44" s="19" t="str">
        <f t="shared" ca="1" si="123"/>
        <v/>
      </c>
      <c r="NJ44" s="19" t="str">
        <f t="shared" ca="1" si="123"/>
        <v/>
      </c>
      <c r="NK44" s="19" t="str">
        <f t="shared" ca="1" si="123"/>
        <v/>
      </c>
      <c r="NL44" s="19" t="str">
        <f t="shared" ca="1" si="123"/>
        <v/>
      </c>
      <c r="NM44" s="19" t="str">
        <f t="shared" ca="1" si="123"/>
        <v/>
      </c>
      <c r="NN44" s="19" t="str">
        <f t="shared" ca="1" si="123"/>
        <v/>
      </c>
      <c r="NO44" s="19" t="str">
        <f t="shared" ca="1" si="124"/>
        <v/>
      </c>
      <c r="NP44" s="19" t="str">
        <f t="shared" ca="1" si="124"/>
        <v/>
      </c>
      <c r="NQ44" s="19" t="str">
        <f t="shared" ca="1" si="124"/>
        <v/>
      </c>
      <c r="NR44" s="19" t="str">
        <f t="shared" ca="1" si="124"/>
        <v/>
      </c>
      <c r="NS44" s="19" t="str">
        <f t="shared" ca="1" si="124"/>
        <v/>
      </c>
      <c r="NT44" s="19" t="str">
        <f t="shared" ca="1" si="124"/>
        <v/>
      </c>
      <c r="NU44" s="19" t="str">
        <f t="shared" ca="1" si="124"/>
        <v/>
      </c>
      <c r="NV44" s="19" t="str">
        <f t="shared" ca="1" si="124"/>
        <v/>
      </c>
      <c r="NW44" s="19" t="str">
        <f t="shared" ca="1" si="124"/>
        <v/>
      </c>
      <c r="NX44" s="19" t="str">
        <f t="shared" ca="1" si="124"/>
        <v/>
      </c>
      <c r="NY44" s="19" t="str">
        <f t="shared" ca="1" si="124"/>
        <v/>
      </c>
      <c r="NZ44" s="19" t="str">
        <f t="shared" ca="1" si="124"/>
        <v/>
      </c>
      <c r="OA44" s="19" t="str">
        <f t="shared" ca="1" si="124"/>
        <v/>
      </c>
      <c r="OB44" s="19" t="str">
        <f t="shared" ca="1" si="124"/>
        <v/>
      </c>
      <c r="OC44" s="19" t="str">
        <f t="shared" ca="1" si="124"/>
        <v/>
      </c>
      <c r="OD44" s="16"/>
      <c r="OE44" s="16"/>
      <c r="OF44" s="16"/>
      <c r="OG44" s="16"/>
    </row>
    <row r="45" spans="1:397" s="25" customFormat="1" x14ac:dyDescent="0.2">
      <c r="A45" s="62" t="str">
        <f>F45&amp;" "&amp;R45</f>
        <v xml:space="preserve"> ...</v>
      </c>
      <c r="B45" s="66">
        <f>_xlfn.IFNA(IF(INDEX('[1]External Tasks'!$C:$C,MATCH($B$38&amp;" "&amp;D45,'[1]External Tasks'!$A:$A,0))=D45,1,IF(INDEX('[1]External Tasks'!$G:$G,MATCH($B$38&amp;" "&amp;D45,'[1]External Tasks'!$E:$E,0))=D45,2)),0)</f>
        <v>1</v>
      </c>
      <c r="C45" s="46">
        <v>5</v>
      </c>
      <c r="D45" s="437" t="str">
        <f>IF('[2]Project Follow up - Base'!D45="","",'[2]Project Follow up - Base'!D45)</f>
        <v xml:space="preserve">Review and Comment - Design  25% </v>
      </c>
      <c r="E45" s="437" t="str">
        <f>IF('[2]Project Follow up - Base'!E45="","",'[2]Project Follow up - Base'!E45)</f>
        <v/>
      </c>
      <c r="F45" s="394" t="str">
        <f>IF('[2]Project Follow up - Base'!F45="","",'[2]Project Follow up - Base'!F45)</f>
        <v/>
      </c>
      <c r="G45" s="187">
        <f>IF('[2]Project Follow up - Base'!G45="","",'[2]Project Follow up - Base'!G45)</f>
        <v>45708</v>
      </c>
      <c r="H45" s="187">
        <f>IF('[2]Project Follow up - Base'!H45="","",'[2]Project Follow up - Base'!H45)</f>
        <v>45708</v>
      </c>
      <c r="I45" s="45">
        <f>IF(OR(G45="",H45=""), 0, NETWORKDAYS.INTL(G45,H45,7,List!$M$3:$M$100))</f>
        <v>1</v>
      </c>
      <c r="J45" s="43" t="str">
        <f>IF('[2]Project Follow up - Base'!J45="","",'[2]Project Follow up - Base'!J45)</f>
        <v/>
      </c>
      <c r="K45" s="187" t="str">
        <f>IF('[2]Project Follow up - Base'!K45="","",'[2]Project Follow up - Base'!K45)</f>
        <v/>
      </c>
      <c r="L45" s="45">
        <f>IF(OR(J45="",K45=""), 0, NETWORKDAYS.INTL(J45,K45,7,List!$M$3:$M$100))</f>
        <v>0</v>
      </c>
      <c r="M45" s="43">
        <f t="shared" si="86"/>
        <v>45708</v>
      </c>
      <c r="N45" s="43">
        <f t="shared" si="87"/>
        <v>45708</v>
      </c>
      <c r="O45" s="43">
        <f>IF(OR( D45="", M45=""),"",WORKDAY.INTL(M45,VLOOKUP($B$38&amp;" "&amp;D45,Tasks!$1:$1048576,MATCH('Project Follow up - Base'!$D$7,Tasks!$2:$2,0),FALSE)-1,7,[1]List!$M$3:$M$100))</f>
        <v>45714</v>
      </c>
      <c r="P45" s="44" t="str">
        <f t="shared" ca="1" si="125"/>
        <v>Completed</v>
      </c>
      <c r="Q45" s="104" t="str">
        <f>IF('[2]Project Follow up - Base'!Q45="","",'[2]Project Follow up - Base'!Q45)</f>
        <v/>
      </c>
      <c r="R45" s="43" t="str">
        <f>IF('[2]Project Follow up - Base'!R45="","",'[2]Project Follow up - Base'!R45)</f>
        <v>...</v>
      </c>
      <c r="S45" s="41" t="str">
        <f>IF('[2]Project Follow up - Base'!S45="","",'[2]Project Follow up - Base'!S45)</f>
        <v>...</v>
      </c>
      <c r="T45" s="104" t="str">
        <f>IF('[2]Project Follow up - Base'!T45="","",'[2]Project Follow up - Base'!T45)</f>
        <v>...</v>
      </c>
      <c r="U45" s="41" t="str">
        <f>IF('[2]Project Follow up - Base'!U45="","",'[2]Project Follow up - Base'!U45)</f>
        <v/>
      </c>
      <c r="V45" s="41" t="str">
        <f>IF('[2]Project Follow up - Base'!V45="","",'[2]Project Follow up - Base'!V45)</f>
        <v/>
      </c>
      <c r="W45" s="41" t="str">
        <f>IF('[2]Project Follow up - Base'!W45="","",'[2]Project Follow up - Base'!W45)</f>
        <v/>
      </c>
      <c r="X45" s="390" t="str">
        <f>IF('[2]Project Follow up - Base'!X45="","",'[2]Project Follow up - Base'!X45)</f>
        <v/>
      </c>
      <c r="Y45" s="17">
        <f t="shared" si="88"/>
        <v>1</v>
      </c>
      <c r="Z45" s="62" t="str">
        <f>_xlfn.IFNA(IF(INDEX('Employees Summary'!A:J,MATCH(B$38&amp;" "&amp;F45,'Employees Summary'!H:H,0),10)=0,"",INDEX('Employees Summary'!A:J,MATCH(B$38&amp;" "&amp;F45,'Employees Summary'!H:H,0),10)),"")</f>
        <v/>
      </c>
      <c r="AA45" s="62">
        <f ca="1">IF(AND(N45&lt;&gt;"",P45="Delayed"),NETWORKDAYS.INTL(O45,N45,7,List!$M$3:$M$100),0)</f>
        <v>0</v>
      </c>
      <c r="AB45" s="16"/>
      <c r="AC45" s="20" t="str">
        <f t="shared" ca="1" si="89"/>
        <v/>
      </c>
      <c r="AD45" s="20" t="str">
        <f t="shared" ca="1" si="89"/>
        <v/>
      </c>
      <c r="AE45" s="20" t="str">
        <f t="shared" ca="1" si="89"/>
        <v/>
      </c>
      <c r="AF45" s="20" t="str">
        <f t="shared" ca="1" si="89"/>
        <v/>
      </c>
      <c r="AG45" s="20" t="str">
        <f t="shared" ca="1" si="89"/>
        <v/>
      </c>
      <c r="AH45" s="20" t="str">
        <f t="shared" ca="1" si="89"/>
        <v/>
      </c>
      <c r="AI45" s="20" t="str">
        <f t="shared" ca="1" si="89"/>
        <v/>
      </c>
      <c r="AJ45" s="20" t="str">
        <f t="shared" ca="1" si="89"/>
        <v/>
      </c>
      <c r="AK45" s="20" t="str">
        <f t="shared" ca="1" si="89"/>
        <v/>
      </c>
      <c r="AL45" s="20" t="str">
        <f t="shared" ca="1" si="89"/>
        <v/>
      </c>
      <c r="AM45" s="20" t="str">
        <f t="shared" ca="1" si="90"/>
        <v/>
      </c>
      <c r="AN45" s="20" t="str">
        <f t="shared" ca="1" si="90"/>
        <v/>
      </c>
      <c r="AO45" s="20" t="str">
        <f t="shared" ca="1" si="90"/>
        <v/>
      </c>
      <c r="AP45" s="20" t="str">
        <f t="shared" ca="1" si="90"/>
        <v/>
      </c>
      <c r="AQ45" s="20" t="str">
        <f t="shared" ca="1" si="90"/>
        <v/>
      </c>
      <c r="AR45" s="20" t="str">
        <f t="shared" ca="1" si="90"/>
        <v/>
      </c>
      <c r="AS45" s="20" t="str">
        <f t="shared" ca="1" si="90"/>
        <v/>
      </c>
      <c r="AT45" s="20" t="str">
        <f t="shared" ca="1" si="90"/>
        <v/>
      </c>
      <c r="AU45" s="20" t="str">
        <f t="shared" ca="1" si="90"/>
        <v/>
      </c>
      <c r="AV45" s="20" t="str">
        <f t="shared" ca="1" si="90"/>
        <v/>
      </c>
      <c r="AW45" s="20" t="str">
        <f t="shared" ca="1" si="91"/>
        <v/>
      </c>
      <c r="AX45" s="20" t="str">
        <f t="shared" ca="1" si="91"/>
        <v/>
      </c>
      <c r="AY45" s="20" t="str">
        <f t="shared" ca="1" si="91"/>
        <v/>
      </c>
      <c r="AZ45" s="20" t="str">
        <f t="shared" ca="1" si="91"/>
        <v/>
      </c>
      <c r="BA45" s="20" t="str">
        <f t="shared" ca="1" si="91"/>
        <v/>
      </c>
      <c r="BB45" s="20" t="str">
        <f t="shared" ca="1" si="91"/>
        <v/>
      </c>
      <c r="BC45" s="20" t="str">
        <f t="shared" ca="1" si="91"/>
        <v/>
      </c>
      <c r="BD45" s="20" t="str">
        <f t="shared" ca="1" si="91"/>
        <v/>
      </c>
      <c r="BE45" s="20" t="str">
        <f t="shared" ca="1" si="91"/>
        <v/>
      </c>
      <c r="BF45" s="20" t="str">
        <f t="shared" ca="1" si="91"/>
        <v/>
      </c>
      <c r="BG45" s="20" t="str">
        <f t="shared" ca="1" si="92"/>
        <v/>
      </c>
      <c r="BH45" s="20" t="str">
        <f t="shared" ca="1" si="92"/>
        <v/>
      </c>
      <c r="BI45" s="20" t="str">
        <f t="shared" ca="1" si="92"/>
        <v/>
      </c>
      <c r="BJ45" s="20" t="str">
        <f t="shared" ca="1" si="92"/>
        <v/>
      </c>
      <c r="BK45" s="20" t="str">
        <f t="shared" ca="1" si="92"/>
        <v/>
      </c>
      <c r="BL45" s="20" t="str">
        <f t="shared" ca="1" si="92"/>
        <v/>
      </c>
      <c r="BM45" s="20" t="str">
        <f t="shared" ca="1" si="92"/>
        <v/>
      </c>
      <c r="BN45" s="20" t="str">
        <f t="shared" ca="1" si="92"/>
        <v/>
      </c>
      <c r="BO45" s="20" t="str">
        <f t="shared" ca="1" si="92"/>
        <v/>
      </c>
      <c r="BP45" s="20" t="str">
        <f t="shared" ca="1" si="92"/>
        <v/>
      </c>
      <c r="BQ45" s="20" t="str">
        <f t="shared" ca="1" si="93"/>
        <v/>
      </c>
      <c r="BR45" s="20" t="str">
        <f t="shared" ca="1" si="93"/>
        <v/>
      </c>
      <c r="BS45" s="20" t="str">
        <f t="shared" ca="1" si="93"/>
        <v/>
      </c>
      <c r="BT45" s="20" t="str">
        <f t="shared" ca="1" si="93"/>
        <v/>
      </c>
      <c r="BU45" s="20" t="str">
        <f t="shared" ca="1" si="93"/>
        <v/>
      </c>
      <c r="BV45" s="20" t="str">
        <f t="shared" ca="1" si="93"/>
        <v/>
      </c>
      <c r="BW45" s="20" t="str">
        <f t="shared" ca="1" si="93"/>
        <v/>
      </c>
      <c r="BX45" s="20" t="str">
        <f t="shared" ca="1" si="93"/>
        <v/>
      </c>
      <c r="BY45" s="20" t="str">
        <f t="shared" ca="1" si="93"/>
        <v/>
      </c>
      <c r="BZ45" s="20" t="str">
        <f t="shared" ca="1" si="93"/>
        <v/>
      </c>
      <c r="CA45" s="20" t="str">
        <f t="shared" ca="1" si="94"/>
        <v/>
      </c>
      <c r="CB45" s="20" t="str">
        <f t="shared" ca="1" si="94"/>
        <v/>
      </c>
      <c r="CC45" s="20" t="str">
        <f t="shared" ca="1" si="94"/>
        <v/>
      </c>
      <c r="CD45" s="20" t="str">
        <f t="shared" ca="1" si="94"/>
        <v/>
      </c>
      <c r="CE45" s="20" t="str">
        <f t="shared" ca="1" si="94"/>
        <v/>
      </c>
      <c r="CF45" s="20" t="str">
        <f t="shared" ca="1" si="94"/>
        <v/>
      </c>
      <c r="CG45" s="20">
        <f t="shared" ca="1" si="94"/>
        <v>10</v>
      </c>
      <c r="CH45" s="20" t="str">
        <f t="shared" ca="1" si="94"/>
        <v/>
      </c>
      <c r="CI45" s="20" t="str">
        <f t="shared" ca="1" si="94"/>
        <v/>
      </c>
      <c r="CJ45" s="20" t="str">
        <f t="shared" ca="1" si="94"/>
        <v/>
      </c>
      <c r="CK45" s="20" t="str">
        <f t="shared" ca="1" si="95"/>
        <v/>
      </c>
      <c r="CL45" s="20" t="str">
        <f t="shared" ca="1" si="95"/>
        <v/>
      </c>
      <c r="CM45" s="20" t="str">
        <f t="shared" ca="1" si="95"/>
        <v/>
      </c>
      <c r="CN45" s="20" t="str">
        <f t="shared" ca="1" si="95"/>
        <v/>
      </c>
      <c r="CO45" s="20" t="str">
        <f t="shared" ca="1" si="95"/>
        <v/>
      </c>
      <c r="CP45" s="20" t="str">
        <f t="shared" ca="1" si="95"/>
        <v/>
      </c>
      <c r="CQ45" s="20" t="str">
        <f t="shared" ca="1" si="95"/>
        <v/>
      </c>
      <c r="CR45" s="20" t="str">
        <f t="shared" ca="1" si="95"/>
        <v/>
      </c>
      <c r="CS45" s="20" t="str">
        <f t="shared" ca="1" si="95"/>
        <v/>
      </c>
      <c r="CT45" s="19" t="str">
        <f t="shared" ca="1" si="95"/>
        <v/>
      </c>
      <c r="CU45" s="19" t="str">
        <f t="shared" ca="1" si="96"/>
        <v/>
      </c>
      <c r="CV45" s="19" t="str">
        <f t="shared" ca="1" si="96"/>
        <v/>
      </c>
      <c r="CW45" s="19" t="str">
        <f t="shared" ca="1" si="96"/>
        <v/>
      </c>
      <c r="CX45" s="19" t="str">
        <f t="shared" ca="1" si="96"/>
        <v/>
      </c>
      <c r="CY45" s="19" t="str">
        <f t="shared" ca="1" si="96"/>
        <v/>
      </c>
      <c r="CZ45" s="19" t="str">
        <f t="shared" ca="1" si="96"/>
        <v/>
      </c>
      <c r="DA45" s="19" t="str">
        <f t="shared" ca="1" si="96"/>
        <v/>
      </c>
      <c r="DB45" s="19" t="str">
        <f t="shared" ca="1" si="96"/>
        <v/>
      </c>
      <c r="DC45" s="19" t="str">
        <f t="shared" ca="1" si="96"/>
        <v/>
      </c>
      <c r="DD45" s="19" t="str">
        <f t="shared" ca="1" si="96"/>
        <v/>
      </c>
      <c r="DE45" s="19" t="str">
        <f t="shared" ca="1" si="97"/>
        <v/>
      </c>
      <c r="DF45" s="19" t="str">
        <f t="shared" ca="1" si="97"/>
        <v/>
      </c>
      <c r="DG45" s="19" t="str">
        <f t="shared" ca="1" si="97"/>
        <v/>
      </c>
      <c r="DH45" s="19" t="str">
        <f t="shared" ca="1" si="97"/>
        <v/>
      </c>
      <c r="DI45" s="19" t="str">
        <f t="shared" ca="1" si="97"/>
        <v/>
      </c>
      <c r="DJ45" s="19" t="str">
        <f t="shared" ca="1" si="97"/>
        <v/>
      </c>
      <c r="DK45" s="19" t="str">
        <f t="shared" ca="1" si="97"/>
        <v/>
      </c>
      <c r="DL45" s="19" t="str">
        <f t="shared" ca="1" si="97"/>
        <v/>
      </c>
      <c r="DM45" s="19" t="str">
        <f t="shared" ca="1" si="97"/>
        <v/>
      </c>
      <c r="DN45" s="19" t="str">
        <f t="shared" ca="1" si="97"/>
        <v/>
      </c>
      <c r="DO45" s="19" t="str">
        <f t="shared" ca="1" si="98"/>
        <v/>
      </c>
      <c r="DP45" s="19" t="str">
        <f t="shared" ca="1" si="98"/>
        <v/>
      </c>
      <c r="DQ45" s="19" t="str">
        <f t="shared" ca="1" si="98"/>
        <v/>
      </c>
      <c r="DR45" s="19" t="str">
        <f t="shared" ca="1" si="98"/>
        <v/>
      </c>
      <c r="DS45" s="19" t="str">
        <f t="shared" ca="1" si="98"/>
        <v/>
      </c>
      <c r="DT45" s="19" t="str">
        <f t="shared" ca="1" si="98"/>
        <v/>
      </c>
      <c r="DU45" s="19" t="str">
        <f t="shared" ca="1" si="98"/>
        <v/>
      </c>
      <c r="DV45" s="19" t="str">
        <f t="shared" ca="1" si="98"/>
        <v/>
      </c>
      <c r="DW45" s="19" t="str">
        <f t="shared" ca="1" si="98"/>
        <v/>
      </c>
      <c r="DX45" s="19" t="str">
        <f t="shared" ca="1" si="98"/>
        <v/>
      </c>
      <c r="DY45" s="19" t="str">
        <f t="shared" ca="1" si="99"/>
        <v/>
      </c>
      <c r="DZ45" s="19" t="str">
        <f t="shared" ca="1" si="99"/>
        <v/>
      </c>
      <c r="EA45" s="19" t="str">
        <f t="shared" ca="1" si="99"/>
        <v/>
      </c>
      <c r="EB45" s="19" t="str">
        <f t="shared" ca="1" si="99"/>
        <v/>
      </c>
      <c r="EC45" s="19" t="str">
        <f t="shared" ca="1" si="99"/>
        <v/>
      </c>
      <c r="ED45" s="19" t="str">
        <f t="shared" ca="1" si="99"/>
        <v/>
      </c>
      <c r="EE45" s="19" t="str">
        <f t="shared" ca="1" si="99"/>
        <v/>
      </c>
      <c r="EF45" s="19" t="str">
        <f t="shared" ca="1" si="99"/>
        <v/>
      </c>
      <c r="EG45" s="19" t="str">
        <f t="shared" ca="1" si="99"/>
        <v/>
      </c>
      <c r="EH45" s="19" t="str">
        <f t="shared" ca="1" si="99"/>
        <v/>
      </c>
      <c r="EI45" s="19" t="str">
        <f t="shared" ca="1" si="100"/>
        <v/>
      </c>
      <c r="EJ45" s="19" t="str">
        <f t="shared" ca="1" si="100"/>
        <v/>
      </c>
      <c r="EK45" s="19" t="str">
        <f t="shared" ca="1" si="100"/>
        <v/>
      </c>
      <c r="EL45" s="19" t="str">
        <f t="shared" ca="1" si="100"/>
        <v/>
      </c>
      <c r="EM45" s="19" t="str">
        <f t="shared" ca="1" si="100"/>
        <v/>
      </c>
      <c r="EN45" s="19" t="str">
        <f t="shared" ca="1" si="100"/>
        <v/>
      </c>
      <c r="EO45" s="19" t="str">
        <f t="shared" ca="1" si="100"/>
        <v/>
      </c>
      <c r="EP45" s="19" t="str">
        <f t="shared" ca="1" si="100"/>
        <v/>
      </c>
      <c r="EQ45" s="19" t="str">
        <f t="shared" ca="1" si="100"/>
        <v/>
      </c>
      <c r="ER45" s="19" t="str">
        <f t="shared" ca="1" si="100"/>
        <v/>
      </c>
      <c r="ES45" s="19" t="str">
        <f t="shared" ca="1" si="101"/>
        <v/>
      </c>
      <c r="ET45" s="19" t="str">
        <f t="shared" ca="1" si="101"/>
        <v/>
      </c>
      <c r="EU45" s="19" t="str">
        <f t="shared" ca="1" si="101"/>
        <v/>
      </c>
      <c r="EV45" s="19" t="str">
        <f t="shared" ca="1" si="101"/>
        <v/>
      </c>
      <c r="EW45" s="19" t="str">
        <f t="shared" ca="1" si="101"/>
        <v/>
      </c>
      <c r="EX45" s="19" t="str">
        <f t="shared" ca="1" si="101"/>
        <v/>
      </c>
      <c r="EY45" s="19" t="str">
        <f t="shared" ca="1" si="101"/>
        <v/>
      </c>
      <c r="EZ45" s="19" t="str">
        <f t="shared" ca="1" si="101"/>
        <v/>
      </c>
      <c r="FA45" s="19" t="str">
        <f t="shared" ca="1" si="101"/>
        <v/>
      </c>
      <c r="FB45" s="19" t="str">
        <f t="shared" ca="1" si="101"/>
        <v/>
      </c>
      <c r="FC45" s="19" t="str">
        <f t="shared" ca="1" si="102"/>
        <v/>
      </c>
      <c r="FD45" s="19" t="str">
        <f t="shared" ca="1" si="102"/>
        <v/>
      </c>
      <c r="FE45" s="19" t="str">
        <f t="shared" ca="1" si="102"/>
        <v/>
      </c>
      <c r="FF45" s="19" t="str">
        <f t="shared" ca="1" si="102"/>
        <v/>
      </c>
      <c r="FG45" s="19" t="str">
        <f t="shared" ca="1" si="102"/>
        <v/>
      </c>
      <c r="FH45" s="19" t="str">
        <f t="shared" ca="1" si="102"/>
        <v/>
      </c>
      <c r="FI45" s="19" t="str">
        <f t="shared" ca="1" si="102"/>
        <v/>
      </c>
      <c r="FJ45" s="19" t="str">
        <f t="shared" ca="1" si="102"/>
        <v/>
      </c>
      <c r="FK45" s="19" t="str">
        <f t="shared" ca="1" si="102"/>
        <v/>
      </c>
      <c r="FL45" s="19" t="str">
        <f t="shared" ca="1" si="102"/>
        <v/>
      </c>
      <c r="FM45" s="19" t="str">
        <f t="shared" ca="1" si="103"/>
        <v/>
      </c>
      <c r="FN45" s="19" t="str">
        <f t="shared" ca="1" si="103"/>
        <v/>
      </c>
      <c r="FO45" s="19" t="str">
        <f t="shared" ca="1" si="103"/>
        <v/>
      </c>
      <c r="FP45" s="19" t="str">
        <f t="shared" ca="1" si="103"/>
        <v/>
      </c>
      <c r="FQ45" s="19" t="str">
        <f t="shared" ca="1" si="103"/>
        <v/>
      </c>
      <c r="FR45" s="19" t="str">
        <f t="shared" ca="1" si="103"/>
        <v/>
      </c>
      <c r="FS45" s="19" t="str">
        <f t="shared" ca="1" si="103"/>
        <v/>
      </c>
      <c r="FT45" s="19" t="str">
        <f t="shared" ca="1" si="103"/>
        <v/>
      </c>
      <c r="FU45" s="19" t="str">
        <f t="shared" ca="1" si="103"/>
        <v/>
      </c>
      <c r="FV45" s="19" t="str">
        <f t="shared" ca="1" si="103"/>
        <v/>
      </c>
      <c r="FW45" s="19" t="str">
        <f t="shared" ca="1" si="104"/>
        <v/>
      </c>
      <c r="FX45" s="19" t="str">
        <f t="shared" ca="1" si="104"/>
        <v/>
      </c>
      <c r="FY45" s="19" t="str">
        <f t="shared" ca="1" si="104"/>
        <v/>
      </c>
      <c r="FZ45" s="19" t="str">
        <f t="shared" ca="1" si="104"/>
        <v/>
      </c>
      <c r="GA45" s="19" t="str">
        <f t="shared" ca="1" si="104"/>
        <v/>
      </c>
      <c r="GB45" s="19" t="str">
        <f t="shared" ca="1" si="104"/>
        <v/>
      </c>
      <c r="GC45" s="19" t="str">
        <f t="shared" ca="1" si="104"/>
        <v/>
      </c>
      <c r="GD45" s="19" t="str">
        <f t="shared" ca="1" si="104"/>
        <v/>
      </c>
      <c r="GE45" s="19" t="str">
        <f t="shared" ca="1" si="104"/>
        <v/>
      </c>
      <c r="GF45" s="19" t="str">
        <f t="shared" ca="1" si="104"/>
        <v/>
      </c>
      <c r="GG45" s="19" t="str">
        <f t="shared" ca="1" si="105"/>
        <v/>
      </c>
      <c r="GH45" s="19" t="str">
        <f t="shared" ca="1" si="105"/>
        <v/>
      </c>
      <c r="GI45" s="19" t="str">
        <f t="shared" ca="1" si="105"/>
        <v/>
      </c>
      <c r="GJ45" s="19" t="str">
        <f t="shared" ca="1" si="105"/>
        <v/>
      </c>
      <c r="GK45" s="19" t="str">
        <f t="shared" ca="1" si="105"/>
        <v/>
      </c>
      <c r="GL45" s="19" t="str">
        <f t="shared" ca="1" si="105"/>
        <v/>
      </c>
      <c r="GM45" s="19" t="str">
        <f t="shared" ca="1" si="105"/>
        <v/>
      </c>
      <c r="GN45" s="19" t="str">
        <f t="shared" ca="1" si="105"/>
        <v/>
      </c>
      <c r="GO45" s="19" t="str">
        <f t="shared" ca="1" si="105"/>
        <v/>
      </c>
      <c r="GP45" s="19" t="str">
        <f t="shared" ca="1" si="105"/>
        <v/>
      </c>
      <c r="GQ45" s="19" t="str">
        <f t="shared" ca="1" si="106"/>
        <v/>
      </c>
      <c r="GR45" s="19" t="str">
        <f t="shared" ca="1" si="106"/>
        <v/>
      </c>
      <c r="GS45" s="19" t="str">
        <f t="shared" ca="1" si="106"/>
        <v/>
      </c>
      <c r="GT45" s="19" t="str">
        <f t="shared" ca="1" si="106"/>
        <v/>
      </c>
      <c r="GU45" s="19" t="str">
        <f t="shared" ca="1" si="106"/>
        <v/>
      </c>
      <c r="GV45" s="19" t="str">
        <f t="shared" ca="1" si="106"/>
        <v/>
      </c>
      <c r="GW45" s="19" t="str">
        <f t="shared" ca="1" si="106"/>
        <v/>
      </c>
      <c r="GX45" s="19" t="str">
        <f t="shared" ca="1" si="106"/>
        <v/>
      </c>
      <c r="GY45" s="19" t="str">
        <f t="shared" ca="1" si="106"/>
        <v/>
      </c>
      <c r="GZ45" s="19" t="str">
        <f t="shared" ca="1" si="106"/>
        <v/>
      </c>
      <c r="HA45" s="19" t="str">
        <f t="shared" ca="1" si="107"/>
        <v/>
      </c>
      <c r="HB45" s="19" t="str">
        <f t="shared" ca="1" si="107"/>
        <v/>
      </c>
      <c r="HC45" s="19" t="str">
        <f t="shared" ca="1" si="107"/>
        <v/>
      </c>
      <c r="HD45" s="19" t="str">
        <f t="shared" ca="1" si="107"/>
        <v/>
      </c>
      <c r="HE45" s="19" t="str">
        <f t="shared" ca="1" si="107"/>
        <v/>
      </c>
      <c r="HF45" s="19" t="str">
        <f t="shared" ca="1" si="107"/>
        <v/>
      </c>
      <c r="HG45" s="19" t="str">
        <f t="shared" ca="1" si="107"/>
        <v/>
      </c>
      <c r="HH45" s="19" t="str">
        <f t="shared" ca="1" si="107"/>
        <v/>
      </c>
      <c r="HI45" s="19" t="str">
        <f t="shared" ca="1" si="107"/>
        <v/>
      </c>
      <c r="HJ45" s="19" t="str">
        <f t="shared" ca="1" si="107"/>
        <v/>
      </c>
      <c r="HK45" s="19" t="str">
        <f t="shared" ca="1" si="108"/>
        <v/>
      </c>
      <c r="HL45" s="19" t="str">
        <f t="shared" ca="1" si="108"/>
        <v/>
      </c>
      <c r="HM45" s="19" t="str">
        <f t="shared" ca="1" si="108"/>
        <v/>
      </c>
      <c r="HN45" s="19" t="str">
        <f t="shared" ca="1" si="108"/>
        <v/>
      </c>
      <c r="HO45" s="19" t="str">
        <f t="shared" ca="1" si="108"/>
        <v/>
      </c>
      <c r="HP45" s="19" t="str">
        <f t="shared" ca="1" si="108"/>
        <v/>
      </c>
      <c r="HQ45" s="19" t="str">
        <f t="shared" ca="1" si="108"/>
        <v/>
      </c>
      <c r="HR45" s="19" t="str">
        <f t="shared" ca="1" si="108"/>
        <v/>
      </c>
      <c r="HS45" s="19" t="str">
        <f t="shared" ca="1" si="108"/>
        <v/>
      </c>
      <c r="HT45" s="19" t="str">
        <f t="shared" ca="1" si="108"/>
        <v/>
      </c>
      <c r="HU45" s="19" t="str">
        <f t="shared" ca="1" si="109"/>
        <v/>
      </c>
      <c r="HV45" s="19" t="str">
        <f t="shared" ca="1" si="109"/>
        <v/>
      </c>
      <c r="HW45" s="19" t="str">
        <f t="shared" ca="1" si="109"/>
        <v/>
      </c>
      <c r="HX45" s="19" t="str">
        <f t="shared" ca="1" si="109"/>
        <v/>
      </c>
      <c r="HY45" s="19" t="str">
        <f t="shared" ca="1" si="109"/>
        <v/>
      </c>
      <c r="HZ45" s="19" t="str">
        <f t="shared" ca="1" si="109"/>
        <v/>
      </c>
      <c r="IA45" s="19" t="str">
        <f t="shared" ca="1" si="109"/>
        <v/>
      </c>
      <c r="IB45" s="19" t="str">
        <f t="shared" ca="1" si="109"/>
        <v/>
      </c>
      <c r="IC45" s="19" t="str">
        <f t="shared" ca="1" si="109"/>
        <v/>
      </c>
      <c r="ID45" s="19" t="str">
        <f t="shared" ca="1" si="109"/>
        <v/>
      </c>
      <c r="IE45" s="19" t="str">
        <f t="shared" ca="1" si="110"/>
        <v/>
      </c>
      <c r="IF45" s="19" t="str">
        <f t="shared" ca="1" si="110"/>
        <v/>
      </c>
      <c r="IG45" s="19" t="str">
        <f t="shared" ca="1" si="110"/>
        <v/>
      </c>
      <c r="IH45" s="19" t="str">
        <f t="shared" ca="1" si="110"/>
        <v/>
      </c>
      <c r="II45" s="19" t="str">
        <f t="shared" ca="1" si="110"/>
        <v/>
      </c>
      <c r="IJ45" s="19" t="str">
        <f t="shared" ca="1" si="110"/>
        <v/>
      </c>
      <c r="IK45" s="19" t="str">
        <f t="shared" ca="1" si="110"/>
        <v/>
      </c>
      <c r="IL45" s="19" t="str">
        <f t="shared" ca="1" si="110"/>
        <v/>
      </c>
      <c r="IM45" s="19" t="str">
        <f t="shared" ca="1" si="110"/>
        <v/>
      </c>
      <c r="IN45" s="19" t="str">
        <f t="shared" ca="1" si="110"/>
        <v/>
      </c>
      <c r="IO45" s="19" t="str">
        <f t="shared" ca="1" si="111"/>
        <v/>
      </c>
      <c r="IP45" s="19" t="str">
        <f t="shared" ca="1" si="111"/>
        <v/>
      </c>
      <c r="IQ45" s="19" t="str">
        <f t="shared" ca="1" si="111"/>
        <v/>
      </c>
      <c r="IR45" s="19" t="str">
        <f t="shared" ca="1" si="111"/>
        <v/>
      </c>
      <c r="IS45" s="19" t="str">
        <f t="shared" ca="1" si="111"/>
        <v/>
      </c>
      <c r="IT45" s="19" t="str">
        <f t="shared" ca="1" si="111"/>
        <v/>
      </c>
      <c r="IU45" s="19" t="str">
        <f t="shared" ca="1" si="111"/>
        <v/>
      </c>
      <c r="IV45" s="19" t="str">
        <f t="shared" ca="1" si="111"/>
        <v/>
      </c>
      <c r="IW45" s="19" t="str">
        <f t="shared" ca="1" si="111"/>
        <v/>
      </c>
      <c r="IX45" s="19" t="str">
        <f t="shared" ca="1" si="111"/>
        <v/>
      </c>
      <c r="IY45" s="19" t="str">
        <f t="shared" ca="1" si="112"/>
        <v/>
      </c>
      <c r="IZ45" s="19" t="str">
        <f t="shared" ca="1" si="112"/>
        <v/>
      </c>
      <c r="JA45" s="19" t="str">
        <f t="shared" ca="1" si="112"/>
        <v/>
      </c>
      <c r="JB45" s="19" t="str">
        <f t="shared" ca="1" si="112"/>
        <v/>
      </c>
      <c r="JC45" s="19" t="str">
        <f t="shared" ca="1" si="112"/>
        <v/>
      </c>
      <c r="JD45" s="19" t="str">
        <f t="shared" ca="1" si="112"/>
        <v/>
      </c>
      <c r="JE45" s="19" t="str">
        <f t="shared" ca="1" si="112"/>
        <v/>
      </c>
      <c r="JF45" s="19" t="str">
        <f t="shared" ca="1" si="112"/>
        <v/>
      </c>
      <c r="JG45" s="19" t="str">
        <f t="shared" ca="1" si="112"/>
        <v/>
      </c>
      <c r="JH45" s="19" t="str">
        <f t="shared" ca="1" si="112"/>
        <v/>
      </c>
      <c r="JI45" s="19" t="str">
        <f t="shared" ca="1" si="113"/>
        <v/>
      </c>
      <c r="JJ45" s="19" t="str">
        <f t="shared" ca="1" si="113"/>
        <v/>
      </c>
      <c r="JK45" s="19" t="str">
        <f t="shared" ca="1" si="113"/>
        <v/>
      </c>
      <c r="JL45" s="19" t="str">
        <f t="shared" ca="1" si="113"/>
        <v/>
      </c>
      <c r="JM45" s="19" t="str">
        <f t="shared" ca="1" si="113"/>
        <v/>
      </c>
      <c r="JN45" s="19" t="str">
        <f t="shared" ca="1" si="113"/>
        <v/>
      </c>
      <c r="JO45" s="19" t="str">
        <f t="shared" ca="1" si="113"/>
        <v/>
      </c>
      <c r="JP45" s="19" t="str">
        <f t="shared" ca="1" si="113"/>
        <v/>
      </c>
      <c r="JQ45" s="19" t="str">
        <f t="shared" ca="1" si="113"/>
        <v/>
      </c>
      <c r="JR45" s="19" t="str">
        <f t="shared" ca="1" si="113"/>
        <v/>
      </c>
      <c r="JS45" s="19" t="str">
        <f t="shared" ca="1" si="114"/>
        <v/>
      </c>
      <c r="JT45" s="19" t="str">
        <f t="shared" ca="1" si="114"/>
        <v/>
      </c>
      <c r="JU45" s="19" t="str">
        <f t="shared" ca="1" si="114"/>
        <v/>
      </c>
      <c r="JV45" s="19" t="str">
        <f t="shared" ca="1" si="114"/>
        <v/>
      </c>
      <c r="JW45" s="19" t="str">
        <f t="shared" ca="1" si="114"/>
        <v/>
      </c>
      <c r="JX45" s="19" t="str">
        <f t="shared" ca="1" si="114"/>
        <v/>
      </c>
      <c r="JY45" s="19" t="str">
        <f t="shared" ca="1" si="114"/>
        <v/>
      </c>
      <c r="JZ45" s="19" t="str">
        <f t="shared" ca="1" si="114"/>
        <v/>
      </c>
      <c r="KA45" s="19" t="str">
        <f t="shared" ca="1" si="114"/>
        <v/>
      </c>
      <c r="KB45" s="19" t="str">
        <f t="shared" ca="1" si="114"/>
        <v/>
      </c>
      <c r="KC45" s="19" t="str">
        <f t="shared" ca="1" si="115"/>
        <v/>
      </c>
      <c r="KD45" s="19" t="str">
        <f t="shared" ca="1" si="115"/>
        <v/>
      </c>
      <c r="KE45" s="19" t="str">
        <f t="shared" ca="1" si="115"/>
        <v/>
      </c>
      <c r="KF45" s="19" t="str">
        <f t="shared" ca="1" si="115"/>
        <v/>
      </c>
      <c r="KG45" s="19" t="str">
        <f t="shared" ca="1" si="115"/>
        <v/>
      </c>
      <c r="KH45" s="19" t="str">
        <f t="shared" ca="1" si="115"/>
        <v/>
      </c>
      <c r="KI45" s="19" t="str">
        <f t="shared" ca="1" si="115"/>
        <v/>
      </c>
      <c r="KJ45" s="19" t="str">
        <f t="shared" ca="1" si="115"/>
        <v/>
      </c>
      <c r="KK45" s="19" t="str">
        <f t="shared" ca="1" si="115"/>
        <v/>
      </c>
      <c r="KL45" s="19" t="str">
        <f t="shared" ca="1" si="115"/>
        <v/>
      </c>
      <c r="KM45" s="19" t="str">
        <f t="shared" ca="1" si="116"/>
        <v/>
      </c>
      <c r="KN45" s="19" t="str">
        <f t="shared" ca="1" si="116"/>
        <v/>
      </c>
      <c r="KO45" s="19" t="str">
        <f t="shared" ca="1" si="116"/>
        <v/>
      </c>
      <c r="KP45" s="19" t="str">
        <f t="shared" ca="1" si="116"/>
        <v/>
      </c>
      <c r="KQ45" s="19" t="str">
        <f t="shared" ca="1" si="116"/>
        <v/>
      </c>
      <c r="KR45" s="19" t="str">
        <f t="shared" ca="1" si="116"/>
        <v/>
      </c>
      <c r="KS45" s="19" t="str">
        <f t="shared" ca="1" si="116"/>
        <v/>
      </c>
      <c r="KT45" s="19" t="str">
        <f t="shared" ca="1" si="116"/>
        <v/>
      </c>
      <c r="KU45" s="19" t="str">
        <f t="shared" ca="1" si="116"/>
        <v/>
      </c>
      <c r="KV45" s="19" t="str">
        <f t="shared" ca="1" si="116"/>
        <v/>
      </c>
      <c r="KW45" s="19" t="str">
        <f t="shared" ca="1" si="117"/>
        <v/>
      </c>
      <c r="KX45" s="19" t="str">
        <f t="shared" ca="1" si="117"/>
        <v/>
      </c>
      <c r="KY45" s="19" t="str">
        <f t="shared" ca="1" si="117"/>
        <v/>
      </c>
      <c r="KZ45" s="19" t="str">
        <f t="shared" ca="1" si="117"/>
        <v/>
      </c>
      <c r="LA45" s="19" t="str">
        <f t="shared" ca="1" si="117"/>
        <v/>
      </c>
      <c r="LB45" s="19" t="str">
        <f t="shared" ca="1" si="117"/>
        <v/>
      </c>
      <c r="LC45" s="19" t="str">
        <f t="shared" ca="1" si="117"/>
        <v/>
      </c>
      <c r="LD45" s="19" t="str">
        <f t="shared" ca="1" si="117"/>
        <v/>
      </c>
      <c r="LE45" s="19" t="str">
        <f t="shared" ca="1" si="117"/>
        <v/>
      </c>
      <c r="LF45" s="19" t="str">
        <f t="shared" ca="1" si="117"/>
        <v/>
      </c>
      <c r="LG45" s="19" t="str">
        <f t="shared" ca="1" si="118"/>
        <v/>
      </c>
      <c r="LH45" s="19" t="str">
        <f t="shared" ca="1" si="118"/>
        <v/>
      </c>
      <c r="LI45" s="19" t="str">
        <f t="shared" ca="1" si="118"/>
        <v/>
      </c>
      <c r="LJ45" s="19" t="str">
        <f t="shared" ca="1" si="118"/>
        <v/>
      </c>
      <c r="LK45" s="19" t="str">
        <f t="shared" ca="1" si="118"/>
        <v/>
      </c>
      <c r="LL45" s="19" t="str">
        <f t="shared" ca="1" si="118"/>
        <v/>
      </c>
      <c r="LM45" s="19" t="str">
        <f t="shared" ca="1" si="118"/>
        <v/>
      </c>
      <c r="LN45" s="19" t="str">
        <f t="shared" ca="1" si="118"/>
        <v/>
      </c>
      <c r="LO45" s="19" t="str">
        <f t="shared" ca="1" si="118"/>
        <v/>
      </c>
      <c r="LP45" s="19" t="str">
        <f t="shared" ca="1" si="118"/>
        <v/>
      </c>
      <c r="LQ45" s="19" t="str">
        <f t="shared" ca="1" si="119"/>
        <v/>
      </c>
      <c r="LR45" s="19" t="str">
        <f t="shared" ca="1" si="119"/>
        <v/>
      </c>
      <c r="LS45" s="19" t="str">
        <f t="shared" ca="1" si="119"/>
        <v/>
      </c>
      <c r="LT45" s="19" t="str">
        <f t="shared" ca="1" si="119"/>
        <v/>
      </c>
      <c r="LU45" s="19" t="str">
        <f t="shared" ca="1" si="119"/>
        <v/>
      </c>
      <c r="LV45" s="19" t="str">
        <f t="shared" ca="1" si="119"/>
        <v/>
      </c>
      <c r="LW45" s="19" t="str">
        <f t="shared" ca="1" si="119"/>
        <v/>
      </c>
      <c r="LX45" s="19" t="str">
        <f t="shared" ca="1" si="119"/>
        <v/>
      </c>
      <c r="LY45" s="19" t="str">
        <f t="shared" ca="1" si="119"/>
        <v/>
      </c>
      <c r="LZ45" s="19" t="str">
        <f t="shared" ca="1" si="119"/>
        <v/>
      </c>
      <c r="MA45" s="19" t="str">
        <f t="shared" ca="1" si="120"/>
        <v/>
      </c>
      <c r="MB45" s="19" t="str">
        <f t="shared" ca="1" si="120"/>
        <v/>
      </c>
      <c r="MC45" s="19" t="str">
        <f t="shared" ca="1" si="120"/>
        <v/>
      </c>
      <c r="MD45" s="19" t="str">
        <f t="shared" ca="1" si="120"/>
        <v/>
      </c>
      <c r="ME45" s="19" t="str">
        <f t="shared" ca="1" si="120"/>
        <v/>
      </c>
      <c r="MF45" s="19" t="str">
        <f t="shared" ca="1" si="120"/>
        <v/>
      </c>
      <c r="MG45" s="19" t="str">
        <f t="shared" ca="1" si="120"/>
        <v/>
      </c>
      <c r="MH45" s="19" t="str">
        <f t="shared" ca="1" si="120"/>
        <v/>
      </c>
      <c r="MI45" s="19" t="str">
        <f t="shared" ca="1" si="120"/>
        <v/>
      </c>
      <c r="MJ45" s="19" t="str">
        <f t="shared" ca="1" si="120"/>
        <v/>
      </c>
      <c r="MK45" s="19" t="str">
        <f t="shared" ca="1" si="121"/>
        <v/>
      </c>
      <c r="ML45" s="19" t="str">
        <f t="shared" ca="1" si="121"/>
        <v/>
      </c>
      <c r="MM45" s="19" t="str">
        <f t="shared" ca="1" si="121"/>
        <v/>
      </c>
      <c r="MN45" s="19" t="str">
        <f t="shared" ca="1" si="121"/>
        <v/>
      </c>
      <c r="MO45" s="19" t="str">
        <f t="shared" ca="1" si="121"/>
        <v/>
      </c>
      <c r="MP45" s="19" t="str">
        <f t="shared" ca="1" si="121"/>
        <v/>
      </c>
      <c r="MQ45" s="19" t="str">
        <f t="shared" ca="1" si="121"/>
        <v/>
      </c>
      <c r="MR45" s="19" t="str">
        <f t="shared" ca="1" si="121"/>
        <v/>
      </c>
      <c r="MS45" s="19" t="str">
        <f t="shared" ca="1" si="121"/>
        <v/>
      </c>
      <c r="MT45" s="19" t="str">
        <f t="shared" ca="1" si="121"/>
        <v/>
      </c>
      <c r="MU45" s="19" t="str">
        <f t="shared" ca="1" si="122"/>
        <v/>
      </c>
      <c r="MV45" s="19" t="str">
        <f t="shared" ca="1" si="122"/>
        <v/>
      </c>
      <c r="MW45" s="19" t="str">
        <f t="shared" ca="1" si="122"/>
        <v/>
      </c>
      <c r="MX45" s="19" t="str">
        <f t="shared" ca="1" si="122"/>
        <v/>
      </c>
      <c r="MY45" s="19" t="str">
        <f t="shared" ca="1" si="122"/>
        <v/>
      </c>
      <c r="MZ45" s="19" t="str">
        <f t="shared" ca="1" si="122"/>
        <v/>
      </c>
      <c r="NA45" s="19" t="str">
        <f t="shared" ca="1" si="122"/>
        <v/>
      </c>
      <c r="NB45" s="19" t="str">
        <f t="shared" ca="1" si="122"/>
        <v/>
      </c>
      <c r="NC45" s="19" t="str">
        <f t="shared" ca="1" si="122"/>
        <v/>
      </c>
      <c r="ND45" s="19" t="str">
        <f t="shared" ca="1" si="122"/>
        <v/>
      </c>
      <c r="NE45" s="19" t="str">
        <f t="shared" ca="1" si="123"/>
        <v/>
      </c>
      <c r="NF45" s="19" t="str">
        <f t="shared" ca="1" si="123"/>
        <v/>
      </c>
      <c r="NG45" s="19" t="str">
        <f t="shared" ca="1" si="123"/>
        <v/>
      </c>
      <c r="NH45" s="19" t="str">
        <f t="shared" ca="1" si="123"/>
        <v/>
      </c>
      <c r="NI45" s="19" t="str">
        <f t="shared" ca="1" si="123"/>
        <v/>
      </c>
      <c r="NJ45" s="19" t="str">
        <f t="shared" ca="1" si="123"/>
        <v/>
      </c>
      <c r="NK45" s="19" t="str">
        <f t="shared" ca="1" si="123"/>
        <v/>
      </c>
      <c r="NL45" s="19" t="str">
        <f t="shared" ca="1" si="123"/>
        <v/>
      </c>
      <c r="NM45" s="19" t="str">
        <f t="shared" ca="1" si="123"/>
        <v/>
      </c>
      <c r="NN45" s="19" t="str">
        <f t="shared" ca="1" si="123"/>
        <v/>
      </c>
      <c r="NO45" s="19" t="str">
        <f t="shared" ca="1" si="124"/>
        <v/>
      </c>
      <c r="NP45" s="19" t="str">
        <f t="shared" ca="1" si="124"/>
        <v/>
      </c>
      <c r="NQ45" s="19" t="str">
        <f t="shared" ca="1" si="124"/>
        <v/>
      </c>
      <c r="NR45" s="19" t="str">
        <f t="shared" ca="1" si="124"/>
        <v/>
      </c>
      <c r="NS45" s="19" t="str">
        <f t="shared" ca="1" si="124"/>
        <v/>
      </c>
      <c r="NT45" s="19" t="str">
        <f t="shared" ca="1" si="124"/>
        <v/>
      </c>
      <c r="NU45" s="19" t="str">
        <f t="shared" ca="1" si="124"/>
        <v/>
      </c>
      <c r="NV45" s="19" t="str">
        <f t="shared" ca="1" si="124"/>
        <v/>
      </c>
      <c r="NW45" s="19" t="str">
        <f t="shared" ca="1" si="124"/>
        <v/>
      </c>
      <c r="NX45" s="19" t="str">
        <f t="shared" ca="1" si="124"/>
        <v/>
      </c>
      <c r="NY45" s="19" t="str">
        <f t="shared" ca="1" si="124"/>
        <v/>
      </c>
      <c r="NZ45" s="19" t="str">
        <f t="shared" ca="1" si="124"/>
        <v/>
      </c>
      <c r="OA45" s="19" t="str">
        <f t="shared" ca="1" si="124"/>
        <v/>
      </c>
      <c r="OB45" s="19" t="str">
        <f t="shared" ca="1" si="124"/>
        <v/>
      </c>
      <c r="OC45" s="19" t="str">
        <f t="shared" ca="1" si="124"/>
        <v/>
      </c>
      <c r="OD45" s="16"/>
      <c r="OE45" s="16"/>
      <c r="OF45" s="16"/>
      <c r="OG45" s="16"/>
    </row>
    <row r="46" spans="1:397" s="25" customFormat="1" ht="14.25" x14ac:dyDescent="0.2">
      <c r="A46" s="62" t="str">
        <f t="shared" si="85"/>
        <v>Riyadh Almaghrabi Client</v>
      </c>
      <c r="B46" s="66">
        <f>_xlfn.IFNA(IF(INDEX('[1]External Tasks'!$C:$C,MATCH($B$38&amp;" "&amp;D46,'[1]External Tasks'!$A:$A,0))=D46,1,IF(INDEX('[1]External Tasks'!$G:$G,MATCH($B$38&amp;" "&amp;D46,'[1]External Tasks'!$E:$E,0))=D46,2)),0)</f>
        <v>0</v>
      </c>
      <c r="C46" s="46">
        <v>6</v>
      </c>
      <c r="D46" s="435" t="str">
        <f>IF('[2]Project Follow up - Base'!D46="","",'[2]Project Follow up - Base'!D46)</f>
        <v>ReWorking  - Design 25%</v>
      </c>
      <c r="E46" s="436" t="str">
        <f>IF('[2]Project Follow up - Base'!E46="","",'[2]Project Follow up - Base'!E46)</f>
        <v/>
      </c>
      <c r="F46" s="394" t="str">
        <f>IF('[2]Project Follow up - Base'!F46="","",'[2]Project Follow up - Base'!F46)</f>
        <v>Riyadh Almaghrabi</v>
      </c>
      <c r="G46" s="187">
        <f>IF('[2]Project Follow up - Base'!G46="","",'[2]Project Follow up - Base'!G46)</f>
        <v>45709</v>
      </c>
      <c r="H46" s="187">
        <f>IF('[2]Project Follow up - Base'!H46="","",'[2]Project Follow up - Base'!H46)</f>
        <v>45721</v>
      </c>
      <c r="I46" s="45">
        <f>IF(OR(G46="",H46=""), 0, NETWORKDAYS.INTL(G46,H46,7,List!$M$3:$M$100))</f>
        <v>9</v>
      </c>
      <c r="J46" s="43" t="str">
        <f>IF('[2]Project Follow up - Base'!J46="","",'[2]Project Follow up - Base'!J46)</f>
        <v/>
      </c>
      <c r="K46" s="187" t="str">
        <f>IF('[2]Project Follow up - Base'!K46="","",'[2]Project Follow up - Base'!K46)</f>
        <v/>
      </c>
      <c r="L46" s="45">
        <f>IF(OR(J46="",K46=""), 0, NETWORKDAYS.INTL(J46,K46,7,List!$M$3:$M$100))</f>
        <v>0</v>
      </c>
      <c r="M46" s="43">
        <f t="shared" si="86"/>
        <v>45709</v>
      </c>
      <c r="N46" s="43">
        <f t="shared" si="87"/>
        <v>45721</v>
      </c>
      <c r="O46" s="43">
        <f>IF(OR( D46="", M46=""),"",WORKDAY.INTL(M46,VLOOKUP($B$38&amp;" "&amp;D46,Tasks!$1:$1048576,MATCH('Project Follow up - Base'!$D$7,Tasks!$2:$2,0),FALSE)-1,7,[1]List!$M$3:$M$100))</f>
        <v>45721</v>
      </c>
      <c r="P46" s="44" t="str">
        <f t="shared" ca="1" si="125"/>
        <v>Completed</v>
      </c>
      <c r="Q46" s="104" t="str">
        <f>IF('[2]Project Follow up - Base'!Q46="","",'[2]Project Follow up - Base'!Q46)</f>
        <v/>
      </c>
      <c r="R46" s="43" t="str">
        <f>IF('[2]Project Follow up - Base'!R46="","",'[2]Project Follow up - Base'!R46)</f>
        <v>Client</v>
      </c>
      <c r="S46" s="41" t="str">
        <f>IF('[2]Project Follow up - Base'!S46="","",'[2]Project Follow up - Base'!S46)</f>
        <v xml:space="preserve">Client Modification </v>
      </c>
      <c r="T46" s="104" t="str">
        <f>IF('[2]Project Follow up - Base'!T46="","",'[2]Project Follow up - Base'!T46)</f>
        <v/>
      </c>
      <c r="U46" s="41" t="str">
        <f>IF('[2]Project Follow up - Base'!U46="","",'[2]Project Follow up - Base'!U46)</f>
        <v/>
      </c>
      <c r="V46" s="41" t="str">
        <f>IF('[2]Project Follow up - Base'!V46="","",'[2]Project Follow up - Base'!V46)</f>
        <v/>
      </c>
      <c r="W46" s="388" t="str">
        <f>IF('[2]Project Follow up - Base'!W46="","",'[2]Project Follow up - Base'!W46)</f>
        <v>Deliev 06</v>
      </c>
      <c r="X46" s="389" t="str">
        <f>IF('[2]Project Follow up - Base'!X46="","",'[2]Project Follow up - Base'!X46)</f>
        <v>MOM 06</v>
      </c>
      <c r="Y46" s="17">
        <f t="shared" si="88"/>
        <v>1</v>
      </c>
      <c r="Z46" s="62" t="str">
        <f>_xlfn.IFNA(IF(INDEX('Employees Summary'!A:J,MATCH(B$38&amp;" "&amp;F46,'Employees Summary'!H:H,0),10)=0,"",INDEX('Employees Summary'!A:J,MATCH(B$38&amp;" "&amp;F46,'Employees Summary'!H:H,0),10)),"")</f>
        <v/>
      </c>
      <c r="AA46" s="62">
        <f ca="1">IF(AND(N46&lt;&gt;"",P46="Delayed"),NETWORKDAYS.INTL(O46,N46,7,List!$M$3:$M$100),0)</f>
        <v>0</v>
      </c>
      <c r="AB46" s="16"/>
      <c r="AC46" s="20" t="str">
        <f t="shared" ca="1" si="89"/>
        <v/>
      </c>
      <c r="AD46" s="20" t="str">
        <f t="shared" ca="1" si="89"/>
        <v/>
      </c>
      <c r="AE46" s="20" t="str">
        <f t="shared" ca="1" si="89"/>
        <v/>
      </c>
      <c r="AF46" s="20" t="str">
        <f t="shared" ca="1" si="89"/>
        <v/>
      </c>
      <c r="AG46" s="20" t="str">
        <f t="shared" ca="1" si="89"/>
        <v/>
      </c>
      <c r="AH46" s="20" t="str">
        <f t="shared" ca="1" si="89"/>
        <v/>
      </c>
      <c r="AI46" s="20" t="str">
        <f t="shared" ca="1" si="89"/>
        <v/>
      </c>
      <c r="AJ46" s="20" t="str">
        <f t="shared" ca="1" si="89"/>
        <v/>
      </c>
      <c r="AK46" s="20" t="str">
        <f t="shared" ca="1" si="89"/>
        <v/>
      </c>
      <c r="AL46" s="20" t="str">
        <f t="shared" ca="1" si="89"/>
        <v/>
      </c>
      <c r="AM46" s="20" t="str">
        <f t="shared" ca="1" si="90"/>
        <v/>
      </c>
      <c r="AN46" s="20" t="str">
        <f t="shared" ca="1" si="90"/>
        <v/>
      </c>
      <c r="AO46" s="20" t="str">
        <f t="shared" ca="1" si="90"/>
        <v/>
      </c>
      <c r="AP46" s="20" t="str">
        <f t="shared" ca="1" si="90"/>
        <v/>
      </c>
      <c r="AQ46" s="20" t="str">
        <f t="shared" ca="1" si="90"/>
        <v/>
      </c>
      <c r="AR46" s="20" t="str">
        <f t="shared" ca="1" si="90"/>
        <v/>
      </c>
      <c r="AS46" s="20" t="str">
        <f t="shared" ca="1" si="90"/>
        <v/>
      </c>
      <c r="AT46" s="20" t="str">
        <f t="shared" ca="1" si="90"/>
        <v/>
      </c>
      <c r="AU46" s="20" t="str">
        <f t="shared" ca="1" si="90"/>
        <v/>
      </c>
      <c r="AV46" s="20" t="str">
        <f t="shared" ca="1" si="90"/>
        <v/>
      </c>
      <c r="AW46" s="20" t="str">
        <f t="shared" ca="1" si="91"/>
        <v/>
      </c>
      <c r="AX46" s="20" t="str">
        <f t="shared" ca="1" si="91"/>
        <v/>
      </c>
      <c r="AY46" s="20" t="str">
        <f t="shared" ca="1" si="91"/>
        <v/>
      </c>
      <c r="AZ46" s="20" t="str">
        <f t="shared" ca="1" si="91"/>
        <v/>
      </c>
      <c r="BA46" s="20" t="str">
        <f t="shared" ca="1" si="91"/>
        <v/>
      </c>
      <c r="BB46" s="20" t="str">
        <f t="shared" ca="1" si="91"/>
        <v/>
      </c>
      <c r="BC46" s="20" t="str">
        <f t="shared" ca="1" si="91"/>
        <v/>
      </c>
      <c r="BD46" s="20" t="str">
        <f t="shared" ca="1" si="91"/>
        <v/>
      </c>
      <c r="BE46" s="20" t="str">
        <f t="shared" ca="1" si="91"/>
        <v/>
      </c>
      <c r="BF46" s="20" t="str">
        <f t="shared" ca="1" si="91"/>
        <v/>
      </c>
      <c r="BG46" s="20" t="str">
        <f t="shared" ca="1" si="92"/>
        <v/>
      </c>
      <c r="BH46" s="20" t="str">
        <f t="shared" ca="1" si="92"/>
        <v/>
      </c>
      <c r="BI46" s="20" t="str">
        <f t="shared" ca="1" si="92"/>
        <v/>
      </c>
      <c r="BJ46" s="20" t="str">
        <f t="shared" ca="1" si="92"/>
        <v/>
      </c>
      <c r="BK46" s="20" t="str">
        <f t="shared" ca="1" si="92"/>
        <v/>
      </c>
      <c r="BL46" s="20" t="str">
        <f t="shared" ca="1" si="92"/>
        <v/>
      </c>
      <c r="BM46" s="20" t="str">
        <f t="shared" ca="1" si="92"/>
        <v/>
      </c>
      <c r="BN46" s="20" t="str">
        <f t="shared" ca="1" si="92"/>
        <v/>
      </c>
      <c r="BO46" s="20" t="str">
        <f t="shared" ca="1" si="92"/>
        <v/>
      </c>
      <c r="BP46" s="20" t="str">
        <f t="shared" ca="1" si="92"/>
        <v/>
      </c>
      <c r="BQ46" s="20" t="str">
        <f t="shared" ca="1" si="93"/>
        <v/>
      </c>
      <c r="BR46" s="20" t="str">
        <f t="shared" ca="1" si="93"/>
        <v/>
      </c>
      <c r="BS46" s="20" t="str">
        <f t="shared" ca="1" si="93"/>
        <v/>
      </c>
      <c r="BT46" s="20" t="str">
        <f t="shared" ca="1" si="93"/>
        <v/>
      </c>
      <c r="BU46" s="20" t="str">
        <f t="shared" ca="1" si="93"/>
        <v/>
      </c>
      <c r="BV46" s="20" t="str">
        <f t="shared" ca="1" si="93"/>
        <v/>
      </c>
      <c r="BW46" s="20" t="str">
        <f t="shared" ca="1" si="93"/>
        <v/>
      </c>
      <c r="BX46" s="20" t="str">
        <f t="shared" ca="1" si="93"/>
        <v/>
      </c>
      <c r="BY46" s="20" t="str">
        <f t="shared" ca="1" si="93"/>
        <v/>
      </c>
      <c r="BZ46" s="20" t="str">
        <f t="shared" ca="1" si="93"/>
        <v/>
      </c>
      <c r="CA46" s="20" t="str">
        <f t="shared" ca="1" si="94"/>
        <v/>
      </c>
      <c r="CB46" s="20" t="str">
        <f t="shared" ca="1" si="94"/>
        <v/>
      </c>
      <c r="CC46" s="20" t="str">
        <f t="shared" ca="1" si="94"/>
        <v/>
      </c>
      <c r="CD46" s="20" t="str">
        <f t="shared" ca="1" si="94"/>
        <v/>
      </c>
      <c r="CE46" s="20" t="str">
        <f t="shared" ca="1" si="94"/>
        <v/>
      </c>
      <c r="CF46" s="20" t="str">
        <f t="shared" ca="1" si="94"/>
        <v/>
      </c>
      <c r="CG46" s="20" t="str">
        <f t="shared" ca="1" si="94"/>
        <v/>
      </c>
      <c r="CH46" s="20">
        <f t="shared" ca="1" si="94"/>
        <v>10</v>
      </c>
      <c r="CI46" s="20">
        <f t="shared" ca="1" si="94"/>
        <v>10</v>
      </c>
      <c r="CJ46" s="20">
        <f t="shared" ca="1" si="94"/>
        <v>10</v>
      </c>
      <c r="CK46" s="20">
        <f t="shared" ca="1" si="95"/>
        <v>10</v>
      </c>
      <c r="CL46" s="20">
        <f t="shared" ca="1" si="95"/>
        <v>10</v>
      </c>
      <c r="CM46" s="20">
        <f t="shared" ca="1" si="95"/>
        <v>10</v>
      </c>
      <c r="CN46" s="20">
        <f t="shared" ca="1" si="95"/>
        <v>10</v>
      </c>
      <c r="CO46" s="20">
        <f t="shared" ca="1" si="95"/>
        <v>10</v>
      </c>
      <c r="CP46" s="20">
        <f t="shared" ca="1" si="95"/>
        <v>10</v>
      </c>
      <c r="CQ46" s="20">
        <f t="shared" ca="1" si="95"/>
        <v>10</v>
      </c>
      <c r="CR46" s="20">
        <f t="shared" ca="1" si="95"/>
        <v>10</v>
      </c>
      <c r="CS46" s="20">
        <f t="shared" ca="1" si="95"/>
        <v>10</v>
      </c>
      <c r="CT46" s="19">
        <f t="shared" ca="1" si="95"/>
        <v>10</v>
      </c>
      <c r="CU46" s="19" t="str">
        <f t="shared" ca="1" si="96"/>
        <v/>
      </c>
      <c r="CV46" s="19" t="str">
        <f t="shared" ca="1" si="96"/>
        <v/>
      </c>
      <c r="CW46" s="19" t="str">
        <f t="shared" ca="1" si="96"/>
        <v/>
      </c>
      <c r="CX46" s="19" t="str">
        <f t="shared" ca="1" si="96"/>
        <v/>
      </c>
      <c r="CY46" s="19" t="str">
        <f t="shared" ca="1" si="96"/>
        <v/>
      </c>
      <c r="CZ46" s="19" t="str">
        <f t="shared" ca="1" si="96"/>
        <v/>
      </c>
      <c r="DA46" s="19" t="str">
        <f t="shared" ca="1" si="96"/>
        <v/>
      </c>
      <c r="DB46" s="19" t="str">
        <f t="shared" ca="1" si="96"/>
        <v/>
      </c>
      <c r="DC46" s="19" t="str">
        <f t="shared" ca="1" si="96"/>
        <v/>
      </c>
      <c r="DD46" s="19" t="str">
        <f t="shared" ca="1" si="96"/>
        <v/>
      </c>
      <c r="DE46" s="19" t="str">
        <f t="shared" ca="1" si="97"/>
        <v/>
      </c>
      <c r="DF46" s="19" t="str">
        <f t="shared" ca="1" si="97"/>
        <v/>
      </c>
      <c r="DG46" s="19" t="str">
        <f t="shared" ca="1" si="97"/>
        <v/>
      </c>
      <c r="DH46" s="19" t="str">
        <f t="shared" ca="1" si="97"/>
        <v/>
      </c>
      <c r="DI46" s="19" t="str">
        <f t="shared" ca="1" si="97"/>
        <v/>
      </c>
      <c r="DJ46" s="19" t="str">
        <f t="shared" ca="1" si="97"/>
        <v/>
      </c>
      <c r="DK46" s="19" t="str">
        <f t="shared" ca="1" si="97"/>
        <v/>
      </c>
      <c r="DL46" s="19" t="str">
        <f t="shared" ca="1" si="97"/>
        <v/>
      </c>
      <c r="DM46" s="19" t="str">
        <f t="shared" ca="1" si="97"/>
        <v/>
      </c>
      <c r="DN46" s="19" t="str">
        <f t="shared" ca="1" si="97"/>
        <v/>
      </c>
      <c r="DO46" s="19" t="str">
        <f t="shared" ca="1" si="98"/>
        <v/>
      </c>
      <c r="DP46" s="19" t="str">
        <f t="shared" ca="1" si="98"/>
        <v/>
      </c>
      <c r="DQ46" s="19" t="str">
        <f t="shared" ca="1" si="98"/>
        <v/>
      </c>
      <c r="DR46" s="19" t="str">
        <f t="shared" ca="1" si="98"/>
        <v/>
      </c>
      <c r="DS46" s="19" t="str">
        <f t="shared" ca="1" si="98"/>
        <v/>
      </c>
      <c r="DT46" s="19" t="str">
        <f t="shared" ca="1" si="98"/>
        <v/>
      </c>
      <c r="DU46" s="19" t="str">
        <f t="shared" ca="1" si="98"/>
        <v/>
      </c>
      <c r="DV46" s="19" t="str">
        <f t="shared" ca="1" si="98"/>
        <v/>
      </c>
      <c r="DW46" s="19" t="str">
        <f t="shared" ca="1" si="98"/>
        <v/>
      </c>
      <c r="DX46" s="19" t="str">
        <f t="shared" ca="1" si="98"/>
        <v/>
      </c>
      <c r="DY46" s="19" t="str">
        <f t="shared" ca="1" si="99"/>
        <v/>
      </c>
      <c r="DZ46" s="19" t="str">
        <f t="shared" ca="1" si="99"/>
        <v/>
      </c>
      <c r="EA46" s="19" t="str">
        <f t="shared" ca="1" si="99"/>
        <v/>
      </c>
      <c r="EB46" s="19" t="str">
        <f t="shared" ca="1" si="99"/>
        <v/>
      </c>
      <c r="EC46" s="19" t="str">
        <f t="shared" ca="1" si="99"/>
        <v/>
      </c>
      <c r="ED46" s="19" t="str">
        <f t="shared" ca="1" si="99"/>
        <v/>
      </c>
      <c r="EE46" s="19" t="str">
        <f t="shared" ca="1" si="99"/>
        <v/>
      </c>
      <c r="EF46" s="19" t="str">
        <f t="shared" ca="1" si="99"/>
        <v/>
      </c>
      <c r="EG46" s="19" t="str">
        <f t="shared" ca="1" si="99"/>
        <v/>
      </c>
      <c r="EH46" s="19" t="str">
        <f t="shared" ca="1" si="99"/>
        <v/>
      </c>
      <c r="EI46" s="19" t="str">
        <f t="shared" ca="1" si="100"/>
        <v/>
      </c>
      <c r="EJ46" s="19" t="str">
        <f t="shared" ca="1" si="100"/>
        <v/>
      </c>
      <c r="EK46" s="19" t="str">
        <f t="shared" ca="1" si="100"/>
        <v/>
      </c>
      <c r="EL46" s="19" t="str">
        <f t="shared" ca="1" si="100"/>
        <v/>
      </c>
      <c r="EM46" s="19" t="str">
        <f t="shared" ca="1" si="100"/>
        <v/>
      </c>
      <c r="EN46" s="19" t="str">
        <f t="shared" ca="1" si="100"/>
        <v/>
      </c>
      <c r="EO46" s="19" t="str">
        <f t="shared" ca="1" si="100"/>
        <v/>
      </c>
      <c r="EP46" s="19" t="str">
        <f t="shared" ca="1" si="100"/>
        <v/>
      </c>
      <c r="EQ46" s="19" t="str">
        <f t="shared" ca="1" si="100"/>
        <v/>
      </c>
      <c r="ER46" s="19" t="str">
        <f t="shared" ca="1" si="100"/>
        <v/>
      </c>
      <c r="ES46" s="19" t="str">
        <f t="shared" ca="1" si="101"/>
        <v/>
      </c>
      <c r="ET46" s="19" t="str">
        <f t="shared" ca="1" si="101"/>
        <v/>
      </c>
      <c r="EU46" s="19" t="str">
        <f t="shared" ca="1" si="101"/>
        <v/>
      </c>
      <c r="EV46" s="19" t="str">
        <f t="shared" ca="1" si="101"/>
        <v/>
      </c>
      <c r="EW46" s="19" t="str">
        <f t="shared" ca="1" si="101"/>
        <v/>
      </c>
      <c r="EX46" s="19" t="str">
        <f t="shared" ca="1" si="101"/>
        <v/>
      </c>
      <c r="EY46" s="19" t="str">
        <f t="shared" ca="1" si="101"/>
        <v/>
      </c>
      <c r="EZ46" s="19" t="str">
        <f t="shared" ca="1" si="101"/>
        <v/>
      </c>
      <c r="FA46" s="19" t="str">
        <f t="shared" ca="1" si="101"/>
        <v/>
      </c>
      <c r="FB46" s="19" t="str">
        <f t="shared" ca="1" si="101"/>
        <v/>
      </c>
      <c r="FC46" s="19" t="str">
        <f t="shared" ca="1" si="102"/>
        <v/>
      </c>
      <c r="FD46" s="19" t="str">
        <f t="shared" ca="1" si="102"/>
        <v/>
      </c>
      <c r="FE46" s="19" t="str">
        <f t="shared" ca="1" si="102"/>
        <v/>
      </c>
      <c r="FF46" s="19" t="str">
        <f t="shared" ca="1" si="102"/>
        <v/>
      </c>
      <c r="FG46" s="19" t="str">
        <f t="shared" ca="1" si="102"/>
        <v/>
      </c>
      <c r="FH46" s="19" t="str">
        <f t="shared" ca="1" si="102"/>
        <v/>
      </c>
      <c r="FI46" s="19" t="str">
        <f t="shared" ca="1" si="102"/>
        <v/>
      </c>
      <c r="FJ46" s="19" t="str">
        <f t="shared" ca="1" si="102"/>
        <v/>
      </c>
      <c r="FK46" s="19" t="str">
        <f t="shared" ca="1" si="102"/>
        <v/>
      </c>
      <c r="FL46" s="19" t="str">
        <f t="shared" ca="1" si="102"/>
        <v/>
      </c>
      <c r="FM46" s="19" t="str">
        <f t="shared" ca="1" si="103"/>
        <v/>
      </c>
      <c r="FN46" s="19" t="str">
        <f t="shared" ca="1" si="103"/>
        <v/>
      </c>
      <c r="FO46" s="19" t="str">
        <f t="shared" ca="1" si="103"/>
        <v/>
      </c>
      <c r="FP46" s="19" t="str">
        <f t="shared" ca="1" si="103"/>
        <v/>
      </c>
      <c r="FQ46" s="19" t="str">
        <f t="shared" ca="1" si="103"/>
        <v/>
      </c>
      <c r="FR46" s="19" t="str">
        <f t="shared" ca="1" si="103"/>
        <v/>
      </c>
      <c r="FS46" s="19" t="str">
        <f t="shared" ca="1" si="103"/>
        <v/>
      </c>
      <c r="FT46" s="19" t="str">
        <f t="shared" ca="1" si="103"/>
        <v/>
      </c>
      <c r="FU46" s="19" t="str">
        <f t="shared" ca="1" si="103"/>
        <v/>
      </c>
      <c r="FV46" s="19" t="str">
        <f t="shared" ca="1" si="103"/>
        <v/>
      </c>
      <c r="FW46" s="19" t="str">
        <f t="shared" ca="1" si="104"/>
        <v/>
      </c>
      <c r="FX46" s="19" t="str">
        <f t="shared" ca="1" si="104"/>
        <v/>
      </c>
      <c r="FY46" s="19" t="str">
        <f t="shared" ca="1" si="104"/>
        <v/>
      </c>
      <c r="FZ46" s="19" t="str">
        <f t="shared" ca="1" si="104"/>
        <v/>
      </c>
      <c r="GA46" s="19" t="str">
        <f t="shared" ca="1" si="104"/>
        <v/>
      </c>
      <c r="GB46" s="19" t="str">
        <f t="shared" ca="1" si="104"/>
        <v/>
      </c>
      <c r="GC46" s="19" t="str">
        <f t="shared" ca="1" si="104"/>
        <v/>
      </c>
      <c r="GD46" s="19" t="str">
        <f t="shared" ca="1" si="104"/>
        <v/>
      </c>
      <c r="GE46" s="19" t="str">
        <f t="shared" ca="1" si="104"/>
        <v/>
      </c>
      <c r="GF46" s="19" t="str">
        <f t="shared" ca="1" si="104"/>
        <v/>
      </c>
      <c r="GG46" s="19" t="str">
        <f t="shared" ca="1" si="105"/>
        <v/>
      </c>
      <c r="GH46" s="19" t="str">
        <f t="shared" ca="1" si="105"/>
        <v/>
      </c>
      <c r="GI46" s="19" t="str">
        <f t="shared" ca="1" si="105"/>
        <v/>
      </c>
      <c r="GJ46" s="19" t="str">
        <f t="shared" ca="1" si="105"/>
        <v/>
      </c>
      <c r="GK46" s="19" t="str">
        <f t="shared" ca="1" si="105"/>
        <v/>
      </c>
      <c r="GL46" s="19" t="str">
        <f t="shared" ca="1" si="105"/>
        <v/>
      </c>
      <c r="GM46" s="19" t="str">
        <f t="shared" ca="1" si="105"/>
        <v/>
      </c>
      <c r="GN46" s="19" t="str">
        <f t="shared" ca="1" si="105"/>
        <v/>
      </c>
      <c r="GO46" s="19" t="str">
        <f t="shared" ca="1" si="105"/>
        <v/>
      </c>
      <c r="GP46" s="19" t="str">
        <f t="shared" ca="1" si="105"/>
        <v/>
      </c>
      <c r="GQ46" s="19" t="str">
        <f t="shared" ca="1" si="106"/>
        <v/>
      </c>
      <c r="GR46" s="19" t="str">
        <f t="shared" ca="1" si="106"/>
        <v/>
      </c>
      <c r="GS46" s="19" t="str">
        <f t="shared" ca="1" si="106"/>
        <v/>
      </c>
      <c r="GT46" s="19" t="str">
        <f t="shared" ca="1" si="106"/>
        <v/>
      </c>
      <c r="GU46" s="19" t="str">
        <f t="shared" ca="1" si="106"/>
        <v/>
      </c>
      <c r="GV46" s="19" t="str">
        <f t="shared" ca="1" si="106"/>
        <v/>
      </c>
      <c r="GW46" s="19" t="str">
        <f t="shared" ca="1" si="106"/>
        <v/>
      </c>
      <c r="GX46" s="19" t="str">
        <f t="shared" ca="1" si="106"/>
        <v/>
      </c>
      <c r="GY46" s="19" t="str">
        <f t="shared" ca="1" si="106"/>
        <v/>
      </c>
      <c r="GZ46" s="19" t="str">
        <f t="shared" ca="1" si="106"/>
        <v/>
      </c>
      <c r="HA46" s="19" t="str">
        <f t="shared" ca="1" si="107"/>
        <v/>
      </c>
      <c r="HB46" s="19" t="str">
        <f t="shared" ca="1" si="107"/>
        <v/>
      </c>
      <c r="HC46" s="19" t="str">
        <f t="shared" ca="1" si="107"/>
        <v/>
      </c>
      <c r="HD46" s="19" t="str">
        <f t="shared" ca="1" si="107"/>
        <v/>
      </c>
      <c r="HE46" s="19" t="str">
        <f t="shared" ca="1" si="107"/>
        <v/>
      </c>
      <c r="HF46" s="19" t="str">
        <f t="shared" ca="1" si="107"/>
        <v/>
      </c>
      <c r="HG46" s="19" t="str">
        <f t="shared" ca="1" si="107"/>
        <v/>
      </c>
      <c r="HH46" s="19" t="str">
        <f t="shared" ca="1" si="107"/>
        <v/>
      </c>
      <c r="HI46" s="19" t="str">
        <f t="shared" ca="1" si="107"/>
        <v/>
      </c>
      <c r="HJ46" s="19" t="str">
        <f t="shared" ca="1" si="107"/>
        <v/>
      </c>
      <c r="HK46" s="19" t="str">
        <f t="shared" ca="1" si="108"/>
        <v/>
      </c>
      <c r="HL46" s="19" t="str">
        <f t="shared" ca="1" si="108"/>
        <v/>
      </c>
      <c r="HM46" s="19" t="str">
        <f t="shared" ca="1" si="108"/>
        <v/>
      </c>
      <c r="HN46" s="19" t="str">
        <f t="shared" ca="1" si="108"/>
        <v/>
      </c>
      <c r="HO46" s="19" t="str">
        <f t="shared" ca="1" si="108"/>
        <v/>
      </c>
      <c r="HP46" s="19" t="str">
        <f t="shared" ca="1" si="108"/>
        <v/>
      </c>
      <c r="HQ46" s="19" t="str">
        <f t="shared" ca="1" si="108"/>
        <v/>
      </c>
      <c r="HR46" s="19" t="str">
        <f t="shared" ca="1" si="108"/>
        <v/>
      </c>
      <c r="HS46" s="19" t="str">
        <f t="shared" ca="1" si="108"/>
        <v/>
      </c>
      <c r="HT46" s="19" t="str">
        <f t="shared" ca="1" si="108"/>
        <v/>
      </c>
      <c r="HU46" s="19" t="str">
        <f t="shared" ca="1" si="109"/>
        <v/>
      </c>
      <c r="HV46" s="19" t="str">
        <f t="shared" ca="1" si="109"/>
        <v/>
      </c>
      <c r="HW46" s="19" t="str">
        <f t="shared" ca="1" si="109"/>
        <v/>
      </c>
      <c r="HX46" s="19" t="str">
        <f t="shared" ca="1" si="109"/>
        <v/>
      </c>
      <c r="HY46" s="19" t="str">
        <f t="shared" ca="1" si="109"/>
        <v/>
      </c>
      <c r="HZ46" s="19" t="str">
        <f t="shared" ca="1" si="109"/>
        <v/>
      </c>
      <c r="IA46" s="19" t="str">
        <f t="shared" ca="1" si="109"/>
        <v/>
      </c>
      <c r="IB46" s="19" t="str">
        <f t="shared" ca="1" si="109"/>
        <v/>
      </c>
      <c r="IC46" s="19" t="str">
        <f t="shared" ca="1" si="109"/>
        <v/>
      </c>
      <c r="ID46" s="19" t="str">
        <f t="shared" ca="1" si="109"/>
        <v/>
      </c>
      <c r="IE46" s="19" t="str">
        <f t="shared" ca="1" si="110"/>
        <v/>
      </c>
      <c r="IF46" s="19" t="str">
        <f t="shared" ca="1" si="110"/>
        <v/>
      </c>
      <c r="IG46" s="19" t="str">
        <f t="shared" ca="1" si="110"/>
        <v/>
      </c>
      <c r="IH46" s="19" t="str">
        <f t="shared" ca="1" si="110"/>
        <v/>
      </c>
      <c r="II46" s="19" t="str">
        <f t="shared" ca="1" si="110"/>
        <v/>
      </c>
      <c r="IJ46" s="19" t="str">
        <f t="shared" ca="1" si="110"/>
        <v/>
      </c>
      <c r="IK46" s="19" t="str">
        <f t="shared" ca="1" si="110"/>
        <v/>
      </c>
      <c r="IL46" s="19" t="str">
        <f t="shared" ca="1" si="110"/>
        <v/>
      </c>
      <c r="IM46" s="19" t="str">
        <f t="shared" ca="1" si="110"/>
        <v/>
      </c>
      <c r="IN46" s="19" t="str">
        <f t="shared" ca="1" si="110"/>
        <v/>
      </c>
      <c r="IO46" s="19" t="str">
        <f t="shared" ca="1" si="111"/>
        <v/>
      </c>
      <c r="IP46" s="19" t="str">
        <f t="shared" ca="1" si="111"/>
        <v/>
      </c>
      <c r="IQ46" s="19" t="str">
        <f t="shared" ca="1" si="111"/>
        <v/>
      </c>
      <c r="IR46" s="19" t="str">
        <f t="shared" ca="1" si="111"/>
        <v/>
      </c>
      <c r="IS46" s="19" t="str">
        <f t="shared" ca="1" si="111"/>
        <v/>
      </c>
      <c r="IT46" s="19" t="str">
        <f t="shared" ca="1" si="111"/>
        <v/>
      </c>
      <c r="IU46" s="19" t="str">
        <f t="shared" ca="1" si="111"/>
        <v/>
      </c>
      <c r="IV46" s="19" t="str">
        <f t="shared" ca="1" si="111"/>
        <v/>
      </c>
      <c r="IW46" s="19" t="str">
        <f t="shared" ca="1" si="111"/>
        <v/>
      </c>
      <c r="IX46" s="19" t="str">
        <f t="shared" ca="1" si="111"/>
        <v/>
      </c>
      <c r="IY46" s="19" t="str">
        <f t="shared" ca="1" si="112"/>
        <v/>
      </c>
      <c r="IZ46" s="19" t="str">
        <f t="shared" ca="1" si="112"/>
        <v/>
      </c>
      <c r="JA46" s="19" t="str">
        <f t="shared" ca="1" si="112"/>
        <v/>
      </c>
      <c r="JB46" s="19" t="str">
        <f t="shared" ca="1" si="112"/>
        <v/>
      </c>
      <c r="JC46" s="19" t="str">
        <f t="shared" ca="1" si="112"/>
        <v/>
      </c>
      <c r="JD46" s="19" t="str">
        <f t="shared" ca="1" si="112"/>
        <v/>
      </c>
      <c r="JE46" s="19" t="str">
        <f t="shared" ca="1" si="112"/>
        <v/>
      </c>
      <c r="JF46" s="19" t="str">
        <f t="shared" ca="1" si="112"/>
        <v/>
      </c>
      <c r="JG46" s="19" t="str">
        <f t="shared" ca="1" si="112"/>
        <v/>
      </c>
      <c r="JH46" s="19" t="str">
        <f t="shared" ca="1" si="112"/>
        <v/>
      </c>
      <c r="JI46" s="19" t="str">
        <f t="shared" ca="1" si="113"/>
        <v/>
      </c>
      <c r="JJ46" s="19" t="str">
        <f t="shared" ca="1" si="113"/>
        <v/>
      </c>
      <c r="JK46" s="19" t="str">
        <f t="shared" ca="1" si="113"/>
        <v/>
      </c>
      <c r="JL46" s="19" t="str">
        <f t="shared" ca="1" si="113"/>
        <v/>
      </c>
      <c r="JM46" s="19" t="str">
        <f t="shared" ca="1" si="113"/>
        <v/>
      </c>
      <c r="JN46" s="19" t="str">
        <f t="shared" ca="1" si="113"/>
        <v/>
      </c>
      <c r="JO46" s="19" t="str">
        <f t="shared" ca="1" si="113"/>
        <v/>
      </c>
      <c r="JP46" s="19" t="str">
        <f t="shared" ca="1" si="113"/>
        <v/>
      </c>
      <c r="JQ46" s="19" t="str">
        <f t="shared" ca="1" si="113"/>
        <v/>
      </c>
      <c r="JR46" s="19" t="str">
        <f t="shared" ca="1" si="113"/>
        <v/>
      </c>
      <c r="JS46" s="19" t="str">
        <f t="shared" ca="1" si="114"/>
        <v/>
      </c>
      <c r="JT46" s="19" t="str">
        <f t="shared" ca="1" si="114"/>
        <v/>
      </c>
      <c r="JU46" s="19" t="str">
        <f t="shared" ca="1" si="114"/>
        <v/>
      </c>
      <c r="JV46" s="19" t="str">
        <f t="shared" ca="1" si="114"/>
        <v/>
      </c>
      <c r="JW46" s="19" t="str">
        <f t="shared" ca="1" si="114"/>
        <v/>
      </c>
      <c r="JX46" s="19" t="str">
        <f t="shared" ca="1" si="114"/>
        <v/>
      </c>
      <c r="JY46" s="19" t="str">
        <f t="shared" ca="1" si="114"/>
        <v/>
      </c>
      <c r="JZ46" s="19" t="str">
        <f t="shared" ca="1" si="114"/>
        <v/>
      </c>
      <c r="KA46" s="19" t="str">
        <f t="shared" ca="1" si="114"/>
        <v/>
      </c>
      <c r="KB46" s="19" t="str">
        <f t="shared" ca="1" si="114"/>
        <v/>
      </c>
      <c r="KC46" s="19" t="str">
        <f t="shared" ca="1" si="115"/>
        <v/>
      </c>
      <c r="KD46" s="19" t="str">
        <f t="shared" ca="1" si="115"/>
        <v/>
      </c>
      <c r="KE46" s="19" t="str">
        <f t="shared" ca="1" si="115"/>
        <v/>
      </c>
      <c r="KF46" s="19" t="str">
        <f t="shared" ca="1" si="115"/>
        <v/>
      </c>
      <c r="KG46" s="19" t="str">
        <f t="shared" ca="1" si="115"/>
        <v/>
      </c>
      <c r="KH46" s="19" t="str">
        <f t="shared" ca="1" si="115"/>
        <v/>
      </c>
      <c r="KI46" s="19" t="str">
        <f t="shared" ca="1" si="115"/>
        <v/>
      </c>
      <c r="KJ46" s="19" t="str">
        <f t="shared" ca="1" si="115"/>
        <v/>
      </c>
      <c r="KK46" s="19" t="str">
        <f t="shared" ca="1" si="115"/>
        <v/>
      </c>
      <c r="KL46" s="19" t="str">
        <f t="shared" ca="1" si="115"/>
        <v/>
      </c>
      <c r="KM46" s="19" t="str">
        <f t="shared" ca="1" si="116"/>
        <v/>
      </c>
      <c r="KN46" s="19" t="str">
        <f t="shared" ca="1" si="116"/>
        <v/>
      </c>
      <c r="KO46" s="19" t="str">
        <f t="shared" ca="1" si="116"/>
        <v/>
      </c>
      <c r="KP46" s="19" t="str">
        <f t="shared" ca="1" si="116"/>
        <v/>
      </c>
      <c r="KQ46" s="19" t="str">
        <f t="shared" ca="1" si="116"/>
        <v/>
      </c>
      <c r="KR46" s="19" t="str">
        <f t="shared" ca="1" si="116"/>
        <v/>
      </c>
      <c r="KS46" s="19" t="str">
        <f t="shared" ca="1" si="116"/>
        <v/>
      </c>
      <c r="KT46" s="19" t="str">
        <f t="shared" ca="1" si="116"/>
        <v/>
      </c>
      <c r="KU46" s="19" t="str">
        <f t="shared" ca="1" si="116"/>
        <v/>
      </c>
      <c r="KV46" s="19" t="str">
        <f t="shared" ca="1" si="116"/>
        <v/>
      </c>
      <c r="KW46" s="19" t="str">
        <f t="shared" ca="1" si="117"/>
        <v/>
      </c>
      <c r="KX46" s="19" t="str">
        <f t="shared" ca="1" si="117"/>
        <v/>
      </c>
      <c r="KY46" s="19" t="str">
        <f t="shared" ca="1" si="117"/>
        <v/>
      </c>
      <c r="KZ46" s="19" t="str">
        <f t="shared" ca="1" si="117"/>
        <v/>
      </c>
      <c r="LA46" s="19" t="str">
        <f t="shared" ca="1" si="117"/>
        <v/>
      </c>
      <c r="LB46" s="19" t="str">
        <f t="shared" ca="1" si="117"/>
        <v/>
      </c>
      <c r="LC46" s="19" t="str">
        <f t="shared" ca="1" si="117"/>
        <v/>
      </c>
      <c r="LD46" s="19" t="str">
        <f t="shared" ca="1" si="117"/>
        <v/>
      </c>
      <c r="LE46" s="19" t="str">
        <f t="shared" ca="1" si="117"/>
        <v/>
      </c>
      <c r="LF46" s="19" t="str">
        <f t="shared" ca="1" si="117"/>
        <v/>
      </c>
      <c r="LG46" s="19" t="str">
        <f t="shared" ca="1" si="118"/>
        <v/>
      </c>
      <c r="LH46" s="19" t="str">
        <f t="shared" ca="1" si="118"/>
        <v/>
      </c>
      <c r="LI46" s="19" t="str">
        <f t="shared" ca="1" si="118"/>
        <v/>
      </c>
      <c r="LJ46" s="19" t="str">
        <f t="shared" ca="1" si="118"/>
        <v/>
      </c>
      <c r="LK46" s="19" t="str">
        <f t="shared" ca="1" si="118"/>
        <v/>
      </c>
      <c r="LL46" s="19" t="str">
        <f t="shared" ca="1" si="118"/>
        <v/>
      </c>
      <c r="LM46" s="19" t="str">
        <f t="shared" ca="1" si="118"/>
        <v/>
      </c>
      <c r="LN46" s="19" t="str">
        <f t="shared" ca="1" si="118"/>
        <v/>
      </c>
      <c r="LO46" s="19" t="str">
        <f t="shared" ca="1" si="118"/>
        <v/>
      </c>
      <c r="LP46" s="19" t="str">
        <f t="shared" ca="1" si="118"/>
        <v/>
      </c>
      <c r="LQ46" s="19" t="str">
        <f t="shared" ca="1" si="119"/>
        <v/>
      </c>
      <c r="LR46" s="19" t="str">
        <f t="shared" ca="1" si="119"/>
        <v/>
      </c>
      <c r="LS46" s="19" t="str">
        <f t="shared" ca="1" si="119"/>
        <v/>
      </c>
      <c r="LT46" s="19" t="str">
        <f t="shared" ca="1" si="119"/>
        <v/>
      </c>
      <c r="LU46" s="19" t="str">
        <f t="shared" ca="1" si="119"/>
        <v/>
      </c>
      <c r="LV46" s="19" t="str">
        <f t="shared" ca="1" si="119"/>
        <v/>
      </c>
      <c r="LW46" s="19" t="str">
        <f t="shared" ca="1" si="119"/>
        <v/>
      </c>
      <c r="LX46" s="19" t="str">
        <f t="shared" ca="1" si="119"/>
        <v/>
      </c>
      <c r="LY46" s="19" t="str">
        <f t="shared" ca="1" si="119"/>
        <v/>
      </c>
      <c r="LZ46" s="19" t="str">
        <f t="shared" ca="1" si="119"/>
        <v/>
      </c>
      <c r="MA46" s="19" t="str">
        <f t="shared" ca="1" si="120"/>
        <v/>
      </c>
      <c r="MB46" s="19" t="str">
        <f t="shared" ca="1" si="120"/>
        <v/>
      </c>
      <c r="MC46" s="19" t="str">
        <f t="shared" ca="1" si="120"/>
        <v/>
      </c>
      <c r="MD46" s="19" t="str">
        <f t="shared" ca="1" si="120"/>
        <v/>
      </c>
      <c r="ME46" s="19" t="str">
        <f t="shared" ca="1" si="120"/>
        <v/>
      </c>
      <c r="MF46" s="19" t="str">
        <f t="shared" ca="1" si="120"/>
        <v/>
      </c>
      <c r="MG46" s="19" t="str">
        <f t="shared" ca="1" si="120"/>
        <v/>
      </c>
      <c r="MH46" s="19" t="str">
        <f t="shared" ca="1" si="120"/>
        <v/>
      </c>
      <c r="MI46" s="19" t="str">
        <f t="shared" ca="1" si="120"/>
        <v/>
      </c>
      <c r="MJ46" s="19" t="str">
        <f t="shared" ca="1" si="120"/>
        <v/>
      </c>
      <c r="MK46" s="19" t="str">
        <f t="shared" ca="1" si="121"/>
        <v/>
      </c>
      <c r="ML46" s="19" t="str">
        <f t="shared" ca="1" si="121"/>
        <v/>
      </c>
      <c r="MM46" s="19" t="str">
        <f t="shared" ca="1" si="121"/>
        <v/>
      </c>
      <c r="MN46" s="19" t="str">
        <f t="shared" ca="1" si="121"/>
        <v/>
      </c>
      <c r="MO46" s="19" t="str">
        <f t="shared" ca="1" si="121"/>
        <v/>
      </c>
      <c r="MP46" s="19" t="str">
        <f t="shared" ca="1" si="121"/>
        <v/>
      </c>
      <c r="MQ46" s="19" t="str">
        <f t="shared" ca="1" si="121"/>
        <v/>
      </c>
      <c r="MR46" s="19" t="str">
        <f t="shared" ca="1" si="121"/>
        <v/>
      </c>
      <c r="MS46" s="19" t="str">
        <f t="shared" ca="1" si="121"/>
        <v/>
      </c>
      <c r="MT46" s="19" t="str">
        <f t="shared" ca="1" si="121"/>
        <v/>
      </c>
      <c r="MU46" s="19" t="str">
        <f t="shared" ca="1" si="122"/>
        <v/>
      </c>
      <c r="MV46" s="19" t="str">
        <f t="shared" ca="1" si="122"/>
        <v/>
      </c>
      <c r="MW46" s="19" t="str">
        <f t="shared" ca="1" si="122"/>
        <v/>
      </c>
      <c r="MX46" s="19" t="str">
        <f t="shared" ca="1" si="122"/>
        <v/>
      </c>
      <c r="MY46" s="19" t="str">
        <f t="shared" ca="1" si="122"/>
        <v/>
      </c>
      <c r="MZ46" s="19" t="str">
        <f t="shared" ca="1" si="122"/>
        <v/>
      </c>
      <c r="NA46" s="19" t="str">
        <f t="shared" ca="1" si="122"/>
        <v/>
      </c>
      <c r="NB46" s="19" t="str">
        <f t="shared" ca="1" si="122"/>
        <v/>
      </c>
      <c r="NC46" s="19" t="str">
        <f t="shared" ca="1" si="122"/>
        <v/>
      </c>
      <c r="ND46" s="19" t="str">
        <f t="shared" ca="1" si="122"/>
        <v/>
      </c>
      <c r="NE46" s="19" t="str">
        <f t="shared" ca="1" si="123"/>
        <v/>
      </c>
      <c r="NF46" s="19" t="str">
        <f t="shared" ca="1" si="123"/>
        <v/>
      </c>
      <c r="NG46" s="19" t="str">
        <f t="shared" ca="1" si="123"/>
        <v/>
      </c>
      <c r="NH46" s="19" t="str">
        <f t="shared" ca="1" si="123"/>
        <v/>
      </c>
      <c r="NI46" s="19" t="str">
        <f t="shared" ca="1" si="123"/>
        <v/>
      </c>
      <c r="NJ46" s="19" t="str">
        <f t="shared" ca="1" si="123"/>
        <v/>
      </c>
      <c r="NK46" s="19" t="str">
        <f t="shared" ca="1" si="123"/>
        <v/>
      </c>
      <c r="NL46" s="19" t="str">
        <f t="shared" ca="1" si="123"/>
        <v/>
      </c>
      <c r="NM46" s="19" t="str">
        <f t="shared" ca="1" si="123"/>
        <v/>
      </c>
      <c r="NN46" s="19" t="str">
        <f t="shared" ca="1" si="123"/>
        <v/>
      </c>
      <c r="NO46" s="19" t="str">
        <f t="shared" ca="1" si="124"/>
        <v/>
      </c>
      <c r="NP46" s="19" t="str">
        <f t="shared" ca="1" si="124"/>
        <v/>
      </c>
      <c r="NQ46" s="19" t="str">
        <f t="shared" ca="1" si="124"/>
        <v/>
      </c>
      <c r="NR46" s="19" t="str">
        <f t="shared" ca="1" si="124"/>
        <v/>
      </c>
      <c r="NS46" s="19" t="str">
        <f t="shared" ca="1" si="124"/>
        <v/>
      </c>
      <c r="NT46" s="19" t="str">
        <f t="shared" ca="1" si="124"/>
        <v/>
      </c>
      <c r="NU46" s="19" t="str">
        <f t="shared" ca="1" si="124"/>
        <v/>
      </c>
      <c r="NV46" s="19" t="str">
        <f t="shared" ca="1" si="124"/>
        <v/>
      </c>
      <c r="NW46" s="19" t="str">
        <f t="shared" ca="1" si="124"/>
        <v/>
      </c>
      <c r="NX46" s="19" t="str">
        <f t="shared" ca="1" si="124"/>
        <v/>
      </c>
      <c r="NY46" s="19" t="str">
        <f t="shared" ca="1" si="124"/>
        <v/>
      </c>
      <c r="NZ46" s="19" t="str">
        <f t="shared" ca="1" si="124"/>
        <v/>
      </c>
      <c r="OA46" s="19" t="str">
        <f t="shared" ca="1" si="124"/>
        <v/>
      </c>
      <c r="OB46" s="19" t="str">
        <f t="shared" ca="1" si="124"/>
        <v/>
      </c>
      <c r="OC46" s="19" t="str">
        <f t="shared" ca="1" si="124"/>
        <v/>
      </c>
      <c r="OD46" s="16"/>
      <c r="OE46" s="16"/>
      <c r="OF46" s="16"/>
      <c r="OG46" s="16"/>
    </row>
    <row r="47" spans="1:397" s="25" customFormat="1" x14ac:dyDescent="0.2">
      <c r="A47" s="62" t="str">
        <f t="shared" si="85"/>
        <v xml:space="preserve"> </v>
      </c>
      <c r="B47" s="66">
        <f>_xlfn.IFNA(IF(INDEX('[1]External Tasks'!$C:$C,MATCH($B$38&amp;" "&amp;D47,'[1]External Tasks'!$A:$A,0))=D47,1,IF(INDEX('[1]External Tasks'!$G:$G,MATCH($B$38&amp;" "&amp;D47,'[1]External Tasks'!$E:$E,0))=D47,2)),0)</f>
        <v>1</v>
      </c>
      <c r="C47" s="46">
        <v>7</v>
      </c>
      <c r="D47" s="437" t="str">
        <f>IF('[2]Project Follow up - Base'!D47="","",'[2]Project Follow up - Base'!D47)</f>
        <v xml:space="preserve">Approved - Design 25% </v>
      </c>
      <c r="E47" s="437" t="str">
        <f>IF('[2]Project Follow up - Base'!E47="","",'[2]Project Follow up - Base'!E47)</f>
        <v/>
      </c>
      <c r="F47" s="394" t="str">
        <f>IF('[2]Project Follow up - Base'!F47="","",'[2]Project Follow up - Base'!F47)</f>
        <v/>
      </c>
      <c r="G47" s="187">
        <f>IF('[2]Project Follow up - Base'!G47="","",'[2]Project Follow up - Base'!G47)</f>
        <v>45722</v>
      </c>
      <c r="H47" s="187">
        <f>IF('[2]Project Follow up - Base'!H47="","",'[2]Project Follow up - Base'!H47)</f>
        <v>45722</v>
      </c>
      <c r="I47" s="45">
        <f>IF(OR(G47="",H47=""), 0, NETWORKDAYS.INTL(G47,H47,7,List!$M$3:$M$100))</f>
        <v>1</v>
      </c>
      <c r="J47" s="43" t="str">
        <f>IF('[2]Project Follow up - Base'!J47="","",'[2]Project Follow up - Base'!J47)</f>
        <v/>
      </c>
      <c r="K47" s="187" t="str">
        <f>IF('[2]Project Follow up - Base'!K47="","",'[2]Project Follow up - Base'!K47)</f>
        <v/>
      </c>
      <c r="L47" s="45">
        <f>IF(OR(J47="",K47=""), 0, NETWORKDAYS.INTL(J47,K47,7,List!$M$3:$M$100))</f>
        <v>0</v>
      </c>
      <c r="M47" s="43">
        <f t="shared" si="86"/>
        <v>45722</v>
      </c>
      <c r="N47" s="43">
        <f t="shared" si="87"/>
        <v>45722</v>
      </c>
      <c r="O47" s="43">
        <f>IF(OR( D47="", M47=""),"",WORKDAY.INTL(M47,VLOOKUP($B$38&amp;" "&amp;D47,Tasks!$1:$1048576,MATCH('Project Follow up - Base'!$D$7,Tasks!$2:$2,0),FALSE)-1,7,[1]List!$M$3:$M$100))</f>
        <v>45722</v>
      </c>
      <c r="P47" s="44" t="str">
        <f t="shared" ca="1" si="125"/>
        <v>Completed</v>
      </c>
      <c r="Q47" s="104" t="str">
        <f>IF('[2]Project Follow up - Base'!Q47="","",'[2]Project Follow up - Base'!Q47)</f>
        <v/>
      </c>
      <c r="R47" s="43" t="str">
        <f>IF('[2]Project Follow up - Base'!R47="","",'[2]Project Follow up - Base'!R47)</f>
        <v/>
      </c>
      <c r="S47" s="41" t="str">
        <f>IF('[2]Project Follow up - Base'!S47="","",'[2]Project Follow up - Base'!S47)</f>
        <v/>
      </c>
      <c r="T47" s="104" t="str">
        <f>IF('[2]Project Follow up - Base'!T47="","",'[2]Project Follow up - Base'!T47)</f>
        <v>Client</v>
      </c>
      <c r="U47" s="41" t="str">
        <f>IF('[2]Project Follow up - Base'!U47="","",'[2]Project Follow up - Base'!U47)</f>
        <v/>
      </c>
      <c r="V47" s="41" t="str">
        <f>IF('[2]Project Follow up - Base'!V47="","",'[2]Project Follow up - Base'!V47)</f>
        <v/>
      </c>
      <c r="W47" s="41" t="str">
        <f>IF('[2]Project Follow up - Base'!W47="","",'[2]Project Follow up - Base'!W47)</f>
        <v/>
      </c>
      <c r="X47" s="390" t="str">
        <f>IF('[2]Project Follow up - Base'!X47="","",'[2]Project Follow up - Base'!X47)</f>
        <v/>
      </c>
      <c r="Y47" s="17">
        <f t="shared" si="88"/>
        <v>1</v>
      </c>
      <c r="Z47" s="62" t="str">
        <f>_xlfn.IFNA(IF(INDEX('Employees Summary'!A:J,MATCH(B$38&amp;" "&amp;F47,'Employees Summary'!H:H,0),10)=0,"",INDEX('Employees Summary'!A:J,MATCH(B$38&amp;" "&amp;F47,'Employees Summary'!H:H,0),10)),"")</f>
        <v/>
      </c>
      <c r="AA47" s="62">
        <f ca="1">IF(AND(N47&lt;&gt;"",P47="Delayed"),NETWORKDAYS.INTL(O47,N47,7,List!$M$3:$M$100),0)</f>
        <v>0</v>
      </c>
      <c r="AB47" s="16"/>
      <c r="AC47" s="20" t="str">
        <f t="shared" ca="1" si="89"/>
        <v/>
      </c>
      <c r="AD47" s="20" t="str">
        <f t="shared" ca="1" si="89"/>
        <v/>
      </c>
      <c r="AE47" s="20" t="str">
        <f t="shared" ca="1" si="89"/>
        <v/>
      </c>
      <c r="AF47" s="20" t="str">
        <f t="shared" ca="1" si="89"/>
        <v/>
      </c>
      <c r="AG47" s="20" t="str">
        <f t="shared" ca="1" si="89"/>
        <v/>
      </c>
      <c r="AH47" s="20" t="str">
        <f t="shared" ca="1" si="89"/>
        <v/>
      </c>
      <c r="AI47" s="20" t="str">
        <f t="shared" ca="1" si="89"/>
        <v/>
      </c>
      <c r="AJ47" s="20" t="str">
        <f t="shared" ca="1" si="89"/>
        <v/>
      </c>
      <c r="AK47" s="20" t="str">
        <f t="shared" ca="1" si="89"/>
        <v/>
      </c>
      <c r="AL47" s="20" t="str">
        <f t="shared" ca="1" si="89"/>
        <v/>
      </c>
      <c r="AM47" s="20" t="str">
        <f t="shared" ca="1" si="90"/>
        <v/>
      </c>
      <c r="AN47" s="20" t="str">
        <f t="shared" ca="1" si="90"/>
        <v/>
      </c>
      <c r="AO47" s="20" t="str">
        <f t="shared" ca="1" si="90"/>
        <v/>
      </c>
      <c r="AP47" s="20" t="str">
        <f t="shared" ca="1" si="90"/>
        <v/>
      </c>
      <c r="AQ47" s="20" t="str">
        <f t="shared" ca="1" si="90"/>
        <v/>
      </c>
      <c r="AR47" s="20" t="str">
        <f t="shared" ca="1" si="90"/>
        <v/>
      </c>
      <c r="AS47" s="20" t="str">
        <f t="shared" ca="1" si="90"/>
        <v/>
      </c>
      <c r="AT47" s="20" t="str">
        <f t="shared" ca="1" si="90"/>
        <v/>
      </c>
      <c r="AU47" s="20" t="str">
        <f t="shared" ca="1" si="90"/>
        <v/>
      </c>
      <c r="AV47" s="20" t="str">
        <f t="shared" ca="1" si="90"/>
        <v/>
      </c>
      <c r="AW47" s="20" t="str">
        <f t="shared" ca="1" si="91"/>
        <v/>
      </c>
      <c r="AX47" s="20" t="str">
        <f t="shared" ca="1" si="91"/>
        <v/>
      </c>
      <c r="AY47" s="20" t="str">
        <f t="shared" ca="1" si="91"/>
        <v/>
      </c>
      <c r="AZ47" s="20" t="str">
        <f t="shared" ca="1" si="91"/>
        <v/>
      </c>
      <c r="BA47" s="20" t="str">
        <f t="shared" ca="1" si="91"/>
        <v/>
      </c>
      <c r="BB47" s="20" t="str">
        <f t="shared" ca="1" si="91"/>
        <v/>
      </c>
      <c r="BC47" s="20" t="str">
        <f t="shared" ca="1" si="91"/>
        <v/>
      </c>
      <c r="BD47" s="20" t="str">
        <f t="shared" ca="1" si="91"/>
        <v/>
      </c>
      <c r="BE47" s="20" t="str">
        <f t="shared" ca="1" si="91"/>
        <v/>
      </c>
      <c r="BF47" s="20" t="str">
        <f t="shared" ca="1" si="91"/>
        <v/>
      </c>
      <c r="BG47" s="20" t="str">
        <f t="shared" ca="1" si="92"/>
        <v/>
      </c>
      <c r="BH47" s="20" t="str">
        <f t="shared" ca="1" si="92"/>
        <v/>
      </c>
      <c r="BI47" s="20" t="str">
        <f t="shared" ca="1" si="92"/>
        <v/>
      </c>
      <c r="BJ47" s="20" t="str">
        <f t="shared" ca="1" si="92"/>
        <v/>
      </c>
      <c r="BK47" s="20" t="str">
        <f t="shared" ca="1" si="92"/>
        <v/>
      </c>
      <c r="BL47" s="20" t="str">
        <f t="shared" ca="1" si="92"/>
        <v/>
      </c>
      <c r="BM47" s="20" t="str">
        <f t="shared" ca="1" si="92"/>
        <v/>
      </c>
      <c r="BN47" s="20" t="str">
        <f t="shared" ca="1" si="92"/>
        <v/>
      </c>
      <c r="BO47" s="20" t="str">
        <f t="shared" ca="1" si="92"/>
        <v/>
      </c>
      <c r="BP47" s="20" t="str">
        <f t="shared" ca="1" si="92"/>
        <v/>
      </c>
      <c r="BQ47" s="20" t="str">
        <f t="shared" ca="1" si="93"/>
        <v/>
      </c>
      <c r="BR47" s="20" t="str">
        <f t="shared" ca="1" si="93"/>
        <v/>
      </c>
      <c r="BS47" s="20" t="str">
        <f t="shared" ca="1" si="93"/>
        <v/>
      </c>
      <c r="BT47" s="20" t="str">
        <f t="shared" ca="1" si="93"/>
        <v/>
      </c>
      <c r="BU47" s="20" t="str">
        <f t="shared" ca="1" si="93"/>
        <v/>
      </c>
      <c r="BV47" s="20" t="str">
        <f t="shared" ca="1" si="93"/>
        <v/>
      </c>
      <c r="BW47" s="20" t="str">
        <f t="shared" ca="1" si="93"/>
        <v/>
      </c>
      <c r="BX47" s="20" t="str">
        <f t="shared" ca="1" si="93"/>
        <v/>
      </c>
      <c r="BY47" s="20" t="str">
        <f t="shared" ca="1" si="93"/>
        <v/>
      </c>
      <c r="BZ47" s="20" t="str">
        <f t="shared" ca="1" si="93"/>
        <v/>
      </c>
      <c r="CA47" s="20" t="str">
        <f t="shared" ca="1" si="94"/>
        <v/>
      </c>
      <c r="CB47" s="20" t="str">
        <f t="shared" ca="1" si="94"/>
        <v/>
      </c>
      <c r="CC47" s="20" t="str">
        <f t="shared" ca="1" si="94"/>
        <v/>
      </c>
      <c r="CD47" s="20" t="str">
        <f t="shared" ca="1" si="94"/>
        <v/>
      </c>
      <c r="CE47" s="20" t="str">
        <f t="shared" ca="1" si="94"/>
        <v/>
      </c>
      <c r="CF47" s="20" t="str">
        <f t="shared" ca="1" si="94"/>
        <v/>
      </c>
      <c r="CG47" s="20" t="str">
        <f t="shared" ca="1" si="94"/>
        <v/>
      </c>
      <c r="CH47" s="20" t="str">
        <f t="shared" ca="1" si="94"/>
        <v/>
      </c>
      <c r="CI47" s="20" t="str">
        <f t="shared" ca="1" si="94"/>
        <v/>
      </c>
      <c r="CJ47" s="20" t="str">
        <f t="shared" ca="1" si="94"/>
        <v/>
      </c>
      <c r="CK47" s="20" t="str">
        <f t="shared" ca="1" si="95"/>
        <v/>
      </c>
      <c r="CL47" s="20" t="str">
        <f t="shared" ca="1" si="95"/>
        <v/>
      </c>
      <c r="CM47" s="20" t="str">
        <f t="shared" ca="1" si="95"/>
        <v/>
      </c>
      <c r="CN47" s="20" t="str">
        <f t="shared" ca="1" si="95"/>
        <v/>
      </c>
      <c r="CO47" s="20" t="str">
        <f t="shared" ca="1" si="95"/>
        <v/>
      </c>
      <c r="CP47" s="20" t="str">
        <f t="shared" ca="1" si="95"/>
        <v/>
      </c>
      <c r="CQ47" s="20" t="str">
        <f t="shared" ca="1" si="95"/>
        <v/>
      </c>
      <c r="CR47" s="20" t="str">
        <f t="shared" ca="1" si="95"/>
        <v/>
      </c>
      <c r="CS47" s="20" t="str">
        <f t="shared" ca="1" si="95"/>
        <v/>
      </c>
      <c r="CT47" s="19" t="str">
        <f t="shared" ca="1" si="95"/>
        <v/>
      </c>
      <c r="CU47" s="19">
        <f t="shared" ca="1" si="96"/>
        <v>10</v>
      </c>
      <c r="CV47" s="19" t="str">
        <f t="shared" ca="1" si="96"/>
        <v/>
      </c>
      <c r="CW47" s="19" t="str">
        <f t="shared" ca="1" si="96"/>
        <v/>
      </c>
      <c r="CX47" s="19" t="str">
        <f t="shared" ca="1" si="96"/>
        <v/>
      </c>
      <c r="CY47" s="19" t="str">
        <f t="shared" ca="1" si="96"/>
        <v/>
      </c>
      <c r="CZ47" s="19" t="str">
        <f t="shared" ca="1" si="96"/>
        <v/>
      </c>
      <c r="DA47" s="19" t="str">
        <f t="shared" ca="1" si="96"/>
        <v/>
      </c>
      <c r="DB47" s="19" t="str">
        <f t="shared" ca="1" si="96"/>
        <v/>
      </c>
      <c r="DC47" s="19" t="str">
        <f t="shared" ca="1" si="96"/>
        <v/>
      </c>
      <c r="DD47" s="19" t="str">
        <f t="shared" ca="1" si="96"/>
        <v/>
      </c>
      <c r="DE47" s="19" t="str">
        <f t="shared" ca="1" si="97"/>
        <v/>
      </c>
      <c r="DF47" s="19" t="str">
        <f t="shared" ca="1" si="97"/>
        <v/>
      </c>
      <c r="DG47" s="19" t="str">
        <f t="shared" ca="1" si="97"/>
        <v/>
      </c>
      <c r="DH47" s="19" t="str">
        <f t="shared" ca="1" si="97"/>
        <v/>
      </c>
      <c r="DI47" s="19" t="str">
        <f t="shared" ca="1" si="97"/>
        <v/>
      </c>
      <c r="DJ47" s="19" t="str">
        <f t="shared" ca="1" si="97"/>
        <v/>
      </c>
      <c r="DK47" s="19" t="str">
        <f t="shared" ca="1" si="97"/>
        <v/>
      </c>
      <c r="DL47" s="19" t="str">
        <f t="shared" ca="1" si="97"/>
        <v/>
      </c>
      <c r="DM47" s="19" t="str">
        <f t="shared" ca="1" si="97"/>
        <v/>
      </c>
      <c r="DN47" s="19" t="str">
        <f t="shared" ca="1" si="97"/>
        <v/>
      </c>
      <c r="DO47" s="19" t="str">
        <f t="shared" ca="1" si="98"/>
        <v/>
      </c>
      <c r="DP47" s="19" t="str">
        <f t="shared" ca="1" si="98"/>
        <v/>
      </c>
      <c r="DQ47" s="19" t="str">
        <f t="shared" ca="1" si="98"/>
        <v/>
      </c>
      <c r="DR47" s="19" t="str">
        <f t="shared" ca="1" si="98"/>
        <v/>
      </c>
      <c r="DS47" s="19" t="str">
        <f t="shared" ca="1" si="98"/>
        <v/>
      </c>
      <c r="DT47" s="19" t="str">
        <f t="shared" ca="1" si="98"/>
        <v/>
      </c>
      <c r="DU47" s="19" t="str">
        <f t="shared" ca="1" si="98"/>
        <v/>
      </c>
      <c r="DV47" s="19" t="str">
        <f t="shared" ca="1" si="98"/>
        <v/>
      </c>
      <c r="DW47" s="19" t="str">
        <f t="shared" ca="1" si="98"/>
        <v/>
      </c>
      <c r="DX47" s="19" t="str">
        <f t="shared" ca="1" si="98"/>
        <v/>
      </c>
      <c r="DY47" s="19" t="str">
        <f t="shared" ca="1" si="99"/>
        <v/>
      </c>
      <c r="DZ47" s="19" t="str">
        <f t="shared" ca="1" si="99"/>
        <v/>
      </c>
      <c r="EA47" s="19" t="str">
        <f t="shared" ca="1" si="99"/>
        <v/>
      </c>
      <c r="EB47" s="19" t="str">
        <f t="shared" ca="1" si="99"/>
        <v/>
      </c>
      <c r="EC47" s="19" t="str">
        <f t="shared" ca="1" si="99"/>
        <v/>
      </c>
      <c r="ED47" s="19" t="str">
        <f t="shared" ca="1" si="99"/>
        <v/>
      </c>
      <c r="EE47" s="19" t="str">
        <f t="shared" ca="1" si="99"/>
        <v/>
      </c>
      <c r="EF47" s="19" t="str">
        <f t="shared" ca="1" si="99"/>
        <v/>
      </c>
      <c r="EG47" s="19" t="str">
        <f t="shared" ca="1" si="99"/>
        <v/>
      </c>
      <c r="EH47" s="19" t="str">
        <f t="shared" ca="1" si="99"/>
        <v/>
      </c>
      <c r="EI47" s="19" t="str">
        <f t="shared" ca="1" si="100"/>
        <v/>
      </c>
      <c r="EJ47" s="19" t="str">
        <f t="shared" ca="1" si="100"/>
        <v/>
      </c>
      <c r="EK47" s="19" t="str">
        <f t="shared" ca="1" si="100"/>
        <v/>
      </c>
      <c r="EL47" s="19" t="str">
        <f t="shared" ca="1" si="100"/>
        <v/>
      </c>
      <c r="EM47" s="19" t="str">
        <f t="shared" ca="1" si="100"/>
        <v/>
      </c>
      <c r="EN47" s="19" t="str">
        <f t="shared" ca="1" si="100"/>
        <v/>
      </c>
      <c r="EO47" s="19" t="str">
        <f t="shared" ca="1" si="100"/>
        <v/>
      </c>
      <c r="EP47" s="19" t="str">
        <f t="shared" ca="1" si="100"/>
        <v/>
      </c>
      <c r="EQ47" s="19" t="str">
        <f t="shared" ca="1" si="100"/>
        <v/>
      </c>
      <c r="ER47" s="19" t="str">
        <f t="shared" ca="1" si="100"/>
        <v/>
      </c>
      <c r="ES47" s="19" t="str">
        <f t="shared" ca="1" si="101"/>
        <v/>
      </c>
      <c r="ET47" s="19" t="str">
        <f t="shared" ca="1" si="101"/>
        <v/>
      </c>
      <c r="EU47" s="19" t="str">
        <f t="shared" ca="1" si="101"/>
        <v/>
      </c>
      <c r="EV47" s="19" t="str">
        <f t="shared" ca="1" si="101"/>
        <v/>
      </c>
      <c r="EW47" s="19" t="str">
        <f t="shared" ca="1" si="101"/>
        <v/>
      </c>
      <c r="EX47" s="19" t="str">
        <f t="shared" ca="1" si="101"/>
        <v/>
      </c>
      <c r="EY47" s="19" t="str">
        <f t="shared" ca="1" si="101"/>
        <v/>
      </c>
      <c r="EZ47" s="19" t="str">
        <f t="shared" ca="1" si="101"/>
        <v/>
      </c>
      <c r="FA47" s="19" t="str">
        <f t="shared" ca="1" si="101"/>
        <v/>
      </c>
      <c r="FB47" s="19" t="str">
        <f t="shared" ca="1" si="101"/>
        <v/>
      </c>
      <c r="FC47" s="19" t="str">
        <f t="shared" ca="1" si="102"/>
        <v/>
      </c>
      <c r="FD47" s="19" t="str">
        <f t="shared" ca="1" si="102"/>
        <v/>
      </c>
      <c r="FE47" s="19" t="str">
        <f t="shared" ca="1" si="102"/>
        <v/>
      </c>
      <c r="FF47" s="19" t="str">
        <f t="shared" ca="1" si="102"/>
        <v/>
      </c>
      <c r="FG47" s="19" t="str">
        <f t="shared" ca="1" si="102"/>
        <v/>
      </c>
      <c r="FH47" s="19" t="str">
        <f t="shared" ca="1" si="102"/>
        <v/>
      </c>
      <c r="FI47" s="19" t="str">
        <f t="shared" ca="1" si="102"/>
        <v/>
      </c>
      <c r="FJ47" s="19" t="str">
        <f t="shared" ca="1" si="102"/>
        <v/>
      </c>
      <c r="FK47" s="19" t="str">
        <f t="shared" ca="1" si="102"/>
        <v/>
      </c>
      <c r="FL47" s="19" t="str">
        <f t="shared" ca="1" si="102"/>
        <v/>
      </c>
      <c r="FM47" s="19" t="str">
        <f t="shared" ca="1" si="103"/>
        <v/>
      </c>
      <c r="FN47" s="19" t="str">
        <f t="shared" ca="1" si="103"/>
        <v/>
      </c>
      <c r="FO47" s="19" t="str">
        <f t="shared" ca="1" si="103"/>
        <v/>
      </c>
      <c r="FP47" s="19" t="str">
        <f t="shared" ca="1" si="103"/>
        <v/>
      </c>
      <c r="FQ47" s="19" t="str">
        <f t="shared" ca="1" si="103"/>
        <v/>
      </c>
      <c r="FR47" s="19" t="str">
        <f t="shared" ca="1" si="103"/>
        <v/>
      </c>
      <c r="FS47" s="19" t="str">
        <f t="shared" ca="1" si="103"/>
        <v/>
      </c>
      <c r="FT47" s="19" t="str">
        <f t="shared" ca="1" si="103"/>
        <v/>
      </c>
      <c r="FU47" s="19" t="str">
        <f t="shared" ca="1" si="103"/>
        <v/>
      </c>
      <c r="FV47" s="19" t="str">
        <f t="shared" ca="1" si="103"/>
        <v/>
      </c>
      <c r="FW47" s="19" t="str">
        <f t="shared" ca="1" si="104"/>
        <v/>
      </c>
      <c r="FX47" s="19" t="str">
        <f t="shared" ca="1" si="104"/>
        <v/>
      </c>
      <c r="FY47" s="19" t="str">
        <f t="shared" ca="1" si="104"/>
        <v/>
      </c>
      <c r="FZ47" s="19" t="str">
        <f t="shared" ca="1" si="104"/>
        <v/>
      </c>
      <c r="GA47" s="19" t="str">
        <f t="shared" ca="1" si="104"/>
        <v/>
      </c>
      <c r="GB47" s="19" t="str">
        <f t="shared" ca="1" si="104"/>
        <v/>
      </c>
      <c r="GC47" s="19" t="str">
        <f t="shared" ca="1" si="104"/>
        <v/>
      </c>
      <c r="GD47" s="19" t="str">
        <f t="shared" ca="1" si="104"/>
        <v/>
      </c>
      <c r="GE47" s="19" t="str">
        <f t="shared" ca="1" si="104"/>
        <v/>
      </c>
      <c r="GF47" s="19" t="str">
        <f t="shared" ca="1" si="104"/>
        <v/>
      </c>
      <c r="GG47" s="19" t="str">
        <f t="shared" ca="1" si="105"/>
        <v/>
      </c>
      <c r="GH47" s="19" t="str">
        <f t="shared" ca="1" si="105"/>
        <v/>
      </c>
      <c r="GI47" s="19" t="str">
        <f t="shared" ca="1" si="105"/>
        <v/>
      </c>
      <c r="GJ47" s="19" t="str">
        <f t="shared" ca="1" si="105"/>
        <v/>
      </c>
      <c r="GK47" s="19" t="str">
        <f t="shared" ca="1" si="105"/>
        <v/>
      </c>
      <c r="GL47" s="19" t="str">
        <f t="shared" ca="1" si="105"/>
        <v/>
      </c>
      <c r="GM47" s="19" t="str">
        <f t="shared" ca="1" si="105"/>
        <v/>
      </c>
      <c r="GN47" s="19" t="str">
        <f t="shared" ca="1" si="105"/>
        <v/>
      </c>
      <c r="GO47" s="19" t="str">
        <f t="shared" ca="1" si="105"/>
        <v/>
      </c>
      <c r="GP47" s="19" t="str">
        <f t="shared" ca="1" si="105"/>
        <v/>
      </c>
      <c r="GQ47" s="19" t="str">
        <f t="shared" ca="1" si="106"/>
        <v/>
      </c>
      <c r="GR47" s="19" t="str">
        <f t="shared" ca="1" si="106"/>
        <v/>
      </c>
      <c r="GS47" s="19" t="str">
        <f t="shared" ca="1" si="106"/>
        <v/>
      </c>
      <c r="GT47" s="19" t="str">
        <f t="shared" ca="1" si="106"/>
        <v/>
      </c>
      <c r="GU47" s="19" t="str">
        <f t="shared" ca="1" si="106"/>
        <v/>
      </c>
      <c r="GV47" s="19" t="str">
        <f t="shared" ca="1" si="106"/>
        <v/>
      </c>
      <c r="GW47" s="19" t="str">
        <f t="shared" ca="1" si="106"/>
        <v/>
      </c>
      <c r="GX47" s="19" t="str">
        <f t="shared" ca="1" si="106"/>
        <v/>
      </c>
      <c r="GY47" s="19" t="str">
        <f t="shared" ca="1" si="106"/>
        <v/>
      </c>
      <c r="GZ47" s="19" t="str">
        <f t="shared" ca="1" si="106"/>
        <v/>
      </c>
      <c r="HA47" s="19" t="str">
        <f t="shared" ca="1" si="107"/>
        <v/>
      </c>
      <c r="HB47" s="19" t="str">
        <f t="shared" ca="1" si="107"/>
        <v/>
      </c>
      <c r="HC47" s="19" t="str">
        <f t="shared" ca="1" si="107"/>
        <v/>
      </c>
      <c r="HD47" s="19" t="str">
        <f t="shared" ca="1" si="107"/>
        <v/>
      </c>
      <c r="HE47" s="19" t="str">
        <f t="shared" ca="1" si="107"/>
        <v/>
      </c>
      <c r="HF47" s="19" t="str">
        <f t="shared" ca="1" si="107"/>
        <v/>
      </c>
      <c r="HG47" s="19" t="str">
        <f t="shared" ca="1" si="107"/>
        <v/>
      </c>
      <c r="HH47" s="19" t="str">
        <f t="shared" ca="1" si="107"/>
        <v/>
      </c>
      <c r="HI47" s="19" t="str">
        <f t="shared" ca="1" si="107"/>
        <v/>
      </c>
      <c r="HJ47" s="19" t="str">
        <f t="shared" ca="1" si="107"/>
        <v/>
      </c>
      <c r="HK47" s="19" t="str">
        <f t="shared" ca="1" si="108"/>
        <v/>
      </c>
      <c r="HL47" s="19" t="str">
        <f t="shared" ca="1" si="108"/>
        <v/>
      </c>
      <c r="HM47" s="19" t="str">
        <f t="shared" ca="1" si="108"/>
        <v/>
      </c>
      <c r="HN47" s="19" t="str">
        <f t="shared" ca="1" si="108"/>
        <v/>
      </c>
      <c r="HO47" s="19" t="str">
        <f t="shared" ca="1" si="108"/>
        <v/>
      </c>
      <c r="HP47" s="19" t="str">
        <f t="shared" ca="1" si="108"/>
        <v/>
      </c>
      <c r="HQ47" s="19" t="str">
        <f t="shared" ca="1" si="108"/>
        <v/>
      </c>
      <c r="HR47" s="19" t="str">
        <f t="shared" ca="1" si="108"/>
        <v/>
      </c>
      <c r="HS47" s="19" t="str">
        <f t="shared" ca="1" si="108"/>
        <v/>
      </c>
      <c r="HT47" s="19" t="str">
        <f t="shared" ca="1" si="108"/>
        <v/>
      </c>
      <c r="HU47" s="19" t="str">
        <f t="shared" ca="1" si="109"/>
        <v/>
      </c>
      <c r="HV47" s="19" t="str">
        <f t="shared" ca="1" si="109"/>
        <v/>
      </c>
      <c r="HW47" s="19" t="str">
        <f t="shared" ca="1" si="109"/>
        <v/>
      </c>
      <c r="HX47" s="19" t="str">
        <f t="shared" ca="1" si="109"/>
        <v/>
      </c>
      <c r="HY47" s="19" t="str">
        <f t="shared" ca="1" si="109"/>
        <v/>
      </c>
      <c r="HZ47" s="19" t="str">
        <f t="shared" ca="1" si="109"/>
        <v/>
      </c>
      <c r="IA47" s="19" t="str">
        <f t="shared" ca="1" si="109"/>
        <v/>
      </c>
      <c r="IB47" s="19" t="str">
        <f t="shared" ca="1" si="109"/>
        <v/>
      </c>
      <c r="IC47" s="19" t="str">
        <f t="shared" ca="1" si="109"/>
        <v/>
      </c>
      <c r="ID47" s="19" t="str">
        <f t="shared" ca="1" si="109"/>
        <v/>
      </c>
      <c r="IE47" s="19" t="str">
        <f t="shared" ca="1" si="110"/>
        <v/>
      </c>
      <c r="IF47" s="19" t="str">
        <f t="shared" ca="1" si="110"/>
        <v/>
      </c>
      <c r="IG47" s="19" t="str">
        <f t="shared" ca="1" si="110"/>
        <v/>
      </c>
      <c r="IH47" s="19" t="str">
        <f t="shared" ca="1" si="110"/>
        <v/>
      </c>
      <c r="II47" s="19" t="str">
        <f t="shared" ca="1" si="110"/>
        <v/>
      </c>
      <c r="IJ47" s="19" t="str">
        <f t="shared" ca="1" si="110"/>
        <v/>
      </c>
      <c r="IK47" s="19" t="str">
        <f t="shared" ca="1" si="110"/>
        <v/>
      </c>
      <c r="IL47" s="19" t="str">
        <f t="shared" ca="1" si="110"/>
        <v/>
      </c>
      <c r="IM47" s="19" t="str">
        <f t="shared" ca="1" si="110"/>
        <v/>
      </c>
      <c r="IN47" s="19" t="str">
        <f t="shared" ca="1" si="110"/>
        <v/>
      </c>
      <c r="IO47" s="19" t="str">
        <f t="shared" ca="1" si="111"/>
        <v/>
      </c>
      <c r="IP47" s="19" t="str">
        <f t="shared" ca="1" si="111"/>
        <v/>
      </c>
      <c r="IQ47" s="19" t="str">
        <f t="shared" ca="1" si="111"/>
        <v/>
      </c>
      <c r="IR47" s="19" t="str">
        <f t="shared" ca="1" si="111"/>
        <v/>
      </c>
      <c r="IS47" s="19" t="str">
        <f t="shared" ca="1" si="111"/>
        <v/>
      </c>
      <c r="IT47" s="19" t="str">
        <f t="shared" ca="1" si="111"/>
        <v/>
      </c>
      <c r="IU47" s="19" t="str">
        <f t="shared" ca="1" si="111"/>
        <v/>
      </c>
      <c r="IV47" s="19" t="str">
        <f t="shared" ca="1" si="111"/>
        <v/>
      </c>
      <c r="IW47" s="19" t="str">
        <f t="shared" ca="1" si="111"/>
        <v/>
      </c>
      <c r="IX47" s="19" t="str">
        <f t="shared" ca="1" si="111"/>
        <v/>
      </c>
      <c r="IY47" s="19" t="str">
        <f t="shared" ca="1" si="112"/>
        <v/>
      </c>
      <c r="IZ47" s="19" t="str">
        <f t="shared" ca="1" si="112"/>
        <v/>
      </c>
      <c r="JA47" s="19" t="str">
        <f t="shared" ca="1" si="112"/>
        <v/>
      </c>
      <c r="JB47" s="19" t="str">
        <f t="shared" ca="1" si="112"/>
        <v/>
      </c>
      <c r="JC47" s="19" t="str">
        <f t="shared" ca="1" si="112"/>
        <v/>
      </c>
      <c r="JD47" s="19" t="str">
        <f t="shared" ca="1" si="112"/>
        <v/>
      </c>
      <c r="JE47" s="19" t="str">
        <f t="shared" ca="1" si="112"/>
        <v/>
      </c>
      <c r="JF47" s="19" t="str">
        <f t="shared" ca="1" si="112"/>
        <v/>
      </c>
      <c r="JG47" s="19" t="str">
        <f t="shared" ca="1" si="112"/>
        <v/>
      </c>
      <c r="JH47" s="19" t="str">
        <f t="shared" ca="1" si="112"/>
        <v/>
      </c>
      <c r="JI47" s="19" t="str">
        <f t="shared" ca="1" si="113"/>
        <v/>
      </c>
      <c r="JJ47" s="19" t="str">
        <f t="shared" ca="1" si="113"/>
        <v/>
      </c>
      <c r="JK47" s="19" t="str">
        <f t="shared" ca="1" si="113"/>
        <v/>
      </c>
      <c r="JL47" s="19" t="str">
        <f t="shared" ca="1" si="113"/>
        <v/>
      </c>
      <c r="JM47" s="19" t="str">
        <f t="shared" ca="1" si="113"/>
        <v/>
      </c>
      <c r="JN47" s="19" t="str">
        <f t="shared" ca="1" si="113"/>
        <v/>
      </c>
      <c r="JO47" s="19" t="str">
        <f t="shared" ca="1" si="113"/>
        <v/>
      </c>
      <c r="JP47" s="19" t="str">
        <f t="shared" ca="1" si="113"/>
        <v/>
      </c>
      <c r="JQ47" s="19" t="str">
        <f t="shared" ca="1" si="113"/>
        <v/>
      </c>
      <c r="JR47" s="19" t="str">
        <f t="shared" ca="1" si="113"/>
        <v/>
      </c>
      <c r="JS47" s="19" t="str">
        <f t="shared" ca="1" si="114"/>
        <v/>
      </c>
      <c r="JT47" s="19" t="str">
        <f t="shared" ca="1" si="114"/>
        <v/>
      </c>
      <c r="JU47" s="19" t="str">
        <f t="shared" ca="1" si="114"/>
        <v/>
      </c>
      <c r="JV47" s="19" t="str">
        <f t="shared" ca="1" si="114"/>
        <v/>
      </c>
      <c r="JW47" s="19" t="str">
        <f t="shared" ca="1" si="114"/>
        <v/>
      </c>
      <c r="JX47" s="19" t="str">
        <f t="shared" ca="1" si="114"/>
        <v/>
      </c>
      <c r="JY47" s="19" t="str">
        <f t="shared" ca="1" si="114"/>
        <v/>
      </c>
      <c r="JZ47" s="19" t="str">
        <f t="shared" ca="1" si="114"/>
        <v/>
      </c>
      <c r="KA47" s="19" t="str">
        <f t="shared" ca="1" si="114"/>
        <v/>
      </c>
      <c r="KB47" s="19" t="str">
        <f t="shared" ca="1" si="114"/>
        <v/>
      </c>
      <c r="KC47" s="19" t="str">
        <f t="shared" ca="1" si="115"/>
        <v/>
      </c>
      <c r="KD47" s="19" t="str">
        <f t="shared" ca="1" si="115"/>
        <v/>
      </c>
      <c r="KE47" s="19" t="str">
        <f t="shared" ca="1" si="115"/>
        <v/>
      </c>
      <c r="KF47" s="19" t="str">
        <f t="shared" ca="1" si="115"/>
        <v/>
      </c>
      <c r="KG47" s="19" t="str">
        <f t="shared" ca="1" si="115"/>
        <v/>
      </c>
      <c r="KH47" s="19" t="str">
        <f t="shared" ca="1" si="115"/>
        <v/>
      </c>
      <c r="KI47" s="19" t="str">
        <f t="shared" ca="1" si="115"/>
        <v/>
      </c>
      <c r="KJ47" s="19" t="str">
        <f t="shared" ca="1" si="115"/>
        <v/>
      </c>
      <c r="KK47" s="19" t="str">
        <f t="shared" ca="1" si="115"/>
        <v/>
      </c>
      <c r="KL47" s="19" t="str">
        <f t="shared" ca="1" si="115"/>
        <v/>
      </c>
      <c r="KM47" s="19" t="str">
        <f t="shared" ca="1" si="116"/>
        <v/>
      </c>
      <c r="KN47" s="19" t="str">
        <f t="shared" ca="1" si="116"/>
        <v/>
      </c>
      <c r="KO47" s="19" t="str">
        <f t="shared" ca="1" si="116"/>
        <v/>
      </c>
      <c r="KP47" s="19" t="str">
        <f t="shared" ca="1" si="116"/>
        <v/>
      </c>
      <c r="KQ47" s="19" t="str">
        <f t="shared" ca="1" si="116"/>
        <v/>
      </c>
      <c r="KR47" s="19" t="str">
        <f t="shared" ca="1" si="116"/>
        <v/>
      </c>
      <c r="KS47" s="19" t="str">
        <f t="shared" ca="1" si="116"/>
        <v/>
      </c>
      <c r="KT47" s="19" t="str">
        <f t="shared" ca="1" si="116"/>
        <v/>
      </c>
      <c r="KU47" s="19" t="str">
        <f t="shared" ca="1" si="116"/>
        <v/>
      </c>
      <c r="KV47" s="19" t="str">
        <f t="shared" ca="1" si="116"/>
        <v/>
      </c>
      <c r="KW47" s="19" t="str">
        <f t="shared" ca="1" si="117"/>
        <v/>
      </c>
      <c r="KX47" s="19" t="str">
        <f t="shared" ca="1" si="117"/>
        <v/>
      </c>
      <c r="KY47" s="19" t="str">
        <f t="shared" ca="1" si="117"/>
        <v/>
      </c>
      <c r="KZ47" s="19" t="str">
        <f t="shared" ca="1" si="117"/>
        <v/>
      </c>
      <c r="LA47" s="19" t="str">
        <f t="shared" ca="1" si="117"/>
        <v/>
      </c>
      <c r="LB47" s="19" t="str">
        <f t="shared" ca="1" si="117"/>
        <v/>
      </c>
      <c r="LC47" s="19" t="str">
        <f t="shared" ca="1" si="117"/>
        <v/>
      </c>
      <c r="LD47" s="19" t="str">
        <f t="shared" ca="1" si="117"/>
        <v/>
      </c>
      <c r="LE47" s="19" t="str">
        <f t="shared" ca="1" si="117"/>
        <v/>
      </c>
      <c r="LF47" s="19" t="str">
        <f t="shared" ca="1" si="117"/>
        <v/>
      </c>
      <c r="LG47" s="19" t="str">
        <f t="shared" ca="1" si="118"/>
        <v/>
      </c>
      <c r="LH47" s="19" t="str">
        <f t="shared" ca="1" si="118"/>
        <v/>
      </c>
      <c r="LI47" s="19" t="str">
        <f t="shared" ca="1" si="118"/>
        <v/>
      </c>
      <c r="LJ47" s="19" t="str">
        <f t="shared" ca="1" si="118"/>
        <v/>
      </c>
      <c r="LK47" s="19" t="str">
        <f t="shared" ca="1" si="118"/>
        <v/>
      </c>
      <c r="LL47" s="19" t="str">
        <f t="shared" ca="1" si="118"/>
        <v/>
      </c>
      <c r="LM47" s="19" t="str">
        <f t="shared" ca="1" si="118"/>
        <v/>
      </c>
      <c r="LN47" s="19" t="str">
        <f t="shared" ca="1" si="118"/>
        <v/>
      </c>
      <c r="LO47" s="19" t="str">
        <f t="shared" ca="1" si="118"/>
        <v/>
      </c>
      <c r="LP47" s="19" t="str">
        <f t="shared" ca="1" si="118"/>
        <v/>
      </c>
      <c r="LQ47" s="19" t="str">
        <f t="shared" ca="1" si="119"/>
        <v/>
      </c>
      <c r="LR47" s="19" t="str">
        <f t="shared" ca="1" si="119"/>
        <v/>
      </c>
      <c r="LS47" s="19" t="str">
        <f t="shared" ca="1" si="119"/>
        <v/>
      </c>
      <c r="LT47" s="19" t="str">
        <f t="shared" ca="1" si="119"/>
        <v/>
      </c>
      <c r="LU47" s="19" t="str">
        <f t="shared" ca="1" si="119"/>
        <v/>
      </c>
      <c r="LV47" s="19" t="str">
        <f t="shared" ca="1" si="119"/>
        <v/>
      </c>
      <c r="LW47" s="19" t="str">
        <f t="shared" ca="1" si="119"/>
        <v/>
      </c>
      <c r="LX47" s="19" t="str">
        <f t="shared" ca="1" si="119"/>
        <v/>
      </c>
      <c r="LY47" s="19" t="str">
        <f t="shared" ca="1" si="119"/>
        <v/>
      </c>
      <c r="LZ47" s="19" t="str">
        <f t="shared" ca="1" si="119"/>
        <v/>
      </c>
      <c r="MA47" s="19" t="str">
        <f t="shared" ca="1" si="120"/>
        <v/>
      </c>
      <c r="MB47" s="19" t="str">
        <f t="shared" ca="1" si="120"/>
        <v/>
      </c>
      <c r="MC47" s="19" t="str">
        <f t="shared" ca="1" si="120"/>
        <v/>
      </c>
      <c r="MD47" s="19" t="str">
        <f t="shared" ca="1" si="120"/>
        <v/>
      </c>
      <c r="ME47" s="19" t="str">
        <f t="shared" ca="1" si="120"/>
        <v/>
      </c>
      <c r="MF47" s="19" t="str">
        <f t="shared" ca="1" si="120"/>
        <v/>
      </c>
      <c r="MG47" s="19" t="str">
        <f t="shared" ca="1" si="120"/>
        <v/>
      </c>
      <c r="MH47" s="19" t="str">
        <f t="shared" ca="1" si="120"/>
        <v/>
      </c>
      <c r="MI47" s="19" t="str">
        <f t="shared" ca="1" si="120"/>
        <v/>
      </c>
      <c r="MJ47" s="19" t="str">
        <f t="shared" ca="1" si="120"/>
        <v/>
      </c>
      <c r="MK47" s="19" t="str">
        <f t="shared" ca="1" si="121"/>
        <v/>
      </c>
      <c r="ML47" s="19" t="str">
        <f t="shared" ca="1" si="121"/>
        <v/>
      </c>
      <c r="MM47" s="19" t="str">
        <f t="shared" ca="1" si="121"/>
        <v/>
      </c>
      <c r="MN47" s="19" t="str">
        <f t="shared" ca="1" si="121"/>
        <v/>
      </c>
      <c r="MO47" s="19" t="str">
        <f t="shared" ca="1" si="121"/>
        <v/>
      </c>
      <c r="MP47" s="19" t="str">
        <f t="shared" ca="1" si="121"/>
        <v/>
      </c>
      <c r="MQ47" s="19" t="str">
        <f t="shared" ca="1" si="121"/>
        <v/>
      </c>
      <c r="MR47" s="19" t="str">
        <f t="shared" ca="1" si="121"/>
        <v/>
      </c>
      <c r="MS47" s="19" t="str">
        <f t="shared" ca="1" si="121"/>
        <v/>
      </c>
      <c r="MT47" s="19" t="str">
        <f t="shared" ca="1" si="121"/>
        <v/>
      </c>
      <c r="MU47" s="19" t="str">
        <f t="shared" ca="1" si="122"/>
        <v/>
      </c>
      <c r="MV47" s="19" t="str">
        <f t="shared" ca="1" si="122"/>
        <v/>
      </c>
      <c r="MW47" s="19" t="str">
        <f t="shared" ca="1" si="122"/>
        <v/>
      </c>
      <c r="MX47" s="19" t="str">
        <f t="shared" ca="1" si="122"/>
        <v/>
      </c>
      <c r="MY47" s="19" t="str">
        <f t="shared" ca="1" si="122"/>
        <v/>
      </c>
      <c r="MZ47" s="19" t="str">
        <f t="shared" ca="1" si="122"/>
        <v/>
      </c>
      <c r="NA47" s="19" t="str">
        <f t="shared" ca="1" si="122"/>
        <v/>
      </c>
      <c r="NB47" s="19" t="str">
        <f t="shared" ca="1" si="122"/>
        <v/>
      </c>
      <c r="NC47" s="19" t="str">
        <f t="shared" ca="1" si="122"/>
        <v/>
      </c>
      <c r="ND47" s="19" t="str">
        <f t="shared" ca="1" si="122"/>
        <v/>
      </c>
      <c r="NE47" s="19" t="str">
        <f t="shared" ca="1" si="123"/>
        <v/>
      </c>
      <c r="NF47" s="19" t="str">
        <f t="shared" ca="1" si="123"/>
        <v/>
      </c>
      <c r="NG47" s="19" t="str">
        <f t="shared" ca="1" si="123"/>
        <v/>
      </c>
      <c r="NH47" s="19" t="str">
        <f t="shared" ca="1" si="123"/>
        <v/>
      </c>
      <c r="NI47" s="19" t="str">
        <f t="shared" ca="1" si="123"/>
        <v/>
      </c>
      <c r="NJ47" s="19" t="str">
        <f t="shared" ca="1" si="123"/>
        <v/>
      </c>
      <c r="NK47" s="19" t="str">
        <f t="shared" ca="1" si="123"/>
        <v/>
      </c>
      <c r="NL47" s="19" t="str">
        <f t="shared" ca="1" si="123"/>
        <v/>
      </c>
      <c r="NM47" s="19" t="str">
        <f t="shared" ca="1" si="123"/>
        <v/>
      </c>
      <c r="NN47" s="19" t="str">
        <f t="shared" ca="1" si="123"/>
        <v/>
      </c>
      <c r="NO47" s="19" t="str">
        <f t="shared" ca="1" si="124"/>
        <v/>
      </c>
      <c r="NP47" s="19" t="str">
        <f t="shared" ca="1" si="124"/>
        <v/>
      </c>
      <c r="NQ47" s="19" t="str">
        <f t="shared" ca="1" si="124"/>
        <v/>
      </c>
      <c r="NR47" s="19" t="str">
        <f t="shared" ca="1" si="124"/>
        <v/>
      </c>
      <c r="NS47" s="19" t="str">
        <f t="shared" ca="1" si="124"/>
        <v/>
      </c>
      <c r="NT47" s="19" t="str">
        <f t="shared" ca="1" si="124"/>
        <v/>
      </c>
      <c r="NU47" s="19" t="str">
        <f t="shared" ca="1" si="124"/>
        <v/>
      </c>
      <c r="NV47" s="19" t="str">
        <f t="shared" ca="1" si="124"/>
        <v/>
      </c>
      <c r="NW47" s="19" t="str">
        <f t="shared" ca="1" si="124"/>
        <v/>
      </c>
      <c r="NX47" s="19" t="str">
        <f t="shared" ca="1" si="124"/>
        <v/>
      </c>
      <c r="NY47" s="19" t="str">
        <f t="shared" ca="1" si="124"/>
        <v/>
      </c>
      <c r="NZ47" s="19" t="str">
        <f t="shared" ca="1" si="124"/>
        <v/>
      </c>
      <c r="OA47" s="19" t="str">
        <f t="shared" ca="1" si="124"/>
        <v/>
      </c>
      <c r="OB47" s="19" t="str">
        <f t="shared" ca="1" si="124"/>
        <v/>
      </c>
      <c r="OC47" s="19" t="str">
        <f t="shared" ca="1" si="124"/>
        <v/>
      </c>
      <c r="OD47" s="16"/>
      <c r="OE47" s="16"/>
      <c r="OF47" s="16"/>
      <c r="OG47" s="16"/>
    </row>
    <row r="48" spans="1:397" s="25" customFormat="1" ht="14.25" x14ac:dyDescent="0.2">
      <c r="A48" s="62" t="str">
        <f t="shared" si="85"/>
        <v>Riyadh Almaghrabi Client</v>
      </c>
      <c r="B48" s="66">
        <f>_xlfn.IFNA(IF(INDEX('[1]External Tasks'!$C:$C,MATCH($B$38&amp;" "&amp;D48,'[1]External Tasks'!$A:$A,0))=D48,1,IF(INDEX('[1]External Tasks'!$G:$G,MATCH($B$38&amp;" "&amp;D48,'[1]External Tasks'!$E:$E,0))=D48,2)),0)</f>
        <v>0</v>
      </c>
      <c r="C48" s="46">
        <v>8</v>
      </c>
      <c r="D48" s="437" t="str">
        <f>IF('[2]Project Follow up - Base'!D48="","",'[2]Project Follow up - Base'!D48)</f>
        <v>Working on - Design 50%</v>
      </c>
      <c r="E48" s="437" t="str">
        <f>IF('[2]Project Follow up - Base'!E48="","",'[2]Project Follow up - Base'!E48)</f>
        <v/>
      </c>
      <c r="F48" s="394" t="str">
        <f>IF('[2]Project Follow up - Base'!F48="","",'[2]Project Follow up - Base'!F48)</f>
        <v>Riyadh Almaghrabi</v>
      </c>
      <c r="G48" s="187">
        <f>IF('[2]Project Follow up - Base'!G48="","",'[2]Project Follow up - Base'!G48)</f>
        <v>45723</v>
      </c>
      <c r="H48" s="187">
        <f>IF('[2]Project Follow up - Base'!H48="","",'[2]Project Follow up - Base'!H48)</f>
        <v>45734</v>
      </c>
      <c r="I48" s="45">
        <f>IF(OR(G48="",H48=""), 0, NETWORKDAYS.INTL(G48,H48,7,List!$M$3:$M$100))</f>
        <v>8</v>
      </c>
      <c r="J48" s="43" t="str">
        <f>IF('[2]Project Follow up - Base'!J48="","",'[2]Project Follow up - Base'!J48)</f>
        <v/>
      </c>
      <c r="K48" s="187" t="str">
        <f>IF('[2]Project Follow up - Base'!K48="","",'[2]Project Follow up - Base'!K48)</f>
        <v/>
      </c>
      <c r="L48" s="45">
        <f>IF(OR(J48="",K48=""), 0, NETWORKDAYS.INTL(J48,K48,7,List!$M$3:$M$100))</f>
        <v>0</v>
      </c>
      <c r="M48" s="43">
        <f t="shared" si="86"/>
        <v>45723</v>
      </c>
      <c r="N48" s="43">
        <f t="shared" si="87"/>
        <v>45734</v>
      </c>
      <c r="O48" s="43">
        <f>IF(OR( D48="", M48=""),"",WORKDAY.INTL(M48,VLOOKUP($B$38&amp;" "&amp;D48,Tasks!$1:$1048576,MATCH('Project Follow up - Base'!$D$7,Tasks!$2:$2,0),FALSE)-1,7,[1]List!$M$3:$M$100))</f>
        <v>45754</v>
      </c>
      <c r="P48" s="44" t="str">
        <f t="shared" ca="1" si="125"/>
        <v>Completed</v>
      </c>
      <c r="Q48" s="104" t="str">
        <f>IF('[2]Project Follow up - Base'!Q48="","",'[2]Project Follow up - Base'!Q48)</f>
        <v/>
      </c>
      <c r="R48" s="43" t="str">
        <f>IF('[2]Project Follow up - Base'!R48="","",'[2]Project Follow up - Base'!R48)</f>
        <v>Client</v>
      </c>
      <c r="S48" s="41" t="str">
        <f>IF('[2]Project Follow up - Base'!S48="","",'[2]Project Follow up - Base'!S48)</f>
        <v xml:space="preserve">Client Modification </v>
      </c>
      <c r="T48" s="104" t="str">
        <f>IF('[2]Project Follow up - Base'!T48="","",'[2]Project Follow up - Base'!T48)</f>
        <v/>
      </c>
      <c r="U48" s="41" t="str">
        <f>IF('[2]Project Follow up - Base'!U48="","",'[2]Project Follow up - Base'!U48)</f>
        <v/>
      </c>
      <c r="V48" s="41" t="str">
        <f>IF('[2]Project Follow up - Base'!V48="","",'[2]Project Follow up - Base'!V48)</f>
        <v/>
      </c>
      <c r="W48" s="388" t="str">
        <f>IF('[2]Project Follow up - Base'!W48="","",'[2]Project Follow up - Base'!W48)</f>
        <v>Deliev 07</v>
      </c>
      <c r="X48" s="389" t="str">
        <f>IF('[2]Project Follow up - Base'!X48="","",'[2]Project Follow up - Base'!X48)</f>
        <v>MOM 07</v>
      </c>
      <c r="Y48" s="17">
        <f t="shared" si="88"/>
        <v>1</v>
      </c>
      <c r="Z48" s="62" t="str">
        <f>_xlfn.IFNA(IF(INDEX('Employees Summary'!A:J,MATCH(B$38&amp;" "&amp;F48,'Employees Summary'!H:H,0),10)=0,"",INDEX('Employees Summary'!A:J,MATCH(B$38&amp;" "&amp;F48,'Employees Summary'!H:H,0),10)),"")</f>
        <v/>
      </c>
      <c r="AA48" s="62">
        <f ca="1">IF(AND(N48&lt;&gt;"",P48="Delayed"),NETWORKDAYS.INTL(O48,N48,7,List!$M$3:$M$100),0)</f>
        <v>0</v>
      </c>
      <c r="AB48" s="16"/>
      <c r="AC48" s="20" t="str">
        <f t="shared" ca="1" si="89"/>
        <v/>
      </c>
      <c r="AD48" s="20" t="str">
        <f t="shared" ca="1" si="89"/>
        <v/>
      </c>
      <c r="AE48" s="20" t="str">
        <f t="shared" ca="1" si="89"/>
        <v/>
      </c>
      <c r="AF48" s="20" t="str">
        <f t="shared" ca="1" si="89"/>
        <v/>
      </c>
      <c r="AG48" s="20" t="str">
        <f t="shared" ca="1" si="89"/>
        <v/>
      </c>
      <c r="AH48" s="20" t="str">
        <f t="shared" ca="1" si="89"/>
        <v/>
      </c>
      <c r="AI48" s="20" t="str">
        <f t="shared" ca="1" si="89"/>
        <v/>
      </c>
      <c r="AJ48" s="20" t="str">
        <f t="shared" ca="1" si="89"/>
        <v/>
      </c>
      <c r="AK48" s="20" t="str">
        <f t="shared" ca="1" si="89"/>
        <v/>
      </c>
      <c r="AL48" s="20" t="str">
        <f t="shared" ca="1" si="89"/>
        <v/>
      </c>
      <c r="AM48" s="20" t="str">
        <f t="shared" ca="1" si="90"/>
        <v/>
      </c>
      <c r="AN48" s="20" t="str">
        <f t="shared" ca="1" si="90"/>
        <v/>
      </c>
      <c r="AO48" s="20" t="str">
        <f t="shared" ca="1" si="90"/>
        <v/>
      </c>
      <c r="AP48" s="20" t="str">
        <f t="shared" ca="1" si="90"/>
        <v/>
      </c>
      <c r="AQ48" s="20" t="str">
        <f t="shared" ca="1" si="90"/>
        <v/>
      </c>
      <c r="AR48" s="20" t="str">
        <f t="shared" ca="1" si="90"/>
        <v/>
      </c>
      <c r="AS48" s="20" t="str">
        <f t="shared" ca="1" si="90"/>
        <v/>
      </c>
      <c r="AT48" s="20" t="str">
        <f t="shared" ca="1" si="90"/>
        <v/>
      </c>
      <c r="AU48" s="20" t="str">
        <f t="shared" ca="1" si="90"/>
        <v/>
      </c>
      <c r="AV48" s="20" t="str">
        <f t="shared" ca="1" si="90"/>
        <v/>
      </c>
      <c r="AW48" s="20" t="str">
        <f t="shared" ca="1" si="91"/>
        <v/>
      </c>
      <c r="AX48" s="20" t="str">
        <f t="shared" ca="1" si="91"/>
        <v/>
      </c>
      <c r="AY48" s="20" t="str">
        <f t="shared" ca="1" si="91"/>
        <v/>
      </c>
      <c r="AZ48" s="20" t="str">
        <f t="shared" ca="1" si="91"/>
        <v/>
      </c>
      <c r="BA48" s="20" t="str">
        <f t="shared" ca="1" si="91"/>
        <v/>
      </c>
      <c r="BB48" s="20" t="str">
        <f t="shared" ca="1" si="91"/>
        <v/>
      </c>
      <c r="BC48" s="20" t="str">
        <f t="shared" ca="1" si="91"/>
        <v/>
      </c>
      <c r="BD48" s="20" t="str">
        <f t="shared" ca="1" si="91"/>
        <v/>
      </c>
      <c r="BE48" s="20" t="str">
        <f t="shared" ca="1" si="91"/>
        <v/>
      </c>
      <c r="BF48" s="20" t="str">
        <f t="shared" ca="1" si="91"/>
        <v/>
      </c>
      <c r="BG48" s="20" t="str">
        <f t="shared" ca="1" si="92"/>
        <v/>
      </c>
      <c r="BH48" s="20" t="str">
        <f t="shared" ca="1" si="92"/>
        <v/>
      </c>
      <c r="BI48" s="20" t="str">
        <f t="shared" ca="1" si="92"/>
        <v/>
      </c>
      <c r="BJ48" s="20" t="str">
        <f t="shared" ca="1" si="92"/>
        <v/>
      </c>
      <c r="BK48" s="20" t="str">
        <f t="shared" ca="1" si="92"/>
        <v/>
      </c>
      <c r="BL48" s="20" t="str">
        <f t="shared" ca="1" si="92"/>
        <v/>
      </c>
      <c r="BM48" s="20" t="str">
        <f t="shared" ca="1" si="92"/>
        <v/>
      </c>
      <c r="BN48" s="20" t="str">
        <f t="shared" ca="1" si="92"/>
        <v/>
      </c>
      <c r="BO48" s="20" t="str">
        <f t="shared" ca="1" si="92"/>
        <v/>
      </c>
      <c r="BP48" s="20" t="str">
        <f t="shared" ca="1" si="92"/>
        <v/>
      </c>
      <c r="BQ48" s="20" t="str">
        <f t="shared" ca="1" si="93"/>
        <v/>
      </c>
      <c r="BR48" s="20" t="str">
        <f t="shared" ca="1" si="93"/>
        <v/>
      </c>
      <c r="BS48" s="20" t="str">
        <f t="shared" ca="1" si="93"/>
        <v/>
      </c>
      <c r="BT48" s="20" t="str">
        <f t="shared" ca="1" si="93"/>
        <v/>
      </c>
      <c r="BU48" s="20" t="str">
        <f t="shared" ca="1" si="93"/>
        <v/>
      </c>
      <c r="BV48" s="20" t="str">
        <f t="shared" ca="1" si="93"/>
        <v/>
      </c>
      <c r="BW48" s="20" t="str">
        <f t="shared" ca="1" si="93"/>
        <v/>
      </c>
      <c r="BX48" s="20" t="str">
        <f t="shared" ca="1" si="93"/>
        <v/>
      </c>
      <c r="BY48" s="20" t="str">
        <f t="shared" ca="1" si="93"/>
        <v/>
      </c>
      <c r="BZ48" s="20" t="str">
        <f t="shared" ca="1" si="93"/>
        <v/>
      </c>
      <c r="CA48" s="20" t="str">
        <f t="shared" ca="1" si="94"/>
        <v/>
      </c>
      <c r="CB48" s="20" t="str">
        <f t="shared" ca="1" si="94"/>
        <v/>
      </c>
      <c r="CC48" s="20" t="str">
        <f t="shared" ca="1" si="94"/>
        <v/>
      </c>
      <c r="CD48" s="20" t="str">
        <f t="shared" ca="1" si="94"/>
        <v/>
      </c>
      <c r="CE48" s="20" t="str">
        <f t="shared" ca="1" si="94"/>
        <v/>
      </c>
      <c r="CF48" s="20" t="str">
        <f t="shared" ca="1" si="94"/>
        <v/>
      </c>
      <c r="CG48" s="20" t="str">
        <f t="shared" ca="1" si="94"/>
        <v/>
      </c>
      <c r="CH48" s="20" t="str">
        <f t="shared" ca="1" si="94"/>
        <v/>
      </c>
      <c r="CI48" s="20" t="str">
        <f t="shared" ca="1" si="94"/>
        <v/>
      </c>
      <c r="CJ48" s="20" t="str">
        <f t="shared" ca="1" si="94"/>
        <v/>
      </c>
      <c r="CK48" s="20" t="str">
        <f t="shared" ca="1" si="95"/>
        <v/>
      </c>
      <c r="CL48" s="20" t="str">
        <f t="shared" ca="1" si="95"/>
        <v/>
      </c>
      <c r="CM48" s="20" t="str">
        <f t="shared" ca="1" si="95"/>
        <v/>
      </c>
      <c r="CN48" s="20" t="str">
        <f t="shared" ca="1" si="95"/>
        <v/>
      </c>
      <c r="CO48" s="20" t="str">
        <f t="shared" ca="1" si="95"/>
        <v/>
      </c>
      <c r="CP48" s="20" t="str">
        <f t="shared" ca="1" si="95"/>
        <v/>
      </c>
      <c r="CQ48" s="20" t="str">
        <f t="shared" ca="1" si="95"/>
        <v/>
      </c>
      <c r="CR48" s="20" t="str">
        <f t="shared" ca="1" si="95"/>
        <v/>
      </c>
      <c r="CS48" s="20" t="str">
        <f t="shared" ca="1" si="95"/>
        <v/>
      </c>
      <c r="CT48" s="19" t="str">
        <f t="shared" ca="1" si="95"/>
        <v/>
      </c>
      <c r="CU48" s="19" t="str">
        <f t="shared" ca="1" si="96"/>
        <v/>
      </c>
      <c r="CV48" s="19">
        <f t="shared" ca="1" si="96"/>
        <v>10</v>
      </c>
      <c r="CW48" s="19">
        <f t="shared" ca="1" si="96"/>
        <v>10</v>
      </c>
      <c r="CX48" s="19">
        <f t="shared" ca="1" si="96"/>
        <v>10</v>
      </c>
      <c r="CY48" s="19">
        <f t="shared" ca="1" si="96"/>
        <v>10</v>
      </c>
      <c r="CZ48" s="19">
        <f t="shared" ca="1" si="96"/>
        <v>10</v>
      </c>
      <c r="DA48" s="19">
        <f t="shared" ca="1" si="96"/>
        <v>10</v>
      </c>
      <c r="DB48" s="19">
        <f t="shared" ca="1" si="96"/>
        <v>10</v>
      </c>
      <c r="DC48" s="19">
        <f t="shared" ca="1" si="96"/>
        <v>10</v>
      </c>
      <c r="DD48" s="19">
        <f t="shared" ca="1" si="96"/>
        <v>10</v>
      </c>
      <c r="DE48" s="19">
        <f t="shared" ca="1" si="97"/>
        <v>10</v>
      </c>
      <c r="DF48" s="19">
        <f t="shared" ca="1" si="97"/>
        <v>10</v>
      </c>
      <c r="DG48" s="19">
        <f t="shared" ca="1" si="97"/>
        <v>10</v>
      </c>
      <c r="DH48" s="19" t="str">
        <f t="shared" ca="1" si="97"/>
        <v/>
      </c>
      <c r="DI48" s="19" t="str">
        <f t="shared" ca="1" si="97"/>
        <v/>
      </c>
      <c r="DJ48" s="19" t="str">
        <f t="shared" ca="1" si="97"/>
        <v/>
      </c>
      <c r="DK48" s="19" t="str">
        <f t="shared" ca="1" si="97"/>
        <v/>
      </c>
      <c r="DL48" s="19" t="str">
        <f t="shared" ca="1" si="97"/>
        <v/>
      </c>
      <c r="DM48" s="19" t="str">
        <f t="shared" ca="1" si="97"/>
        <v/>
      </c>
      <c r="DN48" s="19" t="str">
        <f t="shared" ca="1" si="97"/>
        <v/>
      </c>
      <c r="DO48" s="19" t="str">
        <f t="shared" ca="1" si="98"/>
        <v/>
      </c>
      <c r="DP48" s="19" t="str">
        <f t="shared" ca="1" si="98"/>
        <v/>
      </c>
      <c r="DQ48" s="19" t="str">
        <f t="shared" ca="1" si="98"/>
        <v/>
      </c>
      <c r="DR48" s="19" t="str">
        <f t="shared" ca="1" si="98"/>
        <v/>
      </c>
      <c r="DS48" s="19" t="str">
        <f t="shared" ca="1" si="98"/>
        <v/>
      </c>
      <c r="DT48" s="19" t="str">
        <f t="shared" ca="1" si="98"/>
        <v/>
      </c>
      <c r="DU48" s="19" t="str">
        <f t="shared" ca="1" si="98"/>
        <v/>
      </c>
      <c r="DV48" s="19" t="str">
        <f t="shared" ca="1" si="98"/>
        <v/>
      </c>
      <c r="DW48" s="19" t="str">
        <f t="shared" ca="1" si="98"/>
        <v/>
      </c>
      <c r="DX48" s="19" t="str">
        <f t="shared" ca="1" si="98"/>
        <v/>
      </c>
      <c r="DY48" s="19" t="str">
        <f t="shared" ca="1" si="99"/>
        <v/>
      </c>
      <c r="DZ48" s="19" t="str">
        <f t="shared" ca="1" si="99"/>
        <v/>
      </c>
      <c r="EA48" s="19" t="str">
        <f t="shared" ca="1" si="99"/>
        <v/>
      </c>
      <c r="EB48" s="19" t="str">
        <f t="shared" ca="1" si="99"/>
        <v/>
      </c>
      <c r="EC48" s="19" t="str">
        <f t="shared" ca="1" si="99"/>
        <v/>
      </c>
      <c r="ED48" s="19" t="str">
        <f t="shared" ca="1" si="99"/>
        <v/>
      </c>
      <c r="EE48" s="19" t="str">
        <f t="shared" ca="1" si="99"/>
        <v/>
      </c>
      <c r="EF48" s="19" t="str">
        <f t="shared" ca="1" si="99"/>
        <v/>
      </c>
      <c r="EG48" s="19" t="str">
        <f t="shared" ca="1" si="99"/>
        <v/>
      </c>
      <c r="EH48" s="19" t="str">
        <f t="shared" ca="1" si="99"/>
        <v/>
      </c>
      <c r="EI48" s="19" t="str">
        <f t="shared" ca="1" si="100"/>
        <v/>
      </c>
      <c r="EJ48" s="19" t="str">
        <f t="shared" ca="1" si="100"/>
        <v/>
      </c>
      <c r="EK48" s="19" t="str">
        <f t="shared" ca="1" si="100"/>
        <v/>
      </c>
      <c r="EL48" s="19" t="str">
        <f t="shared" ca="1" si="100"/>
        <v/>
      </c>
      <c r="EM48" s="19" t="str">
        <f t="shared" ca="1" si="100"/>
        <v/>
      </c>
      <c r="EN48" s="19" t="str">
        <f t="shared" ca="1" si="100"/>
        <v/>
      </c>
      <c r="EO48" s="19" t="str">
        <f t="shared" ca="1" si="100"/>
        <v/>
      </c>
      <c r="EP48" s="19" t="str">
        <f t="shared" ca="1" si="100"/>
        <v/>
      </c>
      <c r="EQ48" s="19" t="str">
        <f t="shared" ca="1" si="100"/>
        <v/>
      </c>
      <c r="ER48" s="19" t="str">
        <f t="shared" ca="1" si="100"/>
        <v/>
      </c>
      <c r="ES48" s="19" t="str">
        <f t="shared" ca="1" si="101"/>
        <v/>
      </c>
      <c r="ET48" s="19" t="str">
        <f t="shared" ca="1" si="101"/>
        <v/>
      </c>
      <c r="EU48" s="19" t="str">
        <f t="shared" ca="1" si="101"/>
        <v/>
      </c>
      <c r="EV48" s="19" t="str">
        <f t="shared" ca="1" si="101"/>
        <v/>
      </c>
      <c r="EW48" s="19" t="str">
        <f t="shared" ca="1" si="101"/>
        <v/>
      </c>
      <c r="EX48" s="19" t="str">
        <f t="shared" ca="1" si="101"/>
        <v/>
      </c>
      <c r="EY48" s="19" t="str">
        <f t="shared" ca="1" si="101"/>
        <v/>
      </c>
      <c r="EZ48" s="19" t="str">
        <f t="shared" ca="1" si="101"/>
        <v/>
      </c>
      <c r="FA48" s="19" t="str">
        <f t="shared" ca="1" si="101"/>
        <v/>
      </c>
      <c r="FB48" s="19" t="str">
        <f t="shared" ca="1" si="101"/>
        <v/>
      </c>
      <c r="FC48" s="19" t="str">
        <f t="shared" ca="1" si="102"/>
        <v/>
      </c>
      <c r="FD48" s="19" t="str">
        <f t="shared" ca="1" si="102"/>
        <v/>
      </c>
      <c r="FE48" s="19" t="str">
        <f t="shared" ca="1" si="102"/>
        <v/>
      </c>
      <c r="FF48" s="19" t="str">
        <f t="shared" ca="1" si="102"/>
        <v/>
      </c>
      <c r="FG48" s="19" t="str">
        <f t="shared" ca="1" si="102"/>
        <v/>
      </c>
      <c r="FH48" s="19" t="str">
        <f t="shared" ca="1" si="102"/>
        <v/>
      </c>
      <c r="FI48" s="19" t="str">
        <f t="shared" ca="1" si="102"/>
        <v/>
      </c>
      <c r="FJ48" s="19" t="str">
        <f t="shared" ca="1" si="102"/>
        <v/>
      </c>
      <c r="FK48" s="19" t="str">
        <f t="shared" ca="1" si="102"/>
        <v/>
      </c>
      <c r="FL48" s="19" t="str">
        <f t="shared" ca="1" si="102"/>
        <v/>
      </c>
      <c r="FM48" s="19" t="str">
        <f t="shared" ca="1" si="103"/>
        <v/>
      </c>
      <c r="FN48" s="19" t="str">
        <f t="shared" ca="1" si="103"/>
        <v/>
      </c>
      <c r="FO48" s="19" t="str">
        <f t="shared" ca="1" si="103"/>
        <v/>
      </c>
      <c r="FP48" s="19" t="str">
        <f t="shared" ca="1" si="103"/>
        <v/>
      </c>
      <c r="FQ48" s="19" t="str">
        <f t="shared" ca="1" si="103"/>
        <v/>
      </c>
      <c r="FR48" s="19" t="str">
        <f t="shared" ca="1" si="103"/>
        <v/>
      </c>
      <c r="FS48" s="19" t="str">
        <f t="shared" ca="1" si="103"/>
        <v/>
      </c>
      <c r="FT48" s="19" t="str">
        <f t="shared" ca="1" si="103"/>
        <v/>
      </c>
      <c r="FU48" s="19" t="str">
        <f t="shared" ca="1" si="103"/>
        <v/>
      </c>
      <c r="FV48" s="19" t="str">
        <f t="shared" ca="1" si="103"/>
        <v/>
      </c>
      <c r="FW48" s="19" t="str">
        <f t="shared" ca="1" si="104"/>
        <v/>
      </c>
      <c r="FX48" s="19" t="str">
        <f t="shared" ca="1" si="104"/>
        <v/>
      </c>
      <c r="FY48" s="19" t="str">
        <f t="shared" ca="1" si="104"/>
        <v/>
      </c>
      <c r="FZ48" s="19" t="str">
        <f t="shared" ca="1" si="104"/>
        <v/>
      </c>
      <c r="GA48" s="19" t="str">
        <f t="shared" ca="1" si="104"/>
        <v/>
      </c>
      <c r="GB48" s="19" t="str">
        <f t="shared" ca="1" si="104"/>
        <v/>
      </c>
      <c r="GC48" s="19" t="str">
        <f t="shared" ca="1" si="104"/>
        <v/>
      </c>
      <c r="GD48" s="19" t="str">
        <f t="shared" ca="1" si="104"/>
        <v/>
      </c>
      <c r="GE48" s="19" t="str">
        <f t="shared" ca="1" si="104"/>
        <v/>
      </c>
      <c r="GF48" s="19" t="str">
        <f t="shared" ca="1" si="104"/>
        <v/>
      </c>
      <c r="GG48" s="19" t="str">
        <f t="shared" ca="1" si="105"/>
        <v/>
      </c>
      <c r="GH48" s="19" t="str">
        <f t="shared" ca="1" si="105"/>
        <v/>
      </c>
      <c r="GI48" s="19" t="str">
        <f t="shared" ca="1" si="105"/>
        <v/>
      </c>
      <c r="GJ48" s="19" t="str">
        <f t="shared" ca="1" si="105"/>
        <v/>
      </c>
      <c r="GK48" s="19" t="str">
        <f t="shared" ca="1" si="105"/>
        <v/>
      </c>
      <c r="GL48" s="19" t="str">
        <f t="shared" ca="1" si="105"/>
        <v/>
      </c>
      <c r="GM48" s="19" t="str">
        <f t="shared" ca="1" si="105"/>
        <v/>
      </c>
      <c r="GN48" s="19" t="str">
        <f t="shared" ca="1" si="105"/>
        <v/>
      </c>
      <c r="GO48" s="19" t="str">
        <f t="shared" ca="1" si="105"/>
        <v/>
      </c>
      <c r="GP48" s="19" t="str">
        <f t="shared" ca="1" si="105"/>
        <v/>
      </c>
      <c r="GQ48" s="19" t="str">
        <f t="shared" ca="1" si="106"/>
        <v/>
      </c>
      <c r="GR48" s="19" t="str">
        <f t="shared" ca="1" si="106"/>
        <v/>
      </c>
      <c r="GS48" s="19" t="str">
        <f t="shared" ca="1" si="106"/>
        <v/>
      </c>
      <c r="GT48" s="19" t="str">
        <f t="shared" ca="1" si="106"/>
        <v/>
      </c>
      <c r="GU48" s="19" t="str">
        <f t="shared" ca="1" si="106"/>
        <v/>
      </c>
      <c r="GV48" s="19" t="str">
        <f t="shared" ca="1" si="106"/>
        <v/>
      </c>
      <c r="GW48" s="19" t="str">
        <f t="shared" ca="1" si="106"/>
        <v/>
      </c>
      <c r="GX48" s="19" t="str">
        <f t="shared" ca="1" si="106"/>
        <v/>
      </c>
      <c r="GY48" s="19" t="str">
        <f t="shared" ca="1" si="106"/>
        <v/>
      </c>
      <c r="GZ48" s="19" t="str">
        <f t="shared" ca="1" si="106"/>
        <v/>
      </c>
      <c r="HA48" s="19" t="str">
        <f t="shared" ca="1" si="107"/>
        <v/>
      </c>
      <c r="HB48" s="19" t="str">
        <f t="shared" ca="1" si="107"/>
        <v/>
      </c>
      <c r="HC48" s="19" t="str">
        <f t="shared" ca="1" si="107"/>
        <v/>
      </c>
      <c r="HD48" s="19" t="str">
        <f t="shared" ca="1" si="107"/>
        <v/>
      </c>
      <c r="HE48" s="19" t="str">
        <f t="shared" ca="1" si="107"/>
        <v/>
      </c>
      <c r="HF48" s="19" t="str">
        <f t="shared" ca="1" si="107"/>
        <v/>
      </c>
      <c r="HG48" s="19" t="str">
        <f t="shared" ca="1" si="107"/>
        <v/>
      </c>
      <c r="HH48" s="19" t="str">
        <f t="shared" ca="1" si="107"/>
        <v/>
      </c>
      <c r="HI48" s="19" t="str">
        <f t="shared" ca="1" si="107"/>
        <v/>
      </c>
      <c r="HJ48" s="19" t="str">
        <f t="shared" ca="1" si="107"/>
        <v/>
      </c>
      <c r="HK48" s="19" t="str">
        <f t="shared" ca="1" si="108"/>
        <v/>
      </c>
      <c r="HL48" s="19" t="str">
        <f t="shared" ca="1" si="108"/>
        <v/>
      </c>
      <c r="HM48" s="19" t="str">
        <f t="shared" ca="1" si="108"/>
        <v/>
      </c>
      <c r="HN48" s="19" t="str">
        <f t="shared" ca="1" si="108"/>
        <v/>
      </c>
      <c r="HO48" s="19" t="str">
        <f t="shared" ca="1" si="108"/>
        <v/>
      </c>
      <c r="HP48" s="19" t="str">
        <f t="shared" ca="1" si="108"/>
        <v/>
      </c>
      <c r="HQ48" s="19" t="str">
        <f t="shared" ca="1" si="108"/>
        <v/>
      </c>
      <c r="HR48" s="19" t="str">
        <f t="shared" ca="1" si="108"/>
        <v/>
      </c>
      <c r="HS48" s="19" t="str">
        <f t="shared" ca="1" si="108"/>
        <v/>
      </c>
      <c r="HT48" s="19" t="str">
        <f t="shared" ca="1" si="108"/>
        <v/>
      </c>
      <c r="HU48" s="19" t="str">
        <f t="shared" ca="1" si="109"/>
        <v/>
      </c>
      <c r="HV48" s="19" t="str">
        <f t="shared" ca="1" si="109"/>
        <v/>
      </c>
      <c r="HW48" s="19" t="str">
        <f t="shared" ca="1" si="109"/>
        <v/>
      </c>
      <c r="HX48" s="19" t="str">
        <f t="shared" ca="1" si="109"/>
        <v/>
      </c>
      <c r="HY48" s="19" t="str">
        <f t="shared" ca="1" si="109"/>
        <v/>
      </c>
      <c r="HZ48" s="19" t="str">
        <f t="shared" ca="1" si="109"/>
        <v/>
      </c>
      <c r="IA48" s="19" t="str">
        <f t="shared" ca="1" si="109"/>
        <v/>
      </c>
      <c r="IB48" s="19" t="str">
        <f t="shared" ca="1" si="109"/>
        <v/>
      </c>
      <c r="IC48" s="19" t="str">
        <f t="shared" ca="1" si="109"/>
        <v/>
      </c>
      <c r="ID48" s="19" t="str">
        <f t="shared" ca="1" si="109"/>
        <v/>
      </c>
      <c r="IE48" s="19" t="str">
        <f t="shared" ca="1" si="110"/>
        <v/>
      </c>
      <c r="IF48" s="19" t="str">
        <f t="shared" ca="1" si="110"/>
        <v/>
      </c>
      <c r="IG48" s="19" t="str">
        <f t="shared" ca="1" si="110"/>
        <v/>
      </c>
      <c r="IH48" s="19" t="str">
        <f t="shared" ca="1" si="110"/>
        <v/>
      </c>
      <c r="II48" s="19" t="str">
        <f t="shared" ca="1" si="110"/>
        <v/>
      </c>
      <c r="IJ48" s="19" t="str">
        <f t="shared" ca="1" si="110"/>
        <v/>
      </c>
      <c r="IK48" s="19" t="str">
        <f t="shared" ca="1" si="110"/>
        <v/>
      </c>
      <c r="IL48" s="19" t="str">
        <f t="shared" ca="1" si="110"/>
        <v/>
      </c>
      <c r="IM48" s="19" t="str">
        <f t="shared" ca="1" si="110"/>
        <v/>
      </c>
      <c r="IN48" s="19" t="str">
        <f t="shared" ca="1" si="110"/>
        <v/>
      </c>
      <c r="IO48" s="19" t="str">
        <f t="shared" ca="1" si="111"/>
        <v/>
      </c>
      <c r="IP48" s="19" t="str">
        <f t="shared" ca="1" si="111"/>
        <v/>
      </c>
      <c r="IQ48" s="19" t="str">
        <f t="shared" ca="1" si="111"/>
        <v/>
      </c>
      <c r="IR48" s="19" t="str">
        <f t="shared" ca="1" si="111"/>
        <v/>
      </c>
      <c r="IS48" s="19" t="str">
        <f t="shared" ca="1" si="111"/>
        <v/>
      </c>
      <c r="IT48" s="19" t="str">
        <f t="shared" ca="1" si="111"/>
        <v/>
      </c>
      <c r="IU48" s="19" t="str">
        <f t="shared" ca="1" si="111"/>
        <v/>
      </c>
      <c r="IV48" s="19" t="str">
        <f t="shared" ca="1" si="111"/>
        <v/>
      </c>
      <c r="IW48" s="19" t="str">
        <f t="shared" ca="1" si="111"/>
        <v/>
      </c>
      <c r="IX48" s="19" t="str">
        <f t="shared" ca="1" si="111"/>
        <v/>
      </c>
      <c r="IY48" s="19" t="str">
        <f t="shared" ca="1" si="112"/>
        <v/>
      </c>
      <c r="IZ48" s="19" t="str">
        <f t="shared" ca="1" si="112"/>
        <v/>
      </c>
      <c r="JA48" s="19" t="str">
        <f t="shared" ca="1" si="112"/>
        <v/>
      </c>
      <c r="JB48" s="19" t="str">
        <f t="shared" ca="1" si="112"/>
        <v/>
      </c>
      <c r="JC48" s="19" t="str">
        <f t="shared" ca="1" si="112"/>
        <v/>
      </c>
      <c r="JD48" s="19" t="str">
        <f t="shared" ca="1" si="112"/>
        <v/>
      </c>
      <c r="JE48" s="19" t="str">
        <f t="shared" ca="1" si="112"/>
        <v/>
      </c>
      <c r="JF48" s="19" t="str">
        <f t="shared" ca="1" si="112"/>
        <v/>
      </c>
      <c r="JG48" s="19" t="str">
        <f t="shared" ca="1" si="112"/>
        <v/>
      </c>
      <c r="JH48" s="19" t="str">
        <f t="shared" ca="1" si="112"/>
        <v/>
      </c>
      <c r="JI48" s="19" t="str">
        <f t="shared" ca="1" si="113"/>
        <v/>
      </c>
      <c r="JJ48" s="19" t="str">
        <f t="shared" ca="1" si="113"/>
        <v/>
      </c>
      <c r="JK48" s="19" t="str">
        <f t="shared" ca="1" si="113"/>
        <v/>
      </c>
      <c r="JL48" s="19" t="str">
        <f t="shared" ca="1" si="113"/>
        <v/>
      </c>
      <c r="JM48" s="19" t="str">
        <f t="shared" ca="1" si="113"/>
        <v/>
      </c>
      <c r="JN48" s="19" t="str">
        <f t="shared" ca="1" si="113"/>
        <v/>
      </c>
      <c r="JO48" s="19" t="str">
        <f t="shared" ca="1" si="113"/>
        <v/>
      </c>
      <c r="JP48" s="19" t="str">
        <f t="shared" ca="1" si="113"/>
        <v/>
      </c>
      <c r="JQ48" s="19" t="str">
        <f t="shared" ca="1" si="113"/>
        <v/>
      </c>
      <c r="JR48" s="19" t="str">
        <f t="shared" ca="1" si="113"/>
        <v/>
      </c>
      <c r="JS48" s="19" t="str">
        <f t="shared" ca="1" si="114"/>
        <v/>
      </c>
      <c r="JT48" s="19" t="str">
        <f t="shared" ca="1" si="114"/>
        <v/>
      </c>
      <c r="JU48" s="19" t="str">
        <f t="shared" ca="1" si="114"/>
        <v/>
      </c>
      <c r="JV48" s="19" t="str">
        <f t="shared" ca="1" si="114"/>
        <v/>
      </c>
      <c r="JW48" s="19" t="str">
        <f t="shared" ca="1" si="114"/>
        <v/>
      </c>
      <c r="JX48" s="19" t="str">
        <f t="shared" ca="1" si="114"/>
        <v/>
      </c>
      <c r="JY48" s="19" t="str">
        <f t="shared" ca="1" si="114"/>
        <v/>
      </c>
      <c r="JZ48" s="19" t="str">
        <f t="shared" ca="1" si="114"/>
        <v/>
      </c>
      <c r="KA48" s="19" t="str">
        <f t="shared" ca="1" si="114"/>
        <v/>
      </c>
      <c r="KB48" s="19" t="str">
        <f t="shared" ca="1" si="114"/>
        <v/>
      </c>
      <c r="KC48" s="19" t="str">
        <f t="shared" ca="1" si="115"/>
        <v/>
      </c>
      <c r="KD48" s="19" t="str">
        <f t="shared" ca="1" si="115"/>
        <v/>
      </c>
      <c r="KE48" s="19" t="str">
        <f t="shared" ca="1" si="115"/>
        <v/>
      </c>
      <c r="KF48" s="19" t="str">
        <f t="shared" ca="1" si="115"/>
        <v/>
      </c>
      <c r="KG48" s="19" t="str">
        <f t="shared" ca="1" si="115"/>
        <v/>
      </c>
      <c r="KH48" s="19" t="str">
        <f t="shared" ca="1" si="115"/>
        <v/>
      </c>
      <c r="KI48" s="19" t="str">
        <f t="shared" ca="1" si="115"/>
        <v/>
      </c>
      <c r="KJ48" s="19" t="str">
        <f t="shared" ca="1" si="115"/>
        <v/>
      </c>
      <c r="KK48" s="19" t="str">
        <f t="shared" ca="1" si="115"/>
        <v/>
      </c>
      <c r="KL48" s="19" t="str">
        <f t="shared" ca="1" si="115"/>
        <v/>
      </c>
      <c r="KM48" s="19" t="str">
        <f t="shared" ca="1" si="116"/>
        <v/>
      </c>
      <c r="KN48" s="19" t="str">
        <f t="shared" ca="1" si="116"/>
        <v/>
      </c>
      <c r="KO48" s="19" t="str">
        <f t="shared" ca="1" si="116"/>
        <v/>
      </c>
      <c r="KP48" s="19" t="str">
        <f t="shared" ca="1" si="116"/>
        <v/>
      </c>
      <c r="KQ48" s="19" t="str">
        <f t="shared" ca="1" si="116"/>
        <v/>
      </c>
      <c r="KR48" s="19" t="str">
        <f t="shared" ca="1" si="116"/>
        <v/>
      </c>
      <c r="KS48" s="19" t="str">
        <f t="shared" ca="1" si="116"/>
        <v/>
      </c>
      <c r="KT48" s="19" t="str">
        <f t="shared" ca="1" si="116"/>
        <v/>
      </c>
      <c r="KU48" s="19" t="str">
        <f t="shared" ca="1" si="116"/>
        <v/>
      </c>
      <c r="KV48" s="19" t="str">
        <f t="shared" ca="1" si="116"/>
        <v/>
      </c>
      <c r="KW48" s="19" t="str">
        <f t="shared" ca="1" si="117"/>
        <v/>
      </c>
      <c r="KX48" s="19" t="str">
        <f t="shared" ca="1" si="117"/>
        <v/>
      </c>
      <c r="KY48" s="19" t="str">
        <f t="shared" ca="1" si="117"/>
        <v/>
      </c>
      <c r="KZ48" s="19" t="str">
        <f t="shared" ca="1" si="117"/>
        <v/>
      </c>
      <c r="LA48" s="19" t="str">
        <f t="shared" ca="1" si="117"/>
        <v/>
      </c>
      <c r="LB48" s="19" t="str">
        <f t="shared" ca="1" si="117"/>
        <v/>
      </c>
      <c r="LC48" s="19" t="str">
        <f t="shared" ca="1" si="117"/>
        <v/>
      </c>
      <c r="LD48" s="19" t="str">
        <f t="shared" ca="1" si="117"/>
        <v/>
      </c>
      <c r="LE48" s="19" t="str">
        <f t="shared" ca="1" si="117"/>
        <v/>
      </c>
      <c r="LF48" s="19" t="str">
        <f t="shared" ca="1" si="117"/>
        <v/>
      </c>
      <c r="LG48" s="19" t="str">
        <f t="shared" ca="1" si="118"/>
        <v/>
      </c>
      <c r="LH48" s="19" t="str">
        <f t="shared" ca="1" si="118"/>
        <v/>
      </c>
      <c r="LI48" s="19" t="str">
        <f t="shared" ca="1" si="118"/>
        <v/>
      </c>
      <c r="LJ48" s="19" t="str">
        <f t="shared" ca="1" si="118"/>
        <v/>
      </c>
      <c r="LK48" s="19" t="str">
        <f t="shared" ca="1" si="118"/>
        <v/>
      </c>
      <c r="LL48" s="19" t="str">
        <f t="shared" ca="1" si="118"/>
        <v/>
      </c>
      <c r="LM48" s="19" t="str">
        <f t="shared" ca="1" si="118"/>
        <v/>
      </c>
      <c r="LN48" s="19" t="str">
        <f t="shared" ca="1" si="118"/>
        <v/>
      </c>
      <c r="LO48" s="19" t="str">
        <f t="shared" ca="1" si="118"/>
        <v/>
      </c>
      <c r="LP48" s="19" t="str">
        <f t="shared" ca="1" si="118"/>
        <v/>
      </c>
      <c r="LQ48" s="19" t="str">
        <f t="shared" ca="1" si="119"/>
        <v/>
      </c>
      <c r="LR48" s="19" t="str">
        <f t="shared" ca="1" si="119"/>
        <v/>
      </c>
      <c r="LS48" s="19" t="str">
        <f t="shared" ca="1" si="119"/>
        <v/>
      </c>
      <c r="LT48" s="19" t="str">
        <f t="shared" ca="1" si="119"/>
        <v/>
      </c>
      <c r="LU48" s="19" t="str">
        <f t="shared" ca="1" si="119"/>
        <v/>
      </c>
      <c r="LV48" s="19" t="str">
        <f t="shared" ca="1" si="119"/>
        <v/>
      </c>
      <c r="LW48" s="19" t="str">
        <f t="shared" ca="1" si="119"/>
        <v/>
      </c>
      <c r="LX48" s="19" t="str">
        <f t="shared" ca="1" si="119"/>
        <v/>
      </c>
      <c r="LY48" s="19" t="str">
        <f t="shared" ca="1" si="119"/>
        <v/>
      </c>
      <c r="LZ48" s="19" t="str">
        <f t="shared" ca="1" si="119"/>
        <v/>
      </c>
      <c r="MA48" s="19" t="str">
        <f t="shared" ca="1" si="120"/>
        <v/>
      </c>
      <c r="MB48" s="19" t="str">
        <f t="shared" ca="1" si="120"/>
        <v/>
      </c>
      <c r="MC48" s="19" t="str">
        <f t="shared" ca="1" si="120"/>
        <v/>
      </c>
      <c r="MD48" s="19" t="str">
        <f t="shared" ca="1" si="120"/>
        <v/>
      </c>
      <c r="ME48" s="19" t="str">
        <f t="shared" ca="1" si="120"/>
        <v/>
      </c>
      <c r="MF48" s="19" t="str">
        <f t="shared" ca="1" si="120"/>
        <v/>
      </c>
      <c r="MG48" s="19" t="str">
        <f t="shared" ca="1" si="120"/>
        <v/>
      </c>
      <c r="MH48" s="19" t="str">
        <f t="shared" ca="1" si="120"/>
        <v/>
      </c>
      <c r="MI48" s="19" t="str">
        <f t="shared" ca="1" si="120"/>
        <v/>
      </c>
      <c r="MJ48" s="19" t="str">
        <f t="shared" ca="1" si="120"/>
        <v/>
      </c>
      <c r="MK48" s="19" t="str">
        <f t="shared" ca="1" si="121"/>
        <v/>
      </c>
      <c r="ML48" s="19" t="str">
        <f t="shared" ca="1" si="121"/>
        <v/>
      </c>
      <c r="MM48" s="19" t="str">
        <f t="shared" ca="1" si="121"/>
        <v/>
      </c>
      <c r="MN48" s="19" t="str">
        <f t="shared" ca="1" si="121"/>
        <v/>
      </c>
      <c r="MO48" s="19" t="str">
        <f t="shared" ca="1" si="121"/>
        <v/>
      </c>
      <c r="MP48" s="19" t="str">
        <f t="shared" ca="1" si="121"/>
        <v/>
      </c>
      <c r="MQ48" s="19" t="str">
        <f t="shared" ca="1" si="121"/>
        <v/>
      </c>
      <c r="MR48" s="19" t="str">
        <f t="shared" ca="1" si="121"/>
        <v/>
      </c>
      <c r="MS48" s="19" t="str">
        <f t="shared" ca="1" si="121"/>
        <v/>
      </c>
      <c r="MT48" s="19" t="str">
        <f t="shared" ca="1" si="121"/>
        <v/>
      </c>
      <c r="MU48" s="19" t="str">
        <f t="shared" ca="1" si="122"/>
        <v/>
      </c>
      <c r="MV48" s="19" t="str">
        <f t="shared" ca="1" si="122"/>
        <v/>
      </c>
      <c r="MW48" s="19" t="str">
        <f t="shared" ca="1" si="122"/>
        <v/>
      </c>
      <c r="MX48" s="19" t="str">
        <f t="shared" ca="1" si="122"/>
        <v/>
      </c>
      <c r="MY48" s="19" t="str">
        <f t="shared" ca="1" si="122"/>
        <v/>
      </c>
      <c r="MZ48" s="19" t="str">
        <f t="shared" ca="1" si="122"/>
        <v/>
      </c>
      <c r="NA48" s="19" t="str">
        <f t="shared" ca="1" si="122"/>
        <v/>
      </c>
      <c r="NB48" s="19" t="str">
        <f t="shared" ca="1" si="122"/>
        <v/>
      </c>
      <c r="NC48" s="19" t="str">
        <f t="shared" ca="1" si="122"/>
        <v/>
      </c>
      <c r="ND48" s="19" t="str">
        <f t="shared" ca="1" si="122"/>
        <v/>
      </c>
      <c r="NE48" s="19" t="str">
        <f t="shared" ca="1" si="123"/>
        <v/>
      </c>
      <c r="NF48" s="19" t="str">
        <f t="shared" ca="1" si="123"/>
        <v/>
      </c>
      <c r="NG48" s="19" t="str">
        <f t="shared" ca="1" si="123"/>
        <v/>
      </c>
      <c r="NH48" s="19" t="str">
        <f t="shared" ca="1" si="123"/>
        <v/>
      </c>
      <c r="NI48" s="19" t="str">
        <f t="shared" ca="1" si="123"/>
        <v/>
      </c>
      <c r="NJ48" s="19" t="str">
        <f t="shared" ca="1" si="123"/>
        <v/>
      </c>
      <c r="NK48" s="19" t="str">
        <f t="shared" ca="1" si="123"/>
        <v/>
      </c>
      <c r="NL48" s="19" t="str">
        <f t="shared" ca="1" si="123"/>
        <v/>
      </c>
      <c r="NM48" s="19" t="str">
        <f t="shared" ca="1" si="123"/>
        <v/>
      </c>
      <c r="NN48" s="19" t="str">
        <f t="shared" ca="1" si="123"/>
        <v/>
      </c>
      <c r="NO48" s="19" t="str">
        <f t="shared" ca="1" si="124"/>
        <v/>
      </c>
      <c r="NP48" s="19" t="str">
        <f t="shared" ca="1" si="124"/>
        <v/>
      </c>
      <c r="NQ48" s="19" t="str">
        <f t="shared" ca="1" si="124"/>
        <v/>
      </c>
      <c r="NR48" s="19" t="str">
        <f t="shared" ca="1" si="124"/>
        <v/>
      </c>
      <c r="NS48" s="19" t="str">
        <f t="shared" ca="1" si="124"/>
        <v/>
      </c>
      <c r="NT48" s="19" t="str">
        <f t="shared" ca="1" si="124"/>
        <v/>
      </c>
      <c r="NU48" s="19" t="str">
        <f t="shared" ca="1" si="124"/>
        <v/>
      </c>
      <c r="NV48" s="19" t="str">
        <f t="shared" ca="1" si="124"/>
        <v/>
      </c>
      <c r="NW48" s="19" t="str">
        <f t="shared" ca="1" si="124"/>
        <v/>
      </c>
      <c r="NX48" s="19" t="str">
        <f t="shared" ca="1" si="124"/>
        <v/>
      </c>
      <c r="NY48" s="19" t="str">
        <f t="shared" ca="1" si="124"/>
        <v/>
      </c>
      <c r="NZ48" s="19" t="str">
        <f t="shared" ca="1" si="124"/>
        <v/>
      </c>
      <c r="OA48" s="19" t="str">
        <f t="shared" ca="1" si="124"/>
        <v/>
      </c>
      <c r="OB48" s="19" t="str">
        <f t="shared" ca="1" si="124"/>
        <v/>
      </c>
      <c r="OC48" s="19" t="str">
        <f t="shared" ca="1" si="124"/>
        <v/>
      </c>
      <c r="OD48" s="16"/>
      <c r="OE48" s="16"/>
      <c r="OF48" s="16"/>
      <c r="OG48" s="16"/>
    </row>
    <row r="49" spans="1:397" s="25" customFormat="1" x14ac:dyDescent="0.2">
      <c r="A49" s="62" t="str">
        <f t="shared" si="85"/>
        <v xml:space="preserve"> </v>
      </c>
      <c r="B49" s="66">
        <f>_xlfn.IFNA(IF(INDEX('[1]External Tasks'!$C:$C,MATCH($B$38&amp;" "&amp;D49,'[1]External Tasks'!$A:$A,0))=D49,1,IF(INDEX('[1]External Tasks'!$G:$G,MATCH($B$38&amp;" "&amp;D49,'[1]External Tasks'!$E:$E,0))=D49,2)),0)</f>
        <v>1</v>
      </c>
      <c r="C49" s="46">
        <v>9</v>
      </c>
      <c r="D49" s="437" t="str">
        <f>IF('[2]Project Follow up - Base'!D49="","",'[2]Project Follow up - Base'!D49)</f>
        <v xml:space="preserve">Approved - Design 50% </v>
      </c>
      <c r="E49" s="437" t="str">
        <f>IF('[2]Project Follow up - Base'!E49="","",'[2]Project Follow up - Base'!E49)</f>
        <v/>
      </c>
      <c r="F49" s="394" t="str">
        <f>IF('[2]Project Follow up - Base'!F49="","",'[2]Project Follow up - Base'!F49)</f>
        <v/>
      </c>
      <c r="G49" s="187">
        <f>IF('[2]Project Follow up - Base'!G49="","",'[2]Project Follow up - Base'!G49)</f>
        <v>45735</v>
      </c>
      <c r="H49" s="187">
        <f>IF('[2]Project Follow up - Base'!H49="","",'[2]Project Follow up - Base'!H49)</f>
        <v>45735</v>
      </c>
      <c r="I49" s="45">
        <f>IF(OR(G49="",H49=""), 0, NETWORKDAYS.INTL(G49,H49,7,List!$M$3:$M$100))</f>
        <v>1</v>
      </c>
      <c r="J49" s="43" t="str">
        <f>IF('[2]Project Follow up - Base'!J49="","",'[2]Project Follow up - Base'!J49)</f>
        <v/>
      </c>
      <c r="K49" s="187" t="str">
        <f>IF('[2]Project Follow up - Base'!K49="","",'[2]Project Follow up - Base'!K49)</f>
        <v/>
      </c>
      <c r="L49" s="45">
        <f>IF(OR(J49="",K49=""), 0, NETWORKDAYS.INTL(J49,K49,7,List!$M$3:$M$100))</f>
        <v>0</v>
      </c>
      <c r="M49" s="43">
        <f t="shared" si="86"/>
        <v>45735</v>
      </c>
      <c r="N49" s="43">
        <f t="shared" si="87"/>
        <v>45735</v>
      </c>
      <c r="O49" s="43">
        <f>IF(OR( D49="", M49=""),"",WORKDAY.INTL(M49,VLOOKUP($B$38&amp;" "&amp;D49,Tasks!$1:$1048576,MATCH('Project Follow up - Base'!$D$7,Tasks!$2:$2,0),FALSE)-1,7,[1]List!$M$3:$M$100))</f>
        <v>45735</v>
      </c>
      <c r="P49" s="44" t="str">
        <f t="shared" ca="1" si="125"/>
        <v>Completed</v>
      </c>
      <c r="Q49" s="104" t="str">
        <f>IF('[2]Project Follow up - Base'!Q49="","",'[2]Project Follow up - Base'!Q49)</f>
        <v/>
      </c>
      <c r="R49" s="43" t="str">
        <f>IF('[2]Project Follow up - Base'!R49="","",'[2]Project Follow up - Base'!R49)</f>
        <v/>
      </c>
      <c r="S49" s="41" t="str">
        <f>IF('[2]Project Follow up - Base'!S49="","",'[2]Project Follow up - Base'!S49)</f>
        <v/>
      </c>
      <c r="T49" s="104" t="str">
        <f>IF('[2]Project Follow up - Base'!T49="","",'[2]Project Follow up - Base'!T49)</f>
        <v>Client</v>
      </c>
      <c r="U49" s="41" t="str">
        <f>IF('[2]Project Follow up - Base'!U49="","",'[2]Project Follow up - Base'!U49)</f>
        <v/>
      </c>
      <c r="V49" s="41" t="str">
        <f>IF('[2]Project Follow up - Base'!V49="","",'[2]Project Follow up - Base'!V49)</f>
        <v/>
      </c>
      <c r="W49" s="41" t="str">
        <f>IF('[2]Project Follow up - Base'!W49="","",'[2]Project Follow up - Base'!W49)</f>
        <v/>
      </c>
      <c r="X49" s="390" t="str">
        <f>IF('[2]Project Follow up - Base'!X49="","",'[2]Project Follow up - Base'!X49)</f>
        <v/>
      </c>
      <c r="Y49" s="17">
        <f t="shared" si="88"/>
        <v>1</v>
      </c>
      <c r="Z49" s="62" t="str">
        <f>_xlfn.IFNA(IF(INDEX('Employees Summary'!A:J,MATCH(B$38&amp;" "&amp;F49,'Employees Summary'!H:H,0),10)=0,"",INDEX('Employees Summary'!A:J,MATCH(B$38&amp;" "&amp;F49,'Employees Summary'!H:H,0),10)),"")</f>
        <v/>
      </c>
      <c r="AA49" s="62">
        <f ca="1">IF(AND(N49&lt;&gt;"",P49="Delayed"),NETWORKDAYS.INTL(O49,N49,7,List!$M$3:$M$100),0)</f>
        <v>0</v>
      </c>
      <c r="AB49" s="16"/>
      <c r="AC49" s="20" t="str">
        <f t="shared" ca="1" si="89"/>
        <v/>
      </c>
      <c r="AD49" s="20" t="str">
        <f t="shared" ca="1" si="89"/>
        <v/>
      </c>
      <c r="AE49" s="20" t="str">
        <f t="shared" ca="1" si="89"/>
        <v/>
      </c>
      <c r="AF49" s="20" t="str">
        <f t="shared" ca="1" si="89"/>
        <v/>
      </c>
      <c r="AG49" s="20" t="str">
        <f t="shared" ca="1" si="89"/>
        <v/>
      </c>
      <c r="AH49" s="20" t="str">
        <f t="shared" ca="1" si="89"/>
        <v/>
      </c>
      <c r="AI49" s="20" t="str">
        <f t="shared" ca="1" si="89"/>
        <v/>
      </c>
      <c r="AJ49" s="20" t="str">
        <f t="shared" ca="1" si="89"/>
        <v/>
      </c>
      <c r="AK49" s="20" t="str">
        <f t="shared" ca="1" si="89"/>
        <v/>
      </c>
      <c r="AL49" s="20" t="str">
        <f t="shared" ca="1" si="89"/>
        <v/>
      </c>
      <c r="AM49" s="20" t="str">
        <f t="shared" ca="1" si="90"/>
        <v/>
      </c>
      <c r="AN49" s="20" t="str">
        <f t="shared" ca="1" si="90"/>
        <v/>
      </c>
      <c r="AO49" s="20" t="str">
        <f t="shared" ca="1" si="90"/>
        <v/>
      </c>
      <c r="AP49" s="20" t="str">
        <f t="shared" ca="1" si="90"/>
        <v/>
      </c>
      <c r="AQ49" s="20" t="str">
        <f t="shared" ca="1" si="90"/>
        <v/>
      </c>
      <c r="AR49" s="20" t="str">
        <f t="shared" ca="1" si="90"/>
        <v/>
      </c>
      <c r="AS49" s="20" t="str">
        <f t="shared" ca="1" si="90"/>
        <v/>
      </c>
      <c r="AT49" s="20" t="str">
        <f t="shared" ca="1" si="90"/>
        <v/>
      </c>
      <c r="AU49" s="20" t="str">
        <f t="shared" ca="1" si="90"/>
        <v/>
      </c>
      <c r="AV49" s="20" t="str">
        <f t="shared" ca="1" si="90"/>
        <v/>
      </c>
      <c r="AW49" s="20" t="str">
        <f t="shared" ca="1" si="91"/>
        <v/>
      </c>
      <c r="AX49" s="20" t="str">
        <f t="shared" ca="1" si="91"/>
        <v/>
      </c>
      <c r="AY49" s="20" t="str">
        <f t="shared" ca="1" si="91"/>
        <v/>
      </c>
      <c r="AZ49" s="20" t="str">
        <f t="shared" ca="1" si="91"/>
        <v/>
      </c>
      <c r="BA49" s="20" t="str">
        <f t="shared" ca="1" si="91"/>
        <v/>
      </c>
      <c r="BB49" s="20" t="str">
        <f t="shared" ca="1" si="91"/>
        <v/>
      </c>
      <c r="BC49" s="20" t="str">
        <f t="shared" ca="1" si="91"/>
        <v/>
      </c>
      <c r="BD49" s="20" t="str">
        <f t="shared" ca="1" si="91"/>
        <v/>
      </c>
      <c r="BE49" s="20" t="str">
        <f t="shared" ca="1" si="91"/>
        <v/>
      </c>
      <c r="BF49" s="20" t="str">
        <f t="shared" ca="1" si="91"/>
        <v/>
      </c>
      <c r="BG49" s="20" t="str">
        <f t="shared" ca="1" si="92"/>
        <v/>
      </c>
      <c r="BH49" s="20" t="str">
        <f t="shared" ca="1" si="92"/>
        <v/>
      </c>
      <c r="BI49" s="20" t="str">
        <f t="shared" ca="1" si="92"/>
        <v/>
      </c>
      <c r="BJ49" s="20" t="str">
        <f t="shared" ca="1" si="92"/>
        <v/>
      </c>
      <c r="BK49" s="20" t="str">
        <f t="shared" ca="1" si="92"/>
        <v/>
      </c>
      <c r="BL49" s="20" t="str">
        <f t="shared" ca="1" si="92"/>
        <v/>
      </c>
      <c r="BM49" s="20" t="str">
        <f t="shared" ca="1" si="92"/>
        <v/>
      </c>
      <c r="BN49" s="20" t="str">
        <f t="shared" ca="1" si="92"/>
        <v/>
      </c>
      <c r="BO49" s="20" t="str">
        <f t="shared" ca="1" si="92"/>
        <v/>
      </c>
      <c r="BP49" s="20" t="str">
        <f t="shared" ca="1" si="92"/>
        <v/>
      </c>
      <c r="BQ49" s="20" t="str">
        <f t="shared" ca="1" si="93"/>
        <v/>
      </c>
      <c r="BR49" s="20" t="str">
        <f t="shared" ca="1" si="93"/>
        <v/>
      </c>
      <c r="BS49" s="20" t="str">
        <f t="shared" ca="1" si="93"/>
        <v/>
      </c>
      <c r="BT49" s="20" t="str">
        <f t="shared" ca="1" si="93"/>
        <v/>
      </c>
      <c r="BU49" s="20" t="str">
        <f t="shared" ca="1" si="93"/>
        <v/>
      </c>
      <c r="BV49" s="20" t="str">
        <f t="shared" ca="1" si="93"/>
        <v/>
      </c>
      <c r="BW49" s="20" t="str">
        <f t="shared" ca="1" si="93"/>
        <v/>
      </c>
      <c r="BX49" s="20" t="str">
        <f t="shared" ca="1" si="93"/>
        <v/>
      </c>
      <c r="BY49" s="20" t="str">
        <f t="shared" ca="1" si="93"/>
        <v/>
      </c>
      <c r="BZ49" s="20" t="str">
        <f t="shared" ca="1" si="93"/>
        <v/>
      </c>
      <c r="CA49" s="20" t="str">
        <f t="shared" ca="1" si="94"/>
        <v/>
      </c>
      <c r="CB49" s="20" t="str">
        <f t="shared" ca="1" si="94"/>
        <v/>
      </c>
      <c r="CC49" s="20" t="str">
        <f t="shared" ca="1" si="94"/>
        <v/>
      </c>
      <c r="CD49" s="20" t="str">
        <f t="shared" ca="1" si="94"/>
        <v/>
      </c>
      <c r="CE49" s="20" t="str">
        <f t="shared" ca="1" si="94"/>
        <v/>
      </c>
      <c r="CF49" s="20" t="str">
        <f t="shared" ca="1" si="94"/>
        <v/>
      </c>
      <c r="CG49" s="20" t="str">
        <f t="shared" ca="1" si="94"/>
        <v/>
      </c>
      <c r="CH49" s="20" t="str">
        <f t="shared" ca="1" si="94"/>
        <v/>
      </c>
      <c r="CI49" s="20" t="str">
        <f t="shared" ca="1" si="94"/>
        <v/>
      </c>
      <c r="CJ49" s="20" t="str">
        <f t="shared" ca="1" si="94"/>
        <v/>
      </c>
      <c r="CK49" s="20" t="str">
        <f t="shared" ca="1" si="95"/>
        <v/>
      </c>
      <c r="CL49" s="20" t="str">
        <f t="shared" ca="1" si="95"/>
        <v/>
      </c>
      <c r="CM49" s="20" t="str">
        <f t="shared" ca="1" si="95"/>
        <v/>
      </c>
      <c r="CN49" s="20" t="str">
        <f t="shared" ca="1" si="95"/>
        <v/>
      </c>
      <c r="CO49" s="20" t="str">
        <f t="shared" ca="1" si="95"/>
        <v/>
      </c>
      <c r="CP49" s="20" t="str">
        <f t="shared" ca="1" si="95"/>
        <v/>
      </c>
      <c r="CQ49" s="20" t="str">
        <f t="shared" ca="1" si="95"/>
        <v/>
      </c>
      <c r="CR49" s="20" t="str">
        <f t="shared" ca="1" si="95"/>
        <v/>
      </c>
      <c r="CS49" s="20" t="str">
        <f t="shared" ca="1" si="95"/>
        <v/>
      </c>
      <c r="CT49" s="19" t="str">
        <f t="shared" ca="1" si="95"/>
        <v/>
      </c>
      <c r="CU49" s="19" t="str">
        <f t="shared" ca="1" si="96"/>
        <v/>
      </c>
      <c r="CV49" s="19" t="str">
        <f t="shared" ca="1" si="96"/>
        <v/>
      </c>
      <c r="CW49" s="19" t="str">
        <f t="shared" ca="1" si="96"/>
        <v/>
      </c>
      <c r="CX49" s="19" t="str">
        <f t="shared" ca="1" si="96"/>
        <v/>
      </c>
      <c r="CY49" s="19" t="str">
        <f t="shared" ca="1" si="96"/>
        <v/>
      </c>
      <c r="CZ49" s="19" t="str">
        <f t="shared" ca="1" si="96"/>
        <v/>
      </c>
      <c r="DA49" s="19" t="str">
        <f t="shared" ca="1" si="96"/>
        <v/>
      </c>
      <c r="DB49" s="19" t="str">
        <f t="shared" ca="1" si="96"/>
        <v/>
      </c>
      <c r="DC49" s="19" t="str">
        <f t="shared" ca="1" si="96"/>
        <v/>
      </c>
      <c r="DD49" s="19" t="str">
        <f t="shared" ca="1" si="96"/>
        <v/>
      </c>
      <c r="DE49" s="19" t="str">
        <f t="shared" ca="1" si="97"/>
        <v/>
      </c>
      <c r="DF49" s="19" t="str">
        <f t="shared" ca="1" si="97"/>
        <v/>
      </c>
      <c r="DG49" s="19" t="str">
        <f t="shared" ca="1" si="97"/>
        <v/>
      </c>
      <c r="DH49" s="19">
        <f t="shared" ca="1" si="97"/>
        <v>10</v>
      </c>
      <c r="DI49" s="19" t="str">
        <f t="shared" ca="1" si="97"/>
        <v/>
      </c>
      <c r="DJ49" s="19" t="str">
        <f t="shared" ca="1" si="97"/>
        <v/>
      </c>
      <c r="DK49" s="19" t="str">
        <f t="shared" ca="1" si="97"/>
        <v/>
      </c>
      <c r="DL49" s="19" t="str">
        <f t="shared" ca="1" si="97"/>
        <v/>
      </c>
      <c r="DM49" s="19" t="str">
        <f t="shared" ca="1" si="97"/>
        <v/>
      </c>
      <c r="DN49" s="19" t="str">
        <f t="shared" ca="1" si="97"/>
        <v/>
      </c>
      <c r="DO49" s="19" t="str">
        <f t="shared" ca="1" si="98"/>
        <v/>
      </c>
      <c r="DP49" s="19" t="str">
        <f t="shared" ca="1" si="98"/>
        <v/>
      </c>
      <c r="DQ49" s="19" t="str">
        <f t="shared" ca="1" si="98"/>
        <v/>
      </c>
      <c r="DR49" s="19" t="str">
        <f t="shared" ca="1" si="98"/>
        <v/>
      </c>
      <c r="DS49" s="19" t="str">
        <f t="shared" ca="1" si="98"/>
        <v/>
      </c>
      <c r="DT49" s="19" t="str">
        <f t="shared" ca="1" si="98"/>
        <v/>
      </c>
      <c r="DU49" s="19" t="str">
        <f t="shared" ca="1" si="98"/>
        <v/>
      </c>
      <c r="DV49" s="19" t="str">
        <f t="shared" ca="1" si="98"/>
        <v/>
      </c>
      <c r="DW49" s="19" t="str">
        <f t="shared" ca="1" si="98"/>
        <v/>
      </c>
      <c r="DX49" s="19" t="str">
        <f t="shared" ca="1" si="98"/>
        <v/>
      </c>
      <c r="DY49" s="19" t="str">
        <f t="shared" ca="1" si="99"/>
        <v/>
      </c>
      <c r="DZ49" s="19" t="str">
        <f t="shared" ca="1" si="99"/>
        <v/>
      </c>
      <c r="EA49" s="19" t="str">
        <f t="shared" ca="1" si="99"/>
        <v/>
      </c>
      <c r="EB49" s="19" t="str">
        <f t="shared" ca="1" si="99"/>
        <v/>
      </c>
      <c r="EC49" s="19" t="str">
        <f t="shared" ca="1" si="99"/>
        <v/>
      </c>
      <c r="ED49" s="19" t="str">
        <f t="shared" ca="1" si="99"/>
        <v/>
      </c>
      <c r="EE49" s="19" t="str">
        <f t="shared" ca="1" si="99"/>
        <v/>
      </c>
      <c r="EF49" s="19" t="str">
        <f t="shared" ca="1" si="99"/>
        <v/>
      </c>
      <c r="EG49" s="19" t="str">
        <f t="shared" ca="1" si="99"/>
        <v/>
      </c>
      <c r="EH49" s="19" t="str">
        <f t="shared" ca="1" si="99"/>
        <v/>
      </c>
      <c r="EI49" s="19" t="str">
        <f t="shared" ca="1" si="100"/>
        <v/>
      </c>
      <c r="EJ49" s="19" t="str">
        <f t="shared" ca="1" si="100"/>
        <v/>
      </c>
      <c r="EK49" s="19" t="str">
        <f t="shared" ca="1" si="100"/>
        <v/>
      </c>
      <c r="EL49" s="19" t="str">
        <f t="shared" ca="1" si="100"/>
        <v/>
      </c>
      <c r="EM49" s="19" t="str">
        <f t="shared" ca="1" si="100"/>
        <v/>
      </c>
      <c r="EN49" s="19" t="str">
        <f t="shared" ca="1" si="100"/>
        <v/>
      </c>
      <c r="EO49" s="19" t="str">
        <f t="shared" ca="1" si="100"/>
        <v/>
      </c>
      <c r="EP49" s="19" t="str">
        <f t="shared" ca="1" si="100"/>
        <v/>
      </c>
      <c r="EQ49" s="19" t="str">
        <f t="shared" ca="1" si="100"/>
        <v/>
      </c>
      <c r="ER49" s="19" t="str">
        <f t="shared" ca="1" si="100"/>
        <v/>
      </c>
      <c r="ES49" s="19" t="str">
        <f t="shared" ca="1" si="101"/>
        <v/>
      </c>
      <c r="ET49" s="19" t="str">
        <f t="shared" ca="1" si="101"/>
        <v/>
      </c>
      <c r="EU49" s="19" t="str">
        <f t="shared" ca="1" si="101"/>
        <v/>
      </c>
      <c r="EV49" s="19" t="str">
        <f t="shared" ca="1" si="101"/>
        <v/>
      </c>
      <c r="EW49" s="19" t="str">
        <f t="shared" ca="1" si="101"/>
        <v/>
      </c>
      <c r="EX49" s="19" t="str">
        <f t="shared" ca="1" si="101"/>
        <v/>
      </c>
      <c r="EY49" s="19" t="str">
        <f t="shared" ca="1" si="101"/>
        <v/>
      </c>
      <c r="EZ49" s="19" t="str">
        <f t="shared" ca="1" si="101"/>
        <v/>
      </c>
      <c r="FA49" s="19" t="str">
        <f t="shared" ca="1" si="101"/>
        <v/>
      </c>
      <c r="FB49" s="19" t="str">
        <f t="shared" ca="1" si="101"/>
        <v/>
      </c>
      <c r="FC49" s="19" t="str">
        <f t="shared" ca="1" si="102"/>
        <v/>
      </c>
      <c r="FD49" s="19" t="str">
        <f t="shared" ca="1" si="102"/>
        <v/>
      </c>
      <c r="FE49" s="19" t="str">
        <f t="shared" ca="1" si="102"/>
        <v/>
      </c>
      <c r="FF49" s="19" t="str">
        <f t="shared" ca="1" si="102"/>
        <v/>
      </c>
      <c r="FG49" s="19" t="str">
        <f t="shared" ca="1" si="102"/>
        <v/>
      </c>
      <c r="FH49" s="19" t="str">
        <f t="shared" ca="1" si="102"/>
        <v/>
      </c>
      <c r="FI49" s="19" t="str">
        <f t="shared" ca="1" si="102"/>
        <v/>
      </c>
      <c r="FJ49" s="19" t="str">
        <f t="shared" ca="1" si="102"/>
        <v/>
      </c>
      <c r="FK49" s="19" t="str">
        <f t="shared" ca="1" si="102"/>
        <v/>
      </c>
      <c r="FL49" s="19" t="str">
        <f t="shared" ca="1" si="102"/>
        <v/>
      </c>
      <c r="FM49" s="19" t="str">
        <f t="shared" ca="1" si="103"/>
        <v/>
      </c>
      <c r="FN49" s="19" t="str">
        <f t="shared" ca="1" si="103"/>
        <v/>
      </c>
      <c r="FO49" s="19" t="str">
        <f t="shared" ca="1" si="103"/>
        <v/>
      </c>
      <c r="FP49" s="19" t="str">
        <f t="shared" ca="1" si="103"/>
        <v/>
      </c>
      <c r="FQ49" s="19" t="str">
        <f t="shared" ca="1" si="103"/>
        <v/>
      </c>
      <c r="FR49" s="19" t="str">
        <f t="shared" ca="1" si="103"/>
        <v/>
      </c>
      <c r="FS49" s="19" t="str">
        <f t="shared" ca="1" si="103"/>
        <v/>
      </c>
      <c r="FT49" s="19" t="str">
        <f t="shared" ca="1" si="103"/>
        <v/>
      </c>
      <c r="FU49" s="19" t="str">
        <f t="shared" ca="1" si="103"/>
        <v/>
      </c>
      <c r="FV49" s="19" t="str">
        <f t="shared" ca="1" si="103"/>
        <v/>
      </c>
      <c r="FW49" s="19" t="str">
        <f t="shared" ca="1" si="104"/>
        <v/>
      </c>
      <c r="FX49" s="19" t="str">
        <f t="shared" ca="1" si="104"/>
        <v/>
      </c>
      <c r="FY49" s="19" t="str">
        <f t="shared" ca="1" si="104"/>
        <v/>
      </c>
      <c r="FZ49" s="19" t="str">
        <f t="shared" ca="1" si="104"/>
        <v/>
      </c>
      <c r="GA49" s="19" t="str">
        <f t="shared" ca="1" si="104"/>
        <v/>
      </c>
      <c r="GB49" s="19" t="str">
        <f t="shared" ca="1" si="104"/>
        <v/>
      </c>
      <c r="GC49" s="19" t="str">
        <f t="shared" ca="1" si="104"/>
        <v/>
      </c>
      <c r="GD49" s="19" t="str">
        <f t="shared" ca="1" si="104"/>
        <v/>
      </c>
      <c r="GE49" s="19" t="str">
        <f t="shared" ca="1" si="104"/>
        <v/>
      </c>
      <c r="GF49" s="19" t="str">
        <f t="shared" ca="1" si="104"/>
        <v/>
      </c>
      <c r="GG49" s="19" t="str">
        <f t="shared" ca="1" si="105"/>
        <v/>
      </c>
      <c r="GH49" s="19" t="str">
        <f t="shared" ca="1" si="105"/>
        <v/>
      </c>
      <c r="GI49" s="19" t="str">
        <f t="shared" ca="1" si="105"/>
        <v/>
      </c>
      <c r="GJ49" s="19" t="str">
        <f t="shared" ca="1" si="105"/>
        <v/>
      </c>
      <c r="GK49" s="19" t="str">
        <f t="shared" ca="1" si="105"/>
        <v/>
      </c>
      <c r="GL49" s="19" t="str">
        <f t="shared" ca="1" si="105"/>
        <v/>
      </c>
      <c r="GM49" s="19" t="str">
        <f t="shared" ca="1" si="105"/>
        <v/>
      </c>
      <c r="GN49" s="19" t="str">
        <f t="shared" ca="1" si="105"/>
        <v/>
      </c>
      <c r="GO49" s="19" t="str">
        <f t="shared" ca="1" si="105"/>
        <v/>
      </c>
      <c r="GP49" s="19" t="str">
        <f t="shared" ca="1" si="105"/>
        <v/>
      </c>
      <c r="GQ49" s="19" t="str">
        <f t="shared" ca="1" si="106"/>
        <v/>
      </c>
      <c r="GR49" s="19" t="str">
        <f t="shared" ca="1" si="106"/>
        <v/>
      </c>
      <c r="GS49" s="19" t="str">
        <f t="shared" ca="1" si="106"/>
        <v/>
      </c>
      <c r="GT49" s="19" t="str">
        <f t="shared" ca="1" si="106"/>
        <v/>
      </c>
      <c r="GU49" s="19" t="str">
        <f t="shared" ca="1" si="106"/>
        <v/>
      </c>
      <c r="GV49" s="19" t="str">
        <f t="shared" ca="1" si="106"/>
        <v/>
      </c>
      <c r="GW49" s="19" t="str">
        <f t="shared" ca="1" si="106"/>
        <v/>
      </c>
      <c r="GX49" s="19" t="str">
        <f t="shared" ca="1" si="106"/>
        <v/>
      </c>
      <c r="GY49" s="19" t="str">
        <f t="shared" ca="1" si="106"/>
        <v/>
      </c>
      <c r="GZ49" s="19" t="str">
        <f t="shared" ca="1" si="106"/>
        <v/>
      </c>
      <c r="HA49" s="19" t="str">
        <f t="shared" ca="1" si="107"/>
        <v/>
      </c>
      <c r="HB49" s="19" t="str">
        <f t="shared" ca="1" si="107"/>
        <v/>
      </c>
      <c r="HC49" s="19" t="str">
        <f t="shared" ca="1" si="107"/>
        <v/>
      </c>
      <c r="HD49" s="19" t="str">
        <f t="shared" ca="1" si="107"/>
        <v/>
      </c>
      <c r="HE49" s="19" t="str">
        <f t="shared" ca="1" si="107"/>
        <v/>
      </c>
      <c r="HF49" s="19" t="str">
        <f t="shared" ca="1" si="107"/>
        <v/>
      </c>
      <c r="HG49" s="19" t="str">
        <f t="shared" ca="1" si="107"/>
        <v/>
      </c>
      <c r="HH49" s="19" t="str">
        <f t="shared" ca="1" si="107"/>
        <v/>
      </c>
      <c r="HI49" s="19" t="str">
        <f t="shared" ca="1" si="107"/>
        <v/>
      </c>
      <c r="HJ49" s="19" t="str">
        <f t="shared" ca="1" si="107"/>
        <v/>
      </c>
      <c r="HK49" s="19" t="str">
        <f t="shared" ca="1" si="108"/>
        <v/>
      </c>
      <c r="HL49" s="19" t="str">
        <f t="shared" ca="1" si="108"/>
        <v/>
      </c>
      <c r="HM49" s="19" t="str">
        <f t="shared" ca="1" si="108"/>
        <v/>
      </c>
      <c r="HN49" s="19" t="str">
        <f t="shared" ca="1" si="108"/>
        <v/>
      </c>
      <c r="HO49" s="19" t="str">
        <f t="shared" ca="1" si="108"/>
        <v/>
      </c>
      <c r="HP49" s="19" t="str">
        <f t="shared" ca="1" si="108"/>
        <v/>
      </c>
      <c r="HQ49" s="19" t="str">
        <f t="shared" ca="1" si="108"/>
        <v/>
      </c>
      <c r="HR49" s="19" t="str">
        <f t="shared" ca="1" si="108"/>
        <v/>
      </c>
      <c r="HS49" s="19" t="str">
        <f t="shared" ca="1" si="108"/>
        <v/>
      </c>
      <c r="HT49" s="19" t="str">
        <f t="shared" ca="1" si="108"/>
        <v/>
      </c>
      <c r="HU49" s="19" t="str">
        <f t="shared" ca="1" si="109"/>
        <v/>
      </c>
      <c r="HV49" s="19" t="str">
        <f t="shared" ca="1" si="109"/>
        <v/>
      </c>
      <c r="HW49" s="19" t="str">
        <f t="shared" ca="1" si="109"/>
        <v/>
      </c>
      <c r="HX49" s="19" t="str">
        <f t="shared" ca="1" si="109"/>
        <v/>
      </c>
      <c r="HY49" s="19" t="str">
        <f t="shared" ca="1" si="109"/>
        <v/>
      </c>
      <c r="HZ49" s="19" t="str">
        <f t="shared" ca="1" si="109"/>
        <v/>
      </c>
      <c r="IA49" s="19" t="str">
        <f t="shared" ca="1" si="109"/>
        <v/>
      </c>
      <c r="IB49" s="19" t="str">
        <f t="shared" ca="1" si="109"/>
        <v/>
      </c>
      <c r="IC49" s="19" t="str">
        <f t="shared" ca="1" si="109"/>
        <v/>
      </c>
      <c r="ID49" s="19" t="str">
        <f t="shared" ca="1" si="109"/>
        <v/>
      </c>
      <c r="IE49" s="19" t="str">
        <f t="shared" ca="1" si="110"/>
        <v/>
      </c>
      <c r="IF49" s="19" t="str">
        <f t="shared" ca="1" si="110"/>
        <v/>
      </c>
      <c r="IG49" s="19" t="str">
        <f t="shared" ca="1" si="110"/>
        <v/>
      </c>
      <c r="IH49" s="19" t="str">
        <f t="shared" ca="1" si="110"/>
        <v/>
      </c>
      <c r="II49" s="19" t="str">
        <f t="shared" ca="1" si="110"/>
        <v/>
      </c>
      <c r="IJ49" s="19" t="str">
        <f t="shared" ca="1" si="110"/>
        <v/>
      </c>
      <c r="IK49" s="19" t="str">
        <f t="shared" ca="1" si="110"/>
        <v/>
      </c>
      <c r="IL49" s="19" t="str">
        <f t="shared" ca="1" si="110"/>
        <v/>
      </c>
      <c r="IM49" s="19" t="str">
        <f t="shared" ca="1" si="110"/>
        <v/>
      </c>
      <c r="IN49" s="19" t="str">
        <f t="shared" ca="1" si="110"/>
        <v/>
      </c>
      <c r="IO49" s="19" t="str">
        <f t="shared" ca="1" si="111"/>
        <v/>
      </c>
      <c r="IP49" s="19" t="str">
        <f t="shared" ca="1" si="111"/>
        <v/>
      </c>
      <c r="IQ49" s="19" t="str">
        <f t="shared" ca="1" si="111"/>
        <v/>
      </c>
      <c r="IR49" s="19" t="str">
        <f t="shared" ca="1" si="111"/>
        <v/>
      </c>
      <c r="IS49" s="19" t="str">
        <f t="shared" ca="1" si="111"/>
        <v/>
      </c>
      <c r="IT49" s="19" t="str">
        <f t="shared" ca="1" si="111"/>
        <v/>
      </c>
      <c r="IU49" s="19" t="str">
        <f t="shared" ca="1" si="111"/>
        <v/>
      </c>
      <c r="IV49" s="19" t="str">
        <f t="shared" ca="1" si="111"/>
        <v/>
      </c>
      <c r="IW49" s="19" t="str">
        <f t="shared" ca="1" si="111"/>
        <v/>
      </c>
      <c r="IX49" s="19" t="str">
        <f t="shared" ca="1" si="111"/>
        <v/>
      </c>
      <c r="IY49" s="19" t="str">
        <f t="shared" ca="1" si="112"/>
        <v/>
      </c>
      <c r="IZ49" s="19" t="str">
        <f t="shared" ca="1" si="112"/>
        <v/>
      </c>
      <c r="JA49" s="19" t="str">
        <f t="shared" ca="1" si="112"/>
        <v/>
      </c>
      <c r="JB49" s="19" t="str">
        <f t="shared" ca="1" si="112"/>
        <v/>
      </c>
      <c r="JC49" s="19" t="str">
        <f t="shared" ca="1" si="112"/>
        <v/>
      </c>
      <c r="JD49" s="19" t="str">
        <f t="shared" ca="1" si="112"/>
        <v/>
      </c>
      <c r="JE49" s="19" t="str">
        <f t="shared" ca="1" si="112"/>
        <v/>
      </c>
      <c r="JF49" s="19" t="str">
        <f t="shared" ca="1" si="112"/>
        <v/>
      </c>
      <c r="JG49" s="19" t="str">
        <f t="shared" ca="1" si="112"/>
        <v/>
      </c>
      <c r="JH49" s="19" t="str">
        <f t="shared" ca="1" si="112"/>
        <v/>
      </c>
      <c r="JI49" s="19" t="str">
        <f t="shared" ca="1" si="113"/>
        <v/>
      </c>
      <c r="JJ49" s="19" t="str">
        <f t="shared" ca="1" si="113"/>
        <v/>
      </c>
      <c r="JK49" s="19" t="str">
        <f t="shared" ca="1" si="113"/>
        <v/>
      </c>
      <c r="JL49" s="19" t="str">
        <f t="shared" ca="1" si="113"/>
        <v/>
      </c>
      <c r="JM49" s="19" t="str">
        <f t="shared" ca="1" si="113"/>
        <v/>
      </c>
      <c r="JN49" s="19" t="str">
        <f t="shared" ca="1" si="113"/>
        <v/>
      </c>
      <c r="JO49" s="19" t="str">
        <f t="shared" ca="1" si="113"/>
        <v/>
      </c>
      <c r="JP49" s="19" t="str">
        <f t="shared" ca="1" si="113"/>
        <v/>
      </c>
      <c r="JQ49" s="19" t="str">
        <f t="shared" ca="1" si="113"/>
        <v/>
      </c>
      <c r="JR49" s="19" t="str">
        <f t="shared" ca="1" si="113"/>
        <v/>
      </c>
      <c r="JS49" s="19" t="str">
        <f t="shared" ca="1" si="114"/>
        <v/>
      </c>
      <c r="JT49" s="19" t="str">
        <f t="shared" ca="1" si="114"/>
        <v/>
      </c>
      <c r="JU49" s="19" t="str">
        <f t="shared" ca="1" si="114"/>
        <v/>
      </c>
      <c r="JV49" s="19" t="str">
        <f t="shared" ca="1" si="114"/>
        <v/>
      </c>
      <c r="JW49" s="19" t="str">
        <f t="shared" ca="1" si="114"/>
        <v/>
      </c>
      <c r="JX49" s="19" t="str">
        <f t="shared" ca="1" si="114"/>
        <v/>
      </c>
      <c r="JY49" s="19" t="str">
        <f t="shared" ca="1" si="114"/>
        <v/>
      </c>
      <c r="JZ49" s="19" t="str">
        <f t="shared" ca="1" si="114"/>
        <v/>
      </c>
      <c r="KA49" s="19" t="str">
        <f t="shared" ca="1" si="114"/>
        <v/>
      </c>
      <c r="KB49" s="19" t="str">
        <f t="shared" ca="1" si="114"/>
        <v/>
      </c>
      <c r="KC49" s="19" t="str">
        <f t="shared" ca="1" si="115"/>
        <v/>
      </c>
      <c r="KD49" s="19" t="str">
        <f t="shared" ca="1" si="115"/>
        <v/>
      </c>
      <c r="KE49" s="19" t="str">
        <f t="shared" ca="1" si="115"/>
        <v/>
      </c>
      <c r="KF49" s="19" t="str">
        <f t="shared" ca="1" si="115"/>
        <v/>
      </c>
      <c r="KG49" s="19" t="str">
        <f t="shared" ca="1" si="115"/>
        <v/>
      </c>
      <c r="KH49" s="19" t="str">
        <f t="shared" ca="1" si="115"/>
        <v/>
      </c>
      <c r="KI49" s="19" t="str">
        <f t="shared" ca="1" si="115"/>
        <v/>
      </c>
      <c r="KJ49" s="19" t="str">
        <f t="shared" ca="1" si="115"/>
        <v/>
      </c>
      <c r="KK49" s="19" t="str">
        <f t="shared" ca="1" si="115"/>
        <v/>
      </c>
      <c r="KL49" s="19" t="str">
        <f t="shared" ca="1" si="115"/>
        <v/>
      </c>
      <c r="KM49" s="19" t="str">
        <f t="shared" ca="1" si="116"/>
        <v/>
      </c>
      <c r="KN49" s="19" t="str">
        <f t="shared" ca="1" si="116"/>
        <v/>
      </c>
      <c r="KO49" s="19" t="str">
        <f t="shared" ca="1" si="116"/>
        <v/>
      </c>
      <c r="KP49" s="19" t="str">
        <f t="shared" ca="1" si="116"/>
        <v/>
      </c>
      <c r="KQ49" s="19" t="str">
        <f t="shared" ca="1" si="116"/>
        <v/>
      </c>
      <c r="KR49" s="19" t="str">
        <f t="shared" ca="1" si="116"/>
        <v/>
      </c>
      <c r="KS49" s="19" t="str">
        <f t="shared" ca="1" si="116"/>
        <v/>
      </c>
      <c r="KT49" s="19" t="str">
        <f t="shared" ca="1" si="116"/>
        <v/>
      </c>
      <c r="KU49" s="19" t="str">
        <f t="shared" ca="1" si="116"/>
        <v/>
      </c>
      <c r="KV49" s="19" t="str">
        <f t="shared" ca="1" si="116"/>
        <v/>
      </c>
      <c r="KW49" s="19" t="str">
        <f t="shared" ca="1" si="117"/>
        <v/>
      </c>
      <c r="KX49" s="19" t="str">
        <f t="shared" ca="1" si="117"/>
        <v/>
      </c>
      <c r="KY49" s="19" t="str">
        <f t="shared" ca="1" si="117"/>
        <v/>
      </c>
      <c r="KZ49" s="19" t="str">
        <f t="shared" ca="1" si="117"/>
        <v/>
      </c>
      <c r="LA49" s="19" t="str">
        <f t="shared" ca="1" si="117"/>
        <v/>
      </c>
      <c r="LB49" s="19" t="str">
        <f t="shared" ca="1" si="117"/>
        <v/>
      </c>
      <c r="LC49" s="19" t="str">
        <f t="shared" ca="1" si="117"/>
        <v/>
      </c>
      <c r="LD49" s="19" t="str">
        <f t="shared" ca="1" si="117"/>
        <v/>
      </c>
      <c r="LE49" s="19" t="str">
        <f t="shared" ca="1" si="117"/>
        <v/>
      </c>
      <c r="LF49" s="19" t="str">
        <f t="shared" ca="1" si="117"/>
        <v/>
      </c>
      <c r="LG49" s="19" t="str">
        <f t="shared" ca="1" si="118"/>
        <v/>
      </c>
      <c r="LH49" s="19" t="str">
        <f t="shared" ca="1" si="118"/>
        <v/>
      </c>
      <c r="LI49" s="19" t="str">
        <f t="shared" ca="1" si="118"/>
        <v/>
      </c>
      <c r="LJ49" s="19" t="str">
        <f t="shared" ca="1" si="118"/>
        <v/>
      </c>
      <c r="LK49" s="19" t="str">
        <f t="shared" ca="1" si="118"/>
        <v/>
      </c>
      <c r="LL49" s="19" t="str">
        <f t="shared" ca="1" si="118"/>
        <v/>
      </c>
      <c r="LM49" s="19" t="str">
        <f t="shared" ca="1" si="118"/>
        <v/>
      </c>
      <c r="LN49" s="19" t="str">
        <f t="shared" ca="1" si="118"/>
        <v/>
      </c>
      <c r="LO49" s="19" t="str">
        <f t="shared" ca="1" si="118"/>
        <v/>
      </c>
      <c r="LP49" s="19" t="str">
        <f t="shared" ca="1" si="118"/>
        <v/>
      </c>
      <c r="LQ49" s="19" t="str">
        <f t="shared" ca="1" si="119"/>
        <v/>
      </c>
      <c r="LR49" s="19" t="str">
        <f t="shared" ca="1" si="119"/>
        <v/>
      </c>
      <c r="LS49" s="19" t="str">
        <f t="shared" ca="1" si="119"/>
        <v/>
      </c>
      <c r="LT49" s="19" t="str">
        <f t="shared" ca="1" si="119"/>
        <v/>
      </c>
      <c r="LU49" s="19" t="str">
        <f t="shared" ca="1" si="119"/>
        <v/>
      </c>
      <c r="LV49" s="19" t="str">
        <f t="shared" ca="1" si="119"/>
        <v/>
      </c>
      <c r="LW49" s="19" t="str">
        <f t="shared" ca="1" si="119"/>
        <v/>
      </c>
      <c r="LX49" s="19" t="str">
        <f t="shared" ca="1" si="119"/>
        <v/>
      </c>
      <c r="LY49" s="19" t="str">
        <f t="shared" ca="1" si="119"/>
        <v/>
      </c>
      <c r="LZ49" s="19" t="str">
        <f t="shared" ca="1" si="119"/>
        <v/>
      </c>
      <c r="MA49" s="19" t="str">
        <f t="shared" ca="1" si="120"/>
        <v/>
      </c>
      <c r="MB49" s="19" t="str">
        <f t="shared" ca="1" si="120"/>
        <v/>
      </c>
      <c r="MC49" s="19" t="str">
        <f t="shared" ca="1" si="120"/>
        <v/>
      </c>
      <c r="MD49" s="19" t="str">
        <f t="shared" ca="1" si="120"/>
        <v/>
      </c>
      <c r="ME49" s="19" t="str">
        <f t="shared" ca="1" si="120"/>
        <v/>
      </c>
      <c r="MF49" s="19" t="str">
        <f t="shared" ca="1" si="120"/>
        <v/>
      </c>
      <c r="MG49" s="19" t="str">
        <f t="shared" ca="1" si="120"/>
        <v/>
      </c>
      <c r="MH49" s="19" t="str">
        <f t="shared" ca="1" si="120"/>
        <v/>
      </c>
      <c r="MI49" s="19" t="str">
        <f t="shared" ca="1" si="120"/>
        <v/>
      </c>
      <c r="MJ49" s="19" t="str">
        <f t="shared" ca="1" si="120"/>
        <v/>
      </c>
      <c r="MK49" s="19" t="str">
        <f t="shared" ca="1" si="121"/>
        <v/>
      </c>
      <c r="ML49" s="19" t="str">
        <f t="shared" ca="1" si="121"/>
        <v/>
      </c>
      <c r="MM49" s="19" t="str">
        <f t="shared" ca="1" si="121"/>
        <v/>
      </c>
      <c r="MN49" s="19" t="str">
        <f t="shared" ca="1" si="121"/>
        <v/>
      </c>
      <c r="MO49" s="19" t="str">
        <f t="shared" ca="1" si="121"/>
        <v/>
      </c>
      <c r="MP49" s="19" t="str">
        <f t="shared" ca="1" si="121"/>
        <v/>
      </c>
      <c r="MQ49" s="19" t="str">
        <f t="shared" ca="1" si="121"/>
        <v/>
      </c>
      <c r="MR49" s="19" t="str">
        <f t="shared" ca="1" si="121"/>
        <v/>
      </c>
      <c r="MS49" s="19" t="str">
        <f t="shared" ca="1" si="121"/>
        <v/>
      </c>
      <c r="MT49" s="19" t="str">
        <f t="shared" ca="1" si="121"/>
        <v/>
      </c>
      <c r="MU49" s="19" t="str">
        <f t="shared" ca="1" si="122"/>
        <v/>
      </c>
      <c r="MV49" s="19" t="str">
        <f t="shared" ca="1" si="122"/>
        <v/>
      </c>
      <c r="MW49" s="19" t="str">
        <f t="shared" ca="1" si="122"/>
        <v/>
      </c>
      <c r="MX49" s="19" t="str">
        <f t="shared" ca="1" si="122"/>
        <v/>
      </c>
      <c r="MY49" s="19" t="str">
        <f t="shared" ca="1" si="122"/>
        <v/>
      </c>
      <c r="MZ49" s="19" t="str">
        <f t="shared" ca="1" si="122"/>
        <v/>
      </c>
      <c r="NA49" s="19" t="str">
        <f t="shared" ca="1" si="122"/>
        <v/>
      </c>
      <c r="NB49" s="19" t="str">
        <f t="shared" ca="1" si="122"/>
        <v/>
      </c>
      <c r="NC49" s="19" t="str">
        <f t="shared" ca="1" si="122"/>
        <v/>
      </c>
      <c r="ND49" s="19" t="str">
        <f t="shared" ca="1" si="122"/>
        <v/>
      </c>
      <c r="NE49" s="19" t="str">
        <f t="shared" ca="1" si="123"/>
        <v/>
      </c>
      <c r="NF49" s="19" t="str">
        <f t="shared" ca="1" si="123"/>
        <v/>
      </c>
      <c r="NG49" s="19" t="str">
        <f t="shared" ca="1" si="123"/>
        <v/>
      </c>
      <c r="NH49" s="19" t="str">
        <f t="shared" ca="1" si="123"/>
        <v/>
      </c>
      <c r="NI49" s="19" t="str">
        <f t="shared" ca="1" si="123"/>
        <v/>
      </c>
      <c r="NJ49" s="19" t="str">
        <f t="shared" ca="1" si="123"/>
        <v/>
      </c>
      <c r="NK49" s="19" t="str">
        <f t="shared" ca="1" si="123"/>
        <v/>
      </c>
      <c r="NL49" s="19" t="str">
        <f t="shared" ca="1" si="123"/>
        <v/>
      </c>
      <c r="NM49" s="19" t="str">
        <f t="shared" ca="1" si="123"/>
        <v/>
      </c>
      <c r="NN49" s="19" t="str">
        <f t="shared" ca="1" si="123"/>
        <v/>
      </c>
      <c r="NO49" s="19" t="str">
        <f t="shared" ca="1" si="124"/>
        <v/>
      </c>
      <c r="NP49" s="19" t="str">
        <f t="shared" ca="1" si="124"/>
        <v/>
      </c>
      <c r="NQ49" s="19" t="str">
        <f t="shared" ca="1" si="124"/>
        <v/>
      </c>
      <c r="NR49" s="19" t="str">
        <f t="shared" ca="1" si="124"/>
        <v/>
      </c>
      <c r="NS49" s="19" t="str">
        <f t="shared" ca="1" si="124"/>
        <v/>
      </c>
      <c r="NT49" s="19" t="str">
        <f t="shared" ca="1" si="124"/>
        <v/>
      </c>
      <c r="NU49" s="19" t="str">
        <f t="shared" ca="1" si="124"/>
        <v/>
      </c>
      <c r="NV49" s="19" t="str">
        <f t="shared" ca="1" si="124"/>
        <v/>
      </c>
      <c r="NW49" s="19" t="str">
        <f t="shared" ca="1" si="124"/>
        <v/>
      </c>
      <c r="NX49" s="19" t="str">
        <f t="shared" ca="1" si="124"/>
        <v/>
      </c>
      <c r="NY49" s="19" t="str">
        <f t="shared" ca="1" si="124"/>
        <v/>
      </c>
      <c r="NZ49" s="19" t="str">
        <f t="shared" ca="1" si="124"/>
        <v/>
      </c>
      <c r="OA49" s="19" t="str">
        <f t="shared" ca="1" si="124"/>
        <v/>
      </c>
      <c r="OB49" s="19" t="str">
        <f t="shared" ca="1" si="124"/>
        <v/>
      </c>
      <c r="OC49" s="19" t="str">
        <f t="shared" ca="1" si="124"/>
        <v/>
      </c>
      <c r="OD49" s="16"/>
      <c r="OE49" s="16"/>
      <c r="OF49" s="16"/>
      <c r="OG49" s="16"/>
    </row>
    <row r="50" spans="1:397" s="25" customFormat="1" ht="14.25" x14ac:dyDescent="0.2">
      <c r="A50" s="62" t="str">
        <f t="shared" si="85"/>
        <v>Riyadh Almaghrabi Client</v>
      </c>
      <c r="B50" s="66">
        <f>_xlfn.IFNA(IF(INDEX('[1]External Tasks'!$C:$C,MATCH($B$38&amp;" "&amp;D50,'[1]External Tasks'!$A:$A,0))=D50,1,IF(INDEX('[1]External Tasks'!$G:$G,MATCH($B$38&amp;" "&amp;D50,'[1]External Tasks'!$E:$E,0))=D50,2)),0)</f>
        <v>0</v>
      </c>
      <c r="C50" s="46">
        <v>10</v>
      </c>
      <c r="D50" s="437" t="str">
        <f>IF('[2]Project Follow up - Base'!D50="","",'[2]Project Follow up - Base'!D50)</f>
        <v>Working on - Design 75%</v>
      </c>
      <c r="E50" s="437" t="str">
        <f>IF('[2]Project Follow up - Base'!E50="","",'[2]Project Follow up - Base'!E50)</f>
        <v/>
      </c>
      <c r="F50" s="394" t="str">
        <f>IF('[2]Project Follow up - Base'!F50="","",'[2]Project Follow up - Base'!F50)</f>
        <v>Riyadh Almaghrabi</v>
      </c>
      <c r="G50" s="187">
        <f>IF('[2]Project Follow up - Base'!G50="","",'[2]Project Follow up - Base'!G50)</f>
        <v>45736</v>
      </c>
      <c r="H50" s="187">
        <f>IF('[2]Project Follow up - Base'!H50="","",'[2]Project Follow up - Base'!H50)</f>
        <v>45742</v>
      </c>
      <c r="I50" s="45">
        <f>IF(OR(G50="",H50=""), 0, NETWORKDAYS.INTL(G50,H50,7,List!$M$3:$M$100))</f>
        <v>5</v>
      </c>
      <c r="J50" s="43" t="str">
        <f>IF('[2]Project Follow up - Base'!J50="","",'[2]Project Follow up - Base'!J50)</f>
        <v/>
      </c>
      <c r="K50" s="43" t="str">
        <f>IF('[2]Project Follow up - Base'!K50="","",'[2]Project Follow up - Base'!K50)</f>
        <v/>
      </c>
      <c r="L50" s="45">
        <f>IF(OR(J50="",K50=""), 0, NETWORKDAYS.INTL(J50,K50,7,List!$M$3:$M$100))</f>
        <v>0</v>
      </c>
      <c r="M50" s="43">
        <f t="shared" si="86"/>
        <v>45736</v>
      </c>
      <c r="N50" s="43">
        <f t="shared" si="87"/>
        <v>45742</v>
      </c>
      <c r="O50" s="43">
        <f>IF(OR( D50="", M50=""),"",WORKDAY.INTL(M50,VLOOKUP($B$38&amp;" "&amp;D50,Tasks!$1:$1048576,MATCH('Project Follow up - Base'!$D$7,Tasks!$2:$2,0),FALSE)-1,7,[1]List!$M$3:$M$100))</f>
        <v>45768</v>
      </c>
      <c r="P50" s="44" t="str">
        <f t="shared" ca="1" si="125"/>
        <v>Completed</v>
      </c>
      <c r="Q50" s="104" t="str">
        <f>IF('[2]Project Follow up - Base'!Q50="","",'[2]Project Follow up - Base'!Q50)</f>
        <v/>
      </c>
      <c r="R50" s="43" t="str">
        <f>IF('[2]Project Follow up - Base'!R50="","",'[2]Project Follow up - Base'!R50)</f>
        <v>Client</v>
      </c>
      <c r="S50" s="41" t="str">
        <f>IF('[2]Project Follow up - Base'!S50="","",'[2]Project Follow up - Base'!S50)</f>
        <v/>
      </c>
      <c r="T50" s="104" t="str">
        <f>IF('[2]Project Follow up - Base'!T50="","",'[2]Project Follow up - Base'!T50)</f>
        <v/>
      </c>
      <c r="U50" s="41" t="str">
        <f>IF('[2]Project Follow up - Base'!U50="","",'[2]Project Follow up - Base'!U50)</f>
        <v/>
      </c>
      <c r="V50" s="41" t="str">
        <f>IF('[2]Project Follow up - Base'!V50="","",'[2]Project Follow up - Base'!V50)</f>
        <v/>
      </c>
      <c r="W50" s="388" t="str">
        <f>IF('[2]Project Follow up - Base'!W50="","",'[2]Project Follow up - Base'!W50)</f>
        <v>Deliev 08</v>
      </c>
      <c r="X50" s="389" t="str">
        <f>IF('[2]Project Follow up - Base'!X50="","",'[2]Project Follow up - Base'!X50)</f>
        <v>MOM 08</v>
      </c>
      <c r="Y50" s="17">
        <f t="shared" si="88"/>
        <v>1</v>
      </c>
      <c r="Z50" s="62" t="str">
        <f>_xlfn.IFNA(IF(INDEX('Employees Summary'!A:J,MATCH(B$38&amp;" "&amp;F50,'Employees Summary'!H:H,0),10)=0,"",INDEX('Employees Summary'!A:J,MATCH(B$38&amp;" "&amp;F50,'Employees Summary'!H:H,0),10)),"")</f>
        <v/>
      </c>
      <c r="AA50" s="62">
        <f ca="1">IF(AND(N50&lt;&gt;"",P50="Delayed"),NETWORKDAYS.INTL(O50,N50,7,List!$M$3:$M$100),0)</f>
        <v>0</v>
      </c>
      <c r="AB50" s="16"/>
      <c r="AC50" s="20" t="str">
        <f t="shared" ca="1" si="89"/>
        <v/>
      </c>
      <c r="AD50" s="20" t="str">
        <f t="shared" ca="1" si="89"/>
        <v/>
      </c>
      <c r="AE50" s="20" t="str">
        <f t="shared" ca="1" si="89"/>
        <v/>
      </c>
      <c r="AF50" s="20" t="str">
        <f t="shared" ca="1" si="89"/>
        <v/>
      </c>
      <c r="AG50" s="20" t="str">
        <f t="shared" ca="1" si="89"/>
        <v/>
      </c>
      <c r="AH50" s="20" t="str">
        <f t="shared" ca="1" si="89"/>
        <v/>
      </c>
      <c r="AI50" s="20" t="str">
        <f t="shared" ca="1" si="89"/>
        <v/>
      </c>
      <c r="AJ50" s="20" t="str">
        <f t="shared" ca="1" si="89"/>
        <v/>
      </c>
      <c r="AK50" s="20" t="str">
        <f t="shared" ca="1" si="89"/>
        <v/>
      </c>
      <c r="AL50" s="20" t="str">
        <f t="shared" ca="1" si="89"/>
        <v/>
      </c>
      <c r="AM50" s="20" t="str">
        <f t="shared" ca="1" si="90"/>
        <v/>
      </c>
      <c r="AN50" s="20" t="str">
        <f t="shared" ca="1" si="90"/>
        <v/>
      </c>
      <c r="AO50" s="20" t="str">
        <f t="shared" ca="1" si="90"/>
        <v/>
      </c>
      <c r="AP50" s="20" t="str">
        <f t="shared" ca="1" si="90"/>
        <v/>
      </c>
      <c r="AQ50" s="20" t="str">
        <f t="shared" ca="1" si="90"/>
        <v/>
      </c>
      <c r="AR50" s="20" t="str">
        <f t="shared" ca="1" si="90"/>
        <v/>
      </c>
      <c r="AS50" s="20" t="str">
        <f t="shared" ca="1" si="90"/>
        <v/>
      </c>
      <c r="AT50" s="20" t="str">
        <f t="shared" ca="1" si="90"/>
        <v/>
      </c>
      <c r="AU50" s="20" t="str">
        <f t="shared" ca="1" si="90"/>
        <v/>
      </c>
      <c r="AV50" s="20" t="str">
        <f t="shared" ca="1" si="90"/>
        <v/>
      </c>
      <c r="AW50" s="20" t="str">
        <f t="shared" ca="1" si="91"/>
        <v/>
      </c>
      <c r="AX50" s="20" t="str">
        <f t="shared" ca="1" si="91"/>
        <v/>
      </c>
      <c r="AY50" s="20" t="str">
        <f t="shared" ca="1" si="91"/>
        <v/>
      </c>
      <c r="AZ50" s="20" t="str">
        <f t="shared" ca="1" si="91"/>
        <v/>
      </c>
      <c r="BA50" s="20" t="str">
        <f t="shared" ca="1" si="91"/>
        <v/>
      </c>
      <c r="BB50" s="20" t="str">
        <f t="shared" ca="1" si="91"/>
        <v/>
      </c>
      <c r="BC50" s="20" t="str">
        <f t="shared" ca="1" si="91"/>
        <v/>
      </c>
      <c r="BD50" s="20" t="str">
        <f t="shared" ca="1" si="91"/>
        <v/>
      </c>
      <c r="BE50" s="20" t="str">
        <f t="shared" ca="1" si="91"/>
        <v/>
      </c>
      <c r="BF50" s="20" t="str">
        <f t="shared" ca="1" si="91"/>
        <v/>
      </c>
      <c r="BG50" s="20" t="str">
        <f t="shared" ca="1" si="92"/>
        <v/>
      </c>
      <c r="BH50" s="20" t="str">
        <f t="shared" ca="1" si="92"/>
        <v/>
      </c>
      <c r="BI50" s="20" t="str">
        <f t="shared" ca="1" si="92"/>
        <v/>
      </c>
      <c r="BJ50" s="20" t="str">
        <f t="shared" ca="1" si="92"/>
        <v/>
      </c>
      <c r="BK50" s="20" t="str">
        <f t="shared" ca="1" si="92"/>
        <v/>
      </c>
      <c r="BL50" s="20" t="str">
        <f t="shared" ca="1" si="92"/>
        <v/>
      </c>
      <c r="BM50" s="20" t="str">
        <f t="shared" ca="1" si="92"/>
        <v/>
      </c>
      <c r="BN50" s="20" t="str">
        <f t="shared" ca="1" si="92"/>
        <v/>
      </c>
      <c r="BO50" s="20" t="str">
        <f t="shared" ca="1" si="92"/>
        <v/>
      </c>
      <c r="BP50" s="20" t="str">
        <f t="shared" ca="1" si="92"/>
        <v/>
      </c>
      <c r="BQ50" s="20" t="str">
        <f t="shared" ca="1" si="93"/>
        <v/>
      </c>
      <c r="BR50" s="20" t="str">
        <f t="shared" ca="1" si="93"/>
        <v/>
      </c>
      <c r="BS50" s="20" t="str">
        <f t="shared" ca="1" si="93"/>
        <v/>
      </c>
      <c r="BT50" s="20" t="str">
        <f t="shared" ca="1" si="93"/>
        <v/>
      </c>
      <c r="BU50" s="20" t="str">
        <f t="shared" ca="1" si="93"/>
        <v/>
      </c>
      <c r="BV50" s="20" t="str">
        <f t="shared" ca="1" si="93"/>
        <v/>
      </c>
      <c r="BW50" s="20" t="str">
        <f t="shared" ca="1" si="93"/>
        <v/>
      </c>
      <c r="BX50" s="20" t="str">
        <f t="shared" ca="1" si="93"/>
        <v/>
      </c>
      <c r="BY50" s="20" t="str">
        <f t="shared" ca="1" si="93"/>
        <v/>
      </c>
      <c r="BZ50" s="20" t="str">
        <f t="shared" ca="1" si="93"/>
        <v/>
      </c>
      <c r="CA50" s="20" t="str">
        <f t="shared" ca="1" si="94"/>
        <v/>
      </c>
      <c r="CB50" s="20" t="str">
        <f t="shared" ca="1" si="94"/>
        <v/>
      </c>
      <c r="CC50" s="20" t="str">
        <f t="shared" ca="1" si="94"/>
        <v/>
      </c>
      <c r="CD50" s="20" t="str">
        <f t="shared" ca="1" si="94"/>
        <v/>
      </c>
      <c r="CE50" s="20" t="str">
        <f t="shared" ca="1" si="94"/>
        <v/>
      </c>
      <c r="CF50" s="20" t="str">
        <f t="shared" ca="1" si="94"/>
        <v/>
      </c>
      <c r="CG50" s="20" t="str">
        <f t="shared" ca="1" si="94"/>
        <v/>
      </c>
      <c r="CH50" s="20" t="str">
        <f t="shared" ca="1" si="94"/>
        <v/>
      </c>
      <c r="CI50" s="20" t="str">
        <f t="shared" ca="1" si="94"/>
        <v/>
      </c>
      <c r="CJ50" s="20" t="str">
        <f t="shared" ca="1" si="94"/>
        <v/>
      </c>
      <c r="CK50" s="20" t="str">
        <f t="shared" ca="1" si="95"/>
        <v/>
      </c>
      <c r="CL50" s="20" t="str">
        <f t="shared" ca="1" si="95"/>
        <v/>
      </c>
      <c r="CM50" s="20" t="str">
        <f t="shared" ca="1" si="95"/>
        <v/>
      </c>
      <c r="CN50" s="20" t="str">
        <f t="shared" ca="1" si="95"/>
        <v/>
      </c>
      <c r="CO50" s="20" t="str">
        <f t="shared" ca="1" si="95"/>
        <v/>
      </c>
      <c r="CP50" s="20" t="str">
        <f t="shared" ca="1" si="95"/>
        <v/>
      </c>
      <c r="CQ50" s="20" t="str">
        <f t="shared" ca="1" si="95"/>
        <v/>
      </c>
      <c r="CR50" s="20" t="str">
        <f t="shared" ca="1" si="95"/>
        <v/>
      </c>
      <c r="CS50" s="20" t="str">
        <f t="shared" ca="1" si="95"/>
        <v/>
      </c>
      <c r="CT50" s="19" t="str">
        <f t="shared" ca="1" si="95"/>
        <v/>
      </c>
      <c r="CU50" s="19" t="str">
        <f t="shared" ca="1" si="96"/>
        <v/>
      </c>
      <c r="CV50" s="19" t="str">
        <f t="shared" ca="1" si="96"/>
        <v/>
      </c>
      <c r="CW50" s="19" t="str">
        <f t="shared" ca="1" si="96"/>
        <v/>
      </c>
      <c r="CX50" s="19" t="str">
        <f t="shared" ca="1" si="96"/>
        <v/>
      </c>
      <c r="CY50" s="19" t="str">
        <f t="shared" ca="1" si="96"/>
        <v/>
      </c>
      <c r="CZ50" s="19" t="str">
        <f t="shared" ca="1" si="96"/>
        <v/>
      </c>
      <c r="DA50" s="19" t="str">
        <f t="shared" ca="1" si="96"/>
        <v/>
      </c>
      <c r="DB50" s="19" t="str">
        <f t="shared" ca="1" si="96"/>
        <v/>
      </c>
      <c r="DC50" s="19" t="str">
        <f t="shared" ca="1" si="96"/>
        <v/>
      </c>
      <c r="DD50" s="19" t="str">
        <f t="shared" ca="1" si="96"/>
        <v/>
      </c>
      <c r="DE50" s="19" t="str">
        <f t="shared" ca="1" si="97"/>
        <v/>
      </c>
      <c r="DF50" s="19" t="str">
        <f t="shared" ca="1" si="97"/>
        <v/>
      </c>
      <c r="DG50" s="19" t="str">
        <f t="shared" ca="1" si="97"/>
        <v/>
      </c>
      <c r="DH50" s="19" t="str">
        <f t="shared" ca="1" si="97"/>
        <v/>
      </c>
      <c r="DI50" s="19">
        <f t="shared" ca="1" si="97"/>
        <v>10</v>
      </c>
      <c r="DJ50" s="19">
        <f t="shared" ca="1" si="97"/>
        <v>10</v>
      </c>
      <c r="DK50" s="19">
        <f t="shared" ca="1" si="97"/>
        <v>10</v>
      </c>
      <c r="DL50" s="19">
        <f t="shared" ca="1" si="97"/>
        <v>10</v>
      </c>
      <c r="DM50" s="19">
        <f t="shared" ca="1" si="97"/>
        <v>10</v>
      </c>
      <c r="DN50" s="19">
        <f t="shared" ca="1" si="97"/>
        <v>10</v>
      </c>
      <c r="DO50" s="19">
        <f t="shared" ca="1" si="98"/>
        <v>10</v>
      </c>
      <c r="DP50" s="19" t="str">
        <f t="shared" ca="1" si="98"/>
        <v/>
      </c>
      <c r="DQ50" s="19" t="str">
        <f t="shared" ca="1" si="98"/>
        <v/>
      </c>
      <c r="DR50" s="19" t="str">
        <f t="shared" ca="1" si="98"/>
        <v/>
      </c>
      <c r="DS50" s="19" t="str">
        <f t="shared" ca="1" si="98"/>
        <v/>
      </c>
      <c r="DT50" s="19" t="str">
        <f t="shared" ca="1" si="98"/>
        <v/>
      </c>
      <c r="DU50" s="19" t="str">
        <f t="shared" ca="1" si="98"/>
        <v/>
      </c>
      <c r="DV50" s="19" t="str">
        <f t="shared" ca="1" si="98"/>
        <v/>
      </c>
      <c r="DW50" s="19" t="str">
        <f t="shared" ca="1" si="98"/>
        <v/>
      </c>
      <c r="DX50" s="19" t="str">
        <f t="shared" ca="1" si="98"/>
        <v/>
      </c>
      <c r="DY50" s="19" t="str">
        <f t="shared" ca="1" si="99"/>
        <v/>
      </c>
      <c r="DZ50" s="19" t="str">
        <f t="shared" ca="1" si="99"/>
        <v/>
      </c>
      <c r="EA50" s="19" t="str">
        <f t="shared" ca="1" si="99"/>
        <v/>
      </c>
      <c r="EB50" s="19" t="str">
        <f t="shared" ca="1" si="99"/>
        <v/>
      </c>
      <c r="EC50" s="19" t="str">
        <f t="shared" ca="1" si="99"/>
        <v/>
      </c>
      <c r="ED50" s="19" t="str">
        <f t="shared" ca="1" si="99"/>
        <v/>
      </c>
      <c r="EE50" s="19" t="str">
        <f t="shared" ca="1" si="99"/>
        <v/>
      </c>
      <c r="EF50" s="19" t="str">
        <f t="shared" ca="1" si="99"/>
        <v/>
      </c>
      <c r="EG50" s="19" t="str">
        <f t="shared" ca="1" si="99"/>
        <v/>
      </c>
      <c r="EH50" s="19" t="str">
        <f t="shared" ca="1" si="99"/>
        <v/>
      </c>
      <c r="EI50" s="19" t="str">
        <f t="shared" ca="1" si="100"/>
        <v/>
      </c>
      <c r="EJ50" s="19" t="str">
        <f t="shared" ca="1" si="100"/>
        <v/>
      </c>
      <c r="EK50" s="19" t="str">
        <f t="shared" ca="1" si="100"/>
        <v/>
      </c>
      <c r="EL50" s="19" t="str">
        <f t="shared" ca="1" si="100"/>
        <v/>
      </c>
      <c r="EM50" s="19" t="str">
        <f t="shared" ca="1" si="100"/>
        <v/>
      </c>
      <c r="EN50" s="19" t="str">
        <f t="shared" ca="1" si="100"/>
        <v/>
      </c>
      <c r="EO50" s="19" t="str">
        <f t="shared" ca="1" si="100"/>
        <v/>
      </c>
      <c r="EP50" s="19" t="str">
        <f t="shared" ca="1" si="100"/>
        <v/>
      </c>
      <c r="EQ50" s="19" t="str">
        <f t="shared" ca="1" si="100"/>
        <v/>
      </c>
      <c r="ER50" s="19" t="str">
        <f t="shared" ca="1" si="100"/>
        <v/>
      </c>
      <c r="ES50" s="19" t="str">
        <f t="shared" ca="1" si="101"/>
        <v/>
      </c>
      <c r="ET50" s="19" t="str">
        <f t="shared" ca="1" si="101"/>
        <v/>
      </c>
      <c r="EU50" s="19" t="str">
        <f t="shared" ca="1" si="101"/>
        <v/>
      </c>
      <c r="EV50" s="19" t="str">
        <f t="shared" ca="1" si="101"/>
        <v/>
      </c>
      <c r="EW50" s="19" t="str">
        <f t="shared" ca="1" si="101"/>
        <v/>
      </c>
      <c r="EX50" s="19" t="str">
        <f t="shared" ca="1" si="101"/>
        <v/>
      </c>
      <c r="EY50" s="19" t="str">
        <f t="shared" ca="1" si="101"/>
        <v/>
      </c>
      <c r="EZ50" s="19" t="str">
        <f t="shared" ca="1" si="101"/>
        <v/>
      </c>
      <c r="FA50" s="19" t="str">
        <f t="shared" ca="1" si="101"/>
        <v/>
      </c>
      <c r="FB50" s="19" t="str">
        <f t="shared" ca="1" si="101"/>
        <v/>
      </c>
      <c r="FC50" s="19" t="str">
        <f t="shared" ca="1" si="102"/>
        <v/>
      </c>
      <c r="FD50" s="19" t="str">
        <f t="shared" ca="1" si="102"/>
        <v/>
      </c>
      <c r="FE50" s="19" t="str">
        <f t="shared" ca="1" si="102"/>
        <v/>
      </c>
      <c r="FF50" s="19" t="str">
        <f t="shared" ca="1" si="102"/>
        <v/>
      </c>
      <c r="FG50" s="19" t="str">
        <f t="shared" ca="1" si="102"/>
        <v/>
      </c>
      <c r="FH50" s="19" t="str">
        <f t="shared" ca="1" si="102"/>
        <v/>
      </c>
      <c r="FI50" s="19" t="str">
        <f t="shared" ca="1" si="102"/>
        <v/>
      </c>
      <c r="FJ50" s="19" t="str">
        <f t="shared" ca="1" si="102"/>
        <v/>
      </c>
      <c r="FK50" s="19" t="str">
        <f t="shared" ca="1" si="102"/>
        <v/>
      </c>
      <c r="FL50" s="19" t="str">
        <f t="shared" ca="1" si="102"/>
        <v/>
      </c>
      <c r="FM50" s="19" t="str">
        <f t="shared" ca="1" si="103"/>
        <v/>
      </c>
      <c r="FN50" s="19" t="str">
        <f t="shared" ca="1" si="103"/>
        <v/>
      </c>
      <c r="FO50" s="19" t="str">
        <f t="shared" ca="1" si="103"/>
        <v/>
      </c>
      <c r="FP50" s="19" t="str">
        <f t="shared" ca="1" si="103"/>
        <v/>
      </c>
      <c r="FQ50" s="19" t="str">
        <f t="shared" ca="1" si="103"/>
        <v/>
      </c>
      <c r="FR50" s="19" t="str">
        <f t="shared" ca="1" si="103"/>
        <v/>
      </c>
      <c r="FS50" s="19" t="str">
        <f t="shared" ca="1" si="103"/>
        <v/>
      </c>
      <c r="FT50" s="19" t="str">
        <f t="shared" ca="1" si="103"/>
        <v/>
      </c>
      <c r="FU50" s="19" t="str">
        <f t="shared" ca="1" si="103"/>
        <v/>
      </c>
      <c r="FV50" s="19" t="str">
        <f t="shared" ca="1" si="103"/>
        <v/>
      </c>
      <c r="FW50" s="19" t="str">
        <f t="shared" ca="1" si="104"/>
        <v/>
      </c>
      <c r="FX50" s="19" t="str">
        <f t="shared" ca="1" si="104"/>
        <v/>
      </c>
      <c r="FY50" s="19" t="str">
        <f t="shared" ca="1" si="104"/>
        <v/>
      </c>
      <c r="FZ50" s="19" t="str">
        <f t="shared" ca="1" si="104"/>
        <v/>
      </c>
      <c r="GA50" s="19" t="str">
        <f t="shared" ca="1" si="104"/>
        <v/>
      </c>
      <c r="GB50" s="19" t="str">
        <f t="shared" ca="1" si="104"/>
        <v/>
      </c>
      <c r="GC50" s="19" t="str">
        <f t="shared" ca="1" si="104"/>
        <v/>
      </c>
      <c r="GD50" s="19" t="str">
        <f t="shared" ca="1" si="104"/>
        <v/>
      </c>
      <c r="GE50" s="19" t="str">
        <f t="shared" ca="1" si="104"/>
        <v/>
      </c>
      <c r="GF50" s="19" t="str">
        <f t="shared" ca="1" si="104"/>
        <v/>
      </c>
      <c r="GG50" s="19" t="str">
        <f t="shared" ca="1" si="105"/>
        <v/>
      </c>
      <c r="GH50" s="19" t="str">
        <f t="shared" ca="1" si="105"/>
        <v/>
      </c>
      <c r="GI50" s="19" t="str">
        <f t="shared" ca="1" si="105"/>
        <v/>
      </c>
      <c r="GJ50" s="19" t="str">
        <f t="shared" ca="1" si="105"/>
        <v/>
      </c>
      <c r="GK50" s="19" t="str">
        <f t="shared" ca="1" si="105"/>
        <v/>
      </c>
      <c r="GL50" s="19" t="str">
        <f t="shared" ca="1" si="105"/>
        <v/>
      </c>
      <c r="GM50" s="19" t="str">
        <f t="shared" ca="1" si="105"/>
        <v/>
      </c>
      <c r="GN50" s="19" t="str">
        <f t="shared" ca="1" si="105"/>
        <v/>
      </c>
      <c r="GO50" s="19" t="str">
        <f t="shared" ca="1" si="105"/>
        <v/>
      </c>
      <c r="GP50" s="19" t="str">
        <f t="shared" ca="1" si="105"/>
        <v/>
      </c>
      <c r="GQ50" s="19" t="str">
        <f t="shared" ca="1" si="106"/>
        <v/>
      </c>
      <c r="GR50" s="19" t="str">
        <f t="shared" ca="1" si="106"/>
        <v/>
      </c>
      <c r="GS50" s="19" t="str">
        <f t="shared" ca="1" si="106"/>
        <v/>
      </c>
      <c r="GT50" s="19" t="str">
        <f t="shared" ca="1" si="106"/>
        <v/>
      </c>
      <c r="GU50" s="19" t="str">
        <f t="shared" ca="1" si="106"/>
        <v/>
      </c>
      <c r="GV50" s="19" t="str">
        <f t="shared" ca="1" si="106"/>
        <v/>
      </c>
      <c r="GW50" s="19" t="str">
        <f t="shared" ca="1" si="106"/>
        <v/>
      </c>
      <c r="GX50" s="19" t="str">
        <f t="shared" ca="1" si="106"/>
        <v/>
      </c>
      <c r="GY50" s="19" t="str">
        <f t="shared" ca="1" si="106"/>
        <v/>
      </c>
      <c r="GZ50" s="19" t="str">
        <f t="shared" ca="1" si="106"/>
        <v/>
      </c>
      <c r="HA50" s="19" t="str">
        <f t="shared" ca="1" si="107"/>
        <v/>
      </c>
      <c r="HB50" s="19" t="str">
        <f t="shared" ca="1" si="107"/>
        <v/>
      </c>
      <c r="HC50" s="19" t="str">
        <f t="shared" ca="1" si="107"/>
        <v/>
      </c>
      <c r="HD50" s="19" t="str">
        <f t="shared" ca="1" si="107"/>
        <v/>
      </c>
      <c r="HE50" s="19" t="str">
        <f t="shared" ca="1" si="107"/>
        <v/>
      </c>
      <c r="HF50" s="19" t="str">
        <f t="shared" ca="1" si="107"/>
        <v/>
      </c>
      <c r="HG50" s="19" t="str">
        <f t="shared" ca="1" si="107"/>
        <v/>
      </c>
      <c r="HH50" s="19" t="str">
        <f t="shared" ca="1" si="107"/>
        <v/>
      </c>
      <c r="HI50" s="19" t="str">
        <f t="shared" ca="1" si="107"/>
        <v/>
      </c>
      <c r="HJ50" s="19" t="str">
        <f t="shared" ca="1" si="107"/>
        <v/>
      </c>
      <c r="HK50" s="19" t="str">
        <f t="shared" ca="1" si="108"/>
        <v/>
      </c>
      <c r="HL50" s="19" t="str">
        <f t="shared" ca="1" si="108"/>
        <v/>
      </c>
      <c r="HM50" s="19" t="str">
        <f t="shared" ca="1" si="108"/>
        <v/>
      </c>
      <c r="HN50" s="19" t="str">
        <f t="shared" ca="1" si="108"/>
        <v/>
      </c>
      <c r="HO50" s="19" t="str">
        <f t="shared" ca="1" si="108"/>
        <v/>
      </c>
      <c r="HP50" s="19" t="str">
        <f t="shared" ca="1" si="108"/>
        <v/>
      </c>
      <c r="HQ50" s="19" t="str">
        <f t="shared" ca="1" si="108"/>
        <v/>
      </c>
      <c r="HR50" s="19" t="str">
        <f t="shared" ca="1" si="108"/>
        <v/>
      </c>
      <c r="HS50" s="19" t="str">
        <f t="shared" ca="1" si="108"/>
        <v/>
      </c>
      <c r="HT50" s="19" t="str">
        <f t="shared" ca="1" si="108"/>
        <v/>
      </c>
      <c r="HU50" s="19" t="str">
        <f t="shared" ca="1" si="109"/>
        <v/>
      </c>
      <c r="HV50" s="19" t="str">
        <f t="shared" ca="1" si="109"/>
        <v/>
      </c>
      <c r="HW50" s="19" t="str">
        <f t="shared" ca="1" si="109"/>
        <v/>
      </c>
      <c r="HX50" s="19" t="str">
        <f t="shared" ca="1" si="109"/>
        <v/>
      </c>
      <c r="HY50" s="19" t="str">
        <f t="shared" ca="1" si="109"/>
        <v/>
      </c>
      <c r="HZ50" s="19" t="str">
        <f t="shared" ca="1" si="109"/>
        <v/>
      </c>
      <c r="IA50" s="19" t="str">
        <f t="shared" ca="1" si="109"/>
        <v/>
      </c>
      <c r="IB50" s="19" t="str">
        <f t="shared" ca="1" si="109"/>
        <v/>
      </c>
      <c r="IC50" s="19" t="str">
        <f t="shared" ca="1" si="109"/>
        <v/>
      </c>
      <c r="ID50" s="19" t="str">
        <f t="shared" ca="1" si="109"/>
        <v/>
      </c>
      <c r="IE50" s="19" t="str">
        <f t="shared" ca="1" si="110"/>
        <v/>
      </c>
      <c r="IF50" s="19" t="str">
        <f t="shared" ca="1" si="110"/>
        <v/>
      </c>
      <c r="IG50" s="19" t="str">
        <f t="shared" ca="1" si="110"/>
        <v/>
      </c>
      <c r="IH50" s="19" t="str">
        <f t="shared" ca="1" si="110"/>
        <v/>
      </c>
      <c r="II50" s="19" t="str">
        <f t="shared" ca="1" si="110"/>
        <v/>
      </c>
      <c r="IJ50" s="19" t="str">
        <f t="shared" ca="1" si="110"/>
        <v/>
      </c>
      <c r="IK50" s="19" t="str">
        <f t="shared" ca="1" si="110"/>
        <v/>
      </c>
      <c r="IL50" s="19" t="str">
        <f t="shared" ca="1" si="110"/>
        <v/>
      </c>
      <c r="IM50" s="19" t="str">
        <f t="shared" ca="1" si="110"/>
        <v/>
      </c>
      <c r="IN50" s="19" t="str">
        <f t="shared" ca="1" si="110"/>
        <v/>
      </c>
      <c r="IO50" s="19" t="str">
        <f t="shared" ca="1" si="111"/>
        <v/>
      </c>
      <c r="IP50" s="19" t="str">
        <f t="shared" ca="1" si="111"/>
        <v/>
      </c>
      <c r="IQ50" s="19" t="str">
        <f t="shared" ca="1" si="111"/>
        <v/>
      </c>
      <c r="IR50" s="19" t="str">
        <f t="shared" ca="1" si="111"/>
        <v/>
      </c>
      <c r="IS50" s="19" t="str">
        <f t="shared" ca="1" si="111"/>
        <v/>
      </c>
      <c r="IT50" s="19" t="str">
        <f t="shared" ca="1" si="111"/>
        <v/>
      </c>
      <c r="IU50" s="19" t="str">
        <f t="shared" ca="1" si="111"/>
        <v/>
      </c>
      <c r="IV50" s="19" t="str">
        <f t="shared" ca="1" si="111"/>
        <v/>
      </c>
      <c r="IW50" s="19" t="str">
        <f t="shared" ca="1" si="111"/>
        <v/>
      </c>
      <c r="IX50" s="19" t="str">
        <f t="shared" ca="1" si="111"/>
        <v/>
      </c>
      <c r="IY50" s="19" t="str">
        <f t="shared" ca="1" si="112"/>
        <v/>
      </c>
      <c r="IZ50" s="19" t="str">
        <f t="shared" ca="1" si="112"/>
        <v/>
      </c>
      <c r="JA50" s="19" t="str">
        <f t="shared" ca="1" si="112"/>
        <v/>
      </c>
      <c r="JB50" s="19" t="str">
        <f t="shared" ca="1" si="112"/>
        <v/>
      </c>
      <c r="JC50" s="19" t="str">
        <f t="shared" ca="1" si="112"/>
        <v/>
      </c>
      <c r="JD50" s="19" t="str">
        <f t="shared" ca="1" si="112"/>
        <v/>
      </c>
      <c r="JE50" s="19" t="str">
        <f t="shared" ca="1" si="112"/>
        <v/>
      </c>
      <c r="JF50" s="19" t="str">
        <f t="shared" ca="1" si="112"/>
        <v/>
      </c>
      <c r="JG50" s="19" t="str">
        <f t="shared" ca="1" si="112"/>
        <v/>
      </c>
      <c r="JH50" s="19" t="str">
        <f t="shared" ca="1" si="112"/>
        <v/>
      </c>
      <c r="JI50" s="19" t="str">
        <f t="shared" ca="1" si="113"/>
        <v/>
      </c>
      <c r="JJ50" s="19" t="str">
        <f t="shared" ca="1" si="113"/>
        <v/>
      </c>
      <c r="JK50" s="19" t="str">
        <f t="shared" ca="1" si="113"/>
        <v/>
      </c>
      <c r="JL50" s="19" t="str">
        <f t="shared" ca="1" si="113"/>
        <v/>
      </c>
      <c r="JM50" s="19" t="str">
        <f t="shared" ca="1" si="113"/>
        <v/>
      </c>
      <c r="JN50" s="19" t="str">
        <f t="shared" ca="1" si="113"/>
        <v/>
      </c>
      <c r="JO50" s="19" t="str">
        <f t="shared" ca="1" si="113"/>
        <v/>
      </c>
      <c r="JP50" s="19" t="str">
        <f t="shared" ca="1" si="113"/>
        <v/>
      </c>
      <c r="JQ50" s="19" t="str">
        <f t="shared" ca="1" si="113"/>
        <v/>
      </c>
      <c r="JR50" s="19" t="str">
        <f t="shared" ca="1" si="113"/>
        <v/>
      </c>
      <c r="JS50" s="19" t="str">
        <f t="shared" ca="1" si="114"/>
        <v/>
      </c>
      <c r="JT50" s="19" t="str">
        <f t="shared" ca="1" si="114"/>
        <v/>
      </c>
      <c r="JU50" s="19" t="str">
        <f t="shared" ca="1" si="114"/>
        <v/>
      </c>
      <c r="JV50" s="19" t="str">
        <f t="shared" ca="1" si="114"/>
        <v/>
      </c>
      <c r="JW50" s="19" t="str">
        <f t="shared" ca="1" si="114"/>
        <v/>
      </c>
      <c r="JX50" s="19" t="str">
        <f t="shared" ca="1" si="114"/>
        <v/>
      </c>
      <c r="JY50" s="19" t="str">
        <f t="shared" ca="1" si="114"/>
        <v/>
      </c>
      <c r="JZ50" s="19" t="str">
        <f t="shared" ca="1" si="114"/>
        <v/>
      </c>
      <c r="KA50" s="19" t="str">
        <f t="shared" ca="1" si="114"/>
        <v/>
      </c>
      <c r="KB50" s="19" t="str">
        <f t="shared" ca="1" si="114"/>
        <v/>
      </c>
      <c r="KC50" s="19" t="str">
        <f t="shared" ca="1" si="115"/>
        <v/>
      </c>
      <c r="KD50" s="19" t="str">
        <f t="shared" ca="1" si="115"/>
        <v/>
      </c>
      <c r="KE50" s="19" t="str">
        <f t="shared" ca="1" si="115"/>
        <v/>
      </c>
      <c r="KF50" s="19" t="str">
        <f t="shared" ca="1" si="115"/>
        <v/>
      </c>
      <c r="KG50" s="19" t="str">
        <f t="shared" ca="1" si="115"/>
        <v/>
      </c>
      <c r="KH50" s="19" t="str">
        <f t="shared" ca="1" si="115"/>
        <v/>
      </c>
      <c r="KI50" s="19" t="str">
        <f t="shared" ca="1" si="115"/>
        <v/>
      </c>
      <c r="KJ50" s="19" t="str">
        <f t="shared" ca="1" si="115"/>
        <v/>
      </c>
      <c r="KK50" s="19" t="str">
        <f t="shared" ca="1" si="115"/>
        <v/>
      </c>
      <c r="KL50" s="19" t="str">
        <f t="shared" ca="1" si="115"/>
        <v/>
      </c>
      <c r="KM50" s="19" t="str">
        <f t="shared" ca="1" si="116"/>
        <v/>
      </c>
      <c r="KN50" s="19" t="str">
        <f t="shared" ca="1" si="116"/>
        <v/>
      </c>
      <c r="KO50" s="19" t="str">
        <f t="shared" ca="1" si="116"/>
        <v/>
      </c>
      <c r="KP50" s="19" t="str">
        <f t="shared" ca="1" si="116"/>
        <v/>
      </c>
      <c r="KQ50" s="19" t="str">
        <f t="shared" ca="1" si="116"/>
        <v/>
      </c>
      <c r="KR50" s="19" t="str">
        <f t="shared" ca="1" si="116"/>
        <v/>
      </c>
      <c r="KS50" s="19" t="str">
        <f t="shared" ca="1" si="116"/>
        <v/>
      </c>
      <c r="KT50" s="19" t="str">
        <f t="shared" ca="1" si="116"/>
        <v/>
      </c>
      <c r="KU50" s="19" t="str">
        <f t="shared" ca="1" si="116"/>
        <v/>
      </c>
      <c r="KV50" s="19" t="str">
        <f t="shared" ca="1" si="116"/>
        <v/>
      </c>
      <c r="KW50" s="19" t="str">
        <f t="shared" ca="1" si="117"/>
        <v/>
      </c>
      <c r="KX50" s="19" t="str">
        <f t="shared" ca="1" si="117"/>
        <v/>
      </c>
      <c r="KY50" s="19" t="str">
        <f t="shared" ca="1" si="117"/>
        <v/>
      </c>
      <c r="KZ50" s="19" t="str">
        <f t="shared" ca="1" si="117"/>
        <v/>
      </c>
      <c r="LA50" s="19" t="str">
        <f t="shared" ca="1" si="117"/>
        <v/>
      </c>
      <c r="LB50" s="19" t="str">
        <f t="shared" ca="1" si="117"/>
        <v/>
      </c>
      <c r="LC50" s="19" t="str">
        <f t="shared" ca="1" si="117"/>
        <v/>
      </c>
      <c r="LD50" s="19" t="str">
        <f t="shared" ca="1" si="117"/>
        <v/>
      </c>
      <c r="LE50" s="19" t="str">
        <f t="shared" ca="1" si="117"/>
        <v/>
      </c>
      <c r="LF50" s="19" t="str">
        <f t="shared" ca="1" si="117"/>
        <v/>
      </c>
      <c r="LG50" s="19" t="str">
        <f t="shared" ca="1" si="118"/>
        <v/>
      </c>
      <c r="LH50" s="19" t="str">
        <f t="shared" ca="1" si="118"/>
        <v/>
      </c>
      <c r="LI50" s="19" t="str">
        <f t="shared" ca="1" si="118"/>
        <v/>
      </c>
      <c r="LJ50" s="19" t="str">
        <f t="shared" ca="1" si="118"/>
        <v/>
      </c>
      <c r="LK50" s="19" t="str">
        <f t="shared" ca="1" si="118"/>
        <v/>
      </c>
      <c r="LL50" s="19" t="str">
        <f t="shared" ca="1" si="118"/>
        <v/>
      </c>
      <c r="LM50" s="19" t="str">
        <f t="shared" ca="1" si="118"/>
        <v/>
      </c>
      <c r="LN50" s="19" t="str">
        <f t="shared" ca="1" si="118"/>
        <v/>
      </c>
      <c r="LO50" s="19" t="str">
        <f t="shared" ca="1" si="118"/>
        <v/>
      </c>
      <c r="LP50" s="19" t="str">
        <f t="shared" ca="1" si="118"/>
        <v/>
      </c>
      <c r="LQ50" s="19" t="str">
        <f t="shared" ca="1" si="119"/>
        <v/>
      </c>
      <c r="LR50" s="19" t="str">
        <f t="shared" ca="1" si="119"/>
        <v/>
      </c>
      <c r="LS50" s="19" t="str">
        <f t="shared" ca="1" si="119"/>
        <v/>
      </c>
      <c r="LT50" s="19" t="str">
        <f t="shared" ca="1" si="119"/>
        <v/>
      </c>
      <c r="LU50" s="19" t="str">
        <f t="shared" ca="1" si="119"/>
        <v/>
      </c>
      <c r="LV50" s="19" t="str">
        <f t="shared" ca="1" si="119"/>
        <v/>
      </c>
      <c r="LW50" s="19" t="str">
        <f t="shared" ca="1" si="119"/>
        <v/>
      </c>
      <c r="LX50" s="19" t="str">
        <f t="shared" ca="1" si="119"/>
        <v/>
      </c>
      <c r="LY50" s="19" t="str">
        <f t="shared" ca="1" si="119"/>
        <v/>
      </c>
      <c r="LZ50" s="19" t="str">
        <f t="shared" ca="1" si="119"/>
        <v/>
      </c>
      <c r="MA50" s="19" t="str">
        <f t="shared" ca="1" si="120"/>
        <v/>
      </c>
      <c r="MB50" s="19" t="str">
        <f t="shared" ca="1" si="120"/>
        <v/>
      </c>
      <c r="MC50" s="19" t="str">
        <f t="shared" ca="1" si="120"/>
        <v/>
      </c>
      <c r="MD50" s="19" t="str">
        <f t="shared" ca="1" si="120"/>
        <v/>
      </c>
      <c r="ME50" s="19" t="str">
        <f t="shared" ca="1" si="120"/>
        <v/>
      </c>
      <c r="MF50" s="19" t="str">
        <f t="shared" ca="1" si="120"/>
        <v/>
      </c>
      <c r="MG50" s="19" t="str">
        <f t="shared" ca="1" si="120"/>
        <v/>
      </c>
      <c r="MH50" s="19" t="str">
        <f t="shared" ca="1" si="120"/>
        <v/>
      </c>
      <c r="MI50" s="19" t="str">
        <f t="shared" ca="1" si="120"/>
        <v/>
      </c>
      <c r="MJ50" s="19" t="str">
        <f t="shared" ca="1" si="120"/>
        <v/>
      </c>
      <c r="MK50" s="19" t="str">
        <f t="shared" ca="1" si="121"/>
        <v/>
      </c>
      <c r="ML50" s="19" t="str">
        <f t="shared" ca="1" si="121"/>
        <v/>
      </c>
      <c r="MM50" s="19" t="str">
        <f t="shared" ca="1" si="121"/>
        <v/>
      </c>
      <c r="MN50" s="19" t="str">
        <f t="shared" ca="1" si="121"/>
        <v/>
      </c>
      <c r="MO50" s="19" t="str">
        <f t="shared" ca="1" si="121"/>
        <v/>
      </c>
      <c r="MP50" s="19" t="str">
        <f t="shared" ca="1" si="121"/>
        <v/>
      </c>
      <c r="MQ50" s="19" t="str">
        <f t="shared" ca="1" si="121"/>
        <v/>
      </c>
      <c r="MR50" s="19" t="str">
        <f t="shared" ca="1" si="121"/>
        <v/>
      </c>
      <c r="MS50" s="19" t="str">
        <f t="shared" ca="1" si="121"/>
        <v/>
      </c>
      <c r="MT50" s="19" t="str">
        <f t="shared" ca="1" si="121"/>
        <v/>
      </c>
      <c r="MU50" s="19" t="str">
        <f t="shared" ca="1" si="122"/>
        <v/>
      </c>
      <c r="MV50" s="19" t="str">
        <f t="shared" ca="1" si="122"/>
        <v/>
      </c>
      <c r="MW50" s="19" t="str">
        <f t="shared" ca="1" si="122"/>
        <v/>
      </c>
      <c r="MX50" s="19" t="str">
        <f t="shared" ca="1" si="122"/>
        <v/>
      </c>
      <c r="MY50" s="19" t="str">
        <f t="shared" ca="1" si="122"/>
        <v/>
      </c>
      <c r="MZ50" s="19" t="str">
        <f t="shared" ca="1" si="122"/>
        <v/>
      </c>
      <c r="NA50" s="19" t="str">
        <f t="shared" ca="1" si="122"/>
        <v/>
      </c>
      <c r="NB50" s="19" t="str">
        <f t="shared" ca="1" si="122"/>
        <v/>
      </c>
      <c r="NC50" s="19" t="str">
        <f t="shared" ca="1" si="122"/>
        <v/>
      </c>
      <c r="ND50" s="19" t="str">
        <f t="shared" ca="1" si="122"/>
        <v/>
      </c>
      <c r="NE50" s="19" t="str">
        <f t="shared" ca="1" si="123"/>
        <v/>
      </c>
      <c r="NF50" s="19" t="str">
        <f t="shared" ca="1" si="123"/>
        <v/>
      </c>
      <c r="NG50" s="19" t="str">
        <f t="shared" ca="1" si="123"/>
        <v/>
      </c>
      <c r="NH50" s="19" t="str">
        <f t="shared" ca="1" si="123"/>
        <v/>
      </c>
      <c r="NI50" s="19" t="str">
        <f t="shared" ca="1" si="123"/>
        <v/>
      </c>
      <c r="NJ50" s="19" t="str">
        <f t="shared" ca="1" si="123"/>
        <v/>
      </c>
      <c r="NK50" s="19" t="str">
        <f t="shared" ca="1" si="123"/>
        <v/>
      </c>
      <c r="NL50" s="19" t="str">
        <f t="shared" ca="1" si="123"/>
        <v/>
      </c>
      <c r="NM50" s="19" t="str">
        <f t="shared" ca="1" si="123"/>
        <v/>
      </c>
      <c r="NN50" s="19" t="str">
        <f t="shared" ca="1" si="123"/>
        <v/>
      </c>
      <c r="NO50" s="19" t="str">
        <f t="shared" ca="1" si="124"/>
        <v/>
      </c>
      <c r="NP50" s="19" t="str">
        <f t="shared" ca="1" si="124"/>
        <v/>
      </c>
      <c r="NQ50" s="19" t="str">
        <f t="shared" ca="1" si="124"/>
        <v/>
      </c>
      <c r="NR50" s="19" t="str">
        <f t="shared" ca="1" si="124"/>
        <v/>
      </c>
      <c r="NS50" s="19" t="str">
        <f t="shared" ca="1" si="124"/>
        <v/>
      </c>
      <c r="NT50" s="19" t="str">
        <f t="shared" ca="1" si="124"/>
        <v/>
      </c>
      <c r="NU50" s="19" t="str">
        <f t="shared" ca="1" si="124"/>
        <v/>
      </c>
      <c r="NV50" s="19" t="str">
        <f t="shared" ca="1" si="124"/>
        <v/>
      </c>
      <c r="NW50" s="19" t="str">
        <f t="shared" ca="1" si="124"/>
        <v/>
      </c>
      <c r="NX50" s="19" t="str">
        <f t="shared" ca="1" si="124"/>
        <v/>
      </c>
      <c r="NY50" s="19" t="str">
        <f t="shared" ca="1" si="124"/>
        <v/>
      </c>
      <c r="NZ50" s="19" t="str">
        <f t="shared" ca="1" si="124"/>
        <v/>
      </c>
      <c r="OA50" s="19" t="str">
        <f t="shared" ca="1" si="124"/>
        <v/>
      </c>
      <c r="OB50" s="19" t="str">
        <f t="shared" ca="1" si="124"/>
        <v/>
      </c>
      <c r="OC50" s="19" t="str">
        <f t="shared" ca="1" si="124"/>
        <v/>
      </c>
      <c r="OD50" s="16"/>
      <c r="OE50" s="16"/>
      <c r="OF50" s="16"/>
      <c r="OG50" s="16"/>
    </row>
    <row r="51" spans="1:397" s="25" customFormat="1" x14ac:dyDescent="0.2">
      <c r="A51" s="62" t="str">
        <f t="shared" si="85"/>
        <v xml:space="preserve"> </v>
      </c>
      <c r="B51" s="66">
        <f>_xlfn.IFNA(IF(INDEX('[1]External Tasks'!$C:$C,MATCH($B$38&amp;" "&amp;D51,'[1]External Tasks'!$A:$A,0))=D51,1,IF(INDEX('[1]External Tasks'!$G:$G,MATCH($B$38&amp;" "&amp;D51,'[1]External Tasks'!$E:$E,0))=D51,2)),0)</f>
        <v>1</v>
      </c>
      <c r="C51" s="46">
        <v>11</v>
      </c>
      <c r="D51" s="437" t="str">
        <f>IF('[2]Project Follow up - Base'!D51="","",'[2]Project Follow up - Base'!D51)</f>
        <v>Review and Comment - Design 75%</v>
      </c>
      <c r="E51" s="437" t="str">
        <f>IF('[2]Project Follow up - Base'!E51="","",'[2]Project Follow up - Base'!E51)</f>
        <v/>
      </c>
      <c r="F51" s="394" t="str">
        <f>IF('[2]Project Follow up - Base'!F51="","",'[2]Project Follow up - Base'!F51)</f>
        <v/>
      </c>
      <c r="G51" s="187">
        <f>IF('[2]Project Follow up - Base'!G51="","",'[2]Project Follow up - Base'!G51)</f>
        <v>45743</v>
      </c>
      <c r="H51" s="187">
        <f>IF('[2]Project Follow up - Base'!H51="","",'[2]Project Follow up - Base'!H51)</f>
        <v>45743</v>
      </c>
      <c r="I51" s="45">
        <f>IF(OR(G51="",H51=""), 0, NETWORKDAYS.INTL(G51,H51,7,List!$M$3:$M$100))</f>
        <v>1</v>
      </c>
      <c r="J51" s="43" t="str">
        <f>IF('[2]Project Follow up - Base'!J51="","",'[2]Project Follow up - Base'!J51)</f>
        <v/>
      </c>
      <c r="K51" s="187" t="str">
        <f>IF('[2]Project Follow up - Base'!K51="","",'[2]Project Follow up - Base'!K51)</f>
        <v/>
      </c>
      <c r="L51" s="45">
        <f>IF(OR(J51="",K51=""), 0, NETWORKDAYS.INTL(J51,K51,7,List!$M$3:$M$100))</f>
        <v>0</v>
      </c>
      <c r="M51" s="43">
        <f t="shared" si="86"/>
        <v>45743</v>
      </c>
      <c r="N51" s="43">
        <f t="shared" si="87"/>
        <v>45743</v>
      </c>
      <c r="O51" s="43">
        <f>IF(OR( D51="", M51=""),"",WORKDAY.INTL(M51,VLOOKUP($B$38&amp;" "&amp;D51,Tasks!$1:$1048576,MATCH('Project Follow up - Base'!$D$7,Tasks!$2:$2,0),FALSE)-1,7,[1]List!$M$3:$M$100))</f>
        <v>45754</v>
      </c>
      <c r="P51" s="44" t="str">
        <f t="shared" ca="1" si="125"/>
        <v>Completed</v>
      </c>
      <c r="Q51" s="104" t="str">
        <f>IF('[2]Project Follow up - Base'!Q51="","",'[2]Project Follow up - Base'!Q51)</f>
        <v/>
      </c>
      <c r="R51" s="43" t="str">
        <f>IF('[2]Project Follow up - Base'!R51="","",'[2]Project Follow up - Base'!R51)</f>
        <v/>
      </c>
      <c r="S51" s="41" t="str">
        <f>IF('[2]Project Follow up - Base'!S51="","",'[2]Project Follow up - Base'!S51)</f>
        <v/>
      </c>
      <c r="T51" s="104" t="str">
        <f>IF('[2]Project Follow up - Base'!T51="","",'[2]Project Follow up - Base'!T51)</f>
        <v>Client</v>
      </c>
      <c r="U51" s="41" t="str">
        <f>IF('[2]Project Follow up - Base'!U51="","",'[2]Project Follow up - Base'!U51)</f>
        <v/>
      </c>
      <c r="V51" s="41" t="str">
        <f>IF('[2]Project Follow up - Base'!V51="","",'[2]Project Follow up - Base'!V51)</f>
        <v/>
      </c>
      <c r="W51" s="41" t="str">
        <f>IF('[2]Project Follow up - Base'!W51="","",'[2]Project Follow up - Base'!W51)</f>
        <v/>
      </c>
      <c r="X51" s="390" t="str">
        <f>IF('[2]Project Follow up - Base'!X51="","",'[2]Project Follow up - Base'!X51)</f>
        <v/>
      </c>
      <c r="Y51" s="17">
        <f t="shared" si="88"/>
        <v>1</v>
      </c>
      <c r="Z51" s="62" t="str">
        <f>_xlfn.IFNA(IF(INDEX('Employees Summary'!A:J,MATCH(B$38&amp;" "&amp;F51,'Employees Summary'!H:H,0),10)=0,"",INDEX('Employees Summary'!A:J,MATCH(B$38&amp;" "&amp;F51,'Employees Summary'!H:H,0),10)),"")</f>
        <v/>
      </c>
      <c r="AA51" s="62">
        <f ca="1">IF(AND(N51&lt;&gt;"",P51="Delayed"),NETWORKDAYS.INTL(O51,N51,7,List!$M$3:$M$100),0)</f>
        <v>0</v>
      </c>
      <c r="AB51" s="16"/>
      <c r="AC51" s="20" t="str">
        <f t="shared" ref="AC51:AL60" ca="1" si="126">IF($N51="",
IF(AND(AC$3&gt;=$M51,AC$3&lt;=TODAY(),AC$3&lt;$O51), 10,
IF(AND(AC$3&gt;=$M51,AC$3&lt;=TODAY(),AC$3=$O51), 10,
IF(AND(AC$3&gt;=$M51,AC$3&lt;=TODAY(),AC$3&gt;$O51), -10, ""))),
IF(AND(AC$3&gt;=$M51,AC$3&lt;=$N51,AC$3&lt;$O51),10,
IF(AND(AC$3&gt;=$M51,AC$3&lt;=$N51,AC$3=$O51),10,
IF(AND(AC$3&gt;=$M51,AC$3&lt;=$N51,AC$3&gt;$O51),-10,""
))))</f>
        <v/>
      </c>
      <c r="AD51" s="20" t="str">
        <f t="shared" ca="1" si="126"/>
        <v/>
      </c>
      <c r="AE51" s="20" t="str">
        <f t="shared" ca="1" si="126"/>
        <v/>
      </c>
      <c r="AF51" s="20" t="str">
        <f t="shared" ca="1" si="126"/>
        <v/>
      </c>
      <c r="AG51" s="20" t="str">
        <f t="shared" ca="1" si="126"/>
        <v/>
      </c>
      <c r="AH51" s="20" t="str">
        <f t="shared" ca="1" si="126"/>
        <v/>
      </c>
      <c r="AI51" s="20" t="str">
        <f t="shared" ca="1" si="126"/>
        <v/>
      </c>
      <c r="AJ51" s="20" t="str">
        <f t="shared" ca="1" si="126"/>
        <v/>
      </c>
      <c r="AK51" s="20" t="str">
        <f t="shared" ca="1" si="126"/>
        <v/>
      </c>
      <c r="AL51" s="20" t="str">
        <f t="shared" ca="1" si="126"/>
        <v/>
      </c>
      <c r="AM51" s="20" t="str">
        <f t="shared" ref="AM51:AV60" ca="1" si="127">IF($N51="",
IF(AND(AM$3&gt;=$M51,AM$3&lt;=TODAY(),AM$3&lt;$O51), 10,
IF(AND(AM$3&gt;=$M51,AM$3&lt;=TODAY(),AM$3=$O51), 10,
IF(AND(AM$3&gt;=$M51,AM$3&lt;=TODAY(),AM$3&gt;$O51), -10, ""))),
IF(AND(AM$3&gt;=$M51,AM$3&lt;=$N51,AM$3&lt;$O51),10,
IF(AND(AM$3&gt;=$M51,AM$3&lt;=$N51,AM$3=$O51),10,
IF(AND(AM$3&gt;=$M51,AM$3&lt;=$N51,AM$3&gt;$O51),-10,""
))))</f>
        <v/>
      </c>
      <c r="AN51" s="20" t="str">
        <f t="shared" ca="1" si="127"/>
        <v/>
      </c>
      <c r="AO51" s="20" t="str">
        <f t="shared" ca="1" si="127"/>
        <v/>
      </c>
      <c r="AP51" s="20" t="str">
        <f t="shared" ca="1" si="127"/>
        <v/>
      </c>
      <c r="AQ51" s="20" t="str">
        <f t="shared" ca="1" si="127"/>
        <v/>
      </c>
      <c r="AR51" s="20" t="str">
        <f t="shared" ca="1" si="127"/>
        <v/>
      </c>
      <c r="AS51" s="20" t="str">
        <f t="shared" ca="1" si="127"/>
        <v/>
      </c>
      <c r="AT51" s="20" t="str">
        <f t="shared" ca="1" si="127"/>
        <v/>
      </c>
      <c r="AU51" s="20" t="str">
        <f t="shared" ca="1" si="127"/>
        <v/>
      </c>
      <c r="AV51" s="20" t="str">
        <f t="shared" ca="1" si="127"/>
        <v/>
      </c>
      <c r="AW51" s="20" t="str">
        <f t="shared" ref="AW51:BF60" ca="1" si="128">IF($N51="",
IF(AND(AW$3&gt;=$M51,AW$3&lt;=TODAY(),AW$3&lt;$O51), 10,
IF(AND(AW$3&gt;=$M51,AW$3&lt;=TODAY(),AW$3=$O51), 10,
IF(AND(AW$3&gt;=$M51,AW$3&lt;=TODAY(),AW$3&gt;$O51), -10, ""))),
IF(AND(AW$3&gt;=$M51,AW$3&lt;=$N51,AW$3&lt;$O51),10,
IF(AND(AW$3&gt;=$M51,AW$3&lt;=$N51,AW$3=$O51),10,
IF(AND(AW$3&gt;=$M51,AW$3&lt;=$N51,AW$3&gt;$O51),-10,""
))))</f>
        <v/>
      </c>
      <c r="AX51" s="20" t="str">
        <f t="shared" ca="1" si="128"/>
        <v/>
      </c>
      <c r="AY51" s="20" t="str">
        <f t="shared" ca="1" si="128"/>
        <v/>
      </c>
      <c r="AZ51" s="20" t="str">
        <f t="shared" ca="1" si="128"/>
        <v/>
      </c>
      <c r="BA51" s="20" t="str">
        <f t="shared" ca="1" si="128"/>
        <v/>
      </c>
      <c r="BB51" s="20" t="str">
        <f t="shared" ca="1" si="128"/>
        <v/>
      </c>
      <c r="BC51" s="20" t="str">
        <f t="shared" ca="1" si="128"/>
        <v/>
      </c>
      <c r="BD51" s="20" t="str">
        <f t="shared" ca="1" si="128"/>
        <v/>
      </c>
      <c r="BE51" s="20" t="str">
        <f t="shared" ca="1" si="128"/>
        <v/>
      </c>
      <c r="BF51" s="20" t="str">
        <f t="shared" ca="1" si="128"/>
        <v/>
      </c>
      <c r="BG51" s="20" t="str">
        <f t="shared" ref="BG51:BP60" ca="1" si="129">IF($N51="",
IF(AND(BG$3&gt;=$M51,BG$3&lt;=TODAY(),BG$3&lt;$O51), 10,
IF(AND(BG$3&gt;=$M51,BG$3&lt;=TODAY(),BG$3=$O51), 10,
IF(AND(BG$3&gt;=$M51,BG$3&lt;=TODAY(),BG$3&gt;$O51), -10, ""))),
IF(AND(BG$3&gt;=$M51,BG$3&lt;=$N51,BG$3&lt;$O51),10,
IF(AND(BG$3&gt;=$M51,BG$3&lt;=$N51,BG$3=$O51),10,
IF(AND(BG$3&gt;=$M51,BG$3&lt;=$N51,BG$3&gt;$O51),-10,""
))))</f>
        <v/>
      </c>
      <c r="BH51" s="20" t="str">
        <f t="shared" ca="1" si="129"/>
        <v/>
      </c>
      <c r="BI51" s="20" t="str">
        <f t="shared" ca="1" si="129"/>
        <v/>
      </c>
      <c r="BJ51" s="20" t="str">
        <f t="shared" ca="1" si="129"/>
        <v/>
      </c>
      <c r="BK51" s="20" t="str">
        <f t="shared" ca="1" si="129"/>
        <v/>
      </c>
      <c r="BL51" s="20" t="str">
        <f t="shared" ca="1" si="129"/>
        <v/>
      </c>
      <c r="BM51" s="20" t="str">
        <f t="shared" ca="1" si="129"/>
        <v/>
      </c>
      <c r="BN51" s="20" t="str">
        <f t="shared" ca="1" si="129"/>
        <v/>
      </c>
      <c r="BO51" s="20" t="str">
        <f t="shared" ca="1" si="129"/>
        <v/>
      </c>
      <c r="BP51" s="20" t="str">
        <f t="shared" ca="1" si="129"/>
        <v/>
      </c>
      <c r="BQ51" s="20" t="str">
        <f t="shared" ref="BQ51:BZ60" ca="1" si="130">IF($N51="",
IF(AND(BQ$3&gt;=$M51,BQ$3&lt;=TODAY(),BQ$3&lt;$O51), 10,
IF(AND(BQ$3&gt;=$M51,BQ$3&lt;=TODAY(),BQ$3=$O51), 10,
IF(AND(BQ$3&gt;=$M51,BQ$3&lt;=TODAY(),BQ$3&gt;$O51), -10, ""))),
IF(AND(BQ$3&gt;=$M51,BQ$3&lt;=$N51,BQ$3&lt;$O51),10,
IF(AND(BQ$3&gt;=$M51,BQ$3&lt;=$N51,BQ$3=$O51),10,
IF(AND(BQ$3&gt;=$M51,BQ$3&lt;=$N51,BQ$3&gt;$O51),-10,""
))))</f>
        <v/>
      </c>
      <c r="BR51" s="20" t="str">
        <f t="shared" ca="1" si="130"/>
        <v/>
      </c>
      <c r="BS51" s="20" t="str">
        <f t="shared" ca="1" si="130"/>
        <v/>
      </c>
      <c r="BT51" s="20" t="str">
        <f t="shared" ca="1" si="130"/>
        <v/>
      </c>
      <c r="BU51" s="20" t="str">
        <f t="shared" ca="1" si="130"/>
        <v/>
      </c>
      <c r="BV51" s="20" t="str">
        <f t="shared" ca="1" si="130"/>
        <v/>
      </c>
      <c r="BW51" s="20" t="str">
        <f t="shared" ca="1" si="130"/>
        <v/>
      </c>
      <c r="BX51" s="20" t="str">
        <f t="shared" ca="1" si="130"/>
        <v/>
      </c>
      <c r="BY51" s="20" t="str">
        <f t="shared" ca="1" si="130"/>
        <v/>
      </c>
      <c r="BZ51" s="20" t="str">
        <f t="shared" ca="1" si="130"/>
        <v/>
      </c>
      <c r="CA51" s="20" t="str">
        <f t="shared" ref="CA51:CJ60" ca="1" si="131">IF($N51="",
IF(AND(CA$3&gt;=$M51,CA$3&lt;=TODAY(),CA$3&lt;$O51), 10,
IF(AND(CA$3&gt;=$M51,CA$3&lt;=TODAY(),CA$3=$O51), 10,
IF(AND(CA$3&gt;=$M51,CA$3&lt;=TODAY(),CA$3&gt;$O51), -10, ""))),
IF(AND(CA$3&gt;=$M51,CA$3&lt;=$N51,CA$3&lt;$O51),10,
IF(AND(CA$3&gt;=$M51,CA$3&lt;=$N51,CA$3=$O51),10,
IF(AND(CA$3&gt;=$M51,CA$3&lt;=$N51,CA$3&gt;$O51),-10,""
))))</f>
        <v/>
      </c>
      <c r="CB51" s="20" t="str">
        <f t="shared" ca="1" si="131"/>
        <v/>
      </c>
      <c r="CC51" s="20" t="str">
        <f t="shared" ca="1" si="131"/>
        <v/>
      </c>
      <c r="CD51" s="20" t="str">
        <f t="shared" ca="1" si="131"/>
        <v/>
      </c>
      <c r="CE51" s="20" t="str">
        <f t="shared" ca="1" si="131"/>
        <v/>
      </c>
      <c r="CF51" s="20" t="str">
        <f t="shared" ca="1" si="131"/>
        <v/>
      </c>
      <c r="CG51" s="20" t="str">
        <f t="shared" ca="1" si="131"/>
        <v/>
      </c>
      <c r="CH51" s="20" t="str">
        <f t="shared" ca="1" si="131"/>
        <v/>
      </c>
      <c r="CI51" s="20" t="str">
        <f t="shared" ca="1" si="131"/>
        <v/>
      </c>
      <c r="CJ51" s="20" t="str">
        <f t="shared" ca="1" si="131"/>
        <v/>
      </c>
      <c r="CK51" s="20" t="str">
        <f t="shared" ref="CK51:CT60" ca="1" si="132">IF($N51="",
IF(AND(CK$3&gt;=$M51,CK$3&lt;=TODAY(),CK$3&lt;$O51), 10,
IF(AND(CK$3&gt;=$M51,CK$3&lt;=TODAY(),CK$3=$O51), 10,
IF(AND(CK$3&gt;=$M51,CK$3&lt;=TODAY(),CK$3&gt;$O51), -10, ""))),
IF(AND(CK$3&gt;=$M51,CK$3&lt;=$N51,CK$3&lt;$O51),10,
IF(AND(CK$3&gt;=$M51,CK$3&lt;=$N51,CK$3=$O51),10,
IF(AND(CK$3&gt;=$M51,CK$3&lt;=$N51,CK$3&gt;$O51),-10,""
))))</f>
        <v/>
      </c>
      <c r="CL51" s="20" t="str">
        <f t="shared" ca="1" si="132"/>
        <v/>
      </c>
      <c r="CM51" s="20" t="str">
        <f t="shared" ca="1" si="132"/>
        <v/>
      </c>
      <c r="CN51" s="20" t="str">
        <f t="shared" ca="1" si="132"/>
        <v/>
      </c>
      <c r="CO51" s="20" t="str">
        <f t="shared" ca="1" si="132"/>
        <v/>
      </c>
      <c r="CP51" s="20" t="str">
        <f t="shared" ca="1" si="132"/>
        <v/>
      </c>
      <c r="CQ51" s="20" t="str">
        <f t="shared" ca="1" si="132"/>
        <v/>
      </c>
      <c r="CR51" s="20" t="str">
        <f t="shared" ca="1" si="132"/>
        <v/>
      </c>
      <c r="CS51" s="20" t="str">
        <f t="shared" ca="1" si="132"/>
        <v/>
      </c>
      <c r="CT51" s="19" t="str">
        <f t="shared" ca="1" si="132"/>
        <v/>
      </c>
      <c r="CU51" s="19" t="str">
        <f t="shared" ref="CU51:DD60" ca="1" si="133">IF($N51="",
IF(AND(CU$3&gt;=$M51,CU$3&lt;=TODAY(),CU$3&lt;$O51), 10,
IF(AND(CU$3&gt;=$M51,CU$3&lt;=TODAY(),CU$3=$O51), 10,
IF(AND(CU$3&gt;=$M51,CU$3&lt;=TODAY(),CU$3&gt;$O51), -10, ""))),
IF(AND(CU$3&gt;=$M51,CU$3&lt;=$N51,CU$3&lt;$O51),10,
IF(AND(CU$3&gt;=$M51,CU$3&lt;=$N51,CU$3=$O51),10,
IF(AND(CU$3&gt;=$M51,CU$3&lt;=$N51,CU$3&gt;$O51),-10,""
))))</f>
        <v/>
      </c>
      <c r="CV51" s="19" t="str">
        <f t="shared" ca="1" si="133"/>
        <v/>
      </c>
      <c r="CW51" s="19" t="str">
        <f t="shared" ca="1" si="133"/>
        <v/>
      </c>
      <c r="CX51" s="19" t="str">
        <f t="shared" ca="1" si="133"/>
        <v/>
      </c>
      <c r="CY51" s="19" t="str">
        <f t="shared" ca="1" si="133"/>
        <v/>
      </c>
      <c r="CZ51" s="19" t="str">
        <f t="shared" ca="1" si="133"/>
        <v/>
      </c>
      <c r="DA51" s="19" t="str">
        <f t="shared" ca="1" si="133"/>
        <v/>
      </c>
      <c r="DB51" s="19" t="str">
        <f t="shared" ca="1" si="133"/>
        <v/>
      </c>
      <c r="DC51" s="19" t="str">
        <f t="shared" ca="1" si="133"/>
        <v/>
      </c>
      <c r="DD51" s="19" t="str">
        <f t="shared" ca="1" si="133"/>
        <v/>
      </c>
      <c r="DE51" s="19" t="str">
        <f t="shared" ref="DE51:DN60" ca="1" si="134">IF($N51="",
IF(AND(DE$3&gt;=$M51,DE$3&lt;=TODAY(),DE$3&lt;$O51), 10,
IF(AND(DE$3&gt;=$M51,DE$3&lt;=TODAY(),DE$3=$O51), 10,
IF(AND(DE$3&gt;=$M51,DE$3&lt;=TODAY(),DE$3&gt;$O51), -10, ""))),
IF(AND(DE$3&gt;=$M51,DE$3&lt;=$N51,DE$3&lt;$O51),10,
IF(AND(DE$3&gt;=$M51,DE$3&lt;=$N51,DE$3=$O51),10,
IF(AND(DE$3&gt;=$M51,DE$3&lt;=$N51,DE$3&gt;$O51),-10,""
))))</f>
        <v/>
      </c>
      <c r="DF51" s="19" t="str">
        <f t="shared" ca="1" si="134"/>
        <v/>
      </c>
      <c r="DG51" s="19" t="str">
        <f t="shared" ca="1" si="134"/>
        <v/>
      </c>
      <c r="DH51" s="19" t="str">
        <f t="shared" ca="1" si="134"/>
        <v/>
      </c>
      <c r="DI51" s="19" t="str">
        <f t="shared" ca="1" si="134"/>
        <v/>
      </c>
      <c r="DJ51" s="19" t="str">
        <f t="shared" ca="1" si="134"/>
        <v/>
      </c>
      <c r="DK51" s="19" t="str">
        <f t="shared" ca="1" si="134"/>
        <v/>
      </c>
      <c r="DL51" s="19" t="str">
        <f t="shared" ca="1" si="134"/>
        <v/>
      </c>
      <c r="DM51" s="19" t="str">
        <f t="shared" ca="1" si="134"/>
        <v/>
      </c>
      <c r="DN51" s="19" t="str">
        <f t="shared" ca="1" si="134"/>
        <v/>
      </c>
      <c r="DO51" s="19" t="str">
        <f t="shared" ref="DO51:DX60" ca="1" si="135">IF($N51="",
IF(AND(DO$3&gt;=$M51,DO$3&lt;=TODAY(),DO$3&lt;$O51), 10,
IF(AND(DO$3&gt;=$M51,DO$3&lt;=TODAY(),DO$3=$O51), 10,
IF(AND(DO$3&gt;=$M51,DO$3&lt;=TODAY(),DO$3&gt;$O51), -10, ""))),
IF(AND(DO$3&gt;=$M51,DO$3&lt;=$N51,DO$3&lt;$O51),10,
IF(AND(DO$3&gt;=$M51,DO$3&lt;=$N51,DO$3=$O51),10,
IF(AND(DO$3&gt;=$M51,DO$3&lt;=$N51,DO$3&gt;$O51),-10,""
))))</f>
        <v/>
      </c>
      <c r="DP51" s="19">
        <f t="shared" ca="1" si="135"/>
        <v>10</v>
      </c>
      <c r="DQ51" s="19" t="str">
        <f t="shared" ca="1" si="135"/>
        <v/>
      </c>
      <c r="DR51" s="19" t="str">
        <f t="shared" ca="1" si="135"/>
        <v/>
      </c>
      <c r="DS51" s="19" t="str">
        <f t="shared" ca="1" si="135"/>
        <v/>
      </c>
      <c r="DT51" s="19" t="str">
        <f t="shared" ca="1" si="135"/>
        <v/>
      </c>
      <c r="DU51" s="19" t="str">
        <f t="shared" ca="1" si="135"/>
        <v/>
      </c>
      <c r="DV51" s="19" t="str">
        <f t="shared" ca="1" si="135"/>
        <v/>
      </c>
      <c r="DW51" s="19" t="str">
        <f t="shared" ca="1" si="135"/>
        <v/>
      </c>
      <c r="DX51" s="19" t="str">
        <f t="shared" ca="1" si="135"/>
        <v/>
      </c>
      <c r="DY51" s="19" t="str">
        <f t="shared" ref="DY51:EH60" ca="1" si="136">IF($N51="",
IF(AND(DY$3&gt;=$M51,DY$3&lt;=TODAY(),DY$3&lt;$O51), 10,
IF(AND(DY$3&gt;=$M51,DY$3&lt;=TODAY(),DY$3=$O51), 10,
IF(AND(DY$3&gt;=$M51,DY$3&lt;=TODAY(),DY$3&gt;$O51), -10, ""))),
IF(AND(DY$3&gt;=$M51,DY$3&lt;=$N51,DY$3&lt;$O51),10,
IF(AND(DY$3&gt;=$M51,DY$3&lt;=$N51,DY$3=$O51),10,
IF(AND(DY$3&gt;=$M51,DY$3&lt;=$N51,DY$3&gt;$O51),-10,""
))))</f>
        <v/>
      </c>
      <c r="DZ51" s="19" t="str">
        <f t="shared" ca="1" si="136"/>
        <v/>
      </c>
      <c r="EA51" s="19" t="str">
        <f t="shared" ca="1" si="136"/>
        <v/>
      </c>
      <c r="EB51" s="19" t="str">
        <f t="shared" ca="1" si="136"/>
        <v/>
      </c>
      <c r="EC51" s="19" t="str">
        <f t="shared" ca="1" si="136"/>
        <v/>
      </c>
      <c r="ED51" s="19" t="str">
        <f t="shared" ca="1" si="136"/>
        <v/>
      </c>
      <c r="EE51" s="19" t="str">
        <f t="shared" ca="1" si="136"/>
        <v/>
      </c>
      <c r="EF51" s="19" t="str">
        <f t="shared" ca="1" si="136"/>
        <v/>
      </c>
      <c r="EG51" s="19" t="str">
        <f t="shared" ca="1" si="136"/>
        <v/>
      </c>
      <c r="EH51" s="19" t="str">
        <f t="shared" ca="1" si="136"/>
        <v/>
      </c>
      <c r="EI51" s="19" t="str">
        <f t="shared" ref="EI51:ER60" ca="1" si="137">IF($N51="",
IF(AND(EI$3&gt;=$M51,EI$3&lt;=TODAY(),EI$3&lt;$O51), 10,
IF(AND(EI$3&gt;=$M51,EI$3&lt;=TODAY(),EI$3=$O51), 10,
IF(AND(EI$3&gt;=$M51,EI$3&lt;=TODAY(),EI$3&gt;$O51), -10, ""))),
IF(AND(EI$3&gt;=$M51,EI$3&lt;=$N51,EI$3&lt;$O51),10,
IF(AND(EI$3&gt;=$M51,EI$3&lt;=$N51,EI$3=$O51),10,
IF(AND(EI$3&gt;=$M51,EI$3&lt;=$N51,EI$3&gt;$O51),-10,""
))))</f>
        <v/>
      </c>
      <c r="EJ51" s="19" t="str">
        <f t="shared" ca="1" si="137"/>
        <v/>
      </c>
      <c r="EK51" s="19" t="str">
        <f t="shared" ca="1" si="137"/>
        <v/>
      </c>
      <c r="EL51" s="19" t="str">
        <f t="shared" ca="1" si="137"/>
        <v/>
      </c>
      <c r="EM51" s="19" t="str">
        <f t="shared" ca="1" si="137"/>
        <v/>
      </c>
      <c r="EN51" s="19" t="str">
        <f t="shared" ca="1" si="137"/>
        <v/>
      </c>
      <c r="EO51" s="19" t="str">
        <f t="shared" ca="1" si="137"/>
        <v/>
      </c>
      <c r="EP51" s="19" t="str">
        <f t="shared" ca="1" si="137"/>
        <v/>
      </c>
      <c r="EQ51" s="19" t="str">
        <f t="shared" ca="1" si="137"/>
        <v/>
      </c>
      <c r="ER51" s="19" t="str">
        <f t="shared" ca="1" si="137"/>
        <v/>
      </c>
      <c r="ES51" s="19" t="str">
        <f t="shared" ref="ES51:FB60" ca="1" si="138">IF($N51="",
IF(AND(ES$3&gt;=$M51,ES$3&lt;=TODAY(),ES$3&lt;$O51), 10,
IF(AND(ES$3&gt;=$M51,ES$3&lt;=TODAY(),ES$3=$O51), 10,
IF(AND(ES$3&gt;=$M51,ES$3&lt;=TODAY(),ES$3&gt;$O51), -10, ""))),
IF(AND(ES$3&gt;=$M51,ES$3&lt;=$N51,ES$3&lt;$O51),10,
IF(AND(ES$3&gt;=$M51,ES$3&lt;=$N51,ES$3=$O51),10,
IF(AND(ES$3&gt;=$M51,ES$3&lt;=$N51,ES$3&gt;$O51),-10,""
))))</f>
        <v/>
      </c>
      <c r="ET51" s="19" t="str">
        <f t="shared" ca="1" si="138"/>
        <v/>
      </c>
      <c r="EU51" s="19" t="str">
        <f t="shared" ca="1" si="138"/>
        <v/>
      </c>
      <c r="EV51" s="19" t="str">
        <f t="shared" ca="1" si="138"/>
        <v/>
      </c>
      <c r="EW51" s="19" t="str">
        <f t="shared" ca="1" si="138"/>
        <v/>
      </c>
      <c r="EX51" s="19" t="str">
        <f t="shared" ca="1" si="138"/>
        <v/>
      </c>
      <c r="EY51" s="19" t="str">
        <f t="shared" ca="1" si="138"/>
        <v/>
      </c>
      <c r="EZ51" s="19" t="str">
        <f t="shared" ca="1" si="138"/>
        <v/>
      </c>
      <c r="FA51" s="19" t="str">
        <f t="shared" ca="1" si="138"/>
        <v/>
      </c>
      <c r="FB51" s="19" t="str">
        <f t="shared" ca="1" si="138"/>
        <v/>
      </c>
      <c r="FC51" s="19" t="str">
        <f t="shared" ref="FC51:FL60" ca="1" si="139">IF($N51="",
IF(AND(FC$3&gt;=$M51,FC$3&lt;=TODAY(),FC$3&lt;$O51), 10,
IF(AND(FC$3&gt;=$M51,FC$3&lt;=TODAY(),FC$3=$O51), 10,
IF(AND(FC$3&gt;=$M51,FC$3&lt;=TODAY(),FC$3&gt;$O51), -10, ""))),
IF(AND(FC$3&gt;=$M51,FC$3&lt;=$N51,FC$3&lt;$O51),10,
IF(AND(FC$3&gt;=$M51,FC$3&lt;=$N51,FC$3=$O51),10,
IF(AND(FC$3&gt;=$M51,FC$3&lt;=$N51,FC$3&gt;$O51),-10,""
))))</f>
        <v/>
      </c>
      <c r="FD51" s="19" t="str">
        <f t="shared" ca="1" si="139"/>
        <v/>
      </c>
      <c r="FE51" s="19" t="str">
        <f t="shared" ca="1" si="139"/>
        <v/>
      </c>
      <c r="FF51" s="19" t="str">
        <f t="shared" ca="1" si="139"/>
        <v/>
      </c>
      <c r="FG51" s="19" t="str">
        <f t="shared" ca="1" si="139"/>
        <v/>
      </c>
      <c r="FH51" s="19" t="str">
        <f t="shared" ca="1" si="139"/>
        <v/>
      </c>
      <c r="FI51" s="19" t="str">
        <f t="shared" ca="1" si="139"/>
        <v/>
      </c>
      <c r="FJ51" s="19" t="str">
        <f t="shared" ca="1" si="139"/>
        <v/>
      </c>
      <c r="FK51" s="19" t="str">
        <f t="shared" ca="1" si="139"/>
        <v/>
      </c>
      <c r="FL51" s="19" t="str">
        <f t="shared" ca="1" si="139"/>
        <v/>
      </c>
      <c r="FM51" s="19" t="str">
        <f t="shared" ref="FM51:FV60" ca="1" si="140">IF($N51="",
IF(AND(FM$3&gt;=$M51,FM$3&lt;=TODAY(),FM$3&lt;$O51), 10,
IF(AND(FM$3&gt;=$M51,FM$3&lt;=TODAY(),FM$3=$O51), 10,
IF(AND(FM$3&gt;=$M51,FM$3&lt;=TODAY(),FM$3&gt;$O51), -10, ""))),
IF(AND(FM$3&gt;=$M51,FM$3&lt;=$N51,FM$3&lt;$O51),10,
IF(AND(FM$3&gt;=$M51,FM$3&lt;=$N51,FM$3=$O51),10,
IF(AND(FM$3&gt;=$M51,FM$3&lt;=$N51,FM$3&gt;$O51),-10,""
))))</f>
        <v/>
      </c>
      <c r="FN51" s="19" t="str">
        <f t="shared" ca="1" si="140"/>
        <v/>
      </c>
      <c r="FO51" s="19" t="str">
        <f t="shared" ca="1" si="140"/>
        <v/>
      </c>
      <c r="FP51" s="19" t="str">
        <f t="shared" ca="1" si="140"/>
        <v/>
      </c>
      <c r="FQ51" s="19" t="str">
        <f t="shared" ca="1" si="140"/>
        <v/>
      </c>
      <c r="FR51" s="19" t="str">
        <f t="shared" ca="1" si="140"/>
        <v/>
      </c>
      <c r="FS51" s="19" t="str">
        <f t="shared" ca="1" si="140"/>
        <v/>
      </c>
      <c r="FT51" s="19" t="str">
        <f t="shared" ca="1" si="140"/>
        <v/>
      </c>
      <c r="FU51" s="19" t="str">
        <f t="shared" ca="1" si="140"/>
        <v/>
      </c>
      <c r="FV51" s="19" t="str">
        <f t="shared" ca="1" si="140"/>
        <v/>
      </c>
      <c r="FW51" s="19" t="str">
        <f t="shared" ref="FW51:GF60" ca="1" si="141">IF($N51="",
IF(AND(FW$3&gt;=$M51,FW$3&lt;=TODAY(),FW$3&lt;$O51), 10,
IF(AND(FW$3&gt;=$M51,FW$3&lt;=TODAY(),FW$3=$O51), 10,
IF(AND(FW$3&gt;=$M51,FW$3&lt;=TODAY(),FW$3&gt;$O51), -10, ""))),
IF(AND(FW$3&gt;=$M51,FW$3&lt;=$N51,FW$3&lt;$O51),10,
IF(AND(FW$3&gt;=$M51,FW$3&lt;=$N51,FW$3=$O51),10,
IF(AND(FW$3&gt;=$M51,FW$3&lt;=$N51,FW$3&gt;$O51),-10,""
))))</f>
        <v/>
      </c>
      <c r="FX51" s="19" t="str">
        <f t="shared" ca="1" si="141"/>
        <v/>
      </c>
      <c r="FY51" s="19" t="str">
        <f t="shared" ca="1" si="141"/>
        <v/>
      </c>
      <c r="FZ51" s="19" t="str">
        <f t="shared" ca="1" si="141"/>
        <v/>
      </c>
      <c r="GA51" s="19" t="str">
        <f t="shared" ca="1" si="141"/>
        <v/>
      </c>
      <c r="GB51" s="19" t="str">
        <f t="shared" ca="1" si="141"/>
        <v/>
      </c>
      <c r="GC51" s="19" t="str">
        <f t="shared" ca="1" si="141"/>
        <v/>
      </c>
      <c r="GD51" s="19" t="str">
        <f t="shared" ca="1" si="141"/>
        <v/>
      </c>
      <c r="GE51" s="19" t="str">
        <f t="shared" ca="1" si="141"/>
        <v/>
      </c>
      <c r="GF51" s="19" t="str">
        <f t="shared" ca="1" si="141"/>
        <v/>
      </c>
      <c r="GG51" s="19" t="str">
        <f t="shared" ref="GG51:GP60" ca="1" si="142">IF($N51="",
IF(AND(GG$3&gt;=$M51,GG$3&lt;=TODAY(),GG$3&lt;$O51), 10,
IF(AND(GG$3&gt;=$M51,GG$3&lt;=TODAY(),GG$3=$O51), 10,
IF(AND(GG$3&gt;=$M51,GG$3&lt;=TODAY(),GG$3&gt;$O51), -10, ""))),
IF(AND(GG$3&gt;=$M51,GG$3&lt;=$N51,GG$3&lt;$O51),10,
IF(AND(GG$3&gt;=$M51,GG$3&lt;=$N51,GG$3=$O51),10,
IF(AND(GG$3&gt;=$M51,GG$3&lt;=$N51,GG$3&gt;$O51),-10,""
))))</f>
        <v/>
      </c>
      <c r="GH51" s="19" t="str">
        <f t="shared" ca="1" si="142"/>
        <v/>
      </c>
      <c r="GI51" s="19" t="str">
        <f t="shared" ca="1" si="142"/>
        <v/>
      </c>
      <c r="GJ51" s="19" t="str">
        <f t="shared" ca="1" si="142"/>
        <v/>
      </c>
      <c r="GK51" s="19" t="str">
        <f t="shared" ca="1" si="142"/>
        <v/>
      </c>
      <c r="GL51" s="19" t="str">
        <f t="shared" ca="1" si="142"/>
        <v/>
      </c>
      <c r="GM51" s="19" t="str">
        <f t="shared" ca="1" si="142"/>
        <v/>
      </c>
      <c r="GN51" s="19" t="str">
        <f t="shared" ca="1" si="142"/>
        <v/>
      </c>
      <c r="GO51" s="19" t="str">
        <f t="shared" ca="1" si="142"/>
        <v/>
      </c>
      <c r="GP51" s="19" t="str">
        <f t="shared" ca="1" si="142"/>
        <v/>
      </c>
      <c r="GQ51" s="19" t="str">
        <f t="shared" ref="GQ51:GZ60" ca="1" si="143">IF($N51="",
IF(AND(GQ$3&gt;=$M51,GQ$3&lt;=TODAY(),GQ$3&lt;$O51), 10,
IF(AND(GQ$3&gt;=$M51,GQ$3&lt;=TODAY(),GQ$3=$O51), 10,
IF(AND(GQ$3&gt;=$M51,GQ$3&lt;=TODAY(),GQ$3&gt;$O51), -10, ""))),
IF(AND(GQ$3&gt;=$M51,GQ$3&lt;=$N51,GQ$3&lt;$O51),10,
IF(AND(GQ$3&gt;=$M51,GQ$3&lt;=$N51,GQ$3=$O51),10,
IF(AND(GQ$3&gt;=$M51,GQ$3&lt;=$N51,GQ$3&gt;$O51),-10,""
))))</f>
        <v/>
      </c>
      <c r="GR51" s="19" t="str">
        <f t="shared" ca="1" si="143"/>
        <v/>
      </c>
      <c r="GS51" s="19" t="str">
        <f t="shared" ca="1" si="143"/>
        <v/>
      </c>
      <c r="GT51" s="19" t="str">
        <f t="shared" ca="1" si="143"/>
        <v/>
      </c>
      <c r="GU51" s="19" t="str">
        <f t="shared" ca="1" si="143"/>
        <v/>
      </c>
      <c r="GV51" s="19" t="str">
        <f t="shared" ca="1" si="143"/>
        <v/>
      </c>
      <c r="GW51" s="19" t="str">
        <f t="shared" ca="1" si="143"/>
        <v/>
      </c>
      <c r="GX51" s="19" t="str">
        <f t="shared" ca="1" si="143"/>
        <v/>
      </c>
      <c r="GY51" s="19" t="str">
        <f t="shared" ca="1" si="143"/>
        <v/>
      </c>
      <c r="GZ51" s="19" t="str">
        <f t="shared" ca="1" si="143"/>
        <v/>
      </c>
      <c r="HA51" s="19" t="str">
        <f t="shared" ref="HA51:HJ60" ca="1" si="144">IF($N51="",
IF(AND(HA$3&gt;=$M51,HA$3&lt;=TODAY(),HA$3&lt;$O51), 10,
IF(AND(HA$3&gt;=$M51,HA$3&lt;=TODAY(),HA$3=$O51), 10,
IF(AND(HA$3&gt;=$M51,HA$3&lt;=TODAY(),HA$3&gt;$O51), -10, ""))),
IF(AND(HA$3&gt;=$M51,HA$3&lt;=$N51,HA$3&lt;$O51),10,
IF(AND(HA$3&gt;=$M51,HA$3&lt;=$N51,HA$3=$O51),10,
IF(AND(HA$3&gt;=$M51,HA$3&lt;=$N51,HA$3&gt;$O51),-10,""
))))</f>
        <v/>
      </c>
      <c r="HB51" s="19" t="str">
        <f t="shared" ca="1" si="144"/>
        <v/>
      </c>
      <c r="HC51" s="19" t="str">
        <f t="shared" ca="1" si="144"/>
        <v/>
      </c>
      <c r="HD51" s="19" t="str">
        <f t="shared" ca="1" si="144"/>
        <v/>
      </c>
      <c r="HE51" s="19" t="str">
        <f t="shared" ca="1" si="144"/>
        <v/>
      </c>
      <c r="HF51" s="19" t="str">
        <f t="shared" ca="1" si="144"/>
        <v/>
      </c>
      <c r="HG51" s="19" t="str">
        <f t="shared" ca="1" si="144"/>
        <v/>
      </c>
      <c r="HH51" s="19" t="str">
        <f t="shared" ca="1" si="144"/>
        <v/>
      </c>
      <c r="HI51" s="19" t="str">
        <f t="shared" ca="1" si="144"/>
        <v/>
      </c>
      <c r="HJ51" s="19" t="str">
        <f t="shared" ca="1" si="144"/>
        <v/>
      </c>
      <c r="HK51" s="19" t="str">
        <f t="shared" ref="HK51:HT60" ca="1" si="145">IF($N51="",
IF(AND(HK$3&gt;=$M51,HK$3&lt;=TODAY(),HK$3&lt;$O51), 10,
IF(AND(HK$3&gt;=$M51,HK$3&lt;=TODAY(),HK$3=$O51), 10,
IF(AND(HK$3&gt;=$M51,HK$3&lt;=TODAY(),HK$3&gt;$O51), -10, ""))),
IF(AND(HK$3&gt;=$M51,HK$3&lt;=$N51,HK$3&lt;$O51),10,
IF(AND(HK$3&gt;=$M51,HK$3&lt;=$N51,HK$3=$O51),10,
IF(AND(HK$3&gt;=$M51,HK$3&lt;=$N51,HK$3&gt;$O51),-10,""
))))</f>
        <v/>
      </c>
      <c r="HL51" s="19" t="str">
        <f t="shared" ca="1" si="145"/>
        <v/>
      </c>
      <c r="HM51" s="19" t="str">
        <f t="shared" ca="1" si="145"/>
        <v/>
      </c>
      <c r="HN51" s="19" t="str">
        <f t="shared" ca="1" si="145"/>
        <v/>
      </c>
      <c r="HO51" s="19" t="str">
        <f t="shared" ca="1" si="145"/>
        <v/>
      </c>
      <c r="HP51" s="19" t="str">
        <f t="shared" ca="1" si="145"/>
        <v/>
      </c>
      <c r="HQ51" s="19" t="str">
        <f t="shared" ca="1" si="145"/>
        <v/>
      </c>
      <c r="HR51" s="19" t="str">
        <f t="shared" ca="1" si="145"/>
        <v/>
      </c>
      <c r="HS51" s="19" t="str">
        <f t="shared" ca="1" si="145"/>
        <v/>
      </c>
      <c r="HT51" s="19" t="str">
        <f t="shared" ca="1" si="145"/>
        <v/>
      </c>
      <c r="HU51" s="19" t="str">
        <f t="shared" ref="HU51:ID60" ca="1" si="146">IF($N51="",
IF(AND(HU$3&gt;=$M51,HU$3&lt;=TODAY(),HU$3&lt;$O51), 10,
IF(AND(HU$3&gt;=$M51,HU$3&lt;=TODAY(),HU$3=$O51), 10,
IF(AND(HU$3&gt;=$M51,HU$3&lt;=TODAY(),HU$3&gt;$O51), -10, ""))),
IF(AND(HU$3&gt;=$M51,HU$3&lt;=$N51,HU$3&lt;$O51),10,
IF(AND(HU$3&gt;=$M51,HU$3&lt;=$N51,HU$3=$O51),10,
IF(AND(HU$3&gt;=$M51,HU$3&lt;=$N51,HU$3&gt;$O51),-10,""
))))</f>
        <v/>
      </c>
      <c r="HV51" s="19" t="str">
        <f t="shared" ca="1" si="146"/>
        <v/>
      </c>
      <c r="HW51" s="19" t="str">
        <f t="shared" ca="1" si="146"/>
        <v/>
      </c>
      <c r="HX51" s="19" t="str">
        <f t="shared" ca="1" si="146"/>
        <v/>
      </c>
      <c r="HY51" s="19" t="str">
        <f t="shared" ca="1" si="146"/>
        <v/>
      </c>
      <c r="HZ51" s="19" t="str">
        <f t="shared" ca="1" si="146"/>
        <v/>
      </c>
      <c r="IA51" s="19" t="str">
        <f t="shared" ca="1" si="146"/>
        <v/>
      </c>
      <c r="IB51" s="19" t="str">
        <f t="shared" ca="1" si="146"/>
        <v/>
      </c>
      <c r="IC51" s="19" t="str">
        <f t="shared" ca="1" si="146"/>
        <v/>
      </c>
      <c r="ID51" s="19" t="str">
        <f t="shared" ca="1" si="146"/>
        <v/>
      </c>
      <c r="IE51" s="19" t="str">
        <f t="shared" ref="IE51:IN60" ca="1" si="147">IF($N51="",
IF(AND(IE$3&gt;=$M51,IE$3&lt;=TODAY(),IE$3&lt;$O51), 10,
IF(AND(IE$3&gt;=$M51,IE$3&lt;=TODAY(),IE$3=$O51), 10,
IF(AND(IE$3&gt;=$M51,IE$3&lt;=TODAY(),IE$3&gt;$O51), -10, ""))),
IF(AND(IE$3&gt;=$M51,IE$3&lt;=$N51,IE$3&lt;$O51),10,
IF(AND(IE$3&gt;=$M51,IE$3&lt;=$N51,IE$3=$O51),10,
IF(AND(IE$3&gt;=$M51,IE$3&lt;=$N51,IE$3&gt;$O51),-10,""
))))</f>
        <v/>
      </c>
      <c r="IF51" s="19" t="str">
        <f t="shared" ca="1" si="147"/>
        <v/>
      </c>
      <c r="IG51" s="19" t="str">
        <f t="shared" ca="1" si="147"/>
        <v/>
      </c>
      <c r="IH51" s="19" t="str">
        <f t="shared" ca="1" si="147"/>
        <v/>
      </c>
      <c r="II51" s="19" t="str">
        <f t="shared" ca="1" si="147"/>
        <v/>
      </c>
      <c r="IJ51" s="19" t="str">
        <f t="shared" ca="1" si="147"/>
        <v/>
      </c>
      <c r="IK51" s="19" t="str">
        <f t="shared" ca="1" si="147"/>
        <v/>
      </c>
      <c r="IL51" s="19" t="str">
        <f t="shared" ca="1" si="147"/>
        <v/>
      </c>
      <c r="IM51" s="19" t="str">
        <f t="shared" ca="1" si="147"/>
        <v/>
      </c>
      <c r="IN51" s="19" t="str">
        <f t="shared" ca="1" si="147"/>
        <v/>
      </c>
      <c r="IO51" s="19" t="str">
        <f t="shared" ref="IO51:IX60" ca="1" si="148">IF($N51="",
IF(AND(IO$3&gt;=$M51,IO$3&lt;=TODAY(),IO$3&lt;$O51), 10,
IF(AND(IO$3&gt;=$M51,IO$3&lt;=TODAY(),IO$3=$O51), 10,
IF(AND(IO$3&gt;=$M51,IO$3&lt;=TODAY(),IO$3&gt;$O51), -10, ""))),
IF(AND(IO$3&gt;=$M51,IO$3&lt;=$N51,IO$3&lt;$O51),10,
IF(AND(IO$3&gt;=$M51,IO$3&lt;=$N51,IO$3=$O51),10,
IF(AND(IO$3&gt;=$M51,IO$3&lt;=$N51,IO$3&gt;$O51),-10,""
))))</f>
        <v/>
      </c>
      <c r="IP51" s="19" t="str">
        <f t="shared" ca="1" si="148"/>
        <v/>
      </c>
      <c r="IQ51" s="19" t="str">
        <f t="shared" ca="1" si="148"/>
        <v/>
      </c>
      <c r="IR51" s="19" t="str">
        <f t="shared" ca="1" si="148"/>
        <v/>
      </c>
      <c r="IS51" s="19" t="str">
        <f t="shared" ca="1" si="148"/>
        <v/>
      </c>
      <c r="IT51" s="19" t="str">
        <f t="shared" ca="1" si="148"/>
        <v/>
      </c>
      <c r="IU51" s="19" t="str">
        <f t="shared" ca="1" si="148"/>
        <v/>
      </c>
      <c r="IV51" s="19" t="str">
        <f t="shared" ca="1" si="148"/>
        <v/>
      </c>
      <c r="IW51" s="19" t="str">
        <f t="shared" ca="1" si="148"/>
        <v/>
      </c>
      <c r="IX51" s="19" t="str">
        <f t="shared" ca="1" si="148"/>
        <v/>
      </c>
      <c r="IY51" s="19" t="str">
        <f t="shared" ref="IY51:JH60" ca="1" si="149">IF($N51="",
IF(AND(IY$3&gt;=$M51,IY$3&lt;=TODAY(),IY$3&lt;$O51), 10,
IF(AND(IY$3&gt;=$M51,IY$3&lt;=TODAY(),IY$3=$O51), 10,
IF(AND(IY$3&gt;=$M51,IY$3&lt;=TODAY(),IY$3&gt;$O51), -10, ""))),
IF(AND(IY$3&gt;=$M51,IY$3&lt;=$N51,IY$3&lt;$O51),10,
IF(AND(IY$3&gt;=$M51,IY$3&lt;=$N51,IY$3=$O51),10,
IF(AND(IY$3&gt;=$M51,IY$3&lt;=$N51,IY$3&gt;$O51),-10,""
))))</f>
        <v/>
      </c>
      <c r="IZ51" s="19" t="str">
        <f t="shared" ca="1" si="149"/>
        <v/>
      </c>
      <c r="JA51" s="19" t="str">
        <f t="shared" ca="1" si="149"/>
        <v/>
      </c>
      <c r="JB51" s="19" t="str">
        <f t="shared" ca="1" si="149"/>
        <v/>
      </c>
      <c r="JC51" s="19" t="str">
        <f t="shared" ca="1" si="149"/>
        <v/>
      </c>
      <c r="JD51" s="19" t="str">
        <f t="shared" ca="1" si="149"/>
        <v/>
      </c>
      <c r="JE51" s="19" t="str">
        <f t="shared" ca="1" si="149"/>
        <v/>
      </c>
      <c r="JF51" s="19" t="str">
        <f t="shared" ca="1" si="149"/>
        <v/>
      </c>
      <c r="JG51" s="19" t="str">
        <f t="shared" ca="1" si="149"/>
        <v/>
      </c>
      <c r="JH51" s="19" t="str">
        <f t="shared" ca="1" si="149"/>
        <v/>
      </c>
      <c r="JI51" s="19" t="str">
        <f t="shared" ref="JI51:JR60" ca="1" si="150">IF($N51="",
IF(AND(JI$3&gt;=$M51,JI$3&lt;=TODAY(),JI$3&lt;$O51), 10,
IF(AND(JI$3&gt;=$M51,JI$3&lt;=TODAY(),JI$3=$O51), 10,
IF(AND(JI$3&gt;=$M51,JI$3&lt;=TODAY(),JI$3&gt;$O51), -10, ""))),
IF(AND(JI$3&gt;=$M51,JI$3&lt;=$N51,JI$3&lt;$O51),10,
IF(AND(JI$3&gt;=$M51,JI$3&lt;=$N51,JI$3=$O51),10,
IF(AND(JI$3&gt;=$M51,JI$3&lt;=$N51,JI$3&gt;$O51),-10,""
))))</f>
        <v/>
      </c>
      <c r="JJ51" s="19" t="str">
        <f t="shared" ca="1" si="150"/>
        <v/>
      </c>
      <c r="JK51" s="19" t="str">
        <f t="shared" ca="1" si="150"/>
        <v/>
      </c>
      <c r="JL51" s="19" t="str">
        <f t="shared" ca="1" si="150"/>
        <v/>
      </c>
      <c r="JM51" s="19" t="str">
        <f t="shared" ca="1" si="150"/>
        <v/>
      </c>
      <c r="JN51" s="19" t="str">
        <f t="shared" ca="1" si="150"/>
        <v/>
      </c>
      <c r="JO51" s="19" t="str">
        <f t="shared" ca="1" si="150"/>
        <v/>
      </c>
      <c r="JP51" s="19" t="str">
        <f t="shared" ca="1" si="150"/>
        <v/>
      </c>
      <c r="JQ51" s="19" t="str">
        <f t="shared" ca="1" si="150"/>
        <v/>
      </c>
      <c r="JR51" s="19" t="str">
        <f t="shared" ca="1" si="150"/>
        <v/>
      </c>
      <c r="JS51" s="19" t="str">
        <f t="shared" ref="JS51:KB60" ca="1" si="151">IF($N51="",
IF(AND(JS$3&gt;=$M51,JS$3&lt;=TODAY(),JS$3&lt;$O51), 10,
IF(AND(JS$3&gt;=$M51,JS$3&lt;=TODAY(),JS$3=$O51), 10,
IF(AND(JS$3&gt;=$M51,JS$3&lt;=TODAY(),JS$3&gt;$O51), -10, ""))),
IF(AND(JS$3&gt;=$M51,JS$3&lt;=$N51,JS$3&lt;$O51),10,
IF(AND(JS$3&gt;=$M51,JS$3&lt;=$N51,JS$3=$O51),10,
IF(AND(JS$3&gt;=$M51,JS$3&lt;=$N51,JS$3&gt;$O51),-10,""
))))</f>
        <v/>
      </c>
      <c r="JT51" s="19" t="str">
        <f t="shared" ca="1" si="151"/>
        <v/>
      </c>
      <c r="JU51" s="19" t="str">
        <f t="shared" ca="1" si="151"/>
        <v/>
      </c>
      <c r="JV51" s="19" t="str">
        <f t="shared" ca="1" si="151"/>
        <v/>
      </c>
      <c r="JW51" s="19" t="str">
        <f t="shared" ca="1" si="151"/>
        <v/>
      </c>
      <c r="JX51" s="19" t="str">
        <f t="shared" ca="1" si="151"/>
        <v/>
      </c>
      <c r="JY51" s="19" t="str">
        <f t="shared" ca="1" si="151"/>
        <v/>
      </c>
      <c r="JZ51" s="19" t="str">
        <f t="shared" ca="1" si="151"/>
        <v/>
      </c>
      <c r="KA51" s="19" t="str">
        <f t="shared" ca="1" si="151"/>
        <v/>
      </c>
      <c r="KB51" s="19" t="str">
        <f t="shared" ca="1" si="151"/>
        <v/>
      </c>
      <c r="KC51" s="19" t="str">
        <f t="shared" ref="KC51:KL60" ca="1" si="152">IF($N51="",
IF(AND(KC$3&gt;=$M51,KC$3&lt;=TODAY(),KC$3&lt;$O51), 10,
IF(AND(KC$3&gt;=$M51,KC$3&lt;=TODAY(),KC$3=$O51), 10,
IF(AND(KC$3&gt;=$M51,KC$3&lt;=TODAY(),KC$3&gt;$O51), -10, ""))),
IF(AND(KC$3&gt;=$M51,KC$3&lt;=$N51,KC$3&lt;$O51),10,
IF(AND(KC$3&gt;=$M51,KC$3&lt;=$N51,KC$3=$O51),10,
IF(AND(KC$3&gt;=$M51,KC$3&lt;=$N51,KC$3&gt;$O51),-10,""
))))</f>
        <v/>
      </c>
      <c r="KD51" s="19" t="str">
        <f t="shared" ca="1" si="152"/>
        <v/>
      </c>
      <c r="KE51" s="19" t="str">
        <f t="shared" ca="1" si="152"/>
        <v/>
      </c>
      <c r="KF51" s="19" t="str">
        <f t="shared" ca="1" si="152"/>
        <v/>
      </c>
      <c r="KG51" s="19" t="str">
        <f t="shared" ca="1" si="152"/>
        <v/>
      </c>
      <c r="KH51" s="19" t="str">
        <f t="shared" ca="1" si="152"/>
        <v/>
      </c>
      <c r="KI51" s="19" t="str">
        <f t="shared" ca="1" si="152"/>
        <v/>
      </c>
      <c r="KJ51" s="19" t="str">
        <f t="shared" ca="1" si="152"/>
        <v/>
      </c>
      <c r="KK51" s="19" t="str">
        <f t="shared" ca="1" si="152"/>
        <v/>
      </c>
      <c r="KL51" s="19" t="str">
        <f t="shared" ca="1" si="152"/>
        <v/>
      </c>
      <c r="KM51" s="19" t="str">
        <f t="shared" ref="KM51:KV60" ca="1" si="153">IF($N51="",
IF(AND(KM$3&gt;=$M51,KM$3&lt;=TODAY(),KM$3&lt;$O51), 10,
IF(AND(KM$3&gt;=$M51,KM$3&lt;=TODAY(),KM$3=$O51), 10,
IF(AND(KM$3&gt;=$M51,KM$3&lt;=TODAY(),KM$3&gt;$O51), -10, ""))),
IF(AND(KM$3&gt;=$M51,KM$3&lt;=$N51,KM$3&lt;$O51),10,
IF(AND(KM$3&gt;=$M51,KM$3&lt;=$N51,KM$3=$O51),10,
IF(AND(KM$3&gt;=$M51,KM$3&lt;=$N51,KM$3&gt;$O51),-10,""
))))</f>
        <v/>
      </c>
      <c r="KN51" s="19" t="str">
        <f t="shared" ca="1" si="153"/>
        <v/>
      </c>
      <c r="KO51" s="19" t="str">
        <f t="shared" ca="1" si="153"/>
        <v/>
      </c>
      <c r="KP51" s="19" t="str">
        <f t="shared" ca="1" si="153"/>
        <v/>
      </c>
      <c r="KQ51" s="19" t="str">
        <f t="shared" ca="1" si="153"/>
        <v/>
      </c>
      <c r="KR51" s="19" t="str">
        <f t="shared" ca="1" si="153"/>
        <v/>
      </c>
      <c r="KS51" s="19" t="str">
        <f t="shared" ca="1" si="153"/>
        <v/>
      </c>
      <c r="KT51" s="19" t="str">
        <f t="shared" ca="1" si="153"/>
        <v/>
      </c>
      <c r="KU51" s="19" t="str">
        <f t="shared" ca="1" si="153"/>
        <v/>
      </c>
      <c r="KV51" s="19" t="str">
        <f t="shared" ca="1" si="153"/>
        <v/>
      </c>
      <c r="KW51" s="19" t="str">
        <f t="shared" ref="KW51:LF60" ca="1" si="154">IF($N51="",
IF(AND(KW$3&gt;=$M51,KW$3&lt;=TODAY(),KW$3&lt;$O51), 10,
IF(AND(KW$3&gt;=$M51,KW$3&lt;=TODAY(),KW$3=$O51), 10,
IF(AND(KW$3&gt;=$M51,KW$3&lt;=TODAY(),KW$3&gt;$O51), -10, ""))),
IF(AND(KW$3&gt;=$M51,KW$3&lt;=$N51,KW$3&lt;$O51),10,
IF(AND(KW$3&gt;=$M51,KW$3&lt;=$N51,KW$3=$O51),10,
IF(AND(KW$3&gt;=$M51,KW$3&lt;=$N51,KW$3&gt;$O51),-10,""
))))</f>
        <v/>
      </c>
      <c r="KX51" s="19" t="str">
        <f t="shared" ca="1" si="154"/>
        <v/>
      </c>
      <c r="KY51" s="19" t="str">
        <f t="shared" ca="1" si="154"/>
        <v/>
      </c>
      <c r="KZ51" s="19" t="str">
        <f t="shared" ca="1" si="154"/>
        <v/>
      </c>
      <c r="LA51" s="19" t="str">
        <f t="shared" ca="1" si="154"/>
        <v/>
      </c>
      <c r="LB51" s="19" t="str">
        <f t="shared" ca="1" si="154"/>
        <v/>
      </c>
      <c r="LC51" s="19" t="str">
        <f t="shared" ca="1" si="154"/>
        <v/>
      </c>
      <c r="LD51" s="19" t="str">
        <f t="shared" ca="1" si="154"/>
        <v/>
      </c>
      <c r="LE51" s="19" t="str">
        <f t="shared" ca="1" si="154"/>
        <v/>
      </c>
      <c r="LF51" s="19" t="str">
        <f t="shared" ca="1" si="154"/>
        <v/>
      </c>
      <c r="LG51" s="19" t="str">
        <f t="shared" ref="LG51:LP60" ca="1" si="155">IF($N51="",
IF(AND(LG$3&gt;=$M51,LG$3&lt;=TODAY(),LG$3&lt;$O51), 10,
IF(AND(LG$3&gt;=$M51,LG$3&lt;=TODAY(),LG$3=$O51), 10,
IF(AND(LG$3&gt;=$M51,LG$3&lt;=TODAY(),LG$3&gt;$O51), -10, ""))),
IF(AND(LG$3&gt;=$M51,LG$3&lt;=$N51,LG$3&lt;$O51),10,
IF(AND(LG$3&gt;=$M51,LG$3&lt;=$N51,LG$3=$O51),10,
IF(AND(LG$3&gt;=$M51,LG$3&lt;=$N51,LG$3&gt;$O51),-10,""
))))</f>
        <v/>
      </c>
      <c r="LH51" s="19" t="str">
        <f t="shared" ca="1" si="155"/>
        <v/>
      </c>
      <c r="LI51" s="19" t="str">
        <f t="shared" ca="1" si="155"/>
        <v/>
      </c>
      <c r="LJ51" s="19" t="str">
        <f t="shared" ca="1" si="155"/>
        <v/>
      </c>
      <c r="LK51" s="19" t="str">
        <f t="shared" ca="1" si="155"/>
        <v/>
      </c>
      <c r="LL51" s="19" t="str">
        <f t="shared" ca="1" si="155"/>
        <v/>
      </c>
      <c r="LM51" s="19" t="str">
        <f t="shared" ca="1" si="155"/>
        <v/>
      </c>
      <c r="LN51" s="19" t="str">
        <f t="shared" ca="1" si="155"/>
        <v/>
      </c>
      <c r="LO51" s="19" t="str">
        <f t="shared" ca="1" si="155"/>
        <v/>
      </c>
      <c r="LP51" s="19" t="str">
        <f t="shared" ca="1" si="155"/>
        <v/>
      </c>
      <c r="LQ51" s="19" t="str">
        <f t="shared" ref="LQ51:LZ60" ca="1" si="156">IF($N51="",
IF(AND(LQ$3&gt;=$M51,LQ$3&lt;=TODAY(),LQ$3&lt;$O51), 10,
IF(AND(LQ$3&gt;=$M51,LQ$3&lt;=TODAY(),LQ$3=$O51), 10,
IF(AND(LQ$3&gt;=$M51,LQ$3&lt;=TODAY(),LQ$3&gt;$O51), -10, ""))),
IF(AND(LQ$3&gt;=$M51,LQ$3&lt;=$N51,LQ$3&lt;$O51),10,
IF(AND(LQ$3&gt;=$M51,LQ$3&lt;=$N51,LQ$3=$O51),10,
IF(AND(LQ$3&gt;=$M51,LQ$3&lt;=$N51,LQ$3&gt;$O51),-10,""
))))</f>
        <v/>
      </c>
      <c r="LR51" s="19" t="str">
        <f t="shared" ca="1" si="156"/>
        <v/>
      </c>
      <c r="LS51" s="19" t="str">
        <f t="shared" ca="1" si="156"/>
        <v/>
      </c>
      <c r="LT51" s="19" t="str">
        <f t="shared" ca="1" si="156"/>
        <v/>
      </c>
      <c r="LU51" s="19" t="str">
        <f t="shared" ca="1" si="156"/>
        <v/>
      </c>
      <c r="LV51" s="19" t="str">
        <f t="shared" ca="1" si="156"/>
        <v/>
      </c>
      <c r="LW51" s="19" t="str">
        <f t="shared" ca="1" si="156"/>
        <v/>
      </c>
      <c r="LX51" s="19" t="str">
        <f t="shared" ca="1" si="156"/>
        <v/>
      </c>
      <c r="LY51" s="19" t="str">
        <f t="shared" ca="1" si="156"/>
        <v/>
      </c>
      <c r="LZ51" s="19" t="str">
        <f t="shared" ca="1" si="156"/>
        <v/>
      </c>
      <c r="MA51" s="19" t="str">
        <f t="shared" ref="MA51:MJ60" ca="1" si="157">IF($N51="",
IF(AND(MA$3&gt;=$M51,MA$3&lt;=TODAY(),MA$3&lt;$O51), 10,
IF(AND(MA$3&gt;=$M51,MA$3&lt;=TODAY(),MA$3=$O51), 10,
IF(AND(MA$3&gt;=$M51,MA$3&lt;=TODAY(),MA$3&gt;$O51), -10, ""))),
IF(AND(MA$3&gt;=$M51,MA$3&lt;=$N51,MA$3&lt;$O51),10,
IF(AND(MA$3&gt;=$M51,MA$3&lt;=$N51,MA$3=$O51),10,
IF(AND(MA$3&gt;=$M51,MA$3&lt;=$N51,MA$3&gt;$O51),-10,""
))))</f>
        <v/>
      </c>
      <c r="MB51" s="19" t="str">
        <f t="shared" ca="1" si="157"/>
        <v/>
      </c>
      <c r="MC51" s="19" t="str">
        <f t="shared" ca="1" si="157"/>
        <v/>
      </c>
      <c r="MD51" s="19" t="str">
        <f t="shared" ca="1" si="157"/>
        <v/>
      </c>
      <c r="ME51" s="19" t="str">
        <f t="shared" ca="1" si="157"/>
        <v/>
      </c>
      <c r="MF51" s="19" t="str">
        <f t="shared" ca="1" si="157"/>
        <v/>
      </c>
      <c r="MG51" s="19" t="str">
        <f t="shared" ca="1" si="157"/>
        <v/>
      </c>
      <c r="MH51" s="19" t="str">
        <f t="shared" ca="1" si="157"/>
        <v/>
      </c>
      <c r="MI51" s="19" t="str">
        <f t="shared" ca="1" si="157"/>
        <v/>
      </c>
      <c r="MJ51" s="19" t="str">
        <f t="shared" ca="1" si="157"/>
        <v/>
      </c>
      <c r="MK51" s="19" t="str">
        <f t="shared" ref="MK51:MT60" ca="1" si="158">IF($N51="",
IF(AND(MK$3&gt;=$M51,MK$3&lt;=TODAY(),MK$3&lt;$O51), 10,
IF(AND(MK$3&gt;=$M51,MK$3&lt;=TODAY(),MK$3=$O51), 10,
IF(AND(MK$3&gt;=$M51,MK$3&lt;=TODAY(),MK$3&gt;$O51), -10, ""))),
IF(AND(MK$3&gt;=$M51,MK$3&lt;=$N51,MK$3&lt;$O51),10,
IF(AND(MK$3&gt;=$M51,MK$3&lt;=$N51,MK$3=$O51),10,
IF(AND(MK$3&gt;=$M51,MK$3&lt;=$N51,MK$3&gt;$O51),-10,""
))))</f>
        <v/>
      </c>
      <c r="ML51" s="19" t="str">
        <f t="shared" ca="1" si="158"/>
        <v/>
      </c>
      <c r="MM51" s="19" t="str">
        <f t="shared" ca="1" si="158"/>
        <v/>
      </c>
      <c r="MN51" s="19" t="str">
        <f t="shared" ca="1" si="158"/>
        <v/>
      </c>
      <c r="MO51" s="19" t="str">
        <f t="shared" ca="1" si="158"/>
        <v/>
      </c>
      <c r="MP51" s="19" t="str">
        <f t="shared" ca="1" si="158"/>
        <v/>
      </c>
      <c r="MQ51" s="19" t="str">
        <f t="shared" ca="1" si="158"/>
        <v/>
      </c>
      <c r="MR51" s="19" t="str">
        <f t="shared" ca="1" si="158"/>
        <v/>
      </c>
      <c r="MS51" s="19" t="str">
        <f t="shared" ca="1" si="158"/>
        <v/>
      </c>
      <c r="MT51" s="19" t="str">
        <f t="shared" ca="1" si="158"/>
        <v/>
      </c>
      <c r="MU51" s="19" t="str">
        <f t="shared" ref="MU51:ND60" ca="1" si="159">IF($N51="",
IF(AND(MU$3&gt;=$M51,MU$3&lt;=TODAY(),MU$3&lt;$O51), 10,
IF(AND(MU$3&gt;=$M51,MU$3&lt;=TODAY(),MU$3=$O51), 10,
IF(AND(MU$3&gt;=$M51,MU$3&lt;=TODAY(),MU$3&gt;$O51), -10, ""))),
IF(AND(MU$3&gt;=$M51,MU$3&lt;=$N51,MU$3&lt;$O51),10,
IF(AND(MU$3&gt;=$M51,MU$3&lt;=$N51,MU$3=$O51),10,
IF(AND(MU$3&gt;=$M51,MU$3&lt;=$N51,MU$3&gt;$O51),-10,""
))))</f>
        <v/>
      </c>
      <c r="MV51" s="19" t="str">
        <f t="shared" ca="1" si="159"/>
        <v/>
      </c>
      <c r="MW51" s="19" t="str">
        <f t="shared" ca="1" si="159"/>
        <v/>
      </c>
      <c r="MX51" s="19" t="str">
        <f t="shared" ca="1" si="159"/>
        <v/>
      </c>
      <c r="MY51" s="19" t="str">
        <f t="shared" ca="1" si="159"/>
        <v/>
      </c>
      <c r="MZ51" s="19" t="str">
        <f t="shared" ca="1" si="159"/>
        <v/>
      </c>
      <c r="NA51" s="19" t="str">
        <f t="shared" ca="1" si="159"/>
        <v/>
      </c>
      <c r="NB51" s="19" t="str">
        <f t="shared" ca="1" si="159"/>
        <v/>
      </c>
      <c r="NC51" s="19" t="str">
        <f t="shared" ca="1" si="159"/>
        <v/>
      </c>
      <c r="ND51" s="19" t="str">
        <f t="shared" ca="1" si="159"/>
        <v/>
      </c>
      <c r="NE51" s="19" t="str">
        <f t="shared" ref="NE51:NN60" ca="1" si="160">IF($N51="",
IF(AND(NE$3&gt;=$M51,NE$3&lt;=TODAY(),NE$3&lt;$O51), 10,
IF(AND(NE$3&gt;=$M51,NE$3&lt;=TODAY(),NE$3=$O51), 10,
IF(AND(NE$3&gt;=$M51,NE$3&lt;=TODAY(),NE$3&gt;$O51), -10, ""))),
IF(AND(NE$3&gt;=$M51,NE$3&lt;=$N51,NE$3&lt;$O51),10,
IF(AND(NE$3&gt;=$M51,NE$3&lt;=$N51,NE$3=$O51),10,
IF(AND(NE$3&gt;=$M51,NE$3&lt;=$N51,NE$3&gt;$O51),-10,""
))))</f>
        <v/>
      </c>
      <c r="NF51" s="19" t="str">
        <f t="shared" ca="1" si="160"/>
        <v/>
      </c>
      <c r="NG51" s="19" t="str">
        <f t="shared" ca="1" si="160"/>
        <v/>
      </c>
      <c r="NH51" s="19" t="str">
        <f t="shared" ca="1" si="160"/>
        <v/>
      </c>
      <c r="NI51" s="19" t="str">
        <f t="shared" ca="1" si="160"/>
        <v/>
      </c>
      <c r="NJ51" s="19" t="str">
        <f t="shared" ca="1" si="160"/>
        <v/>
      </c>
      <c r="NK51" s="19" t="str">
        <f t="shared" ca="1" si="160"/>
        <v/>
      </c>
      <c r="NL51" s="19" t="str">
        <f t="shared" ca="1" si="160"/>
        <v/>
      </c>
      <c r="NM51" s="19" t="str">
        <f t="shared" ca="1" si="160"/>
        <v/>
      </c>
      <c r="NN51" s="19" t="str">
        <f t="shared" ca="1" si="160"/>
        <v/>
      </c>
      <c r="NO51" s="19" t="str">
        <f t="shared" ref="NO51:OC60" ca="1" si="161">IF($N51="",
IF(AND(NO$3&gt;=$M51,NO$3&lt;=TODAY(),NO$3&lt;$O51), 10,
IF(AND(NO$3&gt;=$M51,NO$3&lt;=TODAY(),NO$3=$O51), 10,
IF(AND(NO$3&gt;=$M51,NO$3&lt;=TODAY(),NO$3&gt;$O51), -10, ""))),
IF(AND(NO$3&gt;=$M51,NO$3&lt;=$N51,NO$3&lt;$O51),10,
IF(AND(NO$3&gt;=$M51,NO$3&lt;=$N51,NO$3=$O51),10,
IF(AND(NO$3&gt;=$M51,NO$3&lt;=$N51,NO$3&gt;$O51),-10,""
))))</f>
        <v/>
      </c>
      <c r="NP51" s="19" t="str">
        <f t="shared" ca="1" si="161"/>
        <v/>
      </c>
      <c r="NQ51" s="19" t="str">
        <f t="shared" ca="1" si="161"/>
        <v/>
      </c>
      <c r="NR51" s="19" t="str">
        <f t="shared" ca="1" si="161"/>
        <v/>
      </c>
      <c r="NS51" s="19" t="str">
        <f t="shared" ca="1" si="161"/>
        <v/>
      </c>
      <c r="NT51" s="19" t="str">
        <f t="shared" ca="1" si="161"/>
        <v/>
      </c>
      <c r="NU51" s="19" t="str">
        <f t="shared" ca="1" si="161"/>
        <v/>
      </c>
      <c r="NV51" s="19" t="str">
        <f t="shared" ca="1" si="161"/>
        <v/>
      </c>
      <c r="NW51" s="19" t="str">
        <f t="shared" ca="1" si="161"/>
        <v/>
      </c>
      <c r="NX51" s="19" t="str">
        <f t="shared" ca="1" si="161"/>
        <v/>
      </c>
      <c r="NY51" s="19" t="str">
        <f t="shared" ca="1" si="161"/>
        <v/>
      </c>
      <c r="NZ51" s="19" t="str">
        <f t="shared" ca="1" si="161"/>
        <v/>
      </c>
      <c r="OA51" s="19" t="str">
        <f t="shared" ca="1" si="161"/>
        <v/>
      </c>
      <c r="OB51" s="19" t="str">
        <f t="shared" ca="1" si="161"/>
        <v/>
      </c>
      <c r="OC51" s="19" t="str">
        <f t="shared" ca="1" si="161"/>
        <v/>
      </c>
      <c r="OD51" s="16"/>
      <c r="OE51" s="16"/>
      <c r="OF51" s="16"/>
      <c r="OG51" s="16"/>
    </row>
    <row r="52" spans="1:397" s="25" customFormat="1" ht="14.25" x14ac:dyDescent="0.2">
      <c r="A52" s="62" t="str">
        <f t="shared" si="85"/>
        <v>Riyadh Almaghrabi Internally</v>
      </c>
      <c r="B52" s="66">
        <f>_xlfn.IFNA(IF(INDEX('[1]External Tasks'!$C:$C,MATCH($B$38&amp;" "&amp;D52,'[1]External Tasks'!$A:$A,0))=D52,1,IF(INDEX('[1]External Tasks'!$G:$G,MATCH($B$38&amp;" "&amp;D52,'[1]External Tasks'!$E:$E,0))=D52,2)),0)</f>
        <v>0</v>
      </c>
      <c r="C52" s="46">
        <v>12</v>
      </c>
      <c r="D52" s="437" t="str">
        <f>IF('[2]Project Follow up - Base'!D52="","",'[2]Project Follow up - Base'!D52)</f>
        <v xml:space="preserve">ReWorking - Design 75% </v>
      </c>
      <c r="E52" s="437" t="str">
        <f>IF('[2]Project Follow up - Base'!E52="","",'[2]Project Follow up - Base'!E52)</f>
        <v/>
      </c>
      <c r="F52" s="394" t="str">
        <f>IF('[2]Project Follow up - Base'!F52="","",'[2]Project Follow up - Base'!F52)</f>
        <v>Riyadh Almaghrabi</v>
      </c>
      <c r="G52" s="187">
        <f>IF('[2]Project Follow up - Base'!G52="","",'[2]Project Follow up - Base'!G52)</f>
        <v>45744</v>
      </c>
      <c r="H52" s="187">
        <f>IF('[2]Project Follow up - Base'!H52="","",'[2]Project Follow up - Base'!H52)</f>
        <v>45776</v>
      </c>
      <c r="I52" s="45">
        <f>IF(OR(G52="",H52=""), 0, NETWORKDAYS.INTL(G52,H52,7,List!$M$3:$M$100))</f>
        <v>20</v>
      </c>
      <c r="J52" s="43" t="str">
        <f>IF('[2]Project Follow up - Base'!J52="","",'[2]Project Follow up - Base'!J52)</f>
        <v/>
      </c>
      <c r="K52" s="187" t="str">
        <f>IF('[2]Project Follow up - Base'!K52="","",'[2]Project Follow up - Base'!K52)</f>
        <v/>
      </c>
      <c r="L52" s="45">
        <f>IF(OR(J52="",K52=""), 0, NETWORKDAYS.INTL(J52,K52,7,List!$M$3:$M$100))</f>
        <v>0</v>
      </c>
      <c r="M52" s="43">
        <f t="shared" si="86"/>
        <v>45744</v>
      </c>
      <c r="N52" s="43">
        <f t="shared" si="87"/>
        <v>45776</v>
      </c>
      <c r="O52" s="43">
        <f>IF(OR( D52="", M52=""),"",WORKDAY.INTL(M52,VLOOKUP($B$38&amp;" "&amp;D52,Tasks!$1:$1048576,MATCH('Project Follow up - Base'!$D$7,Tasks!$2:$2,0),FALSE)-1,7,[1]List!$M$3:$M$100))</f>
        <v>45761</v>
      </c>
      <c r="P52" s="44" t="str">
        <f t="shared" ca="1" si="125"/>
        <v>Delayed</v>
      </c>
      <c r="Q52" s="104" t="str">
        <f>IF('[2]Project Follow up - Base'!Q52="","",'[2]Project Follow up - Base'!Q52)</f>
        <v/>
      </c>
      <c r="R52" s="43" t="str">
        <f>IF('[2]Project Follow up - Base'!R52="","",'[2]Project Follow up - Base'!R52)</f>
        <v>Internally</v>
      </c>
      <c r="S52" s="41" t="str">
        <f>IF('[2]Project Follow up - Base'!S52="","",'[2]Project Follow up - Base'!S52)</f>
        <v>Technical Mistake</v>
      </c>
      <c r="T52" s="104" t="str">
        <f>IF('[2]Project Follow up - Base'!T52="","",'[2]Project Follow up - Base'!T52)</f>
        <v/>
      </c>
      <c r="U52" s="41" t="str">
        <f>IF('[2]Project Follow up - Base'!U52="","",'[2]Project Follow up - Base'!U52)</f>
        <v/>
      </c>
      <c r="V52" s="41" t="str">
        <f>IF('[2]Project Follow up - Base'!V52="","",'[2]Project Follow up - Base'!V52)</f>
        <v/>
      </c>
      <c r="W52" s="388" t="str">
        <f>IF('[2]Project Follow up - Base'!W52="","",'[2]Project Follow up - Base'!W52)</f>
        <v>Deliev 09</v>
      </c>
      <c r="X52" s="389" t="str">
        <f>IF('[2]Project Follow up - Base'!X52="","",'[2]Project Follow up - Base'!X52)</f>
        <v>MOM 09</v>
      </c>
      <c r="Y52" s="17">
        <f t="shared" si="88"/>
        <v>1</v>
      </c>
      <c r="Z52" s="62" t="str">
        <f>_xlfn.IFNA(IF(INDEX('Employees Summary'!A:J,MATCH(B$38&amp;" "&amp;F52,'Employees Summary'!H:H,0),10)=0,"",INDEX('Employees Summary'!A:J,MATCH(B$38&amp;" "&amp;F52,'Employees Summary'!H:H,0),10)),"")</f>
        <v/>
      </c>
      <c r="AA52" s="62">
        <f ca="1">IF(AND(N52&lt;&gt;"",P52="Delayed"),NETWORKDAYS.INTL(O52,N52,7,List!$M$3:$M$100),0)</f>
        <v>12</v>
      </c>
      <c r="AB52" s="16"/>
      <c r="AC52" s="20" t="str">
        <f t="shared" ca="1" si="126"/>
        <v/>
      </c>
      <c r="AD52" s="20" t="str">
        <f t="shared" ca="1" si="126"/>
        <v/>
      </c>
      <c r="AE52" s="20" t="str">
        <f t="shared" ca="1" si="126"/>
        <v/>
      </c>
      <c r="AF52" s="20" t="str">
        <f t="shared" ca="1" si="126"/>
        <v/>
      </c>
      <c r="AG52" s="20" t="str">
        <f t="shared" ca="1" si="126"/>
        <v/>
      </c>
      <c r="AH52" s="20" t="str">
        <f t="shared" ca="1" si="126"/>
        <v/>
      </c>
      <c r="AI52" s="20" t="str">
        <f t="shared" ca="1" si="126"/>
        <v/>
      </c>
      <c r="AJ52" s="20" t="str">
        <f t="shared" ca="1" si="126"/>
        <v/>
      </c>
      <c r="AK52" s="20" t="str">
        <f t="shared" ca="1" si="126"/>
        <v/>
      </c>
      <c r="AL52" s="20" t="str">
        <f t="shared" ca="1" si="126"/>
        <v/>
      </c>
      <c r="AM52" s="20" t="str">
        <f t="shared" ca="1" si="127"/>
        <v/>
      </c>
      <c r="AN52" s="20" t="str">
        <f t="shared" ca="1" si="127"/>
        <v/>
      </c>
      <c r="AO52" s="20" t="str">
        <f t="shared" ca="1" si="127"/>
        <v/>
      </c>
      <c r="AP52" s="20" t="str">
        <f t="shared" ca="1" si="127"/>
        <v/>
      </c>
      <c r="AQ52" s="20" t="str">
        <f t="shared" ca="1" si="127"/>
        <v/>
      </c>
      <c r="AR52" s="20" t="str">
        <f t="shared" ca="1" si="127"/>
        <v/>
      </c>
      <c r="AS52" s="20" t="str">
        <f t="shared" ca="1" si="127"/>
        <v/>
      </c>
      <c r="AT52" s="20" t="str">
        <f t="shared" ca="1" si="127"/>
        <v/>
      </c>
      <c r="AU52" s="20" t="str">
        <f t="shared" ca="1" si="127"/>
        <v/>
      </c>
      <c r="AV52" s="20" t="str">
        <f t="shared" ca="1" si="127"/>
        <v/>
      </c>
      <c r="AW52" s="20" t="str">
        <f t="shared" ca="1" si="128"/>
        <v/>
      </c>
      <c r="AX52" s="20" t="str">
        <f t="shared" ca="1" si="128"/>
        <v/>
      </c>
      <c r="AY52" s="20" t="str">
        <f t="shared" ca="1" si="128"/>
        <v/>
      </c>
      <c r="AZ52" s="20" t="str">
        <f t="shared" ca="1" si="128"/>
        <v/>
      </c>
      <c r="BA52" s="20" t="str">
        <f t="shared" ca="1" si="128"/>
        <v/>
      </c>
      <c r="BB52" s="20" t="str">
        <f t="shared" ca="1" si="128"/>
        <v/>
      </c>
      <c r="BC52" s="20" t="str">
        <f t="shared" ca="1" si="128"/>
        <v/>
      </c>
      <c r="BD52" s="20" t="str">
        <f t="shared" ca="1" si="128"/>
        <v/>
      </c>
      <c r="BE52" s="20" t="str">
        <f t="shared" ca="1" si="128"/>
        <v/>
      </c>
      <c r="BF52" s="20" t="str">
        <f t="shared" ca="1" si="128"/>
        <v/>
      </c>
      <c r="BG52" s="20" t="str">
        <f t="shared" ca="1" si="129"/>
        <v/>
      </c>
      <c r="BH52" s="20" t="str">
        <f t="shared" ca="1" si="129"/>
        <v/>
      </c>
      <c r="BI52" s="20" t="str">
        <f t="shared" ca="1" si="129"/>
        <v/>
      </c>
      <c r="BJ52" s="20" t="str">
        <f t="shared" ca="1" si="129"/>
        <v/>
      </c>
      <c r="BK52" s="20" t="str">
        <f t="shared" ca="1" si="129"/>
        <v/>
      </c>
      <c r="BL52" s="20" t="str">
        <f t="shared" ca="1" si="129"/>
        <v/>
      </c>
      <c r="BM52" s="20" t="str">
        <f t="shared" ca="1" si="129"/>
        <v/>
      </c>
      <c r="BN52" s="20" t="str">
        <f t="shared" ca="1" si="129"/>
        <v/>
      </c>
      <c r="BO52" s="20" t="str">
        <f t="shared" ca="1" si="129"/>
        <v/>
      </c>
      <c r="BP52" s="20" t="str">
        <f t="shared" ca="1" si="129"/>
        <v/>
      </c>
      <c r="BQ52" s="20" t="str">
        <f t="shared" ca="1" si="130"/>
        <v/>
      </c>
      <c r="BR52" s="20" t="str">
        <f t="shared" ca="1" si="130"/>
        <v/>
      </c>
      <c r="BS52" s="20" t="str">
        <f t="shared" ca="1" si="130"/>
        <v/>
      </c>
      <c r="BT52" s="20" t="str">
        <f t="shared" ca="1" si="130"/>
        <v/>
      </c>
      <c r="BU52" s="20" t="str">
        <f t="shared" ca="1" si="130"/>
        <v/>
      </c>
      <c r="BV52" s="20" t="str">
        <f t="shared" ca="1" si="130"/>
        <v/>
      </c>
      <c r="BW52" s="20" t="str">
        <f t="shared" ca="1" si="130"/>
        <v/>
      </c>
      <c r="BX52" s="20" t="str">
        <f t="shared" ca="1" si="130"/>
        <v/>
      </c>
      <c r="BY52" s="20" t="str">
        <f t="shared" ca="1" si="130"/>
        <v/>
      </c>
      <c r="BZ52" s="20" t="str">
        <f t="shared" ca="1" si="130"/>
        <v/>
      </c>
      <c r="CA52" s="20" t="str">
        <f t="shared" ca="1" si="131"/>
        <v/>
      </c>
      <c r="CB52" s="20" t="str">
        <f t="shared" ca="1" si="131"/>
        <v/>
      </c>
      <c r="CC52" s="20" t="str">
        <f t="shared" ca="1" si="131"/>
        <v/>
      </c>
      <c r="CD52" s="20" t="str">
        <f t="shared" ca="1" si="131"/>
        <v/>
      </c>
      <c r="CE52" s="20" t="str">
        <f t="shared" ca="1" si="131"/>
        <v/>
      </c>
      <c r="CF52" s="20" t="str">
        <f t="shared" ca="1" si="131"/>
        <v/>
      </c>
      <c r="CG52" s="20" t="str">
        <f t="shared" ca="1" si="131"/>
        <v/>
      </c>
      <c r="CH52" s="20" t="str">
        <f t="shared" ca="1" si="131"/>
        <v/>
      </c>
      <c r="CI52" s="20" t="str">
        <f t="shared" ca="1" si="131"/>
        <v/>
      </c>
      <c r="CJ52" s="20" t="str">
        <f t="shared" ca="1" si="131"/>
        <v/>
      </c>
      <c r="CK52" s="20" t="str">
        <f t="shared" ca="1" si="132"/>
        <v/>
      </c>
      <c r="CL52" s="20" t="str">
        <f t="shared" ca="1" si="132"/>
        <v/>
      </c>
      <c r="CM52" s="20" t="str">
        <f t="shared" ca="1" si="132"/>
        <v/>
      </c>
      <c r="CN52" s="20" t="str">
        <f t="shared" ca="1" si="132"/>
        <v/>
      </c>
      <c r="CO52" s="20" t="str">
        <f t="shared" ca="1" si="132"/>
        <v/>
      </c>
      <c r="CP52" s="20" t="str">
        <f t="shared" ca="1" si="132"/>
        <v/>
      </c>
      <c r="CQ52" s="20" t="str">
        <f t="shared" ca="1" si="132"/>
        <v/>
      </c>
      <c r="CR52" s="20" t="str">
        <f t="shared" ca="1" si="132"/>
        <v/>
      </c>
      <c r="CS52" s="20" t="str">
        <f t="shared" ca="1" si="132"/>
        <v/>
      </c>
      <c r="CT52" s="19" t="str">
        <f t="shared" ca="1" si="132"/>
        <v/>
      </c>
      <c r="CU52" s="19" t="str">
        <f t="shared" ca="1" si="133"/>
        <v/>
      </c>
      <c r="CV52" s="19" t="str">
        <f t="shared" ca="1" si="133"/>
        <v/>
      </c>
      <c r="CW52" s="19" t="str">
        <f t="shared" ca="1" si="133"/>
        <v/>
      </c>
      <c r="CX52" s="19" t="str">
        <f t="shared" ca="1" si="133"/>
        <v/>
      </c>
      <c r="CY52" s="19" t="str">
        <f t="shared" ca="1" si="133"/>
        <v/>
      </c>
      <c r="CZ52" s="19" t="str">
        <f t="shared" ca="1" si="133"/>
        <v/>
      </c>
      <c r="DA52" s="19" t="str">
        <f t="shared" ca="1" si="133"/>
        <v/>
      </c>
      <c r="DB52" s="19" t="str">
        <f t="shared" ca="1" si="133"/>
        <v/>
      </c>
      <c r="DC52" s="19" t="str">
        <f t="shared" ca="1" si="133"/>
        <v/>
      </c>
      <c r="DD52" s="19" t="str">
        <f t="shared" ca="1" si="133"/>
        <v/>
      </c>
      <c r="DE52" s="19" t="str">
        <f t="shared" ca="1" si="134"/>
        <v/>
      </c>
      <c r="DF52" s="19" t="str">
        <f t="shared" ca="1" si="134"/>
        <v/>
      </c>
      <c r="DG52" s="19" t="str">
        <f t="shared" ca="1" si="134"/>
        <v/>
      </c>
      <c r="DH52" s="19" t="str">
        <f t="shared" ca="1" si="134"/>
        <v/>
      </c>
      <c r="DI52" s="19" t="str">
        <f t="shared" ca="1" si="134"/>
        <v/>
      </c>
      <c r="DJ52" s="19" t="str">
        <f t="shared" ca="1" si="134"/>
        <v/>
      </c>
      <c r="DK52" s="19" t="str">
        <f t="shared" ca="1" si="134"/>
        <v/>
      </c>
      <c r="DL52" s="19" t="str">
        <f t="shared" ca="1" si="134"/>
        <v/>
      </c>
      <c r="DM52" s="19" t="str">
        <f t="shared" ca="1" si="134"/>
        <v/>
      </c>
      <c r="DN52" s="19" t="str">
        <f t="shared" ca="1" si="134"/>
        <v/>
      </c>
      <c r="DO52" s="19" t="str">
        <f t="shared" ca="1" si="135"/>
        <v/>
      </c>
      <c r="DP52" s="19" t="str">
        <f t="shared" ca="1" si="135"/>
        <v/>
      </c>
      <c r="DQ52" s="19">
        <f t="shared" ca="1" si="135"/>
        <v>10</v>
      </c>
      <c r="DR52" s="19">
        <f t="shared" ca="1" si="135"/>
        <v>10</v>
      </c>
      <c r="DS52" s="19">
        <f t="shared" ca="1" si="135"/>
        <v>10</v>
      </c>
      <c r="DT52" s="19">
        <f t="shared" ca="1" si="135"/>
        <v>10</v>
      </c>
      <c r="DU52" s="19">
        <f t="shared" ca="1" si="135"/>
        <v>10</v>
      </c>
      <c r="DV52" s="19">
        <f t="shared" ca="1" si="135"/>
        <v>10</v>
      </c>
      <c r="DW52" s="19">
        <f t="shared" ca="1" si="135"/>
        <v>10</v>
      </c>
      <c r="DX52" s="19">
        <f t="shared" ca="1" si="135"/>
        <v>10</v>
      </c>
      <c r="DY52" s="19">
        <f t="shared" ca="1" si="136"/>
        <v>10</v>
      </c>
      <c r="DZ52" s="19">
        <f t="shared" ca="1" si="136"/>
        <v>10</v>
      </c>
      <c r="EA52" s="19">
        <f t="shared" ca="1" si="136"/>
        <v>10</v>
      </c>
      <c r="EB52" s="19">
        <f t="shared" ca="1" si="136"/>
        <v>10</v>
      </c>
      <c r="EC52" s="19">
        <f t="shared" ca="1" si="136"/>
        <v>10</v>
      </c>
      <c r="ED52" s="19">
        <f t="shared" ca="1" si="136"/>
        <v>10</v>
      </c>
      <c r="EE52" s="19">
        <f t="shared" ca="1" si="136"/>
        <v>10</v>
      </c>
      <c r="EF52" s="19">
        <f t="shared" ca="1" si="136"/>
        <v>10</v>
      </c>
      <c r="EG52" s="19">
        <f t="shared" ca="1" si="136"/>
        <v>10</v>
      </c>
      <c r="EH52" s="19">
        <f t="shared" ca="1" si="136"/>
        <v>10</v>
      </c>
      <c r="EI52" s="19">
        <f t="shared" ca="1" si="137"/>
        <v>-10</v>
      </c>
      <c r="EJ52" s="19">
        <f t="shared" ca="1" si="137"/>
        <v>-10</v>
      </c>
      <c r="EK52" s="19">
        <f t="shared" ca="1" si="137"/>
        <v>-10</v>
      </c>
      <c r="EL52" s="19">
        <f t="shared" ca="1" si="137"/>
        <v>-10</v>
      </c>
      <c r="EM52" s="19">
        <f t="shared" ca="1" si="137"/>
        <v>-10</v>
      </c>
      <c r="EN52" s="19">
        <f t="shared" ca="1" si="137"/>
        <v>-10</v>
      </c>
      <c r="EO52" s="19">
        <f t="shared" ca="1" si="137"/>
        <v>-10</v>
      </c>
      <c r="EP52" s="19">
        <f t="shared" ca="1" si="137"/>
        <v>-10</v>
      </c>
      <c r="EQ52" s="19">
        <f t="shared" ca="1" si="137"/>
        <v>-10</v>
      </c>
      <c r="ER52" s="19">
        <f t="shared" ca="1" si="137"/>
        <v>-10</v>
      </c>
      <c r="ES52" s="19">
        <f t="shared" ca="1" si="138"/>
        <v>-10</v>
      </c>
      <c r="ET52" s="19">
        <f t="shared" ca="1" si="138"/>
        <v>-10</v>
      </c>
      <c r="EU52" s="19">
        <f t="shared" ca="1" si="138"/>
        <v>-10</v>
      </c>
      <c r="EV52" s="19">
        <f t="shared" ca="1" si="138"/>
        <v>-10</v>
      </c>
      <c r="EW52" s="19">
        <f t="shared" ca="1" si="138"/>
        <v>-10</v>
      </c>
      <c r="EX52" s="19" t="str">
        <f t="shared" ca="1" si="138"/>
        <v/>
      </c>
      <c r="EY52" s="19" t="str">
        <f t="shared" ca="1" si="138"/>
        <v/>
      </c>
      <c r="EZ52" s="19" t="str">
        <f t="shared" ca="1" si="138"/>
        <v/>
      </c>
      <c r="FA52" s="19" t="str">
        <f t="shared" ca="1" si="138"/>
        <v/>
      </c>
      <c r="FB52" s="19" t="str">
        <f t="shared" ca="1" si="138"/>
        <v/>
      </c>
      <c r="FC52" s="19" t="str">
        <f t="shared" ca="1" si="139"/>
        <v/>
      </c>
      <c r="FD52" s="19" t="str">
        <f t="shared" ca="1" si="139"/>
        <v/>
      </c>
      <c r="FE52" s="19" t="str">
        <f t="shared" ca="1" si="139"/>
        <v/>
      </c>
      <c r="FF52" s="19" t="str">
        <f t="shared" ca="1" si="139"/>
        <v/>
      </c>
      <c r="FG52" s="19" t="str">
        <f t="shared" ca="1" si="139"/>
        <v/>
      </c>
      <c r="FH52" s="19" t="str">
        <f t="shared" ca="1" si="139"/>
        <v/>
      </c>
      <c r="FI52" s="19" t="str">
        <f t="shared" ca="1" si="139"/>
        <v/>
      </c>
      <c r="FJ52" s="19" t="str">
        <f t="shared" ca="1" si="139"/>
        <v/>
      </c>
      <c r="FK52" s="19" t="str">
        <f t="shared" ca="1" si="139"/>
        <v/>
      </c>
      <c r="FL52" s="19" t="str">
        <f t="shared" ca="1" si="139"/>
        <v/>
      </c>
      <c r="FM52" s="19" t="str">
        <f t="shared" ca="1" si="140"/>
        <v/>
      </c>
      <c r="FN52" s="19" t="str">
        <f t="shared" ca="1" si="140"/>
        <v/>
      </c>
      <c r="FO52" s="19" t="str">
        <f t="shared" ca="1" si="140"/>
        <v/>
      </c>
      <c r="FP52" s="19" t="str">
        <f t="shared" ca="1" si="140"/>
        <v/>
      </c>
      <c r="FQ52" s="19" t="str">
        <f t="shared" ca="1" si="140"/>
        <v/>
      </c>
      <c r="FR52" s="19" t="str">
        <f t="shared" ca="1" si="140"/>
        <v/>
      </c>
      <c r="FS52" s="19" t="str">
        <f t="shared" ca="1" si="140"/>
        <v/>
      </c>
      <c r="FT52" s="19" t="str">
        <f t="shared" ca="1" si="140"/>
        <v/>
      </c>
      <c r="FU52" s="19" t="str">
        <f t="shared" ca="1" si="140"/>
        <v/>
      </c>
      <c r="FV52" s="19" t="str">
        <f t="shared" ca="1" si="140"/>
        <v/>
      </c>
      <c r="FW52" s="19" t="str">
        <f t="shared" ca="1" si="141"/>
        <v/>
      </c>
      <c r="FX52" s="19" t="str">
        <f t="shared" ca="1" si="141"/>
        <v/>
      </c>
      <c r="FY52" s="19" t="str">
        <f t="shared" ca="1" si="141"/>
        <v/>
      </c>
      <c r="FZ52" s="19" t="str">
        <f t="shared" ca="1" si="141"/>
        <v/>
      </c>
      <c r="GA52" s="19" t="str">
        <f t="shared" ca="1" si="141"/>
        <v/>
      </c>
      <c r="GB52" s="19" t="str">
        <f t="shared" ca="1" si="141"/>
        <v/>
      </c>
      <c r="GC52" s="19" t="str">
        <f t="shared" ca="1" si="141"/>
        <v/>
      </c>
      <c r="GD52" s="19" t="str">
        <f t="shared" ca="1" si="141"/>
        <v/>
      </c>
      <c r="GE52" s="19" t="str">
        <f t="shared" ca="1" si="141"/>
        <v/>
      </c>
      <c r="GF52" s="19" t="str">
        <f t="shared" ca="1" si="141"/>
        <v/>
      </c>
      <c r="GG52" s="19" t="str">
        <f t="shared" ca="1" si="142"/>
        <v/>
      </c>
      <c r="GH52" s="19" t="str">
        <f t="shared" ca="1" si="142"/>
        <v/>
      </c>
      <c r="GI52" s="19" t="str">
        <f t="shared" ca="1" si="142"/>
        <v/>
      </c>
      <c r="GJ52" s="19" t="str">
        <f t="shared" ca="1" si="142"/>
        <v/>
      </c>
      <c r="GK52" s="19" t="str">
        <f t="shared" ca="1" si="142"/>
        <v/>
      </c>
      <c r="GL52" s="19" t="str">
        <f t="shared" ca="1" si="142"/>
        <v/>
      </c>
      <c r="GM52" s="19" t="str">
        <f t="shared" ca="1" si="142"/>
        <v/>
      </c>
      <c r="GN52" s="19" t="str">
        <f t="shared" ca="1" si="142"/>
        <v/>
      </c>
      <c r="GO52" s="19" t="str">
        <f t="shared" ca="1" si="142"/>
        <v/>
      </c>
      <c r="GP52" s="19" t="str">
        <f t="shared" ca="1" si="142"/>
        <v/>
      </c>
      <c r="GQ52" s="19" t="str">
        <f t="shared" ca="1" si="143"/>
        <v/>
      </c>
      <c r="GR52" s="19" t="str">
        <f t="shared" ca="1" si="143"/>
        <v/>
      </c>
      <c r="GS52" s="19" t="str">
        <f t="shared" ca="1" si="143"/>
        <v/>
      </c>
      <c r="GT52" s="19" t="str">
        <f t="shared" ca="1" si="143"/>
        <v/>
      </c>
      <c r="GU52" s="19" t="str">
        <f t="shared" ca="1" si="143"/>
        <v/>
      </c>
      <c r="GV52" s="19" t="str">
        <f t="shared" ca="1" si="143"/>
        <v/>
      </c>
      <c r="GW52" s="19" t="str">
        <f t="shared" ca="1" si="143"/>
        <v/>
      </c>
      <c r="GX52" s="19" t="str">
        <f t="shared" ca="1" si="143"/>
        <v/>
      </c>
      <c r="GY52" s="19" t="str">
        <f t="shared" ca="1" si="143"/>
        <v/>
      </c>
      <c r="GZ52" s="19" t="str">
        <f t="shared" ca="1" si="143"/>
        <v/>
      </c>
      <c r="HA52" s="19" t="str">
        <f t="shared" ca="1" si="144"/>
        <v/>
      </c>
      <c r="HB52" s="19" t="str">
        <f t="shared" ca="1" si="144"/>
        <v/>
      </c>
      <c r="HC52" s="19" t="str">
        <f t="shared" ca="1" si="144"/>
        <v/>
      </c>
      <c r="HD52" s="19" t="str">
        <f t="shared" ca="1" si="144"/>
        <v/>
      </c>
      <c r="HE52" s="19" t="str">
        <f t="shared" ca="1" si="144"/>
        <v/>
      </c>
      <c r="HF52" s="19" t="str">
        <f t="shared" ca="1" si="144"/>
        <v/>
      </c>
      <c r="HG52" s="19" t="str">
        <f t="shared" ca="1" si="144"/>
        <v/>
      </c>
      <c r="HH52" s="19" t="str">
        <f t="shared" ca="1" si="144"/>
        <v/>
      </c>
      <c r="HI52" s="19" t="str">
        <f t="shared" ca="1" si="144"/>
        <v/>
      </c>
      <c r="HJ52" s="19" t="str">
        <f t="shared" ca="1" si="144"/>
        <v/>
      </c>
      <c r="HK52" s="19" t="str">
        <f t="shared" ca="1" si="145"/>
        <v/>
      </c>
      <c r="HL52" s="19" t="str">
        <f t="shared" ca="1" si="145"/>
        <v/>
      </c>
      <c r="HM52" s="19" t="str">
        <f t="shared" ca="1" si="145"/>
        <v/>
      </c>
      <c r="HN52" s="19" t="str">
        <f t="shared" ca="1" si="145"/>
        <v/>
      </c>
      <c r="HO52" s="19" t="str">
        <f t="shared" ca="1" si="145"/>
        <v/>
      </c>
      <c r="HP52" s="19" t="str">
        <f t="shared" ca="1" si="145"/>
        <v/>
      </c>
      <c r="HQ52" s="19" t="str">
        <f t="shared" ca="1" si="145"/>
        <v/>
      </c>
      <c r="HR52" s="19" t="str">
        <f t="shared" ca="1" si="145"/>
        <v/>
      </c>
      <c r="HS52" s="19" t="str">
        <f t="shared" ca="1" si="145"/>
        <v/>
      </c>
      <c r="HT52" s="19" t="str">
        <f t="shared" ca="1" si="145"/>
        <v/>
      </c>
      <c r="HU52" s="19" t="str">
        <f t="shared" ca="1" si="146"/>
        <v/>
      </c>
      <c r="HV52" s="19" t="str">
        <f t="shared" ca="1" si="146"/>
        <v/>
      </c>
      <c r="HW52" s="19" t="str">
        <f t="shared" ca="1" si="146"/>
        <v/>
      </c>
      <c r="HX52" s="19" t="str">
        <f t="shared" ca="1" si="146"/>
        <v/>
      </c>
      <c r="HY52" s="19" t="str">
        <f t="shared" ca="1" si="146"/>
        <v/>
      </c>
      <c r="HZ52" s="19" t="str">
        <f t="shared" ca="1" si="146"/>
        <v/>
      </c>
      <c r="IA52" s="19" t="str">
        <f t="shared" ca="1" si="146"/>
        <v/>
      </c>
      <c r="IB52" s="19" t="str">
        <f t="shared" ca="1" si="146"/>
        <v/>
      </c>
      <c r="IC52" s="19" t="str">
        <f t="shared" ca="1" si="146"/>
        <v/>
      </c>
      <c r="ID52" s="19" t="str">
        <f t="shared" ca="1" si="146"/>
        <v/>
      </c>
      <c r="IE52" s="19" t="str">
        <f t="shared" ca="1" si="147"/>
        <v/>
      </c>
      <c r="IF52" s="19" t="str">
        <f t="shared" ca="1" si="147"/>
        <v/>
      </c>
      <c r="IG52" s="19" t="str">
        <f t="shared" ca="1" si="147"/>
        <v/>
      </c>
      <c r="IH52" s="19" t="str">
        <f t="shared" ca="1" si="147"/>
        <v/>
      </c>
      <c r="II52" s="19" t="str">
        <f t="shared" ca="1" si="147"/>
        <v/>
      </c>
      <c r="IJ52" s="19" t="str">
        <f t="shared" ca="1" si="147"/>
        <v/>
      </c>
      <c r="IK52" s="19" t="str">
        <f t="shared" ca="1" si="147"/>
        <v/>
      </c>
      <c r="IL52" s="19" t="str">
        <f t="shared" ca="1" si="147"/>
        <v/>
      </c>
      <c r="IM52" s="19" t="str">
        <f t="shared" ca="1" si="147"/>
        <v/>
      </c>
      <c r="IN52" s="19" t="str">
        <f t="shared" ca="1" si="147"/>
        <v/>
      </c>
      <c r="IO52" s="19" t="str">
        <f t="shared" ca="1" si="148"/>
        <v/>
      </c>
      <c r="IP52" s="19" t="str">
        <f t="shared" ca="1" si="148"/>
        <v/>
      </c>
      <c r="IQ52" s="19" t="str">
        <f t="shared" ca="1" si="148"/>
        <v/>
      </c>
      <c r="IR52" s="19" t="str">
        <f t="shared" ca="1" si="148"/>
        <v/>
      </c>
      <c r="IS52" s="19" t="str">
        <f t="shared" ca="1" si="148"/>
        <v/>
      </c>
      <c r="IT52" s="19" t="str">
        <f t="shared" ca="1" si="148"/>
        <v/>
      </c>
      <c r="IU52" s="19" t="str">
        <f t="shared" ca="1" si="148"/>
        <v/>
      </c>
      <c r="IV52" s="19" t="str">
        <f t="shared" ca="1" si="148"/>
        <v/>
      </c>
      <c r="IW52" s="19" t="str">
        <f t="shared" ca="1" si="148"/>
        <v/>
      </c>
      <c r="IX52" s="19" t="str">
        <f t="shared" ca="1" si="148"/>
        <v/>
      </c>
      <c r="IY52" s="19" t="str">
        <f t="shared" ca="1" si="149"/>
        <v/>
      </c>
      <c r="IZ52" s="19" t="str">
        <f t="shared" ca="1" si="149"/>
        <v/>
      </c>
      <c r="JA52" s="19" t="str">
        <f t="shared" ca="1" si="149"/>
        <v/>
      </c>
      <c r="JB52" s="19" t="str">
        <f t="shared" ca="1" si="149"/>
        <v/>
      </c>
      <c r="JC52" s="19" t="str">
        <f t="shared" ca="1" si="149"/>
        <v/>
      </c>
      <c r="JD52" s="19" t="str">
        <f t="shared" ca="1" si="149"/>
        <v/>
      </c>
      <c r="JE52" s="19" t="str">
        <f t="shared" ca="1" si="149"/>
        <v/>
      </c>
      <c r="JF52" s="19" t="str">
        <f t="shared" ca="1" si="149"/>
        <v/>
      </c>
      <c r="JG52" s="19" t="str">
        <f t="shared" ca="1" si="149"/>
        <v/>
      </c>
      <c r="JH52" s="19" t="str">
        <f t="shared" ca="1" si="149"/>
        <v/>
      </c>
      <c r="JI52" s="19" t="str">
        <f t="shared" ca="1" si="150"/>
        <v/>
      </c>
      <c r="JJ52" s="19" t="str">
        <f t="shared" ca="1" si="150"/>
        <v/>
      </c>
      <c r="JK52" s="19" t="str">
        <f t="shared" ca="1" si="150"/>
        <v/>
      </c>
      <c r="JL52" s="19" t="str">
        <f t="shared" ca="1" si="150"/>
        <v/>
      </c>
      <c r="JM52" s="19" t="str">
        <f t="shared" ca="1" si="150"/>
        <v/>
      </c>
      <c r="JN52" s="19" t="str">
        <f t="shared" ca="1" si="150"/>
        <v/>
      </c>
      <c r="JO52" s="19" t="str">
        <f t="shared" ca="1" si="150"/>
        <v/>
      </c>
      <c r="JP52" s="19" t="str">
        <f t="shared" ca="1" si="150"/>
        <v/>
      </c>
      <c r="JQ52" s="19" t="str">
        <f t="shared" ca="1" si="150"/>
        <v/>
      </c>
      <c r="JR52" s="19" t="str">
        <f t="shared" ca="1" si="150"/>
        <v/>
      </c>
      <c r="JS52" s="19" t="str">
        <f t="shared" ca="1" si="151"/>
        <v/>
      </c>
      <c r="JT52" s="19" t="str">
        <f t="shared" ca="1" si="151"/>
        <v/>
      </c>
      <c r="JU52" s="19" t="str">
        <f t="shared" ca="1" si="151"/>
        <v/>
      </c>
      <c r="JV52" s="19" t="str">
        <f t="shared" ca="1" si="151"/>
        <v/>
      </c>
      <c r="JW52" s="19" t="str">
        <f t="shared" ca="1" si="151"/>
        <v/>
      </c>
      <c r="JX52" s="19" t="str">
        <f t="shared" ca="1" si="151"/>
        <v/>
      </c>
      <c r="JY52" s="19" t="str">
        <f t="shared" ca="1" si="151"/>
        <v/>
      </c>
      <c r="JZ52" s="19" t="str">
        <f t="shared" ca="1" si="151"/>
        <v/>
      </c>
      <c r="KA52" s="19" t="str">
        <f t="shared" ca="1" si="151"/>
        <v/>
      </c>
      <c r="KB52" s="19" t="str">
        <f t="shared" ca="1" si="151"/>
        <v/>
      </c>
      <c r="KC52" s="19" t="str">
        <f t="shared" ca="1" si="152"/>
        <v/>
      </c>
      <c r="KD52" s="19" t="str">
        <f t="shared" ca="1" si="152"/>
        <v/>
      </c>
      <c r="KE52" s="19" t="str">
        <f t="shared" ca="1" si="152"/>
        <v/>
      </c>
      <c r="KF52" s="19" t="str">
        <f t="shared" ca="1" si="152"/>
        <v/>
      </c>
      <c r="KG52" s="19" t="str">
        <f t="shared" ca="1" si="152"/>
        <v/>
      </c>
      <c r="KH52" s="19" t="str">
        <f t="shared" ca="1" si="152"/>
        <v/>
      </c>
      <c r="KI52" s="19" t="str">
        <f t="shared" ca="1" si="152"/>
        <v/>
      </c>
      <c r="KJ52" s="19" t="str">
        <f t="shared" ca="1" si="152"/>
        <v/>
      </c>
      <c r="KK52" s="19" t="str">
        <f t="shared" ca="1" si="152"/>
        <v/>
      </c>
      <c r="KL52" s="19" t="str">
        <f t="shared" ca="1" si="152"/>
        <v/>
      </c>
      <c r="KM52" s="19" t="str">
        <f t="shared" ca="1" si="153"/>
        <v/>
      </c>
      <c r="KN52" s="19" t="str">
        <f t="shared" ca="1" si="153"/>
        <v/>
      </c>
      <c r="KO52" s="19" t="str">
        <f t="shared" ca="1" si="153"/>
        <v/>
      </c>
      <c r="KP52" s="19" t="str">
        <f t="shared" ca="1" si="153"/>
        <v/>
      </c>
      <c r="KQ52" s="19" t="str">
        <f t="shared" ca="1" si="153"/>
        <v/>
      </c>
      <c r="KR52" s="19" t="str">
        <f t="shared" ca="1" si="153"/>
        <v/>
      </c>
      <c r="KS52" s="19" t="str">
        <f t="shared" ca="1" si="153"/>
        <v/>
      </c>
      <c r="KT52" s="19" t="str">
        <f t="shared" ca="1" si="153"/>
        <v/>
      </c>
      <c r="KU52" s="19" t="str">
        <f t="shared" ca="1" si="153"/>
        <v/>
      </c>
      <c r="KV52" s="19" t="str">
        <f t="shared" ca="1" si="153"/>
        <v/>
      </c>
      <c r="KW52" s="19" t="str">
        <f t="shared" ca="1" si="154"/>
        <v/>
      </c>
      <c r="KX52" s="19" t="str">
        <f t="shared" ca="1" si="154"/>
        <v/>
      </c>
      <c r="KY52" s="19" t="str">
        <f t="shared" ca="1" si="154"/>
        <v/>
      </c>
      <c r="KZ52" s="19" t="str">
        <f t="shared" ca="1" si="154"/>
        <v/>
      </c>
      <c r="LA52" s="19" t="str">
        <f t="shared" ca="1" si="154"/>
        <v/>
      </c>
      <c r="LB52" s="19" t="str">
        <f t="shared" ca="1" si="154"/>
        <v/>
      </c>
      <c r="LC52" s="19" t="str">
        <f t="shared" ca="1" si="154"/>
        <v/>
      </c>
      <c r="LD52" s="19" t="str">
        <f t="shared" ca="1" si="154"/>
        <v/>
      </c>
      <c r="LE52" s="19" t="str">
        <f t="shared" ca="1" si="154"/>
        <v/>
      </c>
      <c r="LF52" s="19" t="str">
        <f t="shared" ca="1" si="154"/>
        <v/>
      </c>
      <c r="LG52" s="19" t="str">
        <f t="shared" ca="1" si="155"/>
        <v/>
      </c>
      <c r="LH52" s="19" t="str">
        <f t="shared" ca="1" si="155"/>
        <v/>
      </c>
      <c r="LI52" s="19" t="str">
        <f t="shared" ca="1" si="155"/>
        <v/>
      </c>
      <c r="LJ52" s="19" t="str">
        <f t="shared" ca="1" si="155"/>
        <v/>
      </c>
      <c r="LK52" s="19" t="str">
        <f t="shared" ca="1" si="155"/>
        <v/>
      </c>
      <c r="LL52" s="19" t="str">
        <f t="shared" ca="1" si="155"/>
        <v/>
      </c>
      <c r="LM52" s="19" t="str">
        <f t="shared" ca="1" si="155"/>
        <v/>
      </c>
      <c r="LN52" s="19" t="str">
        <f t="shared" ca="1" si="155"/>
        <v/>
      </c>
      <c r="LO52" s="19" t="str">
        <f t="shared" ca="1" si="155"/>
        <v/>
      </c>
      <c r="LP52" s="19" t="str">
        <f t="shared" ca="1" si="155"/>
        <v/>
      </c>
      <c r="LQ52" s="19" t="str">
        <f t="shared" ca="1" si="156"/>
        <v/>
      </c>
      <c r="LR52" s="19" t="str">
        <f t="shared" ca="1" si="156"/>
        <v/>
      </c>
      <c r="LS52" s="19" t="str">
        <f t="shared" ca="1" si="156"/>
        <v/>
      </c>
      <c r="LT52" s="19" t="str">
        <f t="shared" ca="1" si="156"/>
        <v/>
      </c>
      <c r="LU52" s="19" t="str">
        <f t="shared" ca="1" si="156"/>
        <v/>
      </c>
      <c r="LV52" s="19" t="str">
        <f t="shared" ca="1" si="156"/>
        <v/>
      </c>
      <c r="LW52" s="19" t="str">
        <f t="shared" ca="1" si="156"/>
        <v/>
      </c>
      <c r="LX52" s="19" t="str">
        <f t="shared" ca="1" si="156"/>
        <v/>
      </c>
      <c r="LY52" s="19" t="str">
        <f t="shared" ca="1" si="156"/>
        <v/>
      </c>
      <c r="LZ52" s="19" t="str">
        <f t="shared" ca="1" si="156"/>
        <v/>
      </c>
      <c r="MA52" s="19" t="str">
        <f t="shared" ca="1" si="157"/>
        <v/>
      </c>
      <c r="MB52" s="19" t="str">
        <f t="shared" ca="1" si="157"/>
        <v/>
      </c>
      <c r="MC52" s="19" t="str">
        <f t="shared" ca="1" si="157"/>
        <v/>
      </c>
      <c r="MD52" s="19" t="str">
        <f t="shared" ca="1" si="157"/>
        <v/>
      </c>
      <c r="ME52" s="19" t="str">
        <f t="shared" ca="1" si="157"/>
        <v/>
      </c>
      <c r="MF52" s="19" t="str">
        <f t="shared" ca="1" si="157"/>
        <v/>
      </c>
      <c r="MG52" s="19" t="str">
        <f t="shared" ca="1" si="157"/>
        <v/>
      </c>
      <c r="MH52" s="19" t="str">
        <f t="shared" ca="1" si="157"/>
        <v/>
      </c>
      <c r="MI52" s="19" t="str">
        <f t="shared" ca="1" si="157"/>
        <v/>
      </c>
      <c r="MJ52" s="19" t="str">
        <f t="shared" ca="1" si="157"/>
        <v/>
      </c>
      <c r="MK52" s="19" t="str">
        <f t="shared" ca="1" si="158"/>
        <v/>
      </c>
      <c r="ML52" s="19" t="str">
        <f t="shared" ca="1" si="158"/>
        <v/>
      </c>
      <c r="MM52" s="19" t="str">
        <f t="shared" ca="1" si="158"/>
        <v/>
      </c>
      <c r="MN52" s="19" t="str">
        <f t="shared" ca="1" si="158"/>
        <v/>
      </c>
      <c r="MO52" s="19" t="str">
        <f t="shared" ca="1" si="158"/>
        <v/>
      </c>
      <c r="MP52" s="19" t="str">
        <f t="shared" ca="1" si="158"/>
        <v/>
      </c>
      <c r="MQ52" s="19" t="str">
        <f t="shared" ca="1" si="158"/>
        <v/>
      </c>
      <c r="MR52" s="19" t="str">
        <f t="shared" ca="1" si="158"/>
        <v/>
      </c>
      <c r="MS52" s="19" t="str">
        <f t="shared" ca="1" si="158"/>
        <v/>
      </c>
      <c r="MT52" s="19" t="str">
        <f t="shared" ca="1" si="158"/>
        <v/>
      </c>
      <c r="MU52" s="19" t="str">
        <f t="shared" ca="1" si="159"/>
        <v/>
      </c>
      <c r="MV52" s="19" t="str">
        <f t="shared" ca="1" si="159"/>
        <v/>
      </c>
      <c r="MW52" s="19" t="str">
        <f t="shared" ca="1" si="159"/>
        <v/>
      </c>
      <c r="MX52" s="19" t="str">
        <f t="shared" ca="1" si="159"/>
        <v/>
      </c>
      <c r="MY52" s="19" t="str">
        <f t="shared" ca="1" si="159"/>
        <v/>
      </c>
      <c r="MZ52" s="19" t="str">
        <f t="shared" ca="1" si="159"/>
        <v/>
      </c>
      <c r="NA52" s="19" t="str">
        <f t="shared" ca="1" si="159"/>
        <v/>
      </c>
      <c r="NB52" s="19" t="str">
        <f t="shared" ca="1" si="159"/>
        <v/>
      </c>
      <c r="NC52" s="19" t="str">
        <f t="shared" ca="1" si="159"/>
        <v/>
      </c>
      <c r="ND52" s="19" t="str">
        <f t="shared" ca="1" si="159"/>
        <v/>
      </c>
      <c r="NE52" s="19" t="str">
        <f t="shared" ca="1" si="160"/>
        <v/>
      </c>
      <c r="NF52" s="19" t="str">
        <f t="shared" ca="1" si="160"/>
        <v/>
      </c>
      <c r="NG52" s="19" t="str">
        <f t="shared" ca="1" si="160"/>
        <v/>
      </c>
      <c r="NH52" s="19" t="str">
        <f t="shared" ca="1" si="160"/>
        <v/>
      </c>
      <c r="NI52" s="19" t="str">
        <f t="shared" ca="1" si="160"/>
        <v/>
      </c>
      <c r="NJ52" s="19" t="str">
        <f t="shared" ca="1" si="160"/>
        <v/>
      </c>
      <c r="NK52" s="19" t="str">
        <f t="shared" ca="1" si="160"/>
        <v/>
      </c>
      <c r="NL52" s="19" t="str">
        <f t="shared" ca="1" si="160"/>
        <v/>
      </c>
      <c r="NM52" s="19" t="str">
        <f t="shared" ca="1" si="160"/>
        <v/>
      </c>
      <c r="NN52" s="19" t="str">
        <f t="shared" ca="1" si="160"/>
        <v/>
      </c>
      <c r="NO52" s="19" t="str">
        <f t="shared" ca="1" si="161"/>
        <v/>
      </c>
      <c r="NP52" s="19" t="str">
        <f t="shared" ca="1" si="161"/>
        <v/>
      </c>
      <c r="NQ52" s="19" t="str">
        <f t="shared" ca="1" si="161"/>
        <v/>
      </c>
      <c r="NR52" s="19" t="str">
        <f t="shared" ca="1" si="161"/>
        <v/>
      </c>
      <c r="NS52" s="19" t="str">
        <f t="shared" ca="1" si="161"/>
        <v/>
      </c>
      <c r="NT52" s="19" t="str">
        <f t="shared" ca="1" si="161"/>
        <v/>
      </c>
      <c r="NU52" s="19" t="str">
        <f t="shared" ca="1" si="161"/>
        <v/>
      </c>
      <c r="NV52" s="19" t="str">
        <f t="shared" ca="1" si="161"/>
        <v/>
      </c>
      <c r="NW52" s="19" t="str">
        <f t="shared" ca="1" si="161"/>
        <v/>
      </c>
      <c r="NX52" s="19" t="str">
        <f t="shared" ca="1" si="161"/>
        <v/>
      </c>
      <c r="NY52" s="19" t="str">
        <f t="shared" ca="1" si="161"/>
        <v/>
      </c>
      <c r="NZ52" s="19" t="str">
        <f t="shared" ca="1" si="161"/>
        <v/>
      </c>
      <c r="OA52" s="19" t="str">
        <f t="shared" ca="1" si="161"/>
        <v/>
      </c>
      <c r="OB52" s="19" t="str">
        <f t="shared" ca="1" si="161"/>
        <v/>
      </c>
      <c r="OC52" s="19" t="str">
        <f t="shared" ca="1" si="161"/>
        <v/>
      </c>
      <c r="OD52" s="16"/>
      <c r="OE52" s="16"/>
      <c r="OF52" s="16"/>
      <c r="OG52" s="16"/>
    </row>
    <row r="53" spans="1:397" s="25" customFormat="1" x14ac:dyDescent="0.2">
      <c r="A53" s="62" t="str">
        <f t="shared" si="85"/>
        <v xml:space="preserve"> </v>
      </c>
      <c r="B53" s="66">
        <f>_xlfn.IFNA(IF(INDEX('[1]External Tasks'!$C:$C,MATCH($B$38&amp;" "&amp;D53,'[1]External Tasks'!$A:$A,0))=D53,1,IF(INDEX('[1]External Tasks'!$G:$G,MATCH($B$38&amp;" "&amp;D53,'[1]External Tasks'!$E:$E,0))=D53,2)),0)</f>
        <v>1</v>
      </c>
      <c r="C53" s="46">
        <v>13</v>
      </c>
      <c r="D53" s="435" t="str">
        <f>IF('[2]Project Follow up - Base'!D53="","",'[2]Project Follow up - Base'!D53)</f>
        <v>Review and Comment - Design 75%</v>
      </c>
      <c r="E53" s="436" t="str">
        <f>IF('[2]Project Follow up - Base'!E53="","",'[2]Project Follow up - Base'!E53)</f>
        <v/>
      </c>
      <c r="F53" s="394" t="str">
        <f>IF('[2]Project Follow up - Base'!F53="","",'[2]Project Follow up - Base'!F53)</f>
        <v/>
      </c>
      <c r="G53" s="187">
        <f>IF('[2]Project Follow up - Base'!G53="","",'[2]Project Follow up - Base'!G53)</f>
        <v>45740</v>
      </c>
      <c r="H53" s="187">
        <f>IF('[2]Project Follow up - Base'!H53="","",'[2]Project Follow up - Base'!H53)</f>
        <v>45794</v>
      </c>
      <c r="I53" s="45">
        <f>IF(OR(G53="",H53=""), 0, NETWORKDAYS.INTL(G53,H53,7,List!$M$3:$M$100))</f>
        <v>36</v>
      </c>
      <c r="J53" s="43" t="str">
        <f>IF('[2]Project Follow up - Base'!J53="","",'[2]Project Follow up - Base'!J53)</f>
        <v/>
      </c>
      <c r="K53" s="187" t="str">
        <f>IF('[2]Project Follow up - Base'!K53="","",'[2]Project Follow up - Base'!K53)</f>
        <v/>
      </c>
      <c r="L53" s="45">
        <f>IF(OR(J53="",K53=""), 0, NETWORKDAYS.INTL(J53,K53,7,List!$M$3:$M$100))</f>
        <v>0</v>
      </c>
      <c r="M53" s="43">
        <f t="shared" si="86"/>
        <v>45740</v>
      </c>
      <c r="N53" s="43">
        <f t="shared" si="87"/>
        <v>45794</v>
      </c>
      <c r="O53" s="43">
        <f>IF(OR( D53="", M53=""),"",WORKDAY.INTL(M53,VLOOKUP($B$38&amp;" "&amp;D53,Tasks!$1:$1048576,MATCH('Project Follow up - Base'!$D$7,Tasks!$2:$2,0),FALSE)-1,7,[1]List!$M$3:$M$100))</f>
        <v>45749</v>
      </c>
      <c r="P53" s="44" t="str">
        <f t="shared" ca="1" si="125"/>
        <v>Delayed</v>
      </c>
      <c r="Q53" s="104" t="str">
        <f>IF('[2]Project Follow up - Base'!Q53="","",'[2]Project Follow up - Base'!Q53)</f>
        <v/>
      </c>
      <c r="R53" s="43" t="str">
        <f>IF('[2]Project Follow up - Base'!R53="","",'[2]Project Follow up - Base'!R53)</f>
        <v/>
      </c>
      <c r="S53" s="41" t="str">
        <f>IF('[2]Project Follow up - Base'!S53="","",'[2]Project Follow up - Base'!S53)</f>
        <v/>
      </c>
      <c r="T53" s="104" t="str">
        <f>IF('[2]Project Follow up - Base'!T53="","",'[2]Project Follow up - Base'!T53)</f>
        <v>Client</v>
      </c>
      <c r="U53" s="41" t="str">
        <f>IF('[2]Project Follow up - Base'!U53="","",'[2]Project Follow up - Base'!U53)</f>
        <v/>
      </c>
      <c r="V53" s="41" t="str">
        <f>IF('[2]Project Follow up - Base'!V53="","",'[2]Project Follow up - Base'!V53)</f>
        <v/>
      </c>
      <c r="W53" s="41" t="str">
        <f>IF('[2]Project Follow up - Base'!W53="","",'[2]Project Follow up - Base'!W53)</f>
        <v/>
      </c>
      <c r="X53" s="390" t="str">
        <f>IF('[2]Project Follow up - Base'!X53="","",'[2]Project Follow up - Base'!X53)</f>
        <v/>
      </c>
      <c r="Y53" s="17">
        <f t="shared" si="88"/>
        <v>1</v>
      </c>
      <c r="Z53" s="62" t="str">
        <f>_xlfn.IFNA(IF(INDEX('Employees Summary'!A:J,MATCH(B$38&amp;" "&amp;F53,'Employees Summary'!H:H,0),10)=0,"",INDEX('Employees Summary'!A:J,MATCH(B$38&amp;" "&amp;F53,'Employees Summary'!H:H,0),10)),"")</f>
        <v/>
      </c>
      <c r="AA53" s="62">
        <f ca="1">IF(AND(N53&lt;&gt;"",P53="Delayed"),NETWORKDAYS.INTL(O53,N53,7,List!$M$3:$M$100),0)</f>
        <v>32</v>
      </c>
      <c r="AB53" s="16"/>
      <c r="AC53" s="20" t="str">
        <f t="shared" ca="1" si="126"/>
        <v/>
      </c>
      <c r="AD53" s="20" t="str">
        <f t="shared" ca="1" si="126"/>
        <v/>
      </c>
      <c r="AE53" s="20" t="str">
        <f t="shared" ca="1" si="126"/>
        <v/>
      </c>
      <c r="AF53" s="20" t="str">
        <f t="shared" ca="1" si="126"/>
        <v/>
      </c>
      <c r="AG53" s="20" t="str">
        <f t="shared" ca="1" si="126"/>
        <v/>
      </c>
      <c r="AH53" s="20" t="str">
        <f t="shared" ca="1" si="126"/>
        <v/>
      </c>
      <c r="AI53" s="20" t="str">
        <f t="shared" ca="1" si="126"/>
        <v/>
      </c>
      <c r="AJ53" s="20" t="str">
        <f t="shared" ca="1" si="126"/>
        <v/>
      </c>
      <c r="AK53" s="20" t="str">
        <f t="shared" ca="1" si="126"/>
        <v/>
      </c>
      <c r="AL53" s="20" t="str">
        <f t="shared" ca="1" si="126"/>
        <v/>
      </c>
      <c r="AM53" s="20" t="str">
        <f t="shared" ca="1" si="127"/>
        <v/>
      </c>
      <c r="AN53" s="20" t="str">
        <f t="shared" ca="1" si="127"/>
        <v/>
      </c>
      <c r="AO53" s="20" t="str">
        <f t="shared" ca="1" si="127"/>
        <v/>
      </c>
      <c r="AP53" s="20" t="str">
        <f t="shared" ca="1" si="127"/>
        <v/>
      </c>
      <c r="AQ53" s="20" t="str">
        <f t="shared" ca="1" si="127"/>
        <v/>
      </c>
      <c r="AR53" s="20" t="str">
        <f t="shared" ca="1" si="127"/>
        <v/>
      </c>
      <c r="AS53" s="20" t="str">
        <f t="shared" ca="1" si="127"/>
        <v/>
      </c>
      <c r="AT53" s="20" t="str">
        <f t="shared" ca="1" si="127"/>
        <v/>
      </c>
      <c r="AU53" s="20" t="str">
        <f t="shared" ca="1" si="127"/>
        <v/>
      </c>
      <c r="AV53" s="20" t="str">
        <f t="shared" ca="1" si="127"/>
        <v/>
      </c>
      <c r="AW53" s="20" t="str">
        <f t="shared" ca="1" si="128"/>
        <v/>
      </c>
      <c r="AX53" s="20" t="str">
        <f t="shared" ca="1" si="128"/>
        <v/>
      </c>
      <c r="AY53" s="20" t="str">
        <f t="shared" ca="1" si="128"/>
        <v/>
      </c>
      <c r="AZ53" s="20" t="str">
        <f t="shared" ca="1" si="128"/>
        <v/>
      </c>
      <c r="BA53" s="20" t="str">
        <f t="shared" ca="1" si="128"/>
        <v/>
      </c>
      <c r="BB53" s="20" t="str">
        <f t="shared" ca="1" si="128"/>
        <v/>
      </c>
      <c r="BC53" s="20" t="str">
        <f t="shared" ca="1" si="128"/>
        <v/>
      </c>
      <c r="BD53" s="20" t="str">
        <f t="shared" ca="1" si="128"/>
        <v/>
      </c>
      <c r="BE53" s="20" t="str">
        <f t="shared" ca="1" si="128"/>
        <v/>
      </c>
      <c r="BF53" s="20" t="str">
        <f t="shared" ca="1" si="128"/>
        <v/>
      </c>
      <c r="BG53" s="20" t="str">
        <f t="shared" ca="1" si="129"/>
        <v/>
      </c>
      <c r="BH53" s="20" t="str">
        <f t="shared" ca="1" si="129"/>
        <v/>
      </c>
      <c r="BI53" s="20" t="str">
        <f t="shared" ca="1" si="129"/>
        <v/>
      </c>
      <c r="BJ53" s="20" t="str">
        <f t="shared" ca="1" si="129"/>
        <v/>
      </c>
      <c r="BK53" s="20" t="str">
        <f t="shared" ca="1" si="129"/>
        <v/>
      </c>
      <c r="BL53" s="20" t="str">
        <f t="shared" ca="1" si="129"/>
        <v/>
      </c>
      <c r="BM53" s="20" t="str">
        <f t="shared" ca="1" si="129"/>
        <v/>
      </c>
      <c r="BN53" s="20" t="str">
        <f t="shared" ca="1" si="129"/>
        <v/>
      </c>
      <c r="BO53" s="20" t="str">
        <f t="shared" ca="1" si="129"/>
        <v/>
      </c>
      <c r="BP53" s="20" t="str">
        <f t="shared" ca="1" si="129"/>
        <v/>
      </c>
      <c r="BQ53" s="20" t="str">
        <f t="shared" ca="1" si="130"/>
        <v/>
      </c>
      <c r="BR53" s="20" t="str">
        <f t="shared" ca="1" si="130"/>
        <v/>
      </c>
      <c r="BS53" s="20" t="str">
        <f t="shared" ca="1" si="130"/>
        <v/>
      </c>
      <c r="BT53" s="20" t="str">
        <f t="shared" ca="1" si="130"/>
        <v/>
      </c>
      <c r="BU53" s="20" t="str">
        <f t="shared" ca="1" si="130"/>
        <v/>
      </c>
      <c r="BV53" s="20" t="str">
        <f t="shared" ca="1" si="130"/>
        <v/>
      </c>
      <c r="BW53" s="20" t="str">
        <f t="shared" ca="1" si="130"/>
        <v/>
      </c>
      <c r="BX53" s="20" t="str">
        <f t="shared" ca="1" si="130"/>
        <v/>
      </c>
      <c r="BY53" s="20" t="str">
        <f t="shared" ca="1" si="130"/>
        <v/>
      </c>
      <c r="BZ53" s="20" t="str">
        <f t="shared" ca="1" si="130"/>
        <v/>
      </c>
      <c r="CA53" s="20" t="str">
        <f t="shared" ca="1" si="131"/>
        <v/>
      </c>
      <c r="CB53" s="20" t="str">
        <f t="shared" ca="1" si="131"/>
        <v/>
      </c>
      <c r="CC53" s="20" t="str">
        <f t="shared" ca="1" si="131"/>
        <v/>
      </c>
      <c r="CD53" s="20" t="str">
        <f t="shared" ca="1" si="131"/>
        <v/>
      </c>
      <c r="CE53" s="20" t="str">
        <f t="shared" ca="1" si="131"/>
        <v/>
      </c>
      <c r="CF53" s="20" t="str">
        <f t="shared" ca="1" si="131"/>
        <v/>
      </c>
      <c r="CG53" s="20" t="str">
        <f t="shared" ca="1" si="131"/>
        <v/>
      </c>
      <c r="CH53" s="20" t="str">
        <f t="shared" ca="1" si="131"/>
        <v/>
      </c>
      <c r="CI53" s="20" t="str">
        <f t="shared" ca="1" si="131"/>
        <v/>
      </c>
      <c r="CJ53" s="20" t="str">
        <f t="shared" ca="1" si="131"/>
        <v/>
      </c>
      <c r="CK53" s="20" t="str">
        <f t="shared" ca="1" si="132"/>
        <v/>
      </c>
      <c r="CL53" s="20" t="str">
        <f t="shared" ca="1" si="132"/>
        <v/>
      </c>
      <c r="CM53" s="20" t="str">
        <f t="shared" ca="1" si="132"/>
        <v/>
      </c>
      <c r="CN53" s="20" t="str">
        <f t="shared" ca="1" si="132"/>
        <v/>
      </c>
      <c r="CO53" s="20" t="str">
        <f t="shared" ca="1" si="132"/>
        <v/>
      </c>
      <c r="CP53" s="20" t="str">
        <f t="shared" ca="1" si="132"/>
        <v/>
      </c>
      <c r="CQ53" s="20" t="str">
        <f t="shared" ca="1" si="132"/>
        <v/>
      </c>
      <c r="CR53" s="20" t="str">
        <f t="shared" ca="1" si="132"/>
        <v/>
      </c>
      <c r="CS53" s="20" t="str">
        <f t="shared" ca="1" si="132"/>
        <v/>
      </c>
      <c r="CT53" s="19" t="str">
        <f t="shared" ca="1" si="132"/>
        <v/>
      </c>
      <c r="CU53" s="19" t="str">
        <f t="shared" ca="1" si="133"/>
        <v/>
      </c>
      <c r="CV53" s="19" t="str">
        <f t="shared" ca="1" si="133"/>
        <v/>
      </c>
      <c r="CW53" s="19" t="str">
        <f t="shared" ca="1" si="133"/>
        <v/>
      </c>
      <c r="CX53" s="19" t="str">
        <f t="shared" ca="1" si="133"/>
        <v/>
      </c>
      <c r="CY53" s="19" t="str">
        <f t="shared" ca="1" si="133"/>
        <v/>
      </c>
      <c r="CZ53" s="19" t="str">
        <f t="shared" ca="1" si="133"/>
        <v/>
      </c>
      <c r="DA53" s="19" t="str">
        <f t="shared" ca="1" si="133"/>
        <v/>
      </c>
      <c r="DB53" s="19" t="str">
        <f t="shared" ca="1" si="133"/>
        <v/>
      </c>
      <c r="DC53" s="19" t="str">
        <f t="shared" ca="1" si="133"/>
        <v/>
      </c>
      <c r="DD53" s="19" t="str">
        <f t="shared" ca="1" si="133"/>
        <v/>
      </c>
      <c r="DE53" s="19" t="str">
        <f t="shared" ca="1" si="134"/>
        <v/>
      </c>
      <c r="DF53" s="19" t="str">
        <f t="shared" ca="1" si="134"/>
        <v/>
      </c>
      <c r="DG53" s="19" t="str">
        <f t="shared" ca="1" si="134"/>
        <v/>
      </c>
      <c r="DH53" s="19" t="str">
        <f t="shared" ca="1" si="134"/>
        <v/>
      </c>
      <c r="DI53" s="19" t="str">
        <f t="shared" ca="1" si="134"/>
        <v/>
      </c>
      <c r="DJ53" s="19" t="str">
        <f t="shared" ca="1" si="134"/>
        <v/>
      </c>
      <c r="DK53" s="19" t="str">
        <f t="shared" ca="1" si="134"/>
        <v/>
      </c>
      <c r="DL53" s="19" t="str">
        <f t="shared" ca="1" si="134"/>
        <v/>
      </c>
      <c r="DM53" s="19">
        <f t="shared" ca="1" si="134"/>
        <v>10</v>
      </c>
      <c r="DN53" s="19">
        <f t="shared" ca="1" si="134"/>
        <v>10</v>
      </c>
      <c r="DO53" s="19">
        <f t="shared" ca="1" si="135"/>
        <v>10</v>
      </c>
      <c r="DP53" s="19">
        <f t="shared" ca="1" si="135"/>
        <v>10</v>
      </c>
      <c r="DQ53" s="19">
        <f t="shared" ca="1" si="135"/>
        <v>10</v>
      </c>
      <c r="DR53" s="19">
        <f t="shared" ca="1" si="135"/>
        <v>10</v>
      </c>
      <c r="DS53" s="19">
        <f t="shared" ca="1" si="135"/>
        <v>10</v>
      </c>
      <c r="DT53" s="19">
        <f t="shared" ca="1" si="135"/>
        <v>10</v>
      </c>
      <c r="DU53" s="19">
        <f t="shared" ca="1" si="135"/>
        <v>10</v>
      </c>
      <c r="DV53" s="19">
        <f t="shared" ca="1" si="135"/>
        <v>10</v>
      </c>
      <c r="DW53" s="19">
        <f t="shared" ca="1" si="135"/>
        <v>-10</v>
      </c>
      <c r="DX53" s="19">
        <f t="shared" ca="1" si="135"/>
        <v>-10</v>
      </c>
      <c r="DY53" s="19">
        <f t="shared" ca="1" si="136"/>
        <v>-10</v>
      </c>
      <c r="DZ53" s="19">
        <f t="shared" ca="1" si="136"/>
        <v>-10</v>
      </c>
      <c r="EA53" s="19">
        <f t="shared" ca="1" si="136"/>
        <v>-10</v>
      </c>
      <c r="EB53" s="19">
        <f t="shared" ca="1" si="136"/>
        <v>-10</v>
      </c>
      <c r="EC53" s="19">
        <f t="shared" ca="1" si="136"/>
        <v>-10</v>
      </c>
      <c r="ED53" s="19">
        <f t="shared" ca="1" si="136"/>
        <v>-10</v>
      </c>
      <c r="EE53" s="19">
        <f t="shared" ca="1" si="136"/>
        <v>-10</v>
      </c>
      <c r="EF53" s="19">
        <f t="shared" ca="1" si="136"/>
        <v>-10</v>
      </c>
      <c r="EG53" s="19">
        <f t="shared" ca="1" si="136"/>
        <v>-10</v>
      </c>
      <c r="EH53" s="19">
        <f t="shared" ca="1" si="136"/>
        <v>-10</v>
      </c>
      <c r="EI53" s="19">
        <f t="shared" ca="1" si="137"/>
        <v>-10</v>
      </c>
      <c r="EJ53" s="19">
        <f t="shared" ca="1" si="137"/>
        <v>-10</v>
      </c>
      <c r="EK53" s="19">
        <f t="shared" ca="1" si="137"/>
        <v>-10</v>
      </c>
      <c r="EL53" s="19">
        <f t="shared" ca="1" si="137"/>
        <v>-10</v>
      </c>
      <c r="EM53" s="19">
        <f t="shared" ca="1" si="137"/>
        <v>-10</v>
      </c>
      <c r="EN53" s="19">
        <f t="shared" ca="1" si="137"/>
        <v>-10</v>
      </c>
      <c r="EO53" s="19">
        <f t="shared" ca="1" si="137"/>
        <v>-10</v>
      </c>
      <c r="EP53" s="19">
        <f t="shared" ca="1" si="137"/>
        <v>-10</v>
      </c>
      <c r="EQ53" s="19">
        <f t="shared" ca="1" si="137"/>
        <v>-10</v>
      </c>
      <c r="ER53" s="19">
        <f t="shared" ca="1" si="137"/>
        <v>-10</v>
      </c>
      <c r="ES53" s="19">
        <f t="shared" ca="1" si="138"/>
        <v>-10</v>
      </c>
      <c r="ET53" s="19">
        <f t="shared" ca="1" si="138"/>
        <v>-10</v>
      </c>
      <c r="EU53" s="19">
        <f t="shared" ca="1" si="138"/>
        <v>-10</v>
      </c>
      <c r="EV53" s="19">
        <f t="shared" ca="1" si="138"/>
        <v>-10</v>
      </c>
      <c r="EW53" s="19">
        <f t="shared" ca="1" si="138"/>
        <v>-10</v>
      </c>
      <c r="EX53" s="19">
        <f t="shared" ca="1" si="138"/>
        <v>-10</v>
      </c>
      <c r="EY53" s="19">
        <f t="shared" ca="1" si="138"/>
        <v>-10</v>
      </c>
      <c r="EZ53" s="19">
        <f t="shared" ca="1" si="138"/>
        <v>-10</v>
      </c>
      <c r="FA53" s="19">
        <f t="shared" ca="1" si="138"/>
        <v>-10</v>
      </c>
      <c r="FB53" s="19">
        <f t="shared" ca="1" si="138"/>
        <v>-10</v>
      </c>
      <c r="FC53" s="19">
        <f t="shared" ca="1" si="139"/>
        <v>-10</v>
      </c>
      <c r="FD53" s="19">
        <f t="shared" ca="1" si="139"/>
        <v>-10</v>
      </c>
      <c r="FE53" s="19">
        <f t="shared" ca="1" si="139"/>
        <v>-10</v>
      </c>
      <c r="FF53" s="19">
        <f t="shared" ca="1" si="139"/>
        <v>-10</v>
      </c>
      <c r="FG53" s="19">
        <f t="shared" ca="1" si="139"/>
        <v>-10</v>
      </c>
      <c r="FH53" s="19">
        <f t="shared" ca="1" si="139"/>
        <v>-10</v>
      </c>
      <c r="FI53" s="19">
        <f t="shared" ca="1" si="139"/>
        <v>-10</v>
      </c>
      <c r="FJ53" s="19">
        <f t="shared" ca="1" si="139"/>
        <v>-10</v>
      </c>
      <c r="FK53" s="19">
        <f t="shared" ca="1" si="139"/>
        <v>-10</v>
      </c>
      <c r="FL53" s="19">
        <f t="shared" ca="1" si="139"/>
        <v>-10</v>
      </c>
      <c r="FM53" s="19">
        <f t="shared" ca="1" si="140"/>
        <v>-10</v>
      </c>
      <c r="FN53" s="19">
        <f t="shared" ca="1" si="140"/>
        <v>-10</v>
      </c>
      <c r="FO53" s="19">
        <f t="shared" ca="1" si="140"/>
        <v>-10</v>
      </c>
      <c r="FP53" s="19" t="str">
        <f t="shared" ca="1" si="140"/>
        <v/>
      </c>
      <c r="FQ53" s="19" t="str">
        <f t="shared" ca="1" si="140"/>
        <v/>
      </c>
      <c r="FR53" s="19" t="str">
        <f t="shared" ca="1" si="140"/>
        <v/>
      </c>
      <c r="FS53" s="19" t="str">
        <f t="shared" ca="1" si="140"/>
        <v/>
      </c>
      <c r="FT53" s="19" t="str">
        <f t="shared" ca="1" si="140"/>
        <v/>
      </c>
      <c r="FU53" s="19" t="str">
        <f t="shared" ca="1" si="140"/>
        <v/>
      </c>
      <c r="FV53" s="19" t="str">
        <f t="shared" ca="1" si="140"/>
        <v/>
      </c>
      <c r="FW53" s="19" t="str">
        <f t="shared" ca="1" si="141"/>
        <v/>
      </c>
      <c r="FX53" s="19" t="str">
        <f t="shared" ca="1" si="141"/>
        <v/>
      </c>
      <c r="FY53" s="19" t="str">
        <f t="shared" ca="1" si="141"/>
        <v/>
      </c>
      <c r="FZ53" s="19" t="str">
        <f t="shared" ca="1" si="141"/>
        <v/>
      </c>
      <c r="GA53" s="19" t="str">
        <f t="shared" ca="1" si="141"/>
        <v/>
      </c>
      <c r="GB53" s="19" t="str">
        <f t="shared" ca="1" si="141"/>
        <v/>
      </c>
      <c r="GC53" s="19" t="str">
        <f t="shared" ca="1" si="141"/>
        <v/>
      </c>
      <c r="GD53" s="19" t="str">
        <f t="shared" ca="1" si="141"/>
        <v/>
      </c>
      <c r="GE53" s="19" t="str">
        <f t="shared" ca="1" si="141"/>
        <v/>
      </c>
      <c r="GF53" s="19" t="str">
        <f t="shared" ca="1" si="141"/>
        <v/>
      </c>
      <c r="GG53" s="19" t="str">
        <f t="shared" ca="1" si="142"/>
        <v/>
      </c>
      <c r="GH53" s="19" t="str">
        <f t="shared" ca="1" si="142"/>
        <v/>
      </c>
      <c r="GI53" s="19" t="str">
        <f t="shared" ca="1" si="142"/>
        <v/>
      </c>
      <c r="GJ53" s="19" t="str">
        <f t="shared" ca="1" si="142"/>
        <v/>
      </c>
      <c r="GK53" s="19" t="str">
        <f t="shared" ca="1" si="142"/>
        <v/>
      </c>
      <c r="GL53" s="19" t="str">
        <f t="shared" ca="1" si="142"/>
        <v/>
      </c>
      <c r="GM53" s="19" t="str">
        <f t="shared" ca="1" si="142"/>
        <v/>
      </c>
      <c r="GN53" s="19" t="str">
        <f t="shared" ca="1" si="142"/>
        <v/>
      </c>
      <c r="GO53" s="19" t="str">
        <f t="shared" ca="1" si="142"/>
        <v/>
      </c>
      <c r="GP53" s="19" t="str">
        <f t="shared" ca="1" si="142"/>
        <v/>
      </c>
      <c r="GQ53" s="19" t="str">
        <f t="shared" ca="1" si="143"/>
        <v/>
      </c>
      <c r="GR53" s="19" t="str">
        <f t="shared" ca="1" si="143"/>
        <v/>
      </c>
      <c r="GS53" s="19" t="str">
        <f t="shared" ca="1" si="143"/>
        <v/>
      </c>
      <c r="GT53" s="19" t="str">
        <f t="shared" ca="1" si="143"/>
        <v/>
      </c>
      <c r="GU53" s="19" t="str">
        <f t="shared" ca="1" si="143"/>
        <v/>
      </c>
      <c r="GV53" s="19" t="str">
        <f t="shared" ca="1" si="143"/>
        <v/>
      </c>
      <c r="GW53" s="19" t="str">
        <f t="shared" ca="1" si="143"/>
        <v/>
      </c>
      <c r="GX53" s="19" t="str">
        <f t="shared" ca="1" si="143"/>
        <v/>
      </c>
      <c r="GY53" s="19" t="str">
        <f t="shared" ca="1" si="143"/>
        <v/>
      </c>
      <c r="GZ53" s="19" t="str">
        <f t="shared" ca="1" si="143"/>
        <v/>
      </c>
      <c r="HA53" s="19" t="str">
        <f t="shared" ca="1" si="144"/>
        <v/>
      </c>
      <c r="HB53" s="19" t="str">
        <f t="shared" ca="1" si="144"/>
        <v/>
      </c>
      <c r="HC53" s="19" t="str">
        <f t="shared" ca="1" si="144"/>
        <v/>
      </c>
      <c r="HD53" s="19" t="str">
        <f t="shared" ca="1" si="144"/>
        <v/>
      </c>
      <c r="HE53" s="19" t="str">
        <f t="shared" ca="1" si="144"/>
        <v/>
      </c>
      <c r="HF53" s="19" t="str">
        <f t="shared" ca="1" si="144"/>
        <v/>
      </c>
      <c r="HG53" s="19" t="str">
        <f t="shared" ca="1" si="144"/>
        <v/>
      </c>
      <c r="HH53" s="19" t="str">
        <f t="shared" ca="1" si="144"/>
        <v/>
      </c>
      <c r="HI53" s="19" t="str">
        <f t="shared" ca="1" si="144"/>
        <v/>
      </c>
      <c r="HJ53" s="19" t="str">
        <f t="shared" ca="1" si="144"/>
        <v/>
      </c>
      <c r="HK53" s="19" t="str">
        <f t="shared" ca="1" si="145"/>
        <v/>
      </c>
      <c r="HL53" s="19" t="str">
        <f t="shared" ca="1" si="145"/>
        <v/>
      </c>
      <c r="HM53" s="19" t="str">
        <f t="shared" ca="1" si="145"/>
        <v/>
      </c>
      <c r="HN53" s="19" t="str">
        <f t="shared" ca="1" si="145"/>
        <v/>
      </c>
      <c r="HO53" s="19" t="str">
        <f t="shared" ca="1" si="145"/>
        <v/>
      </c>
      <c r="HP53" s="19" t="str">
        <f t="shared" ca="1" si="145"/>
        <v/>
      </c>
      <c r="HQ53" s="19" t="str">
        <f t="shared" ca="1" si="145"/>
        <v/>
      </c>
      <c r="HR53" s="19" t="str">
        <f t="shared" ca="1" si="145"/>
        <v/>
      </c>
      <c r="HS53" s="19" t="str">
        <f t="shared" ca="1" si="145"/>
        <v/>
      </c>
      <c r="HT53" s="19" t="str">
        <f t="shared" ca="1" si="145"/>
        <v/>
      </c>
      <c r="HU53" s="19" t="str">
        <f t="shared" ca="1" si="146"/>
        <v/>
      </c>
      <c r="HV53" s="19" t="str">
        <f t="shared" ca="1" si="146"/>
        <v/>
      </c>
      <c r="HW53" s="19" t="str">
        <f t="shared" ca="1" si="146"/>
        <v/>
      </c>
      <c r="HX53" s="19" t="str">
        <f t="shared" ca="1" si="146"/>
        <v/>
      </c>
      <c r="HY53" s="19" t="str">
        <f t="shared" ca="1" si="146"/>
        <v/>
      </c>
      <c r="HZ53" s="19" t="str">
        <f t="shared" ca="1" si="146"/>
        <v/>
      </c>
      <c r="IA53" s="19" t="str">
        <f t="shared" ca="1" si="146"/>
        <v/>
      </c>
      <c r="IB53" s="19" t="str">
        <f t="shared" ca="1" si="146"/>
        <v/>
      </c>
      <c r="IC53" s="19" t="str">
        <f t="shared" ca="1" si="146"/>
        <v/>
      </c>
      <c r="ID53" s="19" t="str">
        <f t="shared" ca="1" si="146"/>
        <v/>
      </c>
      <c r="IE53" s="19" t="str">
        <f t="shared" ca="1" si="147"/>
        <v/>
      </c>
      <c r="IF53" s="19" t="str">
        <f t="shared" ca="1" si="147"/>
        <v/>
      </c>
      <c r="IG53" s="19" t="str">
        <f t="shared" ca="1" si="147"/>
        <v/>
      </c>
      <c r="IH53" s="19" t="str">
        <f t="shared" ca="1" si="147"/>
        <v/>
      </c>
      <c r="II53" s="19" t="str">
        <f t="shared" ca="1" si="147"/>
        <v/>
      </c>
      <c r="IJ53" s="19" t="str">
        <f t="shared" ca="1" si="147"/>
        <v/>
      </c>
      <c r="IK53" s="19" t="str">
        <f t="shared" ca="1" si="147"/>
        <v/>
      </c>
      <c r="IL53" s="19" t="str">
        <f t="shared" ca="1" si="147"/>
        <v/>
      </c>
      <c r="IM53" s="19" t="str">
        <f t="shared" ca="1" si="147"/>
        <v/>
      </c>
      <c r="IN53" s="19" t="str">
        <f t="shared" ca="1" si="147"/>
        <v/>
      </c>
      <c r="IO53" s="19" t="str">
        <f t="shared" ca="1" si="148"/>
        <v/>
      </c>
      <c r="IP53" s="19" t="str">
        <f t="shared" ca="1" si="148"/>
        <v/>
      </c>
      <c r="IQ53" s="19" t="str">
        <f t="shared" ca="1" si="148"/>
        <v/>
      </c>
      <c r="IR53" s="19" t="str">
        <f t="shared" ca="1" si="148"/>
        <v/>
      </c>
      <c r="IS53" s="19" t="str">
        <f t="shared" ca="1" si="148"/>
        <v/>
      </c>
      <c r="IT53" s="19" t="str">
        <f t="shared" ca="1" si="148"/>
        <v/>
      </c>
      <c r="IU53" s="19" t="str">
        <f t="shared" ca="1" si="148"/>
        <v/>
      </c>
      <c r="IV53" s="19" t="str">
        <f t="shared" ca="1" si="148"/>
        <v/>
      </c>
      <c r="IW53" s="19" t="str">
        <f t="shared" ca="1" si="148"/>
        <v/>
      </c>
      <c r="IX53" s="19" t="str">
        <f t="shared" ca="1" si="148"/>
        <v/>
      </c>
      <c r="IY53" s="19" t="str">
        <f t="shared" ca="1" si="149"/>
        <v/>
      </c>
      <c r="IZ53" s="19" t="str">
        <f t="shared" ca="1" si="149"/>
        <v/>
      </c>
      <c r="JA53" s="19" t="str">
        <f t="shared" ca="1" si="149"/>
        <v/>
      </c>
      <c r="JB53" s="19" t="str">
        <f t="shared" ca="1" si="149"/>
        <v/>
      </c>
      <c r="JC53" s="19" t="str">
        <f t="shared" ca="1" si="149"/>
        <v/>
      </c>
      <c r="JD53" s="19" t="str">
        <f t="shared" ca="1" si="149"/>
        <v/>
      </c>
      <c r="JE53" s="19" t="str">
        <f t="shared" ca="1" si="149"/>
        <v/>
      </c>
      <c r="JF53" s="19" t="str">
        <f t="shared" ca="1" si="149"/>
        <v/>
      </c>
      <c r="JG53" s="19" t="str">
        <f t="shared" ca="1" si="149"/>
        <v/>
      </c>
      <c r="JH53" s="19" t="str">
        <f t="shared" ca="1" si="149"/>
        <v/>
      </c>
      <c r="JI53" s="19" t="str">
        <f t="shared" ca="1" si="150"/>
        <v/>
      </c>
      <c r="JJ53" s="19" t="str">
        <f t="shared" ca="1" si="150"/>
        <v/>
      </c>
      <c r="JK53" s="19" t="str">
        <f t="shared" ca="1" si="150"/>
        <v/>
      </c>
      <c r="JL53" s="19" t="str">
        <f t="shared" ca="1" si="150"/>
        <v/>
      </c>
      <c r="JM53" s="19" t="str">
        <f t="shared" ca="1" si="150"/>
        <v/>
      </c>
      <c r="JN53" s="19" t="str">
        <f t="shared" ca="1" si="150"/>
        <v/>
      </c>
      <c r="JO53" s="19" t="str">
        <f t="shared" ca="1" si="150"/>
        <v/>
      </c>
      <c r="JP53" s="19" t="str">
        <f t="shared" ca="1" si="150"/>
        <v/>
      </c>
      <c r="JQ53" s="19" t="str">
        <f t="shared" ca="1" si="150"/>
        <v/>
      </c>
      <c r="JR53" s="19" t="str">
        <f t="shared" ca="1" si="150"/>
        <v/>
      </c>
      <c r="JS53" s="19" t="str">
        <f t="shared" ca="1" si="151"/>
        <v/>
      </c>
      <c r="JT53" s="19" t="str">
        <f t="shared" ca="1" si="151"/>
        <v/>
      </c>
      <c r="JU53" s="19" t="str">
        <f t="shared" ca="1" si="151"/>
        <v/>
      </c>
      <c r="JV53" s="19" t="str">
        <f t="shared" ca="1" si="151"/>
        <v/>
      </c>
      <c r="JW53" s="19" t="str">
        <f t="shared" ca="1" si="151"/>
        <v/>
      </c>
      <c r="JX53" s="19" t="str">
        <f t="shared" ca="1" si="151"/>
        <v/>
      </c>
      <c r="JY53" s="19" t="str">
        <f t="shared" ca="1" si="151"/>
        <v/>
      </c>
      <c r="JZ53" s="19" t="str">
        <f t="shared" ca="1" si="151"/>
        <v/>
      </c>
      <c r="KA53" s="19" t="str">
        <f t="shared" ca="1" si="151"/>
        <v/>
      </c>
      <c r="KB53" s="19" t="str">
        <f t="shared" ca="1" si="151"/>
        <v/>
      </c>
      <c r="KC53" s="19" t="str">
        <f t="shared" ca="1" si="152"/>
        <v/>
      </c>
      <c r="KD53" s="19" t="str">
        <f t="shared" ca="1" si="152"/>
        <v/>
      </c>
      <c r="KE53" s="19" t="str">
        <f t="shared" ca="1" si="152"/>
        <v/>
      </c>
      <c r="KF53" s="19" t="str">
        <f t="shared" ca="1" si="152"/>
        <v/>
      </c>
      <c r="KG53" s="19" t="str">
        <f t="shared" ca="1" si="152"/>
        <v/>
      </c>
      <c r="KH53" s="19" t="str">
        <f t="shared" ca="1" si="152"/>
        <v/>
      </c>
      <c r="KI53" s="19" t="str">
        <f t="shared" ca="1" si="152"/>
        <v/>
      </c>
      <c r="KJ53" s="19" t="str">
        <f t="shared" ca="1" si="152"/>
        <v/>
      </c>
      <c r="KK53" s="19" t="str">
        <f t="shared" ca="1" si="152"/>
        <v/>
      </c>
      <c r="KL53" s="19" t="str">
        <f t="shared" ca="1" si="152"/>
        <v/>
      </c>
      <c r="KM53" s="19" t="str">
        <f t="shared" ca="1" si="153"/>
        <v/>
      </c>
      <c r="KN53" s="19" t="str">
        <f t="shared" ca="1" si="153"/>
        <v/>
      </c>
      <c r="KO53" s="19" t="str">
        <f t="shared" ca="1" si="153"/>
        <v/>
      </c>
      <c r="KP53" s="19" t="str">
        <f t="shared" ca="1" si="153"/>
        <v/>
      </c>
      <c r="KQ53" s="19" t="str">
        <f t="shared" ca="1" si="153"/>
        <v/>
      </c>
      <c r="KR53" s="19" t="str">
        <f t="shared" ca="1" si="153"/>
        <v/>
      </c>
      <c r="KS53" s="19" t="str">
        <f t="shared" ca="1" si="153"/>
        <v/>
      </c>
      <c r="KT53" s="19" t="str">
        <f t="shared" ca="1" si="153"/>
        <v/>
      </c>
      <c r="KU53" s="19" t="str">
        <f t="shared" ca="1" si="153"/>
        <v/>
      </c>
      <c r="KV53" s="19" t="str">
        <f t="shared" ca="1" si="153"/>
        <v/>
      </c>
      <c r="KW53" s="19" t="str">
        <f t="shared" ca="1" si="154"/>
        <v/>
      </c>
      <c r="KX53" s="19" t="str">
        <f t="shared" ca="1" si="154"/>
        <v/>
      </c>
      <c r="KY53" s="19" t="str">
        <f t="shared" ca="1" si="154"/>
        <v/>
      </c>
      <c r="KZ53" s="19" t="str">
        <f t="shared" ca="1" si="154"/>
        <v/>
      </c>
      <c r="LA53" s="19" t="str">
        <f t="shared" ca="1" si="154"/>
        <v/>
      </c>
      <c r="LB53" s="19" t="str">
        <f t="shared" ca="1" si="154"/>
        <v/>
      </c>
      <c r="LC53" s="19" t="str">
        <f t="shared" ca="1" si="154"/>
        <v/>
      </c>
      <c r="LD53" s="19" t="str">
        <f t="shared" ca="1" si="154"/>
        <v/>
      </c>
      <c r="LE53" s="19" t="str">
        <f t="shared" ca="1" si="154"/>
        <v/>
      </c>
      <c r="LF53" s="19" t="str">
        <f t="shared" ca="1" si="154"/>
        <v/>
      </c>
      <c r="LG53" s="19" t="str">
        <f t="shared" ca="1" si="155"/>
        <v/>
      </c>
      <c r="LH53" s="19" t="str">
        <f t="shared" ca="1" si="155"/>
        <v/>
      </c>
      <c r="LI53" s="19" t="str">
        <f t="shared" ca="1" si="155"/>
        <v/>
      </c>
      <c r="LJ53" s="19" t="str">
        <f t="shared" ca="1" si="155"/>
        <v/>
      </c>
      <c r="LK53" s="19" t="str">
        <f t="shared" ca="1" si="155"/>
        <v/>
      </c>
      <c r="LL53" s="19" t="str">
        <f t="shared" ca="1" si="155"/>
        <v/>
      </c>
      <c r="LM53" s="19" t="str">
        <f t="shared" ca="1" si="155"/>
        <v/>
      </c>
      <c r="LN53" s="19" t="str">
        <f t="shared" ca="1" si="155"/>
        <v/>
      </c>
      <c r="LO53" s="19" t="str">
        <f t="shared" ca="1" si="155"/>
        <v/>
      </c>
      <c r="LP53" s="19" t="str">
        <f t="shared" ca="1" si="155"/>
        <v/>
      </c>
      <c r="LQ53" s="19" t="str">
        <f t="shared" ca="1" si="156"/>
        <v/>
      </c>
      <c r="LR53" s="19" t="str">
        <f t="shared" ca="1" si="156"/>
        <v/>
      </c>
      <c r="LS53" s="19" t="str">
        <f t="shared" ca="1" si="156"/>
        <v/>
      </c>
      <c r="LT53" s="19" t="str">
        <f t="shared" ca="1" si="156"/>
        <v/>
      </c>
      <c r="LU53" s="19" t="str">
        <f t="shared" ca="1" si="156"/>
        <v/>
      </c>
      <c r="LV53" s="19" t="str">
        <f t="shared" ca="1" si="156"/>
        <v/>
      </c>
      <c r="LW53" s="19" t="str">
        <f t="shared" ca="1" si="156"/>
        <v/>
      </c>
      <c r="LX53" s="19" t="str">
        <f t="shared" ca="1" si="156"/>
        <v/>
      </c>
      <c r="LY53" s="19" t="str">
        <f t="shared" ca="1" si="156"/>
        <v/>
      </c>
      <c r="LZ53" s="19" t="str">
        <f t="shared" ca="1" si="156"/>
        <v/>
      </c>
      <c r="MA53" s="19" t="str">
        <f t="shared" ca="1" si="157"/>
        <v/>
      </c>
      <c r="MB53" s="19" t="str">
        <f t="shared" ca="1" si="157"/>
        <v/>
      </c>
      <c r="MC53" s="19" t="str">
        <f t="shared" ca="1" si="157"/>
        <v/>
      </c>
      <c r="MD53" s="19" t="str">
        <f t="shared" ca="1" si="157"/>
        <v/>
      </c>
      <c r="ME53" s="19" t="str">
        <f t="shared" ca="1" si="157"/>
        <v/>
      </c>
      <c r="MF53" s="19" t="str">
        <f t="shared" ca="1" si="157"/>
        <v/>
      </c>
      <c r="MG53" s="19" t="str">
        <f t="shared" ca="1" si="157"/>
        <v/>
      </c>
      <c r="MH53" s="19" t="str">
        <f t="shared" ca="1" si="157"/>
        <v/>
      </c>
      <c r="MI53" s="19" t="str">
        <f t="shared" ca="1" si="157"/>
        <v/>
      </c>
      <c r="MJ53" s="19" t="str">
        <f t="shared" ca="1" si="157"/>
        <v/>
      </c>
      <c r="MK53" s="19" t="str">
        <f t="shared" ca="1" si="158"/>
        <v/>
      </c>
      <c r="ML53" s="19" t="str">
        <f t="shared" ca="1" si="158"/>
        <v/>
      </c>
      <c r="MM53" s="19" t="str">
        <f t="shared" ca="1" si="158"/>
        <v/>
      </c>
      <c r="MN53" s="19" t="str">
        <f t="shared" ca="1" si="158"/>
        <v/>
      </c>
      <c r="MO53" s="19" t="str">
        <f t="shared" ca="1" si="158"/>
        <v/>
      </c>
      <c r="MP53" s="19" t="str">
        <f t="shared" ca="1" si="158"/>
        <v/>
      </c>
      <c r="MQ53" s="19" t="str">
        <f t="shared" ca="1" si="158"/>
        <v/>
      </c>
      <c r="MR53" s="19" t="str">
        <f t="shared" ca="1" si="158"/>
        <v/>
      </c>
      <c r="MS53" s="19" t="str">
        <f t="shared" ca="1" si="158"/>
        <v/>
      </c>
      <c r="MT53" s="19" t="str">
        <f t="shared" ca="1" si="158"/>
        <v/>
      </c>
      <c r="MU53" s="19" t="str">
        <f t="shared" ca="1" si="159"/>
        <v/>
      </c>
      <c r="MV53" s="19" t="str">
        <f t="shared" ca="1" si="159"/>
        <v/>
      </c>
      <c r="MW53" s="19" t="str">
        <f t="shared" ca="1" si="159"/>
        <v/>
      </c>
      <c r="MX53" s="19" t="str">
        <f t="shared" ca="1" si="159"/>
        <v/>
      </c>
      <c r="MY53" s="19" t="str">
        <f t="shared" ca="1" si="159"/>
        <v/>
      </c>
      <c r="MZ53" s="19" t="str">
        <f t="shared" ca="1" si="159"/>
        <v/>
      </c>
      <c r="NA53" s="19" t="str">
        <f t="shared" ca="1" si="159"/>
        <v/>
      </c>
      <c r="NB53" s="19" t="str">
        <f t="shared" ca="1" si="159"/>
        <v/>
      </c>
      <c r="NC53" s="19" t="str">
        <f t="shared" ca="1" si="159"/>
        <v/>
      </c>
      <c r="ND53" s="19" t="str">
        <f t="shared" ca="1" si="159"/>
        <v/>
      </c>
      <c r="NE53" s="19" t="str">
        <f t="shared" ca="1" si="160"/>
        <v/>
      </c>
      <c r="NF53" s="19" t="str">
        <f t="shared" ca="1" si="160"/>
        <v/>
      </c>
      <c r="NG53" s="19" t="str">
        <f t="shared" ca="1" si="160"/>
        <v/>
      </c>
      <c r="NH53" s="19" t="str">
        <f t="shared" ca="1" si="160"/>
        <v/>
      </c>
      <c r="NI53" s="19" t="str">
        <f t="shared" ca="1" si="160"/>
        <v/>
      </c>
      <c r="NJ53" s="19" t="str">
        <f t="shared" ca="1" si="160"/>
        <v/>
      </c>
      <c r="NK53" s="19" t="str">
        <f t="shared" ca="1" si="160"/>
        <v/>
      </c>
      <c r="NL53" s="19" t="str">
        <f t="shared" ca="1" si="160"/>
        <v/>
      </c>
      <c r="NM53" s="19" t="str">
        <f t="shared" ca="1" si="160"/>
        <v/>
      </c>
      <c r="NN53" s="19" t="str">
        <f t="shared" ca="1" si="160"/>
        <v/>
      </c>
      <c r="NO53" s="19" t="str">
        <f t="shared" ca="1" si="161"/>
        <v/>
      </c>
      <c r="NP53" s="19" t="str">
        <f t="shared" ca="1" si="161"/>
        <v/>
      </c>
      <c r="NQ53" s="19" t="str">
        <f t="shared" ca="1" si="161"/>
        <v/>
      </c>
      <c r="NR53" s="19" t="str">
        <f t="shared" ca="1" si="161"/>
        <v/>
      </c>
      <c r="NS53" s="19" t="str">
        <f t="shared" ca="1" si="161"/>
        <v/>
      </c>
      <c r="NT53" s="19" t="str">
        <f t="shared" ca="1" si="161"/>
        <v/>
      </c>
      <c r="NU53" s="19" t="str">
        <f t="shared" ca="1" si="161"/>
        <v/>
      </c>
      <c r="NV53" s="19" t="str">
        <f t="shared" ca="1" si="161"/>
        <v/>
      </c>
      <c r="NW53" s="19" t="str">
        <f t="shared" ca="1" si="161"/>
        <v/>
      </c>
      <c r="NX53" s="19" t="str">
        <f t="shared" ca="1" si="161"/>
        <v/>
      </c>
      <c r="NY53" s="19" t="str">
        <f t="shared" ca="1" si="161"/>
        <v/>
      </c>
      <c r="NZ53" s="19" t="str">
        <f t="shared" ca="1" si="161"/>
        <v/>
      </c>
      <c r="OA53" s="19" t="str">
        <f t="shared" ca="1" si="161"/>
        <v/>
      </c>
      <c r="OB53" s="19" t="str">
        <f t="shared" ca="1" si="161"/>
        <v/>
      </c>
      <c r="OC53" s="19" t="str">
        <f t="shared" ca="1" si="161"/>
        <v/>
      </c>
      <c r="OD53" s="16"/>
      <c r="OE53" s="16"/>
      <c r="OF53" s="16"/>
      <c r="OG53" s="16"/>
    </row>
    <row r="54" spans="1:397" x14ac:dyDescent="0.2">
      <c r="A54" s="62" t="str">
        <f t="shared" si="85"/>
        <v xml:space="preserve"> </v>
      </c>
      <c r="B54" s="66">
        <f>_xlfn.IFNA(IF(INDEX('[1]External Tasks'!$C:$C,MATCH($B$38&amp;" "&amp;D54,'[1]External Tasks'!$A:$A,0))=D54,1,IF(INDEX('[1]External Tasks'!$G:$G,MATCH($B$38&amp;" "&amp;D54,'[1]External Tasks'!$E:$E,0))=D54,2)),0)</f>
        <v>1</v>
      </c>
      <c r="C54" s="46">
        <v>14</v>
      </c>
      <c r="D54" s="437" t="str">
        <f>IF('[2]Project Follow up - Base'!D54="","",'[2]Project Follow up - Base'!D54)</f>
        <v>Coordinate with Out-source</v>
      </c>
      <c r="E54" s="437" t="str">
        <f>IF('[2]Project Follow up - Base'!E54="","",'[2]Project Follow up - Base'!E54)</f>
        <v/>
      </c>
      <c r="F54" s="394" t="str">
        <f>IF('[2]Project Follow up - Base'!F54="","",'[2]Project Follow up - Base'!F54)</f>
        <v/>
      </c>
      <c r="G54" s="187">
        <f>IF('[2]Project Follow up - Base'!G54="","",'[2]Project Follow up - Base'!G54)</f>
        <v>45795</v>
      </c>
      <c r="H54" s="187">
        <f>IF('[2]Project Follow up - Base'!H54="","",'[2]Project Follow up - Base'!H54)</f>
        <v>45812</v>
      </c>
      <c r="I54" s="45">
        <f>IF(OR(G54="",H54=""), 0, NETWORKDAYS.INTL(G54,H54,7,List!$M$3:$M$100))</f>
        <v>14</v>
      </c>
      <c r="J54" s="43" t="str">
        <f>IF('[2]Project Follow up - Base'!J54="","",'[2]Project Follow up - Base'!J54)</f>
        <v/>
      </c>
      <c r="K54" s="187" t="str">
        <f>IF('[2]Project Follow up - Base'!K54="","",'[2]Project Follow up - Base'!K54)</f>
        <v/>
      </c>
      <c r="L54" s="45">
        <f>IF(OR(J54="",K54=""), 0, NETWORKDAYS.INTL(J54,K54,7,List!$M$3:$M$100))</f>
        <v>0</v>
      </c>
      <c r="M54" s="43">
        <f t="shared" si="86"/>
        <v>45795</v>
      </c>
      <c r="N54" s="43">
        <f t="shared" si="87"/>
        <v>45812</v>
      </c>
      <c r="O54" s="43">
        <f>IF(OR( D54="", M54=""),"",WORKDAY.INTL(M54,VLOOKUP($B$38&amp;" "&amp;D54,Tasks!$1:$1048576,MATCH('Project Follow up - Base'!$D$7,Tasks!$2:$2,0),FALSE)-1,7,[1]List!$M$3:$M$100))</f>
        <v>45806</v>
      </c>
      <c r="P54" s="44" t="str">
        <f t="shared" ca="1" si="125"/>
        <v>Delayed</v>
      </c>
      <c r="Q54" s="104" t="str">
        <f>IF('[2]Project Follow up - Base'!Q54="","",'[2]Project Follow up - Base'!Q54)</f>
        <v/>
      </c>
      <c r="R54" s="43" t="str">
        <f>IF('[2]Project Follow up - Base'!R54="","",'[2]Project Follow up - Base'!R54)</f>
        <v/>
      </c>
      <c r="S54" s="41" t="str">
        <f>IF('[2]Project Follow up - Base'!S54="","",'[2]Project Follow up - Base'!S54)</f>
        <v/>
      </c>
      <c r="T54" s="104" t="str">
        <f>IF('[2]Project Follow up - Base'!T54="","",'[2]Project Follow up - Base'!T54)</f>
        <v>Client</v>
      </c>
      <c r="U54" s="41" t="str">
        <f>IF('[2]Project Follow up - Base'!U54="","",'[2]Project Follow up - Base'!U54)</f>
        <v/>
      </c>
      <c r="V54" s="41" t="str">
        <f>IF('[2]Project Follow up - Base'!V54="","",'[2]Project Follow up - Base'!V54)</f>
        <v/>
      </c>
      <c r="W54" s="41" t="str">
        <f>IF('[2]Project Follow up - Base'!W54="","",'[2]Project Follow up - Base'!W54)</f>
        <v/>
      </c>
      <c r="X54" s="390" t="str">
        <f>IF('[2]Project Follow up - Base'!X54="","",'[2]Project Follow up - Base'!X54)</f>
        <v/>
      </c>
      <c r="Y54" s="17">
        <f t="shared" si="88"/>
        <v>1</v>
      </c>
      <c r="Z54" s="62" t="str">
        <f>_xlfn.IFNA(IF(INDEX('Employees Summary'!A:J,MATCH(B$38&amp;" "&amp;F54,'Employees Summary'!H:H,0),10)=0,"",INDEX('Employees Summary'!A:J,MATCH(B$38&amp;" "&amp;F54,'Employees Summary'!H:H,0),10)),"")</f>
        <v/>
      </c>
      <c r="AA54" s="62">
        <f ca="1">IF(AND(N54&lt;&gt;"",P54="Delayed"),NETWORKDAYS.INTL(O54,N54,7,List!$M$3:$M$100),0)</f>
        <v>5</v>
      </c>
      <c r="AC54" s="20" t="str">
        <f t="shared" ca="1" si="126"/>
        <v/>
      </c>
      <c r="AD54" s="20" t="str">
        <f t="shared" ca="1" si="126"/>
        <v/>
      </c>
      <c r="AE54" s="20" t="str">
        <f t="shared" ca="1" si="126"/>
        <v/>
      </c>
      <c r="AF54" s="20" t="str">
        <f t="shared" ca="1" si="126"/>
        <v/>
      </c>
      <c r="AG54" s="20" t="str">
        <f t="shared" ca="1" si="126"/>
        <v/>
      </c>
      <c r="AH54" s="20" t="str">
        <f t="shared" ca="1" si="126"/>
        <v/>
      </c>
      <c r="AI54" s="20" t="str">
        <f t="shared" ca="1" si="126"/>
        <v/>
      </c>
      <c r="AJ54" s="20" t="str">
        <f t="shared" ca="1" si="126"/>
        <v/>
      </c>
      <c r="AK54" s="20" t="str">
        <f t="shared" ca="1" si="126"/>
        <v/>
      </c>
      <c r="AL54" s="20" t="str">
        <f t="shared" ca="1" si="126"/>
        <v/>
      </c>
      <c r="AM54" s="20" t="str">
        <f t="shared" ca="1" si="127"/>
        <v/>
      </c>
      <c r="AN54" s="20" t="str">
        <f t="shared" ca="1" si="127"/>
        <v/>
      </c>
      <c r="AO54" s="20" t="str">
        <f t="shared" ca="1" si="127"/>
        <v/>
      </c>
      <c r="AP54" s="20" t="str">
        <f t="shared" ca="1" si="127"/>
        <v/>
      </c>
      <c r="AQ54" s="20" t="str">
        <f t="shared" ca="1" si="127"/>
        <v/>
      </c>
      <c r="AR54" s="20" t="str">
        <f t="shared" ca="1" si="127"/>
        <v/>
      </c>
      <c r="AS54" s="20" t="str">
        <f t="shared" ca="1" si="127"/>
        <v/>
      </c>
      <c r="AT54" s="20" t="str">
        <f t="shared" ca="1" si="127"/>
        <v/>
      </c>
      <c r="AU54" s="20" t="str">
        <f t="shared" ca="1" si="127"/>
        <v/>
      </c>
      <c r="AV54" s="20" t="str">
        <f t="shared" ca="1" si="127"/>
        <v/>
      </c>
      <c r="AW54" s="20" t="str">
        <f t="shared" ca="1" si="128"/>
        <v/>
      </c>
      <c r="AX54" s="20" t="str">
        <f t="shared" ca="1" si="128"/>
        <v/>
      </c>
      <c r="AY54" s="20" t="str">
        <f t="shared" ca="1" si="128"/>
        <v/>
      </c>
      <c r="AZ54" s="20" t="str">
        <f t="shared" ca="1" si="128"/>
        <v/>
      </c>
      <c r="BA54" s="20" t="str">
        <f t="shared" ca="1" si="128"/>
        <v/>
      </c>
      <c r="BB54" s="20" t="str">
        <f t="shared" ca="1" si="128"/>
        <v/>
      </c>
      <c r="BC54" s="20" t="str">
        <f t="shared" ca="1" si="128"/>
        <v/>
      </c>
      <c r="BD54" s="20" t="str">
        <f t="shared" ca="1" si="128"/>
        <v/>
      </c>
      <c r="BE54" s="20" t="str">
        <f t="shared" ca="1" si="128"/>
        <v/>
      </c>
      <c r="BF54" s="20" t="str">
        <f t="shared" ca="1" si="128"/>
        <v/>
      </c>
      <c r="BG54" s="20" t="str">
        <f t="shared" ca="1" si="129"/>
        <v/>
      </c>
      <c r="BH54" s="20" t="str">
        <f t="shared" ca="1" si="129"/>
        <v/>
      </c>
      <c r="BI54" s="20" t="str">
        <f t="shared" ca="1" si="129"/>
        <v/>
      </c>
      <c r="BJ54" s="20" t="str">
        <f t="shared" ca="1" si="129"/>
        <v/>
      </c>
      <c r="BK54" s="20" t="str">
        <f t="shared" ca="1" si="129"/>
        <v/>
      </c>
      <c r="BL54" s="20" t="str">
        <f t="shared" ca="1" si="129"/>
        <v/>
      </c>
      <c r="BM54" s="20" t="str">
        <f t="shared" ca="1" si="129"/>
        <v/>
      </c>
      <c r="BN54" s="20" t="str">
        <f t="shared" ca="1" si="129"/>
        <v/>
      </c>
      <c r="BO54" s="20" t="str">
        <f t="shared" ca="1" si="129"/>
        <v/>
      </c>
      <c r="BP54" s="20" t="str">
        <f t="shared" ca="1" si="129"/>
        <v/>
      </c>
      <c r="BQ54" s="20" t="str">
        <f t="shared" ca="1" si="130"/>
        <v/>
      </c>
      <c r="BR54" s="20" t="str">
        <f t="shared" ca="1" si="130"/>
        <v/>
      </c>
      <c r="BS54" s="20" t="str">
        <f t="shared" ca="1" si="130"/>
        <v/>
      </c>
      <c r="BT54" s="20" t="str">
        <f t="shared" ca="1" si="130"/>
        <v/>
      </c>
      <c r="BU54" s="20" t="str">
        <f t="shared" ca="1" si="130"/>
        <v/>
      </c>
      <c r="BV54" s="20" t="str">
        <f t="shared" ca="1" si="130"/>
        <v/>
      </c>
      <c r="BW54" s="20" t="str">
        <f t="shared" ca="1" si="130"/>
        <v/>
      </c>
      <c r="BX54" s="20" t="str">
        <f t="shared" ca="1" si="130"/>
        <v/>
      </c>
      <c r="BY54" s="20" t="str">
        <f t="shared" ca="1" si="130"/>
        <v/>
      </c>
      <c r="BZ54" s="20" t="str">
        <f t="shared" ca="1" si="130"/>
        <v/>
      </c>
      <c r="CA54" s="20" t="str">
        <f t="shared" ca="1" si="131"/>
        <v/>
      </c>
      <c r="CB54" s="20" t="str">
        <f t="shared" ca="1" si="131"/>
        <v/>
      </c>
      <c r="CC54" s="20" t="str">
        <f t="shared" ca="1" si="131"/>
        <v/>
      </c>
      <c r="CD54" s="20" t="str">
        <f t="shared" ca="1" si="131"/>
        <v/>
      </c>
      <c r="CE54" s="20" t="str">
        <f t="shared" ca="1" si="131"/>
        <v/>
      </c>
      <c r="CF54" s="20" t="str">
        <f t="shared" ca="1" si="131"/>
        <v/>
      </c>
      <c r="CG54" s="20" t="str">
        <f t="shared" ca="1" si="131"/>
        <v/>
      </c>
      <c r="CH54" s="20" t="str">
        <f t="shared" ca="1" si="131"/>
        <v/>
      </c>
      <c r="CI54" s="20" t="str">
        <f t="shared" ca="1" si="131"/>
        <v/>
      </c>
      <c r="CJ54" s="20" t="str">
        <f t="shared" ca="1" si="131"/>
        <v/>
      </c>
      <c r="CK54" s="20" t="str">
        <f t="shared" ca="1" si="132"/>
        <v/>
      </c>
      <c r="CL54" s="20" t="str">
        <f t="shared" ca="1" si="132"/>
        <v/>
      </c>
      <c r="CM54" s="20" t="str">
        <f t="shared" ca="1" si="132"/>
        <v/>
      </c>
      <c r="CN54" s="20" t="str">
        <f t="shared" ca="1" si="132"/>
        <v/>
      </c>
      <c r="CO54" s="20" t="str">
        <f t="shared" ca="1" si="132"/>
        <v/>
      </c>
      <c r="CP54" s="20" t="str">
        <f t="shared" ca="1" si="132"/>
        <v/>
      </c>
      <c r="CQ54" s="20" t="str">
        <f t="shared" ca="1" si="132"/>
        <v/>
      </c>
      <c r="CR54" s="20" t="str">
        <f t="shared" ca="1" si="132"/>
        <v/>
      </c>
      <c r="CS54" s="20" t="str">
        <f t="shared" ca="1" si="132"/>
        <v/>
      </c>
      <c r="CT54" s="19" t="str">
        <f t="shared" ca="1" si="132"/>
        <v/>
      </c>
      <c r="CU54" s="19" t="str">
        <f t="shared" ca="1" si="133"/>
        <v/>
      </c>
      <c r="CV54" s="19" t="str">
        <f t="shared" ca="1" si="133"/>
        <v/>
      </c>
      <c r="CW54" s="19" t="str">
        <f t="shared" ca="1" si="133"/>
        <v/>
      </c>
      <c r="CX54" s="19" t="str">
        <f t="shared" ca="1" si="133"/>
        <v/>
      </c>
      <c r="CY54" s="19" t="str">
        <f t="shared" ca="1" si="133"/>
        <v/>
      </c>
      <c r="CZ54" s="19" t="str">
        <f t="shared" ca="1" si="133"/>
        <v/>
      </c>
      <c r="DA54" s="19" t="str">
        <f t="shared" ca="1" si="133"/>
        <v/>
      </c>
      <c r="DB54" s="19" t="str">
        <f t="shared" ca="1" si="133"/>
        <v/>
      </c>
      <c r="DC54" s="19" t="str">
        <f t="shared" ca="1" si="133"/>
        <v/>
      </c>
      <c r="DD54" s="19" t="str">
        <f t="shared" ca="1" si="133"/>
        <v/>
      </c>
      <c r="DE54" s="19" t="str">
        <f t="shared" ca="1" si="134"/>
        <v/>
      </c>
      <c r="DF54" s="19" t="str">
        <f t="shared" ca="1" si="134"/>
        <v/>
      </c>
      <c r="DG54" s="19" t="str">
        <f t="shared" ca="1" si="134"/>
        <v/>
      </c>
      <c r="DH54" s="19" t="str">
        <f t="shared" ca="1" si="134"/>
        <v/>
      </c>
      <c r="DI54" s="19" t="str">
        <f t="shared" ca="1" si="134"/>
        <v/>
      </c>
      <c r="DJ54" s="19" t="str">
        <f t="shared" ca="1" si="134"/>
        <v/>
      </c>
      <c r="DK54" s="19" t="str">
        <f t="shared" ca="1" si="134"/>
        <v/>
      </c>
      <c r="DL54" s="19" t="str">
        <f t="shared" ca="1" si="134"/>
        <v/>
      </c>
      <c r="DM54" s="19" t="str">
        <f t="shared" ca="1" si="134"/>
        <v/>
      </c>
      <c r="DN54" s="19" t="str">
        <f t="shared" ca="1" si="134"/>
        <v/>
      </c>
      <c r="DO54" s="19" t="str">
        <f t="shared" ca="1" si="135"/>
        <v/>
      </c>
      <c r="DP54" s="19" t="str">
        <f t="shared" ca="1" si="135"/>
        <v/>
      </c>
      <c r="DQ54" s="19" t="str">
        <f t="shared" ca="1" si="135"/>
        <v/>
      </c>
      <c r="DR54" s="19" t="str">
        <f t="shared" ca="1" si="135"/>
        <v/>
      </c>
      <c r="DS54" s="19" t="str">
        <f t="shared" ca="1" si="135"/>
        <v/>
      </c>
      <c r="DT54" s="19" t="str">
        <f t="shared" ca="1" si="135"/>
        <v/>
      </c>
      <c r="DU54" s="19" t="str">
        <f t="shared" ca="1" si="135"/>
        <v/>
      </c>
      <c r="DV54" s="19" t="str">
        <f t="shared" ca="1" si="135"/>
        <v/>
      </c>
      <c r="DW54" s="19" t="str">
        <f t="shared" ca="1" si="135"/>
        <v/>
      </c>
      <c r="DX54" s="19" t="str">
        <f t="shared" ca="1" si="135"/>
        <v/>
      </c>
      <c r="DY54" s="19" t="str">
        <f t="shared" ca="1" si="136"/>
        <v/>
      </c>
      <c r="DZ54" s="19" t="str">
        <f t="shared" ca="1" si="136"/>
        <v/>
      </c>
      <c r="EA54" s="19" t="str">
        <f t="shared" ca="1" si="136"/>
        <v/>
      </c>
      <c r="EB54" s="19" t="str">
        <f t="shared" ca="1" si="136"/>
        <v/>
      </c>
      <c r="EC54" s="19" t="str">
        <f t="shared" ca="1" si="136"/>
        <v/>
      </c>
      <c r="ED54" s="19" t="str">
        <f t="shared" ca="1" si="136"/>
        <v/>
      </c>
      <c r="EE54" s="19" t="str">
        <f t="shared" ca="1" si="136"/>
        <v/>
      </c>
      <c r="EF54" s="19" t="str">
        <f t="shared" ca="1" si="136"/>
        <v/>
      </c>
      <c r="EG54" s="19" t="str">
        <f t="shared" ca="1" si="136"/>
        <v/>
      </c>
      <c r="EH54" s="19" t="str">
        <f t="shared" ca="1" si="136"/>
        <v/>
      </c>
      <c r="EI54" s="19" t="str">
        <f t="shared" ca="1" si="137"/>
        <v/>
      </c>
      <c r="EJ54" s="19" t="str">
        <f t="shared" ca="1" si="137"/>
        <v/>
      </c>
      <c r="EK54" s="19" t="str">
        <f t="shared" ca="1" si="137"/>
        <v/>
      </c>
      <c r="EL54" s="19" t="str">
        <f t="shared" ca="1" si="137"/>
        <v/>
      </c>
      <c r="EM54" s="19" t="str">
        <f t="shared" ca="1" si="137"/>
        <v/>
      </c>
      <c r="EN54" s="19" t="str">
        <f t="shared" ca="1" si="137"/>
        <v/>
      </c>
      <c r="EO54" s="19" t="str">
        <f t="shared" ca="1" si="137"/>
        <v/>
      </c>
      <c r="EP54" s="19" t="str">
        <f t="shared" ca="1" si="137"/>
        <v/>
      </c>
      <c r="EQ54" s="19" t="str">
        <f t="shared" ca="1" si="137"/>
        <v/>
      </c>
      <c r="ER54" s="19" t="str">
        <f t="shared" ca="1" si="137"/>
        <v/>
      </c>
      <c r="ES54" s="19" t="str">
        <f t="shared" ca="1" si="138"/>
        <v/>
      </c>
      <c r="ET54" s="19" t="str">
        <f t="shared" ca="1" si="138"/>
        <v/>
      </c>
      <c r="EU54" s="19" t="str">
        <f t="shared" ca="1" si="138"/>
        <v/>
      </c>
      <c r="EV54" s="19" t="str">
        <f t="shared" ca="1" si="138"/>
        <v/>
      </c>
      <c r="EW54" s="19" t="str">
        <f t="shared" ca="1" si="138"/>
        <v/>
      </c>
      <c r="EX54" s="19" t="str">
        <f t="shared" ca="1" si="138"/>
        <v/>
      </c>
      <c r="EY54" s="19" t="str">
        <f t="shared" ca="1" si="138"/>
        <v/>
      </c>
      <c r="EZ54" s="19" t="str">
        <f t="shared" ca="1" si="138"/>
        <v/>
      </c>
      <c r="FA54" s="19" t="str">
        <f t="shared" ca="1" si="138"/>
        <v/>
      </c>
      <c r="FB54" s="19" t="str">
        <f t="shared" ca="1" si="138"/>
        <v/>
      </c>
      <c r="FC54" s="19" t="str">
        <f t="shared" ca="1" si="139"/>
        <v/>
      </c>
      <c r="FD54" s="19" t="str">
        <f t="shared" ca="1" si="139"/>
        <v/>
      </c>
      <c r="FE54" s="19" t="str">
        <f t="shared" ca="1" si="139"/>
        <v/>
      </c>
      <c r="FF54" s="19" t="str">
        <f t="shared" ca="1" si="139"/>
        <v/>
      </c>
      <c r="FG54" s="19" t="str">
        <f t="shared" ca="1" si="139"/>
        <v/>
      </c>
      <c r="FH54" s="19" t="str">
        <f t="shared" ca="1" si="139"/>
        <v/>
      </c>
      <c r="FI54" s="19" t="str">
        <f t="shared" ca="1" si="139"/>
        <v/>
      </c>
      <c r="FJ54" s="19" t="str">
        <f t="shared" ca="1" si="139"/>
        <v/>
      </c>
      <c r="FK54" s="19" t="str">
        <f t="shared" ca="1" si="139"/>
        <v/>
      </c>
      <c r="FL54" s="19" t="str">
        <f t="shared" ca="1" si="139"/>
        <v/>
      </c>
      <c r="FM54" s="19" t="str">
        <f t="shared" ca="1" si="140"/>
        <v/>
      </c>
      <c r="FN54" s="19" t="str">
        <f t="shared" ca="1" si="140"/>
        <v/>
      </c>
      <c r="FO54" s="19" t="str">
        <f t="shared" ca="1" si="140"/>
        <v/>
      </c>
      <c r="FP54" s="19">
        <f t="shared" ca="1" si="140"/>
        <v>10</v>
      </c>
      <c r="FQ54" s="19">
        <f t="shared" ca="1" si="140"/>
        <v>10</v>
      </c>
      <c r="FR54" s="19">
        <f t="shared" ca="1" si="140"/>
        <v>10</v>
      </c>
      <c r="FS54" s="19">
        <f t="shared" ca="1" si="140"/>
        <v>10</v>
      </c>
      <c r="FT54" s="19">
        <f t="shared" ca="1" si="140"/>
        <v>10</v>
      </c>
      <c r="FU54" s="19">
        <f t="shared" ca="1" si="140"/>
        <v>10</v>
      </c>
      <c r="FV54" s="19">
        <f t="shared" ca="1" si="140"/>
        <v>10</v>
      </c>
      <c r="FW54" s="19">
        <f t="shared" ca="1" si="141"/>
        <v>10</v>
      </c>
      <c r="FX54" s="19">
        <f t="shared" ca="1" si="141"/>
        <v>10</v>
      </c>
      <c r="FY54" s="19">
        <f t="shared" ca="1" si="141"/>
        <v>10</v>
      </c>
      <c r="FZ54" s="19">
        <f t="shared" ca="1" si="141"/>
        <v>10</v>
      </c>
      <c r="GA54" s="19">
        <f t="shared" ca="1" si="141"/>
        <v>10</v>
      </c>
      <c r="GB54" s="19">
        <f t="shared" ca="1" si="141"/>
        <v>-10</v>
      </c>
      <c r="GC54" s="19">
        <f t="shared" ca="1" si="141"/>
        <v>-10</v>
      </c>
      <c r="GD54" s="19">
        <f t="shared" ca="1" si="141"/>
        <v>-10</v>
      </c>
      <c r="GE54" s="19">
        <f t="shared" ca="1" si="141"/>
        <v>-10</v>
      </c>
      <c r="GF54" s="19">
        <f t="shared" ca="1" si="141"/>
        <v>-10</v>
      </c>
      <c r="GG54" s="19">
        <f t="shared" ca="1" si="142"/>
        <v>-10</v>
      </c>
      <c r="GH54" s="19" t="str">
        <f t="shared" ca="1" si="142"/>
        <v/>
      </c>
      <c r="GI54" s="19" t="str">
        <f t="shared" ca="1" si="142"/>
        <v/>
      </c>
      <c r="GJ54" s="19" t="str">
        <f t="shared" ca="1" si="142"/>
        <v/>
      </c>
      <c r="GK54" s="19" t="str">
        <f t="shared" ca="1" si="142"/>
        <v/>
      </c>
      <c r="GL54" s="19" t="str">
        <f t="shared" ca="1" si="142"/>
        <v/>
      </c>
      <c r="GM54" s="19" t="str">
        <f t="shared" ca="1" si="142"/>
        <v/>
      </c>
      <c r="GN54" s="19" t="str">
        <f t="shared" ca="1" si="142"/>
        <v/>
      </c>
      <c r="GO54" s="19" t="str">
        <f t="shared" ca="1" si="142"/>
        <v/>
      </c>
      <c r="GP54" s="19" t="str">
        <f t="shared" ca="1" si="142"/>
        <v/>
      </c>
      <c r="GQ54" s="19" t="str">
        <f t="shared" ca="1" si="143"/>
        <v/>
      </c>
      <c r="GR54" s="19" t="str">
        <f t="shared" ca="1" si="143"/>
        <v/>
      </c>
      <c r="GS54" s="19" t="str">
        <f t="shared" ca="1" si="143"/>
        <v/>
      </c>
      <c r="GT54" s="19" t="str">
        <f t="shared" ca="1" si="143"/>
        <v/>
      </c>
      <c r="GU54" s="19" t="str">
        <f t="shared" ca="1" si="143"/>
        <v/>
      </c>
      <c r="GV54" s="19" t="str">
        <f t="shared" ca="1" si="143"/>
        <v/>
      </c>
      <c r="GW54" s="19" t="str">
        <f t="shared" ca="1" si="143"/>
        <v/>
      </c>
      <c r="GX54" s="19" t="str">
        <f t="shared" ca="1" si="143"/>
        <v/>
      </c>
      <c r="GY54" s="19" t="str">
        <f t="shared" ca="1" si="143"/>
        <v/>
      </c>
      <c r="GZ54" s="19" t="str">
        <f t="shared" ca="1" si="143"/>
        <v/>
      </c>
      <c r="HA54" s="19" t="str">
        <f t="shared" ca="1" si="144"/>
        <v/>
      </c>
      <c r="HB54" s="19" t="str">
        <f t="shared" ca="1" si="144"/>
        <v/>
      </c>
      <c r="HC54" s="19" t="str">
        <f t="shared" ca="1" si="144"/>
        <v/>
      </c>
      <c r="HD54" s="19" t="str">
        <f t="shared" ca="1" si="144"/>
        <v/>
      </c>
      <c r="HE54" s="19" t="str">
        <f t="shared" ca="1" si="144"/>
        <v/>
      </c>
      <c r="HF54" s="19" t="str">
        <f t="shared" ca="1" si="144"/>
        <v/>
      </c>
      <c r="HG54" s="19" t="str">
        <f t="shared" ca="1" si="144"/>
        <v/>
      </c>
      <c r="HH54" s="19" t="str">
        <f t="shared" ca="1" si="144"/>
        <v/>
      </c>
      <c r="HI54" s="19" t="str">
        <f t="shared" ca="1" si="144"/>
        <v/>
      </c>
      <c r="HJ54" s="19" t="str">
        <f t="shared" ca="1" si="144"/>
        <v/>
      </c>
      <c r="HK54" s="19" t="str">
        <f t="shared" ca="1" si="145"/>
        <v/>
      </c>
      <c r="HL54" s="19" t="str">
        <f t="shared" ca="1" si="145"/>
        <v/>
      </c>
      <c r="HM54" s="19" t="str">
        <f t="shared" ca="1" si="145"/>
        <v/>
      </c>
      <c r="HN54" s="19" t="str">
        <f t="shared" ca="1" si="145"/>
        <v/>
      </c>
      <c r="HO54" s="19" t="str">
        <f t="shared" ca="1" si="145"/>
        <v/>
      </c>
      <c r="HP54" s="19" t="str">
        <f t="shared" ca="1" si="145"/>
        <v/>
      </c>
      <c r="HQ54" s="19" t="str">
        <f t="shared" ca="1" si="145"/>
        <v/>
      </c>
      <c r="HR54" s="19" t="str">
        <f t="shared" ca="1" si="145"/>
        <v/>
      </c>
      <c r="HS54" s="19" t="str">
        <f t="shared" ca="1" si="145"/>
        <v/>
      </c>
      <c r="HT54" s="19" t="str">
        <f t="shared" ca="1" si="145"/>
        <v/>
      </c>
      <c r="HU54" s="19" t="str">
        <f t="shared" ca="1" si="146"/>
        <v/>
      </c>
      <c r="HV54" s="19" t="str">
        <f t="shared" ca="1" si="146"/>
        <v/>
      </c>
      <c r="HW54" s="19" t="str">
        <f t="shared" ca="1" si="146"/>
        <v/>
      </c>
      <c r="HX54" s="19" t="str">
        <f t="shared" ca="1" si="146"/>
        <v/>
      </c>
      <c r="HY54" s="19" t="str">
        <f t="shared" ca="1" si="146"/>
        <v/>
      </c>
      <c r="HZ54" s="19" t="str">
        <f t="shared" ca="1" si="146"/>
        <v/>
      </c>
      <c r="IA54" s="19" t="str">
        <f t="shared" ca="1" si="146"/>
        <v/>
      </c>
      <c r="IB54" s="19" t="str">
        <f t="shared" ca="1" si="146"/>
        <v/>
      </c>
      <c r="IC54" s="19" t="str">
        <f t="shared" ca="1" si="146"/>
        <v/>
      </c>
      <c r="ID54" s="19" t="str">
        <f t="shared" ca="1" si="146"/>
        <v/>
      </c>
      <c r="IE54" s="19" t="str">
        <f t="shared" ca="1" si="147"/>
        <v/>
      </c>
      <c r="IF54" s="19" t="str">
        <f t="shared" ca="1" si="147"/>
        <v/>
      </c>
      <c r="IG54" s="19" t="str">
        <f t="shared" ca="1" si="147"/>
        <v/>
      </c>
      <c r="IH54" s="19" t="str">
        <f t="shared" ca="1" si="147"/>
        <v/>
      </c>
      <c r="II54" s="19" t="str">
        <f t="shared" ca="1" si="147"/>
        <v/>
      </c>
      <c r="IJ54" s="19" t="str">
        <f t="shared" ca="1" si="147"/>
        <v/>
      </c>
      <c r="IK54" s="19" t="str">
        <f t="shared" ca="1" si="147"/>
        <v/>
      </c>
      <c r="IL54" s="19" t="str">
        <f t="shared" ca="1" si="147"/>
        <v/>
      </c>
      <c r="IM54" s="19" t="str">
        <f t="shared" ca="1" si="147"/>
        <v/>
      </c>
      <c r="IN54" s="19" t="str">
        <f t="shared" ca="1" si="147"/>
        <v/>
      </c>
      <c r="IO54" s="19" t="str">
        <f t="shared" ca="1" si="148"/>
        <v/>
      </c>
      <c r="IP54" s="19" t="str">
        <f t="shared" ca="1" si="148"/>
        <v/>
      </c>
      <c r="IQ54" s="19" t="str">
        <f t="shared" ca="1" si="148"/>
        <v/>
      </c>
      <c r="IR54" s="19" t="str">
        <f t="shared" ca="1" si="148"/>
        <v/>
      </c>
      <c r="IS54" s="19" t="str">
        <f t="shared" ca="1" si="148"/>
        <v/>
      </c>
      <c r="IT54" s="19" t="str">
        <f t="shared" ca="1" si="148"/>
        <v/>
      </c>
      <c r="IU54" s="19" t="str">
        <f t="shared" ca="1" si="148"/>
        <v/>
      </c>
      <c r="IV54" s="19" t="str">
        <f t="shared" ca="1" si="148"/>
        <v/>
      </c>
      <c r="IW54" s="19" t="str">
        <f t="shared" ca="1" si="148"/>
        <v/>
      </c>
      <c r="IX54" s="19" t="str">
        <f t="shared" ca="1" si="148"/>
        <v/>
      </c>
      <c r="IY54" s="19" t="str">
        <f t="shared" ca="1" si="149"/>
        <v/>
      </c>
      <c r="IZ54" s="19" t="str">
        <f t="shared" ca="1" si="149"/>
        <v/>
      </c>
      <c r="JA54" s="19" t="str">
        <f t="shared" ca="1" si="149"/>
        <v/>
      </c>
      <c r="JB54" s="19" t="str">
        <f t="shared" ca="1" si="149"/>
        <v/>
      </c>
      <c r="JC54" s="19" t="str">
        <f t="shared" ca="1" si="149"/>
        <v/>
      </c>
      <c r="JD54" s="19" t="str">
        <f t="shared" ca="1" si="149"/>
        <v/>
      </c>
      <c r="JE54" s="19" t="str">
        <f t="shared" ca="1" si="149"/>
        <v/>
      </c>
      <c r="JF54" s="19" t="str">
        <f t="shared" ca="1" si="149"/>
        <v/>
      </c>
      <c r="JG54" s="19" t="str">
        <f t="shared" ca="1" si="149"/>
        <v/>
      </c>
      <c r="JH54" s="19" t="str">
        <f t="shared" ca="1" si="149"/>
        <v/>
      </c>
      <c r="JI54" s="19" t="str">
        <f t="shared" ca="1" si="150"/>
        <v/>
      </c>
      <c r="JJ54" s="19" t="str">
        <f t="shared" ca="1" si="150"/>
        <v/>
      </c>
      <c r="JK54" s="19" t="str">
        <f t="shared" ca="1" si="150"/>
        <v/>
      </c>
      <c r="JL54" s="19" t="str">
        <f t="shared" ca="1" si="150"/>
        <v/>
      </c>
      <c r="JM54" s="19" t="str">
        <f t="shared" ca="1" si="150"/>
        <v/>
      </c>
      <c r="JN54" s="19" t="str">
        <f t="shared" ca="1" si="150"/>
        <v/>
      </c>
      <c r="JO54" s="19" t="str">
        <f t="shared" ca="1" si="150"/>
        <v/>
      </c>
      <c r="JP54" s="19" t="str">
        <f t="shared" ca="1" si="150"/>
        <v/>
      </c>
      <c r="JQ54" s="19" t="str">
        <f t="shared" ca="1" si="150"/>
        <v/>
      </c>
      <c r="JR54" s="19" t="str">
        <f t="shared" ca="1" si="150"/>
        <v/>
      </c>
      <c r="JS54" s="19" t="str">
        <f t="shared" ca="1" si="151"/>
        <v/>
      </c>
      <c r="JT54" s="19" t="str">
        <f t="shared" ca="1" si="151"/>
        <v/>
      </c>
      <c r="JU54" s="19" t="str">
        <f t="shared" ca="1" si="151"/>
        <v/>
      </c>
      <c r="JV54" s="19" t="str">
        <f t="shared" ca="1" si="151"/>
        <v/>
      </c>
      <c r="JW54" s="19" t="str">
        <f t="shared" ca="1" si="151"/>
        <v/>
      </c>
      <c r="JX54" s="19" t="str">
        <f t="shared" ca="1" si="151"/>
        <v/>
      </c>
      <c r="JY54" s="19" t="str">
        <f t="shared" ca="1" si="151"/>
        <v/>
      </c>
      <c r="JZ54" s="19" t="str">
        <f t="shared" ca="1" si="151"/>
        <v/>
      </c>
      <c r="KA54" s="19" t="str">
        <f t="shared" ca="1" si="151"/>
        <v/>
      </c>
      <c r="KB54" s="19" t="str">
        <f t="shared" ca="1" si="151"/>
        <v/>
      </c>
      <c r="KC54" s="19" t="str">
        <f t="shared" ca="1" si="152"/>
        <v/>
      </c>
      <c r="KD54" s="19" t="str">
        <f t="shared" ca="1" si="152"/>
        <v/>
      </c>
      <c r="KE54" s="19" t="str">
        <f t="shared" ca="1" si="152"/>
        <v/>
      </c>
      <c r="KF54" s="19" t="str">
        <f t="shared" ca="1" si="152"/>
        <v/>
      </c>
      <c r="KG54" s="19" t="str">
        <f t="shared" ca="1" si="152"/>
        <v/>
      </c>
      <c r="KH54" s="19" t="str">
        <f t="shared" ca="1" si="152"/>
        <v/>
      </c>
      <c r="KI54" s="19" t="str">
        <f t="shared" ca="1" si="152"/>
        <v/>
      </c>
      <c r="KJ54" s="19" t="str">
        <f t="shared" ca="1" si="152"/>
        <v/>
      </c>
      <c r="KK54" s="19" t="str">
        <f t="shared" ca="1" si="152"/>
        <v/>
      </c>
      <c r="KL54" s="19" t="str">
        <f t="shared" ca="1" si="152"/>
        <v/>
      </c>
      <c r="KM54" s="19" t="str">
        <f t="shared" ca="1" si="153"/>
        <v/>
      </c>
      <c r="KN54" s="19" t="str">
        <f t="shared" ca="1" si="153"/>
        <v/>
      </c>
      <c r="KO54" s="19" t="str">
        <f t="shared" ca="1" si="153"/>
        <v/>
      </c>
      <c r="KP54" s="19" t="str">
        <f t="shared" ca="1" si="153"/>
        <v/>
      </c>
      <c r="KQ54" s="19" t="str">
        <f t="shared" ca="1" si="153"/>
        <v/>
      </c>
      <c r="KR54" s="19" t="str">
        <f t="shared" ca="1" si="153"/>
        <v/>
      </c>
      <c r="KS54" s="19" t="str">
        <f t="shared" ca="1" si="153"/>
        <v/>
      </c>
      <c r="KT54" s="19" t="str">
        <f t="shared" ca="1" si="153"/>
        <v/>
      </c>
      <c r="KU54" s="19" t="str">
        <f t="shared" ca="1" si="153"/>
        <v/>
      </c>
      <c r="KV54" s="19" t="str">
        <f t="shared" ca="1" si="153"/>
        <v/>
      </c>
      <c r="KW54" s="19" t="str">
        <f t="shared" ca="1" si="154"/>
        <v/>
      </c>
      <c r="KX54" s="19" t="str">
        <f t="shared" ca="1" si="154"/>
        <v/>
      </c>
      <c r="KY54" s="19" t="str">
        <f t="shared" ca="1" si="154"/>
        <v/>
      </c>
      <c r="KZ54" s="19" t="str">
        <f t="shared" ca="1" si="154"/>
        <v/>
      </c>
      <c r="LA54" s="19" t="str">
        <f t="shared" ca="1" si="154"/>
        <v/>
      </c>
      <c r="LB54" s="19" t="str">
        <f t="shared" ca="1" si="154"/>
        <v/>
      </c>
      <c r="LC54" s="19" t="str">
        <f t="shared" ca="1" si="154"/>
        <v/>
      </c>
      <c r="LD54" s="19" t="str">
        <f t="shared" ca="1" si="154"/>
        <v/>
      </c>
      <c r="LE54" s="19" t="str">
        <f t="shared" ca="1" si="154"/>
        <v/>
      </c>
      <c r="LF54" s="19" t="str">
        <f t="shared" ca="1" si="154"/>
        <v/>
      </c>
      <c r="LG54" s="19" t="str">
        <f t="shared" ca="1" si="155"/>
        <v/>
      </c>
      <c r="LH54" s="19" t="str">
        <f t="shared" ca="1" si="155"/>
        <v/>
      </c>
      <c r="LI54" s="19" t="str">
        <f t="shared" ca="1" si="155"/>
        <v/>
      </c>
      <c r="LJ54" s="19" t="str">
        <f t="shared" ca="1" si="155"/>
        <v/>
      </c>
      <c r="LK54" s="19" t="str">
        <f t="shared" ca="1" si="155"/>
        <v/>
      </c>
      <c r="LL54" s="19" t="str">
        <f t="shared" ca="1" si="155"/>
        <v/>
      </c>
      <c r="LM54" s="19" t="str">
        <f t="shared" ca="1" si="155"/>
        <v/>
      </c>
      <c r="LN54" s="19" t="str">
        <f t="shared" ca="1" si="155"/>
        <v/>
      </c>
      <c r="LO54" s="19" t="str">
        <f t="shared" ca="1" si="155"/>
        <v/>
      </c>
      <c r="LP54" s="19" t="str">
        <f t="shared" ca="1" si="155"/>
        <v/>
      </c>
      <c r="LQ54" s="19" t="str">
        <f t="shared" ca="1" si="156"/>
        <v/>
      </c>
      <c r="LR54" s="19" t="str">
        <f t="shared" ca="1" si="156"/>
        <v/>
      </c>
      <c r="LS54" s="19" t="str">
        <f t="shared" ca="1" si="156"/>
        <v/>
      </c>
      <c r="LT54" s="19" t="str">
        <f t="shared" ca="1" si="156"/>
        <v/>
      </c>
      <c r="LU54" s="19" t="str">
        <f t="shared" ca="1" si="156"/>
        <v/>
      </c>
      <c r="LV54" s="19" t="str">
        <f t="shared" ca="1" si="156"/>
        <v/>
      </c>
      <c r="LW54" s="19" t="str">
        <f t="shared" ca="1" si="156"/>
        <v/>
      </c>
      <c r="LX54" s="19" t="str">
        <f t="shared" ca="1" si="156"/>
        <v/>
      </c>
      <c r="LY54" s="19" t="str">
        <f t="shared" ca="1" si="156"/>
        <v/>
      </c>
      <c r="LZ54" s="19" t="str">
        <f t="shared" ca="1" si="156"/>
        <v/>
      </c>
      <c r="MA54" s="19" t="str">
        <f t="shared" ca="1" si="157"/>
        <v/>
      </c>
      <c r="MB54" s="19" t="str">
        <f t="shared" ca="1" si="157"/>
        <v/>
      </c>
      <c r="MC54" s="19" t="str">
        <f t="shared" ca="1" si="157"/>
        <v/>
      </c>
      <c r="MD54" s="19" t="str">
        <f t="shared" ca="1" si="157"/>
        <v/>
      </c>
      <c r="ME54" s="19" t="str">
        <f t="shared" ca="1" si="157"/>
        <v/>
      </c>
      <c r="MF54" s="19" t="str">
        <f t="shared" ca="1" si="157"/>
        <v/>
      </c>
      <c r="MG54" s="19" t="str">
        <f t="shared" ca="1" si="157"/>
        <v/>
      </c>
      <c r="MH54" s="19" t="str">
        <f t="shared" ca="1" si="157"/>
        <v/>
      </c>
      <c r="MI54" s="19" t="str">
        <f t="shared" ca="1" si="157"/>
        <v/>
      </c>
      <c r="MJ54" s="19" t="str">
        <f t="shared" ca="1" si="157"/>
        <v/>
      </c>
      <c r="MK54" s="19" t="str">
        <f t="shared" ca="1" si="158"/>
        <v/>
      </c>
      <c r="ML54" s="19" t="str">
        <f t="shared" ca="1" si="158"/>
        <v/>
      </c>
      <c r="MM54" s="19" t="str">
        <f t="shared" ca="1" si="158"/>
        <v/>
      </c>
      <c r="MN54" s="19" t="str">
        <f t="shared" ca="1" si="158"/>
        <v/>
      </c>
      <c r="MO54" s="19" t="str">
        <f t="shared" ca="1" si="158"/>
        <v/>
      </c>
      <c r="MP54" s="19" t="str">
        <f t="shared" ca="1" si="158"/>
        <v/>
      </c>
      <c r="MQ54" s="19" t="str">
        <f t="shared" ca="1" si="158"/>
        <v/>
      </c>
      <c r="MR54" s="19" t="str">
        <f t="shared" ca="1" si="158"/>
        <v/>
      </c>
      <c r="MS54" s="19" t="str">
        <f t="shared" ca="1" si="158"/>
        <v/>
      </c>
      <c r="MT54" s="19" t="str">
        <f t="shared" ca="1" si="158"/>
        <v/>
      </c>
      <c r="MU54" s="19" t="str">
        <f t="shared" ca="1" si="159"/>
        <v/>
      </c>
      <c r="MV54" s="19" t="str">
        <f t="shared" ca="1" si="159"/>
        <v/>
      </c>
      <c r="MW54" s="19" t="str">
        <f t="shared" ca="1" si="159"/>
        <v/>
      </c>
      <c r="MX54" s="19" t="str">
        <f t="shared" ca="1" si="159"/>
        <v/>
      </c>
      <c r="MY54" s="19" t="str">
        <f t="shared" ca="1" si="159"/>
        <v/>
      </c>
      <c r="MZ54" s="19" t="str">
        <f t="shared" ca="1" si="159"/>
        <v/>
      </c>
      <c r="NA54" s="19" t="str">
        <f t="shared" ca="1" si="159"/>
        <v/>
      </c>
      <c r="NB54" s="19" t="str">
        <f t="shared" ca="1" si="159"/>
        <v/>
      </c>
      <c r="NC54" s="19" t="str">
        <f t="shared" ca="1" si="159"/>
        <v/>
      </c>
      <c r="ND54" s="19" t="str">
        <f t="shared" ca="1" si="159"/>
        <v/>
      </c>
      <c r="NE54" s="19" t="str">
        <f t="shared" ca="1" si="160"/>
        <v/>
      </c>
      <c r="NF54" s="19" t="str">
        <f t="shared" ca="1" si="160"/>
        <v/>
      </c>
      <c r="NG54" s="19" t="str">
        <f t="shared" ca="1" si="160"/>
        <v/>
      </c>
      <c r="NH54" s="19" t="str">
        <f t="shared" ca="1" si="160"/>
        <v/>
      </c>
      <c r="NI54" s="19" t="str">
        <f t="shared" ca="1" si="160"/>
        <v/>
      </c>
      <c r="NJ54" s="19" t="str">
        <f t="shared" ca="1" si="160"/>
        <v/>
      </c>
      <c r="NK54" s="19" t="str">
        <f t="shared" ca="1" si="160"/>
        <v/>
      </c>
      <c r="NL54" s="19" t="str">
        <f t="shared" ca="1" si="160"/>
        <v/>
      </c>
      <c r="NM54" s="19" t="str">
        <f t="shared" ca="1" si="160"/>
        <v/>
      </c>
      <c r="NN54" s="19" t="str">
        <f t="shared" ca="1" si="160"/>
        <v/>
      </c>
      <c r="NO54" s="19" t="str">
        <f t="shared" ca="1" si="161"/>
        <v/>
      </c>
      <c r="NP54" s="19" t="str">
        <f t="shared" ca="1" si="161"/>
        <v/>
      </c>
      <c r="NQ54" s="19" t="str">
        <f t="shared" ca="1" si="161"/>
        <v/>
      </c>
      <c r="NR54" s="19" t="str">
        <f t="shared" ca="1" si="161"/>
        <v/>
      </c>
      <c r="NS54" s="19" t="str">
        <f t="shared" ca="1" si="161"/>
        <v/>
      </c>
      <c r="NT54" s="19" t="str">
        <f t="shared" ca="1" si="161"/>
        <v/>
      </c>
      <c r="NU54" s="19" t="str">
        <f t="shared" ca="1" si="161"/>
        <v/>
      </c>
      <c r="NV54" s="19" t="str">
        <f t="shared" ca="1" si="161"/>
        <v/>
      </c>
      <c r="NW54" s="19" t="str">
        <f t="shared" ca="1" si="161"/>
        <v/>
      </c>
      <c r="NX54" s="19" t="str">
        <f t="shared" ca="1" si="161"/>
        <v/>
      </c>
      <c r="NY54" s="19" t="str">
        <f t="shared" ca="1" si="161"/>
        <v/>
      </c>
      <c r="NZ54" s="19" t="str">
        <f t="shared" ca="1" si="161"/>
        <v/>
      </c>
      <c r="OA54" s="19" t="str">
        <f t="shared" ca="1" si="161"/>
        <v/>
      </c>
      <c r="OB54" s="19" t="str">
        <f t="shared" ca="1" si="161"/>
        <v/>
      </c>
      <c r="OC54" s="19" t="str">
        <f t="shared" ca="1" si="161"/>
        <v/>
      </c>
    </row>
    <row r="55" spans="1:397" ht="14.25" x14ac:dyDescent="0.2">
      <c r="A55" s="62" t="str">
        <f t="shared" si="85"/>
        <v>Riyadh Almaghrabi Client</v>
      </c>
      <c r="B55" s="66">
        <f>_xlfn.IFNA(IF(INDEX('[1]External Tasks'!$C:$C,MATCH($B$38&amp;" "&amp;D55,'[1]External Tasks'!$A:$A,0))=D55,1,IF(INDEX('[1]External Tasks'!$G:$G,MATCH($B$38&amp;" "&amp;D55,'[1]External Tasks'!$E:$E,0))=D55,2)),0)</f>
        <v>0</v>
      </c>
      <c r="C55" s="46">
        <v>15</v>
      </c>
      <c r="D55" s="435" t="str">
        <f>IF('[2]Project Follow up - Base'!D55="","",'[2]Project Follow up - Base'!D55)</f>
        <v>Working on - Design 100%</v>
      </c>
      <c r="E55" s="436" t="str">
        <f>IF('[2]Project Follow up - Base'!E55="","",'[2]Project Follow up - Base'!E55)</f>
        <v/>
      </c>
      <c r="F55" s="394" t="str">
        <f>IF('[2]Project Follow up - Base'!F55="","",'[2]Project Follow up - Base'!F55)</f>
        <v>Riyadh Almaghrabi</v>
      </c>
      <c r="G55" s="187">
        <f>IF('[2]Project Follow up - Base'!G55="","",'[2]Project Follow up - Base'!G55)</f>
        <v>45795</v>
      </c>
      <c r="H55" s="187">
        <f>IF('[2]Project Follow up - Base'!H55="","",'[2]Project Follow up - Base'!H55)</f>
        <v>45811</v>
      </c>
      <c r="I55" s="45">
        <f>IF(OR(G55="",H55=""), 0, NETWORKDAYS.INTL(G55,H55,7,List!$M$3:$M$100))</f>
        <v>13</v>
      </c>
      <c r="J55" s="43" t="str">
        <f>IF('[2]Project Follow up - Base'!J55="","",'[2]Project Follow up - Base'!J55)</f>
        <v/>
      </c>
      <c r="K55" s="187" t="str">
        <f>IF('[2]Project Follow up - Base'!K55="","",'[2]Project Follow up - Base'!K55)</f>
        <v/>
      </c>
      <c r="L55" s="45">
        <f>IF(OR(J55="",K55=""), 0, NETWORKDAYS.INTL(J55,K55,7,List!$M$3:$M$100))</f>
        <v>0</v>
      </c>
      <c r="M55" s="43">
        <f t="shared" si="86"/>
        <v>45795</v>
      </c>
      <c r="N55" s="43">
        <f t="shared" si="87"/>
        <v>45811</v>
      </c>
      <c r="O55" s="43">
        <f>IF(OR( D55="", M55=""),"",WORKDAY.INTL(M55,VLOOKUP($B$38&amp;" "&amp;D55,Tasks!$1:$1048576,MATCH('Project Follow up - Base'!$D$7,Tasks!$2:$2,0),FALSE)-1,7,[1]List!$M$3:$M$100))</f>
        <v>45824</v>
      </c>
      <c r="P55" s="44" t="str">
        <f ca="1">IF(D55="", "",IF(M55="", "Not Started",IF(AND(OR(AND(G55&lt;&gt;"", H55=""), AND(J55&lt;&gt;"", K55="")), TODAY() &lt;= O55), "On Going",IF(OR(N55&gt;O55, AND(TODAY()&gt;O55, OR(AND(G55&lt;&gt;"", H55=""), AND(J55&lt;&gt;"", K55="")))), "Delayed","Completed"))))</f>
        <v>Completed</v>
      </c>
      <c r="Q55" s="104" t="str">
        <f>IF('[2]Project Follow up - Base'!Q55="","",'[2]Project Follow up - Base'!Q55)</f>
        <v/>
      </c>
      <c r="R55" s="43" t="str">
        <f>IF('[2]Project Follow up - Base'!R55="","",'[2]Project Follow up - Base'!R55)</f>
        <v>Client</v>
      </c>
      <c r="S55" s="41" t="str">
        <f>IF('[2]Project Follow up - Base'!S55="","",'[2]Project Follow up - Base'!S55)</f>
        <v xml:space="preserve">Client Modification </v>
      </c>
      <c r="T55" s="104" t="str">
        <f>IF('[2]Project Follow up - Base'!T55="","",'[2]Project Follow up - Base'!T55)</f>
        <v/>
      </c>
      <c r="U55" s="41" t="str">
        <f>IF('[2]Project Follow up - Base'!U55="","",'[2]Project Follow up - Base'!U55)</f>
        <v/>
      </c>
      <c r="V55" s="41" t="str">
        <f>IF('[2]Project Follow up - Base'!V55="","",'[2]Project Follow up - Base'!V55)</f>
        <v/>
      </c>
      <c r="W55" s="388" t="str">
        <f>IF('[2]Project Follow up - Base'!W55="","",'[2]Project Follow up - Base'!W55)</f>
        <v>Deliev 10</v>
      </c>
      <c r="X55" s="389" t="str">
        <f>IF('[2]Project Follow up - Base'!X55="","",'[2]Project Follow up - Base'!X55)</f>
        <v>MOM 10</v>
      </c>
      <c r="Y55" s="17">
        <f t="shared" si="88"/>
        <v>1</v>
      </c>
      <c r="Z55" s="62" t="str">
        <f>_xlfn.IFNA(IF(INDEX('Employees Summary'!A:J,MATCH(B$38&amp;" "&amp;F55,'Employees Summary'!H:H,0),10)=0,"",INDEX('Employees Summary'!A:J,MATCH(B$38&amp;" "&amp;F55,'Employees Summary'!H:H,0),10)),"")</f>
        <v/>
      </c>
      <c r="AA55" s="62">
        <f ca="1">IF(AND(N55&lt;&gt;"",P55="Delayed"),NETWORKDAYS.INTL(O55,N55,7,List!$M$3:$M$100),0)</f>
        <v>0</v>
      </c>
      <c r="AC55" s="20" t="str">
        <f t="shared" ca="1" si="126"/>
        <v/>
      </c>
      <c r="AD55" s="20" t="str">
        <f t="shared" ca="1" si="126"/>
        <v/>
      </c>
      <c r="AE55" s="20" t="str">
        <f t="shared" ca="1" si="126"/>
        <v/>
      </c>
      <c r="AF55" s="20" t="str">
        <f t="shared" ca="1" si="126"/>
        <v/>
      </c>
      <c r="AG55" s="20" t="str">
        <f t="shared" ca="1" si="126"/>
        <v/>
      </c>
      <c r="AH55" s="20" t="str">
        <f t="shared" ca="1" si="126"/>
        <v/>
      </c>
      <c r="AI55" s="20" t="str">
        <f t="shared" ca="1" si="126"/>
        <v/>
      </c>
      <c r="AJ55" s="20" t="str">
        <f t="shared" ca="1" si="126"/>
        <v/>
      </c>
      <c r="AK55" s="20" t="str">
        <f t="shared" ca="1" si="126"/>
        <v/>
      </c>
      <c r="AL55" s="20" t="str">
        <f t="shared" ca="1" si="126"/>
        <v/>
      </c>
      <c r="AM55" s="20" t="str">
        <f t="shared" ca="1" si="127"/>
        <v/>
      </c>
      <c r="AN55" s="20" t="str">
        <f t="shared" ca="1" si="127"/>
        <v/>
      </c>
      <c r="AO55" s="20" t="str">
        <f t="shared" ca="1" si="127"/>
        <v/>
      </c>
      <c r="AP55" s="20" t="str">
        <f t="shared" ca="1" si="127"/>
        <v/>
      </c>
      <c r="AQ55" s="20" t="str">
        <f t="shared" ca="1" si="127"/>
        <v/>
      </c>
      <c r="AR55" s="20" t="str">
        <f t="shared" ca="1" si="127"/>
        <v/>
      </c>
      <c r="AS55" s="20" t="str">
        <f t="shared" ca="1" si="127"/>
        <v/>
      </c>
      <c r="AT55" s="20" t="str">
        <f t="shared" ca="1" si="127"/>
        <v/>
      </c>
      <c r="AU55" s="20" t="str">
        <f t="shared" ca="1" si="127"/>
        <v/>
      </c>
      <c r="AV55" s="20" t="str">
        <f t="shared" ca="1" si="127"/>
        <v/>
      </c>
      <c r="AW55" s="20" t="str">
        <f t="shared" ca="1" si="128"/>
        <v/>
      </c>
      <c r="AX55" s="20" t="str">
        <f t="shared" ca="1" si="128"/>
        <v/>
      </c>
      <c r="AY55" s="20" t="str">
        <f t="shared" ca="1" si="128"/>
        <v/>
      </c>
      <c r="AZ55" s="20" t="str">
        <f t="shared" ca="1" si="128"/>
        <v/>
      </c>
      <c r="BA55" s="20" t="str">
        <f t="shared" ca="1" si="128"/>
        <v/>
      </c>
      <c r="BB55" s="20" t="str">
        <f t="shared" ca="1" si="128"/>
        <v/>
      </c>
      <c r="BC55" s="20" t="str">
        <f t="shared" ca="1" si="128"/>
        <v/>
      </c>
      <c r="BD55" s="20" t="str">
        <f t="shared" ca="1" si="128"/>
        <v/>
      </c>
      <c r="BE55" s="20" t="str">
        <f t="shared" ca="1" si="128"/>
        <v/>
      </c>
      <c r="BF55" s="20" t="str">
        <f t="shared" ca="1" si="128"/>
        <v/>
      </c>
      <c r="BG55" s="20" t="str">
        <f t="shared" ca="1" si="129"/>
        <v/>
      </c>
      <c r="BH55" s="20" t="str">
        <f t="shared" ca="1" si="129"/>
        <v/>
      </c>
      <c r="BI55" s="20" t="str">
        <f t="shared" ca="1" si="129"/>
        <v/>
      </c>
      <c r="BJ55" s="20" t="str">
        <f t="shared" ca="1" si="129"/>
        <v/>
      </c>
      <c r="BK55" s="20" t="str">
        <f t="shared" ca="1" si="129"/>
        <v/>
      </c>
      <c r="BL55" s="20" t="str">
        <f t="shared" ca="1" si="129"/>
        <v/>
      </c>
      <c r="BM55" s="20" t="str">
        <f t="shared" ca="1" si="129"/>
        <v/>
      </c>
      <c r="BN55" s="20" t="str">
        <f t="shared" ca="1" si="129"/>
        <v/>
      </c>
      <c r="BO55" s="20" t="str">
        <f t="shared" ca="1" si="129"/>
        <v/>
      </c>
      <c r="BP55" s="20" t="str">
        <f t="shared" ca="1" si="129"/>
        <v/>
      </c>
      <c r="BQ55" s="20" t="str">
        <f t="shared" ca="1" si="130"/>
        <v/>
      </c>
      <c r="BR55" s="20" t="str">
        <f t="shared" ca="1" si="130"/>
        <v/>
      </c>
      <c r="BS55" s="20" t="str">
        <f t="shared" ca="1" si="130"/>
        <v/>
      </c>
      <c r="BT55" s="20" t="str">
        <f t="shared" ca="1" si="130"/>
        <v/>
      </c>
      <c r="BU55" s="20" t="str">
        <f t="shared" ca="1" si="130"/>
        <v/>
      </c>
      <c r="BV55" s="20" t="str">
        <f t="shared" ca="1" si="130"/>
        <v/>
      </c>
      <c r="BW55" s="20" t="str">
        <f t="shared" ca="1" si="130"/>
        <v/>
      </c>
      <c r="BX55" s="20" t="str">
        <f t="shared" ca="1" si="130"/>
        <v/>
      </c>
      <c r="BY55" s="20" t="str">
        <f t="shared" ca="1" si="130"/>
        <v/>
      </c>
      <c r="BZ55" s="20" t="str">
        <f t="shared" ca="1" si="130"/>
        <v/>
      </c>
      <c r="CA55" s="20" t="str">
        <f t="shared" ca="1" si="131"/>
        <v/>
      </c>
      <c r="CB55" s="20" t="str">
        <f t="shared" ca="1" si="131"/>
        <v/>
      </c>
      <c r="CC55" s="20" t="str">
        <f t="shared" ca="1" si="131"/>
        <v/>
      </c>
      <c r="CD55" s="20" t="str">
        <f t="shared" ca="1" si="131"/>
        <v/>
      </c>
      <c r="CE55" s="20" t="str">
        <f t="shared" ca="1" si="131"/>
        <v/>
      </c>
      <c r="CF55" s="20" t="str">
        <f t="shared" ca="1" si="131"/>
        <v/>
      </c>
      <c r="CG55" s="20" t="str">
        <f t="shared" ca="1" si="131"/>
        <v/>
      </c>
      <c r="CH55" s="20" t="str">
        <f t="shared" ca="1" si="131"/>
        <v/>
      </c>
      <c r="CI55" s="20" t="str">
        <f t="shared" ca="1" si="131"/>
        <v/>
      </c>
      <c r="CJ55" s="20" t="str">
        <f t="shared" ca="1" si="131"/>
        <v/>
      </c>
      <c r="CK55" s="20" t="str">
        <f t="shared" ca="1" si="132"/>
        <v/>
      </c>
      <c r="CL55" s="20" t="str">
        <f t="shared" ca="1" si="132"/>
        <v/>
      </c>
      <c r="CM55" s="20" t="str">
        <f t="shared" ca="1" si="132"/>
        <v/>
      </c>
      <c r="CN55" s="20" t="str">
        <f t="shared" ca="1" si="132"/>
        <v/>
      </c>
      <c r="CO55" s="20" t="str">
        <f t="shared" ca="1" si="132"/>
        <v/>
      </c>
      <c r="CP55" s="20" t="str">
        <f t="shared" ca="1" si="132"/>
        <v/>
      </c>
      <c r="CQ55" s="20" t="str">
        <f t="shared" ca="1" si="132"/>
        <v/>
      </c>
      <c r="CR55" s="20" t="str">
        <f t="shared" ca="1" si="132"/>
        <v/>
      </c>
      <c r="CS55" s="20" t="str">
        <f t="shared" ca="1" si="132"/>
        <v/>
      </c>
      <c r="CT55" s="19" t="str">
        <f t="shared" ca="1" si="132"/>
        <v/>
      </c>
      <c r="CU55" s="19" t="str">
        <f t="shared" ca="1" si="133"/>
        <v/>
      </c>
      <c r="CV55" s="19" t="str">
        <f t="shared" ca="1" si="133"/>
        <v/>
      </c>
      <c r="CW55" s="19" t="str">
        <f t="shared" ca="1" si="133"/>
        <v/>
      </c>
      <c r="CX55" s="19" t="str">
        <f t="shared" ca="1" si="133"/>
        <v/>
      </c>
      <c r="CY55" s="19" t="str">
        <f t="shared" ca="1" si="133"/>
        <v/>
      </c>
      <c r="CZ55" s="19" t="str">
        <f t="shared" ca="1" si="133"/>
        <v/>
      </c>
      <c r="DA55" s="19" t="str">
        <f t="shared" ca="1" si="133"/>
        <v/>
      </c>
      <c r="DB55" s="19" t="str">
        <f t="shared" ca="1" si="133"/>
        <v/>
      </c>
      <c r="DC55" s="19" t="str">
        <f t="shared" ca="1" si="133"/>
        <v/>
      </c>
      <c r="DD55" s="19" t="str">
        <f t="shared" ca="1" si="133"/>
        <v/>
      </c>
      <c r="DE55" s="19" t="str">
        <f t="shared" ca="1" si="134"/>
        <v/>
      </c>
      <c r="DF55" s="19" t="str">
        <f t="shared" ca="1" si="134"/>
        <v/>
      </c>
      <c r="DG55" s="19" t="str">
        <f t="shared" ca="1" si="134"/>
        <v/>
      </c>
      <c r="DH55" s="19" t="str">
        <f t="shared" ca="1" si="134"/>
        <v/>
      </c>
      <c r="DI55" s="19" t="str">
        <f t="shared" ca="1" si="134"/>
        <v/>
      </c>
      <c r="DJ55" s="19" t="str">
        <f t="shared" ca="1" si="134"/>
        <v/>
      </c>
      <c r="DK55" s="19" t="str">
        <f t="shared" ca="1" si="134"/>
        <v/>
      </c>
      <c r="DL55" s="19" t="str">
        <f t="shared" ca="1" si="134"/>
        <v/>
      </c>
      <c r="DM55" s="19" t="str">
        <f t="shared" ca="1" si="134"/>
        <v/>
      </c>
      <c r="DN55" s="19" t="str">
        <f t="shared" ca="1" si="134"/>
        <v/>
      </c>
      <c r="DO55" s="19" t="str">
        <f t="shared" ca="1" si="135"/>
        <v/>
      </c>
      <c r="DP55" s="19" t="str">
        <f t="shared" ca="1" si="135"/>
        <v/>
      </c>
      <c r="DQ55" s="19" t="str">
        <f t="shared" ca="1" si="135"/>
        <v/>
      </c>
      <c r="DR55" s="19" t="str">
        <f t="shared" ca="1" si="135"/>
        <v/>
      </c>
      <c r="DS55" s="19" t="str">
        <f t="shared" ca="1" si="135"/>
        <v/>
      </c>
      <c r="DT55" s="19" t="str">
        <f t="shared" ca="1" si="135"/>
        <v/>
      </c>
      <c r="DU55" s="19" t="str">
        <f t="shared" ca="1" si="135"/>
        <v/>
      </c>
      <c r="DV55" s="19" t="str">
        <f t="shared" ca="1" si="135"/>
        <v/>
      </c>
      <c r="DW55" s="19" t="str">
        <f t="shared" ca="1" si="135"/>
        <v/>
      </c>
      <c r="DX55" s="19" t="str">
        <f t="shared" ca="1" si="135"/>
        <v/>
      </c>
      <c r="DY55" s="19" t="str">
        <f t="shared" ca="1" si="136"/>
        <v/>
      </c>
      <c r="DZ55" s="19" t="str">
        <f t="shared" ca="1" si="136"/>
        <v/>
      </c>
      <c r="EA55" s="19" t="str">
        <f t="shared" ca="1" si="136"/>
        <v/>
      </c>
      <c r="EB55" s="19" t="str">
        <f t="shared" ca="1" si="136"/>
        <v/>
      </c>
      <c r="EC55" s="19" t="str">
        <f t="shared" ca="1" si="136"/>
        <v/>
      </c>
      <c r="ED55" s="19" t="str">
        <f t="shared" ca="1" si="136"/>
        <v/>
      </c>
      <c r="EE55" s="19" t="str">
        <f t="shared" ca="1" si="136"/>
        <v/>
      </c>
      <c r="EF55" s="19" t="str">
        <f t="shared" ca="1" si="136"/>
        <v/>
      </c>
      <c r="EG55" s="19" t="str">
        <f t="shared" ca="1" si="136"/>
        <v/>
      </c>
      <c r="EH55" s="19" t="str">
        <f t="shared" ca="1" si="136"/>
        <v/>
      </c>
      <c r="EI55" s="19" t="str">
        <f t="shared" ca="1" si="137"/>
        <v/>
      </c>
      <c r="EJ55" s="19" t="str">
        <f t="shared" ca="1" si="137"/>
        <v/>
      </c>
      <c r="EK55" s="19" t="str">
        <f t="shared" ca="1" si="137"/>
        <v/>
      </c>
      <c r="EL55" s="19" t="str">
        <f t="shared" ca="1" si="137"/>
        <v/>
      </c>
      <c r="EM55" s="19" t="str">
        <f t="shared" ca="1" si="137"/>
        <v/>
      </c>
      <c r="EN55" s="19" t="str">
        <f t="shared" ca="1" si="137"/>
        <v/>
      </c>
      <c r="EO55" s="19" t="str">
        <f t="shared" ca="1" si="137"/>
        <v/>
      </c>
      <c r="EP55" s="19" t="str">
        <f t="shared" ca="1" si="137"/>
        <v/>
      </c>
      <c r="EQ55" s="19" t="str">
        <f t="shared" ca="1" si="137"/>
        <v/>
      </c>
      <c r="ER55" s="19" t="str">
        <f t="shared" ca="1" si="137"/>
        <v/>
      </c>
      <c r="ES55" s="19" t="str">
        <f t="shared" ca="1" si="138"/>
        <v/>
      </c>
      <c r="ET55" s="19" t="str">
        <f t="shared" ca="1" si="138"/>
        <v/>
      </c>
      <c r="EU55" s="19" t="str">
        <f t="shared" ca="1" si="138"/>
        <v/>
      </c>
      <c r="EV55" s="19" t="str">
        <f t="shared" ca="1" si="138"/>
        <v/>
      </c>
      <c r="EW55" s="19" t="str">
        <f t="shared" ca="1" si="138"/>
        <v/>
      </c>
      <c r="EX55" s="19" t="str">
        <f t="shared" ca="1" si="138"/>
        <v/>
      </c>
      <c r="EY55" s="19" t="str">
        <f t="shared" ca="1" si="138"/>
        <v/>
      </c>
      <c r="EZ55" s="19" t="str">
        <f t="shared" ca="1" si="138"/>
        <v/>
      </c>
      <c r="FA55" s="19" t="str">
        <f t="shared" ca="1" si="138"/>
        <v/>
      </c>
      <c r="FB55" s="19" t="str">
        <f t="shared" ca="1" si="138"/>
        <v/>
      </c>
      <c r="FC55" s="19" t="str">
        <f t="shared" ca="1" si="139"/>
        <v/>
      </c>
      <c r="FD55" s="19" t="str">
        <f t="shared" ca="1" si="139"/>
        <v/>
      </c>
      <c r="FE55" s="19" t="str">
        <f t="shared" ca="1" si="139"/>
        <v/>
      </c>
      <c r="FF55" s="19" t="str">
        <f t="shared" ca="1" si="139"/>
        <v/>
      </c>
      <c r="FG55" s="19" t="str">
        <f t="shared" ca="1" si="139"/>
        <v/>
      </c>
      <c r="FH55" s="19" t="str">
        <f t="shared" ca="1" si="139"/>
        <v/>
      </c>
      <c r="FI55" s="19" t="str">
        <f t="shared" ca="1" si="139"/>
        <v/>
      </c>
      <c r="FJ55" s="19" t="str">
        <f t="shared" ca="1" si="139"/>
        <v/>
      </c>
      <c r="FK55" s="19" t="str">
        <f t="shared" ca="1" si="139"/>
        <v/>
      </c>
      <c r="FL55" s="19" t="str">
        <f t="shared" ca="1" si="139"/>
        <v/>
      </c>
      <c r="FM55" s="19" t="str">
        <f t="shared" ca="1" si="140"/>
        <v/>
      </c>
      <c r="FN55" s="19" t="str">
        <f t="shared" ca="1" si="140"/>
        <v/>
      </c>
      <c r="FO55" s="19" t="str">
        <f t="shared" ca="1" si="140"/>
        <v/>
      </c>
      <c r="FP55" s="19">
        <f t="shared" ca="1" si="140"/>
        <v>10</v>
      </c>
      <c r="FQ55" s="19">
        <f t="shared" ca="1" si="140"/>
        <v>10</v>
      </c>
      <c r="FR55" s="19">
        <f t="shared" ca="1" si="140"/>
        <v>10</v>
      </c>
      <c r="FS55" s="19">
        <f t="shared" ca="1" si="140"/>
        <v>10</v>
      </c>
      <c r="FT55" s="19">
        <f t="shared" ca="1" si="140"/>
        <v>10</v>
      </c>
      <c r="FU55" s="19">
        <f t="shared" ca="1" si="140"/>
        <v>10</v>
      </c>
      <c r="FV55" s="19">
        <f t="shared" ca="1" si="140"/>
        <v>10</v>
      </c>
      <c r="FW55" s="19">
        <f t="shared" ca="1" si="141"/>
        <v>10</v>
      </c>
      <c r="FX55" s="19">
        <f t="shared" ca="1" si="141"/>
        <v>10</v>
      </c>
      <c r="FY55" s="19">
        <f t="shared" ca="1" si="141"/>
        <v>10</v>
      </c>
      <c r="FZ55" s="19">
        <f t="shared" ca="1" si="141"/>
        <v>10</v>
      </c>
      <c r="GA55" s="19">
        <f t="shared" ca="1" si="141"/>
        <v>10</v>
      </c>
      <c r="GB55" s="19">
        <f t="shared" ca="1" si="141"/>
        <v>10</v>
      </c>
      <c r="GC55" s="19">
        <f t="shared" ca="1" si="141"/>
        <v>10</v>
      </c>
      <c r="GD55" s="19">
        <f t="shared" ca="1" si="141"/>
        <v>10</v>
      </c>
      <c r="GE55" s="19">
        <f t="shared" ca="1" si="141"/>
        <v>10</v>
      </c>
      <c r="GF55" s="19">
        <f t="shared" ca="1" si="141"/>
        <v>10</v>
      </c>
      <c r="GG55" s="19" t="str">
        <f t="shared" ca="1" si="142"/>
        <v/>
      </c>
      <c r="GH55" s="19" t="str">
        <f t="shared" ca="1" si="142"/>
        <v/>
      </c>
      <c r="GI55" s="19" t="str">
        <f t="shared" ca="1" si="142"/>
        <v/>
      </c>
      <c r="GJ55" s="19" t="str">
        <f t="shared" ca="1" si="142"/>
        <v/>
      </c>
      <c r="GK55" s="19" t="str">
        <f t="shared" ca="1" si="142"/>
        <v/>
      </c>
      <c r="GL55" s="19" t="str">
        <f t="shared" ca="1" si="142"/>
        <v/>
      </c>
      <c r="GM55" s="19" t="str">
        <f t="shared" ca="1" si="142"/>
        <v/>
      </c>
      <c r="GN55" s="19" t="str">
        <f t="shared" ca="1" si="142"/>
        <v/>
      </c>
      <c r="GO55" s="19" t="str">
        <f t="shared" ca="1" si="142"/>
        <v/>
      </c>
      <c r="GP55" s="19" t="str">
        <f t="shared" ca="1" si="142"/>
        <v/>
      </c>
      <c r="GQ55" s="19" t="str">
        <f t="shared" ca="1" si="143"/>
        <v/>
      </c>
      <c r="GR55" s="19" t="str">
        <f t="shared" ca="1" si="143"/>
        <v/>
      </c>
      <c r="GS55" s="19" t="str">
        <f t="shared" ca="1" si="143"/>
        <v/>
      </c>
      <c r="GT55" s="19" t="str">
        <f t="shared" ca="1" si="143"/>
        <v/>
      </c>
      <c r="GU55" s="19" t="str">
        <f t="shared" ca="1" si="143"/>
        <v/>
      </c>
      <c r="GV55" s="19" t="str">
        <f t="shared" ca="1" si="143"/>
        <v/>
      </c>
      <c r="GW55" s="19" t="str">
        <f t="shared" ca="1" si="143"/>
        <v/>
      </c>
      <c r="GX55" s="19" t="str">
        <f t="shared" ca="1" si="143"/>
        <v/>
      </c>
      <c r="GY55" s="19" t="str">
        <f t="shared" ca="1" si="143"/>
        <v/>
      </c>
      <c r="GZ55" s="19" t="str">
        <f t="shared" ca="1" si="143"/>
        <v/>
      </c>
      <c r="HA55" s="19" t="str">
        <f t="shared" ca="1" si="144"/>
        <v/>
      </c>
      <c r="HB55" s="19" t="str">
        <f t="shared" ca="1" si="144"/>
        <v/>
      </c>
      <c r="HC55" s="19" t="str">
        <f t="shared" ca="1" si="144"/>
        <v/>
      </c>
      <c r="HD55" s="19" t="str">
        <f t="shared" ca="1" si="144"/>
        <v/>
      </c>
      <c r="HE55" s="19" t="str">
        <f t="shared" ca="1" si="144"/>
        <v/>
      </c>
      <c r="HF55" s="19" t="str">
        <f t="shared" ca="1" si="144"/>
        <v/>
      </c>
      <c r="HG55" s="19" t="str">
        <f t="shared" ca="1" si="144"/>
        <v/>
      </c>
      <c r="HH55" s="19" t="str">
        <f t="shared" ca="1" si="144"/>
        <v/>
      </c>
      <c r="HI55" s="19" t="str">
        <f t="shared" ca="1" si="144"/>
        <v/>
      </c>
      <c r="HJ55" s="19" t="str">
        <f t="shared" ca="1" si="144"/>
        <v/>
      </c>
      <c r="HK55" s="19" t="str">
        <f t="shared" ca="1" si="145"/>
        <v/>
      </c>
      <c r="HL55" s="19" t="str">
        <f t="shared" ca="1" si="145"/>
        <v/>
      </c>
      <c r="HM55" s="19" t="str">
        <f t="shared" ca="1" si="145"/>
        <v/>
      </c>
      <c r="HN55" s="19" t="str">
        <f t="shared" ca="1" si="145"/>
        <v/>
      </c>
      <c r="HO55" s="19" t="str">
        <f t="shared" ca="1" si="145"/>
        <v/>
      </c>
      <c r="HP55" s="19" t="str">
        <f t="shared" ca="1" si="145"/>
        <v/>
      </c>
      <c r="HQ55" s="19" t="str">
        <f t="shared" ca="1" si="145"/>
        <v/>
      </c>
      <c r="HR55" s="19" t="str">
        <f t="shared" ca="1" si="145"/>
        <v/>
      </c>
      <c r="HS55" s="19" t="str">
        <f t="shared" ca="1" si="145"/>
        <v/>
      </c>
      <c r="HT55" s="19" t="str">
        <f t="shared" ca="1" si="145"/>
        <v/>
      </c>
      <c r="HU55" s="19" t="str">
        <f t="shared" ca="1" si="146"/>
        <v/>
      </c>
      <c r="HV55" s="19" t="str">
        <f t="shared" ca="1" si="146"/>
        <v/>
      </c>
      <c r="HW55" s="19" t="str">
        <f t="shared" ca="1" si="146"/>
        <v/>
      </c>
      <c r="HX55" s="19" t="str">
        <f t="shared" ca="1" si="146"/>
        <v/>
      </c>
      <c r="HY55" s="19" t="str">
        <f t="shared" ca="1" si="146"/>
        <v/>
      </c>
      <c r="HZ55" s="19" t="str">
        <f t="shared" ca="1" si="146"/>
        <v/>
      </c>
      <c r="IA55" s="19" t="str">
        <f t="shared" ca="1" si="146"/>
        <v/>
      </c>
      <c r="IB55" s="19" t="str">
        <f t="shared" ca="1" si="146"/>
        <v/>
      </c>
      <c r="IC55" s="19" t="str">
        <f t="shared" ca="1" si="146"/>
        <v/>
      </c>
      <c r="ID55" s="19" t="str">
        <f t="shared" ca="1" si="146"/>
        <v/>
      </c>
      <c r="IE55" s="19" t="str">
        <f t="shared" ca="1" si="147"/>
        <v/>
      </c>
      <c r="IF55" s="19" t="str">
        <f t="shared" ca="1" si="147"/>
        <v/>
      </c>
      <c r="IG55" s="19" t="str">
        <f t="shared" ca="1" si="147"/>
        <v/>
      </c>
      <c r="IH55" s="19" t="str">
        <f t="shared" ca="1" si="147"/>
        <v/>
      </c>
      <c r="II55" s="19" t="str">
        <f t="shared" ca="1" si="147"/>
        <v/>
      </c>
      <c r="IJ55" s="19" t="str">
        <f t="shared" ca="1" si="147"/>
        <v/>
      </c>
      <c r="IK55" s="19" t="str">
        <f t="shared" ca="1" si="147"/>
        <v/>
      </c>
      <c r="IL55" s="19" t="str">
        <f t="shared" ca="1" si="147"/>
        <v/>
      </c>
      <c r="IM55" s="19" t="str">
        <f t="shared" ca="1" si="147"/>
        <v/>
      </c>
      <c r="IN55" s="19" t="str">
        <f t="shared" ca="1" si="147"/>
        <v/>
      </c>
      <c r="IO55" s="19" t="str">
        <f t="shared" ca="1" si="148"/>
        <v/>
      </c>
      <c r="IP55" s="19" t="str">
        <f t="shared" ca="1" si="148"/>
        <v/>
      </c>
      <c r="IQ55" s="19" t="str">
        <f t="shared" ca="1" si="148"/>
        <v/>
      </c>
      <c r="IR55" s="19" t="str">
        <f t="shared" ca="1" si="148"/>
        <v/>
      </c>
      <c r="IS55" s="19" t="str">
        <f t="shared" ca="1" si="148"/>
        <v/>
      </c>
      <c r="IT55" s="19" t="str">
        <f t="shared" ca="1" si="148"/>
        <v/>
      </c>
      <c r="IU55" s="19" t="str">
        <f t="shared" ca="1" si="148"/>
        <v/>
      </c>
      <c r="IV55" s="19" t="str">
        <f t="shared" ca="1" si="148"/>
        <v/>
      </c>
      <c r="IW55" s="19" t="str">
        <f t="shared" ca="1" si="148"/>
        <v/>
      </c>
      <c r="IX55" s="19" t="str">
        <f t="shared" ca="1" si="148"/>
        <v/>
      </c>
      <c r="IY55" s="19" t="str">
        <f t="shared" ca="1" si="149"/>
        <v/>
      </c>
      <c r="IZ55" s="19" t="str">
        <f t="shared" ca="1" si="149"/>
        <v/>
      </c>
      <c r="JA55" s="19" t="str">
        <f t="shared" ca="1" si="149"/>
        <v/>
      </c>
      <c r="JB55" s="19" t="str">
        <f t="shared" ca="1" si="149"/>
        <v/>
      </c>
      <c r="JC55" s="19" t="str">
        <f t="shared" ca="1" si="149"/>
        <v/>
      </c>
      <c r="JD55" s="19" t="str">
        <f t="shared" ca="1" si="149"/>
        <v/>
      </c>
      <c r="JE55" s="19" t="str">
        <f t="shared" ca="1" si="149"/>
        <v/>
      </c>
      <c r="JF55" s="19" t="str">
        <f t="shared" ca="1" si="149"/>
        <v/>
      </c>
      <c r="JG55" s="19" t="str">
        <f t="shared" ca="1" si="149"/>
        <v/>
      </c>
      <c r="JH55" s="19" t="str">
        <f t="shared" ca="1" si="149"/>
        <v/>
      </c>
      <c r="JI55" s="19" t="str">
        <f t="shared" ca="1" si="150"/>
        <v/>
      </c>
      <c r="JJ55" s="19" t="str">
        <f t="shared" ca="1" si="150"/>
        <v/>
      </c>
      <c r="JK55" s="19" t="str">
        <f t="shared" ca="1" si="150"/>
        <v/>
      </c>
      <c r="JL55" s="19" t="str">
        <f t="shared" ca="1" si="150"/>
        <v/>
      </c>
      <c r="JM55" s="19" t="str">
        <f t="shared" ca="1" si="150"/>
        <v/>
      </c>
      <c r="JN55" s="19" t="str">
        <f t="shared" ca="1" si="150"/>
        <v/>
      </c>
      <c r="JO55" s="19" t="str">
        <f t="shared" ca="1" si="150"/>
        <v/>
      </c>
      <c r="JP55" s="19" t="str">
        <f t="shared" ca="1" si="150"/>
        <v/>
      </c>
      <c r="JQ55" s="19" t="str">
        <f t="shared" ca="1" si="150"/>
        <v/>
      </c>
      <c r="JR55" s="19" t="str">
        <f t="shared" ca="1" si="150"/>
        <v/>
      </c>
      <c r="JS55" s="19" t="str">
        <f t="shared" ca="1" si="151"/>
        <v/>
      </c>
      <c r="JT55" s="19" t="str">
        <f t="shared" ca="1" si="151"/>
        <v/>
      </c>
      <c r="JU55" s="19" t="str">
        <f t="shared" ca="1" si="151"/>
        <v/>
      </c>
      <c r="JV55" s="19" t="str">
        <f t="shared" ca="1" si="151"/>
        <v/>
      </c>
      <c r="JW55" s="19" t="str">
        <f t="shared" ca="1" si="151"/>
        <v/>
      </c>
      <c r="JX55" s="19" t="str">
        <f t="shared" ca="1" si="151"/>
        <v/>
      </c>
      <c r="JY55" s="19" t="str">
        <f t="shared" ca="1" si="151"/>
        <v/>
      </c>
      <c r="JZ55" s="19" t="str">
        <f t="shared" ca="1" si="151"/>
        <v/>
      </c>
      <c r="KA55" s="19" t="str">
        <f t="shared" ca="1" si="151"/>
        <v/>
      </c>
      <c r="KB55" s="19" t="str">
        <f t="shared" ca="1" si="151"/>
        <v/>
      </c>
      <c r="KC55" s="19" t="str">
        <f t="shared" ca="1" si="152"/>
        <v/>
      </c>
      <c r="KD55" s="19" t="str">
        <f t="shared" ca="1" si="152"/>
        <v/>
      </c>
      <c r="KE55" s="19" t="str">
        <f t="shared" ca="1" si="152"/>
        <v/>
      </c>
      <c r="KF55" s="19" t="str">
        <f t="shared" ca="1" si="152"/>
        <v/>
      </c>
      <c r="KG55" s="19" t="str">
        <f t="shared" ca="1" si="152"/>
        <v/>
      </c>
      <c r="KH55" s="19" t="str">
        <f t="shared" ca="1" si="152"/>
        <v/>
      </c>
      <c r="KI55" s="19" t="str">
        <f t="shared" ca="1" si="152"/>
        <v/>
      </c>
      <c r="KJ55" s="19" t="str">
        <f t="shared" ca="1" si="152"/>
        <v/>
      </c>
      <c r="KK55" s="19" t="str">
        <f t="shared" ca="1" si="152"/>
        <v/>
      </c>
      <c r="KL55" s="19" t="str">
        <f t="shared" ca="1" si="152"/>
        <v/>
      </c>
      <c r="KM55" s="19" t="str">
        <f t="shared" ca="1" si="153"/>
        <v/>
      </c>
      <c r="KN55" s="19" t="str">
        <f t="shared" ca="1" si="153"/>
        <v/>
      </c>
      <c r="KO55" s="19" t="str">
        <f t="shared" ca="1" si="153"/>
        <v/>
      </c>
      <c r="KP55" s="19" t="str">
        <f t="shared" ca="1" si="153"/>
        <v/>
      </c>
      <c r="KQ55" s="19" t="str">
        <f t="shared" ca="1" si="153"/>
        <v/>
      </c>
      <c r="KR55" s="19" t="str">
        <f t="shared" ca="1" si="153"/>
        <v/>
      </c>
      <c r="KS55" s="19" t="str">
        <f t="shared" ca="1" si="153"/>
        <v/>
      </c>
      <c r="KT55" s="19" t="str">
        <f t="shared" ca="1" si="153"/>
        <v/>
      </c>
      <c r="KU55" s="19" t="str">
        <f t="shared" ca="1" si="153"/>
        <v/>
      </c>
      <c r="KV55" s="19" t="str">
        <f t="shared" ca="1" si="153"/>
        <v/>
      </c>
      <c r="KW55" s="19" t="str">
        <f t="shared" ca="1" si="154"/>
        <v/>
      </c>
      <c r="KX55" s="19" t="str">
        <f t="shared" ca="1" si="154"/>
        <v/>
      </c>
      <c r="KY55" s="19" t="str">
        <f t="shared" ca="1" si="154"/>
        <v/>
      </c>
      <c r="KZ55" s="19" t="str">
        <f t="shared" ca="1" si="154"/>
        <v/>
      </c>
      <c r="LA55" s="19" t="str">
        <f t="shared" ca="1" si="154"/>
        <v/>
      </c>
      <c r="LB55" s="19" t="str">
        <f t="shared" ca="1" si="154"/>
        <v/>
      </c>
      <c r="LC55" s="19" t="str">
        <f t="shared" ca="1" si="154"/>
        <v/>
      </c>
      <c r="LD55" s="19" t="str">
        <f t="shared" ca="1" si="154"/>
        <v/>
      </c>
      <c r="LE55" s="19" t="str">
        <f t="shared" ca="1" si="154"/>
        <v/>
      </c>
      <c r="LF55" s="19" t="str">
        <f t="shared" ca="1" si="154"/>
        <v/>
      </c>
      <c r="LG55" s="19" t="str">
        <f t="shared" ca="1" si="155"/>
        <v/>
      </c>
      <c r="LH55" s="19" t="str">
        <f t="shared" ca="1" si="155"/>
        <v/>
      </c>
      <c r="LI55" s="19" t="str">
        <f t="shared" ca="1" si="155"/>
        <v/>
      </c>
      <c r="LJ55" s="19" t="str">
        <f t="shared" ca="1" si="155"/>
        <v/>
      </c>
      <c r="LK55" s="19" t="str">
        <f t="shared" ca="1" si="155"/>
        <v/>
      </c>
      <c r="LL55" s="19" t="str">
        <f t="shared" ca="1" si="155"/>
        <v/>
      </c>
      <c r="LM55" s="19" t="str">
        <f t="shared" ca="1" si="155"/>
        <v/>
      </c>
      <c r="LN55" s="19" t="str">
        <f t="shared" ca="1" si="155"/>
        <v/>
      </c>
      <c r="LO55" s="19" t="str">
        <f t="shared" ca="1" si="155"/>
        <v/>
      </c>
      <c r="LP55" s="19" t="str">
        <f t="shared" ca="1" si="155"/>
        <v/>
      </c>
      <c r="LQ55" s="19" t="str">
        <f t="shared" ca="1" si="156"/>
        <v/>
      </c>
      <c r="LR55" s="19" t="str">
        <f t="shared" ca="1" si="156"/>
        <v/>
      </c>
      <c r="LS55" s="19" t="str">
        <f t="shared" ca="1" si="156"/>
        <v/>
      </c>
      <c r="LT55" s="19" t="str">
        <f t="shared" ca="1" si="156"/>
        <v/>
      </c>
      <c r="LU55" s="19" t="str">
        <f t="shared" ca="1" si="156"/>
        <v/>
      </c>
      <c r="LV55" s="19" t="str">
        <f t="shared" ca="1" si="156"/>
        <v/>
      </c>
      <c r="LW55" s="19" t="str">
        <f t="shared" ca="1" si="156"/>
        <v/>
      </c>
      <c r="LX55" s="19" t="str">
        <f t="shared" ca="1" si="156"/>
        <v/>
      </c>
      <c r="LY55" s="19" t="str">
        <f t="shared" ca="1" si="156"/>
        <v/>
      </c>
      <c r="LZ55" s="19" t="str">
        <f t="shared" ca="1" si="156"/>
        <v/>
      </c>
      <c r="MA55" s="19" t="str">
        <f t="shared" ca="1" si="157"/>
        <v/>
      </c>
      <c r="MB55" s="19" t="str">
        <f t="shared" ca="1" si="157"/>
        <v/>
      </c>
      <c r="MC55" s="19" t="str">
        <f t="shared" ca="1" si="157"/>
        <v/>
      </c>
      <c r="MD55" s="19" t="str">
        <f t="shared" ca="1" si="157"/>
        <v/>
      </c>
      <c r="ME55" s="19" t="str">
        <f t="shared" ca="1" si="157"/>
        <v/>
      </c>
      <c r="MF55" s="19" t="str">
        <f t="shared" ca="1" si="157"/>
        <v/>
      </c>
      <c r="MG55" s="19" t="str">
        <f t="shared" ca="1" si="157"/>
        <v/>
      </c>
      <c r="MH55" s="19" t="str">
        <f t="shared" ca="1" si="157"/>
        <v/>
      </c>
      <c r="MI55" s="19" t="str">
        <f t="shared" ca="1" si="157"/>
        <v/>
      </c>
      <c r="MJ55" s="19" t="str">
        <f t="shared" ca="1" si="157"/>
        <v/>
      </c>
      <c r="MK55" s="19" t="str">
        <f t="shared" ca="1" si="158"/>
        <v/>
      </c>
      <c r="ML55" s="19" t="str">
        <f t="shared" ca="1" si="158"/>
        <v/>
      </c>
      <c r="MM55" s="19" t="str">
        <f t="shared" ca="1" si="158"/>
        <v/>
      </c>
      <c r="MN55" s="19" t="str">
        <f t="shared" ca="1" si="158"/>
        <v/>
      </c>
      <c r="MO55" s="19" t="str">
        <f t="shared" ca="1" si="158"/>
        <v/>
      </c>
      <c r="MP55" s="19" t="str">
        <f t="shared" ca="1" si="158"/>
        <v/>
      </c>
      <c r="MQ55" s="19" t="str">
        <f t="shared" ca="1" si="158"/>
        <v/>
      </c>
      <c r="MR55" s="19" t="str">
        <f t="shared" ca="1" si="158"/>
        <v/>
      </c>
      <c r="MS55" s="19" t="str">
        <f t="shared" ca="1" si="158"/>
        <v/>
      </c>
      <c r="MT55" s="19" t="str">
        <f t="shared" ca="1" si="158"/>
        <v/>
      </c>
      <c r="MU55" s="19" t="str">
        <f t="shared" ca="1" si="159"/>
        <v/>
      </c>
      <c r="MV55" s="19" t="str">
        <f t="shared" ca="1" si="159"/>
        <v/>
      </c>
      <c r="MW55" s="19" t="str">
        <f t="shared" ca="1" si="159"/>
        <v/>
      </c>
      <c r="MX55" s="19" t="str">
        <f t="shared" ca="1" si="159"/>
        <v/>
      </c>
      <c r="MY55" s="19" t="str">
        <f t="shared" ca="1" si="159"/>
        <v/>
      </c>
      <c r="MZ55" s="19" t="str">
        <f t="shared" ca="1" si="159"/>
        <v/>
      </c>
      <c r="NA55" s="19" t="str">
        <f t="shared" ca="1" si="159"/>
        <v/>
      </c>
      <c r="NB55" s="19" t="str">
        <f t="shared" ca="1" si="159"/>
        <v/>
      </c>
      <c r="NC55" s="19" t="str">
        <f t="shared" ca="1" si="159"/>
        <v/>
      </c>
      <c r="ND55" s="19" t="str">
        <f t="shared" ca="1" si="159"/>
        <v/>
      </c>
      <c r="NE55" s="19" t="str">
        <f t="shared" ca="1" si="160"/>
        <v/>
      </c>
      <c r="NF55" s="19" t="str">
        <f t="shared" ca="1" si="160"/>
        <v/>
      </c>
      <c r="NG55" s="19" t="str">
        <f t="shared" ca="1" si="160"/>
        <v/>
      </c>
      <c r="NH55" s="19" t="str">
        <f t="shared" ca="1" si="160"/>
        <v/>
      </c>
      <c r="NI55" s="19" t="str">
        <f t="shared" ca="1" si="160"/>
        <v/>
      </c>
      <c r="NJ55" s="19" t="str">
        <f t="shared" ca="1" si="160"/>
        <v/>
      </c>
      <c r="NK55" s="19" t="str">
        <f t="shared" ca="1" si="160"/>
        <v/>
      </c>
      <c r="NL55" s="19" t="str">
        <f t="shared" ca="1" si="160"/>
        <v/>
      </c>
      <c r="NM55" s="19" t="str">
        <f t="shared" ca="1" si="160"/>
        <v/>
      </c>
      <c r="NN55" s="19" t="str">
        <f t="shared" ca="1" si="160"/>
        <v/>
      </c>
      <c r="NO55" s="19" t="str">
        <f t="shared" ca="1" si="161"/>
        <v/>
      </c>
      <c r="NP55" s="19" t="str">
        <f t="shared" ca="1" si="161"/>
        <v/>
      </c>
      <c r="NQ55" s="19" t="str">
        <f t="shared" ca="1" si="161"/>
        <v/>
      </c>
      <c r="NR55" s="19" t="str">
        <f t="shared" ca="1" si="161"/>
        <v/>
      </c>
      <c r="NS55" s="19" t="str">
        <f t="shared" ca="1" si="161"/>
        <v/>
      </c>
      <c r="NT55" s="19" t="str">
        <f t="shared" ca="1" si="161"/>
        <v/>
      </c>
      <c r="NU55" s="19" t="str">
        <f t="shared" ca="1" si="161"/>
        <v/>
      </c>
      <c r="NV55" s="19" t="str">
        <f t="shared" ca="1" si="161"/>
        <v/>
      </c>
      <c r="NW55" s="19" t="str">
        <f t="shared" ca="1" si="161"/>
        <v/>
      </c>
      <c r="NX55" s="19" t="str">
        <f t="shared" ca="1" si="161"/>
        <v/>
      </c>
      <c r="NY55" s="19" t="str">
        <f t="shared" ca="1" si="161"/>
        <v/>
      </c>
      <c r="NZ55" s="19" t="str">
        <f t="shared" ca="1" si="161"/>
        <v/>
      </c>
      <c r="OA55" s="19" t="str">
        <f t="shared" ca="1" si="161"/>
        <v/>
      </c>
      <c r="OB55" s="19" t="str">
        <f t="shared" ca="1" si="161"/>
        <v/>
      </c>
      <c r="OC55" s="19" t="str">
        <f t="shared" ca="1" si="161"/>
        <v/>
      </c>
    </row>
    <row r="56" spans="1:397" ht="14.25" x14ac:dyDescent="0.2">
      <c r="A56" s="62" t="str">
        <f t="shared" si="85"/>
        <v>Riyadh Almaghrabi Client</v>
      </c>
      <c r="B56" s="66">
        <f>_xlfn.IFNA(IF(INDEX('[1]External Tasks'!$C:$C,MATCH($B$38&amp;" "&amp;D56,'[1]External Tasks'!$A:$A,0))=D56,1,IF(INDEX('[1]External Tasks'!$G:$G,MATCH($B$38&amp;" "&amp;D56,'[1]External Tasks'!$E:$E,0))=D56,2)),0)</f>
        <v>0</v>
      </c>
      <c r="C56" s="46">
        <v>16</v>
      </c>
      <c r="D56" s="435" t="str">
        <f>IF('[2]Project Follow up - Base'!D56="","",'[2]Project Follow up - Base'!D56)</f>
        <v>ReWorking - Design 100%</v>
      </c>
      <c r="E56" s="436" t="str">
        <f>IF('[2]Project Follow up - Base'!E56="","",'[2]Project Follow up - Base'!E56)</f>
        <v/>
      </c>
      <c r="F56" s="394" t="str">
        <f>IF('[2]Project Follow up - Base'!F56="","",'[2]Project Follow up - Base'!F56)</f>
        <v>Riyadh Almaghrabi</v>
      </c>
      <c r="G56" s="187">
        <f>IF('[2]Project Follow up - Base'!G56="","",'[2]Project Follow up - Base'!G56)</f>
        <v>45812</v>
      </c>
      <c r="H56" s="187">
        <f>IF('[2]Project Follow up - Base'!H56="","",'[2]Project Follow up - Base'!H56)</f>
        <v>45831</v>
      </c>
      <c r="I56" s="45">
        <f>IF(OR(G56="",H56=""), 0, NETWORKDAYS.INTL(G56,H56,7,List!$M$3:$M$100))</f>
        <v>12</v>
      </c>
      <c r="J56" s="187" t="str">
        <f>IF('[2]Project Follow up - Base'!J56="","",'[2]Project Follow up - Base'!J56)</f>
        <v/>
      </c>
      <c r="K56" s="187" t="str">
        <f>IF('[2]Project Follow up - Base'!K56="","",'[2]Project Follow up - Base'!K56)</f>
        <v/>
      </c>
      <c r="L56" s="45">
        <f>IF(OR(J56="",K56=""), 0, NETWORKDAYS.INTL(J56,K56,7,List!$M$3:$M$100))</f>
        <v>0</v>
      </c>
      <c r="M56" s="43">
        <f t="shared" si="86"/>
        <v>45812</v>
      </c>
      <c r="N56" s="43">
        <f t="shared" si="87"/>
        <v>45831</v>
      </c>
      <c r="O56" s="43">
        <f>IF(OR( D56="", M56=""),"",WORKDAY.INTL(M56,VLOOKUP($B$38&amp;" "&amp;D56,Tasks!$1:$1048576,MATCH('Project Follow up - Base'!$D$7,Tasks!$2:$2,0),FALSE)-1,7,[1]List!$M$3:$M$100))</f>
        <v>45827</v>
      </c>
      <c r="P56" s="44" t="str">
        <f t="shared" ca="1" si="125"/>
        <v>Delayed</v>
      </c>
      <c r="Q56" s="104" t="str">
        <f>IF('[2]Project Follow up - Base'!Q56="","",'[2]Project Follow up - Base'!Q56)</f>
        <v/>
      </c>
      <c r="R56" s="43" t="str">
        <f>IF('[2]Project Follow up - Base'!R56="","",'[2]Project Follow up - Base'!R56)</f>
        <v>Client</v>
      </c>
      <c r="S56" s="41" t="str">
        <f>IF('[2]Project Follow up - Base'!S56="","",'[2]Project Follow up - Base'!S56)</f>
        <v xml:space="preserve">Client Modification </v>
      </c>
      <c r="T56" s="104" t="str">
        <f>IF('[2]Project Follow up - Base'!T56="","",'[2]Project Follow up - Base'!T56)</f>
        <v/>
      </c>
      <c r="U56" s="41" t="str">
        <f>IF('[2]Project Follow up - Base'!U56="","",'[2]Project Follow up - Base'!U56)</f>
        <v/>
      </c>
      <c r="V56" s="41" t="str">
        <f>IF('[2]Project Follow up - Base'!V56="","",'[2]Project Follow up - Base'!V56)</f>
        <v/>
      </c>
      <c r="W56" s="388" t="str">
        <f>IF('[2]Project Follow up - Base'!W56="","",'[2]Project Follow up - Base'!W56)</f>
        <v>Deliev 11</v>
      </c>
      <c r="X56" s="389" t="str">
        <f>IF('[2]Project Follow up - Base'!X56="","",'[2]Project Follow up - Base'!X56)</f>
        <v>MOM 11</v>
      </c>
      <c r="Y56" s="17">
        <f t="shared" si="88"/>
        <v>1</v>
      </c>
      <c r="Z56" s="62" t="str">
        <f>_xlfn.IFNA(IF(INDEX('Employees Summary'!A:J,MATCH(B$38&amp;" "&amp;F56,'Employees Summary'!H:H,0),10)=0,"",INDEX('Employees Summary'!A:J,MATCH(B$38&amp;" "&amp;F56,'Employees Summary'!H:H,0),10)),"")</f>
        <v/>
      </c>
      <c r="AA56" s="62">
        <f ca="1">IF(AND(N56&lt;&gt;"",P56="Delayed"),NETWORKDAYS.INTL(O56,N56,7,List!$M$3:$M$100),0)</f>
        <v>3</v>
      </c>
      <c r="AC56" s="20" t="str">
        <f t="shared" ca="1" si="126"/>
        <v/>
      </c>
      <c r="AD56" s="20" t="str">
        <f t="shared" ca="1" si="126"/>
        <v/>
      </c>
      <c r="AE56" s="20" t="str">
        <f t="shared" ca="1" si="126"/>
        <v/>
      </c>
      <c r="AF56" s="20" t="str">
        <f t="shared" ca="1" si="126"/>
        <v/>
      </c>
      <c r="AG56" s="20" t="str">
        <f t="shared" ca="1" si="126"/>
        <v/>
      </c>
      <c r="AH56" s="20" t="str">
        <f t="shared" ca="1" si="126"/>
        <v/>
      </c>
      <c r="AI56" s="20" t="str">
        <f t="shared" ca="1" si="126"/>
        <v/>
      </c>
      <c r="AJ56" s="20" t="str">
        <f t="shared" ca="1" si="126"/>
        <v/>
      </c>
      <c r="AK56" s="20" t="str">
        <f t="shared" ca="1" si="126"/>
        <v/>
      </c>
      <c r="AL56" s="20" t="str">
        <f t="shared" ca="1" si="126"/>
        <v/>
      </c>
      <c r="AM56" s="20" t="str">
        <f t="shared" ca="1" si="127"/>
        <v/>
      </c>
      <c r="AN56" s="20" t="str">
        <f t="shared" ca="1" si="127"/>
        <v/>
      </c>
      <c r="AO56" s="20" t="str">
        <f t="shared" ca="1" si="127"/>
        <v/>
      </c>
      <c r="AP56" s="20" t="str">
        <f t="shared" ca="1" si="127"/>
        <v/>
      </c>
      <c r="AQ56" s="20" t="str">
        <f t="shared" ca="1" si="127"/>
        <v/>
      </c>
      <c r="AR56" s="20" t="str">
        <f t="shared" ca="1" si="127"/>
        <v/>
      </c>
      <c r="AS56" s="20" t="str">
        <f t="shared" ca="1" si="127"/>
        <v/>
      </c>
      <c r="AT56" s="20" t="str">
        <f t="shared" ca="1" si="127"/>
        <v/>
      </c>
      <c r="AU56" s="20" t="str">
        <f t="shared" ca="1" si="127"/>
        <v/>
      </c>
      <c r="AV56" s="20" t="str">
        <f t="shared" ca="1" si="127"/>
        <v/>
      </c>
      <c r="AW56" s="20" t="str">
        <f t="shared" ca="1" si="128"/>
        <v/>
      </c>
      <c r="AX56" s="20" t="str">
        <f t="shared" ca="1" si="128"/>
        <v/>
      </c>
      <c r="AY56" s="20" t="str">
        <f t="shared" ca="1" si="128"/>
        <v/>
      </c>
      <c r="AZ56" s="20" t="str">
        <f t="shared" ca="1" si="128"/>
        <v/>
      </c>
      <c r="BA56" s="20" t="str">
        <f t="shared" ca="1" si="128"/>
        <v/>
      </c>
      <c r="BB56" s="20" t="str">
        <f t="shared" ca="1" si="128"/>
        <v/>
      </c>
      <c r="BC56" s="20" t="str">
        <f t="shared" ca="1" si="128"/>
        <v/>
      </c>
      <c r="BD56" s="20" t="str">
        <f t="shared" ca="1" si="128"/>
        <v/>
      </c>
      <c r="BE56" s="20" t="str">
        <f t="shared" ca="1" si="128"/>
        <v/>
      </c>
      <c r="BF56" s="20" t="str">
        <f t="shared" ca="1" si="128"/>
        <v/>
      </c>
      <c r="BG56" s="20" t="str">
        <f t="shared" ca="1" si="129"/>
        <v/>
      </c>
      <c r="BH56" s="20" t="str">
        <f t="shared" ca="1" si="129"/>
        <v/>
      </c>
      <c r="BI56" s="20" t="str">
        <f t="shared" ca="1" si="129"/>
        <v/>
      </c>
      <c r="BJ56" s="20" t="str">
        <f t="shared" ca="1" si="129"/>
        <v/>
      </c>
      <c r="BK56" s="20" t="str">
        <f t="shared" ca="1" si="129"/>
        <v/>
      </c>
      <c r="BL56" s="20" t="str">
        <f t="shared" ca="1" si="129"/>
        <v/>
      </c>
      <c r="BM56" s="20" t="str">
        <f t="shared" ca="1" si="129"/>
        <v/>
      </c>
      <c r="BN56" s="20" t="str">
        <f t="shared" ca="1" si="129"/>
        <v/>
      </c>
      <c r="BO56" s="20" t="str">
        <f t="shared" ca="1" si="129"/>
        <v/>
      </c>
      <c r="BP56" s="20" t="str">
        <f t="shared" ca="1" si="129"/>
        <v/>
      </c>
      <c r="BQ56" s="20" t="str">
        <f t="shared" ca="1" si="130"/>
        <v/>
      </c>
      <c r="BR56" s="20" t="str">
        <f t="shared" ca="1" si="130"/>
        <v/>
      </c>
      <c r="BS56" s="20" t="str">
        <f t="shared" ca="1" si="130"/>
        <v/>
      </c>
      <c r="BT56" s="20" t="str">
        <f t="shared" ca="1" si="130"/>
        <v/>
      </c>
      <c r="BU56" s="20" t="str">
        <f t="shared" ca="1" si="130"/>
        <v/>
      </c>
      <c r="BV56" s="20" t="str">
        <f t="shared" ca="1" si="130"/>
        <v/>
      </c>
      <c r="BW56" s="20" t="str">
        <f t="shared" ca="1" si="130"/>
        <v/>
      </c>
      <c r="BX56" s="20" t="str">
        <f t="shared" ca="1" si="130"/>
        <v/>
      </c>
      <c r="BY56" s="20" t="str">
        <f t="shared" ca="1" si="130"/>
        <v/>
      </c>
      <c r="BZ56" s="20" t="str">
        <f t="shared" ca="1" si="130"/>
        <v/>
      </c>
      <c r="CA56" s="20" t="str">
        <f t="shared" ca="1" si="131"/>
        <v/>
      </c>
      <c r="CB56" s="20" t="str">
        <f t="shared" ca="1" si="131"/>
        <v/>
      </c>
      <c r="CC56" s="20" t="str">
        <f t="shared" ca="1" si="131"/>
        <v/>
      </c>
      <c r="CD56" s="20" t="str">
        <f t="shared" ca="1" si="131"/>
        <v/>
      </c>
      <c r="CE56" s="20" t="str">
        <f t="shared" ca="1" si="131"/>
        <v/>
      </c>
      <c r="CF56" s="20" t="str">
        <f t="shared" ca="1" si="131"/>
        <v/>
      </c>
      <c r="CG56" s="20" t="str">
        <f t="shared" ca="1" si="131"/>
        <v/>
      </c>
      <c r="CH56" s="20" t="str">
        <f t="shared" ca="1" si="131"/>
        <v/>
      </c>
      <c r="CI56" s="20" t="str">
        <f t="shared" ca="1" si="131"/>
        <v/>
      </c>
      <c r="CJ56" s="20" t="str">
        <f t="shared" ca="1" si="131"/>
        <v/>
      </c>
      <c r="CK56" s="20" t="str">
        <f t="shared" ca="1" si="132"/>
        <v/>
      </c>
      <c r="CL56" s="20" t="str">
        <f t="shared" ca="1" si="132"/>
        <v/>
      </c>
      <c r="CM56" s="20" t="str">
        <f t="shared" ca="1" si="132"/>
        <v/>
      </c>
      <c r="CN56" s="20" t="str">
        <f t="shared" ca="1" si="132"/>
        <v/>
      </c>
      <c r="CO56" s="20" t="str">
        <f t="shared" ca="1" si="132"/>
        <v/>
      </c>
      <c r="CP56" s="20" t="str">
        <f t="shared" ca="1" si="132"/>
        <v/>
      </c>
      <c r="CQ56" s="20" t="str">
        <f t="shared" ca="1" si="132"/>
        <v/>
      </c>
      <c r="CR56" s="20" t="str">
        <f t="shared" ca="1" si="132"/>
        <v/>
      </c>
      <c r="CS56" s="20" t="str">
        <f t="shared" ca="1" si="132"/>
        <v/>
      </c>
      <c r="CT56" s="19" t="str">
        <f t="shared" ca="1" si="132"/>
        <v/>
      </c>
      <c r="CU56" s="19" t="str">
        <f t="shared" ca="1" si="133"/>
        <v/>
      </c>
      <c r="CV56" s="19" t="str">
        <f t="shared" ca="1" si="133"/>
        <v/>
      </c>
      <c r="CW56" s="19" t="str">
        <f t="shared" ca="1" si="133"/>
        <v/>
      </c>
      <c r="CX56" s="19" t="str">
        <f t="shared" ca="1" si="133"/>
        <v/>
      </c>
      <c r="CY56" s="19" t="str">
        <f t="shared" ca="1" si="133"/>
        <v/>
      </c>
      <c r="CZ56" s="19" t="str">
        <f t="shared" ca="1" si="133"/>
        <v/>
      </c>
      <c r="DA56" s="19" t="str">
        <f t="shared" ca="1" si="133"/>
        <v/>
      </c>
      <c r="DB56" s="19" t="str">
        <f t="shared" ca="1" si="133"/>
        <v/>
      </c>
      <c r="DC56" s="19" t="str">
        <f t="shared" ca="1" si="133"/>
        <v/>
      </c>
      <c r="DD56" s="19" t="str">
        <f t="shared" ca="1" si="133"/>
        <v/>
      </c>
      <c r="DE56" s="19" t="str">
        <f t="shared" ca="1" si="134"/>
        <v/>
      </c>
      <c r="DF56" s="19" t="str">
        <f t="shared" ca="1" si="134"/>
        <v/>
      </c>
      <c r="DG56" s="19" t="str">
        <f t="shared" ca="1" si="134"/>
        <v/>
      </c>
      <c r="DH56" s="19" t="str">
        <f t="shared" ca="1" si="134"/>
        <v/>
      </c>
      <c r="DI56" s="19" t="str">
        <f t="shared" ca="1" si="134"/>
        <v/>
      </c>
      <c r="DJ56" s="19" t="str">
        <f t="shared" ca="1" si="134"/>
        <v/>
      </c>
      <c r="DK56" s="19" t="str">
        <f t="shared" ca="1" si="134"/>
        <v/>
      </c>
      <c r="DL56" s="19" t="str">
        <f t="shared" ca="1" si="134"/>
        <v/>
      </c>
      <c r="DM56" s="19" t="str">
        <f t="shared" ca="1" si="134"/>
        <v/>
      </c>
      <c r="DN56" s="19" t="str">
        <f t="shared" ca="1" si="134"/>
        <v/>
      </c>
      <c r="DO56" s="19" t="str">
        <f t="shared" ca="1" si="135"/>
        <v/>
      </c>
      <c r="DP56" s="19" t="str">
        <f t="shared" ca="1" si="135"/>
        <v/>
      </c>
      <c r="DQ56" s="19" t="str">
        <f t="shared" ca="1" si="135"/>
        <v/>
      </c>
      <c r="DR56" s="19" t="str">
        <f t="shared" ca="1" si="135"/>
        <v/>
      </c>
      <c r="DS56" s="19" t="str">
        <f t="shared" ca="1" si="135"/>
        <v/>
      </c>
      <c r="DT56" s="19" t="str">
        <f t="shared" ca="1" si="135"/>
        <v/>
      </c>
      <c r="DU56" s="19" t="str">
        <f t="shared" ca="1" si="135"/>
        <v/>
      </c>
      <c r="DV56" s="19" t="str">
        <f t="shared" ca="1" si="135"/>
        <v/>
      </c>
      <c r="DW56" s="19" t="str">
        <f t="shared" ca="1" si="135"/>
        <v/>
      </c>
      <c r="DX56" s="19" t="str">
        <f t="shared" ca="1" si="135"/>
        <v/>
      </c>
      <c r="DY56" s="19" t="str">
        <f t="shared" ca="1" si="136"/>
        <v/>
      </c>
      <c r="DZ56" s="19" t="str">
        <f t="shared" ca="1" si="136"/>
        <v/>
      </c>
      <c r="EA56" s="19" t="str">
        <f t="shared" ca="1" si="136"/>
        <v/>
      </c>
      <c r="EB56" s="19" t="str">
        <f t="shared" ca="1" si="136"/>
        <v/>
      </c>
      <c r="EC56" s="19" t="str">
        <f t="shared" ca="1" si="136"/>
        <v/>
      </c>
      <c r="ED56" s="19" t="str">
        <f t="shared" ca="1" si="136"/>
        <v/>
      </c>
      <c r="EE56" s="19" t="str">
        <f t="shared" ca="1" si="136"/>
        <v/>
      </c>
      <c r="EF56" s="19" t="str">
        <f t="shared" ca="1" si="136"/>
        <v/>
      </c>
      <c r="EG56" s="19" t="str">
        <f t="shared" ca="1" si="136"/>
        <v/>
      </c>
      <c r="EH56" s="19" t="str">
        <f t="shared" ca="1" si="136"/>
        <v/>
      </c>
      <c r="EI56" s="19" t="str">
        <f t="shared" ca="1" si="137"/>
        <v/>
      </c>
      <c r="EJ56" s="19" t="str">
        <f t="shared" ca="1" si="137"/>
        <v/>
      </c>
      <c r="EK56" s="19" t="str">
        <f t="shared" ca="1" si="137"/>
        <v/>
      </c>
      <c r="EL56" s="19" t="str">
        <f t="shared" ca="1" si="137"/>
        <v/>
      </c>
      <c r="EM56" s="19" t="str">
        <f t="shared" ca="1" si="137"/>
        <v/>
      </c>
      <c r="EN56" s="19" t="str">
        <f t="shared" ca="1" si="137"/>
        <v/>
      </c>
      <c r="EO56" s="19" t="str">
        <f t="shared" ca="1" si="137"/>
        <v/>
      </c>
      <c r="EP56" s="19" t="str">
        <f t="shared" ca="1" si="137"/>
        <v/>
      </c>
      <c r="EQ56" s="19" t="str">
        <f t="shared" ca="1" si="137"/>
        <v/>
      </c>
      <c r="ER56" s="19" t="str">
        <f t="shared" ca="1" si="137"/>
        <v/>
      </c>
      <c r="ES56" s="19" t="str">
        <f t="shared" ca="1" si="138"/>
        <v/>
      </c>
      <c r="ET56" s="19" t="str">
        <f t="shared" ca="1" si="138"/>
        <v/>
      </c>
      <c r="EU56" s="19" t="str">
        <f t="shared" ca="1" si="138"/>
        <v/>
      </c>
      <c r="EV56" s="19" t="str">
        <f t="shared" ca="1" si="138"/>
        <v/>
      </c>
      <c r="EW56" s="19" t="str">
        <f t="shared" ca="1" si="138"/>
        <v/>
      </c>
      <c r="EX56" s="19" t="str">
        <f t="shared" ca="1" si="138"/>
        <v/>
      </c>
      <c r="EY56" s="19" t="str">
        <f t="shared" ca="1" si="138"/>
        <v/>
      </c>
      <c r="EZ56" s="19" t="str">
        <f t="shared" ca="1" si="138"/>
        <v/>
      </c>
      <c r="FA56" s="19" t="str">
        <f t="shared" ca="1" si="138"/>
        <v/>
      </c>
      <c r="FB56" s="19" t="str">
        <f t="shared" ca="1" si="138"/>
        <v/>
      </c>
      <c r="FC56" s="19" t="str">
        <f t="shared" ca="1" si="139"/>
        <v/>
      </c>
      <c r="FD56" s="19" t="str">
        <f t="shared" ca="1" si="139"/>
        <v/>
      </c>
      <c r="FE56" s="19" t="str">
        <f t="shared" ca="1" si="139"/>
        <v/>
      </c>
      <c r="FF56" s="19" t="str">
        <f t="shared" ca="1" si="139"/>
        <v/>
      </c>
      <c r="FG56" s="19" t="str">
        <f t="shared" ca="1" si="139"/>
        <v/>
      </c>
      <c r="FH56" s="19" t="str">
        <f t="shared" ca="1" si="139"/>
        <v/>
      </c>
      <c r="FI56" s="19" t="str">
        <f t="shared" ca="1" si="139"/>
        <v/>
      </c>
      <c r="FJ56" s="19" t="str">
        <f t="shared" ca="1" si="139"/>
        <v/>
      </c>
      <c r="FK56" s="19" t="str">
        <f t="shared" ca="1" si="139"/>
        <v/>
      </c>
      <c r="FL56" s="19" t="str">
        <f t="shared" ca="1" si="139"/>
        <v/>
      </c>
      <c r="FM56" s="19" t="str">
        <f t="shared" ca="1" si="140"/>
        <v/>
      </c>
      <c r="FN56" s="19" t="str">
        <f t="shared" ca="1" si="140"/>
        <v/>
      </c>
      <c r="FO56" s="19" t="str">
        <f t="shared" ca="1" si="140"/>
        <v/>
      </c>
      <c r="FP56" s="19" t="str">
        <f t="shared" ca="1" si="140"/>
        <v/>
      </c>
      <c r="FQ56" s="19" t="str">
        <f t="shared" ca="1" si="140"/>
        <v/>
      </c>
      <c r="FR56" s="19" t="str">
        <f t="shared" ca="1" si="140"/>
        <v/>
      </c>
      <c r="FS56" s="19" t="str">
        <f t="shared" ca="1" si="140"/>
        <v/>
      </c>
      <c r="FT56" s="19" t="str">
        <f t="shared" ca="1" si="140"/>
        <v/>
      </c>
      <c r="FU56" s="19" t="str">
        <f t="shared" ca="1" si="140"/>
        <v/>
      </c>
      <c r="FV56" s="19" t="str">
        <f t="shared" ca="1" si="140"/>
        <v/>
      </c>
      <c r="FW56" s="19" t="str">
        <f t="shared" ca="1" si="141"/>
        <v/>
      </c>
      <c r="FX56" s="19" t="str">
        <f t="shared" ca="1" si="141"/>
        <v/>
      </c>
      <c r="FY56" s="19" t="str">
        <f t="shared" ca="1" si="141"/>
        <v/>
      </c>
      <c r="FZ56" s="19" t="str">
        <f t="shared" ca="1" si="141"/>
        <v/>
      </c>
      <c r="GA56" s="19" t="str">
        <f t="shared" ca="1" si="141"/>
        <v/>
      </c>
      <c r="GB56" s="19" t="str">
        <f t="shared" ca="1" si="141"/>
        <v/>
      </c>
      <c r="GC56" s="19" t="str">
        <f t="shared" ca="1" si="141"/>
        <v/>
      </c>
      <c r="GD56" s="19" t="str">
        <f t="shared" ca="1" si="141"/>
        <v/>
      </c>
      <c r="GE56" s="19" t="str">
        <f t="shared" ca="1" si="141"/>
        <v/>
      </c>
      <c r="GF56" s="19" t="str">
        <f t="shared" ca="1" si="141"/>
        <v/>
      </c>
      <c r="GG56" s="19">
        <f t="shared" ca="1" si="142"/>
        <v>10</v>
      </c>
      <c r="GH56" s="19">
        <f t="shared" ca="1" si="142"/>
        <v>10</v>
      </c>
      <c r="GI56" s="19">
        <f t="shared" ca="1" si="142"/>
        <v>10</v>
      </c>
      <c r="GJ56" s="19">
        <f t="shared" ca="1" si="142"/>
        <v>10</v>
      </c>
      <c r="GK56" s="19">
        <f t="shared" ca="1" si="142"/>
        <v>10</v>
      </c>
      <c r="GL56" s="19">
        <f t="shared" ca="1" si="142"/>
        <v>10</v>
      </c>
      <c r="GM56" s="19">
        <f t="shared" ca="1" si="142"/>
        <v>10</v>
      </c>
      <c r="GN56" s="19">
        <f t="shared" ca="1" si="142"/>
        <v>10</v>
      </c>
      <c r="GO56" s="19">
        <f t="shared" ca="1" si="142"/>
        <v>10</v>
      </c>
      <c r="GP56" s="19">
        <f t="shared" ca="1" si="142"/>
        <v>10</v>
      </c>
      <c r="GQ56" s="19">
        <f t="shared" ca="1" si="143"/>
        <v>10</v>
      </c>
      <c r="GR56" s="19">
        <f t="shared" ca="1" si="143"/>
        <v>10</v>
      </c>
      <c r="GS56" s="19">
        <f t="shared" ca="1" si="143"/>
        <v>10</v>
      </c>
      <c r="GT56" s="19">
        <f t="shared" ca="1" si="143"/>
        <v>10</v>
      </c>
      <c r="GU56" s="19">
        <f t="shared" ca="1" si="143"/>
        <v>10</v>
      </c>
      <c r="GV56" s="19">
        <f t="shared" ca="1" si="143"/>
        <v>10</v>
      </c>
      <c r="GW56" s="19">
        <f t="shared" ca="1" si="143"/>
        <v>-10</v>
      </c>
      <c r="GX56" s="19">
        <f t="shared" ca="1" si="143"/>
        <v>-10</v>
      </c>
      <c r="GY56" s="19">
        <f t="shared" ca="1" si="143"/>
        <v>-10</v>
      </c>
      <c r="GZ56" s="19">
        <f t="shared" ca="1" si="143"/>
        <v>-10</v>
      </c>
      <c r="HA56" s="19" t="str">
        <f t="shared" ca="1" si="144"/>
        <v/>
      </c>
      <c r="HB56" s="19" t="str">
        <f t="shared" ca="1" si="144"/>
        <v/>
      </c>
      <c r="HC56" s="19" t="str">
        <f t="shared" ca="1" si="144"/>
        <v/>
      </c>
      <c r="HD56" s="19" t="str">
        <f t="shared" ca="1" si="144"/>
        <v/>
      </c>
      <c r="HE56" s="19" t="str">
        <f t="shared" ca="1" si="144"/>
        <v/>
      </c>
      <c r="HF56" s="19" t="str">
        <f t="shared" ca="1" si="144"/>
        <v/>
      </c>
      <c r="HG56" s="19" t="str">
        <f t="shared" ca="1" si="144"/>
        <v/>
      </c>
      <c r="HH56" s="19" t="str">
        <f t="shared" ca="1" si="144"/>
        <v/>
      </c>
      <c r="HI56" s="19" t="str">
        <f t="shared" ca="1" si="144"/>
        <v/>
      </c>
      <c r="HJ56" s="19" t="str">
        <f t="shared" ca="1" si="144"/>
        <v/>
      </c>
      <c r="HK56" s="19" t="str">
        <f t="shared" ca="1" si="145"/>
        <v/>
      </c>
      <c r="HL56" s="19" t="str">
        <f t="shared" ca="1" si="145"/>
        <v/>
      </c>
      <c r="HM56" s="19" t="str">
        <f t="shared" ca="1" si="145"/>
        <v/>
      </c>
      <c r="HN56" s="19" t="str">
        <f t="shared" ca="1" si="145"/>
        <v/>
      </c>
      <c r="HO56" s="19" t="str">
        <f t="shared" ca="1" si="145"/>
        <v/>
      </c>
      <c r="HP56" s="19" t="str">
        <f t="shared" ca="1" si="145"/>
        <v/>
      </c>
      <c r="HQ56" s="19" t="str">
        <f t="shared" ca="1" si="145"/>
        <v/>
      </c>
      <c r="HR56" s="19" t="str">
        <f t="shared" ca="1" si="145"/>
        <v/>
      </c>
      <c r="HS56" s="19" t="str">
        <f t="shared" ca="1" si="145"/>
        <v/>
      </c>
      <c r="HT56" s="19" t="str">
        <f t="shared" ca="1" si="145"/>
        <v/>
      </c>
      <c r="HU56" s="19" t="str">
        <f t="shared" ca="1" si="146"/>
        <v/>
      </c>
      <c r="HV56" s="19" t="str">
        <f t="shared" ca="1" si="146"/>
        <v/>
      </c>
      <c r="HW56" s="19" t="str">
        <f t="shared" ca="1" si="146"/>
        <v/>
      </c>
      <c r="HX56" s="19" t="str">
        <f t="shared" ca="1" si="146"/>
        <v/>
      </c>
      <c r="HY56" s="19" t="str">
        <f t="shared" ca="1" si="146"/>
        <v/>
      </c>
      <c r="HZ56" s="19" t="str">
        <f t="shared" ca="1" si="146"/>
        <v/>
      </c>
      <c r="IA56" s="19" t="str">
        <f t="shared" ca="1" si="146"/>
        <v/>
      </c>
      <c r="IB56" s="19" t="str">
        <f t="shared" ca="1" si="146"/>
        <v/>
      </c>
      <c r="IC56" s="19" t="str">
        <f t="shared" ca="1" si="146"/>
        <v/>
      </c>
      <c r="ID56" s="19" t="str">
        <f t="shared" ca="1" si="146"/>
        <v/>
      </c>
      <c r="IE56" s="19" t="str">
        <f t="shared" ca="1" si="147"/>
        <v/>
      </c>
      <c r="IF56" s="19" t="str">
        <f t="shared" ca="1" si="147"/>
        <v/>
      </c>
      <c r="IG56" s="19" t="str">
        <f t="shared" ca="1" si="147"/>
        <v/>
      </c>
      <c r="IH56" s="19" t="str">
        <f t="shared" ca="1" si="147"/>
        <v/>
      </c>
      <c r="II56" s="19" t="str">
        <f t="shared" ca="1" si="147"/>
        <v/>
      </c>
      <c r="IJ56" s="19" t="str">
        <f t="shared" ca="1" si="147"/>
        <v/>
      </c>
      <c r="IK56" s="19" t="str">
        <f t="shared" ca="1" si="147"/>
        <v/>
      </c>
      <c r="IL56" s="19" t="str">
        <f t="shared" ca="1" si="147"/>
        <v/>
      </c>
      <c r="IM56" s="19" t="str">
        <f t="shared" ca="1" si="147"/>
        <v/>
      </c>
      <c r="IN56" s="19" t="str">
        <f t="shared" ca="1" si="147"/>
        <v/>
      </c>
      <c r="IO56" s="19" t="str">
        <f t="shared" ca="1" si="148"/>
        <v/>
      </c>
      <c r="IP56" s="19" t="str">
        <f t="shared" ca="1" si="148"/>
        <v/>
      </c>
      <c r="IQ56" s="19" t="str">
        <f t="shared" ca="1" si="148"/>
        <v/>
      </c>
      <c r="IR56" s="19" t="str">
        <f t="shared" ca="1" si="148"/>
        <v/>
      </c>
      <c r="IS56" s="19" t="str">
        <f t="shared" ca="1" si="148"/>
        <v/>
      </c>
      <c r="IT56" s="19" t="str">
        <f t="shared" ca="1" si="148"/>
        <v/>
      </c>
      <c r="IU56" s="19" t="str">
        <f t="shared" ca="1" si="148"/>
        <v/>
      </c>
      <c r="IV56" s="19" t="str">
        <f t="shared" ca="1" si="148"/>
        <v/>
      </c>
      <c r="IW56" s="19" t="str">
        <f t="shared" ca="1" si="148"/>
        <v/>
      </c>
      <c r="IX56" s="19" t="str">
        <f t="shared" ca="1" si="148"/>
        <v/>
      </c>
      <c r="IY56" s="19" t="str">
        <f t="shared" ca="1" si="149"/>
        <v/>
      </c>
      <c r="IZ56" s="19" t="str">
        <f t="shared" ca="1" si="149"/>
        <v/>
      </c>
      <c r="JA56" s="19" t="str">
        <f t="shared" ca="1" si="149"/>
        <v/>
      </c>
      <c r="JB56" s="19" t="str">
        <f t="shared" ca="1" si="149"/>
        <v/>
      </c>
      <c r="JC56" s="19" t="str">
        <f t="shared" ca="1" si="149"/>
        <v/>
      </c>
      <c r="JD56" s="19" t="str">
        <f t="shared" ca="1" si="149"/>
        <v/>
      </c>
      <c r="JE56" s="19" t="str">
        <f t="shared" ca="1" si="149"/>
        <v/>
      </c>
      <c r="JF56" s="19" t="str">
        <f t="shared" ca="1" si="149"/>
        <v/>
      </c>
      <c r="JG56" s="19" t="str">
        <f t="shared" ca="1" si="149"/>
        <v/>
      </c>
      <c r="JH56" s="19" t="str">
        <f t="shared" ca="1" si="149"/>
        <v/>
      </c>
      <c r="JI56" s="19" t="str">
        <f t="shared" ca="1" si="150"/>
        <v/>
      </c>
      <c r="JJ56" s="19" t="str">
        <f t="shared" ca="1" si="150"/>
        <v/>
      </c>
      <c r="JK56" s="19" t="str">
        <f t="shared" ca="1" si="150"/>
        <v/>
      </c>
      <c r="JL56" s="19" t="str">
        <f t="shared" ca="1" si="150"/>
        <v/>
      </c>
      <c r="JM56" s="19" t="str">
        <f t="shared" ca="1" si="150"/>
        <v/>
      </c>
      <c r="JN56" s="19" t="str">
        <f t="shared" ca="1" si="150"/>
        <v/>
      </c>
      <c r="JO56" s="19" t="str">
        <f t="shared" ca="1" si="150"/>
        <v/>
      </c>
      <c r="JP56" s="19" t="str">
        <f t="shared" ca="1" si="150"/>
        <v/>
      </c>
      <c r="JQ56" s="19" t="str">
        <f t="shared" ca="1" si="150"/>
        <v/>
      </c>
      <c r="JR56" s="19" t="str">
        <f t="shared" ca="1" si="150"/>
        <v/>
      </c>
      <c r="JS56" s="19" t="str">
        <f t="shared" ca="1" si="151"/>
        <v/>
      </c>
      <c r="JT56" s="19" t="str">
        <f t="shared" ca="1" si="151"/>
        <v/>
      </c>
      <c r="JU56" s="19" t="str">
        <f t="shared" ca="1" si="151"/>
        <v/>
      </c>
      <c r="JV56" s="19" t="str">
        <f t="shared" ca="1" si="151"/>
        <v/>
      </c>
      <c r="JW56" s="19" t="str">
        <f t="shared" ca="1" si="151"/>
        <v/>
      </c>
      <c r="JX56" s="19" t="str">
        <f t="shared" ca="1" si="151"/>
        <v/>
      </c>
      <c r="JY56" s="19" t="str">
        <f t="shared" ca="1" si="151"/>
        <v/>
      </c>
      <c r="JZ56" s="19" t="str">
        <f t="shared" ca="1" si="151"/>
        <v/>
      </c>
      <c r="KA56" s="19" t="str">
        <f t="shared" ca="1" si="151"/>
        <v/>
      </c>
      <c r="KB56" s="19" t="str">
        <f t="shared" ca="1" si="151"/>
        <v/>
      </c>
      <c r="KC56" s="19" t="str">
        <f t="shared" ca="1" si="152"/>
        <v/>
      </c>
      <c r="KD56" s="19" t="str">
        <f t="shared" ca="1" si="152"/>
        <v/>
      </c>
      <c r="KE56" s="19" t="str">
        <f t="shared" ca="1" si="152"/>
        <v/>
      </c>
      <c r="KF56" s="19" t="str">
        <f t="shared" ca="1" si="152"/>
        <v/>
      </c>
      <c r="KG56" s="19" t="str">
        <f t="shared" ca="1" si="152"/>
        <v/>
      </c>
      <c r="KH56" s="19" t="str">
        <f t="shared" ca="1" si="152"/>
        <v/>
      </c>
      <c r="KI56" s="19" t="str">
        <f t="shared" ca="1" si="152"/>
        <v/>
      </c>
      <c r="KJ56" s="19" t="str">
        <f t="shared" ca="1" si="152"/>
        <v/>
      </c>
      <c r="KK56" s="19" t="str">
        <f t="shared" ca="1" si="152"/>
        <v/>
      </c>
      <c r="KL56" s="19" t="str">
        <f t="shared" ca="1" si="152"/>
        <v/>
      </c>
      <c r="KM56" s="19" t="str">
        <f t="shared" ca="1" si="153"/>
        <v/>
      </c>
      <c r="KN56" s="19" t="str">
        <f t="shared" ca="1" si="153"/>
        <v/>
      </c>
      <c r="KO56" s="19" t="str">
        <f t="shared" ca="1" si="153"/>
        <v/>
      </c>
      <c r="KP56" s="19" t="str">
        <f t="shared" ca="1" si="153"/>
        <v/>
      </c>
      <c r="KQ56" s="19" t="str">
        <f t="shared" ca="1" si="153"/>
        <v/>
      </c>
      <c r="KR56" s="19" t="str">
        <f t="shared" ca="1" si="153"/>
        <v/>
      </c>
      <c r="KS56" s="19" t="str">
        <f t="shared" ca="1" si="153"/>
        <v/>
      </c>
      <c r="KT56" s="19" t="str">
        <f t="shared" ca="1" si="153"/>
        <v/>
      </c>
      <c r="KU56" s="19" t="str">
        <f t="shared" ca="1" si="153"/>
        <v/>
      </c>
      <c r="KV56" s="19" t="str">
        <f t="shared" ca="1" si="153"/>
        <v/>
      </c>
      <c r="KW56" s="19" t="str">
        <f t="shared" ca="1" si="154"/>
        <v/>
      </c>
      <c r="KX56" s="19" t="str">
        <f t="shared" ca="1" si="154"/>
        <v/>
      </c>
      <c r="KY56" s="19" t="str">
        <f t="shared" ca="1" si="154"/>
        <v/>
      </c>
      <c r="KZ56" s="19" t="str">
        <f t="shared" ca="1" si="154"/>
        <v/>
      </c>
      <c r="LA56" s="19" t="str">
        <f t="shared" ca="1" si="154"/>
        <v/>
      </c>
      <c r="LB56" s="19" t="str">
        <f t="shared" ca="1" si="154"/>
        <v/>
      </c>
      <c r="LC56" s="19" t="str">
        <f t="shared" ca="1" si="154"/>
        <v/>
      </c>
      <c r="LD56" s="19" t="str">
        <f t="shared" ca="1" si="154"/>
        <v/>
      </c>
      <c r="LE56" s="19" t="str">
        <f t="shared" ca="1" si="154"/>
        <v/>
      </c>
      <c r="LF56" s="19" t="str">
        <f t="shared" ca="1" si="154"/>
        <v/>
      </c>
      <c r="LG56" s="19" t="str">
        <f t="shared" ca="1" si="155"/>
        <v/>
      </c>
      <c r="LH56" s="19" t="str">
        <f t="shared" ca="1" si="155"/>
        <v/>
      </c>
      <c r="LI56" s="19" t="str">
        <f t="shared" ca="1" si="155"/>
        <v/>
      </c>
      <c r="LJ56" s="19" t="str">
        <f t="shared" ca="1" si="155"/>
        <v/>
      </c>
      <c r="LK56" s="19" t="str">
        <f t="shared" ca="1" si="155"/>
        <v/>
      </c>
      <c r="LL56" s="19" t="str">
        <f t="shared" ca="1" si="155"/>
        <v/>
      </c>
      <c r="LM56" s="19" t="str">
        <f t="shared" ca="1" si="155"/>
        <v/>
      </c>
      <c r="LN56" s="19" t="str">
        <f t="shared" ca="1" si="155"/>
        <v/>
      </c>
      <c r="LO56" s="19" t="str">
        <f t="shared" ca="1" si="155"/>
        <v/>
      </c>
      <c r="LP56" s="19" t="str">
        <f t="shared" ca="1" si="155"/>
        <v/>
      </c>
      <c r="LQ56" s="19" t="str">
        <f t="shared" ca="1" si="156"/>
        <v/>
      </c>
      <c r="LR56" s="19" t="str">
        <f t="shared" ca="1" si="156"/>
        <v/>
      </c>
      <c r="LS56" s="19" t="str">
        <f t="shared" ca="1" si="156"/>
        <v/>
      </c>
      <c r="LT56" s="19" t="str">
        <f t="shared" ca="1" si="156"/>
        <v/>
      </c>
      <c r="LU56" s="19" t="str">
        <f t="shared" ca="1" si="156"/>
        <v/>
      </c>
      <c r="LV56" s="19" t="str">
        <f t="shared" ca="1" si="156"/>
        <v/>
      </c>
      <c r="LW56" s="19" t="str">
        <f t="shared" ca="1" si="156"/>
        <v/>
      </c>
      <c r="LX56" s="19" t="str">
        <f t="shared" ca="1" si="156"/>
        <v/>
      </c>
      <c r="LY56" s="19" t="str">
        <f t="shared" ca="1" si="156"/>
        <v/>
      </c>
      <c r="LZ56" s="19" t="str">
        <f t="shared" ca="1" si="156"/>
        <v/>
      </c>
      <c r="MA56" s="19" t="str">
        <f t="shared" ca="1" si="157"/>
        <v/>
      </c>
      <c r="MB56" s="19" t="str">
        <f t="shared" ca="1" si="157"/>
        <v/>
      </c>
      <c r="MC56" s="19" t="str">
        <f t="shared" ca="1" si="157"/>
        <v/>
      </c>
      <c r="MD56" s="19" t="str">
        <f t="shared" ca="1" si="157"/>
        <v/>
      </c>
      <c r="ME56" s="19" t="str">
        <f t="shared" ca="1" si="157"/>
        <v/>
      </c>
      <c r="MF56" s="19" t="str">
        <f t="shared" ca="1" si="157"/>
        <v/>
      </c>
      <c r="MG56" s="19" t="str">
        <f t="shared" ca="1" si="157"/>
        <v/>
      </c>
      <c r="MH56" s="19" t="str">
        <f t="shared" ca="1" si="157"/>
        <v/>
      </c>
      <c r="MI56" s="19" t="str">
        <f t="shared" ca="1" si="157"/>
        <v/>
      </c>
      <c r="MJ56" s="19" t="str">
        <f t="shared" ca="1" si="157"/>
        <v/>
      </c>
      <c r="MK56" s="19" t="str">
        <f t="shared" ca="1" si="158"/>
        <v/>
      </c>
      <c r="ML56" s="19" t="str">
        <f t="shared" ca="1" si="158"/>
        <v/>
      </c>
      <c r="MM56" s="19" t="str">
        <f t="shared" ca="1" si="158"/>
        <v/>
      </c>
      <c r="MN56" s="19" t="str">
        <f t="shared" ca="1" si="158"/>
        <v/>
      </c>
      <c r="MO56" s="19" t="str">
        <f t="shared" ca="1" si="158"/>
        <v/>
      </c>
      <c r="MP56" s="19" t="str">
        <f t="shared" ca="1" si="158"/>
        <v/>
      </c>
      <c r="MQ56" s="19" t="str">
        <f t="shared" ca="1" si="158"/>
        <v/>
      </c>
      <c r="MR56" s="19" t="str">
        <f t="shared" ca="1" si="158"/>
        <v/>
      </c>
      <c r="MS56" s="19" t="str">
        <f t="shared" ca="1" si="158"/>
        <v/>
      </c>
      <c r="MT56" s="19" t="str">
        <f t="shared" ca="1" si="158"/>
        <v/>
      </c>
      <c r="MU56" s="19" t="str">
        <f t="shared" ca="1" si="159"/>
        <v/>
      </c>
      <c r="MV56" s="19" t="str">
        <f t="shared" ca="1" si="159"/>
        <v/>
      </c>
      <c r="MW56" s="19" t="str">
        <f t="shared" ca="1" si="159"/>
        <v/>
      </c>
      <c r="MX56" s="19" t="str">
        <f t="shared" ca="1" si="159"/>
        <v/>
      </c>
      <c r="MY56" s="19" t="str">
        <f t="shared" ca="1" si="159"/>
        <v/>
      </c>
      <c r="MZ56" s="19" t="str">
        <f t="shared" ca="1" si="159"/>
        <v/>
      </c>
      <c r="NA56" s="19" t="str">
        <f t="shared" ca="1" si="159"/>
        <v/>
      </c>
      <c r="NB56" s="19" t="str">
        <f t="shared" ca="1" si="159"/>
        <v/>
      </c>
      <c r="NC56" s="19" t="str">
        <f t="shared" ca="1" si="159"/>
        <v/>
      </c>
      <c r="ND56" s="19" t="str">
        <f t="shared" ca="1" si="159"/>
        <v/>
      </c>
      <c r="NE56" s="19" t="str">
        <f t="shared" ca="1" si="160"/>
        <v/>
      </c>
      <c r="NF56" s="19" t="str">
        <f t="shared" ca="1" si="160"/>
        <v/>
      </c>
      <c r="NG56" s="19" t="str">
        <f t="shared" ca="1" si="160"/>
        <v/>
      </c>
      <c r="NH56" s="19" t="str">
        <f t="shared" ca="1" si="160"/>
        <v/>
      </c>
      <c r="NI56" s="19" t="str">
        <f t="shared" ca="1" si="160"/>
        <v/>
      </c>
      <c r="NJ56" s="19" t="str">
        <f t="shared" ca="1" si="160"/>
        <v/>
      </c>
      <c r="NK56" s="19" t="str">
        <f t="shared" ca="1" si="160"/>
        <v/>
      </c>
      <c r="NL56" s="19" t="str">
        <f t="shared" ca="1" si="160"/>
        <v/>
      </c>
      <c r="NM56" s="19" t="str">
        <f t="shared" ca="1" si="160"/>
        <v/>
      </c>
      <c r="NN56" s="19" t="str">
        <f t="shared" ca="1" si="160"/>
        <v/>
      </c>
      <c r="NO56" s="19" t="str">
        <f t="shared" ca="1" si="161"/>
        <v/>
      </c>
      <c r="NP56" s="19" t="str">
        <f t="shared" ca="1" si="161"/>
        <v/>
      </c>
      <c r="NQ56" s="19" t="str">
        <f t="shared" ca="1" si="161"/>
        <v/>
      </c>
      <c r="NR56" s="19" t="str">
        <f t="shared" ca="1" si="161"/>
        <v/>
      </c>
      <c r="NS56" s="19" t="str">
        <f t="shared" ca="1" si="161"/>
        <v/>
      </c>
      <c r="NT56" s="19" t="str">
        <f t="shared" ca="1" si="161"/>
        <v/>
      </c>
      <c r="NU56" s="19" t="str">
        <f t="shared" ca="1" si="161"/>
        <v/>
      </c>
      <c r="NV56" s="19" t="str">
        <f t="shared" ca="1" si="161"/>
        <v/>
      </c>
      <c r="NW56" s="19" t="str">
        <f t="shared" ca="1" si="161"/>
        <v/>
      </c>
      <c r="NX56" s="19" t="str">
        <f t="shared" ca="1" si="161"/>
        <v/>
      </c>
      <c r="NY56" s="19" t="str">
        <f t="shared" ca="1" si="161"/>
        <v/>
      </c>
      <c r="NZ56" s="19" t="str">
        <f t="shared" ca="1" si="161"/>
        <v/>
      </c>
      <c r="OA56" s="19" t="str">
        <f t="shared" ca="1" si="161"/>
        <v/>
      </c>
      <c r="OB56" s="19" t="str">
        <f t="shared" ca="1" si="161"/>
        <v/>
      </c>
      <c r="OC56" s="19" t="str">
        <f t="shared" ca="1" si="161"/>
        <v/>
      </c>
    </row>
    <row r="57" spans="1:397" x14ac:dyDescent="0.2">
      <c r="A57" s="62" t="str">
        <f t="shared" si="85"/>
        <v xml:space="preserve"> </v>
      </c>
      <c r="B57" s="66">
        <f>_xlfn.IFNA(IF(INDEX('[1]External Tasks'!$C:$C,MATCH($B$38&amp;" "&amp;D57,'[1]External Tasks'!$A:$A,0))=D57,1,IF(INDEX('[1]External Tasks'!$G:$G,MATCH($B$38&amp;" "&amp;D57,'[1]External Tasks'!$E:$E,0))=D57,2)),0)</f>
        <v>1</v>
      </c>
      <c r="C57" s="46">
        <v>17</v>
      </c>
      <c r="D57" s="437" t="str">
        <f>IF('[2]Project Follow up - Base'!D57="","",'[2]Project Follow up - Base'!D57)</f>
        <v>Review and Comment - Design 100%</v>
      </c>
      <c r="E57" s="437" t="str">
        <f>IF('[2]Project Follow up - Base'!E57="","",'[2]Project Follow up - Base'!E57)</f>
        <v/>
      </c>
      <c r="F57" s="394" t="str">
        <f>IF('[2]Project Follow up - Base'!F57="","",'[2]Project Follow up - Base'!F57)</f>
        <v/>
      </c>
      <c r="G57" s="187">
        <f>IF('[2]Project Follow up - Base'!G57="","",'[2]Project Follow up - Base'!G57)</f>
        <v>45832</v>
      </c>
      <c r="H57" s="187">
        <f>IF('[2]Project Follow up - Base'!H57="","",'[2]Project Follow up - Base'!H57)</f>
        <v>45838</v>
      </c>
      <c r="I57" s="45">
        <f>IF(OR(G57="",H57=""), 0, NETWORKDAYS.INTL(G57,H57,7,List!$M$3:$M$100))</f>
        <v>5</v>
      </c>
      <c r="J57" s="43" t="str">
        <f>IF('[2]Project Follow up - Base'!J57="","",'[2]Project Follow up - Base'!J57)</f>
        <v/>
      </c>
      <c r="K57" s="187" t="str">
        <f>IF('[2]Project Follow up - Base'!K57="","",'[2]Project Follow up - Base'!K57)</f>
        <v/>
      </c>
      <c r="L57" s="45">
        <f>IF(OR(J57="",K57=""), 0, NETWORKDAYS.INTL(J57,K57,7,List!$M$3:$M$100))</f>
        <v>0</v>
      </c>
      <c r="M57" s="43">
        <f t="shared" si="86"/>
        <v>45832</v>
      </c>
      <c r="N57" s="43">
        <f t="shared" si="87"/>
        <v>45838</v>
      </c>
      <c r="O57" s="43">
        <f>IF(OR( D57="", M57=""),"",WORKDAY.INTL(M57,VLOOKUP($B$38&amp;" "&amp;D57,Tasks!$1:$1048576,MATCH('Project Follow up - Base'!$D$7,Tasks!$2:$2,0),FALSE)-1,7,[1]List!$M$3:$M$100))</f>
        <v>45838</v>
      </c>
      <c r="P57" s="44" t="str">
        <f ca="1">IF(D57="", "",IF(M57="", "Not Started",IF(AND(OR(AND(G57&lt;&gt;"", H57=""), AND(J57&lt;&gt;"", K57="")), TODAY() &lt;= O57), "On Going",IF(OR(N57&gt;O57, AND(TODAY()&gt;O57, OR(AND(G57&lt;&gt;"", H57=""), AND(J57&lt;&gt;"", K57="")))), "Delayed","Completed"))))</f>
        <v>Completed</v>
      </c>
      <c r="Q57" s="104" t="str">
        <f>IF('[2]Project Follow up - Base'!Q57="","",'[2]Project Follow up - Base'!Q57)</f>
        <v/>
      </c>
      <c r="R57" s="43" t="str">
        <f>IF('[2]Project Follow up - Base'!R57="","",'[2]Project Follow up - Base'!R57)</f>
        <v/>
      </c>
      <c r="S57" s="41" t="str">
        <f>IF('[2]Project Follow up - Base'!S57="","",'[2]Project Follow up - Base'!S57)</f>
        <v/>
      </c>
      <c r="T57" s="104" t="str">
        <f>IF('[2]Project Follow up - Base'!T57="","",'[2]Project Follow up - Base'!T57)</f>
        <v>Client</v>
      </c>
      <c r="U57" s="41" t="str">
        <f>IF('[2]Project Follow up - Base'!U57="","",'[2]Project Follow up - Base'!U57)</f>
        <v/>
      </c>
      <c r="V57" s="41" t="str">
        <f>IF('[2]Project Follow up - Base'!V57="","",'[2]Project Follow up - Base'!V57)</f>
        <v/>
      </c>
      <c r="W57" s="41" t="str">
        <f>IF('[2]Project Follow up - Base'!W57="","",'[2]Project Follow up - Base'!W57)</f>
        <v/>
      </c>
      <c r="X57" s="390" t="str">
        <f>IF('[2]Project Follow up - Base'!X57="","",'[2]Project Follow up - Base'!X57)</f>
        <v/>
      </c>
      <c r="Y57" s="17">
        <f t="shared" si="88"/>
        <v>1</v>
      </c>
      <c r="Z57" s="62" t="str">
        <f>_xlfn.IFNA(IF(INDEX('Employees Summary'!A:J,MATCH(B$38&amp;" "&amp;F57,'Employees Summary'!H:H,0),10)=0,"",INDEX('Employees Summary'!A:J,MATCH(B$38&amp;" "&amp;F57,'Employees Summary'!H:H,0),10)),"")</f>
        <v/>
      </c>
      <c r="AA57" s="62">
        <f ca="1">IF(AND(N57&lt;&gt;"",P57="Delayed"),NETWORKDAYS.INTL(O57,N57,7,List!$M$3:$M$100),0)</f>
        <v>0</v>
      </c>
      <c r="AC57" s="19" t="str">
        <f t="shared" ca="1" si="126"/>
        <v/>
      </c>
      <c r="AD57" s="20" t="str">
        <f t="shared" ca="1" si="126"/>
        <v/>
      </c>
      <c r="AE57" s="20" t="str">
        <f t="shared" ca="1" si="126"/>
        <v/>
      </c>
      <c r="AF57" s="20" t="str">
        <f t="shared" ca="1" si="126"/>
        <v/>
      </c>
      <c r="AG57" s="20" t="str">
        <f t="shared" ca="1" si="126"/>
        <v/>
      </c>
      <c r="AH57" s="20" t="str">
        <f t="shared" ca="1" si="126"/>
        <v/>
      </c>
      <c r="AI57" s="20" t="str">
        <f t="shared" ca="1" si="126"/>
        <v/>
      </c>
      <c r="AJ57" s="20" t="str">
        <f t="shared" ca="1" si="126"/>
        <v/>
      </c>
      <c r="AK57" s="20" t="str">
        <f t="shared" ca="1" si="126"/>
        <v/>
      </c>
      <c r="AL57" s="20" t="str">
        <f t="shared" ca="1" si="126"/>
        <v/>
      </c>
      <c r="AM57" s="20" t="str">
        <f t="shared" ca="1" si="127"/>
        <v/>
      </c>
      <c r="AN57" s="20" t="str">
        <f t="shared" ca="1" si="127"/>
        <v/>
      </c>
      <c r="AO57" s="20" t="str">
        <f t="shared" ca="1" si="127"/>
        <v/>
      </c>
      <c r="AP57" s="20" t="str">
        <f t="shared" ca="1" si="127"/>
        <v/>
      </c>
      <c r="AQ57" s="20" t="str">
        <f t="shared" ca="1" si="127"/>
        <v/>
      </c>
      <c r="AR57" s="20" t="str">
        <f t="shared" ca="1" si="127"/>
        <v/>
      </c>
      <c r="AS57" s="20" t="str">
        <f t="shared" ca="1" si="127"/>
        <v/>
      </c>
      <c r="AT57" s="20" t="str">
        <f t="shared" ca="1" si="127"/>
        <v/>
      </c>
      <c r="AU57" s="20" t="str">
        <f t="shared" ca="1" si="127"/>
        <v/>
      </c>
      <c r="AV57" s="20" t="str">
        <f t="shared" ca="1" si="127"/>
        <v/>
      </c>
      <c r="AW57" s="20" t="str">
        <f t="shared" ca="1" si="128"/>
        <v/>
      </c>
      <c r="AX57" s="20" t="str">
        <f t="shared" ca="1" si="128"/>
        <v/>
      </c>
      <c r="AY57" s="20" t="str">
        <f t="shared" ca="1" si="128"/>
        <v/>
      </c>
      <c r="AZ57" s="20" t="str">
        <f t="shared" ca="1" si="128"/>
        <v/>
      </c>
      <c r="BA57" s="20" t="str">
        <f t="shared" ca="1" si="128"/>
        <v/>
      </c>
      <c r="BB57" s="20" t="str">
        <f t="shared" ca="1" si="128"/>
        <v/>
      </c>
      <c r="BC57" s="20" t="str">
        <f t="shared" ca="1" si="128"/>
        <v/>
      </c>
      <c r="BD57" s="20" t="str">
        <f t="shared" ca="1" si="128"/>
        <v/>
      </c>
      <c r="BE57" s="20" t="str">
        <f t="shared" ca="1" si="128"/>
        <v/>
      </c>
      <c r="BF57" s="20" t="str">
        <f t="shared" ca="1" si="128"/>
        <v/>
      </c>
      <c r="BG57" s="20" t="str">
        <f t="shared" ca="1" si="129"/>
        <v/>
      </c>
      <c r="BH57" s="20" t="str">
        <f t="shared" ca="1" si="129"/>
        <v/>
      </c>
      <c r="BI57" s="20" t="str">
        <f t="shared" ca="1" si="129"/>
        <v/>
      </c>
      <c r="BJ57" s="20" t="str">
        <f t="shared" ca="1" si="129"/>
        <v/>
      </c>
      <c r="BK57" s="20" t="str">
        <f t="shared" ca="1" si="129"/>
        <v/>
      </c>
      <c r="BL57" s="20" t="str">
        <f t="shared" ca="1" si="129"/>
        <v/>
      </c>
      <c r="BM57" s="20" t="str">
        <f t="shared" ca="1" si="129"/>
        <v/>
      </c>
      <c r="BN57" s="20" t="str">
        <f t="shared" ca="1" si="129"/>
        <v/>
      </c>
      <c r="BO57" s="20" t="str">
        <f t="shared" ca="1" si="129"/>
        <v/>
      </c>
      <c r="BP57" s="20" t="str">
        <f t="shared" ca="1" si="129"/>
        <v/>
      </c>
      <c r="BQ57" s="20" t="str">
        <f t="shared" ca="1" si="130"/>
        <v/>
      </c>
      <c r="BR57" s="20" t="str">
        <f t="shared" ca="1" si="130"/>
        <v/>
      </c>
      <c r="BS57" s="20" t="str">
        <f t="shared" ca="1" si="130"/>
        <v/>
      </c>
      <c r="BT57" s="20" t="str">
        <f t="shared" ca="1" si="130"/>
        <v/>
      </c>
      <c r="BU57" s="20" t="str">
        <f t="shared" ca="1" si="130"/>
        <v/>
      </c>
      <c r="BV57" s="20" t="str">
        <f t="shared" ca="1" si="130"/>
        <v/>
      </c>
      <c r="BW57" s="20" t="str">
        <f t="shared" ca="1" si="130"/>
        <v/>
      </c>
      <c r="BX57" s="20" t="str">
        <f t="shared" ca="1" si="130"/>
        <v/>
      </c>
      <c r="BY57" s="20" t="str">
        <f t="shared" ca="1" si="130"/>
        <v/>
      </c>
      <c r="BZ57" s="20" t="str">
        <f t="shared" ca="1" si="130"/>
        <v/>
      </c>
      <c r="CA57" s="20" t="str">
        <f t="shared" ca="1" si="131"/>
        <v/>
      </c>
      <c r="CB57" s="20" t="str">
        <f t="shared" ca="1" si="131"/>
        <v/>
      </c>
      <c r="CC57" s="20" t="str">
        <f t="shared" ca="1" si="131"/>
        <v/>
      </c>
      <c r="CD57" s="20" t="str">
        <f t="shared" ca="1" si="131"/>
        <v/>
      </c>
      <c r="CE57" s="20" t="str">
        <f t="shared" ca="1" si="131"/>
        <v/>
      </c>
      <c r="CF57" s="20" t="str">
        <f t="shared" ca="1" si="131"/>
        <v/>
      </c>
      <c r="CG57" s="20" t="str">
        <f t="shared" ca="1" si="131"/>
        <v/>
      </c>
      <c r="CH57" s="20" t="str">
        <f t="shared" ca="1" si="131"/>
        <v/>
      </c>
      <c r="CI57" s="20" t="str">
        <f t="shared" ca="1" si="131"/>
        <v/>
      </c>
      <c r="CJ57" s="20" t="str">
        <f t="shared" ca="1" si="131"/>
        <v/>
      </c>
      <c r="CK57" s="20" t="str">
        <f t="shared" ca="1" si="132"/>
        <v/>
      </c>
      <c r="CL57" s="20" t="str">
        <f t="shared" ca="1" si="132"/>
        <v/>
      </c>
      <c r="CM57" s="20" t="str">
        <f t="shared" ca="1" si="132"/>
        <v/>
      </c>
      <c r="CN57" s="20" t="str">
        <f t="shared" ca="1" si="132"/>
        <v/>
      </c>
      <c r="CO57" s="20" t="str">
        <f t="shared" ca="1" si="132"/>
        <v/>
      </c>
      <c r="CP57" s="20" t="str">
        <f t="shared" ca="1" si="132"/>
        <v/>
      </c>
      <c r="CQ57" s="20" t="str">
        <f t="shared" ca="1" si="132"/>
        <v/>
      </c>
      <c r="CR57" s="20" t="str">
        <f t="shared" ca="1" si="132"/>
        <v/>
      </c>
      <c r="CS57" s="20" t="str">
        <f t="shared" ca="1" si="132"/>
        <v/>
      </c>
      <c r="CT57" s="20" t="str">
        <f t="shared" ca="1" si="132"/>
        <v/>
      </c>
      <c r="CU57" s="19" t="str">
        <f t="shared" ca="1" si="133"/>
        <v/>
      </c>
      <c r="CV57" s="19" t="str">
        <f t="shared" ca="1" si="133"/>
        <v/>
      </c>
      <c r="CW57" s="19" t="str">
        <f t="shared" ca="1" si="133"/>
        <v/>
      </c>
      <c r="CX57" s="19" t="str">
        <f t="shared" ca="1" si="133"/>
        <v/>
      </c>
      <c r="CY57" s="19" t="str">
        <f t="shared" ca="1" si="133"/>
        <v/>
      </c>
      <c r="CZ57" s="19" t="str">
        <f t="shared" ca="1" si="133"/>
        <v/>
      </c>
      <c r="DA57" s="19" t="str">
        <f t="shared" ca="1" si="133"/>
        <v/>
      </c>
      <c r="DB57" s="19" t="str">
        <f t="shared" ca="1" si="133"/>
        <v/>
      </c>
      <c r="DC57" s="19" t="str">
        <f t="shared" ca="1" si="133"/>
        <v/>
      </c>
      <c r="DD57" s="19" t="str">
        <f t="shared" ca="1" si="133"/>
        <v/>
      </c>
      <c r="DE57" s="19" t="str">
        <f t="shared" ca="1" si="134"/>
        <v/>
      </c>
      <c r="DF57" s="19" t="str">
        <f t="shared" ca="1" si="134"/>
        <v/>
      </c>
      <c r="DG57" s="19" t="str">
        <f t="shared" ca="1" si="134"/>
        <v/>
      </c>
      <c r="DH57" s="19" t="str">
        <f t="shared" ca="1" si="134"/>
        <v/>
      </c>
      <c r="DI57" s="19" t="str">
        <f t="shared" ca="1" si="134"/>
        <v/>
      </c>
      <c r="DJ57" s="19" t="str">
        <f t="shared" ca="1" si="134"/>
        <v/>
      </c>
      <c r="DK57" s="19" t="str">
        <f t="shared" ca="1" si="134"/>
        <v/>
      </c>
      <c r="DL57" s="19" t="str">
        <f t="shared" ca="1" si="134"/>
        <v/>
      </c>
      <c r="DM57" s="19" t="str">
        <f t="shared" ca="1" si="134"/>
        <v/>
      </c>
      <c r="DN57" s="19" t="str">
        <f t="shared" ca="1" si="134"/>
        <v/>
      </c>
      <c r="DO57" s="19" t="str">
        <f t="shared" ca="1" si="135"/>
        <v/>
      </c>
      <c r="DP57" s="19" t="str">
        <f t="shared" ca="1" si="135"/>
        <v/>
      </c>
      <c r="DQ57" s="19" t="str">
        <f t="shared" ca="1" si="135"/>
        <v/>
      </c>
      <c r="DR57" s="19" t="str">
        <f t="shared" ca="1" si="135"/>
        <v/>
      </c>
      <c r="DS57" s="19" t="str">
        <f t="shared" ca="1" si="135"/>
        <v/>
      </c>
      <c r="DT57" s="19" t="str">
        <f t="shared" ca="1" si="135"/>
        <v/>
      </c>
      <c r="DU57" s="19" t="str">
        <f t="shared" ca="1" si="135"/>
        <v/>
      </c>
      <c r="DV57" s="19" t="str">
        <f t="shared" ca="1" si="135"/>
        <v/>
      </c>
      <c r="DW57" s="19" t="str">
        <f t="shared" ca="1" si="135"/>
        <v/>
      </c>
      <c r="DX57" s="19" t="str">
        <f t="shared" ca="1" si="135"/>
        <v/>
      </c>
      <c r="DY57" s="19" t="str">
        <f t="shared" ca="1" si="136"/>
        <v/>
      </c>
      <c r="DZ57" s="19" t="str">
        <f t="shared" ca="1" si="136"/>
        <v/>
      </c>
      <c r="EA57" s="19" t="str">
        <f t="shared" ca="1" si="136"/>
        <v/>
      </c>
      <c r="EB57" s="19" t="str">
        <f t="shared" ca="1" si="136"/>
        <v/>
      </c>
      <c r="EC57" s="19" t="str">
        <f t="shared" ca="1" si="136"/>
        <v/>
      </c>
      <c r="ED57" s="19" t="str">
        <f t="shared" ca="1" si="136"/>
        <v/>
      </c>
      <c r="EE57" s="19" t="str">
        <f t="shared" ca="1" si="136"/>
        <v/>
      </c>
      <c r="EF57" s="19" t="str">
        <f t="shared" ca="1" si="136"/>
        <v/>
      </c>
      <c r="EG57" s="19" t="str">
        <f t="shared" ca="1" si="136"/>
        <v/>
      </c>
      <c r="EH57" s="19" t="str">
        <f t="shared" ca="1" si="136"/>
        <v/>
      </c>
      <c r="EI57" s="19" t="str">
        <f t="shared" ca="1" si="137"/>
        <v/>
      </c>
      <c r="EJ57" s="19" t="str">
        <f t="shared" ca="1" si="137"/>
        <v/>
      </c>
      <c r="EK57" s="19" t="str">
        <f t="shared" ca="1" si="137"/>
        <v/>
      </c>
      <c r="EL57" s="19" t="str">
        <f t="shared" ca="1" si="137"/>
        <v/>
      </c>
      <c r="EM57" s="19" t="str">
        <f t="shared" ca="1" si="137"/>
        <v/>
      </c>
      <c r="EN57" s="19" t="str">
        <f t="shared" ca="1" si="137"/>
        <v/>
      </c>
      <c r="EO57" s="19" t="str">
        <f t="shared" ca="1" si="137"/>
        <v/>
      </c>
      <c r="EP57" s="19" t="str">
        <f t="shared" ca="1" si="137"/>
        <v/>
      </c>
      <c r="EQ57" s="19" t="str">
        <f t="shared" ca="1" si="137"/>
        <v/>
      </c>
      <c r="ER57" s="19" t="str">
        <f t="shared" ca="1" si="137"/>
        <v/>
      </c>
      <c r="ES57" s="19" t="str">
        <f t="shared" ca="1" si="138"/>
        <v/>
      </c>
      <c r="ET57" s="19" t="str">
        <f t="shared" ca="1" si="138"/>
        <v/>
      </c>
      <c r="EU57" s="19" t="str">
        <f t="shared" ca="1" si="138"/>
        <v/>
      </c>
      <c r="EV57" s="19" t="str">
        <f t="shared" ca="1" si="138"/>
        <v/>
      </c>
      <c r="EW57" s="19" t="str">
        <f t="shared" ca="1" si="138"/>
        <v/>
      </c>
      <c r="EX57" s="19" t="str">
        <f t="shared" ca="1" si="138"/>
        <v/>
      </c>
      <c r="EY57" s="19" t="str">
        <f t="shared" ca="1" si="138"/>
        <v/>
      </c>
      <c r="EZ57" s="19" t="str">
        <f t="shared" ca="1" si="138"/>
        <v/>
      </c>
      <c r="FA57" s="19" t="str">
        <f t="shared" ca="1" si="138"/>
        <v/>
      </c>
      <c r="FB57" s="19" t="str">
        <f t="shared" ca="1" si="138"/>
        <v/>
      </c>
      <c r="FC57" s="19" t="str">
        <f t="shared" ca="1" si="139"/>
        <v/>
      </c>
      <c r="FD57" s="19" t="str">
        <f t="shared" ca="1" si="139"/>
        <v/>
      </c>
      <c r="FE57" s="19" t="str">
        <f t="shared" ca="1" si="139"/>
        <v/>
      </c>
      <c r="FF57" s="19" t="str">
        <f t="shared" ca="1" si="139"/>
        <v/>
      </c>
      <c r="FG57" s="19" t="str">
        <f t="shared" ca="1" si="139"/>
        <v/>
      </c>
      <c r="FH57" s="19" t="str">
        <f t="shared" ca="1" si="139"/>
        <v/>
      </c>
      <c r="FI57" s="19" t="str">
        <f t="shared" ca="1" si="139"/>
        <v/>
      </c>
      <c r="FJ57" s="19" t="str">
        <f t="shared" ca="1" si="139"/>
        <v/>
      </c>
      <c r="FK57" s="19" t="str">
        <f t="shared" ca="1" si="139"/>
        <v/>
      </c>
      <c r="FL57" s="19" t="str">
        <f t="shared" ca="1" si="139"/>
        <v/>
      </c>
      <c r="FM57" s="19" t="str">
        <f t="shared" ca="1" si="140"/>
        <v/>
      </c>
      <c r="FN57" s="19" t="str">
        <f t="shared" ca="1" si="140"/>
        <v/>
      </c>
      <c r="FO57" s="19" t="str">
        <f t="shared" ca="1" si="140"/>
        <v/>
      </c>
      <c r="FP57" s="19" t="str">
        <f t="shared" ca="1" si="140"/>
        <v/>
      </c>
      <c r="FQ57" s="19" t="str">
        <f t="shared" ca="1" si="140"/>
        <v/>
      </c>
      <c r="FR57" s="19" t="str">
        <f t="shared" ca="1" si="140"/>
        <v/>
      </c>
      <c r="FS57" s="19" t="str">
        <f t="shared" ca="1" si="140"/>
        <v/>
      </c>
      <c r="FT57" s="19" t="str">
        <f t="shared" ca="1" si="140"/>
        <v/>
      </c>
      <c r="FU57" s="19" t="str">
        <f t="shared" ca="1" si="140"/>
        <v/>
      </c>
      <c r="FV57" s="19" t="str">
        <f t="shared" ca="1" si="140"/>
        <v/>
      </c>
      <c r="FW57" s="19" t="str">
        <f t="shared" ca="1" si="141"/>
        <v/>
      </c>
      <c r="FX57" s="19" t="str">
        <f t="shared" ca="1" si="141"/>
        <v/>
      </c>
      <c r="FY57" s="19" t="str">
        <f t="shared" ca="1" si="141"/>
        <v/>
      </c>
      <c r="FZ57" s="19" t="str">
        <f t="shared" ca="1" si="141"/>
        <v/>
      </c>
      <c r="GA57" s="19" t="str">
        <f t="shared" ca="1" si="141"/>
        <v/>
      </c>
      <c r="GB57" s="19" t="str">
        <f t="shared" ca="1" si="141"/>
        <v/>
      </c>
      <c r="GC57" s="19" t="str">
        <f t="shared" ca="1" si="141"/>
        <v/>
      </c>
      <c r="GD57" s="19" t="str">
        <f t="shared" ca="1" si="141"/>
        <v/>
      </c>
      <c r="GE57" s="19" t="str">
        <f t="shared" ca="1" si="141"/>
        <v/>
      </c>
      <c r="GF57" s="19" t="str">
        <f t="shared" ca="1" si="141"/>
        <v/>
      </c>
      <c r="GG57" s="19" t="str">
        <f t="shared" ca="1" si="142"/>
        <v/>
      </c>
      <c r="GH57" s="19" t="str">
        <f t="shared" ca="1" si="142"/>
        <v/>
      </c>
      <c r="GI57" s="19" t="str">
        <f t="shared" ca="1" si="142"/>
        <v/>
      </c>
      <c r="GJ57" s="19" t="str">
        <f t="shared" ca="1" si="142"/>
        <v/>
      </c>
      <c r="GK57" s="19" t="str">
        <f t="shared" ca="1" si="142"/>
        <v/>
      </c>
      <c r="GL57" s="19" t="str">
        <f t="shared" ca="1" si="142"/>
        <v/>
      </c>
      <c r="GM57" s="19" t="str">
        <f t="shared" ca="1" si="142"/>
        <v/>
      </c>
      <c r="GN57" s="19" t="str">
        <f t="shared" ca="1" si="142"/>
        <v/>
      </c>
      <c r="GO57" s="19" t="str">
        <f t="shared" ca="1" si="142"/>
        <v/>
      </c>
      <c r="GP57" s="19" t="str">
        <f t="shared" ca="1" si="142"/>
        <v/>
      </c>
      <c r="GQ57" s="19" t="str">
        <f t="shared" ca="1" si="143"/>
        <v/>
      </c>
      <c r="GR57" s="19" t="str">
        <f t="shared" ca="1" si="143"/>
        <v/>
      </c>
      <c r="GS57" s="19" t="str">
        <f t="shared" ca="1" si="143"/>
        <v/>
      </c>
      <c r="GT57" s="19" t="str">
        <f t="shared" ca="1" si="143"/>
        <v/>
      </c>
      <c r="GU57" s="19" t="str">
        <f t="shared" ca="1" si="143"/>
        <v/>
      </c>
      <c r="GV57" s="19" t="str">
        <f t="shared" ca="1" si="143"/>
        <v/>
      </c>
      <c r="GW57" s="19" t="str">
        <f t="shared" ca="1" si="143"/>
        <v/>
      </c>
      <c r="GX57" s="19" t="str">
        <f t="shared" ca="1" si="143"/>
        <v/>
      </c>
      <c r="GY57" s="19" t="str">
        <f t="shared" ca="1" si="143"/>
        <v/>
      </c>
      <c r="GZ57" s="19" t="str">
        <f t="shared" ca="1" si="143"/>
        <v/>
      </c>
      <c r="HA57" s="19">
        <f t="shared" ca="1" si="144"/>
        <v>10</v>
      </c>
      <c r="HB57" s="19">
        <f t="shared" ca="1" si="144"/>
        <v>10</v>
      </c>
      <c r="HC57" s="19">
        <f t="shared" ca="1" si="144"/>
        <v>10</v>
      </c>
      <c r="HD57" s="19">
        <f t="shared" ca="1" si="144"/>
        <v>10</v>
      </c>
      <c r="HE57" s="19">
        <f t="shared" ca="1" si="144"/>
        <v>10</v>
      </c>
      <c r="HF57" s="19">
        <f t="shared" ca="1" si="144"/>
        <v>10</v>
      </c>
      <c r="HG57" s="19">
        <f t="shared" ca="1" si="144"/>
        <v>10</v>
      </c>
      <c r="HH57" s="19" t="str">
        <f t="shared" ca="1" si="144"/>
        <v/>
      </c>
      <c r="HI57" s="19" t="str">
        <f t="shared" ca="1" si="144"/>
        <v/>
      </c>
      <c r="HJ57" s="19" t="str">
        <f t="shared" ca="1" si="144"/>
        <v/>
      </c>
      <c r="HK57" s="19" t="str">
        <f t="shared" ca="1" si="145"/>
        <v/>
      </c>
      <c r="HL57" s="19" t="str">
        <f t="shared" ca="1" si="145"/>
        <v/>
      </c>
      <c r="HM57" s="19" t="str">
        <f t="shared" ca="1" si="145"/>
        <v/>
      </c>
      <c r="HN57" s="19" t="str">
        <f t="shared" ca="1" si="145"/>
        <v/>
      </c>
      <c r="HO57" s="19" t="str">
        <f t="shared" ca="1" si="145"/>
        <v/>
      </c>
      <c r="HP57" s="19" t="str">
        <f t="shared" ca="1" si="145"/>
        <v/>
      </c>
      <c r="HQ57" s="19" t="str">
        <f t="shared" ca="1" si="145"/>
        <v/>
      </c>
      <c r="HR57" s="19" t="str">
        <f t="shared" ca="1" si="145"/>
        <v/>
      </c>
      <c r="HS57" s="19" t="str">
        <f t="shared" ca="1" si="145"/>
        <v/>
      </c>
      <c r="HT57" s="19" t="str">
        <f t="shared" ca="1" si="145"/>
        <v/>
      </c>
      <c r="HU57" s="19" t="str">
        <f t="shared" ca="1" si="146"/>
        <v/>
      </c>
      <c r="HV57" s="19" t="str">
        <f t="shared" ca="1" si="146"/>
        <v/>
      </c>
      <c r="HW57" s="19" t="str">
        <f t="shared" ca="1" si="146"/>
        <v/>
      </c>
      <c r="HX57" s="19" t="str">
        <f t="shared" ca="1" si="146"/>
        <v/>
      </c>
      <c r="HY57" s="19" t="str">
        <f t="shared" ca="1" si="146"/>
        <v/>
      </c>
      <c r="HZ57" s="19" t="str">
        <f t="shared" ca="1" si="146"/>
        <v/>
      </c>
      <c r="IA57" s="19" t="str">
        <f t="shared" ca="1" si="146"/>
        <v/>
      </c>
      <c r="IB57" s="19" t="str">
        <f t="shared" ca="1" si="146"/>
        <v/>
      </c>
      <c r="IC57" s="19" t="str">
        <f t="shared" ca="1" si="146"/>
        <v/>
      </c>
      <c r="ID57" s="19" t="str">
        <f t="shared" ca="1" si="146"/>
        <v/>
      </c>
      <c r="IE57" s="19" t="str">
        <f t="shared" ca="1" si="147"/>
        <v/>
      </c>
      <c r="IF57" s="19" t="str">
        <f t="shared" ca="1" si="147"/>
        <v/>
      </c>
      <c r="IG57" s="19" t="str">
        <f t="shared" ca="1" si="147"/>
        <v/>
      </c>
      <c r="IH57" s="19" t="str">
        <f t="shared" ca="1" si="147"/>
        <v/>
      </c>
      <c r="II57" s="19" t="str">
        <f t="shared" ca="1" si="147"/>
        <v/>
      </c>
      <c r="IJ57" s="19" t="str">
        <f t="shared" ca="1" si="147"/>
        <v/>
      </c>
      <c r="IK57" s="19" t="str">
        <f t="shared" ca="1" si="147"/>
        <v/>
      </c>
      <c r="IL57" s="19" t="str">
        <f t="shared" ca="1" si="147"/>
        <v/>
      </c>
      <c r="IM57" s="19" t="str">
        <f t="shared" ca="1" si="147"/>
        <v/>
      </c>
      <c r="IN57" s="19" t="str">
        <f t="shared" ca="1" si="147"/>
        <v/>
      </c>
      <c r="IO57" s="19" t="str">
        <f t="shared" ca="1" si="148"/>
        <v/>
      </c>
      <c r="IP57" s="19" t="str">
        <f t="shared" ca="1" si="148"/>
        <v/>
      </c>
      <c r="IQ57" s="19" t="str">
        <f t="shared" ca="1" si="148"/>
        <v/>
      </c>
      <c r="IR57" s="19" t="str">
        <f t="shared" ca="1" si="148"/>
        <v/>
      </c>
      <c r="IS57" s="19" t="str">
        <f t="shared" ca="1" si="148"/>
        <v/>
      </c>
      <c r="IT57" s="19" t="str">
        <f t="shared" ca="1" si="148"/>
        <v/>
      </c>
      <c r="IU57" s="19" t="str">
        <f t="shared" ca="1" si="148"/>
        <v/>
      </c>
      <c r="IV57" s="19" t="str">
        <f t="shared" ca="1" si="148"/>
        <v/>
      </c>
      <c r="IW57" s="19" t="str">
        <f t="shared" ca="1" si="148"/>
        <v/>
      </c>
      <c r="IX57" s="19" t="str">
        <f t="shared" ca="1" si="148"/>
        <v/>
      </c>
      <c r="IY57" s="19" t="str">
        <f t="shared" ca="1" si="149"/>
        <v/>
      </c>
      <c r="IZ57" s="19" t="str">
        <f t="shared" ca="1" si="149"/>
        <v/>
      </c>
      <c r="JA57" s="19" t="str">
        <f t="shared" ca="1" si="149"/>
        <v/>
      </c>
      <c r="JB57" s="19" t="str">
        <f t="shared" ca="1" si="149"/>
        <v/>
      </c>
      <c r="JC57" s="19" t="str">
        <f t="shared" ca="1" si="149"/>
        <v/>
      </c>
      <c r="JD57" s="19" t="str">
        <f t="shared" ca="1" si="149"/>
        <v/>
      </c>
      <c r="JE57" s="19" t="str">
        <f t="shared" ca="1" si="149"/>
        <v/>
      </c>
      <c r="JF57" s="19" t="str">
        <f t="shared" ca="1" si="149"/>
        <v/>
      </c>
      <c r="JG57" s="19" t="str">
        <f t="shared" ca="1" si="149"/>
        <v/>
      </c>
      <c r="JH57" s="19" t="str">
        <f t="shared" ca="1" si="149"/>
        <v/>
      </c>
      <c r="JI57" s="19" t="str">
        <f t="shared" ca="1" si="150"/>
        <v/>
      </c>
      <c r="JJ57" s="19" t="str">
        <f t="shared" ca="1" si="150"/>
        <v/>
      </c>
      <c r="JK57" s="19" t="str">
        <f t="shared" ca="1" si="150"/>
        <v/>
      </c>
      <c r="JL57" s="19" t="str">
        <f t="shared" ca="1" si="150"/>
        <v/>
      </c>
      <c r="JM57" s="19" t="str">
        <f t="shared" ca="1" si="150"/>
        <v/>
      </c>
      <c r="JN57" s="19" t="str">
        <f t="shared" ca="1" si="150"/>
        <v/>
      </c>
      <c r="JO57" s="19" t="str">
        <f t="shared" ca="1" si="150"/>
        <v/>
      </c>
      <c r="JP57" s="19" t="str">
        <f t="shared" ca="1" si="150"/>
        <v/>
      </c>
      <c r="JQ57" s="19" t="str">
        <f t="shared" ca="1" si="150"/>
        <v/>
      </c>
      <c r="JR57" s="19" t="str">
        <f t="shared" ca="1" si="150"/>
        <v/>
      </c>
      <c r="JS57" s="19" t="str">
        <f t="shared" ca="1" si="151"/>
        <v/>
      </c>
      <c r="JT57" s="19" t="str">
        <f t="shared" ca="1" si="151"/>
        <v/>
      </c>
      <c r="JU57" s="19" t="str">
        <f t="shared" ca="1" si="151"/>
        <v/>
      </c>
      <c r="JV57" s="19" t="str">
        <f t="shared" ca="1" si="151"/>
        <v/>
      </c>
      <c r="JW57" s="19" t="str">
        <f t="shared" ca="1" si="151"/>
        <v/>
      </c>
      <c r="JX57" s="19" t="str">
        <f t="shared" ca="1" si="151"/>
        <v/>
      </c>
      <c r="JY57" s="19" t="str">
        <f t="shared" ca="1" si="151"/>
        <v/>
      </c>
      <c r="JZ57" s="19" t="str">
        <f t="shared" ca="1" si="151"/>
        <v/>
      </c>
      <c r="KA57" s="19" t="str">
        <f t="shared" ca="1" si="151"/>
        <v/>
      </c>
      <c r="KB57" s="19" t="str">
        <f t="shared" ca="1" si="151"/>
        <v/>
      </c>
      <c r="KC57" s="19" t="str">
        <f t="shared" ca="1" si="152"/>
        <v/>
      </c>
      <c r="KD57" s="19" t="str">
        <f t="shared" ca="1" si="152"/>
        <v/>
      </c>
      <c r="KE57" s="19" t="str">
        <f t="shared" ca="1" si="152"/>
        <v/>
      </c>
      <c r="KF57" s="19" t="str">
        <f t="shared" ca="1" si="152"/>
        <v/>
      </c>
      <c r="KG57" s="19" t="str">
        <f t="shared" ca="1" si="152"/>
        <v/>
      </c>
      <c r="KH57" s="19" t="str">
        <f t="shared" ca="1" si="152"/>
        <v/>
      </c>
      <c r="KI57" s="19" t="str">
        <f t="shared" ca="1" si="152"/>
        <v/>
      </c>
      <c r="KJ57" s="19" t="str">
        <f t="shared" ca="1" si="152"/>
        <v/>
      </c>
      <c r="KK57" s="19" t="str">
        <f t="shared" ca="1" si="152"/>
        <v/>
      </c>
      <c r="KL57" s="19" t="str">
        <f t="shared" ca="1" si="152"/>
        <v/>
      </c>
      <c r="KM57" s="19" t="str">
        <f t="shared" ca="1" si="153"/>
        <v/>
      </c>
      <c r="KN57" s="19" t="str">
        <f t="shared" ca="1" si="153"/>
        <v/>
      </c>
      <c r="KO57" s="19" t="str">
        <f t="shared" ca="1" si="153"/>
        <v/>
      </c>
      <c r="KP57" s="19" t="str">
        <f t="shared" ca="1" si="153"/>
        <v/>
      </c>
      <c r="KQ57" s="19" t="str">
        <f t="shared" ca="1" si="153"/>
        <v/>
      </c>
      <c r="KR57" s="19" t="str">
        <f t="shared" ca="1" si="153"/>
        <v/>
      </c>
      <c r="KS57" s="19" t="str">
        <f t="shared" ca="1" si="153"/>
        <v/>
      </c>
      <c r="KT57" s="19" t="str">
        <f t="shared" ca="1" si="153"/>
        <v/>
      </c>
      <c r="KU57" s="19" t="str">
        <f t="shared" ca="1" si="153"/>
        <v/>
      </c>
      <c r="KV57" s="19" t="str">
        <f t="shared" ca="1" si="153"/>
        <v/>
      </c>
      <c r="KW57" s="19" t="str">
        <f t="shared" ca="1" si="154"/>
        <v/>
      </c>
      <c r="KX57" s="19" t="str">
        <f t="shared" ca="1" si="154"/>
        <v/>
      </c>
      <c r="KY57" s="19" t="str">
        <f t="shared" ca="1" si="154"/>
        <v/>
      </c>
      <c r="KZ57" s="19" t="str">
        <f t="shared" ca="1" si="154"/>
        <v/>
      </c>
      <c r="LA57" s="19" t="str">
        <f t="shared" ca="1" si="154"/>
        <v/>
      </c>
      <c r="LB57" s="19" t="str">
        <f t="shared" ca="1" si="154"/>
        <v/>
      </c>
      <c r="LC57" s="19" t="str">
        <f t="shared" ca="1" si="154"/>
        <v/>
      </c>
      <c r="LD57" s="19" t="str">
        <f t="shared" ca="1" si="154"/>
        <v/>
      </c>
      <c r="LE57" s="19" t="str">
        <f t="shared" ca="1" si="154"/>
        <v/>
      </c>
      <c r="LF57" s="19" t="str">
        <f t="shared" ca="1" si="154"/>
        <v/>
      </c>
      <c r="LG57" s="19" t="str">
        <f t="shared" ca="1" si="155"/>
        <v/>
      </c>
      <c r="LH57" s="19" t="str">
        <f t="shared" ca="1" si="155"/>
        <v/>
      </c>
      <c r="LI57" s="19" t="str">
        <f t="shared" ca="1" si="155"/>
        <v/>
      </c>
      <c r="LJ57" s="19" t="str">
        <f t="shared" ca="1" si="155"/>
        <v/>
      </c>
      <c r="LK57" s="19" t="str">
        <f t="shared" ca="1" si="155"/>
        <v/>
      </c>
      <c r="LL57" s="19" t="str">
        <f t="shared" ca="1" si="155"/>
        <v/>
      </c>
      <c r="LM57" s="19" t="str">
        <f t="shared" ca="1" si="155"/>
        <v/>
      </c>
      <c r="LN57" s="19" t="str">
        <f t="shared" ca="1" si="155"/>
        <v/>
      </c>
      <c r="LO57" s="19" t="str">
        <f t="shared" ca="1" si="155"/>
        <v/>
      </c>
      <c r="LP57" s="19" t="str">
        <f t="shared" ca="1" si="155"/>
        <v/>
      </c>
      <c r="LQ57" s="19" t="str">
        <f t="shared" ca="1" si="156"/>
        <v/>
      </c>
      <c r="LR57" s="19" t="str">
        <f t="shared" ca="1" si="156"/>
        <v/>
      </c>
      <c r="LS57" s="19" t="str">
        <f t="shared" ca="1" si="156"/>
        <v/>
      </c>
      <c r="LT57" s="19" t="str">
        <f t="shared" ca="1" si="156"/>
        <v/>
      </c>
      <c r="LU57" s="19" t="str">
        <f t="shared" ca="1" si="156"/>
        <v/>
      </c>
      <c r="LV57" s="19" t="str">
        <f t="shared" ca="1" si="156"/>
        <v/>
      </c>
      <c r="LW57" s="19" t="str">
        <f t="shared" ca="1" si="156"/>
        <v/>
      </c>
      <c r="LX57" s="19" t="str">
        <f t="shared" ca="1" si="156"/>
        <v/>
      </c>
      <c r="LY57" s="19" t="str">
        <f t="shared" ca="1" si="156"/>
        <v/>
      </c>
      <c r="LZ57" s="19" t="str">
        <f t="shared" ca="1" si="156"/>
        <v/>
      </c>
      <c r="MA57" s="19" t="str">
        <f t="shared" ca="1" si="157"/>
        <v/>
      </c>
      <c r="MB57" s="19" t="str">
        <f t="shared" ca="1" si="157"/>
        <v/>
      </c>
      <c r="MC57" s="19" t="str">
        <f t="shared" ca="1" si="157"/>
        <v/>
      </c>
      <c r="MD57" s="19" t="str">
        <f t="shared" ca="1" si="157"/>
        <v/>
      </c>
      <c r="ME57" s="19" t="str">
        <f t="shared" ca="1" si="157"/>
        <v/>
      </c>
      <c r="MF57" s="19" t="str">
        <f t="shared" ca="1" si="157"/>
        <v/>
      </c>
      <c r="MG57" s="19" t="str">
        <f t="shared" ca="1" si="157"/>
        <v/>
      </c>
      <c r="MH57" s="19" t="str">
        <f t="shared" ca="1" si="157"/>
        <v/>
      </c>
      <c r="MI57" s="19" t="str">
        <f t="shared" ca="1" si="157"/>
        <v/>
      </c>
      <c r="MJ57" s="19" t="str">
        <f t="shared" ca="1" si="157"/>
        <v/>
      </c>
      <c r="MK57" s="19" t="str">
        <f t="shared" ca="1" si="158"/>
        <v/>
      </c>
      <c r="ML57" s="19" t="str">
        <f t="shared" ca="1" si="158"/>
        <v/>
      </c>
      <c r="MM57" s="19" t="str">
        <f t="shared" ca="1" si="158"/>
        <v/>
      </c>
      <c r="MN57" s="19" t="str">
        <f t="shared" ca="1" si="158"/>
        <v/>
      </c>
      <c r="MO57" s="19" t="str">
        <f t="shared" ca="1" si="158"/>
        <v/>
      </c>
      <c r="MP57" s="19" t="str">
        <f t="shared" ca="1" si="158"/>
        <v/>
      </c>
      <c r="MQ57" s="19" t="str">
        <f t="shared" ca="1" si="158"/>
        <v/>
      </c>
      <c r="MR57" s="19" t="str">
        <f t="shared" ca="1" si="158"/>
        <v/>
      </c>
      <c r="MS57" s="19" t="str">
        <f t="shared" ca="1" si="158"/>
        <v/>
      </c>
      <c r="MT57" s="19" t="str">
        <f t="shared" ca="1" si="158"/>
        <v/>
      </c>
      <c r="MU57" s="19" t="str">
        <f t="shared" ca="1" si="159"/>
        <v/>
      </c>
      <c r="MV57" s="19" t="str">
        <f t="shared" ca="1" si="159"/>
        <v/>
      </c>
      <c r="MW57" s="19" t="str">
        <f t="shared" ca="1" si="159"/>
        <v/>
      </c>
      <c r="MX57" s="19" t="str">
        <f t="shared" ca="1" si="159"/>
        <v/>
      </c>
      <c r="MY57" s="19" t="str">
        <f t="shared" ca="1" si="159"/>
        <v/>
      </c>
      <c r="MZ57" s="19" t="str">
        <f t="shared" ca="1" si="159"/>
        <v/>
      </c>
      <c r="NA57" s="19" t="str">
        <f t="shared" ca="1" si="159"/>
        <v/>
      </c>
      <c r="NB57" s="19" t="str">
        <f t="shared" ca="1" si="159"/>
        <v/>
      </c>
      <c r="NC57" s="19" t="str">
        <f t="shared" ca="1" si="159"/>
        <v/>
      </c>
      <c r="ND57" s="19" t="str">
        <f t="shared" ca="1" si="159"/>
        <v/>
      </c>
      <c r="NE57" s="19" t="str">
        <f t="shared" ca="1" si="160"/>
        <v/>
      </c>
      <c r="NF57" s="19" t="str">
        <f t="shared" ca="1" si="160"/>
        <v/>
      </c>
      <c r="NG57" s="19" t="str">
        <f t="shared" ca="1" si="160"/>
        <v/>
      </c>
      <c r="NH57" s="19" t="str">
        <f t="shared" ca="1" si="160"/>
        <v/>
      </c>
      <c r="NI57" s="19" t="str">
        <f t="shared" ca="1" si="160"/>
        <v/>
      </c>
      <c r="NJ57" s="19" t="str">
        <f t="shared" ca="1" si="160"/>
        <v/>
      </c>
      <c r="NK57" s="19" t="str">
        <f t="shared" ca="1" si="160"/>
        <v/>
      </c>
      <c r="NL57" s="19" t="str">
        <f t="shared" ca="1" si="160"/>
        <v/>
      </c>
      <c r="NM57" s="19" t="str">
        <f t="shared" ca="1" si="160"/>
        <v/>
      </c>
      <c r="NN57" s="19" t="str">
        <f t="shared" ca="1" si="160"/>
        <v/>
      </c>
      <c r="NO57" s="19" t="str">
        <f t="shared" ca="1" si="161"/>
        <v/>
      </c>
      <c r="NP57" s="19" t="str">
        <f t="shared" ca="1" si="161"/>
        <v/>
      </c>
      <c r="NQ57" s="19" t="str">
        <f t="shared" ca="1" si="161"/>
        <v/>
      </c>
      <c r="NR57" s="19" t="str">
        <f t="shared" ca="1" si="161"/>
        <v/>
      </c>
      <c r="NS57" s="19" t="str">
        <f t="shared" ca="1" si="161"/>
        <v/>
      </c>
      <c r="NT57" s="19" t="str">
        <f t="shared" ca="1" si="161"/>
        <v/>
      </c>
      <c r="NU57" s="19" t="str">
        <f t="shared" ca="1" si="161"/>
        <v/>
      </c>
      <c r="NV57" s="19" t="str">
        <f t="shared" ca="1" si="161"/>
        <v/>
      </c>
      <c r="NW57" s="19" t="str">
        <f t="shared" ca="1" si="161"/>
        <v/>
      </c>
      <c r="NX57" s="19" t="str">
        <f t="shared" ca="1" si="161"/>
        <v/>
      </c>
      <c r="NY57" s="19" t="str">
        <f t="shared" ca="1" si="161"/>
        <v/>
      </c>
      <c r="NZ57" s="19" t="str">
        <f t="shared" ca="1" si="161"/>
        <v/>
      </c>
      <c r="OA57" s="19" t="str">
        <f t="shared" ca="1" si="161"/>
        <v/>
      </c>
      <c r="OB57" s="19" t="str">
        <f t="shared" ca="1" si="161"/>
        <v/>
      </c>
      <c r="OC57" s="19" t="str">
        <f t="shared" ca="1" si="161"/>
        <v/>
      </c>
    </row>
    <row r="58" spans="1:397" ht="14.25" x14ac:dyDescent="0.2">
      <c r="A58" s="62" t="str">
        <f t="shared" si="85"/>
        <v>Riyadh Almaghrabi Client</v>
      </c>
      <c r="B58" s="66">
        <f>_xlfn.IFNA(IF(INDEX('[1]External Tasks'!$C:$C,MATCH($B$38&amp;" "&amp;D58,'[1]External Tasks'!$A:$A,0))=D58,1,IF(INDEX('[1]External Tasks'!$G:$G,MATCH($B$38&amp;" "&amp;D58,'[1]External Tasks'!$E:$E,0))=D58,2)),0)</f>
        <v>0</v>
      </c>
      <c r="C58" s="46">
        <v>18</v>
      </c>
      <c r="D58" s="437" t="str">
        <f>IF('[2]Project Follow up - Base'!D58="","",'[2]Project Follow up - Base'!D58)</f>
        <v>ReWorking - Design 100%</v>
      </c>
      <c r="E58" s="437" t="str">
        <f>IF('[2]Project Follow up - Base'!E58="","",'[2]Project Follow up - Base'!E58)</f>
        <v/>
      </c>
      <c r="F58" s="394" t="str">
        <f>IF('[2]Project Follow up - Base'!F58="","",'[2]Project Follow up - Base'!F58)</f>
        <v>Riyadh Almaghrabi</v>
      </c>
      <c r="G58" s="187">
        <f>IF('[2]Project Follow up - Base'!G58="","",'[2]Project Follow up - Base'!G58)</f>
        <v>45839</v>
      </c>
      <c r="H58" s="187">
        <f>IF('[2]Project Follow up - Base'!H58="","",'[2]Project Follow up - Base'!H58)</f>
        <v>45839</v>
      </c>
      <c r="I58" s="45">
        <f>IF(OR(G58="",H58=""), 0, NETWORKDAYS.INTL(G58,H58,7,List!$M$3:$M$100))</f>
        <v>1</v>
      </c>
      <c r="J58" s="187" t="str">
        <f>IF('[2]Project Follow up - Base'!J58="","",'[2]Project Follow up - Base'!J58)</f>
        <v/>
      </c>
      <c r="K58" s="187" t="str">
        <f>IF('[2]Project Follow up - Base'!K58="","",'[2]Project Follow up - Base'!K58)</f>
        <v/>
      </c>
      <c r="L58" s="45">
        <f>IF(OR(J58="",K58=""), 0, NETWORKDAYS.INTL(J58,K58,7,List!$M$3:$M$100))</f>
        <v>0</v>
      </c>
      <c r="M58" s="43">
        <f t="shared" si="86"/>
        <v>45839</v>
      </c>
      <c r="N58" s="43">
        <f t="shared" si="87"/>
        <v>45839</v>
      </c>
      <c r="O58" s="43">
        <f>IF(OR( D58="", M58=""),"",WORKDAY.INTL(M58,VLOOKUP($B$38&amp;" "&amp;D58,Tasks!$1:$1048576,MATCH('Project Follow up - Base'!$D$7,Tasks!$2:$2,0),FALSE)-1,7,[1]List!$M$3:$M$100))</f>
        <v>45852</v>
      </c>
      <c r="P58" s="44" t="str">
        <f t="shared" ca="1" si="125"/>
        <v>Completed</v>
      </c>
      <c r="Q58" s="104" t="str">
        <f>IF('[2]Project Follow up - Base'!Q58="","",'[2]Project Follow up - Base'!Q58)</f>
        <v/>
      </c>
      <c r="R58" s="43" t="str">
        <f>IF('[2]Project Follow up - Base'!R58="","",'[2]Project Follow up - Base'!R58)</f>
        <v>Client</v>
      </c>
      <c r="S58" s="41" t="str">
        <f>IF('[2]Project Follow up - Base'!S58="","",'[2]Project Follow up - Base'!S58)</f>
        <v xml:space="preserve">Client Modification </v>
      </c>
      <c r="T58" s="104" t="str">
        <f>IF('[2]Project Follow up - Base'!T58="","",'[2]Project Follow up - Base'!T58)</f>
        <v/>
      </c>
      <c r="U58" s="41" t="str">
        <f>IF('[2]Project Follow up - Base'!U58="","",'[2]Project Follow up - Base'!U58)</f>
        <v/>
      </c>
      <c r="V58" s="41" t="str">
        <f>IF('[2]Project Follow up - Base'!V58="","",'[2]Project Follow up - Base'!V58)</f>
        <v/>
      </c>
      <c r="W58" s="388" t="str">
        <f>IF('[2]Project Follow up - Base'!W58="","",'[2]Project Follow up - Base'!W58)</f>
        <v>Deliev 12</v>
      </c>
      <c r="X58" s="389" t="str">
        <f>IF('[2]Project Follow up - Base'!X58="","",'[2]Project Follow up - Base'!X58)</f>
        <v>MOM 12</v>
      </c>
      <c r="Y58" s="17">
        <f t="shared" si="88"/>
        <v>1</v>
      </c>
      <c r="Z58" s="62" t="str">
        <f>_xlfn.IFNA(IF(INDEX('Employees Summary'!A:J,MATCH(B$38&amp;" "&amp;F58,'Employees Summary'!H:H,0),10)=0,"",INDEX('Employees Summary'!A:J,MATCH(B$38&amp;" "&amp;F58,'Employees Summary'!H:H,0),10)),"")</f>
        <v/>
      </c>
      <c r="AA58" s="62">
        <f ca="1">IF(AND(N58&lt;&gt;"",P58="Delayed"),NETWORKDAYS.INTL(O58,N58,7,List!$M$3:$M$100),0)</f>
        <v>0</v>
      </c>
      <c r="AC58" s="19" t="str">
        <f t="shared" ca="1" si="126"/>
        <v/>
      </c>
      <c r="AD58" s="20" t="str">
        <f t="shared" ca="1" si="126"/>
        <v/>
      </c>
      <c r="AE58" s="20" t="str">
        <f t="shared" ca="1" si="126"/>
        <v/>
      </c>
      <c r="AF58" s="20" t="str">
        <f t="shared" ca="1" si="126"/>
        <v/>
      </c>
      <c r="AG58" s="20" t="str">
        <f t="shared" ca="1" si="126"/>
        <v/>
      </c>
      <c r="AH58" s="20" t="str">
        <f t="shared" ca="1" si="126"/>
        <v/>
      </c>
      <c r="AI58" s="20" t="str">
        <f t="shared" ca="1" si="126"/>
        <v/>
      </c>
      <c r="AJ58" s="20" t="str">
        <f t="shared" ca="1" si="126"/>
        <v/>
      </c>
      <c r="AK58" s="20" t="str">
        <f t="shared" ca="1" si="126"/>
        <v/>
      </c>
      <c r="AL58" s="20" t="str">
        <f t="shared" ca="1" si="126"/>
        <v/>
      </c>
      <c r="AM58" s="20" t="str">
        <f t="shared" ca="1" si="127"/>
        <v/>
      </c>
      <c r="AN58" s="20" t="str">
        <f t="shared" ca="1" si="127"/>
        <v/>
      </c>
      <c r="AO58" s="20" t="str">
        <f t="shared" ca="1" si="127"/>
        <v/>
      </c>
      <c r="AP58" s="20" t="str">
        <f t="shared" ca="1" si="127"/>
        <v/>
      </c>
      <c r="AQ58" s="20" t="str">
        <f t="shared" ca="1" si="127"/>
        <v/>
      </c>
      <c r="AR58" s="20" t="str">
        <f t="shared" ca="1" si="127"/>
        <v/>
      </c>
      <c r="AS58" s="20" t="str">
        <f t="shared" ca="1" si="127"/>
        <v/>
      </c>
      <c r="AT58" s="20" t="str">
        <f t="shared" ca="1" si="127"/>
        <v/>
      </c>
      <c r="AU58" s="20" t="str">
        <f t="shared" ca="1" si="127"/>
        <v/>
      </c>
      <c r="AV58" s="20" t="str">
        <f t="shared" ca="1" si="127"/>
        <v/>
      </c>
      <c r="AW58" s="20" t="str">
        <f t="shared" ca="1" si="128"/>
        <v/>
      </c>
      <c r="AX58" s="20" t="str">
        <f t="shared" ca="1" si="128"/>
        <v/>
      </c>
      <c r="AY58" s="20" t="str">
        <f t="shared" ca="1" si="128"/>
        <v/>
      </c>
      <c r="AZ58" s="20" t="str">
        <f t="shared" ca="1" si="128"/>
        <v/>
      </c>
      <c r="BA58" s="20" t="str">
        <f t="shared" ca="1" si="128"/>
        <v/>
      </c>
      <c r="BB58" s="20" t="str">
        <f t="shared" ca="1" si="128"/>
        <v/>
      </c>
      <c r="BC58" s="20" t="str">
        <f t="shared" ca="1" si="128"/>
        <v/>
      </c>
      <c r="BD58" s="20" t="str">
        <f t="shared" ca="1" si="128"/>
        <v/>
      </c>
      <c r="BE58" s="20" t="str">
        <f t="shared" ca="1" si="128"/>
        <v/>
      </c>
      <c r="BF58" s="20" t="str">
        <f t="shared" ca="1" si="128"/>
        <v/>
      </c>
      <c r="BG58" s="20" t="str">
        <f t="shared" ca="1" si="129"/>
        <v/>
      </c>
      <c r="BH58" s="20" t="str">
        <f t="shared" ca="1" si="129"/>
        <v/>
      </c>
      <c r="BI58" s="20" t="str">
        <f t="shared" ca="1" si="129"/>
        <v/>
      </c>
      <c r="BJ58" s="20" t="str">
        <f t="shared" ca="1" si="129"/>
        <v/>
      </c>
      <c r="BK58" s="20" t="str">
        <f t="shared" ca="1" si="129"/>
        <v/>
      </c>
      <c r="BL58" s="20" t="str">
        <f t="shared" ca="1" si="129"/>
        <v/>
      </c>
      <c r="BM58" s="20" t="str">
        <f t="shared" ca="1" si="129"/>
        <v/>
      </c>
      <c r="BN58" s="20" t="str">
        <f t="shared" ca="1" si="129"/>
        <v/>
      </c>
      <c r="BO58" s="20" t="str">
        <f t="shared" ca="1" si="129"/>
        <v/>
      </c>
      <c r="BP58" s="20" t="str">
        <f t="shared" ca="1" si="129"/>
        <v/>
      </c>
      <c r="BQ58" s="20" t="str">
        <f t="shared" ca="1" si="130"/>
        <v/>
      </c>
      <c r="BR58" s="20" t="str">
        <f t="shared" ca="1" si="130"/>
        <v/>
      </c>
      <c r="BS58" s="20" t="str">
        <f t="shared" ca="1" si="130"/>
        <v/>
      </c>
      <c r="BT58" s="20" t="str">
        <f t="shared" ca="1" si="130"/>
        <v/>
      </c>
      <c r="BU58" s="20" t="str">
        <f t="shared" ca="1" si="130"/>
        <v/>
      </c>
      <c r="BV58" s="20" t="str">
        <f t="shared" ca="1" si="130"/>
        <v/>
      </c>
      <c r="BW58" s="20" t="str">
        <f t="shared" ca="1" si="130"/>
        <v/>
      </c>
      <c r="BX58" s="20" t="str">
        <f t="shared" ca="1" si="130"/>
        <v/>
      </c>
      <c r="BY58" s="20" t="str">
        <f t="shared" ca="1" si="130"/>
        <v/>
      </c>
      <c r="BZ58" s="20" t="str">
        <f t="shared" ca="1" si="130"/>
        <v/>
      </c>
      <c r="CA58" s="20" t="str">
        <f t="shared" ca="1" si="131"/>
        <v/>
      </c>
      <c r="CB58" s="20" t="str">
        <f t="shared" ca="1" si="131"/>
        <v/>
      </c>
      <c r="CC58" s="20" t="str">
        <f t="shared" ca="1" si="131"/>
        <v/>
      </c>
      <c r="CD58" s="20" t="str">
        <f t="shared" ca="1" si="131"/>
        <v/>
      </c>
      <c r="CE58" s="20" t="str">
        <f t="shared" ca="1" si="131"/>
        <v/>
      </c>
      <c r="CF58" s="20" t="str">
        <f t="shared" ca="1" si="131"/>
        <v/>
      </c>
      <c r="CG58" s="20" t="str">
        <f t="shared" ca="1" si="131"/>
        <v/>
      </c>
      <c r="CH58" s="20" t="str">
        <f t="shared" ca="1" si="131"/>
        <v/>
      </c>
      <c r="CI58" s="20" t="str">
        <f t="shared" ca="1" si="131"/>
        <v/>
      </c>
      <c r="CJ58" s="20" t="str">
        <f t="shared" ca="1" si="131"/>
        <v/>
      </c>
      <c r="CK58" s="20" t="str">
        <f t="shared" ca="1" si="132"/>
        <v/>
      </c>
      <c r="CL58" s="20" t="str">
        <f t="shared" ca="1" si="132"/>
        <v/>
      </c>
      <c r="CM58" s="20" t="str">
        <f t="shared" ca="1" si="132"/>
        <v/>
      </c>
      <c r="CN58" s="20" t="str">
        <f t="shared" ca="1" si="132"/>
        <v/>
      </c>
      <c r="CO58" s="20" t="str">
        <f t="shared" ca="1" si="132"/>
        <v/>
      </c>
      <c r="CP58" s="20" t="str">
        <f t="shared" ca="1" si="132"/>
        <v/>
      </c>
      <c r="CQ58" s="20" t="str">
        <f t="shared" ca="1" si="132"/>
        <v/>
      </c>
      <c r="CR58" s="20" t="str">
        <f t="shared" ca="1" si="132"/>
        <v/>
      </c>
      <c r="CS58" s="20" t="str">
        <f t="shared" ca="1" si="132"/>
        <v/>
      </c>
      <c r="CT58" s="20" t="str">
        <f t="shared" ca="1" si="132"/>
        <v/>
      </c>
      <c r="CU58" s="19" t="str">
        <f t="shared" ca="1" si="133"/>
        <v/>
      </c>
      <c r="CV58" s="19" t="str">
        <f t="shared" ca="1" si="133"/>
        <v/>
      </c>
      <c r="CW58" s="19" t="str">
        <f t="shared" ca="1" si="133"/>
        <v/>
      </c>
      <c r="CX58" s="19" t="str">
        <f t="shared" ca="1" si="133"/>
        <v/>
      </c>
      <c r="CY58" s="19" t="str">
        <f t="shared" ca="1" si="133"/>
        <v/>
      </c>
      <c r="CZ58" s="19" t="str">
        <f t="shared" ca="1" si="133"/>
        <v/>
      </c>
      <c r="DA58" s="19" t="str">
        <f t="shared" ca="1" si="133"/>
        <v/>
      </c>
      <c r="DB58" s="19" t="str">
        <f t="shared" ca="1" si="133"/>
        <v/>
      </c>
      <c r="DC58" s="19" t="str">
        <f t="shared" ca="1" si="133"/>
        <v/>
      </c>
      <c r="DD58" s="19" t="str">
        <f t="shared" ca="1" si="133"/>
        <v/>
      </c>
      <c r="DE58" s="19" t="str">
        <f t="shared" ca="1" si="134"/>
        <v/>
      </c>
      <c r="DF58" s="19" t="str">
        <f t="shared" ca="1" si="134"/>
        <v/>
      </c>
      <c r="DG58" s="19" t="str">
        <f t="shared" ca="1" si="134"/>
        <v/>
      </c>
      <c r="DH58" s="19" t="str">
        <f t="shared" ca="1" si="134"/>
        <v/>
      </c>
      <c r="DI58" s="19" t="str">
        <f t="shared" ca="1" si="134"/>
        <v/>
      </c>
      <c r="DJ58" s="19" t="str">
        <f t="shared" ca="1" si="134"/>
        <v/>
      </c>
      <c r="DK58" s="19" t="str">
        <f t="shared" ca="1" si="134"/>
        <v/>
      </c>
      <c r="DL58" s="19" t="str">
        <f t="shared" ca="1" si="134"/>
        <v/>
      </c>
      <c r="DM58" s="19" t="str">
        <f t="shared" ca="1" si="134"/>
        <v/>
      </c>
      <c r="DN58" s="19" t="str">
        <f t="shared" ca="1" si="134"/>
        <v/>
      </c>
      <c r="DO58" s="19" t="str">
        <f t="shared" ca="1" si="135"/>
        <v/>
      </c>
      <c r="DP58" s="19" t="str">
        <f t="shared" ca="1" si="135"/>
        <v/>
      </c>
      <c r="DQ58" s="19" t="str">
        <f t="shared" ca="1" si="135"/>
        <v/>
      </c>
      <c r="DR58" s="19" t="str">
        <f t="shared" ca="1" si="135"/>
        <v/>
      </c>
      <c r="DS58" s="19" t="str">
        <f t="shared" ca="1" si="135"/>
        <v/>
      </c>
      <c r="DT58" s="19" t="str">
        <f t="shared" ca="1" si="135"/>
        <v/>
      </c>
      <c r="DU58" s="19" t="str">
        <f t="shared" ca="1" si="135"/>
        <v/>
      </c>
      <c r="DV58" s="19" t="str">
        <f t="shared" ca="1" si="135"/>
        <v/>
      </c>
      <c r="DW58" s="19" t="str">
        <f t="shared" ca="1" si="135"/>
        <v/>
      </c>
      <c r="DX58" s="19" t="str">
        <f t="shared" ca="1" si="135"/>
        <v/>
      </c>
      <c r="DY58" s="19" t="str">
        <f t="shared" ca="1" si="136"/>
        <v/>
      </c>
      <c r="DZ58" s="19" t="str">
        <f t="shared" ca="1" si="136"/>
        <v/>
      </c>
      <c r="EA58" s="19" t="str">
        <f t="shared" ca="1" si="136"/>
        <v/>
      </c>
      <c r="EB58" s="19" t="str">
        <f t="shared" ca="1" si="136"/>
        <v/>
      </c>
      <c r="EC58" s="19" t="str">
        <f t="shared" ca="1" si="136"/>
        <v/>
      </c>
      <c r="ED58" s="19" t="str">
        <f t="shared" ca="1" si="136"/>
        <v/>
      </c>
      <c r="EE58" s="19" t="str">
        <f t="shared" ca="1" si="136"/>
        <v/>
      </c>
      <c r="EF58" s="19" t="str">
        <f t="shared" ca="1" si="136"/>
        <v/>
      </c>
      <c r="EG58" s="19" t="str">
        <f t="shared" ca="1" si="136"/>
        <v/>
      </c>
      <c r="EH58" s="19" t="str">
        <f t="shared" ca="1" si="136"/>
        <v/>
      </c>
      <c r="EI58" s="19" t="str">
        <f t="shared" ca="1" si="137"/>
        <v/>
      </c>
      <c r="EJ58" s="19" t="str">
        <f t="shared" ca="1" si="137"/>
        <v/>
      </c>
      <c r="EK58" s="19" t="str">
        <f t="shared" ca="1" si="137"/>
        <v/>
      </c>
      <c r="EL58" s="19" t="str">
        <f t="shared" ca="1" si="137"/>
        <v/>
      </c>
      <c r="EM58" s="19" t="str">
        <f t="shared" ca="1" si="137"/>
        <v/>
      </c>
      <c r="EN58" s="19" t="str">
        <f t="shared" ca="1" si="137"/>
        <v/>
      </c>
      <c r="EO58" s="19" t="str">
        <f t="shared" ca="1" si="137"/>
        <v/>
      </c>
      <c r="EP58" s="19" t="str">
        <f t="shared" ca="1" si="137"/>
        <v/>
      </c>
      <c r="EQ58" s="19" t="str">
        <f t="shared" ca="1" si="137"/>
        <v/>
      </c>
      <c r="ER58" s="19" t="str">
        <f t="shared" ca="1" si="137"/>
        <v/>
      </c>
      <c r="ES58" s="19" t="str">
        <f t="shared" ca="1" si="138"/>
        <v/>
      </c>
      <c r="ET58" s="19" t="str">
        <f t="shared" ca="1" si="138"/>
        <v/>
      </c>
      <c r="EU58" s="19" t="str">
        <f t="shared" ca="1" si="138"/>
        <v/>
      </c>
      <c r="EV58" s="19" t="str">
        <f t="shared" ca="1" si="138"/>
        <v/>
      </c>
      <c r="EW58" s="19" t="str">
        <f t="shared" ca="1" si="138"/>
        <v/>
      </c>
      <c r="EX58" s="19" t="str">
        <f t="shared" ca="1" si="138"/>
        <v/>
      </c>
      <c r="EY58" s="19" t="str">
        <f t="shared" ca="1" si="138"/>
        <v/>
      </c>
      <c r="EZ58" s="19" t="str">
        <f t="shared" ca="1" si="138"/>
        <v/>
      </c>
      <c r="FA58" s="19" t="str">
        <f t="shared" ca="1" si="138"/>
        <v/>
      </c>
      <c r="FB58" s="19" t="str">
        <f t="shared" ca="1" si="138"/>
        <v/>
      </c>
      <c r="FC58" s="19" t="str">
        <f t="shared" ca="1" si="139"/>
        <v/>
      </c>
      <c r="FD58" s="19" t="str">
        <f t="shared" ca="1" si="139"/>
        <v/>
      </c>
      <c r="FE58" s="19" t="str">
        <f t="shared" ca="1" si="139"/>
        <v/>
      </c>
      <c r="FF58" s="19" t="str">
        <f t="shared" ca="1" si="139"/>
        <v/>
      </c>
      <c r="FG58" s="19" t="str">
        <f t="shared" ca="1" si="139"/>
        <v/>
      </c>
      <c r="FH58" s="19" t="str">
        <f t="shared" ca="1" si="139"/>
        <v/>
      </c>
      <c r="FI58" s="19" t="str">
        <f t="shared" ca="1" si="139"/>
        <v/>
      </c>
      <c r="FJ58" s="19" t="str">
        <f t="shared" ca="1" si="139"/>
        <v/>
      </c>
      <c r="FK58" s="19" t="str">
        <f t="shared" ca="1" si="139"/>
        <v/>
      </c>
      <c r="FL58" s="19" t="str">
        <f t="shared" ca="1" si="139"/>
        <v/>
      </c>
      <c r="FM58" s="19" t="str">
        <f t="shared" ca="1" si="140"/>
        <v/>
      </c>
      <c r="FN58" s="19" t="str">
        <f t="shared" ca="1" si="140"/>
        <v/>
      </c>
      <c r="FO58" s="19" t="str">
        <f t="shared" ca="1" si="140"/>
        <v/>
      </c>
      <c r="FP58" s="19" t="str">
        <f t="shared" ca="1" si="140"/>
        <v/>
      </c>
      <c r="FQ58" s="19" t="str">
        <f t="shared" ca="1" si="140"/>
        <v/>
      </c>
      <c r="FR58" s="19" t="str">
        <f t="shared" ca="1" si="140"/>
        <v/>
      </c>
      <c r="FS58" s="19" t="str">
        <f t="shared" ca="1" si="140"/>
        <v/>
      </c>
      <c r="FT58" s="19" t="str">
        <f t="shared" ca="1" si="140"/>
        <v/>
      </c>
      <c r="FU58" s="19" t="str">
        <f t="shared" ca="1" si="140"/>
        <v/>
      </c>
      <c r="FV58" s="19" t="str">
        <f t="shared" ca="1" si="140"/>
        <v/>
      </c>
      <c r="FW58" s="19" t="str">
        <f t="shared" ca="1" si="141"/>
        <v/>
      </c>
      <c r="FX58" s="19" t="str">
        <f t="shared" ca="1" si="141"/>
        <v/>
      </c>
      <c r="FY58" s="19" t="str">
        <f t="shared" ca="1" si="141"/>
        <v/>
      </c>
      <c r="FZ58" s="19" t="str">
        <f t="shared" ca="1" si="141"/>
        <v/>
      </c>
      <c r="GA58" s="19" t="str">
        <f t="shared" ca="1" si="141"/>
        <v/>
      </c>
      <c r="GB58" s="19" t="str">
        <f t="shared" ca="1" si="141"/>
        <v/>
      </c>
      <c r="GC58" s="19" t="str">
        <f t="shared" ca="1" si="141"/>
        <v/>
      </c>
      <c r="GD58" s="19" t="str">
        <f t="shared" ca="1" si="141"/>
        <v/>
      </c>
      <c r="GE58" s="19" t="str">
        <f t="shared" ca="1" si="141"/>
        <v/>
      </c>
      <c r="GF58" s="19" t="str">
        <f t="shared" ca="1" si="141"/>
        <v/>
      </c>
      <c r="GG58" s="19" t="str">
        <f t="shared" ca="1" si="142"/>
        <v/>
      </c>
      <c r="GH58" s="19" t="str">
        <f t="shared" ca="1" si="142"/>
        <v/>
      </c>
      <c r="GI58" s="19" t="str">
        <f t="shared" ca="1" si="142"/>
        <v/>
      </c>
      <c r="GJ58" s="19" t="str">
        <f t="shared" ca="1" si="142"/>
        <v/>
      </c>
      <c r="GK58" s="19" t="str">
        <f t="shared" ca="1" si="142"/>
        <v/>
      </c>
      <c r="GL58" s="19" t="str">
        <f t="shared" ca="1" si="142"/>
        <v/>
      </c>
      <c r="GM58" s="19" t="str">
        <f t="shared" ca="1" si="142"/>
        <v/>
      </c>
      <c r="GN58" s="19" t="str">
        <f t="shared" ca="1" si="142"/>
        <v/>
      </c>
      <c r="GO58" s="19" t="str">
        <f t="shared" ca="1" si="142"/>
        <v/>
      </c>
      <c r="GP58" s="19" t="str">
        <f t="shared" ca="1" si="142"/>
        <v/>
      </c>
      <c r="GQ58" s="19" t="str">
        <f t="shared" ca="1" si="143"/>
        <v/>
      </c>
      <c r="GR58" s="19" t="str">
        <f t="shared" ca="1" si="143"/>
        <v/>
      </c>
      <c r="GS58" s="19" t="str">
        <f t="shared" ca="1" si="143"/>
        <v/>
      </c>
      <c r="GT58" s="19" t="str">
        <f t="shared" ca="1" si="143"/>
        <v/>
      </c>
      <c r="GU58" s="19" t="str">
        <f t="shared" ca="1" si="143"/>
        <v/>
      </c>
      <c r="GV58" s="19" t="str">
        <f t="shared" ca="1" si="143"/>
        <v/>
      </c>
      <c r="GW58" s="19" t="str">
        <f t="shared" ca="1" si="143"/>
        <v/>
      </c>
      <c r="GX58" s="19" t="str">
        <f t="shared" ca="1" si="143"/>
        <v/>
      </c>
      <c r="GY58" s="19" t="str">
        <f t="shared" ca="1" si="143"/>
        <v/>
      </c>
      <c r="GZ58" s="19" t="str">
        <f t="shared" ca="1" si="143"/>
        <v/>
      </c>
      <c r="HA58" s="19" t="str">
        <f t="shared" ca="1" si="144"/>
        <v/>
      </c>
      <c r="HB58" s="19" t="str">
        <f t="shared" ca="1" si="144"/>
        <v/>
      </c>
      <c r="HC58" s="19" t="str">
        <f t="shared" ca="1" si="144"/>
        <v/>
      </c>
      <c r="HD58" s="19" t="str">
        <f t="shared" ca="1" si="144"/>
        <v/>
      </c>
      <c r="HE58" s="19" t="str">
        <f t="shared" ca="1" si="144"/>
        <v/>
      </c>
      <c r="HF58" s="19" t="str">
        <f t="shared" ca="1" si="144"/>
        <v/>
      </c>
      <c r="HG58" s="19" t="str">
        <f t="shared" ca="1" si="144"/>
        <v/>
      </c>
      <c r="HH58" s="19">
        <f t="shared" ca="1" si="144"/>
        <v>10</v>
      </c>
      <c r="HI58" s="19" t="str">
        <f t="shared" ca="1" si="144"/>
        <v/>
      </c>
      <c r="HJ58" s="19" t="str">
        <f t="shared" ca="1" si="144"/>
        <v/>
      </c>
      <c r="HK58" s="19" t="str">
        <f t="shared" ca="1" si="145"/>
        <v/>
      </c>
      <c r="HL58" s="19" t="str">
        <f t="shared" ca="1" si="145"/>
        <v/>
      </c>
      <c r="HM58" s="19" t="str">
        <f t="shared" ca="1" si="145"/>
        <v/>
      </c>
      <c r="HN58" s="19" t="str">
        <f t="shared" ca="1" si="145"/>
        <v/>
      </c>
      <c r="HO58" s="19" t="str">
        <f t="shared" ca="1" si="145"/>
        <v/>
      </c>
      <c r="HP58" s="19" t="str">
        <f t="shared" ca="1" si="145"/>
        <v/>
      </c>
      <c r="HQ58" s="19" t="str">
        <f t="shared" ca="1" si="145"/>
        <v/>
      </c>
      <c r="HR58" s="19" t="str">
        <f t="shared" ca="1" si="145"/>
        <v/>
      </c>
      <c r="HS58" s="19" t="str">
        <f t="shared" ca="1" si="145"/>
        <v/>
      </c>
      <c r="HT58" s="19" t="str">
        <f t="shared" ca="1" si="145"/>
        <v/>
      </c>
      <c r="HU58" s="19" t="str">
        <f t="shared" ca="1" si="146"/>
        <v/>
      </c>
      <c r="HV58" s="19" t="str">
        <f t="shared" ca="1" si="146"/>
        <v/>
      </c>
      <c r="HW58" s="19" t="str">
        <f t="shared" ca="1" si="146"/>
        <v/>
      </c>
      <c r="HX58" s="19" t="str">
        <f t="shared" ca="1" si="146"/>
        <v/>
      </c>
      <c r="HY58" s="19" t="str">
        <f t="shared" ca="1" si="146"/>
        <v/>
      </c>
      <c r="HZ58" s="19" t="str">
        <f t="shared" ca="1" si="146"/>
        <v/>
      </c>
      <c r="IA58" s="19" t="str">
        <f t="shared" ca="1" si="146"/>
        <v/>
      </c>
      <c r="IB58" s="19" t="str">
        <f t="shared" ca="1" si="146"/>
        <v/>
      </c>
      <c r="IC58" s="19" t="str">
        <f t="shared" ca="1" si="146"/>
        <v/>
      </c>
      <c r="ID58" s="19" t="str">
        <f t="shared" ca="1" si="146"/>
        <v/>
      </c>
      <c r="IE58" s="19" t="str">
        <f t="shared" ca="1" si="147"/>
        <v/>
      </c>
      <c r="IF58" s="19" t="str">
        <f t="shared" ca="1" si="147"/>
        <v/>
      </c>
      <c r="IG58" s="19" t="str">
        <f t="shared" ca="1" si="147"/>
        <v/>
      </c>
      <c r="IH58" s="19" t="str">
        <f t="shared" ca="1" si="147"/>
        <v/>
      </c>
      <c r="II58" s="19" t="str">
        <f t="shared" ca="1" si="147"/>
        <v/>
      </c>
      <c r="IJ58" s="19" t="str">
        <f t="shared" ca="1" si="147"/>
        <v/>
      </c>
      <c r="IK58" s="19" t="str">
        <f t="shared" ca="1" si="147"/>
        <v/>
      </c>
      <c r="IL58" s="19" t="str">
        <f t="shared" ca="1" si="147"/>
        <v/>
      </c>
      <c r="IM58" s="19" t="str">
        <f t="shared" ca="1" si="147"/>
        <v/>
      </c>
      <c r="IN58" s="19" t="str">
        <f t="shared" ca="1" si="147"/>
        <v/>
      </c>
      <c r="IO58" s="19" t="str">
        <f t="shared" ca="1" si="148"/>
        <v/>
      </c>
      <c r="IP58" s="19" t="str">
        <f t="shared" ca="1" si="148"/>
        <v/>
      </c>
      <c r="IQ58" s="19" t="str">
        <f t="shared" ca="1" si="148"/>
        <v/>
      </c>
      <c r="IR58" s="19" t="str">
        <f t="shared" ca="1" si="148"/>
        <v/>
      </c>
      <c r="IS58" s="19" t="str">
        <f t="shared" ca="1" si="148"/>
        <v/>
      </c>
      <c r="IT58" s="19" t="str">
        <f t="shared" ca="1" si="148"/>
        <v/>
      </c>
      <c r="IU58" s="19" t="str">
        <f t="shared" ca="1" si="148"/>
        <v/>
      </c>
      <c r="IV58" s="19" t="str">
        <f t="shared" ca="1" si="148"/>
        <v/>
      </c>
      <c r="IW58" s="19" t="str">
        <f t="shared" ca="1" si="148"/>
        <v/>
      </c>
      <c r="IX58" s="19" t="str">
        <f t="shared" ca="1" si="148"/>
        <v/>
      </c>
      <c r="IY58" s="19" t="str">
        <f t="shared" ca="1" si="149"/>
        <v/>
      </c>
      <c r="IZ58" s="19" t="str">
        <f t="shared" ca="1" si="149"/>
        <v/>
      </c>
      <c r="JA58" s="19" t="str">
        <f t="shared" ca="1" si="149"/>
        <v/>
      </c>
      <c r="JB58" s="19" t="str">
        <f t="shared" ca="1" si="149"/>
        <v/>
      </c>
      <c r="JC58" s="19" t="str">
        <f t="shared" ca="1" si="149"/>
        <v/>
      </c>
      <c r="JD58" s="19" t="str">
        <f t="shared" ca="1" si="149"/>
        <v/>
      </c>
      <c r="JE58" s="19" t="str">
        <f t="shared" ca="1" si="149"/>
        <v/>
      </c>
      <c r="JF58" s="19" t="str">
        <f t="shared" ca="1" si="149"/>
        <v/>
      </c>
      <c r="JG58" s="19" t="str">
        <f t="shared" ca="1" si="149"/>
        <v/>
      </c>
      <c r="JH58" s="19" t="str">
        <f t="shared" ca="1" si="149"/>
        <v/>
      </c>
      <c r="JI58" s="19" t="str">
        <f t="shared" ca="1" si="150"/>
        <v/>
      </c>
      <c r="JJ58" s="19" t="str">
        <f t="shared" ca="1" si="150"/>
        <v/>
      </c>
      <c r="JK58" s="19" t="str">
        <f t="shared" ca="1" si="150"/>
        <v/>
      </c>
      <c r="JL58" s="19" t="str">
        <f t="shared" ca="1" si="150"/>
        <v/>
      </c>
      <c r="JM58" s="19" t="str">
        <f t="shared" ca="1" si="150"/>
        <v/>
      </c>
      <c r="JN58" s="19" t="str">
        <f t="shared" ca="1" si="150"/>
        <v/>
      </c>
      <c r="JO58" s="19" t="str">
        <f t="shared" ca="1" si="150"/>
        <v/>
      </c>
      <c r="JP58" s="19" t="str">
        <f t="shared" ca="1" si="150"/>
        <v/>
      </c>
      <c r="JQ58" s="19" t="str">
        <f t="shared" ca="1" si="150"/>
        <v/>
      </c>
      <c r="JR58" s="19" t="str">
        <f t="shared" ca="1" si="150"/>
        <v/>
      </c>
      <c r="JS58" s="19" t="str">
        <f t="shared" ca="1" si="151"/>
        <v/>
      </c>
      <c r="JT58" s="19" t="str">
        <f t="shared" ca="1" si="151"/>
        <v/>
      </c>
      <c r="JU58" s="19" t="str">
        <f t="shared" ca="1" si="151"/>
        <v/>
      </c>
      <c r="JV58" s="19" t="str">
        <f t="shared" ca="1" si="151"/>
        <v/>
      </c>
      <c r="JW58" s="19" t="str">
        <f t="shared" ca="1" si="151"/>
        <v/>
      </c>
      <c r="JX58" s="19" t="str">
        <f t="shared" ca="1" si="151"/>
        <v/>
      </c>
      <c r="JY58" s="19" t="str">
        <f t="shared" ca="1" si="151"/>
        <v/>
      </c>
      <c r="JZ58" s="19" t="str">
        <f t="shared" ca="1" si="151"/>
        <v/>
      </c>
      <c r="KA58" s="19" t="str">
        <f t="shared" ca="1" si="151"/>
        <v/>
      </c>
      <c r="KB58" s="19" t="str">
        <f t="shared" ca="1" si="151"/>
        <v/>
      </c>
      <c r="KC58" s="19" t="str">
        <f t="shared" ca="1" si="152"/>
        <v/>
      </c>
      <c r="KD58" s="19" t="str">
        <f t="shared" ca="1" si="152"/>
        <v/>
      </c>
      <c r="KE58" s="19" t="str">
        <f t="shared" ca="1" si="152"/>
        <v/>
      </c>
      <c r="KF58" s="19" t="str">
        <f t="shared" ca="1" si="152"/>
        <v/>
      </c>
      <c r="KG58" s="19" t="str">
        <f t="shared" ca="1" si="152"/>
        <v/>
      </c>
      <c r="KH58" s="19" t="str">
        <f t="shared" ca="1" si="152"/>
        <v/>
      </c>
      <c r="KI58" s="19" t="str">
        <f t="shared" ca="1" si="152"/>
        <v/>
      </c>
      <c r="KJ58" s="19" t="str">
        <f t="shared" ca="1" si="152"/>
        <v/>
      </c>
      <c r="KK58" s="19" t="str">
        <f t="shared" ca="1" si="152"/>
        <v/>
      </c>
      <c r="KL58" s="19" t="str">
        <f t="shared" ca="1" si="152"/>
        <v/>
      </c>
      <c r="KM58" s="19" t="str">
        <f t="shared" ca="1" si="153"/>
        <v/>
      </c>
      <c r="KN58" s="19" t="str">
        <f t="shared" ca="1" si="153"/>
        <v/>
      </c>
      <c r="KO58" s="19" t="str">
        <f t="shared" ca="1" si="153"/>
        <v/>
      </c>
      <c r="KP58" s="19" t="str">
        <f t="shared" ca="1" si="153"/>
        <v/>
      </c>
      <c r="KQ58" s="19" t="str">
        <f t="shared" ca="1" si="153"/>
        <v/>
      </c>
      <c r="KR58" s="19" t="str">
        <f t="shared" ca="1" si="153"/>
        <v/>
      </c>
      <c r="KS58" s="19" t="str">
        <f t="shared" ca="1" si="153"/>
        <v/>
      </c>
      <c r="KT58" s="19" t="str">
        <f t="shared" ca="1" si="153"/>
        <v/>
      </c>
      <c r="KU58" s="19" t="str">
        <f t="shared" ca="1" si="153"/>
        <v/>
      </c>
      <c r="KV58" s="19" t="str">
        <f t="shared" ca="1" si="153"/>
        <v/>
      </c>
      <c r="KW58" s="19" t="str">
        <f t="shared" ca="1" si="154"/>
        <v/>
      </c>
      <c r="KX58" s="19" t="str">
        <f t="shared" ca="1" si="154"/>
        <v/>
      </c>
      <c r="KY58" s="19" t="str">
        <f t="shared" ca="1" si="154"/>
        <v/>
      </c>
      <c r="KZ58" s="19" t="str">
        <f t="shared" ca="1" si="154"/>
        <v/>
      </c>
      <c r="LA58" s="19" t="str">
        <f t="shared" ca="1" si="154"/>
        <v/>
      </c>
      <c r="LB58" s="19" t="str">
        <f t="shared" ca="1" si="154"/>
        <v/>
      </c>
      <c r="LC58" s="19" t="str">
        <f t="shared" ca="1" si="154"/>
        <v/>
      </c>
      <c r="LD58" s="19" t="str">
        <f t="shared" ca="1" si="154"/>
        <v/>
      </c>
      <c r="LE58" s="19" t="str">
        <f t="shared" ca="1" si="154"/>
        <v/>
      </c>
      <c r="LF58" s="19" t="str">
        <f t="shared" ca="1" si="154"/>
        <v/>
      </c>
      <c r="LG58" s="19" t="str">
        <f t="shared" ca="1" si="155"/>
        <v/>
      </c>
      <c r="LH58" s="19" t="str">
        <f t="shared" ca="1" si="155"/>
        <v/>
      </c>
      <c r="LI58" s="19" t="str">
        <f t="shared" ca="1" si="155"/>
        <v/>
      </c>
      <c r="LJ58" s="19" t="str">
        <f t="shared" ca="1" si="155"/>
        <v/>
      </c>
      <c r="LK58" s="19" t="str">
        <f t="shared" ca="1" si="155"/>
        <v/>
      </c>
      <c r="LL58" s="19" t="str">
        <f t="shared" ca="1" si="155"/>
        <v/>
      </c>
      <c r="LM58" s="19" t="str">
        <f t="shared" ca="1" si="155"/>
        <v/>
      </c>
      <c r="LN58" s="19" t="str">
        <f t="shared" ca="1" si="155"/>
        <v/>
      </c>
      <c r="LO58" s="19" t="str">
        <f t="shared" ca="1" si="155"/>
        <v/>
      </c>
      <c r="LP58" s="19" t="str">
        <f t="shared" ca="1" si="155"/>
        <v/>
      </c>
      <c r="LQ58" s="19" t="str">
        <f t="shared" ca="1" si="156"/>
        <v/>
      </c>
      <c r="LR58" s="19" t="str">
        <f t="shared" ca="1" si="156"/>
        <v/>
      </c>
      <c r="LS58" s="19" t="str">
        <f t="shared" ca="1" si="156"/>
        <v/>
      </c>
      <c r="LT58" s="19" t="str">
        <f t="shared" ca="1" si="156"/>
        <v/>
      </c>
      <c r="LU58" s="19" t="str">
        <f t="shared" ca="1" si="156"/>
        <v/>
      </c>
      <c r="LV58" s="19" t="str">
        <f t="shared" ca="1" si="156"/>
        <v/>
      </c>
      <c r="LW58" s="19" t="str">
        <f t="shared" ca="1" si="156"/>
        <v/>
      </c>
      <c r="LX58" s="19" t="str">
        <f t="shared" ca="1" si="156"/>
        <v/>
      </c>
      <c r="LY58" s="19" t="str">
        <f t="shared" ca="1" si="156"/>
        <v/>
      </c>
      <c r="LZ58" s="19" t="str">
        <f t="shared" ca="1" si="156"/>
        <v/>
      </c>
      <c r="MA58" s="19" t="str">
        <f t="shared" ca="1" si="157"/>
        <v/>
      </c>
      <c r="MB58" s="19" t="str">
        <f t="shared" ca="1" si="157"/>
        <v/>
      </c>
      <c r="MC58" s="19" t="str">
        <f t="shared" ca="1" si="157"/>
        <v/>
      </c>
      <c r="MD58" s="19" t="str">
        <f t="shared" ca="1" si="157"/>
        <v/>
      </c>
      <c r="ME58" s="19" t="str">
        <f t="shared" ca="1" si="157"/>
        <v/>
      </c>
      <c r="MF58" s="19" t="str">
        <f t="shared" ca="1" si="157"/>
        <v/>
      </c>
      <c r="MG58" s="19" t="str">
        <f t="shared" ca="1" si="157"/>
        <v/>
      </c>
      <c r="MH58" s="19" t="str">
        <f t="shared" ca="1" si="157"/>
        <v/>
      </c>
      <c r="MI58" s="19" t="str">
        <f t="shared" ca="1" si="157"/>
        <v/>
      </c>
      <c r="MJ58" s="19" t="str">
        <f t="shared" ca="1" si="157"/>
        <v/>
      </c>
      <c r="MK58" s="19" t="str">
        <f t="shared" ca="1" si="158"/>
        <v/>
      </c>
      <c r="ML58" s="19" t="str">
        <f t="shared" ca="1" si="158"/>
        <v/>
      </c>
      <c r="MM58" s="19" t="str">
        <f t="shared" ca="1" si="158"/>
        <v/>
      </c>
      <c r="MN58" s="19" t="str">
        <f t="shared" ca="1" si="158"/>
        <v/>
      </c>
      <c r="MO58" s="19" t="str">
        <f t="shared" ca="1" si="158"/>
        <v/>
      </c>
      <c r="MP58" s="19" t="str">
        <f t="shared" ca="1" si="158"/>
        <v/>
      </c>
      <c r="MQ58" s="19" t="str">
        <f t="shared" ca="1" si="158"/>
        <v/>
      </c>
      <c r="MR58" s="19" t="str">
        <f t="shared" ca="1" si="158"/>
        <v/>
      </c>
      <c r="MS58" s="19" t="str">
        <f t="shared" ca="1" si="158"/>
        <v/>
      </c>
      <c r="MT58" s="19" t="str">
        <f t="shared" ca="1" si="158"/>
        <v/>
      </c>
      <c r="MU58" s="19" t="str">
        <f t="shared" ca="1" si="159"/>
        <v/>
      </c>
      <c r="MV58" s="19" t="str">
        <f t="shared" ca="1" si="159"/>
        <v/>
      </c>
      <c r="MW58" s="19" t="str">
        <f t="shared" ca="1" si="159"/>
        <v/>
      </c>
      <c r="MX58" s="19" t="str">
        <f t="shared" ca="1" si="159"/>
        <v/>
      </c>
      <c r="MY58" s="19" t="str">
        <f t="shared" ca="1" si="159"/>
        <v/>
      </c>
      <c r="MZ58" s="19" t="str">
        <f t="shared" ca="1" si="159"/>
        <v/>
      </c>
      <c r="NA58" s="19" t="str">
        <f t="shared" ca="1" si="159"/>
        <v/>
      </c>
      <c r="NB58" s="19" t="str">
        <f t="shared" ca="1" si="159"/>
        <v/>
      </c>
      <c r="NC58" s="19" t="str">
        <f t="shared" ca="1" si="159"/>
        <v/>
      </c>
      <c r="ND58" s="19" t="str">
        <f t="shared" ca="1" si="159"/>
        <v/>
      </c>
      <c r="NE58" s="19" t="str">
        <f t="shared" ca="1" si="160"/>
        <v/>
      </c>
      <c r="NF58" s="19" t="str">
        <f t="shared" ca="1" si="160"/>
        <v/>
      </c>
      <c r="NG58" s="19" t="str">
        <f t="shared" ca="1" si="160"/>
        <v/>
      </c>
      <c r="NH58" s="19" t="str">
        <f t="shared" ca="1" si="160"/>
        <v/>
      </c>
      <c r="NI58" s="19" t="str">
        <f t="shared" ca="1" si="160"/>
        <v/>
      </c>
      <c r="NJ58" s="19" t="str">
        <f t="shared" ca="1" si="160"/>
        <v/>
      </c>
      <c r="NK58" s="19" t="str">
        <f t="shared" ca="1" si="160"/>
        <v/>
      </c>
      <c r="NL58" s="19" t="str">
        <f t="shared" ca="1" si="160"/>
        <v/>
      </c>
      <c r="NM58" s="19" t="str">
        <f t="shared" ca="1" si="160"/>
        <v/>
      </c>
      <c r="NN58" s="19" t="str">
        <f t="shared" ca="1" si="160"/>
        <v/>
      </c>
      <c r="NO58" s="19" t="str">
        <f t="shared" ca="1" si="161"/>
        <v/>
      </c>
      <c r="NP58" s="19" t="str">
        <f t="shared" ca="1" si="161"/>
        <v/>
      </c>
      <c r="NQ58" s="19" t="str">
        <f t="shared" ca="1" si="161"/>
        <v/>
      </c>
      <c r="NR58" s="19" t="str">
        <f t="shared" ca="1" si="161"/>
        <v/>
      </c>
      <c r="NS58" s="19" t="str">
        <f t="shared" ca="1" si="161"/>
        <v/>
      </c>
      <c r="NT58" s="19" t="str">
        <f t="shared" ca="1" si="161"/>
        <v/>
      </c>
      <c r="NU58" s="19" t="str">
        <f t="shared" ca="1" si="161"/>
        <v/>
      </c>
      <c r="NV58" s="19" t="str">
        <f t="shared" ca="1" si="161"/>
        <v/>
      </c>
      <c r="NW58" s="19" t="str">
        <f t="shared" ca="1" si="161"/>
        <v/>
      </c>
      <c r="NX58" s="19" t="str">
        <f t="shared" ca="1" si="161"/>
        <v/>
      </c>
      <c r="NY58" s="19" t="str">
        <f t="shared" ca="1" si="161"/>
        <v/>
      </c>
      <c r="NZ58" s="19" t="str">
        <f t="shared" ca="1" si="161"/>
        <v/>
      </c>
      <c r="OA58" s="19" t="str">
        <f t="shared" ca="1" si="161"/>
        <v/>
      </c>
      <c r="OB58" s="19" t="str">
        <f t="shared" ca="1" si="161"/>
        <v/>
      </c>
      <c r="OC58" s="19" t="str">
        <f t="shared" ca="1" si="161"/>
        <v/>
      </c>
    </row>
    <row r="59" spans="1:397" x14ac:dyDescent="0.2">
      <c r="A59" s="62" t="str">
        <f t="shared" si="85"/>
        <v xml:space="preserve"> </v>
      </c>
      <c r="B59" s="66">
        <f>_xlfn.IFNA(IF(INDEX('[1]External Tasks'!$C:$C,MATCH($B$38&amp;" "&amp;D59,'[1]External Tasks'!$A:$A,0))=D59,1,IF(INDEX('[1]External Tasks'!$G:$G,MATCH($B$38&amp;" "&amp;D59,'[1]External Tasks'!$E:$E,0))=D59,2)),0)</f>
        <v>1</v>
      </c>
      <c r="C59" s="46">
        <v>19</v>
      </c>
      <c r="D59" s="435" t="str">
        <f>IF('[2]Project Follow up - Base'!D59="","",'[2]Project Follow up - Base'!D59)</f>
        <v>Review and Comment - Design 100%</v>
      </c>
      <c r="E59" s="436" t="str">
        <f>IF('[2]Project Follow up - Base'!E59="","",'[2]Project Follow up - Base'!E59)</f>
        <v/>
      </c>
      <c r="F59" s="394" t="str">
        <f>IF('[2]Project Follow up - Base'!F59="","",'[2]Project Follow up - Base'!F59)</f>
        <v/>
      </c>
      <c r="G59" s="187">
        <f>IF('[2]Project Follow up - Base'!G59="","",'[2]Project Follow up - Base'!G59)</f>
        <v>45840</v>
      </c>
      <c r="H59" s="187">
        <f>IF('[2]Project Follow up - Base'!H59="","",'[2]Project Follow up - Base'!H59)</f>
        <v>45844</v>
      </c>
      <c r="I59" s="45">
        <f>IF(OR(G59="",H59=""), 0, NETWORKDAYS.INTL(G59,H59,7,List!$M$3:$M$100))</f>
        <v>3</v>
      </c>
      <c r="J59" s="43" t="str">
        <f>IF('[2]Project Follow up - Base'!J59="","",'[2]Project Follow up - Base'!J59)</f>
        <v/>
      </c>
      <c r="K59" s="187" t="str">
        <f>IF('[2]Project Follow up - Base'!K59="","",'[2]Project Follow up - Base'!K59)</f>
        <v/>
      </c>
      <c r="L59" s="45">
        <f>IF(OR(J59="",K59=""), 0, NETWORKDAYS.INTL(J59,K59,7,List!$M$3:$M$100))</f>
        <v>0</v>
      </c>
      <c r="M59" s="43">
        <f t="shared" si="86"/>
        <v>45840</v>
      </c>
      <c r="N59" s="43">
        <f t="shared" si="87"/>
        <v>45844</v>
      </c>
      <c r="O59" s="43">
        <f>IF(OR( D59="", M59=""),"",WORKDAY.INTL(M59,VLOOKUP($B$38&amp;" "&amp;D59,Tasks!$1:$1048576,MATCH('Project Follow up - Base'!$D$7,Tasks!$2:$2,0),FALSE)-1,7,[1]List!$M$3:$M$100))</f>
        <v>45846</v>
      </c>
      <c r="P59" s="44" t="str">
        <f t="shared" ref="P59:P64" ca="1" si="162">IF(D59="", "",IF(M59="", "Not Started",IF(AND(OR(AND(G59&lt;&gt;"", H59=""), AND(J59&lt;&gt;"", K59="")), TODAY() &lt;= O59), "On Going",IF(OR(N59&gt;O59, AND(TODAY()&gt;O59, OR(AND(G59&lt;&gt;"", H59=""), AND(J59&lt;&gt;"", K59="")))), "Delayed","Completed"))))</f>
        <v>Completed</v>
      </c>
      <c r="Q59" s="104" t="str">
        <f>IF('[2]Project Follow up - Base'!Q59="","",'[2]Project Follow up - Base'!Q59)</f>
        <v/>
      </c>
      <c r="R59" s="43" t="str">
        <f>IF('[2]Project Follow up - Base'!R59="","",'[2]Project Follow up - Base'!R59)</f>
        <v/>
      </c>
      <c r="S59" s="41" t="str">
        <f>IF('[2]Project Follow up - Base'!S59="","",'[2]Project Follow up - Base'!S59)</f>
        <v/>
      </c>
      <c r="T59" s="104" t="str">
        <f>IF('[2]Project Follow up - Base'!T59="","",'[2]Project Follow up - Base'!T59)</f>
        <v>Client</v>
      </c>
      <c r="U59" s="41" t="str">
        <f>IF('[2]Project Follow up - Base'!U59="","",'[2]Project Follow up - Base'!U59)</f>
        <v/>
      </c>
      <c r="V59" s="41" t="str">
        <f>IF('[2]Project Follow up - Base'!V59="","",'[2]Project Follow up - Base'!V59)</f>
        <v/>
      </c>
      <c r="W59" s="41" t="str">
        <f>IF('[2]Project Follow up - Base'!W59="","",'[2]Project Follow up - Base'!W59)</f>
        <v/>
      </c>
      <c r="X59" s="390" t="str">
        <f>IF('[2]Project Follow up - Base'!X59="","",'[2]Project Follow up - Base'!X59)</f>
        <v/>
      </c>
      <c r="Y59" s="17">
        <f t="shared" si="88"/>
        <v>1</v>
      </c>
      <c r="Z59" s="62" t="str">
        <f>_xlfn.IFNA(IF(INDEX('Employees Summary'!A:J,MATCH(B$38&amp;" "&amp;F59,'Employees Summary'!H:H,0),10)=0,"",INDEX('Employees Summary'!A:J,MATCH(B$38&amp;" "&amp;F59,'Employees Summary'!H:H,0),10)),"")</f>
        <v/>
      </c>
      <c r="AA59" s="62">
        <f ca="1">IF(AND(N59&lt;&gt;"",P59="Delayed"),NETWORKDAYS.INTL(O59,N59,7,List!$M$3:$M$100),0)</f>
        <v>0</v>
      </c>
      <c r="AC59" s="19" t="str">
        <f t="shared" ca="1" si="126"/>
        <v/>
      </c>
      <c r="AD59" s="20" t="str">
        <f t="shared" ca="1" si="126"/>
        <v/>
      </c>
      <c r="AE59" s="20" t="str">
        <f t="shared" ca="1" si="126"/>
        <v/>
      </c>
      <c r="AF59" s="20" t="str">
        <f t="shared" ca="1" si="126"/>
        <v/>
      </c>
      <c r="AG59" s="20" t="str">
        <f t="shared" ca="1" si="126"/>
        <v/>
      </c>
      <c r="AH59" s="20" t="str">
        <f t="shared" ca="1" si="126"/>
        <v/>
      </c>
      <c r="AI59" s="20" t="str">
        <f t="shared" ca="1" si="126"/>
        <v/>
      </c>
      <c r="AJ59" s="20" t="str">
        <f t="shared" ca="1" si="126"/>
        <v/>
      </c>
      <c r="AK59" s="20" t="str">
        <f t="shared" ca="1" si="126"/>
        <v/>
      </c>
      <c r="AL59" s="20" t="str">
        <f t="shared" ca="1" si="126"/>
        <v/>
      </c>
      <c r="AM59" s="20" t="str">
        <f t="shared" ca="1" si="127"/>
        <v/>
      </c>
      <c r="AN59" s="20" t="str">
        <f t="shared" ca="1" si="127"/>
        <v/>
      </c>
      <c r="AO59" s="20" t="str">
        <f t="shared" ca="1" si="127"/>
        <v/>
      </c>
      <c r="AP59" s="20" t="str">
        <f t="shared" ca="1" si="127"/>
        <v/>
      </c>
      <c r="AQ59" s="20" t="str">
        <f t="shared" ca="1" si="127"/>
        <v/>
      </c>
      <c r="AR59" s="20" t="str">
        <f t="shared" ca="1" si="127"/>
        <v/>
      </c>
      <c r="AS59" s="20" t="str">
        <f t="shared" ca="1" si="127"/>
        <v/>
      </c>
      <c r="AT59" s="20" t="str">
        <f t="shared" ca="1" si="127"/>
        <v/>
      </c>
      <c r="AU59" s="20" t="str">
        <f t="shared" ca="1" si="127"/>
        <v/>
      </c>
      <c r="AV59" s="20" t="str">
        <f t="shared" ca="1" si="127"/>
        <v/>
      </c>
      <c r="AW59" s="20" t="str">
        <f t="shared" ca="1" si="128"/>
        <v/>
      </c>
      <c r="AX59" s="20" t="str">
        <f t="shared" ca="1" si="128"/>
        <v/>
      </c>
      <c r="AY59" s="20" t="str">
        <f t="shared" ca="1" si="128"/>
        <v/>
      </c>
      <c r="AZ59" s="20" t="str">
        <f t="shared" ca="1" si="128"/>
        <v/>
      </c>
      <c r="BA59" s="20" t="str">
        <f t="shared" ca="1" si="128"/>
        <v/>
      </c>
      <c r="BB59" s="20" t="str">
        <f t="shared" ca="1" si="128"/>
        <v/>
      </c>
      <c r="BC59" s="20" t="str">
        <f t="shared" ca="1" si="128"/>
        <v/>
      </c>
      <c r="BD59" s="20" t="str">
        <f t="shared" ca="1" si="128"/>
        <v/>
      </c>
      <c r="BE59" s="20" t="str">
        <f t="shared" ca="1" si="128"/>
        <v/>
      </c>
      <c r="BF59" s="20" t="str">
        <f t="shared" ca="1" si="128"/>
        <v/>
      </c>
      <c r="BG59" s="20" t="str">
        <f t="shared" ca="1" si="129"/>
        <v/>
      </c>
      <c r="BH59" s="20" t="str">
        <f t="shared" ca="1" si="129"/>
        <v/>
      </c>
      <c r="BI59" s="20" t="str">
        <f t="shared" ca="1" si="129"/>
        <v/>
      </c>
      <c r="BJ59" s="20" t="str">
        <f t="shared" ca="1" si="129"/>
        <v/>
      </c>
      <c r="BK59" s="20" t="str">
        <f t="shared" ca="1" si="129"/>
        <v/>
      </c>
      <c r="BL59" s="20" t="str">
        <f t="shared" ca="1" si="129"/>
        <v/>
      </c>
      <c r="BM59" s="20" t="str">
        <f t="shared" ca="1" si="129"/>
        <v/>
      </c>
      <c r="BN59" s="20" t="str">
        <f t="shared" ca="1" si="129"/>
        <v/>
      </c>
      <c r="BO59" s="20" t="str">
        <f t="shared" ca="1" si="129"/>
        <v/>
      </c>
      <c r="BP59" s="20" t="str">
        <f t="shared" ca="1" si="129"/>
        <v/>
      </c>
      <c r="BQ59" s="20" t="str">
        <f t="shared" ca="1" si="130"/>
        <v/>
      </c>
      <c r="BR59" s="20" t="str">
        <f t="shared" ca="1" si="130"/>
        <v/>
      </c>
      <c r="BS59" s="20" t="str">
        <f t="shared" ca="1" si="130"/>
        <v/>
      </c>
      <c r="BT59" s="20" t="str">
        <f t="shared" ca="1" si="130"/>
        <v/>
      </c>
      <c r="BU59" s="20" t="str">
        <f t="shared" ca="1" si="130"/>
        <v/>
      </c>
      <c r="BV59" s="20" t="str">
        <f t="shared" ca="1" si="130"/>
        <v/>
      </c>
      <c r="BW59" s="20" t="str">
        <f t="shared" ca="1" si="130"/>
        <v/>
      </c>
      <c r="BX59" s="20" t="str">
        <f t="shared" ca="1" si="130"/>
        <v/>
      </c>
      <c r="BY59" s="20" t="str">
        <f t="shared" ca="1" si="130"/>
        <v/>
      </c>
      <c r="BZ59" s="20" t="str">
        <f t="shared" ca="1" si="130"/>
        <v/>
      </c>
      <c r="CA59" s="20" t="str">
        <f t="shared" ca="1" si="131"/>
        <v/>
      </c>
      <c r="CB59" s="20" t="str">
        <f t="shared" ca="1" si="131"/>
        <v/>
      </c>
      <c r="CC59" s="20" t="str">
        <f t="shared" ca="1" si="131"/>
        <v/>
      </c>
      <c r="CD59" s="20" t="str">
        <f t="shared" ca="1" si="131"/>
        <v/>
      </c>
      <c r="CE59" s="20" t="str">
        <f t="shared" ca="1" si="131"/>
        <v/>
      </c>
      <c r="CF59" s="20" t="str">
        <f t="shared" ca="1" si="131"/>
        <v/>
      </c>
      <c r="CG59" s="20" t="str">
        <f t="shared" ca="1" si="131"/>
        <v/>
      </c>
      <c r="CH59" s="20" t="str">
        <f t="shared" ca="1" si="131"/>
        <v/>
      </c>
      <c r="CI59" s="20" t="str">
        <f t="shared" ca="1" si="131"/>
        <v/>
      </c>
      <c r="CJ59" s="20" t="str">
        <f t="shared" ca="1" si="131"/>
        <v/>
      </c>
      <c r="CK59" s="20" t="str">
        <f t="shared" ca="1" si="132"/>
        <v/>
      </c>
      <c r="CL59" s="20" t="str">
        <f t="shared" ca="1" si="132"/>
        <v/>
      </c>
      <c r="CM59" s="20" t="str">
        <f t="shared" ca="1" si="132"/>
        <v/>
      </c>
      <c r="CN59" s="20" t="str">
        <f t="shared" ca="1" si="132"/>
        <v/>
      </c>
      <c r="CO59" s="20" t="str">
        <f t="shared" ca="1" si="132"/>
        <v/>
      </c>
      <c r="CP59" s="20" t="str">
        <f t="shared" ca="1" si="132"/>
        <v/>
      </c>
      <c r="CQ59" s="20" t="str">
        <f t="shared" ca="1" si="132"/>
        <v/>
      </c>
      <c r="CR59" s="20" t="str">
        <f t="shared" ca="1" si="132"/>
        <v/>
      </c>
      <c r="CS59" s="20" t="str">
        <f t="shared" ca="1" si="132"/>
        <v/>
      </c>
      <c r="CT59" s="20" t="str">
        <f t="shared" ca="1" si="132"/>
        <v/>
      </c>
      <c r="CU59" s="19" t="str">
        <f t="shared" ca="1" si="133"/>
        <v/>
      </c>
      <c r="CV59" s="19" t="str">
        <f t="shared" ca="1" si="133"/>
        <v/>
      </c>
      <c r="CW59" s="19" t="str">
        <f t="shared" ca="1" si="133"/>
        <v/>
      </c>
      <c r="CX59" s="19" t="str">
        <f t="shared" ca="1" si="133"/>
        <v/>
      </c>
      <c r="CY59" s="19" t="str">
        <f t="shared" ca="1" si="133"/>
        <v/>
      </c>
      <c r="CZ59" s="19" t="str">
        <f t="shared" ca="1" si="133"/>
        <v/>
      </c>
      <c r="DA59" s="19" t="str">
        <f t="shared" ca="1" si="133"/>
        <v/>
      </c>
      <c r="DB59" s="19" t="str">
        <f t="shared" ca="1" si="133"/>
        <v/>
      </c>
      <c r="DC59" s="19" t="str">
        <f t="shared" ca="1" si="133"/>
        <v/>
      </c>
      <c r="DD59" s="19" t="str">
        <f t="shared" ca="1" si="133"/>
        <v/>
      </c>
      <c r="DE59" s="19" t="str">
        <f t="shared" ca="1" si="134"/>
        <v/>
      </c>
      <c r="DF59" s="19" t="str">
        <f t="shared" ca="1" si="134"/>
        <v/>
      </c>
      <c r="DG59" s="19" t="str">
        <f t="shared" ca="1" si="134"/>
        <v/>
      </c>
      <c r="DH59" s="19" t="str">
        <f t="shared" ca="1" si="134"/>
        <v/>
      </c>
      <c r="DI59" s="19" t="str">
        <f t="shared" ca="1" si="134"/>
        <v/>
      </c>
      <c r="DJ59" s="19" t="str">
        <f t="shared" ca="1" si="134"/>
        <v/>
      </c>
      <c r="DK59" s="19" t="str">
        <f t="shared" ca="1" si="134"/>
        <v/>
      </c>
      <c r="DL59" s="19" t="str">
        <f t="shared" ca="1" si="134"/>
        <v/>
      </c>
      <c r="DM59" s="19" t="str">
        <f t="shared" ca="1" si="134"/>
        <v/>
      </c>
      <c r="DN59" s="19" t="str">
        <f t="shared" ca="1" si="134"/>
        <v/>
      </c>
      <c r="DO59" s="19" t="str">
        <f t="shared" ca="1" si="135"/>
        <v/>
      </c>
      <c r="DP59" s="19" t="str">
        <f t="shared" ca="1" si="135"/>
        <v/>
      </c>
      <c r="DQ59" s="19" t="str">
        <f t="shared" ca="1" si="135"/>
        <v/>
      </c>
      <c r="DR59" s="19" t="str">
        <f t="shared" ca="1" si="135"/>
        <v/>
      </c>
      <c r="DS59" s="19" t="str">
        <f t="shared" ca="1" si="135"/>
        <v/>
      </c>
      <c r="DT59" s="19" t="str">
        <f t="shared" ca="1" si="135"/>
        <v/>
      </c>
      <c r="DU59" s="19" t="str">
        <f t="shared" ca="1" si="135"/>
        <v/>
      </c>
      <c r="DV59" s="19" t="str">
        <f t="shared" ca="1" si="135"/>
        <v/>
      </c>
      <c r="DW59" s="19" t="str">
        <f t="shared" ca="1" si="135"/>
        <v/>
      </c>
      <c r="DX59" s="19" t="str">
        <f t="shared" ca="1" si="135"/>
        <v/>
      </c>
      <c r="DY59" s="19" t="str">
        <f t="shared" ca="1" si="136"/>
        <v/>
      </c>
      <c r="DZ59" s="19" t="str">
        <f t="shared" ca="1" si="136"/>
        <v/>
      </c>
      <c r="EA59" s="19" t="str">
        <f t="shared" ca="1" si="136"/>
        <v/>
      </c>
      <c r="EB59" s="19" t="str">
        <f t="shared" ca="1" si="136"/>
        <v/>
      </c>
      <c r="EC59" s="19" t="str">
        <f t="shared" ca="1" si="136"/>
        <v/>
      </c>
      <c r="ED59" s="19" t="str">
        <f t="shared" ca="1" si="136"/>
        <v/>
      </c>
      <c r="EE59" s="19" t="str">
        <f t="shared" ca="1" si="136"/>
        <v/>
      </c>
      <c r="EF59" s="19" t="str">
        <f t="shared" ca="1" si="136"/>
        <v/>
      </c>
      <c r="EG59" s="19" t="str">
        <f t="shared" ca="1" si="136"/>
        <v/>
      </c>
      <c r="EH59" s="19" t="str">
        <f t="shared" ca="1" si="136"/>
        <v/>
      </c>
      <c r="EI59" s="19" t="str">
        <f t="shared" ca="1" si="137"/>
        <v/>
      </c>
      <c r="EJ59" s="19" t="str">
        <f t="shared" ca="1" si="137"/>
        <v/>
      </c>
      <c r="EK59" s="19" t="str">
        <f t="shared" ca="1" si="137"/>
        <v/>
      </c>
      <c r="EL59" s="19" t="str">
        <f t="shared" ca="1" si="137"/>
        <v/>
      </c>
      <c r="EM59" s="19" t="str">
        <f t="shared" ca="1" si="137"/>
        <v/>
      </c>
      <c r="EN59" s="19" t="str">
        <f t="shared" ca="1" si="137"/>
        <v/>
      </c>
      <c r="EO59" s="19" t="str">
        <f t="shared" ca="1" si="137"/>
        <v/>
      </c>
      <c r="EP59" s="19" t="str">
        <f t="shared" ca="1" si="137"/>
        <v/>
      </c>
      <c r="EQ59" s="19" t="str">
        <f t="shared" ca="1" si="137"/>
        <v/>
      </c>
      <c r="ER59" s="19" t="str">
        <f t="shared" ca="1" si="137"/>
        <v/>
      </c>
      <c r="ES59" s="19" t="str">
        <f t="shared" ca="1" si="138"/>
        <v/>
      </c>
      <c r="ET59" s="19" t="str">
        <f t="shared" ca="1" si="138"/>
        <v/>
      </c>
      <c r="EU59" s="19" t="str">
        <f t="shared" ca="1" si="138"/>
        <v/>
      </c>
      <c r="EV59" s="19" t="str">
        <f t="shared" ca="1" si="138"/>
        <v/>
      </c>
      <c r="EW59" s="19" t="str">
        <f t="shared" ca="1" si="138"/>
        <v/>
      </c>
      <c r="EX59" s="19" t="str">
        <f t="shared" ca="1" si="138"/>
        <v/>
      </c>
      <c r="EY59" s="19" t="str">
        <f t="shared" ca="1" si="138"/>
        <v/>
      </c>
      <c r="EZ59" s="19" t="str">
        <f t="shared" ca="1" si="138"/>
        <v/>
      </c>
      <c r="FA59" s="19" t="str">
        <f t="shared" ca="1" si="138"/>
        <v/>
      </c>
      <c r="FB59" s="19" t="str">
        <f t="shared" ca="1" si="138"/>
        <v/>
      </c>
      <c r="FC59" s="19" t="str">
        <f t="shared" ca="1" si="139"/>
        <v/>
      </c>
      <c r="FD59" s="19" t="str">
        <f t="shared" ca="1" si="139"/>
        <v/>
      </c>
      <c r="FE59" s="19" t="str">
        <f t="shared" ca="1" si="139"/>
        <v/>
      </c>
      <c r="FF59" s="19" t="str">
        <f t="shared" ca="1" si="139"/>
        <v/>
      </c>
      <c r="FG59" s="19" t="str">
        <f t="shared" ca="1" si="139"/>
        <v/>
      </c>
      <c r="FH59" s="19" t="str">
        <f t="shared" ca="1" si="139"/>
        <v/>
      </c>
      <c r="FI59" s="19" t="str">
        <f t="shared" ca="1" si="139"/>
        <v/>
      </c>
      <c r="FJ59" s="19" t="str">
        <f t="shared" ca="1" si="139"/>
        <v/>
      </c>
      <c r="FK59" s="19" t="str">
        <f t="shared" ca="1" si="139"/>
        <v/>
      </c>
      <c r="FL59" s="19" t="str">
        <f t="shared" ca="1" si="139"/>
        <v/>
      </c>
      <c r="FM59" s="19" t="str">
        <f t="shared" ca="1" si="140"/>
        <v/>
      </c>
      <c r="FN59" s="19" t="str">
        <f t="shared" ca="1" si="140"/>
        <v/>
      </c>
      <c r="FO59" s="19" t="str">
        <f t="shared" ca="1" si="140"/>
        <v/>
      </c>
      <c r="FP59" s="19" t="str">
        <f t="shared" ca="1" si="140"/>
        <v/>
      </c>
      <c r="FQ59" s="19" t="str">
        <f t="shared" ca="1" si="140"/>
        <v/>
      </c>
      <c r="FR59" s="19" t="str">
        <f t="shared" ca="1" si="140"/>
        <v/>
      </c>
      <c r="FS59" s="19" t="str">
        <f t="shared" ca="1" si="140"/>
        <v/>
      </c>
      <c r="FT59" s="19" t="str">
        <f t="shared" ca="1" si="140"/>
        <v/>
      </c>
      <c r="FU59" s="19" t="str">
        <f t="shared" ca="1" si="140"/>
        <v/>
      </c>
      <c r="FV59" s="19" t="str">
        <f t="shared" ca="1" si="140"/>
        <v/>
      </c>
      <c r="FW59" s="19" t="str">
        <f t="shared" ca="1" si="141"/>
        <v/>
      </c>
      <c r="FX59" s="19" t="str">
        <f t="shared" ca="1" si="141"/>
        <v/>
      </c>
      <c r="FY59" s="19" t="str">
        <f t="shared" ca="1" si="141"/>
        <v/>
      </c>
      <c r="FZ59" s="19" t="str">
        <f t="shared" ca="1" si="141"/>
        <v/>
      </c>
      <c r="GA59" s="19" t="str">
        <f t="shared" ca="1" si="141"/>
        <v/>
      </c>
      <c r="GB59" s="19" t="str">
        <f t="shared" ca="1" si="141"/>
        <v/>
      </c>
      <c r="GC59" s="19" t="str">
        <f t="shared" ca="1" si="141"/>
        <v/>
      </c>
      <c r="GD59" s="19" t="str">
        <f t="shared" ca="1" si="141"/>
        <v/>
      </c>
      <c r="GE59" s="19" t="str">
        <f t="shared" ca="1" si="141"/>
        <v/>
      </c>
      <c r="GF59" s="19" t="str">
        <f t="shared" ca="1" si="141"/>
        <v/>
      </c>
      <c r="GG59" s="19" t="str">
        <f t="shared" ca="1" si="142"/>
        <v/>
      </c>
      <c r="GH59" s="19" t="str">
        <f t="shared" ca="1" si="142"/>
        <v/>
      </c>
      <c r="GI59" s="19" t="str">
        <f t="shared" ca="1" si="142"/>
        <v/>
      </c>
      <c r="GJ59" s="19" t="str">
        <f t="shared" ca="1" si="142"/>
        <v/>
      </c>
      <c r="GK59" s="19" t="str">
        <f t="shared" ca="1" si="142"/>
        <v/>
      </c>
      <c r="GL59" s="19" t="str">
        <f t="shared" ca="1" si="142"/>
        <v/>
      </c>
      <c r="GM59" s="19" t="str">
        <f t="shared" ca="1" si="142"/>
        <v/>
      </c>
      <c r="GN59" s="19" t="str">
        <f t="shared" ca="1" si="142"/>
        <v/>
      </c>
      <c r="GO59" s="19" t="str">
        <f t="shared" ca="1" si="142"/>
        <v/>
      </c>
      <c r="GP59" s="19" t="str">
        <f t="shared" ca="1" si="142"/>
        <v/>
      </c>
      <c r="GQ59" s="19" t="str">
        <f t="shared" ca="1" si="143"/>
        <v/>
      </c>
      <c r="GR59" s="19" t="str">
        <f t="shared" ca="1" si="143"/>
        <v/>
      </c>
      <c r="GS59" s="19" t="str">
        <f t="shared" ca="1" si="143"/>
        <v/>
      </c>
      <c r="GT59" s="19" t="str">
        <f t="shared" ca="1" si="143"/>
        <v/>
      </c>
      <c r="GU59" s="19" t="str">
        <f t="shared" ca="1" si="143"/>
        <v/>
      </c>
      <c r="GV59" s="19" t="str">
        <f t="shared" ca="1" si="143"/>
        <v/>
      </c>
      <c r="GW59" s="19" t="str">
        <f t="shared" ca="1" si="143"/>
        <v/>
      </c>
      <c r="GX59" s="19" t="str">
        <f t="shared" ca="1" si="143"/>
        <v/>
      </c>
      <c r="GY59" s="19" t="str">
        <f t="shared" ca="1" si="143"/>
        <v/>
      </c>
      <c r="GZ59" s="19" t="str">
        <f t="shared" ca="1" si="143"/>
        <v/>
      </c>
      <c r="HA59" s="19" t="str">
        <f t="shared" ca="1" si="144"/>
        <v/>
      </c>
      <c r="HB59" s="19" t="str">
        <f t="shared" ca="1" si="144"/>
        <v/>
      </c>
      <c r="HC59" s="19" t="str">
        <f t="shared" ca="1" si="144"/>
        <v/>
      </c>
      <c r="HD59" s="19" t="str">
        <f t="shared" ca="1" si="144"/>
        <v/>
      </c>
      <c r="HE59" s="19" t="str">
        <f t="shared" ca="1" si="144"/>
        <v/>
      </c>
      <c r="HF59" s="19" t="str">
        <f t="shared" ca="1" si="144"/>
        <v/>
      </c>
      <c r="HG59" s="19" t="str">
        <f t="shared" ca="1" si="144"/>
        <v/>
      </c>
      <c r="HH59" s="19" t="str">
        <f t="shared" ca="1" si="144"/>
        <v/>
      </c>
      <c r="HI59" s="19">
        <f t="shared" ca="1" si="144"/>
        <v>10</v>
      </c>
      <c r="HJ59" s="19">
        <f t="shared" ca="1" si="144"/>
        <v>10</v>
      </c>
      <c r="HK59" s="19">
        <f t="shared" ca="1" si="145"/>
        <v>10</v>
      </c>
      <c r="HL59" s="19">
        <f t="shared" ca="1" si="145"/>
        <v>10</v>
      </c>
      <c r="HM59" s="19">
        <f t="shared" ca="1" si="145"/>
        <v>10</v>
      </c>
      <c r="HN59" s="19" t="str">
        <f t="shared" ca="1" si="145"/>
        <v/>
      </c>
      <c r="HO59" s="19" t="str">
        <f t="shared" ca="1" si="145"/>
        <v/>
      </c>
      <c r="HP59" s="19" t="str">
        <f t="shared" ca="1" si="145"/>
        <v/>
      </c>
      <c r="HQ59" s="19" t="str">
        <f t="shared" ca="1" si="145"/>
        <v/>
      </c>
      <c r="HR59" s="19" t="str">
        <f t="shared" ca="1" si="145"/>
        <v/>
      </c>
      <c r="HS59" s="19" t="str">
        <f t="shared" ca="1" si="145"/>
        <v/>
      </c>
      <c r="HT59" s="19" t="str">
        <f t="shared" ca="1" si="145"/>
        <v/>
      </c>
      <c r="HU59" s="19" t="str">
        <f t="shared" ca="1" si="146"/>
        <v/>
      </c>
      <c r="HV59" s="19" t="str">
        <f t="shared" ca="1" si="146"/>
        <v/>
      </c>
      <c r="HW59" s="19" t="str">
        <f t="shared" ca="1" si="146"/>
        <v/>
      </c>
      <c r="HX59" s="19" t="str">
        <f t="shared" ca="1" si="146"/>
        <v/>
      </c>
      <c r="HY59" s="19" t="str">
        <f t="shared" ca="1" si="146"/>
        <v/>
      </c>
      <c r="HZ59" s="19" t="str">
        <f t="shared" ca="1" si="146"/>
        <v/>
      </c>
      <c r="IA59" s="19" t="str">
        <f t="shared" ca="1" si="146"/>
        <v/>
      </c>
      <c r="IB59" s="19" t="str">
        <f t="shared" ca="1" si="146"/>
        <v/>
      </c>
      <c r="IC59" s="19" t="str">
        <f t="shared" ca="1" si="146"/>
        <v/>
      </c>
      <c r="ID59" s="19" t="str">
        <f t="shared" ca="1" si="146"/>
        <v/>
      </c>
      <c r="IE59" s="19" t="str">
        <f t="shared" ca="1" si="147"/>
        <v/>
      </c>
      <c r="IF59" s="19" t="str">
        <f t="shared" ca="1" si="147"/>
        <v/>
      </c>
      <c r="IG59" s="19" t="str">
        <f t="shared" ca="1" si="147"/>
        <v/>
      </c>
      <c r="IH59" s="19" t="str">
        <f t="shared" ca="1" si="147"/>
        <v/>
      </c>
      <c r="II59" s="19" t="str">
        <f t="shared" ca="1" si="147"/>
        <v/>
      </c>
      <c r="IJ59" s="19" t="str">
        <f t="shared" ca="1" si="147"/>
        <v/>
      </c>
      <c r="IK59" s="19" t="str">
        <f t="shared" ca="1" si="147"/>
        <v/>
      </c>
      <c r="IL59" s="19" t="str">
        <f t="shared" ca="1" si="147"/>
        <v/>
      </c>
      <c r="IM59" s="19" t="str">
        <f t="shared" ca="1" si="147"/>
        <v/>
      </c>
      <c r="IN59" s="19" t="str">
        <f t="shared" ca="1" si="147"/>
        <v/>
      </c>
      <c r="IO59" s="19" t="str">
        <f t="shared" ca="1" si="148"/>
        <v/>
      </c>
      <c r="IP59" s="19" t="str">
        <f t="shared" ca="1" si="148"/>
        <v/>
      </c>
      <c r="IQ59" s="19" t="str">
        <f t="shared" ca="1" si="148"/>
        <v/>
      </c>
      <c r="IR59" s="19" t="str">
        <f t="shared" ca="1" si="148"/>
        <v/>
      </c>
      <c r="IS59" s="19" t="str">
        <f t="shared" ca="1" si="148"/>
        <v/>
      </c>
      <c r="IT59" s="19" t="str">
        <f t="shared" ca="1" si="148"/>
        <v/>
      </c>
      <c r="IU59" s="19" t="str">
        <f t="shared" ca="1" si="148"/>
        <v/>
      </c>
      <c r="IV59" s="19" t="str">
        <f t="shared" ca="1" si="148"/>
        <v/>
      </c>
      <c r="IW59" s="19" t="str">
        <f t="shared" ca="1" si="148"/>
        <v/>
      </c>
      <c r="IX59" s="19" t="str">
        <f t="shared" ca="1" si="148"/>
        <v/>
      </c>
      <c r="IY59" s="19" t="str">
        <f t="shared" ca="1" si="149"/>
        <v/>
      </c>
      <c r="IZ59" s="19" t="str">
        <f t="shared" ca="1" si="149"/>
        <v/>
      </c>
      <c r="JA59" s="19" t="str">
        <f t="shared" ca="1" si="149"/>
        <v/>
      </c>
      <c r="JB59" s="19" t="str">
        <f t="shared" ca="1" si="149"/>
        <v/>
      </c>
      <c r="JC59" s="19" t="str">
        <f t="shared" ca="1" si="149"/>
        <v/>
      </c>
      <c r="JD59" s="19" t="str">
        <f t="shared" ca="1" si="149"/>
        <v/>
      </c>
      <c r="JE59" s="19" t="str">
        <f t="shared" ca="1" si="149"/>
        <v/>
      </c>
      <c r="JF59" s="19" t="str">
        <f t="shared" ca="1" si="149"/>
        <v/>
      </c>
      <c r="JG59" s="19" t="str">
        <f t="shared" ca="1" si="149"/>
        <v/>
      </c>
      <c r="JH59" s="19" t="str">
        <f t="shared" ca="1" si="149"/>
        <v/>
      </c>
      <c r="JI59" s="19" t="str">
        <f t="shared" ca="1" si="150"/>
        <v/>
      </c>
      <c r="JJ59" s="19" t="str">
        <f t="shared" ca="1" si="150"/>
        <v/>
      </c>
      <c r="JK59" s="19" t="str">
        <f t="shared" ca="1" si="150"/>
        <v/>
      </c>
      <c r="JL59" s="19" t="str">
        <f t="shared" ca="1" si="150"/>
        <v/>
      </c>
      <c r="JM59" s="19" t="str">
        <f t="shared" ca="1" si="150"/>
        <v/>
      </c>
      <c r="JN59" s="19" t="str">
        <f t="shared" ca="1" si="150"/>
        <v/>
      </c>
      <c r="JO59" s="19" t="str">
        <f t="shared" ca="1" si="150"/>
        <v/>
      </c>
      <c r="JP59" s="19" t="str">
        <f t="shared" ca="1" si="150"/>
        <v/>
      </c>
      <c r="JQ59" s="19" t="str">
        <f t="shared" ca="1" si="150"/>
        <v/>
      </c>
      <c r="JR59" s="19" t="str">
        <f t="shared" ca="1" si="150"/>
        <v/>
      </c>
      <c r="JS59" s="19" t="str">
        <f t="shared" ca="1" si="151"/>
        <v/>
      </c>
      <c r="JT59" s="19" t="str">
        <f t="shared" ca="1" si="151"/>
        <v/>
      </c>
      <c r="JU59" s="19" t="str">
        <f t="shared" ca="1" si="151"/>
        <v/>
      </c>
      <c r="JV59" s="19" t="str">
        <f t="shared" ca="1" si="151"/>
        <v/>
      </c>
      <c r="JW59" s="19" t="str">
        <f t="shared" ca="1" si="151"/>
        <v/>
      </c>
      <c r="JX59" s="19" t="str">
        <f t="shared" ca="1" si="151"/>
        <v/>
      </c>
      <c r="JY59" s="19" t="str">
        <f t="shared" ca="1" si="151"/>
        <v/>
      </c>
      <c r="JZ59" s="19" t="str">
        <f t="shared" ca="1" si="151"/>
        <v/>
      </c>
      <c r="KA59" s="19" t="str">
        <f t="shared" ca="1" si="151"/>
        <v/>
      </c>
      <c r="KB59" s="19" t="str">
        <f t="shared" ca="1" si="151"/>
        <v/>
      </c>
      <c r="KC59" s="19" t="str">
        <f t="shared" ca="1" si="152"/>
        <v/>
      </c>
      <c r="KD59" s="19" t="str">
        <f t="shared" ca="1" si="152"/>
        <v/>
      </c>
      <c r="KE59" s="19" t="str">
        <f t="shared" ca="1" si="152"/>
        <v/>
      </c>
      <c r="KF59" s="19" t="str">
        <f t="shared" ca="1" si="152"/>
        <v/>
      </c>
      <c r="KG59" s="19" t="str">
        <f t="shared" ca="1" si="152"/>
        <v/>
      </c>
      <c r="KH59" s="19" t="str">
        <f t="shared" ca="1" si="152"/>
        <v/>
      </c>
      <c r="KI59" s="19" t="str">
        <f t="shared" ca="1" si="152"/>
        <v/>
      </c>
      <c r="KJ59" s="19" t="str">
        <f t="shared" ca="1" si="152"/>
        <v/>
      </c>
      <c r="KK59" s="19" t="str">
        <f t="shared" ca="1" si="152"/>
        <v/>
      </c>
      <c r="KL59" s="19" t="str">
        <f t="shared" ca="1" si="152"/>
        <v/>
      </c>
      <c r="KM59" s="19" t="str">
        <f t="shared" ca="1" si="153"/>
        <v/>
      </c>
      <c r="KN59" s="19" t="str">
        <f t="shared" ca="1" si="153"/>
        <v/>
      </c>
      <c r="KO59" s="19" t="str">
        <f t="shared" ca="1" si="153"/>
        <v/>
      </c>
      <c r="KP59" s="19" t="str">
        <f t="shared" ca="1" si="153"/>
        <v/>
      </c>
      <c r="KQ59" s="19" t="str">
        <f t="shared" ca="1" si="153"/>
        <v/>
      </c>
      <c r="KR59" s="19" t="str">
        <f t="shared" ca="1" si="153"/>
        <v/>
      </c>
      <c r="KS59" s="19" t="str">
        <f t="shared" ca="1" si="153"/>
        <v/>
      </c>
      <c r="KT59" s="19" t="str">
        <f t="shared" ca="1" si="153"/>
        <v/>
      </c>
      <c r="KU59" s="19" t="str">
        <f t="shared" ca="1" si="153"/>
        <v/>
      </c>
      <c r="KV59" s="19" t="str">
        <f t="shared" ca="1" si="153"/>
        <v/>
      </c>
      <c r="KW59" s="19" t="str">
        <f t="shared" ca="1" si="154"/>
        <v/>
      </c>
      <c r="KX59" s="19" t="str">
        <f t="shared" ca="1" si="154"/>
        <v/>
      </c>
      <c r="KY59" s="19" t="str">
        <f t="shared" ca="1" si="154"/>
        <v/>
      </c>
      <c r="KZ59" s="19" t="str">
        <f t="shared" ca="1" si="154"/>
        <v/>
      </c>
      <c r="LA59" s="19" t="str">
        <f t="shared" ca="1" si="154"/>
        <v/>
      </c>
      <c r="LB59" s="19" t="str">
        <f t="shared" ca="1" si="154"/>
        <v/>
      </c>
      <c r="LC59" s="19" t="str">
        <f t="shared" ca="1" si="154"/>
        <v/>
      </c>
      <c r="LD59" s="19" t="str">
        <f t="shared" ca="1" si="154"/>
        <v/>
      </c>
      <c r="LE59" s="19" t="str">
        <f t="shared" ca="1" si="154"/>
        <v/>
      </c>
      <c r="LF59" s="19" t="str">
        <f t="shared" ca="1" si="154"/>
        <v/>
      </c>
      <c r="LG59" s="19" t="str">
        <f t="shared" ca="1" si="155"/>
        <v/>
      </c>
      <c r="LH59" s="19" t="str">
        <f t="shared" ca="1" si="155"/>
        <v/>
      </c>
      <c r="LI59" s="19" t="str">
        <f t="shared" ca="1" si="155"/>
        <v/>
      </c>
      <c r="LJ59" s="19" t="str">
        <f t="shared" ca="1" si="155"/>
        <v/>
      </c>
      <c r="LK59" s="19" t="str">
        <f t="shared" ca="1" si="155"/>
        <v/>
      </c>
      <c r="LL59" s="19" t="str">
        <f t="shared" ca="1" si="155"/>
        <v/>
      </c>
      <c r="LM59" s="19" t="str">
        <f t="shared" ca="1" si="155"/>
        <v/>
      </c>
      <c r="LN59" s="19" t="str">
        <f t="shared" ca="1" si="155"/>
        <v/>
      </c>
      <c r="LO59" s="19" t="str">
        <f t="shared" ca="1" si="155"/>
        <v/>
      </c>
      <c r="LP59" s="19" t="str">
        <f t="shared" ca="1" si="155"/>
        <v/>
      </c>
      <c r="LQ59" s="19" t="str">
        <f t="shared" ca="1" si="156"/>
        <v/>
      </c>
      <c r="LR59" s="19" t="str">
        <f t="shared" ca="1" si="156"/>
        <v/>
      </c>
      <c r="LS59" s="19" t="str">
        <f t="shared" ca="1" si="156"/>
        <v/>
      </c>
      <c r="LT59" s="19" t="str">
        <f t="shared" ca="1" si="156"/>
        <v/>
      </c>
      <c r="LU59" s="19" t="str">
        <f t="shared" ca="1" si="156"/>
        <v/>
      </c>
      <c r="LV59" s="19" t="str">
        <f t="shared" ca="1" si="156"/>
        <v/>
      </c>
      <c r="LW59" s="19" t="str">
        <f t="shared" ca="1" si="156"/>
        <v/>
      </c>
      <c r="LX59" s="19" t="str">
        <f t="shared" ca="1" si="156"/>
        <v/>
      </c>
      <c r="LY59" s="19" t="str">
        <f t="shared" ca="1" si="156"/>
        <v/>
      </c>
      <c r="LZ59" s="19" t="str">
        <f t="shared" ca="1" si="156"/>
        <v/>
      </c>
      <c r="MA59" s="19" t="str">
        <f t="shared" ca="1" si="157"/>
        <v/>
      </c>
      <c r="MB59" s="19" t="str">
        <f t="shared" ca="1" si="157"/>
        <v/>
      </c>
      <c r="MC59" s="19" t="str">
        <f t="shared" ca="1" si="157"/>
        <v/>
      </c>
      <c r="MD59" s="19" t="str">
        <f t="shared" ca="1" si="157"/>
        <v/>
      </c>
      <c r="ME59" s="19" t="str">
        <f t="shared" ca="1" si="157"/>
        <v/>
      </c>
      <c r="MF59" s="19" t="str">
        <f t="shared" ca="1" si="157"/>
        <v/>
      </c>
      <c r="MG59" s="19" t="str">
        <f t="shared" ca="1" si="157"/>
        <v/>
      </c>
      <c r="MH59" s="19" t="str">
        <f t="shared" ca="1" si="157"/>
        <v/>
      </c>
      <c r="MI59" s="19" t="str">
        <f t="shared" ca="1" si="157"/>
        <v/>
      </c>
      <c r="MJ59" s="19" t="str">
        <f t="shared" ca="1" si="157"/>
        <v/>
      </c>
      <c r="MK59" s="19" t="str">
        <f t="shared" ca="1" si="158"/>
        <v/>
      </c>
      <c r="ML59" s="19" t="str">
        <f t="shared" ca="1" si="158"/>
        <v/>
      </c>
      <c r="MM59" s="19" t="str">
        <f t="shared" ca="1" si="158"/>
        <v/>
      </c>
      <c r="MN59" s="19" t="str">
        <f t="shared" ca="1" si="158"/>
        <v/>
      </c>
      <c r="MO59" s="19" t="str">
        <f t="shared" ca="1" si="158"/>
        <v/>
      </c>
      <c r="MP59" s="19" t="str">
        <f t="shared" ca="1" si="158"/>
        <v/>
      </c>
      <c r="MQ59" s="19" t="str">
        <f t="shared" ca="1" si="158"/>
        <v/>
      </c>
      <c r="MR59" s="19" t="str">
        <f t="shared" ca="1" si="158"/>
        <v/>
      </c>
      <c r="MS59" s="19" t="str">
        <f t="shared" ca="1" si="158"/>
        <v/>
      </c>
      <c r="MT59" s="19" t="str">
        <f t="shared" ca="1" si="158"/>
        <v/>
      </c>
      <c r="MU59" s="19" t="str">
        <f t="shared" ca="1" si="159"/>
        <v/>
      </c>
      <c r="MV59" s="19" t="str">
        <f t="shared" ca="1" si="159"/>
        <v/>
      </c>
      <c r="MW59" s="19" t="str">
        <f t="shared" ca="1" si="159"/>
        <v/>
      </c>
      <c r="MX59" s="19" t="str">
        <f t="shared" ca="1" si="159"/>
        <v/>
      </c>
      <c r="MY59" s="19" t="str">
        <f t="shared" ca="1" si="159"/>
        <v/>
      </c>
      <c r="MZ59" s="19" t="str">
        <f t="shared" ca="1" si="159"/>
        <v/>
      </c>
      <c r="NA59" s="19" t="str">
        <f t="shared" ca="1" si="159"/>
        <v/>
      </c>
      <c r="NB59" s="19" t="str">
        <f t="shared" ca="1" si="159"/>
        <v/>
      </c>
      <c r="NC59" s="19" t="str">
        <f t="shared" ca="1" si="159"/>
        <v/>
      </c>
      <c r="ND59" s="19" t="str">
        <f t="shared" ca="1" si="159"/>
        <v/>
      </c>
      <c r="NE59" s="19" t="str">
        <f t="shared" ca="1" si="160"/>
        <v/>
      </c>
      <c r="NF59" s="19" t="str">
        <f t="shared" ca="1" si="160"/>
        <v/>
      </c>
      <c r="NG59" s="19" t="str">
        <f t="shared" ca="1" si="160"/>
        <v/>
      </c>
      <c r="NH59" s="19" t="str">
        <f t="shared" ca="1" si="160"/>
        <v/>
      </c>
      <c r="NI59" s="19" t="str">
        <f t="shared" ca="1" si="160"/>
        <v/>
      </c>
      <c r="NJ59" s="19" t="str">
        <f t="shared" ca="1" si="160"/>
        <v/>
      </c>
      <c r="NK59" s="19" t="str">
        <f t="shared" ca="1" si="160"/>
        <v/>
      </c>
      <c r="NL59" s="19" t="str">
        <f t="shared" ca="1" si="160"/>
        <v/>
      </c>
      <c r="NM59" s="19" t="str">
        <f t="shared" ca="1" si="160"/>
        <v/>
      </c>
      <c r="NN59" s="19" t="str">
        <f t="shared" ca="1" si="160"/>
        <v/>
      </c>
      <c r="NO59" s="19" t="str">
        <f t="shared" ca="1" si="161"/>
        <v/>
      </c>
      <c r="NP59" s="19" t="str">
        <f t="shared" ca="1" si="161"/>
        <v/>
      </c>
      <c r="NQ59" s="19" t="str">
        <f t="shared" ca="1" si="161"/>
        <v/>
      </c>
      <c r="NR59" s="19" t="str">
        <f t="shared" ca="1" si="161"/>
        <v/>
      </c>
      <c r="NS59" s="19" t="str">
        <f t="shared" ca="1" si="161"/>
        <v/>
      </c>
      <c r="NT59" s="19" t="str">
        <f t="shared" ca="1" si="161"/>
        <v/>
      </c>
      <c r="NU59" s="19" t="str">
        <f t="shared" ca="1" si="161"/>
        <v/>
      </c>
      <c r="NV59" s="19" t="str">
        <f t="shared" ca="1" si="161"/>
        <v/>
      </c>
      <c r="NW59" s="19" t="str">
        <f t="shared" ca="1" si="161"/>
        <v/>
      </c>
      <c r="NX59" s="19" t="str">
        <f t="shared" ca="1" si="161"/>
        <v/>
      </c>
      <c r="NY59" s="19" t="str">
        <f t="shared" ca="1" si="161"/>
        <v/>
      </c>
      <c r="NZ59" s="19" t="str">
        <f t="shared" ca="1" si="161"/>
        <v/>
      </c>
      <c r="OA59" s="19" t="str">
        <f t="shared" ca="1" si="161"/>
        <v/>
      </c>
      <c r="OB59" s="19" t="str">
        <f t="shared" ca="1" si="161"/>
        <v/>
      </c>
      <c r="OC59" s="19" t="str">
        <f t="shared" ca="1" si="161"/>
        <v/>
      </c>
    </row>
    <row r="60" spans="1:397" x14ac:dyDescent="0.2">
      <c r="A60" s="62" t="str">
        <f t="shared" si="85"/>
        <v xml:space="preserve"> </v>
      </c>
      <c r="B60" s="66">
        <f>_xlfn.IFNA(IF(INDEX('[1]External Tasks'!$C:$C,MATCH($B$38&amp;" "&amp;D60,'[1]External Tasks'!$A:$A,0))=D60,1,IF(INDEX('[1]External Tasks'!$G:$G,MATCH($B$38&amp;" "&amp;D60,'[1]External Tasks'!$E:$E,0))=D60,2)),0)</f>
        <v>0</v>
      </c>
      <c r="C60" s="46">
        <v>20</v>
      </c>
      <c r="D60" s="435" t="str">
        <f>IF('[2]Project Follow up - Base'!D60="","",'[2]Project Follow up - Base'!D60)</f>
        <v/>
      </c>
      <c r="E60" s="436" t="str">
        <f>IF('[2]Project Follow up - Base'!E60="","",'[2]Project Follow up - Base'!E60)</f>
        <v/>
      </c>
      <c r="F60" s="394" t="str">
        <f>IF('[2]Project Follow up - Base'!F60="","",'[2]Project Follow up - Base'!F60)</f>
        <v/>
      </c>
      <c r="G60" s="187" t="str">
        <f>IF('[2]Project Follow up - Base'!G60="","",'[2]Project Follow up - Base'!G60)</f>
        <v/>
      </c>
      <c r="H60" s="187" t="str">
        <f>IF('[2]Project Follow up - Base'!H60="","",'[2]Project Follow up - Base'!H60)</f>
        <v/>
      </c>
      <c r="I60" s="45">
        <f>IF(OR(G60="",H60=""), 0, NETWORKDAYS.INTL(G60,H60,7,List!$M$3:$M$100))</f>
        <v>0</v>
      </c>
      <c r="J60" s="187" t="str">
        <f>IF('[2]Project Follow up - Base'!J60="","",'[2]Project Follow up - Base'!J60)</f>
        <v/>
      </c>
      <c r="K60" s="187" t="str">
        <f>IF('[2]Project Follow up - Base'!K60="","",'[2]Project Follow up - Base'!K60)</f>
        <v/>
      </c>
      <c r="L60" s="45">
        <f>IF(OR(J60="",K60=""), 0, NETWORKDAYS.INTL(J60,K60,7,List!$M$3:$M$100))</f>
        <v>0</v>
      </c>
      <c r="M60" s="43" t="str">
        <f t="shared" si="86"/>
        <v/>
      </c>
      <c r="N60" s="43" t="str">
        <f t="shared" si="87"/>
        <v/>
      </c>
      <c r="O60" s="43" t="str">
        <f>IF(OR( D60="", M60=""),"",WORKDAY.INTL(M60,VLOOKUP($B$38&amp;" "&amp;D60,Tasks!$1:$1048576,MATCH('Project Follow up - Base'!$D$7,Tasks!$2:$2,0),FALSE)-1,7,[1]List!$M$3:$M$100))</f>
        <v/>
      </c>
      <c r="P60" s="44" t="str">
        <f t="shared" ca="1" si="162"/>
        <v/>
      </c>
      <c r="Q60" s="104" t="str">
        <f>IF('[2]Project Follow up - Base'!Q60="","",'[2]Project Follow up - Base'!Q60)</f>
        <v/>
      </c>
      <c r="R60" s="43" t="str">
        <f>IF('[2]Project Follow up - Base'!R60="","",'[2]Project Follow up - Base'!R60)</f>
        <v/>
      </c>
      <c r="S60" s="41" t="str">
        <f>IF('[2]Project Follow up - Base'!S60="","",'[2]Project Follow up - Base'!S60)</f>
        <v/>
      </c>
      <c r="T60" s="104" t="str">
        <f>IF('[2]Project Follow up - Base'!T60="","",'[2]Project Follow up - Base'!T60)</f>
        <v/>
      </c>
      <c r="U60" s="41" t="str">
        <f>IF('[2]Project Follow up - Base'!U60="","",'[2]Project Follow up - Base'!U60)</f>
        <v/>
      </c>
      <c r="V60" s="41" t="str">
        <f>IF('[2]Project Follow up - Base'!V60="","",'[2]Project Follow up - Base'!V60)</f>
        <v/>
      </c>
      <c r="W60" s="41" t="str">
        <f>IF('[2]Project Follow up - Base'!W60="","",'[2]Project Follow up - Base'!W60)</f>
        <v/>
      </c>
      <c r="X60" s="390" t="str">
        <f>IF('[2]Project Follow up - Base'!X60="","",'[2]Project Follow up - Base'!X60)</f>
        <v/>
      </c>
      <c r="Y60" s="17" t="str">
        <f t="shared" si="88"/>
        <v/>
      </c>
      <c r="Z60" s="62" t="str">
        <f>_xlfn.IFNA(IF(INDEX('Employees Summary'!A:J,MATCH(B$38&amp;" "&amp;F60,'Employees Summary'!H:H,0),10)=0,"",INDEX('Employees Summary'!A:J,MATCH(B$38&amp;" "&amp;F60,'Employees Summary'!H:H,0),10)),"")</f>
        <v/>
      </c>
      <c r="AA60" s="62">
        <f ca="1">IF(AND(N60&lt;&gt;"",P60="Delayed"),NETWORKDAYS.INTL(O60,N60,7,List!$M$3:$M$100),0)</f>
        <v>0</v>
      </c>
      <c r="AC60" s="19" t="str">
        <f t="shared" ca="1" si="126"/>
        <v/>
      </c>
      <c r="AD60" s="20" t="str">
        <f t="shared" ca="1" si="126"/>
        <v/>
      </c>
      <c r="AE60" s="20" t="str">
        <f t="shared" ca="1" si="126"/>
        <v/>
      </c>
      <c r="AF60" s="20" t="str">
        <f t="shared" ca="1" si="126"/>
        <v/>
      </c>
      <c r="AG60" s="20" t="str">
        <f t="shared" ca="1" si="126"/>
        <v/>
      </c>
      <c r="AH60" s="20" t="str">
        <f t="shared" ca="1" si="126"/>
        <v/>
      </c>
      <c r="AI60" s="20" t="str">
        <f t="shared" ca="1" si="126"/>
        <v/>
      </c>
      <c r="AJ60" s="20" t="str">
        <f t="shared" ca="1" si="126"/>
        <v/>
      </c>
      <c r="AK60" s="20" t="str">
        <f t="shared" ca="1" si="126"/>
        <v/>
      </c>
      <c r="AL60" s="20" t="str">
        <f t="shared" ca="1" si="126"/>
        <v/>
      </c>
      <c r="AM60" s="20" t="str">
        <f t="shared" ca="1" si="127"/>
        <v/>
      </c>
      <c r="AN60" s="20" t="str">
        <f t="shared" ca="1" si="127"/>
        <v/>
      </c>
      <c r="AO60" s="20" t="str">
        <f t="shared" ca="1" si="127"/>
        <v/>
      </c>
      <c r="AP60" s="20" t="str">
        <f t="shared" ca="1" si="127"/>
        <v/>
      </c>
      <c r="AQ60" s="20" t="str">
        <f t="shared" ca="1" si="127"/>
        <v/>
      </c>
      <c r="AR60" s="20" t="str">
        <f t="shared" ca="1" si="127"/>
        <v/>
      </c>
      <c r="AS60" s="20" t="str">
        <f t="shared" ca="1" si="127"/>
        <v/>
      </c>
      <c r="AT60" s="20" t="str">
        <f t="shared" ca="1" si="127"/>
        <v/>
      </c>
      <c r="AU60" s="20" t="str">
        <f t="shared" ca="1" si="127"/>
        <v/>
      </c>
      <c r="AV60" s="20" t="str">
        <f t="shared" ca="1" si="127"/>
        <v/>
      </c>
      <c r="AW60" s="20" t="str">
        <f t="shared" ca="1" si="128"/>
        <v/>
      </c>
      <c r="AX60" s="20" t="str">
        <f t="shared" ca="1" si="128"/>
        <v/>
      </c>
      <c r="AY60" s="20" t="str">
        <f t="shared" ca="1" si="128"/>
        <v/>
      </c>
      <c r="AZ60" s="20" t="str">
        <f t="shared" ca="1" si="128"/>
        <v/>
      </c>
      <c r="BA60" s="20" t="str">
        <f t="shared" ca="1" si="128"/>
        <v/>
      </c>
      <c r="BB60" s="20" t="str">
        <f t="shared" ca="1" si="128"/>
        <v/>
      </c>
      <c r="BC60" s="20" t="str">
        <f t="shared" ca="1" si="128"/>
        <v/>
      </c>
      <c r="BD60" s="20" t="str">
        <f t="shared" ca="1" si="128"/>
        <v/>
      </c>
      <c r="BE60" s="20" t="str">
        <f t="shared" ca="1" si="128"/>
        <v/>
      </c>
      <c r="BF60" s="20" t="str">
        <f t="shared" ca="1" si="128"/>
        <v/>
      </c>
      <c r="BG60" s="20" t="str">
        <f t="shared" ca="1" si="129"/>
        <v/>
      </c>
      <c r="BH60" s="20" t="str">
        <f t="shared" ca="1" si="129"/>
        <v/>
      </c>
      <c r="BI60" s="20" t="str">
        <f t="shared" ca="1" si="129"/>
        <v/>
      </c>
      <c r="BJ60" s="20" t="str">
        <f t="shared" ca="1" si="129"/>
        <v/>
      </c>
      <c r="BK60" s="20" t="str">
        <f t="shared" ca="1" si="129"/>
        <v/>
      </c>
      <c r="BL60" s="20" t="str">
        <f t="shared" ca="1" si="129"/>
        <v/>
      </c>
      <c r="BM60" s="20" t="str">
        <f t="shared" ca="1" si="129"/>
        <v/>
      </c>
      <c r="BN60" s="20" t="str">
        <f t="shared" ca="1" si="129"/>
        <v/>
      </c>
      <c r="BO60" s="20" t="str">
        <f t="shared" ca="1" si="129"/>
        <v/>
      </c>
      <c r="BP60" s="20" t="str">
        <f t="shared" ca="1" si="129"/>
        <v/>
      </c>
      <c r="BQ60" s="20" t="str">
        <f t="shared" ca="1" si="130"/>
        <v/>
      </c>
      <c r="BR60" s="20" t="str">
        <f t="shared" ca="1" si="130"/>
        <v/>
      </c>
      <c r="BS60" s="20" t="str">
        <f t="shared" ca="1" si="130"/>
        <v/>
      </c>
      <c r="BT60" s="20" t="str">
        <f t="shared" ca="1" si="130"/>
        <v/>
      </c>
      <c r="BU60" s="20" t="str">
        <f t="shared" ca="1" si="130"/>
        <v/>
      </c>
      <c r="BV60" s="20" t="str">
        <f t="shared" ca="1" si="130"/>
        <v/>
      </c>
      <c r="BW60" s="20" t="str">
        <f t="shared" ca="1" si="130"/>
        <v/>
      </c>
      <c r="BX60" s="20" t="str">
        <f t="shared" ca="1" si="130"/>
        <v/>
      </c>
      <c r="BY60" s="20" t="str">
        <f t="shared" ca="1" si="130"/>
        <v/>
      </c>
      <c r="BZ60" s="20" t="str">
        <f t="shared" ca="1" si="130"/>
        <v/>
      </c>
      <c r="CA60" s="20" t="str">
        <f t="shared" ca="1" si="131"/>
        <v/>
      </c>
      <c r="CB60" s="20" t="str">
        <f t="shared" ca="1" si="131"/>
        <v/>
      </c>
      <c r="CC60" s="20" t="str">
        <f t="shared" ca="1" si="131"/>
        <v/>
      </c>
      <c r="CD60" s="20" t="str">
        <f t="shared" ca="1" si="131"/>
        <v/>
      </c>
      <c r="CE60" s="20" t="str">
        <f t="shared" ca="1" si="131"/>
        <v/>
      </c>
      <c r="CF60" s="20" t="str">
        <f t="shared" ca="1" si="131"/>
        <v/>
      </c>
      <c r="CG60" s="20" t="str">
        <f t="shared" ca="1" si="131"/>
        <v/>
      </c>
      <c r="CH60" s="20" t="str">
        <f t="shared" ca="1" si="131"/>
        <v/>
      </c>
      <c r="CI60" s="20" t="str">
        <f t="shared" ca="1" si="131"/>
        <v/>
      </c>
      <c r="CJ60" s="20" t="str">
        <f t="shared" ca="1" si="131"/>
        <v/>
      </c>
      <c r="CK60" s="20" t="str">
        <f t="shared" ca="1" si="132"/>
        <v/>
      </c>
      <c r="CL60" s="20" t="str">
        <f t="shared" ca="1" si="132"/>
        <v/>
      </c>
      <c r="CM60" s="20" t="str">
        <f t="shared" ca="1" si="132"/>
        <v/>
      </c>
      <c r="CN60" s="20" t="str">
        <f t="shared" ca="1" si="132"/>
        <v/>
      </c>
      <c r="CO60" s="20" t="str">
        <f t="shared" ca="1" si="132"/>
        <v/>
      </c>
      <c r="CP60" s="20" t="str">
        <f t="shared" ca="1" si="132"/>
        <v/>
      </c>
      <c r="CQ60" s="20" t="str">
        <f t="shared" ca="1" si="132"/>
        <v/>
      </c>
      <c r="CR60" s="20" t="str">
        <f t="shared" ca="1" si="132"/>
        <v/>
      </c>
      <c r="CS60" s="20" t="str">
        <f t="shared" ca="1" si="132"/>
        <v/>
      </c>
      <c r="CT60" s="20" t="str">
        <f t="shared" ca="1" si="132"/>
        <v/>
      </c>
      <c r="CU60" s="19" t="str">
        <f t="shared" ca="1" si="133"/>
        <v/>
      </c>
      <c r="CV60" s="19" t="str">
        <f t="shared" ca="1" si="133"/>
        <v/>
      </c>
      <c r="CW60" s="19" t="str">
        <f t="shared" ca="1" si="133"/>
        <v/>
      </c>
      <c r="CX60" s="19" t="str">
        <f t="shared" ca="1" si="133"/>
        <v/>
      </c>
      <c r="CY60" s="19" t="str">
        <f t="shared" ca="1" si="133"/>
        <v/>
      </c>
      <c r="CZ60" s="19" t="str">
        <f t="shared" ca="1" si="133"/>
        <v/>
      </c>
      <c r="DA60" s="19" t="str">
        <f t="shared" ca="1" si="133"/>
        <v/>
      </c>
      <c r="DB60" s="19" t="str">
        <f t="shared" ca="1" si="133"/>
        <v/>
      </c>
      <c r="DC60" s="19" t="str">
        <f t="shared" ca="1" si="133"/>
        <v/>
      </c>
      <c r="DD60" s="19" t="str">
        <f t="shared" ca="1" si="133"/>
        <v/>
      </c>
      <c r="DE60" s="19" t="str">
        <f t="shared" ca="1" si="134"/>
        <v/>
      </c>
      <c r="DF60" s="19" t="str">
        <f t="shared" ca="1" si="134"/>
        <v/>
      </c>
      <c r="DG60" s="19" t="str">
        <f t="shared" ca="1" si="134"/>
        <v/>
      </c>
      <c r="DH60" s="19" t="str">
        <f t="shared" ca="1" si="134"/>
        <v/>
      </c>
      <c r="DI60" s="19" t="str">
        <f t="shared" ca="1" si="134"/>
        <v/>
      </c>
      <c r="DJ60" s="19" t="str">
        <f t="shared" ca="1" si="134"/>
        <v/>
      </c>
      <c r="DK60" s="19" t="str">
        <f t="shared" ca="1" si="134"/>
        <v/>
      </c>
      <c r="DL60" s="19" t="str">
        <f t="shared" ca="1" si="134"/>
        <v/>
      </c>
      <c r="DM60" s="19" t="str">
        <f t="shared" ca="1" si="134"/>
        <v/>
      </c>
      <c r="DN60" s="19" t="str">
        <f t="shared" ca="1" si="134"/>
        <v/>
      </c>
      <c r="DO60" s="19" t="str">
        <f t="shared" ca="1" si="135"/>
        <v/>
      </c>
      <c r="DP60" s="19" t="str">
        <f t="shared" ca="1" si="135"/>
        <v/>
      </c>
      <c r="DQ60" s="19" t="str">
        <f t="shared" ca="1" si="135"/>
        <v/>
      </c>
      <c r="DR60" s="19" t="str">
        <f t="shared" ca="1" si="135"/>
        <v/>
      </c>
      <c r="DS60" s="19" t="str">
        <f t="shared" ca="1" si="135"/>
        <v/>
      </c>
      <c r="DT60" s="19" t="str">
        <f t="shared" ca="1" si="135"/>
        <v/>
      </c>
      <c r="DU60" s="19" t="str">
        <f t="shared" ca="1" si="135"/>
        <v/>
      </c>
      <c r="DV60" s="19" t="str">
        <f t="shared" ca="1" si="135"/>
        <v/>
      </c>
      <c r="DW60" s="19" t="str">
        <f t="shared" ca="1" si="135"/>
        <v/>
      </c>
      <c r="DX60" s="19" t="str">
        <f t="shared" ca="1" si="135"/>
        <v/>
      </c>
      <c r="DY60" s="19" t="str">
        <f t="shared" ca="1" si="136"/>
        <v/>
      </c>
      <c r="DZ60" s="19" t="str">
        <f t="shared" ca="1" si="136"/>
        <v/>
      </c>
      <c r="EA60" s="19" t="str">
        <f t="shared" ca="1" si="136"/>
        <v/>
      </c>
      <c r="EB60" s="19" t="str">
        <f t="shared" ca="1" si="136"/>
        <v/>
      </c>
      <c r="EC60" s="19" t="str">
        <f t="shared" ca="1" si="136"/>
        <v/>
      </c>
      <c r="ED60" s="19" t="str">
        <f t="shared" ca="1" si="136"/>
        <v/>
      </c>
      <c r="EE60" s="19" t="str">
        <f t="shared" ca="1" si="136"/>
        <v/>
      </c>
      <c r="EF60" s="19" t="str">
        <f t="shared" ca="1" si="136"/>
        <v/>
      </c>
      <c r="EG60" s="19" t="str">
        <f t="shared" ca="1" si="136"/>
        <v/>
      </c>
      <c r="EH60" s="19" t="str">
        <f t="shared" ca="1" si="136"/>
        <v/>
      </c>
      <c r="EI60" s="19" t="str">
        <f t="shared" ca="1" si="137"/>
        <v/>
      </c>
      <c r="EJ60" s="19" t="str">
        <f t="shared" ca="1" si="137"/>
        <v/>
      </c>
      <c r="EK60" s="19" t="str">
        <f t="shared" ca="1" si="137"/>
        <v/>
      </c>
      <c r="EL60" s="19" t="str">
        <f t="shared" ca="1" si="137"/>
        <v/>
      </c>
      <c r="EM60" s="19" t="str">
        <f t="shared" ca="1" si="137"/>
        <v/>
      </c>
      <c r="EN60" s="19" t="str">
        <f t="shared" ca="1" si="137"/>
        <v/>
      </c>
      <c r="EO60" s="19" t="str">
        <f t="shared" ca="1" si="137"/>
        <v/>
      </c>
      <c r="EP60" s="19" t="str">
        <f t="shared" ca="1" si="137"/>
        <v/>
      </c>
      <c r="EQ60" s="19" t="str">
        <f t="shared" ca="1" si="137"/>
        <v/>
      </c>
      <c r="ER60" s="19" t="str">
        <f t="shared" ca="1" si="137"/>
        <v/>
      </c>
      <c r="ES60" s="19" t="str">
        <f t="shared" ca="1" si="138"/>
        <v/>
      </c>
      <c r="ET60" s="19" t="str">
        <f t="shared" ca="1" si="138"/>
        <v/>
      </c>
      <c r="EU60" s="19" t="str">
        <f t="shared" ca="1" si="138"/>
        <v/>
      </c>
      <c r="EV60" s="19" t="str">
        <f t="shared" ca="1" si="138"/>
        <v/>
      </c>
      <c r="EW60" s="19" t="str">
        <f t="shared" ca="1" si="138"/>
        <v/>
      </c>
      <c r="EX60" s="19" t="str">
        <f t="shared" ca="1" si="138"/>
        <v/>
      </c>
      <c r="EY60" s="19" t="str">
        <f t="shared" ca="1" si="138"/>
        <v/>
      </c>
      <c r="EZ60" s="19" t="str">
        <f t="shared" ca="1" si="138"/>
        <v/>
      </c>
      <c r="FA60" s="19" t="str">
        <f t="shared" ca="1" si="138"/>
        <v/>
      </c>
      <c r="FB60" s="19" t="str">
        <f t="shared" ca="1" si="138"/>
        <v/>
      </c>
      <c r="FC60" s="19" t="str">
        <f t="shared" ca="1" si="139"/>
        <v/>
      </c>
      <c r="FD60" s="19" t="str">
        <f t="shared" ca="1" si="139"/>
        <v/>
      </c>
      <c r="FE60" s="19" t="str">
        <f t="shared" ca="1" si="139"/>
        <v/>
      </c>
      <c r="FF60" s="19" t="str">
        <f t="shared" ca="1" si="139"/>
        <v/>
      </c>
      <c r="FG60" s="19" t="str">
        <f t="shared" ca="1" si="139"/>
        <v/>
      </c>
      <c r="FH60" s="19" t="str">
        <f t="shared" ca="1" si="139"/>
        <v/>
      </c>
      <c r="FI60" s="19" t="str">
        <f t="shared" ca="1" si="139"/>
        <v/>
      </c>
      <c r="FJ60" s="19" t="str">
        <f t="shared" ca="1" si="139"/>
        <v/>
      </c>
      <c r="FK60" s="19" t="str">
        <f t="shared" ca="1" si="139"/>
        <v/>
      </c>
      <c r="FL60" s="19" t="str">
        <f t="shared" ca="1" si="139"/>
        <v/>
      </c>
      <c r="FM60" s="19" t="str">
        <f t="shared" ca="1" si="140"/>
        <v/>
      </c>
      <c r="FN60" s="19" t="str">
        <f t="shared" ca="1" si="140"/>
        <v/>
      </c>
      <c r="FO60" s="19" t="str">
        <f t="shared" ca="1" si="140"/>
        <v/>
      </c>
      <c r="FP60" s="19" t="str">
        <f t="shared" ca="1" si="140"/>
        <v/>
      </c>
      <c r="FQ60" s="19" t="str">
        <f t="shared" ca="1" si="140"/>
        <v/>
      </c>
      <c r="FR60" s="19" t="str">
        <f t="shared" ca="1" si="140"/>
        <v/>
      </c>
      <c r="FS60" s="19" t="str">
        <f t="shared" ca="1" si="140"/>
        <v/>
      </c>
      <c r="FT60" s="19" t="str">
        <f t="shared" ca="1" si="140"/>
        <v/>
      </c>
      <c r="FU60" s="19" t="str">
        <f t="shared" ca="1" si="140"/>
        <v/>
      </c>
      <c r="FV60" s="19" t="str">
        <f t="shared" ca="1" si="140"/>
        <v/>
      </c>
      <c r="FW60" s="19" t="str">
        <f t="shared" ca="1" si="141"/>
        <v/>
      </c>
      <c r="FX60" s="19" t="str">
        <f t="shared" ca="1" si="141"/>
        <v/>
      </c>
      <c r="FY60" s="19" t="str">
        <f t="shared" ca="1" si="141"/>
        <v/>
      </c>
      <c r="FZ60" s="19" t="str">
        <f t="shared" ca="1" si="141"/>
        <v/>
      </c>
      <c r="GA60" s="19" t="str">
        <f t="shared" ca="1" si="141"/>
        <v/>
      </c>
      <c r="GB60" s="19" t="str">
        <f t="shared" ca="1" si="141"/>
        <v/>
      </c>
      <c r="GC60" s="19" t="str">
        <f t="shared" ca="1" si="141"/>
        <v/>
      </c>
      <c r="GD60" s="19" t="str">
        <f t="shared" ca="1" si="141"/>
        <v/>
      </c>
      <c r="GE60" s="19" t="str">
        <f t="shared" ca="1" si="141"/>
        <v/>
      </c>
      <c r="GF60" s="19" t="str">
        <f t="shared" ca="1" si="141"/>
        <v/>
      </c>
      <c r="GG60" s="19" t="str">
        <f t="shared" ca="1" si="142"/>
        <v/>
      </c>
      <c r="GH60" s="19" t="str">
        <f t="shared" ca="1" si="142"/>
        <v/>
      </c>
      <c r="GI60" s="19" t="str">
        <f t="shared" ca="1" si="142"/>
        <v/>
      </c>
      <c r="GJ60" s="19" t="str">
        <f t="shared" ca="1" si="142"/>
        <v/>
      </c>
      <c r="GK60" s="19" t="str">
        <f t="shared" ca="1" si="142"/>
        <v/>
      </c>
      <c r="GL60" s="19" t="str">
        <f t="shared" ca="1" si="142"/>
        <v/>
      </c>
      <c r="GM60" s="19" t="str">
        <f t="shared" ca="1" si="142"/>
        <v/>
      </c>
      <c r="GN60" s="19" t="str">
        <f t="shared" ca="1" si="142"/>
        <v/>
      </c>
      <c r="GO60" s="19" t="str">
        <f t="shared" ca="1" si="142"/>
        <v/>
      </c>
      <c r="GP60" s="19" t="str">
        <f t="shared" ca="1" si="142"/>
        <v/>
      </c>
      <c r="GQ60" s="19" t="str">
        <f t="shared" ca="1" si="143"/>
        <v/>
      </c>
      <c r="GR60" s="19" t="str">
        <f t="shared" ca="1" si="143"/>
        <v/>
      </c>
      <c r="GS60" s="19" t="str">
        <f t="shared" ca="1" si="143"/>
        <v/>
      </c>
      <c r="GT60" s="19" t="str">
        <f t="shared" ca="1" si="143"/>
        <v/>
      </c>
      <c r="GU60" s="19" t="str">
        <f t="shared" ca="1" si="143"/>
        <v/>
      </c>
      <c r="GV60" s="19" t="str">
        <f t="shared" ca="1" si="143"/>
        <v/>
      </c>
      <c r="GW60" s="19" t="str">
        <f t="shared" ca="1" si="143"/>
        <v/>
      </c>
      <c r="GX60" s="19" t="str">
        <f t="shared" ca="1" si="143"/>
        <v/>
      </c>
      <c r="GY60" s="19" t="str">
        <f t="shared" ca="1" si="143"/>
        <v/>
      </c>
      <c r="GZ60" s="19" t="str">
        <f t="shared" ca="1" si="143"/>
        <v/>
      </c>
      <c r="HA60" s="19" t="str">
        <f t="shared" ca="1" si="144"/>
        <v/>
      </c>
      <c r="HB60" s="19" t="str">
        <f t="shared" ca="1" si="144"/>
        <v/>
      </c>
      <c r="HC60" s="19" t="str">
        <f t="shared" ca="1" si="144"/>
        <v/>
      </c>
      <c r="HD60" s="19" t="str">
        <f t="shared" ca="1" si="144"/>
        <v/>
      </c>
      <c r="HE60" s="19" t="str">
        <f t="shared" ca="1" si="144"/>
        <v/>
      </c>
      <c r="HF60" s="19" t="str">
        <f t="shared" ca="1" si="144"/>
        <v/>
      </c>
      <c r="HG60" s="19" t="str">
        <f t="shared" ca="1" si="144"/>
        <v/>
      </c>
      <c r="HH60" s="19" t="str">
        <f t="shared" ca="1" si="144"/>
        <v/>
      </c>
      <c r="HI60" s="19" t="str">
        <f t="shared" ca="1" si="144"/>
        <v/>
      </c>
      <c r="HJ60" s="19" t="str">
        <f t="shared" ca="1" si="144"/>
        <v/>
      </c>
      <c r="HK60" s="19" t="str">
        <f t="shared" ca="1" si="145"/>
        <v/>
      </c>
      <c r="HL60" s="19" t="str">
        <f t="shared" ca="1" si="145"/>
        <v/>
      </c>
      <c r="HM60" s="19" t="str">
        <f t="shared" ca="1" si="145"/>
        <v/>
      </c>
      <c r="HN60" s="19" t="str">
        <f t="shared" ca="1" si="145"/>
        <v/>
      </c>
      <c r="HO60" s="19" t="str">
        <f t="shared" ca="1" si="145"/>
        <v/>
      </c>
      <c r="HP60" s="19" t="str">
        <f t="shared" ca="1" si="145"/>
        <v/>
      </c>
      <c r="HQ60" s="19" t="str">
        <f t="shared" ca="1" si="145"/>
        <v/>
      </c>
      <c r="HR60" s="19" t="str">
        <f t="shared" ca="1" si="145"/>
        <v/>
      </c>
      <c r="HS60" s="19" t="str">
        <f t="shared" ca="1" si="145"/>
        <v/>
      </c>
      <c r="HT60" s="19" t="str">
        <f t="shared" ca="1" si="145"/>
        <v/>
      </c>
      <c r="HU60" s="19" t="str">
        <f t="shared" ca="1" si="146"/>
        <v/>
      </c>
      <c r="HV60" s="19" t="str">
        <f t="shared" ca="1" si="146"/>
        <v/>
      </c>
      <c r="HW60" s="19" t="str">
        <f t="shared" ca="1" si="146"/>
        <v/>
      </c>
      <c r="HX60" s="19" t="str">
        <f t="shared" ca="1" si="146"/>
        <v/>
      </c>
      <c r="HY60" s="19" t="str">
        <f t="shared" ca="1" si="146"/>
        <v/>
      </c>
      <c r="HZ60" s="19" t="str">
        <f t="shared" ca="1" si="146"/>
        <v/>
      </c>
      <c r="IA60" s="19" t="str">
        <f t="shared" ca="1" si="146"/>
        <v/>
      </c>
      <c r="IB60" s="19" t="str">
        <f t="shared" ca="1" si="146"/>
        <v/>
      </c>
      <c r="IC60" s="19" t="str">
        <f t="shared" ca="1" si="146"/>
        <v/>
      </c>
      <c r="ID60" s="19" t="str">
        <f t="shared" ca="1" si="146"/>
        <v/>
      </c>
      <c r="IE60" s="19" t="str">
        <f t="shared" ca="1" si="147"/>
        <v/>
      </c>
      <c r="IF60" s="19" t="str">
        <f t="shared" ca="1" si="147"/>
        <v/>
      </c>
      <c r="IG60" s="19" t="str">
        <f t="shared" ca="1" si="147"/>
        <v/>
      </c>
      <c r="IH60" s="19" t="str">
        <f t="shared" ca="1" si="147"/>
        <v/>
      </c>
      <c r="II60" s="19" t="str">
        <f t="shared" ca="1" si="147"/>
        <v/>
      </c>
      <c r="IJ60" s="19" t="str">
        <f t="shared" ca="1" si="147"/>
        <v/>
      </c>
      <c r="IK60" s="19" t="str">
        <f t="shared" ca="1" si="147"/>
        <v/>
      </c>
      <c r="IL60" s="19" t="str">
        <f t="shared" ca="1" si="147"/>
        <v/>
      </c>
      <c r="IM60" s="19" t="str">
        <f t="shared" ca="1" si="147"/>
        <v/>
      </c>
      <c r="IN60" s="19" t="str">
        <f t="shared" ca="1" si="147"/>
        <v/>
      </c>
      <c r="IO60" s="19" t="str">
        <f t="shared" ca="1" si="148"/>
        <v/>
      </c>
      <c r="IP60" s="19" t="str">
        <f t="shared" ca="1" si="148"/>
        <v/>
      </c>
      <c r="IQ60" s="19" t="str">
        <f t="shared" ca="1" si="148"/>
        <v/>
      </c>
      <c r="IR60" s="19" t="str">
        <f t="shared" ca="1" si="148"/>
        <v/>
      </c>
      <c r="IS60" s="19" t="str">
        <f t="shared" ca="1" si="148"/>
        <v/>
      </c>
      <c r="IT60" s="19" t="str">
        <f t="shared" ca="1" si="148"/>
        <v/>
      </c>
      <c r="IU60" s="19" t="str">
        <f t="shared" ca="1" si="148"/>
        <v/>
      </c>
      <c r="IV60" s="19" t="str">
        <f t="shared" ca="1" si="148"/>
        <v/>
      </c>
      <c r="IW60" s="19" t="str">
        <f t="shared" ca="1" si="148"/>
        <v/>
      </c>
      <c r="IX60" s="19" t="str">
        <f t="shared" ca="1" si="148"/>
        <v/>
      </c>
      <c r="IY60" s="19" t="str">
        <f t="shared" ca="1" si="149"/>
        <v/>
      </c>
      <c r="IZ60" s="19" t="str">
        <f t="shared" ca="1" si="149"/>
        <v/>
      </c>
      <c r="JA60" s="19" t="str">
        <f t="shared" ca="1" si="149"/>
        <v/>
      </c>
      <c r="JB60" s="19" t="str">
        <f t="shared" ca="1" si="149"/>
        <v/>
      </c>
      <c r="JC60" s="19" t="str">
        <f t="shared" ca="1" si="149"/>
        <v/>
      </c>
      <c r="JD60" s="19" t="str">
        <f t="shared" ca="1" si="149"/>
        <v/>
      </c>
      <c r="JE60" s="19" t="str">
        <f t="shared" ca="1" si="149"/>
        <v/>
      </c>
      <c r="JF60" s="19" t="str">
        <f t="shared" ca="1" si="149"/>
        <v/>
      </c>
      <c r="JG60" s="19" t="str">
        <f t="shared" ca="1" si="149"/>
        <v/>
      </c>
      <c r="JH60" s="19" t="str">
        <f t="shared" ca="1" si="149"/>
        <v/>
      </c>
      <c r="JI60" s="19" t="str">
        <f t="shared" ca="1" si="150"/>
        <v/>
      </c>
      <c r="JJ60" s="19" t="str">
        <f t="shared" ca="1" si="150"/>
        <v/>
      </c>
      <c r="JK60" s="19" t="str">
        <f t="shared" ca="1" si="150"/>
        <v/>
      </c>
      <c r="JL60" s="19" t="str">
        <f t="shared" ca="1" si="150"/>
        <v/>
      </c>
      <c r="JM60" s="19" t="str">
        <f t="shared" ca="1" si="150"/>
        <v/>
      </c>
      <c r="JN60" s="19" t="str">
        <f t="shared" ca="1" si="150"/>
        <v/>
      </c>
      <c r="JO60" s="19" t="str">
        <f t="shared" ca="1" si="150"/>
        <v/>
      </c>
      <c r="JP60" s="19" t="str">
        <f t="shared" ca="1" si="150"/>
        <v/>
      </c>
      <c r="JQ60" s="19" t="str">
        <f t="shared" ca="1" si="150"/>
        <v/>
      </c>
      <c r="JR60" s="19" t="str">
        <f t="shared" ca="1" si="150"/>
        <v/>
      </c>
      <c r="JS60" s="19" t="str">
        <f t="shared" ca="1" si="151"/>
        <v/>
      </c>
      <c r="JT60" s="19" t="str">
        <f t="shared" ca="1" si="151"/>
        <v/>
      </c>
      <c r="JU60" s="19" t="str">
        <f t="shared" ca="1" si="151"/>
        <v/>
      </c>
      <c r="JV60" s="19" t="str">
        <f t="shared" ca="1" si="151"/>
        <v/>
      </c>
      <c r="JW60" s="19" t="str">
        <f t="shared" ca="1" si="151"/>
        <v/>
      </c>
      <c r="JX60" s="19" t="str">
        <f t="shared" ca="1" si="151"/>
        <v/>
      </c>
      <c r="JY60" s="19" t="str">
        <f t="shared" ca="1" si="151"/>
        <v/>
      </c>
      <c r="JZ60" s="19" t="str">
        <f t="shared" ca="1" si="151"/>
        <v/>
      </c>
      <c r="KA60" s="19" t="str">
        <f t="shared" ca="1" si="151"/>
        <v/>
      </c>
      <c r="KB60" s="19" t="str">
        <f t="shared" ca="1" si="151"/>
        <v/>
      </c>
      <c r="KC60" s="19" t="str">
        <f t="shared" ca="1" si="152"/>
        <v/>
      </c>
      <c r="KD60" s="19" t="str">
        <f t="shared" ca="1" si="152"/>
        <v/>
      </c>
      <c r="KE60" s="19" t="str">
        <f t="shared" ca="1" si="152"/>
        <v/>
      </c>
      <c r="KF60" s="19" t="str">
        <f t="shared" ca="1" si="152"/>
        <v/>
      </c>
      <c r="KG60" s="19" t="str">
        <f t="shared" ca="1" si="152"/>
        <v/>
      </c>
      <c r="KH60" s="19" t="str">
        <f t="shared" ca="1" si="152"/>
        <v/>
      </c>
      <c r="KI60" s="19" t="str">
        <f t="shared" ca="1" si="152"/>
        <v/>
      </c>
      <c r="KJ60" s="19" t="str">
        <f t="shared" ca="1" si="152"/>
        <v/>
      </c>
      <c r="KK60" s="19" t="str">
        <f t="shared" ca="1" si="152"/>
        <v/>
      </c>
      <c r="KL60" s="19" t="str">
        <f t="shared" ca="1" si="152"/>
        <v/>
      </c>
      <c r="KM60" s="19" t="str">
        <f t="shared" ca="1" si="153"/>
        <v/>
      </c>
      <c r="KN60" s="19" t="str">
        <f t="shared" ca="1" si="153"/>
        <v/>
      </c>
      <c r="KO60" s="19" t="str">
        <f t="shared" ca="1" si="153"/>
        <v/>
      </c>
      <c r="KP60" s="19" t="str">
        <f t="shared" ca="1" si="153"/>
        <v/>
      </c>
      <c r="KQ60" s="19" t="str">
        <f t="shared" ca="1" si="153"/>
        <v/>
      </c>
      <c r="KR60" s="19" t="str">
        <f t="shared" ca="1" si="153"/>
        <v/>
      </c>
      <c r="KS60" s="19" t="str">
        <f t="shared" ca="1" si="153"/>
        <v/>
      </c>
      <c r="KT60" s="19" t="str">
        <f t="shared" ca="1" si="153"/>
        <v/>
      </c>
      <c r="KU60" s="19" t="str">
        <f t="shared" ca="1" si="153"/>
        <v/>
      </c>
      <c r="KV60" s="19" t="str">
        <f t="shared" ca="1" si="153"/>
        <v/>
      </c>
      <c r="KW60" s="19" t="str">
        <f t="shared" ca="1" si="154"/>
        <v/>
      </c>
      <c r="KX60" s="19" t="str">
        <f t="shared" ca="1" si="154"/>
        <v/>
      </c>
      <c r="KY60" s="19" t="str">
        <f t="shared" ca="1" si="154"/>
        <v/>
      </c>
      <c r="KZ60" s="19" t="str">
        <f t="shared" ca="1" si="154"/>
        <v/>
      </c>
      <c r="LA60" s="19" t="str">
        <f t="shared" ca="1" si="154"/>
        <v/>
      </c>
      <c r="LB60" s="19" t="str">
        <f t="shared" ca="1" si="154"/>
        <v/>
      </c>
      <c r="LC60" s="19" t="str">
        <f t="shared" ca="1" si="154"/>
        <v/>
      </c>
      <c r="LD60" s="19" t="str">
        <f t="shared" ca="1" si="154"/>
        <v/>
      </c>
      <c r="LE60" s="19" t="str">
        <f t="shared" ca="1" si="154"/>
        <v/>
      </c>
      <c r="LF60" s="19" t="str">
        <f t="shared" ca="1" si="154"/>
        <v/>
      </c>
      <c r="LG60" s="19" t="str">
        <f t="shared" ca="1" si="155"/>
        <v/>
      </c>
      <c r="LH60" s="19" t="str">
        <f t="shared" ca="1" si="155"/>
        <v/>
      </c>
      <c r="LI60" s="19" t="str">
        <f t="shared" ca="1" si="155"/>
        <v/>
      </c>
      <c r="LJ60" s="19" t="str">
        <f t="shared" ca="1" si="155"/>
        <v/>
      </c>
      <c r="LK60" s="19" t="str">
        <f t="shared" ca="1" si="155"/>
        <v/>
      </c>
      <c r="LL60" s="19" t="str">
        <f t="shared" ca="1" si="155"/>
        <v/>
      </c>
      <c r="LM60" s="19" t="str">
        <f t="shared" ca="1" si="155"/>
        <v/>
      </c>
      <c r="LN60" s="19" t="str">
        <f t="shared" ca="1" si="155"/>
        <v/>
      </c>
      <c r="LO60" s="19" t="str">
        <f t="shared" ca="1" si="155"/>
        <v/>
      </c>
      <c r="LP60" s="19" t="str">
        <f t="shared" ca="1" si="155"/>
        <v/>
      </c>
      <c r="LQ60" s="19" t="str">
        <f t="shared" ca="1" si="156"/>
        <v/>
      </c>
      <c r="LR60" s="19" t="str">
        <f t="shared" ca="1" si="156"/>
        <v/>
      </c>
      <c r="LS60" s="19" t="str">
        <f t="shared" ca="1" si="156"/>
        <v/>
      </c>
      <c r="LT60" s="19" t="str">
        <f t="shared" ca="1" si="156"/>
        <v/>
      </c>
      <c r="LU60" s="19" t="str">
        <f t="shared" ca="1" si="156"/>
        <v/>
      </c>
      <c r="LV60" s="19" t="str">
        <f t="shared" ca="1" si="156"/>
        <v/>
      </c>
      <c r="LW60" s="19" t="str">
        <f t="shared" ca="1" si="156"/>
        <v/>
      </c>
      <c r="LX60" s="19" t="str">
        <f t="shared" ca="1" si="156"/>
        <v/>
      </c>
      <c r="LY60" s="19" t="str">
        <f t="shared" ca="1" si="156"/>
        <v/>
      </c>
      <c r="LZ60" s="19" t="str">
        <f t="shared" ca="1" si="156"/>
        <v/>
      </c>
      <c r="MA60" s="19" t="str">
        <f t="shared" ca="1" si="157"/>
        <v/>
      </c>
      <c r="MB60" s="19" t="str">
        <f t="shared" ca="1" si="157"/>
        <v/>
      </c>
      <c r="MC60" s="19" t="str">
        <f t="shared" ca="1" si="157"/>
        <v/>
      </c>
      <c r="MD60" s="19" t="str">
        <f t="shared" ca="1" si="157"/>
        <v/>
      </c>
      <c r="ME60" s="19" t="str">
        <f t="shared" ca="1" si="157"/>
        <v/>
      </c>
      <c r="MF60" s="19" t="str">
        <f t="shared" ca="1" si="157"/>
        <v/>
      </c>
      <c r="MG60" s="19" t="str">
        <f t="shared" ca="1" si="157"/>
        <v/>
      </c>
      <c r="MH60" s="19" t="str">
        <f t="shared" ca="1" si="157"/>
        <v/>
      </c>
      <c r="MI60" s="19" t="str">
        <f t="shared" ca="1" si="157"/>
        <v/>
      </c>
      <c r="MJ60" s="19" t="str">
        <f t="shared" ca="1" si="157"/>
        <v/>
      </c>
      <c r="MK60" s="19" t="str">
        <f t="shared" ca="1" si="158"/>
        <v/>
      </c>
      <c r="ML60" s="19" t="str">
        <f t="shared" ca="1" si="158"/>
        <v/>
      </c>
      <c r="MM60" s="19" t="str">
        <f t="shared" ca="1" si="158"/>
        <v/>
      </c>
      <c r="MN60" s="19" t="str">
        <f t="shared" ca="1" si="158"/>
        <v/>
      </c>
      <c r="MO60" s="19" t="str">
        <f t="shared" ca="1" si="158"/>
        <v/>
      </c>
      <c r="MP60" s="19" t="str">
        <f t="shared" ca="1" si="158"/>
        <v/>
      </c>
      <c r="MQ60" s="19" t="str">
        <f t="shared" ca="1" si="158"/>
        <v/>
      </c>
      <c r="MR60" s="19" t="str">
        <f t="shared" ca="1" si="158"/>
        <v/>
      </c>
      <c r="MS60" s="19" t="str">
        <f t="shared" ca="1" si="158"/>
        <v/>
      </c>
      <c r="MT60" s="19" t="str">
        <f t="shared" ca="1" si="158"/>
        <v/>
      </c>
      <c r="MU60" s="19" t="str">
        <f t="shared" ca="1" si="159"/>
        <v/>
      </c>
      <c r="MV60" s="19" t="str">
        <f t="shared" ca="1" si="159"/>
        <v/>
      </c>
      <c r="MW60" s="19" t="str">
        <f t="shared" ca="1" si="159"/>
        <v/>
      </c>
      <c r="MX60" s="19" t="str">
        <f t="shared" ca="1" si="159"/>
        <v/>
      </c>
      <c r="MY60" s="19" t="str">
        <f t="shared" ca="1" si="159"/>
        <v/>
      </c>
      <c r="MZ60" s="19" t="str">
        <f t="shared" ca="1" si="159"/>
        <v/>
      </c>
      <c r="NA60" s="19" t="str">
        <f t="shared" ca="1" si="159"/>
        <v/>
      </c>
      <c r="NB60" s="19" t="str">
        <f t="shared" ca="1" si="159"/>
        <v/>
      </c>
      <c r="NC60" s="19" t="str">
        <f t="shared" ca="1" si="159"/>
        <v/>
      </c>
      <c r="ND60" s="19" t="str">
        <f t="shared" ca="1" si="159"/>
        <v/>
      </c>
      <c r="NE60" s="19" t="str">
        <f t="shared" ca="1" si="160"/>
        <v/>
      </c>
      <c r="NF60" s="19" t="str">
        <f t="shared" ca="1" si="160"/>
        <v/>
      </c>
      <c r="NG60" s="19" t="str">
        <f t="shared" ca="1" si="160"/>
        <v/>
      </c>
      <c r="NH60" s="19" t="str">
        <f t="shared" ca="1" si="160"/>
        <v/>
      </c>
      <c r="NI60" s="19" t="str">
        <f t="shared" ca="1" si="160"/>
        <v/>
      </c>
      <c r="NJ60" s="19" t="str">
        <f t="shared" ca="1" si="160"/>
        <v/>
      </c>
      <c r="NK60" s="19" t="str">
        <f t="shared" ca="1" si="160"/>
        <v/>
      </c>
      <c r="NL60" s="19" t="str">
        <f t="shared" ca="1" si="160"/>
        <v/>
      </c>
      <c r="NM60" s="19" t="str">
        <f t="shared" ca="1" si="160"/>
        <v/>
      </c>
      <c r="NN60" s="19" t="str">
        <f t="shared" ca="1" si="160"/>
        <v/>
      </c>
      <c r="NO60" s="19" t="str">
        <f t="shared" ca="1" si="161"/>
        <v/>
      </c>
      <c r="NP60" s="19" t="str">
        <f t="shared" ca="1" si="161"/>
        <v/>
      </c>
      <c r="NQ60" s="19" t="str">
        <f t="shared" ca="1" si="161"/>
        <v/>
      </c>
      <c r="NR60" s="19" t="str">
        <f t="shared" ca="1" si="161"/>
        <v/>
      </c>
      <c r="NS60" s="19" t="str">
        <f t="shared" ca="1" si="161"/>
        <v/>
      </c>
      <c r="NT60" s="19" t="str">
        <f t="shared" ca="1" si="161"/>
        <v/>
      </c>
      <c r="NU60" s="19" t="str">
        <f t="shared" ca="1" si="161"/>
        <v/>
      </c>
      <c r="NV60" s="19" t="str">
        <f t="shared" ca="1" si="161"/>
        <v/>
      </c>
      <c r="NW60" s="19" t="str">
        <f t="shared" ca="1" si="161"/>
        <v/>
      </c>
      <c r="NX60" s="19" t="str">
        <f t="shared" ca="1" si="161"/>
        <v/>
      </c>
      <c r="NY60" s="19" t="str">
        <f t="shared" ca="1" si="161"/>
        <v/>
      </c>
      <c r="NZ60" s="19" t="str">
        <f t="shared" ca="1" si="161"/>
        <v/>
      </c>
      <c r="OA60" s="19" t="str">
        <f t="shared" ca="1" si="161"/>
        <v/>
      </c>
      <c r="OB60" s="19" t="str">
        <f t="shared" ca="1" si="161"/>
        <v/>
      </c>
      <c r="OC60" s="19" t="str">
        <f t="shared" ca="1" si="161"/>
        <v/>
      </c>
    </row>
    <row r="61" spans="1:397" x14ac:dyDescent="0.2">
      <c r="A61" s="62" t="str">
        <f t="shared" si="85"/>
        <v xml:space="preserve"> </v>
      </c>
      <c r="B61" s="66">
        <f>_xlfn.IFNA(IF(INDEX('[1]External Tasks'!$C:$C,MATCH($B$38&amp;" "&amp;D61,'[1]External Tasks'!$A:$A,0))=D61,1,IF(INDEX('[1]External Tasks'!$G:$G,MATCH($B$38&amp;" "&amp;D61,'[1]External Tasks'!$E:$E,0))=D61,2)),0)</f>
        <v>0</v>
      </c>
      <c r="C61" s="46">
        <v>21</v>
      </c>
      <c r="D61" s="435" t="str">
        <f>IF('[2]Project Follow up - Base'!D61="","",'[2]Project Follow up - Base'!D61)</f>
        <v/>
      </c>
      <c r="E61" s="436" t="str">
        <f>IF('[2]Project Follow up - Base'!E61="","",'[2]Project Follow up - Base'!E61)</f>
        <v/>
      </c>
      <c r="F61" s="394" t="str">
        <f>IF('[2]Project Follow up - Base'!F61="","",'[2]Project Follow up - Base'!F61)</f>
        <v/>
      </c>
      <c r="G61" s="187" t="str">
        <f>IF('[2]Project Follow up - Base'!G61="","",'[2]Project Follow up - Base'!G61)</f>
        <v/>
      </c>
      <c r="H61" s="187" t="str">
        <f>IF('[2]Project Follow up - Base'!H61="","",'[2]Project Follow up - Base'!H61)</f>
        <v/>
      </c>
      <c r="I61" s="45">
        <f>IF(OR(G61="",H61=""), 0, NETWORKDAYS.INTL(G61,H61,7,List!$M$3:$M$100))</f>
        <v>0</v>
      </c>
      <c r="J61" s="43" t="str">
        <f>IF('[2]Project Follow up - Base'!J61="","",'[2]Project Follow up - Base'!J61)</f>
        <v/>
      </c>
      <c r="K61" s="187" t="str">
        <f>IF('[2]Project Follow up - Base'!K61="","",'[2]Project Follow up - Base'!K61)</f>
        <v/>
      </c>
      <c r="L61" s="45">
        <f>IF(OR(J61="",K61=""), 0, NETWORKDAYS.INTL(J61,K61,7,List!$M$3:$M$100))</f>
        <v>0</v>
      </c>
      <c r="M61" s="43" t="str">
        <f t="shared" si="86"/>
        <v/>
      </c>
      <c r="N61" s="43" t="str">
        <f t="shared" si="87"/>
        <v/>
      </c>
      <c r="O61" s="43" t="str">
        <f>IF(OR( D61="", M61=""),"",WORKDAY.INTL(M61,VLOOKUP($B$38&amp;" "&amp;D61,Tasks!$1:$1048576,MATCH('Project Follow up - Base'!$D$7,Tasks!$2:$2,0),FALSE)-1,7,[1]List!$M$3:$M$100))</f>
        <v/>
      </c>
      <c r="P61" s="44" t="str">
        <f t="shared" ca="1" si="162"/>
        <v/>
      </c>
      <c r="Q61" s="104" t="str">
        <f>IF('[2]Project Follow up - Base'!Q61="","",'[2]Project Follow up - Base'!Q61)</f>
        <v/>
      </c>
      <c r="R61" s="43" t="str">
        <f>IF('[2]Project Follow up - Base'!R61="","",'[2]Project Follow up - Base'!R61)</f>
        <v/>
      </c>
      <c r="S61" s="41" t="str">
        <f>IF('[2]Project Follow up - Base'!S61="","",'[2]Project Follow up - Base'!S61)</f>
        <v/>
      </c>
      <c r="T61" s="104" t="str">
        <f>IF('[2]Project Follow up - Base'!T61="","",'[2]Project Follow up - Base'!T61)</f>
        <v/>
      </c>
      <c r="U61" s="41" t="str">
        <f>IF('[2]Project Follow up - Base'!U61="","",'[2]Project Follow up - Base'!U61)</f>
        <v/>
      </c>
      <c r="V61" s="41" t="str">
        <f>IF('[2]Project Follow up - Base'!V61="","",'[2]Project Follow up - Base'!V61)</f>
        <v/>
      </c>
      <c r="W61" s="41" t="str">
        <f>IF('[2]Project Follow up - Base'!W61="","",'[2]Project Follow up - Base'!W61)</f>
        <v/>
      </c>
      <c r="X61" s="390" t="str">
        <f>IF('[2]Project Follow up - Base'!X61="","",'[2]Project Follow up - Base'!X61)</f>
        <v/>
      </c>
      <c r="Y61" s="17" t="str">
        <f t="shared" si="88"/>
        <v/>
      </c>
      <c r="Z61" s="62" t="str">
        <f>_xlfn.IFNA(IF(INDEX('Employees Summary'!A:J,MATCH(B$38&amp;" "&amp;F61,'Employees Summary'!H:H,0),10)=0,"",INDEX('Employees Summary'!A:J,MATCH(B$38&amp;" "&amp;F61,'Employees Summary'!H:H,0),10)),"")</f>
        <v/>
      </c>
      <c r="AA61" s="62">
        <f ca="1">IF(AND(N61&lt;&gt;"",P61="Delayed"),NETWORKDAYS.INTL(O61,N61,7,List!$M$3:$M$100),0)</f>
        <v>0</v>
      </c>
      <c r="AC61" s="19" t="str">
        <f t="shared" ref="AC61:AL70" ca="1" si="163">IF($N61="",
IF(AND(AC$3&gt;=$M61,AC$3&lt;=TODAY(),AC$3&lt;$O61), 10,
IF(AND(AC$3&gt;=$M61,AC$3&lt;=TODAY(),AC$3=$O61), 10,
IF(AND(AC$3&gt;=$M61,AC$3&lt;=TODAY(),AC$3&gt;$O61), -10, ""))),
IF(AND(AC$3&gt;=$M61,AC$3&lt;=$N61,AC$3&lt;$O61),10,
IF(AND(AC$3&gt;=$M61,AC$3&lt;=$N61,AC$3=$O61),10,
IF(AND(AC$3&gt;=$M61,AC$3&lt;=$N61,AC$3&gt;$O61),-10,""
))))</f>
        <v/>
      </c>
      <c r="AD61" s="20" t="str">
        <f t="shared" ca="1" si="163"/>
        <v/>
      </c>
      <c r="AE61" s="20" t="str">
        <f t="shared" ca="1" si="163"/>
        <v/>
      </c>
      <c r="AF61" s="20" t="str">
        <f t="shared" ca="1" si="163"/>
        <v/>
      </c>
      <c r="AG61" s="20" t="str">
        <f t="shared" ca="1" si="163"/>
        <v/>
      </c>
      <c r="AH61" s="20" t="str">
        <f t="shared" ca="1" si="163"/>
        <v/>
      </c>
      <c r="AI61" s="20" t="str">
        <f t="shared" ca="1" si="163"/>
        <v/>
      </c>
      <c r="AJ61" s="20" t="str">
        <f t="shared" ca="1" si="163"/>
        <v/>
      </c>
      <c r="AK61" s="20" t="str">
        <f t="shared" ca="1" si="163"/>
        <v/>
      </c>
      <c r="AL61" s="20" t="str">
        <f t="shared" ca="1" si="163"/>
        <v/>
      </c>
      <c r="AM61" s="20" t="str">
        <f t="shared" ref="AM61:AV70" ca="1" si="164">IF($N61="",
IF(AND(AM$3&gt;=$M61,AM$3&lt;=TODAY(),AM$3&lt;$O61), 10,
IF(AND(AM$3&gt;=$M61,AM$3&lt;=TODAY(),AM$3=$O61), 10,
IF(AND(AM$3&gt;=$M61,AM$3&lt;=TODAY(),AM$3&gt;$O61), -10, ""))),
IF(AND(AM$3&gt;=$M61,AM$3&lt;=$N61,AM$3&lt;$O61),10,
IF(AND(AM$3&gt;=$M61,AM$3&lt;=$N61,AM$3=$O61),10,
IF(AND(AM$3&gt;=$M61,AM$3&lt;=$N61,AM$3&gt;$O61),-10,""
))))</f>
        <v/>
      </c>
      <c r="AN61" s="20" t="str">
        <f t="shared" ca="1" si="164"/>
        <v/>
      </c>
      <c r="AO61" s="20" t="str">
        <f t="shared" ca="1" si="164"/>
        <v/>
      </c>
      <c r="AP61" s="20" t="str">
        <f t="shared" ca="1" si="164"/>
        <v/>
      </c>
      <c r="AQ61" s="20" t="str">
        <f t="shared" ca="1" si="164"/>
        <v/>
      </c>
      <c r="AR61" s="20" t="str">
        <f t="shared" ca="1" si="164"/>
        <v/>
      </c>
      <c r="AS61" s="20" t="str">
        <f t="shared" ca="1" si="164"/>
        <v/>
      </c>
      <c r="AT61" s="20" t="str">
        <f t="shared" ca="1" si="164"/>
        <v/>
      </c>
      <c r="AU61" s="20" t="str">
        <f t="shared" ca="1" si="164"/>
        <v/>
      </c>
      <c r="AV61" s="20" t="str">
        <f t="shared" ca="1" si="164"/>
        <v/>
      </c>
      <c r="AW61" s="20" t="str">
        <f t="shared" ref="AW61:BF70" ca="1" si="165">IF($N61="",
IF(AND(AW$3&gt;=$M61,AW$3&lt;=TODAY(),AW$3&lt;$O61), 10,
IF(AND(AW$3&gt;=$M61,AW$3&lt;=TODAY(),AW$3=$O61), 10,
IF(AND(AW$3&gt;=$M61,AW$3&lt;=TODAY(),AW$3&gt;$O61), -10, ""))),
IF(AND(AW$3&gt;=$M61,AW$3&lt;=$N61,AW$3&lt;$O61),10,
IF(AND(AW$3&gt;=$M61,AW$3&lt;=$N61,AW$3=$O61),10,
IF(AND(AW$3&gt;=$M61,AW$3&lt;=$N61,AW$3&gt;$O61),-10,""
))))</f>
        <v/>
      </c>
      <c r="AX61" s="20" t="str">
        <f t="shared" ca="1" si="165"/>
        <v/>
      </c>
      <c r="AY61" s="20" t="str">
        <f t="shared" ca="1" si="165"/>
        <v/>
      </c>
      <c r="AZ61" s="20" t="str">
        <f t="shared" ca="1" si="165"/>
        <v/>
      </c>
      <c r="BA61" s="20" t="str">
        <f t="shared" ca="1" si="165"/>
        <v/>
      </c>
      <c r="BB61" s="20" t="str">
        <f t="shared" ca="1" si="165"/>
        <v/>
      </c>
      <c r="BC61" s="20" t="str">
        <f t="shared" ca="1" si="165"/>
        <v/>
      </c>
      <c r="BD61" s="20" t="str">
        <f t="shared" ca="1" si="165"/>
        <v/>
      </c>
      <c r="BE61" s="20" t="str">
        <f t="shared" ca="1" si="165"/>
        <v/>
      </c>
      <c r="BF61" s="20" t="str">
        <f t="shared" ca="1" si="165"/>
        <v/>
      </c>
      <c r="BG61" s="20" t="str">
        <f t="shared" ref="BG61:BP70" ca="1" si="166">IF($N61="",
IF(AND(BG$3&gt;=$M61,BG$3&lt;=TODAY(),BG$3&lt;$O61), 10,
IF(AND(BG$3&gt;=$M61,BG$3&lt;=TODAY(),BG$3=$O61), 10,
IF(AND(BG$3&gt;=$M61,BG$3&lt;=TODAY(),BG$3&gt;$O61), -10, ""))),
IF(AND(BG$3&gt;=$M61,BG$3&lt;=$N61,BG$3&lt;$O61),10,
IF(AND(BG$3&gt;=$M61,BG$3&lt;=$N61,BG$3=$O61),10,
IF(AND(BG$3&gt;=$M61,BG$3&lt;=$N61,BG$3&gt;$O61),-10,""
))))</f>
        <v/>
      </c>
      <c r="BH61" s="20" t="str">
        <f t="shared" ca="1" si="166"/>
        <v/>
      </c>
      <c r="BI61" s="20" t="str">
        <f t="shared" ca="1" si="166"/>
        <v/>
      </c>
      <c r="BJ61" s="20" t="str">
        <f t="shared" ca="1" si="166"/>
        <v/>
      </c>
      <c r="BK61" s="20" t="str">
        <f t="shared" ca="1" si="166"/>
        <v/>
      </c>
      <c r="BL61" s="20" t="str">
        <f t="shared" ca="1" si="166"/>
        <v/>
      </c>
      <c r="BM61" s="20" t="str">
        <f t="shared" ca="1" si="166"/>
        <v/>
      </c>
      <c r="BN61" s="20" t="str">
        <f t="shared" ca="1" si="166"/>
        <v/>
      </c>
      <c r="BO61" s="20" t="str">
        <f t="shared" ca="1" si="166"/>
        <v/>
      </c>
      <c r="BP61" s="20" t="str">
        <f t="shared" ca="1" si="166"/>
        <v/>
      </c>
      <c r="BQ61" s="20" t="str">
        <f t="shared" ref="BQ61:BZ70" ca="1" si="167">IF($N61="",
IF(AND(BQ$3&gt;=$M61,BQ$3&lt;=TODAY(),BQ$3&lt;$O61), 10,
IF(AND(BQ$3&gt;=$M61,BQ$3&lt;=TODAY(),BQ$3=$O61), 10,
IF(AND(BQ$3&gt;=$M61,BQ$3&lt;=TODAY(),BQ$3&gt;$O61), -10, ""))),
IF(AND(BQ$3&gt;=$M61,BQ$3&lt;=$N61,BQ$3&lt;$O61),10,
IF(AND(BQ$3&gt;=$M61,BQ$3&lt;=$N61,BQ$3=$O61),10,
IF(AND(BQ$3&gt;=$M61,BQ$3&lt;=$N61,BQ$3&gt;$O61),-10,""
))))</f>
        <v/>
      </c>
      <c r="BR61" s="20" t="str">
        <f t="shared" ca="1" si="167"/>
        <v/>
      </c>
      <c r="BS61" s="20" t="str">
        <f t="shared" ca="1" si="167"/>
        <v/>
      </c>
      <c r="BT61" s="20" t="str">
        <f t="shared" ca="1" si="167"/>
        <v/>
      </c>
      <c r="BU61" s="20" t="str">
        <f t="shared" ca="1" si="167"/>
        <v/>
      </c>
      <c r="BV61" s="20" t="str">
        <f t="shared" ca="1" si="167"/>
        <v/>
      </c>
      <c r="BW61" s="20" t="str">
        <f t="shared" ca="1" si="167"/>
        <v/>
      </c>
      <c r="BX61" s="20" t="str">
        <f t="shared" ca="1" si="167"/>
        <v/>
      </c>
      <c r="BY61" s="20" t="str">
        <f t="shared" ca="1" si="167"/>
        <v/>
      </c>
      <c r="BZ61" s="20" t="str">
        <f t="shared" ca="1" si="167"/>
        <v/>
      </c>
      <c r="CA61" s="20" t="str">
        <f t="shared" ref="CA61:CJ70" ca="1" si="168">IF($N61="",
IF(AND(CA$3&gt;=$M61,CA$3&lt;=TODAY(),CA$3&lt;$O61), 10,
IF(AND(CA$3&gt;=$M61,CA$3&lt;=TODAY(),CA$3=$O61), 10,
IF(AND(CA$3&gt;=$M61,CA$3&lt;=TODAY(),CA$3&gt;$O61), -10, ""))),
IF(AND(CA$3&gt;=$M61,CA$3&lt;=$N61,CA$3&lt;$O61),10,
IF(AND(CA$3&gt;=$M61,CA$3&lt;=$N61,CA$3=$O61),10,
IF(AND(CA$3&gt;=$M61,CA$3&lt;=$N61,CA$3&gt;$O61),-10,""
))))</f>
        <v/>
      </c>
      <c r="CB61" s="20" t="str">
        <f t="shared" ca="1" si="168"/>
        <v/>
      </c>
      <c r="CC61" s="20" t="str">
        <f t="shared" ca="1" si="168"/>
        <v/>
      </c>
      <c r="CD61" s="20" t="str">
        <f t="shared" ca="1" si="168"/>
        <v/>
      </c>
      <c r="CE61" s="20" t="str">
        <f t="shared" ca="1" si="168"/>
        <v/>
      </c>
      <c r="CF61" s="20" t="str">
        <f t="shared" ca="1" si="168"/>
        <v/>
      </c>
      <c r="CG61" s="20" t="str">
        <f t="shared" ca="1" si="168"/>
        <v/>
      </c>
      <c r="CH61" s="20" t="str">
        <f t="shared" ca="1" si="168"/>
        <v/>
      </c>
      <c r="CI61" s="20" t="str">
        <f t="shared" ca="1" si="168"/>
        <v/>
      </c>
      <c r="CJ61" s="20" t="str">
        <f t="shared" ca="1" si="168"/>
        <v/>
      </c>
      <c r="CK61" s="20" t="str">
        <f t="shared" ref="CK61:CT70" ca="1" si="169">IF($N61="",
IF(AND(CK$3&gt;=$M61,CK$3&lt;=TODAY(),CK$3&lt;$O61), 10,
IF(AND(CK$3&gt;=$M61,CK$3&lt;=TODAY(),CK$3=$O61), 10,
IF(AND(CK$3&gt;=$M61,CK$3&lt;=TODAY(),CK$3&gt;$O61), -10, ""))),
IF(AND(CK$3&gt;=$M61,CK$3&lt;=$N61,CK$3&lt;$O61),10,
IF(AND(CK$3&gt;=$M61,CK$3&lt;=$N61,CK$3=$O61),10,
IF(AND(CK$3&gt;=$M61,CK$3&lt;=$N61,CK$3&gt;$O61),-10,""
))))</f>
        <v/>
      </c>
      <c r="CL61" s="20" t="str">
        <f t="shared" ca="1" si="169"/>
        <v/>
      </c>
      <c r="CM61" s="20" t="str">
        <f t="shared" ca="1" si="169"/>
        <v/>
      </c>
      <c r="CN61" s="20" t="str">
        <f t="shared" ca="1" si="169"/>
        <v/>
      </c>
      <c r="CO61" s="20" t="str">
        <f t="shared" ca="1" si="169"/>
        <v/>
      </c>
      <c r="CP61" s="20" t="str">
        <f t="shared" ca="1" si="169"/>
        <v/>
      </c>
      <c r="CQ61" s="20" t="str">
        <f t="shared" ca="1" si="169"/>
        <v/>
      </c>
      <c r="CR61" s="20" t="str">
        <f t="shared" ca="1" si="169"/>
        <v/>
      </c>
      <c r="CS61" s="20" t="str">
        <f t="shared" ca="1" si="169"/>
        <v/>
      </c>
      <c r="CT61" s="20" t="str">
        <f t="shared" ca="1" si="169"/>
        <v/>
      </c>
      <c r="CU61" s="19" t="str">
        <f t="shared" ref="CU61:DD70" ca="1" si="170">IF($N61="",
IF(AND(CU$3&gt;=$M61,CU$3&lt;=TODAY(),CU$3&lt;$O61), 10,
IF(AND(CU$3&gt;=$M61,CU$3&lt;=TODAY(),CU$3=$O61), 10,
IF(AND(CU$3&gt;=$M61,CU$3&lt;=TODAY(),CU$3&gt;$O61), -10, ""))),
IF(AND(CU$3&gt;=$M61,CU$3&lt;=$N61,CU$3&lt;$O61),10,
IF(AND(CU$3&gt;=$M61,CU$3&lt;=$N61,CU$3=$O61),10,
IF(AND(CU$3&gt;=$M61,CU$3&lt;=$N61,CU$3&gt;$O61),-10,""
))))</f>
        <v/>
      </c>
      <c r="CV61" s="19" t="str">
        <f t="shared" ca="1" si="170"/>
        <v/>
      </c>
      <c r="CW61" s="19" t="str">
        <f t="shared" ca="1" si="170"/>
        <v/>
      </c>
      <c r="CX61" s="19" t="str">
        <f t="shared" ca="1" si="170"/>
        <v/>
      </c>
      <c r="CY61" s="19" t="str">
        <f t="shared" ca="1" si="170"/>
        <v/>
      </c>
      <c r="CZ61" s="19" t="str">
        <f t="shared" ca="1" si="170"/>
        <v/>
      </c>
      <c r="DA61" s="19" t="str">
        <f t="shared" ca="1" si="170"/>
        <v/>
      </c>
      <c r="DB61" s="19" t="str">
        <f t="shared" ca="1" si="170"/>
        <v/>
      </c>
      <c r="DC61" s="19" t="str">
        <f t="shared" ca="1" si="170"/>
        <v/>
      </c>
      <c r="DD61" s="19" t="str">
        <f t="shared" ca="1" si="170"/>
        <v/>
      </c>
      <c r="DE61" s="19" t="str">
        <f t="shared" ref="DE61:DN70" ca="1" si="171">IF($N61="",
IF(AND(DE$3&gt;=$M61,DE$3&lt;=TODAY(),DE$3&lt;$O61), 10,
IF(AND(DE$3&gt;=$M61,DE$3&lt;=TODAY(),DE$3=$O61), 10,
IF(AND(DE$3&gt;=$M61,DE$3&lt;=TODAY(),DE$3&gt;$O61), -10, ""))),
IF(AND(DE$3&gt;=$M61,DE$3&lt;=$N61,DE$3&lt;$O61),10,
IF(AND(DE$3&gt;=$M61,DE$3&lt;=$N61,DE$3=$O61),10,
IF(AND(DE$3&gt;=$M61,DE$3&lt;=$N61,DE$3&gt;$O61),-10,""
))))</f>
        <v/>
      </c>
      <c r="DF61" s="19" t="str">
        <f t="shared" ca="1" si="171"/>
        <v/>
      </c>
      <c r="DG61" s="19" t="str">
        <f t="shared" ca="1" si="171"/>
        <v/>
      </c>
      <c r="DH61" s="19" t="str">
        <f t="shared" ca="1" si="171"/>
        <v/>
      </c>
      <c r="DI61" s="19" t="str">
        <f t="shared" ca="1" si="171"/>
        <v/>
      </c>
      <c r="DJ61" s="19" t="str">
        <f t="shared" ca="1" si="171"/>
        <v/>
      </c>
      <c r="DK61" s="19" t="str">
        <f t="shared" ca="1" si="171"/>
        <v/>
      </c>
      <c r="DL61" s="19" t="str">
        <f t="shared" ca="1" si="171"/>
        <v/>
      </c>
      <c r="DM61" s="19" t="str">
        <f t="shared" ca="1" si="171"/>
        <v/>
      </c>
      <c r="DN61" s="19" t="str">
        <f t="shared" ca="1" si="171"/>
        <v/>
      </c>
      <c r="DO61" s="19" t="str">
        <f t="shared" ref="DO61:DX70" ca="1" si="172">IF($N61="",
IF(AND(DO$3&gt;=$M61,DO$3&lt;=TODAY(),DO$3&lt;$O61), 10,
IF(AND(DO$3&gt;=$M61,DO$3&lt;=TODAY(),DO$3=$O61), 10,
IF(AND(DO$3&gt;=$M61,DO$3&lt;=TODAY(),DO$3&gt;$O61), -10, ""))),
IF(AND(DO$3&gt;=$M61,DO$3&lt;=$N61,DO$3&lt;$O61),10,
IF(AND(DO$3&gt;=$M61,DO$3&lt;=$N61,DO$3=$O61),10,
IF(AND(DO$3&gt;=$M61,DO$3&lt;=$N61,DO$3&gt;$O61),-10,""
))))</f>
        <v/>
      </c>
      <c r="DP61" s="19" t="str">
        <f t="shared" ca="1" si="172"/>
        <v/>
      </c>
      <c r="DQ61" s="19" t="str">
        <f t="shared" ca="1" si="172"/>
        <v/>
      </c>
      <c r="DR61" s="19" t="str">
        <f t="shared" ca="1" si="172"/>
        <v/>
      </c>
      <c r="DS61" s="19" t="str">
        <f t="shared" ca="1" si="172"/>
        <v/>
      </c>
      <c r="DT61" s="19" t="str">
        <f t="shared" ca="1" si="172"/>
        <v/>
      </c>
      <c r="DU61" s="19" t="str">
        <f t="shared" ca="1" si="172"/>
        <v/>
      </c>
      <c r="DV61" s="19" t="str">
        <f t="shared" ca="1" si="172"/>
        <v/>
      </c>
      <c r="DW61" s="19" t="str">
        <f t="shared" ca="1" si="172"/>
        <v/>
      </c>
      <c r="DX61" s="19" t="str">
        <f t="shared" ca="1" si="172"/>
        <v/>
      </c>
      <c r="DY61" s="19" t="str">
        <f t="shared" ref="DY61:EH70" ca="1" si="173">IF($N61="",
IF(AND(DY$3&gt;=$M61,DY$3&lt;=TODAY(),DY$3&lt;$O61), 10,
IF(AND(DY$3&gt;=$M61,DY$3&lt;=TODAY(),DY$3=$O61), 10,
IF(AND(DY$3&gt;=$M61,DY$3&lt;=TODAY(),DY$3&gt;$O61), -10, ""))),
IF(AND(DY$3&gt;=$M61,DY$3&lt;=$N61,DY$3&lt;$O61),10,
IF(AND(DY$3&gt;=$M61,DY$3&lt;=$N61,DY$3=$O61),10,
IF(AND(DY$3&gt;=$M61,DY$3&lt;=$N61,DY$3&gt;$O61),-10,""
))))</f>
        <v/>
      </c>
      <c r="DZ61" s="19" t="str">
        <f t="shared" ca="1" si="173"/>
        <v/>
      </c>
      <c r="EA61" s="19" t="str">
        <f t="shared" ca="1" si="173"/>
        <v/>
      </c>
      <c r="EB61" s="19" t="str">
        <f t="shared" ca="1" si="173"/>
        <v/>
      </c>
      <c r="EC61" s="19" t="str">
        <f t="shared" ca="1" si="173"/>
        <v/>
      </c>
      <c r="ED61" s="19" t="str">
        <f t="shared" ca="1" si="173"/>
        <v/>
      </c>
      <c r="EE61" s="19" t="str">
        <f t="shared" ca="1" si="173"/>
        <v/>
      </c>
      <c r="EF61" s="19" t="str">
        <f t="shared" ca="1" si="173"/>
        <v/>
      </c>
      <c r="EG61" s="19" t="str">
        <f t="shared" ca="1" si="173"/>
        <v/>
      </c>
      <c r="EH61" s="19" t="str">
        <f t="shared" ca="1" si="173"/>
        <v/>
      </c>
      <c r="EI61" s="19" t="str">
        <f t="shared" ref="EI61:ER70" ca="1" si="174">IF($N61="",
IF(AND(EI$3&gt;=$M61,EI$3&lt;=TODAY(),EI$3&lt;$O61), 10,
IF(AND(EI$3&gt;=$M61,EI$3&lt;=TODAY(),EI$3=$O61), 10,
IF(AND(EI$3&gt;=$M61,EI$3&lt;=TODAY(),EI$3&gt;$O61), -10, ""))),
IF(AND(EI$3&gt;=$M61,EI$3&lt;=$N61,EI$3&lt;$O61),10,
IF(AND(EI$3&gt;=$M61,EI$3&lt;=$N61,EI$3=$O61),10,
IF(AND(EI$3&gt;=$M61,EI$3&lt;=$N61,EI$3&gt;$O61),-10,""
))))</f>
        <v/>
      </c>
      <c r="EJ61" s="19" t="str">
        <f t="shared" ca="1" si="174"/>
        <v/>
      </c>
      <c r="EK61" s="19" t="str">
        <f t="shared" ca="1" si="174"/>
        <v/>
      </c>
      <c r="EL61" s="19" t="str">
        <f t="shared" ca="1" si="174"/>
        <v/>
      </c>
      <c r="EM61" s="19" t="str">
        <f t="shared" ca="1" si="174"/>
        <v/>
      </c>
      <c r="EN61" s="19" t="str">
        <f t="shared" ca="1" si="174"/>
        <v/>
      </c>
      <c r="EO61" s="19" t="str">
        <f t="shared" ca="1" si="174"/>
        <v/>
      </c>
      <c r="EP61" s="19" t="str">
        <f t="shared" ca="1" si="174"/>
        <v/>
      </c>
      <c r="EQ61" s="19" t="str">
        <f t="shared" ca="1" si="174"/>
        <v/>
      </c>
      <c r="ER61" s="19" t="str">
        <f t="shared" ca="1" si="174"/>
        <v/>
      </c>
      <c r="ES61" s="19" t="str">
        <f t="shared" ref="ES61:FB70" ca="1" si="175">IF($N61="",
IF(AND(ES$3&gt;=$M61,ES$3&lt;=TODAY(),ES$3&lt;$O61), 10,
IF(AND(ES$3&gt;=$M61,ES$3&lt;=TODAY(),ES$3=$O61), 10,
IF(AND(ES$3&gt;=$M61,ES$3&lt;=TODAY(),ES$3&gt;$O61), -10, ""))),
IF(AND(ES$3&gt;=$M61,ES$3&lt;=$N61,ES$3&lt;$O61),10,
IF(AND(ES$3&gt;=$M61,ES$3&lt;=$N61,ES$3=$O61),10,
IF(AND(ES$3&gt;=$M61,ES$3&lt;=$N61,ES$3&gt;$O61),-10,""
))))</f>
        <v/>
      </c>
      <c r="ET61" s="19" t="str">
        <f t="shared" ca="1" si="175"/>
        <v/>
      </c>
      <c r="EU61" s="19" t="str">
        <f t="shared" ca="1" si="175"/>
        <v/>
      </c>
      <c r="EV61" s="19" t="str">
        <f t="shared" ca="1" si="175"/>
        <v/>
      </c>
      <c r="EW61" s="19" t="str">
        <f t="shared" ca="1" si="175"/>
        <v/>
      </c>
      <c r="EX61" s="19" t="str">
        <f t="shared" ca="1" si="175"/>
        <v/>
      </c>
      <c r="EY61" s="19" t="str">
        <f t="shared" ca="1" si="175"/>
        <v/>
      </c>
      <c r="EZ61" s="19" t="str">
        <f t="shared" ca="1" si="175"/>
        <v/>
      </c>
      <c r="FA61" s="19" t="str">
        <f t="shared" ca="1" si="175"/>
        <v/>
      </c>
      <c r="FB61" s="19" t="str">
        <f t="shared" ca="1" si="175"/>
        <v/>
      </c>
      <c r="FC61" s="19" t="str">
        <f t="shared" ref="FC61:FL70" ca="1" si="176">IF($N61="",
IF(AND(FC$3&gt;=$M61,FC$3&lt;=TODAY(),FC$3&lt;$O61), 10,
IF(AND(FC$3&gt;=$M61,FC$3&lt;=TODAY(),FC$3=$O61), 10,
IF(AND(FC$3&gt;=$M61,FC$3&lt;=TODAY(),FC$3&gt;$O61), -10, ""))),
IF(AND(FC$3&gt;=$M61,FC$3&lt;=$N61,FC$3&lt;$O61),10,
IF(AND(FC$3&gt;=$M61,FC$3&lt;=$N61,FC$3=$O61),10,
IF(AND(FC$3&gt;=$M61,FC$3&lt;=$N61,FC$3&gt;$O61),-10,""
))))</f>
        <v/>
      </c>
      <c r="FD61" s="19" t="str">
        <f t="shared" ca="1" si="176"/>
        <v/>
      </c>
      <c r="FE61" s="19" t="str">
        <f t="shared" ca="1" si="176"/>
        <v/>
      </c>
      <c r="FF61" s="19" t="str">
        <f t="shared" ca="1" si="176"/>
        <v/>
      </c>
      <c r="FG61" s="19" t="str">
        <f t="shared" ca="1" si="176"/>
        <v/>
      </c>
      <c r="FH61" s="19" t="str">
        <f t="shared" ca="1" si="176"/>
        <v/>
      </c>
      <c r="FI61" s="19" t="str">
        <f t="shared" ca="1" si="176"/>
        <v/>
      </c>
      <c r="FJ61" s="19" t="str">
        <f t="shared" ca="1" si="176"/>
        <v/>
      </c>
      <c r="FK61" s="19" t="str">
        <f t="shared" ca="1" si="176"/>
        <v/>
      </c>
      <c r="FL61" s="19" t="str">
        <f t="shared" ca="1" si="176"/>
        <v/>
      </c>
      <c r="FM61" s="19" t="str">
        <f t="shared" ref="FM61:FV70" ca="1" si="177">IF($N61="",
IF(AND(FM$3&gt;=$M61,FM$3&lt;=TODAY(),FM$3&lt;$O61), 10,
IF(AND(FM$3&gt;=$M61,FM$3&lt;=TODAY(),FM$3=$O61), 10,
IF(AND(FM$3&gt;=$M61,FM$3&lt;=TODAY(),FM$3&gt;$O61), -10, ""))),
IF(AND(FM$3&gt;=$M61,FM$3&lt;=$N61,FM$3&lt;$O61),10,
IF(AND(FM$3&gt;=$M61,FM$3&lt;=$N61,FM$3=$O61),10,
IF(AND(FM$3&gt;=$M61,FM$3&lt;=$N61,FM$3&gt;$O61),-10,""
))))</f>
        <v/>
      </c>
      <c r="FN61" s="19" t="str">
        <f t="shared" ca="1" si="177"/>
        <v/>
      </c>
      <c r="FO61" s="19" t="str">
        <f t="shared" ca="1" si="177"/>
        <v/>
      </c>
      <c r="FP61" s="19" t="str">
        <f t="shared" ca="1" si="177"/>
        <v/>
      </c>
      <c r="FQ61" s="19" t="str">
        <f t="shared" ca="1" si="177"/>
        <v/>
      </c>
      <c r="FR61" s="19" t="str">
        <f t="shared" ca="1" si="177"/>
        <v/>
      </c>
      <c r="FS61" s="19" t="str">
        <f t="shared" ca="1" si="177"/>
        <v/>
      </c>
      <c r="FT61" s="19" t="str">
        <f t="shared" ca="1" si="177"/>
        <v/>
      </c>
      <c r="FU61" s="19" t="str">
        <f t="shared" ca="1" si="177"/>
        <v/>
      </c>
      <c r="FV61" s="19" t="str">
        <f t="shared" ca="1" si="177"/>
        <v/>
      </c>
      <c r="FW61" s="19" t="str">
        <f t="shared" ref="FW61:GF70" ca="1" si="178">IF($N61="",
IF(AND(FW$3&gt;=$M61,FW$3&lt;=TODAY(),FW$3&lt;$O61), 10,
IF(AND(FW$3&gt;=$M61,FW$3&lt;=TODAY(),FW$3=$O61), 10,
IF(AND(FW$3&gt;=$M61,FW$3&lt;=TODAY(),FW$3&gt;$O61), -10, ""))),
IF(AND(FW$3&gt;=$M61,FW$3&lt;=$N61,FW$3&lt;$O61),10,
IF(AND(FW$3&gt;=$M61,FW$3&lt;=$N61,FW$3=$O61),10,
IF(AND(FW$3&gt;=$M61,FW$3&lt;=$N61,FW$3&gt;$O61),-10,""
))))</f>
        <v/>
      </c>
      <c r="FX61" s="19" t="str">
        <f t="shared" ca="1" si="178"/>
        <v/>
      </c>
      <c r="FY61" s="19" t="str">
        <f t="shared" ca="1" si="178"/>
        <v/>
      </c>
      <c r="FZ61" s="19" t="str">
        <f t="shared" ca="1" si="178"/>
        <v/>
      </c>
      <c r="GA61" s="19" t="str">
        <f t="shared" ca="1" si="178"/>
        <v/>
      </c>
      <c r="GB61" s="19" t="str">
        <f t="shared" ca="1" si="178"/>
        <v/>
      </c>
      <c r="GC61" s="19" t="str">
        <f t="shared" ca="1" si="178"/>
        <v/>
      </c>
      <c r="GD61" s="19" t="str">
        <f t="shared" ca="1" si="178"/>
        <v/>
      </c>
      <c r="GE61" s="19" t="str">
        <f t="shared" ca="1" si="178"/>
        <v/>
      </c>
      <c r="GF61" s="19" t="str">
        <f t="shared" ca="1" si="178"/>
        <v/>
      </c>
      <c r="GG61" s="19" t="str">
        <f t="shared" ref="GG61:GP70" ca="1" si="179">IF($N61="",
IF(AND(GG$3&gt;=$M61,GG$3&lt;=TODAY(),GG$3&lt;$O61), 10,
IF(AND(GG$3&gt;=$M61,GG$3&lt;=TODAY(),GG$3=$O61), 10,
IF(AND(GG$3&gt;=$M61,GG$3&lt;=TODAY(),GG$3&gt;$O61), -10, ""))),
IF(AND(GG$3&gt;=$M61,GG$3&lt;=$N61,GG$3&lt;$O61),10,
IF(AND(GG$3&gt;=$M61,GG$3&lt;=$N61,GG$3=$O61),10,
IF(AND(GG$3&gt;=$M61,GG$3&lt;=$N61,GG$3&gt;$O61),-10,""
))))</f>
        <v/>
      </c>
      <c r="GH61" s="19" t="str">
        <f t="shared" ca="1" si="179"/>
        <v/>
      </c>
      <c r="GI61" s="19" t="str">
        <f t="shared" ca="1" si="179"/>
        <v/>
      </c>
      <c r="GJ61" s="19" t="str">
        <f t="shared" ca="1" si="179"/>
        <v/>
      </c>
      <c r="GK61" s="19" t="str">
        <f t="shared" ca="1" si="179"/>
        <v/>
      </c>
      <c r="GL61" s="19" t="str">
        <f t="shared" ca="1" si="179"/>
        <v/>
      </c>
      <c r="GM61" s="19" t="str">
        <f t="shared" ca="1" si="179"/>
        <v/>
      </c>
      <c r="GN61" s="19" t="str">
        <f t="shared" ca="1" si="179"/>
        <v/>
      </c>
      <c r="GO61" s="19" t="str">
        <f t="shared" ca="1" si="179"/>
        <v/>
      </c>
      <c r="GP61" s="19" t="str">
        <f t="shared" ca="1" si="179"/>
        <v/>
      </c>
      <c r="GQ61" s="19" t="str">
        <f t="shared" ref="GQ61:GZ70" ca="1" si="180">IF($N61="",
IF(AND(GQ$3&gt;=$M61,GQ$3&lt;=TODAY(),GQ$3&lt;$O61), 10,
IF(AND(GQ$3&gt;=$M61,GQ$3&lt;=TODAY(),GQ$3=$O61), 10,
IF(AND(GQ$3&gt;=$M61,GQ$3&lt;=TODAY(),GQ$3&gt;$O61), -10, ""))),
IF(AND(GQ$3&gt;=$M61,GQ$3&lt;=$N61,GQ$3&lt;$O61),10,
IF(AND(GQ$3&gt;=$M61,GQ$3&lt;=$N61,GQ$3=$O61),10,
IF(AND(GQ$3&gt;=$M61,GQ$3&lt;=$N61,GQ$3&gt;$O61),-10,""
))))</f>
        <v/>
      </c>
      <c r="GR61" s="19" t="str">
        <f t="shared" ca="1" si="180"/>
        <v/>
      </c>
      <c r="GS61" s="19" t="str">
        <f t="shared" ca="1" si="180"/>
        <v/>
      </c>
      <c r="GT61" s="19" t="str">
        <f t="shared" ca="1" si="180"/>
        <v/>
      </c>
      <c r="GU61" s="19" t="str">
        <f t="shared" ca="1" si="180"/>
        <v/>
      </c>
      <c r="GV61" s="19" t="str">
        <f t="shared" ca="1" si="180"/>
        <v/>
      </c>
      <c r="GW61" s="19" t="str">
        <f t="shared" ca="1" si="180"/>
        <v/>
      </c>
      <c r="GX61" s="19" t="str">
        <f t="shared" ca="1" si="180"/>
        <v/>
      </c>
      <c r="GY61" s="19" t="str">
        <f t="shared" ca="1" si="180"/>
        <v/>
      </c>
      <c r="GZ61" s="19" t="str">
        <f t="shared" ca="1" si="180"/>
        <v/>
      </c>
      <c r="HA61" s="19" t="str">
        <f t="shared" ref="HA61:HJ70" ca="1" si="181">IF($N61="",
IF(AND(HA$3&gt;=$M61,HA$3&lt;=TODAY(),HA$3&lt;$O61), 10,
IF(AND(HA$3&gt;=$M61,HA$3&lt;=TODAY(),HA$3=$O61), 10,
IF(AND(HA$3&gt;=$M61,HA$3&lt;=TODAY(),HA$3&gt;$O61), -10, ""))),
IF(AND(HA$3&gt;=$M61,HA$3&lt;=$N61,HA$3&lt;$O61),10,
IF(AND(HA$3&gt;=$M61,HA$3&lt;=$N61,HA$3=$O61),10,
IF(AND(HA$3&gt;=$M61,HA$3&lt;=$N61,HA$3&gt;$O61),-10,""
))))</f>
        <v/>
      </c>
      <c r="HB61" s="19" t="str">
        <f t="shared" ca="1" si="181"/>
        <v/>
      </c>
      <c r="HC61" s="19" t="str">
        <f t="shared" ca="1" si="181"/>
        <v/>
      </c>
      <c r="HD61" s="19" t="str">
        <f t="shared" ca="1" si="181"/>
        <v/>
      </c>
      <c r="HE61" s="19" t="str">
        <f t="shared" ca="1" si="181"/>
        <v/>
      </c>
      <c r="HF61" s="19" t="str">
        <f t="shared" ca="1" si="181"/>
        <v/>
      </c>
      <c r="HG61" s="19" t="str">
        <f t="shared" ca="1" si="181"/>
        <v/>
      </c>
      <c r="HH61" s="19" t="str">
        <f t="shared" ca="1" si="181"/>
        <v/>
      </c>
      <c r="HI61" s="19" t="str">
        <f t="shared" ca="1" si="181"/>
        <v/>
      </c>
      <c r="HJ61" s="19" t="str">
        <f t="shared" ca="1" si="181"/>
        <v/>
      </c>
      <c r="HK61" s="19" t="str">
        <f t="shared" ref="HK61:HT70" ca="1" si="182">IF($N61="",
IF(AND(HK$3&gt;=$M61,HK$3&lt;=TODAY(),HK$3&lt;$O61), 10,
IF(AND(HK$3&gt;=$M61,HK$3&lt;=TODAY(),HK$3=$O61), 10,
IF(AND(HK$3&gt;=$M61,HK$3&lt;=TODAY(),HK$3&gt;$O61), -10, ""))),
IF(AND(HK$3&gt;=$M61,HK$3&lt;=$N61,HK$3&lt;$O61),10,
IF(AND(HK$3&gt;=$M61,HK$3&lt;=$N61,HK$3=$O61),10,
IF(AND(HK$3&gt;=$M61,HK$3&lt;=$N61,HK$3&gt;$O61),-10,""
))))</f>
        <v/>
      </c>
      <c r="HL61" s="19" t="str">
        <f t="shared" ca="1" si="182"/>
        <v/>
      </c>
      <c r="HM61" s="19" t="str">
        <f t="shared" ca="1" si="182"/>
        <v/>
      </c>
      <c r="HN61" s="19" t="str">
        <f t="shared" ca="1" si="182"/>
        <v/>
      </c>
      <c r="HO61" s="19" t="str">
        <f t="shared" ca="1" si="182"/>
        <v/>
      </c>
      <c r="HP61" s="19" t="str">
        <f t="shared" ca="1" si="182"/>
        <v/>
      </c>
      <c r="HQ61" s="19" t="str">
        <f t="shared" ca="1" si="182"/>
        <v/>
      </c>
      <c r="HR61" s="19" t="str">
        <f t="shared" ca="1" si="182"/>
        <v/>
      </c>
      <c r="HS61" s="19" t="str">
        <f t="shared" ca="1" si="182"/>
        <v/>
      </c>
      <c r="HT61" s="19" t="str">
        <f t="shared" ca="1" si="182"/>
        <v/>
      </c>
      <c r="HU61" s="19" t="str">
        <f t="shared" ref="HU61:ID70" ca="1" si="183">IF($N61="",
IF(AND(HU$3&gt;=$M61,HU$3&lt;=TODAY(),HU$3&lt;$O61), 10,
IF(AND(HU$3&gt;=$M61,HU$3&lt;=TODAY(),HU$3=$O61), 10,
IF(AND(HU$3&gt;=$M61,HU$3&lt;=TODAY(),HU$3&gt;$O61), -10, ""))),
IF(AND(HU$3&gt;=$M61,HU$3&lt;=$N61,HU$3&lt;$O61),10,
IF(AND(HU$3&gt;=$M61,HU$3&lt;=$N61,HU$3=$O61),10,
IF(AND(HU$3&gt;=$M61,HU$3&lt;=$N61,HU$3&gt;$O61),-10,""
))))</f>
        <v/>
      </c>
      <c r="HV61" s="19" t="str">
        <f t="shared" ca="1" si="183"/>
        <v/>
      </c>
      <c r="HW61" s="19" t="str">
        <f t="shared" ca="1" si="183"/>
        <v/>
      </c>
      <c r="HX61" s="19" t="str">
        <f t="shared" ca="1" si="183"/>
        <v/>
      </c>
      <c r="HY61" s="19" t="str">
        <f t="shared" ca="1" si="183"/>
        <v/>
      </c>
      <c r="HZ61" s="19" t="str">
        <f t="shared" ca="1" si="183"/>
        <v/>
      </c>
      <c r="IA61" s="19" t="str">
        <f t="shared" ca="1" si="183"/>
        <v/>
      </c>
      <c r="IB61" s="19" t="str">
        <f t="shared" ca="1" si="183"/>
        <v/>
      </c>
      <c r="IC61" s="19" t="str">
        <f t="shared" ca="1" si="183"/>
        <v/>
      </c>
      <c r="ID61" s="19" t="str">
        <f t="shared" ca="1" si="183"/>
        <v/>
      </c>
      <c r="IE61" s="19" t="str">
        <f t="shared" ref="IE61:IN70" ca="1" si="184">IF($N61="",
IF(AND(IE$3&gt;=$M61,IE$3&lt;=TODAY(),IE$3&lt;$O61), 10,
IF(AND(IE$3&gt;=$M61,IE$3&lt;=TODAY(),IE$3=$O61), 10,
IF(AND(IE$3&gt;=$M61,IE$3&lt;=TODAY(),IE$3&gt;$O61), -10, ""))),
IF(AND(IE$3&gt;=$M61,IE$3&lt;=$N61,IE$3&lt;$O61),10,
IF(AND(IE$3&gt;=$M61,IE$3&lt;=$N61,IE$3=$O61),10,
IF(AND(IE$3&gt;=$M61,IE$3&lt;=$N61,IE$3&gt;$O61),-10,""
))))</f>
        <v/>
      </c>
      <c r="IF61" s="19" t="str">
        <f t="shared" ca="1" si="184"/>
        <v/>
      </c>
      <c r="IG61" s="19" t="str">
        <f t="shared" ca="1" si="184"/>
        <v/>
      </c>
      <c r="IH61" s="19" t="str">
        <f t="shared" ca="1" si="184"/>
        <v/>
      </c>
      <c r="II61" s="19" t="str">
        <f t="shared" ca="1" si="184"/>
        <v/>
      </c>
      <c r="IJ61" s="19" t="str">
        <f t="shared" ca="1" si="184"/>
        <v/>
      </c>
      <c r="IK61" s="19" t="str">
        <f t="shared" ca="1" si="184"/>
        <v/>
      </c>
      <c r="IL61" s="19" t="str">
        <f t="shared" ca="1" si="184"/>
        <v/>
      </c>
      <c r="IM61" s="19" t="str">
        <f t="shared" ca="1" si="184"/>
        <v/>
      </c>
      <c r="IN61" s="19" t="str">
        <f t="shared" ca="1" si="184"/>
        <v/>
      </c>
      <c r="IO61" s="19" t="str">
        <f t="shared" ref="IO61:IX70" ca="1" si="185">IF($N61="",
IF(AND(IO$3&gt;=$M61,IO$3&lt;=TODAY(),IO$3&lt;$O61), 10,
IF(AND(IO$3&gt;=$M61,IO$3&lt;=TODAY(),IO$3=$O61), 10,
IF(AND(IO$3&gt;=$M61,IO$3&lt;=TODAY(),IO$3&gt;$O61), -10, ""))),
IF(AND(IO$3&gt;=$M61,IO$3&lt;=$N61,IO$3&lt;$O61),10,
IF(AND(IO$3&gt;=$M61,IO$3&lt;=$N61,IO$3=$O61),10,
IF(AND(IO$3&gt;=$M61,IO$3&lt;=$N61,IO$3&gt;$O61),-10,""
))))</f>
        <v/>
      </c>
      <c r="IP61" s="19" t="str">
        <f t="shared" ca="1" si="185"/>
        <v/>
      </c>
      <c r="IQ61" s="19" t="str">
        <f t="shared" ca="1" si="185"/>
        <v/>
      </c>
      <c r="IR61" s="19" t="str">
        <f t="shared" ca="1" si="185"/>
        <v/>
      </c>
      <c r="IS61" s="19" t="str">
        <f t="shared" ca="1" si="185"/>
        <v/>
      </c>
      <c r="IT61" s="19" t="str">
        <f t="shared" ca="1" si="185"/>
        <v/>
      </c>
      <c r="IU61" s="19" t="str">
        <f t="shared" ca="1" si="185"/>
        <v/>
      </c>
      <c r="IV61" s="19" t="str">
        <f t="shared" ca="1" si="185"/>
        <v/>
      </c>
      <c r="IW61" s="19" t="str">
        <f t="shared" ca="1" si="185"/>
        <v/>
      </c>
      <c r="IX61" s="19" t="str">
        <f t="shared" ca="1" si="185"/>
        <v/>
      </c>
      <c r="IY61" s="19" t="str">
        <f t="shared" ref="IY61:JH70" ca="1" si="186">IF($N61="",
IF(AND(IY$3&gt;=$M61,IY$3&lt;=TODAY(),IY$3&lt;$O61), 10,
IF(AND(IY$3&gt;=$M61,IY$3&lt;=TODAY(),IY$3=$O61), 10,
IF(AND(IY$3&gt;=$M61,IY$3&lt;=TODAY(),IY$3&gt;$O61), -10, ""))),
IF(AND(IY$3&gt;=$M61,IY$3&lt;=$N61,IY$3&lt;$O61),10,
IF(AND(IY$3&gt;=$M61,IY$3&lt;=$N61,IY$3=$O61),10,
IF(AND(IY$3&gt;=$M61,IY$3&lt;=$N61,IY$3&gt;$O61),-10,""
))))</f>
        <v/>
      </c>
      <c r="IZ61" s="19" t="str">
        <f t="shared" ca="1" si="186"/>
        <v/>
      </c>
      <c r="JA61" s="19" t="str">
        <f t="shared" ca="1" si="186"/>
        <v/>
      </c>
      <c r="JB61" s="19" t="str">
        <f t="shared" ca="1" si="186"/>
        <v/>
      </c>
      <c r="JC61" s="19" t="str">
        <f t="shared" ca="1" si="186"/>
        <v/>
      </c>
      <c r="JD61" s="19" t="str">
        <f t="shared" ca="1" si="186"/>
        <v/>
      </c>
      <c r="JE61" s="19" t="str">
        <f t="shared" ca="1" si="186"/>
        <v/>
      </c>
      <c r="JF61" s="19" t="str">
        <f t="shared" ca="1" si="186"/>
        <v/>
      </c>
      <c r="JG61" s="19" t="str">
        <f t="shared" ca="1" si="186"/>
        <v/>
      </c>
      <c r="JH61" s="19" t="str">
        <f t="shared" ca="1" si="186"/>
        <v/>
      </c>
      <c r="JI61" s="19" t="str">
        <f t="shared" ref="JI61:JR70" ca="1" si="187">IF($N61="",
IF(AND(JI$3&gt;=$M61,JI$3&lt;=TODAY(),JI$3&lt;$O61), 10,
IF(AND(JI$3&gt;=$M61,JI$3&lt;=TODAY(),JI$3=$O61), 10,
IF(AND(JI$3&gt;=$M61,JI$3&lt;=TODAY(),JI$3&gt;$O61), -10, ""))),
IF(AND(JI$3&gt;=$M61,JI$3&lt;=$N61,JI$3&lt;$O61),10,
IF(AND(JI$3&gt;=$M61,JI$3&lt;=$N61,JI$3=$O61),10,
IF(AND(JI$3&gt;=$M61,JI$3&lt;=$N61,JI$3&gt;$O61),-10,""
))))</f>
        <v/>
      </c>
      <c r="JJ61" s="19" t="str">
        <f t="shared" ca="1" si="187"/>
        <v/>
      </c>
      <c r="JK61" s="19" t="str">
        <f t="shared" ca="1" si="187"/>
        <v/>
      </c>
      <c r="JL61" s="19" t="str">
        <f t="shared" ca="1" si="187"/>
        <v/>
      </c>
      <c r="JM61" s="19" t="str">
        <f t="shared" ca="1" si="187"/>
        <v/>
      </c>
      <c r="JN61" s="19" t="str">
        <f t="shared" ca="1" si="187"/>
        <v/>
      </c>
      <c r="JO61" s="19" t="str">
        <f t="shared" ca="1" si="187"/>
        <v/>
      </c>
      <c r="JP61" s="19" t="str">
        <f t="shared" ca="1" si="187"/>
        <v/>
      </c>
      <c r="JQ61" s="19" t="str">
        <f t="shared" ca="1" si="187"/>
        <v/>
      </c>
      <c r="JR61" s="19" t="str">
        <f t="shared" ca="1" si="187"/>
        <v/>
      </c>
      <c r="JS61" s="19" t="str">
        <f t="shared" ref="JS61:KB70" ca="1" si="188">IF($N61="",
IF(AND(JS$3&gt;=$M61,JS$3&lt;=TODAY(),JS$3&lt;$O61), 10,
IF(AND(JS$3&gt;=$M61,JS$3&lt;=TODAY(),JS$3=$O61), 10,
IF(AND(JS$3&gt;=$M61,JS$3&lt;=TODAY(),JS$3&gt;$O61), -10, ""))),
IF(AND(JS$3&gt;=$M61,JS$3&lt;=$N61,JS$3&lt;$O61),10,
IF(AND(JS$3&gt;=$M61,JS$3&lt;=$N61,JS$3=$O61),10,
IF(AND(JS$3&gt;=$M61,JS$3&lt;=$N61,JS$3&gt;$O61),-10,""
))))</f>
        <v/>
      </c>
      <c r="JT61" s="19" t="str">
        <f t="shared" ca="1" si="188"/>
        <v/>
      </c>
      <c r="JU61" s="19" t="str">
        <f t="shared" ca="1" si="188"/>
        <v/>
      </c>
      <c r="JV61" s="19" t="str">
        <f t="shared" ca="1" si="188"/>
        <v/>
      </c>
      <c r="JW61" s="19" t="str">
        <f t="shared" ca="1" si="188"/>
        <v/>
      </c>
      <c r="JX61" s="19" t="str">
        <f t="shared" ca="1" si="188"/>
        <v/>
      </c>
      <c r="JY61" s="19" t="str">
        <f t="shared" ca="1" si="188"/>
        <v/>
      </c>
      <c r="JZ61" s="19" t="str">
        <f t="shared" ca="1" si="188"/>
        <v/>
      </c>
      <c r="KA61" s="19" t="str">
        <f t="shared" ca="1" si="188"/>
        <v/>
      </c>
      <c r="KB61" s="19" t="str">
        <f t="shared" ca="1" si="188"/>
        <v/>
      </c>
      <c r="KC61" s="19" t="str">
        <f t="shared" ref="KC61:KL70" ca="1" si="189">IF($N61="",
IF(AND(KC$3&gt;=$M61,KC$3&lt;=TODAY(),KC$3&lt;$O61), 10,
IF(AND(KC$3&gt;=$M61,KC$3&lt;=TODAY(),KC$3=$O61), 10,
IF(AND(KC$3&gt;=$M61,KC$3&lt;=TODAY(),KC$3&gt;$O61), -10, ""))),
IF(AND(KC$3&gt;=$M61,KC$3&lt;=$N61,KC$3&lt;$O61),10,
IF(AND(KC$3&gt;=$M61,KC$3&lt;=$N61,KC$3=$O61),10,
IF(AND(KC$3&gt;=$M61,KC$3&lt;=$N61,KC$3&gt;$O61),-10,""
))))</f>
        <v/>
      </c>
      <c r="KD61" s="19" t="str">
        <f t="shared" ca="1" si="189"/>
        <v/>
      </c>
      <c r="KE61" s="19" t="str">
        <f t="shared" ca="1" si="189"/>
        <v/>
      </c>
      <c r="KF61" s="19" t="str">
        <f t="shared" ca="1" si="189"/>
        <v/>
      </c>
      <c r="KG61" s="19" t="str">
        <f t="shared" ca="1" si="189"/>
        <v/>
      </c>
      <c r="KH61" s="19" t="str">
        <f t="shared" ca="1" si="189"/>
        <v/>
      </c>
      <c r="KI61" s="19" t="str">
        <f t="shared" ca="1" si="189"/>
        <v/>
      </c>
      <c r="KJ61" s="19" t="str">
        <f t="shared" ca="1" si="189"/>
        <v/>
      </c>
      <c r="KK61" s="19" t="str">
        <f t="shared" ca="1" si="189"/>
        <v/>
      </c>
      <c r="KL61" s="19" t="str">
        <f t="shared" ca="1" si="189"/>
        <v/>
      </c>
      <c r="KM61" s="19" t="str">
        <f t="shared" ref="KM61:KV70" ca="1" si="190">IF($N61="",
IF(AND(KM$3&gt;=$M61,KM$3&lt;=TODAY(),KM$3&lt;$O61), 10,
IF(AND(KM$3&gt;=$M61,KM$3&lt;=TODAY(),KM$3=$O61), 10,
IF(AND(KM$3&gt;=$M61,KM$3&lt;=TODAY(),KM$3&gt;$O61), -10, ""))),
IF(AND(KM$3&gt;=$M61,KM$3&lt;=$N61,KM$3&lt;$O61),10,
IF(AND(KM$3&gt;=$M61,KM$3&lt;=$N61,KM$3=$O61),10,
IF(AND(KM$3&gt;=$M61,KM$3&lt;=$N61,KM$3&gt;$O61),-10,""
))))</f>
        <v/>
      </c>
      <c r="KN61" s="19" t="str">
        <f t="shared" ca="1" si="190"/>
        <v/>
      </c>
      <c r="KO61" s="19" t="str">
        <f t="shared" ca="1" si="190"/>
        <v/>
      </c>
      <c r="KP61" s="19" t="str">
        <f t="shared" ca="1" si="190"/>
        <v/>
      </c>
      <c r="KQ61" s="19" t="str">
        <f t="shared" ca="1" si="190"/>
        <v/>
      </c>
      <c r="KR61" s="19" t="str">
        <f t="shared" ca="1" si="190"/>
        <v/>
      </c>
      <c r="KS61" s="19" t="str">
        <f t="shared" ca="1" si="190"/>
        <v/>
      </c>
      <c r="KT61" s="19" t="str">
        <f t="shared" ca="1" si="190"/>
        <v/>
      </c>
      <c r="KU61" s="19" t="str">
        <f t="shared" ca="1" si="190"/>
        <v/>
      </c>
      <c r="KV61" s="19" t="str">
        <f t="shared" ca="1" si="190"/>
        <v/>
      </c>
      <c r="KW61" s="19" t="str">
        <f t="shared" ref="KW61:LF70" ca="1" si="191">IF($N61="",
IF(AND(KW$3&gt;=$M61,KW$3&lt;=TODAY(),KW$3&lt;$O61), 10,
IF(AND(KW$3&gt;=$M61,KW$3&lt;=TODAY(),KW$3=$O61), 10,
IF(AND(KW$3&gt;=$M61,KW$3&lt;=TODAY(),KW$3&gt;$O61), -10, ""))),
IF(AND(KW$3&gt;=$M61,KW$3&lt;=$N61,KW$3&lt;$O61),10,
IF(AND(KW$3&gt;=$M61,KW$3&lt;=$N61,KW$3=$O61),10,
IF(AND(KW$3&gt;=$M61,KW$3&lt;=$N61,KW$3&gt;$O61),-10,""
))))</f>
        <v/>
      </c>
      <c r="KX61" s="19" t="str">
        <f t="shared" ca="1" si="191"/>
        <v/>
      </c>
      <c r="KY61" s="19" t="str">
        <f t="shared" ca="1" si="191"/>
        <v/>
      </c>
      <c r="KZ61" s="19" t="str">
        <f t="shared" ca="1" si="191"/>
        <v/>
      </c>
      <c r="LA61" s="19" t="str">
        <f t="shared" ca="1" si="191"/>
        <v/>
      </c>
      <c r="LB61" s="19" t="str">
        <f t="shared" ca="1" si="191"/>
        <v/>
      </c>
      <c r="LC61" s="19" t="str">
        <f t="shared" ca="1" si="191"/>
        <v/>
      </c>
      <c r="LD61" s="19" t="str">
        <f t="shared" ca="1" si="191"/>
        <v/>
      </c>
      <c r="LE61" s="19" t="str">
        <f t="shared" ca="1" si="191"/>
        <v/>
      </c>
      <c r="LF61" s="19" t="str">
        <f t="shared" ca="1" si="191"/>
        <v/>
      </c>
      <c r="LG61" s="19" t="str">
        <f t="shared" ref="LG61:LP70" ca="1" si="192">IF($N61="",
IF(AND(LG$3&gt;=$M61,LG$3&lt;=TODAY(),LG$3&lt;$O61), 10,
IF(AND(LG$3&gt;=$M61,LG$3&lt;=TODAY(),LG$3=$O61), 10,
IF(AND(LG$3&gt;=$M61,LG$3&lt;=TODAY(),LG$3&gt;$O61), -10, ""))),
IF(AND(LG$3&gt;=$M61,LG$3&lt;=$N61,LG$3&lt;$O61),10,
IF(AND(LG$3&gt;=$M61,LG$3&lt;=$N61,LG$3=$O61),10,
IF(AND(LG$3&gt;=$M61,LG$3&lt;=$N61,LG$3&gt;$O61),-10,""
))))</f>
        <v/>
      </c>
      <c r="LH61" s="19" t="str">
        <f t="shared" ca="1" si="192"/>
        <v/>
      </c>
      <c r="LI61" s="19" t="str">
        <f t="shared" ca="1" si="192"/>
        <v/>
      </c>
      <c r="LJ61" s="19" t="str">
        <f t="shared" ca="1" si="192"/>
        <v/>
      </c>
      <c r="LK61" s="19" t="str">
        <f t="shared" ca="1" si="192"/>
        <v/>
      </c>
      <c r="LL61" s="19" t="str">
        <f t="shared" ca="1" si="192"/>
        <v/>
      </c>
      <c r="LM61" s="19" t="str">
        <f t="shared" ca="1" si="192"/>
        <v/>
      </c>
      <c r="LN61" s="19" t="str">
        <f t="shared" ca="1" si="192"/>
        <v/>
      </c>
      <c r="LO61" s="19" t="str">
        <f t="shared" ca="1" si="192"/>
        <v/>
      </c>
      <c r="LP61" s="19" t="str">
        <f t="shared" ca="1" si="192"/>
        <v/>
      </c>
      <c r="LQ61" s="19" t="str">
        <f t="shared" ref="LQ61:LZ70" ca="1" si="193">IF($N61="",
IF(AND(LQ$3&gt;=$M61,LQ$3&lt;=TODAY(),LQ$3&lt;$O61), 10,
IF(AND(LQ$3&gt;=$M61,LQ$3&lt;=TODAY(),LQ$3=$O61), 10,
IF(AND(LQ$3&gt;=$M61,LQ$3&lt;=TODAY(),LQ$3&gt;$O61), -10, ""))),
IF(AND(LQ$3&gt;=$M61,LQ$3&lt;=$N61,LQ$3&lt;$O61),10,
IF(AND(LQ$3&gt;=$M61,LQ$3&lt;=$N61,LQ$3=$O61),10,
IF(AND(LQ$3&gt;=$M61,LQ$3&lt;=$N61,LQ$3&gt;$O61),-10,""
))))</f>
        <v/>
      </c>
      <c r="LR61" s="19" t="str">
        <f t="shared" ca="1" si="193"/>
        <v/>
      </c>
      <c r="LS61" s="19" t="str">
        <f t="shared" ca="1" si="193"/>
        <v/>
      </c>
      <c r="LT61" s="19" t="str">
        <f t="shared" ca="1" si="193"/>
        <v/>
      </c>
      <c r="LU61" s="19" t="str">
        <f t="shared" ca="1" si="193"/>
        <v/>
      </c>
      <c r="LV61" s="19" t="str">
        <f t="shared" ca="1" si="193"/>
        <v/>
      </c>
      <c r="LW61" s="19" t="str">
        <f t="shared" ca="1" si="193"/>
        <v/>
      </c>
      <c r="LX61" s="19" t="str">
        <f t="shared" ca="1" si="193"/>
        <v/>
      </c>
      <c r="LY61" s="19" t="str">
        <f t="shared" ca="1" si="193"/>
        <v/>
      </c>
      <c r="LZ61" s="19" t="str">
        <f t="shared" ca="1" si="193"/>
        <v/>
      </c>
      <c r="MA61" s="19" t="str">
        <f t="shared" ref="MA61:MJ70" ca="1" si="194">IF($N61="",
IF(AND(MA$3&gt;=$M61,MA$3&lt;=TODAY(),MA$3&lt;$O61), 10,
IF(AND(MA$3&gt;=$M61,MA$3&lt;=TODAY(),MA$3=$O61), 10,
IF(AND(MA$3&gt;=$M61,MA$3&lt;=TODAY(),MA$3&gt;$O61), -10, ""))),
IF(AND(MA$3&gt;=$M61,MA$3&lt;=$N61,MA$3&lt;$O61),10,
IF(AND(MA$3&gt;=$M61,MA$3&lt;=$N61,MA$3=$O61),10,
IF(AND(MA$3&gt;=$M61,MA$3&lt;=$N61,MA$3&gt;$O61),-10,""
))))</f>
        <v/>
      </c>
      <c r="MB61" s="19" t="str">
        <f t="shared" ca="1" si="194"/>
        <v/>
      </c>
      <c r="MC61" s="19" t="str">
        <f t="shared" ca="1" si="194"/>
        <v/>
      </c>
      <c r="MD61" s="19" t="str">
        <f t="shared" ca="1" si="194"/>
        <v/>
      </c>
      <c r="ME61" s="19" t="str">
        <f t="shared" ca="1" si="194"/>
        <v/>
      </c>
      <c r="MF61" s="19" t="str">
        <f t="shared" ca="1" si="194"/>
        <v/>
      </c>
      <c r="MG61" s="19" t="str">
        <f t="shared" ca="1" si="194"/>
        <v/>
      </c>
      <c r="MH61" s="19" t="str">
        <f t="shared" ca="1" si="194"/>
        <v/>
      </c>
      <c r="MI61" s="19" t="str">
        <f t="shared" ca="1" si="194"/>
        <v/>
      </c>
      <c r="MJ61" s="19" t="str">
        <f t="shared" ca="1" si="194"/>
        <v/>
      </c>
      <c r="MK61" s="19" t="str">
        <f t="shared" ref="MK61:MT70" ca="1" si="195">IF($N61="",
IF(AND(MK$3&gt;=$M61,MK$3&lt;=TODAY(),MK$3&lt;$O61), 10,
IF(AND(MK$3&gt;=$M61,MK$3&lt;=TODAY(),MK$3=$O61), 10,
IF(AND(MK$3&gt;=$M61,MK$3&lt;=TODAY(),MK$3&gt;$O61), -10, ""))),
IF(AND(MK$3&gt;=$M61,MK$3&lt;=$N61,MK$3&lt;$O61),10,
IF(AND(MK$3&gt;=$M61,MK$3&lt;=$N61,MK$3=$O61),10,
IF(AND(MK$3&gt;=$M61,MK$3&lt;=$N61,MK$3&gt;$O61),-10,""
))))</f>
        <v/>
      </c>
      <c r="ML61" s="19" t="str">
        <f t="shared" ca="1" si="195"/>
        <v/>
      </c>
      <c r="MM61" s="19" t="str">
        <f t="shared" ca="1" si="195"/>
        <v/>
      </c>
      <c r="MN61" s="19" t="str">
        <f t="shared" ca="1" si="195"/>
        <v/>
      </c>
      <c r="MO61" s="19" t="str">
        <f t="shared" ca="1" si="195"/>
        <v/>
      </c>
      <c r="MP61" s="19" t="str">
        <f t="shared" ca="1" si="195"/>
        <v/>
      </c>
      <c r="MQ61" s="19" t="str">
        <f t="shared" ca="1" si="195"/>
        <v/>
      </c>
      <c r="MR61" s="19" t="str">
        <f t="shared" ca="1" si="195"/>
        <v/>
      </c>
      <c r="MS61" s="19" t="str">
        <f t="shared" ca="1" si="195"/>
        <v/>
      </c>
      <c r="MT61" s="19" t="str">
        <f t="shared" ca="1" si="195"/>
        <v/>
      </c>
      <c r="MU61" s="19" t="str">
        <f t="shared" ref="MU61:ND70" ca="1" si="196">IF($N61="",
IF(AND(MU$3&gt;=$M61,MU$3&lt;=TODAY(),MU$3&lt;$O61), 10,
IF(AND(MU$3&gt;=$M61,MU$3&lt;=TODAY(),MU$3=$O61), 10,
IF(AND(MU$3&gt;=$M61,MU$3&lt;=TODAY(),MU$3&gt;$O61), -10, ""))),
IF(AND(MU$3&gt;=$M61,MU$3&lt;=$N61,MU$3&lt;$O61),10,
IF(AND(MU$3&gt;=$M61,MU$3&lt;=$N61,MU$3=$O61),10,
IF(AND(MU$3&gt;=$M61,MU$3&lt;=$N61,MU$3&gt;$O61),-10,""
))))</f>
        <v/>
      </c>
      <c r="MV61" s="19" t="str">
        <f t="shared" ca="1" si="196"/>
        <v/>
      </c>
      <c r="MW61" s="19" t="str">
        <f t="shared" ca="1" si="196"/>
        <v/>
      </c>
      <c r="MX61" s="19" t="str">
        <f t="shared" ca="1" si="196"/>
        <v/>
      </c>
      <c r="MY61" s="19" t="str">
        <f t="shared" ca="1" si="196"/>
        <v/>
      </c>
      <c r="MZ61" s="19" t="str">
        <f t="shared" ca="1" si="196"/>
        <v/>
      </c>
      <c r="NA61" s="19" t="str">
        <f t="shared" ca="1" si="196"/>
        <v/>
      </c>
      <c r="NB61" s="19" t="str">
        <f t="shared" ca="1" si="196"/>
        <v/>
      </c>
      <c r="NC61" s="19" t="str">
        <f t="shared" ca="1" si="196"/>
        <v/>
      </c>
      <c r="ND61" s="19" t="str">
        <f t="shared" ca="1" si="196"/>
        <v/>
      </c>
      <c r="NE61" s="19" t="str">
        <f t="shared" ref="NE61:NN70" ca="1" si="197">IF($N61="",
IF(AND(NE$3&gt;=$M61,NE$3&lt;=TODAY(),NE$3&lt;$O61), 10,
IF(AND(NE$3&gt;=$M61,NE$3&lt;=TODAY(),NE$3=$O61), 10,
IF(AND(NE$3&gt;=$M61,NE$3&lt;=TODAY(),NE$3&gt;$O61), -10, ""))),
IF(AND(NE$3&gt;=$M61,NE$3&lt;=$N61,NE$3&lt;$O61),10,
IF(AND(NE$3&gt;=$M61,NE$3&lt;=$N61,NE$3=$O61),10,
IF(AND(NE$3&gt;=$M61,NE$3&lt;=$N61,NE$3&gt;$O61),-10,""
))))</f>
        <v/>
      </c>
      <c r="NF61" s="19" t="str">
        <f t="shared" ca="1" si="197"/>
        <v/>
      </c>
      <c r="NG61" s="19" t="str">
        <f t="shared" ca="1" si="197"/>
        <v/>
      </c>
      <c r="NH61" s="19" t="str">
        <f t="shared" ca="1" si="197"/>
        <v/>
      </c>
      <c r="NI61" s="19" t="str">
        <f t="shared" ca="1" si="197"/>
        <v/>
      </c>
      <c r="NJ61" s="19" t="str">
        <f t="shared" ca="1" si="197"/>
        <v/>
      </c>
      <c r="NK61" s="19" t="str">
        <f t="shared" ca="1" si="197"/>
        <v/>
      </c>
      <c r="NL61" s="19" t="str">
        <f t="shared" ca="1" si="197"/>
        <v/>
      </c>
      <c r="NM61" s="19" t="str">
        <f t="shared" ca="1" si="197"/>
        <v/>
      </c>
      <c r="NN61" s="19" t="str">
        <f t="shared" ca="1" si="197"/>
        <v/>
      </c>
      <c r="NO61" s="19" t="str">
        <f t="shared" ref="NO61:OC70" ca="1" si="198">IF($N61="",
IF(AND(NO$3&gt;=$M61,NO$3&lt;=TODAY(),NO$3&lt;$O61), 10,
IF(AND(NO$3&gt;=$M61,NO$3&lt;=TODAY(),NO$3=$O61), 10,
IF(AND(NO$3&gt;=$M61,NO$3&lt;=TODAY(),NO$3&gt;$O61), -10, ""))),
IF(AND(NO$3&gt;=$M61,NO$3&lt;=$N61,NO$3&lt;$O61),10,
IF(AND(NO$3&gt;=$M61,NO$3&lt;=$N61,NO$3=$O61),10,
IF(AND(NO$3&gt;=$M61,NO$3&lt;=$N61,NO$3&gt;$O61),-10,""
))))</f>
        <v/>
      </c>
      <c r="NP61" s="19" t="str">
        <f t="shared" ca="1" si="198"/>
        <v/>
      </c>
      <c r="NQ61" s="19" t="str">
        <f t="shared" ca="1" si="198"/>
        <v/>
      </c>
      <c r="NR61" s="19" t="str">
        <f t="shared" ca="1" si="198"/>
        <v/>
      </c>
      <c r="NS61" s="19" t="str">
        <f t="shared" ca="1" si="198"/>
        <v/>
      </c>
      <c r="NT61" s="19" t="str">
        <f t="shared" ca="1" si="198"/>
        <v/>
      </c>
      <c r="NU61" s="19" t="str">
        <f t="shared" ca="1" si="198"/>
        <v/>
      </c>
      <c r="NV61" s="19" t="str">
        <f t="shared" ca="1" si="198"/>
        <v/>
      </c>
      <c r="NW61" s="19" t="str">
        <f t="shared" ca="1" si="198"/>
        <v/>
      </c>
      <c r="NX61" s="19" t="str">
        <f t="shared" ca="1" si="198"/>
        <v/>
      </c>
      <c r="NY61" s="19" t="str">
        <f t="shared" ca="1" si="198"/>
        <v/>
      </c>
      <c r="NZ61" s="19" t="str">
        <f t="shared" ca="1" si="198"/>
        <v/>
      </c>
      <c r="OA61" s="19" t="str">
        <f t="shared" ca="1" si="198"/>
        <v/>
      </c>
      <c r="OB61" s="19" t="str">
        <f t="shared" ca="1" si="198"/>
        <v/>
      </c>
      <c r="OC61" s="19" t="str">
        <f t="shared" ca="1" si="198"/>
        <v/>
      </c>
    </row>
    <row r="62" spans="1:397" x14ac:dyDescent="0.2">
      <c r="A62" s="62" t="str">
        <f t="shared" si="85"/>
        <v xml:space="preserve"> </v>
      </c>
      <c r="B62" s="66">
        <f>_xlfn.IFNA(IF(INDEX('[1]External Tasks'!$C:$C,MATCH($B$38&amp;" "&amp;D62,'[1]External Tasks'!$A:$A,0))=D62,1,IF(INDEX('[1]External Tasks'!$G:$G,MATCH($B$38&amp;" "&amp;D62,'[1]External Tasks'!$E:$E,0))=D62,2)),0)</f>
        <v>0</v>
      </c>
      <c r="C62" s="46">
        <v>22</v>
      </c>
      <c r="D62" s="435" t="str">
        <f>IF('[2]Project Follow up - Base'!D62="","",'[2]Project Follow up - Base'!D62)</f>
        <v/>
      </c>
      <c r="E62" s="436" t="str">
        <f>IF('[2]Project Follow up - Base'!E62="","",'[2]Project Follow up - Base'!E62)</f>
        <v/>
      </c>
      <c r="F62" s="394" t="str">
        <f>IF('[2]Project Follow up - Base'!F62="","",'[2]Project Follow up - Base'!F62)</f>
        <v/>
      </c>
      <c r="G62" s="187" t="str">
        <f>IF('[2]Project Follow up - Base'!G62="","",'[2]Project Follow up - Base'!G62)</f>
        <v/>
      </c>
      <c r="H62" s="187" t="str">
        <f>IF('[2]Project Follow up - Base'!H62="","",'[2]Project Follow up - Base'!H62)</f>
        <v/>
      </c>
      <c r="I62" s="45">
        <f>IF(OR(G62="",H62=""), 0, NETWORKDAYS.INTL(G62,H62,7,List!$M$3:$M$100))</f>
        <v>0</v>
      </c>
      <c r="J62" s="187" t="str">
        <f>IF('[2]Project Follow up - Base'!J62="","",'[2]Project Follow up - Base'!J62)</f>
        <v/>
      </c>
      <c r="K62" s="187" t="str">
        <f>IF('[2]Project Follow up - Base'!K62="","",'[2]Project Follow up - Base'!K62)</f>
        <v/>
      </c>
      <c r="L62" s="45">
        <f>IF(OR(J62="",K62=""), 0, NETWORKDAYS.INTL(J62,K62,7,List!$M$3:$M$100))</f>
        <v>0</v>
      </c>
      <c r="M62" s="43" t="str">
        <f t="shared" si="86"/>
        <v/>
      </c>
      <c r="N62" s="43" t="str">
        <f t="shared" si="87"/>
        <v/>
      </c>
      <c r="O62" s="43" t="str">
        <f>IF(OR( D62="", M62=""),"",WORKDAY.INTL(M62,VLOOKUP($B$38&amp;" "&amp;D62,Tasks!$1:$1048576,MATCH('Project Follow up - Base'!$D$7,Tasks!$2:$2,0),FALSE)-1,7,[1]List!$M$3:$M$100))</f>
        <v/>
      </c>
      <c r="P62" s="44" t="str">
        <f t="shared" ca="1" si="162"/>
        <v/>
      </c>
      <c r="Q62" s="104" t="str">
        <f>IF('[2]Project Follow up - Base'!Q62="","",'[2]Project Follow up - Base'!Q62)</f>
        <v/>
      </c>
      <c r="R62" s="43" t="str">
        <f>IF('[2]Project Follow up - Base'!R62="","",'[2]Project Follow up - Base'!R62)</f>
        <v/>
      </c>
      <c r="S62" s="41" t="str">
        <f>IF('[2]Project Follow up - Base'!S62="","",'[2]Project Follow up - Base'!S62)</f>
        <v/>
      </c>
      <c r="T62" s="104" t="str">
        <f>IF('[2]Project Follow up - Base'!T62="","",'[2]Project Follow up - Base'!T62)</f>
        <v/>
      </c>
      <c r="U62" s="41" t="str">
        <f>IF('[2]Project Follow up - Base'!U62="","",'[2]Project Follow up - Base'!U62)</f>
        <v/>
      </c>
      <c r="V62" s="41" t="str">
        <f>IF('[2]Project Follow up - Base'!V62="","",'[2]Project Follow up - Base'!V62)</f>
        <v/>
      </c>
      <c r="W62" s="41" t="str">
        <f>IF('[2]Project Follow up - Base'!W62="","",'[2]Project Follow up - Base'!W62)</f>
        <v/>
      </c>
      <c r="X62" s="390" t="str">
        <f>IF('[2]Project Follow up - Base'!X62="","",'[2]Project Follow up - Base'!X62)</f>
        <v/>
      </c>
      <c r="Y62" s="17" t="str">
        <f t="shared" si="88"/>
        <v/>
      </c>
      <c r="Z62" s="62" t="str">
        <f>_xlfn.IFNA(IF(INDEX('Employees Summary'!A:J,MATCH(B$38&amp;" "&amp;F62,'Employees Summary'!H:H,0),10)=0,"",INDEX('Employees Summary'!A:J,MATCH(B$38&amp;" "&amp;F62,'Employees Summary'!H:H,0),10)),"")</f>
        <v/>
      </c>
      <c r="AA62" s="62">
        <f ca="1">IF(AND(N62&lt;&gt;"",P62="Delayed"),NETWORKDAYS.INTL(O62,N62,7,List!$M$3:$M$100),0)</f>
        <v>0</v>
      </c>
      <c r="AC62" s="19" t="str">
        <f t="shared" ca="1" si="163"/>
        <v/>
      </c>
      <c r="AD62" s="20" t="str">
        <f t="shared" ca="1" si="163"/>
        <v/>
      </c>
      <c r="AE62" s="20" t="str">
        <f t="shared" ca="1" si="163"/>
        <v/>
      </c>
      <c r="AF62" s="20" t="str">
        <f t="shared" ca="1" si="163"/>
        <v/>
      </c>
      <c r="AG62" s="20" t="str">
        <f t="shared" ca="1" si="163"/>
        <v/>
      </c>
      <c r="AH62" s="20" t="str">
        <f t="shared" ca="1" si="163"/>
        <v/>
      </c>
      <c r="AI62" s="20" t="str">
        <f t="shared" ca="1" si="163"/>
        <v/>
      </c>
      <c r="AJ62" s="20" t="str">
        <f t="shared" ca="1" si="163"/>
        <v/>
      </c>
      <c r="AK62" s="20" t="str">
        <f t="shared" ca="1" si="163"/>
        <v/>
      </c>
      <c r="AL62" s="20" t="str">
        <f t="shared" ca="1" si="163"/>
        <v/>
      </c>
      <c r="AM62" s="20" t="str">
        <f t="shared" ca="1" si="164"/>
        <v/>
      </c>
      <c r="AN62" s="20" t="str">
        <f t="shared" ca="1" si="164"/>
        <v/>
      </c>
      <c r="AO62" s="20" t="str">
        <f t="shared" ca="1" si="164"/>
        <v/>
      </c>
      <c r="AP62" s="20" t="str">
        <f t="shared" ca="1" si="164"/>
        <v/>
      </c>
      <c r="AQ62" s="20" t="str">
        <f t="shared" ca="1" si="164"/>
        <v/>
      </c>
      <c r="AR62" s="20" t="str">
        <f t="shared" ca="1" si="164"/>
        <v/>
      </c>
      <c r="AS62" s="20" t="str">
        <f t="shared" ca="1" si="164"/>
        <v/>
      </c>
      <c r="AT62" s="20" t="str">
        <f t="shared" ca="1" si="164"/>
        <v/>
      </c>
      <c r="AU62" s="20" t="str">
        <f t="shared" ca="1" si="164"/>
        <v/>
      </c>
      <c r="AV62" s="20" t="str">
        <f t="shared" ca="1" si="164"/>
        <v/>
      </c>
      <c r="AW62" s="20" t="str">
        <f t="shared" ca="1" si="165"/>
        <v/>
      </c>
      <c r="AX62" s="20" t="str">
        <f t="shared" ca="1" si="165"/>
        <v/>
      </c>
      <c r="AY62" s="20" t="str">
        <f t="shared" ca="1" si="165"/>
        <v/>
      </c>
      <c r="AZ62" s="20" t="str">
        <f t="shared" ca="1" si="165"/>
        <v/>
      </c>
      <c r="BA62" s="20" t="str">
        <f t="shared" ca="1" si="165"/>
        <v/>
      </c>
      <c r="BB62" s="20" t="str">
        <f t="shared" ca="1" si="165"/>
        <v/>
      </c>
      <c r="BC62" s="20" t="str">
        <f t="shared" ca="1" si="165"/>
        <v/>
      </c>
      <c r="BD62" s="20" t="str">
        <f t="shared" ca="1" si="165"/>
        <v/>
      </c>
      <c r="BE62" s="20" t="str">
        <f t="shared" ca="1" si="165"/>
        <v/>
      </c>
      <c r="BF62" s="20" t="str">
        <f t="shared" ca="1" si="165"/>
        <v/>
      </c>
      <c r="BG62" s="20" t="str">
        <f t="shared" ca="1" si="166"/>
        <v/>
      </c>
      <c r="BH62" s="20" t="str">
        <f t="shared" ca="1" si="166"/>
        <v/>
      </c>
      <c r="BI62" s="20" t="str">
        <f t="shared" ca="1" si="166"/>
        <v/>
      </c>
      <c r="BJ62" s="20" t="str">
        <f t="shared" ca="1" si="166"/>
        <v/>
      </c>
      <c r="BK62" s="20" t="str">
        <f t="shared" ca="1" si="166"/>
        <v/>
      </c>
      <c r="BL62" s="20" t="str">
        <f t="shared" ca="1" si="166"/>
        <v/>
      </c>
      <c r="BM62" s="20" t="str">
        <f t="shared" ca="1" si="166"/>
        <v/>
      </c>
      <c r="BN62" s="20" t="str">
        <f t="shared" ca="1" si="166"/>
        <v/>
      </c>
      <c r="BO62" s="20" t="str">
        <f t="shared" ca="1" si="166"/>
        <v/>
      </c>
      <c r="BP62" s="20" t="str">
        <f t="shared" ca="1" si="166"/>
        <v/>
      </c>
      <c r="BQ62" s="20" t="str">
        <f t="shared" ca="1" si="167"/>
        <v/>
      </c>
      <c r="BR62" s="20" t="str">
        <f t="shared" ca="1" si="167"/>
        <v/>
      </c>
      <c r="BS62" s="20" t="str">
        <f t="shared" ca="1" si="167"/>
        <v/>
      </c>
      <c r="BT62" s="20" t="str">
        <f t="shared" ca="1" si="167"/>
        <v/>
      </c>
      <c r="BU62" s="20" t="str">
        <f t="shared" ca="1" si="167"/>
        <v/>
      </c>
      <c r="BV62" s="20" t="str">
        <f t="shared" ca="1" si="167"/>
        <v/>
      </c>
      <c r="BW62" s="20" t="str">
        <f t="shared" ca="1" si="167"/>
        <v/>
      </c>
      <c r="BX62" s="20" t="str">
        <f t="shared" ca="1" si="167"/>
        <v/>
      </c>
      <c r="BY62" s="20" t="str">
        <f t="shared" ca="1" si="167"/>
        <v/>
      </c>
      <c r="BZ62" s="20" t="str">
        <f t="shared" ca="1" si="167"/>
        <v/>
      </c>
      <c r="CA62" s="20" t="str">
        <f t="shared" ca="1" si="168"/>
        <v/>
      </c>
      <c r="CB62" s="20" t="str">
        <f t="shared" ca="1" si="168"/>
        <v/>
      </c>
      <c r="CC62" s="20" t="str">
        <f t="shared" ca="1" si="168"/>
        <v/>
      </c>
      <c r="CD62" s="20" t="str">
        <f t="shared" ca="1" si="168"/>
        <v/>
      </c>
      <c r="CE62" s="20" t="str">
        <f t="shared" ca="1" si="168"/>
        <v/>
      </c>
      <c r="CF62" s="20" t="str">
        <f t="shared" ca="1" si="168"/>
        <v/>
      </c>
      <c r="CG62" s="20" t="str">
        <f t="shared" ca="1" si="168"/>
        <v/>
      </c>
      <c r="CH62" s="20" t="str">
        <f t="shared" ca="1" si="168"/>
        <v/>
      </c>
      <c r="CI62" s="20" t="str">
        <f t="shared" ca="1" si="168"/>
        <v/>
      </c>
      <c r="CJ62" s="20" t="str">
        <f t="shared" ca="1" si="168"/>
        <v/>
      </c>
      <c r="CK62" s="20" t="str">
        <f t="shared" ca="1" si="169"/>
        <v/>
      </c>
      <c r="CL62" s="20" t="str">
        <f t="shared" ca="1" si="169"/>
        <v/>
      </c>
      <c r="CM62" s="20" t="str">
        <f t="shared" ca="1" si="169"/>
        <v/>
      </c>
      <c r="CN62" s="20" t="str">
        <f t="shared" ca="1" si="169"/>
        <v/>
      </c>
      <c r="CO62" s="20" t="str">
        <f t="shared" ca="1" si="169"/>
        <v/>
      </c>
      <c r="CP62" s="20" t="str">
        <f t="shared" ca="1" si="169"/>
        <v/>
      </c>
      <c r="CQ62" s="20" t="str">
        <f t="shared" ca="1" si="169"/>
        <v/>
      </c>
      <c r="CR62" s="20" t="str">
        <f t="shared" ca="1" si="169"/>
        <v/>
      </c>
      <c r="CS62" s="20" t="str">
        <f t="shared" ca="1" si="169"/>
        <v/>
      </c>
      <c r="CT62" s="20" t="str">
        <f t="shared" ca="1" si="169"/>
        <v/>
      </c>
      <c r="CU62" s="19" t="str">
        <f t="shared" ca="1" si="170"/>
        <v/>
      </c>
      <c r="CV62" s="19" t="str">
        <f t="shared" ca="1" si="170"/>
        <v/>
      </c>
      <c r="CW62" s="19" t="str">
        <f t="shared" ca="1" si="170"/>
        <v/>
      </c>
      <c r="CX62" s="19" t="str">
        <f t="shared" ca="1" si="170"/>
        <v/>
      </c>
      <c r="CY62" s="19" t="str">
        <f t="shared" ca="1" si="170"/>
        <v/>
      </c>
      <c r="CZ62" s="19" t="str">
        <f t="shared" ca="1" si="170"/>
        <v/>
      </c>
      <c r="DA62" s="19" t="str">
        <f t="shared" ca="1" si="170"/>
        <v/>
      </c>
      <c r="DB62" s="19" t="str">
        <f t="shared" ca="1" si="170"/>
        <v/>
      </c>
      <c r="DC62" s="19" t="str">
        <f t="shared" ca="1" si="170"/>
        <v/>
      </c>
      <c r="DD62" s="19" t="str">
        <f t="shared" ca="1" si="170"/>
        <v/>
      </c>
      <c r="DE62" s="19" t="str">
        <f t="shared" ca="1" si="171"/>
        <v/>
      </c>
      <c r="DF62" s="19" t="str">
        <f t="shared" ca="1" si="171"/>
        <v/>
      </c>
      <c r="DG62" s="19" t="str">
        <f t="shared" ca="1" si="171"/>
        <v/>
      </c>
      <c r="DH62" s="19" t="str">
        <f t="shared" ca="1" si="171"/>
        <v/>
      </c>
      <c r="DI62" s="19" t="str">
        <f t="shared" ca="1" si="171"/>
        <v/>
      </c>
      <c r="DJ62" s="19" t="str">
        <f t="shared" ca="1" si="171"/>
        <v/>
      </c>
      <c r="DK62" s="19" t="str">
        <f t="shared" ca="1" si="171"/>
        <v/>
      </c>
      <c r="DL62" s="19" t="str">
        <f t="shared" ca="1" si="171"/>
        <v/>
      </c>
      <c r="DM62" s="19" t="str">
        <f t="shared" ca="1" si="171"/>
        <v/>
      </c>
      <c r="DN62" s="19" t="str">
        <f t="shared" ca="1" si="171"/>
        <v/>
      </c>
      <c r="DO62" s="19" t="str">
        <f t="shared" ca="1" si="172"/>
        <v/>
      </c>
      <c r="DP62" s="19" t="str">
        <f t="shared" ca="1" si="172"/>
        <v/>
      </c>
      <c r="DQ62" s="19" t="str">
        <f t="shared" ca="1" si="172"/>
        <v/>
      </c>
      <c r="DR62" s="19" t="str">
        <f t="shared" ca="1" si="172"/>
        <v/>
      </c>
      <c r="DS62" s="19" t="str">
        <f t="shared" ca="1" si="172"/>
        <v/>
      </c>
      <c r="DT62" s="19" t="str">
        <f t="shared" ca="1" si="172"/>
        <v/>
      </c>
      <c r="DU62" s="19" t="str">
        <f t="shared" ca="1" si="172"/>
        <v/>
      </c>
      <c r="DV62" s="19" t="str">
        <f t="shared" ca="1" si="172"/>
        <v/>
      </c>
      <c r="DW62" s="19" t="str">
        <f t="shared" ca="1" si="172"/>
        <v/>
      </c>
      <c r="DX62" s="19" t="str">
        <f t="shared" ca="1" si="172"/>
        <v/>
      </c>
      <c r="DY62" s="19" t="str">
        <f t="shared" ca="1" si="173"/>
        <v/>
      </c>
      <c r="DZ62" s="19" t="str">
        <f t="shared" ca="1" si="173"/>
        <v/>
      </c>
      <c r="EA62" s="19" t="str">
        <f t="shared" ca="1" si="173"/>
        <v/>
      </c>
      <c r="EB62" s="19" t="str">
        <f t="shared" ca="1" si="173"/>
        <v/>
      </c>
      <c r="EC62" s="19" t="str">
        <f t="shared" ca="1" si="173"/>
        <v/>
      </c>
      <c r="ED62" s="19" t="str">
        <f t="shared" ca="1" si="173"/>
        <v/>
      </c>
      <c r="EE62" s="19" t="str">
        <f t="shared" ca="1" si="173"/>
        <v/>
      </c>
      <c r="EF62" s="19" t="str">
        <f t="shared" ca="1" si="173"/>
        <v/>
      </c>
      <c r="EG62" s="19" t="str">
        <f t="shared" ca="1" si="173"/>
        <v/>
      </c>
      <c r="EH62" s="19" t="str">
        <f t="shared" ca="1" si="173"/>
        <v/>
      </c>
      <c r="EI62" s="19" t="str">
        <f t="shared" ca="1" si="174"/>
        <v/>
      </c>
      <c r="EJ62" s="19" t="str">
        <f t="shared" ca="1" si="174"/>
        <v/>
      </c>
      <c r="EK62" s="19" t="str">
        <f t="shared" ca="1" si="174"/>
        <v/>
      </c>
      <c r="EL62" s="19" t="str">
        <f t="shared" ca="1" si="174"/>
        <v/>
      </c>
      <c r="EM62" s="19" t="str">
        <f t="shared" ca="1" si="174"/>
        <v/>
      </c>
      <c r="EN62" s="19" t="str">
        <f t="shared" ca="1" si="174"/>
        <v/>
      </c>
      <c r="EO62" s="19" t="str">
        <f t="shared" ca="1" si="174"/>
        <v/>
      </c>
      <c r="EP62" s="19" t="str">
        <f t="shared" ca="1" si="174"/>
        <v/>
      </c>
      <c r="EQ62" s="19" t="str">
        <f t="shared" ca="1" si="174"/>
        <v/>
      </c>
      <c r="ER62" s="19" t="str">
        <f t="shared" ca="1" si="174"/>
        <v/>
      </c>
      <c r="ES62" s="19" t="str">
        <f t="shared" ca="1" si="175"/>
        <v/>
      </c>
      <c r="ET62" s="19" t="str">
        <f t="shared" ca="1" si="175"/>
        <v/>
      </c>
      <c r="EU62" s="19" t="str">
        <f t="shared" ca="1" si="175"/>
        <v/>
      </c>
      <c r="EV62" s="19" t="str">
        <f t="shared" ca="1" si="175"/>
        <v/>
      </c>
      <c r="EW62" s="19" t="str">
        <f t="shared" ca="1" si="175"/>
        <v/>
      </c>
      <c r="EX62" s="19" t="str">
        <f t="shared" ca="1" si="175"/>
        <v/>
      </c>
      <c r="EY62" s="19" t="str">
        <f t="shared" ca="1" si="175"/>
        <v/>
      </c>
      <c r="EZ62" s="19" t="str">
        <f t="shared" ca="1" si="175"/>
        <v/>
      </c>
      <c r="FA62" s="19" t="str">
        <f t="shared" ca="1" si="175"/>
        <v/>
      </c>
      <c r="FB62" s="19" t="str">
        <f t="shared" ca="1" si="175"/>
        <v/>
      </c>
      <c r="FC62" s="19" t="str">
        <f t="shared" ca="1" si="176"/>
        <v/>
      </c>
      <c r="FD62" s="19" t="str">
        <f t="shared" ca="1" si="176"/>
        <v/>
      </c>
      <c r="FE62" s="19" t="str">
        <f t="shared" ca="1" si="176"/>
        <v/>
      </c>
      <c r="FF62" s="19" t="str">
        <f t="shared" ca="1" si="176"/>
        <v/>
      </c>
      <c r="FG62" s="19" t="str">
        <f t="shared" ca="1" si="176"/>
        <v/>
      </c>
      <c r="FH62" s="19" t="str">
        <f t="shared" ca="1" si="176"/>
        <v/>
      </c>
      <c r="FI62" s="19" t="str">
        <f t="shared" ca="1" si="176"/>
        <v/>
      </c>
      <c r="FJ62" s="19" t="str">
        <f t="shared" ca="1" si="176"/>
        <v/>
      </c>
      <c r="FK62" s="19" t="str">
        <f t="shared" ca="1" si="176"/>
        <v/>
      </c>
      <c r="FL62" s="19" t="str">
        <f t="shared" ca="1" si="176"/>
        <v/>
      </c>
      <c r="FM62" s="19" t="str">
        <f t="shared" ca="1" si="177"/>
        <v/>
      </c>
      <c r="FN62" s="19" t="str">
        <f t="shared" ca="1" si="177"/>
        <v/>
      </c>
      <c r="FO62" s="19" t="str">
        <f t="shared" ca="1" si="177"/>
        <v/>
      </c>
      <c r="FP62" s="19" t="str">
        <f t="shared" ca="1" si="177"/>
        <v/>
      </c>
      <c r="FQ62" s="19" t="str">
        <f t="shared" ca="1" si="177"/>
        <v/>
      </c>
      <c r="FR62" s="19" t="str">
        <f t="shared" ca="1" si="177"/>
        <v/>
      </c>
      <c r="FS62" s="19" t="str">
        <f t="shared" ca="1" si="177"/>
        <v/>
      </c>
      <c r="FT62" s="19" t="str">
        <f t="shared" ca="1" si="177"/>
        <v/>
      </c>
      <c r="FU62" s="19" t="str">
        <f t="shared" ca="1" si="177"/>
        <v/>
      </c>
      <c r="FV62" s="19" t="str">
        <f t="shared" ca="1" si="177"/>
        <v/>
      </c>
      <c r="FW62" s="19" t="str">
        <f t="shared" ca="1" si="178"/>
        <v/>
      </c>
      <c r="FX62" s="19" t="str">
        <f t="shared" ca="1" si="178"/>
        <v/>
      </c>
      <c r="FY62" s="19" t="str">
        <f t="shared" ca="1" si="178"/>
        <v/>
      </c>
      <c r="FZ62" s="19" t="str">
        <f t="shared" ca="1" si="178"/>
        <v/>
      </c>
      <c r="GA62" s="19" t="str">
        <f t="shared" ca="1" si="178"/>
        <v/>
      </c>
      <c r="GB62" s="19" t="str">
        <f t="shared" ca="1" si="178"/>
        <v/>
      </c>
      <c r="GC62" s="19" t="str">
        <f t="shared" ca="1" si="178"/>
        <v/>
      </c>
      <c r="GD62" s="19" t="str">
        <f t="shared" ca="1" si="178"/>
        <v/>
      </c>
      <c r="GE62" s="19" t="str">
        <f t="shared" ca="1" si="178"/>
        <v/>
      </c>
      <c r="GF62" s="19" t="str">
        <f t="shared" ca="1" si="178"/>
        <v/>
      </c>
      <c r="GG62" s="19" t="str">
        <f t="shared" ca="1" si="179"/>
        <v/>
      </c>
      <c r="GH62" s="19" t="str">
        <f t="shared" ca="1" si="179"/>
        <v/>
      </c>
      <c r="GI62" s="19" t="str">
        <f t="shared" ca="1" si="179"/>
        <v/>
      </c>
      <c r="GJ62" s="19" t="str">
        <f t="shared" ca="1" si="179"/>
        <v/>
      </c>
      <c r="GK62" s="19" t="str">
        <f t="shared" ca="1" si="179"/>
        <v/>
      </c>
      <c r="GL62" s="19" t="str">
        <f t="shared" ca="1" si="179"/>
        <v/>
      </c>
      <c r="GM62" s="19" t="str">
        <f t="shared" ca="1" si="179"/>
        <v/>
      </c>
      <c r="GN62" s="19" t="str">
        <f t="shared" ca="1" si="179"/>
        <v/>
      </c>
      <c r="GO62" s="19" t="str">
        <f t="shared" ca="1" si="179"/>
        <v/>
      </c>
      <c r="GP62" s="19" t="str">
        <f t="shared" ca="1" si="179"/>
        <v/>
      </c>
      <c r="GQ62" s="19" t="str">
        <f t="shared" ca="1" si="180"/>
        <v/>
      </c>
      <c r="GR62" s="19" t="str">
        <f t="shared" ca="1" si="180"/>
        <v/>
      </c>
      <c r="GS62" s="19" t="str">
        <f t="shared" ca="1" si="180"/>
        <v/>
      </c>
      <c r="GT62" s="19" t="str">
        <f t="shared" ca="1" si="180"/>
        <v/>
      </c>
      <c r="GU62" s="19" t="str">
        <f t="shared" ca="1" si="180"/>
        <v/>
      </c>
      <c r="GV62" s="19" t="str">
        <f t="shared" ca="1" si="180"/>
        <v/>
      </c>
      <c r="GW62" s="19" t="str">
        <f t="shared" ca="1" si="180"/>
        <v/>
      </c>
      <c r="GX62" s="19" t="str">
        <f t="shared" ca="1" si="180"/>
        <v/>
      </c>
      <c r="GY62" s="19" t="str">
        <f t="shared" ca="1" si="180"/>
        <v/>
      </c>
      <c r="GZ62" s="19" t="str">
        <f t="shared" ca="1" si="180"/>
        <v/>
      </c>
      <c r="HA62" s="19" t="str">
        <f t="shared" ca="1" si="181"/>
        <v/>
      </c>
      <c r="HB62" s="19" t="str">
        <f t="shared" ca="1" si="181"/>
        <v/>
      </c>
      <c r="HC62" s="19" t="str">
        <f t="shared" ca="1" si="181"/>
        <v/>
      </c>
      <c r="HD62" s="19" t="str">
        <f t="shared" ca="1" si="181"/>
        <v/>
      </c>
      <c r="HE62" s="19" t="str">
        <f t="shared" ca="1" si="181"/>
        <v/>
      </c>
      <c r="HF62" s="19" t="str">
        <f t="shared" ca="1" si="181"/>
        <v/>
      </c>
      <c r="HG62" s="19" t="str">
        <f t="shared" ca="1" si="181"/>
        <v/>
      </c>
      <c r="HH62" s="19" t="str">
        <f t="shared" ca="1" si="181"/>
        <v/>
      </c>
      <c r="HI62" s="19" t="str">
        <f t="shared" ca="1" si="181"/>
        <v/>
      </c>
      <c r="HJ62" s="19" t="str">
        <f t="shared" ca="1" si="181"/>
        <v/>
      </c>
      <c r="HK62" s="19" t="str">
        <f t="shared" ca="1" si="182"/>
        <v/>
      </c>
      <c r="HL62" s="19" t="str">
        <f t="shared" ca="1" si="182"/>
        <v/>
      </c>
      <c r="HM62" s="19" t="str">
        <f t="shared" ca="1" si="182"/>
        <v/>
      </c>
      <c r="HN62" s="19" t="str">
        <f t="shared" ca="1" si="182"/>
        <v/>
      </c>
      <c r="HO62" s="19" t="str">
        <f t="shared" ca="1" si="182"/>
        <v/>
      </c>
      <c r="HP62" s="19" t="str">
        <f t="shared" ca="1" si="182"/>
        <v/>
      </c>
      <c r="HQ62" s="19" t="str">
        <f t="shared" ca="1" si="182"/>
        <v/>
      </c>
      <c r="HR62" s="19" t="str">
        <f t="shared" ca="1" si="182"/>
        <v/>
      </c>
      <c r="HS62" s="19" t="str">
        <f t="shared" ca="1" si="182"/>
        <v/>
      </c>
      <c r="HT62" s="19" t="str">
        <f t="shared" ca="1" si="182"/>
        <v/>
      </c>
      <c r="HU62" s="19" t="str">
        <f t="shared" ca="1" si="183"/>
        <v/>
      </c>
      <c r="HV62" s="19" t="str">
        <f t="shared" ca="1" si="183"/>
        <v/>
      </c>
      <c r="HW62" s="19" t="str">
        <f t="shared" ca="1" si="183"/>
        <v/>
      </c>
      <c r="HX62" s="19" t="str">
        <f t="shared" ca="1" si="183"/>
        <v/>
      </c>
      <c r="HY62" s="19" t="str">
        <f t="shared" ca="1" si="183"/>
        <v/>
      </c>
      <c r="HZ62" s="19" t="str">
        <f t="shared" ca="1" si="183"/>
        <v/>
      </c>
      <c r="IA62" s="19" t="str">
        <f t="shared" ca="1" si="183"/>
        <v/>
      </c>
      <c r="IB62" s="19" t="str">
        <f t="shared" ca="1" si="183"/>
        <v/>
      </c>
      <c r="IC62" s="19" t="str">
        <f t="shared" ca="1" si="183"/>
        <v/>
      </c>
      <c r="ID62" s="19" t="str">
        <f t="shared" ca="1" si="183"/>
        <v/>
      </c>
      <c r="IE62" s="19" t="str">
        <f t="shared" ca="1" si="184"/>
        <v/>
      </c>
      <c r="IF62" s="19" t="str">
        <f t="shared" ca="1" si="184"/>
        <v/>
      </c>
      <c r="IG62" s="19" t="str">
        <f t="shared" ca="1" si="184"/>
        <v/>
      </c>
      <c r="IH62" s="19" t="str">
        <f t="shared" ca="1" si="184"/>
        <v/>
      </c>
      <c r="II62" s="19" t="str">
        <f t="shared" ca="1" si="184"/>
        <v/>
      </c>
      <c r="IJ62" s="19" t="str">
        <f t="shared" ca="1" si="184"/>
        <v/>
      </c>
      <c r="IK62" s="19" t="str">
        <f t="shared" ca="1" si="184"/>
        <v/>
      </c>
      <c r="IL62" s="19" t="str">
        <f t="shared" ca="1" si="184"/>
        <v/>
      </c>
      <c r="IM62" s="19" t="str">
        <f t="shared" ca="1" si="184"/>
        <v/>
      </c>
      <c r="IN62" s="19" t="str">
        <f t="shared" ca="1" si="184"/>
        <v/>
      </c>
      <c r="IO62" s="19" t="str">
        <f t="shared" ca="1" si="185"/>
        <v/>
      </c>
      <c r="IP62" s="19" t="str">
        <f t="shared" ca="1" si="185"/>
        <v/>
      </c>
      <c r="IQ62" s="19" t="str">
        <f t="shared" ca="1" si="185"/>
        <v/>
      </c>
      <c r="IR62" s="19" t="str">
        <f t="shared" ca="1" si="185"/>
        <v/>
      </c>
      <c r="IS62" s="19" t="str">
        <f t="shared" ca="1" si="185"/>
        <v/>
      </c>
      <c r="IT62" s="19" t="str">
        <f t="shared" ca="1" si="185"/>
        <v/>
      </c>
      <c r="IU62" s="19" t="str">
        <f t="shared" ca="1" si="185"/>
        <v/>
      </c>
      <c r="IV62" s="19" t="str">
        <f t="shared" ca="1" si="185"/>
        <v/>
      </c>
      <c r="IW62" s="19" t="str">
        <f t="shared" ca="1" si="185"/>
        <v/>
      </c>
      <c r="IX62" s="19" t="str">
        <f t="shared" ca="1" si="185"/>
        <v/>
      </c>
      <c r="IY62" s="19" t="str">
        <f t="shared" ca="1" si="186"/>
        <v/>
      </c>
      <c r="IZ62" s="19" t="str">
        <f t="shared" ca="1" si="186"/>
        <v/>
      </c>
      <c r="JA62" s="19" t="str">
        <f t="shared" ca="1" si="186"/>
        <v/>
      </c>
      <c r="JB62" s="19" t="str">
        <f t="shared" ca="1" si="186"/>
        <v/>
      </c>
      <c r="JC62" s="19" t="str">
        <f t="shared" ca="1" si="186"/>
        <v/>
      </c>
      <c r="JD62" s="19" t="str">
        <f t="shared" ca="1" si="186"/>
        <v/>
      </c>
      <c r="JE62" s="19" t="str">
        <f t="shared" ca="1" si="186"/>
        <v/>
      </c>
      <c r="JF62" s="19" t="str">
        <f t="shared" ca="1" si="186"/>
        <v/>
      </c>
      <c r="JG62" s="19" t="str">
        <f t="shared" ca="1" si="186"/>
        <v/>
      </c>
      <c r="JH62" s="19" t="str">
        <f t="shared" ca="1" si="186"/>
        <v/>
      </c>
      <c r="JI62" s="19" t="str">
        <f t="shared" ca="1" si="187"/>
        <v/>
      </c>
      <c r="JJ62" s="19" t="str">
        <f t="shared" ca="1" si="187"/>
        <v/>
      </c>
      <c r="JK62" s="19" t="str">
        <f t="shared" ca="1" si="187"/>
        <v/>
      </c>
      <c r="JL62" s="19" t="str">
        <f t="shared" ca="1" si="187"/>
        <v/>
      </c>
      <c r="JM62" s="19" t="str">
        <f t="shared" ca="1" si="187"/>
        <v/>
      </c>
      <c r="JN62" s="19" t="str">
        <f t="shared" ca="1" si="187"/>
        <v/>
      </c>
      <c r="JO62" s="19" t="str">
        <f t="shared" ca="1" si="187"/>
        <v/>
      </c>
      <c r="JP62" s="19" t="str">
        <f t="shared" ca="1" si="187"/>
        <v/>
      </c>
      <c r="JQ62" s="19" t="str">
        <f t="shared" ca="1" si="187"/>
        <v/>
      </c>
      <c r="JR62" s="19" t="str">
        <f t="shared" ca="1" si="187"/>
        <v/>
      </c>
      <c r="JS62" s="19" t="str">
        <f t="shared" ca="1" si="188"/>
        <v/>
      </c>
      <c r="JT62" s="19" t="str">
        <f t="shared" ca="1" si="188"/>
        <v/>
      </c>
      <c r="JU62" s="19" t="str">
        <f t="shared" ca="1" si="188"/>
        <v/>
      </c>
      <c r="JV62" s="19" t="str">
        <f t="shared" ca="1" si="188"/>
        <v/>
      </c>
      <c r="JW62" s="19" t="str">
        <f t="shared" ca="1" si="188"/>
        <v/>
      </c>
      <c r="JX62" s="19" t="str">
        <f t="shared" ca="1" si="188"/>
        <v/>
      </c>
      <c r="JY62" s="19" t="str">
        <f t="shared" ca="1" si="188"/>
        <v/>
      </c>
      <c r="JZ62" s="19" t="str">
        <f t="shared" ca="1" si="188"/>
        <v/>
      </c>
      <c r="KA62" s="19" t="str">
        <f t="shared" ca="1" si="188"/>
        <v/>
      </c>
      <c r="KB62" s="19" t="str">
        <f t="shared" ca="1" si="188"/>
        <v/>
      </c>
      <c r="KC62" s="19" t="str">
        <f t="shared" ca="1" si="189"/>
        <v/>
      </c>
      <c r="KD62" s="19" t="str">
        <f t="shared" ca="1" si="189"/>
        <v/>
      </c>
      <c r="KE62" s="19" t="str">
        <f t="shared" ca="1" si="189"/>
        <v/>
      </c>
      <c r="KF62" s="19" t="str">
        <f t="shared" ca="1" si="189"/>
        <v/>
      </c>
      <c r="KG62" s="19" t="str">
        <f t="shared" ca="1" si="189"/>
        <v/>
      </c>
      <c r="KH62" s="19" t="str">
        <f t="shared" ca="1" si="189"/>
        <v/>
      </c>
      <c r="KI62" s="19" t="str">
        <f t="shared" ca="1" si="189"/>
        <v/>
      </c>
      <c r="KJ62" s="19" t="str">
        <f t="shared" ca="1" si="189"/>
        <v/>
      </c>
      <c r="KK62" s="19" t="str">
        <f t="shared" ca="1" si="189"/>
        <v/>
      </c>
      <c r="KL62" s="19" t="str">
        <f t="shared" ca="1" si="189"/>
        <v/>
      </c>
      <c r="KM62" s="19" t="str">
        <f t="shared" ca="1" si="190"/>
        <v/>
      </c>
      <c r="KN62" s="19" t="str">
        <f t="shared" ca="1" si="190"/>
        <v/>
      </c>
      <c r="KO62" s="19" t="str">
        <f t="shared" ca="1" si="190"/>
        <v/>
      </c>
      <c r="KP62" s="19" t="str">
        <f t="shared" ca="1" si="190"/>
        <v/>
      </c>
      <c r="KQ62" s="19" t="str">
        <f t="shared" ca="1" si="190"/>
        <v/>
      </c>
      <c r="KR62" s="19" t="str">
        <f t="shared" ca="1" si="190"/>
        <v/>
      </c>
      <c r="KS62" s="19" t="str">
        <f t="shared" ca="1" si="190"/>
        <v/>
      </c>
      <c r="KT62" s="19" t="str">
        <f t="shared" ca="1" si="190"/>
        <v/>
      </c>
      <c r="KU62" s="19" t="str">
        <f t="shared" ca="1" si="190"/>
        <v/>
      </c>
      <c r="KV62" s="19" t="str">
        <f t="shared" ca="1" si="190"/>
        <v/>
      </c>
      <c r="KW62" s="19" t="str">
        <f t="shared" ca="1" si="191"/>
        <v/>
      </c>
      <c r="KX62" s="19" t="str">
        <f t="shared" ca="1" si="191"/>
        <v/>
      </c>
      <c r="KY62" s="19" t="str">
        <f t="shared" ca="1" si="191"/>
        <v/>
      </c>
      <c r="KZ62" s="19" t="str">
        <f t="shared" ca="1" si="191"/>
        <v/>
      </c>
      <c r="LA62" s="19" t="str">
        <f t="shared" ca="1" si="191"/>
        <v/>
      </c>
      <c r="LB62" s="19" t="str">
        <f t="shared" ca="1" si="191"/>
        <v/>
      </c>
      <c r="LC62" s="19" t="str">
        <f t="shared" ca="1" si="191"/>
        <v/>
      </c>
      <c r="LD62" s="19" t="str">
        <f t="shared" ca="1" si="191"/>
        <v/>
      </c>
      <c r="LE62" s="19" t="str">
        <f t="shared" ca="1" si="191"/>
        <v/>
      </c>
      <c r="LF62" s="19" t="str">
        <f t="shared" ca="1" si="191"/>
        <v/>
      </c>
      <c r="LG62" s="19" t="str">
        <f t="shared" ca="1" si="192"/>
        <v/>
      </c>
      <c r="LH62" s="19" t="str">
        <f t="shared" ca="1" si="192"/>
        <v/>
      </c>
      <c r="LI62" s="19" t="str">
        <f t="shared" ca="1" si="192"/>
        <v/>
      </c>
      <c r="LJ62" s="19" t="str">
        <f t="shared" ca="1" si="192"/>
        <v/>
      </c>
      <c r="LK62" s="19" t="str">
        <f t="shared" ca="1" si="192"/>
        <v/>
      </c>
      <c r="LL62" s="19" t="str">
        <f t="shared" ca="1" si="192"/>
        <v/>
      </c>
      <c r="LM62" s="19" t="str">
        <f t="shared" ca="1" si="192"/>
        <v/>
      </c>
      <c r="LN62" s="19" t="str">
        <f t="shared" ca="1" si="192"/>
        <v/>
      </c>
      <c r="LO62" s="19" t="str">
        <f t="shared" ca="1" si="192"/>
        <v/>
      </c>
      <c r="LP62" s="19" t="str">
        <f t="shared" ca="1" si="192"/>
        <v/>
      </c>
      <c r="LQ62" s="19" t="str">
        <f t="shared" ca="1" si="193"/>
        <v/>
      </c>
      <c r="LR62" s="19" t="str">
        <f t="shared" ca="1" si="193"/>
        <v/>
      </c>
      <c r="LS62" s="19" t="str">
        <f t="shared" ca="1" si="193"/>
        <v/>
      </c>
      <c r="LT62" s="19" t="str">
        <f t="shared" ca="1" si="193"/>
        <v/>
      </c>
      <c r="LU62" s="19" t="str">
        <f t="shared" ca="1" si="193"/>
        <v/>
      </c>
      <c r="LV62" s="19" t="str">
        <f t="shared" ca="1" si="193"/>
        <v/>
      </c>
      <c r="LW62" s="19" t="str">
        <f t="shared" ca="1" si="193"/>
        <v/>
      </c>
      <c r="LX62" s="19" t="str">
        <f t="shared" ca="1" si="193"/>
        <v/>
      </c>
      <c r="LY62" s="19" t="str">
        <f t="shared" ca="1" si="193"/>
        <v/>
      </c>
      <c r="LZ62" s="19" t="str">
        <f t="shared" ca="1" si="193"/>
        <v/>
      </c>
      <c r="MA62" s="19" t="str">
        <f t="shared" ca="1" si="194"/>
        <v/>
      </c>
      <c r="MB62" s="19" t="str">
        <f t="shared" ca="1" si="194"/>
        <v/>
      </c>
      <c r="MC62" s="19" t="str">
        <f t="shared" ca="1" si="194"/>
        <v/>
      </c>
      <c r="MD62" s="19" t="str">
        <f t="shared" ca="1" si="194"/>
        <v/>
      </c>
      <c r="ME62" s="19" t="str">
        <f t="shared" ca="1" si="194"/>
        <v/>
      </c>
      <c r="MF62" s="19" t="str">
        <f t="shared" ca="1" si="194"/>
        <v/>
      </c>
      <c r="MG62" s="19" t="str">
        <f t="shared" ca="1" si="194"/>
        <v/>
      </c>
      <c r="MH62" s="19" t="str">
        <f t="shared" ca="1" si="194"/>
        <v/>
      </c>
      <c r="MI62" s="19" t="str">
        <f t="shared" ca="1" si="194"/>
        <v/>
      </c>
      <c r="MJ62" s="19" t="str">
        <f t="shared" ca="1" si="194"/>
        <v/>
      </c>
      <c r="MK62" s="19" t="str">
        <f t="shared" ca="1" si="195"/>
        <v/>
      </c>
      <c r="ML62" s="19" t="str">
        <f t="shared" ca="1" si="195"/>
        <v/>
      </c>
      <c r="MM62" s="19" t="str">
        <f t="shared" ca="1" si="195"/>
        <v/>
      </c>
      <c r="MN62" s="19" t="str">
        <f t="shared" ca="1" si="195"/>
        <v/>
      </c>
      <c r="MO62" s="19" t="str">
        <f t="shared" ca="1" si="195"/>
        <v/>
      </c>
      <c r="MP62" s="19" t="str">
        <f t="shared" ca="1" si="195"/>
        <v/>
      </c>
      <c r="MQ62" s="19" t="str">
        <f t="shared" ca="1" si="195"/>
        <v/>
      </c>
      <c r="MR62" s="19" t="str">
        <f t="shared" ca="1" si="195"/>
        <v/>
      </c>
      <c r="MS62" s="19" t="str">
        <f t="shared" ca="1" si="195"/>
        <v/>
      </c>
      <c r="MT62" s="19" t="str">
        <f t="shared" ca="1" si="195"/>
        <v/>
      </c>
      <c r="MU62" s="19" t="str">
        <f t="shared" ca="1" si="196"/>
        <v/>
      </c>
      <c r="MV62" s="19" t="str">
        <f t="shared" ca="1" si="196"/>
        <v/>
      </c>
      <c r="MW62" s="19" t="str">
        <f t="shared" ca="1" si="196"/>
        <v/>
      </c>
      <c r="MX62" s="19" t="str">
        <f t="shared" ca="1" si="196"/>
        <v/>
      </c>
      <c r="MY62" s="19" t="str">
        <f t="shared" ca="1" si="196"/>
        <v/>
      </c>
      <c r="MZ62" s="19" t="str">
        <f t="shared" ca="1" si="196"/>
        <v/>
      </c>
      <c r="NA62" s="19" t="str">
        <f t="shared" ca="1" si="196"/>
        <v/>
      </c>
      <c r="NB62" s="19" t="str">
        <f t="shared" ca="1" si="196"/>
        <v/>
      </c>
      <c r="NC62" s="19" t="str">
        <f t="shared" ca="1" si="196"/>
        <v/>
      </c>
      <c r="ND62" s="19" t="str">
        <f t="shared" ca="1" si="196"/>
        <v/>
      </c>
      <c r="NE62" s="19" t="str">
        <f t="shared" ca="1" si="197"/>
        <v/>
      </c>
      <c r="NF62" s="19" t="str">
        <f t="shared" ca="1" si="197"/>
        <v/>
      </c>
      <c r="NG62" s="19" t="str">
        <f t="shared" ca="1" si="197"/>
        <v/>
      </c>
      <c r="NH62" s="19" t="str">
        <f t="shared" ca="1" si="197"/>
        <v/>
      </c>
      <c r="NI62" s="19" t="str">
        <f t="shared" ca="1" si="197"/>
        <v/>
      </c>
      <c r="NJ62" s="19" t="str">
        <f t="shared" ca="1" si="197"/>
        <v/>
      </c>
      <c r="NK62" s="19" t="str">
        <f t="shared" ca="1" si="197"/>
        <v/>
      </c>
      <c r="NL62" s="19" t="str">
        <f t="shared" ca="1" si="197"/>
        <v/>
      </c>
      <c r="NM62" s="19" t="str">
        <f t="shared" ca="1" si="197"/>
        <v/>
      </c>
      <c r="NN62" s="19" t="str">
        <f t="shared" ca="1" si="197"/>
        <v/>
      </c>
      <c r="NO62" s="19" t="str">
        <f t="shared" ca="1" si="198"/>
        <v/>
      </c>
      <c r="NP62" s="19" t="str">
        <f t="shared" ca="1" si="198"/>
        <v/>
      </c>
      <c r="NQ62" s="19" t="str">
        <f t="shared" ca="1" si="198"/>
        <v/>
      </c>
      <c r="NR62" s="19" t="str">
        <f t="shared" ca="1" si="198"/>
        <v/>
      </c>
      <c r="NS62" s="19" t="str">
        <f t="shared" ca="1" si="198"/>
        <v/>
      </c>
      <c r="NT62" s="19" t="str">
        <f t="shared" ca="1" si="198"/>
        <v/>
      </c>
      <c r="NU62" s="19" t="str">
        <f t="shared" ca="1" si="198"/>
        <v/>
      </c>
      <c r="NV62" s="19" t="str">
        <f t="shared" ca="1" si="198"/>
        <v/>
      </c>
      <c r="NW62" s="19" t="str">
        <f t="shared" ca="1" si="198"/>
        <v/>
      </c>
      <c r="NX62" s="19" t="str">
        <f t="shared" ca="1" si="198"/>
        <v/>
      </c>
      <c r="NY62" s="19" t="str">
        <f t="shared" ca="1" si="198"/>
        <v/>
      </c>
      <c r="NZ62" s="19" t="str">
        <f t="shared" ca="1" si="198"/>
        <v/>
      </c>
      <c r="OA62" s="19" t="str">
        <f t="shared" ca="1" si="198"/>
        <v/>
      </c>
      <c r="OB62" s="19" t="str">
        <f t="shared" ca="1" si="198"/>
        <v/>
      </c>
      <c r="OC62" s="19" t="str">
        <f t="shared" ca="1" si="198"/>
        <v/>
      </c>
    </row>
    <row r="63" spans="1:397" x14ac:dyDescent="0.2">
      <c r="A63" s="62" t="str">
        <f t="shared" si="85"/>
        <v xml:space="preserve"> </v>
      </c>
      <c r="B63" s="66">
        <f>_xlfn.IFNA(IF(INDEX('[1]External Tasks'!$C:$C,MATCH($B$38&amp;" "&amp;D63,'[1]External Tasks'!$A:$A,0))=D63,1,IF(INDEX('[1]External Tasks'!$G:$G,MATCH($B$38&amp;" "&amp;D63,'[1]External Tasks'!$E:$E,0))=D63,2)),0)</f>
        <v>0</v>
      </c>
      <c r="C63" s="46">
        <v>23</v>
      </c>
      <c r="D63" s="437" t="str">
        <f>IF('[2]Project Follow up - Base'!D63="","",'[2]Project Follow up - Base'!D63)</f>
        <v/>
      </c>
      <c r="E63" s="437" t="str">
        <f>IF('[2]Project Follow up - Base'!E63="","",'[2]Project Follow up - Base'!E63)</f>
        <v/>
      </c>
      <c r="F63" s="394" t="str">
        <f>IF('[2]Project Follow up - Base'!F63="","",'[2]Project Follow up - Base'!F63)</f>
        <v/>
      </c>
      <c r="G63" s="187" t="str">
        <f>IF('[2]Project Follow up - Base'!G63="","",'[2]Project Follow up - Base'!G63)</f>
        <v/>
      </c>
      <c r="H63" s="187" t="str">
        <f>IF('[2]Project Follow up - Base'!H63="","",'[2]Project Follow up - Base'!H63)</f>
        <v/>
      </c>
      <c r="I63" s="45">
        <f>IF(OR(G63="",H63=""), 0, NETWORKDAYS.INTL(G63,H63,7,List!$M$3:$M$100))</f>
        <v>0</v>
      </c>
      <c r="J63" s="43" t="str">
        <f>IF('[2]Project Follow up - Base'!J63="","",'[2]Project Follow up - Base'!J63)</f>
        <v/>
      </c>
      <c r="K63" s="187" t="str">
        <f>IF('[2]Project Follow up - Base'!K63="","",'[2]Project Follow up - Base'!K63)</f>
        <v/>
      </c>
      <c r="L63" s="45">
        <f>IF(OR(J63="",K63=""), 0, NETWORKDAYS.INTL(J63,K63,7,List!$M$3:$M$100))</f>
        <v>0</v>
      </c>
      <c r="M63" s="43" t="str">
        <f t="shared" si="86"/>
        <v/>
      </c>
      <c r="N63" s="43" t="str">
        <f t="shared" si="87"/>
        <v/>
      </c>
      <c r="O63" s="43" t="str">
        <f>IF(OR( D63="", M63=""),"",WORKDAY.INTL(M63,VLOOKUP($B$38&amp;" "&amp;D63,Tasks!$1:$1048576,MATCH('Project Follow up - Base'!$D$7,Tasks!$2:$2,0),FALSE)-1,7,[1]List!$M$3:$M$100))</f>
        <v/>
      </c>
      <c r="P63" s="44" t="str">
        <f t="shared" ca="1" si="162"/>
        <v/>
      </c>
      <c r="Q63" s="104" t="str">
        <f>IF('[2]Project Follow up - Base'!Q63="","",'[2]Project Follow up - Base'!Q63)</f>
        <v/>
      </c>
      <c r="R63" s="43" t="str">
        <f>IF('[2]Project Follow up - Base'!R63="","",'[2]Project Follow up - Base'!R63)</f>
        <v/>
      </c>
      <c r="S63" s="41" t="str">
        <f>IF('[2]Project Follow up - Base'!S63="","",'[2]Project Follow up - Base'!S63)</f>
        <v/>
      </c>
      <c r="T63" s="104" t="str">
        <f>IF('[2]Project Follow up - Base'!T63="","",'[2]Project Follow up - Base'!T63)</f>
        <v/>
      </c>
      <c r="U63" s="41" t="str">
        <f>IF('[2]Project Follow up - Base'!U63="","",'[2]Project Follow up - Base'!U63)</f>
        <v/>
      </c>
      <c r="V63" s="41" t="str">
        <f>IF('[2]Project Follow up - Base'!V63="","",'[2]Project Follow up - Base'!V63)</f>
        <v/>
      </c>
      <c r="W63" s="41" t="str">
        <f>IF('[2]Project Follow up - Base'!W63="","",'[2]Project Follow up - Base'!W63)</f>
        <v/>
      </c>
      <c r="X63" s="390" t="str">
        <f>IF('[2]Project Follow up - Base'!X63="","",'[2]Project Follow up - Base'!X63)</f>
        <v/>
      </c>
      <c r="Y63" s="17" t="str">
        <f t="shared" si="88"/>
        <v/>
      </c>
      <c r="Z63" s="62" t="str">
        <f>_xlfn.IFNA(IF(INDEX('Employees Summary'!A:J,MATCH(B$38&amp;" "&amp;F63,'Employees Summary'!H:H,0),10)=0,"",INDEX('Employees Summary'!A:J,MATCH(B$38&amp;" "&amp;F63,'Employees Summary'!H:H,0),10)),"")</f>
        <v/>
      </c>
      <c r="AA63" s="62">
        <f ca="1">IF(AND(N63&lt;&gt;"",P63="Delayed"),NETWORKDAYS.INTL(O63,N63,7,List!$M$3:$M$100),0)</f>
        <v>0</v>
      </c>
      <c r="AC63" s="19" t="str">
        <f t="shared" ca="1" si="163"/>
        <v/>
      </c>
      <c r="AD63" s="20" t="str">
        <f t="shared" ca="1" si="163"/>
        <v/>
      </c>
      <c r="AE63" s="20" t="str">
        <f t="shared" ca="1" si="163"/>
        <v/>
      </c>
      <c r="AF63" s="20" t="str">
        <f t="shared" ca="1" si="163"/>
        <v/>
      </c>
      <c r="AG63" s="20" t="str">
        <f t="shared" ca="1" si="163"/>
        <v/>
      </c>
      <c r="AH63" s="20" t="str">
        <f t="shared" ca="1" si="163"/>
        <v/>
      </c>
      <c r="AI63" s="20" t="str">
        <f t="shared" ca="1" si="163"/>
        <v/>
      </c>
      <c r="AJ63" s="20" t="str">
        <f t="shared" ca="1" si="163"/>
        <v/>
      </c>
      <c r="AK63" s="20" t="str">
        <f t="shared" ca="1" si="163"/>
        <v/>
      </c>
      <c r="AL63" s="20" t="str">
        <f t="shared" ca="1" si="163"/>
        <v/>
      </c>
      <c r="AM63" s="20" t="str">
        <f t="shared" ca="1" si="164"/>
        <v/>
      </c>
      <c r="AN63" s="20" t="str">
        <f t="shared" ca="1" si="164"/>
        <v/>
      </c>
      <c r="AO63" s="20" t="str">
        <f t="shared" ca="1" si="164"/>
        <v/>
      </c>
      <c r="AP63" s="20" t="str">
        <f t="shared" ca="1" si="164"/>
        <v/>
      </c>
      <c r="AQ63" s="20" t="str">
        <f t="shared" ca="1" si="164"/>
        <v/>
      </c>
      <c r="AR63" s="20" t="str">
        <f t="shared" ca="1" si="164"/>
        <v/>
      </c>
      <c r="AS63" s="20" t="str">
        <f t="shared" ca="1" si="164"/>
        <v/>
      </c>
      <c r="AT63" s="20" t="str">
        <f t="shared" ca="1" si="164"/>
        <v/>
      </c>
      <c r="AU63" s="20" t="str">
        <f t="shared" ca="1" si="164"/>
        <v/>
      </c>
      <c r="AV63" s="20" t="str">
        <f t="shared" ca="1" si="164"/>
        <v/>
      </c>
      <c r="AW63" s="20" t="str">
        <f t="shared" ca="1" si="165"/>
        <v/>
      </c>
      <c r="AX63" s="20" t="str">
        <f t="shared" ca="1" si="165"/>
        <v/>
      </c>
      <c r="AY63" s="20" t="str">
        <f t="shared" ca="1" si="165"/>
        <v/>
      </c>
      <c r="AZ63" s="20" t="str">
        <f t="shared" ca="1" si="165"/>
        <v/>
      </c>
      <c r="BA63" s="20" t="str">
        <f t="shared" ca="1" si="165"/>
        <v/>
      </c>
      <c r="BB63" s="20" t="str">
        <f t="shared" ca="1" si="165"/>
        <v/>
      </c>
      <c r="BC63" s="20" t="str">
        <f t="shared" ca="1" si="165"/>
        <v/>
      </c>
      <c r="BD63" s="20" t="str">
        <f t="shared" ca="1" si="165"/>
        <v/>
      </c>
      <c r="BE63" s="20" t="str">
        <f t="shared" ca="1" si="165"/>
        <v/>
      </c>
      <c r="BF63" s="20" t="str">
        <f t="shared" ca="1" si="165"/>
        <v/>
      </c>
      <c r="BG63" s="20" t="str">
        <f t="shared" ca="1" si="166"/>
        <v/>
      </c>
      <c r="BH63" s="20" t="str">
        <f t="shared" ca="1" si="166"/>
        <v/>
      </c>
      <c r="BI63" s="20" t="str">
        <f t="shared" ca="1" si="166"/>
        <v/>
      </c>
      <c r="BJ63" s="20" t="str">
        <f t="shared" ca="1" si="166"/>
        <v/>
      </c>
      <c r="BK63" s="20" t="str">
        <f t="shared" ca="1" si="166"/>
        <v/>
      </c>
      <c r="BL63" s="20" t="str">
        <f t="shared" ca="1" si="166"/>
        <v/>
      </c>
      <c r="BM63" s="20" t="str">
        <f t="shared" ca="1" si="166"/>
        <v/>
      </c>
      <c r="BN63" s="20" t="str">
        <f t="shared" ca="1" si="166"/>
        <v/>
      </c>
      <c r="BO63" s="20" t="str">
        <f t="shared" ca="1" si="166"/>
        <v/>
      </c>
      <c r="BP63" s="20" t="str">
        <f t="shared" ca="1" si="166"/>
        <v/>
      </c>
      <c r="BQ63" s="20" t="str">
        <f t="shared" ca="1" si="167"/>
        <v/>
      </c>
      <c r="BR63" s="20" t="str">
        <f t="shared" ca="1" si="167"/>
        <v/>
      </c>
      <c r="BS63" s="20" t="str">
        <f t="shared" ca="1" si="167"/>
        <v/>
      </c>
      <c r="BT63" s="20" t="str">
        <f t="shared" ca="1" si="167"/>
        <v/>
      </c>
      <c r="BU63" s="20" t="str">
        <f t="shared" ca="1" si="167"/>
        <v/>
      </c>
      <c r="BV63" s="20" t="str">
        <f t="shared" ca="1" si="167"/>
        <v/>
      </c>
      <c r="BW63" s="20" t="str">
        <f t="shared" ca="1" si="167"/>
        <v/>
      </c>
      <c r="BX63" s="20" t="str">
        <f t="shared" ca="1" si="167"/>
        <v/>
      </c>
      <c r="BY63" s="20" t="str">
        <f t="shared" ca="1" si="167"/>
        <v/>
      </c>
      <c r="BZ63" s="20" t="str">
        <f t="shared" ca="1" si="167"/>
        <v/>
      </c>
      <c r="CA63" s="20" t="str">
        <f t="shared" ca="1" si="168"/>
        <v/>
      </c>
      <c r="CB63" s="20" t="str">
        <f t="shared" ca="1" si="168"/>
        <v/>
      </c>
      <c r="CC63" s="20" t="str">
        <f t="shared" ca="1" si="168"/>
        <v/>
      </c>
      <c r="CD63" s="20" t="str">
        <f t="shared" ca="1" si="168"/>
        <v/>
      </c>
      <c r="CE63" s="20" t="str">
        <f t="shared" ca="1" si="168"/>
        <v/>
      </c>
      <c r="CF63" s="20" t="str">
        <f t="shared" ca="1" si="168"/>
        <v/>
      </c>
      <c r="CG63" s="20" t="str">
        <f t="shared" ca="1" si="168"/>
        <v/>
      </c>
      <c r="CH63" s="20" t="str">
        <f t="shared" ca="1" si="168"/>
        <v/>
      </c>
      <c r="CI63" s="20" t="str">
        <f t="shared" ca="1" si="168"/>
        <v/>
      </c>
      <c r="CJ63" s="20" t="str">
        <f t="shared" ca="1" si="168"/>
        <v/>
      </c>
      <c r="CK63" s="20" t="str">
        <f t="shared" ca="1" si="169"/>
        <v/>
      </c>
      <c r="CL63" s="20" t="str">
        <f t="shared" ca="1" si="169"/>
        <v/>
      </c>
      <c r="CM63" s="20" t="str">
        <f t="shared" ca="1" si="169"/>
        <v/>
      </c>
      <c r="CN63" s="20" t="str">
        <f t="shared" ca="1" si="169"/>
        <v/>
      </c>
      <c r="CO63" s="20" t="str">
        <f t="shared" ca="1" si="169"/>
        <v/>
      </c>
      <c r="CP63" s="20" t="str">
        <f t="shared" ca="1" si="169"/>
        <v/>
      </c>
      <c r="CQ63" s="20" t="str">
        <f t="shared" ca="1" si="169"/>
        <v/>
      </c>
      <c r="CR63" s="20" t="str">
        <f t="shared" ca="1" si="169"/>
        <v/>
      </c>
      <c r="CS63" s="20" t="str">
        <f t="shared" ca="1" si="169"/>
        <v/>
      </c>
      <c r="CT63" s="20" t="str">
        <f t="shared" ca="1" si="169"/>
        <v/>
      </c>
      <c r="CU63" s="19" t="str">
        <f t="shared" ca="1" si="170"/>
        <v/>
      </c>
      <c r="CV63" s="19" t="str">
        <f t="shared" ca="1" si="170"/>
        <v/>
      </c>
      <c r="CW63" s="19" t="str">
        <f t="shared" ca="1" si="170"/>
        <v/>
      </c>
      <c r="CX63" s="19" t="str">
        <f t="shared" ca="1" si="170"/>
        <v/>
      </c>
      <c r="CY63" s="19" t="str">
        <f t="shared" ca="1" si="170"/>
        <v/>
      </c>
      <c r="CZ63" s="19" t="str">
        <f t="shared" ca="1" si="170"/>
        <v/>
      </c>
      <c r="DA63" s="19" t="str">
        <f t="shared" ca="1" si="170"/>
        <v/>
      </c>
      <c r="DB63" s="19" t="str">
        <f t="shared" ca="1" si="170"/>
        <v/>
      </c>
      <c r="DC63" s="19" t="str">
        <f t="shared" ca="1" si="170"/>
        <v/>
      </c>
      <c r="DD63" s="19" t="str">
        <f t="shared" ca="1" si="170"/>
        <v/>
      </c>
      <c r="DE63" s="19" t="str">
        <f t="shared" ca="1" si="171"/>
        <v/>
      </c>
      <c r="DF63" s="19" t="str">
        <f t="shared" ca="1" si="171"/>
        <v/>
      </c>
      <c r="DG63" s="19" t="str">
        <f t="shared" ca="1" si="171"/>
        <v/>
      </c>
      <c r="DH63" s="19" t="str">
        <f t="shared" ca="1" si="171"/>
        <v/>
      </c>
      <c r="DI63" s="19" t="str">
        <f t="shared" ca="1" si="171"/>
        <v/>
      </c>
      <c r="DJ63" s="19" t="str">
        <f t="shared" ca="1" si="171"/>
        <v/>
      </c>
      <c r="DK63" s="19" t="str">
        <f t="shared" ca="1" si="171"/>
        <v/>
      </c>
      <c r="DL63" s="19" t="str">
        <f t="shared" ca="1" si="171"/>
        <v/>
      </c>
      <c r="DM63" s="19" t="str">
        <f t="shared" ca="1" si="171"/>
        <v/>
      </c>
      <c r="DN63" s="19" t="str">
        <f t="shared" ca="1" si="171"/>
        <v/>
      </c>
      <c r="DO63" s="19" t="str">
        <f t="shared" ca="1" si="172"/>
        <v/>
      </c>
      <c r="DP63" s="19" t="str">
        <f t="shared" ca="1" si="172"/>
        <v/>
      </c>
      <c r="DQ63" s="19" t="str">
        <f t="shared" ca="1" si="172"/>
        <v/>
      </c>
      <c r="DR63" s="19" t="str">
        <f t="shared" ca="1" si="172"/>
        <v/>
      </c>
      <c r="DS63" s="19" t="str">
        <f t="shared" ca="1" si="172"/>
        <v/>
      </c>
      <c r="DT63" s="19" t="str">
        <f t="shared" ca="1" si="172"/>
        <v/>
      </c>
      <c r="DU63" s="19" t="str">
        <f t="shared" ca="1" si="172"/>
        <v/>
      </c>
      <c r="DV63" s="19" t="str">
        <f t="shared" ca="1" si="172"/>
        <v/>
      </c>
      <c r="DW63" s="19" t="str">
        <f t="shared" ca="1" si="172"/>
        <v/>
      </c>
      <c r="DX63" s="19" t="str">
        <f t="shared" ca="1" si="172"/>
        <v/>
      </c>
      <c r="DY63" s="19" t="str">
        <f t="shared" ca="1" si="173"/>
        <v/>
      </c>
      <c r="DZ63" s="19" t="str">
        <f t="shared" ca="1" si="173"/>
        <v/>
      </c>
      <c r="EA63" s="19" t="str">
        <f t="shared" ca="1" si="173"/>
        <v/>
      </c>
      <c r="EB63" s="19" t="str">
        <f t="shared" ca="1" si="173"/>
        <v/>
      </c>
      <c r="EC63" s="19" t="str">
        <f t="shared" ca="1" si="173"/>
        <v/>
      </c>
      <c r="ED63" s="19" t="str">
        <f t="shared" ca="1" si="173"/>
        <v/>
      </c>
      <c r="EE63" s="19" t="str">
        <f t="shared" ca="1" si="173"/>
        <v/>
      </c>
      <c r="EF63" s="19" t="str">
        <f t="shared" ca="1" si="173"/>
        <v/>
      </c>
      <c r="EG63" s="19" t="str">
        <f t="shared" ca="1" si="173"/>
        <v/>
      </c>
      <c r="EH63" s="19" t="str">
        <f t="shared" ca="1" si="173"/>
        <v/>
      </c>
      <c r="EI63" s="19" t="str">
        <f t="shared" ca="1" si="174"/>
        <v/>
      </c>
      <c r="EJ63" s="19" t="str">
        <f t="shared" ca="1" si="174"/>
        <v/>
      </c>
      <c r="EK63" s="19" t="str">
        <f t="shared" ca="1" si="174"/>
        <v/>
      </c>
      <c r="EL63" s="19" t="str">
        <f t="shared" ca="1" si="174"/>
        <v/>
      </c>
      <c r="EM63" s="19" t="str">
        <f t="shared" ca="1" si="174"/>
        <v/>
      </c>
      <c r="EN63" s="19" t="str">
        <f t="shared" ca="1" si="174"/>
        <v/>
      </c>
      <c r="EO63" s="19" t="str">
        <f t="shared" ca="1" si="174"/>
        <v/>
      </c>
      <c r="EP63" s="19" t="str">
        <f t="shared" ca="1" si="174"/>
        <v/>
      </c>
      <c r="EQ63" s="19" t="str">
        <f t="shared" ca="1" si="174"/>
        <v/>
      </c>
      <c r="ER63" s="19" t="str">
        <f t="shared" ca="1" si="174"/>
        <v/>
      </c>
      <c r="ES63" s="19" t="str">
        <f t="shared" ca="1" si="175"/>
        <v/>
      </c>
      <c r="ET63" s="19" t="str">
        <f t="shared" ca="1" si="175"/>
        <v/>
      </c>
      <c r="EU63" s="19" t="str">
        <f t="shared" ca="1" si="175"/>
        <v/>
      </c>
      <c r="EV63" s="19" t="str">
        <f t="shared" ca="1" si="175"/>
        <v/>
      </c>
      <c r="EW63" s="19" t="str">
        <f t="shared" ca="1" si="175"/>
        <v/>
      </c>
      <c r="EX63" s="19" t="str">
        <f t="shared" ca="1" si="175"/>
        <v/>
      </c>
      <c r="EY63" s="19" t="str">
        <f t="shared" ca="1" si="175"/>
        <v/>
      </c>
      <c r="EZ63" s="19" t="str">
        <f t="shared" ca="1" si="175"/>
        <v/>
      </c>
      <c r="FA63" s="19" t="str">
        <f t="shared" ca="1" si="175"/>
        <v/>
      </c>
      <c r="FB63" s="19" t="str">
        <f t="shared" ca="1" si="175"/>
        <v/>
      </c>
      <c r="FC63" s="19" t="str">
        <f t="shared" ca="1" si="176"/>
        <v/>
      </c>
      <c r="FD63" s="19" t="str">
        <f t="shared" ca="1" si="176"/>
        <v/>
      </c>
      <c r="FE63" s="19" t="str">
        <f t="shared" ca="1" si="176"/>
        <v/>
      </c>
      <c r="FF63" s="19" t="str">
        <f t="shared" ca="1" si="176"/>
        <v/>
      </c>
      <c r="FG63" s="19" t="str">
        <f t="shared" ca="1" si="176"/>
        <v/>
      </c>
      <c r="FH63" s="19" t="str">
        <f t="shared" ca="1" si="176"/>
        <v/>
      </c>
      <c r="FI63" s="19" t="str">
        <f t="shared" ca="1" si="176"/>
        <v/>
      </c>
      <c r="FJ63" s="19" t="str">
        <f t="shared" ca="1" si="176"/>
        <v/>
      </c>
      <c r="FK63" s="19" t="str">
        <f t="shared" ca="1" si="176"/>
        <v/>
      </c>
      <c r="FL63" s="19" t="str">
        <f t="shared" ca="1" si="176"/>
        <v/>
      </c>
      <c r="FM63" s="19" t="str">
        <f t="shared" ca="1" si="177"/>
        <v/>
      </c>
      <c r="FN63" s="19" t="str">
        <f t="shared" ca="1" si="177"/>
        <v/>
      </c>
      <c r="FO63" s="19" t="str">
        <f t="shared" ca="1" si="177"/>
        <v/>
      </c>
      <c r="FP63" s="19" t="str">
        <f t="shared" ca="1" si="177"/>
        <v/>
      </c>
      <c r="FQ63" s="19" t="str">
        <f t="shared" ca="1" si="177"/>
        <v/>
      </c>
      <c r="FR63" s="19" t="str">
        <f t="shared" ca="1" si="177"/>
        <v/>
      </c>
      <c r="FS63" s="19" t="str">
        <f t="shared" ca="1" si="177"/>
        <v/>
      </c>
      <c r="FT63" s="19" t="str">
        <f t="shared" ca="1" si="177"/>
        <v/>
      </c>
      <c r="FU63" s="19" t="str">
        <f t="shared" ca="1" si="177"/>
        <v/>
      </c>
      <c r="FV63" s="19" t="str">
        <f t="shared" ca="1" si="177"/>
        <v/>
      </c>
      <c r="FW63" s="19" t="str">
        <f t="shared" ca="1" si="178"/>
        <v/>
      </c>
      <c r="FX63" s="19" t="str">
        <f t="shared" ca="1" si="178"/>
        <v/>
      </c>
      <c r="FY63" s="19" t="str">
        <f t="shared" ca="1" si="178"/>
        <v/>
      </c>
      <c r="FZ63" s="19" t="str">
        <f t="shared" ca="1" si="178"/>
        <v/>
      </c>
      <c r="GA63" s="19" t="str">
        <f t="shared" ca="1" si="178"/>
        <v/>
      </c>
      <c r="GB63" s="19" t="str">
        <f t="shared" ca="1" si="178"/>
        <v/>
      </c>
      <c r="GC63" s="19" t="str">
        <f t="shared" ca="1" si="178"/>
        <v/>
      </c>
      <c r="GD63" s="19" t="str">
        <f t="shared" ca="1" si="178"/>
        <v/>
      </c>
      <c r="GE63" s="19" t="str">
        <f t="shared" ca="1" si="178"/>
        <v/>
      </c>
      <c r="GF63" s="19" t="str">
        <f t="shared" ca="1" si="178"/>
        <v/>
      </c>
      <c r="GG63" s="19" t="str">
        <f t="shared" ca="1" si="179"/>
        <v/>
      </c>
      <c r="GH63" s="19" t="str">
        <f t="shared" ca="1" si="179"/>
        <v/>
      </c>
      <c r="GI63" s="19" t="str">
        <f t="shared" ca="1" si="179"/>
        <v/>
      </c>
      <c r="GJ63" s="19" t="str">
        <f t="shared" ca="1" si="179"/>
        <v/>
      </c>
      <c r="GK63" s="19" t="str">
        <f t="shared" ca="1" si="179"/>
        <v/>
      </c>
      <c r="GL63" s="19" t="str">
        <f t="shared" ca="1" si="179"/>
        <v/>
      </c>
      <c r="GM63" s="19" t="str">
        <f t="shared" ca="1" si="179"/>
        <v/>
      </c>
      <c r="GN63" s="19" t="str">
        <f t="shared" ca="1" si="179"/>
        <v/>
      </c>
      <c r="GO63" s="19" t="str">
        <f t="shared" ca="1" si="179"/>
        <v/>
      </c>
      <c r="GP63" s="19" t="str">
        <f t="shared" ca="1" si="179"/>
        <v/>
      </c>
      <c r="GQ63" s="19" t="str">
        <f t="shared" ca="1" si="180"/>
        <v/>
      </c>
      <c r="GR63" s="19" t="str">
        <f t="shared" ca="1" si="180"/>
        <v/>
      </c>
      <c r="GS63" s="19" t="str">
        <f t="shared" ca="1" si="180"/>
        <v/>
      </c>
      <c r="GT63" s="19" t="str">
        <f t="shared" ca="1" si="180"/>
        <v/>
      </c>
      <c r="GU63" s="19" t="str">
        <f t="shared" ca="1" si="180"/>
        <v/>
      </c>
      <c r="GV63" s="19" t="str">
        <f t="shared" ca="1" si="180"/>
        <v/>
      </c>
      <c r="GW63" s="19" t="str">
        <f t="shared" ca="1" si="180"/>
        <v/>
      </c>
      <c r="GX63" s="19" t="str">
        <f t="shared" ca="1" si="180"/>
        <v/>
      </c>
      <c r="GY63" s="19" t="str">
        <f t="shared" ca="1" si="180"/>
        <v/>
      </c>
      <c r="GZ63" s="19" t="str">
        <f t="shared" ca="1" si="180"/>
        <v/>
      </c>
      <c r="HA63" s="19" t="str">
        <f t="shared" ca="1" si="181"/>
        <v/>
      </c>
      <c r="HB63" s="19" t="str">
        <f t="shared" ca="1" si="181"/>
        <v/>
      </c>
      <c r="HC63" s="19" t="str">
        <f t="shared" ca="1" si="181"/>
        <v/>
      </c>
      <c r="HD63" s="19" t="str">
        <f t="shared" ca="1" si="181"/>
        <v/>
      </c>
      <c r="HE63" s="19" t="str">
        <f t="shared" ca="1" si="181"/>
        <v/>
      </c>
      <c r="HF63" s="19" t="str">
        <f t="shared" ca="1" si="181"/>
        <v/>
      </c>
      <c r="HG63" s="19" t="str">
        <f t="shared" ca="1" si="181"/>
        <v/>
      </c>
      <c r="HH63" s="19" t="str">
        <f t="shared" ca="1" si="181"/>
        <v/>
      </c>
      <c r="HI63" s="19" t="str">
        <f t="shared" ca="1" si="181"/>
        <v/>
      </c>
      <c r="HJ63" s="19" t="str">
        <f t="shared" ca="1" si="181"/>
        <v/>
      </c>
      <c r="HK63" s="19" t="str">
        <f t="shared" ca="1" si="182"/>
        <v/>
      </c>
      <c r="HL63" s="19" t="str">
        <f t="shared" ca="1" si="182"/>
        <v/>
      </c>
      <c r="HM63" s="19" t="str">
        <f t="shared" ca="1" si="182"/>
        <v/>
      </c>
      <c r="HN63" s="19" t="str">
        <f t="shared" ca="1" si="182"/>
        <v/>
      </c>
      <c r="HO63" s="19" t="str">
        <f t="shared" ca="1" si="182"/>
        <v/>
      </c>
      <c r="HP63" s="19" t="str">
        <f t="shared" ca="1" si="182"/>
        <v/>
      </c>
      <c r="HQ63" s="19" t="str">
        <f t="shared" ca="1" si="182"/>
        <v/>
      </c>
      <c r="HR63" s="19" t="str">
        <f t="shared" ca="1" si="182"/>
        <v/>
      </c>
      <c r="HS63" s="19" t="str">
        <f t="shared" ca="1" si="182"/>
        <v/>
      </c>
      <c r="HT63" s="19" t="str">
        <f t="shared" ca="1" si="182"/>
        <v/>
      </c>
      <c r="HU63" s="19" t="str">
        <f t="shared" ca="1" si="183"/>
        <v/>
      </c>
      <c r="HV63" s="19" t="str">
        <f t="shared" ca="1" si="183"/>
        <v/>
      </c>
      <c r="HW63" s="19" t="str">
        <f t="shared" ca="1" si="183"/>
        <v/>
      </c>
      <c r="HX63" s="19" t="str">
        <f t="shared" ca="1" si="183"/>
        <v/>
      </c>
      <c r="HY63" s="19" t="str">
        <f t="shared" ca="1" si="183"/>
        <v/>
      </c>
      <c r="HZ63" s="19" t="str">
        <f t="shared" ca="1" si="183"/>
        <v/>
      </c>
      <c r="IA63" s="19" t="str">
        <f t="shared" ca="1" si="183"/>
        <v/>
      </c>
      <c r="IB63" s="19" t="str">
        <f t="shared" ca="1" si="183"/>
        <v/>
      </c>
      <c r="IC63" s="19" t="str">
        <f t="shared" ca="1" si="183"/>
        <v/>
      </c>
      <c r="ID63" s="19" t="str">
        <f t="shared" ca="1" si="183"/>
        <v/>
      </c>
      <c r="IE63" s="19" t="str">
        <f t="shared" ca="1" si="184"/>
        <v/>
      </c>
      <c r="IF63" s="19" t="str">
        <f t="shared" ca="1" si="184"/>
        <v/>
      </c>
      <c r="IG63" s="19" t="str">
        <f t="shared" ca="1" si="184"/>
        <v/>
      </c>
      <c r="IH63" s="19" t="str">
        <f t="shared" ca="1" si="184"/>
        <v/>
      </c>
      <c r="II63" s="19" t="str">
        <f t="shared" ca="1" si="184"/>
        <v/>
      </c>
      <c r="IJ63" s="19" t="str">
        <f t="shared" ca="1" si="184"/>
        <v/>
      </c>
      <c r="IK63" s="19" t="str">
        <f t="shared" ca="1" si="184"/>
        <v/>
      </c>
      <c r="IL63" s="19" t="str">
        <f t="shared" ca="1" si="184"/>
        <v/>
      </c>
      <c r="IM63" s="19" t="str">
        <f t="shared" ca="1" si="184"/>
        <v/>
      </c>
      <c r="IN63" s="19" t="str">
        <f t="shared" ca="1" si="184"/>
        <v/>
      </c>
      <c r="IO63" s="19" t="str">
        <f t="shared" ca="1" si="185"/>
        <v/>
      </c>
      <c r="IP63" s="19" t="str">
        <f t="shared" ca="1" si="185"/>
        <v/>
      </c>
      <c r="IQ63" s="19" t="str">
        <f t="shared" ca="1" si="185"/>
        <v/>
      </c>
      <c r="IR63" s="19" t="str">
        <f t="shared" ca="1" si="185"/>
        <v/>
      </c>
      <c r="IS63" s="19" t="str">
        <f t="shared" ca="1" si="185"/>
        <v/>
      </c>
      <c r="IT63" s="19" t="str">
        <f t="shared" ca="1" si="185"/>
        <v/>
      </c>
      <c r="IU63" s="19" t="str">
        <f t="shared" ca="1" si="185"/>
        <v/>
      </c>
      <c r="IV63" s="19" t="str">
        <f t="shared" ca="1" si="185"/>
        <v/>
      </c>
      <c r="IW63" s="19" t="str">
        <f t="shared" ca="1" si="185"/>
        <v/>
      </c>
      <c r="IX63" s="19" t="str">
        <f t="shared" ca="1" si="185"/>
        <v/>
      </c>
      <c r="IY63" s="19" t="str">
        <f t="shared" ca="1" si="186"/>
        <v/>
      </c>
      <c r="IZ63" s="19" t="str">
        <f t="shared" ca="1" si="186"/>
        <v/>
      </c>
      <c r="JA63" s="19" t="str">
        <f t="shared" ca="1" si="186"/>
        <v/>
      </c>
      <c r="JB63" s="19" t="str">
        <f t="shared" ca="1" si="186"/>
        <v/>
      </c>
      <c r="JC63" s="19" t="str">
        <f t="shared" ca="1" si="186"/>
        <v/>
      </c>
      <c r="JD63" s="19" t="str">
        <f t="shared" ca="1" si="186"/>
        <v/>
      </c>
      <c r="JE63" s="19" t="str">
        <f t="shared" ca="1" si="186"/>
        <v/>
      </c>
      <c r="JF63" s="19" t="str">
        <f t="shared" ca="1" si="186"/>
        <v/>
      </c>
      <c r="JG63" s="19" t="str">
        <f t="shared" ca="1" si="186"/>
        <v/>
      </c>
      <c r="JH63" s="19" t="str">
        <f t="shared" ca="1" si="186"/>
        <v/>
      </c>
      <c r="JI63" s="19" t="str">
        <f t="shared" ca="1" si="187"/>
        <v/>
      </c>
      <c r="JJ63" s="19" t="str">
        <f t="shared" ca="1" si="187"/>
        <v/>
      </c>
      <c r="JK63" s="19" t="str">
        <f t="shared" ca="1" si="187"/>
        <v/>
      </c>
      <c r="JL63" s="19" t="str">
        <f t="shared" ca="1" si="187"/>
        <v/>
      </c>
      <c r="JM63" s="19" t="str">
        <f t="shared" ca="1" si="187"/>
        <v/>
      </c>
      <c r="JN63" s="19" t="str">
        <f t="shared" ca="1" si="187"/>
        <v/>
      </c>
      <c r="JO63" s="19" t="str">
        <f t="shared" ca="1" si="187"/>
        <v/>
      </c>
      <c r="JP63" s="19" t="str">
        <f t="shared" ca="1" si="187"/>
        <v/>
      </c>
      <c r="JQ63" s="19" t="str">
        <f t="shared" ca="1" si="187"/>
        <v/>
      </c>
      <c r="JR63" s="19" t="str">
        <f t="shared" ca="1" si="187"/>
        <v/>
      </c>
      <c r="JS63" s="19" t="str">
        <f t="shared" ca="1" si="188"/>
        <v/>
      </c>
      <c r="JT63" s="19" t="str">
        <f t="shared" ca="1" si="188"/>
        <v/>
      </c>
      <c r="JU63" s="19" t="str">
        <f t="shared" ca="1" si="188"/>
        <v/>
      </c>
      <c r="JV63" s="19" t="str">
        <f t="shared" ca="1" si="188"/>
        <v/>
      </c>
      <c r="JW63" s="19" t="str">
        <f t="shared" ca="1" si="188"/>
        <v/>
      </c>
      <c r="JX63" s="19" t="str">
        <f t="shared" ca="1" si="188"/>
        <v/>
      </c>
      <c r="JY63" s="19" t="str">
        <f t="shared" ca="1" si="188"/>
        <v/>
      </c>
      <c r="JZ63" s="19" t="str">
        <f t="shared" ca="1" si="188"/>
        <v/>
      </c>
      <c r="KA63" s="19" t="str">
        <f t="shared" ca="1" si="188"/>
        <v/>
      </c>
      <c r="KB63" s="19" t="str">
        <f t="shared" ca="1" si="188"/>
        <v/>
      </c>
      <c r="KC63" s="19" t="str">
        <f t="shared" ca="1" si="189"/>
        <v/>
      </c>
      <c r="KD63" s="19" t="str">
        <f t="shared" ca="1" si="189"/>
        <v/>
      </c>
      <c r="KE63" s="19" t="str">
        <f t="shared" ca="1" si="189"/>
        <v/>
      </c>
      <c r="KF63" s="19" t="str">
        <f t="shared" ca="1" si="189"/>
        <v/>
      </c>
      <c r="KG63" s="19" t="str">
        <f t="shared" ca="1" si="189"/>
        <v/>
      </c>
      <c r="KH63" s="19" t="str">
        <f t="shared" ca="1" si="189"/>
        <v/>
      </c>
      <c r="KI63" s="19" t="str">
        <f t="shared" ca="1" si="189"/>
        <v/>
      </c>
      <c r="KJ63" s="19" t="str">
        <f t="shared" ca="1" si="189"/>
        <v/>
      </c>
      <c r="KK63" s="19" t="str">
        <f t="shared" ca="1" si="189"/>
        <v/>
      </c>
      <c r="KL63" s="19" t="str">
        <f t="shared" ca="1" si="189"/>
        <v/>
      </c>
      <c r="KM63" s="19" t="str">
        <f t="shared" ca="1" si="190"/>
        <v/>
      </c>
      <c r="KN63" s="19" t="str">
        <f t="shared" ca="1" si="190"/>
        <v/>
      </c>
      <c r="KO63" s="19" t="str">
        <f t="shared" ca="1" si="190"/>
        <v/>
      </c>
      <c r="KP63" s="19" t="str">
        <f t="shared" ca="1" si="190"/>
        <v/>
      </c>
      <c r="KQ63" s="19" t="str">
        <f t="shared" ca="1" si="190"/>
        <v/>
      </c>
      <c r="KR63" s="19" t="str">
        <f t="shared" ca="1" si="190"/>
        <v/>
      </c>
      <c r="KS63" s="19" t="str">
        <f t="shared" ca="1" si="190"/>
        <v/>
      </c>
      <c r="KT63" s="19" t="str">
        <f t="shared" ca="1" si="190"/>
        <v/>
      </c>
      <c r="KU63" s="19" t="str">
        <f t="shared" ca="1" si="190"/>
        <v/>
      </c>
      <c r="KV63" s="19" t="str">
        <f t="shared" ca="1" si="190"/>
        <v/>
      </c>
      <c r="KW63" s="19" t="str">
        <f t="shared" ca="1" si="191"/>
        <v/>
      </c>
      <c r="KX63" s="19" t="str">
        <f t="shared" ca="1" si="191"/>
        <v/>
      </c>
      <c r="KY63" s="19" t="str">
        <f t="shared" ca="1" si="191"/>
        <v/>
      </c>
      <c r="KZ63" s="19" t="str">
        <f t="shared" ca="1" si="191"/>
        <v/>
      </c>
      <c r="LA63" s="19" t="str">
        <f t="shared" ca="1" si="191"/>
        <v/>
      </c>
      <c r="LB63" s="19" t="str">
        <f t="shared" ca="1" si="191"/>
        <v/>
      </c>
      <c r="LC63" s="19" t="str">
        <f t="shared" ca="1" si="191"/>
        <v/>
      </c>
      <c r="LD63" s="19" t="str">
        <f t="shared" ca="1" si="191"/>
        <v/>
      </c>
      <c r="LE63" s="19" t="str">
        <f t="shared" ca="1" si="191"/>
        <v/>
      </c>
      <c r="LF63" s="19" t="str">
        <f t="shared" ca="1" si="191"/>
        <v/>
      </c>
      <c r="LG63" s="19" t="str">
        <f t="shared" ca="1" si="192"/>
        <v/>
      </c>
      <c r="LH63" s="19" t="str">
        <f t="shared" ca="1" si="192"/>
        <v/>
      </c>
      <c r="LI63" s="19" t="str">
        <f t="shared" ca="1" si="192"/>
        <v/>
      </c>
      <c r="LJ63" s="19" t="str">
        <f t="shared" ca="1" si="192"/>
        <v/>
      </c>
      <c r="LK63" s="19" t="str">
        <f t="shared" ca="1" si="192"/>
        <v/>
      </c>
      <c r="LL63" s="19" t="str">
        <f t="shared" ca="1" si="192"/>
        <v/>
      </c>
      <c r="LM63" s="19" t="str">
        <f t="shared" ca="1" si="192"/>
        <v/>
      </c>
      <c r="LN63" s="19" t="str">
        <f t="shared" ca="1" si="192"/>
        <v/>
      </c>
      <c r="LO63" s="19" t="str">
        <f t="shared" ca="1" si="192"/>
        <v/>
      </c>
      <c r="LP63" s="19" t="str">
        <f t="shared" ca="1" si="192"/>
        <v/>
      </c>
      <c r="LQ63" s="19" t="str">
        <f t="shared" ca="1" si="193"/>
        <v/>
      </c>
      <c r="LR63" s="19" t="str">
        <f t="shared" ca="1" si="193"/>
        <v/>
      </c>
      <c r="LS63" s="19" t="str">
        <f t="shared" ca="1" si="193"/>
        <v/>
      </c>
      <c r="LT63" s="19" t="str">
        <f t="shared" ca="1" si="193"/>
        <v/>
      </c>
      <c r="LU63" s="19" t="str">
        <f t="shared" ca="1" si="193"/>
        <v/>
      </c>
      <c r="LV63" s="19" t="str">
        <f t="shared" ca="1" si="193"/>
        <v/>
      </c>
      <c r="LW63" s="19" t="str">
        <f t="shared" ca="1" si="193"/>
        <v/>
      </c>
      <c r="LX63" s="19" t="str">
        <f t="shared" ca="1" si="193"/>
        <v/>
      </c>
      <c r="LY63" s="19" t="str">
        <f t="shared" ca="1" si="193"/>
        <v/>
      </c>
      <c r="LZ63" s="19" t="str">
        <f t="shared" ca="1" si="193"/>
        <v/>
      </c>
      <c r="MA63" s="19" t="str">
        <f t="shared" ca="1" si="194"/>
        <v/>
      </c>
      <c r="MB63" s="19" t="str">
        <f t="shared" ca="1" si="194"/>
        <v/>
      </c>
      <c r="MC63" s="19" t="str">
        <f t="shared" ca="1" si="194"/>
        <v/>
      </c>
      <c r="MD63" s="19" t="str">
        <f t="shared" ca="1" si="194"/>
        <v/>
      </c>
      <c r="ME63" s="19" t="str">
        <f t="shared" ca="1" si="194"/>
        <v/>
      </c>
      <c r="MF63" s="19" t="str">
        <f t="shared" ca="1" si="194"/>
        <v/>
      </c>
      <c r="MG63" s="19" t="str">
        <f t="shared" ca="1" si="194"/>
        <v/>
      </c>
      <c r="MH63" s="19" t="str">
        <f t="shared" ca="1" si="194"/>
        <v/>
      </c>
      <c r="MI63" s="19" t="str">
        <f t="shared" ca="1" si="194"/>
        <v/>
      </c>
      <c r="MJ63" s="19" t="str">
        <f t="shared" ca="1" si="194"/>
        <v/>
      </c>
      <c r="MK63" s="19" t="str">
        <f t="shared" ca="1" si="195"/>
        <v/>
      </c>
      <c r="ML63" s="19" t="str">
        <f t="shared" ca="1" si="195"/>
        <v/>
      </c>
      <c r="MM63" s="19" t="str">
        <f t="shared" ca="1" si="195"/>
        <v/>
      </c>
      <c r="MN63" s="19" t="str">
        <f t="shared" ca="1" si="195"/>
        <v/>
      </c>
      <c r="MO63" s="19" t="str">
        <f t="shared" ca="1" si="195"/>
        <v/>
      </c>
      <c r="MP63" s="19" t="str">
        <f t="shared" ca="1" si="195"/>
        <v/>
      </c>
      <c r="MQ63" s="19" t="str">
        <f t="shared" ca="1" si="195"/>
        <v/>
      </c>
      <c r="MR63" s="19" t="str">
        <f t="shared" ca="1" si="195"/>
        <v/>
      </c>
      <c r="MS63" s="19" t="str">
        <f t="shared" ca="1" si="195"/>
        <v/>
      </c>
      <c r="MT63" s="19" t="str">
        <f t="shared" ca="1" si="195"/>
        <v/>
      </c>
      <c r="MU63" s="19" t="str">
        <f t="shared" ca="1" si="196"/>
        <v/>
      </c>
      <c r="MV63" s="19" t="str">
        <f t="shared" ca="1" si="196"/>
        <v/>
      </c>
      <c r="MW63" s="19" t="str">
        <f t="shared" ca="1" si="196"/>
        <v/>
      </c>
      <c r="MX63" s="19" t="str">
        <f t="shared" ca="1" si="196"/>
        <v/>
      </c>
      <c r="MY63" s="19" t="str">
        <f t="shared" ca="1" si="196"/>
        <v/>
      </c>
      <c r="MZ63" s="19" t="str">
        <f t="shared" ca="1" si="196"/>
        <v/>
      </c>
      <c r="NA63" s="19" t="str">
        <f t="shared" ca="1" si="196"/>
        <v/>
      </c>
      <c r="NB63" s="19" t="str">
        <f t="shared" ca="1" si="196"/>
        <v/>
      </c>
      <c r="NC63" s="19" t="str">
        <f t="shared" ca="1" si="196"/>
        <v/>
      </c>
      <c r="ND63" s="19" t="str">
        <f t="shared" ca="1" si="196"/>
        <v/>
      </c>
      <c r="NE63" s="19" t="str">
        <f t="shared" ca="1" si="197"/>
        <v/>
      </c>
      <c r="NF63" s="19" t="str">
        <f t="shared" ca="1" si="197"/>
        <v/>
      </c>
      <c r="NG63" s="19" t="str">
        <f t="shared" ca="1" si="197"/>
        <v/>
      </c>
      <c r="NH63" s="19" t="str">
        <f t="shared" ca="1" si="197"/>
        <v/>
      </c>
      <c r="NI63" s="19" t="str">
        <f t="shared" ca="1" si="197"/>
        <v/>
      </c>
      <c r="NJ63" s="19" t="str">
        <f t="shared" ca="1" si="197"/>
        <v/>
      </c>
      <c r="NK63" s="19" t="str">
        <f t="shared" ca="1" si="197"/>
        <v/>
      </c>
      <c r="NL63" s="19" t="str">
        <f t="shared" ca="1" si="197"/>
        <v/>
      </c>
      <c r="NM63" s="19" t="str">
        <f t="shared" ca="1" si="197"/>
        <v/>
      </c>
      <c r="NN63" s="19" t="str">
        <f t="shared" ca="1" si="197"/>
        <v/>
      </c>
      <c r="NO63" s="19" t="str">
        <f t="shared" ca="1" si="198"/>
        <v/>
      </c>
      <c r="NP63" s="19" t="str">
        <f t="shared" ca="1" si="198"/>
        <v/>
      </c>
      <c r="NQ63" s="19" t="str">
        <f t="shared" ca="1" si="198"/>
        <v/>
      </c>
      <c r="NR63" s="19" t="str">
        <f t="shared" ca="1" si="198"/>
        <v/>
      </c>
      <c r="NS63" s="19" t="str">
        <f t="shared" ca="1" si="198"/>
        <v/>
      </c>
      <c r="NT63" s="19" t="str">
        <f t="shared" ca="1" si="198"/>
        <v/>
      </c>
      <c r="NU63" s="19" t="str">
        <f t="shared" ca="1" si="198"/>
        <v/>
      </c>
      <c r="NV63" s="19" t="str">
        <f t="shared" ca="1" si="198"/>
        <v/>
      </c>
      <c r="NW63" s="19" t="str">
        <f t="shared" ca="1" si="198"/>
        <v/>
      </c>
      <c r="NX63" s="19" t="str">
        <f t="shared" ca="1" si="198"/>
        <v/>
      </c>
      <c r="NY63" s="19" t="str">
        <f t="shared" ca="1" si="198"/>
        <v/>
      </c>
      <c r="NZ63" s="19" t="str">
        <f t="shared" ca="1" si="198"/>
        <v/>
      </c>
      <c r="OA63" s="19" t="str">
        <f t="shared" ca="1" si="198"/>
        <v/>
      </c>
      <c r="OB63" s="19" t="str">
        <f t="shared" ca="1" si="198"/>
        <v/>
      </c>
      <c r="OC63" s="19" t="str">
        <f t="shared" ca="1" si="198"/>
        <v/>
      </c>
    </row>
    <row r="64" spans="1:397" x14ac:dyDescent="0.2">
      <c r="A64" s="62" t="str">
        <f t="shared" si="85"/>
        <v xml:space="preserve"> </v>
      </c>
      <c r="B64" s="66">
        <f>_xlfn.IFNA(IF(INDEX('[1]External Tasks'!$C:$C,MATCH($B$38&amp;" "&amp;D64,'[1]External Tasks'!$A:$A,0))=D64,1,IF(INDEX('[1]External Tasks'!$G:$G,MATCH($B$38&amp;" "&amp;D64,'[1]External Tasks'!$E:$E,0))=D64,2)),0)</f>
        <v>0</v>
      </c>
      <c r="C64" s="46">
        <v>24</v>
      </c>
      <c r="D64" s="437" t="str">
        <f>IF('[2]Project Follow up - Base'!D64="","",'[2]Project Follow up - Base'!D64)</f>
        <v/>
      </c>
      <c r="E64" s="437" t="str">
        <f>IF('[2]Project Follow up - Base'!E64="","",'[2]Project Follow up - Base'!E64)</f>
        <v/>
      </c>
      <c r="F64" s="394" t="str">
        <f>IF('[2]Project Follow up - Base'!F64="","",'[2]Project Follow up - Base'!F64)</f>
        <v/>
      </c>
      <c r="G64" s="187" t="str">
        <f>IF('[2]Project Follow up - Base'!G64="","",'[2]Project Follow up - Base'!G64)</f>
        <v/>
      </c>
      <c r="H64" s="187" t="str">
        <f>IF('[2]Project Follow up - Base'!H64="","",'[2]Project Follow up - Base'!H64)</f>
        <v/>
      </c>
      <c r="I64" s="45">
        <f>IF(OR(G64="",H64=""), 0, NETWORKDAYS.INTL(G64,H64,7,List!$M$3:$M$100))</f>
        <v>0</v>
      </c>
      <c r="J64" s="187" t="str">
        <f>IF('[2]Project Follow up - Base'!J64="","",'[2]Project Follow up - Base'!J64)</f>
        <v/>
      </c>
      <c r="K64" s="187" t="str">
        <f>IF('[2]Project Follow up - Base'!K64="","",'[2]Project Follow up - Base'!K64)</f>
        <v/>
      </c>
      <c r="L64" s="45">
        <f>IF(OR(J64="",K64=""), 0, NETWORKDAYS.INTL(J64,K64,7,List!$M$3:$M$100))</f>
        <v>0</v>
      </c>
      <c r="M64" s="43" t="str">
        <f t="shared" si="86"/>
        <v/>
      </c>
      <c r="N64" s="43" t="str">
        <f t="shared" si="87"/>
        <v/>
      </c>
      <c r="O64" s="43" t="str">
        <f>IF(OR( D64="", M64=""),"",WORKDAY.INTL(M64,VLOOKUP($B$38&amp;" "&amp;D64,Tasks!$1:$1048576,MATCH('Project Follow up - Base'!$D$7,Tasks!$2:$2,0),FALSE)-1,7,[1]List!$M$3:$M$100))</f>
        <v/>
      </c>
      <c r="P64" s="44" t="str">
        <f t="shared" ca="1" si="162"/>
        <v/>
      </c>
      <c r="Q64" s="104" t="str">
        <f>IF('[2]Project Follow up - Base'!Q64="","",'[2]Project Follow up - Base'!Q64)</f>
        <v/>
      </c>
      <c r="R64" s="43" t="str">
        <f>IF('[2]Project Follow up - Base'!R64="","",'[2]Project Follow up - Base'!R64)</f>
        <v/>
      </c>
      <c r="S64" s="41" t="str">
        <f>IF('[2]Project Follow up - Base'!S64="","",'[2]Project Follow up - Base'!S64)</f>
        <v/>
      </c>
      <c r="T64" s="104" t="str">
        <f>IF('[2]Project Follow up - Base'!T64="","",'[2]Project Follow up - Base'!T64)</f>
        <v/>
      </c>
      <c r="U64" s="41" t="str">
        <f>IF('[2]Project Follow up - Base'!U64="","",'[2]Project Follow up - Base'!U64)</f>
        <v/>
      </c>
      <c r="V64" s="41" t="str">
        <f>IF('[2]Project Follow up - Base'!V64="","",'[2]Project Follow up - Base'!V64)</f>
        <v/>
      </c>
      <c r="W64" s="41" t="str">
        <f>IF('[2]Project Follow up - Base'!W64="","",'[2]Project Follow up - Base'!W64)</f>
        <v/>
      </c>
      <c r="X64" s="390" t="str">
        <f>IF('[2]Project Follow up - Base'!X64="","",'[2]Project Follow up - Base'!X64)</f>
        <v/>
      </c>
      <c r="Y64" s="17" t="str">
        <f t="shared" si="88"/>
        <v/>
      </c>
      <c r="Z64" s="62" t="str">
        <f>_xlfn.IFNA(IF(INDEX('Employees Summary'!A:J,MATCH(B$38&amp;" "&amp;F64,'Employees Summary'!H:H,0),10)=0,"",INDEX('Employees Summary'!A:J,MATCH(B$38&amp;" "&amp;F64,'Employees Summary'!H:H,0),10)),"")</f>
        <v/>
      </c>
      <c r="AA64" s="62">
        <f ca="1">IF(AND(N64&lt;&gt;"",P64="Delayed"),NETWORKDAYS.INTL(O64,N64,7,List!$M$3:$M$100),0)</f>
        <v>0</v>
      </c>
      <c r="AC64" s="19" t="str">
        <f t="shared" ca="1" si="163"/>
        <v/>
      </c>
      <c r="AD64" s="20" t="str">
        <f t="shared" ca="1" si="163"/>
        <v/>
      </c>
      <c r="AE64" s="20" t="str">
        <f t="shared" ca="1" si="163"/>
        <v/>
      </c>
      <c r="AF64" s="20" t="str">
        <f t="shared" ca="1" si="163"/>
        <v/>
      </c>
      <c r="AG64" s="20" t="str">
        <f t="shared" ca="1" si="163"/>
        <v/>
      </c>
      <c r="AH64" s="20" t="str">
        <f t="shared" ca="1" si="163"/>
        <v/>
      </c>
      <c r="AI64" s="20" t="str">
        <f t="shared" ca="1" si="163"/>
        <v/>
      </c>
      <c r="AJ64" s="20" t="str">
        <f t="shared" ca="1" si="163"/>
        <v/>
      </c>
      <c r="AK64" s="20" t="str">
        <f t="shared" ca="1" si="163"/>
        <v/>
      </c>
      <c r="AL64" s="20" t="str">
        <f t="shared" ca="1" si="163"/>
        <v/>
      </c>
      <c r="AM64" s="20" t="str">
        <f t="shared" ca="1" si="164"/>
        <v/>
      </c>
      <c r="AN64" s="20" t="str">
        <f t="shared" ca="1" si="164"/>
        <v/>
      </c>
      <c r="AO64" s="20" t="str">
        <f t="shared" ca="1" si="164"/>
        <v/>
      </c>
      <c r="AP64" s="20" t="str">
        <f t="shared" ca="1" si="164"/>
        <v/>
      </c>
      <c r="AQ64" s="20" t="str">
        <f t="shared" ca="1" si="164"/>
        <v/>
      </c>
      <c r="AR64" s="20" t="str">
        <f t="shared" ca="1" si="164"/>
        <v/>
      </c>
      <c r="AS64" s="20" t="str">
        <f t="shared" ca="1" si="164"/>
        <v/>
      </c>
      <c r="AT64" s="20" t="str">
        <f t="shared" ca="1" si="164"/>
        <v/>
      </c>
      <c r="AU64" s="20" t="str">
        <f t="shared" ca="1" si="164"/>
        <v/>
      </c>
      <c r="AV64" s="20" t="str">
        <f t="shared" ca="1" si="164"/>
        <v/>
      </c>
      <c r="AW64" s="20" t="str">
        <f t="shared" ca="1" si="165"/>
        <v/>
      </c>
      <c r="AX64" s="20" t="str">
        <f t="shared" ca="1" si="165"/>
        <v/>
      </c>
      <c r="AY64" s="20" t="str">
        <f t="shared" ca="1" si="165"/>
        <v/>
      </c>
      <c r="AZ64" s="20" t="str">
        <f t="shared" ca="1" si="165"/>
        <v/>
      </c>
      <c r="BA64" s="20" t="str">
        <f t="shared" ca="1" si="165"/>
        <v/>
      </c>
      <c r="BB64" s="20" t="str">
        <f t="shared" ca="1" si="165"/>
        <v/>
      </c>
      <c r="BC64" s="20" t="str">
        <f t="shared" ca="1" si="165"/>
        <v/>
      </c>
      <c r="BD64" s="20" t="str">
        <f t="shared" ca="1" si="165"/>
        <v/>
      </c>
      <c r="BE64" s="20" t="str">
        <f t="shared" ca="1" si="165"/>
        <v/>
      </c>
      <c r="BF64" s="20" t="str">
        <f t="shared" ca="1" si="165"/>
        <v/>
      </c>
      <c r="BG64" s="20" t="str">
        <f t="shared" ca="1" si="166"/>
        <v/>
      </c>
      <c r="BH64" s="20" t="str">
        <f t="shared" ca="1" si="166"/>
        <v/>
      </c>
      <c r="BI64" s="20" t="str">
        <f t="shared" ca="1" si="166"/>
        <v/>
      </c>
      <c r="BJ64" s="20" t="str">
        <f t="shared" ca="1" si="166"/>
        <v/>
      </c>
      <c r="BK64" s="20" t="str">
        <f t="shared" ca="1" si="166"/>
        <v/>
      </c>
      <c r="BL64" s="20" t="str">
        <f t="shared" ca="1" si="166"/>
        <v/>
      </c>
      <c r="BM64" s="20" t="str">
        <f t="shared" ca="1" si="166"/>
        <v/>
      </c>
      <c r="BN64" s="20" t="str">
        <f t="shared" ca="1" si="166"/>
        <v/>
      </c>
      <c r="BO64" s="20" t="str">
        <f t="shared" ca="1" si="166"/>
        <v/>
      </c>
      <c r="BP64" s="20" t="str">
        <f t="shared" ca="1" si="166"/>
        <v/>
      </c>
      <c r="BQ64" s="20" t="str">
        <f t="shared" ca="1" si="167"/>
        <v/>
      </c>
      <c r="BR64" s="20" t="str">
        <f t="shared" ca="1" si="167"/>
        <v/>
      </c>
      <c r="BS64" s="20" t="str">
        <f t="shared" ca="1" si="167"/>
        <v/>
      </c>
      <c r="BT64" s="20" t="str">
        <f t="shared" ca="1" si="167"/>
        <v/>
      </c>
      <c r="BU64" s="20" t="str">
        <f t="shared" ca="1" si="167"/>
        <v/>
      </c>
      <c r="BV64" s="20" t="str">
        <f t="shared" ca="1" si="167"/>
        <v/>
      </c>
      <c r="BW64" s="20" t="str">
        <f t="shared" ca="1" si="167"/>
        <v/>
      </c>
      <c r="BX64" s="20" t="str">
        <f t="shared" ca="1" si="167"/>
        <v/>
      </c>
      <c r="BY64" s="20" t="str">
        <f t="shared" ca="1" si="167"/>
        <v/>
      </c>
      <c r="BZ64" s="20" t="str">
        <f t="shared" ca="1" si="167"/>
        <v/>
      </c>
      <c r="CA64" s="20" t="str">
        <f t="shared" ca="1" si="168"/>
        <v/>
      </c>
      <c r="CB64" s="20" t="str">
        <f t="shared" ca="1" si="168"/>
        <v/>
      </c>
      <c r="CC64" s="20" t="str">
        <f t="shared" ca="1" si="168"/>
        <v/>
      </c>
      <c r="CD64" s="20" t="str">
        <f t="shared" ca="1" si="168"/>
        <v/>
      </c>
      <c r="CE64" s="20" t="str">
        <f t="shared" ca="1" si="168"/>
        <v/>
      </c>
      <c r="CF64" s="20" t="str">
        <f t="shared" ca="1" si="168"/>
        <v/>
      </c>
      <c r="CG64" s="20" t="str">
        <f t="shared" ca="1" si="168"/>
        <v/>
      </c>
      <c r="CH64" s="20" t="str">
        <f t="shared" ca="1" si="168"/>
        <v/>
      </c>
      <c r="CI64" s="20" t="str">
        <f t="shared" ca="1" si="168"/>
        <v/>
      </c>
      <c r="CJ64" s="20" t="str">
        <f t="shared" ca="1" si="168"/>
        <v/>
      </c>
      <c r="CK64" s="20" t="str">
        <f t="shared" ca="1" si="169"/>
        <v/>
      </c>
      <c r="CL64" s="20" t="str">
        <f t="shared" ca="1" si="169"/>
        <v/>
      </c>
      <c r="CM64" s="20" t="str">
        <f t="shared" ca="1" si="169"/>
        <v/>
      </c>
      <c r="CN64" s="20" t="str">
        <f t="shared" ca="1" si="169"/>
        <v/>
      </c>
      <c r="CO64" s="20" t="str">
        <f t="shared" ca="1" si="169"/>
        <v/>
      </c>
      <c r="CP64" s="20" t="str">
        <f t="shared" ca="1" si="169"/>
        <v/>
      </c>
      <c r="CQ64" s="20" t="str">
        <f t="shared" ca="1" si="169"/>
        <v/>
      </c>
      <c r="CR64" s="20" t="str">
        <f t="shared" ca="1" si="169"/>
        <v/>
      </c>
      <c r="CS64" s="20" t="str">
        <f t="shared" ca="1" si="169"/>
        <v/>
      </c>
      <c r="CT64" s="20" t="str">
        <f t="shared" ca="1" si="169"/>
        <v/>
      </c>
      <c r="CU64" s="19" t="str">
        <f t="shared" ca="1" si="170"/>
        <v/>
      </c>
      <c r="CV64" s="19" t="str">
        <f t="shared" ca="1" si="170"/>
        <v/>
      </c>
      <c r="CW64" s="19" t="str">
        <f t="shared" ca="1" si="170"/>
        <v/>
      </c>
      <c r="CX64" s="19" t="str">
        <f t="shared" ca="1" si="170"/>
        <v/>
      </c>
      <c r="CY64" s="19" t="str">
        <f t="shared" ca="1" si="170"/>
        <v/>
      </c>
      <c r="CZ64" s="19" t="str">
        <f t="shared" ca="1" si="170"/>
        <v/>
      </c>
      <c r="DA64" s="19" t="str">
        <f t="shared" ca="1" si="170"/>
        <v/>
      </c>
      <c r="DB64" s="19" t="str">
        <f t="shared" ca="1" si="170"/>
        <v/>
      </c>
      <c r="DC64" s="19" t="str">
        <f t="shared" ca="1" si="170"/>
        <v/>
      </c>
      <c r="DD64" s="19" t="str">
        <f t="shared" ca="1" si="170"/>
        <v/>
      </c>
      <c r="DE64" s="19" t="str">
        <f t="shared" ca="1" si="171"/>
        <v/>
      </c>
      <c r="DF64" s="19" t="str">
        <f t="shared" ca="1" si="171"/>
        <v/>
      </c>
      <c r="DG64" s="19" t="str">
        <f t="shared" ca="1" si="171"/>
        <v/>
      </c>
      <c r="DH64" s="19" t="str">
        <f t="shared" ca="1" si="171"/>
        <v/>
      </c>
      <c r="DI64" s="19" t="str">
        <f t="shared" ca="1" si="171"/>
        <v/>
      </c>
      <c r="DJ64" s="19" t="str">
        <f t="shared" ca="1" si="171"/>
        <v/>
      </c>
      <c r="DK64" s="19" t="str">
        <f t="shared" ca="1" si="171"/>
        <v/>
      </c>
      <c r="DL64" s="19" t="str">
        <f t="shared" ca="1" si="171"/>
        <v/>
      </c>
      <c r="DM64" s="19" t="str">
        <f t="shared" ca="1" si="171"/>
        <v/>
      </c>
      <c r="DN64" s="19" t="str">
        <f t="shared" ca="1" si="171"/>
        <v/>
      </c>
      <c r="DO64" s="19" t="str">
        <f t="shared" ca="1" si="172"/>
        <v/>
      </c>
      <c r="DP64" s="19" t="str">
        <f t="shared" ca="1" si="172"/>
        <v/>
      </c>
      <c r="DQ64" s="19" t="str">
        <f t="shared" ca="1" si="172"/>
        <v/>
      </c>
      <c r="DR64" s="19" t="str">
        <f t="shared" ca="1" si="172"/>
        <v/>
      </c>
      <c r="DS64" s="19" t="str">
        <f t="shared" ca="1" si="172"/>
        <v/>
      </c>
      <c r="DT64" s="19" t="str">
        <f t="shared" ca="1" si="172"/>
        <v/>
      </c>
      <c r="DU64" s="19" t="str">
        <f t="shared" ca="1" si="172"/>
        <v/>
      </c>
      <c r="DV64" s="19" t="str">
        <f t="shared" ca="1" si="172"/>
        <v/>
      </c>
      <c r="DW64" s="19" t="str">
        <f t="shared" ca="1" si="172"/>
        <v/>
      </c>
      <c r="DX64" s="19" t="str">
        <f t="shared" ca="1" si="172"/>
        <v/>
      </c>
      <c r="DY64" s="19" t="str">
        <f t="shared" ca="1" si="173"/>
        <v/>
      </c>
      <c r="DZ64" s="19" t="str">
        <f t="shared" ca="1" si="173"/>
        <v/>
      </c>
      <c r="EA64" s="19" t="str">
        <f t="shared" ca="1" si="173"/>
        <v/>
      </c>
      <c r="EB64" s="19" t="str">
        <f t="shared" ca="1" si="173"/>
        <v/>
      </c>
      <c r="EC64" s="19" t="str">
        <f t="shared" ca="1" si="173"/>
        <v/>
      </c>
      <c r="ED64" s="19" t="str">
        <f t="shared" ca="1" si="173"/>
        <v/>
      </c>
      <c r="EE64" s="19" t="str">
        <f t="shared" ca="1" si="173"/>
        <v/>
      </c>
      <c r="EF64" s="19" t="str">
        <f t="shared" ca="1" si="173"/>
        <v/>
      </c>
      <c r="EG64" s="19" t="str">
        <f t="shared" ca="1" si="173"/>
        <v/>
      </c>
      <c r="EH64" s="19" t="str">
        <f t="shared" ca="1" si="173"/>
        <v/>
      </c>
      <c r="EI64" s="19" t="str">
        <f t="shared" ca="1" si="174"/>
        <v/>
      </c>
      <c r="EJ64" s="19" t="str">
        <f t="shared" ca="1" si="174"/>
        <v/>
      </c>
      <c r="EK64" s="19" t="str">
        <f t="shared" ca="1" si="174"/>
        <v/>
      </c>
      <c r="EL64" s="19" t="str">
        <f t="shared" ca="1" si="174"/>
        <v/>
      </c>
      <c r="EM64" s="19" t="str">
        <f t="shared" ca="1" si="174"/>
        <v/>
      </c>
      <c r="EN64" s="19" t="str">
        <f t="shared" ca="1" si="174"/>
        <v/>
      </c>
      <c r="EO64" s="19" t="str">
        <f t="shared" ca="1" si="174"/>
        <v/>
      </c>
      <c r="EP64" s="19" t="str">
        <f t="shared" ca="1" si="174"/>
        <v/>
      </c>
      <c r="EQ64" s="19" t="str">
        <f t="shared" ca="1" si="174"/>
        <v/>
      </c>
      <c r="ER64" s="19" t="str">
        <f t="shared" ca="1" si="174"/>
        <v/>
      </c>
      <c r="ES64" s="19" t="str">
        <f t="shared" ca="1" si="175"/>
        <v/>
      </c>
      <c r="ET64" s="19" t="str">
        <f t="shared" ca="1" si="175"/>
        <v/>
      </c>
      <c r="EU64" s="19" t="str">
        <f t="shared" ca="1" si="175"/>
        <v/>
      </c>
      <c r="EV64" s="19" t="str">
        <f t="shared" ca="1" si="175"/>
        <v/>
      </c>
      <c r="EW64" s="19" t="str">
        <f t="shared" ca="1" si="175"/>
        <v/>
      </c>
      <c r="EX64" s="19" t="str">
        <f t="shared" ca="1" si="175"/>
        <v/>
      </c>
      <c r="EY64" s="19" t="str">
        <f t="shared" ca="1" si="175"/>
        <v/>
      </c>
      <c r="EZ64" s="19" t="str">
        <f t="shared" ca="1" si="175"/>
        <v/>
      </c>
      <c r="FA64" s="19" t="str">
        <f t="shared" ca="1" si="175"/>
        <v/>
      </c>
      <c r="FB64" s="19" t="str">
        <f t="shared" ca="1" si="175"/>
        <v/>
      </c>
      <c r="FC64" s="19" t="str">
        <f t="shared" ca="1" si="176"/>
        <v/>
      </c>
      <c r="FD64" s="19" t="str">
        <f t="shared" ca="1" si="176"/>
        <v/>
      </c>
      <c r="FE64" s="19" t="str">
        <f t="shared" ca="1" si="176"/>
        <v/>
      </c>
      <c r="FF64" s="19" t="str">
        <f t="shared" ca="1" si="176"/>
        <v/>
      </c>
      <c r="FG64" s="19" t="str">
        <f t="shared" ca="1" si="176"/>
        <v/>
      </c>
      <c r="FH64" s="19" t="str">
        <f t="shared" ca="1" si="176"/>
        <v/>
      </c>
      <c r="FI64" s="19" t="str">
        <f t="shared" ca="1" si="176"/>
        <v/>
      </c>
      <c r="FJ64" s="19" t="str">
        <f t="shared" ca="1" si="176"/>
        <v/>
      </c>
      <c r="FK64" s="19" t="str">
        <f t="shared" ca="1" si="176"/>
        <v/>
      </c>
      <c r="FL64" s="19" t="str">
        <f t="shared" ca="1" si="176"/>
        <v/>
      </c>
      <c r="FM64" s="19" t="str">
        <f t="shared" ca="1" si="177"/>
        <v/>
      </c>
      <c r="FN64" s="19" t="str">
        <f t="shared" ca="1" si="177"/>
        <v/>
      </c>
      <c r="FO64" s="19" t="str">
        <f t="shared" ca="1" si="177"/>
        <v/>
      </c>
      <c r="FP64" s="19" t="str">
        <f t="shared" ca="1" si="177"/>
        <v/>
      </c>
      <c r="FQ64" s="19" t="str">
        <f t="shared" ca="1" si="177"/>
        <v/>
      </c>
      <c r="FR64" s="19" t="str">
        <f t="shared" ca="1" si="177"/>
        <v/>
      </c>
      <c r="FS64" s="19" t="str">
        <f t="shared" ca="1" si="177"/>
        <v/>
      </c>
      <c r="FT64" s="19" t="str">
        <f t="shared" ca="1" si="177"/>
        <v/>
      </c>
      <c r="FU64" s="19" t="str">
        <f t="shared" ca="1" si="177"/>
        <v/>
      </c>
      <c r="FV64" s="19" t="str">
        <f t="shared" ca="1" si="177"/>
        <v/>
      </c>
      <c r="FW64" s="19" t="str">
        <f t="shared" ca="1" si="178"/>
        <v/>
      </c>
      <c r="FX64" s="19" t="str">
        <f t="shared" ca="1" si="178"/>
        <v/>
      </c>
      <c r="FY64" s="19" t="str">
        <f t="shared" ca="1" si="178"/>
        <v/>
      </c>
      <c r="FZ64" s="19" t="str">
        <f t="shared" ca="1" si="178"/>
        <v/>
      </c>
      <c r="GA64" s="19" t="str">
        <f t="shared" ca="1" si="178"/>
        <v/>
      </c>
      <c r="GB64" s="19" t="str">
        <f t="shared" ca="1" si="178"/>
        <v/>
      </c>
      <c r="GC64" s="19" t="str">
        <f t="shared" ca="1" si="178"/>
        <v/>
      </c>
      <c r="GD64" s="19" t="str">
        <f t="shared" ca="1" si="178"/>
        <v/>
      </c>
      <c r="GE64" s="19" t="str">
        <f t="shared" ca="1" si="178"/>
        <v/>
      </c>
      <c r="GF64" s="19" t="str">
        <f t="shared" ca="1" si="178"/>
        <v/>
      </c>
      <c r="GG64" s="19" t="str">
        <f t="shared" ca="1" si="179"/>
        <v/>
      </c>
      <c r="GH64" s="19" t="str">
        <f t="shared" ca="1" si="179"/>
        <v/>
      </c>
      <c r="GI64" s="19" t="str">
        <f t="shared" ca="1" si="179"/>
        <v/>
      </c>
      <c r="GJ64" s="19" t="str">
        <f t="shared" ca="1" si="179"/>
        <v/>
      </c>
      <c r="GK64" s="19" t="str">
        <f t="shared" ca="1" si="179"/>
        <v/>
      </c>
      <c r="GL64" s="19" t="str">
        <f t="shared" ca="1" si="179"/>
        <v/>
      </c>
      <c r="GM64" s="19" t="str">
        <f t="shared" ca="1" si="179"/>
        <v/>
      </c>
      <c r="GN64" s="19" t="str">
        <f t="shared" ca="1" si="179"/>
        <v/>
      </c>
      <c r="GO64" s="19" t="str">
        <f t="shared" ca="1" si="179"/>
        <v/>
      </c>
      <c r="GP64" s="19" t="str">
        <f t="shared" ca="1" si="179"/>
        <v/>
      </c>
      <c r="GQ64" s="19" t="str">
        <f t="shared" ca="1" si="180"/>
        <v/>
      </c>
      <c r="GR64" s="19" t="str">
        <f t="shared" ca="1" si="180"/>
        <v/>
      </c>
      <c r="GS64" s="19" t="str">
        <f t="shared" ca="1" si="180"/>
        <v/>
      </c>
      <c r="GT64" s="19" t="str">
        <f t="shared" ca="1" si="180"/>
        <v/>
      </c>
      <c r="GU64" s="19" t="str">
        <f t="shared" ca="1" si="180"/>
        <v/>
      </c>
      <c r="GV64" s="19" t="str">
        <f t="shared" ca="1" si="180"/>
        <v/>
      </c>
      <c r="GW64" s="19" t="str">
        <f t="shared" ca="1" si="180"/>
        <v/>
      </c>
      <c r="GX64" s="19" t="str">
        <f t="shared" ca="1" si="180"/>
        <v/>
      </c>
      <c r="GY64" s="19" t="str">
        <f t="shared" ca="1" si="180"/>
        <v/>
      </c>
      <c r="GZ64" s="19" t="str">
        <f t="shared" ca="1" si="180"/>
        <v/>
      </c>
      <c r="HA64" s="19" t="str">
        <f t="shared" ca="1" si="181"/>
        <v/>
      </c>
      <c r="HB64" s="19" t="str">
        <f t="shared" ca="1" si="181"/>
        <v/>
      </c>
      <c r="HC64" s="19" t="str">
        <f t="shared" ca="1" si="181"/>
        <v/>
      </c>
      <c r="HD64" s="19" t="str">
        <f t="shared" ca="1" si="181"/>
        <v/>
      </c>
      <c r="HE64" s="19" t="str">
        <f t="shared" ca="1" si="181"/>
        <v/>
      </c>
      <c r="HF64" s="19" t="str">
        <f t="shared" ca="1" si="181"/>
        <v/>
      </c>
      <c r="HG64" s="19" t="str">
        <f t="shared" ca="1" si="181"/>
        <v/>
      </c>
      <c r="HH64" s="19" t="str">
        <f t="shared" ca="1" si="181"/>
        <v/>
      </c>
      <c r="HI64" s="19" t="str">
        <f t="shared" ca="1" si="181"/>
        <v/>
      </c>
      <c r="HJ64" s="19" t="str">
        <f t="shared" ca="1" si="181"/>
        <v/>
      </c>
      <c r="HK64" s="19" t="str">
        <f t="shared" ca="1" si="182"/>
        <v/>
      </c>
      <c r="HL64" s="19" t="str">
        <f t="shared" ca="1" si="182"/>
        <v/>
      </c>
      <c r="HM64" s="19" t="str">
        <f t="shared" ca="1" si="182"/>
        <v/>
      </c>
      <c r="HN64" s="19" t="str">
        <f t="shared" ca="1" si="182"/>
        <v/>
      </c>
      <c r="HO64" s="19" t="str">
        <f t="shared" ca="1" si="182"/>
        <v/>
      </c>
      <c r="HP64" s="19" t="str">
        <f t="shared" ca="1" si="182"/>
        <v/>
      </c>
      <c r="HQ64" s="19" t="str">
        <f t="shared" ca="1" si="182"/>
        <v/>
      </c>
      <c r="HR64" s="19" t="str">
        <f t="shared" ca="1" si="182"/>
        <v/>
      </c>
      <c r="HS64" s="19" t="str">
        <f t="shared" ca="1" si="182"/>
        <v/>
      </c>
      <c r="HT64" s="19" t="str">
        <f t="shared" ca="1" si="182"/>
        <v/>
      </c>
      <c r="HU64" s="19" t="str">
        <f t="shared" ca="1" si="183"/>
        <v/>
      </c>
      <c r="HV64" s="19" t="str">
        <f t="shared" ca="1" si="183"/>
        <v/>
      </c>
      <c r="HW64" s="19" t="str">
        <f t="shared" ca="1" si="183"/>
        <v/>
      </c>
      <c r="HX64" s="19" t="str">
        <f t="shared" ca="1" si="183"/>
        <v/>
      </c>
      <c r="HY64" s="19" t="str">
        <f t="shared" ca="1" si="183"/>
        <v/>
      </c>
      <c r="HZ64" s="19" t="str">
        <f t="shared" ca="1" si="183"/>
        <v/>
      </c>
      <c r="IA64" s="19" t="str">
        <f t="shared" ca="1" si="183"/>
        <v/>
      </c>
      <c r="IB64" s="19" t="str">
        <f t="shared" ca="1" si="183"/>
        <v/>
      </c>
      <c r="IC64" s="19" t="str">
        <f t="shared" ca="1" si="183"/>
        <v/>
      </c>
      <c r="ID64" s="19" t="str">
        <f t="shared" ca="1" si="183"/>
        <v/>
      </c>
      <c r="IE64" s="19" t="str">
        <f t="shared" ca="1" si="184"/>
        <v/>
      </c>
      <c r="IF64" s="19" t="str">
        <f t="shared" ca="1" si="184"/>
        <v/>
      </c>
      <c r="IG64" s="19" t="str">
        <f t="shared" ca="1" si="184"/>
        <v/>
      </c>
      <c r="IH64" s="19" t="str">
        <f t="shared" ca="1" si="184"/>
        <v/>
      </c>
      <c r="II64" s="19" t="str">
        <f t="shared" ca="1" si="184"/>
        <v/>
      </c>
      <c r="IJ64" s="19" t="str">
        <f t="shared" ca="1" si="184"/>
        <v/>
      </c>
      <c r="IK64" s="19" t="str">
        <f t="shared" ca="1" si="184"/>
        <v/>
      </c>
      <c r="IL64" s="19" t="str">
        <f t="shared" ca="1" si="184"/>
        <v/>
      </c>
      <c r="IM64" s="19" t="str">
        <f t="shared" ca="1" si="184"/>
        <v/>
      </c>
      <c r="IN64" s="19" t="str">
        <f t="shared" ca="1" si="184"/>
        <v/>
      </c>
      <c r="IO64" s="19" t="str">
        <f t="shared" ca="1" si="185"/>
        <v/>
      </c>
      <c r="IP64" s="19" t="str">
        <f t="shared" ca="1" si="185"/>
        <v/>
      </c>
      <c r="IQ64" s="19" t="str">
        <f t="shared" ca="1" si="185"/>
        <v/>
      </c>
      <c r="IR64" s="19" t="str">
        <f t="shared" ca="1" si="185"/>
        <v/>
      </c>
      <c r="IS64" s="19" t="str">
        <f t="shared" ca="1" si="185"/>
        <v/>
      </c>
      <c r="IT64" s="19" t="str">
        <f t="shared" ca="1" si="185"/>
        <v/>
      </c>
      <c r="IU64" s="19" t="str">
        <f t="shared" ca="1" si="185"/>
        <v/>
      </c>
      <c r="IV64" s="19" t="str">
        <f t="shared" ca="1" si="185"/>
        <v/>
      </c>
      <c r="IW64" s="19" t="str">
        <f t="shared" ca="1" si="185"/>
        <v/>
      </c>
      <c r="IX64" s="19" t="str">
        <f t="shared" ca="1" si="185"/>
        <v/>
      </c>
      <c r="IY64" s="19" t="str">
        <f t="shared" ca="1" si="186"/>
        <v/>
      </c>
      <c r="IZ64" s="19" t="str">
        <f t="shared" ca="1" si="186"/>
        <v/>
      </c>
      <c r="JA64" s="19" t="str">
        <f t="shared" ca="1" si="186"/>
        <v/>
      </c>
      <c r="JB64" s="19" t="str">
        <f t="shared" ca="1" si="186"/>
        <v/>
      </c>
      <c r="JC64" s="19" t="str">
        <f t="shared" ca="1" si="186"/>
        <v/>
      </c>
      <c r="JD64" s="19" t="str">
        <f t="shared" ca="1" si="186"/>
        <v/>
      </c>
      <c r="JE64" s="19" t="str">
        <f t="shared" ca="1" si="186"/>
        <v/>
      </c>
      <c r="JF64" s="19" t="str">
        <f t="shared" ca="1" si="186"/>
        <v/>
      </c>
      <c r="JG64" s="19" t="str">
        <f t="shared" ca="1" si="186"/>
        <v/>
      </c>
      <c r="JH64" s="19" t="str">
        <f t="shared" ca="1" si="186"/>
        <v/>
      </c>
      <c r="JI64" s="19" t="str">
        <f t="shared" ca="1" si="187"/>
        <v/>
      </c>
      <c r="JJ64" s="19" t="str">
        <f t="shared" ca="1" si="187"/>
        <v/>
      </c>
      <c r="JK64" s="19" t="str">
        <f t="shared" ca="1" si="187"/>
        <v/>
      </c>
      <c r="JL64" s="19" t="str">
        <f t="shared" ca="1" si="187"/>
        <v/>
      </c>
      <c r="JM64" s="19" t="str">
        <f t="shared" ca="1" si="187"/>
        <v/>
      </c>
      <c r="JN64" s="19" t="str">
        <f t="shared" ca="1" si="187"/>
        <v/>
      </c>
      <c r="JO64" s="19" t="str">
        <f t="shared" ca="1" si="187"/>
        <v/>
      </c>
      <c r="JP64" s="19" t="str">
        <f t="shared" ca="1" si="187"/>
        <v/>
      </c>
      <c r="JQ64" s="19" t="str">
        <f t="shared" ca="1" si="187"/>
        <v/>
      </c>
      <c r="JR64" s="19" t="str">
        <f t="shared" ca="1" si="187"/>
        <v/>
      </c>
      <c r="JS64" s="19" t="str">
        <f t="shared" ca="1" si="188"/>
        <v/>
      </c>
      <c r="JT64" s="19" t="str">
        <f t="shared" ca="1" si="188"/>
        <v/>
      </c>
      <c r="JU64" s="19" t="str">
        <f t="shared" ca="1" si="188"/>
        <v/>
      </c>
      <c r="JV64" s="19" t="str">
        <f t="shared" ca="1" si="188"/>
        <v/>
      </c>
      <c r="JW64" s="19" t="str">
        <f t="shared" ca="1" si="188"/>
        <v/>
      </c>
      <c r="JX64" s="19" t="str">
        <f t="shared" ca="1" si="188"/>
        <v/>
      </c>
      <c r="JY64" s="19" t="str">
        <f t="shared" ca="1" si="188"/>
        <v/>
      </c>
      <c r="JZ64" s="19" t="str">
        <f t="shared" ca="1" si="188"/>
        <v/>
      </c>
      <c r="KA64" s="19" t="str">
        <f t="shared" ca="1" si="188"/>
        <v/>
      </c>
      <c r="KB64" s="19" t="str">
        <f t="shared" ca="1" si="188"/>
        <v/>
      </c>
      <c r="KC64" s="19" t="str">
        <f t="shared" ca="1" si="189"/>
        <v/>
      </c>
      <c r="KD64" s="19" t="str">
        <f t="shared" ca="1" si="189"/>
        <v/>
      </c>
      <c r="KE64" s="19" t="str">
        <f t="shared" ca="1" si="189"/>
        <v/>
      </c>
      <c r="KF64" s="19" t="str">
        <f t="shared" ca="1" si="189"/>
        <v/>
      </c>
      <c r="KG64" s="19" t="str">
        <f t="shared" ca="1" si="189"/>
        <v/>
      </c>
      <c r="KH64" s="19" t="str">
        <f t="shared" ca="1" si="189"/>
        <v/>
      </c>
      <c r="KI64" s="19" t="str">
        <f t="shared" ca="1" si="189"/>
        <v/>
      </c>
      <c r="KJ64" s="19" t="str">
        <f t="shared" ca="1" si="189"/>
        <v/>
      </c>
      <c r="KK64" s="19" t="str">
        <f t="shared" ca="1" si="189"/>
        <v/>
      </c>
      <c r="KL64" s="19" t="str">
        <f t="shared" ca="1" si="189"/>
        <v/>
      </c>
      <c r="KM64" s="19" t="str">
        <f t="shared" ca="1" si="190"/>
        <v/>
      </c>
      <c r="KN64" s="19" t="str">
        <f t="shared" ca="1" si="190"/>
        <v/>
      </c>
      <c r="KO64" s="19" t="str">
        <f t="shared" ca="1" si="190"/>
        <v/>
      </c>
      <c r="KP64" s="19" t="str">
        <f t="shared" ca="1" si="190"/>
        <v/>
      </c>
      <c r="KQ64" s="19" t="str">
        <f t="shared" ca="1" si="190"/>
        <v/>
      </c>
      <c r="KR64" s="19" t="str">
        <f t="shared" ca="1" si="190"/>
        <v/>
      </c>
      <c r="KS64" s="19" t="str">
        <f t="shared" ca="1" si="190"/>
        <v/>
      </c>
      <c r="KT64" s="19" t="str">
        <f t="shared" ca="1" si="190"/>
        <v/>
      </c>
      <c r="KU64" s="19" t="str">
        <f t="shared" ca="1" si="190"/>
        <v/>
      </c>
      <c r="KV64" s="19" t="str">
        <f t="shared" ca="1" si="190"/>
        <v/>
      </c>
      <c r="KW64" s="19" t="str">
        <f t="shared" ca="1" si="191"/>
        <v/>
      </c>
      <c r="KX64" s="19" t="str">
        <f t="shared" ca="1" si="191"/>
        <v/>
      </c>
      <c r="KY64" s="19" t="str">
        <f t="shared" ca="1" si="191"/>
        <v/>
      </c>
      <c r="KZ64" s="19" t="str">
        <f t="shared" ca="1" si="191"/>
        <v/>
      </c>
      <c r="LA64" s="19" t="str">
        <f t="shared" ca="1" si="191"/>
        <v/>
      </c>
      <c r="LB64" s="19" t="str">
        <f t="shared" ca="1" si="191"/>
        <v/>
      </c>
      <c r="LC64" s="19" t="str">
        <f t="shared" ca="1" si="191"/>
        <v/>
      </c>
      <c r="LD64" s="19" t="str">
        <f t="shared" ca="1" si="191"/>
        <v/>
      </c>
      <c r="LE64" s="19" t="str">
        <f t="shared" ca="1" si="191"/>
        <v/>
      </c>
      <c r="LF64" s="19" t="str">
        <f t="shared" ca="1" si="191"/>
        <v/>
      </c>
      <c r="LG64" s="19" t="str">
        <f t="shared" ca="1" si="192"/>
        <v/>
      </c>
      <c r="LH64" s="19" t="str">
        <f t="shared" ca="1" si="192"/>
        <v/>
      </c>
      <c r="LI64" s="19" t="str">
        <f t="shared" ca="1" si="192"/>
        <v/>
      </c>
      <c r="LJ64" s="19" t="str">
        <f t="shared" ca="1" si="192"/>
        <v/>
      </c>
      <c r="LK64" s="19" t="str">
        <f t="shared" ca="1" si="192"/>
        <v/>
      </c>
      <c r="LL64" s="19" t="str">
        <f t="shared" ca="1" si="192"/>
        <v/>
      </c>
      <c r="LM64" s="19" t="str">
        <f t="shared" ca="1" si="192"/>
        <v/>
      </c>
      <c r="LN64" s="19" t="str">
        <f t="shared" ca="1" si="192"/>
        <v/>
      </c>
      <c r="LO64" s="19" t="str">
        <f t="shared" ca="1" si="192"/>
        <v/>
      </c>
      <c r="LP64" s="19" t="str">
        <f t="shared" ca="1" si="192"/>
        <v/>
      </c>
      <c r="LQ64" s="19" t="str">
        <f t="shared" ca="1" si="193"/>
        <v/>
      </c>
      <c r="LR64" s="19" t="str">
        <f t="shared" ca="1" si="193"/>
        <v/>
      </c>
      <c r="LS64" s="19" t="str">
        <f t="shared" ca="1" si="193"/>
        <v/>
      </c>
      <c r="LT64" s="19" t="str">
        <f t="shared" ca="1" si="193"/>
        <v/>
      </c>
      <c r="LU64" s="19" t="str">
        <f t="shared" ca="1" si="193"/>
        <v/>
      </c>
      <c r="LV64" s="19" t="str">
        <f t="shared" ca="1" si="193"/>
        <v/>
      </c>
      <c r="LW64" s="19" t="str">
        <f t="shared" ca="1" si="193"/>
        <v/>
      </c>
      <c r="LX64" s="19" t="str">
        <f t="shared" ca="1" si="193"/>
        <v/>
      </c>
      <c r="LY64" s="19" t="str">
        <f t="shared" ca="1" si="193"/>
        <v/>
      </c>
      <c r="LZ64" s="19" t="str">
        <f t="shared" ca="1" si="193"/>
        <v/>
      </c>
      <c r="MA64" s="19" t="str">
        <f t="shared" ca="1" si="194"/>
        <v/>
      </c>
      <c r="MB64" s="19" t="str">
        <f t="shared" ca="1" si="194"/>
        <v/>
      </c>
      <c r="MC64" s="19" t="str">
        <f t="shared" ca="1" si="194"/>
        <v/>
      </c>
      <c r="MD64" s="19" t="str">
        <f t="shared" ca="1" si="194"/>
        <v/>
      </c>
      <c r="ME64" s="19" t="str">
        <f t="shared" ca="1" si="194"/>
        <v/>
      </c>
      <c r="MF64" s="19" t="str">
        <f t="shared" ca="1" si="194"/>
        <v/>
      </c>
      <c r="MG64" s="19" t="str">
        <f t="shared" ca="1" si="194"/>
        <v/>
      </c>
      <c r="MH64" s="19" t="str">
        <f t="shared" ca="1" si="194"/>
        <v/>
      </c>
      <c r="MI64" s="19" t="str">
        <f t="shared" ca="1" si="194"/>
        <v/>
      </c>
      <c r="MJ64" s="19" t="str">
        <f t="shared" ca="1" si="194"/>
        <v/>
      </c>
      <c r="MK64" s="19" t="str">
        <f t="shared" ca="1" si="195"/>
        <v/>
      </c>
      <c r="ML64" s="19" t="str">
        <f t="shared" ca="1" si="195"/>
        <v/>
      </c>
      <c r="MM64" s="19" t="str">
        <f t="shared" ca="1" si="195"/>
        <v/>
      </c>
      <c r="MN64" s="19" t="str">
        <f t="shared" ca="1" si="195"/>
        <v/>
      </c>
      <c r="MO64" s="19" t="str">
        <f t="shared" ca="1" si="195"/>
        <v/>
      </c>
      <c r="MP64" s="19" t="str">
        <f t="shared" ca="1" si="195"/>
        <v/>
      </c>
      <c r="MQ64" s="19" t="str">
        <f t="shared" ca="1" si="195"/>
        <v/>
      </c>
      <c r="MR64" s="19" t="str">
        <f t="shared" ca="1" si="195"/>
        <v/>
      </c>
      <c r="MS64" s="19" t="str">
        <f t="shared" ca="1" si="195"/>
        <v/>
      </c>
      <c r="MT64" s="19" t="str">
        <f t="shared" ca="1" si="195"/>
        <v/>
      </c>
      <c r="MU64" s="19" t="str">
        <f t="shared" ca="1" si="196"/>
        <v/>
      </c>
      <c r="MV64" s="19" t="str">
        <f t="shared" ca="1" si="196"/>
        <v/>
      </c>
      <c r="MW64" s="19" t="str">
        <f t="shared" ca="1" si="196"/>
        <v/>
      </c>
      <c r="MX64" s="19" t="str">
        <f t="shared" ca="1" si="196"/>
        <v/>
      </c>
      <c r="MY64" s="19" t="str">
        <f t="shared" ca="1" si="196"/>
        <v/>
      </c>
      <c r="MZ64" s="19" t="str">
        <f t="shared" ca="1" si="196"/>
        <v/>
      </c>
      <c r="NA64" s="19" t="str">
        <f t="shared" ca="1" si="196"/>
        <v/>
      </c>
      <c r="NB64" s="19" t="str">
        <f t="shared" ca="1" si="196"/>
        <v/>
      </c>
      <c r="NC64" s="19" t="str">
        <f t="shared" ca="1" si="196"/>
        <v/>
      </c>
      <c r="ND64" s="19" t="str">
        <f t="shared" ca="1" si="196"/>
        <v/>
      </c>
      <c r="NE64" s="19" t="str">
        <f t="shared" ca="1" si="197"/>
        <v/>
      </c>
      <c r="NF64" s="19" t="str">
        <f t="shared" ca="1" si="197"/>
        <v/>
      </c>
      <c r="NG64" s="19" t="str">
        <f t="shared" ca="1" si="197"/>
        <v/>
      </c>
      <c r="NH64" s="19" t="str">
        <f t="shared" ca="1" si="197"/>
        <v/>
      </c>
      <c r="NI64" s="19" t="str">
        <f t="shared" ca="1" si="197"/>
        <v/>
      </c>
      <c r="NJ64" s="19" t="str">
        <f t="shared" ca="1" si="197"/>
        <v/>
      </c>
      <c r="NK64" s="19" t="str">
        <f t="shared" ca="1" si="197"/>
        <v/>
      </c>
      <c r="NL64" s="19" t="str">
        <f t="shared" ca="1" si="197"/>
        <v/>
      </c>
      <c r="NM64" s="19" t="str">
        <f t="shared" ca="1" si="197"/>
        <v/>
      </c>
      <c r="NN64" s="19" t="str">
        <f t="shared" ca="1" si="197"/>
        <v/>
      </c>
      <c r="NO64" s="19" t="str">
        <f t="shared" ca="1" si="198"/>
        <v/>
      </c>
      <c r="NP64" s="19" t="str">
        <f t="shared" ca="1" si="198"/>
        <v/>
      </c>
      <c r="NQ64" s="19" t="str">
        <f t="shared" ca="1" si="198"/>
        <v/>
      </c>
      <c r="NR64" s="19" t="str">
        <f t="shared" ca="1" si="198"/>
        <v/>
      </c>
      <c r="NS64" s="19" t="str">
        <f t="shared" ca="1" si="198"/>
        <v/>
      </c>
      <c r="NT64" s="19" t="str">
        <f t="shared" ca="1" si="198"/>
        <v/>
      </c>
      <c r="NU64" s="19" t="str">
        <f t="shared" ca="1" si="198"/>
        <v/>
      </c>
      <c r="NV64" s="19" t="str">
        <f t="shared" ca="1" si="198"/>
        <v/>
      </c>
      <c r="NW64" s="19" t="str">
        <f t="shared" ca="1" si="198"/>
        <v/>
      </c>
      <c r="NX64" s="19" t="str">
        <f t="shared" ca="1" si="198"/>
        <v/>
      </c>
      <c r="NY64" s="19" t="str">
        <f t="shared" ca="1" si="198"/>
        <v/>
      </c>
      <c r="NZ64" s="19" t="str">
        <f t="shared" ca="1" si="198"/>
        <v/>
      </c>
      <c r="OA64" s="19" t="str">
        <f t="shared" ca="1" si="198"/>
        <v/>
      </c>
      <c r="OB64" s="19" t="str">
        <f t="shared" ca="1" si="198"/>
        <v/>
      </c>
      <c r="OC64" s="19" t="str">
        <f t="shared" ca="1" si="198"/>
        <v/>
      </c>
    </row>
    <row r="65" spans="1:399" x14ac:dyDescent="0.2">
      <c r="A65" s="62" t="str">
        <f t="shared" si="85"/>
        <v xml:space="preserve"> </v>
      </c>
      <c r="B65" s="66">
        <f>_xlfn.IFNA(IF(INDEX('[1]External Tasks'!$C:$C,MATCH($B$38&amp;" "&amp;D65,'[1]External Tasks'!$A:$A,0))=D65,1,IF(INDEX('[1]External Tasks'!$G:$G,MATCH($B$38&amp;" "&amp;D65,'[1]External Tasks'!$E:$E,0))=D65,2)),0)</f>
        <v>0</v>
      </c>
      <c r="C65" s="46">
        <v>25</v>
      </c>
      <c r="D65" s="437" t="str">
        <f>IF('[2]Project Follow up - Base'!D65="","",'[2]Project Follow up - Base'!D65)</f>
        <v/>
      </c>
      <c r="E65" s="437" t="str">
        <f>IF('[2]Project Follow up - Base'!E65="","",'[2]Project Follow up - Base'!E65)</f>
        <v/>
      </c>
      <c r="F65" s="394" t="str">
        <f>IF('[2]Project Follow up - Base'!F65="","",'[2]Project Follow up - Base'!F65)</f>
        <v/>
      </c>
      <c r="G65" s="187" t="str">
        <f>IF('[2]Project Follow up - Base'!G65="","",'[2]Project Follow up - Base'!G65)</f>
        <v/>
      </c>
      <c r="H65" s="187" t="str">
        <f>IF('[2]Project Follow up - Base'!H65="","",'[2]Project Follow up - Base'!H65)</f>
        <v/>
      </c>
      <c r="I65" s="45">
        <f>IF(OR(G65="",H65=""), 0, NETWORKDAYS.INTL(G65,H65,7,List!$M$3:$M$100))</f>
        <v>0</v>
      </c>
      <c r="J65" s="43" t="str">
        <f>IF('[2]Project Follow up - Base'!J65="","",'[2]Project Follow up - Base'!J65)</f>
        <v/>
      </c>
      <c r="K65" s="187" t="str">
        <f>IF('[2]Project Follow up - Base'!K65="","",'[2]Project Follow up - Base'!K65)</f>
        <v/>
      </c>
      <c r="L65" s="45">
        <f>IF(OR(J65="",K65=""), 0, NETWORKDAYS.INTL(J65,K65,7,List!$M$3:$M$100))</f>
        <v>0</v>
      </c>
      <c r="M65" s="43" t="str">
        <f t="shared" si="86"/>
        <v/>
      </c>
      <c r="N65" s="43" t="str">
        <f t="shared" si="87"/>
        <v/>
      </c>
      <c r="O65" s="43" t="str">
        <f>IF(OR( D65="", M65=""),"",WORKDAY.INTL(M65,VLOOKUP($B$38&amp;" "&amp;D65,Tasks!$1:$1048576,MATCH('Project Follow up - Base'!$D$7,Tasks!$2:$2,0),FALSE)-1,7,[1]List!$M$3:$M$100))</f>
        <v/>
      </c>
      <c r="P65" s="44" t="str">
        <f t="shared" ca="1" si="125"/>
        <v/>
      </c>
      <c r="Q65" s="104" t="str">
        <f>IF('[2]Project Follow up - Base'!Q65="","",'[2]Project Follow up - Base'!Q65)</f>
        <v/>
      </c>
      <c r="R65" s="43" t="str">
        <f>IF('[2]Project Follow up - Base'!R65="","",'[2]Project Follow up - Base'!R65)</f>
        <v/>
      </c>
      <c r="S65" s="41" t="str">
        <f>IF('[2]Project Follow up - Base'!S65="","",'[2]Project Follow up - Base'!S65)</f>
        <v/>
      </c>
      <c r="T65" s="104" t="str">
        <f>IF('[2]Project Follow up - Base'!T65="","",'[2]Project Follow up - Base'!T65)</f>
        <v/>
      </c>
      <c r="U65" s="41" t="str">
        <f>IF('[2]Project Follow up - Base'!U65="","",'[2]Project Follow up - Base'!U65)</f>
        <v/>
      </c>
      <c r="V65" s="41" t="str">
        <f>IF('[2]Project Follow up - Base'!V65="","",'[2]Project Follow up - Base'!V65)</f>
        <v/>
      </c>
      <c r="W65" s="41" t="str">
        <f>IF('[2]Project Follow up - Base'!W65="","",'[2]Project Follow up - Base'!W65)</f>
        <v/>
      </c>
      <c r="X65" s="390" t="str">
        <f>IF('[2]Project Follow up - Base'!X65="","",'[2]Project Follow up - Base'!X65)</f>
        <v/>
      </c>
      <c r="Y65" s="17" t="str">
        <f t="shared" si="88"/>
        <v/>
      </c>
      <c r="Z65" s="62" t="str">
        <f>_xlfn.IFNA(IF(INDEX('Employees Summary'!A:J,MATCH(B$38&amp;" "&amp;F65,'Employees Summary'!H:H,0),10)=0,"",INDEX('Employees Summary'!A:J,MATCH(B$38&amp;" "&amp;F65,'Employees Summary'!H:H,0),10)),"")</f>
        <v/>
      </c>
      <c r="AA65" s="62">
        <f ca="1">IF(AND(N65&lt;&gt;"",P65="Delayed"),NETWORKDAYS.INTL(O65,N65,7,List!$M$3:$M$100),0)</f>
        <v>0</v>
      </c>
      <c r="AC65" s="19" t="str">
        <f t="shared" ca="1" si="163"/>
        <v/>
      </c>
      <c r="AD65" s="20" t="str">
        <f t="shared" ca="1" si="163"/>
        <v/>
      </c>
      <c r="AE65" s="20" t="str">
        <f t="shared" ca="1" si="163"/>
        <v/>
      </c>
      <c r="AF65" s="20" t="str">
        <f t="shared" ca="1" si="163"/>
        <v/>
      </c>
      <c r="AG65" s="20" t="str">
        <f t="shared" ca="1" si="163"/>
        <v/>
      </c>
      <c r="AH65" s="20" t="str">
        <f t="shared" ca="1" si="163"/>
        <v/>
      </c>
      <c r="AI65" s="20" t="str">
        <f t="shared" ca="1" si="163"/>
        <v/>
      </c>
      <c r="AJ65" s="20" t="str">
        <f t="shared" ca="1" si="163"/>
        <v/>
      </c>
      <c r="AK65" s="20" t="str">
        <f t="shared" ca="1" si="163"/>
        <v/>
      </c>
      <c r="AL65" s="20" t="str">
        <f t="shared" ca="1" si="163"/>
        <v/>
      </c>
      <c r="AM65" s="20" t="str">
        <f t="shared" ca="1" si="164"/>
        <v/>
      </c>
      <c r="AN65" s="20" t="str">
        <f t="shared" ca="1" si="164"/>
        <v/>
      </c>
      <c r="AO65" s="20" t="str">
        <f t="shared" ca="1" si="164"/>
        <v/>
      </c>
      <c r="AP65" s="20" t="str">
        <f t="shared" ca="1" si="164"/>
        <v/>
      </c>
      <c r="AQ65" s="20" t="str">
        <f t="shared" ca="1" si="164"/>
        <v/>
      </c>
      <c r="AR65" s="20" t="str">
        <f t="shared" ca="1" si="164"/>
        <v/>
      </c>
      <c r="AS65" s="20" t="str">
        <f t="shared" ca="1" si="164"/>
        <v/>
      </c>
      <c r="AT65" s="20" t="str">
        <f t="shared" ca="1" si="164"/>
        <v/>
      </c>
      <c r="AU65" s="20" t="str">
        <f t="shared" ca="1" si="164"/>
        <v/>
      </c>
      <c r="AV65" s="20" t="str">
        <f t="shared" ca="1" si="164"/>
        <v/>
      </c>
      <c r="AW65" s="20" t="str">
        <f t="shared" ca="1" si="165"/>
        <v/>
      </c>
      <c r="AX65" s="20" t="str">
        <f t="shared" ca="1" si="165"/>
        <v/>
      </c>
      <c r="AY65" s="20" t="str">
        <f t="shared" ca="1" si="165"/>
        <v/>
      </c>
      <c r="AZ65" s="20" t="str">
        <f t="shared" ca="1" si="165"/>
        <v/>
      </c>
      <c r="BA65" s="20" t="str">
        <f t="shared" ca="1" si="165"/>
        <v/>
      </c>
      <c r="BB65" s="20" t="str">
        <f t="shared" ca="1" si="165"/>
        <v/>
      </c>
      <c r="BC65" s="20" t="str">
        <f t="shared" ca="1" si="165"/>
        <v/>
      </c>
      <c r="BD65" s="20" t="str">
        <f t="shared" ca="1" si="165"/>
        <v/>
      </c>
      <c r="BE65" s="20" t="str">
        <f t="shared" ca="1" si="165"/>
        <v/>
      </c>
      <c r="BF65" s="20" t="str">
        <f t="shared" ca="1" si="165"/>
        <v/>
      </c>
      <c r="BG65" s="20" t="str">
        <f t="shared" ca="1" si="166"/>
        <v/>
      </c>
      <c r="BH65" s="20" t="str">
        <f t="shared" ca="1" si="166"/>
        <v/>
      </c>
      <c r="BI65" s="20" t="str">
        <f t="shared" ca="1" si="166"/>
        <v/>
      </c>
      <c r="BJ65" s="20" t="str">
        <f t="shared" ca="1" si="166"/>
        <v/>
      </c>
      <c r="BK65" s="20" t="str">
        <f t="shared" ca="1" si="166"/>
        <v/>
      </c>
      <c r="BL65" s="20" t="str">
        <f t="shared" ca="1" si="166"/>
        <v/>
      </c>
      <c r="BM65" s="20" t="str">
        <f t="shared" ca="1" si="166"/>
        <v/>
      </c>
      <c r="BN65" s="20" t="str">
        <f t="shared" ca="1" si="166"/>
        <v/>
      </c>
      <c r="BO65" s="20" t="str">
        <f t="shared" ca="1" si="166"/>
        <v/>
      </c>
      <c r="BP65" s="20" t="str">
        <f t="shared" ca="1" si="166"/>
        <v/>
      </c>
      <c r="BQ65" s="20" t="str">
        <f t="shared" ca="1" si="167"/>
        <v/>
      </c>
      <c r="BR65" s="20" t="str">
        <f t="shared" ca="1" si="167"/>
        <v/>
      </c>
      <c r="BS65" s="20" t="str">
        <f t="shared" ca="1" si="167"/>
        <v/>
      </c>
      <c r="BT65" s="20" t="str">
        <f t="shared" ca="1" si="167"/>
        <v/>
      </c>
      <c r="BU65" s="20" t="str">
        <f t="shared" ca="1" si="167"/>
        <v/>
      </c>
      <c r="BV65" s="20" t="str">
        <f t="shared" ca="1" si="167"/>
        <v/>
      </c>
      <c r="BW65" s="20" t="str">
        <f t="shared" ca="1" si="167"/>
        <v/>
      </c>
      <c r="BX65" s="20" t="str">
        <f t="shared" ca="1" si="167"/>
        <v/>
      </c>
      <c r="BY65" s="20" t="str">
        <f t="shared" ca="1" si="167"/>
        <v/>
      </c>
      <c r="BZ65" s="20" t="str">
        <f t="shared" ca="1" si="167"/>
        <v/>
      </c>
      <c r="CA65" s="20" t="str">
        <f t="shared" ca="1" si="168"/>
        <v/>
      </c>
      <c r="CB65" s="20" t="str">
        <f t="shared" ca="1" si="168"/>
        <v/>
      </c>
      <c r="CC65" s="20" t="str">
        <f t="shared" ca="1" si="168"/>
        <v/>
      </c>
      <c r="CD65" s="20" t="str">
        <f t="shared" ca="1" si="168"/>
        <v/>
      </c>
      <c r="CE65" s="20" t="str">
        <f t="shared" ca="1" si="168"/>
        <v/>
      </c>
      <c r="CF65" s="20" t="str">
        <f t="shared" ca="1" si="168"/>
        <v/>
      </c>
      <c r="CG65" s="20" t="str">
        <f t="shared" ca="1" si="168"/>
        <v/>
      </c>
      <c r="CH65" s="20" t="str">
        <f t="shared" ca="1" si="168"/>
        <v/>
      </c>
      <c r="CI65" s="20" t="str">
        <f t="shared" ca="1" si="168"/>
        <v/>
      </c>
      <c r="CJ65" s="20" t="str">
        <f t="shared" ca="1" si="168"/>
        <v/>
      </c>
      <c r="CK65" s="20" t="str">
        <f t="shared" ca="1" si="169"/>
        <v/>
      </c>
      <c r="CL65" s="20" t="str">
        <f t="shared" ca="1" si="169"/>
        <v/>
      </c>
      <c r="CM65" s="20" t="str">
        <f t="shared" ca="1" si="169"/>
        <v/>
      </c>
      <c r="CN65" s="20" t="str">
        <f t="shared" ca="1" si="169"/>
        <v/>
      </c>
      <c r="CO65" s="20" t="str">
        <f t="shared" ca="1" si="169"/>
        <v/>
      </c>
      <c r="CP65" s="20" t="str">
        <f t="shared" ca="1" si="169"/>
        <v/>
      </c>
      <c r="CQ65" s="20" t="str">
        <f t="shared" ca="1" si="169"/>
        <v/>
      </c>
      <c r="CR65" s="20" t="str">
        <f t="shared" ca="1" si="169"/>
        <v/>
      </c>
      <c r="CS65" s="20" t="str">
        <f t="shared" ca="1" si="169"/>
        <v/>
      </c>
      <c r="CT65" s="20" t="str">
        <f t="shared" ca="1" si="169"/>
        <v/>
      </c>
      <c r="CU65" s="19" t="str">
        <f t="shared" ca="1" si="170"/>
        <v/>
      </c>
      <c r="CV65" s="19" t="str">
        <f t="shared" ca="1" si="170"/>
        <v/>
      </c>
      <c r="CW65" s="19" t="str">
        <f t="shared" ca="1" si="170"/>
        <v/>
      </c>
      <c r="CX65" s="19" t="str">
        <f t="shared" ca="1" si="170"/>
        <v/>
      </c>
      <c r="CY65" s="19" t="str">
        <f t="shared" ca="1" si="170"/>
        <v/>
      </c>
      <c r="CZ65" s="19" t="str">
        <f t="shared" ca="1" si="170"/>
        <v/>
      </c>
      <c r="DA65" s="19" t="str">
        <f t="shared" ca="1" si="170"/>
        <v/>
      </c>
      <c r="DB65" s="19" t="str">
        <f t="shared" ca="1" si="170"/>
        <v/>
      </c>
      <c r="DC65" s="19" t="str">
        <f t="shared" ca="1" si="170"/>
        <v/>
      </c>
      <c r="DD65" s="19" t="str">
        <f t="shared" ca="1" si="170"/>
        <v/>
      </c>
      <c r="DE65" s="19" t="str">
        <f t="shared" ca="1" si="171"/>
        <v/>
      </c>
      <c r="DF65" s="19" t="str">
        <f t="shared" ca="1" si="171"/>
        <v/>
      </c>
      <c r="DG65" s="19" t="str">
        <f t="shared" ca="1" si="171"/>
        <v/>
      </c>
      <c r="DH65" s="19" t="str">
        <f t="shared" ca="1" si="171"/>
        <v/>
      </c>
      <c r="DI65" s="19" t="str">
        <f t="shared" ca="1" si="171"/>
        <v/>
      </c>
      <c r="DJ65" s="19" t="str">
        <f t="shared" ca="1" si="171"/>
        <v/>
      </c>
      <c r="DK65" s="19" t="str">
        <f t="shared" ca="1" si="171"/>
        <v/>
      </c>
      <c r="DL65" s="19" t="str">
        <f t="shared" ca="1" si="171"/>
        <v/>
      </c>
      <c r="DM65" s="19" t="str">
        <f t="shared" ca="1" si="171"/>
        <v/>
      </c>
      <c r="DN65" s="19" t="str">
        <f t="shared" ca="1" si="171"/>
        <v/>
      </c>
      <c r="DO65" s="19" t="str">
        <f t="shared" ca="1" si="172"/>
        <v/>
      </c>
      <c r="DP65" s="19" t="str">
        <f t="shared" ca="1" si="172"/>
        <v/>
      </c>
      <c r="DQ65" s="19" t="str">
        <f t="shared" ca="1" si="172"/>
        <v/>
      </c>
      <c r="DR65" s="19" t="str">
        <f t="shared" ca="1" si="172"/>
        <v/>
      </c>
      <c r="DS65" s="19" t="str">
        <f t="shared" ca="1" si="172"/>
        <v/>
      </c>
      <c r="DT65" s="19" t="str">
        <f t="shared" ca="1" si="172"/>
        <v/>
      </c>
      <c r="DU65" s="19" t="str">
        <f t="shared" ca="1" si="172"/>
        <v/>
      </c>
      <c r="DV65" s="19" t="str">
        <f t="shared" ca="1" si="172"/>
        <v/>
      </c>
      <c r="DW65" s="19" t="str">
        <f t="shared" ca="1" si="172"/>
        <v/>
      </c>
      <c r="DX65" s="19" t="str">
        <f t="shared" ca="1" si="172"/>
        <v/>
      </c>
      <c r="DY65" s="19" t="str">
        <f t="shared" ca="1" si="173"/>
        <v/>
      </c>
      <c r="DZ65" s="19" t="str">
        <f t="shared" ca="1" si="173"/>
        <v/>
      </c>
      <c r="EA65" s="19" t="str">
        <f t="shared" ca="1" si="173"/>
        <v/>
      </c>
      <c r="EB65" s="19" t="str">
        <f t="shared" ca="1" si="173"/>
        <v/>
      </c>
      <c r="EC65" s="19" t="str">
        <f t="shared" ca="1" si="173"/>
        <v/>
      </c>
      <c r="ED65" s="19" t="str">
        <f t="shared" ca="1" si="173"/>
        <v/>
      </c>
      <c r="EE65" s="19" t="str">
        <f t="shared" ca="1" si="173"/>
        <v/>
      </c>
      <c r="EF65" s="19" t="str">
        <f t="shared" ca="1" si="173"/>
        <v/>
      </c>
      <c r="EG65" s="19" t="str">
        <f t="shared" ca="1" si="173"/>
        <v/>
      </c>
      <c r="EH65" s="19" t="str">
        <f t="shared" ca="1" si="173"/>
        <v/>
      </c>
      <c r="EI65" s="19" t="str">
        <f t="shared" ca="1" si="174"/>
        <v/>
      </c>
      <c r="EJ65" s="19" t="str">
        <f t="shared" ca="1" si="174"/>
        <v/>
      </c>
      <c r="EK65" s="19" t="str">
        <f t="shared" ca="1" si="174"/>
        <v/>
      </c>
      <c r="EL65" s="19" t="str">
        <f t="shared" ca="1" si="174"/>
        <v/>
      </c>
      <c r="EM65" s="19" t="str">
        <f t="shared" ca="1" si="174"/>
        <v/>
      </c>
      <c r="EN65" s="19" t="str">
        <f t="shared" ca="1" si="174"/>
        <v/>
      </c>
      <c r="EO65" s="19" t="str">
        <f t="shared" ca="1" si="174"/>
        <v/>
      </c>
      <c r="EP65" s="19" t="str">
        <f t="shared" ca="1" si="174"/>
        <v/>
      </c>
      <c r="EQ65" s="19" t="str">
        <f t="shared" ca="1" si="174"/>
        <v/>
      </c>
      <c r="ER65" s="19" t="str">
        <f t="shared" ca="1" si="174"/>
        <v/>
      </c>
      <c r="ES65" s="19" t="str">
        <f t="shared" ca="1" si="175"/>
        <v/>
      </c>
      <c r="ET65" s="19" t="str">
        <f t="shared" ca="1" si="175"/>
        <v/>
      </c>
      <c r="EU65" s="19" t="str">
        <f t="shared" ca="1" si="175"/>
        <v/>
      </c>
      <c r="EV65" s="19" t="str">
        <f t="shared" ca="1" si="175"/>
        <v/>
      </c>
      <c r="EW65" s="19" t="str">
        <f t="shared" ca="1" si="175"/>
        <v/>
      </c>
      <c r="EX65" s="19" t="str">
        <f t="shared" ca="1" si="175"/>
        <v/>
      </c>
      <c r="EY65" s="19" t="str">
        <f t="shared" ca="1" si="175"/>
        <v/>
      </c>
      <c r="EZ65" s="19" t="str">
        <f t="shared" ca="1" si="175"/>
        <v/>
      </c>
      <c r="FA65" s="19" t="str">
        <f t="shared" ca="1" si="175"/>
        <v/>
      </c>
      <c r="FB65" s="19" t="str">
        <f t="shared" ca="1" si="175"/>
        <v/>
      </c>
      <c r="FC65" s="19" t="str">
        <f t="shared" ca="1" si="176"/>
        <v/>
      </c>
      <c r="FD65" s="19" t="str">
        <f t="shared" ca="1" si="176"/>
        <v/>
      </c>
      <c r="FE65" s="19" t="str">
        <f t="shared" ca="1" si="176"/>
        <v/>
      </c>
      <c r="FF65" s="19" t="str">
        <f t="shared" ca="1" si="176"/>
        <v/>
      </c>
      <c r="FG65" s="19" t="str">
        <f t="shared" ca="1" si="176"/>
        <v/>
      </c>
      <c r="FH65" s="19" t="str">
        <f t="shared" ca="1" si="176"/>
        <v/>
      </c>
      <c r="FI65" s="19" t="str">
        <f t="shared" ca="1" si="176"/>
        <v/>
      </c>
      <c r="FJ65" s="19" t="str">
        <f t="shared" ca="1" si="176"/>
        <v/>
      </c>
      <c r="FK65" s="19" t="str">
        <f t="shared" ca="1" si="176"/>
        <v/>
      </c>
      <c r="FL65" s="19" t="str">
        <f t="shared" ca="1" si="176"/>
        <v/>
      </c>
      <c r="FM65" s="19" t="str">
        <f t="shared" ca="1" si="177"/>
        <v/>
      </c>
      <c r="FN65" s="19" t="str">
        <f t="shared" ca="1" si="177"/>
        <v/>
      </c>
      <c r="FO65" s="19" t="str">
        <f t="shared" ca="1" si="177"/>
        <v/>
      </c>
      <c r="FP65" s="19" t="str">
        <f t="shared" ca="1" si="177"/>
        <v/>
      </c>
      <c r="FQ65" s="19" t="str">
        <f t="shared" ca="1" si="177"/>
        <v/>
      </c>
      <c r="FR65" s="19" t="str">
        <f t="shared" ca="1" si="177"/>
        <v/>
      </c>
      <c r="FS65" s="19" t="str">
        <f t="shared" ca="1" si="177"/>
        <v/>
      </c>
      <c r="FT65" s="19" t="str">
        <f t="shared" ca="1" si="177"/>
        <v/>
      </c>
      <c r="FU65" s="19" t="str">
        <f t="shared" ca="1" si="177"/>
        <v/>
      </c>
      <c r="FV65" s="19" t="str">
        <f t="shared" ca="1" si="177"/>
        <v/>
      </c>
      <c r="FW65" s="19" t="str">
        <f t="shared" ca="1" si="178"/>
        <v/>
      </c>
      <c r="FX65" s="19" t="str">
        <f t="shared" ca="1" si="178"/>
        <v/>
      </c>
      <c r="FY65" s="19" t="str">
        <f t="shared" ca="1" si="178"/>
        <v/>
      </c>
      <c r="FZ65" s="19" t="str">
        <f t="shared" ca="1" si="178"/>
        <v/>
      </c>
      <c r="GA65" s="19" t="str">
        <f t="shared" ca="1" si="178"/>
        <v/>
      </c>
      <c r="GB65" s="19" t="str">
        <f t="shared" ca="1" si="178"/>
        <v/>
      </c>
      <c r="GC65" s="19" t="str">
        <f t="shared" ca="1" si="178"/>
        <v/>
      </c>
      <c r="GD65" s="19" t="str">
        <f t="shared" ca="1" si="178"/>
        <v/>
      </c>
      <c r="GE65" s="19" t="str">
        <f t="shared" ca="1" si="178"/>
        <v/>
      </c>
      <c r="GF65" s="19" t="str">
        <f t="shared" ca="1" si="178"/>
        <v/>
      </c>
      <c r="GG65" s="19" t="str">
        <f t="shared" ca="1" si="179"/>
        <v/>
      </c>
      <c r="GH65" s="19" t="str">
        <f t="shared" ca="1" si="179"/>
        <v/>
      </c>
      <c r="GI65" s="19" t="str">
        <f t="shared" ca="1" si="179"/>
        <v/>
      </c>
      <c r="GJ65" s="19" t="str">
        <f t="shared" ca="1" si="179"/>
        <v/>
      </c>
      <c r="GK65" s="19" t="str">
        <f t="shared" ca="1" si="179"/>
        <v/>
      </c>
      <c r="GL65" s="19" t="str">
        <f t="shared" ca="1" si="179"/>
        <v/>
      </c>
      <c r="GM65" s="19" t="str">
        <f t="shared" ca="1" si="179"/>
        <v/>
      </c>
      <c r="GN65" s="19" t="str">
        <f t="shared" ca="1" si="179"/>
        <v/>
      </c>
      <c r="GO65" s="19" t="str">
        <f t="shared" ca="1" si="179"/>
        <v/>
      </c>
      <c r="GP65" s="19" t="str">
        <f t="shared" ca="1" si="179"/>
        <v/>
      </c>
      <c r="GQ65" s="19" t="str">
        <f t="shared" ca="1" si="180"/>
        <v/>
      </c>
      <c r="GR65" s="19" t="str">
        <f t="shared" ca="1" si="180"/>
        <v/>
      </c>
      <c r="GS65" s="19" t="str">
        <f t="shared" ca="1" si="180"/>
        <v/>
      </c>
      <c r="GT65" s="19" t="str">
        <f t="shared" ca="1" si="180"/>
        <v/>
      </c>
      <c r="GU65" s="19" t="str">
        <f t="shared" ca="1" si="180"/>
        <v/>
      </c>
      <c r="GV65" s="19" t="str">
        <f t="shared" ca="1" si="180"/>
        <v/>
      </c>
      <c r="GW65" s="19" t="str">
        <f t="shared" ca="1" si="180"/>
        <v/>
      </c>
      <c r="GX65" s="19" t="str">
        <f t="shared" ca="1" si="180"/>
        <v/>
      </c>
      <c r="GY65" s="19" t="str">
        <f t="shared" ca="1" si="180"/>
        <v/>
      </c>
      <c r="GZ65" s="19" t="str">
        <f t="shared" ca="1" si="180"/>
        <v/>
      </c>
      <c r="HA65" s="19" t="str">
        <f t="shared" ca="1" si="181"/>
        <v/>
      </c>
      <c r="HB65" s="19" t="str">
        <f t="shared" ca="1" si="181"/>
        <v/>
      </c>
      <c r="HC65" s="19" t="str">
        <f t="shared" ca="1" si="181"/>
        <v/>
      </c>
      <c r="HD65" s="19" t="str">
        <f t="shared" ca="1" si="181"/>
        <v/>
      </c>
      <c r="HE65" s="19" t="str">
        <f t="shared" ca="1" si="181"/>
        <v/>
      </c>
      <c r="HF65" s="19" t="str">
        <f t="shared" ca="1" si="181"/>
        <v/>
      </c>
      <c r="HG65" s="19" t="str">
        <f t="shared" ca="1" si="181"/>
        <v/>
      </c>
      <c r="HH65" s="19" t="str">
        <f t="shared" ca="1" si="181"/>
        <v/>
      </c>
      <c r="HI65" s="19" t="str">
        <f t="shared" ca="1" si="181"/>
        <v/>
      </c>
      <c r="HJ65" s="19" t="str">
        <f t="shared" ca="1" si="181"/>
        <v/>
      </c>
      <c r="HK65" s="19" t="str">
        <f t="shared" ca="1" si="182"/>
        <v/>
      </c>
      <c r="HL65" s="19" t="str">
        <f t="shared" ca="1" si="182"/>
        <v/>
      </c>
      <c r="HM65" s="19" t="str">
        <f t="shared" ca="1" si="182"/>
        <v/>
      </c>
      <c r="HN65" s="19" t="str">
        <f t="shared" ca="1" si="182"/>
        <v/>
      </c>
      <c r="HO65" s="19" t="str">
        <f t="shared" ca="1" si="182"/>
        <v/>
      </c>
      <c r="HP65" s="19" t="str">
        <f t="shared" ca="1" si="182"/>
        <v/>
      </c>
      <c r="HQ65" s="19" t="str">
        <f t="shared" ca="1" si="182"/>
        <v/>
      </c>
      <c r="HR65" s="19" t="str">
        <f t="shared" ca="1" si="182"/>
        <v/>
      </c>
      <c r="HS65" s="19" t="str">
        <f t="shared" ca="1" si="182"/>
        <v/>
      </c>
      <c r="HT65" s="19" t="str">
        <f t="shared" ca="1" si="182"/>
        <v/>
      </c>
      <c r="HU65" s="19" t="str">
        <f t="shared" ca="1" si="183"/>
        <v/>
      </c>
      <c r="HV65" s="19" t="str">
        <f t="shared" ca="1" si="183"/>
        <v/>
      </c>
      <c r="HW65" s="19" t="str">
        <f t="shared" ca="1" si="183"/>
        <v/>
      </c>
      <c r="HX65" s="19" t="str">
        <f t="shared" ca="1" si="183"/>
        <v/>
      </c>
      <c r="HY65" s="19" t="str">
        <f t="shared" ca="1" si="183"/>
        <v/>
      </c>
      <c r="HZ65" s="19" t="str">
        <f t="shared" ca="1" si="183"/>
        <v/>
      </c>
      <c r="IA65" s="19" t="str">
        <f t="shared" ca="1" si="183"/>
        <v/>
      </c>
      <c r="IB65" s="19" t="str">
        <f t="shared" ca="1" si="183"/>
        <v/>
      </c>
      <c r="IC65" s="19" t="str">
        <f t="shared" ca="1" si="183"/>
        <v/>
      </c>
      <c r="ID65" s="19" t="str">
        <f t="shared" ca="1" si="183"/>
        <v/>
      </c>
      <c r="IE65" s="19" t="str">
        <f t="shared" ca="1" si="184"/>
        <v/>
      </c>
      <c r="IF65" s="19" t="str">
        <f t="shared" ca="1" si="184"/>
        <v/>
      </c>
      <c r="IG65" s="19" t="str">
        <f t="shared" ca="1" si="184"/>
        <v/>
      </c>
      <c r="IH65" s="19" t="str">
        <f t="shared" ca="1" si="184"/>
        <v/>
      </c>
      <c r="II65" s="19" t="str">
        <f t="shared" ca="1" si="184"/>
        <v/>
      </c>
      <c r="IJ65" s="19" t="str">
        <f t="shared" ca="1" si="184"/>
        <v/>
      </c>
      <c r="IK65" s="19" t="str">
        <f t="shared" ca="1" si="184"/>
        <v/>
      </c>
      <c r="IL65" s="19" t="str">
        <f t="shared" ca="1" si="184"/>
        <v/>
      </c>
      <c r="IM65" s="19" t="str">
        <f t="shared" ca="1" si="184"/>
        <v/>
      </c>
      <c r="IN65" s="19" t="str">
        <f t="shared" ca="1" si="184"/>
        <v/>
      </c>
      <c r="IO65" s="19" t="str">
        <f t="shared" ca="1" si="185"/>
        <v/>
      </c>
      <c r="IP65" s="19" t="str">
        <f t="shared" ca="1" si="185"/>
        <v/>
      </c>
      <c r="IQ65" s="19" t="str">
        <f t="shared" ca="1" si="185"/>
        <v/>
      </c>
      <c r="IR65" s="19" t="str">
        <f t="shared" ca="1" si="185"/>
        <v/>
      </c>
      <c r="IS65" s="19" t="str">
        <f t="shared" ca="1" si="185"/>
        <v/>
      </c>
      <c r="IT65" s="19" t="str">
        <f t="shared" ca="1" si="185"/>
        <v/>
      </c>
      <c r="IU65" s="19" t="str">
        <f t="shared" ca="1" si="185"/>
        <v/>
      </c>
      <c r="IV65" s="19" t="str">
        <f t="shared" ca="1" si="185"/>
        <v/>
      </c>
      <c r="IW65" s="19" t="str">
        <f t="shared" ca="1" si="185"/>
        <v/>
      </c>
      <c r="IX65" s="19" t="str">
        <f t="shared" ca="1" si="185"/>
        <v/>
      </c>
      <c r="IY65" s="19" t="str">
        <f t="shared" ca="1" si="186"/>
        <v/>
      </c>
      <c r="IZ65" s="19" t="str">
        <f t="shared" ca="1" si="186"/>
        <v/>
      </c>
      <c r="JA65" s="19" t="str">
        <f t="shared" ca="1" si="186"/>
        <v/>
      </c>
      <c r="JB65" s="19" t="str">
        <f t="shared" ca="1" si="186"/>
        <v/>
      </c>
      <c r="JC65" s="19" t="str">
        <f t="shared" ca="1" si="186"/>
        <v/>
      </c>
      <c r="JD65" s="19" t="str">
        <f t="shared" ca="1" si="186"/>
        <v/>
      </c>
      <c r="JE65" s="19" t="str">
        <f t="shared" ca="1" si="186"/>
        <v/>
      </c>
      <c r="JF65" s="19" t="str">
        <f t="shared" ca="1" si="186"/>
        <v/>
      </c>
      <c r="JG65" s="19" t="str">
        <f t="shared" ca="1" si="186"/>
        <v/>
      </c>
      <c r="JH65" s="19" t="str">
        <f t="shared" ca="1" si="186"/>
        <v/>
      </c>
      <c r="JI65" s="19" t="str">
        <f t="shared" ca="1" si="187"/>
        <v/>
      </c>
      <c r="JJ65" s="19" t="str">
        <f t="shared" ca="1" si="187"/>
        <v/>
      </c>
      <c r="JK65" s="19" t="str">
        <f t="shared" ca="1" si="187"/>
        <v/>
      </c>
      <c r="JL65" s="19" t="str">
        <f t="shared" ca="1" si="187"/>
        <v/>
      </c>
      <c r="JM65" s="19" t="str">
        <f t="shared" ca="1" si="187"/>
        <v/>
      </c>
      <c r="JN65" s="19" t="str">
        <f t="shared" ca="1" si="187"/>
        <v/>
      </c>
      <c r="JO65" s="19" t="str">
        <f t="shared" ca="1" si="187"/>
        <v/>
      </c>
      <c r="JP65" s="19" t="str">
        <f t="shared" ca="1" si="187"/>
        <v/>
      </c>
      <c r="JQ65" s="19" t="str">
        <f t="shared" ca="1" si="187"/>
        <v/>
      </c>
      <c r="JR65" s="19" t="str">
        <f t="shared" ca="1" si="187"/>
        <v/>
      </c>
      <c r="JS65" s="19" t="str">
        <f t="shared" ca="1" si="188"/>
        <v/>
      </c>
      <c r="JT65" s="19" t="str">
        <f t="shared" ca="1" si="188"/>
        <v/>
      </c>
      <c r="JU65" s="19" t="str">
        <f t="shared" ca="1" si="188"/>
        <v/>
      </c>
      <c r="JV65" s="19" t="str">
        <f t="shared" ca="1" si="188"/>
        <v/>
      </c>
      <c r="JW65" s="19" t="str">
        <f t="shared" ca="1" si="188"/>
        <v/>
      </c>
      <c r="JX65" s="19" t="str">
        <f t="shared" ca="1" si="188"/>
        <v/>
      </c>
      <c r="JY65" s="19" t="str">
        <f t="shared" ca="1" si="188"/>
        <v/>
      </c>
      <c r="JZ65" s="19" t="str">
        <f t="shared" ca="1" si="188"/>
        <v/>
      </c>
      <c r="KA65" s="19" t="str">
        <f t="shared" ca="1" si="188"/>
        <v/>
      </c>
      <c r="KB65" s="19" t="str">
        <f t="shared" ca="1" si="188"/>
        <v/>
      </c>
      <c r="KC65" s="19" t="str">
        <f t="shared" ca="1" si="189"/>
        <v/>
      </c>
      <c r="KD65" s="19" t="str">
        <f t="shared" ca="1" si="189"/>
        <v/>
      </c>
      <c r="KE65" s="19" t="str">
        <f t="shared" ca="1" si="189"/>
        <v/>
      </c>
      <c r="KF65" s="19" t="str">
        <f t="shared" ca="1" si="189"/>
        <v/>
      </c>
      <c r="KG65" s="19" t="str">
        <f t="shared" ca="1" si="189"/>
        <v/>
      </c>
      <c r="KH65" s="19" t="str">
        <f t="shared" ca="1" si="189"/>
        <v/>
      </c>
      <c r="KI65" s="19" t="str">
        <f t="shared" ca="1" si="189"/>
        <v/>
      </c>
      <c r="KJ65" s="19" t="str">
        <f t="shared" ca="1" si="189"/>
        <v/>
      </c>
      <c r="KK65" s="19" t="str">
        <f t="shared" ca="1" si="189"/>
        <v/>
      </c>
      <c r="KL65" s="19" t="str">
        <f t="shared" ca="1" si="189"/>
        <v/>
      </c>
      <c r="KM65" s="19" t="str">
        <f t="shared" ca="1" si="190"/>
        <v/>
      </c>
      <c r="KN65" s="19" t="str">
        <f t="shared" ca="1" si="190"/>
        <v/>
      </c>
      <c r="KO65" s="19" t="str">
        <f t="shared" ca="1" si="190"/>
        <v/>
      </c>
      <c r="KP65" s="19" t="str">
        <f t="shared" ca="1" si="190"/>
        <v/>
      </c>
      <c r="KQ65" s="19" t="str">
        <f t="shared" ca="1" si="190"/>
        <v/>
      </c>
      <c r="KR65" s="19" t="str">
        <f t="shared" ca="1" si="190"/>
        <v/>
      </c>
      <c r="KS65" s="19" t="str">
        <f t="shared" ca="1" si="190"/>
        <v/>
      </c>
      <c r="KT65" s="19" t="str">
        <f t="shared" ca="1" si="190"/>
        <v/>
      </c>
      <c r="KU65" s="19" t="str">
        <f t="shared" ca="1" si="190"/>
        <v/>
      </c>
      <c r="KV65" s="19" t="str">
        <f t="shared" ca="1" si="190"/>
        <v/>
      </c>
      <c r="KW65" s="19" t="str">
        <f t="shared" ca="1" si="191"/>
        <v/>
      </c>
      <c r="KX65" s="19" t="str">
        <f t="shared" ca="1" si="191"/>
        <v/>
      </c>
      <c r="KY65" s="19" t="str">
        <f t="shared" ca="1" si="191"/>
        <v/>
      </c>
      <c r="KZ65" s="19" t="str">
        <f t="shared" ca="1" si="191"/>
        <v/>
      </c>
      <c r="LA65" s="19" t="str">
        <f t="shared" ca="1" si="191"/>
        <v/>
      </c>
      <c r="LB65" s="19" t="str">
        <f t="shared" ca="1" si="191"/>
        <v/>
      </c>
      <c r="LC65" s="19" t="str">
        <f t="shared" ca="1" si="191"/>
        <v/>
      </c>
      <c r="LD65" s="19" t="str">
        <f t="shared" ca="1" si="191"/>
        <v/>
      </c>
      <c r="LE65" s="19" t="str">
        <f t="shared" ca="1" si="191"/>
        <v/>
      </c>
      <c r="LF65" s="19" t="str">
        <f t="shared" ca="1" si="191"/>
        <v/>
      </c>
      <c r="LG65" s="19" t="str">
        <f t="shared" ca="1" si="192"/>
        <v/>
      </c>
      <c r="LH65" s="19" t="str">
        <f t="shared" ca="1" si="192"/>
        <v/>
      </c>
      <c r="LI65" s="19" t="str">
        <f t="shared" ca="1" si="192"/>
        <v/>
      </c>
      <c r="LJ65" s="19" t="str">
        <f t="shared" ca="1" si="192"/>
        <v/>
      </c>
      <c r="LK65" s="19" t="str">
        <f t="shared" ca="1" si="192"/>
        <v/>
      </c>
      <c r="LL65" s="19" t="str">
        <f t="shared" ca="1" si="192"/>
        <v/>
      </c>
      <c r="LM65" s="19" t="str">
        <f t="shared" ca="1" si="192"/>
        <v/>
      </c>
      <c r="LN65" s="19" t="str">
        <f t="shared" ca="1" si="192"/>
        <v/>
      </c>
      <c r="LO65" s="19" t="str">
        <f t="shared" ca="1" si="192"/>
        <v/>
      </c>
      <c r="LP65" s="19" t="str">
        <f t="shared" ca="1" si="192"/>
        <v/>
      </c>
      <c r="LQ65" s="19" t="str">
        <f t="shared" ca="1" si="193"/>
        <v/>
      </c>
      <c r="LR65" s="19" t="str">
        <f t="shared" ca="1" si="193"/>
        <v/>
      </c>
      <c r="LS65" s="19" t="str">
        <f t="shared" ca="1" si="193"/>
        <v/>
      </c>
      <c r="LT65" s="19" t="str">
        <f t="shared" ca="1" si="193"/>
        <v/>
      </c>
      <c r="LU65" s="19" t="str">
        <f t="shared" ca="1" si="193"/>
        <v/>
      </c>
      <c r="LV65" s="19" t="str">
        <f t="shared" ca="1" si="193"/>
        <v/>
      </c>
      <c r="LW65" s="19" t="str">
        <f t="shared" ca="1" si="193"/>
        <v/>
      </c>
      <c r="LX65" s="19" t="str">
        <f t="shared" ca="1" si="193"/>
        <v/>
      </c>
      <c r="LY65" s="19" t="str">
        <f t="shared" ca="1" si="193"/>
        <v/>
      </c>
      <c r="LZ65" s="19" t="str">
        <f t="shared" ca="1" si="193"/>
        <v/>
      </c>
      <c r="MA65" s="19" t="str">
        <f t="shared" ca="1" si="194"/>
        <v/>
      </c>
      <c r="MB65" s="19" t="str">
        <f t="shared" ca="1" si="194"/>
        <v/>
      </c>
      <c r="MC65" s="19" t="str">
        <f t="shared" ca="1" si="194"/>
        <v/>
      </c>
      <c r="MD65" s="19" t="str">
        <f t="shared" ca="1" si="194"/>
        <v/>
      </c>
      <c r="ME65" s="19" t="str">
        <f t="shared" ca="1" si="194"/>
        <v/>
      </c>
      <c r="MF65" s="19" t="str">
        <f t="shared" ca="1" si="194"/>
        <v/>
      </c>
      <c r="MG65" s="19" t="str">
        <f t="shared" ca="1" si="194"/>
        <v/>
      </c>
      <c r="MH65" s="19" t="str">
        <f t="shared" ca="1" si="194"/>
        <v/>
      </c>
      <c r="MI65" s="19" t="str">
        <f t="shared" ca="1" si="194"/>
        <v/>
      </c>
      <c r="MJ65" s="19" t="str">
        <f t="shared" ca="1" si="194"/>
        <v/>
      </c>
      <c r="MK65" s="19" t="str">
        <f t="shared" ca="1" si="195"/>
        <v/>
      </c>
      <c r="ML65" s="19" t="str">
        <f t="shared" ca="1" si="195"/>
        <v/>
      </c>
      <c r="MM65" s="19" t="str">
        <f t="shared" ca="1" si="195"/>
        <v/>
      </c>
      <c r="MN65" s="19" t="str">
        <f t="shared" ca="1" si="195"/>
        <v/>
      </c>
      <c r="MO65" s="19" t="str">
        <f t="shared" ca="1" si="195"/>
        <v/>
      </c>
      <c r="MP65" s="19" t="str">
        <f t="shared" ca="1" si="195"/>
        <v/>
      </c>
      <c r="MQ65" s="19" t="str">
        <f t="shared" ca="1" si="195"/>
        <v/>
      </c>
      <c r="MR65" s="19" t="str">
        <f t="shared" ca="1" si="195"/>
        <v/>
      </c>
      <c r="MS65" s="19" t="str">
        <f t="shared" ca="1" si="195"/>
        <v/>
      </c>
      <c r="MT65" s="19" t="str">
        <f t="shared" ca="1" si="195"/>
        <v/>
      </c>
      <c r="MU65" s="19" t="str">
        <f t="shared" ca="1" si="196"/>
        <v/>
      </c>
      <c r="MV65" s="19" t="str">
        <f t="shared" ca="1" si="196"/>
        <v/>
      </c>
      <c r="MW65" s="19" t="str">
        <f t="shared" ca="1" si="196"/>
        <v/>
      </c>
      <c r="MX65" s="19" t="str">
        <f t="shared" ca="1" si="196"/>
        <v/>
      </c>
      <c r="MY65" s="19" t="str">
        <f t="shared" ca="1" si="196"/>
        <v/>
      </c>
      <c r="MZ65" s="19" t="str">
        <f t="shared" ca="1" si="196"/>
        <v/>
      </c>
      <c r="NA65" s="19" t="str">
        <f t="shared" ca="1" si="196"/>
        <v/>
      </c>
      <c r="NB65" s="19" t="str">
        <f t="shared" ca="1" si="196"/>
        <v/>
      </c>
      <c r="NC65" s="19" t="str">
        <f t="shared" ca="1" si="196"/>
        <v/>
      </c>
      <c r="ND65" s="19" t="str">
        <f t="shared" ca="1" si="196"/>
        <v/>
      </c>
      <c r="NE65" s="19" t="str">
        <f t="shared" ca="1" si="197"/>
        <v/>
      </c>
      <c r="NF65" s="19" t="str">
        <f t="shared" ca="1" si="197"/>
        <v/>
      </c>
      <c r="NG65" s="19" t="str">
        <f t="shared" ca="1" si="197"/>
        <v/>
      </c>
      <c r="NH65" s="19" t="str">
        <f t="shared" ca="1" si="197"/>
        <v/>
      </c>
      <c r="NI65" s="19" t="str">
        <f t="shared" ca="1" si="197"/>
        <v/>
      </c>
      <c r="NJ65" s="19" t="str">
        <f t="shared" ca="1" si="197"/>
        <v/>
      </c>
      <c r="NK65" s="19" t="str">
        <f t="shared" ca="1" si="197"/>
        <v/>
      </c>
      <c r="NL65" s="19" t="str">
        <f t="shared" ca="1" si="197"/>
        <v/>
      </c>
      <c r="NM65" s="19" t="str">
        <f t="shared" ca="1" si="197"/>
        <v/>
      </c>
      <c r="NN65" s="19" t="str">
        <f t="shared" ca="1" si="197"/>
        <v/>
      </c>
      <c r="NO65" s="19" t="str">
        <f t="shared" ca="1" si="198"/>
        <v/>
      </c>
      <c r="NP65" s="19" t="str">
        <f t="shared" ca="1" si="198"/>
        <v/>
      </c>
      <c r="NQ65" s="19" t="str">
        <f t="shared" ca="1" si="198"/>
        <v/>
      </c>
      <c r="NR65" s="19" t="str">
        <f t="shared" ca="1" si="198"/>
        <v/>
      </c>
      <c r="NS65" s="19" t="str">
        <f t="shared" ca="1" si="198"/>
        <v/>
      </c>
      <c r="NT65" s="19" t="str">
        <f t="shared" ca="1" si="198"/>
        <v/>
      </c>
      <c r="NU65" s="19" t="str">
        <f t="shared" ca="1" si="198"/>
        <v/>
      </c>
      <c r="NV65" s="19" t="str">
        <f t="shared" ca="1" si="198"/>
        <v/>
      </c>
      <c r="NW65" s="19" t="str">
        <f t="shared" ca="1" si="198"/>
        <v/>
      </c>
      <c r="NX65" s="19" t="str">
        <f t="shared" ca="1" si="198"/>
        <v/>
      </c>
      <c r="NY65" s="19" t="str">
        <f t="shared" ca="1" si="198"/>
        <v/>
      </c>
      <c r="NZ65" s="19" t="str">
        <f t="shared" ca="1" si="198"/>
        <v/>
      </c>
      <c r="OA65" s="19" t="str">
        <f t="shared" ca="1" si="198"/>
        <v/>
      </c>
      <c r="OB65" s="19" t="str">
        <f t="shared" ca="1" si="198"/>
        <v/>
      </c>
      <c r="OC65" s="19" t="str">
        <f t="shared" ca="1" si="198"/>
        <v/>
      </c>
    </row>
    <row r="66" spans="1:399" x14ac:dyDescent="0.2">
      <c r="A66" s="62" t="str">
        <f t="shared" si="85"/>
        <v xml:space="preserve"> </v>
      </c>
      <c r="B66" s="66">
        <f>_xlfn.IFNA(IF(INDEX('[1]External Tasks'!$C:$C,MATCH($B$38&amp;" "&amp;D66,'[1]External Tasks'!$A:$A,0))=D66,1,IF(INDEX('[1]External Tasks'!$G:$G,MATCH($B$38&amp;" "&amp;D66,'[1]External Tasks'!$E:$E,0))=D66,2)),0)</f>
        <v>0</v>
      </c>
      <c r="C66" s="46">
        <v>26</v>
      </c>
      <c r="D66" s="422" t="str">
        <f>IF('[2]Project Follow up - Base'!D66="","",'[2]Project Follow up - Base'!D66)</f>
        <v/>
      </c>
      <c r="E66" s="422" t="str">
        <f>IF('[2]Project Follow up - Base'!E66="","",'[2]Project Follow up - Base'!E66)</f>
        <v/>
      </c>
      <c r="F66" s="41" t="str">
        <f>IF('[2]Project Follow up - Base'!F66="","",'[2]Project Follow up - Base'!F66)</f>
        <v/>
      </c>
      <c r="G66" s="41" t="str">
        <f>IF('[2]Project Follow up - Base'!G66="","",'[2]Project Follow up - Base'!G66)</f>
        <v/>
      </c>
      <c r="H66" s="43" t="str">
        <f>IF('[2]Project Follow up - Base'!H66="","",'[2]Project Follow up - Base'!H66)</f>
        <v/>
      </c>
      <c r="I66" s="45">
        <f>IF(OR(G66="",H66=""), 0, NETWORKDAYS.INTL(G66,H66,7,List!$M$3:$M$100))</f>
        <v>0</v>
      </c>
      <c r="J66" s="187" t="str">
        <f>IF('[2]Project Follow up - Base'!J66="","",'[2]Project Follow up - Base'!J66)</f>
        <v/>
      </c>
      <c r="K66" s="187" t="str">
        <f>IF('[2]Project Follow up - Base'!K66="","",'[2]Project Follow up - Base'!K66)</f>
        <v/>
      </c>
      <c r="L66" s="45">
        <f>IF(OR(J66="",K66=""), 0, NETWORKDAYS.INTL(J66,K66,7,List!$M$3:$M$100))</f>
        <v>0</v>
      </c>
      <c r="M66" s="43" t="str">
        <f t="shared" si="86"/>
        <v/>
      </c>
      <c r="N66" s="43" t="str">
        <f t="shared" si="87"/>
        <v/>
      </c>
      <c r="O66" s="43" t="str">
        <f>IF(OR( D66="", M66=""),"",WORKDAY.INTL(M66,VLOOKUP($B$38&amp;" "&amp;D66,Tasks!$1:$1048576,MATCH('Project Follow up - Base'!$D$7,Tasks!$2:$2,0),FALSE)-1,7,[1]List!$M$3:$M$100))</f>
        <v/>
      </c>
      <c r="P66" s="44" t="str">
        <f t="shared" ca="1" si="125"/>
        <v/>
      </c>
      <c r="Q66" s="104" t="str">
        <f>IF('[2]Project Follow up - Base'!Q66="","",'[2]Project Follow up - Base'!Q66)</f>
        <v/>
      </c>
      <c r="R66" s="43" t="str">
        <f>IF('[2]Project Follow up - Base'!R66="","",'[2]Project Follow up - Base'!R66)</f>
        <v/>
      </c>
      <c r="S66" s="41" t="str">
        <f>IF('[2]Project Follow up - Base'!S66="","",'[2]Project Follow up - Base'!S66)</f>
        <v/>
      </c>
      <c r="T66" s="104" t="str">
        <f>IF('[2]Project Follow up - Base'!T66="","",'[2]Project Follow up - Base'!T66)</f>
        <v/>
      </c>
      <c r="U66" s="41" t="str">
        <f>IF('[2]Project Follow up - Base'!U66="","",'[2]Project Follow up - Base'!U66)</f>
        <v/>
      </c>
      <c r="V66" s="41" t="str">
        <f>IF('[2]Project Follow up - Base'!V66="","",'[2]Project Follow up - Base'!V66)</f>
        <v/>
      </c>
      <c r="W66" s="41" t="str">
        <f>IF('[2]Project Follow up - Base'!W66="","",'[2]Project Follow up - Base'!W66)</f>
        <v/>
      </c>
      <c r="X66" s="390" t="str">
        <f>IF('[2]Project Follow up - Base'!X66="","",'[2]Project Follow up - Base'!X66)</f>
        <v/>
      </c>
      <c r="Y66" s="17" t="str">
        <f t="shared" si="88"/>
        <v/>
      </c>
      <c r="Z66" s="62" t="str">
        <f>_xlfn.IFNA(IF(INDEX('Employees Summary'!A:J,MATCH(B$38&amp;" "&amp;F66,'Employees Summary'!H:H,0),10)=0,"",INDEX('Employees Summary'!A:J,MATCH(B$38&amp;" "&amp;F66,'Employees Summary'!H:H,0),10)),"")</f>
        <v/>
      </c>
      <c r="AA66" s="62">
        <f ca="1">IF(AND(N66&lt;&gt;"",P66="Delayed"),NETWORKDAYS.INTL(O66,N66,7,List!$M$3:$M$100),0)</f>
        <v>0</v>
      </c>
      <c r="AC66" s="19" t="str">
        <f t="shared" ca="1" si="163"/>
        <v/>
      </c>
      <c r="AD66" s="20" t="str">
        <f t="shared" ca="1" si="163"/>
        <v/>
      </c>
      <c r="AE66" s="20" t="str">
        <f t="shared" ca="1" si="163"/>
        <v/>
      </c>
      <c r="AF66" s="20" t="str">
        <f t="shared" ca="1" si="163"/>
        <v/>
      </c>
      <c r="AG66" s="20" t="str">
        <f t="shared" ca="1" si="163"/>
        <v/>
      </c>
      <c r="AH66" s="20" t="str">
        <f t="shared" ca="1" si="163"/>
        <v/>
      </c>
      <c r="AI66" s="20" t="str">
        <f t="shared" ca="1" si="163"/>
        <v/>
      </c>
      <c r="AJ66" s="20" t="str">
        <f t="shared" ca="1" si="163"/>
        <v/>
      </c>
      <c r="AK66" s="20" t="str">
        <f t="shared" ca="1" si="163"/>
        <v/>
      </c>
      <c r="AL66" s="20" t="str">
        <f t="shared" ca="1" si="163"/>
        <v/>
      </c>
      <c r="AM66" s="20" t="str">
        <f t="shared" ca="1" si="164"/>
        <v/>
      </c>
      <c r="AN66" s="20" t="str">
        <f t="shared" ca="1" si="164"/>
        <v/>
      </c>
      <c r="AO66" s="20" t="str">
        <f t="shared" ca="1" si="164"/>
        <v/>
      </c>
      <c r="AP66" s="20" t="str">
        <f t="shared" ca="1" si="164"/>
        <v/>
      </c>
      <c r="AQ66" s="20" t="str">
        <f t="shared" ca="1" si="164"/>
        <v/>
      </c>
      <c r="AR66" s="20" t="str">
        <f t="shared" ca="1" si="164"/>
        <v/>
      </c>
      <c r="AS66" s="20" t="str">
        <f t="shared" ca="1" si="164"/>
        <v/>
      </c>
      <c r="AT66" s="20" t="str">
        <f t="shared" ca="1" si="164"/>
        <v/>
      </c>
      <c r="AU66" s="20" t="str">
        <f t="shared" ca="1" si="164"/>
        <v/>
      </c>
      <c r="AV66" s="20" t="str">
        <f t="shared" ca="1" si="164"/>
        <v/>
      </c>
      <c r="AW66" s="20" t="str">
        <f t="shared" ca="1" si="165"/>
        <v/>
      </c>
      <c r="AX66" s="20" t="str">
        <f t="shared" ca="1" si="165"/>
        <v/>
      </c>
      <c r="AY66" s="20" t="str">
        <f t="shared" ca="1" si="165"/>
        <v/>
      </c>
      <c r="AZ66" s="20" t="str">
        <f t="shared" ca="1" si="165"/>
        <v/>
      </c>
      <c r="BA66" s="20" t="str">
        <f t="shared" ca="1" si="165"/>
        <v/>
      </c>
      <c r="BB66" s="20" t="str">
        <f t="shared" ca="1" si="165"/>
        <v/>
      </c>
      <c r="BC66" s="20" t="str">
        <f t="shared" ca="1" si="165"/>
        <v/>
      </c>
      <c r="BD66" s="20" t="str">
        <f t="shared" ca="1" si="165"/>
        <v/>
      </c>
      <c r="BE66" s="20" t="str">
        <f t="shared" ca="1" si="165"/>
        <v/>
      </c>
      <c r="BF66" s="20" t="str">
        <f t="shared" ca="1" si="165"/>
        <v/>
      </c>
      <c r="BG66" s="20" t="str">
        <f t="shared" ca="1" si="166"/>
        <v/>
      </c>
      <c r="BH66" s="20" t="str">
        <f t="shared" ca="1" si="166"/>
        <v/>
      </c>
      <c r="BI66" s="20" t="str">
        <f t="shared" ca="1" si="166"/>
        <v/>
      </c>
      <c r="BJ66" s="20" t="str">
        <f t="shared" ca="1" si="166"/>
        <v/>
      </c>
      <c r="BK66" s="20" t="str">
        <f t="shared" ca="1" si="166"/>
        <v/>
      </c>
      <c r="BL66" s="20" t="str">
        <f t="shared" ca="1" si="166"/>
        <v/>
      </c>
      <c r="BM66" s="20" t="str">
        <f t="shared" ca="1" si="166"/>
        <v/>
      </c>
      <c r="BN66" s="20" t="str">
        <f t="shared" ca="1" si="166"/>
        <v/>
      </c>
      <c r="BO66" s="20" t="str">
        <f t="shared" ca="1" si="166"/>
        <v/>
      </c>
      <c r="BP66" s="20" t="str">
        <f t="shared" ca="1" si="166"/>
        <v/>
      </c>
      <c r="BQ66" s="20" t="str">
        <f t="shared" ca="1" si="167"/>
        <v/>
      </c>
      <c r="BR66" s="20" t="str">
        <f t="shared" ca="1" si="167"/>
        <v/>
      </c>
      <c r="BS66" s="20" t="str">
        <f t="shared" ca="1" si="167"/>
        <v/>
      </c>
      <c r="BT66" s="20" t="str">
        <f t="shared" ca="1" si="167"/>
        <v/>
      </c>
      <c r="BU66" s="20" t="str">
        <f t="shared" ca="1" si="167"/>
        <v/>
      </c>
      <c r="BV66" s="20" t="str">
        <f t="shared" ca="1" si="167"/>
        <v/>
      </c>
      <c r="BW66" s="20" t="str">
        <f t="shared" ca="1" si="167"/>
        <v/>
      </c>
      <c r="BX66" s="20" t="str">
        <f t="shared" ca="1" si="167"/>
        <v/>
      </c>
      <c r="BY66" s="20" t="str">
        <f t="shared" ca="1" si="167"/>
        <v/>
      </c>
      <c r="BZ66" s="20" t="str">
        <f t="shared" ca="1" si="167"/>
        <v/>
      </c>
      <c r="CA66" s="20" t="str">
        <f t="shared" ca="1" si="168"/>
        <v/>
      </c>
      <c r="CB66" s="20" t="str">
        <f t="shared" ca="1" si="168"/>
        <v/>
      </c>
      <c r="CC66" s="20" t="str">
        <f t="shared" ca="1" si="168"/>
        <v/>
      </c>
      <c r="CD66" s="20" t="str">
        <f t="shared" ca="1" si="168"/>
        <v/>
      </c>
      <c r="CE66" s="20" t="str">
        <f t="shared" ca="1" si="168"/>
        <v/>
      </c>
      <c r="CF66" s="20" t="str">
        <f t="shared" ca="1" si="168"/>
        <v/>
      </c>
      <c r="CG66" s="20" t="str">
        <f t="shared" ca="1" si="168"/>
        <v/>
      </c>
      <c r="CH66" s="20" t="str">
        <f t="shared" ca="1" si="168"/>
        <v/>
      </c>
      <c r="CI66" s="20" t="str">
        <f t="shared" ca="1" si="168"/>
        <v/>
      </c>
      <c r="CJ66" s="20" t="str">
        <f t="shared" ca="1" si="168"/>
        <v/>
      </c>
      <c r="CK66" s="20" t="str">
        <f t="shared" ca="1" si="169"/>
        <v/>
      </c>
      <c r="CL66" s="20" t="str">
        <f t="shared" ca="1" si="169"/>
        <v/>
      </c>
      <c r="CM66" s="20" t="str">
        <f t="shared" ca="1" si="169"/>
        <v/>
      </c>
      <c r="CN66" s="20" t="str">
        <f t="shared" ca="1" si="169"/>
        <v/>
      </c>
      <c r="CO66" s="20" t="str">
        <f t="shared" ca="1" si="169"/>
        <v/>
      </c>
      <c r="CP66" s="20" t="str">
        <f t="shared" ca="1" si="169"/>
        <v/>
      </c>
      <c r="CQ66" s="20" t="str">
        <f t="shared" ca="1" si="169"/>
        <v/>
      </c>
      <c r="CR66" s="20" t="str">
        <f t="shared" ca="1" si="169"/>
        <v/>
      </c>
      <c r="CS66" s="20" t="str">
        <f t="shared" ca="1" si="169"/>
        <v/>
      </c>
      <c r="CT66" s="20" t="str">
        <f t="shared" ca="1" si="169"/>
        <v/>
      </c>
      <c r="CU66" s="19" t="str">
        <f t="shared" ca="1" si="170"/>
        <v/>
      </c>
      <c r="CV66" s="19" t="str">
        <f t="shared" ca="1" si="170"/>
        <v/>
      </c>
      <c r="CW66" s="19" t="str">
        <f t="shared" ca="1" si="170"/>
        <v/>
      </c>
      <c r="CX66" s="19" t="str">
        <f t="shared" ca="1" si="170"/>
        <v/>
      </c>
      <c r="CY66" s="19" t="str">
        <f t="shared" ca="1" si="170"/>
        <v/>
      </c>
      <c r="CZ66" s="19" t="str">
        <f t="shared" ca="1" si="170"/>
        <v/>
      </c>
      <c r="DA66" s="19" t="str">
        <f t="shared" ca="1" si="170"/>
        <v/>
      </c>
      <c r="DB66" s="19" t="str">
        <f t="shared" ca="1" si="170"/>
        <v/>
      </c>
      <c r="DC66" s="19" t="str">
        <f t="shared" ca="1" si="170"/>
        <v/>
      </c>
      <c r="DD66" s="19" t="str">
        <f t="shared" ca="1" si="170"/>
        <v/>
      </c>
      <c r="DE66" s="19" t="str">
        <f t="shared" ca="1" si="171"/>
        <v/>
      </c>
      <c r="DF66" s="19" t="str">
        <f t="shared" ca="1" si="171"/>
        <v/>
      </c>
      <c r="DG66" s="19" t="str">
        <f t="shared" ca="1" si="171"/>
        <v/>
      </c>
      <c r="DH66" s="19" t="str">
        <f t="shared" ca="1" si="171"/>
        <v/>
      </c>
      <c r="DI66" s="19" t="str">
        <f t="shared" ca="1" si="171"/>
        <v/>
      </c>
      <c r="DJ66" s="19" t="str">
        <f t="shared" ca="1" si="171"/>
        <v/>
      </c>
      <c r="DK66" s="19" t="str">
        <f t="shared" ca="1" si="171"/>
        <v/>
      </c>
      <c r="DL66" s="19" t="str">
        <f t="shared" ca="1" si="171"/>
        <v/>
      </c>
      <c r="DM66" s="19" t="str">
        <f t="shared" ca="1" si="171"/>
        <v/>
      </c>
      <c r="DN66" s="19" t="str">
        <f t="shared" ca="1" si="171"/>
        <v/>
      </c>
      <c r="DO66" s="19" t="str">
        <f t="shared" ca="1" si="172"/>
        <v/>
      </c>
      <c r="DP66" s="19" t="str">
        <f t="shared" ca="1" si="172"/>
        <v/>
      </c>
      <c r="DQ66" s="19" t="str">
        <f t="shared" ca="1" si="172"/>
        <v/>
      </c>
      <c r="DR66" s="19" t="str">
        <f t="shared" ca="1" si="172"/>
        <v/>
      </c>
      <c r="DS66" s="19" t="str">
        <f t="shared" ca="1" si="172"/>
        <v/>
      </c>
      <c r="DT66" s="19" t="str">
        <f t="shared" ca="1" si="172"/>
        <v/>
      </c>
      <c r="DU66" s="19" t="str">
        <f t="shared" ca="1" si="172"/>
        <v/>
      </c>
      <c r="DV66" s="19" t="str">
        <f t="shared" ca="1" si="172"/>
        <v/>
      </c>
      <c r="DW66" s="19" t="str">
        <f t="shared" ca="1" si="172"/>
        <v/>
      </c>
      <c r="DX66" s="19" t="str">
        <f t="shared" ca="1" si="172"/>
        <v/>
      </c>
      <c r="DY66" s="19" t="str">
        <f t="shared" ca="1" si="173"/>
        <v/>
      </c>
      <c r="DZ66" s="19" t="str">
        <f t="shared" ca="1" si="173"/>
        <v/>
      </c>
      <c r="EA66" s="19" t="str">
        <f t="shared" ca="1" si="173"/>
        <v/>
      </c>
      <c r="EB66" s="19" t="str">
        <f t="shared" ca="1" si="173"/>
        <v/>
      </c>
      <c r="EC66" s="19" t="str">
        <f t="shared" ca="1" si="173"/>
        <v/>
      </c>
      <c r="ED66" s="19" t="str">
        <f t="shared" ca="1" si="173"/>
        <v/>
      </c>
      <c r="EE66" s="19" t="str">
        <f t="shared" ca="1" si="173"/>
        <v/>
      </c>
      <c r="EF66" s="19" t="str">
        <f t="shared" ca="1" si="173"/>
        <v/>
      </c>
      <c r="EG66" s="19" t="str">
        <f t="shared" ca="1" si="173"/>
        <v/>
      </c>
      <c r="EH66" s="19" t="str">
        <f t="shared" ca="1" si="173"/>
        <v/>
      </c>
      <c r="EI66" s="19" t="str">
        <f t="shared" ca="1" si="174"/>
        <v/>
      </c>
      <c r="EJ66" s="19" t="str">
        <f t="shared" ca="1" si="174"/>
        <v/>
      </c>
      <c r="EK66" s="19" t="str">
        <f t="shared" ca="1" si="174"/>
        <v/>
      </c>
      <c r="EL66" s="19" t="str">
        <f t="shared" ca="1" si="174"/>
        <v/>
      </c>
      <c r="EM66" s="19" t="str">
        <f t="shared" ca="1" si="174"/>
        <v/>
      </c>
      <c r="EN66" s="19" t="str">
        <f t="shared" ca="1" si="174"/>
        <v/>
      </c>
      <c r="EO66" s="19" t="str">
        <f t="shared" ca="1" si="174"/>
        <v/>
      </c>
      <c r="EP66" s="19" t="str">
        <f t="shared" ca="1" si="174"/>
        <v/>
      </c>
      <c r="EQ66" s="19" t="str">
        <f t="shared" ca="1" si="174"/>
        <v/>
      </c>
      <c r="ER66" s="19" t="str">
        <f t="shared" ca="1" si="174"/>
        <v/>
      </c>
      <c r="ES66" s="19" t="str">
        <f t="shared" ca="1" si="175"/>
        <v/>
      </c>
      <c r="ET66" s="19" t="str">
        <f t="shared" ca="1" si="175"/>
        <v/>
      </c>
      <c r="EU66" s="19" t="str">
        <f t="shared" ca="1" si="175"/>
        <v/>
      </c>
      <c r="EV66" s="19" t="str">
        <f t="shared" ca="1" si="175"/>
        <v/>
      </c>
      <c r="EW66" s="19" t="str">
        <f t="shared" ca="1" si="175"/>
        <v/>
      </c>
      <c r="EX66" s="19" t="str">
        <f t="shared" ca="1" si="175"/>
        <v/>
      </c>
      <c r="EY66" s="19" t="str">
        <f t="shared" ca="1" si="175"/>
        <v/>
      </c>
      <c r="EZ66" s="19" t="str">
        <f t="shared" ca="1" si="175"/>
        <v/>
      </c>
      <c r="FA66" s="19" t="str">
        <f t="shared" ca="1" si="175"/>
        <v/>
      </c>
      <c r="FB66" s="19" t="str">
        <f t="shared" ca="1" si="175"/>
        <v/>
      </c>
      <c r="FC66" s="19" t="str">
        <f t="shared" ca="1" si="176"/>
        <v/>
      </c>
      <c r="FD66" s="19" t="str">
        <f t="shared" ca="1" si="176"/>
        <v/>
      </c>
      <c r="FE66" s="19" t="str">
        <f t="shared" ca="1" si="176"/>
        <v/>
      </c>
      <c r="FF66" s="19" t="str">
        <f t="shared" ca="1" si="176"/>
        <v/>
      </c>
      <c r="FG66" s="19" t="str">
        <f t="shared" ca="1" si="176"/>
        <v/>
      </c>
      <c r="FH66" s="19" t="str">
        <f t="shared" ca="1" si="176"/>
        <v/>
      </c>
      <c r="FI66" s="19" t="str">
        <f t="shared" ca="1" si="176"/>
        <v/>
      </c>
      <c r="FJ66" s="19" t="str">
        <f t="shared" ca="1" si="176"/>
        <v/>
      </c>
      <c r="FK66" s="19" t="str">
        <f t="shared" ca="1" si="176"/>
        <v/>
      </c>
      <c r="FL66" s="19" t="str">
        <f t="shared" ca="1" si="176"/>
        <v/>
      </c>
      <c r="FM66" s="19" t="str">
        <f t="shared" ca="1" si="177"/>
        <v/>
      </c>
      <c r="FN66" s="19" t="str">
        <f t="shared" ca="1" si="177"/>
        <v/>
      </c>
      <c r="FO66" s="19" t="str">
        <f t="shared" ca="1" si="177"/>
        <v/>
      </c>
      <c r="FP66" s="19" t="str">
        <f t="shared" ca="1" si="177"/>
        <v/>
      </c>
      <c r="FQ66" s="19" t="str">
        <f t="shared" ca="1" si="177"/>
        <v/>
      </c>
      <c r="FR66" s="19" t="str">
        <f t="shared" ca="1" si="177"/>
        <v/>
      </c>
      <c r="FS66" s="19" t="str">
        <f t="shared" ca="1" si="177"/>
        <v/>
      </c>
      <c r="FT66" s="19" t="str">
        <f t="shared" ca="1" si="177"/>
        <v/>
      </c>
      <c r="FU66" s="19" t="str">
        <f t="shared" ca="1" si="177"/>
        <v/>
      </c>
      <c r="FV66" s="19" t="str">
        <f t="shared" ca="1" si="177"/>
        <v/>
      </c>
      <c r="FW66" s="19" t="str">
        <f t="shared" ca="1" si="178"/>
        <v/>
      </c>
      <c r="FX66" s="19" t="str">
        <f t="shared" ca="1" si="178"/>
        <v/>
      </c>
      <c r="FY66" s="19" t="str">
        <f t="shared" ca="1" si="178"/>
        <v/>
      </c>
      <c r="FZ66" s="19" t="str">
        <f t="shared" ca="1" si="178"/>
        <v/>
      </c>
      <c r="GA66" s="19" t="str">
        <f t="shared" ca="1" si="178"/>
        <v/>
      </c>
      <c r="GB66" s="19" t="str">
        <f t="shared" ca="1" si="178"/>
        <v/>
      </c>
      <c r="GC66" s="19" t="str">
        <f t="shared" ca="1" si="178"/>
        <v/>
      </c>
      <c r="GD66" s="19" t="str">
        <f t="shared" ca="1" si="178"/>
        <v/>
      </c>
      <c r="GE66" s="19" t="str">
        <f t="shared" ca="1" si="178"/>
        <v/>
      </c>
      <c r="GF66" s="19" t="str">
        <f t="shared" ca="1" si="178"/>
        <v/>
      </c>
      <c r="GG66" s="19" t="str">
        <f t="shared" ca="1" si="179"/>
        <v/>
      </c>
      <c r="GH66" s="19" t="str">
        <f t="shared" ca="1" si="179"/>
        <v/>
      </c>
      <c r="GI66" s="19" t="str">
        <f t="shared" ca="1" si="179"/>
        <v/>
      </c>
      <c r="GJ66" s="19" t="str">
        <f t="shared" ca="1" si="179"/>
        <v/>
      </c>
      <c r="GK66" s="19" t="str">
        <f t="shared" ca="1" si="179"/>
        <v/>
      </c>
      <c r="GL66" s="19" t="str">
        <f t="shared" ca="1" si="179"/>
        <v/>
      </c>
      <c r="GM66" s="19" t="str">
        <f t="shared" ca="1" si="179"/>
        <v/>
      </c>
      <c r="GN66" s="19" t="str">
        <f t="shared" ca="1" si="179"/>
        <v/>
      </c>
      <c r="GO66" s="19" t="str">
        <f t="shared" ca="1" si="179"/>
        <v/>
      </c>
      <c r="GP66" s="19" t="str">
        <f t="shared" ca="1" si="179"/>
        <v/>
      </c>
      <c r="GQ66" s="19" t="str">
        <f t="shared" ca="1" si="180"/>
        <v/>
      </c>
      <c r="GR66" s="19" t="str">
        <f t="shared" ca="1" si="180"/>
        <v/>
      </c>
      <c r="GS66" s="19" t="str">
        <f t="shared" ca="1" si="180"/>
        <v/>
      </c>
      <c r="GT66" s="19" t="str">
        <f t="shared" ca="1" si="180"/>
        <v/>
      </c>
      <c r="GU66" s="19" t="str">
        <f t="shared" ca="1" si="180"/>
        <v/>
      </c>
      <c r="GV66" s="19" t="str">
        <f t="shared" ca="1" si="180"/>
        <v/>
      </c>
      <c r="GW66" s="19" t="str">
        <f t="shared" ca="1" si="180"/>
        <v/>
      </c>
      <c r="GX66" s="19" t="str">
        <f t="shared" ca="1" si="180"/>
        <v/>
      </c>
      <c r="GY66" s="19" t="str">
        <f t="shared" ca="1" si="180"/>
        <v/>
      </c>
      <c r="GZ66" s="19" t="str">
        <f t="shared" ca="1" si="180"/>
        <v/>
      </c>
      <c r="HA66" s="19" t="str">
        <f t="shared" ca="1" si="181"/>
        <v/>
      </c>
      <c r="HB66" s="19" t="str">
        <f t="shared" ca="1" si="181"/>
        <v/>
      </c>
      <c r="HC66" s="19" t="str">
        <f t="shared" ca="1" si="181"/>
        <v/>
      </c>
      <c r="HD66" s="19" t="str">
        <f t="shared" ca="1" si="181"/>
        <v/>
      </c>
      <c r="HE66" s="19" t="str">
        <f t="shared" ca="1" si="181"/>
        <v/>
      </c>
      <c r="HF66" s="19" t="str">
        <f t="shared" ca="1" si="181"/>
        <v/>
      </c>
      <c r="HG66" s="19" t="str">
        <f t="shared" ca="1" si="181"/>
        <v/>
      </c>
      <c r="HH66" s="19" t="str">
        <f t="shared" ca="1" si="181"/>
        <v/>
      </c>
      <c r="HI66" s="19" t="str">
        <f t="shared" ca="1" si="181"/>
        <v/>
      </c>
      <c r="HJ66" s="19" t="str">
        <f t="shared" ca="1" si="181"/>
        <v/>
      </c>
      <c r="HK66" s="19" t="str">
        <f t="shared" ca="1" si="182"/>
        <v/>
      </c>
      <c r="HL66" s="19" t="str">
        <f t="shared" ca="1" si="182"/>
        <v/>
      </c>
      <c r="HM66" s="19" t="str">
        <f t="shared" ca="1" si="182"/>
        <v/>
      </c>
      <c r="HN66" s="19" t="str">
        <f t="shared" ca="1" si="182"/>
        <v/>
      </c>
      <c r="HO66" s="19" t="str">
        <f t="shared" ca="1" si="182"/>
        <v/>
      </c>
      <c r="HP66" s="19" t="str">
        <f t="shared" ca="1" si="182"/>
        <v/>
      </c>
      <c r="HQ66" s="19" t="str">
        <f t="shared" ca="1" si="182"/>
        <v/>
      </c>
      <c r="HR66" s="19" t="str">
        <f t="shared" ca="1" si="182"/>
        <v/>
      </c>
      <c r="HS66" s="19" t="str">
        <f t="shared" ca="1" si="182"/>
        <v/>
      </c>
      <c r="HT66" s="19" t="str">
        <f t="shared" ca="1" si="182"/>
        <v/>
      </c>
      <c r="HU66" s="19" t="str">
        <f t="shared" ca="1" si="183"/>
        <v/>
      </c>
      <c r="HV66" s="19" t="str">
        <f t="shared" ca="1" si="183"/>
        <v/>
      </c>
      <c r="HW66" s="19" t="str">
        <f t="shared" ca="1" si="183"/>
        <v/>
      </c>
      <c r="HX66" s="19" t="str">
        <f t="shared" ca="1" si="183"/>
        <v/>
      </c>
      <c r="HY66" s="19" t="str">
        <f t="shared" ca="1" si="183"/>
        <v/>
      </c>
      <c r="HZ66" s="19" t="str">
        <f t="shared" ca="1" si="183"/>
        <v/>
      </c>
      <c r="IA66" s="19" t="str">
        <f t="shared" ca="1" si="183"/>
        <v/>
      </c>
      <c r="IB66" s="19" t="str">
        <f t="shared" ca="1" si="183"/>
        <v/>
      </c>
      <c r="IC66" s="19" t="str">
        <f t="shared" ca="1" si="183"/>
        <v/>
      </c>
      <c r="ID66" s="19" t="str">
        <f t="shared" ca="1" si="183"/>
        <v/>
      </c>
      <c r="IE66" s="19" t="str">
        <f t="shared" ca="1" si="184"/>
        <v/>
      </c>
      <c r="IF66" s="19" t="str">
        <f t="shared" ca="1" si="184"/>
        <v/>
      </c>
      <c r="IG66" s="19" t="str">
        <f t="shared" ca="1" si="184"/>
        <v/>
      </c>
      <c r="IH66" s="19" t="str">
        <f t="shared" ca="1" si="184"/>
        <v/>
      </c>
      <c r="II66" s="19" t="str">
        <f t="shared" ca="1" si="184"/>
        <v/>
      </c>
      <c r="IJ66" s="19" t="str">
        <f t="shared" ca="1" si="184"/>
        <v/>
      </c>
      <c r="IK66" s="19" t="str">
        <f t="shared" ca="1" si="184"/>
        <v/>
      </c>
      <c r="IL66" s="19" t="str">
        <f t="shared" ca="1" si="184"/>
        <v/>
      </c>
      <c r="IM66" s="19" t="str">
        <f t="shared" ca="1" si="184"/>
        <v/>
      </c>
      <c r="IN66" s="19" t="str">
        <f t="shared" ca="1" si="184"/>
        <v/>
      </c>
      <c r="IO66" s="19" t="str">
        <f t="shared" ca="1" si="185"/>
        <v/>
      </c>
      <c r="IP66" s="19" t="str">
        <f t="shared" ca="1" si="185"/>
        <v/>
      </c>
      <c r="IQ66" s="19" t="str">
        <f t="shared" ca="1" si="185"/>
        <v/>
      </c>
      <c r="IR66" s="19" t="str">
        <f t="shared" ca="1" si="185"/>
        <v/>
      </c>
      <c r="IS66" s="19" t="str">
        <f t="shared" ca="1" si="185"/>
        <v/>
      </c>
      <c r="IT66" s="19" t="str">
        <f t="shared" ca="1" si="185"/>
        <v/>
      </c>
      <c r="IU66" s="19" t="str">
        <f t="shared" ca="1" si="185"/>
        <v/>
      </c>
      <c r="IV66" s="19" t="str">
        <f t="shared" ca="1" si="185"/>
        <v/>
      </c>
      <c r="IW66" s="19" t="str">
        <f t="shared" ca="1" si="185"/>
        <v/>
      </c>
      <c r="IX66" s="19" t="str">
        <f t="shared" ca="1" si="185"/>
        <v/>
      </c>
      <c r="IY66" s="19" t="str">
        <f t="shared" ca="1" si="186"/>
        <v/>
      </c>
      <c r="IZ66" s="19" t="str">
        <f t="shared" ca="1" si="186"/>
        <v/>
      </c>
      <c r="JA66" s="19" t="str">
        <f t="shared" ca="1" si="186"/>
        <v/>
      </c>
      <c r="JB66" s="19" t="str">
        <f t="shared" ca="1" si="186"/>
        <v/>
      </c>
      <c r="JC66" s="19" t="str">
        <f t="shared" ca="1" si="186"/>
        <v/>
      </c>
      <c r="JD66" s="19" t="str">
        <f t="shared" ca="1" si="186"/>
        <v/>
      </c>
      <c r="JE66" s="19" t="str">
        <f t="shared" ca="1" si="186"/>
        <v/>
      </c>
      <c r="JF66" s="19" t="str">
        <f t="shared" ca="1" si="186"/>
        <v/>
      </c>
      <c r="JG66" s="19" t="str">
        <f t="shared" ca="1" si="186"/>
        <v/>
      </c>
      <c r="JH66" s="19" t="str">
        <f t="shared" ca="1" si="186"/>
        <v/>
      </c>
      <c r="JI66" s="19" t="str">
        <f t="shared" ca="1" si="187"/>
        <v/>
      </c>
      <c r="JJ66" s="19" t="str">
        <f t="shared" ca="1" si="187"/>
        <v/>
      </c>
      <c r="JK66" s="19" t="str">
        <f t="shared" ca="1" si="187"/>
        <v/>
      </c>
      <c r="JL66" s="19" t="str">
        <f t="shared" ca="1" si="187"/>
        <v/>
      </c>
      <c r="JM66" s="19" t="str">
        <f t="shared" ca="1" si="187"/>
        <v/>
      </c>
      <c r="JN66" s="19" t="str">
        <f t="shared" ca="1" si="187"/>
        <v/>
      </c>
      <c r="JO66" s="19" t="str">
        <f t="shared" ca="1" si="187"/>
        <v/>
      </c>
      <c r="JP66" s="19" t="str">
        <f t="shared" ca="1" si="187"/>
        <v/>
      </c>
      <c r="JQ66" s="19" t="str">
        <f t="shared" ca="1" si="187"/>
        <v/>
      </c>
      <c r="JR66" s="19" t="str">
        <f t="shared" ca="1" si="187"/>
        <v/>
      </c>
      <c r="JS66" s="19" t="str">
        <f t="shared" ca="1" si="188"/>
        <v/>
      </c>
      <c r="JT66" s="19" t="str">
        <f t="shared" ca="1" si="188"/>
        <v/>
      </c>
      <c r="JU66" s="19" t="str">
        <f t="shared" ca="1" si="188"/>
        <v/>
      </c>
      <c r="JV66" s="19" t="str">
        <f t="shared" ca="1" si="188"/>
        <v/>
      </c>
      <c r="JW66" s="19" t="str">
        <f t="shared" ca="1" si="188"/>
        <v/>
      </c>
      <c r="JX66" s="19" t="str">
        <f t="shared" ca="1" si="188"/>
        <v/>
      </c>
      <c r="JY66" s="19" t="str">
        <f t="shared" ca="1" si="188"/>
        <v/>
      </c>
      <c r="JZ66" s="19" t="str">
        <f t="shared" ca="1" si="188"/>
        <v/>
      </c>
      <c r="KA66" s="19" t="str">
        <f t="shared" ca="1" si="188"/>
        <v/>
      </c>
      <c r="KB66" s="19" t="str">
        <f t="shared" ca="1" si="188"/>
        <v/>
      </c>
      <c r="KC66" s="19" t="str">
        <f t="shared" ca="1" si="189"/>
        <v/>
      </c>
      <c r="KD66" s="19" t="str">
        <f t="shared" ca="1" si="189"/>
        <v/>
      </c>
      <c r="KE66" s="19" t="str">
        <f t="shared" ca="1" si="189"/>
        <v/>
      </c>
      <c r="KF66" s="19" t="str">
        <f t="shared" ca="1" si="189"/>
        <v/>
      </c>
      <c r="KG66" s="19" t="str">
        <f t="shared" ca="1" si="189"/>
        <v/>
      </c>
      <c r="KH66" s="19" t="str">
        <f t="shared" ca="1" si="189"/>
        <v/>
      </c>
      <c r="KI66" s="19" t="str">
        <f t="shared" ca="1" si="189"/>
        <v/>
      </c>
      <c r="KJ66" s="19" t="str">
        <f t="shared" ca="1" si="189"/>
        <v/>
      </c>
      <c r="KK66" s="19" t="str">
        <f t="shared" ca="1" si="189"/>
        <v/>
      </c>
      <c r="KL66" s="19" t="str">
        <f t="shared" ca="1" si="189"/>
        <v/>
      </c>
      <c r="KM66" s="19" t="str">
        <f t="shared" ca="1" si="190"/>
        <v/>
      </c>
      <c r="KN66" s="19" t="str">
        <f t="shared" ca="1" si="190"/>
        <v/>
      </c>
      <c r="KO66" s="19" t="str">
        <f t="shared" ca="1" si="190"/>
        <v/>
      </c>
      <c r="KP66" s="19" t="str">
        <f t="shared" ca="1" si="190"/>
        <v/>
      </c>
      <c r="KQ66" s="19" t="str">
        <f t="shared" ca="1" si="190"/>
        <v/>
      </c>
      <c r="KR66" s="19" t="str">
        <f t="shared" ca="1" si="190"/>
        <v/>
      </c>
      <c r="KS66" s="19" t="str">
        <f t="shared" ca="1" si="190"/>
        <v/>
      </c>
      <c r="KT66" s="19" t="str">
        <f t="shared" ca="1" si="190"/>
        <v/>
      </c>
      <c r="KU66" s="19" t="str">
        <f t="shared" ca="1" si="190"/>
        <v/>
      </c>
      <c r="KV66" s="19" t="str">
        <f t="shared" ca="1" si="190"/>
        <v/>
      </c>
      <c r="KW66" s="19" t="str">
        <f t="shared" ca="1" si="191"/>
        <v/>
      </c>
      <c r="KX66" s="19" t="str">
        <f t="shared" ca="1" si="191"/>
        <v/>
      </c>
      <c r="KY66" s="19" t="str">
        <f t="shared" ca="1" si="191"/>
        <v/>
      </c>
      <c r="KZ66" s="19" t="str">
        <f t="shared" ca="1" si="191"/>
        <v/>
      </c>
      <c r="LA66" s="19" t="str">
        <f t="shared" ca="1" si="191"/>
        <v/>
      </c>
      <c r="LB66" s="19" t="str">
        <f t="shared" ca="1" si="191"/>
        <v/>
      </c>
      <c r="LC66" s="19" t="str">
        <f t="shared" ca="1" si="191"/>
        <v/>
      </c>
      <c r="LD66" s="19" t="str">
        <f t="shared" ca="1" si="191"/>
        <v/>
      </c>
      <c r="LE66" s="19" t="str">
        <f t="shared" ca="1" si="191"/>
        <v/>
      </c>
      <c r="LF66" s="19" t="str">
        <f t="shared" ca="1" si="191"/>
        <v/>
      </c>
      <c r="LG66" s="19" t="str">
        <f t="shared" ca="1" si="192"/>
        <v/>
      </c>
      <c r="LH66" s="19" t="str">
        <f t="shared" ca="1" si="192"/>
        <v/>
      </c>
      <c r="LI66" s="19" t="str">
        <f t="shared" ca="1" si="192"/>
        <v/>
      </c>
      <c r="LJ66" s="19" t="str">
        <f t="shared" ca="1" si="192"/>
        <v/>
      </c>
      <c r="LK66" s="19" t="str">
        <f t="shared" ca="1" si="192"/>
        <v/>
      </c>
      <c r="LL66" s="19" t="str">
        <f t="shared" ca="1" si="192"/>
        <v/>
      </c>
      <c r="LM66" s="19" t="str">
        <f t="shared" ca="1" si="192"/>
        <v/>
      </c>
      <c r="LN66" s="19" t="str">
        <f t="shared" ca="1" si="192"/>
        <v/>
      </c>
      <c r="LO66" s="19" t="str">
        <f t="shared" ca="1" si="192"/>
        <v/>
      </c>
      <c r="LP66" s="19" t="str">
        <f t="shared" ca="1" si="192"/>
        <v/>
      </c>
      <c r="LQ66" s="19" t="str">
        <f t="shared" ca="1" si="193"/>
        <v/>
      </c>
      <c r="LR66" s="19" t="str">
        <f t="shared" ca="1" si="193"/>
        <v/>
      </c>
      <c r="LS66" s="19" t="str">
        <f t="shared" ca="1" si="193"/>
        <v/>
      </c>
      <c r="LT66" s="19" t="str">
        <f t="shared" ca="1" si="193"/>
        <v/>
      </c>
      <c r="LU66" s="19" t="str">
        <f t="shared" ca="1" si="193"/>
        <v/>
      </c>
      <c r="LV66" s="19" t="str">
        <f t="shared" ca="1" si="193"/>
        <v/>
      </c>
      <c r="LW66" s="19" t="str">
        <f t="shared" ca="1" si="193"/>
        <v/>
      </c>
      <c r="LX66" s="19" t="str">
        <f t="shared" ca="1" si="193"/>
        <v/>
      </c>
      <c r="LY66" s="19" t="str">
        <f t="shared" ca="1" si="193"/>
        <v/>
      </c>
      <c r="LZ66" s="19" t="str">
        <f t="shared" ca="1" si="193"/>
        <v/>
      </c>
      <c r="MA66" s="19" t="str">
        <f t="shared" ca="1" si="194"/>
        <v/>
      </c>
      <c r="MB66" s="19" t="str">
        <f t="shared" ca="1" si="194"/>
        <v/>
      </c>
      <c r="MC66" s="19" t="str">
        <f t="shared" ca="1" si="194"/>
        <v/>
      </c>
      <c r="MD66" s="19" t="str">
        <f t="shared" ca="1" si="194"/>
        <v/>
      </c>
      <c r="ME66" s="19" t="str">
        <f t="shared" ca="1" si="194"/>
        <v/>
      </c>
      <c r="MF66" s="19" t="str">
        <f t="shared" ca="1" si="194"/>
        <v/>
      </c>
      <c r="MG66" s="19" t="str">
        <f t="shared" ca="1" si="194"/>
        <v/>
      </c>
      <c r="MH66" s="19" t="str">
        <f t="shared" ca="1" si="194"/>
        <v/>
      </c>
      <c r="MI66" s="19" t="str">
        <f t="shared" ca="1" si="194"/>
        <v/>
      </c>
      <c r="MJ66" s="19" t="str">
        <f t="shared" ca="1" si="194"/>
        <v/>
      </c>
      <c r="MK66" s="19" t="str">
        <f t="shared" ca="1" si="195"/>
        <v/>
      </c>
      <c r="ML66" s="19" t="str">
        <f t="shared" ca="1" si="195"/>
        <v/>
      </c>
      <c r="MM66" s="19" t="str">
        <f t="shared" ca="1" si="195"/>
        <v/>
      </c>
      <c r="MN66" s="19" t="str">
        <f t="shared" ca="1" si="195"/>
        <v/>
      </c>
      <c r="MO66" s="19" t="str">
        <f t="shared" ca="1" si="195"/>
        <v/>
      </c>
      <c r="MP66" s="19" t="str">
        <f t="shared" ca="1" si="195"/>
        <v/>
      </c>
      <c r="MQ66" s="19" t="str">
        <f t="shared" ca="1" si="195"/>
        <v/>
      </c>
      <c r="MR66" s="19" t="str">
        <f t="shared" ca="1" si="195"/>
        <v/>
      </c>
      <c r="MS66" s="19" t="str">
        <f t="shared" ca="1" si="195"/>
        <v/>
      </c>
      <c r="MT66" s="19" t="str">
        <f t="shared" ca="1" si="195"/>
        <v/>
      </c>
      <c r="MU66" s="19" t="str">
        <f t="shared" ca="1" si="196"/>
        <v/>
      </c>
      <c r="MV66" s="19" t="str">
        <f t="shared" ca="1" si="196"/>
        <v/>
      </c>
      <c r="MW66" s="19" t="str">
        <f t="shared" ca="1" si="196"/>
        <v/>
      </c>
      <c r="MX66" s="19" t="str">
        <f t="shared" ca="1" si="196"/>
        <v/>
      </c>
      <c r="MY66" s="19" t="str">
        <f t="shared" ca="1" si="196"/>
        <v/>
      </c>
      <c r="MZ66" s="19" t="str">
        <f t="shared" ca="1" si="196"/>
        <v/>
      </c>
      <c r="NA66" s="19" t="str">
        <f t="shared" ca="1" si="196"/>
        <v/>
      </c>
      <c r="NB66" s="19" t="str">
        <f t="shared" ca="1" si="196"/>
        <v/>
      </c>
      <c r="NC66" s="19" t="str">
        <f t="shared" ca="1" si="196"/>
        <v/>
      </c>
      <c r="ND66" s="19" t="str">
        <f t="shared" ca="1" si="196"/>
        <v/>
      </c>
      <c r="NE66" s="19" t="str">
        <f t="shared" ca="1" si="197"/>
        <v/>
      </c>
      <c r="NF66" s="19" t="str">
        <f t="shared" ca="1" si="197"/>
        <v/>
      </c>
      <c r="NG66" s="19" t="str">
        <f t="shared" ca="1" si="197"/>
        <v/>
      </c>
      <c r="NH66" s="19" t="str">
        <f t="shared" ca="1" si="197"/>
        <v/>
      </c>
      <c r="NI66" s="19" t="str">
        <f t="shared" ca="1" si="197"/>
        <v/>
      </c>
      <c r="NJ66" s="19" t="str">
        <f t="shared" ca="1" si="197"/>
        <v/>
      </c>
      <c r="NK66" s="19" t="str">
        <f t="shared" ca="1" si="197"/>
        <v/>
      </c>
      <c r="NL66" s="19" t="str">
        <f t="shared" ca="1" si="197"/>
        <v/>
      </c>
      <c r="NM66" s="19" t="str">
        <f t="shared" ca="1" si="197"/>
        <v/>
      </c>
      <c r="NN66" s="19" t="str">
        <f t="shared" ca="1" si="197"/>
        <v/>
      </c>
      <c r="NO66" s="19" t="str">
        <f t="shared" ca="1" si="198"/>
        <v/>
      </c>
      <c r="NP66" s="19" t="str">
        <f t="shared" ca="1" si="198"/>
        <v/>
      </c>
      <c r="NQ66" s="19" t="str">
        <f t="shared" ca="1" si="198"/>
        <v/>
      </c>
      <c r="NR66" s="19" t="str">
        <f t="shared" ca="1" si="198"/>
        <v/>
      </c>
      <c r="NS66" s="19" t="str">
        <f t="shared" ca="1" si="198"/>
        <v/>
      </c>
      <c r="NT66" s="19" t="str">
        <f t="shared" ca="1" si="198"/>
        <v/>
      </c>
      <c r="NU66" s="19" t="str">
        <f t="shared" ca="1" si="198"/>
        <v/>
      </c>
      <c r="NV66" s="19" t="str">
        <f t="shared" ca="1" si="198"/>
        <v/>
      </c>
      <c r="NW66" s="19" t="str">
        <f t="shared" ca="1" si="198"/>
        <v/>
      </c>
      <c r="NX66" s="19" t="str">
        <f t="shared" ca="1" si="198"/>
        <v/>
      </c>
      <c r="NY66" s="19" t="str">
        <f t="shared" ca="1" si="198"/>
        <v/>
      </c>
      <c r="NZ66" s="19" t="str">
        <f t="shared" ca="1" si="198"/>
        <v/>
      </c>
      <c r="OA66" s="19" t="str">
        <f t="shared" ca="1" si="198"/>
        <v/>
      </c>
      <c r="OB66" s="19" t="str">
        <f t="shared" ca="1" si="198"/>
        <v/>
      </c>
      <c r="OC66" s="19" t="str">
        <f t="shared" ca="1" si="198"/>
        <v/>
      </c>
    </row>
    <row r="67" spans="1:399" x14ac:dyDescent="0.2">
      <c r="A67" s="62" t="str">
        <f t="shared" si="85"/>
        <v xml:space="preserve"> </v>
      </c>
      <c r="B67" s="66">
        <f>_xlfn.IFNA(IF(INDEX('[1]External Tasks'!$C:$C,MATCH($B$38&amp;" "&amp;D67,'[1]External Tasks'!$A:$A,0))=D67,1,IF(INDEX('[1]External Tasks'!$G:$G,MATCH($B$38&amp;" "&amp;D67,'[1]External Tasks'!$E:$E,0))=D67,2)),0)</f>
        <v>0</v>
      </c>
      <c r="C67" s="46">
        <v>27</v>
      </c>
      <c r="D67" s="422" t="str">
        <f>IF('[2]Project Follow up - Base'!D67="","",'[2]Project Follow up - Base'!D67)</f>
        <v/>
      </c>
      <c r="E67" s="422" t="str">
        <f>IF('[2]Project Follow up - Base'!E67="","",'[2]Project Follow up - Base'!E67)</f>
        <v/>
      </c>
      <c r="F67" s="41" t="str">
        <f>IF('[2]Project Follow up - Base'!F67="","",'[2]Project Follow up - Base'!F67)</f>
        <v/>
      </c>
      <c r="G67" s="43" t="str">
        <f>IF('[2]Project Follow up - Base'!G67="","",'[2]Project Follow up - Base'!G67)</f>
        <v/>
      </c>
      <c r="H67" s="43" t="str">
        <f>IF('[2]Project Follow up - Base'!H67="","",'[2]Project Follow up - Base'!H67)</f>
        <v/>
      </c>
      <c r="I67" s="45">
        <f>IF(OR(G67="",H67=""), 0, NETWORKDAYS.INTL(G67,H67,7,List!$M$3:$M$100))</f>
        <v>0</v>
      </c>
      <c r="J67" s="43" t="str">
        <f>IF('[2]Project Follow up - Base'!J67="","",'[2]Project Follow up - Base'!J67)</f>
        <v/>
      </c>
      <c r="K67" s="187" t="str">
        <f>IF('[2]Project Follow up - Base'!K67="","",'[2]Project Follow up - Base'!K67)</f>
        <v/>
      </c>
      <c r="L67" s="45">
        <f>IF(OR(J67="",K67=""), 0, NETWORKDAYS.INTL(J67,K67,7,List!$M$3:$M$100))</f>
        <v>0</v>
      </c>
      <c r="M67" s="43" t="str">
        <f t="shared" si="86"/>
        <v/>
      </c>
      <c r="N67" s="43" t="str">
        <f t="shared" si="87"/>
        <v/>
      </c>
      <c r="O67" s="43" t="str">
        <f>IF(OR( D67="", M67=""),"",WORKDAY.INTL(M67,VLOOKUP($B$38&amp;" "&amp;D67,Tasks!$1:$1048576,MATCH('Project Follow up - Base'!$D$7,Tasks!$2:$2,0),FALSE)-1,7,[1]List!$M$3:$M$100))</f>
        <v/>
      </c>
      <c r="P67" s="44" t="str">
        <f t="shared" ca="1" si="125"/>
        <v/>
      </c>
      <c r="Q67" s="104" t="str">
        <f>IF('[2]Project Follow up - Base'!Q67="","",'[2]Project Follow up - Base'!Q67)</f>
        <v/>
      </c>
      <c r="R67" s="43" t="str">
        <f>IF('[2]Project Follow up - Base'!R67="","",'[2]Project Follow up - Base'!R67)</f>
        <v/>
      </c>
      <c r="S67" s="41" t="str">
        <f>IF('[2]Project Follow up - Base'!S67="","",'[2]Project Follow up - Base'!S67)</f>
        <v/>
      </c>
      <c r="T67" s="104" t="str">
        <f>IF('[2]Project Follow up - Base'!T67="","",'[2]Project Follow up - Base'!T67)</f>
        <v/>
      </c>
      <c r="U67" s="41" t="str">
        <f>IF('[2]Project Follow up - Base'!U67="","",'[2]Project Follow up - Base'!U67)</f>
        <v/>
      </c>
      <c r="V67" s="41" t="str">
        <f>IF('[2]Project Follow up - Base'!V67="","",'[2]Project Follow up - Base'!V67)</f>
        <v/>
      </c>
      <c r="W67" s="41" t="str">
        <f>IF('[2]Project Follow up - Base'!W67="","",'[2]Project Follow up - Base'!W67)</f>
        <v/>
      </c>
      <c r="X67" s="390" t="str">
        <f>IF('[2]Project Follow up - Base'!X67="","",'[2]Project Follow up - Base'!X67)</f>
        <v/>
      </c>
      <c r="Y67" s="17" t="str">
        <f t="shared" si="88"/>
        <v/>
      </c>
      <c r="Z67" s="62" t="str">
        <f>_xlfn.IFNA(IF(INDEX('Employees Summary'!A:J,MATCH(B$38&amp;" "&amp;F67,'Employees Summary'!H:H,0),10)=0,"",INDEX('Employees Summary'!A:J,MATCH(B$38&amp;" "&amp;F67,'Employees Summary'!H:H,0),10)),"")</f>
        <v/>
      </c>
      <c r="AA67" s="62">
        <f ca="1">IF(AND(N67&lt;&gt;"",P67="Delayed"),NETWORKDAYS.INTL(O67,N67,7,List!$M$3:$M$100),0)</f>
        <v>0</v>
      </c>
      <c r="AC67" s="19" t="str">
        <f t="shared" ca="1" si="163"/>
        <v/>
      </c>
      <c r="AD67" s="20" t="str">
        <f t="shared" ca="1" si="163"/>
        <v/>
      </c>
      <c r="AE67" s="20" t="str">
        <f t="shared" ca="1" si="163"/>
        <v/>
      </c>
      <c r="AF67" s="20" t="str">
        <f t="shared" ca="1" si="163"/>
        <v/>
      </c>
      <c r="AG67" s="20" t="str">
        <f t="shared" ca="1" si="163"/>
        <v/>
      </c>
      <c r="AH67" s="20" t="str">
        <f t="shared" ca="1" si="163"/>
        <v/>
      </c>
      <c r="AI67" s="20" t="str">
        <f t="shared" ca="1" si="163"/>
        <v/>
      </c>
      <c r="AJ67" s="20" t="str">
        <f t="shared" ca="1" si="163"/>
        <v/>
      </c>
      <c r="AK67" s="20" t="str">
        <f t="shared" ca="1" si="163"/>
        <v/>
      </c>
      <c r="AL67" s="20" t="str">
        <f t="shared" ca="1" si="163"/>
        <v/>
      </c>
      <c r="AM67" s="20" t="str">
        <f t="shared" ca="1" si="164"/>
        <v/>
      </c>
      <c r="AN67" s="20" t="str">
        <f t="shared" ca="1" si="164"/>
        <v/>
      </c>
      <c r="AO67" s="20" t="str">
        <f t="shared" ca="1" si="164"/>
        <v/>
      </c>
      <c r="AP67" s="20" t="str">
        <f t="shared" ca="1" si="164"/>
        <v/>
      </c>
      <c r="AQ67" s="20" t="str">
        <f t="shared" ca="1" si="164"/>
        <v/>
      </c>
      <c r="AR67" s="20" t="str">
        <f t="shared" ca="1" si="164"/>
        <v/>
      </c>
      <c r="AS67" s="20" t="str">
        <f t="shared" ca="1" si="164"/>
        <v/>
      </c>
      <c r="AT67" s="20" t="str">
        <f t="shared" ca="1" si="164"/>
        <v/>
      </c>
      <c r="AU67" s="20" t="str">
        <f t="shared" ca="1" si="164"/>
        <v/>
      </c>
      <c r="AV67" s="20" t="str">
        <f t="shared" ca="1" si="164"/>
        <v/>
      </c>
      <c r="AW67" s="20" t="str">
        <f t="shared" ca="1" si="165"/>
        <v/>
      </c>
      <c r="AX67" s="20" t="str">
        <f t="shared" ca="1" si="165"/>
        <v/>
      </c>
      <c r="AY67" s="20" t="str">
        <f t="shared" ca="1" si="165"/>
        <v/>
      </c>
      <c r="AZ67" s="20" t="str">
        <f t="shared" ca="1" si="165"/>
        <v/>
      </c>
      <c r="BA67" s="20" t="str">
        <f t="shared" ca="1" si="165"/>
        <v/>
      </c>
      <c r="BB67" s="20" t="str">
        <f t="shared" ca="1" si="165"/>
        <v/>
      </c>
      <c r="BC67" s="20" t="str">
        <f t="shared" ca="1" si="165"/>
        <v/>
      </c>
      <c r="BD67" s="20" t="str">
        <f t="shared" ca="1" si="165"/>
        <v/>
      </c>
      <c r="BE67" s="20" t="str">
        <f t="shared" ca="1" si="165"/>
        <v/>
      </c>
      <c r="BF67" s="20" t="str">
        <f t="shared" ca="1" si="165"/>
        <v/>
      </c>
      <c r="BG67" s="20" t="str">
        <f t="shared" ca="1" si="166"/>
        <v/>
      </c>
      <c r="BH67" s="20" t="str">
        <f t="shared" ca="1" si="166"/>
        <v/>
      </c>
      <c r="BI67" s="20" t="str">
        <f t="shared" ca="1" si="166"/>
        <v/>
      </c>
      <c r="BJ67" s="20" t="str">
        <f t="shared" ca="1" si="166"/>
        <v/>
      </c>
      <c r="BK67" s="20" t="str">
        <f t="shared" ca="1" si="166"/>
        <v/>
      </c>
      <c r="BL67" s="20" t="str">
        <f t="shared" ca="1" si="166"/>
        <v/>
      </c>
      <c r="BM67" s="20" t="str">
        <f t="shared" ca="1" si="166"/>
        <v/>
      </c>
      <c r="BN67" s="20" t="str">
        <f t="shared" ca="1" si="166"/>
        <v/>
      </c>
      <c r="BO67" s="20" t="str">
        <f t="shared" ca="1" si="166"/>
        <v/>
      </c>
      <c r="BP67" s="20" t="str">
        <f t="shared" ca="1" si="166"/>
        <v/>
      </c>
      <c r="BQ67" s="20" t="str">
        <f t="shared" ca="1" si="167"/>
        <v/>
      </c>
      <c r="BR67" s="20" t="str">
        <f t="shared" ca="1" si="167"/>
        <v/>
      </c>
      <c r="BS67" s="20" t="str">
        <f t="shared" ca="1" si="167"/>
        <v/>
      </c>
      <c r="BT67" s="20" t="str">
        <f t="shared" ca="1" si="167"/>
        <v/>
      </c>
      <c r="BU67" s="20" t="str">
        <f t="shared" ca="1" si="167"/>
        <v/>
      </c>
      <c r="BV67" s="20" t="str">
        <f t="shared" ca="1" si="167"/>
        <v/>
      </c>
      <c r="BW67" s="20" t="str">
        <f t="shared" ca="1" si="167"/>
        <v/>
      </c>
      <c r="BX67" s="20" t="str">
        <f t="shared" ca="1" si="167"/>
        <v/>
      </c>
      <c r="BY67" s="20" t="str">
        <f t="shared" ca="1" si="167"/>
        <v/>
      </c>
      <c r="BZ67" s="20" t="str">
        <f t="shared" ca="1" si="167"/>
        <v/>
      </c>
      <c r="CA67" s="20" t="str">
        <f t="shared" ca="1" si="168"/>
        <v/>
      </c>
      <c r="CB67" s="20" t="str">
        <f t="shared" ca="1" si="168"/>
        <v/>
      </c>
      <c r="CC67" s="20" t="str">
        <f t="shared" ca="1" si="168"/>
        <v/>
      </c>
      <c r="CD67" s="20" t="str">
        <f t="shared" ca="1" si="168"/>
        <v/>
      </c>
      <c r="CE67" s="20" t="str">
        <f t="shared" ca="1" si="168"/>
        <v/>
      </c>
      <c r="CF67" s="20" t="str">
        <f t="shared" ca="1" si="168"/>
        <v/>
      </c>
      <c r="CG67" s="20" t="str">
        <f t="shared" ca="1" si="168"/>
        <v/>
      </c>
      <c r="CH67" s="20" t="str">
        <f t="shared" ca="1" si="168"/>
        <v/>
      </c>
      <c r="CI67" s="20" t="str">
        <f t="shared" ca="1" si="168"/>
        <v/>
      </c>
      <c r="CJ67" s="20" t="str">
        <f t="shared" ca="1" si="168"/>
        <v/>
      </c>
      <c r="CK67" s="20" t="str">
        <f t="shared" ca="1" si="169"/>
        <v/>
      </c>
      <c r="CL67" s="20" t="str">
        <f t="shared" ca="1" si="169"/>
        <v/>
      </c>
      <c r="CM67" s="20" t="str">
        <f t="shared" ca="1" si="169"/>
        <v/>
      </c>
      <c r="CN67" s="20" t="str">
        <f t="shared" ca="1" si="169"/>
        <v/>
      </c>
      <c r="CO67" s="20" t="str">
        <f t="shared" ca="1" si="169"/>
        <v/>
      </c>
      <c r="CP67" s="20" t="str">
        <f t="shared" ca="1" si="169"/>
        <v/>
      </c>
      <c r="CQ67" s="20" t="str">
        <f t="shared" ca="1" si="169"/>
        <v/>
      </c>
      <c r="CR67" s="20" t="str">
        <f t="shared" ca="1" si="169"/>
        <v/>
      </c>
      <c r="CS67" s="20" t="str">
        <f t="shared" ca="1" si="169"/>
        <v/>
      </c>
      <c r="CT67" s="20" t="str">
        <f t="shared" ca="1" si="169"/>
        <v/>
      </c>
      <c r="CU67" s="19" t="str">
        <f t="shared" ca="1" si="170"/>
        <v/>
      </c>
      <c r="CV67" s="19" t="str">
        <f t="shared" ca="1" si="170"/>
        <v/>
      </c>
      <c r="CW67" s="19" t="str">
        <f t="shared" ca="1" si="170"/>
        <v/>
      </c>
      <c r="CX67" s="19" t="str">
        <f t="shared" ca="1" si="170"/>
        <v/>
      </c>
      <c r="CY67" s="19" t="str">
        <f t="shared" ca="1" si="170"/>
        <v/>
      </c>
      <c r="CZ67" s="19" t="str">
        <f t="shared" ca="1" si="170"/>
        <v/>
      </c>
      <c r="DA67" s="19" t="str">
        <f t="shared" ca="1" si="170"/>
        <v/>
      </c>
      <c r="DB67" s="19" t="str">
        <f t="shared" ca="1" si="170"/>
        <v/>
      </c>
      <c r="DC67" s="19" t="str">
        <f t="shared" ca="1" si="170"/>
        <v/>
      </c>
      <c r="DD67" s="19" t="str">
        <f t="shared" ca="1" si="170"/>
        <v/>
      </c>
      <c r="DE67" s="19" t="str">
        <f t="shared" ca="1" si="171"/>
        <v/>
      </c>
      <c r="DF67" s="19" t="str">
        <f t="shared" ca="1" si="171"/>
        <v/>
      </c>
      <c r="DG67" s="19" t="str">
        <f t="shared" ca="1" si="171"/>
        <v/>
      </c>
      <c r="DH67" s="19" t="str">
        <f t="shared" ca="1" si="171"/>
        <v/>
      </c>
      <c r="DI67" s="19" t="str">
        <f t="shared" ca="1" si="171"/>
        <v/>
      </c>
      <c r="DJ67" s="19" t="str">
        <f t="shared" ca="1" si="171"/>
        <v/>
      </c>
      <c r="DK67" s="19" t="str">
        <f t="shared" ca="1" si="171"/>
        <v/>
      </c>
      <c r="DL67" s="19" t="str">
        <f t="shared" ca="1" si="171"/>
        <v/>
      </c>
      <c r="DM67" s="19" t="str">
        <f t="shared" ca="1" si="171"/>
        <v/>
      </c>
      <c r="DN67" s="19" t="str">
        <f t="shared" ca="1" si="171"/>
        <v/>
      </c>
      <c r="DO67" s="19" t="str">
        <f t="shared" ca="1" si="172"/>
        <v/>
      </c>
      <c r="DP67" s="19" t="str">
        <f t="shared" ca="1" si="172"/>
        <v/>
      </c>
      <c r="DQ67" s="19" t="str">
        <f t="shared" ca="1" si="172"/>
        <v/>
      </c>
      <c r="DR67" s="19" t="str">
        <f t="shared" ca="1" si="172"/>
        <v/>
      </c>
      <c r="DS67" s="19" t="str">
        <f t="shared" ca="1" si="172"/>
        <v/>
      </c>
      <c r="DT67" s="19" t="str">
        <f t="shared" ca="1" si="172"/>
        <v/>
      </c>
      <c r="DU67" s="19" t="str">
        <f t="shared" ca="1" si="172"/>
        <v/>
      </c>
      <c r="DV67" s="19" t="str">
        <f t="shared" ca="1" si="172"/>
        <v/>
      </c>
      <c r="DW67" s="19" t="str">
        <f t="shared" ca="1" si="172"/>
        <v/>
      </c>
      <c r="DX67" s="19" t="str">
        <f t="shared" ca="1" si="172"/>
        <v/>
      </c>
      <c r="DY67" s="19" t="str">
        <f t="shared" ca="1" si="173"/>
        <v/>
      </c>
      <c r="DZ67" s="19" t="str">
        <f t="shared" ca="1" si="173"/>
        <v/>
      </c>
      <c r="EA67" s="19" t="str">
        <f t="shared" ca="1" si="173"/>
        <v/>
      </c>
      <c r="EB67" s="19" t="str">
        <f t="shared" ca="1" si="173"/>
        <v/>
      </c>
      <c r="EC67" s="19" t="str">
        <f t="shared" ca="1" si="173"/>
        <v/>
      </c>
      <c r="ED67" s="19" t="str">
        <f t="shared" ca="1" si="173"/>
        <v/>
      </c>
      <c r="EE67" s="19" t="str">
        <f t="shared" ca="1" si="173"/>
        <v/>
      </c>
      <c r="EF67" s="19" t="str">
        <f t="shared" ca="1" si="173"/>
        <v/>
      </c>
      <c r="EG67" s="19" t="str">
        <f t="shared" ca="1" si="173"/>
        <v/>
      </c>
      <c r="EH67" s="19" t="str">
        <f t="shared" ca="1" si="173"/>
        <v/>
      </c>
      <c r="EI67" s="19" t="str">
        <f t="shared" ca="1" si="174"/>
        <v/>
      </c>
      <c r="EJ67" s="19" t="str">
        <f t="shared" ca="1" si="174"/>
        <v/>
      </c>
      <c r="EK67" s="19" t="str">
        <f t="shared" ca="1" si="174"/>
        <v/>
      </c>
      <c r="EL67" s="19" t="str">
        <f t="shared" ca="1" si="174"/>
        <v/>
      </c>
      <c r="EM67" s="19" t="str">
        <f t="shared" ca="1" si="174"/>
        <v/>
      </c>
      <c r="EN67" s="19" t="str">
        <f t="shared" ca="1" si="174"/>
        <v/>
      </c>
      <c r="EO67" s="19" t="str">
        <f t="shared" ca="1" si="174"/>
        <v/>
      </c>
      <c r="EP67" s="19" t="str">
        <f t="shared" ca="1" si="174"/>
        <v/>
      </c>
      <c r="EQ67" s="19" t="str">
        <f t="shared" ca="1" si="174"/>
        <v/>
      </c>
      <c r="ER67" s="19" t="str">
        <f t="shared" ca="1" si="174"/>
        <v/>
      </c>
      <c r="ES67" s="19" t="str">
        <f t="shared" ca="1" si="175"/>
        <v/>
      </c>
      <c r="ET67" s="19" t="str">
        <f t="shared" ca="1" si="175"/>
        <v/>
      </c>
      <c r="EU67" s="19" t="str">
        <f t="shared" ca="1" si="175"/>
        <v/>
      </c>
      <c r="EV67" s="19" t="str">
        <f t="shared" ca="1" si="175"/>
        <v/>
      </c>
      <c r="EW67" s="19" t="str">
        <f t="shared" ca="1" si="175"/>
        <v/>
      </c>
      <c r="EX67" s="19" t="str">
        <f t="shared" ca="1" si="175"/>
        <v/>
      </c>
      <c r="EY67" s="19" t="str">
        <f t="shared" ca="1" si="175"/>
        <v/>
      </c>
      <c r="EZ67" s="19" t="str">
        <f t="shared" ca="1" si="175"/>
        <v/>
      </c>
      <c r="FA67" s="19" t="str">
        <f t="shared" ca="1" si="175"/>
        <v/>
      </c>
      <c r="FB67" s="19" t="str">
        <f t="shared" ca="1" si="175"/>
        <v/>
      </c>
      <c r="FC67" s="19" t="str">
        <f t="shared" ca="1" si="176"/>
        <v/>
      </c>
      <c r="FD67" s="19" t="str">
        <f t="shared" ca="1" si="176"/>
        <v/>
      </c>
      <c r="FE67" s="19" t="str">
        <f t="shared" ca="1" si="176"/>
        <v/>
      </c>
      <c r="FF67" s="19" t="str">
        <f t="shared" ca="1" si="176"/>
        <v/>
      </c>
      <c r="FG67" s="19" t="str">
        <f t="shared" ca="1" si="176"/>
        <v/>
      </c>
      <c r="FH67" s="19" t="str">
        <f t="shared" ca="1" si="176"/>
        <v/>
      </c>
      <c r="FI67" s="19" t="str">
        <f t="shared" ca="1" si="176"/>
        <v/>
      </c>
      <c r="FJ67" s="19" t="str">
        <f t="shared" ca="1" si="176"/>
        <v/>
      </c>
      <c r="FK67" s="19" t="str">
        <f t="shared" ca="1" si="176"/>
        <v/>
      </c>
      <c r="FL67" s="19" t="str">
        <f t="shared" ca="1" si="176"/>
        <v/>
      </c>
      <c r="FM67" s="19" t="str">
        <f t="shared" ca="1" si="177"/>
        <v/>
      </c>
      <c r="FN67" s="19" t="str">
        <f t="shared" ca="1" si="177"/>
        <v/>
      </c>
      <c r="FO67" s="19" t="str">
        <f t="shared" ca="1" si="177"/>
        <v/>
      </c>
      <c r="FP67" s="19" t="str">
        <f t="shared" ca="1" si="177"/>
        <v/>
      </c>
      <c r="FQ67" s="19" t="str">
        <f t="shared" ca="1" si="177"/>
        <v/>
      </c>
      <c r="FR67" s="19" t="str">
        <f t="shared" ca="1" si="177"/>
        <v/>
      </c>
      <c r="FS67" s="19" t="str">
        <f t="shared" ca="1" si="177"/>
        <v/>
      </c>
      <c r="FT67" s="19" t="str">
        <f t="shared" ca="1" si="177"/>
        <v/>
      </c>
      <c r="FU67" s="19" t="str">
        <f t="shared" ca="1" si="177"/>
        <v/>
      </c>
      <c r="FV67" s="19" t="str">
        <f t="shared" ca="1" si="177"/>
        <v/>
      </c>
      <c r="FW67" s="19" t="str">
        <f t="shared" ca="1" si="178"/>
        <v/>
      </c>
      <c r="FX67" s="19" t="str">
        <f t="shared" ca="1" si="178"/>
        <v/>
      </c>
      <c r="FY67" s="19" t="str">
        <f t="shared" ca="1" si="178"/>
        <v/>
      </c>
      <c r="FZ67" s="19" t="str">
        <f t="shared" ca="1" si="178"/>
        <v/>
      </c>
      <c r="GA67" s="19" t="str">
        <f t="shared" ca="1" si="178"/>
        <v/>
      </c>
      <c r="GB67" s="19" t="str">
        <f t="shared" ca="1" si="178"/>
        <v/>
      </c>
      <c r="GC67" s="19" t="str">
        <f t="shared" ca="1" si="178"/>
        <v/>
      </c>
      <c r="GD67" s="19" t="str">
        <f t="shared" ca="1" si="178"/>
        <v/>
      </c>
      <c r="GE67" s="19" t="str">
        <f t="shared" ca="1" si="178"/>
        <v/>
      </c>
      <c r="GF67" s="19" t="str">
        <f t="shared" ca="1" si="178"/>
        <v/>
      </c>
      <c r="GG67" s="19" t="str">
        <f t="shared" ca="1" si="179"/>
        <v/>
      </c>
      <c r="GH67" s="19" t="str">
        <f t="shared" ca="1" si="179"/>
        <v/>
      </c>
      <c r="GI67" s="19" t="str">
        <f t="shared" ca="1" si="179"/>
        <v/>
      </c>
      <c r="GJ67" s="19" t="str">
        <f t="shared" ca="1" si="179"/>
        <v/>
      </c>
      <c r="GK67" s="19" t="str">
        <f t="shared" ca="1" si="179"/>
        <v/>
      </c>
      <c r="GL67" s="19" t="str">
        <f t="shared" ca="1" si="179"/>
        <v/>
      </c>
      <c r="GM67" s="19" t="str">
        <f t="shared" ca="1" si="179"/>
        <v/>
      </c>
      <c r="GN67" s="19" t="str">
        <f t="shared" ca="1" si="179"/>
        <v/>
      </c>
      <c r="GO67" s="19" t="str">
        <f t="shared" ca="1" si="179"/>
        <v/>
      </c>
      <c r="GP67" s="19" t="str">
        <f t="shared" ca="1" si="179"/>
        <v/>
      </c>
      <c r="GQ67" s="19" t="str">
        <f t="shared" ca="1" si="180"/>
        <v/>
      </c>
      <c r="GR67" s="19" t="str">
        <f t="shared" ca="1" si="180"/>
        <v/>
      </c>
      <c r="GS67" s="19" t="str">
        <f t="shared" ca="1" si="180"/>
        <v/>
      </c>
      <c r="GT67" s="19" t="str">
        <f t="shared" ca="1" si="180"/>
        <v/>
      </c>
      <c r="GU67" s="19" t="str">
        <f t="shared" ca="1" si="180"/>
        <v/>
      </c>
      <c r="GV67" s="19" t="str">
        <f t="shared" ca="1" si="180"/>
        <v/>
      </c>
      <c r="GW67" s="19" t="str">
        <f t="shared" ca="1" si="180"/>
        <v/>
      </c>
      <c r="GX67" s="19" t="str">
        <f t="shared" ca="1" si="180"/>
        <v/>
      </c>
      <c r="GY67" s="19" t="str">
        <f t="shared" ca="1" si="180"/>
        <v/>
      </c>
      <c r="GZ67" s="19" t="str">
        <f t="shared" ca="1" si="180"/>
        <v/>
      </c>
      <c r="HA67" s="19" t="str">
        <f t="shared" ca="1" si="181"/>
        <v/>
      </c>
      <c r="HB67" s="19" t="str">
        <f t="shared" ca="1" si="181"/>
        <v/>
      </c>
      <c r="HC67" s="19" t="str">
        <f t="shared" ca="1" si="181"/>
        <v/>
      </c>
      <c r="HD67" s="19" t="str">
        <f t="shared" ca="1" si="181"/>
        <v/>
      </c>
      <c r="HE67" s="19" t="str">
        <f t="shared" ca="1" si="181"/>
        <v/>
      </c>
      <c r="HF67" s="19" t="str">
        <f t="shared" ca="1" si="181"/>
        <v/>
      </c>
      <c r="HG67" s="19" t="str">
        <f t="shared" ca="1" si="181"/>
        <v/>
      </c>
      <c r="HH67" s="19" t="str">
        <f t="shared" ca="1" si="181"/>
        <v/>
      </c>
      <c r="HI67" s="19" t="str">
        <f t="shared" ca="1" si="181"/>
        <v/>
      </c>
      <c r="HJ67" s="19" t="str">
        <f t="shared" ca="1" si="181"/>
        <v/>
      </c>
      <c r="HK67" s="19" t="str">
        <f t="shared" ca="1" si="182"/>
        <v/>
      </c>
      <c r="HL67" s="19" t="str">
        <f t="shared" ca="1" si="182"/>
        <v/>
      </c>
      <c r="HM67" s="19" t="str">
        <f t="shared" ca="1" si="182"/>
        <v/>
      </c>
      <c r="HN67" s="19" t="str">
        <f t="shared" ca="1" si="182"/>
        <v/>
      </c>
      <c r="HO67" s="19" t="str">
        <f t="shared" ca="1" si="182"/>
        <v/>
      </c>
      <c r="HP67" s="19" t="str">
        <f t="shared" ca="1" si="182"/>
        <v/>
      </c>
      <c r="HQ67" s="19" t="str">
        <f t="shared" ca="1" si="182"/>
        <v/>
      </c>
      <c r="HR67" s="19" t="str">
        <f t="shared" ca="1" si="182"/>
        <v/>
      </c>
      <c r="HS67" s="19" t="str">
        <f t="shared" ca="1" si="182"/>
        <v/>
      </c>
      <c r="HT67" s="19" t="str">
        <f t="shared" ca="1" si="182"/>
        <v/>
      </c>
      <c r="HU67" s="19" t="str">
        <f t="shared" ca="1" si="183"/>
        <v/>
      </c>
      <c r="HV67" s="19" t="str">
        <f t="shared" ca="1" si="183"/>
        <v/>
      </c>
      <c r="HW67" s="19" t="str">
        <f t="shared" ca="1" si="183"/>
        <v/>
      </c>
      <c r="HX67" s="19" t="str">
        <f t="shared" ca="1" si="183"/>
        <v/>
      </c>
      <c r="HY67" s="19" t="str">
        <f t="shared" ca="1" si="183"/>
        <v/>
      </c>
      <c r="HZ67" s="19" t="str">
        <f t="shared" ca="1" si="183"/>
        <v/>
      </c>
      <c r="IA67" s="19" t="str">
        <f t="shared" ca="1" si="183"/>
        <v/>
      </c>
      <c r="IB67" s="19" t="str">
        <f t="shared" ca="1" si="183"/>
        <v/>
      </c>
      <c r="IC67" s="19" t="str">
        <f t="shared" ca="1" si="183"/>
        <v/>
      </c>
      <c r="ID67" s="19" t="str">
        <f t="shared" ca="1" si="183"/>
        <v/>
      </c>
      <c r="IE67" s="19" t="str">
        <f t="shared" ca="1" si="184"/>
        <v/>
      </c>
      <c r="IF67" s="19" t="str">
        <f t="shared" ca="1" si="184"/>
        <v/>
      </c>
      <c r="IG67" s="19" t="str">
        <f t="shared" ca="1" si="184"/>
        <v/>
      </c>
      <c r="IH67" s="19" t="str">
        <f t="shared" ca="1" si="184"/>
        <v/>
      </c>
      <c r="II67" s="19" t="str">
        <f t="shared" ca="1" si="184"/>
        <v/>
      </c>
      <c r="IJ67" s="19" t="str">
        <f t="shared" ca="1" si="184"/>
        <v/>
      </c>
      <c r="IK67" s="19" t="str">
        <f t="shared" ca="1" si="184"/>
        <v/>
      </c>
      <c r="IL67" s="19" t="str">
        <f t="shared" ca="1" si="184"/>
        <v/>
      </c>
      <c r="IM67" s="19" t="str">
        <f t="shared" ca="1" si="184"/>
        <v/>
      </c>
      <c r="IN67" s="19" t="str">
        <f t="shared" ca="1" si="184"/>
        <v/>
      </c>
      <c r="IO67" s="19" t="str">
        <f t="shared" ca="1" si="185"/>
        <v/>
      </c>
      <c r="IP67" s="19" t="str">
        <f t="shared" ca="1" si="185"/>
        <v/>
      </c>
      <c r="IQ67" s="19" t="str">
        <f t="shared" ca="1" si="185"/>
        <v/>
      </c>
      <c r="IR67" s="19" t="str">
        <f t="shared" ca="1" si="185"/>
        <v/>
      </c>
      <c r="IS67" s="19" t="str">
        <f t="shared" ca="1" si="185"/>
        <v/>
      </c>
      <c r="IT67" s="19" t="str">
        <f t="shared" ca="1" si="185"/>
        <v/>
      </c>
      <c r="IU67" s="19" t="str">
        <f t="shared" ca="1" si="185"/>
        <v/>
      </c>
      <c r="IV67" s="19" t="str">
        <f t="shared" ca="1" si="185"/>
        <v/>
      </c>
      <c r="IW67" s="19" t="str">
        <f t="shared" ca="1" si="185"/>
        <v/>
      </c>
      <c r="IX67" s="19" t="str">
        <f t="shared" ca="1" si="185"/>
        <v/>
      </c>
      <c r="IY67" s="19" t="str">
        <f t="shared" ca="1" si="186"/>
        <v/>
      </c>
      <c r="IZ67" s="19" t="str">
        <f t="shared" ca="1" si="186"/>
        <v/>
      </c>
      <c r="JA67" s="19" t="str">
        <f t="shared" ca="1" si="186"/>
        <v/>
      </c>
      <c r="JB67" s="19" t="str">
        <f t="shared" ca="1" si="186"/>
        <v/>
      </c>
      <c r="JC67" s="19" t="str">
        <f t="shared" ca="1" si="186"/>
        <v/>
      </c>
      <c r="JD67" s="19" t="str">
        <f t="shared" ca="1" si="186"/>
        <v/>
      </c>
      <c r="JE67" s="19" t="str">
        <f t="shared" ca="1" si="186"/>
        <v/>
      </c>
      <c r="JF67" s="19" t="str">
        <f t="shared" ca="1" si="186"/>
        <v/>
      </c>
      <c r="JG67" s="19" t="str">
        <f t="shared" ca="1" si="186"/>
        <v/>
      </c>
      <c r="JH67" s="19" t="str">
        <f t="shared" ca="1" si="186"/>
        <v/>
      </c>
      <c r="JI67" s="19" t="str">
        <f t="shared" ca="1" si="187"/>
        <v/>
      </c>
      <c r="JJ67" s="19" t="str">
        <f t="shared" ca="1" si="187"/>
        <v/>
      </c>
      <c r="JK67" s="19" t="str">
        <f t="shared" ca="1" si="187"/>
        <v/>
      </c>
      <c r="JL67" s="19" t="str">
        <f t="shared" ca="1" si="187"/>
        <v/>
      </c>
      <c r="JM67" s="19" t="str">
        <f t="shared" ca="1" si="187"/>
        <v/>
      </c>
      <c r="JN67" s="19" t="str">
        <f t="shared" ca="1" si="187"/>
        <v/>
      </c>
      <c r="JO67" s="19" t="str">
        <f t="shared" ca="1" si="187"/>
        <v/>
      </c>
      <c r="JP67" s="19" t="str">
        <f t="shared" ca="1" si="187"/>
        <v/>
      </c>
      <c r="JQ67" s="19" t="str">
        <f t="shared" ca="1" si="187"/>
        <v/>
      </c>
      <c r="JR67" s="19" t="str">
        <f t="shared" ca="1" si="187"/>
        <v/>
      </c>
      <c r="JS67" s="19" t="str">
        <f t="shared" ca="1" si="188"/>
        <v/>
      </c>
      <c r="JT67" s="19" t="str">
        <f t="shared" ca="1" si="188"/>
        <v/>
      </c>
      <c r="JU67" s="19" t="str">
        <f t="shared" ca="1" si="188"/>
        <v/>
      </c>
      <c r="JV67" s="19" t="str">
        <f t="shared" ca="1" si="188"/>
        <v/>
      </c>
      <c r="JW67" s="19" t="str">
        <f t="shared" ca="1" si="188"/>
        <v/>
      </c>
      <c r="JX67" s="19" t="str">
        <f t="shared" ca="1" si="188"/>
        <v/>
      </c>
      <c r="JY67" s="19" t="str">
        <f t="shared" ca="1" si="188"/>
        <v/>
      </c>
      <c r="JZ67" s="19" t="str">
        <f t="shared" ca="1" si="188"/>
        <v/>
      </c>
      <c r="KA67" s="19" t="str">
        <f t="shared" ca="1" si="188"/>
        <v/>
      </c>
      <c r="KB67" s="19" t="str">
        <f t="shared" ca="1" si="188"/>
        <v/>
      </c>
      <c r="KC67" s="19" t="str">
        <f t="shared" ca="1" si="189"/>
        <v/>
      </c>
      <c r="KD67" s="19" t="str">
        <f t="shared" ca="1" si="189"/>
        <v/>
      </c>
      <c r="KE67" s="19" t="str">
        <f t="shared" ca="1" si="189"/>
        <v/>
      </c>
      <c r="KF67" s="19" t="str">
        <f t="shared" ca="1" si="189"/>
        <v/>
      </c>
      <c r="KG67" s="19" t="str">
        <f t="shared" ca="1" si="189"/>
        <v/>
      </c>
      <c r="KH67" s="19" t="str">
        <f t="shared" ca="1" si="189"/>
        <v/>
      </c>
      <c r="KI67" s="19" t="str">
        <f t="shared" ca="1" si="189"/>
        <v/>
      </c>
      <c r="KJ67" s="19" t="str">
        <f t="shared" ca="1" si="189"/>
        <v/>
      </c>
      <c r="KK67" s="19" t="str">
        <f t="shared" ca="1" si="189"/>
        <v/>
      </c>
      <c r="KL67" s="19" t="str">
        <f t="shared" ca="1" si="189"/>
        <v/>
      </c>
      <c r="KM67" s="19" t="str">
        <f t="shared" ca="1" si="190"/>
        <v/>
      </c>
      <c r="KN67" s="19" t="str">
        <f t="shared" ca="1" si="190"/>
        <v/>
      </c>
      <c r="KO67" s="19" t="str">
        <f t="shared" ca="1" si="190"/>
        <v/>
      </c>
      <c r="KP67" s="19" t="str">
        <f t="shared" ca="1" si="190"/>
        <v/>
      </c>
      <c r="KQ67" s="19" t="str">
        <f t="shared" ca="1" si="190"/>
        <v/>
      </c>
      <c r="KR67" s="19" t="str">
        <f t="shared" ca="1" si="190"/>
        <v/>
      </c>
      <c r="KS67" s="19" t="str">
        <f t="shared" ca="1" si="190"/>
        <v/>
      </c>
      <c r="KT67" s="19" t="str">
        <f t="shared" ca="1" si="190"/>
        <v/>
      </c>
      <c r="KU67" s="19" t="str">
        <f t="shared" ca="1" si="190"/>
        <v/>
      </c>
      <c r="KV67" s="19" t="str">
        <f t="shared" ca="1" si="190"/>
        <v/>
      </c>
      <c r="KW67" s="19" t="str">
        <f t="shared" ca="1" si="191"/>
        <v/>
      </c>
      <c r="KX67" s="19" t="str">
        <f t="shared" ca="1" si="191"/>
        <v/>
      </c>
      <c r="KY67" s="19" t="str">
        <f t="shared" ca="1" si="191"/>
        <v/>
      </c>
      <c r="KZ67" s="19" t="str">
        <f t="shared" ca="1" si="191"/>
        <v/>
      </c>
      <c r="LA67" s="19" t="str">
        <f t="shared" ca="1" si="191"/>
        <v/>
      </c>
      <c r="LB67" s="19" t="str">
        <f t="shared" ca="1" si="191"/>
        <v/>
      </c>
      <c r="LC67" s="19" t="str">
        <f t="shared" ca="1" si="191"/>
        <v/>
      </c>
      <c r="LD67" s="19" t="str">
        <f t="shared" ca="1" si="191"/>
        <v/>
      </c>
      <c r="LE67" s="19" t="str">
        <f t="shared" ca="1" si="191"/>
        <v/>
      </c>
      <c r="LF67" s="19" t="str">
        <f t="shared" ca="1" si="191"/>
        <v/>
      </c>
      <c r="LG67" s="19" t="str">
        <f t="shared" ca="1" si="192"/>
        <v/>
      </c>
      <c r="LH67" s="19" t="str">
        <f t="shared" ca="1" si="192"/>
        <v/>
      </c>
      <c r="LI67" s="19" t="str">
        <f t="shared" ca="1" si="192"/>
        <v/>
      </c>
      <c r="LJ67" s="19" t="str">
        <f t="shared" ca="1" si="192"/>
        <v/>
      </c>
      <c r="LK67" s="19" t="str">
        <f t="shared" ca="1" si="192"/>
        <v/>
      </c>
      <c r="LL67" s="19" t="str">
        <f t="shared" ca="1" si="192"/>
        <v/>
      </c>
      <c r="LM67" s="19" t="str">
        <f t="shared" ca="1" si="192"/>
        <v/>
      </c>
      <c r="LN67" s="19" t="str">
        <f t="shared" ca="1" si="192"/>
        <v/>
      </c>
      <c r="LO67" s="19" t="str">
        <f t="shared" ca="1" si="192"/>
        <v/>
      </c>
      <c r="LP67" s="19" t="str">
        <f t="shared" ca="1" si="192"/>
        <v/>
      </c>
      <c r="LQ67" s="19" t="str">
        <f t="shared" ca="1" si="193"/>
        <v/>
      </c>
      <c r="LR67" s="19" t="str">
        <f t="shared" ca="1" si="193"/>
        <v/>
      </c>
      <c r="LS67" s="19" t="str">
        <f t="shared" ca="1" si="193"/>
        <v/>
      </c>
      <c r="LT67" s="19" t="str">
        <f t="shared" ca="1" si="193"/>
        <v/>
      </c>
      <c r="LU67" s="19" t="str">
        <f t="shared" ca="1" si="193"/>
        <v/>
      </c>
      <c r="LV67" s="19" t="str">
        <f t="shared" ca="1" si="193"/>
        <v/>
      </c>
      <c r="LW67" s="19" t="str">
        <f t="shared" ca="1" si="193"/>
        <v/>
      </c>
      <c r="LX67" s="19" t="str">
        <f t="shared" ca="1" si="193"/>
        <v/>
      </c>
      <c r="LY67" s="19" t="str">
        <f t="shared" ca="1" si="193"/>
        <v/>
      </c>
      <c r="LZ67" s="19" t="str">
        <f t="shared" ca="1" si="193"/>
        <v/>
      </c>
      <c r="MA67" s="19" t="str">
        <f t="shared" ca="1" si="194"/>
        <v/>
      </c>
      <c r="MB67" s="19" t="str">
        <f t="shared" ca="1" si="194"/>
        <v/>
      </c>
      <c r="MC67" s="19" t="str">
        <f t="shared" ca="1" si="194"/>
        <v/>
      </c>
      <c r="MD67" s="19" t="str">
        <f t="shared" ca="1" si="194"/>
        <v/>
      </c>
      <c r="ME67" s="19" t="str">
        <f t="shared" ca="1" si="194"/>
        <v/>
      </c>
      <c r="MF67" s="19" t="str">
        <f t="shared" ca="1" si="194"/>
        <v/>
      </c>
      <c r="MG67" s="19" t="str">
        <f t="shared" ca="1" si="194"/>
        <v/>
      </c>
      <c r="MH67" s="19" t="str">
        <f t="shared" ca="1" si="194"/>
        <v/>
      </c>
      <c r="MI67" s="19" t="str">
        <f t="shared" ca="1" si="194"/>
        <v/>
      </c>
      <c r="MJ67" s="19" t="str">
        <f t="shared" ca="1" si="194"/>
        <v/>
      </c>
      <c r="MK67" s="19" t="str">
        <f t="shared" ca="1" si="195"/>
        <v/>
      </c>
      <c r="ML67" s="19" t="str">
        <f t="shared" ca="1" si="195"/>
        <v/>
      </c>
      <c r="MM67" s="19" t="str">
        <f t="shared" ca="1" si="195"/>
        <v/>
      </c>
      <c r="MN67" s="19" t="str">
        <f t="shared" ca="1" si="195"/>
        <v/>
      </c>
      <c r="MO67" s="19" t="str">
        <f t="shared" ca="1" si="195"/>
        <v/>
      </c>
      <c r="MP67" s="19" t="str">
        <f t="shared" ca="1" si="195"/>
        <v/>
      </c>
      <c r="MQ67" s="19" t="str">
        <f t="shared" ca="1" si="195"/>
        <v/>
      </c>
      <c r="MR67" s="19" t="str">
        <f t="shared" ca="1" si="195"/>
        <v/>
      </c>
      <c r="MS67" s="19" t="str">
        <f t="shared" ca="1" si="195"/>
        <v/>
      </c>
      <c r="MT67" s="19" t="str">
        <f t="shared" ca="1" si="195"/>
        <v/>
      </c>
      <c r="MU67" s="19" t="str">
        <f t="shared" ca="1" si="196"/>
        <v/>
      </c>
      <c r="MV67" s="19" t="str">
        <f t="shared" ca="1" si="196"/>
        <v/>
      </c>
      <c r="MW67" s="19" t="str">
        <f t="shared" ca="1" si="196"/>
        <v/>
      </c>
      <c r="MX67" s="19" t="str">
        <f t="shared" ca="1" si="196"/>
        <v/>
      </c>
      <c r="MY67" s="19" t="str">
        <f t="shared" ca="1" si="196"/>
        <v/>
      </c>
      <c r="MZ67" s="19" t="str">
        <f t="shared" ca="1" si="196"/>
        <v/>
      </c>
      <c r="NA67" s="19" t="str">
        <f t="shared" ca="1" si="196"/>
        <v/>
      </c>
      <c r="NB67" s="19" t="str">
        <f t="shared" ca="1" si="196"/>
        <v/>
      </c>
      <c r="NC67" s="19" t="str">
        <f t="shared" ca="1" si="196"/>
        <v/>
      </c>
      <c r="ND67" s="19" t="str">
        <f t="shared" ca="1" si="196"/>
        <v/>
      </c>
      <c r="NE67" s="19" t="str">
        <f t="shared" ca="1" si="197"/>
        <v/>
      </c>
      <c r="NF67" s="19" t="str">
        <f t="shared" ca="1" si="197"/>
        <v/>
      </c>
      <c r="NG67" s="19" t="str">
        <f t="shared" ca="1" si="197"/>
        <v/>
      </c>
      <c r="NH67" s="19" t="str">
        <f t="shared" ca="1" si="197"/>
        <v/>
      </c>
      <c r="NI67" s="19" t="str">
        <f t="shared" ca="1" si="197"/>
        <v/>
      </c>
      <c r="NJ67" s="19" t="str">
        <f t="shared" ca="1" si="197"/>
        <v/>
      </c>
      <c r="NK67" s="19" t="str">
        <f t="shared" ca="1" si="197"/>
        <v/>
      </c>
      <c r="NL67" s="19" t="str">
        <f t="shared" ca="1" si="197"/>
        <v/>
      </c>
      <c r="NM67" s="19" t="str">
        <f t="shared" ca="1" si="197"/>
        <v/>
      </c>
      <c r="NN67" s="19" t="str">
        <f t="shared" ca="1" si="197"/>
        <v/>
      </c>
      <c r="NO67" s="19" t="str">
        <f t="shared" ca="1" si="198"/>
        <v/>
      </c>
      <c r="NP67" s="19" t="str">
        <f t="shared" ca="1" si="198"/>
        <v/>
      </c>
      <c r="NQ67" s="19" t="str">
        <f t="shared" ca="1" si="198"/>
        <v/>
      </c>
      <c r="NR67" s="19" t="str">
        <f t="shared" ca="1" si="198"/>
        <v/>
      </c>
      <c r="NS67" s="19" t="str">
        <f t="shared" ca="1" si="198"/>
        <v/>
      </c>
      <c r="NT67" s="19" t="str">
        <f t="shared" ca="1" si="198"/>
        <v/>
      </c>
      <c r="NU67" s="19" t="str">
        <f t="shared" ca="1" si="198"/>
        <v/>
      </c>
      <c r="NV67" s="19" t="str">
        <f t="shared" ca="1" si="198"/>
        <v/>
      </c>
      <c r="NW67" s="19" t="str">
        <f t="shared" ca="1" si="198"/>
        <v/>
      </c>
      <c r="NX67" s="19" t="str">
        <f t="shared" ca="1" si="198"/>
        <v/>
      </c>
      <c r="NY67" s="19" t="str">
        <f t="shared" ca="1" si="198"/>
        <v/>
      </c>
      <c r="NZ67" s="19" t="str">
        <f t="shared" ca="1" si="198"/>
        <v/>
      </c>
      <c r="OA67" s="19" t="str">
        <f t="shared" ca="1" si="198"/>
        <v/>
      </c>
      <c r="OB67" s="19" t="str">
        <f t="shared" ca="1" si="198"/>
        <v/>
      </c>
      <c r="OC67" s="19" t="str">
        <f t="shared" ca="1" si="198"/>
        <v/>
      </c>
    </row>
    <row r="68" spans="1:399" x14ac:dyDescent="0.2">
      <c r="A68" s="62" t="str">
        <f t="shared" si="85"/>
        <v xml:space="preserve"> </v>
      </c>
      <c r="B68" s="66">
        <f>_xlfn.IFNA(IF(INDEX('[1]External Tasks'!$C:$C,MATCH($B$38&amp;" "&amp;D68,'[1]External Tasks'!$A:$A,0))=D68,1,IF(INDEX('[1]External Tasks'!$G:$G,MATCH($B$38&amp;" "&amp;D68,'[1]External Tasks'!$E:$E,0))=D68,2)),0)</f>
        <v>0</v>
      </c>
      <c r="C68" s="46">
        <v>28</v>
      </c>
      <c r="D68" s="422" t="str">
        <f>IF('[2]Project Follow up - Base'!D68="","",'[2]Project Follow up - Base'!D68)</f>
        <v/>
      </c>
      <c r="E68" s="422" t="str">
        <f>IF('[2]Project Follow up - Base'!E68="","",'[2]Project Follow up - Base'!E68)</f>
        <v/>
      </c>
      <c r="F68" s="41" t="str">
        <f>IF('[2]Project Follow up - Base'!F68="","",'[2]Project Follow up - Base'!F68)</f>
        <v/>
      </c>
      <c r="G68" s="41" t="str">
        <f>IF('[2]Project Follow up - Base'!G68="","",'[2]Project Follow up - Base'!G68)</f>
        <v/>
      </c>
      <c r="H68" s="43" t="str">
        <f>IF('[2]Project Follow up - Base'!H68="","",'[2]Project Follow up - Base'!H68)</f>
        <v/>
      </c>
      <c r="I68" s="45">
        <f>IF(OR(G68="",H68=""), 0, NETWORKDAYS.INTL(G68,H68,7,List!$M$3:$M$100))</f>
        <v>0</v>
      </c>
      <c r="J68" s="187" t="str">
        <f>IF('[2]Project Follow up - Base'!J68="","",'[2]Project Follow up - Base'!J68)</f>
        <v/>
      </c>
      <c r="K68" s="187" t="str">
        <f>IF('[2]Project Follow up - Base'!K68="","",'[2]Project Follow up - Base'!K68)</f>
        <v/>
      </c>
      <c r="L68" s="45">
        <f>IF(OR(J68="",K68=""), 0, NETWORKDAYS.INTL(J68,K68,7,List!$M$3:$M$100))</f>
        <v>0</v>
      </c>
      <c r="M68" s="43" t="str">
        <f t="shared" si="86"/>
        <v/>
      </c>
      <c r="N68" s="43" t="str">
        <f t="shared" si="87"/>
        <v/>
      </c>
      <c r="O68" s="43" t="str">
        <f>IF(OR( D68="", M68=""),"",WORKDAY.INTL(M68,VLOOKUP($B$38&amp;" "&amp;D68,Tasks!$1:$1048576,MATCH('Project Follow up - Base'!$D$7,Tasks!$2:$2,0),FALSE)-1,7,[1]List!$M$3:$M$100))</f>
        <v/>
      </c>
      <c r="P68" s="44" t="str">
        <f t="shared" ca="1" si="125"/>
        <v/>
      </c>
      <c r="Q68" s="104" t="str">
        <f>IF('[2]Project Follow up - Base'!Q68="","",'[2]Project Follow up - Base'!Q68)</f>
        <v/>
      </c>
      <c r="R68" s="43" t="str">
        <f>IF('[2]Project Follow up - Base'!R68="","",'[2]Project Follow up - Base'!R68)</f>
        <v/>
      </c>
      <c r="S68" s="41" t="str">
        <f>IF('[2]Project Follow up - Base'!S68="","",'[2]Project Follow up - Base'!S68)</f>
        <v/>
      </c>
      <c r="T68" s="104" t="str">
        <f>IF('[2]Project Follow up - Base'!T68="","",'[2]Project Follow up - Base'!T68)</f>
        <v/>
      </c>
      <c r="U68" s="41" t="str">
        <f>IF('[2]Project Follow up - Base'!U68="","",'[2]Project Follow up - Base'!U68)</f>
        <v/>
      </c>
      <c r="V68" s="41" t="str">
        <f>IF('[2]Project Follow up - Base'!V68="","",'[2]Project Follow up - Base'!V68)</f>
        <v/>
      </c>
      <c r="W68" s="41" t="str">
        <f>IF('[2]Project Follow up - Base'!W68="","",'[2]Project Follow up - Base'!W68)</f>
        <v/>
      </c>
      <c r="X68" s="390" t="str">
        <f>IF('[2]Project Follow up - Base'!X68="","",'[2]Project Follow up - Base'!X68)</f>
        <v/>
      </c>
      <c r="Y68" s="17" t="str">
        <f t="shared" si="88"/>
        <v/>
      </c>
      <c r="Z68" s="62" t="str">
        <f>_xlfn.IFNA(IF(INDEX('Employees Summary'!A:J,MATCH(B$38&amp;" "&amp;F68,'Employees Summary'!H:H,0),10)=0,"",INDEX('Employees Summary'!A:J,MATCH(B$38&amp;" "&amp;F68,'Employees Summary'!H:H,0),10)),"")</f>
        <v/>
      </c>
      <c r="AA68" s="62">
        <f ca="1">IF(AND(N68&lt;&gt;"",P68="Delayed"),NETWORKDAYS.INTL(O68,N68,7,List!$M$3:$M$100),0)</f>
        <v>0</v>
      </c>
      <c r="AC68" s="19" t="str">
        <f t="shared" ca="1" si="163"/>
        <v/>
      </c>
      <c r="AD68" s="20" t="str">
        <f t="shared" ca="1" si="163"/>
        <v/>
      </c>
      <c r="AE68" s="20" t="str">
        <f t="shared" ca="1" si="163"/>
        <v/>
      </c>
      <c r="AF68" s="20" t="str">
        <f t="shared" ca="1" si="163"/>
        <v/>
      </c>
      <c r="AG68" s="20" t="str">
        <f t="shared" ca="1" si="163"/>
        <v/>
      </c>
      <c r="AH68" s="20" t="str">
        <f t="shared" ca="1" si="163"/>
        <v/>
      </c>
      <c r="AI68" s="20" t="str">
        <f t="shared" ca="1" si="163"/>
        <v/>
      </c>
      <c r="AJ68" s="20" t="str">
        <f t="shared" ca="1" si="163"/>
        <v/>
      </c>
      <c r="AK68" s="20" t="str">
        <f t="shared" ca="1" si="163"/>
        <v/>
      </c>
      <c r="AL68" s="20" t="str">
        <f t="shared" ca="1" si="163"/>
        <v/>
      </c>
      <c r="AM68" s="20" t="str">
        <f t="shared" ca="1" si="164"/>
        <v/>
      </c>
      <c r="AN68" s="20" t="str">
        <f t="shared" ca="1" si="164"/>
        <v/>
      </c>
      <c r="AO68" s="20" t="str">
        <f t="shared" ca="1" si="164"/>
        <v/>
      </c>
      <c r="AP68" s="20" t="str">
        <f t="shared" ca="1" si="164"/>
        <v/>
      </c>
      <c r="AQ68" s="20" t="str">
        <f t="shared" ca="1" si="164"/>
        <v/>
      </c>
      <c r="AR68" s="20" t="str">
        <f t="shared" ca="1" si="164"/>
        <v/>
      </c>
      <c r="AS68" s="20" t="str">
        <f t="shared" ca="1" si="164"/>
        <v/>
      </c>
      <c r="AT68" s="20" t="str">
        <f t="shared" ca="1" si="164"/>
        <v/>
      </c>
      <c r="AU68" s="20" t="str">
        <f t="shared" ca="1" si="164"/>
        <v/>
      </c>
      <c r="AV68" s="20" t="str">
        <f t="shared" ca="1" si="164"/>
        <v/>
      </c>
      <c r="AW68" s="20" t="str">
        <f t="shared" ca="1" si="165"/>
        <v/>
      </c>
      <c r="AX68" s="20" t="str">
        <f t="shared" ca="1" si="165"/>
        <v/>
      </c>
      <c r="AY68" s="20" t="str">
        <f t="shared" ca="1" si="165"/>
        <v/>
      </c>
      <c r="AZ68" s="20" t="str">
        <f t="shared" ca="1" si="165"/>
        <v/>
      </c>
      <c r="BA68" s="20" t="str">
        <f t="shared" ca="1" si="165"/>
        <v/>
      </c>
      <c r="BB68" s="20" t="str">
        <f t="shared" ca="1" si="165"/>
        <v/>
      </c>
      <c r="BC68" s="20" t="str">
        <f t="shared" ca="1" si="165"/>
        <v/>
      </c>
      <c r="BD68" s="20" t="str">
        <f t="shared" ca="1" si="165"/>
        <v/>
      </c>
      <c r="BE68" s="20" t="str">
        <f t="shared" ca="1" si="165"/>
        <v/>
      </c>
      <c r="BF68" s="20" t="str">
        <f t="shared" ca="1" si="165"/>
        <v/>
      </c>
      <c r="BG68" s="20" t="str">
        <f t="shared" ca="1" si="166"/>
        <v/>
      </c>
      <c r="BH68" s="20" t="str">
        <f t="shared" ca="1" si="166"/>
        <v/>
      </c>
      <c r="BI68" s="20" t="str">
        <f t="shared" ca="1" si="166"/>
        <v/>
      </c>
      <c r="BJ68" s="20" t="str">
        <f t="shared" ca="1" si="166"/>
        <v/>
      </c>
      <c r="BK68" s="20" t="str">
        <f t="shared" ca="1" si="166"/>
        <v/>
      </c>
      <c r="BL68" s="20" t="str">
        <f t="shared" ca="1" si="166"/>
        <v/>
      </c>
      <c r="BM68" s="20" t="str">
        <f t="shared" ca="1" si="166"/>
        <v/>
      </c>
      <c r="BN68" s="20" t="str">
        <f t="shared" ca="1" si="166"/>
        <v/>
      </c>
      <c r="BO68" s="20" t="str">
        <f t="shared" ca="1" si="166"/>
        <v/>
      </c>
      <c r="BP68" s="20" t="str">
        <f t="shared" ca="1" si="166"/>
        <v/>
      </c>
      <c r="BQ68" s="20" t="str">
        <f t="shared" ca="1" si="167"/>
        <v/>
      </c>
      <c r="BR68" s="20" t="str">
        <f t="shared" ca="1" si="167"/>
        <v/>
      </c>
      <c r="BS68" s="20" t="str">
        <f t="shared" ca="1" si="167"/>
        <v/>
      </c>
      <c r="BT68" s="20" t="str">
        <f t="shared" ca="1" si="167"/>
        <v/>
      </c>
      <c r="BU68" s="20" t="str">
        <f t="shared" ca="1" si="167"/>
        <v/>
      </c>
      <c r="BV68" s="20" t="str">
        <f t="shared" ca="1" si="167"/>
        <v/>
      </c>
      <c r="BW68" s="20" t="str">
        <f t="shared" ca="1" si="167"/>
        <v/>
      </c>
      <c r="BX68" s="20" t="str">
        <f t="shared" ca="1" si="167"/>
        <v/>
      </c>
      <c r="BY68" s="20" t="str">
        <f t="shared" ca="1" si="167"/>
        <v/>
      </c>
      <c r="BZ68" s="20" t="str">
        <f t="shared" ca="1" si="167"/>
        <v/>
      </c>
      <c r="CA68" s="20" t="str">
        <f t="shared" ca="1" si="168"/>
        <v/>
      </c>
      <c r="CB68" s="20" t="str">
        <f t="shared" ca="1" si="168"/>
        <v/>
      </c>
      <c r="CC68" s="20" t="str">
        <f t="shared" ca="1" si="168"/>
        <v/>
      </c>
      <c r="CD68" s="20" t="str">
        <f t="shared" ca="1" si="168"/>
        <v/>
      </c>
      <c r="CE68" s="20" t="str">
        <f t="shared" ca="1" si="168"/>
        <v/>
      </c>
      <c r="CF68" s="20" t="str">
        <f t="shared" ca="1" si="168"/>
        <v/>
      </c>
      <c r="CG68" s="20" t="str">
        <f t="shared" ca="1" si="168"/>
        <v/>
      </c>
      <c r="CH68" s="20" t="str">
        <f t="shared" ca="1" si="168"/>
        <v/>
      </c>
      <c r="CI68" s="20" t="str">
        <f t="shared" ca="1" si="168"/>
        <v/>
      </c>
      <c r="CJ68" s="20" t="str">
        <f t="shared" ca="1" si="168"/>
        <v/>
      </c>
      <c r="CK68" s="20" t="str">
        <f t="shared" ca="1" si="169"/>
        <v/>
      </c>
      <c r="CL68" s="20" t="str">
        <f t="shared" ca="1" si="169"/>
        <v/>
      </c>
      <c r="CM68" s="20" t="str">
        <f t="shared" ca="1" si="169"/>
        <v/>
      </c>
      <c r="CN68" s="20" t="str">
        <f t="shared" ca="1" si="169"/>
        <v/>
      </c>
      <c r="CO68" s="20" t="str">
        <f t="shared" ca="1" si="169"/>
        <v/>
      </c>
      <c r="CP68" s="20" t="str">
        <f t="shared" ca="1" si="169"/>
        <v/>
      </c>
      <c r="CQ68" s="20" t="str">
        <f t="shared" ca="1" si="169"/>
        <v/>
      </c>
      <c r="CR68" s="20" t="str">
        <f t="shared" ca="1" si="169"/>
        <v/>
      </c>
      <c r="CS68" s="20" t="str">
        <f t="shared" ca="1" si="169"/>
        <v/>
      </c>
      <c r="CT68" s="20" t="str">
        <f t="shared" ca="1" si="169"/>
        <v/>
      </c>
      <c r="CU68" s="19" t="str">
        <f t="shared" ca="1" si="170"/>
        <v/>
      </c>
      <c r="CV68" s="19" t="str">
        <f t="shared" ca="1" si="170"/>
        <v/>
      </c>
      <c r="CW68" s="19" t="str">
        <f t="shared" ca="1" si="170"/>
        <v/>
      </c>
      <c r="CX68" s="19" t="str">
        <f t="shared" ca="1" si="170"/>
        <v/>
      </c>
      <c r="CY68" s="19" t="str">
        <f t="shared" ca="1" si="170"/>
        <v/>
      </c>
      <c r="CZ68" s="19" t="str">
        <f t="shared" ca="1" si="170"/>
        <v/>
      </c>
      <c r="DA68" s="19" t="str">
        <f t="shared" ca="1" si="170"/>
        <v/>
      </c>
      <c r="DB68" s="19" t="str">
        <f t="shared" ca="1" si="170"/>
        <v/>
      </c>
      <c r="DC68" s="19" t="str">
        <f t="shared" ca="1" si="170"/>
        <v/>
      </c>
      <c r="DD68" s="19" t="str">
        <f t="shared" ca="1" si="170"/>
        <v/>
      </c>
      <c r="DE68" s="19" t="str">
        <f t="shared" ca="1" si="171"/>
        <v/>
      </c>
      <c r="DF68" s="19" t="str">
        <f t="shared" ca="1" si="171"/>
        <v/>
      </c>
      <c r="DG68" s="19" t="str">
        <f t="shared" ca="1" si="171"/>
        <v/>
      </c>
      <c r="DH68" s="19" t="str">
        <f t="shared" ca="1" si="171"/>
        <v/>
      </c>
      <c r="DI68" s="19" t="str">
        <f t="shared" ca="1" si="171"/>
        <v/>
      </c>
      <c r="DJ68" s="19" t="str">
        <f t="shared" ca="1" si="171"/>
        <v/>
      </c>
      <c r="DK68" s="19" t="str">
        <f t="shared" ca="1" si="171"/>
        <v/>
      </c>
      <c r="DL68" s="19" t="str">
        <f t="shared" ca="1" si="171"/>
        <v/>
      </c>
      <c r="DM68" s="19" t="str">
        <f t="shared" ca="1" si="171"/>
        <v/>
      </c>
      <c r="DN68" s="19" t="str">
        <f t="shared" ca="1" si="171"/>
        <v/>
      </c>
      <c r="DO68" s="19" t="str">
        <f t="shared" ca="1" si="172"/>
        <v/>
      </c>
      <c r="DP68" s="19" t="str">
        <f t="shared" ca="1" si="172"/>
        <v/>
      </c>
      <c r="DQ68" s="19" t="str">
        <f t="shared" ca="1" si="172"/>
        <v/>
      </c>
      <c r="DR68" s="19" t="str">
        <f t="shared" ca="1" si="172"/>
        <v/>
      </c>
      <c r="DS68" s="19" t="str">
        <f t="shared" ca="1" si="172"/>
        <v/>
      </c>
      <c r="DT68" s="19" t="str">
        <f t="shared" ca="1" si="172"/>
        <v/>
      </c>
      <c r="DU68" s="19" t="str">
        <f t="shared" ca="1" si="172"/>
        <v/>
      </c>
      <c r="DV68" s="19" t="str">
        <f t="shared" ca="1" si="172"/>
        <v/>
      </c>
      <c r="DW68" s="19" t="str">
        <f t="shared" ca="1" si="172"/>
        <v/>
      </c>
      <c r="DX68" s="19" t="str">
        <f t="shared" ca="1" si="172"/>
        <v/>
      </c>
      <c r="DY68" s="19" t="str">
        <f t="shared" ca="1" si="173"/>
        <v/>
      </c>
      <c r="DZ68" s="19" t="str">
        <f t="shared" ca="1" si="173"/>
        <v/>
      </c>
      <c r="EA68" s="19" t="str">
        <f t="shared" ca="1" si="173"/>
        <v/>
      </c>
      <c r="EB68" s="19" t="str">
        <f t="shared" ca="1" si="173"/>
        <v/>
      </c>
      <c r="EC68" s="19" t="str">
        <f t="shared" ca="1" si="173"/>
        <v/>
      </c>
      <c r="ED68" s="19" t="str">
        <f t="shared" ca="1" si="173"/>
        <v/>
      </c>
      <c r="EE68" s="19" t="str">
        <f t="shared" ca="1" si="173"/>
        <v/>
      </c>
      <c r="EF68" s="19" t="str">
        <f t="shared" ca="1" si="173"/>
        <v/>
      </c>
      <c r="EG68" s="19" t="str">
        <f t="shared" ca="1" si="173"/>
        <v/>
      </c>
      <c r="EH68" s="19" t="str">
        <f t="shared" ca="1" si="173"/>
        <v/>
      </c>
      <c r="EI68" s="19" t="str">
        <f t="shared" ca="1" si="174"/>
        <v/>
      </c>
      <c r="EJ68" s="19" t="str">
        <f t="shared" ca="1" si="174"/>
        <v/>
      </c>
      <c r="EK68" s="19" t="str">
        <f t="shared" ca="1" si="174"/>
        <v/>
      </c>
      <c r="EL68" s="19" t="str">
        <f t="shared" ca="1" si="174"/>
        <v/>
      </c>
      <c r="EM68" s="19" t="str">
        <f t="shared" ca="1" si="174"/>
        <v/>
      </c>
      <c r="EN68" s="19" t="str">
        <f t="shared" ca="1" si="174"/>
        <v/>
      </c>
      <c r="EO68" s="19" t="str">
        <f t="shared" ca="1" si="174"/>
        <v/>
      </c>
      <c r="EP68" s="19" t="str">
        <f t="shared" ca="1" si="174"/>
        <v/>
      </c>
      <c r="EQ68" s="19" t="str">
        <f t="shared" ca="1" si="174"/>
        <v/>
      </c>
      <c r="ER68" s="19" t="str">
        <f t="shared" ca="1" si="174"/>
        <v/>
      </c>
      <c r="ES68" s="19" t="str">
        <f t="shared" ca="1" si="175"/>
        <v/>
      </c>
      <c r="ET68" s="19" t="str">
        <f t="shared" ca="1" si="175"/>
        <v/>
      </c>
      <c r="EU68" s="19" t="str">
        <f t="shared" ca="1" si="175"/>
        <v/>
      </c>
      <c r="EV68" s="19" t="str">
        <f t="shared" ca="1" si="175"/>
        <v/>
      </c>
      <c r="EW68" s="19" t="str">
        <f t="shared" ca="1" si="175"/>
        <v/>
      </c>
      <c r="EX68" s="19" t="str">
        <f t="shared" ca="1" si="175"/>
        <v/>
      </c>
      <c r="EY68" s="19" t="str">
        <f t="shared" ca="1" si="175"/>
        <v/>
      </c>
      <c r="EZ68" s="19" t="str">
        <f t="shared" ca="1" si="175"/>
        <v/>
      </c>
      <c r="FA68" s="19" t="str">
        <f t="shared" ca="1" si="175"/>
        <v/>
      </c>
      <c r="FB68" s="19" t="str">
        <f t="shared" ca="1" si="175"/>
        <v/>
      </c>
      <c r="FC68" s="19" t="str">
        <f t="shared" ca="1" si="176"/>
        <v/>
      </c>
      <c r="FD68" s="19" t="str">
        <f t="shared" ca="1" si="176"/>
        <v/>
      </c>
      <c r="FE68" s="19" t="str">
        <f t="shared" ca="1" si="176"/>
        <v/>
      </c>
      <c r="FF68" s="19" t="str">
        <f t="shared" ca="1" si="176"/>
        <v/>
      </c>
      <c r="FG68" s="19" t="str">
        <f t="shared" ca="1" si="176"/>
        <v/>
      </c>
      <c r="FH68" s="19" t="str">
        <f t="shared" ca="1" si="176"/>
        <v/>
      </c>
      <c r="FI68" s="19" t="str">
        <f t="shared" ca="1" si="176"/>
        <v/>
      </c>
      <c r="FJ68" s="19" t="str">
        <f t="shared" ca="1" si="176"/>
        <v/>
      </c>
      <c r="FK68" s="19" t="str">
        <f t="shared" ca="1" si="176"/>
        <v/>
      </c>
      <c r="FL68" s="19" t="str">
        <f t="shared" ca="1" si="176"/>
        <v/>
      </c>
      <c r="FM68" s="19" t="str">
        <f t="shared" ca="1" si="177"/>
        <v/>
      </c>
      <c r="FN68" s="19" t="str">
        <f t="shared" ca="1" si="177"/>
        <v/>
      </c>
      <c r="FO68" s="19" t="str">
        <f t="shared" ca="1" si="177"/>
        <v/>
      </c>
      <c r="FP68" s="19" t="str">
        <f t="shared" ca="1" si="177"/>
        <v/>
      </c>
      <c r="FQ68" s="19" t="str">
        <f t="shared" ca="1" si="177"/>
        <v/>
      </c>
      <c r="FR68" s="19" t="str">
        <f t="shared" ca="1" si="177"/>
        <v/>
      </c>
      <c r="FS68" s="19" t="str">
        <f t="shared" ca="1" si="177"/>
        <v/>
      </c>
      <c r="FT68" s="19" t="str">
        <f t="shared" ca="1" si="177"/>
        <v/>
      </c>
      <c r="FU68" s="19" t="str">
        <f t="shared" ca="1" si="177"/>
        <v/>
      </c>
      <c r="FV68" s="19" t="str">
        <f t="shared" ca="1" si="177"/>
        <v/>
      </c>
      <c r="FW68" s="19" t="str">
        <f t="shared" ca="1" si="178"/>
        <v/>
      </c>
      <c r="FX68" s="19" t="str">
        <f t="shared" ca="1" si="178"/>
        <v/>
      </c>
      <c r="FY68" s="19" t="str">
        <f t="shared" ca="1" si="178"/>
        <v/>
      </c>
      <c r="FZ68" s="19" t="str">
        <f t="shared" ca="1" si="178"/>
        <v/>
      </c>
      <c r="GA68" s="19" t="str">
        <f t="shared" ca="1" si="178"/>
        <v/>
      </c>
      <c r="GB68" s="19" t="str">
        <f t="shared" ca="1" si="178"/>
        <v/>
      </c>
      <c r="GC68" s="19" t="str">
        <f t="shared" ca="1" si="178"/>
        <v/>
      </c>
      <c r="GD68" s="19" t="str">
        <f t="shared" ca="1" si="178"/>
        <v/>
      </c>
      <c r="GE68" s="19" t="str">
        <f t="shared" ca="1" si="178"/>
        <v/>
      </c>
      <c r="GF68" s="19" t="str">
        <f t="shared" ca="1" si="178"/>
        <v/>
      </c>
      <c r="GG68" s="19" t="str">
        <f t="shared" ca="1" si="179"/>
        <v/>
      </c>
      <c r="GH68" s="19" t="str">
        <f t="shared" ca="1" si="179"/>
        <v/>
      </c>
      <c r="GI68" s="19" t="str">
        <f t="shared" ca="1" si="179"/>
        <v/>
      </c>
      <c r="GJ68" s="19" t="str">
        <f t="shared" ca="1" si="179"/>
        <v/>
      </c>
      <c r="GK68" s="19" t="str">
        <f t="shared" ca="1" si="179"/>
        <v/>
      </c>
      <c r="GL68" s="19" t="str">
        <f t="shared" ca="1" si="179"/>
        <v/>
      </c>
      <c r="GM68" s="19" t="str">
        <f t="shared" ca="1" si="179"/>
        <v/>
      </c>
      <c r="GN68" s="19" t="str">
        <f t="shared" ca="1" si="179"/>
        <v/>
      </c>
      <c r="GO68" s="19" t="str">
        <f t="shared" ca="1" si="179"/>
        <v/>
      </c>
      <c r="GP68" s="19" t="str">
        <f t="shared" ca="1" si="179"/>
        <v/>
      </c>
      <c r="GQ68" s="19" t="str">
        <f t="shared" ca="1" si="180"/>
        <v/>
      </c>
      <c r="GR68" s="19" t="str">
        <f t="shared" ca="1" si="180"/>
        <v/>
      </c>
      <c r="GS68" s="19" t="str">
        <f t="shared" ca="1" si="180"/>
        <v/>
      </c>
      <c r="GT68" s="19" t="str">
        <f t="shared" ca="1" si="180"/>
        <v/>
      </c>
      <c r="GU68" s="19" t="str">
        <f t="shared" ca="1" si="180"/>
        <v/>
      </c>
      <c r="GV68" s="19" t="str">
        <f t="shared" ca="1" si="180"/>
        <v/>
      </c>
      <c r="GW68" s="19" t="str">
        <f t="shared" ca="1" si="180"/>
        <v/>
      </c>
      <c r="GX68" s="19" t="str">
        <f t="shared" ca="1" si="180"/>
        <v/>
      </c>
      <c r="GY68" s="19" t="str">
        <f t="shared" ca="1" si="180"/>
        <v/>
      </c>
      <c r="GZ68" s="19" t="str">
        <f t="shared" ca="1" si="180"/>
        <v/>
      </c>
      <c r="HA68" s="19" t="str">
        <f t="shared" ca="1" si="181"/>
        <v/>
      </c>
      <c r="HB68" s="19" t="str">
        <f t="shared" ca="1" si="181"/>
        <v/>
      </c>
      <c r="HC68" s="19" t="str">
        <f t="shared" ca="1" si="181"/>
        <v/>
      </c>
      <c r="HD68" s="19" t="str">
        <f t="shared" ca="1" si="181"/>
        <v/>
      </c>
      <c r="HE68" s="19" t="str">
        <f t="shared" ca="1" si="181"/>
        <v/>
      </c>
      <c r="HF68" s="19" t="str">
        <f t="shared" ca="1" si="181"/>
        <v/>
      </c>
      <c r="HG68" s="19" t="str">
        <f t="shared" ca="1" si="181"/>
        <v/>
      </c>
      <c r="HH68" s="19" t="str">
        <f t="shared" ca="1" si="181"/>
        <v/>
      </c>
      <c r="HI68" s="19" t="str">
        <f t="shared" ca="1" si="181"/>
        <v/>
      </c>
      <c r="HJ68" s="19" t="str">
        <f t="shared" ca="1" si="181"/>
        <v/>
      </c>
      <c r="HK68" s="19" t="str">
        <f t="shared" ca="1" si="182"/>
        <v/>
      </c>
      <c r="HL68" s="19" t="str">
        <f t="shared" ca="1" si="182"/>
        <v/>
      </c>
      <c r="HM68" s="19" t="str">
        <f t="shared" ca="1" si="182"/>
        <v/>
      </c>
      <c r="HN68" s="19" t="str">
        <f t="shared" ca="1" si="182"/>
        <v/>
      </c>
      <c r="HO68" s="19" t="str">
        <f t="shared" ca="1" si="182"/>
        <v/>
      </c>
      <c r="HP68" s="19" t="str">
        <f t="shared" ca="1" si="182"/>
        <v/>
      </c>
      <c r="HQ68" s="19" t="str">
        <f t="shared" ca="1" si="182"/>
        <v/>
      </c>
      <c r="HR68" s="19" t="str">
        <f t="shared" ca="1" si="182"/>
        <v/>
      </c>
      <c r="HS68" s="19" t="str">
        <f t="shared" ca="1" si="182"/>
        <v/>
      </c>
      <c r="HT68" s="19" t="str">
        <f t="shared" ca="1" si="182"/>
        <v/>
      </c>
      <c r="HU68" s="19" t="str">
        <f t="shared" ca="1" si="183"/>
        <v/>
      </c>
      <c r="HV68" s="19" t="str">
        <f t="shared" ca="1" si="183"/>
        <v/>
      </c>
      <c r="HW68" s="19" t="str">
        <f t="shared" ca="1" si="183"/>
        <v/>
      </c>
      <c r="HX68" s="19" t="str">
        <f t="shared" ca="1" si="183"/>
        <v/>
      </c>
      <c r="HY68" s="19" t="str">
        <f t="shared" ca="1" si="183"/>
        <v/>
      </c>
      <c r="HZ68" s="19" t="str">
        <f t="shared" ca="1" si="183"/>
        <v/>
      </c>
      <c r="IA68" s="19" t="str">
        <f t="shared" ca="1" si="183"/>
        <v/>
      </c>
      <c r="IB68" s="19" t="str">
        <f t="shared" ca="1" si="183"/>
        <v/>
      </c>
      <c r="IC68" s="19" t="str">
        <f t="shared" ca="1" si="183"/>
        <v/>
      </c>
      <c r="ID68" s="19" t="str">
        <f t="shared" ca="1" si="183"/>
        <v/>
      </c>
      <c r="IE68" s="19" t="str">
        <f t="shared" ca="1" si="184"/>
        <v/>
      </c>
      <c r="IF68" s="19" t="str">
        <f t="shared" ca="1" si="184"/>
        <v/>
      </c>
      <c r="IG68" s="19" t="str">
        <f t="shared" ca="1" si="184"/>
        <v/>
      </c>
      <c r="IH68" s="19" t="str">
        <f t="shared" ca="1" si="184"/>
        <v/>
      </c>
      <c r="II68" s="19" t="str">
        <f t="shared" ca="1" si="184"/>
        <v/>
      </c>
      <c r="IJ68" s="19" t="str">
        <f t="shared" ca="1" si="184"/>
        <v/>
      </c>
      <c r="IK68" s="19" t="str">
        <f t="shared" ca="1" si="184"/>
        <v/>
      </c>
      <c r="IL68" s="19" t="str">
        <f t="shared" ca="1" si="184"/>
        <v/>
      </c>
      <c r="IM68" s="19" t="str">
        <f t="shared" ca="1" si="184"/>
        <v/>
      </c>
      <c r="IN68" s="19" t="str">
        <f t="shared" ca="1" si="184"/>
        <v/>
      </c>
      <c r="IO68" s="19" t="str">
        <f t="shared" ca="1" si="185"/>
        <v/>
      </c>
      <c r="IP68" s="19" t="str">
        <f t="shared" ca="1" si="185"/>
        <v/>
      </c>
      <c r="IQ68" s="19" t="str">
        <f t="shared" ca="1" si="185"/>
        <v/>
      </c>
      <c r="IR68" s="19" t="str">
        <f t="shared" ca="1" si="185"/>
        <v/>
      </c>
      <c r="IS68" s="19" t="str">
        <f t="shared" ca="1" si="185"/>
        <v/>
      </c>
      <c r="IT68" s="19" t="str">
        <f t="shared" ca="1" si="185"/>
        <v/>
      </c>
      <c r="IU68" s="19" t="str">
        <f t="shared" ca="1" si="185"/>
        <v/>
      </c>
      <c r="IV68" s="19" t="str">
        <f t="shared" ca="1" si="185"/>
        <v/>
      </c>
      <c r="IW68" s="19" t="str">
        <f t="shared" ca="1" si="185"/>
        <v/>
      </c>
      <c r="IX68" s="19" t="str">
        <f t="shared" ca="1" si="185"/>
        <v/>
      </c>
      <c r="IY68" s="19" t="str">
        <f t="shared" ca="1" si="186"/>
        <v/>
      </c>
      <c r="IZ68" s="19" t="str">
        <f t="shared" ca="1" si="186"/>
        <v/>
      </c>
      <c r="JA68" s="19" t="str">
        <f t="shared" ca="1" si="186"/>
        <v/>
      </c>
      <c r="JB68" s="19" t="str">
        <f t="shared" ca="1" si="186"/>
        <v/>
      </c>
      <c r="JC68" s="19" t="str">
        <f t="shared" ca="1" si="186"/>
        <v/>
      </c>
      <c r="JD68" s="19" t="str">
        <f t="shared" ca="1" si="186"/>
        <v/>
      </c>
      <c r="JE68" s="19" t="str">
        <f t="shared" ca="1" si="186"/>
        <v/>
      </c>
      <c r="JF68" s="19" t="str">
        <f t="shared" ca="1" si="186"/>
        <v/>
      </c>
      <c r="JG68" s="19" t="str">
        <f t="shared" ca="1" si="186"/>
        <v/>
      </c>
      <c r="JH68" s="19" t="str">
        <f t="shared" ca="1" si="186"/>
        <v/>
      </c>
      <c r="JI68" s="19" t="str">
        <f t="shared" ca="1" si="187"/>
        <v/>
      </c>
      <c r="JJ68" s="19" t="str">
        <f t="shared" ca="1" si="187"/>
        <v/>
      </c>
      <c r="JK68" s="19" t="str">
        <f t="shared" ca="1" si="187"/>
        <v/>
      </c>
      <c r="JL68" s="19" t="str">
        <f t="shared" ca="1" si="187"/>
        <v/>
      </c>
      <c r="JM68" s="19" t="str">
        <f t="shared" ca="1" si="187"/>
        <v/>
      </c>
      <c r="JN68" s="19" t="str">
        <f t="shared" ca="1" si="187"/>
        <v/>
      </c>
      <c r="JO68" s="19" t="str">
        <f t="shared" ca="1" si="187"/>
        <v/>
      </c>
      <c r="JP68" s="19" t="str">
        <f t="shared" ca="1" si="187"/>
        <v/>
      </c>
      <c r="JQ68" s="19" t="str">
        <f t="shared" ca="1" si="187"/>
        <v/>
      </c>
      <c r="JR68" s="19" t="str">
        <f t="shared" ca="1" si="187"/>
        <v/>
      </c>
      <c r="JS68" s="19" t="str">
        <f t="shared" ca="1" si="188"/>
        <v/>
      </c>
      <c r="JT68" s="19" t="str">
        <f t="shared" ca="1" si="188"/>
        <v/>
      </c>
      <c r="JU68" s="19" t="str">
        <f t="shared" ca="1" si="188"/>
        <v/>
      </c>
      <c r="JV68" s="19" t="str">
        <f t="shared" ca="1" si="188"/>
        <v/>
      </c>
      <c r="JW68" s="19" t="str">
        <f t="shared" ca="1" si="188"/>
        <v/>
      </c>
      <c r="JX68" s="19" t="str">
        <f t="shared" ca="1" si="188"/>
        <v/>
      </c>
      <c r="JY68" s="19" t="str">
        <f t="shared" ca="1" si="188"/>
        <v/>
      </c>
      <c r="JZ68" s="19" t="str">
        <f t="shared" ca="1" si="188"/>
        <v/>
      </c>
      <c r="KA68" s="19" t="str">
        <f t="shared" ca="1" si="188"/>
        <v/>
      </c>
      <c r="KB68" s="19" t="str">
        <f t="shared" ca="1" si="188"/>
        <v/>
      </c>
      <c r="KC68" s="19" t="str">
        <f t="shared" ca="1" si="189"/>
        <v/>
      </c>
      <c r="KD68" s="19" t="str">
        <f t="shared" ca="1" si="189"/>
        <v/>
      </c>
      <c r="KE68" s="19" t="str">
        <f t="shared" ca="1" si="189"/>
        <v/>
      </c>
      <c r="KF68" s="19" t="str">
        <f t="shared" ca="1" si="189"/>
        <v/>
      </c>
      <c r="KG68" s="19" t="str">
        <f t="shared" ca="1" si="189"/>
        <v/>
      </c>
      <c r="KH68" s="19" t="str">
        <f t="shared" ca="1" si="189"/>
        <v/>
      </c>
      <c r="KI68" s="19" t="str">
        <f t="shared" ca="1" si="189"/>
        <v/>
      </c>
      <c r="KJ68" s="19" t="str">
        <f t="shared" ca="1" si="189"/>
        <v/>
      </c>
      <c r="KK68" s="19" t="str">
        <f t="shared" ca="1" si="189"/>
        <v/>
      </c>
      <c r="KL68" s="19" t="str">
        <f t="shared" ca="1" si="189"/>
        <v/>
      </c>
      <c r="KM68" s="19" t="str">
        <f t="shared" ca="1" si="190"/>
        <v/>
      </c>
      <c r="KN68" s="19" t="str">
        <f t="shared" ca="1" si="190"/>
        <v/>
      </c>
      <c r="KO68" s="19" t="str">
        <f t="shared" ca="1" si="190"/>
        <v/>
      </c>
      <c r="KP68" s="19" t="str">
        <f t="shared" ca="1" si="190"/>
        <v/>
      </c>
      <c r="KQ68" s="19" t="str">
        <f t="shared" ca="1" si="190"/>
        <v/>
      </c>
      <c r="KR68" s="19" t="str">
        <f t="shared" ca="1" si="190"/>
        <v/>
      </c>
      <c r="KS68" s="19" t="str">
        <f t="shared" ca="1" si="190"/>
        <v/>
      </c>
      <c r="KT68" s="19" t="str">
        <f t="shared" ca="1" si="190"/>
        <v/>
      </c>
      <c r="KU68" s="19" t="str">
        <f t="shared" ca="1" si="190"/>
        <v/>
      </c>
      <c r="KV68" s="19" t="str">
        <f t="shared" ca="1" si="190"/>
        <v/>
      </c>
      <c r="KW68" s="19" t="str">
        <f t="shared" ca="1" si="191"/>
        <v/>
      </c>
      <c r="KX68" s="19" t="str">
        <f t="shared" ca="1" si="191"/>
        <v/>
      </c>
      <c r="KY68" s="19" t="str">
        <f t="shared" ca="1" si="191"/>
        <v/>
      </c>
      <c r="KZ68" s="19" t="str">
        <f t="shared" ca="1" si="191"/>
        <v/>
      </c>
      <c r="LA68" s="19" t="str">
        <f t="shared" ca="1" si="191"/>
        <v/>
      </c>
      <c r="LB68" s="19" t="str">
        <f t="shared" ca="1" si="191"/>
        <v/>
      </c>
      <c r="LC68" s="19" t="str">
        <f t="shared" ca="1" si="191"/>
        <v/>
      </c>
      <c r="LD68" s="19" t="str">
        <f t="shared" ca="1" si="191"/>
        <v/>
      </c>
      <c r="LE68" s="19" t="str">
        <f t="shared" ca="1" si="191"/>
        <v/>
      </c>
      <c r="LF68" s="19" t="str">
        <f t="shared" ca="1" si="191"/>
        <v/>
      </c>
      <c r="LG68" s="19" t="str">
        <f t="shared" ca="1" si="192"/>
        <v/>
      </c>
      <c r="LH68" s="19" t="str">
        <f t="shared" ca="1" si="192"/>
        <v/>
      </c>
      <c r="LI68" s="19" t="str">
        <f t="shared" ca="1" si="192"/>
        <v/>
      </c>
      <c r="LJ68" s="19" t="str">
        <f t="shared" ca="1" si="192"/>
        <v/>
      </c>
      <c r="LK68" s="19" t="str">
        <f t="shared" ca="1" si="192"/>
        <v/>
      </c>
      <c r="LL68" s="19" t="str">
        <f t="shared" ca="1" si="192"/>
        <v/>
      </c>
      <c r="LM68" s="19" t="str">
        <f t="shared" ca="1" si="192"/>
        <v/>
      </c>
      <c r="LN68" s="19" t="str">
        <f t="shared" ca="1" si="192"/>
        <v/>
      </c>
      <c r="LO68" s="19" t="str">
        <f t="shared" ca="1" si="192"/>
        <v/>
      </c>
      <c r="LP68" s="19" t="str">
        <f t="shared" ca="1" si="192"/>
        <v/>
      </c>
      <c r="LQ68" s="19" t="str">
        <f t="shared" ca="1" si="193"/>
        <v/>
      </c>
      <c r="LR68" s="19" t="str">
        <f t="shared" ca="1" si="193"/>
        <v/>
      </c>
      <c r="LS68" s="19" t="str">
        <f t="shared" ca="1" si="193"/>
        <v/>
      </c>
      <c r="LT68" s="19" t="str">
        <f t="shared" ca="1" si="193"/>
        <v/>
      </c>
      <c r="LU68" s="19" t="str">
        <f t="shared" ca="1" si="193"/>
        <v/>
      </c>
      <c r="LV68" s="19" t="str">
        <f t="shared" ca="1" si="193"/>
        <v/>
      </c>
      <c r="LW68" s="19" t="str">
        <f t="shared" ca="1" si="193"/>
        <v/>
      </c>
      <c r="LX68" s="19" t="str">
        <f t="shared" ca="1" si="193"/>
        <v/>
      </c>
      <c r="LY68" s="19" t="str">
        <f t="shared" ca="1" si="193"/>
        <v/>
      </c>
      <c r="LZ68" s="19" t="str">
        <f t="shared" ca="1" si="193"/>
        <v/>
      </c>
      <c r="MA68" s="19" t="str">
        <f t="shared" ca="1" si="194"/>
        <v/>
      </c>
      <c r="MB68" s="19" t="str">
        <f t="shared" ca="1" si="194"/>
        <v/>
      </c>
      <c r="MC68" s="19" t="str">
        <f t="shared" ca="1" si="194"/>
        <v/>
      </c>
      <c r="MD68" s="19" t="str">
        <f t="shared" ca="1" si="194"/>
        <v/>
      </c>
      <c r="ME68" s="19" t="str">
        <f t="shared" ca="1" si="194"/>
        <v/>
      </c>
      <c r="MF68" s="19" t="str">
        <f t="shared" ca="1" si="194"/>
        <v/>
      </c>
      <c r="MG68" s="19" t="str">
        <f t="shared" ca="1" si="194"/>
        <v/>
      </c>
      <c r="MH68" s="19" t="str">
        <f t="shared" ca="1" si="194"/>
        <v/>
      </c>
      <c r="MI68" s="19" t="str">
        <f t="shared" ca="1" si="194"/>
        <v/>
      </c>
      <c r="MJ68" s="19" t="str">
        <f t="shared" ca="1" si="194"/>
        <v/>
      </c>
      <c r="MK68" s="19" t="str">
        <f t="shared" ca="1" si="195"/>
        <v/>
      </c>
      <c r="ML68" s="19" t="str">
        <f t="shared" ca="1" si="195"/>
        <v/>
      </c>
      <c r="MM68" s="19" t="str">
        <f t="shared" ca="1" si="195"/>
        <v/>
      </c>
      <c r="MN68" s="19" t="str">
        <f t="shared" ca="1" si="195"/>
        <v/>
      </c>
      <c r="MO68" s="19" t="str">
        <f t="shared" ca="1" si="195"/>
        <v/>
      </c>
      <c r="MP68" s="19" t="str">
        <f t="shared" ca="1" si="195"/>
        <v/>
      </c>
      <c r="MQ68" s="19" t="str">
        <f t="shared" ca="1" si="195"/>
        <v/>
      </c>
      <c r="MR68" s="19" t="str">
        <f t="shared" ca="1" si="195"/>
        <v/>
      </c>
      <c r="MS68" s="19" t="str">
        <f t="shared" ca="1" si="195"/>
        <v/>
      </c>
      <c r="MT68" s="19" t="str">
        <f t="shared" ca="1" si="195"/>
        <v/>
      </c>
      <c r="MU68" s="19" t="str">
        <f t="shared" ca="1" si="196"/>
        <v/>
      </c>
      <c r="MV68" s="19" t="str">
        <f t="shared" ca="1" si="196"/>
        <v/>
      </c>
      <c r="MW68" s="19" t="str">
        <f t="shared" ca="1" si="196"/>
        <v/>
      </c>
      <c r="MX68" s="19" t="str">
        <f t="shared" ca="1" si="196"/>
        <v/>
      </c>
      <c r="MY68" s="19" t="str">
        <f t="shared" ca="1" si="196"/>
        <v/>
      </c>
      <c r="MZ68" s="19" t="str">
        <f t="shared" ca="1" si="196"/>
        <v/>
      </c>
      <c r="NA68" s="19" t="str">
        <f t="shared" ca="1" si="196"/>
        <v/>
      </c>
      <c r="NB68" s="19" t="str">
        <f t="shared" ca="1" si="196"/>
        <v/>
      </c>
      <c r="NC68" s="19" t="str">
        <f t="shared" ca="1" si="196"/>
        <v/>
      </c>
      <c r="ND68" s="19" t="str">
        <f t="shared" ca="1" si="196"/>
        <v/>
      </c>
      <c r="NE68" s="19" t="str">
        <f t="shared" ca="1" si="197"/>
        <v/>
      </c>
      <c r="NF68" s="19" t="str">
        <f t="shared" ca="1" si="197"/>
        <v/>
      </c>
      <c r="NG68" s="19" t="str">
        <f t="shared" ca="1" si="197"/>
        <v/>
      </c>
      <c r="NH68" s="19" t="str">
        <f t="shared" ca="1" si="197"/>
        <v/>
      </c>
      <c r="NI68" s="19" t="str">
        <f t="shared" ca="1" si="197"/>
        <v/>
      </c>
      <c r="NJ68" s="19" t="str">
        <f t="shared" ca="1" si="197"/>
        <v/>
      </c>
      <c r="NK68" s="19" t="str">
        <f t="shared" ca="1" si="197"/>
        <v/>
      </c>
      <c r="NL68" s="19" t="str">
        <f t="shared" ca="1" si="197"/>
        <v/>
      </c>
      <c r="NM68" s="19" t="str">
        <f t="shared" ca="1" si="197"/>
        <v/>
      </c>
      <c r="NN68" s="19" t="str">
        <f t="shared" ca="1" si="197"/>
        <v/>
      </c>
      <c r="NO68" s="19" t="str">
        <f t="shared" ca="1" si="198"/>
        <v/>
      </c>
      <c r="NP68" s="19" t="str">
        <f t="shared" ca="1" si="198"/>
        <v/>
      </c>
      <c r="NQ68" s="19" t="str">
        <f t="shared" ca="1" si="198"/>
        <v/>
      </c>
      <c r="NR68" s="19" t="str">
        <f t="shared" ca="1" si="198"/>
        <v/>
      </c>
      <c r="NS68" s="19" t="str">
        <f t="shared" ca="1" si="198"/>
        <v/>
      </c>
      <c r="NT68" s="19" t="str">
        <f t="shared" ca="1" si="198"/>
        <v/>
      </c>
      <c r="NU68" s="19" t="str">
        <f t="shared" ca="1" si="198"/>
        <v/>
      </c>
      <c r="NV68" s="19" t="str">
        <f t="shared" ca="1" si="198"/>
        <v/>
      </c>
      <c r="NW68" s="19" t="str">
        <f t="shared" ca="1" si="198"/>
        <v/>
      </c>
      <c r="NX68" s="19" t="str">
        <f t="shared" ca="1" si="198"/>
        <v/>
      </c>
      <c r="NY68" s="19" t="str">
        <f t="shared" ca="1" si="198"/>
        <v/>
      </c>
      <c r="NZ68" s="19" t="str">
        <f t="shared" ca="1" si="198"/>
        <v/>
      </c>
      <c r="OA68" s="19" t="str">
        <f t="shared" ca="1" si="198"/>
        <v/>
      </c>
      <c r="OB68" s="19" t="str">
        <f t="shared" ca="1" si="198"/>
        <v/>
      </c>
      <c r="OC68" s="19" t="str">
        <f t="shared" ca="1" si="198"/>
        <v/>
      </c>
    </row>
    <row r="69" spans="1:399" x14ac:dyDescent="0.2">
      <c r="A69" s="62" t="str">
        <f t="shared" si="85"/>
        <v xml:space="preserve"> </v>
      </c>
      <c r="B69" s="66">
        <f>_xlfn.IFNA(IF(INDEX('[1]External Tasks'!$C:$C,MATCH($B$38&amp;" "&amp;D69,'[1]External Tasks'!$A:$A,0))=D69,1,IF(INDEX('[1]External Tasks'!$G:$G,MATCH($B$38&amp;" "&amp;D69,'[1]External Tasks'!$E:$E,0))=D69,2)),0)</f>
        <v>0</v>
      </c>
      <c r="C69" s="46">
        <v>29</v>
      </c>
      <c r="D69" s="422" t="str">
        <f>IF('[2]Project Follow up - Base'!D69="","",'[2]Project Follow up - Base'!D69)</f>
        <v/>
      </c>
      <c r="E69" s="422" t="str">
        <f>IF('[2]Project Follow up - Base'!E69="","",'[2]Project Follow up - Base'!E69)</f>
        <v/>
      </c>
      <c r="F69" s="41" t="str">
        <f>IF('[2]Project Follow up - Base'!F69="","",'[2]Project Follow up - Base'!F69)</f>
        <v/>
      </c>
      <c r="G69" s="43" t="str">
        <f>IF('[2]Project Follow up - Base'!G69="","",'[2]Project Follow up - Base'!G69)</f>
        <v/>
      </c>
      <c r="H69" s="43" t="str">
        <f>IF('[2]Project Follow up - Base'!H69="","",'[2]Project Follow up - Base'!H69)</f>
        <v/>
      </c>
      <c r="I69" s="45">
        <f>IF(OR(G69="",H69=""), 0, NETWORKDAYS.INTL(G69,H69,7,List!$M$3:$M$100))</f>
        <v>0</v>
      </c>
      <c r="J69" s="43" t="str">
        <f>IF('[2]Project Follow up - Base'!J69="","",'[2]Project Follow up - Base'!J69)</f>
        <v/>
      </c>
      <c r="K69" s="187" t="str">
        <f>IF('[2]Project Follow up - Base'!K69="","",'[2]Project Follow up - Base'!K69)</f>
        <v/>
      </c>
      <c r="L69" s="45">
        <f>IF(OR(J69="",K69=""), 0, NETWORKDAYS.INTL(J69,K69,7,List!$M$3:$M$100))</f>
        <v>0</v>
      </c>
      <c r="M69" s="43" t="str">
        <f t="shared" si="86"/>
        <v/>
      </c>
      <c r="N69" s="43" t="str">
        <f t="shared" si="87"/>
        <v/>
      </c>
      <c r="O69" s="43" t="str">
        <f>IF(OR( D69="", M69=""),"",WORKDAY.INTL(M69,VLOOKUP($B$38&amp;" "&amp;D69,Tasks!$1:$1048576,MATCH('Project Follow up - Base'!$D$7,Tasks!$2:$2,0),FALSE)-1,7,[1]List!$M$3:$M$100))</f>
        <v/>
      </c>
      <c r="P69" s="44" t="str">
        <f t="shared" ca="1" si="125"/>
        <v/>
      </c>
      <c r="Q69" s="104" t="str">
        <f>IF('[2]Project Follow up - Base'!Q69="","",'[2]Project Follow up - Base'!Q69)</f>
        <v/>
      </c>
      <c r="R69" s="43" t="str">
        <f>IF('[2]Project Follow up - Base'!R69="","",'[2]Project Follow up - Base'!R69)</f>
        <v/>
      </c>
      <c r="S69" s="41" t="str">
        <f>IF('[2]Project Follow up - Base'!S69="","",'[2]Project Follow up - Base'!S69)</f>
        <v/>
      </c>
      <c r="T69" s="104" t="str">
        <f>IF('[2]Project Follow up - Base'!T69="","",'[2]Project Follow up - Base'!T69)</f>
        <v/>
      </c>
      <c r="U69" s="41" t="str">
        <f>IF('[2]Project Follow up - Base'!U69="","",'[2]Project Follow up - Base'!U69)</f>
        <v/>
      </c>
      <c r="V69" s="41" t="str">
        <f>IF('[2]Project Follow up - Base'!V69="","",'[2]Project Follow up - Base'!V69)</f>
        <v/>
      </c>
      <c r="W69" s="41" t="str">
        <f>IF('[2]Project Follow up - Base'!W69="","",'[2]Project Follow up - Base'!W69)</f>
        <v/>
      </c>
      <c r="X69" s="390" t="str">
        <f>IF('[2]Project Follow up - Base'!X69="","",'[2]Project Follow up - Base'!X69)</f>
        <v/>
      </c>
      <c r="Y69" s="17" t="str">
        <f t="shared" si="88"/>
        <v/>
      </c>
      <c r="Z69" s="62" t="str">
        <f>_xlfn.IFNA(IF(INDEX('Employees Summary'!A:J,MATCH(B$38&amp;" "&amp;F69,'Employees Summary'!H:H,0),10)=0,"",INDEX('Employees Summary'!A:J,MATCH(B$38&amp;" "&amp;F69,'Employees Summary'!H:H,0),10)),"")</f>
        <v/>
      </c>
      <c r="AA69" s="62">
        <f ca="1">IF(AND(N69&lt;&gt;"",P69="Delayed"),NETWORKDAYS.INTL(O69,N69,7,List!$M$3:$M$100),0)</f>
        <v>0</v>
      </c>
      <c r="AC69" s="19" t="str">
        <f t="shared" ca="1" si="163"/>
        <v/>
      </c>
      <c r="AD69" s="20" t="str">
        <f t="shared" ca="1" si="163"/>
        <v/>
      </c>
      <c r="AE69" s="20" t="str">
        <f t="shared" ca="1" si="163"/>
        <v/>
      </c>
      <c r="AF69" s="20" t="str">
        <f t="shared" ca="1" si="163"/>
        <v/>
      </c>
      <c r="AG69" s="20" t="str">
        <f t="shared" ca="1" si="163"/>
        <v/>
      </c>
      <c r="AH69" s="20" t="str">
        <f t="shared" ca="1" si="163"/>
        <v/>
      </c>
      <c r="AI69" s="20" t="str">
        <f t="shared" ca="1" si="163"/>
        <v/>
      </c>
      <c r="AJ69" s="20" t="str">
        <f t="shared" ca="1" si="163"/>
        <v/>
      </c>
      <c r="AK69" s="20" t="str">
        <f t="shared" ca="1" si="163"/>
        <v/>
      </c>
      <c r="AL69" s="20" t="str">
        <f t="shared" ca="1" si="163"/>
        <v/>
      </c>
      <c r="AM69" s="20" t="str">
        <f t="shared" ca="1" si="164"/>
        <v/>
      </c>
      <c r="AN69" s="20" t="str">
        <f t="shared" ca="1" si="164"/>
        <v/>
      </c>
      <c r="AO69" s="20" t="str">
        <f t="shared" ca="1" si="164"/>
        <v/>
      </c>
      <c r="AP69" s="20" t="str">
        <f t="shared" ca="1" si="164"/>
        <v/>
      </c>
      <c r="AQ69" s="20" t="str">
        <f t="shared" ca="1" si="164"/>
        <v/>
      </c>
      <c r="AR69" s="20" t="str">
        <f t="shared" ca="1" si="164"/>
        <v/>
      </c>
      <c r="AS69" s="20" t="str">
        <f t="shared" ca="1" si="164"/>
        <v/>
      </c>
      <c r="AT69" s="20" t="str">
        <f t="shared" ca="1" si="164"/>
        <v/>
      </c>
      <c r="AU69" s="20" t="str">
        <f t="shared" ca="1" si="164"/>
        <v/>
      </c>
      <c r="AV69" s="20" t="str">
        <f t="shared" ca="1" si="164"/>
        <v/>
      </c>
      <c r="AW69" s="20" t="str">
        <f t="shared" ca="1" si="165"/>
        <v/>
      </c>
      <c r="AX69" s="20" t="str">
        <f t="shared" ca="1" si="165"/>
        <v/>
      </c>
      <c r="AY69" s="20" t="str">
        <f t="shared" ca="1" si="165"/>
        <v/>
      </c>
      <c r="AZ69" s="20" t="str">
        <f t="shared" ca="1" si="165"/>
        <v/>
      </c>
      <c r="BA69" s="20" t="str">
        <f t="shared" ca="1" si="165"/>
        <v/>
      </c>
      <c r="BB69" s="20" t="str">
        <f t="shared" ca="1" si="165"/>
        <v/>
      </c>
      <c r="BC69" s="20" t="str">
        <f t="shared" ca="1" si="165"/>
        <v/>
      </c>
      <c r="BD69" s="20" t="str">
        <f t="shared" ca="1" si="165"/>
        <v/>
      </c>
      <c r="BE69" s="20" t="str">
        <f t="shared" ca="1" si="165"/>
        <v/>
      </c>
      <c r="BF69" s="20" t="str">
        <f t="shared" ca="1" si="165"/>
        <v/>
      </c>
      <c r="BG69" s="20" t="str">
        <f t="shared" ca="1" si="166"/>
        <v/>
      </c>
      <c r="BH69" s="20" t="str">
        <f t="shared" ca="1" si="166"/>
        <v/>
      </c>
      <c r="BI69" s="20" t="str">
        <f t="shared" ca="1" si="166"/>
        <v/>
      </c>
      <c r="BJ69" s="20" t="str">
        <f t="shared" ca="1" si="166"/>
        <v/>
      </c>
      <c r="BK69" s="20" t="str">
        <f t="shared" ca="1" si="166"/>
        <v/>
      </c>
      <c r="BL69" s="20" t="str">
        <f t="shared" ca="1" si="166"/>
        <v/>
      </c>
      <c r="BM69" s="20" t="str">
        <f t="shared" ca="1" si="166"/>
        <v/>
      </c>
      <c r="BN69" s="20" t="str">
        <f t="shared" ca="1" si="166"/>
        <v/>
      </c>
      <c r="BO69" s="20" t="str">
        <f t="shared" ca="1" si="166"/>
        <v/>
      </c>
      <c r="BP69" s="20" t="str">
        <f t="shared" ca="1" si="166"/>
        <v/>
      </c>
      <c r="BQ69" s="20" t="str">
        <f t="shared" ca="1" si="167"/>
        <v/>
      </c>
      <c r="BR69" s="20" t="str">
        <f t="shared" ca="1" si="167"/>
        <v/>
      </c>
      <c r="BS69" s="20" t="str">
        <f t="shared" ca="1" si="167"/>
        <v/>
      </c>
      <c r="BT69" s="20" t="str">
        <f t="shared" ca="1" si="167"/>
        <v/>
      </c>
      <c r="BU69" s="20" t="str">
        <f t="shared" ca="1" si="167"/>
        <v/>
      </c>
      <c r="BV69" s="20" t="str">
        <f t="shared" ca="1" si="167"/>
        <v/>
      </c>
      <c r="BW69" s="20" t="str">
        <f t="shared" ca="1" si="167"/>
        <v/>
      </c>
      <c r="BX69" s="20" t="str">
        <f t="shared" ca="1" si="167"/>
        <v/>
      </c>
      <c r="BY69" s="20" t="str">
        <f t="shared" ca="1" si="167"/>
        <v/>
      </c>
      <c r="BZ69" s="20" t="str">
        <f t="shared" ca="1" si="167"/>
        <v/>
      </c>
      <c r="CA69" s="20" t="str">
        <f t="shared" ca="1" si="168"/>
        <v/>
      </c>
      <c r="CB69" s="20" t="str">
        <f t="shared" ca="1" si="168"/>
        <v/>
      </c>
      <c r="CC69" s="20" t="str">
        <f t="shared" ca="1" si="168"/>
        <v/>
      </c>
      <c r="CD69" s="20" t="str">
        <f t="shared" ca="1" si="168"/>
        <v/>
      </c>
      <c r="CE69" s="20" t="str">
        <f t="shared" ca="1" si="168"/>
        <v/>
      </c>
      <c r="CF69" s="20" t="str">
        <f t="shared" ca="1" si="168"/>
        <v/>
      </c>
      <c r="CG69" s="20" t="str">
        <f t="shared" ca="1" si="168"/>
        <v/>
      </c>
      <c r="CH69" s="20" t="str">
        <f t="shared" ca="1" si="168"/>
        <v/>
      </c>
      <c r="CI69" s="20" t="str">
        <f t="shared" ca="1" si="168"/>
        <v/>
      </c>
      <c r="CJ69" s="20" t="str">
        <f t="shared" ca="1" si="168"/>
        <v/>
      </c>
      <c r="CK69" s="20" t="str">
        <f t="shared" ca="1" si="169"/>
        <v/>
      </c>
      <c r="CL69" s="20" t="str">
        <f t="shared" ca="1" si="169"/>
        <v/>
      </c>
      <c r="CM69" s="20" t="str">
        <f t="shared" ca="1" si="169"/>
        <v/>
      </c>
      <c r="CN69" s="20" t="str">
        <f t="shared" ca="1" si="169"/>
        <v/>
      </c>
      <c r="CO69" s="20" t="str">
        <f t="shared" ca="1" si="169"/>
        <v/>
      </c>
      <c r="CP69" s="20" t="str">
        <f t="shared" ca="1" si="169"/>
        <v/>
      </c>
      <c r="CQ69" s="20" t="str">
        <f t="shared" ca="1" si="169"/>
        <v/>
      </c>
      <c r="CR69" s="20" t="str">
        <f t="shared" ca="1" si="169"/>
        <v/>
      </c>
      <c r="CS69" s="20" t="str">
        <f t="shared" ca="1" si="169"/>
        <v/>
      </c>
      <c r="CT69" s="20" t="str">
        <f t="shared" ca="1" si="169"/>
        <v/>
      </c>
      <c r="CU69" s="19" t="str">
        <f t="shared" ca="1" si="170"/>
        <v/>
      </c>
      <c r="CV69" s="19" t="str">
        <f t="shared" ca="1" si="170"/>
        <v/>
      </c>
      <c r="CW69" s="19" t="str">
        <f t="shared" ca="1" si="170"/>
        <v/>
      </c>
      <c r="CX69" s="19" t="str">
        <f t="shared" ca="1" si="170"/>
        <v/>
      </c>
      <c r="CY69" s="19" t="str">
        <f t="shared" ca="1" si="170"/>
        <v/>
      </c>
      <c r="CZ69" s="19" t="str">
        <f t="shared" ca="1" si="170"/>
        <v/>
      </c>
      <c r="DA69" s="19" t="str">
        <f t="shared" ca="1" si="170"/>
        <v/>
      </c>
      <c r="DB69" s="19" t="str">
        <f t="shared" ca="1" si="170"/>
        <v/>
      </c>
      <c r="DC69" s="19" t="str">
        <f t="shared" ca="1" si="170"/>
        <v/>
      </c>
      <c r="DD69" s="19" t="str">
        <f t="shared" ca="1" si="170"/>
        <v/>
      </c>
      <c r="DE69" s="19" t="str">
        <f t="shared" ca="1" si="171"/>
        <v/>
      </c>
      <c r="DF69" s="19" t="str">
        <f t="shared" ca="1" si="171"/>
        <v/>
      </c>
      <c r="DG69" s="19" t="str">
        <f t="shared" ca="1" si="171"/>
        <v/>
      </c>
      <c r="DH69" s="19" t="str">
        <f t="shared" ca="1" si="171"/>
        <v/>
      </c>
      <c r="DI69" s="19" t="str">
        <f t="shared" ca="1" si="171"/>
        <v/>
      </c>
      <c r="DJ69" s="19" t="str">
        <f t="shared" ca="1" si="171"/>
        <v/>
      </c>
      <c r="DK69" s="19" t="str">
        <f t="shared" ca="1" si="171"/>
        <v/>
      </c>
      <c r="DL69" s="19" t="str">
        <f t="shared" ca="1" si="171"/>
        <v/>
      </c>
      <c r="DM69" s="19" t="str">
        <f t="shared" ca="1" si="171"/>
        <v/>
      </c>
      <c r="DN69" s="19" t="str">
        <f t="shared" ca="1" si="171"/>
        <v/>
      </c>
      <c r="DO69" s="19" t="str">
        <f t="shared" ca="1" si="172"/>
        <v/>
      </c>
      <c r="DP69" s="19" t="str">
        <f t="shared" ca="1" si="172"/>
        <v/>
      </c>
      <c r="DQ69" s="19" t="str">
        <f t="shared" ca="1" si="172"/>
        <v/>
      </c>
      <c r="DR69" s="19" t="str">
        <f t="shared" ca="1" si="172"/>
        <v/>
      </c>
      <c r="DS69" s="19" t="str">
        <f t="shared" ca="1" si="172"/>
        <v/>
      </c>
      <c r="DT69" s="19" t="str">
        <f t="shared" ca="1" si="172"/>
        <v/>
      </c>
      <c r="DU69" s="19" t="str">
        <f t="shared" ca="1" si="172"/>
        <v/>
      </c>
      <c r="DV69" s="19" t="str">
        <f t="shared" ca="1" si="172"/>
        <v/>
      </c>
      <c r="DW69" s="19" t="str">
        <f t="shared" ca="1" si="172"/>
        <v/>
      </c>
      <c r="DX69" s="19" t="str">
        <f t="shared" ca="1" si="172"/>
        <v/>
      </c>
      <c r="DY69" s="19" t="str">
        <f t="shared" ca="1" si="173"/>
        <v/>
      </c>
      <c r="DZ69" s="19" t="str">
        <f t="shared" ca="1" si="173"/>
        <v/>
      </c>
      <c r="EA69" s="19" t="str">
        <f t="shared" ca="1" si="173"/>
        <v/>
      </c>
      <c r="EB69" s="19" t="str">
        <f t="shared" ca="1" si="173"/>
        <v/>
      </c>
      <c r="EC69" s="19" t="str">
        <f t="shared" ca="1" si="173"/>
        <v/>
      </c>
      <c r="ED69" s="19" t="str">
        <f t="shared" ca="1" si="173"/>
        <v/>
      </c>
      <c r="EE69" s="19" t="str">
        <f t="shared" ca="1" si="173"/>
        <v/>
      </c>
      <c r="EF69" s="19" t="str">
        <f t="shared" ca="1" si="173"/>
        <v/>
      </c>
      <c r="EG69" s="19" t="str">
        <f t="shared" ca="1" si="173"/>
        <v/>
      </c>
      <c r="EH69" s="19" t="str">
        <f t="shared" ca="1" si="173"/>
        <v/>
      </c>
      <c r="EI69" s="19" t="str">
        <f t="shared" ca="1" si="174"/>
        <v/>
      </c>
      <c r="EJ69" s="19" t="str">
        <f t="shared" ca="1" si="174"/>
        <v/>
      </c>
      <c r="EK69" s="19" t="str">
        <f t="shared" ca="1" si="174"/>
        <v/>
      </c>
      <c r="EL69" s="19" t="str">
        <f t="shared" ca="1" si="174"/>
        <v/>
      </c>
      <c r="EM69" s="19" t="str">
        <f t="shared" ca="1" si="174"/>
        <v/>
      </c>
      <c r="EN69" s="19" t="str">
        <f t="shared" ca="1" si="174"/>
        <v/>
      </c>
      <c r="EO69" s="19" t="str">
        <f t="shared" ca="1" si="174"/>
        <v/>
      </c>
      <c r="EP69" s="19" t="str">
        <f t="shared" ca="1" si="174"/>
        <v/>
      </c>
      <c r="EQ69" s="19" t="str">
        <f t="shared" ca="1" si="174"/>
        <v/>
      </c>
      <c r="ER69" s="19" t="str">
        <f t="shared" ca="1" si="174"/>
        <v/>
      </c>
      <c r="ES69" s="19" t="str">
        <f t="shared" ca="1" si="175"/>
        <v/>
      </c>
      <c r="ET69" s="19" t="str">
        <f t="shared" ca="1" si="175"/>
        <v/>
      </c>
      <c r="EU69" s="19" t="str">
        <f t="shared" ca="1" si="175"/>
        <v/>
      </c>
      <c r="EV69" s="19" t="str">
        <f t="shared" ca="1" si="175"/>
        <v/>
      </c>
      <c r="EW69" s="19" t="str">
        <f t="shared" ca="1" si="175"/>
        <v/>
      </c>
      <c r="EX69" s="19" t="str">
        <f t="shared" ca="1" si="175"/>
        <v/>
      </c>
      <c r="EY69" s="19" t="str">
        <f t="shared" ca="1" si="175"/>
        <v/>
      </c>
      <c r="EZ69" s="19" t="str">
        <f t="shared" ca="1" si="175"/>
        <v/>
      </c>
      <c r="FA69" s="19" t="str">
        <f t="shared" ca="1" si="175"/>
        <v/>
      </c>
      <c r="FB69" s="19" t="str">
        <f t="shared" ca="1" si="175"/>
        <v/>
      </c>
      <c r="FC69" s="19" t="str">
        <f t="shared" ca="1" si="176"/>
        <v/>
      </c>
      <c r="FD69" s="19" t="str">
        <f t="shared" ca="1" si="176"/>
        <v/>
      </c>
      <c r="FE69" s="19" t="str">
        <f t="shared" ca="1" si="176"/>
        <v/>
      </c>
      <c r="FF69" s="19" t="str">
        <f t="shared" ca="1" si="176"/>
        <v/>
      </c>
      <c r="FG69" s="19" t="str">
        <f t="shared" ca="1" si="176"/>
        <v/>
      </c>
      <c r="FH69" s="19" t="str">
        <f t="shared" ca="1" si="176"/>
        <v/>
      </c>
      <c r="FI69" s="19" t="str">
        <f t="shared" ca="1" si="176"/>
        <v/>
      </c>
      <c r="FJ69" s="19" t="str">
        <f t="shared" ca="1" si="176"/>
        <v/>
      </c>
      <c r="FK69" s="19" t="str">
        <f t="shared" ca="1" si="176"/>
        <v/>
      </c>
      <c r="FL69" s="19" t="str">
        <f t="shared" ca="1" si="176"/>
        <v/>
      </c>
      <c r="FM69" s="19" t="str">
        <f t="shared" ca="1" si="177"/>
        <v/>
      </c>
      <c r="FN69" s="19" t="str">
        <f t="shared" ca="1" si="177"/>
        <v/>
      </c>
      <c r="FO69" s="19" t="str">
        <f t="shared" ca="1" si="177"/>
        <v/>
      </c>
      <c r="FP69" s="19" t="str">
        <f t="shared" ca="1" si="177"/>
        <v/>
      </c>
      <c r="FQ69" s="19" t="str">
        <f t="shared" ca="1" si="177"/>
        <v/>
      </c>
      <c r="FR69" s="19" t="str">
        <f t="shared" ca="1" si="177"/>
        <v/>
      </c>
      <c r="FS69" s="19" t="str">
        <f t="shared" ca="1" si="177"/>
        <v/>
      </c>
      <c r="FT69" s="19" t="str">
        <f t="shared" ca="1" si="177"/>
        <v/>
      </c>
      <c r="FU69" s="19" t="str">
        <f t="shared" ca="1" si="177"/>
        <v/>
      </c>
      <c r="FV69" s="19" t="str">
        <f t="shared" ca="1" si="177"/>
        <v/>
      </c>
      <c r="FW69" s="19" t="str">
        <f t="shared" ca="1" si="178"/>
        <v/>
      </c>
      <c r="FX69" s="19" t="str">
        <f t="shared" ca="1" si="178"/>
        <v/>
      </c>
      <c r="FY69" s="19" t="str">
        <f t="shared" ca="1" si="178"/>
        <v/>
      </c>
      <c r="FZ69" s="19" t="str">
        <f t="shared" ca="1" si="178"/>
        <v/>
      </c>
      <c r="GA69" s="19" t="str">
        <f t="shared" ca="1" si="178"/>
        <v/>
      </c>
      <c r="GB69" s="19" t="str">
        <f t="shared" ca="1" si="178"/>
        <v/>
      </c>
      <c r="GC69" s="19" t="str">
        <f t="shared" ca="1" si="178"/>
        <v/>
      </c>
      <c r="GD69" s="19" t="str">
        <f t="shared" ca="1" si="178"/>
        <v/>
      </c>
      <c r="GE69" s="19" t="str">
        <f t="shared" ca="1" si="178"/>
        <v/>
      </c>
      <c r="GF69" s="19" t="str">
        <f t="shared" ca="1" si="178"/>
        <v/>
      </c>
      <c r="GG69" s="19" t="str">
        <f t="shared" ca="1" si="179"/>
        <v/>
      </c>
      <c r="GH69" s="19" t="str">
        <f t="shared" ca="1" si="179"/>
        <v/>
      </c>
      <c r="GI69" s="19" t="str">
        <f t="shared" ca="1" si="179"/>
        <v/>
      </c>
      <c r="GJ69" s="19" t="str">
        <f t="shared" ca="1" si="179"/>
        <v/>
      </c>
      <c r="GK69" s="19" t="str">
        <f t="shared" ca="1" si="179"/>
        <v/>
      </c>
      <c r="GL69" s="19" t="str">
        <f t="shared" ca="1" si="179"/>
        <v/>
      </c>
      <c r="GM69" s="19" t="str">
        <f t="shared" ca="1" si="179"/>
        <v/>
      </c>
      <c r="GN69" s="19" t="str">
        <f t="shared" ca="1" si="179"/>
        <v/>
      </c>
      <c r="GO69" s="19" t="str">
        <f t="shared" ca="1" si="179"/>
        <v/>
      </c>
      <c r="GP69" s="19" t="str">
        <f t="shared" ca="1" si="179"/>
        <v/>
      </c>
      <c r="GQ69" s="19" t="str">
        <f t="shared" ca="1" si="180"/>
        <v/>
      </c>
      <c r="GR69" s="19" t="str">
        <f t="shared" ca="1" si="180"/>
        <v/>
      </c>
      <c r="GS69" s="19" t="str">
        <f t="shared" ca="1" si="180"/>
        <v/>
      </c>
      <c r="GT69" s="19" t="str">
        <f t="shared" ca="1" si="180"/>
        <v/>
      </c>
      <c r="GU69" s="19" t="str">
        <f t="shared" ca="1" si="180"/>
        <v/>
      </c>
      <c r="GV69" s="19" t="str">
        <f t="shared" ca="1" si="180"/>
        <v/>
      </c>
      <c r="GW69" s="19" t="str">
        <f t="shared" ca="1" si="180"/>
        <v/>
      </c>
      <c r="GX69" s="19" t="str">
        <f t="shared" ca="1" si="180"/>
        <v/>
      </c>
      <c r="GY69" s="19" t="str">
        <f t="shared" ca="1" si="180"/>
        <v/>
      </c>
      <c r="GZ69" s="19" t="str">
        <f t="shared" ca="1" si="180"/>
        <v/>
      </c>
      <c r="HA69" s="19" t="str">
        <f t="shared" ca="1" si="181"/>
        <v/>
      </c>
      <c r="HB69" s="19" t="str">
        <f t="shared" ca="1" si="181"/>
        <v/>
      </c>
      <c r="HC69" s="19" t="str">
        <f t="shared" ca="1" si="181"/>
        <v/>
      </c>
      <c r="HD69" s="19" t="str">
        <f t="shared" ca="1" si="181"/>
        <v/>
      </c>
      <c r="HE69" s="19" t="str">
        <f t="shared" ca="1" si="181"/>
        <v/>
      </c>
      <c r="HF69" s="19" t="str">
        <f t="shared" ca="1" si="181"/>
        <v/>
      </c>
      <c r="HG69" s="19" t="str">
        <f t="shared" ca="1" si="181"/>
        <v/>
      </c>
      <c r="HH69" s="19" t="str">
        <f t="shared" ca="1" si="181"/>
        <v/>
      </c>
      <c r="HI69" s="19" t="str">
        <f t="shared" ca="1" si="181"/>
        <v/>
      </c>
      <c r="HJ69" s="19" t="str">
        <f t="shared" ca="1" si="181"/>
        <v/>
      </c>
      <c r="HK69" s="19" t="str">
        <f t="shared" ca="1" si="182"/>
        <v/>
      </c>
      <c r="HL69" s="19" t="str">
        <f t="shared" ca="1" si="182"/>
        <v/>
      </c>
      <c r="HM69" s="19" t="str">
        <f t="shared" ca="1" si="182"/>
        <v/>
      </c>
      <c r="HN69" s="19" t="str">
        <f t="shared" ca="1" si="182"/>
        <v/>
      </c>
      <c r="HO69" s="19" t="str">
        <f t="shared" ca="1" si="182"/>
        <v/>
      </c>
      <c r="HP69" s="19" t="str">
        <f t="shared" ca="1" si="182"/>
        <v/>
      </c>
      <c r="HQ69" s="19" t="str">
        <f t="shared" ca="1" si="182"/>
        <v/>
      </c>
      <c r="HR69" s="19" t="str">
        <f t="shared" ca="1" si="182"/>
        <v/>
      </c>
      <c r="HS69" s="19" t="str">
        <f t="shared" ca="1" si="182"/>
        <v/>
      </c>
      <c r="HT69" s="19" t="str">
        <f t="shared" ca="1" si="182"/>
        <v/>
      </c>
      <c r="HU69" s="19" t="str">
        <f t="shared" ca="1" si="183"/>
        <v/>
      </c>
      <c r="HV69" s="19" t="str">
        <f t="shared" ca="1" si="183"/>
        <v/>
      </c>
      <c r="HW69" s="19" t="str">
        <f t="shared" ca="1" si="183"/>
        <v/>
      </c>
      <c r="HX69" s="19" t="str">
        <f t="shared" ca="1" si="183"/>
        <v/>
      </c>
      <c r="HY69" s="19" t="str">
        <f t="shared" ca="1" si="183"/>
        <v/>
      </c>
      <c r="HZ69" s="19" t="str">
        <f t="shared" ca="1" si="183"/>
        <v/>
      </c>
      <c r="IA69" s="19" t="str">
        <f t="shared" ca="1" si="183"/>
        <v/>
      </c>
      <c r="IB69" s="19" t="str">
        <f t="shared" ca="1" si="183"/>
        <v/>
      </c>
      <c r="IC69" s="19" t="str">
        <f t="shared" ca="1" si="183"/>
        <v/>
      </c>
      <c r="ID69" s="19" t="str">
        <f t="shared" ca="1" si="183"/>
        <v/>
      </c>
      <c r="IE69" s="19" t="str">
        <f t="shared" ca="1" si="184"/>
        <v/>
      </c>
      <c r="IF69" s="19" t="str">
        <f t="shared" ca="1" si="184"/>
        <v/>
      </c>
      <c r="IG69" s="19" t="str">
        <f t="shared" ca="1" si="184"/>
        <v/>
      </c>
      <c r="IH69" s="19" t="str">
        <f t="shared" ca="1" si="184"/>
        <v/>
      </c>
      <c r="II69" s="19" t="str">
        <f t="shared" ca="1" si="184"/>
        <v/>
      </c>
      <c r="IJ69" s="19" t="str">
        <f t="shared" ca="1" si="184"/>
        <v/>
      </c>
      <c r="IK69" s="19" t="str">
        <f t="shared" ca="1" si="184"/>
        <v/>
      </c>
      <c r="IL69" s="19" t="str">
        <f t="shared" ca="1" si="184"/>
        <v/>
      </c>
      <c r="IM69" s="19" t="str">
        <f t="shared" ca="1" si="184"/>
        <v/>
      </c>
      <c r="IN69" s="19" t="str">
        <f t="shared" ca="1" si="184"/>
        <v/>
      </c>
      <c r="IO69" s="19" t="str">
        <f t="shared" ca="1" si="185"/>
        <v/>
      </c>
      <c r="IP69" s="19" t="str">
        <f t="shared" ca="1" si="185"/>
        <v/>
      </c>
      <c r="IQ69" s="19" t="str">
        <f t="shared" ca="1" si="185"/>
        <v/>
      </c>
      <c r="IR69" s="19" t="str">
        <f t="shared" ca="1" si="185"/>
        <v/>
      </c>
      <c r="IS69" s="19" t="str">
        <f t="shared" ca="1" si="185"/>
        <v/>
      </c>
      <c r="IT69" s="19" t="str">
        <f t="shared" ca="1" si="185"/>
        <v/>
      </c>
      <c r="IU69" s="19" t="str">
        <f t="shared" ca="1" si="185"/>
        <v/>
      </c>
      <c r="IV69" s="19" t="str">
        <f t="shared" ca="1" si="185"/>
        <v/>
      </c>
      <c r="IW69" s="19" t="str">
        <f t="shared" ca="1" si="185"/>
        <v/>
      </c>
      <c r="IX69" s="19" t="str">
        <f t="shared" ca="1" si="185"/>
        <v/>
      </c>
      <c r="IY69" s="19" t="str">
        <f t="shared" ca="1" si="186"/>
        <v/>
      </c>
      <c r="IZ69" s="19" t="str">
        <f t="shared" ca="1" si="186"/>
        <v/>
      </c>
      <c r="JA69" s="19" t="str">
        <f t="shared" ca="1" si="186"/>
        <v/>
      </c>
      <c r="JB69" s="19" t="str">
        <f t="shared" ca="1" si="186"/>
        <v/>
      </c>
      <c r="JC69" s="19" t="str">
        <f t="shared" ca="1" si="186"/>
        <v/>
      </c>
      <c r="JD69" s="19" t="str">
        <f t="shared" ca="1" si="186"/>
        <v/>
      </c>
      <c r="JE69" s="19" t="str">
        <f t="shared" ca="1" si="186"/>
        <v/>
      </c>
      <c r="JF69" s="19" t="str">
        <f t="shared" ca="1" si="186"/>
        <v/>
      </c>
      <c r="JG69" s="19" t="str">
        <f t="shared" ca="1" si="186"/>
        <v/>
      </c>
      <c r="JH69" s="19" t="str">
        <f t="shared" ca="1" si="186"/>
        <v/>
      </c>
      <c r="JI69" s="19" t="str">
        <f t="shared" ca="1" si="187"/>
        <v/>
      </c>
      <c r="JJ69" s="19" t="str">
        <f t="shared" ca="1" si="187"/>
        <v/>
      </c>
      <c r="JK69" s="19" t="str">
        <f t="shared" ca="1" si="187"/>
        <v/>
      </c>
      <c r="JL69" s="19" t="str">
        <f t="shared" ca="1" si="187"/>
        <v/>
      </c>
      <c r="JM69" s="19" t="str">
        <f t="shared" ca="1" si="187"/>
        <v/>
      </c>
      <c r="JN69" s="19" t="str">
        <f t="shared" ca="1" si="187"/>
        <v/>
      </c>
      <c r="JO69" s="19" t="str">
        <f t="shared" ca="1" si="187"/>
        <v/>
      </c>
      <c r="JP69" s="19" t="str">
        <f t="shared" ca="1" si="187"/>
        <v/>
      </c>
      <c r="JQ69" s="19" t="str">
        <f t="shared" ca="1" si="187"/>
        <v/>
      </c>
      <c r="JR69" s="19" t="str">
        <f t="shared" ca="1" si="187"/>
        <v/>
      </c>
      <c r="JS69" s="19" t="str">
        <f t="shared" ca="1" si="188"/>
        <v/>
      </c>
      <c r="JT69" s="19" t="str">
        <f t="shared" ca="1" si="188"/>
        <v/>
      </c>
      <c r="JU69" s="19" t="str">
        <f t="shared" ca="1" si="188"/>
        <v/>
      </c>
      <c r="JV69" s="19" t="str">
        <f t="shared" ca="1" si="188"/>
        <v/>
      </c>
      <c r="JW69" s="19" t="str">
        <f t="shared" ca="1" si="188"/>
        <v/>
      </c>
      <c r="JX69" s="19" t="str">
        <f t="shared" ca="1" si="188"/>
        <v/>
      </c>
      <c r="JY69" s="19" t="str">
        <f t="shared" ca="1" si="188"/>
        <v/>
      </c>
      <c r="JZ69" s="19" t="str">
        <f t="shared" ca="1" si="188"/>
        <v/>
      </c>
      <c r="KA69" s="19" t="str">
        <f t="shared" ca="1" si="188"/>
        <v/>
      </c>
      <c r="KB69" s="19" t="str">
        <f t="shared" ca="1" si="188"/>
        <v/>
      </c>
      <c r="KC69" s="19" t="str">
        <f t="shared" ca="1" si="189"/>
        <v/>
      </c>
      <c r="KD69" s="19" t="str">
        <f t="shared" ca="1" si="189"/>
        <v/>
      </c>
      <c r="KE69" s="19" t="str">
        <f t="shared" ca="1" si="189"/>
        <v/>
      </c>
      <c r="KF69" s="19" t="str">
        <f t="shared" ca="1" si="189"/>
        <v/>
      </c>
      <c r="KG69" s="19" t="str">
        <f t="shared" ca="1" si="189"/>
        <v/>
      </c>
      <c r="KH69" s="19" t="str">
        <f t="shared" ca="1" si="189"/>
        <v/>
      </c>
      <c r="KI69" s="19" t="str">
        <f t="shared" ca="1" si="189"/>
        <v/>
      </c>
      <c r="KJ69" s="19" t="str">
        <f t="shared" ca="1" si="189"/>
        <v/>
      </c>
      <c r="KK69" s="19" t="str">
        <f t="shared" ca="1" si="189"/>
        <v/>
      </c>
      <c r="KL69" s="19" t="str">
        <f t="shared" ca="1" si="189"/>
        <v/>
      </c>
      <c r="KM69" s="19" t="str">
        <f t="shared" ca="1" si="190"/>
        <v/>
      </c>
      <c r="KN69" s="19" t="str">
        <f t="shared" ca="1" si="190"/>
        <v/>
      </c>
      <c r="KO69" s="19" t="str">
        <f t="shared" ca="1" si="190"/>
        <v/>
      </c>
      <c r="KP69" s="19" t="str">
        <f t="shared" ca="1" si="190"/>
        <v/>
      </c>
      <c r="KQ69" s="19" t="str">
        <f t="shared" ca="1" si="190"/>
        <v/>
      </c>
      <c r="KR69" s="19" t="str">
        <f t="shared" ca="1" si="190"/>
        <v/>
      </c>
      <c r="KS69" s="19" t="str">
        <f t="shared" ca="1" si="190"/>
        <v/>
      </c>
      <c r="KT69" s="19" t="str">
        <f t="shared" ca="1" si="190"/>
        <v/>
      </c>
      <c r="KU69" s="19" t="str">
        <f t="shared" ca="1" si="190"/>
        <v/>
      </c>
      <c r="KV69" s="19" t="str">
        <f t="shared" ca="1" si="190"/>
        <v/>
      </c>
      <c r="KW69" s="19" t="str">
        <f t="shared" ca="1" si="191"/>
        <v/>
      </c>
      <c r="KX69" s="19" t="str">
        <f t="shared" ca="1" si="191"/>
        <v/>
      </c>
      <c r="KY69" s="19" t="str">
        <f t="shared" ca="1" si="191"/>
        <v/>
      </c>
      <c r="KZ69" s="19" t="str">
        <f t="shared" ca="1" si="191"/>
        <v/>
      </c>
      <c r="LA69" s="19" t="str">
        <f t="shared" ca="1" si="191"/>
        <v/>
      </c>
      <c r="LB69" s="19" t="str">
        <f t="shared" ca="1" si="191"/>
        <v/>
      </c>
      <c r="LC69" s="19" t="str">
        <f t="shared" ca="1" si="191"/>
        <v/>
      </c>
      <c r="LD69" s="19" t="str">
        <f t="shared" ca="1" si="191"/>
        <v/>
      </c>
      <c r="LE69" s="19" t="str">
        <f t="shared" ca="1" si="191"/>
        <v/>
      </c>
      <c r="LF69" s="19" t="str">
        <f t="shared" ca="1" si="191"/>
        <v/>
      </c>
      <c r="LG69" s="19" t="str">
        <f t="shared" ca="1" si="192"/>
        <v/>
      </c>
      <c r="LH69" s="19" t="str">
        <f t="shared" ca="1" si="192"/>
        <v/>
      </c>
      <c r="LI69" s="19" t="str">
        <f t="shared" ca="1" si="192"/>
        <v/>
      </c>
      <c r="LJ69" s="19" t="str">
        <f t="shared" ca="1" si="192"/>
        <v/>
      </c>
      <c r="LK69" s="19" t="str">
        <f t="shared" ca="1" si="192"/>
        <v/>
      </c>
      <c r="LL69" s="19" t="str">
        <f t="shared" ca="1" si="192"/>
        <v/>
      </c>
      <c r="LM69" s="19" t="str">
        <f t="shared" ca="1" si="192"/>
        <v/>
      </c>
      <c r="LN69" s="19" t="str">
        <f t="shared" ca="1" si="192"/>
        <v/>
      </c>
      <c r="LO69" s="19" t="str">
        <f t="shared" ca="1" si="192"/>
        <v/>
      </c>
      <c r="LP69" s="19" t="str">
        <f t="shared" ca="1" si="192"/>
        <v/>
      </c>
      <c r="LQ69" s="19" t="str">
        <f t="shared" ca="1" si="193"/>
        <v/>
      </c>
      <c r="LR69" s="19" t="str">
        <f t="shared" ca="1" si="193"/>
        <v/>
      </c>
      <c r="LS69" s="19" t="str">
        <f t="shared" ca="1" si="193"/>
        <v/>
      </c>
      <c r="LT69" s="19" t="str">
        <f t="shared" ca="1" si="193"/>
        <v/>
      </c>
      <c r="LU69" s="19" t="str">
        <f t="shared" ca="1" si="193"/>
        <v/>
      </c>
      <c r="LV69" s="19" t="str">
        <f t="shared" ca="1" si="193"/>
        <v/>
      </c>
      <c r="LW69" s="19" t="str">
        <f t="shared" ca="1" si="193"/>
        <v/>
      </c>
      <c r="LX69" s="19" t="str">
        <f t="shared" ca="1" si="193"/>
        <v/>
      </c>
      <c r="LY69" s="19" t="str">
        <f t="shared" ca="1" si="193"/>
        <v/>
      </c>
      <c r="LZ69" s="19" t="str">
        <f t="shared" ca="1" si="193"/>
        <v/>
      </c>
      <c r="MA69" s="19" t="str">
        <f t="shared" ca="1" si="194"/>
        <v/>
      </c>
      <c r="MB69" s="19" t="str">
        <f t="shared" ca="1" si="194"/>
        <v/>
      </c>
      <c r="MC69" s="19" t="str">
        <f t="shared" ca="1" si="194"/>
        <v/>
      </c>
      <c r="MD69" s="19" t="str">
        <f t="shared" ca="1" si="194"/>
        <v/>
      </c>
      <c r="ME69" s="19" t="str">
        <f t="shared" ca="1" si="194"/>
        <v/>
      </c>
      <c r="MF69" s="19" t="str">
        <f t="shared" ca="1" si="194"/>
        <v/>
      </c>
      <c r="MG69" s="19" t="str">
        <f t="shared" ca="1" si="194"/>
        <v/>
      </c>
      <c r="MH69" s="19" t="str">
        <f t="shared" ca="1" si="194"/>
        <v/>
      </c>
      <c r="MI69" s="19" t="str">
        <f t="shared" ca="1" si="194"/>
        <v/>
      </c>
      <c r="MJ69" s="19" t="str">
        <f t="shared" ca="1" si="194"/>
        <v/>
      </c>
      <c r="MK69" s="19" t="str">
        <f t="shared" ca="1" si="195"/>
        <v/>
      </c>
      <c r="ML69" s="19" t="str">
        <f t="shared" ca="1" si="195"/>
        <v/>
      </c>
      <c r="MM69" s="19" t="str">
        <f t="shared" ca="1" si="195"/>
        <v/>
      </c>
      <c r="MN69" s="19" t="str">
        <f t="shared" ca="1" si="195"/>
        <v/>
      </c>
      <c r="MO69" s="19" t="str">
        <f t="shared" ca="1" si="195"/>
        <v/>
      </c>
      <c r="MP69" s="19" t="str">
        <f t="shared" ca="1" si="195"/>
        <v/>
      </c>
      <c r="MQ69" s="19" t="str">
        <f t="shared" ca="1" si="195"/>
        <v/>
      </c>
      <c r="MR69" s="19" t="str">
        <f t="shared" ca="1" si="195"/>
        <v/>
      </c>
      <c r="MS69" s="19" t="str">
        <f t="shared" ca="1" si="195"/>
        <v/>
      </c>
      <c r="MT69" s="19" t="str">
        <f t="shared" ca="1" si="195"/>
        <v/>
      </c>
      <c r="MU69" s="19" t="str">
        <f t="shared" ca="1" si="196"/>
        <v/>
      </c>
      <c r="MV69" s="19" t="str">
        <f t="shared" ca="1" si="196"/>
        <v/>
      </c>
      <c r="MW69" s="19" t="str">
        <f t="shared" ca="1" si="196"/>
        <v/>
      </c>
      <c r="MX69" s="19" t="str">
        <f t="shared" ca="1" si="196"/>
        <v/>
      </c>
      <c r="MY69" s="19" t="str">
        <f t="shared" ca="1" si="196"/>
        <v/>
      </c>
      <c r="MZ69" s="19" t="str">
        <f t="shared" ca="1" si="196"/>
        <v/>
      </c>
      <c r="NA69" s="19" t="str">
        <f t="shared" ca="1" si="196"/>
        <v/>
      </c>
      <c r="NB69" s="19" t="str">
        <f t="shared" ca="1" si="196"/>
        <v/>
      </c>
      <c r="NC69" s="19" t="str">
        <f t="shared" ca="1" si="196"/>
        <v/>
      </c>
      <c r="ND69" s="19" t="str">
        <f t="shared" ca="1" si="196"/>
        <v/>
      </c>
      <c r="NE69" s="19" t="str">
        <f t="shared" ca="1" si="197"/>
        <v/>
      </c>
      <c r="NF69" s="19" t="str">
        <f t="shared" ca="1" si="197"/>
        <v/>
      </c>
      <c r="NG69" s="19" t="str">
        <f t="shared" ca="1" si="197"/>
        <v/>
      </c>
      <c r="NH69" s="19" t="str">
        <f t="shared" ca="1" si="197"/>
        <v/>
      </c>
      <c r="NI69" s="19" t="str">
        <f t="shared" ca="1" si="197"/>
        <v/>
      </c>
      <c r="NJ69" s="19" t="str">
        <f t="shared" ca="1" si="197"/>
        <v/>
      </c>
      <c r="NK69" s="19" t="str">
        <f t="shared" ca="1" si="197"/>
        <v/>
      </c>
      <c r="NL69" s="19" t="str">
        <f t="shared" ca="1" si="197"/>
        <v/>
      </c>
      <c r="NM69" s="19" t="str">
        <f t="shared" ca="1" si="197"/>
        <v/>
      </c>
      <c r="NN69" s="19" t="str">
        <f t="shared" ca="1" si="197"/>
        <v/>
      </c>
      <c r="NO69" s="19" t="str">
        <f t="shared" ca="1" si="198"/>
        <v/>
      </c>
      <c r="NP69" s="19" t="str">
        <f t="shared" ca="1" si="198"/>
        <v/>
      </c>
      <c r="NQ69" s="19" t="str">
        <f t="shared" ca="1" si="198"/>
        <v/>
      </c>
      <c r="NR69" s="19" t="str">
        <f t="shared" ca="1" si="198"/>
        <v/>
      </c>
      <c r="NS69" s="19" t="str">
        <f t="shared" ca="1" si="198"/>
        <v/>
      </c>
      <c r="NT69" s="19" t="str">
        <f t="shared" ca="1" si="198"/>
        <v/>
      </c>
      <c r="NU69" s="19" t="str">
        <f t="shared" ca="1" si="198"/>
        <v/>
      </c>
      <c r="NV69" s="19" t="str">
        <f t="shared" ca="1" si="198"/>
        <v/>
      </c>
      <c r="NW69" s="19" t="str">
        <f t="shared" ca="1" si="198"/>
        <v/>
      </c>
      <c r="NX69" s="19" t="str">
        <f t="shared" ca="1" si="198"/>
        <v/>
      </c>
      <c r="NY69" s="19" t="str">
        <f t="shared" ca="1" si="198"/>
        <v/>
      </c>
      <c r="NZ69" s="19" t="str">
        <f t="shared" ca="1" si="198"/>
        <v/>
      </c>
      <c r="OA69" s="19" t="str">
        <f t="shared" ca="1" si="198"/>
        <v/>
      </c>
      <c r="OB69" s="19" t="str">
        <f t="shared" ca="1" si="198"/>
        <v/>
      </c>
      <c r="OC69" s="19" t="str">
        <f t="shared" ca="1" si="198"/>
        <v/>
      </c>
    </row>
    <row r="70" spans="1:399" x14ac:dyDescent="0.2">
      <c r="A70" s="62" t="str">
        <f t="shared" si="85"/>
        <v xml:space="preserve"> </v>
      </c>
      <c r="B70" s="66">
        <f>_xlfn.IFNA(IF(INDEX('[1]External Tasks'!$C:$C,MATCH($B$38&amp;" "&amp;D70,'[1]External Tasks'!$A:$A,0))=D70,1,IF(INDEX('[1]External Tasks'!$G:$G,MATCH($B$38&amp;" "&amp;D70,'[1]External Tasks'!$E:$E,0))=D70,2)),0)</f>
        <v>0</v>
      </c>
      <c r="C70" s="47">
        <v>30</v>
      </c>
      <c r="D70" s="434" t="str">
        <f>IF('[2]Project Follow up - Base'!D70="","",'[2]Project Follow up - Base'!D70)</f>
        <v/>
      </c>
      <c r="E70" s="434" t="str">
        <f>IF('[2]Project Follow up - Base'!E70="","",'[2]Project Follow up - Base'!E70)</f>
        <v/>
      </c>
      <c r="F70" s="50" t="str">
        <f>IF('[2]Project Follow up - Base'!F70="","",'[2]Project Follow up - Base'!F70)</f>
        <v/>
      </c>
      <c r="G70" s="132" t="str">
        <f>IF('[2]Project Follow up - Base'!G70="","",'[2]Project Follow up - Base'!G70)</f>
        <v/>
      </c>
      <c r="H70" s="132" t="str">
        <f>IF('[2]Project Follow up - Base'!H70="","",'[2]Project Follow up - Base'!H70)</f>
        <v/>
      </c>
      <c r="I70" s="48">
        <f>IF(OR(G70="",H70=""), 0, NETWORKDAYS.INTL(G70,H70,7,List!$M$3:$M$100))</f>
        <v>0</v>
      </c>
      <c r="J70" s="391" t="str">
        <f>IF('[2]Project Follow up - Base'!J70="","",'[2]Project Follow up - Base'!J70)</f>
        <v/>
      </c>
      <c r="K70" s="391" t="str">
        <f>IF('[2]Project Follow up - Base'!K70="","",'[2]Project Follow up - Base'!K70)</f>
        <v/>
      </c>
      <c r="L70" s="48">
        <f>IF(OR(J70="",K70=""), 0, NETWORKDAYS.INTL(J70,K70,7,List!$M$3:$M$100))</f>
        <v>0</v>
      </c>
      <c r="M70" s="49" t="str">
        <f t="shared" si="86"/>
        <v/>
      </c>
      <c r="N70" s="49" t="str">
        <f t="shared" si="87"/>
        <v/>
      </c>
      <c r="O70" s="132" t="str">
        <f>IF(OR( D70="", M70=""),"",WORKDAY.INTL(M70,VLOOKUP($B$38&amp;" "&amp;D70,Tasks!$1:$1048576,MATCH('Project Follow up - Base'!$D$7,Tasks!$2:$2,0),FALSE)-1,7,[1]List!$M$3:$M$100))</f>
        <v/>
      </c>
      <c r="P70" s="136" t="str">
        <f t="shared" ca="1" si="125"/>
        <v/>
      </c>
      <c r="Q70" s="392" t="str">
        <f>IF('[2]Project Follow up - Base'!Q70="","",'[2]Project Follow up - Base'!Q70)</f>
        <v/>
      </c>
      <c r="R70" s="49" t="str">
        <f>IF('[2]Project Follow up - Base'!R70="","",'[2]Project Follow up - Base'!R70)</f>
        <v/>
      </c>
      <c r="S70" s="50" t="str">
        <f>IF('[2]Project Follow up - Base'!S70="","",'[2]Project Follow up - Base'!S70)</f>
        <v/>
      </c>
      <c r="T70" s="392" t="str">
        <f>IF('[2]Project Follow up - Base'!T70="","",'[2]Project Follow up - Base'!T70)</f>
        <v/>
      </c>
      <c r="U70" s="50" t="str">
        <f>IF('[2]Project Follow up - Base'!U70="","",'[2]Project Follow up - Base'!U70)</f>
        <v/>
      </c>
      <c r="V70" s="50" t="str">
        <f>IF('[2]Project Follow up - Base'!V70="","",'[2]Project Follow up - Base'!V70)</f>
        <v/>
      </c>
      <c r="W70" s="50" t="str">
        <f>IF('[2]Project Follow up - Base'!W70="","",'[2]Project Follow up - Base'!W70)</f>
        <v/>
      </c>
      <c r="X70" s="393" t="str">
        <f>IF('[2]Project Follow up - Base'!X70="","",'[2]Project Follow up - Base'!X70)</f>
        <v/>
      </c>
      <c r="Y70" s="17" t="str">
        <f t="shared" si="88"/>
        <v/>
      </c>
      <c r="Z70" s="62" t="str">
        <f>_xlfn.IFNA(IF(INDEX('Employees Summary'!A:J,MATCH(B$38&amp;" "&amp;F70,'Employees Summary'!H:H,0),10)=0,"",INDEX('Employees Summary'!A:J,MATCH(B$38&amp;" "&amp;F70,'Employees Summary'!H:H,0),10)),"")</f>
        <v/>
      </c>
      <c r="AA70" s="62">
        <f ca="1">IF(AND(N70&lt;&gt;"",P70="Delayed"),NETWORKDAYS.INTL(O70,N70,7,List!$M$3:$M$100),0)</f>
        <v>0</v>
      </c>
      <c r="AC70" s="19" t="str">
        <f t="shared" ca="1" si="163"/>
        <v/>
      </c>
      <c r="AD70" s="20" t="str">
        <f t="shared" ca="1" si="163"/>
        <v/>
      </c>
      <c r="AE70" s="20" t="str">
        <f t="shared" ca="1" si="163"/>
        <v/>
      </c>
      <c r="AF70" s="20" t="str">
        <f t="shared" ca="1" si="163"/>
        <v/>
      </c>
      <c r="AG70" s="20" t="str">
        <f t="shared" ca="1" si="163"/>
        <v/>
      </c>
      <c r="AH70" s="20" t="str">
        <f t="shared" ca="1" si="163"/>
        <v/>
      </c>
      <c r="AI70" s="20" t="str">
        <f t="shared" ca="1" si="163"/>
        <v/>
      </c>
      <c r="AJ70" s="20" t="str">
        <f t="shared" ca="1" si="163"/>
        <v/>
      </c>
      <c r="AK70" s="20" t="str">
        <f t="shared" ca="1" si="163"/>
        <v/>
      </c>
      <c r="AL70" s="20" t="str">
        <f t="shared" ca="1" si="163"/>
        <v/>
      </c>
      <c r="AM70" s="20" t="str">
        <f t="shared" ca="1" si="164"/>
        <v/>
      </c>
      <c r="AN70" s="20" t="str">
        <f t="shared" ca="1" si="164"/>
        <v/>
      </c>
      <c r="AO70" s="20" t="str">
        <f t="shared" ca="1" si="164"/>
        <v/>
      </c>
      <c r="AP70" s="20" t="str">
        <f t="shared" ca="1" si="164"/>
        <v/>
      </c>
      <c r="AQ70" s="20" t="str">
        <f t="shared" ca="1" si="164"/>
        <v/>
      </c>
      <c r="AR70" s="20" t="str">
        <f t="shared" ca="1" si="164"/>
        <v/>
      </c>
      <c r="AS70" s="20" t="str">
        <f t="shared" ca="1" si="164"/>
        <v/>
      </c>
      <c r="AT70" s="20" t="str">
        <f t="shared" ca="1" si="164"/>
        <v/>
      </c>
      <c r="AU70" s="20" t="str">
        <f t="shared" ca="1" si="164"/>
        <v/>
      </c>
      <c r="AV70" s="20" t="str">
        <f t="shared" ca="1" si="164"/>
        <v/>
      </c>
      <c r="AW70" s="20" t="str">
        <f t="shared" ca="1" si="165"/>
        <v/>
      </c>
      <c r="AX70" s="20" t="str">
        <f t="shared" ca="1" si="165"/>
        <v/>
      </c>
      <c r="AY70" s="20" t="str">
        <f t="shared" ca="1" si="165"/>
        <v/>
      </c>
      <c r="AZ70" s="20" t="str">
        <f t="shared" ca="1" si="165"/>
        <v/>
      </c>
      <c r="BA70" s="20" t="str">
        <f t="shared" ca="1" si="165"/>
        <v/>
      </c>
      <c r="BB70" s="20" t="str">
        <f t="shared" ca="1" si="165"/>
        <v/>
      </c>
      <c r="BC70" s="20" t="str">
        <f t="shared" ca="1" si="165"/>
        <v/>
      </c>
      <c r="BD70" s="20" t="str">
        <f t="shared" ca="1" si="165"/>
        <v/>
      </c>
      <c r="BE70" s="20" t="str">
        <f t="shared" ca="1" si="165"/>
        <v/>
      </c>
      <c r="BF70" s="20" t="str">
        <f t="shared" ca="1" si="165"/>
        <v/>
      </c>
      <c r="BG70" s="20" t="str">
        <f t="shared" ca="1" si="166"/>
        <v/>
      </c>
      <c r="BH70" s="20" t="str">
        <f t="shared" ca="1" si="166"/>
        <v/>
      </c>
      <c r="BI70" s="20" t="str">
        <f t="shared" ca="1" si="166"/>
        <v/>
      </c>
      <c r="BJ70" s="20" t="str">
        <f t="shared" ca="1" si="166"/>
        <v/>
      </c>
      <c r="BK70" s="20" t="str">
        <f t="shared" ca="1" si="166"/>
        <v/>
      </c>
      <c r="BL70" s="20" t="str">
        <f t="shared" ca="1" si="166"/>
        <v/>
      </c>
      <c r="BM70" s="20" t="str">
        <f t="shared" ca="1" si="166"/>
        <v/>
      </c>
      <c r="BN70" s="20" t="str">
        <f t="shared" ca="1" si="166"/>
        <v/>
      </c>
      <c r="BO70" s="20" t="str">
        <f t="shared" ca="1" si="166"/>
        <v/>
      </c>
      <c r="BP70" s="20" t="str">
        <f t="shared" ca="1" si="166"/>
        <v/>
      </c>
      <c r="BQ70" s="20" t="str">
        <f t="shared" ca="1" si="167"/>
        <v/>
      </c>
      <c r="BR70" s="20" t="str">
        <f t="shared" ca="1" si="167"/>
        <v/>
      </c>
      <c r="BS70" s="20" t="str">
        <f t="shared" ca="1" si="167"/>
        <v/>
      </c>
      <c r="BT70" s="20" t="str">
        <f t="shared" ca="1" si="167"/>
        <v/>
      </c>
      <c r="BU70" s="20" t="str">
        <f t="shared" ca="1" si="167"/>
        <v/>
      </c>
      <c r="BV70" s="20" t="str">
        <f t="shared" ca="1" si="167"/>
        <v/>
      </c>
      <c r="BW70" s="20" t="str">
        <f t="shared" ca="1" si="167"/>
        <v/>
      </c>
      <c r="BX70" s="20" t="str">
        <f t="shared" ca="1" si="167"/>
        <v/>
      </c>
      <c r="BY70" s="20" t="str">
        <f t="shared" ca="1" si="167"/>
        <v/>
      </c>
      <c r="BZ70" s="20" t="str">
        <f t="shared" ca="1" si="167"/>
        <v/>
      </c>
      <c r="CA70" s="20" t="str">
        <f t="shared" ca="1" si="168"/>
        <v/>
      </c>
      <c r="CB70" s="20" t="str">
        <f t="shared" ca="1" si="168"/>
        <v/>
      </c>
      <c r="CC70" s="20" t="str">
        <f t="shared" ca="1" si="168"/>
        <v/>
      </c>
      <c r="CD70" s="20" t="str">
        <f t="shared" ca="1" si="168"/>
        <v/>
      </c>
      <c r="CE70" s="20" t="str">
        <f t="shared" ca="1" si="168"/>
        <v/>
      </c>
      <c r="CF70" s="20" t="str">
        <f t="shared" ca="1" si="168"/>
        <v/>
      </c>
      <c r="CG70" s="20" t="str">
        <f t="shared" ca="1" si="168"/>
        <v/>
      </c>
      <c r="CH70" s="20" t="str">
        <f t="shared" ca="1" si="168"/>
        <v/>
      </c>
      <c r="CI70" s="20" t="str">
        <f t="shared" ca="1" si="168"/>
        <v/>
      </c>
      <c r="CJ70" s="20" t="str">
        <f t="shared" ca="1" si="168"/>
        <v/>
      </c>
      <c r="CK70" s="20" t="str">
        <f t="shared" ca="1" si="169"/>
        <v/>
      </c>
      <c r="CL70" s="20" t="str">
        <f t="shared" ca="1" si="169"/>
        <v/>
      </c>
      <c r="CM70" s="20" t="str">
        <f t="shared" ca="1" si="169"/>
        <v/>
      </c>
      <c r="CN70" s="20" t="str">
        <f t="shared" ca="1" si="169"/>
        <v/>
      </c>
      <c r="CO70" s="20" t="str">
        <f t="shared" ca="1" si="169"/>
        <v/>
      </c>
      <c r="CP70" s="20" t="str">
        <f t="shared" ca="1" si="169"/>
        <v/>
      </c>
      <c r="CQ70" s="20" t="str">
        <f t="shared" ca="1" si="169"/>
        <v/>
      </c>
      <c r="CR70" s="20" t="str">
        <f t="shared" ca="1" si="169"/>
        <v/>
      </c>
      <c r="CS70" s="20" t="str">
        <f t="shared" ca="1" si="169"/>
        <v/>
      </c>
      <c r="CT70" s="20" t="str">
        <f t="shared" ca="1" si="169"/>
        <v/>
      </c>
      <c r="CU70" s="19" t="str">
        <f t="shared" ca="1" si="170"/>
        <v/>
      </c>
      <c r="CV70" s="19" t="str">
        <f t="shared" ca="1" si="170"/>
        <v/>
      </c>
      <c r="CW70" s="19" t="str">
        <f t="shared" ca="1" si="170"/>
        <v/>
      </c>
      <c r="CX70" s="19" t="str">
        <f t="shared" ca="1" si="170"/>
        <v/>
      </c>
      <c r="CY70" s="19" t="str">
        <f t="shared" ca="1" si="170"/>
        <v/>
      </c>
      <c r="CZ70" s="19" t="str">
        <f t="shared" ca="1" si="170"/>
        <v/>
      </c>
      <c r="DA70" s="19" t="str">
        <f t="shared" ca="1" si="170"/>
        <v/>
      </c>
      <c r="DB70" s="19" t="str">
        <f t="shared" ca="1" si="170"/>
        <v/>
      </c>
      <c r="DC70" s="19" t="str">
        <f t="shared" ca="1" si="170"/>
        <v/>
      </c>
      <c r="DD70" s="19" t="str">
        <f t="shared" ca="1" si="170"/>
        <v/>
      </c>
      <c r="DE70" s="19" t="str">
        <f t="shared" ca="1" si="171"/>
        <v/>
      </c>
      <c r="DF70" s="19" t="str">
        <f t="shared" ca="1" si="171"/>
        <v/>
      </c>
      <c r="DG70" s="19" t="str">
        <f t="shared" ca="1" si="171"/>
        <v/>
      </c>
      <c r="DH70" s="19" t="str">
        <f t="shared" ca="1" si="171"/>
        <v/>
      </c>
      <c r="DI70" s="19" t="str">
        <f t="shared" ca="1" si="171"/>
        <v/>
      </c>
      <c r="DJ70" s="19" t="str">
        <f t="shared" ca="1" si="171"/>
        <v/>
      </c>
      <c r="DK70" s="19" t="str">
        <f t="shared" ca="1" si="171"/>
        <v/>
      </c>
      <c r="DL70" s="19" t="str">
        <f t="shared" ca="1" si="171"/>
        <v/>
      </c>
      <c r="DM70" s="19" t="str">
        <f t="shared" ca="1" si="171"/>
        <v/>
      </c>
      <c r="DN70" s="19" t="str">
        <f t="shared" ca="1" si="171"/>
        <v/>
      </c>
      <c r="DO70" s="19" t="str">
        <f t="shared" ca="1" si="172"/>
        <v/>
      </c>
      <c r="DP70" s="19" t="str">
        <f t="shared" ca="1" si="172"/>
        <v/>
      </c>
      <c r="DQ70" s="19" t="str">
        <f t="shared" ca="1" si="172"/>
        <v/>
      </c>
      <c r="DR70" s="19" t="str">
        <f t="shared" ca="1" si="172"/>
        <v/>
      </c>
      <c r="DS70" s="19" t="str">
        <f t="shared" ca="1" si="172"/>
        <v/>
      </c>
      <c r="DT70" s="19" t="str">
        <f t="shared" ca="1" si="172"/>
        <v/>
      </c>
      <c r="DU70" s="19" t="str">
        <f t="shared" ca="1" si="172"/>
        <v/>
      </c>
      <c r="DV70" s="19" t="str">
        <f t="shared" ca="1" si="172"/>
        <v/>
      </c>
      <c r="DW70" s="19" t="str">
        <f t="shared" ca="1" si="172"/>
        <v/>
      </c>
      <c r="DX70" s="19" t="str">
        <f t="shared" ca="1" si="172"/>
        <v/>
      </c>
      <c r="DY70" s="19" t="str">
        <f t="shared" ca="1" si="173"/>
        <v/>
      </c>
      <c r="DZ70" s="19" t="str">
        <f t="shared" ca="1" si="173"/>
        <v/>
      </c>
      <c r="EA70" s="19" t="str">
        <f t="shared" ca="1" si="173"/>
        <v/>
      </c>
      <c r="EB70" s="19" t="str">
        <f t="shared" ca="1" si="173"/>
        <v/>
      </c>
      <c r="EC70" s="19" t="str">
        <f t="shared" ca="1" si="173"/>
        <v/>
      </c>
      <c r="ED70" s="19" t="str">
        <f t="shared" ca="1" si="173"/>
        <v/>
      </c>
      <c r="EE70" s="19" t="str">
        <f t="shared" ca="1" si="173"/>
        <v/>
      </c>
      <c r="EF70" s="19" t="str">
        <f t="shared" ca="1" si="173"/>
        <v/>
      </c>
      <c r="EG70" s="19" t="str">
        <f t="shared" ca="1" si="173"/>
        <v/>
      </c>
      <c r="EH70" s="19" t="str">
        <f t="shared" ca="1" si="173"/>
        <v/>
      </c>
      <c r="EI70" s="19" t="str">
        <f t="shared" ca="1" si="174"/>
        <v/>
      </c>
      <c r="EJ70" s="19" t="str">
        <f t="shared" ca="1" si="174"/>
        <v/>
      </c>
      <c r="EK70" s="19" t="str">
        <f t="shared" ca="1" si="174"/>
        <v/>
      </c>
      <c r="EL70" s="19" t="str">
        <f t="shared" ca="1" si="174"/>
        <v/>
      </c>
      <c r="EM70" s="19" t="str">
        <f t="shared" ca="1" si="174"/>
        <v/>
      </c>
      <c r="EN70" s="19" t="str">
        <f t="shared" ca="1" si="174"/>
        <v/>
      </c>
      <c r="EO70" s="19" t="str">
        <f t="shared" ca="1" si="174"/>
        <v/>
      </c>
      <c r="EP70" s="19" t="str">
        <f t="shared" ca="1" si="174"/>
        <v/>
      </c>
      <c r="EQ70" s="19" t="str">
        <f t="shared" ca="1" si="174"/>
        <v/>
      </c>
      <c r="ER70" s="19" t="str">
        <f t="shared" ca="1" si="174"/>
        <v/>
      </c>
      <c r="ES70" s="19" t="str">
        <f t="shared" ca="1" si="175"/>
        <v/>
      </c>
      <c r="ET70" s="19" t="str">
        <f t="shared" ca="1" si="175"/>
        <v/>
      </c>
      <c r="EU70" s="19" t="str">
        <f t="shared" ca="1" si="175"/>
        <v/>
      </c>
      <c r="EV70" s="19" t="str">
        <f t="shared" ca="1" si="175"/>
        <v/>
      </c>
      <c r="EW70" s="19" t="str">
        <f t="shared" ca="1" si="175"/>
        <v/>
      </c>
      <c r="EX70" s="19" t="str">
        <f t="shared" ca="1" si="175"/>
        <v/>
      </c>
      <c r="EY70" s="19" t="str">
        <f t="shared" ca="1" si="175"/>
        <v/>
      </c>
      <c r="EZ70" s="19" t="str">
        <f t="shared" ca="1" si="175"/>
        <v/>
      </c>
      <c r="FA70" s="19" t="str">
        <f t="shared" ca="1" si="175"/>
        <v/>
      </c>
      <c r="FB70" s="19" t="str">
        <f t="shared" ca="1" si="175"/>
        <v/>
      </c>
      <c r="FC70" s="19" t="str">
        <f t="shared" ca="1" si="176"/>
        <v/>
      </c>
      <c r="FD70" s="19" t="str">
        <f t="shared" ca="1" si="176"/>
        <v/>
      </c>
      <c r="FE70" s="19" t="str">
        <f t="shared" ca="1" si="176"/>
        <v/>
      </c>
      <c r="FF70" s="19" t="str">
        <f t="shared" ca="1" si="176"/>
        <v/>
      </c>
      <c r="FG70" s="19" t="str">
        <f t="shared" ca="1" si="176"/>
        <v/>
      </c>
      <c r="FH70" s="19" t="str">
        <f t="shared" ca="1" si="176"/>
        <v/>
      </c>
      <c r="FI70" s="19" t="str">
        <f t="shared" ca="1" si="176"/>
        <v/>
      </c>
      <c r="FJ70" s="19" t="str">
        <f t="shared" ca="1" si="176"/>
        <v/>
      </c>
      <c r="FK70" s="19" t="str">
        <f t="shared" ca="1" si="176"/>
        <v/>
      </c>
      <c r="FL70" s="19" t="str">
        <f t="shared" ca="1" si="176"/>
        <v/>
      </c>
      <c r="FM70" s="19" t="str">
        <f t="shared" ca="1" si="177"/>
        <v/>
      </c>
      <c r="FN70" s="19" t="str">
        <f t="shared" ca="1" si="177"/>
        <v/>
      </c>
      <c r="FO70" s="19" t="str">
        <f t="shared" ca="1" si="177"/>
        <v/>
      </c>
      <c r="FP70" s="19" t="str">
        <f t="shared" ca="1" si="177"/>
        <v/>
      </c>
      <c r="FQ70" s="19" t="str">
        <f t="shared" ca="1" si="177"/>
        <v/>
      </c>
      <c r="FR70" s="19" t="str">
        <f t="shared" ca="1" si="177"/>
        <v/>
      </c>
      <c r="FS70" s="19" t="str">
        <f t="shared" ca="1" si="177"/>
        <v/>
      </c>
      <c r="FT70" s="19" t="str">
        <f t="shared" ca="1" si="177"/>
        <v/>
      </c>
      <c r="FU70" s="19" t="str">
        <f t="shared" ca="1" si="177"/>
        <v/>
      </c>
      <c r="FV70" s="19" t="str">
        <f t="shared" ca="1" si="177"/>
        <v/>
      </c>
      <c r="FW70" s="19" t="str">
        <f t="shared" ca="1" si="178"/>
        <v/>
      </c>
      <c r="FX70" s="19" t="str">
        <f t="shared" ca="1" si="178"/>
        <v/>
      </c>
      <c r="FY70" s="19" t="str">
        <f t="shared" ca="1" si="178"/>
        <v/>
      </c>
      <c r="FZ70" s="19" t="str">
        <f t="shared" ca="1" si="178"/>
        <v/>
      </c>
      <c r="GA70" s="19" t="str">
        <f t="shared" ca="1" si="178"/>
        <v/>
      </c>
      <c r="GB70" s="19" t="str">
        <f t="shared" ca="1" si="178"/>
        <v/>
      </c>
      <c r="GC70" s="19" t="str">
        <f t="shared" ca="1" si="178"/>
        <v/>
      </c>
      <c r="GD70" s="19" t="str">
        <f t="shared" ca="1" si="178"/>
        <v/>
      </c>
      <c r="GE70" s="19" t="str">
        <f t="shared" ca="1" si="178"/>
        <v/>
      </c>
      <c r="GF70" s="19" t="str">
        <f t="shared" ca="1" si="178"/>
        <v/>
      </c>
      <c r="GG70" s="19" t="str">
        <f t="shared" ca="1" si="179"/>
        <v/>
      </c>
      <c r="GH70" s="19" t="str">
        <f t="shared" ca="1" si="179"/>
        <v/>
      </c>
      <c r="GI70" s="19" t="str">
        <f t="shared" ca="1" si="179"/>
        <v/>
      </c>
      <c r="GJ70" s="19" t="str">
        <f t="shared" ca="1" si="179"/>
        <v/>
      </c>
      <c r="GK70" s="19" t="str">
        <f t="shared" ca="1" si="179"/>
        <v/>
      </c>
      <c r="GL70" s="19" t="str">
        <f t="shared" ca="1" si="179"/>
        <v/>
      </c>
      <c r="GM70" s="19" t="str">
        <f t="shared" ca="1" si="179"/>
        <v/>
      </c>
      <c r="GN70" s="19" t="str">
        <f t="shared" ca="1" si="179"/>
        <v/>
      </c>
      <c r="GO70" s="19" t="str">
        <f t="shared" ca="1" si="179"/>
        <v/>
      </c>
      <c r="GP70" s="19" t="str">
        <f t="shared" ca="1" si="179"/>
        <v/>
      </c>
      <c r="GQ70" s="19" t="str">
        <f t="shared" ca="1" si="180"/>
        <v/>
      </c>
      <c r="GR70" s="19" t="str">
        <f t="shared" ca="1" si="180"/>
        <v/>
      </c>
      <c r="GS70" s="19" t="str">
        <f t="shared" ca="1" si="180"/>
        <v/>
      </c>
      <c r="GT70" s="19" t="str">
        <f t="shared" ca="1" si="180"/>
        <v/>
      </c>
      <c r="GU70" s="19" t="str">
        <f t="shared" ca="1" si="180"/>
        <v/>
      </c>
      <c r="GV70" s="19" t="str">
        <f t="shared" ca="1" si="180"/>
        <v/>
      </c>
      <c r="GW70" s="19" t="str">
        <f t="shared" ca="1" si="180"/>
        <v/>
      </c>
      <c r="GX70" s="19" t="str">
        <f t="shared" ca="1" si="180"/>
        <v/>
      </c>
      <c r="GY70" s="19" t="str">
        <f t="shared" ca="1" si="180"/>
        <v/>
      </c>
      <c r="GZ70" s="19" t="str">
        <f t="shared" ca="1" si="180"/>
        <v/>
      </c>
      <c r="HA70" s="19" t="str">
        <f t="shared" ca="1" si="181"/>
        <v/>
      </c>
      <c r="HB70" s="19" t="str">
        <f t="shared" ca="1" si="181"/>
        <v/>
      </c>
      <c r="HC70" s="19" t="str">
        <f t="shared" ca="1" si="181"/>
        <v/>
      </c>
      <c r="HD70" s="19" t="str">
        <f t="shared" ca="1" si="181"/>
        <v/>
      </c>
      <c r="HE70" s="19" t="str">
        <f t="shared" ca="1" si="181"/>
        <v/>
      </c>
      <c r="HF70" s="19" t="str">
        <f t="shared" ca="1" si="181"/>
        <v/>
      </c>
      <c r="HG70" s="19" t="str">
        <f t="shared" ca="1" si="181"/>
        <v/>
      </c>
      <c r="HH70" s="19" t="str">
        <f t="shared" ca="1" si="181"/>
        <v/>
      </c>
      <c r="HI70" s="19" t="str">
        <f t="shared" ca="1" si="181"/>
        <v/>
      </c>
      <c r="HJ70" s="19" t="str">
        <f t="shared" ca="1" si="181"/>
        <v/>
      </c>
      <c r="HK70" s="19" t="str">
        <f t="shared" ca="1" si="182"/>
        <v/>
      </c>
      <c r="HL70" s="19" t="str">
        <f t="shared" ca="1" si="182"/>
        <v/>
      </c>
      <c r="HM70" s="19" t="str">
        <f t="shared" ca="1" si="182"/>
        <v/>
      </c>
      <c r="HN70" s="19" t="str">
        <f t="shared" ca="1" si="182"/>
        <v/>
      </c>
      <c r="HO70" s="19" t="str">
        <f t="shared" ca="1" si="182"/>
        <v/>
      </c>
      <c r="HP70" s="19" t="str">
        <f t="shared" ca="1" si="182"/>
        <v/>
      </c>
      <c r="HQ70" s="19" t="str">
        <f t="shared" ca="1" si="182"/>
        <v/>
      </c>
      <c r="HR70" s="19" t="str">
        <f t="shared" ca="1" si="182"/>
        <v/>
      </c>
      <c r="HS70" s="19" t="str">
        <f t="shared" ca="1" si="182"/>
        <v/>
      </c>
      <c r="HT70" s="19" t="str">
        <f t="shared" ca="1" si="182"/>
        <v/>
      </c>
      <c r="HU70" s="19" t="str">
        <f t="shared" ca="1" si="183"/>
        <v/>
      </c>
      <c r="HV70" s="19" t="str">
        <f t="shared" ca="1" si="183"/>
        <v/>
      </c>
      <c r="HW70" s="19" t="str">
        <f t="shared" ca="1" si="183"/>
        <v/>
      </c>
      <c r="HX70" s="19" t="str">
        <f t="shared" ca="1" si="183"/>
        <v/>
      </c>
      <c r="HY70" s="19" t="str">
        <f t="shared" ca="1" si="183"/>
        <v/>
      </c>
      <c r="HZ70" s="19" t="str">
        <f t="shared" ca="1" si="183"/>
        <v/>
      </c>
      <c r="IA70" s="19" t="str">
        <f t="shared" ca="1" si="183"/>
        <v/>
      </c>
      <c r="IB70" s="19" t="str">
        <f t="shared" ca="1" si="183"/>
        <v/>
      </c>
      <c r="IC70" s="19" t="str">
        <f t="shared" ca="1" si="183"/>
        <v/>
      </c>
      <c r="ID70" s="19" t="str">
        <f t="shared" ca="1" si="183"/>
        <v/>
      </c>
      <c r="IE70" s="19" t="str">
        <f t="shared" ca="1" si="184"/>
        <v/>
      </c>
      <c r="IF70" s="19" t="str">
        <f t="shared" ca="1" si="184"/>
        <v/>
      </c>
      <c r="IG70" s="19" t="str">
        <f t="shared" ca="1" si="184"/>
        <v/>
      </c>
      <c r="IH70" s="19" t="str">
        <f t="shared" ca="1" si="184"/>
        <v/>
      </c>
      <c r="II70" s="19" t="str">
        <f t="shared" ca="1" si="184"/>
        <v/>
      </c>
      <c r="IJ70" s="19" t="str">
        <f t="shared" ca="1" si="184"/>
        <v/>
      </c>
      <c r="IK70" s="19" t="str">
        <f t="shared" ca="1" si="184"/>
        <v/>
      </c>
      <c r="IL70" s="19" t="str">
        <f t="shared" ca="1" si="184"/>
        <v/>
      </c>
      <c r="IM70" s="19" t="str">
        <f t="shared" ca="1" si="184"/>
        <v/>
      </c>
      <c r="IN70" s="19" t="str">
        <f t="shared" ca="1" si="184"/>
        <v/>
      </c>
      <c r="IO70" s="19" t="str">
        <f t="shared" ca="1" si="185"/>
        <v/>
      </c>
      <c r="IP70" s="19" t="str">
        <f t="shared" ca="1" si="185"/>
        <v/>
      </c>
      <c r="IQ70" s="19" t="str">
        <f t="shared" ca="1" si="185"/>
        <v/>
      </c>
      <c r="IR70" s="19" t="str">
        <f t="shared" ca="1" si="185"/>
        <v/>
      </c>
      <c r="IS70" s="19" t="str">
        <f t="shared" ca="1" si="185"/>
        <v/>
      </c>
      <c r="IT70" s="19" t="str">
        <f t="shared" ca="1" si="185"/>
        <v/>
      </c>
      <c r="IU70" s="19" t="str">
        <f t="shared" ca="1" si="185"/>
        <v/>
      </c>
      <c r="IV70" s="19" t="str">
        <f t="shared" ca="1" si="185"/>
        <v/>
      </c>
      <c r="IW70" s="19" t="str">
        <f t="shared" ca="1" si="185"/>
        <v/>
      </c>
      <c r="IX70" s="19" t="str">
        <f t="shared" ca="1" si="185"/>
        <v/>
      </c>
      <c r="IY70" s="19" t="str">
        <f t="shared" ca="1" si="186"/>
        <v/>
      </c>
      <c r="IZ70" s="19" t="str">
        <f t="shared" ca="1" si="186"/>
        <v/>
      </c>
      <c r="JA70" s="19" t="str">
        <f t="shared" ca="1" si="186"/>
        <v/>
      </c>
      <c r="JB70" s="19" t="str">
        <f t="shared" ca="1" si="186"/>
        <v/>
      </c>
      <c r="JC70" s="19" t="str">
        <f t="shared" ca="1" si="186"/>
        <v/>
      </c>
      <c r="JD70" s="19" t="str">
        <f t="shared" ca="1" si="186"/>
        <v/>
      </c>
      <c r="JE70" s="19" t="str">
        <f t="shared" ca="1" si="186"/>
        <v/>
      </c>
      <c r="JF70" s="19" t="str">
        <f t="shared" ca="1" si="186"/>
        <v/>
      </c>
      <c r="JG70" s="19" t="str">
        <f t="shared" ca="1" si="186"/>
        <v/>
      </c>
      <c r="JH70" s="19" t="str">
        <f t="shared" ca="1" si="186"/>
        <v/>
      </c>
      <c r="JI70" s="19" t="str">
        <f t="shared" ca="1" si="187"/>
        <v/>
      </c>
      <c r="JJ70" s="19" t="str">
        <f t="shared" ca="1" si="187"/>
        <v/>
      </c>
      <c r="JK70" s="19" t="str">
        <f t="shared" ca="1" si="187"/>
        <v/>
      </c>
      <c r="JL70" s="19" t="str">
        <f t="shared" ca="1" si="187"/>
        <v/>
      </c>
      <c r="JM70" s="19" t="str">
        <f t="shared" ca="1" si="187"/>
        <v/>
      </c>
      <c r="JN70" s="19" t="str">
        <f t="shared" ca="1" si="187"/>
        <v/>
      </c>
      <c r="JO70" s="19" t="str">
        <f t="shared" ca="1" si="187"/>
        <v/>
      </c>
      <c r="JP70" s="19" t="str">
        <f t="shared" ca="1" si="187"/>
        <v/>
      </c>
      <c r="JQ70" s="19" t="str">
        <f t="shared" ca="1" si="187"/>
        <v/>
      </c>
      <c r="JR70" s="19" t="str">
        <f t="shared" ca="1" si="187"/>
        <v/>
      </c>
      <c r="JS70" s="19" t="str">
        <f t="shared" ca="1" si="188"/>
        <v/>
      </c>
      <c r="JT70" s="19" t="str">
        <f t="shared" ca="1" si="188"/>
        <v/>
      </c>
      <c r="JU70" s="19" t="str">
        <f t="shared" ca="1" si="188"/>
        <v/>
      </c>
      <c r="JV70" s="19" t="str">
        <f t="shared" ca="1" si="188"/>
        <v/>
      </c>
      <c r="JW70" s="19" t="str">
        <f t="shared" ca="1" si="188"/>
        <v/>
      </c>
      <c r="JX70" s="19" t="str">
        <f t="shared" ca="1" si="188"/>
        <v/>
      </c>
      <c r="JY70" s="19" t="str">
        <f t="shared" ca="1" si="188"/>
        <v/>
      </c>
      <c r="JZ70" s="19" t="str">
        <f t="shared" ca="1" si="188"/>
        <v/>
      </c>
      <c r="KA70" s="19" t="str">
        <f t="shared" ca="1" si="188"/>
        <v/>
      </c>
      <c r="KB70" s="19" t="str">
        <f t="shared" ca="1" si="188"/>
        <v/>
      </c>
      <c r="KC70" s="19" t="str">
        <f t="shared" ca="1" si="189"/>
        <v/>
      </c>
      <c r="KD70" s="19" t="str">
        <f t="shared" ca="1" si="189"/>
        <v/>
      </c>
      <c r="KE70" s="19" t="str">
        <f t="shared" ca="1" si="189"/>
        <v/>
      </c>
      <c r="KF70" s="19" t="str">
        <f t="shared" ca="1" si="189"/>
        <v/>
      </c>
      <c r="KG70" s="19" t="str">
        <f t="shared" ca="1" si="189"/>
        <v/>
      </c>
      <c r="KH70" s="19" t="str">
        <f t="shared" ca="1" si="189"/>
        <v/>
      </c>
      <c r="KI70" s="19" t="str">
        <f t="shared" ca="1" si="189"/>
        <v/>
      </c>
      <c r="KJ70" s="19" t="str">
        <f t="shared" ca="1" si="189"/>
        <v/>
      </c>
      <c r="KK70" s="19" t="str">
        <f t="shared" ca="1" si="189"/>
        <v/>
      </c>
      <c r="KL70" s="19" t="str">
        <f t="shared" ca="1" si="189"/>
        <v/>
      </c>
      <c r="KM70" s="19" t="str">
        <f t="shared" ca="1" si="190"/>
        <v/>
      </c>
      <c r="KN70" s="19" t="str">
        <f t="shared" ca="1" si="190"/>
        <v/>
      </c>
      <c r="KO70" s="19" t="str">
        <f t="shared" ca="1" si="190"/>
        <v/>
      </c>
      <c r="KP70" s="19" t="str">
        <f t="shared" ca="1" si="190"/>
        <v/>
      </c>
      <c r="KQ70" s="19" t="str">
        <f t="shared" ca="1" si="190"/>
        <v/>
      </c>
      <c r="KR70" s="19" t="str">
        <f t="shared" ca="1" si="190"/>
        <v/>
      </c>
      <c r="KS70" s="19" t="str">
        <f t="shared" ca="1" si="190"/>
        <v/>
      </c>
      <c r="KT70" s="19" t="str">
        <f t="shared" ca="1" si="190"/>
        <v/>
      </c>
      <c r="KU70" s="19" t="str">
        <f t="shared" ca="1" si="190"/>
        <v/>
      </c>
      <c r="KV70" s="19" t="str">
        <f t="shared" ca="1" si="190"/>
        <v/>
      </c>
      <c r="KW70" s="19" t="str">
        <f t="shared" ca="1" si="191"/>
        <v/>
      </c>
      <c r="KX70" s="19" t="str">
        <f t="shared" ca="1" si="191"/>
        <v/>
      </c>
      <c r="KY70" s="19" t="str">
        <f t="shared" ca="1" si="191"/>
        <v/>
      </c>
      <c r="KZ70" s="19" t="str">
        <f t="shared" ca="1" si="191"/>
        <v/>
      </c>
      <c r="LA70" s="19" t="str">
        <f t="shared" ca="1" si="191"/>
        <v/>
      </c>
      <c r="LB70" s="19" t="str">
        <f t="shared" ca="1" si="191"/>
        <v/>
      </c>
      <c r="LC70" s="19" t="str">
        <f t="shared" ca="1" si="191"/>
        <v/>
      </c>
      <c r="LD70" s="19" t="str">
        <f t="shared" ca="1" si="191"/>
        <v/>
      </c>
      <c r="LE70" s="19" t="str">
        <f t="shared" ca="1" si="191"/>
        <v/>
      </c>
      <c r="LF70" s="19" t="str">
        <f t="shared" ca="1" si="191"/>
        <v/>
      </c>
      <c r="LG70" s="19" t="str">
        <f t="shared" ca="1" si="192"/>
        <v/>
      </c>
      <c r="LH70" s="19" t="str">
        <f t="shared" ca="1" si="192"/>
        <v/>
      </c>
      <c r="LI70" s="19" t="str">
        <f t="shared" ca="1" si="192"/>
        <v/>
      </c>
      <c r="LJ70" s="19" t="str">
        <f t="shared" ca="1" si="192"/>
        <v/>
      </c>
      <c r="LK70" s="19" t="str">
        <f t="shared" ca="1" si="192"/>
        <v/>
      </c>
      <c r="LL70" s="19" t="str">
        <f t="shared" ca="1" si="192"/>
        <v/>
      </c>
      <c r="LM70" s="19" t="str">
        <f t="shared" ca="1" si="192"/>
        <v/>
      </c>
      <c r="LN70" s="19" t="str">
        <f t="shared" ca="1" si="192"/>
        <v/>
      </c>
      <c r="LO70" s="19" t="str">
        <f t="shared" ca="1" si="192"/>
        <v/>
      </c>
      <c r="LP70" s="19" t="str">
        <f t="shared" ca="1" si="192"/>
        <v/>
      </c>
      <c r="LQ70" s="19" t="str">
        <f t="shared" ca="1" si="193"/>
        <v/>
      </c>
      <c r="LR70" s="19" t="str">
        <f t="shared" ca="1" si="193"/>
        <v/>
      </c>
      <c r="LS70" s="19" t="str">
        <f t="shared" ca="1" si="193"/>
        <v/>
      </c>
      <c r="LT70" s="19" t="str">
        <f t="shared" ca="1" si="193"/>
        <v/>
      </c>
      <c r="LU70" s="19" t="str">
        <f t="shared" ca="1" si="193"/>
        <v/>
      </c>
      <c r="LV70" s="19" t="str">
        <f t="shared" ca="1" si="193"/>
        <v/>
      </c>
      <c r="LW70" s="19" t="str">
        <f t="shared" ca="1" si="193"/>
        <v/>
      </c>
      <c r="LX70" s="19" t="str">
        <f t="shared" ca="1" si="193"/>
        <v/>
      </c>
      <c r="LY70" s="19" t="str">
        <f t="shared" ca="1" si="193"/>
        <v/>
      </c>
      <c r="LZ70" s="19" t="str">
        <f t="shared" ca="1" si="193"/>
        <v/>
      </c>
      <c r="MA70" s="19" t="str">
        <f t="shared" ca="1" si="194"/>
        <v/>
      </c>
      <c r="MB70" s="19" t="str">
        <f t="shared" ca="1" si="194"/>
        <v/>
      </c>
      <c r="MC70" s="19" t="str">
        <f t="shared" ca="1" si="194"/>
        <v/>
      </c>
      <c r="MD70" s="19" t="str">
        <f t="shared" ca="1" si="194"/>
        <v/>
      </c>
      <c r="ME70" s="19" t="str">
        <f t="shared" ca="1" si="194"/>
        <v/>
      </c>
      <c r="MF70" s="19" t="str">
        <f t="shared" ca="1" si="194"/>
        <v/>
      </c>
      <c r="MG70" s="19" t="str">
        <f t="shared" ca="1" si="194"/>
        <v/>
      </c>
      <c r="MH70" s="19" t="str">
        <f t="shared" ca="1" si="194"/>
        <v/>
      </c>
      <c r="MI70" s="19" t="str">
        <f t="shared" ca="1" si="194"/>
        <v/>
      </c>
      <c r="MJ70" s="19" t="str">
        <f t="shared" ca="1" si="194"/>
        <v/>
      </c>
      <c r="MK70" s="19" t="str">
        <f t="shared" ca="1" si="195"/>
        <v/>
      </c>
      <c r="ML70" s="19" t="str">
        <f t="shared" ca="1" si="195"/>
        <v/>
      </c>
      <c r="MM70" s="19" t="str">
        <f t="shared" ca="1" si="195"/>
        <v/>
      </c>
      <c r="MN70" s="19" t="str">
        <f t="shared" ca="1" si="195"/>
        <v/>
      </c>
      <c r="MO70" s="19" t="str">
        <f t="shared" ca="1" si="195"/>
        <v/>
      </c>
      <c r="MP70" s="19" t="str">
        <f t="shared" ca="1" si="195"/>
        <v/>
      </c>
      <c r="MQ70" s="19" t="str">
        <f t="shared" ca="1" si="195"/>
        <v/>
      </c>
      <c r="MR70" s="19" t="str">
        <f t="shared" ca="1" si="195"/>
        <v/>
      </c>
      <c r="MS70" s="19" t="str">
        <f t="shared" ca="1" si="195"/>
        <v/>
      </c>
      <c r="MT70" s="19" t="str">
        <f t="shared" ca="1" si="195"/>
        <v/>
      </c>
      <c r="MU70" s="19" t="str">
        <f t="shared" ca="1" si="196"/>
        <v/>
      </c>
      <c r="MV70" s="19" t="str">
        <f t="shared" ca="1" si="196"/>
        <v/>
      </c>
      <c r="MW70" s="19" t="str">
        <f t="shared" ca="1" si="196"/>
        <v/>
      </c>
      <c r="MX70" s="19" t="str">
        <f t="shared" ca="1" si="196"/>
        <v/>
      </c>
      <c r="MY70" s="19" t="str">
        <f t="shared" ca="1" si="196"/>
        <v/>
      </c>
      <c r="MZ70" s="19" t="str">
        <f t="shared" ca="1" si="196"/>
        <v/>
      </c>
      <c r="NA70" s="19" t="str">
        <f t="shared" ca="1" si="196"/>
        <v/>
      </c>
      <c r="NB70" s="19" t="str">
        <f t="shared" ca="1" si="196"/>
        <v/>
      </c>
      <c r="NC70" s="19" t="str">
        <f t="shared" ca="1" si="196"/>
        <v/>
      </c>
      <c r="ND70" s="19" t="str">
        <f t="shared" ca="1" si="196"/>
        <v/>
      </c>
      <c r="NE70" s="19" t="str">
        <f t="shared" ca="1" si="197"/>
        <v/>
      </c>
      <c r="NF70" s="19" t="str">
        <f t="shared" ca="1" si="197"/>
        <v/>
      </c>
      <c r="NG70" s="19" t="str">
        <f t="shared" ca="1" si="197"/>
        <v/>
      </c>
      <c r="NH70" s="19" t="str">
        <f t="shared" ca="1" si="197"/>
        <v/>
      </c>
      <c r="NI70" s="19" t="str">
        <f t="shared" ca="1" si="197"/>
        <v/>
      </c>
      <c r="NJ70" s="19" t="str">
        <f t="shared" ca="1" si="197"/>
        <v/>
      </c>
      <c r="NK70" s="19" t="str">
        <f t="shared" ca="1" si="197"/>
        <v/>
      </c>
      <c r="NL70" s="19" t="str">
        <f t="shared" ca="1" si="197"/>
        <v/>
      </c>
      <c r="NM70" s="19" t="str">
        <f t="shared" ca="1" si="197"/>
        <v/>
      </c>
      <c r="NN70" s="19" t="str">
        <f t="shared" ca="1" si="197"/>
        <v/>
      </c>
      <c r="NO70" s="19" t="str">
        <f t="shared" ca="1" si="198"/>
        <v/>
      </c>
      <c r="NP70" s="19" t="str">
        <f t="shared" ca="1" si="198"/>
        <v/>
      </c>
      <c r="NQ70" s="19" t="str">
        <f t="shared" ca="1" si="198"/>
        <v/>
      </c>
      <c r="NR70" s="19" t="str">
        <f t="shared" ca="1" si="198"/>
        <v/>
      </c>
      <c r="NS70" s="19" t="str">
        <f t="shared" ca="1" si="198"/>
        <v/>
      </c>
      <c r="NT70" s="19" t="str">
        <f t="shared" ca="1" si="198"/>
        <v/>
      </c>
      <c r="NU70" s="19" t="str">
        <f t="shared" ca="1" si="198"/>
        <v/>
      </c>
      <c r="NV70" s="19" t="str">
        <f t="shared" ca="1" si="198"/>
        <v/>
      </c>
      <c r="NW70" s="19" t="str">
        <f t="shared" ca="1" si="198"/>
        <v/>
      </c>
      <c r="NX70" s="19" t="str">
        <f t="shared" ca="1" si="198"/>
        <v/>
      </c>
      <c r="NY70" s="19" t="str">
        <f t="shared" ca="1" si="198"/>
        <v/>
      </c>
      <c r="NZ70" s="19" t="str">
        <f t="shared" ca="1" si="198"/>
        <v/>
      </c>
      <c r="OA70" s="19" t="str">
        <f t="shared" ca="1" si="198"/>
        <v/>
      </c>
      <c r="OB70" s="19" t="str">
        <f t="shared" ca="1" si="198"/>
        <v/>
      </c>
      <c r="OC70" s="19" t="str">
        <f t="shared" ca="1" si="198"/>
        <v/>
      </c>
    </row>
    <row r="71" spans="1:399" x14ac:dyDescent="0.2">
      <c r="B71" s="385"/>
      <c r="I71" s="330"/>
      <c r="Z71" s="62"/>
      <c r="AC71" s="19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  <c r="HN71" s="19"/>
      <c r="HO71" s="19"/>
      <c r="HP71" s="19"/>
      <c r="HQ71" s="19"/>
      <c r="HR71" s="19"/>
      <c r="HS71" s="19"/>
      <c r="HT71" s="19"/>
      <c r="HU71" s="19"/>
      <c r="HV71" s="19"/>
      <c r="HW71" s="19"/>
      <c r="HX71" s="19"/>
      <c r="HY71" s="19"/>
      <c r="HZ71" s="19"/>
      <c r="IA71" s="19"/>
      <c r="IB71" s="19"/>
      <c r="IC71" s="19"/>
      <c r="ID71" s="19"/>
      <c r="IE71" s="19"/>
      <c r="IF71" s="19"/>
      <c r="IG71" s="19"/>
      <c r="IH71" s="19"/>
      <c r="II71" s="19"/>
      <c r="IJ71" s="19"/>
      <c r="IK71" s="19"/>
      <c r="IL71" s="19"/>
      <c r="IM71" s="19"/>
      <c r="IN71" s="19"/>
      <c r="IO71" s="19"/>
      <c r="IP71" s="19"/>
      <c r="IQ71" s="19"/>
      <c r="IR71" s="19"/>
      <c r="IS71" s="19"/>
      <c r="IT71" s="19"/>
      <c r="IU71" s="19"/>
      <c r="IV71" s="19"/>
      <c r="IW71" s="19"/>
      <c r="IX71" s="19"/>
      <c r="IY71" s="19"/>
      <c r="IZ71" s="19"/>
      <c r="JA71" s="19"/>
      <c r="JB71" s="19"/>
      <c r="JC71" s="19"/>
      <c r="JD71" s="19"/>
      <c r="JE71" s="19"/>
      <c r="JF71" s="19"/>
      <c r="JG71" s="19"/>
      <c r="JH71" s="19"/>
      <c r="JI71" s="19"/>
      <c r="JJ71" s="19"/>
      <c r="JK71" s="19"/>
      <c r="JL71" s="19"/>
      <c r="JM71" s="19"/>
      <c r="JN71" s="19"/>
      <c r="JO71" s="19"/>
      <c r="JP71" s="19"/>
      <c r="JQ71" s="19"/>
      <c r="JR71" s="19"/>
      <c r="JS71" s="19"/>
      <c r="JT71" s="19"/>
      <c r="JU71" s="19"/>
      <c r="JV71" s="19"/>
      <c r="JW71" s="19"/>
      <c r="JX71" s="19"/>
      <c r="JY71" s="19"/>
      <c r="JZ71" s="19"/>
      <c r="KA71" s="19"/>
      <c r="KB71" s="19"/>
      <c r="KC71" s="19"/>
      <c r="KD71" s="19"/>
      <c r="KE71" s="19"/>
      <c r="KF71" s="19"/>
      <c r="KG71" s="19"/>
      <c r="KH71" s="19"/>
      <c r="KI71" s="19"/>
      <c r="KJ71" s="19"/>
      <c r="KK71" s="19"/>
      <c r="KL71" s="19"/>
      <c r="KM71" s="19"/>
      <c r="KN71" s="19"/>
      <c r="KO71" s="19"/>
      <c r="KP71" s="19"/>
      <c r="KQ71" s="19"/>
      <c r="KR71" s="19"/>
      <c r="KS71" s="19"/>
      <c r="KT71" s="19"/>
      <c r="KU71" s="19"/>
      <c r="KV71" s="19"/>
      <c r="KW71" s="19"/>
      <c r="KX71" s="19"/>
      <c r="KY71" s="19"/>
      <c r="KZ71" s="19"/>
      <c r="LA71" s="19"/>
      <c r="LB71" s="19"/>
      <c r="LC71" s="19"/>
      <c r="LD71" s="19"/>
      <c r="LE71" s="19"/>
      <c r="LF71" s="19"/>
      <c r="LG71" s="19"/>
      <c r="LH71" s="19"/>
      <c r="LI71" s="19"/>
      <c r="LJ71" s="19"/>
      <c r="LK71" s="19"/>
      <c r="LL71" s="19"/>
      <c r="LM71" s="19"/>
      <c r="LN71" s="19"/>
      <c r="LO71" s="19"/>
      <c r="LP71" s="19"/>
      <c r="LQ71" s="19"/>
      <c r="LR71" s="19"/>
      <c r="LS71" s="19"/>
      <c r="LT71" s="19"/>
      <c r="LU71" s="19"/>
      <c r="LV71" s="19"/>
      <c r="LW71" s="19"/>
      <c r="LX71" s="19"/>
      <c r="LY71" s="19"/>
      <c r="LZ71" s="19"/>
      <c r="MA71" s="19"/>
      <c r="MB71" s="19"/>
      <c r="MC71" s="19"/>
      <c r="MD71" s="19"/>
      <c r="ME71" s="19"/>
      <c r="MF71" s="19"/>
      <c r="MG71" s="19"/>
      <c r="MH71" s="19"/>
      <c r="MI71" s="19"/>
      <c r="MJ71" s="19"/>
      <c r="MK71" s="19"/>
      <c r="ML71" s="19"/>
      <c r="MM71" s="19"/>
      <c r="MN71" s="19"/>
      <c r="MO71" s="19"/>
      <c r="MP71" s="19"/>
      <c r="MQ71" s="19"/>
      <c r="MR71" s="19"/>
      <c r="MS71" s="19"/>
      <c r="MT71" s="19"/>
      <c r="MU71" s="19"/>
      <c r="MV71" s="19"/>
      <c r="MW71" s="19"/>
      <c r="MX71" s="19"/>
      <c r="MY71" s="19"/>
      <c r="MZ71" s="19"/>
      <c r="NA71" s="19"/>
      <c r="NB71" s="19"/>
      <c r="NC71" s="19"/>
      <c r="ND71" s="19"/>
      <c r="NE71" s="19"/>
      <c r="NF71" s="19"/>
      <c r="NG71" s="19"/>
      <c r="NH71" s="19"/>
      <c r="NI71" s="19"/>
      <c r="NJ71" s="19"/>
      <c r="NK71" s="19"/>
      <c r="NL71" s="19"/>
      <c r="NM71" s="19"/>
      <c r="NN71" s="19"/>
      <c r="NO71" s="19"/>
      <c r="NP71" s="19"/>
      <c r="NQ71" s="19"/>
      <c r="NR71" s="19"/>
      <c r="NS71" s="19"/>
      <c r="NT71" s="19"/>
      <c r="NU71" s="19"/>
      <c r="NV71" s="19"/>
      <c r="NW71" s="19"/>
      <c r="NX71" s="19"/>
      <c r="NY71" s="19"/>
      <c r="NZ71" s="19"/>
      <c r="OA71" s="19"/>
      <c r="OB71" s="19"/>
      <c r="OC71" s="19"/>
    </row>
    <row r="72" spans="1:399" x14ac:dyDescent="0.2">
      <c r="Z72" s="62"/>
      <c r="AC72" s="19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19"/>
      <c r="HF72" s="19"/>
      <c r="HG72" s="19"/>
      <c r="HH72" s="19"/>
      <c r="HI72" s="19"/>
      <c r="HJ72" s="19"/>
      <c r="HK72" s="19"/>
      <c r="HL72" s="19"/>
      <c r="HM72" s="19"/>
      <c r="HN72" s="19"/>
      <c r="HO72" s="19"/>
      <c r="HP72" s="19"/>
      <c r="HQ72" s="19"/>
      <c r="HR72" s="19"/>
      <c r="HS72" s="19"/>
      <c r="HT72" s="19"/>
      <c r="HU72" s="19"/>
      <c r="HV72" s="19"/>
      <c r="HW72" s="19"/>
      <c r="HX72" s="19"/>
      <c r="HY72" s="19"/>
      <c r="HZ72" s="19"/>
      <c r="IA72" s="19"/>
      <c r="IB72" s="19"/>
      <c r="IC72" s="19"/>
      <c r="ID72" s="19"/>
      <c r="IE72" s="19"/>
      <c r="IF72" s="19"/>
      <c r="IG72" s="19"/>
      <c r="IH72" s="19"/>
      <c r="II72" s="19"/>
      <c r="IJ72" s="19"/>
      <c r="IK72" s="19"/>
      <c r="IL72" s="19"/>
      <c r="IM72" s="19"/>
      <c r="IN72" s="19"/>
      <c r="IO72" s="19"/>
      <c r="IP72" s="19"/>
      <c r="IQ72" s="19"/>
      <c r="IR72" s="19"/>
      <c r="IS72" s="19"/>
      <c r="IT72" s="19"/>
      <c r="IU72" s="19"/>
      <c r="IV72" s="19"/>
      <c r="IW72" s="19"/>
      <c r="IX72" s="19"/>
      <c r="IY72" s="19"/>
      <c r="IZ72" s="19"/>
      <c r="JA72" s="19"/>
      <c r="JB72" s="19"/>
      <c r="JC72" s="19"/>
      <c r="JD72" s="19"/>
      <c r="JE72" s="19"/>
      <c r="JF72" s="19"/>
      <c r="JG72" s="19"/>
      <c r="JH72" s="19"/>
      <c r="JI72" s="19"/>
      <c r="JJ72" s="19"/>
      <c r="JK72" s="19"/>
      <c r="JL72" s="19"/>
      <c r="JM72" s="19"/>
      <c r="JN72" s="19"/>
      <c r="JO72" s="19"/>
      <c r="JP72" s="19"/>
      <c r="JQ72" s="19"/>
      <c r="JR72" s="19"/>
      <c r="JS72" s="19"/>
      <c r="JT72" s="19"/>
      <c r="JU72" s="19"/>
      <c r="JV72" s="19"/>
      <c r="JW72" s="19"/>
      <c r="JX72" s="19"/>
      <c r="JY72" s="19"/>
      <c r="JZ72" s="19"/>
      <c r="KA72" s="19"/>
      <c r="KB72" s="19"/>
      <c r="KC72" s="19"/>
      <c r="KD72" s="19"/>
      <c r="KE72" s="19"/>
      <c r="KF72" s="19"/>
      <c r="KG72" s="19"/>
      <c r="KH72" s="19"/>
      <c r="KI72" s="19"/>
      <c r="KJ72" s="19"/>
      <c r="KK72" s="19"/>
      <c r="KL72" s="19"/>
      <c r="KM72" s="19"/>
      <c r="KN72" s="19"/>
      <c r="KO72" s="19"/>
      <c r="KP72" s="19"/>
      <c r="KQ72" s="19"/>
      <c r="KR72" s="19"/>
      <c r="KS72" s="19"/>
      <c r="KT72" s="19"/>
      <c r="KU72" s="19"/>
      <c r="KV72" s="19"/>
      <c r="KW72" s="19"/>
      <c r="KX72" s="19"/>
      <c r="KY72" s="19"/>
      <c r="KZ72" s="19"/>
      <c r="LA72" s="19"/>
      <c r="LB72" s="19"/>
      <c r="LC72" s="19"/>
      <c r="LD72" s="19"/>
      <c r="LE72" s="19"/>
      <c r="LF72" s="19"/>
      <c r="LG72" s="19"/>
      <c r="LH72" s="19"/>
      <c r="LI72" s="19"/>
      <c r="LJ72" s="19"/>
      <c r="LK72" s="19"/>
      <c r="LL72" s="19"/>
      <c r="LM72" s="19"/>
      <c r="LN72" s="19"/>
      <c r="LO72" s="19"/>
      <c r="LP72" s="19"/>
      <c r="LQ72" s="19"/>
      <c r="LR72" s="19"/>
      <c r="LS72" s="19"/>
      <c r="LT72" s="19"/>
      <c r="LU72" s="19"/>
      <c r="LV72" s="19"/>
      <c r="LW72" s="19"/>
      <c r="LX72" s="19"/>
      <c r="LY72" s="19"/>
      <c r="LZ72" s="19"/>
      <c r="MA72" s="19"/>
      <c r="MB72" s="19"/>
      <c r="MC72" s="19"/>
      <c r="MD72" s="19"/>
      <c r="ME72" s="19"/>
      <c r="MF72" s="19"/>
      <c r="MG72" s="19"/>
      <c r="MH72" s="19"/>
      <c r="MI72" s="19"/>
      <c r="MJ72" s="19"/>
      <c r="MK72" s="19"/>
      <c r="ML72" s="19"/>
      <c r="MM72" s="19"/>
      <c r="MN72" s="19"/>
      <c r="MO72" s="19"/>
      <c r="MP72" s="19"/>
      <c r="MQ72" s="19"/>
      <c r="MR72" s="19"/>
      <c r="MS72" s="19"/>
      <c r="MT72" s="19"/>
      <c r="MU72" s="19"/>
      <c r="MV72" s="19"/>
      <c r="MW72" s="19"/>
      <c r="MX72" s="19"/>
      <c r="MY72" s="19"/>
      <c r="MZ72" s="19"/>
      <c r="NA72" s="19"/>
      <c r="NB72" s="19"/>
      <c r="NC72" s="19"/>
      <c r="ND72" s="19"/>
      <c r="NE72" s="19"/>
      <c r="NF72" s="19"/>
      <c r="NG72" s="19"/>
      <c r="NH72" s="19"/>
      <c r="NI72" s="19"/>
      <c r="NJ72" s="19"/>
      <c r="NK72" s="19"/>
      <c r="NL72" s="19"/>
      <c r="NM72" s="19"/>
      <c r="NN72" s="19"/>
      <c r="NO72" s="19"/>
      <c r="NP72" s="19"/>
      <c r="NQ72" s="19"/>
      <c r="NR72" s="19"/>
      <c r="NS72" s="19"/>
      <c r="NT72" s="19"/>
      <c r="NU72" s="19"/>
      <c r="NV72" s="19"/>
      <c r="NW72" s="19"/>
      <c r="NX72" s="19"/>
      <c r="NY72" s="19"/>
      <c r="NZ72" s="19"/>
      <c r="OA72" s="19"/>
      <c r="OB72" s="19"/>
      <c r="OC72" s="19"/>
    </row>
    <row r="73" spans="1:399" ht="25.5" x14ac:dyDescent="0.2">
      <c r="B73" s="59" t="s">
        <v>77</v>
      </c>
      <c r="C73" s="60" t="s">
        <v>78</v>
      </c>
      <c r="D73" s="60" t="s">
        <v>79</v>
      </c>
      <c r="E73" s="60" t="s">
        <v>62</v>
      </c>
      <c r="F73" s="60" t="s">
        <v>80</v>
      </c>
      <c r="G73" s="60" t="s">
        <v>81</v>
      </c>
      <c r="H73" s="60" t="s">
        <v>82</v>
      </c>
      <c r="I73" s="60" t="s">
        <v>83</v>
      </c>
      <c r="J73" s="60" t="s">
        <v>84</v>
      </c>
      <c r="K73" s="60" t="s">
        <v>65</v>
      </c>
      <c r="L73" s="60" t="s">
        <v>66</v>
      </c>
      <c r="M73" s="60"/>
      <c r="N73" s="60"/>
      <c r="O73" s="60" t="s">
        <v>67</v>
      </c>
      <c r="P73" s="60" t="s">
        <v>68</v>
      </c>
      <c r="Q73" s="60" t="s">
        <v>69</v>
      </c>
      <c r="R73" s="60" t="s">
        <v>70</v>
      </c>
      <c r="S73" s="60" t="s">
        <v>71</v>
      </c>
      <c r="T73" s="317" t="s">
        <v>72</v>
      </c>
      <c r="U73" s="309" t="s">
        <v>73</v>
      </c>
      <c r="V73" s="29"/>
      <c r="W73" s="29"/>
      <c r="X73" s="29"/>
      <c r="Z73" s="62" t="str">
        <f>_xlfn.IFNA(IF(INDEX('Employees Summary'!A:J,MATCH(B$74&amp;" "&amp;C74,'Employees Summary'!H:H,0),10)=0,"",INDEX('Employees Summary'!A:J,MATCH(B$74&amp;" "&amp;C74,'Employees Summary'!H:H,0),10)),"")</f>
        <v/>
      </c>
      <c r="AA73" s="66"/>
      <c r="AB73" s="29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  <c r="FS73" s="28"/>
      <c r="FT73" s="28"/>
      <c r="FU73" s="28"/>
      <c r="FV73" s="28"/>
      <c r="FW73" s="28"/>
      <c r="FX73" s="28"/>
      <c r="FY73" s="28"/>
      <c r="FZ73" s="28"/>
      <c r="GA73" s="28"/>
      <c r="GB73" s="28"/>
      <c r="GC73" s="28"/>
      <c r="GD73" s="28"/>
      <c r="GE73" s="28"/>
      <c r="GF73" s="28"/>
      <c r="GG73" s="28"/>
      <c r="GH73" s="28"/>
      <c r="GI73" s="28"/>
      <c r="GJ73" s="28"/>
      <c r="GK73" s="28"/>
      <c r="GL73" s="28"/>
      <c r="GM73" s="28"/>
      <c r="GN73" s="28"/>
      <c r="GO73" s="28"/>
      <c r="GP73" s="28"/>
      <c r="GQ73" s="28"/>
      <c r="GR73" s="28"/>
      <c r="GS73" s="28"/>
      <c r="GT73" s="28"/>
      <c r="GU73" s="28"/>
      <c r="GV73" s="28"/>
      <c r="GW73" s="28"/>
      <c r="GX73" s="28"/>
      <c r="GY73" s="28"/>
      <c r="GZ73" s="28"/>
      <c r="HA73" s="28"/>
      <c r="HB73" s="28"/>
      <c r="HC73" s="28"/>
      <c r="HD73" s="28"/>
      <c r="HE73" s="28"/>
      <c r="HF73" s="28"/>
      <c r="HG73" s="28"/>
      <c r="HH73" s="28"/>
      <c r="HI73" s="28"/>
      <c r="HJ73" s="28"/>
      <c r="HK73" s="28"/>
      <c r="HL73" s="28"/>
      <c r="HM73" s="28"/>
      <c r="HN73" s="28"/>
      <c r="HO73" s="28"/>
      <c r="HP73" s="28"/>
      <c r="HQ73" s="28"/>
      <c r="HR73" s="28"/>
      <c r="HS73" s="28"/>
      <c r="HT73" s="28"/>
      <c r="HU73" s="28"/>
      <c r="HV73" s="28"/>
      <c r="HW73" s="28"/>
      <c r="HX73" s="28"/>
      <c r="HY73" s="28"/>
      <c r="HZ73" s="28"/>
      <c r="IA73" s="28"/>
      <c r="IB73" s="28"/>
      <c r="IC73" s="28"/>
      <c r="ID73" s="28"/>
      <c r="IE73" s="28"/>
      <c r="IF73" s="28"/>
      <c r="IG73" s="28"/>
      <c r="IH73" s="28"/>
      <c r="II73" s="28"/>
      <c r="IJ73" s="28"/>
      <c r="IK73" s="28"/>
      <c r="IL73" s="28"/>
      <c r="IM73" s="28"/>
      <c r="IN73" s="28"/>
      <c r="IO73" s="28"/>
      <c r="IP73" s="28"/>
      <c r="IQ73" s="28"/>
      <c r="IR73" s="28"/>
      <c r="IS73" s="28"/>
      <c r="IT73" s="28"/>
      <c r="IU73" s="28"/>
      <c r="IV73" s="28"/>
      <c r="IW73" s="28"/>
      <c r="IX73" s="28"/>
      <c r="IY73" s="28"/>
      <c r="IZ73" s="28"/>
      <c r="JA73" s="28"/>
      <c r="JB73" s="28"/>
      <c r="JC73" s="28"/>
      <c r="JD73" s="28"/>
      <c r="JE73" s="28"/>
      <c r="JF73" s="28"/>
      <c r="JG73" s="28"/>
      <c r="JH73" s="28"/>
      <c r="JI73" s="28"/>
      <c r="JJ73" s="28"/>
      <c r="JK73" s="28"/>
      <c r="JL73" s="28"/>
      <c r="JM73" s="28"/>
      <c r="JN73" s="28"/>
      <c r="JO73" s="28"/>
      <c r="JP73" s="28"/>
      <c r="JQ73" s="28"/>
      <c r="JR73" s="28"/>
      <c r="JS73" s="28"/>
      <c r="JT73" s="28"/>
      <c r="JU73" s="28"/>
      <c r="JV73" s="28"/>
      <c r="JW73" s="28"/>
      <c r="JX73" s="28"/>
      <c r="JY73" s="28"/>
      <c r="JZ73" s="28"/>
      <c r="KA73" s="28"/>
      <c r="KB73" s="28"/>
      <c r="KC73" s="28"/>
      <c r="KD73" s="28"/>
      <c r="KE73" s="28"/>
      <c r="KF73" s="28"/>
      <c r="KG73" s="28"/>
      <c r="KH73" s="28"/>
      <c r="KI73" s="28"/>
      <c r="KJ73" s="28"/>
      <c r="KK73" s="28"/>
      <c r="KL73" s="28"/>
      <c r="KM73" s="28"/>
      <c r="KN73" s="28"/>
      <c r="KO73" s="28"/>
      <c r="KP73" s="28"/>
      <c r="KQ73" s="28"/>
      <c r="KR73" s="28"/>
      <c r="KS73" s="28"/>
      <c r="KT73" s="28"/>
      <c r="KU73" s="28"/>
      <c r="KV73" s="28"/>
      <c r="KW73" s="28"/>
      <c r="KX73" s="28"/>
      <c r="KY73" s="28"/>
      <c r="KZ73" s="28"/>
      <c r="LA73" s="28"/>
      <c r="LB73" s="28"/>
      <c r="LC73" s="28"/>
      <c r="LD73" s="28"/>
      <c r="LE73" s="28"/>
      <c r="LF73" s="28"/>
      <c r="LG73" s="28"/>
      <c r="LH73" s="28"/>
      <c r="LI73" s="28"/>
      <c r="LJ73" s="28"/>
      <c r="LK73" s="28"/>
      <c r="LL73" s="28"/>
      <c r="LM73" s="28"/>
      <c r="LN73" s="28"/>
      <c r="LO73" s="28"/>
      <c r="LP73" s="28"/>
      <c r="LQ73" s="28"/>
      <c r="LR73" s="28"/>
      <c r="LS73" s="28"/>
      <c r="LT73" s="28"/>
      <c r="LU73" s="28"/>
      <c r="LV73" s="28"/>
      <c r="LW73" s="28"/>
      <c r="LX73" s="28"/>
      <c r="LY73" s="28"/>
      <c r="LZ73" s="28"/>
      <c r="MA73" s="28"/>
      <c r="MB73" s="28"/>
      <c r="MC73" s="28"/>
      <c r="MD73" s="28"/>
      <c r="ME73" s="28"/>
      <c r="MF73" s="28"/>
      <c r="MG73" s="28"/>
      <c r="MH73" s="28"/>
      <c r="MI73" s="28"/>
      <c r="MJ73" s="28"/>
      <c r="MK73" s="28"/>
      <c r="ML73" s="28"/>
      <c r="MM73" s="28"/>
      <c r="MN73" s="28"/>
      <c r="MO73" s="28"/>
      <c r="MP73" s="28"/>
      <c r="MQ73" s="28"/>
      <c r="MR73" s="28"/>
      <c r="MS73" s="28"/>
      <c r="MT73" s="28"/>
      <c r="MU73" s="28"/>
      <c r="MV73" s="28"/>
      <c r="MW73" s="28"/>
      <c r="MX73" s="28"/>
      <c r="MY73" s="28"/>
      <c r="MZ73" s="28"/>
      <c r="NA73" s="28"/>
      <c r="NB73" s="28"/>
      <c r="NC73" s="28"/>
      <c r="ND73" s="28"/>
      <c r="NE73" s="28"/>
      <c r="NF73" s="28"/>
      <c r="NG73" s="28"/>
      <c r="NH73" s="28"/>
      <c r="NI73" s="28"/>
      <c r="NJ73" s="28"/>
      <c r="NK73" s="28"/>
      <c r="NL73" s="28"/>
      <c r="NM73" s="28"/>
      <c r="NN73" s="28"/>
      <c r="NO73" s="28"/>
      <c r="NP73" s="28"/>
      <c r="NQ73" s="28"/>
      <c r="NR73" s="28"/>
      <c r="NS73" s="28"/>
      <c r="NT73" s="28"/>
      <c r="NU73" s="28"/>
      <c r="NV73" s="28"/>
      <c r="NW73" s="28"/>
      <c r="NX73" s="28"/>
      <c r="NY73" s="28"/>
      <c r="NZ73" s="28"/>
      <c r="OA73" s="28"/>
      <c r="OB73" s="28"/>
      <c r="OC73" s="28"/>
      <c r="OD73" s="29"/>
      <c r="OE73" s="29"/>
      <c r="OF73" s="29"/>
      <c r="OG73" s="29"/>
      <c r="OH73" s="29"/>
      <c r="OI73" s="29"/>
    </row>
    <row r="74" spans="1:399" ht="22.5" customHeight="1" x14ac:dyDescent="0.2">
      <c r="A74" s="64"/>
      <c r="B74" s="51" t="str">
        <f>[1]List!$A$5</f>
        <v>Technical</v>
      </c>
      <c r="C74" s="376" t="str">
        <f>INDEX('Employees Summary'!$A$4:$F$499,MATCH(B74&amp;" "&amp;C73,'Employees Summary'!$A$4:$A$499,0),3)</f>
        <v>Abdulmahsen Madhi</v>
      </c>
      <c r="D74" s="377" t="str">
        <f>IF($D$7="","",IF( INDEX('Projects List'!$W:$W,MATCH($D$7,'Projects List'!$A:$A,0))=0,"",INDEX('Projects List'!$W:$W,MATCH($D$7,'Projects List'!$A:$A,0))))</f>
        <v/>
      </c>
      <c r="E74" s="49">
        <f>IF($D$7="","",IF( INDEX('Projects List'!$Y:$Y,MATCH($D$7,'Projects List'!$A:$A,0))=0,"",INDEX('Projects List'!$Y:$Y,MATCH($D$7,'Projects List'!$A:$A,0))))</f>
        <v>45806</v>
      </c>
      <c r="F74" s="49">
        <f>IF(E74="",0,WORKDAY.INTL(E74,J74,7,List!$M$3:$M$100))</f>
        <v>45894</v>
      </c>
      <c r="G74" s="48">
        <f>IF($D$7="","",IF( INDEX('Projects List'!$Z:$Z,MATCH($D$7,'Projects List'!$A:$A,0))=0,"",INDEX('Projects List'!$Z:$Z,MATCH($D$7,'Projects List'!$A:$A,0))))</f>
        <v>60</v>
      </c>
      <c r="H74" s="48">
        <f>IF($D$7="","",IF( INDEX('Projects List'!$AA:$AA,MATCH($D$7,'Projects List'!$A:$A,0))=0,"",INDEX('Projects List'!$AA:$AA,MATCH($D$7,'Projects List'!$A:$A,0))))</f>
        <v>2</v>
      </c>
      <c r="I74" s="50">
        <f>IFERROR( H74*VLOOKUP($D$7,'Projects List'!$A$5:$AG$500,28,TRUE),0)</f>
        <v>0</v>
      </c>
      <c r="J74" s="48">
        <f>IFERROR(G74+I74,0)</f>
        <v>60</v>
      </c>
      <c r="K74" s="49">
        <f>IF(MIN(G77:G96,J77:J96)=0,0,MIN(G77:G96,J77:J96))</f>
        <v>45717</v>
      </c>
      <c r="L74" s="49">
        <f>IF(MAX(H77:H96,K77:K96)=0,0,MAX(H77:H96,K77:K96))</f>
        <v>45881</v>
      </c>
      <c r="M74" s="49"/>
      <c r="N74" s="52">
        <f>-U74</f>
        <v>-0.46666666666666667</v>
      </c>
      <c r="O74" s="386" cm="1">
        <f t="array" ref="O74">_xlfn.LET(
  _xlpm.b,B77:B96,
  _xlpm.g,G77:G96,_xlpm.h,H77:H96,
  _xlpm.j,J77:J96,_xlpm.k,K77:K96,
  _xlpm.selR,(_xlpm.b=0)*(_xlpm.g&lt;&gt;"")*(_xlpm.h&lt;&gt;""),
  _xlpm.selC,(_xlpm.b=0)*(_xlpm.j&lt;&gt;"")*(_xlpm.k&lt;&gt;""),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32</v>
      </c>
      <c r="P74" s="53" cm="1">
        <f t="array" ref="P74">_xlfn.LET(
  _xlpm.b,B77:B96,
  _xlpm.g,G77:G96,_xlpm.h,H77:H96,
  _xlpm.j,J77:J96,_xlpm.k,K77:K96,
  _xlpm.selR,(_xlpm.b=1)*(_xlpm.g&lt;&gt;"")*(_xlpm.h&lt;&gt;""),
  _xlpm.selC,(_xlpm.b=1)*(_xlpm.j&lt;&gt;"")*(_xlpm.k&lt;&gt;""),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19</v>
      </c>
      <c r="Q74" s="50" cm="1">
        <f t="array" ref="Q74">_xlfn.LET(
  _xlpm.b,B77:B96,
  _xlpm.g,G77:G96,_xlpm.h,H77:H96,
  _xlpm.j,J77:J96,_xlpm.k,K77:K96,
  _xlpm.selR,(_xlpm.b=2)*(_xlpm.g&lt;&gt;"")*(_xlpm.h&lt;&gt;""),
  _xlpm.selC,(_xlpm.b=2)*(_xlpm.j&lt;&gt;"")*(_xlpm.k&lt;&gt;""),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0</v>
      </c>
      <c r="R74" s="53">
        <f>IF(L74="",0,NETWORKDAYS.INTL(K74, L74,7,List!$M$3:$M$100))</f>
        <v>113</v>
      </c>
      <c r="S74" s="315" t="str">
        <f>IFERROR(IF(U74=1,"Not Started", IF(T74&lt;0,"Delayed",IF(PRODUCT(Y77:Y96)=1,"Completed","On Going "))),"")</f>
        <v xml:space="preserve">On Going </v>
      </c>
      <c r="T74" s="316">
        <f>J74-O74</f>
        <v>28</v>
      </c>
      <c r="U74" s="314">
        <f>T74/J74</f>
        <v>0.46666666666666667</v>
      </c>
      <c r="V74" s="30"/>
      <c r="W74" s="25"/>
      <c r="X74" s="31"/>
      <c r="Z74" s="62" t="str">
        <f>_xlfn.IFNA(IF(INDEX('Employees Summary'!A:J,MATCH(B$74&amp;" "&amp;D74,'Employees Summary'!H:H,0),10)=0,"",INDEX('Employees Summary'!A:J,MATCH(B$74&amp;" "&amp;D74,'Employees Summary'!H:H,0),10)),"")</f>
        <v/>
      </c>
      <c r="AA74" s="64"/>
      <c r="AB74" s="25"/>
      <c r="AC74" s="20" t="str">
        <f>IF(AND(AC$3&gt;=$K74,AC$3&lt;=$L74,AC$3&lt;$F74),10,IF( AND(AC$3&gt;=$K74,AC$3&lt;=$L74,AC$3=$F74),10,IF(AND(AC$3&gt;=$K74,AC$3&lt;=$L74,AC$3&gt;$F74),-10,"")))</f>
        <v/>
      </c>
      <c r="AD74" s="20" t="str">
        <f t="shared" ref="AD74:CO74" si="199">IF(AND(AD$3&gt;=$K74,AD$3&lt;=$L74,AD$3&lt;$F74),10,IF( AND(AD$3&gt;=$K74,AD$3&lt;=$L74,AD$3=$F74),10,IF(AND(AD$3&gt;=$K74,AD$3&lt;=$L74,AD$3&gt;$F74),-10,"")))</f>
        <v/>
      </c>
      <c r="AE74" s="20" t="str">
        <f t="shared" si="199"/>
        <v/>
      </c>
      <c r="AF74" s="20" t="str">
        <f t="shared" si="199"/>
        <v/>
      </c>
      <c r="AG74" s="20" t="str">
        <f t="shared" si="199"/>
        <v/>
      </c>
      <c r="AH74" s="20" t="str">
        <f t="shared" si="199"/>
        <v/>
      </c>
      <c r="AI74" s="20" t="str">
        <f t="shared" si="199"/>
        <v/>
      </c>
      <c r="AJ74" s="20" t="str">
        <f t="shared" si="199"/>
        <v/>
      </c>
      <c r="AK74" s="20" t="str">
        <f t="shared" si="199"/>
        <v/>
      </c>
      <c r="AL74" s="20" t="str">
        <f t="shared" si="199"/>
        <v/>
      </c>
      <c r="AM74" s="20" t="str">
        <f t="shared" si="199"/>
        <v/>
      </c>
      <c r="AN74" s="20" t="str">
        <f t="shared" si="199"/>
        <v/>
      </c>
      <c r="AO74" s="20" t="str">
        <f t="shared" si="199"/>
        <v/>
      </c>
      <c r="AP74" s="20" t="str">
        <f t="shared" si="199"/>
        <v/>
      </c>
      <c r="AQ74" s="20" t="str">
        <f t="shared" si="199"/>
        <v/>
      </c>
      <c r="AR74" s="20" t="str">
        <f t="shared" si="199"/>
        <v/>
      </c>
      <c r="AS74" s="20" t="str">
        <f t="shared" si="199"/>
        <v/>
      </c>
      <c r="AT74" s="20" t="str">
        <f t="shared" si="199"/>
        <v/>
      </c>
      <c r="AU74" s="20" t="str">
        <f t="shared" si="199"/>
        <v/>
      </c>
      <c r="AV74" s="20" t="str">
        <f t="shared" si="199"/>
        <v/>
      </c>
      <c r="AW74" s="20" t="str">
        <f t="shared" si="199"/>
        <v/>
      </c>
      <c r="AX74" s="20" t="str">
        <f t="shared" si="199"/>
        <v/>
      </c>
      <c r="AY74" s="20" t="str">
        <f t="shared" si="199"/>
        <v/>
      </c>
      <c r="AZ74" s="20" t="str">
        <f t="shared" si="199"/>
        <v/>
      </c>
      <c r="BA74" s="20" t="str">
        <f t="shared" si="199"/>
        <v/>
      </c>
      <c r="BB74" s="20" t="str">
        <f t="shared" si="199"/>
        <v/>
      </c>
      <c r="BC74" s="20" t="str">
        <f t="shared" si="199"/>
        <v/>
      </c>
      <c r="BD74" s="20" t="str">
        <f t="shared" si="199"/>
        <v/>
      </c>
      <c r="BE74" s="20" t="str">
        <f t="shared" si="199"/>
        <v/>
      </c>
      <c r="BF74" s="20" t="str">
        <f t="shared" si="199"/>
        <v/>
      </c>
      <c r="BG74" s="20" t="str">
        <f t="shared" si="199"/>
        <v/>
      </c>
      <c r="BH74" s="20" t="str">
        <f t="shared" si="199"/>
        <v/>
      </c>
      <c r="BI74" s="20" t="str">
        <f t="shared" si="199"/>
        <v/>
      </c>
      <c r="BJ74" s="20" t="str">
        <f t="shared" si="199"/>
        <v/>
      </c>
      <c r="BK74" s="20" t="str">
        <f t="shared" si="199"/>
        <v/>
      </c>
      <c r="BL74" s="20" t="str">
        <f t="shared" si="199"/>
        <v/>
      </c>
      <c r="BM74" s="20" t="str">
        <f t="shared" si="199"/>
        <v/>
      </c>
      <c r="BN74" s="20" t="str">
        <f t="shared" si="199"/>
        <v/>
      </c>
      <c r="BO74" s="20" t="str">
        <f t="shared" si="199"/>
        <v/>
      </c>
      <c r="BP74" s="20" t="str">
        <f t="shared" si="199"/>
        <v/>
      </c>
      <c r="BQ74" s="20" t="str">
        <f t="shared" si="199"/>
        <v/>
      </c>
      <c r="BR74" s="20" t="str">
        <f t="shared" si="199"/>
        <v/>
      </c>
      <c r="BS74" s="20" t="str">
        <f t="shared" si="199"/>
        <v/>
      </c>
      <c r="BT74" s="20" t="str">
        <f t="shared" si="199"/>
        <v/>
      </c>
      <c r="BU74" s="20" t="str">
        <f t="shared" si="199"/>
        <v/>
      </c>
      <c r="BV74" s="20" t="str">
        <f t="shared" si="199"/>
        <v/>
      </c>
      <c r="BW74" s="20" t="str">
        <f t="shared" si="199"/>
        <v/>
      </c>
      <c r="BX74" s="20" t="str">
        <f t="shared" si="199"/>
        <v/>
      </c>
      <c r="BY74" s="20" t="str">
        <f t="shared" si="199"/>
        <v/>
      </c>
      <c r="BZ74" s="20" t="str">
        <f t="shared" si="199"/>
        <v/>
      </c>
      <c r="CA74" s="20" t="str">
        <f t="shared" si="199"/>
        <v/>
      </c>
      <c r="CB74" s="20" t="str">
        <f t="shared" si="199"/>
        <v/>
      </c>
      <c r="CC74" s="20" t="str">
        <f t="shared" si="199"/>
        <v/>
      </c>
      <c r="CD74" s="20" t="str">
        <f t="shared" si="199"/>
        <v/>
      </c>
      <c r="CE74" s="20" t="str">
        <f t="shared" si="199"/>
        <v/>
      </c>
      <c r="CF74" s="20" t="str">
        <f t="shared" si="199"/>
        <v/>
      </c>
      <c r="CG74" s="20" t="str">
        <f t="shared" si="199"/>
        <v/>
      </c>
      <c r="CH74" s="20" t="str">
        <f t="shared" si="199"/>
        <v/>
      </c>
      <c r="CI74" s="20" t="str">
        <f t="shared" si="199"/>
        <v/>
      </c>
      <c r="CJ74" s="20" t="str">
        <f t="shared" si="199"/>
        <v/>
      </c>
      <c r="CK74" s="20" t="str">
        <f t="shared" si="199"/>
        <v/>
      </c>
      <c r="CL74" s="20" t="str">
        <f t="shared" si="199"/>
        <v/>
      </c>
      <c r="CM74" s="20" t="str">
        <f t="shared" si="199"/>
        <v/>
      </c>
      <c r="CN74" s="20" t="str">
        <f t="shared" si="199"/>
        <v/>
      </c>
      <c r="CO74" s="20" t="str">
        <f t="shared" si="199"/>
        <v/>
      </c>
      <c r="CP74" s="20">
        <f t="shared" ref="CP74:FA74" si="200">IF(AND(CP$3&gt;=$K74,CP$3&lt;=$L74,CP$3&lt;$F74),10,IF( AND(CP$3&gt;=$K74,CP$3&lt;=$L74,CP$3=$F74),10,IF(AND(CP$3&gt;=$K74,CP$3&lt;=$L74,CP$3&gt;$F74),-10,"")))</f>
        <v>10</v>
      </c>
      <c r="CQ74" s="20">
        <f t="shared" si="200"/>
        <v>10</v>
      </c>
      <c r="CR74" s="20">
        <f t="shared" si="200"/>
        <v>10</v>
      </c>
      <c r="CS74" s="20">
        <f t="shared" si="200"/>
        <v>10</v>
      </c>
      <c r="CT74" s="20">
        <f t="shared" si="200"/>
        <v>10</v>
      </c>
      <c r="CU74" s="20">
        <f t="shared" si="200"/>
        <v>10</v>
      </c>
      <c r="CV74" s="20">
        <f t="shared" si="200"/>
        <v>10</v>
      </c>
      <c r="CW74" s="20">
        <f t="shared" si="200"/>
        <v>10</v>
      </c>
      <c r="CX74" s="20">
        <f t="shared" si="200"/>
        <v>10</v>
      </c>
      <c r="CY74" s="20">
        <f t="shared" si="200"/>
        <v>10</v>
      </c>
      <c r="CZ74" s="20">
        <f t="shared" si="200"/>
        <v>10</v>
      </c>
      <c r="DA74" s="20">
        <f t="shared" si="200"/>
        <v>10</v>
      </c>
      <c r="DB74" s="20">
        <f t="shared" si="200"/>
        <v>10</v>
      </c>
      <c r="DC74" s="20">
        <f t="shared" si="200"/>
        <v>10</v>
      </c>
      <c r="DD74" s="20">
        <f t="shared" si="200"/>
        <v>10</v>
      </c>
      <c r="DE74" s="20">
        <f t="shared" si="200"/>
        <v>10</v>
      </c>
      <c r="DF74" s="20">
        <f t="shared" si="200"/>
        <v>10</v>
      </c>
      <c r="DG74" s="20">
        <f t="shared" si="200"/>
        <v>10</v>
      </c>
      <c r="DH74" s="20">
        <f t="shared" si="200"/>
        <v>10</v>
      </c>
      <c r="DI74" s="20">
        <f t="shared" si="200"/>
        <v>10</v>
      </c>
      <c r="DJ74" s="20">
        <f t="shared" si="200"/>
        <v>10</v>
      </c>
      <c r="DK74" s="20">
        <f t="shared" si="200"/>
        <v>10</v>
      </c>
      <c r="DL74" s="20">
        <f t="shared" si="200"/>
        <v>10</v>
      </c>
      <c r="DM74" s="20">
        <f t="shared" si="200"/>
        <v>10</v>
      </c>
      <c r="DN74" s="20">
        <f t="shared" si="200"/>
        <v>10</v>
      </c>
      <c r="DO74" s="20">
        <f t="shared" si="200"/>
        <v>10</v>
      </c>
      <c r="DP74" s="20">
        <f t="shared" si="200"/>
        <v>10</v>
      </c>
      <c r="DQ74" s="20">
        <f t="shared" si="200"/>
        <v>10</v>
      </c>
      <c r="DR74" s="20">
        <f t="shared" si="200"/>
        <v>10</v>
      </c>
      <c r="DS74" s="20">
        <f t="shared" si="200"/>
        <v>10</v>
      </c>
      <c r="DT74" s="20">
        <f t="shared" si="200"/>
        <v>10</v>
      </c>
      <c r="DU74" s="20">
        <f t="shared" si="200"/>
        <v>10</v>
      </c>
      <c r="DV74" s="20">
        <f t="shared" si="200"/>
        <v>10</v>
      </c>
      <c r="DW74" s="20">
        <f t="shared" si="200"/>
        <v>10</v>
      </c>
      <c r="DX74" s="20">
        <f t="shared" si="200"/>
        <v>10</v>
      </c>
      <c r="DY74" s="20">
        <f t="shared" si="200"/>
        <v>10</v>
      </c>
      <c r="DZ74" s="20">
        <f t="shared" si="200"/>
        <v>10</v>
      </c>
      <c r="EA74" s="20">
        <f t="shared" si="200"/>
        <v>10</v>
      </c>
      <c r="EB74" s="20">
        <f t="shared" si="200"/>
        <v>10</v>
      </c>
      <c r="EC74" s="20">
        <f t="shared" si="200"/>
        <v>10</v>
      </c>
      <c r="ED74" s="20">
        <f t="shared" si="200"/>
        <v>10</v>
      </c>
      <c r="EE74" s="20">
        <f t="shared" si="200"/>
        <v>10</v>
      </c>
      <c r="EF74" s="20">
        <f t="shared" si="200"/>
        <v>10</v>
      </c>
      <c r="EG74" s="20">
        <f t="shared" si="200"/>
        <v>10</v>
      </c>
      <c r="EH74" s="20">
        <f t="shared" si="200"/>
        <v>10</v>
      </c>
      <c r="EI74" s="20">
        <f t="shared" si="200"/>
        <v>10</v>
      </c>
      <c r="EJ74" s="20">
        <f t="shared" si="200"/>
        <v>10</v>
      </c>
      <c r="EK74" s="20">
        <f t="shared" si="200"/>
        <v>10</v>
      </c>
      <c r="EL74" s="20">
        <f t="shared" si="200"/>
        <v>10</v>
      </c>
      <c r="EM74" s="20">
        <f t="shared" si="200"/>
        <v>10</v>
      </c>
      <c r="EN74" s="20">
        <f t="shared" si="200"/>
        <v>10</v>
      </c>
      <c r="EO74" s="20">
        <f t="shared" si="200"/>
        <v>10</v>
      </c>
      <c r="EP74" s="20">
        <f t="shared" si="200"/>
        <v>10</v>
      </c>
      <c r="EQ74" s="20">
        <f t="shared" si="200"/>
        <v>10</v>
      </c>
      <c r="ER74" s="20">
        <f t="shared" si="200"/>
        <v>10</v>
      </c>
      <c r="ES74" s="20">
        <f t="shared" si="200"/>
        <v>10</v>
      </c>
      <c r="ET74" s="20">
        <f t="shared" si="200"/>
        <v>10</v>
      </c>
      <c r="EU74" s="20">
        <f t="shared" si="200"/>
        <v>10</v>
      </c>
      <c r="EV74" s="20">
        <f t="shared" si="200"/>
        <v>10</v>
      </c>
      <c r="EW74" s="20">
        <f t="shared" si="200"/>
        <v>10</v>
      </c>
      <c r="EX74" s="20">
        <f t="shared" si="200"/>
        <v>10</v>
      </c>
      <c r="EY74" s="20">
        <f t="shared" si="200"/>
        <v>10</v>
      </c>
      <c r="EZ74" s="20">
        <f t="shared" si="200"/>
        <v>10</v>
      </c>
      <c r="FA74" s="20">
        <f t="shared" si="200"/>
        <v>10</v>
      </c>
      <c r="FB74" s="20">
        <f t="shared" ref="FB74:HM74" si="201">IF(AND(FB$3&gt;=$K74,FB$3&lt;=$L74,FB$3&lt;$F74),10,IF( AND(FB$3&gt;=$K74,FB$3&lt;=$L74,FB$3=$F74),10,IF(AND(FB$3&gt;=$K74,FB$3&lt;=$L74,FB$3&gt;$F74),-10,"")))</f>
        <v>10</v>
      </c>
      <c r="FC74" s="20">
        <f t="shared" si="201"/>
        <v>10</v>
      </c>
      <c r="FD74" s="20">
        <f t="shared" si="201"/>
        <v>10</v>
      </c>
      <c r="FE74" s="20">
        <f t="shared" si="201"/>
        <v>10</v>
      </c>
      <c r="FF74" s="20">
        <f t="shared" si="201"/>
        <v>10</v>
      </c>
      <c r="FG74" s="20">
        <f t="shared" si="201"/>
        <v>10</v>
      </c>
      <c r="FH74" s="20">
        <f t="shared" si="201"/>
        <v>10</v>
      </c>
      <c r="FI74" s="20">
        <f t="shared" si="201"/>
        <v>10</v>
      </c>
      <c r="FJ74" s="20">
        <f t="shared" si="201"/>
        <v>10</v>
      </c>
      <c r="FK74" s="20">
        <f t="shared" si="201"/>
        <v>10</v>
      </c>
      <c r="FL74" s="20">
        <f t="shared" si="201"/>
        <v>10</v>
      </c>
      <c r="FM74" s="20">
        <f t="shared" si="201"/>
        <v>10</v>
      </c>
      <c r="FN74" s="20">
        <f t="shared" si="201"/>
        <v>10</v>
      </c>
      <c r="FO74" s="20">
        <f t="shared" si="201"/>
        <v>10</v>
      </c>
      <c r="FP74" s="20">
        <f t="shared" si="201"/>
        <v>10</v>
      </c>
      <c r="FQ74" s="20">
        <f t="shared" si="201"/>
        <v>10</v>
      </c>
      <c r="FR74" s="20">
        <f t="shared" si="201"/>
        <v>10</v>
      </c>
      <c r="FS74" s="20">
        <f t="shared" si="201"/>
        <v>10</v>
      </c>
      <c r="FT74" s="20">
        <f t="shared" si="201"/>
        <v>10</v>
      </c>
      <c r="FU74" s="20">
        <f t="shared" si="201"/>
        <v>10</v>
      </c>
      <c r="FV74" s="20">
        <f t="shared" si="201"/>
        <v>10</v>
      </c>
      <c r="FW74" s="20">
        <f t="shared" si="201"/>
        <v>10</v>
      </c>
      <c r="FX74" s="20">
        <f t="shared" si="201"/>
        <v>10</v>
      </c>
      <c r="FY74" s="20">
        <f t="shared" si="201"/>
        <v>10</v>
      </c>
      <c r="FZ74" s="20">
        <f t="shared" si="201"/>
        <v>10</v>
      </c>
      <c r="GA74" s="20">
        <f t="shared" si="201"/>
        <v>10</v>
      </c>
      <c r="GB74" s="20">
        <f t="shared" si="201"/>
        <v>10</v>
      </c>
      <c r="GC74" s="20">
        <f t="shared" si="201"/>
        <v>10</v>
      </c>
      <c r="GD74" s="20">
        <f t="shared" si="201"/>
        <v>10</v>
      </c>
      <c r="GE74" s="20">
        <f t="shared" si="201"/>
        <v>10</v>
      </c>
      <c r="GF74" s="20">
        <f t="shared" si="201"/>
        <v>10</v>
      </c>
      <c r="GG74" s="20">
        <f t="shared" si="201"/>
        <v>10</v>
      </c>
      <c r="GH74" s="20">
        <f t="shared" si="201"/>
        <v>10</v>
      </c>
      <c r="GI74" s="20">
        <f t="shared" si="201"/>
        <v>10</v>
      </c>
      <c r="GJ74" s="20">
        <f t="shared" si="201"/>
        <v>10</v>
      </c>
      <c r="GK74" s="20">
        <f t="shared" si="201"/>
        <v>10</v>
      </c>
      <c r="GL74" s="20">
        <f t="shared" si="201"/>
        <v>10</v>
      </c>
      <c r="GM74" s="20">
        <f t="shared" si="201"/>
        <v>10</v>
      </c>
      <c r="GN74" s="20">
        <f t="shared" si="201"/>
        <v>10</v>
      </c>
      <c r="GO74" s="20">
        <f t="shared" si="201"/>
        <v>10</v>
      </c>
      <c r="GP74" s="20">
        <f t="shared" si="201"/>
        <v>10</v>
      </c>
      <c r="GQ74" s="20">
        <f t="shared" si="201"/>
        <v>10</v>
      </c>
      <c r="GR74" s="20">
        <f t="shared" si="201"/>
        <v>10</v>
      </c>
      <c r="GS74" s="20">
        <f t="shared" si="201"/>
        <v>10</v>
      </c>
      <c r="GT74" s="20">
        <f t="shared" si="201"/>
        <v>10</v>
      </c>
      <c r="GU74" s="20">
        <f t="shared" si="201"/>
        <v>10</v>
      </c>
      <c r="GV74" s="20">
        <f t="shared" si="201"/>
        <v>10</v>
      </c>
      <c r="GW74" s="20">
        <f t="shared" si="201"/>
        <v>10</v>
      </c>
      <c r="GX74" s="20">
        <f t="shared" si="201"/>
        <v>10</v>
      </c>
      <c r="GY74" s="20">
        <f t="shared" si="201"/>
        <v>10</v>
      </c>
      <c r="GZ74" s="20">
        <f t="shared" si="201"/>
        <v>10</v>
      </c>
      <c r="HA74" s="20">
        <f t="shared" si="201"/>
        <v>10</v>
      </c>
      <c r="HB74" s="20">
        <f t="shared" si="201"/>
        <v>10</v>
      </c>
      <c r="HC74" s="20">
        <f t="shared" si="201"/>
        <v>10</v>
      </c>
      <c r="HD74" s="20">
        <f t="shared" si="201"/>
        <v>10</v>
      </c>
      <c r="HE74" s="20">
        <f t="shared" si="201"/>
        <v>10</v>
      </c>
      <c r="HF74" s="20">
        <f t="shared" si="201"/>
        <v>10</v>
      </c>
      <c r="HG74" s="20">
        <f t="shared" si="201"/>
        <v>10</v>
      </c>
      <c r="HH74" s="20">
        <f t="shared" si="201"/>
        <v>10</v>
      </c>
      <c r="HI74" s="20">
        <f t="shared" si="201"/>
        <v>10</v>
      </c>
      <c r="HJ74" s="20">
        <f t="shared" si="201"/>
        <v>10</v>
      </c>
      <c r="HK74" s="20">
        <f t="shared" si="201"/>
        <v>10</v>
      </c>
      <c r="HL74" s="20">
        <f t="shared" si="201"/>
        <v>10</v>
      </c>
      <c r="HM74" s="20">
        <f t="shared" si="201"/>
        <v>10</v>
      </c>
      <c r="HN74" s="20">
        <f t="shared" ref="HN74:JY74" si="202">IF(AND(HN$3&gt;=$K74,HN$3&lt;=$L74,HN$3&lt;$F74),10,IF( AND(HN$3&gt;=$K74,HN$3&lt;=$L74,HN$3=$F74),10,IF(AND(HN$3&gt;=$K74,HN$3&lt;=$L74,HN$3&gt;$F74),-10,"")))</f>
        <v>10</v>
      </c>
      <c r="HO74" s="20">
        <f t="shared" si="202"/>
        <v>10</v>
      </c>
      <c r="HP74" s="20">
        <f t="shared" si="202"/>
        <v>10</v>
      </c>
      <c r="HQ74" s="20">
        <f t="shared" si="202"/>
        <v>10</v>
      </c>
      <c r="HR74" s="20">
        <f t="shared" si="202"/>
        <v>10</v>
      </c>
      <c r="HS74" s="20">
        <f t="shared" si="202"/>
        <v>10</v>
      </c>
      <c r="HT74" s="20">
        <f t="shared" si="202"/>
        <v>10</v>
      </c>
      <c r="HU74" s="20">
        <f t="shared" si="202"/>
        <v>10</v>
      </c>
      <c r="HV74" s="20">
        <f t="shared" si="202"/>
        <v>10</v>
      </c>
      <c r="HW74" s="20">
        <f t="shared" si="202"/>
        <v>10</v>
      </c>
      <c r="HX74" s="20">
        <f t="shared" si="202"/>
        <v>10</v>
      </c>
      <c r="HY74" s="20">
        <f t="shared" si="202"/>
        <v>10</v>
      </c>
      <c r="HZ74" s="20">
        <f t="shared" si="202"/>
        <v>10</v>
      </c>
      <c r="IA74" s="20">
        <f t="shared" si="202"/>
        <v>10</v>
      </c>
      <c r="IB74" s="20">
        <f t="shared" si="202"/>
        <v>10</v>
      </c>
      <c r="IC74" s="20">
        <f t="shared" si="202"/>
        <v>10</v>
      </c>
      <c r="ID74" s="20">
        <f t="shared" si="202"/>
        <v>10</v>
      </c>
      <c r="IE74" s="20">
        <f t="shared" si="202"/>
        <v>10</v>
      </c>
      <c r="IF74" s="20">
        <f t="shared" si="202"/>
        <v>10</v>
      </c>
      <c r="IG74" s="20">
        <f t="shared" si="202"/>
        <v>10</v>
      </c>
      <c r="IH74" s="20">
        <f t="shared" si="202"/>
        <v>10</v>
      </c>
      <c r="II74" s="20">
        <f t="shared" si="202"/>
        <v>10</v>
      </c>
      <c r="IJ74" s="20">
        <f t="shared" si="202"/>
        <v>10</v>
      </c>
      <c r="IK74" s="20">
        <f t="shared" si="202"/>
        <v>10</v>
      </c>
      <c r="IL74" s="20">
        <f t="shared" si="202"/>
        <v>10</v>
      </c>
      <c r="IM74" s="20">
        <f t="shared" si="202"/>
        <v>10</v>
      </c>
      <c r="IN74" s="20">
        <f t="shared" si="202"/>
        <v>10</v>
      </c>
      <c r="IO74" s="20">
        <f t="shared" si="202"/>
        <v>10</v>
      </c>
      <c r="IP74" s="20">
        <f t="shared" si="202"/>
        <v>10</v>
      </c>
      <c r="IQ74" s="20">
        <f t="shared" si="202"/>
        <v>10</v>
      </c>
      <c r="IR74" s="20">
        <f t="shared" si="202"/>
        <v>10</v>
      </c>
      <c r="IS74" s="20">
        <f t="shared" si="202"/>
        <v>10</v>
      </c>
      <c r="IT74" s="20">
        <f t="shared" si="202"/>
        <v>10</v>
      </c>
      <c r="IU74" s="20">
        <f t="shared" si="202"/>
        <v>10</v>
      </c>
      <c r="IV74" s="20">
        <f t="shared" si="202"/>
        <v>10</v>
      </c>
      <c r="IW74" s="20">
        <f t="shared" si="202"/>
        <v>10</v>
      </c>
      <c r="IX74" s="20">
        <f t="shared" si="202"/>
        <v>10</v>
      </c>
      <c r="IY74" s="20" t="str">
        <f t="shared" si="202"/>
        <v/>
      </c>
      <c r="IZ74" s="20" t="str">
        <f t="shared" si="202"/>
        <v/>
      </c>
      <c r="JA74" s="20" t="str">
        <f t="shared" si="202"/>
        <v/>
      </c>
      <c r="JB74" s="20" t="str">
        <f t="shared" si="202"/>
        <v/>
      </c>
      <c r="JC74" s="20" t="str">
        <f t="shared" si="202"/>
        <v/>
      </c>
      <c r="JD74" s="20" t="str">
        <f t="shared" si="202"/>
        <v/>
      </c>
      <c r="JE74" s="20" t="str">
        <f t="shared" si="202"/>
        <v/>
      </c>
      <c r="JF74" s="20" t="str">
        <f t="shared" si="202"/>
        <v/>
      </c>
      <c r="JG74" s="20" t="str">
        <f t="shared" si="202"/>
        <v/>
      </c>
      <c r="JH74" s="20" t="str">
        <f t="shared" si="202"/>
        <v/>
      </c>
      <c r="JI74" s="20" t="str">
        <f t="shared" si="202"/>
        <v/>
      </c>
      <c r="JJ74" s="20" t="str">
        <f t="shared" si="202"/>
        <v/>
      </c>
      <c r="JK74" s="20" t="str">
        <f t="shared" si="202"/>
        <v/>
      </c>
      <c r="JL74" s="20" t="str">
        <f t="shared" si="202"/>
        <v/>
      </c>
      <c r="JM74" s="20" t="str">
        <f t="shared" si="202"/>
        <v/>
      </c>
      <c r="JN74" s="20" t="str">
        <f t="shared" si="202"/>
        <v/>
      </c>
      <c r="JO74" s="20" t="str">
        <f t="shared" si="202"/>
        <v/>
      </c>
      <c r="JP74" s="20" t="str">
        <f t="shared" si="202"/>
        <v/>
      </c>
      <c r="JQ74" s="20" t="str">
        <f t="shared" si="202"/>
        <v/>
      </c>
      <c r="JR74" s="20" t="str">
        <f t="shared" si="202"/>
        <v/>
      </c>
      <c r="JS74" s="20" t="str">
        <f t="shared" si="202"/>
        <v/>
      </c>
      <c r="JT74" s="20" t="str">
        <f t="shared" si="202"/>
        <v/>
      </c>
      <c r="JU74" s="20" t="str">
        <f t="shared" si="202"/>
        <v/>
      </c>
      <c r="JV74" s="20" t="str">
        <f t="shared" si="202"/>
        <v/>
      </c>
      <c r="JW74" s="20" t="str">
        <f t="shared" si="202"/>
        <v/>
      </c>
      <c r="JX74" s="20" t="str">
        <f t="shared" si="202"/>
        <v/>
      </c>
      <c r="JY74" s="20" t="str">
        <f t="shared" si="202"/>
        <v/>
      </c>
      <c r="JZ74" s="20" t="str">
        <f t="shared" ref="JZ74:MK74" si="203">IF(AND(JZ$3&gt;=$K74,JZ$3&lt;=$L74,JZ$3&lt;$F74),10,IF( AND(JZ$3&gt;=$K74,JZ$3&lt;=$L74,JZ$3=$F74),10,IF(AND(JZ$3&gt;=$K74,JZ$3&lt;=$L74,JZ$3&gt;$F74),-10,"")))</f>
        <v/>
      </c>
      <c r="KA74" s="20" t="str">
        <f t="shared" si="203"/>
        <v/>
      </c>
      <c r="KB74" s="20" t="str">
        <f t="shared" si="203"/>
        <v/>
      </c>
      <c r="KC74" s="20" t="str">
        <f t="shared" si="203"/>
        <v/>
      </c>
      <c r="KD74" s="20" t="str">
        <f t="shared" si="203"/>
        <v/>
      </c>
      <c r="KE74" s="20" t="str">
        <f t="shared" si="203"/>
        <v/>
      </c>
      <c r="KF74" s="20" t="str">
        <f t="shared" si="203"/>
        <v/>
      </c>
      <c r="KG74" s="20" t="str">
        <f t="shared" si="203"/>
        <v/>
      </c>
      <c r="KH74" s="20" t="str">
        <f t="shared" si="203"/>
        <v/>
      </c>
      <c r="KI74" s="20" t="str">
        <f t="shared" si="203"/>
        <v/>
      </c>
      <c r="KJ74" s="20" t="str">
        <f t="shared" si="203"/>
        <v/>
      </c>
      <c r="KK74" s="20" t="str">
        <f t="shared" si="203"/>
        <v/>
      </c>
      <c r="KL74" s="20" t="str">
        <f t="shared" si="203"/>
        <v/>
      </c>
      <c r="KM74" s="20" t="str">
        <f t="shared" si="203"/>
        <v/>
      </c>
      <c r="KN74" s="20" t="str">
        <f t="shared" si="203"/>
        <v/>
      </c>
      <c r="KO74" s="20" t="str">
        <f t="shared" si="203"/>
        <v/>
      </c>
      <c r="KP74" s="20" t="str">
        <f t="shared" si="203"/>
        <v/>
      </c>
      <c r="KQ74" s="20" t="str">
        <f t="shared" si="203"/>
        <v/>
      </c>
      <c r="KR74" s="20" t="str">
        <f t="shared" si="203"/>
        <v/>
      </c>
      <c r="KS74" s="20" t="str">
        <f t="shared" si="203"/>
        <v/>
      </c>
      <c r="KT74" s="20" t="str">
        <f t="shared" si="203"/>
        <v/>
      </c>
      <c r="KU74" s="20" t="str">
        <f t="shared" si="203"/>
        <v/>
      </c>
      <c r="KV74" s="20" t="str">
        <f t="shared" si="203"/>
        <v/>
      </c>
      <c r="KW74" s="20" t="str">
        <f t="shared" si="203"/>
        <v/>
      </c>
      <c r="KX74" s="20" t="str">
        <f t="shared" si="203"/>
        <v/>
      </c>
      <c r="KY74" s="20" t="str">
        <f t="shared" si="203"/>
        <v/>
      </c>
      <c r="KZ74" s="20" t="str">
        <f t="shared" si="203"/>
        <v/>
      </c>
      <c r="LA74" s="20" t="str">
        <f t="shared" si="203"/>
        <v/>
      </c>
      <c r="LB74" s="20" t="str">
        <f t="shared" si="203"/>
        <v/>
      </c>
      <c r="LC74" s="20" t="str">
        <f t="shared" si="203"/>
        <v/>
      </c>
      <c r="LD74" s="20" t="str">
        <f t="shared" si="203"/>
        <v/>
      </c>
      <c r="LE74" s="20" t="str">
        <f t="shared" si="203"/>
        <v/>
      </c>
      <c r="LF74" s="20" t="str">
        <f t="shared" si="203"/>
        <v/>
      </c>
      <c r="LG74" s="20" t="str">
        <f t="shared" si="203"/>
        <v/>
      </c>
      <c r="LH74" s="20" t="str">
        <f t="shared" si="203"/>
        <v/>
      </c>
      <c r="LI74" s="20" t="str">
        <f t="shared" si="203"/>
        <v/>
      </c>
      <c r="LJ74" s="20" t="str">
        <f t="shared" si="203"/>
        <v/>
      </c>
      <c r="LK74" s="20" t="str">
        <f t="shared" si="203"/>
        <v/>
      </c>
      <c r="LL74" s="20" t="str">
        <f t="shared" si="203"/>
        <v/>
      </c>
      <c r="LM74" s="20" t="str">
        <f t="shared" si="203"/>
        <v/>
      </c>
      <c r="LN74" s="20" t="str">
        <f t="shared" si="203"/>
        <v/>
      </c>
      <c r="LO74" s="20" t="str">
        <f t="shared" si="203"/>
        <v/>
      </c>
      <c r="LP74" s="20" t="str">
        <f t="shared" si="203"/>
        <v/>
      </c>
      <c r="LQ74" s="20" t="str">
        <f t="shared" si="203"/>
        <v/>
      </c>
      <c r="LR74" s="20" t="str">
        <f t="shared" si="203"/>
        <v/>
      </c>
      <c r="LS74" s="20" t="str">
        <f t="shared" si="203"/>
        <v/>
      </c>
      <c r="LT74" s="20" t="str">
        <f t="shared" si="203"/>
        <v/>
      </c>
      <c r="LU74" s="20" t="str">
        <f t="shared" si="203"/>
        <v/>
      </c>
      <c r="LV74" s="20" t="str">
        <f t="shared" si="203"/>
        <v/>
      </c>
      <c r="LW74" s="20" t="str">
        <f t="shared" si="203"/>
        <v/>
      </c>
      <c r="LX74" s="20" t="str">
        <f t="shared" si="203"/>
        <v/>
      </c>
      <c r="LY74" s="20" t="str">
        <f t="shared" si="203"/>
        <v/>
      </c>
      <c r="LZ74" s="20" t="str">
        <f t="shared" si="203"/>
        <v/>
      </c>
      <c r="MA74" s="20" t="str">
        <f t="shared" si="203"/>
        <v/>
      </c>
      <c r="MB74" s="20" t="str">
        <f t="shared" si="203"/>
        <v/>
      </c>
      <c r="MC74" s="20" t="str">
        <f t="shared" si="203"/>
        <v/>
      </c>
      <c r="MD74" s="20" t="str">
        <f t="shared" si="203"/>
        <v/>
      </c>
      <c r="ME74" s="20" t="str">
        <f t="shared" si="203"/>
        <v/>
      </c>
      <c r="MF74" s="20" t="str">
        <f t="shared" si="203"/>
        <v/>
      </c>
      <c r="MG74" s="20" t="str">
        <f t="shared" si="203"/>
        <v/>
      </c>
      <c r="MH74" s="20" t="str">
        <f t="shared" si="203"/>
        <v/>
      </c>
      <c r="MI74" s="20" t="str">
        <f t="shared" si="203"/>
        <v/>
      </c>
      <c r="MJ74" s="20" t="str">
        <f t="shared" si="203"/>
        <v/>
      </c>
      <c r="MK74" s="20" t="str">
        <f t="shared" si="203"/>
        <v/>
      </c>
      <c r="ML74" s="20" t="str">
        <f t="shared" ref="ML74:OC74" si="204">IF(AND(ML$3&gt;=$K74,ML$3&lt;=$L74,ML$3&lt;$F74),10,IF( AND(ML$3&gt;=$K74,ML$3&lt;=$L74,ML$3=$F74),10,IF(AND(ML$3&gt;=$K74,ML$3&lt;=$L74,ML$3&gt;$F74),-10,"")))</f>
        <v/>
      </c>
      <c r="MM74" s="20" t="str">
        <f t="shared" si="204"/>
        <v/>
      </c>
      <c r="MN74" s="20" t="str">
        <f t="shared" si="204"/>
        <v/>
      </c>
      <c r="MO74" s="20" t="str">
        <f t="shared" si="204"/>
        <v/>
      </c>
      <c r="MP74" s="20" t="str">
        <f t="shared" si="204"/>
        <v/>
      </c>
      <c r="MQ74" s="20" t="str">
        <f t="shared" si="204"/>
        <v/>
      </c>
      <c r="MR74" s="20" t="str">
        <f t="shared" si="204"/>
        <v/>
      </c>
      <c r="MS74" s="20" t="str">
        <f t="shared" si="204"/>
        <v/>
      </c>
      <c r="MT74" s="20" t="str">
        <f t="shared" si="204"/>
        <v/>
      </c>
      <c r="MU74" s="20" t="str">
        <f t="shared" si="204"/>
        <v/>
      </c>
      <c r="MV74" s="20" t="str">
        <f t="shared" si="204"/>
        <v/>
      </c>
      <c r="MW74" s="20" t="str">
        <f t="shared" si="204"/>
        <v/>
      </c>
      <c r="MX74" s="20" t="str">
        <f t="shared" si="204"/>
        <v/>
      </c>
      <c r="MY74" s="20" t="str">
        <f t="shared" si="204"/>
        <v/>
      </c>
      <c r="MZ74" s="20" t="str">
        <f t="shared" si="204"/>
        <v/>
      </c>
      <c r="NA74" s="20" t="str">
        <f t="shared" si="204"/>
        <v/>
      </c>
      <c r="NB74" s="20" t="str">
        <f t="shared" si="204"/>
        <v/>
      </c>
      <c r="NC74" s="20" t="str">
        <f t="shared" si="204"/>
        <v/>
      </c>
      <c r="ND74" s="20" t="str">
        <f t="shared" si="204"/>
        <v/>
      </c>
      <c r="NE74" s="20" t="str">
        <f t="shared" si="204"/>
        <v/>
      </c>
      <c r="NF74" s="20" t="str">
        <f t="shared" si="204"/>
        <v/>
      </c>
      <c r="NG74" s="20" t="str">
        <f t="shared" si="204"/>
        <v/>
      </c>
      <c r="NH74" s="20" t="str">
        <f t="shared" si="204"/>
        <v/>
      </c>
      <c r="NI74" s="20" t="str">
        <f t="shared" si="204"/>
        <v/>
      </c>
      <c r="NJ74" s="20" t="str">
        <f t="shared" si="204"/>
        <v/>
      </c>
      <c r="NK74" s="20" t="str">
        <f t="shared" si="204"/>
        <v/>
      </c>
      <c r="NL74" s="20" t="str">
        <f t="shared" si="204"/>
        <v/>
      </c>
      <c r="NM74" s="20" t="str">
        <f t="shared" si="204"/>
        <v/>
      </c>
      <c r="NN74" s="20" t="str">
        <f t="shared" si="204"/>
        <v/>
      </c>
      <c r="NO74" s="20" t="str">
        <f t="shared" si="204"/>
        <v/>
      </c>
      <c r="NP74" s="20" t="str">
        <f t="shared" si="204"/>
        <v/>
      </c>
      <c r="NQ74" s="20" t="str">
        <f t="shared" si="204"/>
        <v/>
      </c>
      <c r="NR74" s="20" t="str">
        <f t="shared" si="204"/>
        <v/>
      </c>
      <c r="NS74" s="20" t="str">
        <f t="shared" si="204"/>
        <v/>
      </c>
      <c r="NT74" s="20" t="str">
        <f t="shared" si="204"/>
        <v/>
      </c>
      <c r="NU74" s="20" t="str">
        <f t="shared" si="204"/>
        <v/>
      </c>
      <c r="NV74" s="20" t="str">
        <f t="shared" si="204"/>
        <v/>
      </c>
      <c r="NW74" s="20" t="str">
        <f t="shared" si="204"/>
        <v/>
      </c>
      <c r="NX74" s="20" t="str">
        <f t="shared" si="204"/>
        <v/>
      </c>
      <c r="NY74" s="20" t="str">
        <f t="shared" si="204"/>
        <v/>
      </c>
      <c r="NZ74" s="20" t="str">
        <f t="shared" si="204"/>
        <v/>
      </c>
      <c r="OA74" s="20" t="str">
        <f t="shared" si="204"/>
        <v/>
      </c>
      <c r="OB74" s="20" t="str">
        <f t="shared" si="204"/>
        <v/>
      </c>
      <c r="OC74" s="20" t="str">
        <f t="shared" si="204"/>
        <v/>
      </c>
      <c r="OD74" s="25"/>
      <c r="OE74" s="25"/>
      <c r="OF74" s="25"/>
      <c r="OG74" s="25"/>
      <c r="OH74" s="25"/>
      <c r="OI74" s="25"/>
    </row>
    <row r="75" spans="1:399" ht="27.75" customHeight="1" x14ac:dyDescent="0.2">
      <c r="A75" s="67"/>
      <c r="B75" s="37"/>
      <c r="C75" s="37"/>
      <c r="D75" s="37"/>
      <c r="E75" s="37"/>
      <c r="F75" s="37"/>
      <c r="G75" s="37"/>
      <c r="H75" s="399" t="str">
        <f>IF(
   _xlfn.NUMBERVALUE(H17)-
    (
     COUNTIFS($D$77:$D$96,"*ReWorking*",$D$77:$D$96,"*Allowed*")
     +COUNTIFS($D$77:$D$96,"*ReWorking*",$D$77:$D$96,"*Expeptional*")
    )&gt;=0,
   "Remaining:  "&amp;
     _xlfn.NUMBERVALUE(H17)-
     (
      COUNTIFS($D$77:$D$96,"*ReWorking*",$D$77:$D$96,"*Allowed*")
      +COUNTIFS($D$77:$D$96,"*ReWorking*",$D$77:$D$96,"*Expeptional*")
     ),
   -(
      _xlfn.NUMBERVALUE(H17)-
       (
        COUNTIFS($D$77:$D$96,"*ReWorking*",$D$77:$D$96,"*Allowed*")
        +COUNTIFS($D$77:$D$96,"*ReWorking*",$D$77:$D$96,"*Expeptional*")
       )
     )
     &amp;" Over Allowed"
 )</f>
        <v>Remaining:  0</v>
      </c>
      <c r="I75" s="37"/>
      <c r="J75" s="37"/>
      <c r="K75" s="37"/>
      <c r="L75" s="37"/>
      <c r="M75" s="35"/>
      <c r="N75" s="35"/>
      <c r="O75" s="37"/>
      <c r="P75" s="37"/>
      <c r="Q75" s="37"/>
      <c r="R75" s="37"/>
      <c r="S75" s="25"/>
      <c r="T75" s="25"/>
      <c r="U75" s="30"/>
      <c r="V75" s="30"/>
      <c r="W75" s="25"/>
      <c r="X75" s="31"/>
      <c r="Y75" s="25"/>
      <c r="Z75" s="64"/>
      <c r="AA75" s="64"/>
      <c r="AB75" s="25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  <c r="JB75" s="20"/>
      <c r="JC75" s="20"/>
      <c r="JD75" s="20"/>
      <c r="JE75" s="20"/>
      <c r="JF75" s="20"/>
      <c r="JG75" s="20"/>
      <c r="JH75" s="20"/>
      <c r="JI75" s="20"/>
      <c r="JJ75" s="20"/>
      <c r="JK75" s="20"/>
      <c r="JL75" s="20"/>
      <c r="JM75" s="20"/>
      <c r="JN75" s="20"/>
      <c r="JO75" s="20"/>
      <c r="JP75" s="20"/>
      <c r="JQ75" s="20"/>
      <c r="JR75" s="20"/>
      <c r="JS75" s="20"/>
      <c r="JT75" s="20"/>
      <c r="JU75" s="20"/>
      <c r="JV75" s="20"/>
      <c r="JW75" s="20"/>
      <c r="JX75" s="20"/>
      <c r="JY75" s="20"/>
      <c r="JZ75" s="20"/>
      <c r="KA75" s="20"/>
      <c r="KB75" s="20"/>
      <c r="KC75" s="20"/>
      <c r="KD75" s="20"/>
      <c r="KE75" s="20"/>
      <c r="KF75" s="20"/>
      <c r="KG75" s="20"/>
      <c r="KH75" s="20"/>
      <c r="KI75" s="20"/>
      <c r="KJ75" s="20"/>
      <c r="KK75" s="20"/>
      <c r="KL75" s="20"/>
      <c r="KM75" s="20"/>
      <c r="KN75" s="20"/>
      <c r="KO75" s="20"/>
      <c r="KP75" s="20"/>
      <c r="KQ75" s="20"/>
      <c r="KR75" s="20"/>
      <c r="KS75" s="20"/>
      <c r="KT75" s="20"/>
      <c r="KU75" s="20"/>
      <c r="KV75" s="20"/>
      <c r="KW75" s="20"/>
      <c r="KX75" s="20"/>
      <c r="KY75" s="20"/>
      <c r="KZ75" s="20"/>
      <c r="LA75" s="20"/>
      <c r="LB75" s="20"/>
      <c r="LC75" s="20"/>
      <c r="LD75" s="20"/>
      <c r="LE75" s="20"/>
      <c r="LF75" s="20"/>
      <c r="LG75" s="20"/>
      <c r="LH75" s="20"/>
      <c r="LI75" s="20"/>
      <c r="LJ75" s="20"/>
      <c r="LK75" s="20"/>
      <c r="LL75" s="20"/>
      <c r="LM75" s="20"/>
      <c r="LN75" s="20"/>
      <c r="LO75" s="20"/>
      <c r="LP75" s="20"/>
      <c r="LQ75" s="20"/>
      <c r="LR75" s="20"/>
      <c r="LS75" s="20"/>
      <c r="LT75" s="20"/>
      <c r="LU75" s="20"/>
      <c r="LV75" s="20"/>
      <c r="LW75" s="20"/>
      <c r="LX75" s="20"/>
      <c r="LY75" s="20"/>
      <c r="LZ75" s="20"/>
      <c r="MA75" s="20"/>
      <c r="MB75" s="20"/>
      <c r="MC75" s="20"/>
      <c r="MD75" s="20"/>
      <c r="ME75" s="20"/>
      <c r="MF75" s="20"/>
      <c r="MG75" s="20"/>
      <c r="MH75" s="20"/>
      <c r="MI75" s="20"/>
      <c r="MJ75" s="20"/>
      <c r="MK75" s="20"/>
      <c r="ML75" s="20"/>
      <c r="MM75" s="20"/>
      <c r="MN75" s="20"/>
      <c r="MO75" s="20"/>
      <c r="MP75" s="20"/>
      <c r="MQ75" s="20"/>
      <c r="MR75" s="20"/>
      <c r="MS75" s="20"/>
      <c r="MT75" s="20"/>
      <c r="MU75" s="20"/>
      <c r="MV75" s="20"/>
      <c r="MW75" s="20"/>
      <c r="MX75" s="20"/>
      <c r="MY75" s="20"/>
      <c r="MZ75" s="20"/>
      <c r="NA75" s="20"/>
      <c r="NB75" s="20"/>
      <c r="NC75" s="20"/>
      <c r="ND75" s="20"/>
      <c r="NE75" s="20"/>
      <c r="NF75" s="20"/>
      <c r="NG75" s="20"/>
      <c r="NH75" s="20"/>
      <c r="NI75" s="20"/>
      <c r="NJ75" s="20"/>
      <c r="NK75" s="20"/>
      <c r="NL75" s="20"/>
      <c r="NM75" s="20"/>
      <c r="NN75" s="20"/>
      <c r="NO75" s="20"/>
      <c r="NP75" s="20"/>
      <c r="NQ75" s="20"/>
      <c r="NR75" s="20"/>
      <c r="NS75" s="20"/>
      <c r="NT75" s="20"/>
      <c r="NU75" s="20"/>
      <c r="NV75" s="20"/>
      <c r="NW75" s="20"/>
      <c r="NX75" s="20"/>
      <c r="NY75" s="20"/>
      <c r="NZ75" s="20"/>
      <c r="OA75" s="20"/>
      <c r="OB75" s="20"/>
      <c r="OC75" s="20"/>
      <c r="OD75" s="25"/>
      <c r="OE75" s="25"/>
      <c r="OF75" s="25"/>
      <c r="OG75" s="25"/>
      <c r="OH75" s="25"/>
      <c r="OI75" s="25"/>
    </row>
    <row r="76" spans="1:399" ht="25.5" customHeight="1" x14ac:dyDescent="0.2">
      <c r="A76" s="66"/>
      <c r="B76" s="29"/>
      <c r="C76" s="59" t="s">
        <v>85</v>
      </c>
      <c r="D76" s="423" t="s">
        <v>86</v>
      </c>
      <c r="E76" s="423"/>
      <c r="F76" s="60" t="s">
        <v>87</v>
      </c>
      <c r="G76" s="60" t="s">
        <v>88</v>
      </c>
      <c r="H76" s="398" t="s">
        <v>89</v>
      </c>
      <c r="I76" s="60" t="s">
        <v>90</v>
      </c>
      <c r="J76" s="60" t="s">
        <v>91</v>
      </c>
      <c r="K76" s="60" t="s">
        <v>92</v>
      </c>
      <c r="L76" s="60" t="s">
        <v>93</v>
      </c>
      <c r="M76" s="60" t="s">
        <v>94</v>
      </c>
      <c r="N76" s="60" t="s">
        <v>95</v>
      </c>
      <c r="O76" s="60" t="s">
        <v>80</v>
      </c>
      <c r="P76" s="60" t="s">
        <v>71</v>
      </c>
      <c r="Q76" s="60" t="s">
        <v>96</v>
      </c>
      <c r="R76" s="60" t="s">
        <v>97</v>
      </c>
      <c r="S76" s="60" t="s">
        <v>98</v>
      </c>
      <c r="T76" s="60" t="s">
        <v>99</v>
      </c>
      <c r="U76" s="60" t="s">
        <v>104</v>
      </c>
      <c r="V76" s="307" t="s">
        <v>101</v>
      </c>
      <c r="W76" s="60" t="s">
        <v>102</v>
      </c>
      <c r="X76" s="61" t="s">
        <v>103</v>
      </c>
      <c r="Y76" s="33"/>
      <c r="Z76" s="64"/>
      <c r="AA76" s="369"/>
      <c r="AB76" s="34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  <c r="FS76" s="28"/>
      <c r="FT76" s="28"/>
      <c r="FU76" s="28"/>
      <c r="FV76" s="28"/>
      <c r="FW76" s="28"/>
      <c r="FX76" s="28"/>
      <c r="FY76" s="28"/>
      <c r="FZ76" s="28"/>
      <c r="GA76" s="28"/>
      <c r="GB76" s="28"/>
      <c r="GC76" s="28"/>
      <c r="GD76" s="28"/>
      <c r="GE76" s="28"/>
      <c r="GF76" s="28"/>
      <c r="GG76" s="28"/>
      <c r="GH76" s="28"/>
      <c r="GI76" s="28"/>
      <c r="GJ76" s="28"/>
      <c r="GK76" s="28"/>
      <c r="GL76" s="28"/>
      <c r="GM76" s="28"/>
      <c r="GN76" s="28"/>
      <c r="GO76" s="28"/>
      <c r="GP76" s="28"/>
      <c r="GQ76" s="28"/>
      <c r="GR76" s="28"/>
      <c r="GS76" s="28"/>
      <c r="GT76" s="28"/>
      <c r="GU76" s="28"/>
      <c r="GV76" s="28"/>
      <c r="GW76" s="28"/>
      <c r="GX76" s="28"/>
      <c r="GY76" s="28"/>
      <c r="GZ76" s="28"/>
      <c r="HA76" s="28"/>
      <c r="HB76" s="28"/>
      <c r="HC76" s="28"/>
      <c r="HD76" s="28"/>
      <c r="HE76" s="28"/>
      <c r="HF76" s="28"/>
      <c r="HG76" s="28"/>
      <c r="HH76" s="28"/>
      <c r="HI76" s="28"/>
      <c r="HJ76" s="28"/>
      <c r="HK76" s="28"/>
      <c r="HL76" s="28"/>
      <c r="HM76" s="28"/>
      <c r="HN76" s="28"/>
      <c r="HO76" s="28"/>
      <c r="HP76" s="28"/>
      <c r="HQ76" s="28"/>
      <c r="HR76" s="28"/>
      <c r="HS76" s="28"/>
      <c r="HT76" s="28"/>
      <c r="HU76" s="28"/>
      <c r="HV76" s="28"/>
      <c r="HW76" s="28"/>
      <c r="HX76" s="28"/>
      <c r="HY76" s="28"/>
      <c r="HZ76" s="28"/>
      <c r="IA76" s="28"/>
      <c r="IB76" s="28"/>
      <c r="IC76" s="28"/>
      <c r="ID76" s="28"/>
      <c r="IE76" s="28"/>
      <c r="IF76" s="28"/>
      <c r="IG76" s="28"/>
      <c r="IH76" s="28"/>
      <c r="II76" s="28"/>
      <c r="IJ76" s="28"/>
      <c r="IK76" s="28"/>
      <c r="IL76" s="28"/>
      <c r="IM76" s="28"/>
      <c r="IN76" s="28"/>
      <c r="IO76" s="28"/>
      <c r="IP76" s="28"/>
      <c r="IQ76" s="28"/>
      <c r="IR76" s="28"/>
      <c r="IS76" s="28"/>
      <c r="IT76" s="28"/>
      <c r="IU76" s="28"/>
      <c r="IV76" s="28"/>
      <c r="IW76" s="28"/>
      <c r="IX76" s="28"/>
      <c r="IY76" s="28"/>
      <c r="IZ76" s="28"/>
      <c r="JA76" s="28"/>
      <c r="JB76" s="28"/>
      <c r="JC76" s="28"/>
      <c r="JD76" s="28"/>
      <c r="JE76" s="28"/>
      <c r="JF76" s="28"/>
      <c r="JG76" s="28"/>
      <c r="JH76" s="28"/>
      <c r="JI76" s="28"/>
      <c r="JJ76" s="28"/>
      <c r="JK76" s="28"/>
      <c r="JL76" s="28"/>
      <c r="JM76" s="28"/>
      <c r="JN76" s="28"/>
      <c r="JO76" s="28"/>
      <c r="JP76" s="28"/>
      <c r="JQ76" s="28"/>
      <c r="JR76" s="28"/>
      <c r="JS76" s="28"/>
      <c r="JT76" s="28"/>
      <c r="JU76" s="28"/>
      <c r="JV76" s="28"/>
      <c r="JW76" s="28"/>
      <c r="JX76" s="28"/>
      <c r="JY76" s="28"/>
      <c r="JZ76" s="28"/>
      <c r="KA76" s="28"/>
      <c r="KB76" s="28"/>
      <c r="KC76" s="28"/>
      <c r="KD76" s="28"/>
      <c r="KE76" s="28"/>
      <c r="KF76" s="28"/>
      <c r="KG76" s="28"/>
      <c r="KH76" s="28"/>
      <c r="KI76" s="28"/>
      <c r="KJ76" s="28"/>
      <c r="KK76" s="28"/>
      <c r="KL76" s="28"/>
      <c r="KM76" s="28"/>
      <c r="KN76" s="28"/>
      <c r="KO76" s="28"/>
      <c r="KP76" s="28"/>
      <c r="KQ76" s="28"/>
      <c r="KR76" s="28"/>
      <c r="KS76" s="28"/>
      <c r="KT76" s="28"/>
      <c r="KU76" s="28"/>
      <c r="KV76" s="28"/>
      <c r="KW76" s="28"/>
      <c r="KX76" s="28"/>
      <c r="KY76" s="28"/>
      <c r="KZ76" s="28"/>
      <c r="LA76" s="28"/>
      <c r="LB76" s="28"/>
      <c r="LC76" s="28"/>
      <c r="LD76" s="28"/>
      <c r="LE76" s="28"/>
      <c r="LF76" s="28"/>
      <c r="LG76" s="28"/>
      <c r="LH76" s="28"/>
      <c r="LI76" s="28"/>
      <c r="LJ76" s="28"/>
      <c r="LK76" s="28"/>
      <c r="LL76" s="28"/>
      <c r="LM76" s="28"/>
      <c r="LN76" s="28"/>
      <c r="LO76" s="28"/>
      <c r="LP76" s="28"/>
      <c r="LQ76" s="28"/>
      <c r="LR76" s="28"/>
      <c r="LS76" s="28"/>
      <c r="LT76" s="28"/>
      <c r="LU76" s="28"/>
      <c r="LV76" s="28"/>
      <c r="LW76" s="28"/>
      <c r="LX76" s="28"/>
      <c r="LY76" s="28"/>
      <c r="LZ76" s="28"/>
      <c r="MA76" s="28"/>
      <c r="MB76" s="28"/>
      <c r="MC76" s="28"/>
      <c r="MD76" s="28"/>
      <c r="ME76" s="28"/>
      <c r="MF76" s="28"/>
      <c r="MG76" s="28"/>
      <c r="MH76" s="28"/>
      <c r="MI76" s="28"/>
      <c r="MJ76" s="28"/>
      <c r="MK76" s="28"/>
      <c r="ML76" s="28"/>
      <c r="MM76" s="28"/>
      <c r="MN76" s="28"/>
      <c r="MO76" s="28"/>
      <c r="MP76" s="28"/>
      <c r="MQ76" s="28"/>
      <c r="MR76" s="28"/>
      <c r="MS76" s="28"/>
      <c r="MT76" s="28"/>
      <c r="MU76" s="28"/>
      <c r="MV76" s="28"/>
      <c r="MW76" s="28"/>
      <c r="MX76" s="28"/>
      <c r="MY76" s="28"/>
      <c r="MZ76" s="28"/>
      <c r="NA76" s="28"/>
      <c r="NB76" s="28"/>
      <c r="NC76" s="28"/>
      <c r="ND76" s="28"/>
      <c r="NE76" s="28"/>
      <c r="NF76" s="28"/>
      <c r="NG76" s="28"/>
      <c r="NH76" s="28"/>
      <c r="NI76" s="28"/>
      <c r="NJ76" s="28"/>
      <c r="NK76" s="28"/>
      <c r="NL76" s="28"/>
      <c r="NM76" s="28"/>
      <c r="NN76" s="28"/>
      <c r="NO76" s="28"/>
      <c r="NP76" s="28"/>
      <c r="NQ76" s="28"/>
      <c r="NR76" s="28"/>
      <c r="NS76" s="28"/>
      <c r="NT76" s="28"/>
      <c r="NU76" s="28"/>
      <c r="NV76" s="28"/>
      <c r="NW76" s="28"/>
      <c r="NX76" s="28"/>
      <c r="NY76" s="28"/>
      <c r="NZ76" s="28"/>
      <c r="OA76" s="28"/>
      <c r="OB76" s="28"/>
      <c r="OC76" s="28"/>
      <c r="OD76" s="29"/>
      <c r="OE76" s="29"/>
      <c r="OF76" s="29"/>
      <c r="OG76" s="29"/>
      <c r="OH76" s="29"/>
      <c r="OI76" s="29"/>
    </row>
    <row r="77" spans="1:399" ht="14.25" x14ac:dyDescent="0.2">
      <c r="A77" s="62" t="str">
        <f t="shared" ref="A77:A96" si="205">F77&amp;" "&amp;R77</f>
        <v>Egypt Devlopment</v>
      </c>
      <c r="B77" s="66">
        <f>_xlfn.IFNA(IF(INDEX('[1]External Tasks'!$C:$C,MATCH($B$74&amp;" "&amp;D77,'[1]External Tasks'!$A:$A,0))=D77,1,IF(INDEX('[1]External Tasks'!$G:$G,MATCH($B$74&amp;" "&amp;D77,'[1]External Tasks'!$E:$E,0))=D77,2)),0)</f>
        <v>0</v>
      </c>
      <c r="C77" s="46">
        <v>1</v>
      </c>
      <c r="D77" s="422" t="str">
        <f>IF('[2]Project Follow up - Base'!D77="","",'[2]Project Follow up - Base'!D77)</f>
        <v>Working on - Development</v>
      </c>
      <c r="E77" s="422" t="str">
        <f>IF('[2]Project Follow up - Base'!E77="","",'[2]Project Follow up - Base'!E77)</f>
        <v/>
      </c>
      <c r="F77" s="41" t="str">
        <f>IF('[2]Project Follow up - Base'!F77="","",'[2]Project Follow up - Base'!F77)</f>
        <v>Egypt</v>
      </c>
      <c r="G77" s="43" t="str">
        <f>IF('[2]Project Follow up - Base'!G77="","",'[2]Project Follow up - Base'!G77)</f>
        <v/>
      </c>
      <c r="H77" s="43" t="str">
        <f>IF('[2]Project Follow up - Base'!H77="","",'[2]Project Follow up - Base'!H77)</f>
        <v/>
      </c>
      <c r="I77" s="42">
        <f>IF(OR(G77="",H77=""), 0, NETWORKDAYS.INTL(G77,H77,7,List!$M$3:$M$100))</f>
        <v>0</v>
      </c>
      <c r="J77" s="43">
        <f>IF('[2]Project Follow up - Base'!J77="","",'[2]Project Follow up - Base'!J77)</f>
        <v>45717</v>
      </c>
      <c r="K77" s="43">
        <f>IF('[2]Project Follow up - Base'!K77="","",'[2]Project Follow up - Base'!K77)</f>
        <v>45737</v>
      </c>
      <c r="L77" s="42">
        <f>IF(OR(J77="",K77=""), 0, NETWORKDAYS.INTL(J77,K77,7,List!$M$3:$M$100))</f>
        <v>15</v>
      </c>
      <c r="M77" s="43">
        <f t="shared" ref="M77:M96" si="206">IF(AND( J77="", G77=""),"",MIN(G77,J77))</f>
        <v>45717</v>
      </c>
      <c r="N77" s="43">
        <f t="shared" ref="N77:N96" si="207">IF(AND( H77="", K77=""),"",MAX(H77,K77))</f>
        <v>45737</v>
      </c>
      <c r="O77" s="43">
        <f>IF(OR( D77="", M77=""),"",WORKDAY.INTL(M77,VLOOKUP($B$74&amp;" "&amp;D77,Tasks!$1:$1048576,MATCH('Project Follow up - Base'!$D$7,Tasks!$2:$2,0),FALSE)-1,7,[1]List!$M$3:$M$100))</f>
        <v>45742</v>
      </c>
      <c r="P77" s="44" t="str">
        <f t="shared" ref="P77:P96" ca="1" si="208">IF(D77="", "",IF(M77="", "Not Started",IF(AND(OR(AND(G77&lt;&gt;"", H77=""), AND(J77&lt;&gt;"", K77="")), TODAY() &lt;= O77), "On Going",IF(OR(N77&gt;O77, AND(TODAY()&gt;O77, OR(AND(G77&lt;&gt;"", H77=""), AND(J77&lt;&gt;"", K77="")))), "Delayed","Completed"))))</f>
        <v>Completed</v>
      </c>
      <c r="Q77" s="104" t="str">
        <f>IF('[2]Project Follow up - Base'!Q77="","",'[2]Project Follow up - Base'!Q77)</f>
        <v/>
      </c>
      <c r="R77" s="43" t="str">
        <f>IF('[2]Project Follow up - Base'!R77="","",'[2]Project Follow up - Base'!R77)</f>
        <v>Devlopment</v>
      </c>
      <c r="S77" s="44" t="str">
        <f>IF('[2]Project Follow up - Base'!S77="","",'[2]Project Follow up - Base'!S77)</f>
        <v>...</v>
      </c>
      <c r="T77" s="104" t="str">
        <f>IF('[2]Project Follow up - Base'!T77="","",'[2]Project Follow up - Base'!T77)</f>
        <v/>
      </c>
      <c r="U77" s="388" t="str">
        <f>IF('[2]Project Follow up - Base'!U77="","",'[2]Project Follow up - Base'!U77)</f>
        <v/>
      </c>
      <c r="V77" s="388" t="str">
        <f>IF('[2]Project Follow up - Base'!V77="","",'[2]Project Follow up - Base'!V77)</f>
        <v/>
      </c>
      <c r="W77" s="388" t="str">
        <f>IF('[2]Project Follow up - Base'!W77="","",'[2]Project Follow up - Base'!W77)</f>
        <v>Deliev 04</v>
      </c>
      <c r="X77" s="389" t="str">
        <f>IF('[2]Project Follow up - Base'!X77="","",'[2]Project Follow up - Base'!X77)</f>
        <v>MOM 04</v>
      </c>
      <c r="Y77" s="17">
        <f t="shared" ref="Y77:Y96" si="209">IF(AND(M77="",N77=""),"",IF( N77="",0,1))</f>
        <v>1</v>
      </c>
      <c r="Z77" s="66" t="str">
        <f>_xlfn.IFNA(IF(INDEX('Employees Summary'!A:J,MATCH(B$38&amp;" "&amp;F77,'Employees Summary'!H:H,0),10)=0,"",INDEX('Employees Summary'!A:J,MATCH(B$38&amp;" "&amp;F77,'Employees Summary'!H:H,0),10)),"")</f>
        <v/>
      </c>
      <c r="AA77" s="62">
        <f ca="1">IF(AND(N77&lt;&gt;"",P77="Delayed"),NETWORKDAYS.INTL(O77,N77,7,List!$M$3:$M$100),0)</f>
        <v>0</v>
      </c>
      <c r="AB77" s="29"/>
      <c r="AC77" s="20" t="str">
        <f t="shared" ref="AC77:AL86" ca="1" si="210">IF($N77="",
IF(AND(AC$3&gt;=$M77,AC$3&lt;=TODAY(),AC$3&lt;$O77), 10,
IF(AND(AC$3&gt;=$M77,AC$3&lt;=TODAY(),AC$3=$O77), 10,
IF(AND(AC$3&gt;=$M77,AC$3&lt;=TODAY(),AC$3&gt;$O77), -10, ""))),
IF(AND(AC$3&gt;=$M77,AC$3&lt;=$N77,AC$3&lt;$O77),10,
IF(AND(AC$3&gt;=$M77,AC$3&lt;=$N77,AC$3=$O77),10,
IF(AND(AC$3&gt;=$M77,AC$3&lt;=$N77,AC$3&gt;$O77),-10,""
))))</f>
        <v/>
      </c>
      <c r="AD77" s="20" t="str">
        <f t="shared" ca="1" si="210"/>
        <v/>
      </c>
      <c r="AE77" s="20" t="str">
        <f t="shared" ca="1" si="210"/>
        <v/>
      </c>
      <c r="AF77" s="20" t="str">
        <f t="shared" ca="1" si="210"/>
        <v/>
      </c>
      <c r="AG77" s="20" t="str">
        <f t="shared" ca="1" si="210"/>
        <v/>
      </c>
      <c r="AH77" s="20" t="str">
        <f t="shared" ca="1" si="210"/>
        <v/>
      </c>
      <c r="AI77" s="20" t="str">
        <f t="shared" ca="1" si="210"/>
        <v/>
      </c>
      <c r="AJ77" s="20" t="str">
        <f t="shared" ca="1" si="210"/>
        <v/>
      </c>
      <c r="AK77" s="20" t="str">
        <f t="shared" ca="1" si="210"/>
        <v/>
      </c>
      <c r="AL77" s="20" t="str">
        <f t="shared" ca="1" si="210"/>
        <v/>
      </c>
      <c r="AM77" s="20" t="str">
        <f t="shared" ref="AM77:AV86" ca="1" si="211">IF($N77="",
IF(AND(AM$3&gt;=$M77,AM$3&lt;=TODAY(),AM$3&lt;$O77), 10,
IF(AND(AM$3&gt;=$M77,AM$3&lt;=TODAY(),AM$3=$O77), 10,
IF(AND(AM$3&gt;=$M77,AM$3&lt;=TODAY(),AM$3&gt;$O77), -10, ""))),
IF(AND(AM$3&gt;=$M77,AM$3&lt;=$N77,AM$3&lt;$O77),10,
IF(AND(AM$3&gt;=$M77,AM$3&lt;=$N77,AM$3=$O77),10,
IF(AND(AM$3&gt;=$M77,AM$3&lt;=$N77,AM$3&gt;$O77),-10,""
))))</f>
        <v/>
      </c>
      <c r="AN77" s="20" t="str">
        <f t="shared" ca="1" si="211"/>
        <v/>
      </c>
      <c r="AO77" s="20" t="str">
        <f t="shared" ca="1" si="211"/>
        <v/>
      </c>
      <c r="AP77" s="20" t="str">
        <f t="shared" ca="1" si="211"/>
        <v/>
      </c>
      <c r="AQ77" s="20" t="str">
        <f t="shared" ca="1" si="211"/>
        <v/>
      </c>
      <c r="AR77" s="20" t="str">
        <f t="shared" ca="1" si="211"/>
        <v/>
      </c>
      <c r="AS77" s="20" t="str">
        <f t="shared" ca="1" si="211"/>
        <v/>
      </c>
      <c r="AT77" s="20" t="str">
        <f t="shared" ca="1" si="211"/>
        <v/>
      </c>
      <c r="AU77" s="20" t="str">
        <f t="shared" ca="1" si="211"/>
        <v/>
      </c>
      <c r="AV77" s="20" t="str">
        <f t="shared" ca="1" si="211"/>
        <v/>
      </c>
      <c r="AW77" s="20" t="str">
        <f t="shared" ref="AW77:BF86" ca="1" si="212">IF($N77="",
IF(AND(AW$3&gt;=$M77,AW$3&lt;=TODAY(),AW$3&lt;$O77), 10,
IF(AND(AW$3&gt;=$M77,AW$3&lt;=TODAY(),AW$3=$O77), 10,
IF(AND(AW$3&gt;=$M77,AW$3&lt;=TODAY(),AW$3&gt;$O77), -10, ""))),
IF(AND(AW$3&gt;=$M77,AW$3&lt;=$N77,AW$3&lt;$O77),10,
IF(AND(AW$3&gt;=$M77,AW$3&lt;=$N77,AW$3=$O77),10,
IF(AND(AW$3&gt;=$M77,AW$3&lt;=$N77,AW$3&gt;$O77),-10,""
))))</f>
        <v/>
      </c>
      <c r="AX77" s="20" t="str">
        <f t="shared" ca="1" si="212"/>
        <v/>
      </c>
      <c r="AY77" s="20" t="str">
        <f t="shared" ca="1" si="212"/>
        <v/>
      </c>
      <c r="AZ77" s="20" t="str">
        <f t="shared" ca="1" si="212"/>
        <v/>
      </c>
      <c r="BA77" s="20" t="str">
        <f t="shared" ca="1" si="212"/>
        <v/>
      </c>
      <c r="BB77" s="20" t="str">
        <f t="shared" ca="1" si="212"/>
        <v/>
      </c>
      <c r="BC77" s="20" t="str">
        <f t="shared" ca="1" si="212"/>
        <v/>
      </c>
      <c r="BD77" s="20" t="str">
        <f t="shared" ca="1" si="212"/>
        <v/>
      </c>
      <c r="BE77" s="20" t="str">
        <f t="shared" ca="1" si="212"/>
        <v/>
      </c>
      <c r="BF77" s="20" t="str">
        <f t="shared" ca="1" si="212"/>
        <v/>
      </c>
      <c r="BG77" s="20" t="str">
        <f t="shared" ref="BG77:BP86" ca="1" si="213">IF($N77="",
IF(AND(BG$3&gt;=$M77,BG$3&lt;=TODAY(),BG$3&lt;$O77), 10,
IF(AND(BG$3&gt;=$M77,BG$3&lt;=TODAY(),BG$3=$O77), 10,
IF(AND(BG$3&gt;=$M77,BG$3&lt;=TODAY(),BG$3&gt;$O77), -10, ""))),
IF(AND(BG$3&gt;=$M77,BG$3&lt;=$N77,BG$3&lt;$O77),10,
IF(AND(BG$3&gt;=$M77,BG$3&lt;=$N77,BG$3=$O77),10,
IF(AND(BG$3&gt;=$M77,BG$3&lt;=$N77,BG$3&gt;$O77),-10,""
))))</f>
        <v/>
      </c>
      <c r="BH77" s="20" t="str">
        <f t="shared" ca="1" si="213"/>
        <v/>
      </c>
      <c r="BI77" s="20" t="str">
        <f t="shared" ca="1" si="213"/>
        <v/>
      </c>
      <c r="BJ77" s="20" t="str">
        <f t="shared" ca="1" si="213"/>
        <v/>
      </c>
      <c r="BK77" s="20" t="str">
        <f t="shared" ca="1" si="213"/>
        <v/>
      </c>
      <c r="BL77" s="20" t="str">
        <f t="shared" ca="1" si="213"/>
        <v/>
      </c>
      <c r="BM77" s="20" t="str">
        <f t="shared" ca="1" si="213"/>
        <v/>
      </c>
      <c r="BN77" s="20" t="str">
        <f t="shared" ca="1" si="213"/>
        <v/>
      </c>
      <c r="BO77" s="20" t="str">
        <f t="shared" ca="1" si="213"/>
        <v/>
      </c>
      <c r="BP77" s="20" t="str">
        <f t="shared" ca="1" si="213"/>
        <v/>
      </c>
      <c r="BQ77" s="20" t="str">
        <f t="shared" ref="BQ77:BZ86" ca="1" si="214">IF($N77="",
IF(AND(BQ$3&gt;=$M77,BQ$3&lt;=TODAY(),BQ$3&lt;$O77), 10,
IF(AND(BQ$3&gt;=$M77,BQ$3&lt;=TODAY(),BQ$3=$O77), 10,
IF(AND(BQ$3&gt;=$M77,BQ$3&lt;=TODAY(),BQ$3&gt;$O77), -10, ""))),
IF(AND(BQ$3&gt;=$M77,BQ$3&lt;=$N77,BQ$3&lt;$O77),10,
IF(AND(BQ$3&gt;=$M77,BQ$3&lt;=$N77,BQ$3=$O77),10,
IF(AND(BQ$3&gt;=$M77,BQ$3&lt;=$N77,BQ$3&gt;$O77),-10,""
))))</f>
        <v/>
      </c>
      <c r="BR77" s="20" t="str">
        <f t="shared" ca="1" si="214"/>
        <v/>
      </c>
      <c r="BS77" s="20" t="str">
        <f t="shared" ca="1" si="214"/>
        <v/>
      </c>
      <c r="BT77" s="20" t="str">
        <f t="shared" ca="1" si="214"/>
        <v/>
      </c>
      <c r="BU77" s="20" t="str">
        <f t="shared" ca="1" si="214"/>
        <v/>
      </c>
      <c r="BV77" s="20" t="str">
        <f t="shared" ca="1" si="214"/>
        <v/>
      </c>
      <c r="BW77" s="20" t="str">
        <f t="shared" ca="1" si="214"/>
        <v/>
      </c>
      <c r="BX77" s="20" t="str">
        <f t="shared" ca="1" si="214"/>
        <v/>
      </c>
      <c r="BY77" s="20" t="str">
        <f t="shared" ca="1" si="214"/>
        <v/>
      </c>
      <c r="BZ77" s="20" t="str">
        <f t="shared" ca="1" si="214"/>
        <v/>
      </c>
      <c r="CA77" s="20" t="str">
        <f t="shared" ref="CA77:CJ86" ca="1" si="215">IF($N77="",
IF(AND(CA$3&gt;=$M77,CA$3&lt;=TODAY(),CA$3&lt;$O77), 10,
IF(AND(CA$3&gt;=$M77,CA$3&lt;=TODAY(),CA$3=$O77), 10,
IF(AND(CA$3&gt;=$M77,CA$3&lt;=TODAY(),CA$3&gt;$O77), -10, ""))),
IF(AND(CA$3&gt;=$M77,CA$3&lt;=$N77,CA$3&lt;$O77),10,
IF(AND(CA$3&gt;=$M77,CA$3&lt;=$N77,CA$3=$O77),10,
IF(AND(CA$3&gt;=$M77,CA$3&lt;=$N77,CA$3&gt;$O77),-10,""
))))</f>
        <v/>
      </c>
      <c r="CB77" s="20" t="str">
        <f t="shared" ca="1" si="215"/>
        <v/>
      </c>
      <c r="CC77" s="20" t="str">
        <f t="shared" ca="1" si="215"/>
        <v/>
      </c>
      <c r="CD77" s="20" t="str">
        <f t="shared" ca="1" si="215"/>
        <v/>
      </c>
      <c r="CE77" s="20" t="str">
        <f t="shared" ca="1" si="215"/>
        <v/>
      </c>
      <c r="CF77" s="20" t="str">
        <f t="shared" ca="1" si="215"/>
        <v/>
      </c>
      <c r="CG77" s="20" t="str">
        <f t="shared" ca="1" si="215"/>
        <v/>
      </c>
      <c r="CH77" s="20" t="str">
        <f t="shared" ca="1" si="215"/>
        <v/>
      </c>
      <c r="CI77" s="20" t="str">
        <f t="shared" ca="1" si="215"/>
        <v/>
      </c>
      <c r="CJ77" s="20" t="str">
        <f t="shared" ca="1" si="215"/>
        <v/>
      </c>
      <c r="CK77" s="20" t="str">
        <f t="shared" ref="CK77:CT86" ca="1" si="216">IF($N77="",
IF(AND(CK$3&gt;=$M77,CK$3&lt;=TODAY(),CK$3&lt;$O77), 10,
IF(AND(CK$3&gt;=$M77,CK$3&lt;=TODAY(),CK$3=$O77), 10,
IF(AND(CK$3&gt;=$M77,CK$3&lt;=TODAY(),CK$3&gt;$O77), -10, ""))),
IF(AND(CK$3&gt;=$M77,CK$3&lt;=$N77,CK$3&lt;$O77),10,
IF(AND(CK$3&gt;=$M77,CK$3&lt;=$N77,CK$3=$O77),10,
IF(AND(CK$3&gt;=$M77,CK$3&lt;=$N77,CK$3&gt;$O77),-10,""
))))</f>
        <v/>
      </c>
      <c r="CL77" s="20" t="str">
        <f t="shared" ca="1" si="216"/>
        <v/>
      </c>
      <c r="CM77" s="20" t="str">
        <f t="shared" ca="1" si="216"/>
        <v/>
      </c>
      <c r="CN77" s="20" t="str">
        <f t="shared" ca="1" si="216"/>
        <v/>
      </c>
      <c r="CO77" s="20" t="str">
        <f t="shared" ca="1" si="216"/>
        <v/>
      </c>
      <c r="CP77" s="20">
        <f t="shared" ca="1" si="216"/>
        <v>10</v>
      </c>
      <c r="CQ77" s="20">
        <f t="shared" ca="1" si="216"/>
        <v>10</v>
      </c>
      <c r="CR77" s="20">
        <f t="shared" ca="1" si="216"/>
        <v>10</v>
      </c>
      <c r="CS77" s="20">
        <f t="shared" ca="1" si="216"/>
        <v>10</v>
      </c>
      <c r="CT77" s="19">
        <f t="shared" ca="1" si="216"/>
        <v>10</v>
      </c>
      <c r="CU77" s="19">
        <f t="shared" ref="CU77:DD86" ca="1" si="217">IF($N77="",
IF(AND(CU$3&gt;=$M77,CU$3&lt;=TODAY(),CU$3&lt;$O77), 10,
IF(AND(CU$3&gt;=$M77,CU$3&lt;=TODAY(),CU$3=$O77), 10,
IF(AND(CU$3&gt;=$M77,CU$3&lt;=TODAY(),CU$3&gt;$O77), -10, ""))),
IF(AND(CU$3&gt;=$M77,CU$3&lt;=$N77,CU$3&lt;$O77),10,
IF(AND(CU$3&gt;=$M77,CU$3&lt;=$N77,CU$3=$O77),10,
IF(AND(CU$3&gt;=$M77,CU$3&lt;=$N77,CU$3&gt;$O77),-10,""
))))</f>
        <v>10</v>
      </c>
      <c r="CV77" s="19">
        <f t="shared" ca="1" si="217"/>
        <v>10</v>
      </c>
      <c r="CW77" s="19">
        <f t="shared" ca="1" si="217"/>
        <v>10</v>
      </c>
      <c r="CX77" s="19">
        <f t="shared" ca="1" si="217"/>
        <v>10</v>
      </c>
      <c r="CY77" s="19">
        <f t="shared" ca="1" si="217"/>
        <v>10</v>
      </c>
      <c r="CZ77" s="19">
        <f t="shared" ca="1" si="217"/>
        <v>10</v>
      </c>
      <c r="DA77" s="19">
        <f t="shared" ca="1" si="217"/>
        <v>10</v>
      </c>
      <c r="DB77" s="19">
        <f t="shared" ca="1" si="217"/>
        <v>10</v>
      </c>
      <c r="DC77" s="19">
        <f t="shared" ca="1" si="217"/>
        <v>10</v>
      </c>
      <c r="DD77" s="19">
        <f t="shared" ca="1" si="217"/>
        <v>10</v>
      </c>
      <c r="DE77" s="19">
        <f t="shared" ref="DE77:DN86" ca="1" si="218">IF($N77="",
IF(AND(DE$3&gt;=$M77,DE$3&lt;=TODAY(),DE$3&lt;$O77), 10,
IF(AND(DE$3&gt;=$M77,DE$3&lt;=TODAY(),DE$3=$O77), 10,
IF(AND(DE$3&gt;=$M77,DE$3&lt;=TODAY(),DE$3&gt;$O77), -10, ""))),
IF(AND(DE$3&gt;=$M77,DE$3&lt;=$N77,DE$3&lt;$O77),10,
IF(AND(DE$3&gt;=$M77,DE$3&lt;=$N77,DE$3=$O77),10,
IF(AND(DE$3&gt;=$M77,DE$3&lt;=$N77,DE$3&gt;$O77),-10,""
))))</f>
        <v>10</v>
      </c>
      <c r="DF77" s="19">
        <f t="shared" ca="1" si="218"/>
        <v>10</v>
      </c>
      <c r="DG77" s="19">
        <f t="shared" ca="1" si="218"/>
        <v>10</v>
      </c>
      <c r="DH77" s="19">
        <f t="shared" ca="1" si="218"/>
        <v>10</v>
      </c>
      <c r="DI77" s="19">
        <f t="shared" ca="1" si="218"/>
        <v>10</v>
      </c>
      <c r="DJ77" s="19">
        <f t="shared" ca="1" si="218"/>
        <v>10</v>
      </c>
      <c r="DK77" s="19" t="str">
        <f t="shared" ca="1" si="218"/>
        <v/>
      </c>
      <c r="DL77" s="19" t="str">
        <f t="shared" ca="1" si="218"/>
        <v/>
      </c>
      <c r="DM77" s="19" t="str">
        <f t="shared" ca="1" si="218"/>
        <v/>
      </c>
      <c r="DN77" s="19" t="str">
        <f t="shared" ca="1" si="218"/>
        <v/>
      </c>
      <c r="DO77" s="19" t="str">
        <f t="shared" ref="DO77:DX86" ca="1" si="219">IF($N77="",
IF(AND(DO$3&gt;=$M77,DO$3&lt;=TODAY(),DO$3&lt;$O77), 10,
IF(AND(DO$3&gt;=$M77,DO$3&lt;=TODAY(),DO$3=$O77), 10,
IF(AND(DO$3&gt;=$M77,DO$3&lt;=TODAY(),DO$3&gt;$O77), -10, ""))),
IF(AND(DO$3&gt;=$M77,DO$3&lt;=$N77,DO$3&lt;$O77),10,
IF(AND(DO$3&gt;=$M77,DO$3&lt;=$N77,DO$3=$O77),10,
IF(AND(DO$3&gt;=$M77,DO$3&lt;=$N77,DO$3&gt;$O77),-10,""
))))</f>
        <v/>
      </c>
      <c r="DP77" s="19" t="str">
        <f t="shared" ca="1" si="219"/>
        <v/>
      </c>
      <c r="DQ77" s="19" t="str">
        <f t="shared" ca="1" si="219"/>
        <v/>
      </c>
      <c r="DR77" s="19" t="str">
        <f t="shared" ca="1" si="219"/>
        <v/>
      </c>
      <c r="DS77" s="19" t="str">
        <f t="shared" ca="1" si="219"/>
        <v/>
      </c>
      <c r="DT77" s="19" t="str">
        <f t="shared" ca="1" si="219"/>
        <v/>
      </c>
      <c r="DU77" s="19" t="str">
        <f t="shared" ca="1" si="219"/>
        <v/>
      </c>
      <c r="DV77" s="19" t="str">
        <f t="shared" ca="1" si="219"/>
        <v/>
      </c>
      <c r="DW77" s="19" t="str">
        <f t="shared" ca="1" si="219"/>
        <v/>
      </c>
      <c r="DX77" s="19" t="str">
        <f t="shared" ca="1" si="219"/>
        <v/>
      </c>
      <c r="DY77" s="19" t="str">
        <f t="shared" ref="DY77:EH86" ca="1" si="220">IF($N77="",
IF(AND(DY$3&gt;=$M77,DY$3&lt;=TODAY(),DY$3&lt;$O77), 10,
IF(AND(DY$3&gt;=$M77,DY$3&lt;=TODAY(),DY$3=$O77), 10,
IF(AND(DY$3&gt;=$M77,DY$3&lt;=TODAY(),DY$3&gt;$O77), -10, ""))),
IF(AND(DY$3&gt;=$M77,DY$3&lt;=$N77,DY$3&lt;$O77),10,
IF(AND(DY$3&gt;=$M77,DY$3&lt;=$N77,DY$3=$O77),10,
IF(AND(DY$3&gt;=$M77,DY$3&lt;=$N77,DY$3&gt;$O77),-10,""
))))</f>
        <v/>
      </c>
      <c r="DZ77" s="19" t="str">
        <f t="shared" ca="1" si="220"/>
        <v/>
      </c>
      <c r="EA77" s="19" t="str">
        <f t="shared" ca="1" si="220"/>
        <v/>
      </c>
      <c r="EB77" s="19" t="str">
        <f t="shared" ca="1" si="220"/>
        <v/>
      </c>
      <c r="EC77" s="19" t="str">
        <f t="shared" ca="1" si="220"/>
        <v/>
      </c>
      <c r="ED77" s="19" t="str">
        <f t="shared" ca="1" si="220"/>
        <v/>
      </c>
      <c r="EE77" s="19" t="str">
        <f t="shared" ca="1" si="220"/>
        <v/>
      </c>
      <c r="EF77" s="19" t="str">
        <f t="shared" ca="1" si="220"/>
        <v/>
      </c>
      <c r="EG77" s="19" t="str">
        <f t="shared" ca="1" si="220"/>
        <v/>
      </c>
      <c r="EH77" s="19" t="str">
        <f t="shared" ca="1" si="220"/>
        <v/>
      </c>
      <c r="EI77" s="19" t="str">
        <f t="shared" ref="EI77:ER86" ca="1" si="221">IF($N77="",
IF(AND(EI$3&gt;=$M77,EI$3&lt;=TODAY(),EI$3&lt;$O77), 10,
IF(AND(EI$3&gt;=$M77,EI$3&lt;=TODAY(),EI$3=$O77), 10,
IF(AND(EI$3&gt;=$M77,EI$3&lt;=TODAY(),EI$3&gt;$O77), -10, ""))),
IF(AND(EI$3&gt;=$M77,EI$3&lt;=$N77,EI$3&lt;$O77),10,
IF(AND(EI$3&gt;=$M77,EI$3&lt;=$N77,EI$3=$O77),10,
IF(AND(EI$3&gt;=$M77,EI$3&lt;=$N77,EI$3&gt;$O77),-10,""
))))</f>
        <v/>
      </c>
      <c r="EJ77" s="19" t="str">
        <f t="shared" ca="1" si="221"/>
        <v/>
      </c>
      <c r="EK77" s="19" t="str">
        <f t="shared" ca="1" si="221"/>
        <v/>
      </c>
      <c r="EL77" s="19" t="str">
        <f t="shared" ca="1" si="221"/>
        <v/>
      </c>
      <c r="EM77" s="19" t="str">
        <f t="shared" ca="1" si="221"/>
        <v/>
      </c>
      <c r="EN77" s="19" t="str">
        <f t="shared" ca="1" si="221"/>
        <v/>
      </c>
      <c r="EO77" s="19" t="str">
        <f t="shared" ca="1" si="221"/>
        <v/>
      </c>
      <c r="EP77" s="19" t="str">
        <f t="shared" ca="1" si="221"/>
        <v/>
      </c>
      <c r="EQ77" s="19" t="str">
        <f t="shared" ca="1" si="221"/>
        <v/>
      </c>
      <c r="ER77" s="19" t="str">
        <f t="shared" ca="1" si="221"/>
        <v/>
      </c>
      <c r="ES77" s="19" t="str">
        <f t="shared" ref="ES77:FB86" ca="1" si="222">IF($N77="",
IF(AND(ES$3&gt;=$M77,ES$3&lt;=TODAY(),ES$3&lt;$O77), 10,
IF(AND(ES$3&gt;=$M77,ES$3&lt;=TODAY(),ES$3=$O77), 10,
IF(AND(ES$3&gt;=$M77,ES$3&lt;=TODAY(),ES$3&gt;$O77), -10, ""))),
IF(AND(ES$3&gt;=$M77,ES$3&lt;=$N77,ES$3&lt;$O77),10,
IF(AND(ES$3&gt;=$M77,ES$3&lt;=$N77,ES$3=$O77),10,
IF(AND(ES$3&gt;=$M77,ES$3&lt;=$N77,ES$3&gt;$O77),-10,""
))))</f>
        <v/>
      </c>
      <c r="ET77" s="19" t="str">
        <f t="shared" ca="1" si="222"/>
        <v/>
      </c>
      <c r="EU77" s="19" t="str">
        <f t="shared" ca="1" si="222"/>
        <v/>
      </c>
      <c r="EV77" s="19" t="str">
        <f t="shared" ca="1" si="222"/>
        <v/>
      </c>
      <c r="EW77" s="19" t="str">
        <f t="shared" ca="1" si="222"/>
        <v/>
      </c>
      <c r="EX77" s="19" t="str">
        <f t="shared" ca="1" si="222"/>
        <v/>
      </c>
      <c r="EY77" s="19" t="str">
        <f t="shared" ca="1" si="222"/>
        <v/>
      </c>
      <c r="EZ77" s="19" t="str">
        <f t="shared" ca="1" si="222"/>
        <v/>
      </c>
      <c r="FA77" s="19" t="str">
        <f t="shared" ca="1" si="222"/>
        <v/>
      </c>
      <c r="FB77" s="19" t="str">
        <f t="shared" ca="1" si="222"/>
        <v/>
      </c>
      <c r="FC77" s="19" t="str">
        <f t="shared" ref="FC77:FL86" ca="1" si="223">IF($N77="",
IF(AND(FC$3&gt;=$M77,FC$3&lt;=TODAY(),FC$3&lt;$O77), 10,
IF(AND(FC$3&gt;=$M77,FC$3&lt;=TODAY(),FC$3=$O77), 10,
IF(AND(FC$3&gt;=$M77,FC$3&lt;=TODAY(),FC$3&gt;$O77), -10, ""))),
IF(AND(FC$3&gt;=$M77,FC$3&lt;=$N77,FC$3&lt;$O77),10,
IF(AND(FC$3&gt;=$M77,FC$3&lt;=$N77,FC$3=$O77),10,
IF(AND(FC$3&gt;=$M77,FC$3&lt;=$N77,FC$3&gt;$O77),-10,""
))))</f>
        <v/>
      </c>
      <c r="FD77" s="19" t="str">
        <f t="shared" ca="1" si="223"/>
        <v/>
      </c>
      <c r="FE77" s="19" t="str">
        <f t="shared" ca="1" si="223"/>
        <v/>
      </c>
      <c r="FF77" s="19" t="str">
        <f t="shared" ca="1" si="223"/>
        <v/>
      </c>
      <c r="FG77" s="19" t="str">
        <f t="shared" ca="1" si="223"/>
        <v/>
      </c>
      <c r="FH77" s="19" t="str">
        <f t="shared" ca="1" si="223"/>
        <v/>
      </c>
      <c r="FI77" s="19" t="str">
        <f t="shared" ca="1" si="223"/>
        <v/>
      </c>
      <c r="FJ77" s="19" t="str">
        <f t="shared" ca="1" si="223"/>
        <v/>
      </c>
      <c r="FK77" s="19" t="str">
        <f t="shared" ca="1" si="223"/>
        <v/>
      </c>
      <c r="FL77" s="19" t="str">
        <f t="shared" ca="1" si="223"/>
        <v/>
      </c>
      <c r="FM77" s="19" t="str">
        <f t="shared" ref="FM77:FV86" ca="1" si="224">IF($N77="",
IF(AND(FM$3&gt;=$M77,FM$3&lt;=TODAY(),FM$3&lt;$O77), 10,
IF(AND(FM$3&gt;=$M77,FM$3&lt;=TODAY(),FM$3=$O77), 10,
IF(AND(FM$3&gt;=$M77,FM$3&lt;=TODAY(),FM$3&gt;$O77), -10, ""))),
IF(AND(FM$3&gt;=$M77,FM$3&lt;=$N77,FM$3&lt;$O77),10,
IF(AND(FM$3&gt;=$M77,FM$3&lt;=$N77,FM$3=$O77),10,
IF(AND(FM$3&gt;=$M77,FM$3&lt;=$N77,FM$3&gt;$O77),-10,""
))))</f>
        <v/>
      </c>
      <c r="FN77" s="19" t="str">
        <f t="shared" ca="1" si="224"/>
        <v/>
      </c>
      <c r="FO77" s="19" t="str">
        <f t="shared" ca="1" si="224"/>
        <v/>
      </c>
      <c r="FP77" s="19" t="str">
        <f t="shared" ca="1" si="224"/>
        <v/>
      </c>
      <c r="FQ77" s="19" t="str">
        <f t="shared" ca="1" si="224"/>
        <v/>
      </c>
      <c r="FR77" s="19" t="str">
        <f t="shared" ca="1" si="224"/>
        <v/>
      </c>
      <c r="FS77" s="19" t="str">
        <f t="shared" ca="1" si="224"/>
        <v/>
      </c>
      <c r="FT77" s="19" t="str">
        <f t="shared" ca="1" si="224"/>
        <v/>
      </c>
      <c r="FU77" s="19" t="str">
        <f t="shared" ca="1" si="224"/>
        <v/>
      </c>
      <c r="FV77" s="19" t="str">
        <f t="shared" ca="1" si="224"/>
        <v/>
      </c>
      <c r="FW77" s="19" t="str">
        <f t="shared" ref="FW77:GF86" ca="1" si="225">IF($N77="",
IF(AND(FW$3&gt;=$M77,FW$3&lt;=TODAY(),FW$3&lt;$O77), 10,
IF(AND(FW$3&gt;=$M77,FW$3&lt;=TODAY(),FW$3=$O77), 10,
IF(AND(FW$3&gt;=$M77,FW$3&lt;=TODAY(),FW$3&gt;$O77), -10, ""))),
IF(AND(FW$3&gt;=$M77,FW$3&lt;=$N77,FW$3&lt;$O77),10,
IF(AND(FW$3&gt;=$M77,FW$3&lt;=$N77,FW$3=$O77),10,
IF(AND(FW$3&gt;=$M77,FW$3&lt;=$N77,FW$3&gt;$O77),-10,""
))))</f>
        <v/>
      </c>
      <c r="FX77" s="19" t="str">
        <f t="shared" ca="1" si="225"/>
        <v/>
      </c>
      <c r="FY77" s="19" t="str">
        <f t="shared" ca="1" si="225"/>
        <v/>
      </c>
      <c r="FZ77" s="19" t="str">
        <f t="shared" ca="1" si="225"/>
        <v/>
      </c>
      <c r="GA77" s="19" t="str">
        <f t="shared" ca="1" si="225"/>
        <v/>
      </c>
      <c r="GB77" s="19" t="str">
        <f t="shared" ca="1" si="225"/>
        <v/>
      </c>
      <c r="GC77" s="19" t="str">
        <f t="shared" ca="1" si="225"/>
        <v/>
      </c>
      <c r="GD77" s="19" t="str">
        <f t="shared" ca="1" si="225"/>
        <v/>
      </c>
      <c r="GE77" s="19" t="str">
        <f t="shared" ca="1" si="225"/>
        <v/>
      </c>
      <c r="GF77" s="19" t="str">
        <f t="shared" ca="1" si="225"/>
        <v/>
      </c>
      <c r="GG77" s="19" t="str">
        <f t="shared" ref="GG77:GP86" ca="1" si="226">IF($N77="",
IF(AND(GG$3&gt;=$M77,GG$3&lt;=TODAY(),GG$3&lt;$O77), 10,
IF(AND(GG$3&gt;=$M77,GG$3&lt;=TODAY(),GG$3=$O77), 10,
IF(AND(GG$3&gt;=$M77,GG$3&lt;=TODAY(),GG$3&gt;$O77), -10, ""))),
IF(AND(GG$3&gt;=$M77,GG$3&lt;=$N77,GG$3&lt;$O77),10,
IF(AND(GG$3&gt;=$M77,GG$3&lt;=$N77,GG$3=$O77),10,
IF(AND(GG$3&gt;=$M77,GG$3&lt;=$N77,GG$3&gt;$O77),-10,""
))))</f>
        <v/>
      </c>
      <c r="GH77" s="19" t="str">
        <f t="shared" ca="1" si="226"/>
        <v/>
      </c>
      <c r="GI77" s="19" t="str">
        <f t="shared" ca="1" si="226"/>
        <v/>
      </c>
      <c r="GJ77" s="19" t="str">
        <f t="shared" ca="1" si="226"/>
        <v/>
      </c>
      <c r="GK77" s="19" t="str">
        <f t="shared" ca="1" si="226"/>
        <v/>
      </c>
      <c r="GL77" s="19" t="str">
        <f t="shared" ca="1" si="226"/>
        <v/>
      </c>
      <c r="GM77" s="19" t="str">
        <f t="shared" ca="1" si="226"/>
        <v/>
      </c>
      <c r="GN77" s="19" t="str">
        <f t="shared" ca="1" si="226"/>
        <v/>
      </c>
      <c r="GO77" s="19" t="str">
        <f t="shared" ca="1" si="226"/>
        <v/>
      </c>
      <c r="GP77" s="19" t="str">
        <f t="shared" ca="1" si="226"/>
        <v/>
      </c>
      <c r="GQ77" s="19" t="str">
        <f t="shared" ref="GQ77:GZ86" ca="1" si="227">IF($N77="",
IF(AND(GQ$3&gt;=$M77,GQ$3&lt;=TODAY(),GQ$3&lt;$O77), 10,
IF(AND(GQ$3&gt;=$M77,GQ$3&lt;=TODAY(),GQ$3=$O77), 10,
IF(AND(GQ$3&gt;=$M77,GQ$3&lt;=TODAY(),GQ$3&gt;$O77), -10, ""))),
IF(AND(GQ$3&gt;=$M77,GQ$3&lt;=$N77,GQ$3&lt;$O77),10,
IF(AND(GQ$3&gt;=$M77,GQ$3&lt;=$N77,GQ$3=$O77),10,
IF(AND(GQ$3&gt;=$M77,GQ$3&lt;=$N77,GQ$3&gt;$O77),-10,""
))))</f>
        <v/>
      </c>
      <c r="GR77" s="19" t="str">
        <f t="shared" ca="1" si="227"/>
        <v/>
      </c>
      <c r="GS77" s="19" t="str">
        <f t="shared" ca="1" si="227"/>
        <v/>
      </c>
      <c r="GT77" s="19" t="str">
        <f t="shared" ca="1" si="227"/>
        <v/>
      </c>
      <c r="GU77" s="19" t="str">
        <f t="shared" ca="1" si="227"/>
        <v/>
      </c>
      <c r="GV77" s="19" t="str">
        <f t="shared" ca="1" si="227"/>
        <v/>
      </c>
      <c r="GW77" s="19" t="str">
        <f t="shared" ca="1" si="227"/>
        <v/>
      </c>
      <c r="GX77" s="19" t="str">
        <f t="shared" ca="1" si="227"/>
        <v/>
      </c>
      <c r="GY77" s="19" t="str">
        <f t="shared" ca="1" si="227"/>
        <v/>
      </c>
      <c r="GZ77" s="19" t="str">
        <f t="shared" ca="1" si="227"/>
        <v/>
      </c>
      <c r="HA77" s="19" t="str">
        <f t="shared" ref="HA77:HJ86" ca="1" si="228">IF($N77="",
IF(AND(HA$3&gt;=$M77,HA$3&lt;=TODAY(),HA$3&lt;$O77), 10,
IF(AND(HA$3&gt;=$M77,HA$3&lt;=TODAY(),HA$3=$O77), 10,
IF(AND(HA$3&gt;=$M77,HA$3&lt;=TODAY(),HA$3&gt;$O77), -10, ""))),
IF(AND(HA$3&gt;=$M77,HA$3&lt;=$N77,HA$3&lt;$O77),10,
IF(AND(HA$3&gt;=$M77,HA$3&lt;=$N77,HA$3=$O77),10,
IF(AND(HA$3&gt;=$M77,HA$3&lt;=$N77,HA$3&gt;$O77),-10,""
))))</f>
        <v/>
      </c>
      <c r="HB77" s="19" t="str">
        <f t="shared" ca="1" si="228"/>
        <v/>
      </c>
      <c r="HC77" s="19" t="str">
        <f t="shared" ca="1" si="228"/>
        <v/>
      </c>
      <c r="HD77" s="19" t="str">
        <f t="shared" ca="1" si="228"/>
        <v/>
      </c>
      <c r="HE77" s="19" t="str">
        <f t="shared" ca="1" si="228"/>
        <v/>
      </c>
      <c r="HF77" s="19" t="str">
        <f t="shared" ca="1" si="228"/>
        <v/>
      </c>
      <c r="HG77" s="19" t="str">
        <f t="shared" ca="1" si="228"/>
        <v/>
      </c>
      <c r="HH77" s="19" t="str">
        <f t="shared" ca="1" si="228"/>
        <v/>
      </c>
      <c r="HI77" s="19" t="str">
        <f t="shared" ca="1" si="228"/>
        <v/>
      </c>
      <c r="HJ77" s="19" t="str">
        <f t="shared" ca="1" si="228"/>
        <v/>
      </c>
      <c r="HK77" s="19" t="str">
        <f t="shared" ref="HK77:HT86" ca="1" si="229">IF($N77="",
IF(AND(HK$3&gt;=$M77,HK$3&lt;=TODAY(),HK$3&lt;$O77), 10,
IF(AND(HK$3&gt;=$M77,HK$3&lt;=TODAY(),HK$3=$O77), 10,
IF(AND(HK$3&gt;=$M77,HK$3&lt;=TODAY(),HK$3&gt;$O77), -10, ""))),
IF(AND(HK$3&gt;=$M77,HK$3&lt;=$N77,HK$3&lt;$O77),10,
IF(AND(HK$3&gt;=$M77,HK$3&lt;=$N77,HK$3=$O77),10,
IF(AND(HK$3&gt;=$M77,HK$3&lt;=$N77,HK$3&gt;$O77),-10,""
))))</f>
        <v/>
      </c>
      <c r="HL77" s="19" t="str">
        <f t="shared" ca="1" si="229"/>
        <v/>
      </c>
      <c r="HM77" s="19" t="str">
        <f t="shared" ca="1" si="229"/>
        <v/>
      </c>
      <c r="HN77" s="19" t="str">
        <f t="shared" ca="1" si="229"/>
        <v/>
      </c>
      <c r="HO77" s="19" t="str">
        <f t="shared" ca="1" si="229"/>
        <v/>
      </c>
      <c r="HP77" s="19" t="str">
        <f t="shared" ca="1" si="229"/>
        <v/>
      </c>
      <c r="HQ77" s="19" t="str">
        <f t="shared" ca="1" si="229"/>
        <v/>
      </c>
      <c r="HR77" s="19" t="str">
        <f t="shared" ca="1" si="229"/>
        <v/>
      </c>
      <c r="HS77" s="19" t="str">
        <f t="shared" ca="1" si="229"/>
        <v/>
      </c>
      <c r="HT77" s="19" t="str">
        <f t="shared" ca="1" si="229"/>
        <v/>
      </c>
      <c r="HU77" s="19" t="str">
        <f t="shared" ref="HU77:ID86" ca="1" si="230">IF($N77="",
IF(AND(HU$3&gt;=$M77,HU$3&lt;=TODAY(),HU$3&lt;$O77), 10,
IF(AND(HU$3&gt;=$M77,HU$3&lt;=TODAY(),HU$3=$O77), 10,
IF(AND(HU$3&gt;=$M77,HU$3&lt;=TODAY(),HU$3&gt;$O77), -10, ""))),
IF(AND(HU$3&gt;=$M77,HU$3&lt;=$N77,HU$3&lt;$O77),10,
IF(AND(HU$3&gt;=$M77,HU$3&lt;=$N77,HU$3=$O77),10,
IF(AND(HU$3&gt;=$M77,HU$3&lt;=$N77,HU$3&gt;$O77),-10,""
))))</f>
        <v/>
      </c>
      <c r="HV77" s="19" t="str">
        <f t="shared" ca="1" si="230"/>
        <v/>
      </c>
      <c r="HW77" s="19" t="str">
        <f t="shared" ca="1" si="230"/>
        <v/>
      </c>
      <c r="HX77" s="19" t="str">
        <f t="shared" ca="1" si="230"/>
        <v/>
      </c>
      <c r="HY77" s="19" t="str">
        <f t="shared" ca="1" si="230"/>
        <v/>
      </c>
      <c r="HZ77" s="19" t="str">
        <f t="shared" ca="1" si="230"/>
        <v/>
      </c>
      <c r="IA77" s="19" t="str">
        <f t="shared" ca="1" si="230"/>
        <v/>
      </c>
      <c r="IB77" s="19" t="str">
        <f t="shared" ca="1" si="230"/>
        <v/>
      </c>
      <c r="IC77" s="19" t="str">
        <f t="shared" ca="1" si="230"/>
        <v/>
      </c>
      <c r="ID77" s="19" t="str">
        <f t="shared" ca="1" si="230"/>
        <v/>
      </c>
      <c r="IE77" s="19" t="str">
        <f t="shared" ref="IE77:IN86" ca="1" si="231">IF($N77="",
IF(AND(IE$3&gt;=$M77,IE$3&lt;=TODAY(),IE$3&lt;$O77), 10,
IF(AND(IE$3&gt;=$M77,IE$3&lt;=TODAY(),IE$3=$O77), 10,
IF(AND(IE$3&gt;=$M77,IE$3&lt;=TODAY(),IE$3&gt;$O77), -10, ""))),
IF(AND(IE$3&gt;=$M77,IE$3&lt;=$N77,IE$3&lt;$O77),10,
IF(AND(IE$3&gt;=$M77,IE$3&lt;=$N77,IE$3=$O77),10,
IF(AND(IE$3&gt;=$M77,IE$3&lt;=$N77,IE$3&gt;$O77),-10,""
))))</f>
        <v/>
      </c>
      <c r="IF77" s="19" t="str">
        <f t="shared" ca="1" si="231"/>
        <v/>
      </c>
      <c r="IG77" s="19" t="str">
        <f t="shared" ca="1" si="231"/>
        <v/>
      </c>
      <c r="IH77" s="19" t="str">
        <f t="shared" ca="1" si="231"/>
        <v/>
      </c>
      <c r="II77" s="19" t="str">
        <f t="shared" ca="1" si="231"/>
        <v/>
      </c>
      <c r="IJ77" s="19" t="str">
        <f t="shared" ca="1" si="231"/>
        <v/>
      </c>
      <c r="IK77" s="19" t="str">
        <f t="shared" ca="1" si="231"/>
        <v/>
      </c>
      <c r="IL77" s="19" t="str">
        <f t="shared" ca="1" si="231"/>
        <v/>
      </c>
      <c r="IM77" s="19" t="str">
        <f t="shared" ca="1" si="231"/>
        <v/>
      </c>
      <c r="IN77" s="19" t="str">
        <f t="shared" ca="1" si="231"/>
        <v/>
      </c>
      <c r="IO77" s="19" t="str">
        <f t="shared" ref="IO77:IX86" ca="1" si="232">IF($N77="",
IF(AND(IO$3&gt;=$M77,IO$3&lt;=TODAY(),IO$3&lt;$O77), 10,
IF(AND(IO$3&gt;=$M77,IO$3&lt;=TODAY(),IO$3=$O77), 10,
IF(AND(IO$3&gt;=$M77,IO$3&lt;=TODAY(),IO$3&gt;$O77), -10, ""))),
IF(AND(IO$3&gt;=$M77,IO$3&lt;=$N77,IO$3&lt;$O77),10,
IF(AND(IO$3&gt;=$M77,IO$3&lt;=$N77,IO$3=$O77),10,
IF(AND(IO$3&gt;=$M77,IO$3&lt;=$N77,IO$3&gt;$O77),-10,""
))))</f>
        <v/>
      </c>
      <c r="IP77" s="19" t="str">
        <f t="shared" ca="1" si="232"/>
        <v/>
      </c>
      <c r="IQ77" s="19" t="str">
        <f t="shared" ca="1" si="232"/>
        <v/>
      </c>
      <c r="IR77" s="19" t="str">
        <f t="shared" ca="1" si="232"/>
        <v/>
      </c>
      <c r="IS77" s="19" t="str">
        <f t="shared" ca="1" si="232"/>
        <v/>
      </c>
      <c r="IT77" s="19" t="str">
        <f t="shared" ca="1" si="232"/>
        <v/>
      </c>
      <c r="IU77" s="19" t="str">
        <f t="shared" ca="1" si="232"/>
        <v/>
      </c>
      <c r="IV77" s="19" t="str">
        <f t="shared" ca="1" si="232"/>
        <v/>
      </c>
      <c r="IW77" s="19" t="str">
        <f t="shared" ca="1" si="232"/>
        <v/>
      </c>
      <c r="IX77" s="19" t="str">
        <f t="shared" ca="1" si="232"/>
        <v/>
      </c>
      <c r="IY77" s="19" t="str">
        <f t="shared" ref="IY77:JH86" ca="1" si="233">IF($N77="",
IF(AND(IY$3&gt;=$M77,IY$3&lt;=TODAY(),IY$3&lt;$O77), 10,
IF(AND(IY$3&gt;=$M77,IY$3&lt;=TODAY(),IY$3=$O77), 10,
IF(AND(IY$3&gt;=$M77,IY$3&lt;=TODAY(),IY$3&gt;$O77), -10, ""))),
IF(AND(IY$3&gt;=$M77,IY$3&lt;=$N77,IY$3&lt;$O77),10,
IF(AND(IY$3&gt;=$M77,IY$3&lt;=$N77,IY$3=$O77),10,
IF(AND(IY$3&gt;=$M77,IY$3&lt;=$N77,IY$3&gt;$O77),-10,""
))))</f>
        <v/>
      </c>
      <c r="IZ77" s="19" t="str">
        <f t="shared" ca="1" si="233"/>
        <v/>
      </c>
      <c r="JA77" s="19" t="str">
        <f t="shared" ca="1" si="233"/>
        <v/>
      </c>
      <c r="JB77" s="19" t="str">
        <f t="shared" ca="1" si="233"/>
        <v/>
      </c>
      <c r="JC77" s="19" t="str">
        <f t="shared" ca="1" si="233"/>
        <v/>
      </c>
      <c r="JD77" s="19" t="str">
        <f t="shared" ca="1" si="233"/>
        <v/>
      </c>
      <c r="JE77" s="19" t="str">
        <f t="shared" ca="1" si="233"/>
        <v/>
      </c>
      <c r="JF77" s="19" t="str">
        <f t="shared" ca="1" si="233"/>
        <v/>
      </c>
      <c r="JG77" s="19" t="str">
        <f t="shared" ca="1" si="233"/>
        <v/>
      </c>
      <c r="JH77" s="19" t="str">
        <f t="shared" ca="1" si="233"/>
        <v/>
      </c>
      <c r="JI77" s="19" t="str">
        <f t="shared" ref="JI77:JR86" ca="1" si="234">IF($N77="",
IF(AND(JI$3&gt;=$M77,JI$3&lt;=TODAY(),JI$3&lt;$O77), 10,
IF(AND(JI$3&gt;=$M77,JI$3&lt;=TODAY(),JI$3=$O77), 10,
IF(AND(JI$3&gt;=$M77,JI$3&lt;=TODAY(),JI$3&gt;$O77), -10, ""))),
IF(AND(JI$3&gt;=$M77,JI$3&lt;=$N77,JI$3&lt;$O77),10,
IF(AND(JI$3&gt;=$M77,JI$3&lt;=$N77,JI$3=$O77),10,
IF(AND(JI$3&gt;=$M77,JI$3&lt;=$N77,JI$3&gt;$O77),-10,""
))))</f>
        <v/>
      </c>
      <c r="JJ77" s="19" t="str">
        <f t="shared" ca="1" si="234"/>
        <v/>
      </c>
      <c r="JK77" s="19" t="str">
        <f t="shared" ca="1" si="234"/>
        <v/>
      </c>
      <c r="JL77" s="19" t="str">
        <f t="shared" ca="1" si="234"/>
        <v/>
      </c>
      <c r="JM77" s="19" t="str">
        <f t="shared" ca="1" si="234"/>
        <v/>
      </c>
      <c r="JN77" s="19" t="str">
        <f t="shared" ca="1" si="234"/>
        <v/>
      </c>
      <c r="JO77" s="19" t="str">
        <f t="shared" ca="1" si="234"/>
        <v/>
      </c>
      <c r="JP77" s="19" t="str">
        <f t="shared" ca="1" si="234"/>
        <v/>
      </c>
      <c r="JQ77" s="19" t="str">
        <f t="shared" ca="1" si="234"/>
        <v/>
      </c>
      <c r="JR77" s="19" t="str">
        <f t="shared" ca="1" si="234"/>
        <v/>
      </c>
      <c r="JS77" s="19" t="str">
        <f t="shared" ref="JS77:KB86" ca="1" si="235">IF($N77="",
IF(AND(JS$3&gt;=$M77,JS$3&lt;=TODAY(),JS$3&lt;$O77), 10,
IF(AND(JS$3&gt;=$M77,JS$3&lt;=TODAY(),JS$3=$O77), 10,
IF(AND(JS$3&gt;=$M77,JS$3&lt;=TODAY(),JS$3&gt;$O77), -10, ""))),
IF(AND(JS$3&gt;=$M77,JS$3&lt;=$N77,JS$3&lt;$O77),10,
IF(AND(JS$3&gt;=$M77,JS$3&lt;=$N77,JS$3=$O77),10,
IF(AND(JS$3&gt;=$M77,JS$3&lt;=$N77,JS$3&gt;$O77),-10,""
))))</f>
        <v/>
      </c>
      <c r="JT77" s="19" t="str">
        <f t="shared" ca="1" si="235"/>
        <v/>
      </c>
      <c r="JU77" s="19" t="str">
        <f t="shared" ca="1" si="235"/>
        <v/>
      </c>
      <c r="JV77" s="19" t="str">
        <f t="shared" ca="1" si="235"/>
        <v/>
      </c>
      <c r="JW77" s="19" t="str">
        <f t="shared" ca="1" si="235"/>
        <v/>
      </c>
      <c r="JX77" s="19" t="str">
        <f t="shared" ca="1" si="235"/>
        <v/>
      </c>
      <c r="JY77" s="19" t="str">
        <f t="shared" ca="1" si="235"/>
        <v/>
      </c>
      <c r="JZ77" s="19" t="str">
        <f t="shared" ca="1" si="235"/>
        <v/>
      </c>
      <c r="KA77" s="19" t="str">
        <f t="shared" ca="1" si="235"/>
        <v/>
      </c>
      <c r="KB77" s="19" t="str">
        <f t="shared" ca="1" si="235"/>
        <v/>
      </c>
      <c r="KC77" s="19" t="str">
        <f t="shared" ref="KC77:KL86" ca="1" si="236">IF($N77="",
IF(AND(KC$3&gt;=$M77,KC$3&lt;=TODAY(),KC$3&lt;$O77), 10,
IF(AND(KC$3&gt;=$M77,KC$3&lt;=TODAY(),KC$3=$O77), 10,
IF(AND(KC$3&gt;=$M77,KC$3&lt;=TODAY(),KC$3&gt;$O77), -10, ""))),
IF(AND(KC$3&gt;=$M77,KC$3&lt;=$N77,KC$3&lt;$O77),10,
IF(AND(KC$3&gt;=$M77,KC$3&lt;=$N77,KC$3=$O77),10,
IF(AND(KC$3&gt;=$M77,KC$3&lt;=$N77,KC$3&gt;$O77),-10,""
))))</f>
        <v/>
      </c>
      <c r="KD77" s="19" t="str">
        <f t="shared" ca="1" si="236"/>
        <v/>
      </c>
      <c r="KE77" s="19" t="str">
        <f t="shared" ca="1" si="236"/>
        <v/>
      </c>
      <c r="KF77" s="19" t="str">
        <f t="shared" ca="1" si="236"/>
        <v/>
      </c>
      <c r="KG77" s="19" t="str">
        <f t="shared" ca="1" si="236"/>
        <v/>
      </c>
      <c r="KH77" s="19" t="str">
        <f t="shared" ca="1" si="236"/>
        <v/>
      </c>
      <c r="KI77" s="19" t="str">
        <f t="shared" ca="1" si="236"/>
        <v/>
      </c>
      <c r="KJ77" s="19" t="str">
        <f t="shared" ca="1" si="236"/>
        <v/>
      </c>
      <c r="KK77" s="19" t="str">
        <f t="shared" ca="1" si="236"/>
        <v/>
      </c>
      <c r="KL77" s="19" t="str">
        <f t="shared" ca="1" si="236"/>
        <v/>
      </c>
      <c r="KM77" s="19" t="str">
        <f t="shared" ref="KM77:KV86" ca="1" si="237">IF($N77="",
IF(AND(KM$3&gt;=$M77,KM$3&lt;=TODAY(),KM$3&lt;$O77), 10,
IF(AND(KM$3&gt;=$M77,KM$3&lt;=TODAY(),KM$3=$O77), 10,
IF(AND(KM$3&gt;=$M77,KM$3&lt;=TODAY(),KM$3&gt;$O77), -10, ""))),
IF(AND(KM$3&gt;=$M77,KM$3&lt;=$N77,KM$3&lt;$O77),10,
IF(AND(KM$3&gt;=$M77,KM$3&lt;=$N77,KM$3=$O77),10,
IF(AND(KM$3&gt;=$M77,KM$3&lt;=$N77,KM$3&gt;$O77),-10,""
))))</f>
        <v/>
      </c>
      <c r="KN77" s="19" t="str">
        <f t="shared" ca="1" si="237"/>
        <v/>
      </c>
      <c r="KO77" s="19" t="str">
        <f t="shared" ca="1" si="237"/>
        <v/>
      </c>
      <c r="KP77" s="19" t="str">
        <f t="shared" ca="1" si="237"/>
        <v/>
      </c>
      <c r="KQ77" s="19" t="str">
        <f t="shared" ca="1" si="237"/>
        <v/>
      </c>
      <c r="KR77" s="19" t="str">
        <f t="shared" ca="1" si="237"/>
        <v/>
      </c>
      <c r="KS77" s="19" t="str">
        <f t="shared" ca="1" si="237"/>
        <v/>
      </c>
      <c r="KT77" s="19" t="str">
        <f t="shared" ca="1" si="237"/>
        <v/>
      </c>
      <c r="KU77" s="19" t="str">
        <f t="shared" ca="1" si="237"/>
        <v/>
      </c>
      <c r="KV77" s="19" t="str">
        <f t="shared" ca="1" si="237"/>
        <v/>
      </c>
      <c r="KW77" s="19" t="str">
        <f t="shared" ref="KW77:LF86" ca="1" si="238">IF($N77="",
IF(AND(KW$3&gt;=$M77,KW$3&lt;=TODAY(),KW$3&lt;$O77), 10,
IF(AND(KW$3&gt;=$M77,KW$3&lt;=TODAY(),KW$3=$O77), 10,
IF(AND(KW$3&gt;=$M77,KW$3&lt;=TODAY(),KW$3&gt;$O77), -10, ""))),
IF(AND(KW$3&gt;=$M77,KW$3&lt;=$N77,KW$3&lt;$O77),10,
IF(AND(KW$3&gt;=$M77,KW$3&lt;=$N77,KW$3=$O77),10,
IF(AND(KW$3&gt;=$M77,KW$3&lt;=$N77,KW$3&gt;$O77),-10,""
))))</f>
        <v/>
      </c>
      <c r="KX77" s="19" t="str">
        <f t="shared" ca="1" si="238"/>
        <v/>
      </c>
      <c r="KY77" s="19" t="str">
        <f t="shared" ca="1" si="238"/>
        <v/>
      </c>
      <c r="KZ77" s="19" t="str">
        <f t="shared" ca="1" si="238"/>
        <v/>
      </c>
      <c r="LA77" s="19" t="str">
        <f t="shared" ca="1" si="238"/>
        <v/>
      </c>
      <c r="LB77" s="19" t="str">
        <f t="shared" ca="1" si="238"/>
        <v/>
      </c>
      <c r="LC77" s="19" t="str">
        <f t="shared" ca="1" si="238"/>
        <v/>
      </c>
      <c r="LD77" s="19" t="str">
        <f t="shared" ca="1" si="238"/>
        <v/>
      </c>
      <c r="LE77" s="19" t="str">
        <f t="shared" ca="1" si="238"/>
        <v/>
      </c>
      <c r="LF77" s="19" t="str">
        <f t="shared" ca="1" si="238"/>
        <v/>
      </c>
      <c r="LG77" s="19" t="str">
        <f t="shared" ref="LG77:LP86" ca="1" si="239">IF($N77="",
IF(AND(LG$3&gt;=$M77,LG$3&lt;=TODAY(),LG$3&lt;$O77), 10,
IF(AND(LG$3&gt;=$M77,LG$3&lt;=TODAY(),LG$3=$O77), 10,
IF(AND(LG$3&gt;=$M77,LG$3&lt;=TODAY(),LG$3&gt;$O77), -10, ""))),
IF(AND(LG$3&gt;=$M77,LG$3&lt;=$N77,LG$3&lt;$O77),10,
IF(AND(LG$3&gt;=$M77,LG$3&lt;=$N77,LG$3=$O77),10,
IF(AND(LG$3&gt;=$M77,LG$3&lt;=$N77,LG$3&gt;$O77),-10,""
))))</f>
        <v/>
      </c>
      <c r="LH77" s="19" t="str">
        <f t="shared" ca="1" si="239"/>
        <v/>
      </c>
      <c r="LI77" s="19" t="str">
        <f t="shared" ca="1" si="239"/>
        <v/>
      </c>
      <c r="LJ77" s="19" t="str">
        <f t="shared" ca="1" si="239"/>
        <v/>
      </c>
      <c r="LK77" s="19" t="str">
        <f t="shared" ca="1" si="239"/>
        <v/>
      </c>
      <c r="LL77" s="19" t="str">
        <f t="shared" ca="1" si="239"/>
        <v/>
      </c>
      <c r="LM77" s="19" t="str">
        <f t="shared" ca="1" si="239"/>
        <v/>
      </c>
      <c r="LN77" s="19" t="str">
        <f t="shared" ca="1" si="239"/>
        <v/>
      </c>
      <c r="LO77" s="19" t="str">
        <f t="shared" ca="1" si="239"/>
        <v/>
      </c>
      <c r="LP77" s="19" t="str">
        <f t="shared" ca="1" si="239"/>
        <v/>
      </c>
      <c r="LQ77" s="19" t="str">
        <f t="shared" ref="LQ77:LZ86" ca="1" si="240">IF($N77="",
IF(AND(LQ$3&gt;=$M77,LQ$3&lt;=TODAY(),LQ$3&lt;$O77), 10,
IF(AND(LQ$3&gt;=$M77,LQ$3&lt;=TODAY(),LQ$3=$O77), 10,
IF(AND(LQ$3&gt;=$M77,LQ$3&lt;=TODAY(),LQ$3&gt;$O77), -10, ""))),
IF(AND(LQ$3&gt;=$M77,LQ$3&lt;=$N77,LQ$3&lt;$O77),10,
IF(AND(LQ$3&gt;=$M77,LQ$3&lt;=$N77,LQ$3=$O77),10,
IF(AND(LQ$3&gt;=$M77,LQ$3&lt;=$N77,LQ$3&gt;$O77),-10,""
))))</f>
        <v/>
      </c>
      <c r="LR77" s="19" t="str">
        <f t="shared" ca="1" si="240"/>
        <v/>
      </c>
      <c r="LS77" s="19" t="str">
        <f t="shared" ca="1" si="240"/>
        <v/>
      </c>
      <c r="LT77" s="19" t="str">
        <f t="shared" ca="1" si="240"/>
        <v/>
      </c>
      <c r="LU77" s="19" t="str">
        <f t="shared" ca="1" si="240"/>
        <v/>
      </c>
      <c r="LV77" s="19" t="str">
        <f t="shared" ca="1" si="240"/>
        <v/>
      </c>
      <c r="LW77" s="19" t="str">
        <f t="shared" ca="1" si="240"/>
        <v/>
      </c>
      <c r="LX77" s="19" t="str">
        <f t="shared" ca="1" si="240"/>
        <v/>
      </c>
      <c r="LY77" s="19" t="str">
        <f t="shared" ca="1" si="240"/>
        <v/>
      </c>
      <c r="LZ77" s="19" t="str">
        <f t="shared" ca="1" si="240"/>
        <v/>
      </c>
      <c r="MA77" s="19" t="str">
        <f t="shared" ref="MA77:MJ86" ca="1" si="241">IF($N77="",
IF(AND(MA$3&gt;=$M77,MA$3&lt;=TODAY(),MA$3&lt;$O77), 10,
IF(AND(MA$3&gt;=$M77,MA$3&lt;=TODAY(),MA$3=$O77), 10,
IF(AND(MA$3&gt;=$M77,MA$3&lt;=TODAY(),MA$3&gt;$O77), -10, ""))),
IF(AND(MA$3&gt;=$M77,MA$3&lt;=$N77,MA$3&lt;$O77),10,
IF(AND(MA$3&gt;=$M77,MA$3&lt;=$N77,MA$3=$O77),10,
IF(AND(MA$3&gt;=$M77,MA$3&lt;=$N77,MA$3&gt;$O77),-10,""
))))</f>
        <v/>
      </c>
      <c r="MB77" s="19" t="str">
        <f t="shared" ca="1" si="241"/>
        <v/>
      </c>
      <c r="MC77" s="19" t="str">
        <f t="shared" ca="1" si="241"/>
        <v/>
      </c>
      <c r="MD77" s="19" t="str">
        <f t="shared" ca="1" si="241"/>
        <v/>
      </c>
      <c r="ME77" s="19" t="str">
        <f t="shared" ca="1" si="241"/>
        <v/>
      </c>
      <c r="MF77" s="19" t="str">
        <f t="shared" ca="1" si="241"/>
        <v/>
      </c>
      <c r="MG77" s="19" t="str">
        <f t="shared" ca="1" si="241"/>
        <v/>
      </c>
      <c r="MH77" s="19" t="str">
        <f t="shared" ca="1" si="241"/>
        <v/>
      </c>
      <c r="MI77" s="19" t="str">
        <f t="shared" ca="1" si="241"/>
        <v/>
      </c>
      <c r="MJ77" s="19" t="str">
        <f t="shared" ca="1" si="241"/>
        <v/>
      </c>
      <c r="MK77" s="19" t="str">
        <f t="shared" ref="MK77:MT86" ca="1" si="242">IF($N77="",
IF(AND(MK$3&gt;=$M77,MK$3&lt;=TODAY(),MK$3&lt;$O77), 10,
IF(AND(MK$3&gt;=$M77,MK$3&lt;=TODAY(),MK$3=$O77), 10,
IF(AND(MK$3&gt;=$M77,MK$3&lt;=TODAY(),MK$3&gt;$O77), -10, ""))),
IF(AND(MK$3&gt;=$M77,MK$3&lt;=$N77,MK$3&lt;$O77),10,
IF(AND(MK$3&gt;=$M77,MK$3&lt;=$N77,MK$3=$O77),10,
IF(AND(MK$3&gt;=$M77,MK$3&lt;=$N77,MK$3&gt;$O77),-10,""
))))</f>
        <v/>
      </c>
      <c r="ML77" s="19" t="str">
        <f t="shared" ca="1" si="242"/>
        <v/>
      </c>
      <c r="MM77" s="19" t="str">
        <f t="shared" ca="1" si="242"/>
        <v/>
      </c>
      <c r="MN77" s="19" t="str">
        <f t="shared" ca="1" si="242"/>
        <v/>
      </c>
      <c r="MO77" s="19" t="str">
        <f t="shared" ca="1" si="242"/>
        <v/>
      </c>
      <c r="MP77" s="19" t="str">
        <f t="shared" ca="1" si="242"/>
        <v/>
      </c>
      <c r="MQ77" s="19" t="str">
        <f t="shared" ca="1" si="242"/>
        <v/>
      </c>
      <c r="MR77" s="19" t="str">
        <f t="shared" ca="1" si="242"/>
        <v/>
      </c>
      <c r="MS77" s="19" t="str">
        <f t="shared" ca="1" si="242"/>
        <v/>
      </c>
      <c r="MT77" s="19" t="str">
        <f t="shared" ca="1" si="242"/>
        <v/>
      </c>
      <c r="MU77" s="19" t="str">
        <f t="shared" ref="MU77:ND86" ca="1" si="243">IF($N77="",
IF(AND(MU$3&gt;=$M77,MU$3&lt;=TODAY(),MU$3&lt;$O77), 10,
IF(AND(MU$3&gt;=$M77,MU$3&lt;=TODAY(),MU$3=$O77), 10,
IF(AND(MU$3&gt;=$M77,MU$3&lt;=TODAY(),MU$3&gt;$O77), -10, ""))),
IF(AND(MU$3&gt;=$M77,MU$3&lt;=$N77,MU$3&lt;$O77),10,
IF(AND(MU$3&gt;=$M77,MU$3&lt;=$N77,MU$3=$O77),10,
IF(AND(MU$3&gt;=$M77,MU$3&lt;=$N77,MU$3&gt;$O77),-10,""
))))</f>
        <v/>
      </c>
      <c r="MV77" s="19" t="str">
        <f t="shared" ca="1" si="243"/>
        <v/>
      </c>
      <c r="MW77" s="19" t="str">
        <f t="shared" ca="1" si="243"/>
        <v/>
      </c>
      <c r="MX77" s="19" t="str">
        <f t="shared" ca="1" si="243"/>
        <v/>
      </c>
      <c r="MY77" s="19" t="str">
        <f t="shared" ca="1" si="243"/>
        <v/>
      </c>
      <c r="MZ77" s="19" t="str">
        <f t="shared" ca="1" si="243"/>
        <v/>
      </c>
      <c r="NA77" s="19" t="str">
        <f t="shared" ca="1" si="243"/>
        <v/>
      </c>
      <c r="NB77" s="19" t="str">
        <f t="shared" ca="1" si="243"/>
        <v/>
      </c>
      <c r="NC77" s="19" t="str">
        <f t="shared" ca="1" si="243"/>
        <v/>
      </c>
      <c r="ND77" s="19" t="str">
        <f t="shared" ca="1" si="243"/>
        <v/>
      </c>
      <c r="NE77" s="19" t="str">
        <f t="shared" ref="NE77:NN86" ca="1" si="244">IF($N77="",
IF(AND(NE$3&gt;=$M77,NE$3&lt;=TODAY(),NE$3&lt;$O77), 10,
IF(AND(NE$3&gt;=$M77,NE$3&lt;=TODAY(),NE$3=$O77), 10,
IF(AND(NE$3&gt;=$M77,NE$3&lt;=TODAY(),NE$3&gt;$O77), -10, ""))),
IF(AND(NE$3&gt;=$M77,NE$3&lt;=$N77,NE$3&lt;$O77),10,
IF(AND(NE$3&gt;=$M77,NE$3&lt;=$N77,NE$3=$O77),10,
IF(AND(NE$3&gt;=$M77,NE$3&lt;=$N77,NE$3&gt;$O77),-10,""
))))</f>
        <v/>
      </c>
      <c r="NF77" s="19" t="str">
        <f t="shared" ca="1" si="244"/>
        <v/>
      </c>
      <c r="NG77" s="19" t="str">
        <f t="shared" ca="1" si="244"/>
        <v/>
      </c>
      <c r="NH77" s="19" t="str">
        <f t="shared" ca="1" si="244"/>
        <v/>
      </c>
      <c r="NI77" s="19" t="str">
        <f t="shared" ca="1" si="244"/>
        <v/>
      </c>
      <c r="NJ77" s="19" t="str">
        <f t="shared" ca="1" si="244"/>
        <v/>
      </c>
      <c r="NK77" s="19" t="str">
        <f t="shared" ca="1" si="244"/>
        <v/>
      </c>
      <c r="NL77" s="19" t="str">
        <f t="shared" ca="1" si="244"/>
        <v/>
      </c>
      <c r="NM77" s="19" t="str">
        <f t="shared" ca="1" si="244"/>
        <v/>
      </c>
      <c r="NN77" s="19" t="str">
        <f t="shared" ca="1" si="244"/>
        <v/>
      </c>
      <c r="NO77" s="19" t="str">
        <f t="shared" ref="NO77:OC86" ca="1" si="245">IF($N77="",
IF(AND(NO$3&gt;=$M77,NO$3&lt;=TODAY(),NO$3&lt;$O77), 10,
IF(AND(NO$3&gt;=$M77,NO$3&lt;=TODAY(),NO$3=$O77), 10,
IF(AND(NO$3&gt;=$M77,NO$3&lt;=TODAY(),NO$3&gt;$O77), -10, ""))),
IF(AND(NO$3&gt;=$M77,NO$3&lt;=$N77,NO$3&lt;$O77),10,
IF(AND(NO$3&gt;=$M77,NO$3&lt;=$N77,NO$3=$O77),10,
IF(AND(NO$3&gt;=$M77,NO$3&lt;=$N77,NO$3&gt;$O77),-10,""
))))</f>
        <v/>
      </c>
      <c r="NP77" s="19" t="str">
        <f t="shared" ca="1" si="245"/>
        <v/>
      </c>
      <c r="NQ77" s="19" t="str">
        <f t="shared" ca="1" si="245"/>
        <v/>
      </c>
      <c r="NR77" s="19" t="str">
        <f t="shared" ca="1" si="245"/>
        <v/>
      </c>
      <c r="NS77" s="19" t="str">
        <f t="shared" ca="1" si="245"/>
        <v/>
      </c>
      <c r="NT77" s="19" t="str">
        <f t="shared" ca="1" si="245"/>
        <v/>
      </c>
      <c r="NU77" s="19" t="str">
        <f t="shared" ca="1" si="245"/>
        <v/>
      </c>
      <c r="NV77" s="19" t="str">
        <f t="shared" ca="1" si="245"/>
        <v/>
      </c>
      <c r="NW77" s="19" t="str">
        <f t="shared" ca="1" si="245"/>
        <v/>
      </c>
      <c r="NX77" s="19" t="str">
        <f t="shared" ca="1" si="245"/>
        <v/>
      </c>
      <c r="NY77" s="19" t="str">
        <f t="shared" ca="1" si="245"/>
        <v/>
      </c>
      <c r="NZ77" s="19" t="str">
        <f t="shared" ca="1" si="245"/>
        <v/>
      </c>
      <c r="OA77" s="19" t="str">
        <f t="shared" ca="1" si="245"/>
        <v/>
      </c>
      <c r="OB77" s="19" t="str">
        <f t="shared" ca="1" si="245"/>
        <v/>
      </c>
      <c r="OC77" s="19" t="str">
        <f t="shared" ca="1" si="245"/>
        <v/>
      </c>
    </row>
    <row r="78" spans="1:399" ht="14.25" x14ac:dyDescent="0.2">
      <c r="A78" s="62" t="str">
        <f t="shared" si="205"/>
        <v>Abdulmahsen Madhi Devlopment</v>
      </c>
      <c r="B78" s="66">
        <f>_xlfn.IFNA(IF(INDEX('[1]External Tasks'!$C:$C,MATCH($B$74&amp;" "&amp;D78,'[1]External Tasks'!$A:$A,0))=D78,1,IF(INDEX('[1]External Tasks'!$G:$G,MATCH($B$74&amp;" "&amp;D78,'[1]External Tasks'!$E:$E,0))=D78,2)),0)</f>
        <v>0</v>
      </c>
      <c r="C78" s="46">
        <v>2</v>
      </c>
      <c r="D78" s="422" t="str">
        <f>IF('[2]Project Follow up - Base'!D78="","",'[2]Project Follow up - Base'!D78)</f>
        <v>Working on - Development</v>
      </c>
      <c r="E78" s="422" t="str">
        <f>IF('[2]Project Follow up - Base'!E78="","",'[2]Project Follow up - Base'!E78)</f>
        <v/>
      </c>
      <c r="F78" s="41" t="str">
        <f>IF('[2]Project Follow up - Base'!F78="","",'[2]Project Follow up - Base'!F78)</f>
        <v>Abdulmahsen Madhi</v>
      </c>
      <c r="G78" s="43">
        <f>IF('[2]Project Follow up - Base'!G78="","",'[2]Project Follow up - Base'!G78)</f>
        <v>45764</v>
      </c>
      <c r="H78" s="43">
        <f>IF('[2]Project Follow up - Base'!H78="","",'[2]Project Follow up - Base'!H78)</f>
        <v>45773</v>
      </c>
      <c r="I78" s="45">
        <f>IF(OR(G78="",H78=""), 0, NETWORKDAYS.INTL(G78,H78,7,List!$M$3:$M$100))</f>
        <v>6</v>
      </c>
      <c r="J78" s="41" t="str">
        <f>IF('[2]Project Follow up - Base'!J78="","",'[2]Project Follow up - Base'!J78)</f>
        <v/>
      </c>
      <c r="K78" s="187" t="str">
        <f>IF('[2]Project Follow up - Base'!K78="","",'[2]Project Follow up - Base'!K78)</f>
        <v/>
      </c>
      <c r="L78" s="45">
        <f>IF(OR(J78="",K78=""), 0, NETWORKDAYS.INTL(J78,K78,7,List!$M$3:$M$100))</f>
        <v>0</v>
      </c>
      <c r="M78" s="43">
        <f>IF(AND( J78="", G78=""),"",MIN(G78,J78))</f>
        <v>45764</v>
      </c>
      <c r="N78" s="43">
        <f t="shared" si="207"/>
        <v>45773</v>
      </c>
      <c r="O78" s="43">
        <f>IF(OR( D78="", M78=""),"",WORKDAY.INTL(M78,VLOOKUP($B$74&amp;" "&amp;D78,Tasks!$1:$1048576,MATCH('Project Follow up - Base'!$D$7,Tasks!$2:$2,0),FALSE)-1,7,[1]List!$M$3:$M$100))</f>
        <v>45791</v>
      </c>
      <c r="P78" s="44" t="str">
        <f t="shared" ca="1" si="208"/>
        <v>Completed</v>
      </c>
      <c r="Q78" s="104" t="str">
        <f>IF('[2]Project Follow up - Base'!Q78="","",'[2]Project Follow up - Base'!Q78)</f>
        <v/>
      </c>
      <c r="R78" s="43" t="str">
        <f>IF('[2]Project Follow up - Base'!R78="","",'[2]Project Follow up - Base'!R78)</f>
        <v>Devlopment</v>
      </c>
      <c r="S78" s="44" t="str">
        <f>IF('[2]Project Follow up - Base'!S78="","",'[2]Project Follow up - Base'!S78)</f>
        <v>...</v>
      </c>
      <c r="T78" s="104" t="str">
        <f>IF('[2]Project Follow up - Base'!T78="","",'[2]Project Follow up - Base'!T78)</f>
        <v/>
      </c>
      <c r="U78" s="41" t="str">
        <f>IF('[2]Project Follow up - Base'!U78="","",'[2]Project Follow up - Base'!U78)</f>
        <v/>
      </c>
      <c r="V78" s="41" t="str">
        <f>IF('[2]Project Follow up - Base'!V78="","",'[2]Project Follow up - Base'!V78)</f>
        <v/>
      </c>
      <c r="W78" s="388" t="str">
        <f>IF('[2]Project Follow up - Base'!W78="","",'[2]Project Follow up - Base'!W78)</f>
        <v>Deliev 13</v>
      </c>
      <c r="X78" s="389" t="str">
        <f>IF('[2]Project Follow up - Base'!X78="","",'[2]Project Follow up - Base'!X78)</f>
        <v>MOM 13</v>
      </c>
      <c r="Y78" s="17">
        <f t="shared" si="209"/>
        <v>1</v>
      </c>
      <c r="Z78" s="66" t="str">
        <f>_xlfn.IFNA(IF(INDEX('Employees Summary'!A:J,MATCH(B$38&amp;" "&amp;F78,'Employees Summary'!H:H,0),10)=0,"",INDEX('Employees Summary'!A:J,MATCH(B$38&amp;" "&amp;F78,'Employees Summary'!H:H,0),10)),"")</f>
        <v/>
      </c>
      <c r="AA78" s="62">
        <f ca="1">IF(AND(N78&lt;&gt;"",P78="Delayed"),NETWORKDAYS.INTL(O78,N78,7,List!$M$3:$M$100),0)</f>
        <v>0</v>
      </c>
      <c r="AB78" s="29"/>
      <c r="AC78" s="20" t="str">
        <f t="shared" ca="1" si="210"/>
        <v/>
      </c>
      <c r="AD78" s="20" t="str">
        <f t="shared" ca="1" si="210"/>
        <v/>
      </c>
      <c r="AE78" s="20" t="str">
        <f t="shared" ca="1" si="210"/>
        <v/>
      </c>
      <c r="AF78" s="20" t="str">
        <f t="shared" ca="1" si="210"/>
        <v/>
      </c>
      <c r="AG78" s="20" t="str">
        <f t="shared" ca="1" si="210"/>
        <v/>
      </c>
      <c r="AH78" s="20" t="str">
        <f t="shared" ca="1" si="210"/>
        <v/>
      </c>
      <c r="AI78" s="20" t="str">
        <f t="shared" ca="1" si="210"/>
        <v/>
      </c>
      <c r="AJ78" s="20" t="str">
        <f t="shared" ca="1" si="210"/>
        <v/>
      </c>
      <c r="AK78" s="20" t="str">
        <f t="shared" ca="1" si="210"/>
        <v/>
      </c>
      <c r="AL78" s="20" t="str">
        <f t="shared" ca="1" si="210"/>
        <v/>
      </c>
      <c r="AM78" s="20" t="str">
        <f t="shared" ca="1" si="211"/>
        <v/>
      </c>
      <c r="AN78" s="20" t="str">
        <f t="shared" ca="1" si="211"/>
        <v/>
      </c>
      <c r="AO78" s="20" t="str">
        <f t="shared" ca="1" si="211"/>
        <v/>
      </c>
      <c r="AP78" s="20" t="str">
        <f t="shared" ca="1" si="211"/>
        <v/>
      </c>
      <c r="AQ78" s="20" t="str">
        <f t="shared" ca="1" si="211"/>
        <v/>
      </c>
      <c r="AR78" s="20" t="str">
        <f t="shared" ca="1" si="211"/>
        <v/>
      </c>
      <c r="AS78" s="20" t="str">
        <f t="shared" ca="1" si="211"/>
        <v/>
      </c>
      <c r="AT78" s="20" t="str">
        <f t="shared" ca="1" si="211"/>
        <v/>
      </c>
      <c r="AU78" s="20" t="str">
        <f t="shared" ca="1" si="211"/>
        <v/>
      </c>
      <c r="AV78" s="20" t="str">
        <f t="shared" ca="1" si="211"/>
        <v/>
      </c>
      <c r="AW78" s="20" t="str">
        <f t="shared" ca="1" si="212"/>
        <v/>
      </c>
      <c r="AX78" s="20" t="str">
        <f t="shared" ca="1" si="212"/>
        <v/>
      </c>
      <c r="AY78" s="20" t="str">
        <f t="shared" ca="1" si="212"/>
        <v/>
      </c>
      <c r="AZ78" s="20" t="str">
        <f t="shared" ca="1" si="212"/>
        <v/>
      </c>
      <c r="BA78" s="20" t="str">
        <f t="shared" ca="1" si="212"/>
        <v/>
      </c>
      <c r="BB78" s="20" t="str">
        <f t="shared" ca="1" si="212"/>
        <v/>
      </c>
      <c r="BC78" s="20" t="str">
        <f t="shared" ca="1" si="212"/>
        <v/>
      </c>
      <c r="BD78" s="20" t="str">
        <f t="shared" ca="1" si="212"/>
        <v/>
      </c>
      <c r="BE78" s="20" t="str">
        <f t="shared" ca="1" si="212"/>
        <v/>
      </c>
      <c r="BF78" s="20" t="str">
        <f t="shared" ca="1" si="212"/>
        <v/>
      </c>
      <c r="BG78" s="20" t="str">
        <f t="shared" ca="1" si="213"/>
        <v/>
      </c>
      <c r="BH78" s="20" t="str">
        <f t="shared" ca="1" si="213"/>
        <v/>
      </c>
      <c r="BI78" s="20" t="str">
        <f t="shared" ca="1" si="213"/>
        <v/>
      </c>
      <c r="BJ78" s="20" t="str">
        <f t="shared" ca="1" si="213"/>
        <v/>
      </c>
      <c r="BK78" s="20" t="str">
        <f t="shared" ca="1" si="213"/>
        <v/>
      </c>
      <c r="BL78" s="20" t="str">
        <f t="shared" ca="1" si="213"/>
        <v/>
      </c>
      <c r="BM78" s="20" t="str">
        <f t="shared" ca="1" si="213"/>
        <v/>
      </c>
      <c r="BN78" s="20" t="str">
        <f t="shared" ca="1" si="213"/>
        <v/>
      </c>
      <c r="BO78" s="20" t="str">
        <f t="shared" ca="1" si="213"/>
        <v/>
      </c>
      <c r="BP78" s="20" t="str">
        <f t="shared" ca="1" si="213"/>
        <v/>
      </c>
      <c r="BQ78" s="20" t="str">
        <f t="shared" ca="1" si="214"/>
        <v/>
      </c>
      <c r="BR78" s="20" t="str">
        <f t="shared" ca="1" si="214"/>
        <v/>
      </c>
      <c r="BS78" s="20" t="str">
        <f t="shared" ca="1" si="214"/>
        <v/>
      </c>
      <c r="BT78" s="20" t="str">
        <f t="shared" ca="1" si="214"/>
        <v/>
      </c>
      <c r="BU78" s="20" t="str">
        <f t="shared" ca="1" si="214"/>
        <v/>
      </c>
      <c r="BV78" s="20" t="str">
        <f t="shared" ca="1" si="214"/>
        <v/>
      </c>
      <c r="BW78" s="20" t="str">
        <f t="shared" ca="1" si="214"/>
        <v/>
      </c>
      <c r="BX78" s="20" t="str">
        <f t="shared" ca="1" si="214"/>
        <v/>
      </c>
      <c r="BY78" s="20" t="str">
        <f t="shared" ca="1" si="214"/>
        <v/>
      </c>
      <c r="BZ78" s="20" t="str">
        <f t="shared" ca="1" si="214"/>
        <v/>
      </c>
      <c r="CA78" s="20" t="str">
        <f t="shared" ca="1" si="215"/>
        <v/>
      </c>
      <c r="CB78" s="20" t="str">
        <f t="shared" ca="1" si="215"/>
        <v/>
      </c>
      <c r="CC78" s="20" t="str">
        <f t="shared" ca="1" si="215"/>
        <v/>
      </c>
      <c r="CD78" s="20" t="str">
        <f t="shared" ca="1" si="215"/>
        <v/>
      </c>
      <c r="CE78" s="20" t="str">
        <f t="shared" ca="1" si="215"/>
        <v/>
      </c>
      <c r="CF78" s="20" t="str">
        <f t="shared" ca="1" si="215"/>
        <v/>
      </c>
      <c r="CG78" s="20" t="str">
        <f t="shared" ca="1" si="215"/>
        <v/>
      </c>
      <c r="CH78" s="20" t="str">
        <f t="shared" ca="1" si="215"/>
        <v/>
      </c>
      <c r="CI78" s="20" t="str">
        <f t="shared" ca="1" si="215"/>
        <v/>
      </c>
      <c r="CJ78" s="20" t="str">
        <f t="shared" ca="1" si="215"/>
        <v/>
      </c>
      <c r="CK78" s="20" t="str">
        <f t="shared" ca="1" si="216"/>
        <v/>
      </c>
      <c r="CL78" s="20" t="str">
        <f t="shared" ca="1" si="216"/>
        <v/>
      </c>
      <c r="CM78" s="20" t="str">
        <f t="shared" ca="1" si="216"/>
        <v/>
      </c>
      <c r="CN78" s="20" t="str">
        <f t="shared" ca="1" si="216"/>
        <v/>
      </c>
      <c r="CO78" s="20" t="str">
        <f t="shared" ca="1" si="216"/>
        <v/>
      </c>
      <c r="CP78" s="20" t="str">
        <f t="shared" ca="1" si="216"/>
        <v/>
      </c>
      <c r="CQ78" s="20" t="str">
        <f t="shared" ca="1" si="216"/>
        <v/>
      </c>
      <c r="CR78" s="20" t="str">
        <f t="shared" ca="1" si="216"/>
        <v/>
      </c>
      <c r="CS78" s="20" t="str">
        <f t="shared" ca="1" si="216"/>
        <v/>
      </c>
      <c r="CT78" s="19" t="str">
        <f t="shared" ca="1" si="216"/>
        <v/>
      </c>
      <c r="CU78" s="19" t="str">
        <f t="shared" ca="1" si="217"/>
        <v/>
      </c>
      <c r="CV78" s="19" t="str">
        <f t="shared" ca="1" si="217"/>
        <v/>
      </c>
      <c r="CW78" s="19" t="str">
        <f t="shared" ca="1" si="217"/>
        <v/>
      </c>
      <c r="CX78" s="19" t="str">
        <f t="shared" ca="1" si="217"/>
        <v/>
      </c>
      <c r="CY78" s="19" t="str">
        <f t="shared" ca="1" si="217"/>
        <v/>
      </c>
      <c r="CZ78" s="19" t="str">
        <f t="shared" ca="1" si="217"/>
        <v/>
      </c>
      <c r="DA78" s="19" t="str">
        <f t="shared" ca="1" si="217"/>
        <v/>
      </c>
      <c r="DB78" s="19" t="str">
        <f t="shared" ca="1" si="217"/>
        <v/>
      </c>
      <c r="DC78" s="19" t="str">
        <f t="shared" ca="1" si="217"/>
        <v/>
      </c>
      <c r="DD78" s="19" t="str">
        <f t="shared" ca="1" si="217"/>
        <v/>
      </c>
      <c r="DE78" s="19" t="str">
        <f t="shared" ca="1" si="218"/>
        <v/>
      </c>
      <c r="DF78" s="19" t="str">
        <f t="shared" ca="1" si="218"/>
        <v/>
      </c>
      <c r="DG78" s="19" t="str">
        <f t="shared" ca="1" si="218"/>
        <v/>
      </c>
      <c r="DH78" s="19" t="str">
        <f t="shared" ca="1" si="218"/>
        <v/>
      </c>
      <c r="DI78" s="19" t="str">
        <f t="shared" ca="1" si="218"/>
        <v/>
      </c>
      <c r="DJ78" s="19" t="str">
        <f t="shared" ca="1" si="218"/>
        <v/>
      </c>
      <c r="DK78" s="19" t="str">
        <f t="shared" ca="1" si="218"/>
        <v/>
      </c>
      <c r="DL78" s="19" t="str">
        <f t="shared" ca="1" si="218"/>
        <v/>
      </c>
      <c r="DM78" s="19" t="str">
        <f t="shared" ca="1" si="218"/>
        <v/>
      </c>
      <c r="DN78" s="19" t="str">
        <f t="shared" ca="1" si="218"/>
        <v/>
      </c>
      <c r="DO78" s="19" t="str">
        <f t="shared" ca="1" si="219"/>
        <v/>
      </c>
      <c r="DP78" s="19" t="str">
        <f t="shared" ca="1" si="219"/>
        <v/>
      </c>
      <c r="DQ78" s="19" t="str">
        <f t="shared" ca="1" si="219"/>
        <v/>
      </c>
      <c r="DR78" s="19" t="str">
        <f t="shared" ca="1" si="219"/>
        <v/>
      </c>
      <c r="DS78" s="19" t="str">
        <f t="shared" ca="1" si="219"/>
        <v/>
      </c>
      <c r="DT78" s="19" t="str">
        <f t="shared" ca="1" si="219"/>
        <v/>
      </c>
      <c r="DU78" s="19" t="str">
        <f t="shared" ca="1" si="219"/>
        <v/>
      </c>
      <c r="DV78" s="19" t="str">
        <f t="shared" ca="1" si="219"/>
        <v/>
      </c>
      <c r="DW78" s="19" t="str">
        <f t="shared" ca="1" si="219"/>
        <v/>
      </c>
      <c r="DX78" s="19" t="str">
        <f t="shared" ca="1" si="219"/>
        <v/>
      </c>
      <c r="DY78" s="19" t="str">
        <f t="shared" ca="1" si="220"/>
        <v/>
      </c>
      <c r="DZ78" s="19" t="str">
        <f t="shared" ca="1" si="220"/>
        <v/>
      </c>
      <c r="EA78" s="19" t="str">
        <f t="shared" ca="1" si="220"/>
        <v/>
      </c>
      <c r="EB78" s="19" t="str">
        <f t="shared" ca="1" si="220"/>
        <v/>
      </c>
      <c r="EC78" s="19" t="str">
        <f t="shared" ca="1" si="220"/>
        <v/>
      </c>
      <c r="ED78" s="19" t="str">
        <f t="shared" ca="1" si="220"/>
        <v/>
      </c>
      <c r="EE78" s="19" t="str">
        <f t="shared" ca="1" si="220"/>
        <v/>
      </c>
      <c r="EF78" s="19" t="str">
        <f t="shared" ca="1" si="220"/>
        <v/>
      </c>
      <c r="EG78" s="19" t="str">
        <f t="shared" ca="1" si="220"/>
        <v/>
      </c>
      <c r="EH78" s="19" t="str">
        <f t="shared" ca="1" si="220"/>
        <v/>
      </c>
      <c r="EI78" s="19" t="str">
        <f t="shared" ca="1" si="221"/>
        <v/>
      </c>
      <c r="EJ78" s="19" t="str">
        <f t="shared" ca="1" si="221"/>
        <v/>
      </c>
      <c r="EK78" s="19">
        <f t="shared" ca="1" si="221"/>
        <v>10</v>
      </c>
      <c r="EL78" s="19">
        <f t="shared" ca="1" si="221"/>
        <v>10</v>
      </c>
      <c r="EM78" s="19">
        <f t="shared" ca="1" si="221"/>
        <v>10</v>
      </c>
      <c r="EN78" s="19">
        <f t="shared" ca="1" si="221"/>
        <v>10</v>
      </c>
      <c r="EO78" s="19">
        <f t="shared" ca="1" si="221"/>
        <v>10</v>
      </c>
      <c r="EP78" s="19">
        <f t="shared" ca="1" si="221"/>
        <v>10</v>
      </c>
      <c r="EQ78" s="19">
        <f t="shared" ca="1" si="221"/>
        <v>10</v>
      </c>
      <c r="ER78" s="19">
        <f t="shared" ca="1" si="221"/>
        <v>10</v>
      </c>
      <c r="ES78" s="19">
        <f t="shared" ca="1" si="222"/>
        <v>10</v>
      </c>
      <c r="ET78" s="19">
        <f t="shared" ca="1" si="222"/>
        <v>10</v>
      </c>
      <c r="EU78" s="19" t="str">
        <f t="shared" ca="1" si="222"/>
        <v/>
      </c>
      <c r="EV78" s="19" t="str">
        <f t="shared" ca="1" si="222"/>
        <v/>
      </c>
      <c r="EW78" s="19" t="str">
        <f t="shared" ca="1" si="222"/>
        <v/>
      </c>
      <c r="EX78" s="19" t="str">
        <f t="shared" ca="1" si="222"/>
        <v/>
      </c>
      <c r="EY78" s="19" t="str">
        <f t="shared" ca="1" si="222"/>
        <v/>
      </c>
      <c r="EZ78" s="19" t="str">
        <f t="shared" ca="1" si="222"/>
        <v/>
      </c>
      <c r="FA78" s="19" t="str">
        <f t="shared" ca="1" si="222"/>
        <v/>
      </c>
      <c r="FB78" s="19" t="str">
        <f t="shared" ca="1" si="222"/>
        <v/>
      </c>
      <c r="FC78" s="19" t="str">
        <f t="shared" ca="1" si="223"/>
        <v/>
      </c>
      <c r="FD78" s="19" t="str">
        <f t="shared" ca="1" si="223"/>
        <v/>
      </c>
      <c r="FE78" s="19" t="str">
        <f t="shared" ca="1" si="223"/>
        <v/>
      </c>
      <c r="FF78" s="19" t="str">
        <f t="shared" ca="1" si="223"/>
        <v/>
      </c>
      <c r="FG78" s="19" t="str">
        <f t="shared" ca="1" si="223"/>
        <v/>
      </c>
      <c r="FH78" s="19" t="str">
        <f t="shared" ca="1" si="223"/>
        <v/>
      </c>
      <c r="FI78" s="19" t="str">
        <f t="shared" ca="1" si="223"/>
        <v/>
      </c>
      <c r="FJ78" s="19" t="str">
        <f t="shared" ca="1" si="223"/>
        <v/>
      </c>
      <c r="FK78" s="19" t="str">
        <f t="shared" ca="1" si="223"/>
        <v/>
      </c>
      <c r="FL78" s="19" t="str">
        <f t="shared" ca="1" si="223"/>
        <v/>
      </c>
      <c r="FM78" s="19" t="str">
        <f t="shared" ca="1" si="224"/>
        <v/>
      </c>
      <c r="FN78" s="19" t="str">
        <f t="shared" ca="1" si="224"/>
        <v/>
      </c>
      <c r="FO78" s="19" t="str">
        <f t="shared" ca="1" si="224"/>
        <v/>
      </c>
      <c r="FP78" s="19" t="str">
        <f t="shared" ca="1" si="224"/>
        <v/>
      </c>
      <c r="FQ78" s="19" t="str">
        <f t="shared" ca="1" si="224"/>
        <v/>
      </c>
      <c r="FR78" s="19" t="str">
        <f t="shared" ca="1" si="224"/>
        <v/>
      </c>
      <c r="FS78" s="19" t="str">
        <f t="shared" ca="1" si="224"/>
        <v/>
      </c>
      <c r="FT78" s="19" t="str">
        <f t="shared" ca="1" si="224"/>
        <v/>
      </c>
      <c r="FU78" s="19" t="str">
        <f t="shared" ca="1" si="224"/>
        <v/>
      </c>
      <c r="FV78" s="19" t="str">
        <f t="shared" ca="1" si="224"/>
        <v/>
      </c>
      <c r="FW78" s="19" t="str">
        <f t="shared" ca="1" si="225"/>
        <v/>
      </c>
      <c r="FX78" s="19" t="str">
        <f t="shared" ca="1" si="225"/>
        <v/>
      </c>
      <c r="FY78" s="19" t="str">
        <f t="shared" ca="1" si="225"/>
        <v/>
      </c>
      <c r="FZ78" s="19" t="str">
        <f t="shared" ca="1" si="225"/>
        <v/>
      </c>
      <c r="GA78" s="19" t="str">
        <f t="shared" ca="1" si="225"/>
        <v/>
      </c>
      <c r="GB78" s="19" t="str">
        <f t="shared" ca="1" si="225"/>
        <v/>
      </c>
      <c r="GC78" s="19" t="str">
        <f t="shared" ca="1" si="225"/>
        <v/>
      </c>
      <c r="GD78" s="19" t="str">
        <f t="shared" ca="1" si="225"/>
        <v/>
      </c>
      <c r="GE78" s="19" t="str">
        <f t="shared" ca="1" si="225"/>
        <v/>
      </c>
      <c r="GF78" s="19" t="str">
        <f t="shared" ca="1" si="225"/>
        <v/>
      </c>
      <c r="GG78" s="19" t="str">
        <f t="shared" ca="1" si="226"/>
        <v/>
      </c>
      <c r="GH78" s="19" t="str">
        <f t="shared" ca="1" si="226"/>
        <v/>
      </c>
      <c r="GI78" s="19" t="str">
        <f t="shared" ca="1" si="226"/>
        <v/>
      </c>
      <c r="GJ78" s="19" t="str">
        <f t="shared" ca="1" si="226"/>
        <v/>
      </c>
      <c r="GK78" s="19" t="str">
        <f t="shared" ca="1" si="226"/>
        <v/>
      </c>
      <c r="GL78" s="19" t="str">
        <f t="shared" ca="1" si="226"/>
        <v/>
      </c>
      <c r="GM78" s="19" t="str">
        <f t="shared" ca="1" si="226"/>
        <v/>
      </c>
      <c r="GN78" s="19" t="str">
        <f t="shared" ca="1" si="226"/>
        <v/>
      </c>
      <c r="GO78" s="19" t="str">
        <f t="shared" ca="1" si="226"/>
        <v/>
      </c>
      <c r="GP78" s="19" t="str">
        <f t="shared" ca="1" si="226"/>
        <v/>
      </c>
      <c r="GQ78" s="19" t="str">
        <f t="shared" ca="1" si="227"/>
        <v/>
      </c>
      <c r="GR78" s="19" t="str">
        <f t="shared" ca="1" si="227"/>
        <v/>
      </c>
      <c r="GS78" s="19" t="str">
        <f t="shared" ca="1" si="227"/>
        <v/>
      </c>
      <c r="GT78" s="19" t="str">
        <f t="shared" ca="1" si="227"/>
        <v/>
      </c>
      <c r="GU78" s="19" t="str">
        <f t="shared" ca="1" si="227"/>
        <v/>
      </c>
      <c r="GV78" s="19" t="str">
        <f t="shared" ca="1" si="227"/>
        <v/>
      </c>
      <c r="GW78" s="19" t="str">
        <f t="shared" ca="1" si="227"/>
        <v/>
      </c>
      <c r="GX78" s="19" t="str">
        <f t="shared" ca="1" si="227"/>
        <v/>
      </c>
      <c r="GY78" s="19" t="str">
        <f t="shared" ca="1" si="227"/>
        <v/>
      </c>
      <c r="GZ78" s="19" t="str">
        <f t="shared" ca="1" si="227"/>
        <v/>
      </c>
      <c r="HA78" s="19" t="str">
        <f t="shared" ca="1" si="228"/>
        <v/>
      </c>
      <c r="HB78" s="19" t="str">
        <f t="shared" ca="1" si="228"/>
        <v/>
      </c>
      <c r="HC78" s="19" t="str">
        <f t="shared" ca="1" si="228"/>
        <v/>
      </c>
      <c r="HD78" s="19" t="str">
        <f t="shared" ca="1" si="228"/>
        <v/>
      </c>
      <c r="HE78" s="19" t="str">
        <f t="shared" ca="1" si="228"/>
        <v/>
      </c>
      <c r="HF78" s="19" t="str">
        <f t="shared" ca="1" si="228"/>
        <v/>
      </c>
      <c r="HG78" s="19" t="str">
        <f t="shared" ca="1" si="228"/>
        <v/>
      </c>
      <c r="HH78" s="19" t="str">
        <f t="shared" ca="1" si="228"/>
        <v/>
      </c>
      <c r="HI78" s="19" t="str">
        <f t="shared" ca="1" si="228"/>
        <v/>
      </c>
      <c r="HJ78" s="19" t="str">
        <f t="shared" ca="1" si="228"/>
        <v/>
      </c>
      <c r="HK78" s="19" t="str">
        <f t="shared" ca="1" si="229"/>
        <v/>
      </c>
      <c r="HL78" s="19" t="str">
        <f t="shared" ca="1" si="229"/>
        <v/>
      </c>
      <c r="HM78" s="19" t="str">
        <f t="shared" ca="1" si="229"/>
        <v/>
      </c>
      <c r="HN78" s="19" t="str">
        <f t="shared" ca="1" si="229"/>
        <v/>
      </c>
      <c r="HO78" s="19" t="str">
        <f t="shared" ca="1" si="229"/>
        <v/>
      </c>
      <c r="HP78" s="19" t="str">
        <f t="shared" ca="1" si="229"/>
        <v/>
      </c>
      <c r="HQ78" s="19" t="str">
        <f t="shared" ca="1" si="229"/>
        <v/>
      </c>
      <c r="HR78" s="19" t="str">
        <f t="shared" ca="1" si="229"/>
        <v/>
      </c>
      <c r="HS78" s="19" t="str">
        <f t="shared" ca="1" si="229"/>
        <v/>
      </c>
      <c r="HT78" s="19" t="str">
        <f t="shared" ca="1" si="229"/>
        <v/>
      </c>
      <c r="HU78" s="19" t="str">
        <f t="shared" ca="1" si="230"/>
        <v/>
      </c>
      <c r="HV78" s="19" t="str">
        <f t="shared" ca="1" si="230"/>
        <v/>
      </c>
      <c r="HW78" s="19" t="str">
        <f t="shared" ca="1" si="230"/>
        <v/>
      </c>
      <c r="HX78" s="19" t="str">
        <f t="shared" ca="1" si="230"/>
        <v/>
      </c>
      <c r="HY78" s="19" t="str">
        <f t="shared" ca="1" si="230"/>
        <v/>
      </c>
      <c r="HZ78" s="19" t="str">
        <f t="shared" ca="1" si="230"/>
        <v/>
      </c>
      <c r="IA78" s="19" t="str">
        <f t="shared" ca="1" si="230"/>
        <v/>
      </c>
      <c r="IB78" s="19" t="str">
        <f t="shared" ca="1" si="230"/>
        <v/>
      </c>
      <c r="IC78" s="19" t="str">
        <f t="shared" ca="1" si="230"/>
        <v/>
      </c>
      <c r="ID78" s="19" t="str">
        <f t="shared" ca="1" si="230"/>
        <v/>
      </c>
      <c r="IE78" s="19" t="str">
        <f t="shared" ca="1" si="231"/>
        <v/>
      </c>
      <c r="IF78" s="19" t="str">
        <f t="shared" ca="1" si="231"/>
        <v/>
      </c>
      <c r="IG78" s="19" t="str">
        <f t="shared" ca="1" si="231"/>
        <v/>
      </c>
      <c r="IH78" s="19" t="str">
        <f t="shared" ca="1" si="231"/>
        <v/>
      </c>
      <c r="II78" s="19" t="str">
        <f t="shared" ca="1" si="231"/>
        <v/>
      </c>
      <c r="IJ78" s="19" t="str">
        <f t="shared" ca="1" si="231"/>
        <v/>
      </c>
      <c r="IK78" s="19" t="str">
        <f t="shared" ca="1" si="231"/>
        <v/>
      </c>
      <c r="IL78" s="19" t="str">
        <f t="shared" ca="1" si="231"/>
        <v/>
      </c>
      <c r="IM78" s="19" t="str">
        <f t="shared" ca="1" si="231"/>
        <v/>
      </c>
      <c r="IN78" s="19" t="str">
        <f t="shared" ca="1" si="231"/>
        <v/>
      </c>
      <c r="IO78" s="19" t="str">
        <f t="shared" ca="1" si="232"/>
        <v/>
      </c>
      <c r="IP78" s="19" t="str">
        <f t="shared" ca="1" si="232"/>
        <v/>
      </c>
      <c r="IQ78" s="19" t="str">
        <f t="shared" ca="1" si="232"/>
        <v/>
      </c>
      <c r="IR78" s="19" t="str">
        <f t="shared" ca="1" si="232"/>
        <v/>
      </c>
      <c r="IS78" s="19" t="str">
        <f t="shared" ca="1" si="232"/>
        <v/>
      </c>
      <c r="IT78" s="19" t="str">
        <f t="shared" ca="1" si="232"/>
        <v/>
      </c>
      <c r="IU78" s="19" t="str">
        <f t="shared" ca="1" si="232"/>
        <v/>
      </c>
      <c r="IV78" s="19" t="str">
        <f t="shared" ca="1" si="232"/>
        <v/>
      </c>
      <c r="IW78" s="19" t="str">
        <f t="shared" ca="1" si="232"/>
        <v/>
      </c>
      <c r="IX78" s="19" t="str">
        <f t="shared" ca="1" si="232"/>
        <v/>
      </c>
      <c r="IY78" s="19" t="str">
        <f t="shared" ca="1" si="233"/>
        <v/>
      </c>
      <c r="IZ78" s="19" t="str">
        <f t="shared" ca="1" si="233"/>
        <v/>
      </c>
      <c r="JA78" s="19" t="str">
        <f t="shared" ca="1" si="233"/>
        <v/>
      </c>
      <c r="JB78" s="19" t="str">
        <f t="shared" ca="1" si="233"/>
        <v/>
      </c>
      <c r="JC78" s="19" t="str">
        <f t="shared" ca="1" si="233"/>
        <v/>
      </c>
      <c r="JD78" s="19" t="str">
        <f t="shared" ca="1" si="233"/>
        <v/>
      </c>
      <c r="JE78" s="19" t="str">
        <f t="shared" ca="1" si="233"/>
        <v/>
      </c>
      <c r="JF78" s="19" t="str">
        <f t="shared" ca="1" si="233"/>
        <v/>
      </c>
      <c r="JG78" s="19" t="str">
        <f t="shared" ca="1" si="233"/>
        <v/>
      </c>
      <c r="JH78" s="19" t="str">
        <f t="shared" ca="1" si="233"/>
        <v/>
      </c>
      <c r="JI78" s="19" t="str">
        <f t="shared" ca="1" si="234"/>
        <v/>
      </c>
      <c r="JJ78" s="19" t="str">
        <f t="shared" ca="1" si="234"/>
        <v/>
      </c>
      <c r="JK78" s="19" t="str">
        <f t="shared" ca="1" si="234"/>
        <v/>
      </c>
      <c r="JL78" s="19" t="str">
        <f t="shared" ca="1" si="234"/>
        <v/>
      </c>
      <c r="JM78" s="19" t="str">
        <f t="shared" ca="1" si="234"/>
        <v/>
      </c>
      <c r="JN78" s="19" t="str">
        <f t="shared" ca="1" si="234"/>
        <v/>
      </c>
      <c r="JO78" s="19" t="str">
        <f t="shared" ca="1" si="234"/>
        <v/>
      </c>
      <c r="JP78" s="19" t="str">
        <f t="shared" ca="1" si="234"/>
        <v/>
      </c>
      <c r="JQ78" s="19" t="str">
        <f t="shared" ca="1" si="234"/>
        <v/>
      </c>
      <c r="JR78" s="19" t="str">
        <f t="shared" ca="1" si="234"/>
        <v/>
      </c>
      <c r="JS78" s="19" t="str">
        <f t="shared" ca="1" si="235"/>
        <v/>
      </c>
      <c r="JT78" s="19" t="str">
        <f t="shared" ca="1" si="235"/>
        <v/>
      </c>
      <c r="JU78" s="19" t="str">
        <f t="shared" ca="1" si="235"/>
        <v/>
      </c>
      <c r="JV78" s="19" t="str">
        <f t="shared" ca="1" si="235"/>
        <v/>
      </c>
      <c r="JW78" s="19" t="str">
        <f t="shared" ca="1" si="235"/>
        <v/>
      </c>
      <c r="JX78" s="19" t="str">
        <f t="shared" ca="1" si="235"/>
        <v/>
      </c>
      <c r="JY78" s="19" t="str">
        <f t="shared" ca="1" si="235"/>
        <v/>
      </c>
      <c r="JZ78" s="19" t="str">
        <f t="shared" ca="1" si="235"/>
        <v/>
      </c>
      <c r="KA78" s="19" t="str">
        <f t="shared" ca="1" si="235"/>
        <v/>
      </c>
      <c r="KB78" s="19" t="str">
        <f t="shared" ca="1" si="235"/>
        <v/>
      </c>
      <c r="KC78" s="19" t="str">
        <f t="shared" ca="1" si="236"/>
        <v/>
      </c>
      <c r="KD78" s="19" t="str">
        <f t="shared" ca="1" si="236"/>
        <v/>
      </c>
      <c r="KE78" s="19" t="str">
        <f t="shared" ca="1" si="236"/>
        <v/>
      </c>
      <c r="KF78" s="19" t="str">
        <f t="shared" ca="1" si="236"/>
        <v/>
      </c>
      <c r="KG78" s="19" t="str">
        <f t="shared" ca="1" si="236"/>
        <v/>
      </c>
      <c r="KH78" s="19" t="str">
        <f t="shared" ca="1" si="236"/>
        <v/>
      </c>
      <c r="KI78" s="19" t="str">
        <f t="shared" ca="1" si="236"/>
        <v/>
      </c>
      <c r="KJ78" s="19" t="str">
        <f t="shared" ca="1" si="236"/>
        <v/>
      </c>
      <c r="KK78" s="19" t="str">
        <f t="shared" ca="1" si="236"/>
        <v/>
      </c>
      <c r="KL78" s="19" t="str">
        <f t="shared" ca="1" si="236"/>
        <v/>
      </c>
      <c r="KM78" s="19" t="str">
        <f t="shared" ca="1" si="237"/>
        <v/>
      </c>
      <c r="KN78" s="19" t="str">
        <f t="shared" ca="1" si="237"/>
        <v/>
      </c>
      <c r="KO78" s="19" t="str">
        <f t="shared" ca="1" si="237"/>
        <v/>
      </c>
      <c r="KP78" s="19" t="str">
        <f t="shared" ca="1" si="237"/>
        <v/>
      </c>
      <c r="KQ78" s="19" t="str">
        <f t="shared" ca="1" si="237"/>
        <v/>
      </c>
      <c r="KR78" s="19" t="str">
        <f t="shared" ca="1" si="237"/>
        <v/>
      </c>
      <c r="KS78" s="19" t="str">
        <f t="shared" ca="1" si="237"/>
        <v/>
      </c>
      <c r="KT78" s="19" t="str">
        <f t="shared" ca="1" si="237"/>
        <v/>
      </c>
      <c r="KU78" s="19" t="str">
        <f t="shared" ca="1" si="237"/>
        <v/>
      </c>
      <c r="KV78" s="19" t="str">
        <f t="shared" ca="1" si="237"/>
        <v/>
      </c>
      <c r="KW78" s="19" t="str">
        <f t="shared" ca="1" si="238"/>
        <v/>
      </c>
      <c r="KX78" s="19" t="str">
        <f t="shared" ca="1" si="238"/>
        <v/>
      </c>
      <c r="KY78" s="19" t="str">
        <f t="shared" ca="1" si="238"/>
        <v/>
      </c>
      <c r="KZ78" s="19" t="str">
        <f t="shared" ca="1" si="238"/>
        <v/>
      </c>
      <c r="LA78" s="19" t="str">
        <f t="shared" ca="1" si="238"/>
        <v/>
      </c>
      <c r="LB78" s="19" t="str">
        <f t="shared" ca="1" si="238"/>
        <v/>
      </c>
      <c r="LC78" s="19" t="str">
        <f t="shared" ca="1" si="238"/>
        <v/>
      </c>
      <c r="LD78" s="19" t="str">
        <f t="shared" ca="1" si="238"/>
        <v/>
      </c>
      <c r="LE78" s="19" t="str">
        <f t="shared" ca="1" si="238"/>
        <v/>
      </c>
      <c r="LF78" s="19" t="str">
        <f t="shared" ca="1" si="238"/>
        <v/>
      </c>
      <c r="LG78" s="19" t="str">
        <f t="shared" ca="1" si="239"/>
        <v/>
      </c>
      <c r="LH78" s="19" t="str">
        <f t="shared" ca="1" si="239"/>
        <v/>
      </c>
      <c r="LI78" s="19" t="str">
        <f t="shared" ca="1" si="239"/>
        <v/>
      </c>
      <c r="LJ78" s="19" t="str">
        <f t="shared" ca="1" si="239"/>
        <v/>
      </c>
      <c r="LK78" s="19" t="str">
        <f t="shared" ca="1" si="239"/>
        <v/>
      </c>
      <c r="LL78" s="19" t="str">
        <f t="shared" ca="1" si="239"/>
        <v/>
      </c>
      <c r="LM78" s="19" t="str">
        <f t="shared" ca="1" si="239"/>
        <v/>
      </c>
      <c r="LN78" s="19" t="str">
        <f t="shared" ca="1" si="239"/>
        <v/>
      </c>
      <c r="LO78" s="19" t="str">
        <f t="shared" ca="1" si="239"/>
        <v/>
      </c>
      <c r="LP78" s="19" t="str">
        <f t="shared" ca="1" si="239"/>
        <v/>
      </c>
      <c r="LQ78" s="19" t="str">
        <f t="shared" ca="1" si="240"/>
        <v/>
      </c>
      <c r="LR78" s="19" t="str">
        <f t="shared" ca="1" si="240"/>
        <v/>
      </c>
      <c r="LS78" s="19" t="str">
        <f t="shared" ca="1" si="240"/>
        <v/>
      </c>
      <c r="LT78" s="19" t="str">
        <f t="shared" ca="1" si="240"/>
        <v/>
      </c>
      <c r="LU78" s="19" t="str">
        <f t="shared" ca="1" si="240"/>
        <v/>
      </c>
      <c r="LV78" s="19" t="str">
        <f t="shared" ca="1" si="240"/>
        <v/>
      </c>
      <c r="LW78" s="19" t="str">
        <f t="shared" ca="1" si="240"/>
        <v/>
      </c>
      <c r="LX78" s="19" t="str">
        <f t="shared" ca="1" si="240"/>
        <v/>
      </c>
      <c r="LY78" s="19" t="str">
        <f t="shared" ca="1" si="240"/>
        <v/>
      </c>
      <c r="LZ78" s="19" t="str">
        <f t="shared" ca="1" si="240"/>
        <v/>
      </c>
      <c r="MA78" s="19" t="str">
        <f t="shared" ca="1" si="241"/>
        <v/>
      </c>
      <c r="MB78" s="19" t="str">
        <f t="shared" ca="1" si="241"/>
        <v/>
      </c>
      <c r="MC78" s="19" t="str">
        <f t="shared" ca="1" si="241"/>
        <v/>
      </c>
      <c r="MD78" s="19" t="str">
        <f t="shared" ca="1" si="241"/>
        <v/>
      </c>
      <c r="ME78" s="19" t="str">
        <f t="shared" ca="1" si="241"/>
        <v/>
      </c>
      <c r="MF78" s="19" t="str">
        <f t="shared" ca="1" si="241"/>
        <v/>
      </c>
      <c r="MG78" s="19" t="str">
        <f t="shared" ca="1" si="241"/>
        <v/>
      </c>
      <c r="MH78" s="19" t="str">
        <f t="shared" ca="1" si="241"/>
        <v/>
      </c>
      <c r="MI78" s="19" t="str">
        <f t="shared" ca="1" si="241"/>
        <v/>
      </c>
      <c r="MJ78" s="19" t="str">
        <f t="shared" ca="1" si="241"/>
        <v/>
      </c>
      <c r="MK78" s="19" t="str">
        <f t="shared" ca="1" si="242"/>
        <v/>
      </c>
      <c r="ML78" s="19" t="str">
        <f t="shared" ca="1" si="242"/>
        <v/>
      </c>
      <c r="MM78" s="19" t="str">
        <f t="shared" ca="1" si="242"/>
        <v/>
      </c>
      <c r="MN78" s="19" t="str">
        <f t="shared" ca="1" si="242"/>
        <v/>
      </c>
      <c r="MO78" s="19" t="str">
        <f t="shared" ca="1" si="242"/>
        <v/>
      </c>
      <c r="MP78" s="19" t="str">
        <f t="shared" ca="1" si="242"/>
        <v/>
      </c>
      <c r="MQ78" s="19" t="str">
        <f t="shared" ca="1" si="242"/>
        <v/>
      </c>
      <c r="MR78" s="19" t="str">
        <f t="shared" ca="1" si="242"/>
        <v/>
      </c>
      <c r="MS78" s="19" t="str">
        <f t="shared" ca="1" si="242"/>
        <v/>
      </c>
      <c r="MT78" s="19" t="str">
        <f t="shared" ca="1" si="242"/>
        <v/>
      </c>
      <c r="MU78" s="19" t="str">
        <f t="shared" ca="1" si="243"/>
        <v/>
      </c>
      <c r="MV78" s="19" t="str">
        <f t="shared" ca="1" si="243"/>
        <v/>
      </c>
      <c r="MW78" s="19" t="str">
        <f t="shared" ca="1" si="243"/>
        <v/>
      </c>
      <c r="MX78" s="19" t="str">
        <f t="shared" ca="1" si="243"/>
        <v/>
      </c>
      <c r="MY78" s="19" t="str">
        <f t="shared" ca="1" si="243"/>
        <v/>
      </c>
      <c r="MZ78" s="19" t="str">
        <f t="shared" ca="1" si="243"/>
        <v/>
      </c>
      <c r="NA78" s="19" t="str">
        <f t="shared" ca="1" si="243"/>
        <v/>
      </c>
      <c r="NB78" s="19" t="str">
        <f t="shared" ca="1" si="243"/>
        <v/>
      </c>
      <c r="NC78" s="19" t="str">
        <f t="shared" ca="1" si="243"/>
        <v/>
      </c>
      <c r="ND78" s="19" t="str">
        <f t="shared" ca="1" si="243"/>
        <v/>
      </c>
      <c r="NE78" s="19" t="str">
        <f t="shared" ca="1" si="244"/>
        <v/>
      </c>
      <c r="NF78" s="19" t="str">
        <f t="shared" ca="1" si="244"/>
        <v/>
      </c>
      <c r="NG78" s="19" t="str">
        <f t="shared" ca="1" si="244"/>
        <v/>
      </c>
      <c r="NH78" s="19" t="str">
        <f t="shared" ca="1" si="244"/>
        <v/>
      </c>
      <c r="NI78" s="19" t="str">
        <f t="shared" ca="1" si="244"/>
        <v/>
      </c>
      <c r="NJ78" s="19" t="str">
        <f t="shared" ca="1" si="244"/>
        <v/>
      </c>
      <c r="NK78" s="19" t="str">
        <f t="shared" ca="1" si="244"/>
        <v/>
      </c>
      <c r="NL78" s="19" t="str">
        <f t="shared" ca="1" si="244"/>
        <v/>
      </c>
      <c r="NM78" s="19" t="str">
        <f t="shared" ca="1" si="244"/>
        <v/>
      </c>
      <c r="NN78" s="19" t="str">
        <f t="shared" ca="1" si="244"/>
        <v/>
      </c>
      <c r="NO78" s="19" t="str">
        <f t="shared" ca="1" si="245"/>
        <v/>
      </c>
      <c r="NP78" s="19" t="str">
        <f t="shared" ca="1" si="245"/>
        <v/>
      </c>
      <c r="NQ78" s="19" t="str">
        <f t="shared" ca="1" si="245"/>
        <v/>
      </c>
      <c r="NR78" s="19" t="str">
        <f t="shared" ca="1" si="245"/>
        <v/>
      </c>
      <c r="NS78" s="19" t="str">
        <f t="shared" ca="1" si="245"/>
        <v/>
      </c>
      <c r="NT78" s="19" t="str">
        <f t="shared" ca="1" si="245"/>
        <v/>
      </c>
      <c r="NU78" s="19" t="str">
        <f t="shared" ca="1" si="245"/>
        <v/>
      </c>
      <c r="NV78" s="19" t="str">
        <f t="shared" ca="1" si="245"/>
        <v/>
      </c>
      <c r="NW78" s="19" t="str">
        <f t="shared" ca="1" si="245"/>
        <v/>
      </c>
      <c r="NX78" s="19" t="str">
        <f t="shared" ca="1" si="245"/>
        <v/>
      </c>
      <c r="NY78" s="19" t="str">
        <f t="shared" ca="1" si="245"/>
        <v/>
      </c>
      <c r="NZ78" s="19" t="str">
        <f t="shared" ca="1" si="245"/>
        <v/>
      </c>
      <c r="OA78" s="19" t="str">
        <f t="shared" ca="1" si="245"/>
        <v/>
      </c>
      <c r="OB78" s="19" t="str">
        <f t="shared" ca="1" si="245"/>
        <v/>
      </c>
      <c r="OC78" s="19" t="str">
        <f t="shared" ca="1" si="245"/>
        <v/>
      </c>
    </row>
    <row r="79" spans="1:399" ht="14.25" x14ac:dyDescent="0.2">
      <c r="A79" s="62" t="str">
        <f t="shared" si="205"/>
        <v>Jayson Bautista Internally</v>
      </c>
      <c r="B79" s="66">
        <f>_xlfn.IFNA(IF(INDEX('[1]External Tasks'!$C:$C,MATCH($B$74&amp;" "&amp;D79,'[1]External Tasks'!$A:$A,0))=D79,1,IF(INDEX('[1]External Tasks'!$G:$G,MATCH($B$74&amp;" "&amp;D79,'[1]External Tasks'!$E:$E,0))=D79,2)),0)</f>
        <v>0</v>
      </c>
      <c r="C79" s="46">
        <v>3</v>
      </c>
      <c r="D79" s="406" t="str">
        <f>IF('[2]Project Follow up - Base'!D79="","",'[2]Project Follow up - Base'!D79)</f>
        <v>Working on - Development</v>
      </c>
      <c r="E79" s="407" t="str">
        <f>IF('[2]Project Follow up - Base'!E79="","",'[2]Project Follow up - Base'!E79)</f>
        <v/>
      </c>
      <c r="F79" s="41" t="str">
        <f>IF('[2]Project Follow up - Base'!F79="","",'[2]Project Follow up - Base'!F79)</f>
        <v>Jayson Bautista</v>
      </c>
      <c r="G79" s="43">
        <f>IF('[2]Project Follow up - Base'!G79="","",'[2]Project Follow up - Base'!G79)</f>
        <v>45767</v>
      </c>
      <c r="H79" s="43">
        <f>IF('[2]Project Follow up - Base'!H79="","",'[2]Project Follow up - Base'!H79)</f>
        <v>45774</v>
      </c>
      <c r="I79" s="45">
        <f>IF(OR(G79="",H79=""), 0, NETWORKDAYS.INTL(G79,H79,7,List!$M$3:$M$100))</f>
        <v>6</v>
      </c>
      <c r="J79" s="41" t="str">
        <f>IF('[2]Project Follow up - Base'!J79="","",'[2]Project Follow up - Base'!J79)</f>
        <v/>
      </c>
      <c r="K79" s="187" t="str">
        <f>IF('[2]Project Follow up - Base'!K79="","",'[2]Project Follow up - Base'!K79)</f>
        <v/>
      </c>
      <c r="L79" s="45">
        <f>IF(OR(J79="",K79=""), 0, NETWORKDAYS.INTL(J79,K79,7,List!$M$3:$M$100))</f>
        <v>0</v>
      </c>
      <c r="M79" s="43">
        <f t="shared" si="206"/>
        <v>45767</v>
      </c>
      <c r="N79" s="43">
        <f t="shared" si="207"/>
        <v>45774</v>
      </c>
      <c r="O79" s="43">
        <f>IF(OR( D79="", M79=""),"",WORKDAY.INTL(M79,VLOOKUP($B$74&amp;" "&amp;D79,Tasks!$1:$1048576,MATCH('Project Follow up - Base'!$D$7,Tasks!$2:$2,0),FALSE)-1,7,[1]List!$M$3:$M$100))</f>
        <v>45792</v>
      </c>
      <c r="P79" s="44" t="str">
        <f t="shared" ca="1" si="208"/>
        <v>Completed</v>
      </c>
      <c r="Q79" s="104" t="str">
        <f>IF('[2]Project Follow up - Base'!Q79="","",'[2]Project Follow up - Base'!Q79)</f>
        <v/>
      </c>
      <c r="R79" s="43" t="str">
        <f>IF('[2]Project Follow up - Base'!R79="","",'[2]Project Follow up - Base'!R79)</f>
        <v>Internally</v>
      </c>
      <c r="S79" s="41" t="str">
        <f>IF('[2]Project Follow up - Base'!S79="","",'[2]Project Follow up - Base'!S79)</f>
        <v>...</v>
      </c>
      <c r="T79" s="104" t="str">
        <f>IF('[2]Project Follow up - Base'!T79="","",'[2]Project Follow up - Base'!T79)</f>
        <v>...</v>
      </c>
      <c r="U79" s="41" t="str">
        <f>IF('[2]Project Follow up - Base'!U79="","",'[2]Project Follow up - Base'!U79)</f>
        <v/>
      </c>
      <c r="V79" s="41" t="str">
        <f>IF('[2]Project Follow up - Base'!V79="","",'[2]Project Follow up - Base'!V79)</f>
        <v/>
      </c>
      <c r="W79" s="388" t="str">
        <f>IF('[2]Project Follow up - Base'!W79="","",'[2]Project Follow up - Base'!W79)</f>
        <v>Deliev 14</v>
      </c>
      <c r="X79" s="389" t="str">
        <f>IF('[2]Project Follow up - Base'!X79="","",'[2]Project Follow up - Base'!X79)</f>
        <v>MOM 14</v>
      </c>
      <c r="Y79" s="17">
        <f t="shared" si="209"/>
        <v>1</v>
      </c>
      <c r="Z79" s="66" t="str">
        <f>_xlfn.IFNA(IF(INDEX('Employees Summary'!A:J,MATCH(B$38&amp;" "&amp;F79,'Employees Summary'!H:H,0),10)=0,"",INDEX('Employees Summary'!A:J,MATCH(B$38&amp;" "&amp;F79,'Employees Summary'!H:H,0),10)),"")</f>
        <v/>
      </c>
      <c r="AA79" s="62">
        <f ca="1">IF(AND(N79&lt;&gt;"",P79="Delayed"),NETWORKDAYS.INTL(O79,N79,7,List!$M$3:$M$100),0)</f>
        <v>0</v>
      </c>
      <c r="AB79" s="29"/>
      <c r="AC79" s="20" t="str">
        <f t="shared" ca="1" si="210"/>
        <v/>
      </c>
      <c r="AD79" s="20" t="str">
        <f t="shared" ca="1" si="210"/>
        <v/>
      </c>
      <c r="AE79" s="20" t="str">
        <f t="shared" ca="1" si="210"/>
        <v/>
      </c>
      <c r="AF79" s="20" t="str">
        <f t="shared" ca="1" si="210"/>
        <v/>
      </c>
      <c r="AG79" s="20" t="str">
        <f t="shared" ca="1" si="210"/>
        <v/>
      </c>
      <c r="AH79" s="20" t="str">
        <f t="shared" ca="1" si="210"/>
        <v/>
      </c>
      <c r="AI79" s="20" t="str">
        <f t="shared" ca="1" si="210"/>
        <v/>
      </c>
      <c r="AJ79" s="20" t="str">
        <f t="shared" ca="1" si="210"/>
        <v/>
      </c>
      <c r="AK79" s="20" t="str">
        <f t="shared" ca="1" si="210"/>
        <v/>
      </c>
      <c r="AL79" s="20" t="str">
        <f t="shared" ca="1" si="210"/>
        <v/>
      </c>
      <c r="AM79" s="20" t="str">
        <f t="shared" ca="1" si="211"/>
        <v/>
      </c>
      <c r="AN79" s="20" t="str">
        <f t="shared" ca="1" si="211"/>
        <v/>
      </c>
      <c r="AO79" s="20" t="str">
        <f t="shared" ca="1" si="211"/>
        <v/>
      </c>
      <c r="AP79" s="20" t="str">
        <f t="shared" ca="1" si="211"/>
        <v/>
      </c>
      <c r="AQ79" s="20" t="str">
        <f t="shared" ca="1" si="211"/>
        <v/>
      </c>
      <c r="AR79" s="20" t="str">
        <f t="shared" ca="1" si="211"/>
        <v/>
      </c>
      <c r="AS79" s="20" t="str">
        <f t="shared" ca="1" si="211"/>
        <v/>
      </c>
      <c r="AT79" s="20" t="str">
        <f t="shared" ca="1" si="211"/>
        <v/>
      </c>
      <c r="AU79" s="20" t="str">
        <f t="shared" ca="1" si="211"/>
        <v/>
      </c>
      <c r="AV79" s="20" t="str">
        <f t="shared" ca="1" si="211"/>
        <v/>
      </c>
      <c r="AW79" s="20" t="str">
        <f t="shared" ca="1" si="212"/>
        <v/>
      </c>
      <c r="AX79" s="20" t="str">
        <f t="shared" ca="1" si="212"/>
        <v/>
      </c>
      <c r="AY79" s="20" t="str">
        <f t="shared" ca="1" si="212"/>
        <v/>
      </c>
      <c r="AZ79" s="20" t="str">
        <f t="shared" ca="1" si="212"/>
        <v/>
      </c>
      <c r="BA79" s="20" t="str">
        <f t="shared" ca="1" si="212"/>
        <v/>
      </c>
      <c r="BB79" s="20" t="str">
        <f t="shared" ca="1" si="212"/>
        <v/>
      </c>
      <c r="BC79" s="20" t="str">
        <f t="shared" ca="1" si="212"/>
        <v/>
      </c>
      <c r="BD79" s="20" t="str">
        <f t="shared" ca="1" si="212"/>
        <v/>
      </c>
      <c r="BE79" s="20" t="str">
        <f t="shared" ca="1" si="212"/>
        <v/>
      </c>
      <c r="BF79" s="20" t="str">
        <f t="shared" ca="1" si="212"/>
        <v/>
      </c>
      <c r="BG79" s="20" t="str">
        <f t="shared" ca="1" si="213"/>
        <v/>
      </c>
      <c r="BH79" s="20" t="str">
        <f t="shared" ca="1" si="213"/>
        <v/>
      </c>
      <c r="BI79" s="20" t="str">
        <f t="shared" ca="1" si="213"/>
        <v/>
      </c>
      <c r="BJ79" s="20" t="str">
        <f t="shared" ca="1" si="213"/>
        <v/>
      </c>
      <c r="BK79" s="20" t="str">
        <f t="shared" ca="1" si="213"/>
        <v/>
      </c>
      <c r="BL79" s="20" t="str">
        <f t="shared" ca="1" si="213"/>
        <v/>
      </c>
      <c r="BM79" s="20" t="str">
        <f t="shared" ca="1" si="213"/>
        <v/>
      </c>
      <c r="BN79" s="20" t="str">
        <f t="shared" ca="1" si="213"/>
        <v/>
      </c>
      <c r="BO79" s="20" t="str">
        <f t="shared" ca="1" si="213"/>
        <v/>
      </c>
      <c r="BP79" s="20" t="str">
        <f t="shared" ca="1" si="213"/>
        <v/>
      </c>
      <c r="BQ79" s="20" t="str">
        <f t="shared" ca="1" si="214"/>
        <v/>
      </c>
      <c r="BR79" s="20" t="str">
        <f t="shared" ca="1" si="214"/>
        <v/>
      </c>
      <c r="BS79" s="20" t="str">
        <f t="shared" ca="1" si="214"/>
        <v/>
      </c>
      <c r="BT79" s="20" t="str">
        <f t="shared" ca="1" si="214"/>
        <v/>
      </c>
      <c r="BU79" s="20" t="str">
        <f t="shared" ca="1" si="214"/>
        <v/>
      </c>
      <c r="BV79" s="20" t="str">
        <f t="shared" ca="1" si="214"/>
        <v/>
      </c>
      <c r="BW79" s="20" t="str">
        <f t="shared" ca="1" si="214"/>
        <v/>
      </c>
      <c r="BX79" s="20" t="str">
        <f t="shared" ca="1" si="214"/>
        <v/>
      </c>
      <c r="BY79" s="20" t="str">
        <f t="shared" ca="1" si="214"/>
        <v/>
      </c>
      <c r="BZ79" s="20" t="str">
        <f t="shared" ca="1" si="214"/>
        <v/>
      </c>
      <c r="CA79" s="20" t="str">
        <f t="shared" ca="1" si="215"/>
        <v/>
      </c>
      <c r="CB79" s="20" t="str">
        <f t="shared" ca="1" si="215"/>
        <v/>
      </c>
      <c r="CC79" s="20" t="str">
        <f t="shared" ca="1" si="215"/>
        <v/>
      </c>
      <c r="CD79" s="20" t="str">
        <f t="shared" ca="1" si="215"/>
        <v/>
      </c>
      <c r="CE79" s="20" t="str">
        <f t="shared" ca="1" si="215"/>
        <v/>
      </c>
      <c r="CF79" s="20" t="str">
        <f t="shared" ca="1" si="215"/>
        <v/>
      </c>
      <c r="CG79" s="20" t="str">
        <f t="shared" ca="1" si="215"/>
        <v/>
      </c>
      <c r="CH79" s="20" t="str">
        <f t="shared" ca="1" si="215"/>
        <v/>
      </c>
      <c r="CI79" s="20" t="str">
        <f t="shared" ca="1" si="215"/>
        <v/>
      </c>
      <c r="CJ79" s="20" t="str">
        <f t="shared" ca="1" si="215"/>
        <v/>
      </c>
      <c r="CK79" s="20" t="str">
        <f t="shared" ca="1" si="216"/>
        <v/>
      </c>
      <c r="CL79" s="20" t="str">
        <f t="shared" ca="1" si="216"/>
        <v/>
      </c>
      <c r="CM79" s="20" t="str">
        <f t="shared" ca="1" si="216"/>
        <v/>
      </c>
      <c r="CN79" s="20" t="str">
        <f t="shared" ca="1" si="216"/>
        <v/>
      </c>
      <c r="CO79" s="20" t="str">
        <f t="shared" ca="1" si="216"/>
        <v/>
      </c>
      <c r="CP79" s="20" t="str">
        <f t="shared" ca="1" si="216"/>
        <v/>
      </c>
      <c r="CQ79" s="20" t="str">
        <f t="shared" ca="1" si="216"/>
        <v/>
      </c>
      <c r="CR79" s="20" t="str">
        <f t="shared" ca="1" si="216"/>
        <v/>
      </c>
      <c r="CS79" s="20" t="str">
        <f t="shared" ca="1" si="216"/>
        <v/>
      </c>
      <c r="CT79" s="19" t="str">
        <f t="shared" ca="1" si="216"/>
        <v/>
      </c>
      <c r="CU79" s="19" t="str">
        <f t="shared" ca="1" si="217"/>
        <v/>
      </c>
      <c r="CV79" s="19" t="str">
        <f t="shared" ca="1" si="217"/>
        <v/>
      </c>
      <c r="CW79" s="19" t="str">
        <f t="shared" ca="1" si="217"/>
        <v/>
      </c>
      <c r="CX79" s="19" t="str">
        <f t="shared" ca="1" si="217"/>
        <v/>
      </c>
      <c r="CY79" s="19" t="str">
        <f t="shared" ca="1" si="217"/>
        <v/>
      </c>
      <c r="CZ79" s="19" t="str">
        <f t="shared" ca="1" si="217"/>
        <v/>
      </c>
      <c r="DA79" s="19" t="str">
        <f t="shared" ca="1" si="217"/>
        <v/>
      </c>
      <c r="DB79" s="19" t="str">
        <f t="shared" ca="1" si="217"/>
        <v/>
      </c>
      <c r="DC79" s="19" t="str">
        <f t="shared" ca="1" si="217"/>
        <v/>
      </c>
      <c r="DD79" s="19" t="str">
        <f t="shared" ca="1" si="217"/>
        <v/>
      </c>
      <c r="DE79" s="19" t="str">
        <f t="shared" ca="1" si="218"/>
        <v/>
      </c>
      <c r="DF79" s="19" t="str">
        <f t="shared" ca="1" si="218"/>
        <v/>
      </c>
      <c r="DG79" s="19" t="str">
        <f t="shared" ca="1" si="218"/>
        <v/>
      </c>
      <c r="DH79" s="19" t="str">
        <f t="shared" ca="1" si="218"/>
        <v/>
      </c>
      <c r="DI79" s="19" t="str">
        <f t="shared" ca="1" si="218"/>
        <v/>
      </c>
      <c r="DJ79" s="19" t="str">
        <f t="shared" ca="1" si="218"/>
        <v/>
      </c>
      <c r="DK79" s="19" t="str">
        <f t="shared" ca="1" si="218"/>
        <v/>
      </c>
      <c r="DL79" s="19" t="str">
        <f t="shared" ca="1" si="218"/>
        <v/>
      </c>
      <c r="DM79" s="19" t="str">
        <f t="shared" ca="1" si="218"/>
        <v/>
      </c>
      <c r="DN79" s="19" t="str">
        <f t="shared" ca="1" si="218"/>
        <v/>
      </c>
      <c r="DO79" s="19" t="str">
        <f t="shared" ca="1" si="219"/>
        <v/>
      </c>
      <c r="DP79" s="19" t="str">
        <f t="shared" ca="1" si="219"/>
        <v/>
      </c>
      <c r="DQ79" s="19" t="str">
        <f t="shared" ca="1" si="219"/>
        <v/>
      </c>
      <c r="DR79" s="19" t="str">
        <f t="shared" ca="1" si="219"/>
        <v/>
      </c>
      <c r="DS79" s="19" t="str">
        <f t="shared" ca="1" si="219"/>
        <v/>
      </c>
      <c r="DT79" s="19" t="str">
        <f t="shared" ca="1" si="219"/>
        <v/>
      </c>
      <c r="DU79" s="19" t="str">
        <f t="shared" ca="1" si="219"/>
        <v/>
      </c>
      <c r="DV79" s="19" t="str">
        <f t="shared" ca="1" si="219"/>
        <v/>
      </c>
      <c r="DW79" s="19" t="str">
        <f t="shared" ca="1" si="219"/>
        <v/>
      </c>
      <c r="DX79" s="19" t="str">
        <f t="shared" ca="1" si="219"/>
        <v/>
      </c>
      <c r="DY79" s="19" t="str">
        <f t="shared" ca="1" si="220"/>
        <v/>
      </c>
      <c r="DZ79" s="19" t="str">
        <f t="shared" ca="1" si="220"/>
        <v/>
      </c>
      <c r="EA79" s="19" t="str">
        <f t="shared" ca="1" si="220"/>
        <v/>
      </c>
      <c r="EB79" s="19" t="str">
        <f t="shared" ca="1" si="220"/>
        <v/>
      </c>
      <c r="EC79" s="19" t="str">
        <f t="shared" ca="1" si="220"/>
        <v/>
      </c>
      <c r="ED79" s="19" t="str">
        <f t="shared" ca="1" si="220"/>
        <v/>
      </c>
      <c r="EE79" s="19" t="str">
        <f t="shared" ca="1" si="220"/>
        <v/>
      </c>
      <c r="EF79" s="19" t="str">
        <f t="shared" ca="1" si="220"/>
        <v/>
      </c>
      <c r="EG79" s="19" t="str">
        <f t="shared" ca="1" si="220"/>
        <v/>
      </c>
      <c r="EH79" s="19" t="str">
        <f t="shared" ca="1" si="220"/>
        <v/>
      </c>
      <c r="EI79" s="19" t="str">
        <f t="shared" ca="1" si="221"/>
        <v/>
      </c>
      <c r="EJ79" s="19" t="str">
        <f t="shared" ca="1" si="221"/>
        <v/>
      </c>
      <c r="EK79" s="19" t="str">
        <f t="shared" ca="1" si="221"/>
        <v/>
      </c>
      <c r="EL79" s="19" t="str">
        <f t="shared" ca="1" si="221"/>
        <v/>
      </c>
      <c r="EM79" s="19" t="str">
        <f t="shared" ca="1" si="221"/>
        <v/>
      </c>
      <c r="EN79" s="19">
        <f t="shared" ca="1" si="221"/>
        <v>10</v>
      </c>
      <c r="EO79" s="19">
        <f t="shared" ca="1" si="221"/>
        <v>10</v>
      </c>
      <c r="EP79" s="19">
        <f t="shared" ca="1" si="221"/>
        <v>10</v>
      </c>
      <c r="EQ79" s="19">
        <f t="shared" ca="1" si="221"/>
        <v>10</v>
      </c>
      <c r="ER79" s="19">
        <f t="shared" ca="1" si="221"/>
        <v>10</v>
      </c>
      <c r="ES79" s="19">
        <f t="shared" ca="1" si="222"/>
        <v>10</v>
      </c>
      <c r="ET79" s="19">
        <f t="shared" ca="1" si="222"/>
        <v>10</v>
      </c>
      <c r="EU79" s="19">
        <f t="shared" ca="1" si="222"/>
        <v>10</v>
      </c>
      <c r="EV79" s="19" t="str">
        <f t="shared" ca="1" si="222"/>
        <v/>
      </c>
      <c r="EW79" s="19" t="str">
        <f t="shared" ca="1" si="222"/>
        <v/>
      </c>
      <c r="EX79" s="19" t="str">
        <f t="shared" ca="1" si="222"/>
        <v/>
      </c>
      <c r="EY79" s="19" t="str">
        <f t="shared" ca="1" si="222"/>
        <v/>
      </c>
      <c r="EZ79" s="19" t="str">
        <f t="shared" ca="1" si="222"/>
        <v/>
      </c>
      <c r="FA79" s="19" t="str">
        <f t="shared" ca="1" si="222"/>
        <v/>
      </c>
      <c r="FB79" s="19" t="str">
        <f t="shared" ca="1" si="222"/>
        <v/>
      </c>
      <c r="FC79" s="19" t="str">
        <f t="shared" ca="1" si="223"/>
        <v/>
      </c>
      <c r="FD79" s="19" t="str">
        <f t="shared" ca="1" si="223"/>
        <v/>
      </c>
      <c r="FE79" s="19" t="str">
        <f t="shared" ca="1" si="223"/>
        <v/>
      </c>
      <c r="FF79" s="19" t="str">
        <f t="shared" ca="1" si="223"/>
        <v/>
      </c>
      <c r="FG79" s="19" t="str">
        <f t="shared" ca="1" si="223"/>
        <v/>
      </c>
      <c r="FH79" s="19" t="str">
        <f t="shared" ca="1" si="223"/>
        <v/>
      </c>
      <c r="FI79" s="19" t="str">
        <f t="shared" ca="1" si="223"/>
        <v/>
      </c>
      <c r="FJ79" s="19" t="str">
        <f t="shared" ca="1" si="223"/>
        <v/>
      </c>
      <c r="FK79" s="19" t="str">
        <f t="shared" ca="1" si="223"/>
        <v/>
      </c>
      <c r="FL79" s="19" t="str">
        <f t="shared" ca="1" si="223"/>
        <v/>
      </c>
      <c r="FM79" s="19" t="str">
        <f t="shared" ca="1" si="224"/>
        <v/>
      </c>
      <c r="FN79" s="19" t="str">
        <f t="shared" ca="1" si="224"/>
        <v/>
      </c>
      <c r="FO79" s="19" t="str">
        <f t="shared" ca="1" si="224"/>
        <v/>
      </c>
      <c r="FP79" s="19" t="str">
        <f t="shared" ca="1" si="224"/>
        <v/>
      </c>
      <c r="FQ79" s="19" t="str">
        <f t="shared" ca="1" si="224"/>
        <v/>
      </c>
      <c r="FR79" s="19" t="str">
        <f t="shared" ca="1" si="224"/>
        <v/>
      </c>
      <c r="FS79" s="19" t="str">
        <f t="shared" ca="1" si="224"/>
        <v/>
      </c>
      <c r="FT79" s="19" t="str">
        <f t="shared" ca="1" si="224"/>
        <v/>
      </c>
      <c r="FU79" s="19" t="str">
        <f t="shared" ca="1" si="224"/>
        <v/>
      </c>
      <c r="FV79" s="19" t="str">
        <f t="shared" ca="1" si="224"/>
        <v/>
      </c>
      <c r="FW79" s="19" t="str">
        <f t="shared" ca="1" si="225"/>
        <v/>
      </c>
      <c r="FX79" s="19" t="str">
        <f t="shared" ca="1" si="225"/>
        <v/>
      </c>
      <c r="FY79" s="19" t="str">
        <f t="shared" ca="1" si="225"/>
        <v/>
      </c>
      <c r="FZ79" s="19" t="str">
        <f t="shared" ca="1" si="225"/>
        <v/>
      </c>
      <c r="GA79" s="19" t="str">
        <f t="shared" ca="1" si="225"/>
        <v/>
      </c>
      <c r="GB79" s="19" t="str">
        <f t="shared" ca="1" si="225"/>
        <v/>
      </c>
      <c r="GC79" s="19" t="str">
        <f t="shared" ca="1" si="225"/>
        <v/>
      </c>
      <c r="GD79" s="19" t="str">
        <f t="shared" ca="1" si="225"/>
        <v/>
      </c>
      <c r="GE79" s="19" t="str">
        <f t="shared" ca="1" si="225"/>
        <v/>
      </c>
      <c r="GF79" s="19" t="str">
        <f t="shared" ca="1" si="225"/>
        <v/>
      </c>
      <c r="GG79" s="19" t="str">
        <f t="shared" ca="1" si="226"/>
        <v/>
      </c>
      <c r="GH79" s="19" t="str">
        <f t="shared" ca="1" si="226"/>
        <v/>
      </c>
      <c r="GI79" s="19" t="str">
        <f t="shared" ca="1" si="226"/>
        <v/>
      </c>
      <c r="GJ79" s="19" t="str">
        <f t="shared" ca="1" si="226"/>
        <v/>
      </c>
      <c r="GK79" s="19" t="str">
        <f t="shared" ca="1" si="226"/>
        <v/>
      </c>
      <c r="GL79" s="19" t="str">
        <f t="shared" ca="1" si="226"/>
        <v/>
      </c>
      <c r="GM79" s="19" t="str">
        <f t="shared" ca="1" si="226"/>
        <v/>
      </c>
      <c r="GN79" s="19" t="str">
        <f t="shared" ca="1" si="226"/>
        <v/>
      </c>
      <c r="GO79" s="19" t="str">
        <f t="shared" ca="1" si="226"/>
        <v/>
      </c>
      <c r="GP79" s="19" t="str">
        <f t="shared" ca="1" si="226"/>
        <v/>
      </c>
      <c r="GQ79" s="19" t="str">
        <f t="shared" ca="1" si="227"/>
        <v/>
      </c>
      <c r="GR79" s="19" t="str">
        <f t="shared" ca="1" si="227"/>
        <v/>
      </c>
      <c r="GS79" s="19" t="str">
        <f t="shared" ca="1" si="227"/>
        <v/>
      </c>
      <c r="GT79" s="19" t="str">
        <f t="shared" ca="1" si="227"/>
        <v/>
      </c>
      <c r="GU79" s="19" t="str">
        <f t="shared" ca="1" si="227"/>
        <v/>
      </c>
      <c r="GV79" s="19" t="str">
        <f t="shared" ca="1" si="227"/>
        <v/>
      </c>
      <c r="GW79" s="19" t="str">
        <f t="shared" ca="1" si="227"/>
        <v/>
      </c>
      <c r="GX79" s="19" t="str">
        <f t="shared" ca="1" si="227"/>
        <v/>
      </c>
      <c r="GY79" s="19" t="str">
        <f t="shared" ca="1" si="227"/>
        <v/>
      </c>
      <c r="GZ79" s="19" t="str">
        <f t="shared" ca="1" si="227"/>
        <v/>
      </c>
      <c r="HA79" s="19" t="str">
        <f t="shared" ca="1" si="228"/>
        <v/>
      </c>
      <c r="HB79" s="19" t="str">
        <f t="shared" ca="1" si="228"/>
        <v/>
      </c>
      <c r="HC79" s="19" t="str">
        <f t="shared" ca="1" si="228"/>
        <v/>
      </c>
      <c r="HD79" s="19" t="str">
        <f t="shared" ca="1" si="228"/>
        <v/>
      </c>
      <c r="HE79" s="19" t="str">
        <f t="shared" ca="1" si="228"/>
        <v/>
      </c>
      <c r="HF79" s="19" t="str">
        <f t="shared" ca="1" si="228"/>
        <v/>
      </c>
      <c r="HG79" s="19" t="str">
        <f t="shared" ca="1" si="228"/>
        <v/>
      </c>
      <c r="HH79" s="19" t="str">
        <f t="shared" ca="1" si="228"/>
        <v/>
      </c>
      <c r="HI79" s="19" t="str">
        <f t="shared" ca="1" si="228"/>
        <v/>
      </c>
      <c r="HJ79" s="19" t="str">
        <f t="shared" ca="1" si="228"/>
        <v/>
      </c>
      <c r="HK79" s="19" t="str">
        <f t="shared" ca="1" si="229"/>
        <v/>
      </c>
      <c r="HL79" s="19" t="str">
        <f t="shared" ca="1" si="229"/>
        <v/>
      </c>
      <c r="HM79" s="19" t="str">
        <f t="shared" ca="1" si="229"/>
        <v/>
      </c>
      <c r="HN79" s="19" t="str">
        <f t="shared" ca="1" si="229"/>
        <v/>
      </c>
      <c r="HO79" s="19" t="str">
        <f t="shared" ca="1" si="229"/>
        <v/>
      </c>
      <c r="HP79" s="19" t="str">
        <f t="shared" ca="1" si="229"/>
        <v/>
      </c>
      <c r="HQ79" s="19" t="str">
        <f t="shared" ca="1" si="229"/>
        <v/>
      </c>
      <c r="HR79" s="19" t="str">
        <f t="shared" ca="1" si="229"/>
        <v/>
      </c>
      <c r="HS79" s="19" t="str">
        <f t="shared" ca="1" si="229"/>
        <v/>
      </c>
      <c r="HT79" s="19" t="str">
        <f t="shared" ca="1" si="229"/>
        <v/>
      </c>
      <c r="HU79" s="19" t="str">
        <f t="shared" ca="1" si="230"/>
        <v/>
      </c>
      <c r="HV79" s="19" t="str">
        <f t="shared" ca="1" si="230"/>
        <v/>
      </c>
      <c r="HW79" s="19" t="str">
        <f t="shared" ca="1" si="230"/>
        <v/>
      </c>
      <c r="HX79" s="19" t="str">
        <f t="shared" ca="1" si="230"/>
        <v/>
      </c>
      <c r="HY79" s="19" t="str">
        <f t="shared" ca="1" si="230"/>
        <v/>
      </c>
      <c r="HZ79" s="19" t="str">
        <f t="shared" ca="1" si="230"/>
        <v/>
      </c>
      <c r="IA79" s="19" t="str">
        <f t="shared" ca="1" si="230"/>
        <v/>
      </c>
      <c r="IB79" s="19" t="str">
        <f t="shared" ca="1" si="230"/>
        <v/>
      </c>
      <c r="IC79" s="19" t="str">
        <f t="shared" ca="1" si="230"/>
        <v/>
      </c>
      <c r="ID79" s="19" t="str">
        <f t="shared" ca="1" si="230"/>
        <v/>
      </c>
      <c r="IE79" s="19" t="str">
        <f t="shared" ca="1" si="231"/>
        <v/>
      </c>
      <c r="IF79" s="19" t="str">
        <f t="shared" ca="1" si="231"/>
        <v/>
      </c>
      <c r="IG79" s="19" t="str">
        <f t="shared" ca="1" si="231"/>
        <v/>
      </c>
      <c r="IH79" s="19" t="str">
        <f t="shared" ca="1" si="231"/>
        <v/>
      </c>
      <c r="II79" s="19" t="str">
        <f t="shared" ca="1" si="231"/>
        <v/>
      </c>
      <c r="IJ79" s="19" t="str">
        <f t="shared" ca="1" si="231"/>
        <v/>
      </c>
      <c r="IK79" s="19" t="str">
        <f t="shared" ca="1" si="231"/>
        <v/>
      </c>
      <c r="IL79" s="19" t="str">
        <f t="shared" ca="1" si="231"/>
        <v/>
      </c>
      <c r="IM79" s="19" t="str">
        <f t="shared" ca="1" si="231"/>
        <v/>
      </c>
      <c r="IN79" s="19" t="str">
        <f t="shared" ca="1" si="231"/>
        <v/>
      </c>
      <c r="IO79" s="19" t="str">
        <f t="shared" ca="1" si="232"/>
        <v/>
      </c>
      <c r="IP79" s="19" t="str">
        <f t="shared" ca="1" si="232"/>
        <v/>
      </c>
      <c r="IQ79" s="19" t="str">
        <f t="shared" ca="1" si="232"/>
        <v/>
      </c>
      <c r="IR79" s="19" t="str">
        <f t="shared" ca="1" si="232"/>
        <v/>
      </c>
      <c r="IS79" s="19" t="str">
        <f t="shared" ca="1" si="232"/>
        <v/>
      </c>
      <c r="IT79" s="19" t="str">
        <f t="shared" ca="1" si="232"/>
        <v/>
      </c>
      <c r="IU79" s="19" t="str">
        <f t="shared" ca="1" si="232"/>
        <v/>
      </c>
      <c r="IV79" s="19" t="str">
        <f t="shared" ca="1" si="232"/>
        <v/>
      </c>
      <c r="IW79" s="19" t="str">
        <f t="shared" ca="1" si="232"/>
        <v/>
      </c>
      <c r="IX79" s="19" t="str">
        <f t="shared" ca="1" si="232"/>
        <v/>
      </c>
      <c r="IY79" s="19" t="str">
        <f t="shared" ca="1" si="233"/>
        <v/>
      </c>
      <c r="IZ79" s="19" t="str">
        <f t="shared" ca="1" si="233"/>
        <v/>
      </c>
      <c r="JA79" s="19" t="str">
        <f t="shared" ca="1" si="233"/>
        <v/>
      </c>
      <c r="JB79" s="19" t="str">
        <f t="shared" ca="1" si="233"/>
        <v/>
      </c>
      <c r="JC79" s="19" t="str">
        <f t="shared" ca="1" si="233"/>
        <v/>
      </c>
      <c r="JD79" s="19" t="str">
        <f t="shared" ca="1" si="233"/>
        <v/>
      </c>
      <c r="JE79" s="19" t="str">
        <f t="shared" ca="1" si="233"/>
        <v/>
      </c>
      <c r="JF79" s="19" t="str">
        <f t="shared" ca="1" si="233"/>
        <v/>
      </c>
      <c r="JG79" s="19" t="str">
        <f t="shared" ca="1" si="233"/>
        <v/>
      </c>
      <c r="JH79" s="19" t="str">
        <f t="shared" ca="1" si="233"/>
        <v/>
      </c>
      <c r="JI79" s="19" t="str">
        <f t="shared" ca="1" si="234"/>
        <v/>
      </c>
      <c r="JJ79" s="19" t="str">
        <f t="shared" ca="1" si="234"/>
        <v/>
      </c>
      <c r="JK79" s="19" t="str">
        <f t="shared" ca="1" si="234"/>
        <v/>
      </c>
      <c r="JL79" s="19" t="str">
        <f t="shared" ca="1" si="234"/>
        <v/>
      </c>
      <c r="JM79" s="19" t="str">
        <f t="shared" ca="1" si="234"/>
        <v/>
      </c>
      <c r="JN79" s="19" t="str">
        <f t="shared" ca="1" si="234"/>
        <v/>
      </c>
      <c r="JO79" s="19" t="str">
        <f t="shared" ca="1" si="234"/>
        <v/>
      </c>
      <c r="JP79" s="19" t="str">
        <f t="shared" ca="1" si="234"/>
        <v/>
      </c>
      <c r="JQ79" s="19" t="str">
        <f t="shared" ca="1" si="234"/>
        <v/>
      </c>
      <c r="JR79" s="19" t="str">
        <f t="shared" ca="1" si="234"/>
        <v/>
      </c>
      <c r="JS79" s="19" t="str">
        <f t="shared" ca="1" si="235"/>
        <v/>
      </c>
      <c r="JT79" s="19" t="str">
        <f t="shared" ca="1" si="235"/>
        <v/>
      </c>
      <c r="JU79" s="19" t="str">
        <f t="shared" ca="1" si="235"/>
        <v/>
      </c>
      <c r="JV79" s="19" t="str">
        <f t="shared" ca="1" si="235"/>
        <v/>
      </c>
      <c r="JW79" s="19" t="str">
        <f t="shared" ca="1" si="235"/>
        <v/>
      </c>
      <c r="JX79" s="19" t="str">
        <f t="shared" ca="1" si="235"/>
        <v/>
      </c>
      <c r="JY79" s="19" t="str">
        <f t="shared" ca="1" si="235"/>
        <v/>
      </c>
      <c r="JZ79" s="19" t="str">
        <f t="shared" ca="1" si="235"/>
        <v/>
      </c>
      <c r="KA79" s="19" t="str">
        <f t="shared" ca="1" si="235"/>
        <v/>
      </c>
      <c r="KB79" s="19" t="str">
        <f t="shared" ca="1" si="235"/>
        <v/>
      </c>
      <c r="KC79" s="19" t="str">
        <f t="shared" ca="1" si="236"/>
        <v/>
      </c>
      <c r="KD79" s="19" t="str">
        <f t="shared" ca="1" si="236"/>
        <v/>
      </c>
      <c r="KE79" s="19" t="str">
        <f t="shared" ca="1" si="236"/>
        <v/>
      </c>
      <c r="KF79" s="19" t="str">
        <f t="shared" ca="1" si="236"/>
        <v/>
      </c>
      <c r="KG79" s="19" t="str">
        <f t="shared" ca="1" si="236"/>
        <v/>
      </c>
      <c r="KH79" s="19" t="str">
        <f t="shared" ca="1" si="236"/>
        <v/>
      </c>
      <c r="KI79" s="19" t="str">
        <f t="shared" ca="1" si="236"/>
        <v/>
      </c>
      <c r="KJ79" s="19" t="str">
        <f t="shared" ca="1" si="236"/>
        <v/>
      </c>
      <c r="KK79" s="19" t="str">
        <f t="shared" ca="1" si="236"/>
        <v/>
      </c>
      <c r="KL79" s="19" t="str">
        <f t="shared" ca="1" si="236"/>
        <v/>
      </c>
      <c r="KM79" s="19" t="str">
        <f t="shared" ca="1" si="237"/>
        <v/>
      </c>
      <c r="KN79" s="19" t="str">
        <f t="shared" ca="1" si="237"/>
        <v/>
      </c>
      <c r="KO79" s="19" t="str">
        <f t="shared" ca="1" si="237"/>
        <v/>
      </c>
      <c r="KP79" s="19" t="str">
        <f t="shared" ca="1" si="237"/>
        <v/>
      </c>
      <c r="KQ79" s="19" t="str">
        <f t="shared" ca="1" si="237"/>
        <v/>
      </c>
      <c r="KR79" s="19" t="str">
        <f t="shared" ca="1" si="237"/>
        <v/>
      </c>
      <c r="KS79" s="19" t="str">
        <f t="shared" ca="1" si="237"/>
        <v/>
      </c>
      <c r="KT79" s="19" t="str">
        <f t="shared" ca="1" si="237"/>
        <v/>
      </c>
      <c r="KU79" s="19" t="str">
        <f t="shared" ca="1" si="237"/>
        <v/>
      </c>
      <c r="KV79" s="19" t="str">
        <f t="shared" ca="1" si="237"/>
        <v/>
      </c>
      <c r="KW79" s="19" t="str">
        <f t="shared" ca="1" si="238"/>
        <v/>
      </c>
      <c r="KX79" s="19" t="str">
        <f t="shared" ca="1" si="238"/>
        <v/>
      </c>
      <c r="KY79" s="19" t="str">
        <f t="shared" ca="1" si="238"/>
        <v/>
      </c>
      <c r="KZ79" s="19" t="str">
        <f t="shared" ca="1" si="238"/>
        <v/>
      </c>
      <c r="LA79" s="19" t="str">
        <f t="shared" ca="1" si="238"/>
        <v/>
      </c>
      <c r="LB79" s="19" t="str">
        <f t="shared" ca="1" si="238"/>
        <v/>
      </c>
      <c r="LC79" s="19" t="str">
        <f t="shared" ca="1" si="238"/>
        <v/>
      </c>
      <c r="LD79" s="19" t="str">
        <f t="shared" ca="1" si="238"/>
        <v/>
      </c>
      <c r="LE79" s="19" t="str">
        <f t="shared" ca="1" si="238"/>
        <v/>
      </c>
      <c r="LF79" s="19" t="str">
        <f t="shared" ca="1" si="238"/>
        <v/>
      </c>
      <c r="LG79" s="19" t="str">
        <f t="shared" ca="1" si="239"/>
        <v/>
      </c>
      <c r="LH79" s="19" t="str">
        <f t="shared" ca="1" si="239"/>
        <v/>
      </c>
      <c r="LI79" s="19" t="str">
        <f t="shared" ca="1" si="239"/>
        <v/>
      </c>
      <c r="LJ79" s="19" t="str">
        <f t="shared" ca="1" si="239"/>
        <v/>
      </c>
      <c r="LK79" s="19" t="str">
        <f t="shared" ca="1" si="239"/>
        <v/>
      </c>
      <c r="LL79" s="19" t="str">
        <f t="shared" ca="1" si="239"/>
        <v/>
      </c>
      <c r="LM79" s="19" t="str">
        <f t="shared" ca="1" si="239"/>
        <v/>
      </c>
      <c r="LN79" s="19" t="str">
        <f t="shared" ca="1" si="239"/>
        <v/>
      </c>
      <c r="LO79" s="19" t="str">
        <f t="shared" ca="1" si="239"/>
        <v/>
      </c>
      <c r="LP79" s="19" t="str">
        <f t="shared" ca="1" si="239"/>
        <v/>
      </c>
      <c r="LQ79" s="19" t="str">
        <f t="shared" ca="1" si="240"/>
        <v/>
      </c>
      <c r="LR79" s="19" t="str">
        <f t="shared" ca="1" si="240"/>
        <v/>
      </c>
      <c r="LS79" s="19" t="str">
        <f t="shared" ca="1" si="240"/>
        <v/>
      </c>
      <c r="LT79" s="19" t="str">
        <f t="shared" ca="1" si="240"/>
        <v/>
      </c>
      <c r="LU79" s="19" t="str">
        <f t="shared" ca="1" si="240"/>
        <v/>
      </c>
      <c r="LV79" s="19" t="str">
        <f t="shared" ca="1" si="240"/>
        <v/>
      </c>
      <c r="LW79" s="19" t="str">
        <f t="shared" ca="1" si="240"/>
        <v/>
      </c>
      <c r="LX79" s="19" t="str">
        <f t="shared" ca="1" si="240"/>
        <v/>
      </c>
      <c r="LY79" s="19" t="str">
        <f t="shared" ca="1" si="240"/>
        <v/>
      </c>
      <c r="LZ79" s="19" t="str">
        <f t="shared" ca="1" si="240"/>
        <v/>
      </c>
      <c r="MA79" s="19" t="str">
        <f t="shared" ca="1" si="241"/>
        <v/>
      </c>
      <c r="MB79" s="19" t="str">
        <f t="shared" ca="1" si="241"/>
        <v/>
      </c>
      <c r="MC79" s="19" t="str">
        <f t="shared" ca="1" si="241"/>
        <v/>
      </c>
      <c r="MD79" s="19" t="str">
        <f t="shared" ca="1" si="241"/>
        <v/>
      </c>
      <c r="ME79" s="19" t="str">
        <f t="shared" ca="1" si="241"/>
        <v/>
      </c>
      <c r="MF79" s="19" t="str">
        <f t="shared" ca="1" si="241"/>
        <v/>
      </c>
      <c r="MG79" s="19" t="str">
        <f t="shared" ca="1" si="241"/>
        <v/>
      </c>
      <c r="MH79" s="19" t="str">
        <f t="shared" ca="1" si="241"/>
        <v/>
      </c>
      <c r="MI79" s="19" t="str">
        <f t="shared" ca="1" si="241"/>
        <v/>
      </c>
      <c r="MJ79" s="19" t="str">
        <f t="shared" ca="1" si="241"/>
        <v/>
      </c>
      <c r="MK79" s="19" t="str">
        <f t="shared" ca="1" si="242"/>
        <v/>
      </c>
      <c r="ML79" s="19" t="str">
        <f t="shared" ca="1" si="242"/>
        <v/>
      </c>
      <c r="MM79" s="19" t="str">
        <f t="shared" ca="1" si="242"/>
        <v/>
      </c>
      <c r="MN79" s="19" t="str">
        <f t="shared" ca="1" si="242"/>
        <v/>
      </c>
      <c r="MO79" s="19" t="str">
        <f t="shared" ca="1" si="242"/>
        <v/>
      </c>
      <c r="MP79" s="19" t="str">
        <f t="shared" ca="1" si="242"/>
        <v/>
      </c>
      <c r="MQ79" s="19" t="str">
        <f t="shared" ca="1" si="242"/>
        <v/>
      </c>
      <c r="MR79" s="19" t="str">
        <f t="shared" ca="1" si="242"/>
        <v/>
      </c>
      <c r="MS79" s="19" t="str">
        <f t="shared" ca="1" si="242"/>
        <v/>
      </c>
      <c r="MT79" s="19" t="str">
        <f t="shared" ca="1" si="242"/>
        <v/>
      </c>
      <c r="MU79" s="19" t="str">
        <f t="shared" ca="1" si="243"/>
        <v/>
      </c>
      <c r="MV79" s="19" t="str">
        <f t="shared" ca="1" si="243"/>
        <v/>
      </c>
      <c r="MW79" s="19" t="str">
        <f t="shared" ca="1" si="243"/>
        <v/>
      </c>
      <c r="MX79" s="19" t="str">
        <f t="shared" ca="1" si="243"/>
        <v/>
      </c>
      <c r="MY79" s="19" t="str">
        <f t="shared" ca="1" si="243"/>
        <v/>
      </c>
      <c r="MZ79" s="19" t="str">
        <f t="shared" ca="1" si="243"/>
        <v/>
      </c>
      <c r="NA79" s="19" t="str">
        <f t="shared" ca="1" si="243"/>
        <v/>
      </c>
      <c r="NB79" s="19" t="str">
        <f t="shared" ca="1" si="243"/>
        <v/>
      </c>
      <c r="NC79" s="19" t="str">
        <f t="shared" ca="1" si="243"/>
        <v/>
      </c>
      <c r="ND79" s="19" t="str">
        <f t="shared" ca="1" si="243"/>
        <v/>
      </c>
      <c r="NE79" s="19" t="str">
        <f t="shared" ca="1" si="244"/>
        <v/>
      </c>
      <c r="NF79" s="19" t="str">
        <f t="shared" ca="1" si="244"/>
        <v/>
      </c>
      <c r="NG79" s="19" t="str">
        <f t="shared" ca="1" si="244"/>
        <v/>
      </c>
      <c r="NH79" s="19" t="str">
        <f t="shared" ca="1" si="244"/>
        <v/>
      </c>
      <c r="NI79" s="19" t="str">
        <f t="shared" ca="1" si="244"/>
        <v/>
      </c>
      <c r="NJ79" s="19" t="str">
        <f t="shared" ca="1" si="244"/>
        <v/>
      </c>
      <c r="NK79" s="19" t="str">
        <f t="shared" ca="1" si="244"/>
        <v/>
      </c>
      <c r="NL79" s="19" t="str">
        <f t="shared" ca="1" si="244"/>
        <v/>
      </c>
      <c r="NM79" s="19" t="str">
        <f t="shared" ca="1" si="244"/>
        <v/>
      </c>
      <c r="NN79" s="19" t="str">
        <f t="shared" ca="1" si="244"/>
        <v/>
      </c>
      <c r="NO79" s="19" t="str">
        <f t="shared" ca="1" si="245"/>
        <v/>
      </c>
      <c r="NP79" s="19" t="str">
        <f t="shared" ca="1" si="245"/>
        <v/>
      </c>
      <c r="NQ79" s="19" t="str">
        <f t="shared" ca="1" si="245"/>
        <v/>
      </c>
      <c r="NR79" s="19" t="str">
        <f t="shared" ca="1" si="245"/>
        <v/>
      </c>
      <c r="NS79" s="19" t="str">
        <f t="shared" ca="1" si="245"/>
        <v/>
      </c>
      <c r="NT79" s="19" t="str">
        <f t="shared" ca="1" si="245"/>
        <v/>
      </c>
      <c r="NU79" s="19" t="str">
        <f t="shared" ca="1" si="245"/>
        <v/>
      </c>
      <c r="NV79" s="19" t="str">
        <f t="shared" ca="1" si="245"/>
        <v/>
      </c>
      <c r="NW79" s="19" t="str">
        <f t="shared" ca="1" si="245"/>
        <v/>
      </c>
      <c r="NX79" s="19" t="str">
        <f t="shared" ca="1" si="245"/>
        <v/>
      </c>
      <c r="NY79" s="19" t="str">
        <f t="shared" ca="1" si="245"/>
        <v/>
      </c>
      <c r="NZ79" s="19" t="str">
        <f t="shared" ca="1" si="245"/>
        <v/>
      </c>
      <c r="OA79" s="19" t="str">
        <f t="shared" ca="1" si="245"/>
        <v/>
      </c>
      <c r="OB79" s="19" t="str">
        <f t="shared" ca="1" si="245"/>
        <v/>
      </c>
      <c r="OC79" s="19" t="str">
        <f t="shared" ca="1" si="245"/>
        <v/>
      </c>
      <c r="OH79" s="25"/>
      <c r="OI79" s="25"/>
    </row>
    <row r="80" spans="1:399" ht="14.25" x14ac:dyDescent="0.2">
      <c r="A80" s="62" t="str">
        <f t="shared" si="205"/>
        <v>Islam Abdelati Devlopment</v>
      </c>
      <c r="B80" s="66">
        <f>_xlfn.IFNA(IF(INDEX('[1]External Tasks'!$C:$C,MATCH($B$74&amp;" "&amp;D80,'[1]External Tasks'!$A:$A,0))=D80,1,IF(INDEX('[1]External Tasks'!$G:$G,MATCH($B$74&amp;" "&amp;D80,'[1]External Tasks'!$E:$E,0))=D80,2)),0)</f>
        <v>0</v>
      </c>
      <c r="C80" s="46">
        <v>4</v>
      </c>
      <c r="D80" s="406" t="str">
        <f>IF('[2]Project Follow up - Base'!D80="","",'[2]Project Follow up - Base'!D80)</f>
        <v>Working on - Development</v>
      </c>
      <c r="E80" s="407" t="str">
        <f>IF('[2]Project Follow up - Base'!E80="","",'[2]Project Follow up - Base'!E80)</f>
        <v/>
      </c>
      <c r="F80" s="41" t="str">
        <f>IF('[2]Project Follow up - Base'!F80="","",'[2]Project Follow up - Base'!F80)</f>
        <v>Islam Abdelati</v>
      </c>
      <c r="G80" s="43">
        <f>IF('[2]Project Follow up - Base'!G80="","",'[2]Project Follow up - Base'!G80)</f>
        <v>45845</v>
      </c>
      <c r="H80" s="43">
        <f>IF('[2]Project Follow up - Base'!H80="","",'[2]Project Follow up - Base'!H80)</f>
        <v>45848</v>
      </c>
      <c r="I80" s="45">
        <f>IF(OR(G80="",H80=""), 0, NETWORKDAYS.INTL(G80,H80,7,List!$M$3:$M$100))</f>
        <v>4</v>
      </c>
      <c r="J80" s="41" t="str">
        <f>IF('[2]Project Follow up - Base'!J80="","",'[2]Project Follow up - Base'!J80)</f>
        <v/>
      </c>
      <c r="K80" s="187" t="str">
        <f>IF('[2]Project Follow up - Base'!K80="","",'[2]Project Follow up - Base'!K80)</f>
        <v/>
      </c>
      <c r="L80" s="45">
        <f>IF(OR(J80="",K80=""), 0, NETWORKDAYS.INTL(J80,K80,7,List!$M$3:$M$100))</f>
        <v>0</v>
      </c>
      <c r="M80" s="43">
        <f t="shared" si="206"/>
        <v>45845</v>
      </c>
      <c r="N80" s="43">
        <f t="shared" si="207"/>
        <v>45848</v>
      </c>
      <c r="O80" s="43">
        <f>IF(OR( D80="", M80=""),"",WORKDAY.INTL(M80,VLOOKUP($B$74&amp;" "&amp;D80,Tasks!$1:$1048576,MATCH('Project Follow up - Base'!$D$7,Tasks!$2:$2,0),FALSE)-1,7,[1]List!$M$3:$M$100))</f>
        <v>45872</v>
      </c>
      <c r="P80" s="44" t="str">
        <f t="shared" ca="1" si="208"/>
        <v>Completed</v>
      </c>
      <c r="Q80" s="104" t="str">
        <f>IF('[2]Project Follow up - Base'!Q80="","",'[2]Project Follow up - Base'!Q80)</f>
        <v/>
      </c>
      <c r="R80" s="43" t="str">
        <f>IF('[2]Project Follow up - Base'!R80="","",'[2]Project Follow up - Base'!R80)</f>
        <v>Devlopment</v>
      </c>
      <c r="S80" s="44" t="str">
        <f>IF('[2]Project Follow up - Base'!S80="","",'[2]Project Follow up - Base'!S80)</f>
        <v xml:space="preserve">Client Modification </v>
      </c>
      <c r="T80" s="104" t="str">
        <f>IF('[2]Project Follow up - Base'!T80="","",'[2]Project Follow up - Base'!T80)</f>
        <v>...</v>
      </c>
      <c r="U80" s="41" t="str">
        <f>IF('[2]Project Follow up - Base'!U80="","",'[2]Project Follow up - Base'!U80)</f>
        <v/>
      </c>
      <c r="V80" s="41" t="str">
        <f>IF('[2]Project Follow up - Base'!V80="","",'[2]Project Follow up - Base'!V80)</f>
        <v/>
      </c>
      <c r="W80" s="388" t="str">
        <f>IF('[2]Project Follow up - Base'!W80="","",'[2]Project Follow up - Base'!W80)</f>
        <v>Deliev 14</v>
      </c>
      <c r="X80" s="389" t="str">
        <f>IF('[2]Project Follow up - Base'!X80="","",'[2]Project Follow up - Base'!X80)</f>
        <v>MOM 14</v>
      </c>
      <c r="Y80" s="17">
        <f t="shared" si="209"/>
        <v>1</v>
      </c>
      <c r="Z80" s="66" t="str">
        <f>_xlfn.IFNA(IF(INDEX('Employees Summary'!A:J,MATCH(B$38&amp;" "&amp;F80,'Employees Summary'!H:H,0),10)=0,"",INDEX('Employees Summary'!A:J,MATCH(B$38&amp;" "&amp;F80,'Employees Summary'!H:H,0),10)),"")</f>
        <v/>
      </c>
      <c r="AA80" s="62">
        <f ca="1">IF(AND(N80&lt;&gt;"",P80="Delayed"),NETWORKDAYS.INTL(O80,N80,7,List!$M$3:$M$100),0)</f>
        <v>0</v>
      </c>
      <c r="AB80" s="29"/>
      <c r="AC80" s="20" t="str">
        <f t="shared" ca="1" si="210"/>
        <v/>
      </c>
      <c r="AD80" s="20" t="str">
        <f t="shared" ca="1" si="210"/>
        <v/>
      </c>
      <c r="AE80" s="20" t="str">
        <f t="shared" ca="1" si="210"/>
        <v/>
      </c>
      <c r="AF80" s="20" t="str">
        <f t="shared" ca="1" si="210"/>
        <v/>
      </c>
      <c r="AG80" s="20" t="str">
        <f t="shared" ca="1" si="210"/>
        <v/>
      </c>
      <c r="AH80" s="20" t="str">
        <f t="shared" ca="1" si="210"/>
        <v/>
      </c>
      <c r="AI80" s="20" t="str">
        <f t="shared" ca="1" si="210"/>
        <v/>
      </c>
      <c r="AJ80" s="20" t="str">
        <f t="shared" ca="1" si="210"/>
        <v/>
      </c>
      <c r="AK80" s="20" t="str">
        <f t="shared" ca="1" si="210"/>
        <v/>
      </c>
      <c r="AL80" s="20" t="str">
        <f t="shared" ca="1" si="210"/>
        <v/>
      </c>
      <c r="AM80" s="20" t="str">
        <f t="shared" ca="1" si="211"/>
        <v/>
      </c>
      <c r="AN80" s="20" t="str">
        <f t="shared" ca="1" si="211"/>
        <v/>
      </c>
      <c r="AO80" s="20" t="str">
        <f t="shared" ca="1" si="211"/>
        <v/>
      </c>
      <c r="AP80" s="20" t="str">
        <f t="shared" ca="1" si="211"/>
        <v/>
      </c>
      <c r="AQ80" s="20" t="str">
        <f t="shared" ca="1" si="211"/>
        <v/>
      </c>
      <c r="AR80" s="20" t="str">
        <f t="shared" ca="1" si="211"/>
        <v/>
      </c>
      <c r="AS80" s="20" t="str">
        <f t="shared" ca="1" si="211"/>
        <v/>
      </c>
      <c r="AT80" s="20" t="str">
        <f t="shared" ca="1" si="211"/>
        <v/>
      </c>
      <c r="AU80" s="20" t="str">
        <f t="shared" ca="1" si="211"/>
        <v/>
      </c>
      <c r="AV80" s="20" t="str">
        <f t="shared" ca="1" si="211"/>
        <v/>
      </c>
      <c r="AW80" s="20" t="str">
        <f t="shared" ca="1" si="212"/>
        <v/>
      </c>
      <c r="AX80" s="20" t="str">
        <f t="shared" ca="1" si="212"/>
        <v/>
      </c>
      <c r="AY80" s="20" t="str">
        <f t="shared" ca="1" si="212"/>
        <v/>
      </c>
      <c r="AZ80" s="20" t="str">
        <f t="shared" ca="1" si="212"/>
        <v/>
      </c>
      <c r="BA80" s="20" t="str">
        <f t="shared" ca="1" si="212"/>
        <v/>
      </c>
      <c r="BB80" s="20" t="str">
        <f t="shared" ca="1" si="212"/>
        <v/>
      </c>
      <c r="BC80" s="20" t="str">
        <f t="shared" ca="1" si="212"/>
        <v/>
      </c>
      <c r="BD80" s="20" t="str">
        <f t="shared" ca="1" si="212"/>
        <v/>
      </c>
      <c r="BE80" s="20" t="str">
        <f t="shared" ca="1" si="212"/>
        <v/>
      </c>
      <c r="BF80" s="20" t="str">
        <f t="shared" ca="1" si="212"/>
        <v/>
      </c>
      <c r="BG80" s="20" t="str">
        <f t="shared" ca="1" si="213"/>
        <v/>
      </c>
      <c r="BH80" s="20" t="str">
        <f t="shared" ca="1" si="213"/>
        <v/>
      </c>
      <c r="BI80" s="20" t="str">
        <f t="shared" ca="1" si="213"/>
        <v/>
      </c>
      <c r="BJ80" s="20" t="str">
        <f t="shared" ca="1" si="213"/>
        <v/>
      </c>
      <c r="BK80" s="20" t="str">
        <f t="shared" ca="1" si="213"/>
        <v/>
      </c>
      <c r="BL80" s="20" t="str">
        <f t="shared" ca="1" si="213"/>
        <v/>
      </c>
      <c r="BM80" s="20" t="str">
        <f t="shared" ca="1" si="213"/>
        <v/>
      </c>
      <c r="BN80" s="20" t="str">
        <f t="shared" ca="1" si="213"/>
        <v/>
      </c>
      <c r="BO80" s="20" t="str">
        <f t="shared" ca="1" si="213"/>
        <v/>
      </c>
      <c r="BP80" s="20" t="str">
        <f t="shared" ca="1" si="213"/>
        <v/>
      </c>
      <c r="BQ80" s="20" t="str">
        <f t="shared" ca="1" si="214"/>
        <v/>
      </c>
      <c r="BR80" s="20" t="str">
        <f t="shared" ca="1" si="214"/>
        <v/>
      </c>
      <c r="BS80" s="20" t="str">
        <f t="shared" ca="1" si="214"/>
        <v/>
      </c>
      <c r="BT80" s="20" t="str">
        <f t="shared" ca="1" si="214"/>
        <v/>
      </c>
      <c r="BU80" s="20" t="str">
        <f t="shared" ca="1" si="214"/>
        <v/>
      </c>
      <c r="BV80" s="20" t="str">
        <f t="shared" ca="1" si="214"/>
        <v/>
      </c>
      <c r="BW80" s="20" t="str">
        <f t="shared" ca="1" si="214"/>
        <v/>
      </c>
      <c r="BX80" s="20" t="str">
        <f t="shared" ca="1" si="214"/>
        <v/>
      </c>
      <c r="BY80" s="20" t="str">
        <f t="shared" ca="1" si="214"/>
        <v/>
      </c>
      <c r="BZ80" s="20" t="str">
        <f t="shared" ca="1" si="214"/>
        <v/>
      </c>
      <c r="CA80" s="20" t="str">
        <f t="shared" ca="1" si="215"/>
        <v/>
      </c>
      <c r="CB80" s="20" t="str">
        <f t="shared" ca="1" si="215"/>
        <v/>
      </c>
      <c r="CC80" s="20" t="str">
        <f t="shared" ca="1" si="215"/>
        <v/>
      </c>
      <c r="CD80" s="20" t="str">
        <f t="shared" ca="1" si="215"/>
        <v/>
      </c>
      <c r="CE80" s="20" t="str">
        <f t="shared" ca="1" si="215"/>
        <v/>
      </c>
      <c r="CF80" s="20" t="str">
        <f t="shared" ca="1" si="215"/>
        <v/>
      </c>
      <c r="CG80" s="20" t="str">
        <f t="shared" ca="1" si="215"/>
        <v/>
      </c>
      <c r="CH80" s="20" t="str">
        <f t="shared" ca="1" si="215"/>
        <v/>
      </c>
      <c r="CI80" s="20" t="str">
        <f t="shared" ca="1" si="215"/>
        <v/>
      </c>
      <c r="CJ80" s="20" t="str">
        <f t="shared" ca="1" si="215"/>
        <v/>
      </c>
      <c r="CK80" s="20" t="str">
        <f t="shared" ca="1" si="216"/>
        <v/>
      </c>
      <c r="CL80" s="20" t="str">
        <f t="shared" ca="1" si="216"/>
        <v/>
      </c>
      <c r="CM80" s="20" t="str">
        <f t="shared" ca="1" si="216"/>
        <v/>
      </c>
      <c r="CN80" s="20" t="str">
        <f t="shared" ca="1" si="216"/>
        <v/>
      </c>
      <c r="CO80" s="20" t="str">
        <f t="shared" ca="1" si="216"/>
        <v/>
      </c>
      <c r="CP80" s="20" t="str">
        <f t="shared" ca="1" si="216"/>
        <v/>
      </c>
      <c r="CQ80" s="20" t="str">
        <f t="shared" ca="1" si="216"/>
        <v/>
      </c>
      <c r="CR80" s="20" t="str">
        <f t="shared" ca="1" si="216"/>
        <v/>
      </c>
      <c r="CS80" s="20" t="str">
        <f t="shared" ca="1" si="216"/>
        <v/>
      </c>
      <c r="CT80" s="19" t="str">
        <f t="shared" ca="1" si="216"/>
        <v/>
      </c>
      <c r="CU80" s="19" t="str">
        <f t="shared" ca="1" si="217"/>
        <v/>
      </c>
      <c r="CV80" s="19" t="str">
        <f t="shared" ca="1" si="217"/>
        <v/>
      </c>
      <c r="CW80" s="19" t="str">
        <f t="shared" ca="1" si="217"/>
        <v/>
      </c>
      <c r="CX80" s="19" t="str">
        <f t="shared" ca="1" si="217"/>
        <v/>
      </c>
      <c r="CY80" s="19" t="str">
        <f t="shared" ca="1" si="217"/>
        <v/>
      </c>
      <c r="CZ80" s="19" t="str">
        <f t="shared" ca="1" si="217"/>
        <v/>
      </c>
      <c r="DA80" s="19" t="str">
        <f t="shared" ca="1" si="217"/>
        <v/>
      </c>
      <c r="DB80" s="19" t="str">
        <f t="shared" ca="1" si="217"/>
        <v/>
      </c>
      <c r="DC80" s="19" t="str">
        <f t="shared" ca="1" si="217"/>
        <v/>
      </c>
      <c r="DD80" s="19" t="str">
        <f t="shared" ca="1" si="217"/>
        <v/>
      </c>
      <c r="DE80" s="19" t="str">
        <f t="shared" ca="1" si="218"/>
        <v/>
      </c>
      <c r="DF80" s="19" t="str">
        <f t="shared" ca="1" si="218"/>
        <v/>
      </c>
      <c r="DG80" s="19" t="str">
        <f t="shared" ca="1" si="218"/>
        <v/>
      </c>
      <c r="DH80" s="19" t="str">
        <f t="shared" ca="1" si="218"/>
        <v/>
      </c>
      <c r="DI80" s="19" t="str">
        <f t="shared" ca="1" si="218"/>
        <v/>
      </c>
      <c r="DJ80" s="19" t="str">
        <f t="shared" ca="1" si="218"/>
        <v/>
      </c>
      <c r="DK80" s="19" t="str">
        <f t="shared" ca="1" si="218"/>
        <v/>
      </c>
      <c r="DL80" s="19" t="str">
        <f t="shared" ca="1" si="218"/>
        <v/>
      </c>
      <c r="DM80" s="19" t="str">
        <f t="shared" ca="1" si="218"/>
        <v/>
      </c>
      <c r="DN80" s="19" t="str">
        <f t="shared" ca="1" si="218"/>
        <v/>
      </c>
      <c r="DO80" s="19" t="str">
        <f t="shared" ca="1" si="219"/>
        <v/>
      </c>
      <c r="DP80" s="19" t="str">
        <f t="shared" ca="1" si="219"/>
        <v/>
      </c>
      <c r="DQ80" s="19" t="str">
        <f t="shared" ca="1" si="219"/>
        <v/>
      </c>
      <c r="DR80" s="19" t="str">
        <f t="shared" ca="1" si="219"/>
        <v/>
      </c>
      <c r="DS80" s="19" t="str">
        <f t="shared" ca="1" si="219"/>
        <v/>
      </c>
      <c r="DT80" s="19" t="str">
        <f t="shared" ca="1" si="219"/>
        <v/>
      </c>
      <c r="DU80" s="19" t="str">
        <f t="shared" ca="1" si="219"/>
        <v/>
      </c>
      <c r="DV80" s="19" t="str">
        <f t="shared" ca="1" si="219"/>
        <v/>
      </c>
      <c r="DW80" s="19" t="str">
        <f t="shared" ca="1" si="219"/>
        <v/>
      </c>
      <c r="DX80" s="19" t="str">
        <f t="shared" ca="1" si="219"/>
        <v/>
      </c>
      <c r="DY80" s="19" t="str">
        <f t="shared" ca="1" si="220"/>
        <v/>
      </c>
      <c r="DZ80" s="19" t="str">
        <f t="shared" ca="1" si="220"/>
        <v/>
      </c>
      <c r="EA80" s="19" t="str">
        <f t="shared" ca="1" si="220"/>
        <v/>
      </c>
      <c r="EB80" s="19" t="str">
        <f t="shared" ca="1" si="220"/>
        <v/>
      </c>
      <c r="EC80" s="19" t="str">
        <f t="shared" ca="1" si="220"/>
        <v/>
      </c>
      <c r="ED80" s="19" t="str">
        <f t="shared" ca="1" si="220"/>
        <v/>
      </c>
      <c r="EE80" s="19" t="str">
        <f t="shared" ca="1" si="220"/>
        <v/>
      </c>
      <c r="EF80" s="19" t="str">
        <f t="shared" ca="1" si="220"/>
        <v/>
      </c>
      <c r="EG80" s="19" t="str">
        <f t="shared" ca="1" si="220"/>
        <v/>
      </c>
      <c r="EH80" s="19" t="str">
        <f t="shared" ca="1" si="220"/>
        <v/>
      </c>
      <c r="EI80" s="19" t="str">
        <f t="shared" ca="1" si="221"/>
        <v/>
      </c>
      <c r="EJ80" s="19" t="str">
        <f t="shared" ca="1" si="221"/>
        <v/>
      </c>
      <c r="EK80" s="19" t="str">
        <f t="shared" ca="1" si="221"/>
        <v/>
      </c>
      <c r="EL80" s="19" t="str">
        <f t="shared" ca="1" si="221"/>
        <v/>
      </c>
      <c r="EM80" s="19" t="str">
        <f t="shared" ca="1" si="221"/>
        <v/>
      </c>
      <c r="EN80" s="19" t="str">
        <f t="shared" ca="1" si="221"/>
        <v/>
      </c>
      <c r="EO80" s="19" t="str">
        <f t="shared" ca="1" si="221"/>
        <v/>
      </c>
      <c r="EP80" s="19" t="str">
        <f t="shared" ca="1" si="221"/>
        <v/>
      </c>
      <c r="EQ80" s="19" t="str">
        <f t="shared" ca="1" si="221"/>
        <v/>
      </c>
      <c r="ER80" s="19" t="str">
        <f t="shared" ca="1" si="221"/>
        <v/>
      </c>
      <c r="ES80" s="19" t="str">
        <f t="shared" ca="1" si="222"/>
        <v/>
      </c>
      <c r="ET80" s="19" t="str">
        <f t="shared" ca="1" si="222"/>
        <v/>
      </c>
      <c r="EU80" s="19" t="str">
        <f t="shared" ca="1" si="222"/>
        <v/>
      </c>
      <c r="EV80" s="19" t="str">
        <f t="shared" ca="1" si="222"/>
        <v/>
      </c>
      <c r="EW80" s="19" t="str">
        <f t="shared" ca="1" si="222"/>
        <v/>
      </c>
      <c r="EX80" s="19" t="str">
        <f t="shared" ca="1" si="222"/>
        <v/>
      </c>
      <c r="EY80" s="19" t="str">
        <f t="shared" ca="1" si="222"/>
        <v/>
      </c>
      <c r="EZ80" s="19" t="str">
        <f t="shared" ca="1" si="222"/>
        <v/>
      </c>
      <c r="FA80" s="19" t="str">
        <f t="shared" ca="1" si="222"/>
        <v/>
      </c>
      <c r="FB80" s="19" t="str">
        <f t="shared" ca="1" si="222"/>
        <v/>
      </c>
      <c r="FC80" s="19" t="str">
        <f t="shared" ca="1" si="223"/>
        <v/>
      </c>
      <c r="FD80" s="19" t="str">
        <f t="shared" ca="1" si="223"/>
        <v/>
      </c>
      <c r="FE80" s="19" t="str">
        <f t="shared" ca="1" si="223"/>
        <v/>
      </c>
      <c r="FF80" s="19" t="str">
        <f t="shared" ca="1" si="223"/>
        <v/>
      </c>
      <c r="FG80" s="19" t="str">
        <f t="shared" ca="1" si="223"/>
        <v/>
      </c>
      <c r="FH80" s="19" t="str">
        <f t="shared" ca="1" si="223"/>
        <v/>
      </c>
      <c r="FI80" s="19" t="str">
        <f t="shared" ca="1" si="223"/>
        <v/>
      </c>
      <c r="FJ80" s="19" t="str">
        <f t="shared" ca="1" si="223"/>
        <v/>
      </c>
      <c r="FK80" s="19" t="str">
        <f t="shared" ca="1" si="223"/>
        <v/>
      </c>
      <c r="FL80" s="19" t="str">
        <f t="shared" ca="1" si="223"/>
        <v/>
      </c>
      <c r="FM80" s="19" t="str">
        <f t="shared" ca="1" si="224"/>
        <v/>
      </c>
      <c r="FN80" s="19" t="str">
        <f t="shared" ca="1" si="224"/>
        <v/>
      </c>
      <c r="FO80" s="19" t="str">
        <f t="shared" ca="1" si="224"/>
        <v/>
      </c>
      <c r="FP80" s="19" t="str">
        <f t="shared" ca="1" si="224"/>
        <v/>
      </c>
      <c r="FQ80" s="19" t="str">
        <f t="shared" ca="1" si="224"/>
        <v/>
      </c>
      <c r="FR80" s="19" t="str">
        <f t="shared" ca="1" si="224"/>
        <v/>
      </c>
      <c r="FS80" s="19" t="str">
        <f t="shared" ca="1" si="224"/>
        <v/>
      </c>
      <c r="FT80" s="19" t="str">
        <f t="shared" ca="1" si="224"/>
        <v/>
      </c>
      <c r="FU80" s="19" t="str">
        <f t="shared" ca="1" si="224"/>
        <v/>
      </c>
      <c r="FV80" s="19" t="str">
        <f t="shared" ca="1" si="224"/>
        <v/>
      </c>
      <c r="FW80" s="19" t="str">
        <f t="shared" ca="1" si="225"/>
        <v/>
      </c>
      <c r="FX80" s="19" t="str">
        <f t="shared" ca="1" si="225"/>
        <v/>
      </c>
      <c r="FY80" s="19" t="str">
        <f t="shared" ca="1" si="225"/>
        <v/>
      </c>
      <c r="FZ80" s="19" t="str">
        <f t="shared" ca="1" si="225"/>
        <v/>
      </c>
      <c r="GA80" s="19" t="str">
        <f t="shared" ca="1" si="225"/>
        <v/>
      </c>
      <c r="GB80" s="19" t="str">
        <f t="shared" ca="1" si="225"/>
        <v/>
      </c>
      <c r="GC80" s="19" t="str">
        <f t="shared" ca="1" si="225"/>
        <v/>
      </c>
      <c r="GD80" s="19" t="str">
        <f t="shared" ca="1" si="225"/>
        <v/>
      </c>
      <c r="GE80" s="19" t="str">
        <f t="shared" ca="1" si="225"/>
        <v/>
      </c>
      <c r="GF80" s="19" t="str">
        <f t="shared" ca="1" si="225"/>
        <v/>
      </c>
      <c r="GG80" s="19" t="str">
        <f t="shared" ca="1" si="226"/>
        <v/>
      </c>
      <c r="GH80" s="19" t="str">
        <f t="shared" ca="1" si="226"/>
        <v/>
      </c>
      <c r="GI80" s="19" t="str">
        <f t="shared" ca="1" si="226"/>
        <v/>
      </c>
      <c r="GJ80" s="19" t="str">
        <f t="shared" ca="1" si="226"/>
        <v/>
      </c>
      <c r="GK80" s="19" t="str">
        <f t="shared" ca="1" si="226"/>
        <v/>
      </c>
      <c r="GL80" s="19" t="str">
        <f t="shared" ca="1" si="226"/>
        <v/>
      </c>
      <c r="GM80" s="19" t="str">
        <f t="shared" ca="1" si="226"/>
        <v/>
      </c>
      <c r="GN80" s="19" t="str">
        <f t="shared" ca="1" si="226"/>
        <v/>
      </c>
      <c r="GO80" s="19" t="str">
        <f t="shared" ca="1" si="226"/>
        <v/>
      </c>
      <c r="GP80" s="19" t="str">
        <f t="shared" ca="1" si="226"/>
        <v/>
      </c>
      <c r="GQ80" s="19" t="str">
        <f t="shared" ca="1" si="227"/>
        <v/>
      </c>
      <c r="GR80" s="19" t="str">
        <f t="shared" ca="1" si="227"/>
        <v/>
      </c>
      <c r="GS80" s="19" t="str">
        <f t="shared" ca="1" si="227"/>
        <v/>
      </c>
      <c r="GT80" s="19" t="str">
        <f t="shared" ca="1" si="227"/>
        <v/>
      </c>
      <c r="GU80" s="19" t="str">
        <f t="shared" ca="1" si="227"/>
        <v/>
      </c>
      <c r="GV80" s="19" t="str">
        <f t="shared" ca="1" si="227"/>
        <v/>
      </c>
      <c r="GW80" s="19" t="str">
        <f t="shared" ca="1" si="227"/>
        <v/>
      </c>
      <c r="GX80" s="19" t="str">
        <f t="shared" ca="1" si="227"/>
        <v/>
      </c>
      <c r="GY80" s="19" t="str">
        <f t="shared" ca="1" si="227"/>
        <v/>
      </c>
      <c r="GZ80" s="19" t="str">
        <f t="shared" ca="1" si="227"/>
        <v/>
      </c>
      <c r="HA80" s="19" t="str">
        <f t="shared" ca="1" si="228"/>
        <v/>
      </c>
      <c r="HB80" s="19" t="str">
        <f t="shared" ca="1" si="228"/>
        <v/>
      </c>
      <c r="HC80" s="19" t="str">
        <f t="shared" ca="1" si="228"/>
        <v/>
      </c>
      <c r="HD80" s="19" t="str">
        <f t="shared" ca="1" si="228"/>
        <v/>
      </c>
      <c r="HE80" s="19" t="str">
        <f t="shared" ca="1" si="228"/>
        <v/>
      </c>
      <c r="HF80" s="19" t="str">
        <f t="shared" ca="1" si="228"/>
        <v/>
      </c>
      <c r="HG80" s="19" t="str">
        <f t="shared" ca="1" si="228"/>
        <v/>
      </c>
      <c r="HH80" s="19" t="str">
        <f t="shared" ca="1" si="228"/>
        <v/>
      </c>
      <c r="HI80" s="19" t="str">
        <f t="shared" ca="1" si="228"/>
        <v/>
      </c>
      <c r="HJ80" s="19" t="str">
        <f t="shared" ca="1" si="228"/>
        <v/>
      </c>
      <c r="HK80" s="19" t="str">
        <f t="shared" ca="1" si="229"/>
        <v/>
      </c>
      <c r="HL80" s="19" t="str">
        <f t="shared" ca="1" si="229"/>
        <v/>
      </c>
      <c r="HM80" s="19" t="str">
        <f t="shared" ca="1" si="229"/>
        <v/>
      </c>
      <c r="HN80" s="19">
        <f t="shared" ca="1" si="229"/>
        <v>10</v>
      </c>
      <c r="HO80" s="19">
        <f t="shared" ca="1" si="229"/>
        <v>10</v>
      </c>
      <c r="HP80" s="19">
        <f t="shared" ca="1" si="229"/>
        <v>10</v>
      </c>
      <c r="HQ80" s="19">
        <f t="shared" ca="1" si="229"/>
        <v>10</v>
      </c>
      <c r="HR80" s="19" t="str">
        <f t="shared" ca="1" si="229"/>
        <v/>
      </c>
      <c r="HS80" s="19" t="str">
        <f t="shared" ca="1" si="229"/>
        <v/>
      </c>
      <c r="HT80" s="19" t="str">
        <f t="shared" ca="1" si="229"/>
        <v/>
      </c>
      <c r="HU80" s="19" t="str">
        <f t="shared" ca="1" si="230"/>
        <v/>
      </c>
      <c r="HV80" s="19" t="str">
        <f t="shared" ca="1" si="230"/>
        <v/>
      </c>
      <c r="HW80" s="19" t="str">
        <f t="shared" ca="1" si="230"/>
        <v/>
      </c>
      <c r="HX80" s="19" t="str">
        <f t="shared" ca="1" si="230"/>
        <v/>
      </c>
      <c r="HY80" s="19" t="str">
        <f t="shared" ca="1" si="230"/>
        <v/>
      </c>
      <c r="HZ80" s="19" t="str">
        <f t="shared" ca="1" si="230"/>
        <v/>
      </c>
      <c r="IA80" s="19" t="str">
        <f t="shared" ca="1" si="230"/>
        <v/>
      </c>
      <c r="IB80" s="19" t="str">
        <f t="shared" ca="1" si="230"/>
        <v/>
      </c>
      <c r="IC80" s="19" t="str">
        <f t="shared" ca="1" si="230"/>
        <v/>
      </c>
      <c r="ID80" s="19" t="str">
        <f t="shared" ca="1" si="230"/>
        <v/>
      </c>
      <c r="IE80" s="19" t="str">
        <f t="shared" ca="1" si="231"/>
        <v/>
      </c>
      <c r="IF80" s="19" t="str">
        <f t="shared" ca="1" si="231"/>
        <v/>
      </c>
      <c r="IG80" s="19" t="str">
        <f t="shared" ca="1" si="231"/>
        <v/>
      </c>
      <c r="IH80" s="19" t="str">
        <f t="shared" ca="1" si="231"/>
        <v/>
      </c>
      <c r="II80" s="19" t="str">
        <f t="shared" ca="1" si="231"/>
        <v/>
      </c>
      <c r="IJ80" s="19" t="str">
        <f t="shared" ca="1" si="231"/>
        <v/>
      </c>
      <c r="IK80" s="19" t="str">
        <f t="shared" ca="1" si="231"/>
        <v/>
      </c>
      <c r="IL80" s="19" t="str">
        <f t="shared" ca="1" si="231"/>
        <v/>
      </c>
      <c r="IM80" s="19" t="str">
        <f t="shared" ca="1" si="231"/>
        <v/>
      </c>
      <c r="IN80" s="19" t="str">
        <f t="shared" ca="1" si="231"/>
        <v/>
      </c>
      <c r="IO80" s="19" t="str">
        <f t="shared" ca="1" si="232"/>
        <v/>
      </c>
      <c r="IP80" s="19" t="str">
        <f t="shared" ca="1" si="232"/>
        <v/>
      </c>
      <c r="IQ80" s="19" t="str">
        <f t="shared" ca="1" si="232"/>
        <v/>
      </c>
      <c r="IR80" s="19" t="str">
        <f t="shared" ca="1" si="232"/>
        <v/>
      </c>
      <c r="IS80" s="19" t="str">
        <f t="shared" ca="1" si="232"/>
        <v/>
      </c>
      <c r="IT80" s="19" t="str">
        <f t="shared" ca="1" si="232"/>
        <v/>
      </c>
      <c r="IU80" s="19" t="str">
        <f t="shared" ca="1" si="232"/>
        <v/>
      </c>
      <c r="IV80" s="19" t="str">
        <f t="shared" ca="1" si="232"/>
        <v/>
      </c>
      <c r="IW80" s="19" t="str">
        <f t="shared" ca="1" si="232"/>
        <v/>
      </c>
      <c r="IX80" s="19" t="str">
        <f t="shared" ca="1" si="232"/>
        <v/>
      </c>
      <c r="IY80" s="19" t="str">
        <f t="shared" ca="1" si="233"/>
        <v/>
      </c>
      <c r="IZ80" s="19" t="str">
        <f t="shared" ca="1" si="233"/>
        <v/>
      </c>
      <c r="JA80" s="19" t="str">
        <f t="shared" ca="1" si="233"/>
        <v/>
      </c>
      <c r="JB80" s="19" t="str">
        <f t="shared" ca="1" si="233"/>
        <v/>
      </c>
      <c r="JC80" s="19" t="str">
        <f t="shared" ca="1" si="233"/>
        <v/>
      </c>
      <c r="JD80" s="19" t="str">
        <f t="shared" ca="1" si="233"/>
        <v/>
      </c>
      <c r="JE80" s="19" t="str">
        <f t="shared" ca="1" si="233"/>
        <v/>
      </c>
      <c r="JF80" s="19" t="str">
        <f t="shared" ca="1" si="233"/>
        <v/>
      </c>
      <c r="JG80" s="19" t="str">
        <f t="shared" ca="1" si="233"/>
        <v/>
      </c>
      <c r="JH80" s="19" t="str">
        <f t="shared" ca="1" si="233"/>
        <v/>
      </c>
      <c r="JI80" s="19" t="str">
        <f t="shared" ca="1" si="234"/>
        <v/>
      </c>
      <c r="JJ80" s="19" t="str">
        <f t="shared" ca="1" si="234"/>
        <v/>
      </c>
      <c r="JK80" s="19" t="str">
        <f t="shared" ca="1" si="234"/>
        <v/>
      </c>
      <c r="JL80" s="19" t="str">
        <f t="shared" ca="1" si="234"/>
        <v/>
      </c>
      <c r="JM80" s="19" t="str">
        <f t="shared" ca="1" si="234"/>
        <v/>
      </c>
      <c r="JN80" s="19" t="str">
        <f t="shared" ca="1" si="234"/>
        <v/>
      </c>
      <c r="JO80" s="19" t="str">
        <f t="shared" ca="1" si="234"/>
        <v/>
      </c>
      <c r="JP80" s="19" t="str">
        <f t="shared" ca="1" si="234"/>
        <v/>
      </c>
      <c r="JQ80" s="19" t="str">
        <f t="shared" ca="1" si="234"/>
        <v/>
      </c>
      <c r="JR80" s="19" t="str">
        <f t="shared" ca="1" si="234"/>
        <v/>
      </c>
      <c r="JS80" s="19" t="str">
        <f t="shared" ca="1" si="235"/>
        <v/>
      </c>
      <c r="JT80" s="19" t="str">
        <f t="shared" ca="1" si="235"/>
        <v/>
      </c>
      <c r="JU80" s="19" t="str">
        <f t="shared" ca="1" si="235"/>
        <v/>
      </c>
      <c r="JV80" s="19" t="str">
        <f t="shared" ca="1" si="235"/>
        <v/>
      </c>
      <c r="JW80" s="19" t="str">
        <f t="shared" ca="1" si="235"/>
        <v/>
      </c>
      <c r="JX80" s="19" t="str">
        <f t="shared" ca="1" si="235"/>
        <v/>
      </c>
      <c r="JY80" s="19" t="str">
        <f t="shared" ca="1" si="235"/>
        <v/>
      </c>
      <c r="JZ80" s="19" t="str">
        <f t="shared" ca="1" si="235"/>
        <v/>
      </c>
      <c r="KA80" s="19" t="str">
        <f t="shared" ca="1" si="235"/>
        <v/>
      </c>
      <c r="KB80" s="19" t="str">
        <f t="shared" ca="1" si="235"/>
        <v/>
      </c>
      <c r="KC80" s="19" t="str">
        <f t="shared" ca="1" si="236"/>
        <v/>
      </c>
      <c r="KD80" s="19" t="str">
        <f t="shared" ca="1" si="236"/>
        <v/>
      </c>
      <c r="KE80" s="19" t="str">
        <f t="shared" ca="1" si="236"/>
        <v/>
      </c>
      <c r="KF80" s="19" t="str">
        <f t="shared" ca="1" si="236"/>
        <v/>
      </c>
      <c r="KG80" s="19" t="str">
        <f t="shared" ca="1" si="236"/>
        <v/>
      </c>
      <c r="KH80" s="19" t="str">
        <f t="shared" ca="1" si="236"/>
        <v/>
      </c>
      <c r="KI80" s="19" t="str">
        <f t="shared" ca="1" si="236"/>
        <v/>
      </c>
      <c r="KJ80" s="19" t="str">
        <f t="shared" ca="1" si="236"/>
        <v/>
      </c>
      <c r="KK80" s="19" t="str">
        <f t="shared" ca="1" si="236"/>
        <v/>
      </c>
      <c r="KL80" s="19" t="str">
        <f t="shared" ca="1" si="236"/>
        <v/>
      </c>
      <c r="KM80" s="19" t="str">
        <f t="shared" ca="1" si="237"/>
        <v/>
      </c>
      <c r="KN80" s="19" t="str">
        <f t="shared" ca="1" si="237"/>
        <v/>
      </c>
      <c r="KO80" s="19" t="str">
        <f t="shared" ca="1" si="237"/>
        <v/>
      </c>
      <c r="KP80" s="19" t="str">
        <f t="shared" ca="1" si="237"/>
        <v/>
      </c>
      <c r="KQ80" s="19" t="str">
        <f t="shared" ca="1" si="237"/>
        <v/>
      </c>
      <c r="KR80" s="19" t="str">
        <f t="shared" ca="1" si="237"/>
        <v/>
      </c>
      <c r="KS80" s="19" t="str">
        <f t="shared" ca="1" si="237"/>
        <v/>
      </c>
      <c r="KT80" s="19" t="str">
        <f t="shared" ca="1" si="237"/>
        <v/>
      </c>
      <c r="KU80" s="19" t="str">
        <f t="shared" ca="1" si="237"/>
        <v/>
      </c>
      <c r="KV80" s="19" t="str">
        <f t="shared" ca="1" si="237"/>
        <v/>
      </c>
      <c r="KW80" s="19" t="str">
        <f t="shared" ca="1" si="238"/>
        <v/>
      </c>
      <c r="KX80" s="19" t="str">
        <f t="shared" ca="1" si="238"/>
        <v/>
      </c>
      <c r="KY80" s="19" t="str">
        <f t="shared" ca="1" si="238"/>
        <v/>
      </c>
      <c r="KZ80" s="19" t="str">
        <f t="shared" ca="1" si="238"/>
        <v/>
      </c>
      <c r="LA80" s="19" t="str">
        <f t="shared" ca="1" si="238"/>
        <v/>
      </c>
      <c r="LB80" s="19" t="str">
        <f t="shared" ca="1" si="238"/>
        <v/>
      </c>
      <c r="LC80" s="19" t="str">
        <f t="shared" ca="1" si="238"/>
        <v/>
      </c>
      <c r="LD80" s="19" t="str">
        <f t="shared" ca="1" si="238"/>
        <v/>
      </c>
      <c r="LE80" s="19" t="str">
        <f t="shared" ca="1" si="238"/>
        <v/>
      </c>
      <c r="LF80" s="19" t="str">
        <f t="shared" ca="1" si="238"/>
        <v/>
      </c>
      <c r="LG80" s="19" t="str">
        <f t="shared" ca="1" si="239"/>
        <v/>
      </c>
      <c r="LH80" s="19" t="str">
        <f t="shared" ca="1" si="239"/>
        <v/>
      </c>
      <c r="LI80" s="19" t="str">
        <f t="shared" ca="1" si="239"/>
        <v/>
      </c>
      <c r="LJ80" s="19" t="str">
        <f t="shared" ca="1" si="239"/>
        <v/>
      </c>
      <c r="LK80" s="19" t="str">
        <f t="shared" ca="1" si="239"/>
        <v/>
      </c>
      <c r="LL80" s="19" t="str">
        <f t="shared" ca="1" si="239"/>
        <v/>
      </c>
      <c r="LM80" s="19" t="str">
        <f t="shared" ca="1" si="239"/>
        <v/>
      </c>
      <c r="LN80" s="19" t="str">
        <f t="shared" ca="1" si="239"/>
        <v/>
      </c>
      <c r="LO80" s="19" t="str">
        <f t="shared" ca="1" si="239"/>
        <v/>
      </c>
      <c r="LP80" s="19" t="str">
        <f t="shared" ca="1" si="239"/>
        <v/>
      </c>
      <c r="LQ80" s="19" t="str">
        <f t="shared" ca="1" si="240"/>
        <v/>
      </c>
      <c r="LR80" s="19" t="str">
        <f t="shared" ca="1" si="240"/>
        <v/>
      </c>
      <c r="LS80" s="19" t="str">
        <f t="shared" ca="1" si="240"/>
        <v/>
      </c>
      <c r="LT80" s="19" t="str">
        <f t="shared" ca="1" si="240"/>
        <v/>
      </c>
      <c r="LU80" s="19" t="str">
        <f t="shared" ca="1" si="240"/>
        <v/>
      </c>
      <c r="LV80" s="19" t="str">
        <f t="shared" ca="1" si="240"/>
        <v/>
      </c>
      <c r="LW80" s="19" t="str">
        <f t="shared" ca="1" si="240"/>
        <v/>
      </c>
      <c r="LX80" s="19" t="str">
        <f t="shared" ca="1" si="240"/>
        <v/>
      </c>
      <c r="LY80" s="19" t="str">
        <f t="shared" ca="1" si="240"/>
        <v/>
      </c>
      <c r="LZ80" s="19" t="str">
        <f t="shared" ca="1" si="240"/>
        <v/>
      </c>
      <c r="MA80" s="19" t="str">
        <f t="shared" ca="1" si="241"/>
        <v/>
      </c>
      <c r="MB80" s="19" t="str">
        <f t="shared" ca="1" si="241"/>
        <v/>
      </c>
      <c r="MC80" s="19" t="str">
        <f t="shared" ca="1" si="241"/>
        <v/>
      </c>
      <c r="MD80" s="19" t="str">
        <f t="shared" ca="1" si="241"/>
        <v/>
      </c>
      <c r="ME80" s="19" t="str">
        <f t="shared" ca="1" si="241"/>
        <v/>
      </c>
      <c r="MF80" s="19" t="str">
        <f t="shared" ca="1" si="241"/>
        <v/>
      </c>
      <c r="MG80" s="19" t="str">
        <f t="shared" ca="1" si="241"/>
        <v/>
      </c>
      <c r="MH80" s="19" t="str">
        <f t="shared" ca="1" si="241"/>
        <v/>
      </c>
      <c r="MI80" s="19" t="str">
        <f t="shared" ca="1" si="241"/>
        <v/>
      </c>
      <c r="MJ80" s="19" t="str">
        <f t="shared" ca="1" si="241"/>
        <v/>
      </c>
      <c r="MK80" s="19" t="str">
        <f t="shared" ca="1" si="242"/>
        <v/>
      </c>
      <c r="ML80" s="19" t="str">
        <f t="shared" ca="1" si="242"/>
        <v/>
      </c>
      <c r="MM80" s="19" t="str">
        <f t="shared" ca="1" si="242"/>
        <v/>
      </c>
      <c r="MN80" s="19" t="str">
        <f t="shared" ca="1" si="242"/>
        <v/>
      </c>
      <c r="MO80" s="19" t="str">
        <f t="shared" ca="1" si="242"/>
        <v/>
      </c>
      <c r="MP80" s="19" t="str">
        <f t="shared" ca="1" si="242"/>
        <v/>
      </c>
      <c r="MQ80" s="19" t="str">
        <f t="shared" ca="1" si="242"/>
        <v/>
      </c>
      <c r="MR80" s="19" t="str">
        <f t="shared" ca="1" si="242"/>
        <v/>
      </c>
      <c r="MS80" s="19" t="str">
        <f t="shared" ca="1" si="242"/>
        <v/>
      </c>
      <c r="MT80" s="19" t="str">
        <f t="shared" ca="1" si="242"/>
        <v/>
      </c>
      <c r="MU80" s="19" t="str">
        <f t="shared" ca="1" si="243"/>
        <v/>
      </c>
      <c r="MV80" s="19" t="str">
        <f t="shared" ca="1" si="243"/>
        <v/>
      </c>
      <c r="MW80" s="19" t="str">
        <f t="shared" ca="1" si="243"/>
        <v/>
      </c>
      <c r="MX80" s="19" t="str">
        <f t="shared" ca="1" si="243"/>
        <v/>
      </c>
      <c r="MY80" s="19" t="str">
        <f t="shared" ca="1" si="243"/>
        <v/>
      </c>
      <c r="MZ80" s="19" t="str">
        <f t="shared" ca="1" si="243"/>
        <v/>
      </c>
      <c r="NA80" s="19" t="str">
        <f t="shared" ca="1" si="243"/>
        <v/>
      </c>
      <c r="NB80" s="19" t="str">
        <f t="shared" ca="1" si="243"/>
        <v/>
      </c>
      <c r="NC80" s="19" t="str">
        <f t="shared" ca="1" si="243"/>
        <v/>
      </c>
      <c r="ND80" s="19" t="str">
        <f t="shared" ca="1" si="243"/>
        <v/>
      </c>
      <c r="NE80" s="19" t="str">
        <f t="shared" ca="1" si="244"/>
        <v/>
      </c>
      <c r="NF80" s="19" t="str">
        <f t="shared" ca="1" si="244"/>
        <v/>
      </c>
      <c r="NG80" s="19" t="str">
        <f t="shared" ca="1" si="244"/>
        <v/>
      </c>
      <c r="NH80" s="19" t="str">
        <f t="shared" ca="1" si="244"/>
        <v/>
      </c>
      <c r="NI80" s="19" t="str">
        <f t="shared" ca="1" si="244"/>
        <v/>
      </c>
      <c r="NJ80" s="19" t="str">
        <f t="shared" ca="1" si="244"/>
        <v/>
      </c>
      <c r="NK80" s="19" t="str">
        <f t="shared" ca="1" si="244"/>
        <v/>
      </c>
      <c r="NL80" s="19" t="str">
        <f t="shared" ca="1" si="244"/>
        <v/>
      </c>
      <c r="NM80" s="19" t="str">
        <f t="shared" ca="1" si="244"/>
        <v/>
      </c>
      <c r="NN80" s="19" t="str">
        <f t="shared" ca="1" si="244"/>
        <v/>
      </c>
      <c r="NO80" s="19" t="str">
        <f t="shared" ca="1" si="245"/>
        <v/>
      </c>
      <c r="NP80" s="19" t="str">
        <f t="shared" ca="1" si="245"/>
        <v/>
      </c>
      <c r="NQ80" s="19" t="str">
        <f t="shared" ca="1" si="245"/>
        <v/>
      </c>
      <c r="NR80" s="19" t="str">
        <f t="shared" ca="1" si="245"/>
        <v/>
      </c>
      <c r="NS80" s="19" t="str">
        <f t="shared" ca="1" si="245"/>
        <v/>
      </c>
      <c r="NT80" s="19" t="str">
        <f t="shared" ca="1" si="245"/>
        <v/>
      </c>
      <c r="NU80" s="19" t="str">
        <f t="shared" ca="1" si="245"/>
        <v/>
      </c>
      <c r="NV80" s="19" t="str">
        <f t="shared" ca="1" si="245"/>
        <v/>
      </c>
      <c r="NW80" s="19" t="str">
        <f t="shared" ca="1" si="245"/>
        <v/>
      </c>
      <c r="NX80" s="19" t="str">
        <f t="shared" ca="1" si="245"/>
        <v/>
      </c>
      <c r="NY80" s="19" t="str">
        <f t="shared" ca="1" si="245"/>
        <v/>
      </c>
      <c r="NZ80" s="19" t="str">
        <f t="shared" ca="1" si="245"/>
        <v/>
      </c>
      <c r="OA80" s="19" t="str">
        <f t="shared" ca="1" si="245"/>
        <v/>
      </c>
      <c r="OB80" s="19" t="str">
        <f t="shared" ca="1" si="245"/>
        <v/>
      </c>
      <c r="OC80" s="19" t="str">
        <f t="shared" ca="1" si="245"/>
        <v/>
      </c>
      <c r="OH80" s="25"/>
      <c r="OI80" s="25"/>
    </row>
    <row r="81" spans="1:399" x14ac:dyDescent="0.2">
      <c r="A81" s="62" t="str">
        <f t="shared" si="205"/>
        <v xml:space="preserve"> Devlopment</v>
      </c>
      <c r="B81" s="66">
        <f>_xlfn.IFNA(IF(INDEX('[1]External Tasks'!$C:$C,MATCH($B$74&amp;" "&amp;D81,'[1]External Tasks'!$A:$A,0))=D81,1,IF(INDEX('[1]External Tasks'!$G:$G,MATCH($B$74&amp;" "&amp;D81,'[1]External Tasks'!$E:$E,0))=D81,2)),0)</f>
        <v>1</v>
      </c>
      <c r="C81" s="46">
        <v>5</v>
      </c>
      <c r="D81" s="406" t="str">
        <f>IF('[2]Project Follow up - Base'!D81="","",'[2]Project Follow up - Base'!D81)</f>
        <v>Review and Comment - Development</v>
      </c>
      <c r="E81" s="407" t="str">
        <f>IF('[2]Project Follow up - Base'!E81="","",'[2]Project Follow up - Base'!E81)</f>
        <v/>
      </c>
      <c r="F81" s="41" t="str">
        <f>IF('[2]Project Follow up - Base'!F81="","",'[2]Project Follow up - Base'!F81)</f>
        <v/>
      </c>
      <c r="G81" s="43">
        <f>IF('[2]Project Follow up - Base'!G81="","",'[2]Project Follow up - Base'!G81)</f>
        <v>45848</v>
      </c>
      <c r="H81" s="187">
        <f>IF('[2]Project Follow up - Base'!H81="","",'[2]Project Follow up - Base'!H81)</f>
        <v>45865</v>
      </c>
      <c r="I81" s="45">
        <f>IF(OR(G81="",H81=""), 0, NETWORKDAYS.INTL(G81,H81,7,List!$M$3:$M$100))</f>
        <v>12</v>
      </c>
      <c r="J81" s="41" t="str">
        <f>IF('[2]Project Follow up - Base'!J81="","",'[2]Project Follow up - Base'!J81)</f>
        <v/>
      </c>
      <c r="K81" s="187" t="str">
        <f>IF('[2]Project Follow up - Base'!K81="","",'[2]Project Follow up - Base'!K81)</f>
        <v/>
      </c>
      <c r="L81" s="45">
        <f>IF(OR(J81="",K81=""), 0, NETWORKDAYS.INTL(J81,K81,7,List!$M$3:$M$100))</f>
        <v>0</v>
      </c>
      <c r="M81" s="43">
        <f t="shared" si="206"/>
        <v>45848</v>
      </c>
      <c r="N81" s="43">
        <f t="shared" si="207"/>
        <v>45865</v>
      </c>
      <c r="O81" s="43">
        <f>IF(OR( D81="", M81=""),"",WORKDAY.INTL(M81,VLOOKUP($B$74&amp;" "&amp;D81,Tasks!$1:$1048576,MATCH('Project Follow up - Base'!$D$7,Tasks!$2:$2,0),FALSE)-1,7,[1]List!$M$3:$M$100))</f>
        <v>45854</v>
      </c>
      <c r="P81" s="44" t="str">
        <f t="shared" ca="1" si="208"/>
        <v>Delayed</v>
      </c>
      <c r="Q81" s="104" t="str">
        <f>IF('[2]Project Follow up - Base'!Q81="","",'[2]Project Follow up - Base'!Q81)</f>
        <v/>
      </c>
      <c r="R81" s="43" t="str">
        <f>IF('[2]Project Follow up - Base'!R81="","",'[2]Project Follow up - Base'!R81)</f>
        <v>Devlopment</v>
      </c>
      <c r="S81" s="41" t="str">
        <f>IF('[2]Project Follow up - Base'!S81="","",'[2]Project Follow up - Base'!S81)</f>
        <v/>
      </c>
      <c r="T81" s="104" t="str">
        <f>IF('[2]Project Follow up - Base'!T81="","",'[2]Project Follow up - Base'!T81)</f>
        <v>Client</v>
      </c>
      <c r="U81" s="41" t="str">
        <f>IF('[2]Project Follow up - Base'!U81="","",'[2]Project Follow up - Base'!U81)</f>
        <v/>
      </c>
      <c r="V81" s="41" t="str">
        <f>IF('[2]Project Follow up - Base'!V81="","",'[2]Project Follow up - Base'!V81)</f>
        <v/>
      </c>
      <c r="W81" s="41" t="str">
        <f>IF('[2]Project Follow up - Base'!W81="","",'[2]Project Follow up - Base'!W81)</f>
        <v/>
      </c>
      <c r="X81" s="390" t="str">
        <f>IF('[2]Project Follow up - Base'!X81="","",'[2]Project Follow up - Base'!X81)</f>
        <v/>
      </c>
      <c r="Y81" s="17">
        <f t="shared" si="209"/>
        <v>1</v>
      </c>
      <c r="Z81" s="66" t="str">
        <f>_xlfn.IFNA(IF(INDEX('Employees Summary'!A:J,MATCH(B$38&amp;" "&amp;F81,'Employees Summary'!H:H,0),10)=0,"",INDEX('Employees Summary'!A:J,MATCH(B$38&amp;" "&amp;F81,'Employees Summary'!H:H,0),10)),"")</f>
        <v/>
      </c>
      <c r="AA81" s="62">
        <f ca="1">IF(AND(N81&lt;&gt;"",P81="Delayed"),NETWORKDAYS.INTL(O81,N81,7,List!$M$3:$M$100),0)</f>
        <v>8</v>
      </c>
      <c r="AB81" s="29"/>
      <c r="AC81" s="20" t="str">
        <f t="shared" ca="1" si="210"/>
        <v/>
      </c>
      <c r="AD81" s="20" t="str">
        <f t="shared" ca="1" si="210"/>
        <v/>
      </c>
      <c r="AE81" s="20" t="str">
        <f t="shared" ca="1" si="210"/>
        <v/>
      </c>
      <c r="AF81" s="20" t="str">
        <f t="shared" ca="1" si="210"/>
        <v/>
      </c>
      <c r="AG81" s="20" t="str">
        <f t="shared" ca="1" si="210"/>
        <v/>
      </c>
      <c r="AH81" s="20" t="str">
        <f t="shared" ca="1" si="210"/>
        <v/>
      </c>
      <c r="AI81" s="20" t="str">
        <f t="shared" ca="1" si="210"/>
        <v/>
      </c>
      <c r="AJ81" s="20" t="str">
        <f t="shared" ca="1" si="210"/>
        <v/>
      </c>
      <c r="AK81" s="20" t="str">
        <f t="shared" ca="1" si="210"/>
        <v/>
      </c>
      <c r="AL81" s="20" t="str">
        <f t="shared" ca="1" si="210"/>
        <v/>
      </c>
      <c r="AM81" s="20" t="str">
        <f t="shared" ca="1" si="211"/>
        <v/>
      </c>
      <c r="AN81" s="20" t="str">
        <f t="shared" ca="1" si="211"/>
        <v/>
      </c>
      <c r="AO81" s="20" t="str">
        <f t="shared" ca="1" si="211"/>
        <v/>
      </c>
      <c r="AP81" s="20" t="str">
        <f t="shared" ca="1" si="211"/>
        <v/>
      </c>
      <c r="AQ81" s="20" t="str">
        <f t="shared" ca="1" si="211"/>
        <v/>
      </c>
      <c r="AR81" s="20" t="str">
        <f t="shared" ca="1" si="211"/>
        <v/>
      </c>
      <c r="AS81" s="20" t="str">
        <f t="shared" ca="1" si="211"/>
        <v/>
      </c>
      <c r="AT81" s="20" t="str">
        <f t="shared" ca="1" si="211"/>
        <v/>
      </c>
      <c r="AU81" s="20" t="str">
        <f t="shared" ca="1" si="211"/>
        <v/>
      </c>
      <c r="AV81" s="20" t="str">
        <f t="shared" ca="1" si="211"/>
        <v/>
      </c>
      <c r="AW81" s="20" t="str">
        <f t="shared" ca="1" si="212"/>
        <v/>
      </c>
      <c r="AX81" s="20" t="str">
        <f t="shared" ca="1" si="212"/>
        <v/>
      </c>
      <c r="AY81" s="20" t="str">
        <f t="shared" ca="1" si="212"/>
        <v/>
      </c>
      <c r="AZ81" s="20" t="str">
        <f t="shared" ca="1" si="212"/>
        <v/>
      </c>
      <c r="BA81" s="20" t="str">
        <f t="shared" ca="1" si="212"/>
        <v/>
      </c>
      <c r="BB81" s="20" t="str">
        <f t="shared" ca="1" si="212"/>
        <v/>
      </c>
      <c r="BC81" s="20" t="str">
        <f t="shared" ca="1" si="212"/>
        <v/>
      </c>
      <c r="BD81" s="20" t="str">
        <f t="shared" ca="1" si="212"/>
        <v/>
      </c>
      <c r="BE81" s="20" t="str">
        <f t="shared" ca="1" si="212"/>
        <v/>
      </c>
      <c r="BF81" s="20" t="str">
        <f t="shared" ca="1" si="212"/>
        <v/>
      </c>
      <c r="BG81" s="20" t="str">
        <f t="shared" ca="1" si="213"/>
        <v/>
      </c>
      <c r="BH81" s="20" t="str">
        <f t="shared" ca="1" si="213"/>
        <v/>
      </c>
      <c r="BI81" s="20" t="str">
        <f t="shared" ca="1" si="213"/>
        <v/>
      </c>
      <c r="BJ81" s="20" t="str">
        <f t="shared" ca="1" si="213"/>
        <v/>
      </c>
      <c r="BK81" s="20" t="str">
        <f t="shared" ca="1" si="213"/>
        <v/>
      </c>
      <c r="BL81" s="20" t="str">
        <f t="shared" ca="1" si="213"/>
        <v/>
      </c>
      <c r="BM81" s="20" t="str">
        <f t="shared" ca="1" si="213"/>
        <v/>
      </c>
      <c r="BN81" s="20" t="str">
        <f t="shared" ca="1" si="213"/>
        <v/>
      </c>
      <c r="BO81" s="20" t="str">
        <f t="shared" ca="1" si="213"/>
        <v/>
      </c>
      <c r="BP81" s="20" t="str">
        <f t="shared" ca="1" si="213"/>
        <v/>
      </c>
      <c r="BQ81" s="20" t="str">
        <f t="shared" ca="1" si="214"/>
        <v/>
      </c>
      <c r="BR81" s="20" t="str">
        <f t="shared" ca="1" si="214"/>
        <v/>
      </c>
      <c r="BS81" s="20" t="str">
        <f t="shared" ca="1" si="214"/>
        <v/>
      </c>
      <c r="BT81" s="20" t="str">
        <f t="shared" ca="1" si="214"/>
        <v/>
      </c>
      <c r="BU81" s="20" t="str">
        <f t="shared" ca="1" si="214"/>
        <v/>
      </c>
      <c r="BV81" s="20" t="str">
        <f t="shared" ca="1" si="214"/>
        <v/>
      </c>
      <c r="BW81" s="20" t="str">
        <f t="shared" ca="1" si="214"/>
        <v/>
      </c>
      <c r="BX81" s="20" t="str">
        <f t="shared" ca="1" si="214"/>
        <v/>
      </c>
      <c r="BY81" s="20" t="str">
        <f t="shared" ca="1" si="214"/>
        <v/>
      </c>
      <c r="BZ81" s="20" t="str">
        <f t="shared" ca="1" si="214"/>
        <v/>
      </c>
      <c r="CA81" s="20" t="str">
        <f t="shared" ca="1" si="215"/>
        <v/>
      </c>
      <c r="CB81" s="20" t="str">
        <f t="shared" ca="1" si="215"/>
        <v/>
      </c>
      <c r="CC81" s="20" t="str">
        <f t="shared" ca="1" si="215"/>
        <v/>
      </c>
      <c r="CD81" s="20" t="str">
        <f t="shared" ca="1" si="215"/>
        <v/>
      </c>
      <c r="CE81" s="20" t="str">
        <f t="shared" ca="1" si="215"/>
        <v/>
      </c>
      <c r="CF81" s="20" t="str">
        <f t="shared" ca="1" si="215"/>
        <v/>
      </c>
      <c r="CG81" s="20" t="str">
        <f t="shared" ca="1" si="215"/>
        <v/>
      </c>
      <c r="CH81" s="20" t="str">
        <f t="shared" ca="1" si="215"/>
        <v/>
      </c>
      <c r="CI81" s="20" t="str">
        <f t="shared" ca="1" si="215"/>
        <v/>
      </c>
      <c r="CJ81" s="20" t="str">
        <f t="shared" ca="1" si="215"/>
        <v/>
      </c>
      <c r="CK81" s="20" t="str">
        <f t="shared" ca="1" si="216"/>
        <v/>
      </c>
      <c r="CL81" s="20" t="str">
        <f t="shared" ca="1" si="216"/>
        <v/>
      </c>
      <c r="CM81" s="20" t="str">
        <f t="shared" ca="1" si="216"/>
        <v/>
      </c>
      <c r="CN81" s="20" t="str">
        <f t="shared" ca="1" si="216"/>
        <v/>
      </c>
      <c r="CO81" s="20" t="str">
        <f t="shared" ca="1" si="216"/>
        <v/>
      </c>
      <c r="CP81" s="20" t="str">
        <f t="shared" ca="1" si="216"/>
        <v/>
      </c>
      <c r="CQ81" s="20" t="str">
        <f t="shared" ca="1" si="216"/>
        <v/>
      </c>
      <c r="CR81" s="20" t="str">
        <f t="shared" ca="1" si="216"/>
        <v/>
      </c>
      <c r="CS81" s="20" t="str">
        <f t="shared" ca="1" si="216"/>
        <v/>
      </c>
      <c r="CT81" s="19" t="str">
        <f t="shared" ca="1" si="216"/>
        <v/>
      </c>
      <c r="CU81" s="19" t="str">
        <f t="shared" ca="1" si="217"/>
        <v/>
      </c>
      <c r="CV81" s="19" t="str">
        <f t="shared" ca="1" si="217"/>
        <v/>
      </c>
      <c r="CW81" s="19" t="str">
        <f t="shared" ca="1" si="217"/>
        <v/>
      </c>
      <c r="CX81" s="19" t="str">
        <f t="shared" ca="1" si="217"/>
        <v/>
      </c>
      <c r="CY81" s="19" t="str">
        <f t="shared" ca="1" si="217"/>
        <v/>
      </c>
      <c r="CZ81" s="19" t="str">
        <f t="shared" ca="1" si="217"/>
        <v/>
      </c>
      <c r="DA81" s="19" t="str">
        <f t="shared" ca="1" si="217"/>
        <v/>
      </c>
      <c r="DB81" s="19" t="str">
        <f t="shared" ca="1" si="217"/>
        <v/>
      </c>
      <c r="DC81" s="19" t="str">
        <f t="shared" ca="1" si="217"/>
        <v/>
      </c>
      <c r="DD81" s="19" t="str">
        <f t="shared" ca="1" si="217"/>
        <v/>
      </c>
      <c r="DE81" s="19" t="str">
        <f t="shared" ca="1" si="218"/>
        <v/>
      </c>
      <c r="DF81" s="19" t="str">
        <f t="shared" ca="1" si="218"/>
        <v/>
      </c>
      <c r="DG81" s="19" t="str">
        <f t="shared" ca="1" si="218"/>
        <v/>
      </c>
      <c r="DH81" s="19" t="str">
        <f t="shared" ca="1" si="218"/>
        <v/>
      </c>
      <c r="DI81" s="19" t="str">
        <f t="shared" ca="1" si="218"/>
        <v/>
      </c>
      <c r="DJ81" s="19" t="str">
        <f t="shared" ca="1" si="218"/>
        <v/>
      </c>
      <c r="DK81" s="19" t="str">
        <f t="shared" ca="1" si="218"/>
        <v/>
      </c>
      <c r="DL81" s="19" t="str">
        <f t="shared" ca="1" si="218"/>
        <v/>
      </c>
      <c r="DM81" s="19" t="str">
        <f t="shared" ca="1" si="218"/>
        <v/>
      </c>
      <c r="DN81" s="19" t="str">
        <f t="shared" ca="1" si="218"/>
        <v/>
      </c>
      <c r="DO81" s="19" t="str">
        <f t="shared" ca="1" si="219"/>
        <v/>
      </c>
      <c r="DP81" s="19" t="str">
        <f t="shared" ca="1" si="219"/>
        <v/>
      </c>
      <c r="DQ81" s="19" t="str">
        <f t="shared" ca="1" si="219"/>
        <v/>
      </c>
      <c r="DR81" s="19" t="str">
        <f t="shared" ca="1" si="219"/>
        <v/>
      </c>
      <c r="DS81" s="19" t="str">
        <f t="shared" ca="1" si="219"/>
        <v/>
      </c>
      <c r="DT81" s="19" t="str">
        <f t="shared" ca="1" si="219"/>
        <v/>
      </c>
      <c r="DU81" s="19" t="str">
        <f t="shared" ca="1" si="219"/>
        <v/>
      </c>
      <c r="DV81" s="19" t="str">
        <f t="shared" ca="1" si="219"/>
        <v/>
      </c>
      <c r="DW81" s="19" t="str">
        <f t="shared" ca="1" si="219"/>
        <v/>
      </c>
      <c r="DX81" s="19" t="str">
        <f t="shared" ca="1" si="219"/>
        <v/>
      </c>
      <c r="DY81" s="19" t="str">
        <f t="shared" ca="1" si="220"/>
        <v/>
      </c>
      <c r="DZ81" s="19" t="str">
        <f t="shared" ca="1" si="220"/>
        <v/>
      </c>
      <c r="EA81" s="19" t="str">
        <f t="shared" ca="1" si="220"/>
        <v/>
      </c>
      <c r="EB81" s="19" t="str">
        <f t="shared" ca="1" si="220"/>
        <v/>
      </c>
      <c r="EC81" s="19" t="str">
        <f t="shared" ca="1" si="220"/>
        <v/>
      </c>
      <c r="ED81" s="19" t="str">
        <f t="shared" ca="1" si="220"/>
        <v/>
      </c>
      <c r="EE81" s="19" t="str">
        <f t="shared" ca="1" si="220"/>
        <v/>
      </c>
      <c r="EF81" s="19" t="str">
        <f t="shared" ca="1" si="220"/>
        <v/>
      </c>
      <c r="EG81" s="19" t="str">
        <f t="shared" ca="1" si="220"/>
        <v/>
      </c>
      <c r="EH81" s="19" t="str">
        <f t="shared" ca="1" si="220"/>
        <v/>
      </c>
      <c r="EI81" s="19" t="str">
        <f t="shared" ca="1" si="221"/>
        <v/>
      </c>
      <c r="EJ81" s="19" t="str">
        <f t="shared" ca="1" si="221"/>
        <v/>
      </c>
      <c r="EK81" s="19" t="str">
        <f t="shared" ca="1" si="221"/>
        <v/>
      </c>
      <c r="EL81" s="19" t="str">
        <f t="shared" ca="1" si="221"/>
        <v/>
      </c>
      <c r="EM81" s="19" t="str">
        <f t="shared" ca="1" si="221"/>
        <v/>
      </c>
      <c r="EN81" s="19" t="str">
        <f t="shared" ca="1" si="221"/>
        <v/>
      </c>
      <c r="EO81" s="19" t="str">
        <f t="shared" ca="1" si="221"/>
        <v/>
      </c>
      <c r="EP81" s="19" t="str">
        <f t="shared" ca="1" si="221"/>
        <v/>
      </c>
      <c r="EQ81" s="19" t="str">
        <f t="shared" ca="1" si="221"/>
        <v/>
      </c>
      <c r="ER81" s="19" t="str">
        <f t="shared" ca="1" si="221"/>
        <v/>
      </c>
      <c r="ES81" s="19" t="str">
        <f t="shared" ca="1" si="222"/>
        <v/>
      </c>
      <c r="ET81" s="19" t="str">
        <f t="shared" ca="1" si="222"/>
        <v/>
      </c>
      <c r="EU81" s="19" t="str">
        <f t="shared" ca="1" si="222"/>
        <v/>
      </c>
      <c r="EV81" s="19" t="str">
        <f t="shared" ca="1" si="222"/>
        <v/>
      </c>
      <c r="EW81" s="19" t="str">
        <f t="shared" ca="1" si="222"/>
        <v/>
      </c>
      <c r="EX81" s="19" t="str">
        <f t="shared" ca="1" si="222"/>
        <v/>
      </c>
      <c r="EY81" s="19" t="str">
        <f t="shared" ca="1" si="222"/>
        <v/>
      </c>
      <c r="EZ81" s="19" t="str">
        <f t="shared" ca="1" si="222"/>
        <v/>
      </c>
      <c r="FA81" s="19" t="str">
        <f t="shared" ca="1" si="222"/>
        <v/>
      </c>
      <c r="FB81" s="19" t="str">
        <f t="shared" ca="1" si="222"/>
        <v/>
      </c>
      <c r="FC81" s="19" t="str">
        <f t="shared" ca="1" si="223"/>
        <v/>
      </c>
      <c r="FD81" s="19" t="str">
        <f t="shared" ca="1" si="223"/>
        <v/>
      </c>
      <c r="FE81" s="19" t="str">
        <f t="shared" ca="1" si="223"/>
        <v/>
      </c>
      <c r="FF81" s="19" t="str">
        <f t="shared" ca="1" si="223"/>
        <v/>
      </c>
      <c r="FG81" s="19" t="str">
        <f t="shared" ca="1" si="223"/>
        <v/>
      </c>
      <c r="FH81" s="19" t="str">
        <f t="shared" ca="1" si="223"/>
        <v/>
      </c>
      <c r="FI81" s="19" t="str">
        <f t="shared" ca="1" si="223"/>
        <v/>
      </c>
      <c r="FJ81" s="19" t="str">
        <f t="shared" ca="1" si="223"/>
        <v/>
      </c>
      <c r="FK81" s="19" t="str">
        <f t="shared" ca="1" si="223"/>
        <v/>
      </c>
      <c r="FL81" s="19" t="str">
        <f t="shared" ca="1" si="223"/>
        <v/>
      </c>
      <c r="FM81" s="19" t="str">
        <f t="shared" ca="1" si="224"/>
        <v/>
      </c>
      <c r="FN81" s="19" t="str">
        <f t="shared" ca="1" si="224"/>
        <v/>
      </c>
      <c r="FO81" s="19" t="str">
        <f t="shared" ca="1" si="224"/>
        <v/>
      </c>
      <c r="FP81" s="19" t="str">
        <f t="shared" ca="1" si="224"/>
        <v/>
      </c>
      <c r="FQ81" s="19" t="str">
        <f t="shared" ca="1" si="224"/>
        <v/>
      </c>
      <c r="FR81" s="19" t="str">
        <f t="shared" ca="1" si="224"/>
        <v/>
      </c>
      <c r="FS81" s="19" t="str">
        <f t="shared" ca="1" si="224"/>
        <v/>
      </c>
      <c r="FT81" s="19" t="str">
        <f t="shared" ca="1" si="224"/>
        <v/>
      </c>
      <c r="FU81" s="19" t="str">
        <f t="shared" ca="1" si="224"/>
        <v/>
      </c>
      <c r="FV81" s="19" t="str">
        <f t="shared" ca="1" si="224"/>
        <v/>
      </c>
      <c r="FW81" s="19" t="str">
        <f t="shared" ca="1" si="225"/>
        <v/>
      </c>
      <c r="FX81" s="19" t="str">
        <f t="shared" ca="1" si="225"/>
        <v/>
      </c>
      <c r="FY81" s="19" t="str">
        <f t="shared" ca="1" si="225"/>
        <v/>
      </c>
      <c r="FZ81" s="19" t="str">
        <f t="shared" ca="1" si="225"/>
        <v/>
      </c>
      <c r="GA81" s="19" t="str">
        <f t="shared" ca="1" si="225"/>
        <v/>
      </c>
      <c r="GB81" s="19" t="str">
        <f t="shared" ca="1" si="225"/>
        <v/>
      </c>
      <c r="GC81" s="19" t="str">
        <f t="shared" ca="1" si="225"/>
        <v/>
      </c>
      <c r="GD81" s="19" t="str">
        <f t="shared" ca="1" si="225"/>
        <v/>
      </c>
      <c r="GE81" s="19" t="str">
        <f t="shared" ca="1" si="225"/>
        <v/>
      </c>
      <c r="GF81" s="19" t="str">
        <f t="shared" ca="1" si="225"/>
        <v/>
      </c>
      <c r="GG81" s="19" t="str">
        <f t="shared" ca="1" si="226"/>
        <v/>
      </c>
      <c r="GH81" s="19" t="str">
        <f t="shared" ca="1" si="226"/>
        <v/>
      </c>
      <c r="GI81" s="19" t="str">
        <f t="shared" ca="1" si="226"/>
        <v/>
      </c>
      <c r="GJ81" s="19" t="str">
        <f t="shared" ca="1" si="226"/>
        <v/>
      </c>
      <c r="GK81" s="19" t="str">
        <f t="shared" ca="1" si="226"/>
        <v/>
      </c>
      <c r="GL81" s="19" t="str">
        <f t="shared" ca="1" si="226"/>
        <v/>
      </c>
      <c r="GM81" s="19" t="str">
        <f t="shared" ca="1" si="226"/>
        <v/>
      </c>
      <c r="GN81" s="19" t="str">
        <f t="shared" ca="1" si="226"/>
        <v/>
      </c>
      <c r="GO81" s="19" t="str">
        <f t="shared" ca="1" si="226"/>
        <v/>
      </c>
      <c r="GP81" s="19" t="str">
        <f t="shared" ca="1" si="226"/>
        <v/>
      </c>
      <c r="GQ81" s="19" t="str">
        <f t="shared" ca="1" si="227"/>
        <v/>
      </c>
      <c r="GR81" s="19" t="str">
        <f t="shared" ca="1" si="227"/>
        <v/>
      </c>
      <c r="GS81" s="19" t="str">
        <f t="shared" ca="1" si="227"/>
        <v/>
      </c>
      <c r="GT81" s="19" t="str">
        <f t="shared" ca="1" si="227"/>
        <v/>
      </c>
      <c r="GU81" s="19" t="str">
        <f t="shared" ca="1" si="227"/>
        <v/>
      </c>
      <c r="GV81" s="19" t="str">
        <f t="shared" ca="1" si="227"/>
        <v/>
      </c>
      <c r="GW81" s="19" t="str">
        <f t="shared" ca="1" si="227"/>
        <v/>
      </c>
      <c r="GX81" s="19" t="str">
        <f t="shared" ca="1" si="227"/>
        <v/>
      </c>
      <c r="GY81" s="19" t="str">
        <f t="shared" ca="1" si="227"/>
        <v/>
      </c>
      <c r="GZ81" s="19" t="str">
        <f t="shared" ca="1" si="227"/>
        <v/>
      </c>
      <c r="HA81" s="19" t="str">
        <f t="shared" ca="1" si="228"/>
        <v/>
      </c>
      <c r="HB81" s="19" t="str">
        <f t="shared" ca="1" si="228"/>
        <v/>
      </c>
      <c r="HC81" s="19" t="str">
        <f t="shared" ca="1" si="228"/>
        <v/>
      </c>
      <c r="HD81" s="19" t="str">
        <f t="shared" ca="1" si="228"/>
        <v/>
      </c>
      <c r="HE81" s="19" t="str">
        <f t="shared" ca="1" si="228"/>
        <v/>
      </c>
      <c r="HF81" s="19" t="str">
        <f t="shared" ca="1" si="228"/>
        <v/>
      </c>
      <c r="HG81" s="19" t="str">
        <f t="shared" ca="1" si="228"/>
        <v/>
      </c>
      <c r="HH81" s="19" t="str">
        <f t="shared" ca="1" si="228"/>
        <v/>
      </c>
      <c r="HI81" s="19" t="str">
        <f t="shared" ca="1" si="228"/>
        <v/>
      </c>
      <c r="HJ81" s="19" t="str">
        <f t="shared" ca="1" si="228"/>
        <v/>
      </c>
      <c r="HK81" s="19" t="str">
        <f t="shared" ca="1" si="229"/>
        <v/>
      </c>
      <c r="HL81" s="19" t="str">
        <f t="shared" ca="1" si="229"/>
        <v/>
      </c>
      <c r="HM81" s="19" t="str">
        <f t="shared" ca="1" si="229"/>
        <v/>
      </c>
      <c r="HN81" s="19" t="str">
        <f t="shared" ca="1" si="229"/>
        <v/>
      </c>
      <c r="HO81" s="19" t="str">
        <f t="shared" ca="1" si="229"/>
        <v/>
      </c>
      <c r="HP81" s="19" t="str">
        <f t="shared" ca="1" si="229"/>
        <v/>
      </c>
      <c r="HQ81" s="19">
        <f t="shared" ca="1" si="229"/>
        <v>10</v>
      </c>
      <c r="HR81" s="19">
        <f t="shared" ca="1" si="229"/>
        <v>10</v>
      </c>
      <c r="HS81" s="19">
        <f t="shared" ca="1" si="229"/>
        <v>10</v>
      </c>
      <c r="HT81" s="19">
        <f t="shared" ca="1" si="229"/>
        <v>10</v>
      </c>
      <c r="HU81" s="19">
        <f t="shared" ca="1" si="230"/>
        <v>10</v>
      </c>
      <c r="HV81" s="19">
        <f t="shared" ca="1" si="230"/>
        <v>10</v>
      </c>
      <c r="HW81" s="19">
        <f t="shared" ca="1" si="230"/>
        <v>10</v>
      </c>
      <c r="HX81" s="19">
        <f t="shared" ca="1" si="230"/>
        <v>-10</v>
      </c>
      <c r="HY81" s="19">
        <f t="shared" ca="1" si="230"/>
        <v>-10</v>
      </c>
      <c r="HZ81" s="19">
        <f t="shared" ca="1" si="230"/>
        <v>-10</v>
      </c>
      <c r="IA81" s="19">
        <f t="shared" ca="1" si="230"/>
        <v>-10</v>
      </c>
      <c r="IB81" s="19">
        <f t="shared" ca="1" si="230"/>
        <v>-10</v>
      </c>
      <c r="IC81" s="19">
        <f t="shared" ca="1" si="230"/>
        <v>-10</v>
      </c>
      <c r="ID81" s="19">
        <f t="shared" ca="1" si="230"/>
        <v>-10</v>
      </c>
      <c r="IE81" s="19">
        <f t="shared" ca="1" si="231"/>
        <v>-10</v>
      </c>
      <c r="IF81" s="19">
        <f t="shared" ca="1" si="231"/>
        <v>-10</v>
      </c>
      <c r="IG81" s="19">
        <f t="shared" ca="1" si="231"/>
        <v>-10</v>
      </c>
      <c r="IH81" s="19">
        <f t="shared" ca="1" si="231"/>
        <v>-10</v>
      </c>
      <c r="II81" s="19" t="str">
        <f t="shared" ca="1" si="231"/>
        <v/>
      </c>
      <c r="IJ81" s="19" t="str">
        <f t="shared" ca="1" si="231"/>
        <v/>
      </c>
      <c r="IK81" s="19" t="str">
        <f t="shared" ca="1" si="231"/>
        <v/>
      </c>
      <c r="IL81" s="19" t="str">
        <f t="shared" ca="1" si="231"/>
        <v/>
      </c>
      <c r="IM81" s="19" t="str">
        <f t="shared" ca="1" si="231"/>
        <v/>
      </c>
      <c r="IN81" s="19" t="str">
        <f t="shared" ca="1" si="231"/>
        <v/>
      </c>
      <c r="IO81" s="19" t="str">
        <f t="shared" ca="1" si="232"/>
        <v/>
      </c>
      <c r="IP81" s="19" t="str">
        <f t="shared" ca="1" si="232"/>
        <v/>
      </c>
      <c r="IQ81" s="19" t="str">
        <f t="shared" ca="1" si="232"/>
        <v/>
      </c>
      <c r="IR81" s="19" t="str">
        <f t="shared" ca="1" si="232"/>
        <v/>
      </c>
      <c r="IS81" s="19" t="str">
        <f t="shared" ca="1" si="232"/>
        <v/>
      </c>
      <c r="IT81" s="19" t="str">
        <f t="shared" ca="1" si="232"/>
        <v/>
      </c>
      <c r="IU81" s="19" t="str">
        <f t="shared" ca="1" si="232"/>
        <v/>
      </c>
      <c r="IV81" s="19" t="str">
        <f t="shared" ca="1" si="232"/>
        <v/>
      </c>
      <c r="IW81" s="19" t="str">
        <f t="shared" ca="1" si="232"/>
        <v/>
      </c>
      <c r="IX81" s="19" t="str">
        <f t="shared" ca="1" si="232"/>
        <v/>
      </c>
      <c r="IY81" s="19" t="str">
        <f t="shared" ca="1" si="233"/>
        <v/>
      </c>
      <c r="IZ81" s="19" t="str">
        <f t="shared" ca="1" si="233"/>
        <v/>
      </c>
      <c r="JA81" s="19" t="str">
        <f t="shared" ca="1" si="233"/>
        <v/>
      </c>
      <c r="JB81" s="19" t="str">
        <f t="shared" ca="1" si="233"/>
        <v/>
      </c>
      <c r="JC81" s="19" t="str">
        <f t="shared" ca="1" si="233"/>
        <v/>
      </c>
      <c r="JD81" s="19" t="str">
        <f t="shared" ca="1" si="233"/>
        <v/>
      </c>
      <c r="JE81" s="19" t="str">
        <f t="shared" ca="1" si="233"/>
        <v/>
      </c>
      <c r="JF81" s="19" t="str">
        <f t="shared" ca="1" si="233"/>
        <v/>
      </c>
      <c r="JG81" s="19" t="str">
        <f t="shared" ca="1" si="233"/>
        <v/>
      </c>
      <c r="JH81" s="19" t="str">
        <f t="shared" ca="1" si="233"/>
        <v/>
      </c>
      <c r="JI81" s="19" t="str">
        <f t="shared" ca="1" si="234"/>
        <v/>
      </c>
      <c r="JJ81" s="19" t="str">
        <f t="shared" ca="1" si="234"/>
        <v/>
      </c>
      <c r="JK81" s="19" t="str">
        <f t="shared" ca="1" si="234"/>
        <v/>
      </c>
      <c r="JL81" s="19" t="str">
        <f t="shared" ca="1" si="234"/>
        <v/>
      </c>
      <c r="JM81" s="19" t="str">
        <f t="shared" ca="1" si="234"/>
        <v/>
      </c>
      <c r="JN81" s="19" t="str">
        <f t="shared" ca="1" si="234"/>
        <v/>
      </c>
      <c r="JO81" s="19" t="str">
        <f t="shared" ca="1" si="234"/>
        <v/>
      </c>
      <c r="JP81" s="19" t="str">
        <f t="shared" ca="1" si="234"/>
        <v/>
      </c>
      <c r="JQ81" s="19" t="str">
        <f t="shared" ca="1" si="234"/>
        <v/>
      </c>
      <c r="JR81" s="19" t="str">
        <f t="shared" ca="1" si="234"/>
        <v/>
      </c>
      <c r="JS81" s="19" t="str">
        <f t="shared" ca="1" si="235"/>
        <v/>
      </c>
      <c r="JT81" s="19" t="str">
        <f t="shared" ca="1" si="235"/>
        <v/>
      </c>
      <c r="JU81" s="19" t="str">
        <f t="shared" ca="1" si="235"/>
        <v/>
      </c>
      <c r="JV81" s="19" t="str">
        <f t="shared" ca="1" si="235"/>
        <v/>
      </c>
      <c r="JW81" s="19" t="str">
        <f t="shared" ca="1" si="235"/>
        <v/>
      </c>
      <c r="JX81" s="19" t="str">
        <f t="shared" ca="1" si="235"/>
        <v/>
      </c>
      <c r="JY81" s="19" t="str">
        <f t="shared" ca="1" si="235"/>
        <v/>
      </c>
      <c r="JZ81" s="19" t="str">
        <f t="shared" ca="1" si="235"/>
        <v/>
      </c>
      <c r="KA81" s="19" t="str">
        <f t="shared" ca="1" si="235"/>
        <v/>
      </c>
      <c r="KB81" s="19" t="str">
        <f t="shared" ca="1" si="235"/>
        <v/>
      </c>
      <c r="KC81" s="19" t="str">
        <f t="shared" ca="1" si="236"/>
        <v/>
      </c>
      <c r="KD81" s="19" t="str">
        <f t="shared" ca="1" si="236"/>
        <v/>
      </c>
      <c r="KE81" s="19" t="str">
        <f t="shared" ca="1" si="236"/>
        <v/>
      </c>
      <c r="KF81" s="19" t="str">
        <f t="shared" ca="1" si="236"/>
        <v/>
      </c>
      <c r="KG81" s="19" t="str">
        <f t="shared" ca="1" si="236"/>
        <v/>
      </c>
      <c r="KH81" s="19" t="str">
        <f t="shared" ca="1" si="236"/>
        <v/>
      </c>
      <c r="KI81" s="19" t="str">
        <f t="shared" ca="1" si="236"/>
        <v/>
      </c>
      <c r="KJ81" s="19" t="str">
        <f t="shared" ca="1" si="236"/>
        <v/>
      </c>
      <c r="KK81" s="19" t="str">
        <f t="shared" ca="1" si="236"/>
        <v/>
      </c>
      <c r="KL81" s="19" t="str">
        <f t="shared" ca="1" si="236"/>
        <v/>
      </c>
      <c r="KM81" s="19" t="str">
        <f t="shared" ca="1" si="237"/>
        <v/>
      </c>
      <c r="KN81" s="19" t="str">
        <f t="shared" ca="1" si="237"/>
        <v/>
      </c>
      <c r="KO81" s="19" t="str">
        <f t="shared" ca="1" si="237"/>
        <v/>
      </c>
      <c r="KP81" s="19" t="str">
        <f t="shared" ca="1" si="237"/>
        <v/>
      </c>
      <c r="KQ81" s="19" t="str">
        <f t="shared" ca="1" si="237"/>
        <v/>
      </c>
      <c r="KR81" s="19" t="str">
        <f t="shared" ca="1" si="237"/>
        <v/>
      </c>
      <c r="KS81" s="19" t="str">
        <f t="shared" ca="1" si="237"/>
        <v/>
      </c>
      <c r="KT81" s="19" t="str">
        <f t="shared" ca="1" si="237"/>
        <v/>
      </c>
      <c r="KU81" s="19" t="str">
        <f t="shared" ca="1" si="237"/>
        <v/>
      </c>
      <c r="KV81" s="19" t="str">
        <f t="shared" ca="1" si="237"/>
        <v/>
      </c>
      <c r="KW81" s="19" t="str">
        <f t="shared" ca="1" si="238"/>
        <v/>
      </c>
      <c r="KX81" s="19" t="str">
        <f t="shared" ca="1" si="238"/>
        <v/>
      </c>
      <c r="KY81" s="19" t="str">
        <f t="shared" ca="1" si="238"/>
        <v/>
      </c>
      <c r="KZ81" s="19" t="str">
        <f t="shared" ca="1" si="238"/>
        <v/>
      </c>
      <c r="LA81" s="19" t="str">
        <f t="shared" ca="1" si="238"/>
        <v/>
      </c>
      <c r="LB81" s="19" t="str">
        <f t="shared" ca="1" si="238"/>
        <v/>
      </c>
      <c r="LC81" s="19" t="str">
        <f t="shared" ca="1" si="238"/>
        <v/>
      </c>
      <c r="LD81" s="19" t="str">
        <f t="shared" ca="1" si="238"/>
        <v/>
      </c>
      <c r="LE81" s="19" t="str">
        <f t="shared" ca="1" si="238"/>
        <v/>
      </c>
      <c r="LF81" s="19" t="str">
        <f t="shared" ca="1" si="238"/>
        <v/>
      </c>
      <c r="LG81" s="19" t="str">
        <f t="shared" ca="1" si="239"/>
        <v/>
      </c>
      <c r="LH81" s="19" t="str">
        <f t="shared" ca="1" si="239"/>
        <v/>
      </c>
      <c r="LI81" s="19" t="str">
        <f t="shared" ca="1" si="239"/>
        <v/>
      </c>
      <c r="LJ81" s="19" t="str">
        <f t="shared" ca="1" si="239"/>
        <v/>
      </c>
      <c r="LK81" s="19" t="str">
        <f t="shared" ca="1" si="239"/>
        <v/>
      </c>
      <c r="LL81" s="19" t="str">
        <f t="shared" ca="1" si="239"/>
        <v/>
      </c>
      <c r="LM81" s="19" t="str">
        <f t="shared" ca="1" si="239"/>
        <v/>
      </c>
      <c r="LN81" s="19" t="str">
        <f t="shared" ca="1" si="239"/>
        <v/>
      </c>
      <c r="LO81" s="19" t="str">
        <f t="shared" ca="1" si="239"/>
        <v/>
      </c>
      <c r="LP81" s="19" t="str">
        <f t="shared" ca="1" si="239"/>
        <v/>
      </c>
      <c r="LQ81" s="19" t="str">
        <f t="shared" ca="1" si="240"/>
        <v/>
      </c>
      <c r="LR81" s="19" t="str">
        <f t="shared" ca="1" si="240"/>
        <v/>
      </c>
      <c r="LS81" s="19" t="str">
        <f t="shared" ca="1" si="240"/>
        <v/>
      </c>
      <c r="LT81" s="19" t="str">
        <f t="shared" ca="1" si="240"/>
        <v/>
      </c>
      <c r="LU81" s="19" t="str">
        <f t="shared" ca="1" si="240"/>
        <v/>
      </c>
      <c r="LV81" s="19" t="str">
        <f t="shared" ca="1" si="240"/>
        <v/>
      </c>
      <c r="LW81" s="19" t="str">
        <f t="shared" ca="1" si="240"/>
        <v/>
      </c>
      <c r="LX81" s="19" t="str">
        <f t="shared" ca="1" si="240"/>
        <v/>
      </c>
      <c r="LY81" s="19" t="str">
        <f t="shared" ca="1" si="240"/>
        <v/>
      </c>
      <c r="LZ81" s="19" t="str">
        <f t="shared" ca="1" si="240"/>
        <v/>
      </c>
      <c r="MA81" s="19" t="str">
        <f t="shared" ca="1" si="241"/>
        <v/>
      </c>
      <c r="MB81" s="19" t="str">
        <f t="shared" ca="1" si="241"/>
        <v/>
      </c>
      <c r="MC81" s="19" t="str">
        <f t="shared" ca="1" si="241"/>
        <v/>
      </c>
      <c r="MD81" s="19" t="str">
        <f t="shared" ca="1" si="241"/>
        <v/>
      </c>
      <c r="ME81" s="19" t="str">
        <f t="shared" ca="1" si="241"/>
        <v/>
      </c>
      <c r="MF81" s="19" t="str">
        <f t="shared" ca="1" si="241"/>
        <v/>
      </c>
      <c r="MG81" s="19" t="str">
        <f t="shared" ca="1" si="241"/>
        <v/>
      </c>
      <c r="MH81" s="19" t="str">
        <f t="shared" ca="1" si="241"/>
        <v/>
      </c>
      <c r="MI81" s="19" t="str">
        <f t="shared" ca="1" si="241"/>
        <v/>
      </c>
      <c r="MJ81" s="19" t="str">
        <f t="shared" ca="1" si="241"/>
        <v/>
      </c>
      <c r="MK81" s="19" t="str">
        <f t="shared" ca="1" si="242"/>
        <v/>
      </c>
      <c r="ML81" s="19" t="str">
        <f t="shared" ca="1" si="242"/>
        <v/>
      </c>
      <c r="MM81" s="19" t="str">
        <f t="shared" ca="1" si="242"/>
        <v/>
      </c>
      <c r="MN81" s="19" t="str">
        <f t="shared" ca="1" si="242"/>
        <v/>
      </c>
      <c r="MO81" s="19" t="str">
        <f t="shared" ca="1" si="242"/>
        <v/>
      </c>
      <c r="MP81" s="19" t="str">
        <f t="shared" ca="1" si="242"/>
        <v/>
      </c>
      <c r="MQ81" s="19" t="str">
        <f t="shared" ca="1" si="242"/>
        <v/>
      </c>
      <c r="MR81" s="19" t="str">
        <f t="shared" ca="1" si="242"/>
        <v/>
      </c>
      <c r="MS81" s="19" t="str">
        <f t="shared" ca="1" si="242"/>
        <v/>
      </c>
      <c r="MT81" s="19" t="str">
        <f t="shared" ca="1" si="242"/>
        <v/>
      </c>
      <c r="MU81" s="19" t="str">
        <f t="shared" ca="1" si="243"/>
        <v/>
      </c>
      <c r="MV81" s="19" t="str">
        <f t="shared" ca="1" si="243"/>
        <v/>
      </c>
      <c r="MW81" s="19" t="str">
        <f t="shared" ca="1" si="243"/>
        <v/>
      </c>
      <c r="MX81" s="19" t="str">
        <f t="shared" ca="1" si="243"/>
        <v/>
      </c>
      <c r="MY81" s="19" t="str">
        <f t="shared" ca="1" si="243"/>
        <v/>
      </c>
      <c r="MZ81" s="19" t="str">
        <f t="shared" ca="1" si="243"/>
        <v/>
      </c>
      <c r="NA81" s="19" t="str">
        <f t="shared" ca="1" si="243"/>
        <v/>
      </c>
      <c r="NB81" s="19" t="str">
        <f t="shared" ca="1" si="243"/>
        <v/>
      </c>
      <c r="NC81" s="19" t="str">
        <f t="shared" ca="1" si="243"/>
        <v/>
      </c>
      <c r="ND81" s="19" t="str">
        <f t="shared" ca="1" si="243"/>
        <v/>
      </c>
      <c r="NE81" s="19" t="str">
        <f t="shared" ca="1" si="244"/>
        <v/>
      </c>
      <c r="NF81" s="19" t="str">
        <f t="shared" ca="1" si="244"/>
        <v/>
      </c>
      <c r="NG81" s="19" t="str">
        <f t="shared" ca="1" si="244"/>
        <v/>
      </c>
      <c r="NH81" s="19" t="str">
        <f t="shared" ca="1" si="244"/>
        <v/>
      </c>
      <c r="NI81" s="19" t="str">
        <f t="shared" ca="1" si="244"/>
        <v/>
      </c>
      <c r="NJ81" s="19" t="str">
        <f t="shared" ca="1" si="244"/>
        <v/>
      </c>
      <c r="NK81" s="19" t="str">
        <f t="shared" ca="1" si="244"/>
        <v/>
      </c>
      <c r="NL81" s="19" t="str">
        <f t="shared" ca="1" si="244"/>
        <v/>
      </c>
      <c r="NM81" s="19" t="str">
        <f t="shared" ca="1" si="244"/>
        <v/>
      </c>
      <c r="NN81" s="19" t="str">
        <f t="shared" ca="1" si="244"/>
        <v/>
      </c>
      <c r="NO81" s="19" t="str">
        <f t="shared" ca="1" si="245"/>
        <v/>
      </c>
      <c r="NP81" s="19" t="str">
        <f t="shared" ca="1" si="245"/>
        <v/>
      </c>
      <c r="NQ81" s="19" t="str">
        <f t="shared" ca="1" si="245"/>
        <v/>
      </c>
      <c r="NR81" s="19" t="str">
        <f t="shared" ca="1" si="245"/>
        <v/>
      </c>
      <c r="NS81" s="19" t="str">
        <f t="shared" ca="1" si="245"/>
        <v/>
      </c>
      <c r="NT81" s="19" t="str">
        <f t="shared" ca="1" si="245"/>
        <v/>
      </c>
      <c r="NU81" s="19" t="str">
        <f t="shared" ca="1" si="245"/>
        <v/>
      </c>
      <c r="NV81" s="19" t="str">
        <f t="shared" ca="1" si="245"/>
        <v/>
      </c>
      <c r="NW81" s="19" t="str">
        <f t="shared" ca="1" si="245"/>
        <v/>
      </c>
      <c r="NX81" s="19" t="str">
        <f t="shared" ca="1" si="245"/>
        <v/>
      </c>
      <c r="NY81" s="19" t="str">
        <f t="shared" ca="1" si="245"/>
        <v/>
      </c>
      <c r="NZ81" s="19" t="str">
        <f t="shared" ca="1" si="245"/>
        <v/>
      </c>
      <c r="OA81" s="19" t="str">
        <f t="shared" ca="1" si="245"/>
        <v/>
      </c>
      <c r="OB81" s="19" t="str">
        <f t="shared" ca="1" si="245"/>
        <v/>
      </c>
      <c r="OC81" s="19" t="str">
        <f t="shared" ca="1" si="245"/>
        <v/>
      </c>
      <c r="OH81" s="25"/>
      <c r="OI81" s="25"/>
    </row>
    <row r="82" spans="1:399" ht="14.25" x14ac:dyDescent="0.2">
      <c r="A82" s="62" t="str">
        <f t="shared" si="205"/>
        <v>Islam Abdelati Client</v>
      </c>
      <c r="B82" s="66">
        <f>_xlfn.IFNA(IF(INDEX('[1]External Tasks'!$C:$C,MATCH($B$74&amp;" "&amp;D82,'[1]External Tasks'!$A:$A,0))=D82,1,IF(INDEX('[1]External Tasks'!$G:$G,MATCH($B$74&amp;" "&amp;D82,'[1]External Tasks'!$E:$E,0))=D82,2)),0)</f>
        <v>0</v>
      </c>
      <c r="C82" s="46">
        <v>6</v>
      </c>
      <c r="D82" s="406" t="str">
        <f>IF('[2]Project Follow up - Base'!D82="","",'[2]Project Follow up - Base'!D82)</f>
        <v>ReWorking - Development</v>
      </c>
      <c r="E82" s="407" t="str">
        <f>IF('[2]Project Follow up - Base'!E82="","",'[2]Project Follow up - Base'!E82)</f>
        <v/>
      </c>
      <c r="F82" s="41" t="str">
        <f>IF('[2]Project Follow up - Base'!F82="","",'[2]Project Follow up - Base'!F82)</f>
        <v>Islam Abdelati</v>
      </c>
      <c r="G82" s="43">
        <f>IF('[2]Project Follow up - Base'!G82="","",'[2]Project Follow up - Base'!G82)</f>
        <v>45866</v>
      </c>
      <c r="H82" s="43">
        <f>IF('[2]Project Follow up - Base'!H82="","",'[2]Project Follow up - Base'!H82)</f>
        <v>45869</v>
      </c>
      <c r="I82" s="45">
        <f>IF(OR(G82="",H82=""), 0, NETWORKDAYS.INTL(G82,H82,7,List!$M$3:$M$100))</f>
        <v>4</v>
      </c>
      <c r="J82" s="41" t="str">
        <f>IF('[2]Project Follow up - Base'!J82="","",'[2]Project Follow up - Base'!J82)</f>
        <v/>
      </c>
      <c r="K82" s="187" t="str">
        <f>IF('[2]Project Follow up - Base'!K82="","",'[2]Project Follow up - Base'!K82)</f>
        <v/>
      </c>
      <c r="L82" s="45">
        <f>IF(OR(J82="",K82=""), 0, NETWORKDAYS.INTL(J82,K82,7,List!$M$3:$M$100))</f>
        <v>0</v>
      </c>
      <c r="M82" s="43">
        <f t="shared" si="206"/>
        <v>45866</v>
      </c>
      <c r="N82" s="43">
        <f t="shared" si="207"/>
        <v>45869</v>
      </c>
      <c r="O82" s="43">
        <f>IF(OR( D82="", M82=""),"",WORKDAY.INTL(M82,VLOOKUP($B$74&amp;" "&amp;D82,Tasks!$1:$1048576,MATCH('Project Follow up - Base'!$D$7,Tasks!$2:$2,0),FALSE)-1,7,[1]List!$M$3:$M$100))</f>
        <v>45879</v>
      </c>
      <c r="P82" s="44" t="str">
        <f t="shared" ca="1" si="208"/>
        <v>Completed</v>
      </c>
      <c r="Q82" s="104" t="str">
        <f>IF('[2]Project Follow up - Base'!Q82="","",'[2]Project Follow up - Base'!Q82)</f>
        <v/>
      </c>
      <c r="R82" s="43" t="str">
        <f>IF('[2]Project Follow up - Base'!R82="","",'[2]Project Follow up - Base'!R82)</f>
        <v>Client</v>
      </c>
      <c r="S82" s="43" t="str">
        <f>IF('[2]Project Follow up - Base'!S82="","",'[2]Project Follow up - Base'!S82)</f>
        <v xml:space="preserve">Client Modification </v>
      </c>
      <c r="T82" s="104" t="str">
        <f>IF('[2]Project Follow up - Base'!T82="","",'[2]Project Follow up - Base'!T82)</f>
        <v/>
      </c>
      <c r="U82" s="41" t="str">
        <f>IF('[2]Project Follow up - Base'!U82="","",'[2]Project Follow up - Base'!U82)</f>
        <v/>
      </c>
      <c r="V82" s="41" t="str">
        <f>IF('[2]Project Follow up - Base'!V82="","",'[2]Project Follow up - Base'!V82)</f>
        <v/>
      </c>
      <c r="W82" s="388" t="str">
        <f>IF('[2]Project Follow up - Base'!W82="","",'[2]Project Follow up - Base'!W82)</f>
        <v>Deliev 15</v>
      </c>
      <c r="X82" s="389" t="str">
        <f>IF('[2]Project Follow up - Base'!X82="","",'[2]Project Follow up - Base'!X82)</f>
        <v>MOM 15</v>
      </c>
      <c r="Y82" s="17">
        <f t="shared" si="209"/>
        <v>1</v>
      </c>
      <c r="Z82" s="66" t="str">
        <f>_xlfn.IFNA(IF(INDEX('Employees Summary'!A:J,MATCH(B$38&amp;" "&amp;F82,'Employees Summary'!H:H,0),10)=0,"",INDEX('Employees Summary'!A:J,MATCH(B$38&amp;" "&amp;F82,'Employees Summary'!H:H,0),10)),"")</f>
        <v/>
      </c>
      <c r="AA82" s="62">
        <f ca="1">IF(AND(N82&lt;&gt;"",P82="Delayed"),NETWORKDAYS.INTL(O82,N82,7,List!$M$3:$M$100),0)</f>
        <v>0</v>
      </c>
      <c r="AB82" s="29"/>
      <c r="AC82" s="20" t="str">
        <f t="shared" ca="1" si="210"/>
        <v/>
      </c>
      <c r="AD82" s="20" t="str">
        <f t="shared" ca="1" si="210"/>
        <v/>
      </c>
      <c r="AE82" s="20" t="str">
        <f t="shared" ca="1" si="210"/>
        <v/>
      </c>
      <c r="AF82" s="20" t="str">
        <f t="shared" ca="1" si="210"/>
        <v/>
      </c>
      <c r="AG82" s="20" t="str">
        <f t="shared" ca="1" si="210"/>
        <v/>
      </c>
      <c r="AH82" s="20" t="str">
        <f t="shared" ca="1" si="210"/>
        <v/>
      </c>
      <c r="AI82" s="20" t="str">
        <f t="shared" ca="1" si="210"/>
        <v/>
      </c>
      <c r="AJ82" s="20" t="str">
        <f t="shared" ca="1" si="210"/>
        <v/>
      </c>
      <c r="AK82" s="20" t="str">
        <f t="shared" ca="1" si="210"/>
        <v/>
      </c>
      <c r="AL82" s="20" t="str">
        <f t="shared" ca="1" si="210"/>
        <v/>
      </c>
      <c r="AM82" s="20" t="str">
        <f t="shared" ca="1" si="211"/>
        <v/>
      </c>
      <c r="AN82" s="20" t="str">
        <f t="shared" ca="1" si="211"/>
        <v/>
      </c>
      <c r="AO82" s="20" t="str">
        <f t="shared" ca="1" si="211"/>
        <v/>
      </c>
      <c r="AP82" s="20" t="str">
        <f t="shared" ca="1" si="211"/>
        <v/>
      </c>
      <c r="AQ82" s="20" t="str">
        <f t="shared" ca="1" si="211"/>
        <v/>
      </c>
      <c r="AR82" s="20" t="str">
        <f t="shared" ca="1" si="211"/>
        <v/>
      </c>
      <c r="AS82" s="20" t="str">
        <f t="shared" ca="1" si="211"/>
        <v/>
      </c>
      <c r="AT82" s="20" t="str">
        <f t="shared" ca="1" si="211"/>
        <v/>
      </c>
      <c r="AU82" s="20" t="str">
        <f t="shared" ca="1" si="211"/>
        <v/>
      </c>
      <c r="AV82" s="20" t="str">
        <f t="shared" ca="1" si="211"/>
        <v/>
      </c>
      <c r="AW82" s="20" t="str">
        <f t="shared" ca="1" si="212"/>
        <v/>
      </c>
      <c r="AX82" s="20" t="str">
        <f t="shared" ca="1" si="212"/>
        <v/>
      </c>
      <c r="AY82" s="20" t="str">
        <f t="shared" ca="1" si="212"/>
        <v/>
      </c>
      <c r="AZ82" s="20" t="str">
        <f t="shared" ca="1" si="212"/>
        <v/>
      </c>
      <c r="BA82" s="20" t="str">
        <f t="shared" ca="1" si="212"/>
        <v/>
      </c>
      <c r="BB82" s="20" t="str">
        <f t="shared" ca="1" si="212"/>
        <v/>
      </c>
      <c r="BC82" s="20" t="str">
        <f t="shared" ca="1" si="212"/>
        <v/>
      </c>
      <c r="BD82" s="20" t="str">
        <f t="shared" ca="1" si="212"/>
        <v/>
      </c>
      <c r="BE82" s="20" t="str">
        <f t="shared" ca="1" si="212"/>
        <v/>
      </c>
      <c r="BF82" s="20" t="str">
        <f t="shared" ca="1" si="212"/>
        <v/>
      </c>
      <c r="BG82" s="20" t="str">
        <f t="shared" ca="1" si="213"/>
        <v/>
      </c>
      <c r="BH82" s="20" t="str">
        <f t="shared" ca="1" si="213"/>
        <v/>
      </c>
      <c r="BI82" s="20" t="str">
        <f t="shared" ca="1" si="213"/>
        <v/>
      </c>
      <c r="BJ82" s="20" t="str">
        <f t="shared" ca="1" si="213"/>
        <v/>
      </c>
      <c r="BK82" s="20" t="str">
        <f t="shared" ca="1" si="213"/>
        <v/>
      </c>
      <c r="BL82" s="20" t="str">
        <f t="shared" ca="1" si="213"/>
        <v/>
      </c>
      <c r="BM82" s="20" t="str">
        <f t="shared" ca="1" si="213"/>
        <v/>
      </c>
      <c r="BN82" s="20" t="str">
        <f t="shared" ca="1" si="213"/>
        <v/>
      </c>
      <c r="BO82" s="20" t="str">
        <f t="shared" ca="1" si="213"/>
        <v/>
      </c>
      <c r="BP82" s="20" t="str">
        <f t="shared" ca="1" si="213"/>
        <v/>
      </c>
      <c r="BQ82" s="20" t="str">
        <f t="shared" ca="1" si="214"/>
        <v/>
      </c>
      <c r="BR82" s="20" t="str">
        <f t="shared" ca="1" si="214"/>
        <v/>
      </c>
      <c r="BS82" s="20" t="str">
        <f t="shared" ca="1" si="214"/>
        <v/>
      </c>
      <c r="BT82" s="20" t="str">
        <f t="shared" ca="1" si="214"/>
        <v/>
      </c>
      <c r="BU82" s="20" t="str">
        <f t="shared" ca="1" si="214"/>
        <v/>
      </c>
      <c r="BV82" s="20" t="str">
        <f t="shared" ca="1" si="214"/>
        <v/>
      </c>
      <c r="BW82" s="20" t="str">
        <f t="shared" ca="1" si="214"/>
        <v/>
      </c>
      <c r="BX82" s="20" t="str">
        <f t="shared" ca="1" si="214"/>
        <v/>
      </c>
      <c r="BY82" s="20" t="str">
        <f t="shared" ca="1" si="214"/>
        <v/>
      </c>
      <c r="BZ82" s="20" t="str">
        <f t="shared" ca="1" si="214"/>
        <v/>
      </c>
      <c r="CA82" s="20" t="str">
        <f t="shared" ca="1" si="215"/>
        <v/>
      </c>
      <c r="CB82" s="20" t="str">
        <f t="shared" ca="1" si="215"/>
        <v/>
      </c>
      <c r="CC82" s="20" t="str">
        <f t="shared" ca="1" si="215"/>
        <v/>
      </c>
      <c r="CD82" s="20" t="str">
        <f t="shared" ca="1" si="215"/>
        <v/>
      </c>
      <c r="CE82" s="20" t="str">
        <f t="shared" ca="1" si="215"/>
        <v/>
      </c>
      <c r="CF82" s="20" t="str">
        <f t="shared" ca="1" si="215"/>
        <v/>
      </c>
      <c r="CG82" s="20" t="str">
        <f t="shared" ca="1" si="215"/>
        <v/>
      </c>
      <c r="CH82" s="20" t="str">
        <f t="shared" ca="1" si="215"/>
        <v/>
      </c>
      <c r="CI82" s="20" t="str">
        <f t="shared" ca="1" si="215"/>
        <v/>
      </c>
      <c r="CJ82" s="20" t="str">
        <f t="shared" ca="1" si="215"/>
        <v/>
      </c>
      <c r="CK82" s="20" t="str">
        <f t="shared" ca="1" si="216"/>
        <v/>
      </c>
      <c r="CL82" s="20" t="str">
        <f t="shared" ca="1" si="216"/>
        <v/>
      </c>
      <c r="CM82" s="20" t="str">
        <f t="shared" ca="1" si="216"/>
        <v/>
      </c>
      <c r="CN82" s="20" t="str">
        <f t="shared" ca="1" si="216"/>
        <v/>
      </c>
      <c r="CO82" s="20" t="str">
        <f t="shared" ca="1" si="216"/>
        <v/>
      </c>
      <c r="CP82" s="20" t="str">
        <f t="shared" ca="1" si="216"/>
        <v/>
      </c>
      <c r="CQ82" s="20" t="str">
        <f t="shared" ca="1" si="216"/>
        <v/>
      </c>
      <c r="CR82" s="20" t="str">
        <f t="shared" ca="1" si="216"/>
        <v/>
      </c>
      <c r="CS82" s="20" t="str">
        <f t="shared" ca="1" si="216"/>
        <v/>
      </c>
      <c r="CT82" s="19" t="str">
        <f t="shared" ca="1" si="216"/>
        <v/>
      </c>
      <c r="CU82" s="19" t="str">
        <f t="shared" ca="1" si="217"/>
        <v/>
      </c>
      <c r="CV82" s="19" t="str">
        <f t="shared" ca="1" si="217"/>
        <v/>
      </c>
      <c r="CW82" s="19" t="str">
        <f t="shared" ca="1" si="217"/>
        <v/>
      </c>
      <c r="CX82" s="19" t="str">
        <f t="shared" ca="1" si="217"/>
        <v/>
      </c>
      <c r="CY82" s="19" t="str">
        <f t="shared" ca="1" si="217"/>
        <v/>
      </c>
      <c r="CZ82" s="19" t="str">
        <f t="shared" ca="1" si="217"/>
        <v/>
      </c>
      <c r="DA82" s="19" t="str">
        <f t="shared" ca="1" si="217"/>
        <v/>
      </c>
      <c r="DB82" s="19" t="str">
        <f t="shared" ca="1" si="217"/>
        <v/>
      </c>
      <c r="DC82" s="19" t="str">
        <f t="shared" ca="1" si="217"/>
        <v/>
      </c>
      <c r="DD82" s="19" t="str">
        <f t="shared" ca="1" si="217"/>
        <v/>
      </c>
      <c r="DE82" s="19" t="str">
        <f t="shared" ca="1" si="218"/>
        <v/>
      </c>
      <c r="DF82" s="19" t="str">
        <f t="shared" ca="1" si="218"/>
        <v/>
      </c>
      <c r="DG82" s="19" t="str">
        <f t="shared" ca="1" si="218"/>
        <v/>
      </c>
      <c r="DH82" s="19" t="str">
        <f t="shared" ca="1" si="218"/>
        <v/>
      </c>
      <c r="DI82" s="19" t="str">
        <f t="shared" ca="1" si="218"/>
        <v/>
      </c>
      <c r="DJ82" s="19" t="str">
        <f t="shared" ca="1" si="218"/>
        <v/>
      </c>
      <c r="DK82" s="19" t="str">
        <f t="shared" ca="1" si="218"/>
        <v/>
      </c>
      <c r="DL82" s="19" t="str">
        <f t="shared" ca="1" si="218"/>
        <v/>
      </c>
      <c r="DM82" s="19" t="str">
        <f t="shared" ca="1" si="218"/>
        <v/>
      </c>
      <c r="DN82" s="19" t="str">
        <f t="shared" ca="1" si="218"/>
        <v/>
      </c>
      <c r="DO82" s="19" t="str">
        <f t="shared" ca="1" si="219"/>
        <v/>
      </c>
      <c r="DP82" s="19" t="str">
        <f t="shared" ca="1" si="219"/>
        <v/>
      </c>
      <c r="DQ82" s="19" t="str">
        <f t="shared" ca="1" si="219"/>
        <v/>
      </c>
      <c r="DR82" s="19" t="str">
        <f t="shared" ca="1" si="219"/>
        <v/>
      </c>
      <c r="DS82" s="19" t="str">
        <f t="shared" ca="1" si="219"/>
        <v/>
      </c>
      <c r="DT82" s="19" t="str">
        <f t="shared" ca="1" si="219"/>
        <v/>
      </c>
      <c r="DU82" s="19" t="str">
        <f t="shared" ca="1" si="219"/>
        <v/>
      </c>
      <c r="DV82" s="19" t="str">
        <f t="shared" ca="1" si="219"/>
        <v/>
      </c>
      <c r="DW82" s="19" t="str">
        <f t="shared" ca="1" si="219"/>
        <v/>
      </c>
      <c r="DX82" s="19" t="str">
        <f t="shared" ca="1" si="219"/>
        <v/>
      </c>
      <c r="DY82" s="19" t="str">
        <f t="shared" ca="1" si="220"/>
        <v/>
      </c>
      <c r="DZ82" s="19" t="str">
        <f t="shared" ca="1" si="220"/>
        <v/>
      </c>
      <c r="EA82" s="19" t="str">
        <f t="shared" ca="1" si="220"/>
        <v/>
      </c>
      <c r="EB82" s="19" t="str">
        <f t="shared" ca="1" si="220"/>
        <v/>
      </c>
      <c r="EC82" s="19" t="str">
        <f t="shared" ca="1" si="220"/>
        <v/>
      </c>
      <c r="ED82" s="19" t="str">
        <f t="shared" ca="1" si="220"/>
        <v/>
      </c>
      <c r="EE82" s="19" t="str">
        <f t="shared" ca="1" si="220"/>
        <v/>
      </c>
      <c r="EF82" s="19" t="str">
        <f t="shared" ca="1" si="220"/>
        <v/>
      </c>
      <c r="EG82" s="19" t="str">
        <f t="shared" ca="1" si="220"/>
        <v/>
      </c>
      <c r="EH82" s="19" t="str">
        <f t="shared" ca="1" si="220"/>
        <v/>
      </c>
      <c r="EI82" s="19" t="str">
        <f t="shared" ca="1" si="221"/>
        <v/>
      </c>
      <c r="EJ82" s="19" t="str">
        <f t="shared" ca="1" si="221"/>
        <v/>
      </c>
      <c r="EK82" s="19" t="str">
        <f t="shared" ca="1" si="221"/>
        <v/>
      </c>
      <c r="EL82" s="19" t="str">
        <f t="shared" ca="1" si="221"/>
        <v/>
      </c>
      <c r="EM82" s="19" t="str">
        <f t="shared" ca="1" si="221"/>
        <v/>
      </c>
      <c r="EN82" s="19" t="str">
        <f t="shared" ca="1" si="221"/>
        <v/>
      </c>
      <c r="EO82" s="19" t="str">
        <f t="shared" ca="1" si="221"/>
        <v/>
      </c>
      <c r="EP82" s="19" t="str">
        <f t="shared" ca="1" si="221"/>
        <v/>
      </c>
      <c r="EQ82" s="19" t="str">
        <f t="shared" ca="1" si="221"/>
        <v/>
      </c>
      <c r="ER82" s="19" t="str">
        <f t="shared" ca="1" si="221"/>
        <v/>
      </c>
      <c r="ES82" s="19" t="str">
        <f t="shared" ca="1" si="222"/>
        <v/>
      </c>
      <c r="ET82" s="19" t="str">
        <f t="shared" ca="1" si="222"/>
        <v/>
      </c>
      <c r="EU82" s="19" t="str">
        <f t="shared" ca="1" si="222"/>
        <v/>
      </c>
      <c r="EV82" s="19" t="str">
        <f t="shared" ca="1" si="222"/>
        <v/>
      </c>
      <c r="EW82" s="19" t="str">
        <f t="shared" ca="1" si="222"/>
        <v/>
      </c>
      <c r="EX82" s="19" t="str">
        <f t="shared" ca="1" si="222"/>
        <v/>
      </c>
      <c r="EY82" s="19" t="str">
        <f t="shared" ca="1" si="222"/>
        <v/>
      </c>
      <c r="EZ82" s="19" t="str">
        <f t="shared" ca="1" si="222"/>
        <v/>
      </c>
      <c r="FA82" s="19" t="str">
        <f t="shared" ca="1" si="222"/>
        <v/>
      </c>
      <c r="FB82" s="19" t="str">
        <f t="shared" ca="1" si="222"/>
        <v/>
      </c>
      <c r="FC82" s="19" t="str">
        <f t="shared" ca="1" si="223"/>
        <v/>
      </c>
      <c r="FD82" s="19" t="str">
        <f t="shared" ca="1" si="223"/>
        <v/>
      </c>
      <c r="FE82" s="19" t="str">
        <f t="shared" ca="1" si="223"/>
        <v/>
      </c>
      <c r="FF82" s="19" t="str">
        <f t="shared" ca="1" si="223"/>
        <v/>
      </c>
      <c r="FG82" s="19" t="str">
        <f t="shared" ca="1" si="223"/>
        <v/>
      </c>
      <c r="FH82" s="19" t="str">
        <f t="shared" ca="1" si="223"/>
        <v/>
      </c>
      <c r="FI82" s="19" t="str">
        <f t="shared" ca="1" si="223"/>
        <v/>
      </c>
      <c r="FJ82" s="19" t="str">
        <f t="shared" ca="1" si="223"/>
        <v/>
      </c>
      <c r="FK82" s="19" t="str">
        <f t="shared" ca="1" si="223"/>
        <v/>
      </c>
      <c r="FL82" s="19" t="str">
        <f t="shared" ca="1" si="223"/>
        <v/>
      </c>
      <c r="FM82" s="19" t="str">
        <f t="shared" ca="1" si="224"/>
        <v/>
      </c>
      <c r="FN82" s="19" t="str">
        <f t="shared" ca="1" si="224"/>
        <v/>
      </c>
      <c r="FO82" s="19" t="str">
        <f t="shared" ca="1" si="224"/>
        <v/>
      </c>
      <c r="FP82" s="19" t="str">
        <f t="shared" ca="1" si="224"/>
        <v/>
      </c>
      <c r="FQ82" s="19" t="str">
        <f t="shared" ca="1" si="224"/>
        <v/>
      </c>
      <c r="FR82" s="19" t="str">
        <f t="shared" ca="1" si="224"/>
        <v/>
      </c>
      <c r="FS82" s="19" t="str">
        <f t="shared" ca="1" si="224"/>
        <v/>
      </c>
      <c r="FT82" s="19" t="str">
        <f t="shared" ca="1" si="224"/>
        <v/>
      </c>
      <c r="FU82" s="19" t="str">
        <f t="shared" ca="1" si="224"/>
        <v/>
      </c>
      <c r="FV82" s="19" t="str">
        <f t="shared" ca="1" si="224"/>
        <v/>
      </c>
      <c r="FW82" s="19" t="str">
        <f t="shared" ca="1" si="225"/>
        <v/>
      </c>
      <c r="FX82" s="19" t="str">
        <f t="shared" ca="1" si="225"/>
        <v/>
      </c>
      <c r="FY82" s="19" t="str">
        <f t="shared" ca="1" si="225"/>
        <v/>
      </c>
      <c r="FZ82" s="19" t="str">
        <f t="shared" ca="1" si="225"/>
        <v/>
      </c>
      <c r="GA82" s="19" t="str">
        <f t="shared" ca="1" si="225"/>
        <v/>
      </c>
      <c r="GB82" s="19" t="str">
        <f t="shared" ca="1" si="225"/>
        <v/>
      </c>
      <c r="GC82" s="19" t="str">
        <f t="shared" ca="1" si="225"/>
        <v/>
      </c>
      <c r="GD82" s="19" t="str">
        <f t="shared" ca="1" si="225"/>
        <v/>
      </c>
      <c r="GE82" s="19" t="str">
        <f t="shared" ca="1" si="225"/>
        <v/>
      </c>
      <c r="GF82" s="19" t="str">
        <f t="shared" ca="1" si="225"/>
        <v/>
      </c>
      <c r="GG82" s="19" t="str">
        <f t="shared" ca="1" si="226"/>
        <v/>
      </c>
      <c r="GH82" s="19" t="str">
        <f t="shared" ca="1" si="226"/>
        <v/>
      </c>
      <c r="GI82" s="19" t="str">
        <f t="shared" ca="1" si="226"/>
        <v/>
      </c>
      <c r="GJ82" s="19" t="str">
        <f t="shared" ca="1" si="226"/>
        <v/>
      </c>
      <c r="GK82" s="19" t="str">
        <f t="shared" ca="1" si="226"/>
        <v/>
      </c>
      <c r="GL82" s="19" t="str">
        <f t="shared" ca="1" si="226"/>
        <v/>
      </c>
      <c r="GM82" s="19" t="str">
        <f t="shared" ca="1" si="226"/>
        <v/>
      </c>
      <c r="GN82" s="19" t="str">
        <f t="shared" ca="1" si="226"/>
        <v/>
      </c>
      <c r="GO82" s="19" t="str">
        <f t="shared" ca="1" si="226"/>
        <v/>
      </c>
      <c r="GP82" s="19" t="str">
        <f t="shared" ca="1" si="226"/>
        <v/>
      </c>
      <c r="GQ82" s="19" t="str">
        <f t="shared" ca="1" si="227"/>
        <v/>
      </c>
      <c r="GR82" s="19" t="str">
        <f t="shared" ca="1" si="227"/>
        <v/>
      </c>
      <c r="GS82" s="19" t="str">
        <f t="shared" ca="1" si="227"/>
        <v/>
      </c>
      <c r="GT82" s="19" t="str">
        <f t="shared" ca="1" si="227"/>
        <v/>
      </c>
      <c r="GU82" s="19" t="str">
        <f t="shared" ca="1" si="227"/>
        <v/>
      </c>
      <c r="GV82" s="19" t="str">
        <f t="shared" ca="1" si="227"/>
        <v/>
      </c>
      <c r="GW82" s="19" t="str">
        <f t="shared" ca="1" si="227"/>
        <v/>
      </c>
      <c r="GX82" s="19" t="str">
        <f t="shared" ca="1" si="227"/>
        <v/>
      </c>
      <c r="GY82" s="19" t="str">
        <f t="shared" ca="1" si="227"/>
        <v/>
      </c>
      <c r="GZ82" s="19" t="str">
        <f t="shared" ca="1" si="227"/>
        <v/>
      </c>
      <c r="HA82" s="19" t="str">
        <f t="shared" ca="1" si="228"/>
        <v/>
      </c>
      <c r="HB82" s="19" t="str">
        <f t="shared" ca="1" si="228"/>
        <v/>
      </c>
      <c r="HC82" s="19" t="str">
        <f t="shared" ca="1" si="228"/>
        <v/>
      </c>
      <c r="HD82" s="19" t="str">
        <f t="shared" ca="1" si="228"/>
        <v/>
      </c>
      <c r="HE82" s="19" t="str">
        <f t="shared" ca="1" si="228"/>
        <v/>
      </c>
      <c r="HF82" s="19" t="str">
        <f t="shared" ca="1" si="228"/>
        <v/>
      </c>
      <c r="HG82" s="19" t="str">
        <f t="shared" ca="1" si="228"/>
        <v/>
      </c>
      <c r="HH82" s="19" t="str">
        <f t="shared" ca="1" si="228"/>
        <v/>
      </c>
      <c r="HI82" s="19" t="str">
        <f t="shared" ca="1" si="228"/>
        <v/>
      </c>
      <c r="HJ82" s="19" t="str">
        <f t="shared" ca="1" si="228"/>
        <v/>
      </c>
      <c r="HK82" s="19" t="str">
        <f t="shared" ca="1" si="229"/>
        <v/>
      </c>
      <c r="HL82" s="19" t="str">
        <f t="shared" ca="1" si="229"/>
        <v/>
      </c>
      <c r="HM82" s="19" t="str">
        <f t="shared" ca="1" si="229"/>
        <v/>
      </c>
      <c r="HN82" s="19" t="str">
        <f t="shared" ca="1" si="229"/>
        <v/>
      </c>
      <c r="HO82" s="19" t="str">
        <f t="shared" ca="1" si="229"/>
        <v/>
      </c>
      <c r="HP82" s="19" t="str">
        <f t="shared" ca="1" si="229"/>
        <v/>
      </c>
      <c r="HQ82" s="19" t="str">
        <f t="shared" ca="1" si="229"/>
        <v/>
      </c>
      <c r="HR82" s="19" t="str">
        <f t="shared" ca="1" si="229"/>
        <v/>
      </c>
      <c r="HS82" s="19" t="str">
        <f t="shared" ca="1" si="229"/>
        <v/>
      </c>
      <c r="HT82" s="19" t="str">
        <f t="shared" ca="1" si="229"/>
        <v/>
      </c>
      <c r="HU82" s="19" t="str">
        <f t="shared" ca="1" si="230"/>
        <v/>
      </c>
      <c r="HV82" s="19" t="str">
        <f t="shared" ca="1" si="230"/>
        <v/>
      </c>
      <c r="HW82" s="19" t="str">
        <f t="shared" ca="1" si="230"/>
        <v/>
      </c>
      <c r="HX82" s="19" t="str">
        <f t="shared" ca="1" si="230"/>
        <v/>
      </c>
      <c r="HY82" s="19" t="str">
        <f t="shared" ca="1" si="230"/>
        <v/>
      </c>
      <c r="HZ82" s="19" t="str">
        <f t="shared" ca="1" si="230"/>
        <v/>
      </c>
      <c r="IA82" s="19" t="str">
        <f t="shared" ca="1" si="230"/>
        <v/>
      </c>
      <c r="IB82" s="19" t="str">
        <f t="shared" ca="1" si="230"/>
        <v/>
      </c>
      <c r="IC82" s="19" t="str">
        <f t="shared" ca="1" si="230"/>
        <v/>
      </c>
      <c r="ID82" s="19" t="str">
        <f t="shared" ca="1" si="230"/>
        <v/>
      </c>
      <c r="IE82" s="19" t="str">
        <f t="shared" ca="1" si="231"/>
        <v/>
      </c>
      <c r="IF82" s="19" t="str">
        <f t="shared" ca="1" si="231"/>
        <v/>
      </c>
      <c r="IG82" s="19" t="str">
        <f t="shared" ca="1" si="231"/>
        <v/>
      </c>
      <c r="IH82" s="19" t="str">
        <f t="shared" ca="1" si="231"/>
        <v/>
      </c>
      <c r="II82" s="19">
        <f t="shared" ca="1" si="231"/>
        <v>10</v>
      </c>
      <c r="IJ82" s="19">
        <f t="shared" ca="1" si="231"/>
        <v>10</v>
      </c>
      <c r="IK82" s="19">
        <f t="shared" ca="1" si="231"/>
        <v>10</v>
      </c>
      <c r="IL82" s="19">
        <f t="shared" ca="1" si="231"/>
        <v>10</v>
      </c>
      <c r="IM82" s="19" t="str">
        <f t="shared" ca="1" si="231"/>
        <v/>
      </c>
      <c r="IN82" s="19" t="str">
        <f t="shared" ca="1" si="231"/>
        <v/>
      </c>
      <c r="IO82" s="19" t="str">
        <f t="shared" ca="1" si="232"/>
        <v/>
      </c>
      <c r="IP82" s="19" t="str">
        <f t="shared" ca="1" si="232"/>
        <v/>
      </c>
      <c r="IQ82" s="19" t="str">
        <f t="shared" ca="1" si="232"/>
        <v/>
      </c>
      <c r="IR82" s="19" t="str">
        <f t="shared" ca="1" si="232"/>
        <v/>
      </c>
      <c r="IS82" s="19" t="str">
        <f t="shared" ca="1" si="232"/>
        <v/>
      </c>
      <c r="IT82" s="19" t="str">
        <f t="shared" ca="1" si="232"/>
        <v/>
      </c>
      <c r="IU82" s="19" t="str">
        <f t="shared" ca="1" si="232"/>
        <v/>
      </c>
      <c r="IV82" s="19" t="str">
        <f t="shared" ca="1" si="232"/>
        <v/>
      </c>
      <c r="IW82" s="19" t="str">
        <f t="shared" ca="1" si="232"/>
        <v/>
      </c>
      <c r="IX82" s="19" t="str">
        <f t="shared" ca="1" si="232"/>
        <v/>
      </c>
      <c r="IY82" s="19" t="str">
        <f t="shared" ca="1" si="233"/>
        <v/>
      </c>
      <c r="IZ82" s="19" t="str">
        <f t="shared" ca="1" si="233"/>
        <v/>
      </c>
      <c r="JA82" s="19" t="str">
        <f t="shared" ca="1" si="233"/>
        <v/>
      </c>
      <c r="JB82" s="19" t="str">
        <f t="shared" ca="1" si="233"/>
        <v/>
      </c>
      <c r="JC82" s="19" t="str">
        <f t="shared" ca="1" si="233"/>
        <v/>
      </c>
      <c r="JD82" s="19" t="str">
        <f t="shared" ca="1" si="233"/>
        <v/>
      </c>
      <c r="JE82" s="19" t="str">
        <f t="shared" ca="1" si="233"/>
        <v/>
      </c>
      <c r="JF82" s="19" t="str">
        <f t="shared" ca="1" si="233"/>
        <v/>
      </c>
      <c r="JG82" s="19" t="str">
        <f t="shared" ca="1" si="233"/>
        <v/>
      </c>
      <c r="JH82" s="19" t="str">
        <f t="shared" ca="1" si="233"/>
        <v/>
      </c>
      <c r="JI82" s="19" t="str">
        <f t="shared" ca="1" si="234"/>
        <v/>
      </c>
      <c r="JJ82" s="19" t="str">
        <f t="shared" ca="1" si="234"/>
        <v/>
      </c>
      <c r="JK82" s="19" t="str">
        <f t="shared" ca="1" si="234"/>
        <v/>
      </c>
      <c r="JL82" s="19" t="str">
        <f t="shared" ca="1" si="234"/>
        <v/>
      </c>
      <c r="JM82" s="19" t="str">
        <f t="shared" ca="1" si="234"/>
        <v/>
      </c>
      <c r="JN82" s="19" t="str">
        <f t="shared" ca="1" si="234"/>
        <v/>
      </c>
      <c r="JO82" s="19" t="str">
        <f t="shared" ca="1" si="234"/>
        <v/>
      </c>
      <c r="JP82" s="19" t="str">
        <f t="shared" ca="1" si="234"/>
        <v/>
      </c>
      <c r="JQ82" s="19" t="str">
        <f t="shared" ca="1" si="234"/>
        <v/>
      </c>
      <c r="JR82" s="19" t="str">
        <f t="shared" ca="1" si="234"/>
        <v/>
      </c>
      <c r="JS82" s="19" t="str">
        <f t="shared" ca="1" si="235"/>
        <v/>
      </c>
      <c r="JT82" s="19" t="str">
        <f t="shared" ca="1" si="235"/>
        <v/>
      </c>
      <c r="JU82" s="19" t="str">
        <f t="shared" ca="1" si="235"/>
        <v/>
      </c>
      <c r="JV82" s="19" t="str">
        <f t="shared" ca="1" si="235"/>
        <v/>
      </c>
      <c r="JW82" s="19" t="str">
        <f t="shared" ca="1" si="235"/>
        <v/>
      </c>
      <c r="JX82" s="19" t="str">
        <f t="shared" ca="1" si="235"/>
        <v/>
      </c>
      <c r="JY82" s="19" t="str">
        <f t="shared" ca="1" si="235"/>
        <v/>
      </c>
      <c r="JZ82" s="19" t="str">
        <f t="shared" ca="1" si="235"/>
        <v/>
      </c>
      <c r="KA82" s="19" t="str">
        <f t="shared" ca="1" si="235"/>
        <v/>
      </c>
      <c r="KB82" s="19" t="str">
        <f t="shared" ca="1" si="235"/>
        <v/>
      </c>
      <c r="KC82" s="19" t="str">
        <f t="shared" ca="1" si="236"/>
        <v/>
      </c>
      <c r="KD82" s="19" t="str">
        <f t="shared" ca="1" si="236"/>
        <v/>
      </c>
      <c r="KE82" s="19" t="str">
        <f t="shared" ca="1" si="236"/>
        <v/>
      </c>
      <c r="KF82" s="19" t="str">
        <f t="shared" ca="1" si="236"/>
        <v/>
      </c>
      <c r="KG82" s="19" t="str">
        <f t="shared" ca="1" si="236"/>
        <v/>
      </c>
      <c r="KH82" s="19" t="str">
        <f t="shared" ca="1" si="236"/>
        <v/>
      </c>
      <c r="KI82" s="19" t="str">
        <f t="shared" ca="1" si="236"/>
        <v/>
      </c>
      <c r="KJ82" s="19" t="str">
        <f t="shared" ca="1" si="236"/>
        <v/>
      </c>
      <c r="KK82" s="19" t="str">
        <f t="shared" ca="1" si="236"/>
        <v/>
      </c>
      <c r="KL82" s="19" t="str">
        <f t="shared" ca="1" si="236"/>
        <v/>
      </c>
      <c r="KM82" s="19" t="str">
        <f t="shared" ca="1" si="237"/>
        <v/>
      </c>
      <c r="KN82" s="19" t="str">
        <f t="shared" ca="1" si="237"/>
        <v/>
      </c>
      <c r="KO82" s="19" t="str">
        <f t="shared" ca="1" si="237"/>
        <v/>
      </c>
      <c r="KP82" s="19" t="str">
        <f t="shared" ca="1" si="237"/>
        <v/>
      </c>
      <c r="KQ82" s="19" t="str">
        <f t="shared" ca="1" si="237"/>
        <v/>
      </c>
      <c r="KR82" s="19" t="str">
        <f t="shared" ca="1" si="237"/>
        <v/>
      </c>
      <c r="KS82" s="19" t="str">
        <f t="shared" ca="1" si="237"/>
        <v/>
      </c>
      <c r="KT82" s="19" t="str">
        <f t="shared" ca="1" si="237"/>
        <v/>
      </c>
      <c r="KU82" s="19" t="str">
        <f t="shared" ca="1" si="237"/>
        <v/>
      </c>
      <c r="KV82" s="19" t="str">
        <f t="shared" ca="1" si="237"/>
        <v/>
      </c>
      <c r="KW82" s="19" t="str">
        <f t="shared" ca="1" si="238"/>
        <v/>
      </c>
      <c r="KX82" s="19" t="str">
        <f t="shared" ca="1" si="238"/>
        <v/>
      </c>
      <c r="KY82" s="19" t="str">
        <f t="shared" ca="1" si="238"/>
        <v/>
      </c>
      <c r="KZ82" s="19" t="str">
        <f t="shared" ca="1" si="238"/>
        <v/>
      </c>
      <c r="LA82" s="19" t="str">
        <f t="shared" ca="1" si="238"/>
        <v/>
      </c>
      <c r="LB82" s="19" t="str">
        <f t="shared" ca="1" si="238"/>
        <v/>
      </c>
      <c r="LC82" s="19" t="str">
        <f t="shared" ca="1" si="238"/>
        <v/>
      </c>
      <c r="LD82" s="19" t="str">
        <f t="shared" ca="1" si="238"/>
        <v/>
      </c>
      <c r="LE82" s="19" t="str">
        <f t="shared" ca="1" si="238"/>
        <v/>
      </c>
      <c r="LF82" s="19" t="str">
        <f t="shared" ca="1" si="238"/>
        <v/>
      </c>
      <c r="LG82" s="19" t="str">
        <f t="shared" ca="1" si="239"/>
        <v/>
      </c>
      <c r="LH82" s="19" t="str">
        <f t="shared" ca="1" si="239"/>
        <v/>
      </c>
      <c r="LI82" s="19" t="str">
        <f t="shared" ca="1" si="239"/>
        <v/>
      </c>
      <c r="LJ82" s="19" t="str">
        <f t="shared" ca="1" si="239"/>
        <v/>
      </c>
      <c r="LK82" s="19" t="str">
        <f t="shared" ca="1" si="239"/>
        <v/>
      </c>
      <c r="LL82" s="19" t="str">
        <f t="shared" ca="1" si="239"/>
        <v/>
      </c>
      <c r="LM82" s="19" t="str">
        <f t="shared" ca="1" si="239"/>
        <v/>
      </c>
      <c r="LN82" s="19" t="str">
        <f t="shared" ca="1" si="239"/>
        <v/>
      </c>
      <c r="LO82" s="19" t="str">
        <f t="shared" ca="1" si="239"/>
        <v/>
      </c>
      <c r="LP82" s="19" t="str">
        <f t="shared" ca="1" si="239"/>
        <v/>
      </c>
      <c r="LQ82" s="19" t="str">
        <f t="shared" ca="1" si="240"/>
        <v/>
      </c>
      <c r="LR82" s="19" t="str">
        <f t="shared" ca="1" si="240"/>
        <v/>
      </c>
      <c r="LS82" s="19" t="str">
        <f t="shared" ca="1" si="240"/>
        <v/>
      </c>
      <c r="LT82" s="19" t="str">
        <f t="shared" ca="1" si="240"/>
        <v/>
      </c>
      <c r="LU82" s="19" t="str">
        <f t="shared" ca="1" si="240"/>
        <v/>
      </c>
      <c r="LV82" s="19" t="str">
        <f t="shared" ca="1" si="240"/>
        <v/>
      </c>
      <c r="LW82" s="19" t="str">
        <f t="shared" ca="1" si="240"/>
        <v/>
      </c>
      <c r="LX82" s="19" t="str">
        <f t="shared" ca="1" si="240"/>
        <v/>
      </c>
      <c r="LY82" s="19" t="str">
        <f t="shared" ca="1" si="240"/>
        <v/>
      </c>
      <c r="LZ82" s="19" t="str">
        <f t="shared" ca="1" si="240"/>
        <v/>
      </c>
      <c r="MA82" s="19" t="str">
        <f t="shared" ca="1" si="241"/>
        <v/>
      </c>
      <c r="MB82" s="19" t="str">
        <f t="shared" ca="1" si="241"/>
        <v/>
      </c>
      <c r="MC82" s="19" t="str">
        <f t="shared" ca="1" si="241"/>
        <v/>
      </c>
      <c r="MD82" s="19" t="str">
        <f t="shared" ca="1" si="241"/>
        <v/>
      </c>
      <c r="ME82" s="19" t="str">
        <f t="shared" ca="1" si="241"/>
        <v/>
      </c>
      <c r="MF82" s="19" t="str">
        <f t="shared" ca="1" si="241"/>
        <v/>
      </c>
      <c r="MG82" s="19" t="str">
        <f t="shared" ca="1" si="241"/>
        <v/>
      </c>
      <c r="MH82" s="19" t="str">
        <f t="shared" ca="1" si="241"/>
        <v/>
      </c>
      <c r="MI82" s="19" t="str">
        <f t="shared" ca="1" si="241"/>
        <v/>
      </c>
      <c r="MJ82" s="19" t="str">
        <f t="shared" ca="1" si="241"/>
        <v/>
      </c>
      <c r="MK82" s="19" t="str">
        <f t="shared" ca="1" si="242"/>
        <v/>
      </c>
      <c r="ML82" s="19" t="str">
        <f t="shared" ca="1" si="242"/>
        <v/>
      </c>
      <c r="MM82" s="19" t="str">
        <f t="shared" ca="1" si="242"/>
        <v/>
      </c>
      <c r="MN82" s="19" t="str">
        <f t="shared" ca="1" si="242"/>
        <v/>
      </c>
      <c r="MO82" s="19" t="str">
        <f t="shared" ca="1" si="242"/>
        <v/>
      </c>
      <c r="MP82" s="19" t="str">
        <f t="shared" ca="1" si="242"/>
        <v/>
      </c>
      <c r="MQ82" s="19" t="str">
        <f t="shared" ca="1" si="242"/>
        <v/>
      </c>
      <c r="MR82" s="19" t="str">
        <f t="shared" ca="1" si="242"/>
        <v/>
      </c>
      <c r="MS82" s="19" t="str">
        <f t="shared" ca="1" si="242"/>
        <v/>
      </c>
      <c r="MT82" s="19" t="str">
        <f t="shared" ca="1" si="242"/>
        <v/>
      </c>
      <c r="MU82" s="19" t="str">
        <f t="shared" ca="1" si="243"/>
        <v/>
      </c>
      <c r="MV82" s="19" t="str">
        <f t="shared" ca="1" si="243"/>
        <v/>
      </c>
      <c r="MW82" s="19" t="str">
        <f t="shared" ca="1" si="243"/>
        <v/>
      </c>
      <c r="MX82" s="19" t="str">
        <f t="shared" ca="1" si="243"/>
        <v/>
      </c>
      <c r="MY82" s="19" t="str">
        <f t="shared" ca="1" si="243"/>
        <v/>
      </c>
      <c r="MZ82" s="19" t="str">
        <f t="shared" ca="1" si="243"/>
        <v/>
      </c>
      <c r="NA82" s="19" t="str">
        <f t="shared" ca="1" si="243"/>
        <v/>
      </c>
      <c r="NB82" s="19" t="str">
        <f t="shared" ca="1" si="243"/>
        <v/>
      </c>
      <c r="NC82" s="19" t="str">
        <f t="shared" ca="1" si="243"/>
        <v/>
      </c>
      <c r="ND82" s="19" t="str">
        <f t="shared" ca="1" si="243"/>
        <v/>
      </c>
      <c r="NE82" s="19" t="str">
        <f t="shared" ca="1" si="244"/>
        <v/>
      </c>
      <c r="NF82" s="19" t="str">
        <f t="shared" ca="1" si="244"/>
        <v/>
      </c>
      <c r="NG82" s="19" t="str">
        <f t="shared" ca="1" si="244"/>
        <v/>
      </c>
      <c r="NH82" s="19" t="str">
        <f t="shared" ca="1" si="244"/>
        <v/>
      </c>
      <c r="NI82" s="19" t="str">
        <f t="shared" ca="1" si="244"/>
        <v/>
      </c>
      <c r="NJ82" s="19" t="str">
        <f t="shared" ca="1" si="244"/>
        <v/>
      </c>
      <c r="NK82" s="19" t="str">
        <f t="shared" ca="1" si="244"/>
        <v/>
      </c>
      <c r="NL82" s="19" t="str">
        <f t="shared" ca="1" si="244"/>
        <v/>
      </c>
      <c r="NM82" s="19" t="str">
        <f t="shared" ca="1" si="244"/>
        <v/>
      </c>
      <c r="NN82" s="19" t="str">
        <f t="shared" ca="1" si="244"/>
        <v/>
      </c>
      <c r="NO82" s="19" t="str">
        <f t="shared" ca="1" si="245"/>
        <v/>
      </c>
      <c r="NP82" s="19" t="str">
        <f t="shared" ca="1" si="245"/>
        <v/>
      </c>
      <c r="NQ82" s="19" t="str">
        <f t="shared" ca="1" si="245"/>
        <v/>
      </c>
      <c r="NR82" s="19" t="str">
        <f t="shared" ca="1" si="245"/>
        <v/>
      </c>
      <c r="NS82" s="19" t="str">
        <f t="shared" ca="1" si="245"/>
        <v/>
      </c>
      <c r="NT82" s="19" t="str">
        <f t="shared" ca="1" si="245"/>
        <v/>
      </c>
      <c r="NU82" s="19" t="str">
        <f t="shared" ca="1" si="245"/>
        <v/>
      </c>
      <c r="NV82" s="19" t="str">
        <f t="shared" ca="1" si="245"/>
        <v/>
      </c>
      <c r="NW82" s="19" t="str">
        <f t="shared" ca="1" si="245"/>
        <v/>
      </c>
      <c r="NX82" s="19" t="str">
        <f t="shared" ca="1" si="245"/>
        <v/>
      </c>
      <c r="NY82" s="19" t="str">
        <f t="shared" ca="1" si="245"/>
        <v/>
      </c>
      <c r="NZ82" s="19" t="str">
        <f t="shared" ca="1" si="245"/>
        <v/>
      </c>
      <c r="OA82" s="19" t="str">
        <f t="shared" ca="1" si="245"/>
        <v/>
      </c>
      <c r="OB82" s="19" t="str">
        <f t="shared" ca="1" si="245"/>
        <v/>
      </c>
      <c r="OC82" s="19" t="str">
        <f t="shared" ca="1" si="245"/>
        <v/>
      </c>
      <c r="OH82" s="25"/>
      <c r="OI82" s="25"/>
    </row>
    <row r="83" spans="1:399" ht="14.25" x14ac:dyDescent="0.2">
      <c r="A83" s="62" t="str">
        <f t="shared" si="205"/>
        <v>Jayson Bautista Devlopment</v>
      </c>
      <c r="B83" s="66">
        <f>_xlfn.IFNA(IF(INDEX('[1]External Tasks'!$C:$C,MATCH($B$74&amp;" "&amp;D83,'[1]External Tasks'!$A:$A,0))=D83,1,IF(INDEX('[1]External Tasks'!$G:$G,MATCH($B$74&amp;" "&amp;D83,'[1]External Tasks'!$E:$E,0))=D83,2)),0)</f>
        <v>0</v>
      </c>
      <c r="C83" s="46">
        <v>7</v>
      </c>
      <c r="D83" s="406" t="str">
        <f>IF('[2]Project Follow up - Base'!D83="","",'[2]Project Follow up - Base'!D83)</f>
        <v>ReWorking - Development</v>
      </c>
      <c r="E83" s="407" t="str">
        <f>IF('[2]Project Follow up - Base'!E83="","",'[2]Project Follow up - Base'!E83)</f>
        <v/>
      </c>
      <c r="F83" s="41" t="str">
        <f>IF('[2]Project Follow up - Base'!F83="","",'[2]Project Follow up - Base'!F83)</f>
        <v>Jayson Bautista</v>
      </c>
      <c r="G83" s="43">
        <f>IF('[2]Project Follow up - Base'!G83="","",'[2]Project Follow up - Base'!G83)</f>
        <v>45866</v>
      </c>
      <c r="H83" s="43">
        <f>IF('[2]Project Follow up - Base'!H83="","",'[2]Project Follow up - Base'!H83)</f>
        <v>45869</v>
      </c>
      <c r="I83" s="45">
        <f>IF(OR(G83="",H83=""), 0, NETWORKDAYS.INTL(G83,H83,7,List!$M$3:$M$100))</f>
        <v>4</v>
      </c>
      <c r="J83" s="41" t="str">
        <f>IF('[2]Project Follow up - Base'!J83="","",'[2]Project Follow up - Base'!J83)</f>
        <v/>
      </c>
      <c r="K83" s="187" t="str">
        <f>IF('[2]Project Follow up - Base'!K83="","",'[2]Project Follow up - Base'!K83)</f>
        <v/>
      </c>
      <c r="L83" s="45">
        <f>IF(OR(J83="",K83=""), 0, NETWORKDAYS.INTL(J83,K83,7,List!$M$3:$M$100))</f>
        <v>0</v>
      </c>
      <c r="M83" s="43">
        <f t="shared" si="206"/>
        <v>45866</v>
      </c>
      <c r="N83" s="43">
        <f t="shared" si="207"/>
        <v>45869</v>
      </c>
      <c r="O83" s="43">
        <f>IF(OR( D83="", M83=""),"",WORKDAY.INTL(M83,VLOOKUP($B$74&amp;" "&amp;D83,Tasks!$1:$1048576,MATCH('Project Follow up - Base'!$D$7,Tasks!$2:$2,0),FALSE)-1,7,[1]List!$M$3:$M$100))</f>
        <v>45879</v>
      </c>
      <c r="P83" s="44" t="str">
        <f t="shared" ca="1" si="208"/>
        <v>Completed</v>
      </c>
      <c r="Q83" s="104" t="str">
        <f>IF('[2]Project Follow up - Base'!Q83="","",'[2]Project Follow up - Base'!Q83)</f>
        <v/>
      </c>
      <c r="R83" s="43" t="str">
        <f>IF('[2]Project Follow up - Base'!R83="","",'[2]Project Follow up - Base'!R83)</f>
        <v>Devlopment</v>
      </c>
      <c r="S83" s="43" t="str">
        <f>IF('[2]Project Follow up - Base'!S83="","",'[2]Project Follow up - Base'!S83)</f>
        <v>Technical Mistake (Design Dep)</v>
      </c>
      <c r="T83" s="104" t="str">
        <f>IF('[2]Project Follow up - Base'!T83="","",'[2]Project Follow up - Base'!T83)</f>
        <v/>
      </c>
      <c r="U83" s="41" t="str">
        <f>IF('[2]Project Follow up - Base'!U83="","",'[2]Project Follow up - Base'!U83)</f>
        <v/>
      </c>
      <c r="V83" s="41" t="str">
        <f>IF('[2]Project Follow up - Base'!V83="","",'[2]Project Follow up - Base'!V83)</f>
        <v/>
      </c>
      <c r="W83" s="388" t="str">
        <f>IF('[2]Project Follow up - Base'!W83="","",'[2]Project Follow up - Base'!W83)</f>
        <v>Deliev 15</v>
      </c>
      <c r="X83" s="389" t="str">
        <f>IF('[2]Project Follow up - Base'!X83="","",'[2]Project Follow up - Base'!X83)</f>
        <v>MOM 15</v>
      </c>
      <c r="Y83" s="17">
        <f t="shared" si="209"/>
        <v>1</v>
      </c>
      <c r="Z83" s="66" t="str">
        <f>_xlfn.IFNA(IF(INDEX('Employees Summary'!A:J,MATCH(B$38&amp;" "&amp;F83,'Employees Summary'!H:H,0),10)=0,"",INDEX('Employees Summary'!A:J,MATCH(B$38&amp;" "&amp;F83,'Employees Summary'!H:H,0),10)),"")</f>
        <v/>
      </c>
      <c r="AA83" s="62">
        <f ca="1">IF(AND(N83&lt;&gt;"",P83="Delayed"),NETWORKDAYS.INTL(O83,N83,7,List!$M$3:$M$100),0)</f>
        <v>0</v>
      </c>
      <c r="AB83" s="29"/>
      <c r="AC83" s="20" t="str">
        <f t="shared" ca="1" si="210"/>
        <v/>
      </c>
      <c r="AD83" s="20" t="str">
        <f t="shared" ca="1" si="210"/>
        <v/>
      </c>
      <c r="AE83" s="20" t="str">
        <f t="shared" ca="1" si="210"/>
        <v/>
      </c>
      <c r="AF83" s="20" t="str">
        <f t="shared" ca="1" si="210"/>
        <v/>
      </c>
      <c r="AG83" s="20" t="str">
        <f t="shared" ca="1" si="210"/>
        <v/>
      </c>
      <c r="AH83" s="20" t="str">
        <f t="shared" ca="1" si="210"/>
        <v/>
      </c>
      <c r="AI83" s="20" t="str">
        <f t="shared" ca="1" si="210"/>
        <v/>
      </c>
      <c r="AJ83" s="20" t="str">
        <f t="shared" ca="1" si="210"/>
        <v/>
      </c>
      <c r="AK83" s="20" t="str">
        <f t="shared" ca="1" si="210"/>
        <v/>
      </c>
      <c r="AL83" s="20" t="str">
        <f t="shared" ca="1" si="210"/>
        <v/>
      </c>
      <c r="AM83" s="20" t="str">
        <f t="shared" ca="1" si="211"/>
        <v/>
      </c>
      <c r="AN83" s="20" t="str">
        <f t="shared" ca="1" si="211"/>
        <v/>
      </c>
      <c r="AO83" s="20" t="str">
        <f t="shared" ca="1" si="211"/>
        <v/>
      </c>
      <c r="AP83" s="20" t="str">
        <f t="shared" ca="1" si="211"/>
        <v/>
      </c>
      <c r="AQ83" s="20" t="str">
        <f t="shared" ca="1" si="211"/>
        <v/>
      </c>
      <c r="AR83" s="20" t="str">
        <f t="shared" ca="1" si="211"/>
        <v/>
      </c>
      <c r="AS83" s="20" t="str">
        <f t="shared" ca="1" si="211"/>
        <v/>
      </c>
      <c r="AT83" s="20" t="str">
        <f t="shared" ca="1" si="211"/>
        <v/>
      </c>
      <c r="AU83" s="20" t="str">
        <f t="shared" ca="1" si="211"/>
        <v/>
      </c>
      <c r="AV83" s="20" t="str">
        <f t="shared" ca="1" si="211"/>
        <v/>
      </c>
      <c r="AW83" s="20" t="str">
        <f t="shared" ca="1" si="212"/>
        <v/>
      </c>
      <c r="AX83" s="20" t="str">
        <f t="shared" ca="1" si="212"/>
        <v/>
      </c>
      <c r="AY83" s="20" t="str">
        <f t="shared" ca="1" si="212"/>
        <v/>
      </c>
      <c r="AZ83" s="20" t="str">
        <f t="shared" ca="1" si="212"/>
        <v/>
      </c>
      <c r="BA83" s="20" t="str">
        <f t="shared" ca="1" si="212"/>
        <v/>
      </c>
      <c r="BB83" s="20" t="str">
        <f t="shared" ca="1" si="212"/>
        <v/>
      </c>
      <c r="BC83" s="20" t="str">
        <f t="shared" ca="1" si="212"/>
        <v/>
      </c>
      <c r="BD83" s="20" t="str">
        <f t="shared" ca="1" si="212"/>
        <v/>
      </c>
      <c r="BE83" s="20" t="str">
        <f t="shared" ca="1" si="212"/>
        <v/>
      </c>
      <c r="BF83" s="20" t="str">
        <f t="shared" ca="1" si="212"/>
        <v/>
      </c>
      <c r="BG83" s="20" t="str">
        <f t="shared" ca="1" si="213"/>
        <v/>
      </c>
      <c r="BH83" s="20" t="str">
        <f t="shared" ca="1" si="213"/>
        <v/>
      </c>
      <c r="BI83" s="20" t="str">
        <f t="shared" ca="1" si="213"/>
        <v/>
      </c>
      <c r="BJ83" s="20" t="str">
        <f t="shared" ca="1" si="213"/>
        <v/>
      </c>
      <c r="BK83" s="20" t="str">
        <f t="shared" ca="1" si="213"/>
        <v/>
      </c>
      <c r="BL83" s="20" t="str">
        <f t="shared" ca="1" si="213"/>
        <v/>
      </c>
      <c r="BM83" s="20" t="str">
        <f t="shared" ca="1" si="213"/>
        <v/>
      </c>
      <c r="BN83" s="20" t="str">
        <f t="shared" ca="1" si="213"/>
        <v/>
      </c>
      <c r="BO83" s="20" t="str">
        <f t="shared" ca="1" si="213"/>
        <v/>
      </c>
      <c r="BP83" s="20" t="str">
        <f t="shared" ca="1" si="213"/>
        <v/>
      </c>
      <c r="BQ83" s="20" t="str">
        <f t="shared" ca="1" si="214"/>
        <v/>
      </c>
      <c r="BR83" s="20" t="str">
        <f t="shared" ca="1" si="214"/>
        <v/>
      </c>
      <c r="BS83" s="20" t="str">
        <f t="shared" ca="1" si="214"/>
        <v/>
      </c>
      <c r="BT83" s="20" t="str">
        <f t="shared" ca="1" si="214"/>
        <v/>
      </c>
      <c r="BU83" s="20" t="str">
        <f t="shared" ca="1" si="214"/>
        <v/>
      </c>
      <c r="BV83" s="20" t="str">
        <f t="shared" ca="1" si="214"/>
        <v/>
      </c>
      <c r="BW83" s="20" t="str">
        <f t="shared" ca="1" si="214"/>
        <v/>
      </c>
      <c r="BX83" s="20" t="str">
        <f t="shared" ca="1" si="214"/>
        <v/>
      </c>
      <c r="BY83" s="20" t="str">
        <f t="shared" ca="1" si="214"/>
        <v/>
      </c>
      <c r="BZ83" s="20" t="str">
        <f t="shared" ca="1" si="214"/>
        <v/>
      </c>
      <c r="CA83" s="20" t="str">
        <f t="shared" ca="1" si="215"/>
        <v/>
      </c>
      <c r="CB83" s="20" t="str">
        <f t="shared" ca="1" si="215"/>
        <v/>
      </c>
      <c r="CC83" s="20" t="str">
        <f t="shared" ca="1" si="215"/>
        <v/>
      </c>
      <c r="CD83" s="20" t="str">
        <f t="shared" ca="1" si="215"/>
        <v/>
      </c>
      <c r="CE83" s="20" t="str">
        <f t="shared" ca="1" si="215"/>
        <v/>
      </c>
      <c r="CF83" s="20" t="str">
        <f t="shared" ca="1" si="215"/>
        <v/>
      </c>
      <c r="CG83" s="20" t="str">
        <f t="shared" ca="1" si="215"/>
        <v/>
      </c>
      <c r="CH83" s="20" t="str">
        <f t="shared" ca="1" si="215"/>
        <v/>
      </c>
      <c r="CI83" s="20" t="str">
        <f t="shared" ca="1" si="215"/>
        <v/>
      </c>
      <c r="CJ83" s="20" t="str">
        <f t="shared" ca="1" si="215"/>
        <v/>
      </c>
      <c r="CK83" s="20" t="str">
        <f t="shared" ca="1" si="216"/>
        <v/>
      </c>
      <c r="CL83" s="20" t="str">
        <f t="shared" ca="1" si="216"/>
        <v/>
      </c>
      <c r="CM83" s="20" t="str">
        <f t="shared" ca="1" si="216"/>
        <v/>
      </c>
      <c r="CN83" s="20" t="str">
        <f t="shared" ca="1" si="216"/>
        <v/>
      </c>
      <c r="CO83" s="20" t="str">
        <f t="shared" ca="1" si="216"/>
        <v/>
      </c>
      <c r="CP83" s="20" t="str">
        <f t="shared" ca="1" si="216"/>
        <v/>
      </c>
      <c r="CQ83" s="20" t="str">
        <f t="shared" ca="1" si="216"/>
        <v/>
      </c>
      <c r="CR83" s="20" t="str">
        <f t="shared" ca="1" si="216"/>
        <v/>
      </c>
      <c r="CS83" s="20" t="str">
        <f t="shared" ca="1" si="216"/>
        <v/>
      </c>
      <c r="CT83" s="19" t="str">
        <f t="shared" ca="1" si="216"/>
        <v/>
      </c>
      <c r="CU83" s="19" t="str">
        <f t="shared" ca="1" si="217"/>
        <v/>
      </c>
      <c r="CV83" s="19" t="str">
        <f t="shared" ca="1" si="217"/>
        <v/>
      </c>
      <c r="CW83" s="19" t="str">
        <f t="shared" ca="1" si="217"/>
        <v/>
      </c>
      <c r="CX83" s="19" t="str">
        <f t="shared" ca="1" si="217"/>
        <v/>
      </c>
      <c r="CY83" s="19" t="str">
        <f t="shared" ca="1" si="217"/>
        <v/>
      </c>
      <c r="CZ83" s="19" t="str">
        <f t="shared" ca="1" si="217"/>
        <v/>
      </c>
      <c r="DA83" s="19" t="str">
        <f t="shared" ca="1" si="217"/>
        <v/>
      </c>
      <c r="DB83" s="19" t="str">
        <f t="shared" ca="1" si="217"/>
        <v/>
      </c>
      <c r="DC83" s="19" t="str">
        <f t="shared" ca="1" si="217"/>
        <v/>
      </c>
      <c r="DD83" s="19" t="str">
        <f t="shared" ca="1" si="217"/>
        <v/>
      </c>
      <c r="DE83" s="19" t="str">
        <f t="shared" ca="1" si="218"/>
        <v/>
      </c>
      <c r="DF83" s="19" t="str">
        <f t="shared" ca="1" si="218"/>
        <v/>
      </c>
      <c r="DG83" s="19" t="str">
        <f t="shared" ca="1" si="218"/>
        <v/>
      </c>
      <c r="DH83" s="19" t="str">
        <f t="shared" ca="1" si="218"/>
        <v/>
      </c>
      <c r="DI83" s="19" t="str">
        <f t="shared" ca="1" si="218"/>
        <v/>
      </c>
      <c r="DJ83" s="19" t="str">
        <f t="shared" ca="1" si="218"/>
        <v/>
      </c>
      <c r="DK83" s="19" t="str">
        <f t="shared" ca="1" si="218"/>
        <v/>
      </c>
      <c r="DL83" s="19" t="str">
        <f t="shared" ca="1" si="218"/>
        <v/>
      </c>
      <c r="DM83" s="19" t="str">
        <f t="shared" ca="1" si="218"/>
        <v/>
      </c>
      <c r="DN83" s="19" t="str">
        <f t="shared" ca="1" si="218"/>
        <v/>
      </c>
      <c r="DO83" s="19" t="str">
        <f t="shared" ca="1" si="219"/>
        <v/>
      </c>
      <c r="DP83" s="19" t="str">
        <f t="shared" ca="1" si="219"/>
        <v/>
      </c>
      <c r="DQ83" s="19" t="str">
        <f t="shared" ca="1" si="219"/>
        <v/>
      </c>
      <c r="DR83" s="19" t="str">
        <f t="shared" ca="1" si="219"/>
        <v/>
      </c>
      <c r="DS83" s="19" t="str">
        <f t="shared" ca="1" si="219"/>
        <v/>
      </c>
      <c r="DT83" s="19" t="str">
        <f t="shared" ca="1" si="219"/>
        <v/>
      </c>
      <c r="DU83" s="19" t="str">
        <f t="shared" ca="1" si="219"/>
        <v/>
      </c>
      <c r="DV83" s="19" t="str">
        <f t="shared" ca="1" si="219"/>
        <v/>
      </c>
      <c r="DW83" s="19" t="str">
        <f t="shared" ca="1" si="219"/>
        <v/>
      </c>
      <c r="DX83" s="19" t="str">
        <f t="shared" ca="1" si="219"/>
        <v/>
      </c>
      <c r="DY83" s="19" t="str">
        <f t="shared" ca="1" si="220"/>
        <v/>
      </c>
      <c r="DZ83" s="19" t="str">
        <f t="shared" ca="1" si="220"/>
        <v/>
      </c>
      <c r="EA83" s="19" t="str">
        <f t="shared" ca="1" si="220"/>
        <v/>
      </c>
      <c r="EB83" s="19" t="str">
        <f t="shared" ca="1" si="220"/>
        <v/>
      </c>
      <c r="EC83" s="19" t="str">
        <f t="shared" ca="1" si="220"/>
        <v/>
      </c>
      <c r="ED83" s="19" t="str">
        <f t="shared" ca="1" si="220"/>
        <v/>
      </c>
      <c r="EE83" s="19" t="str">
        <f t="shared" ca="1" si="220"/>
        <v/>
      </c>
      <c r="EF83" s="19" t="str">
        <f t="shared" ca="1" si="220"/>
        <v/>
      </c>
      <c r="EG83" s="19" t="str">
        <f t="shared" ca="1" si="220"/>
        <v/>
      </c>
      <c r="EH83" s="19" t="str">
        <f t="shared" ca="1" si="220"/>
        <v/>
      </c>
      <c r="EI83" s="19" t="str">
        <f t="shared" ca="1" si="221"/>
        <v/>
      </c>
      <c r="EJ83" s="19" t="str">
        <f t="shared" ca="1" si="221"/>
        <v/>
      </c>
      <c r="EK83" s="19" t="str">
        <f t="shared" ca="1" si="221"/>
        <v/>
      </c>
      <c r="EL83" s="19" t="str">
        <f t="shared" ca="1" si="221"/>
        <v/>
      </c>
      <c r="EM83" s="19" t="str">
        <f t="shared" ca="1" si="221"/>
        <v/>
      </c>
      <c r="EN83" s="19" t="str">
        <f t="shared" ca="1" si="221"/>
        <v/>
      </c>
      <c r="EO83" s="19" t="str">
        <f t="shared" ca="1" si="221"/>
        <v/>
      </c>
      <c r="EP83" s="19" t="str">
        <f t="shared" ca="1" si="221"/>
        <v/>
      </c>
      <c r="EQ83" s="19" t="str">
        <f t="shared" ca="1" si="221"/>
        <v/>
      </c>
      <c r="ER83" s="19" t="str">
        <f t="shared" ca="1" si="221"/>
        <v/>
      </c>
      <c r="ES83" s="19" t="str">
        <f t="shared" ca="1" si="222"/>
        <v/>
      </c>
      <c r="ET83" s="19" t="str">
        <f t="shared" ca="1" si="222"/>
        <v/>
      </c>
      <c r="EU83" s="19" t="str">
        <f t="shared" ca="1" si="222"/>
        <v/>
      </c>
      <c r="EV83" s="19" t="str">
        <f t="shared" ca="1" si="222"/>
        <v/>
      </c>
      <c r="EW83" s="19" t="str">
        <f t="shared" ca="1" si="222"/>
        <v/>
      </c>
      <c r="EX83" s="19" t="str">
        <f t="shared" ca="1" si="222"/>
        <v/>
      </c>
      <c r="EY83" s="19" t="str">
        <f t="shared" ca="1" si="222"/>
        <v/>
      </c>
      <c r="EZ83" s="19" t="str">
        <f t="shared" ca="1" si="222"/>
        <v/>
      </c>
      <c r="FA83" s="19" t="str">
        <f t="shared" ca="1" si="222"/>
        <v/>
      </c>
      <c r="FB83" s="19" t="str">
        <f t="shared" ca="1" si="222"/>
        <v/>
      </c>
      <c r="FC83" s="19" t="str">
        <f t="shared" ca="1" si="223"/>
        <v/>
      </c>
      <c r="FD83" s="19" t="str">
        <f t="shared" ca="1" si="223"/>
        <v/>
      </c>
      <c r="FE83" s="19" t="str">
        <f t="shared" ca="1" si="223"/>
        <v/>
      </c>
      <c r="FF83" s="19" t="str">
        <f t="shared" ca="1" si="223"/>
        <v/>
      </c>
      <c r="FG83" s="19" t="str">
        <f t="shared" ca="1" si="223"/>
        <v/>
      </c>
      <c r="FH83" s="19" t="str">
        <f t="shared" ca="1" si="223"/>
        <v/>
      </c>
      <c r="FI83" s="19" t="str">
        <f t="shared" ca="1" si="223"/>
        <v/>
      </c>
      <c r="FJ83" s="19" t="str">
        <f t="shared" ca="1" si="223"/>
        <v/>
      </c>
      <c r="FK83" s="19" t="str">
        <f t="shared" ca="1" si="223"/>
        <v/>
      </c>
      <c r="FL83" s="19" t="str">
        <f t="shared" ca="1" si="223"/>
        <v/>
      </c>
      <c r="FM83" s="19" t="str">
        <f t="shared" ca="1" si="224"/>
        <v/>
      </c>
      <c r="FN83" s="19" t="str">
        <f t="shared" ca="1" si="224"/>
        <v/>
      </c>
      <c r="FO83" s="19" t="str">
        <f t="shared" ca="1" si="224"/>
        <v/>
      </c>
      <c r="FP83" s="19" t="str">
        <f t="shared" ca="1" si="224"/>
        <v/>
      </c>
      <c r="FQ83" s="19" t="str">
        <f t="shared" ca="1" si="224"/>
        <v/>
      </c>
      <c r="FR83" s="19" t="str">
        <f t="shared" ca="1" si="224"/>
        <v/>
      </c>
      <c r="FS83" s="19" t="str">
        <f t="shared" ca="1" si="224"/>
        <v/>
      </c>
      <c r="FT83" s="19" t="str">
        <f t="shared" ca="1" si="224"/>
        <v/>
      </c>
      <c r="FU83" s="19" t="str">
        <f t="shared" ca="1" si="224"/>
        <v/>
      </c>
      <c r="FV83" s="19" t="str">
        <f t="shared" ca="1" si="224"/>
        <v/>
      </c>
      <c r="FW83" s="19" t="str">
        <f t="shared" ca="1" si="225"/>
        <v/>
      </c>
      <c r="FX83" s="19" t="str">
        <f t="shared" ca="1" si="225"/>
        <v/>
      </c>
      <c r="FY83" s="19" t="str">
        <f t="shared" ca="1" si="225"/>
        <v/>
      </c>
      <c r="FZ83" s="19" t="str">
        <f t="shared" ca="1" si="225"/>
        <v/>
      </c>
      <c r="GA83" s="19" t="str">
        <f t="shared" ca="1" si="225"/>
        <v/>
      </c>
      <c r="GB83" s="19" t="str">
        <f t="shared" ca="1" si="225"/>
        <v/>
      </c>
      <c r="GC83" s="19" t="str">
        <f t="shared" ca="1" si="225"/>
        <v/>
      </c>
      <c r="GD83" s="19" t="str">
        <f t="shared" ca="1" si="225"/>
        <v/>
      </c>
      <c r="GE83" s="19" t="str">
        <f t="shared" ca="1" si="225"/>
        <v/>
      </c>
      <c r="GF83" s="19" t="str">
        <f t="shared" ca="1" si="225"/>
        <v/>
      </c>
      <c r="GG83" s="19" t="str">
        <f t="shared" ca="1" si="226"/>
        <v/>
      </c>
      <c r="GH83" s="19" t="str">
        <f t="shared" ca="1" si="226"/>
        <v/>
      </c>
      <c r="GI83" s="19" t="str">
        <f t="shared" ca="1" si="226"/>
        <v/>
      </c>
      <c r="GJ83" s="19" t="str">
        <f t="shared" ca="1" si="226"/>
        <v/>
      </c>
      <c r="GK83" s="19" t="str">
        <f t="shared" ca="1" si="226"/>
        <v/>
      </c>
      <c r="GL83" s="19" t="str">
        <f t="shared" ca="1" si="226"/>
        <v/>
      </c>
      <c r="GM83" s="19" t="str">
        <f t="shared" ca="1" si="226"/>
        <v/>
      </c>
      <c r="GN83" s="19" t="str">
        <f t="shared" ca="1" si="226"/>
        <v/>
      </c>
      <c r="GO83" s="19" t="str">
        <f t="shared" ca="1" si="226"/>
        <v/>
      </c>
      <c r="GP83" s="19" t="str">
        <f t="shared" ca="1" si="226"/>
        <v/>
      </c>
      <c r="GQ83" s="19" t="str">
        <f t="shared" ca="1" si="227"/>
        <v/>
      </c>
      <c r="GR83" s="19" t="str">
        <f t="shared" ca="1" si="227"/>
        <v/>
      </c>
      <c r="GS83" s="19" t="str">
        <f t="shared" ca="1" si="227"/>
        <v/>
      </c>
      <c r="GT83" s="19" t="str">
        <f t="shared" ca="1" si="227"/>
        <v/>
      </c>
      <c r="GU83" s="19" t="str">
        <f t="shared" ca="1" si="227"/>
        <v/>
      </c>
      <c r="GV83" s="19" t="str">
        <f t="shared" ca="1" si="227"/>
        <v/>
      </c>
      <c r="GW83" s="19" t="str">
        <f t="shared" ca="1" si="227"/>
        <v/>
      </c>
      <c r="GX83" s="19" t="str">
        <f t="shared" ca="1" si="227"/>
        <v/>
      </c>
      <c r="GY83" s="19" t="str">
        <f t="shared" ca="1" si="227"/>
        <v/>
      </c>
      <c r="GZ83" s="19" t="str">
        <f t="shared" ca="1" si="227"/>
        <v/>
      </c>
      <c r="HA83" s="19" t="str">
        <f t="shared" ca="1" si="228"/>
        <v/>
      </c>
      <c r="HB83" s="19" t="str">
        <f t="shared" ca="1" si="228"/>
        <v/>
      </c>
      <c r="HC83" s="19" t="str">
        <f t="shared" ca="1" si="228"/>
        <v/>
      </c>
      <c r="HD83" s="19" t="str">
        <f t="shared" ca="1" si="228"/>
        <v/>
      </c>
      <c r="HE83" s="19" t="str">
        <f t="shared" ca="1" si="228"/>
        <v/>
      </c>
      <c r="HF83" s="19" t="str">
        <f t="shared" ca="1" si="228"/>
        <v/>
      </c>
      <c r="HG83" s="19" t="str">
        <f t="shared" ca="1" si="228"/>
        <v/>
      </c>
      <c r="HH83" s="19" t="str">
        <f t="shared" ca="1" si="228"/>
        <v/>
      </c>
      <c r="HI83" s="19" t="str">
        <f t="shared" ca="1" si="228"/>
        <v/>
      </c>
      <c r="HJ83" s="19" t="str">
        <f t="shared" ca="1" si="228"/>
        <v/>
      </c>
      <c r="HK83" s="19" t="str">
        <f t="shared" ca="1" si="229"/>
        <v/>
      </c>
      <c r="HL83" s="19" t="str">
        <f t="shared" ca="1" si="229"/>
        <v/>
      </c>
      <c r="HM83" s="19" t="str">
        <f t="shared" ca="1" si="229"/>
        <v/>
      </c>
      <c r="HN83" s="19" t="str">
        <f t="shared" ca="1" si="229"/>
        <v/>
      </c>
      <c r="HO83" s="19" t="str">
        <f t="shared" ca="1" si="229"/>
        <v/>
      </c>
      <c r="HP83" s="19" t="str">
        <f t="shared" ca="1" si="229"/>
        <v/>
      </c>
      <c r="HQ83" s="19" t="str">
        <f t="shared" ca="1" si="229"/>
        <v/>
      </c>
      <c r="HR83" s="19" t="str">
        <f t="shared" ca="1" si="229"/>
        <v/>
      </c>
      <c r="HS83" s="19" t="str">
        <f t="shared" ca="1" si="229"/>
        <v/>
      </c>
      <c r="HT83" s="19" t="str">
        <f t="shared" ca="1" si="229"/>
        <v/>
      </c>
      <c r="HU83" s="19" t="str">
        <f t="shared" ca="1" si="230"/>
        <v/>
      </c>
      <c r="HV83" s="19" t="str">
        <f t="shared" ca="1" si="230"/>
        <v/>
      </c>
      <c r="HW83" s="19" t="str">
        <f t="shared" ca="1" si="230"/>
        <v/>
      </c>
      <c r="HX83" s="19" t="str">
        <f t="shared" ca="1" si="230"/>
        <v/>
      </c>
      <c r="HY83" s="19" t="str">
        <f t="shared" ca="1" si="230"/>
        <v/>
      </c>
      <c r="HZ83" s="19" t="str">
        <f t="shared" ca="1" si="230"/>
        <v/>
      </c>
      <c r="IA83" s="19" t="str">
        <f t="shared" ca="1" si="230"/>
        <v/>
      </c>
      <c r="IB83" s="19" t="str">
        <f t="shared" ca="1" si="230"/>
        <v/>
      </c>
      <c r="IC83" s="19" t="str">
        <f t="shared" ca="1" si="230"/>
        <v/>
      </c>
      <c r="ID83" s="19" t="str">
        <f t="shared" ca="1" si="230"/>
        <v/>
      </c>
      <c r="IE83" s="19" t="str">
        <f t="shared" ca="1" si="231"/>
        <v/>
      </c>
      <c r="IF83" s="19" t="str">
        <f t="shared" ca="1" si="231"/>
        <v/>
      </c>
      <c r="IG83" s="19" t="str">
        <f t="shared" ca="1" si="231"/>
        <v/>
      </c>
      <c r="IH83" s="19" t="str">
        <f t="shared" ca="1" si="231"/>
        <v/>
      </c>
      <c r="II83" s="19">
        <f t="shared" ca="1" si="231"/>
        <v>10</v>
      </c>
      <c r="IJ83" s="19">
        <f t="shared" ca="1" si="231"/>
        <v>10</v>
      </c>
      <c r="IK83" s="19">
        <f t="shared" ca="1" si="231"/>
        <v>10</v>
      </c>
      <c r="IL83" s="19">
        <f t="shared" ca="1" si="231"/>
        <v>10</v>
      </c>
      <c r="IM83" s="19" t="str">
        <f t="shared" ca="1" si="231"/>
        <v/>
      </c>
      <c r="IN83" s="19" t="str">
        <f t="shared" ca="1" si="231"/>
        <v/>
      </c>
      <c r="IO83" s="19" t="str">
        <f t="shared" ca="1" si="232"/>
        <v/>
      </c>
      <c r="IP83" s="19" t="str">
        <f t="shared" ca="1" si="232"/>
        <v/>
      </c>
      <c r="IQ83" s="19" t="str">
        <f t="shared" ca="1" si="232"/>
        <v/>
      </c>
      <c r="IR83" s="19" t="str">
        <f t="shared" ca="1" si="232"/>
        <v/>
      </c>
      <c r="IS83" s="19" t="str">
        <f t="shared" ca="1" si="232"/>
        <v/>
      </c>
      <c r="IT83" s="19" t="str">
        <f t="shared" ca="1" si="232"/>
        <v/>
      </c>
      <c r="IU83" s="19" t="str">
        <f t="shared" ca="1" si="232"/>
        <v/>
      </c>
      <c r="IV83" s="19" t="str">
        <f t="shared" ca="1" si="232"/>
        <v/>
      </c>
      <c r="IW83" s="19" t="str">
        <f t="shared" ca="1" si="232"/>
        <v/>
      </c>
      <c r="IX83" s="19" t="str">
        <f t="shared" ca="1" si="232"/>
        <v/>
      </c>
      <c r="IY83" s="19" t="str">
        <f t="shared" ca="1" si="233"/>
        <v/>
      </c>
      <c r="IZ83" s="19" t="str">
        <f t="shared" ca="1" si="233"/>
        <v/>
      </c>
      <c r="JA83" s="19" t="str">
        <f t="shared" ca="1" si="233"/>
        <v/>
      </c>
      <c r="JB83" s="19" t="str">
        <f t="shared" ca="1" si="233"/>
        <v/>
      </c>
      <c r="JC83" s="19" t="str">
        <f t="shared" ca="1" si="233"/>
        <v/>
      </c>
      <c r="JD83" s="19" t="str">
        <f t="shared" ca="1" si="233"/>
        <v/>
      </c>
      <c r="JE83" s="19" t="str">
        <f t="shared" ca="1" si="233"/>
        <v/>
      </c>
      <c r="JF83" s="19" t="str">
        <f t="shared" ca="1" si="233"/>
        <v/>
      </c>
      <c r="JG83" s="19" t="str">
        <f t="shared" ca="1" si="233"/>
        <v/>
      </c>
      <c r="JH83" s="19" t="str">
        <f t="shared" ca="1" si="233"/>
        <v/>
      </c>
      <c r="JI83" s="19" t="str">
        <f t="shared" ca="1" si="234"/>
        <v/>
      </c>
      <c r="JJ83" s="19" t="str">
        <f t="shared" ca="1" si="234"/>
        <v/>
      </c>
      <c r="JK83" s="19" t="str">
        <f t="shared" ca="1" si="234"/>
        <v/>
      </c>
      <c r="JL83" s="19" t="str">
        <f t="shared" ca="1" si="234"/>
        <v/>
      </c>
      <c r="JM83" s="19" t="str">
        <f t="shared" ca="1" si="234"/>
        <v/>
      </c>
      <c r="JN83" s="19" t="str">
        <f t="shared" ca="1" si="234"/>
        <v/>
      </c>
      <c r="JO83" s="19" t="str">
        <f t="shared" ca="1" si="234"/>
        <v/>
      </c>
      <c r="JP83" s="19" t="str">
        <f t="shared" ca="1" si="234"/>
        <v/>
      </c>
      <c r="JQ83" s="19" t="str">
        <f t="shared" ca="1" si="234"/>
        <v/>
      </c>
      <c r="JR83" s="19" t="str">
        <f t="shared" ca="1" si="234"/>
        <v/>
      </c>
      <c r="JS83" s="19" t="str">
        <f t="shared" ca="1" si="235"/>
        <v/>
      </c>
      <c r="JT83" s="19" t="str">
        <f t="shared" ca="1" si="235"/>
        <v/>
      </c>
      <c r="JU83" s="19" t="str">
        <f t="shared" ca="1" si="235"/>
        <v/>
      </c>
      <c r="JV83" s="19" t="str">
        <f t="shared" ca="1" si="235"/>
        <v/>
      </c>
      <c r="JW83" s="19" t="str">
        <f t="shared" ca="1" si="235"/>
        <v/>
      </c>
      <c r="JX83" s="19" t="str">
        <f t="shared" ca="1" si="235"/>
        <v/>
      </c>
      <c r="JY83" s="19" t="str">
        <f t="shared" ca="1" si="235"/>
        <v/>
      </c>
      <c r="JZ83" s="19" t="str">
        <f t="shared" ca="1" si="235"/>
        <v/>
      </c>
      <c r="KA83" s="19" t="str">
        <f t="shared" ca="1" si="235"/>
        <v/>
      </c>
      <c r="KB83" s="19" t="str">
        <f t="shared" ca="1" si="235"/>
        <v/>
      </c>
      <c r="KC83" s="19" t="str">
        <f t="shared" ca="1" si="236"/>
        <v/>
      </c>
      <c r="KD83" s="19" t="str">
        <f t="shared" ca="1" si="236"/>
        <v/>
      </c>
      <c r="KE83" s="19" t="str">
        <f t="shared" ca="1" si="236"/>
        <v/>
      </c>
      <c r="KF83" s="19" t="str">
        <f t="shared" ca="1" si="236"/>
        <v/>
      </c>
      <c r="KG83" s="19" t="str">
        <f t="shared" ca="1" si="236"/>
        <v/>
      </c>
      <c r="KH83" s="19" t="str">
        <f t="shared" ca="1" si="236"/>
        <v/>
      </c>
      <c r="KI83" s="19" t="str">
        <f t="shared" ca="1" si="236"/>
        <v/>
      </c>
      <c r="KJ83" s="19" t="str">
        <f t="shared" ca="1" si="236"/>
        <v/>
      </c>
      <c r="KK83" s="19" t="str">
        <f t="shared" ca="1" si="236"/>
        <v/>
      </c>
      <c r="KL83" s="19" t="str">
        <f t="shared" ca="1" si="236"/>
        <v/>
      </c>
      <c r="KM83" s="19" t="str">
        <f t="shared" ca="1" si="237"/>
        <v/>
      </c>
      <c r="KN83" s="19" t="str">
        <f t="shared" ca="1" si="237"/>
        <v/>
      </c>
      <c r="KO83" s="19" t="str">
        <f t="shared" ca="1" si="237"/>
        <v/>
      </c>
      <c r="KP83" s="19" t="str">
        <f t="shared" ca="1" si="237"/>
        <v/>
      </c>
      <c r="KQ83" s="19" t="str">
        <f t="shared" ca="1" si="237"/>
        <v/>
      </c>
      <c r="KR83" s="19" t="str">
        <f t="shared" ca="1" si="237"/>
        <v/>
      </c>
      <c r="KS83" s="19" t="str">
        <f t="shared" ca="1" si="237"/>
        <v/>
      </c>
      <c r="KT83" s="19" t="str">
        <f t="shared" ca="1" si="237"/>
        <v/>
      </c>
      <c r="KU83" s="19" t="str">
        <f t="shared" ca="1" si="237"/>
        <v/>
      </c>
      <c r="KV83" s="19" t="str">
        <f t="shared" ca="1" si="237"/>
        <v/>
      </c>
      <c r="KW83" s="19" t="str">
        <f t="shared" ca="1" si="238"/>
        <v/>
      </c>
      <c r="KX83" s="19" t="str">
        <f t="shared" ca="1" si="238"/>
        <v/>
      </c>
      <c r="KY83" s="19" t="str">
        <f t="shared" ca="1" si="238"/>
        <v/>
      </c>
      <c r="KZ83" s="19" t="str">
        <f t="shared" ca="1" si="238"/>
        <v/>
      </c>
      <c r="LA83" s="19" t="str">
        <f t="shared" ca="1" si="238"/>
        <v/>
      </c>
      <c r="LB83" s="19" t="str">
        <f t="shared" ca="1" si="238"/>
        <v/>
      </c>
      <c r="LC83" s="19" t="str">
        <f t="shared" ca="1" si="238"/>
        <v/>
      </c>
      <c r="LD83" s="19" t="str">
        <f t="shared" ca="1" si="238"/>
        <v/>
      </c>
      <c r="LE83" s="19" t="str">
        <f t="shared" ca="1" si="238"/>
        <v/>
      </c>
      <c r="LF83" s="19" t="str">
        <f t="shared" ca="1" si="238"/>
        <v/>
      </c>
      <c r="LG83" s="19" t="str">
        <f t="shared" ca="1" si="239"/>
        <v/>
      </c>
      <c r="LH83" s="19" t="str">
        <f t="shared" ca="1" si="239"/>
        <v/>
      </c>
      <c r="LI83" s="19" t="str">
        <f t="shared" ca="1" si="239"/>
        <v/>
      </c>
      <c r="LJ83" s="19" t="str">
        <f t="shared" ca="1" si="239"/>
        <v/>
      </c>
      <c r="LK83" s="19" t="str">
        <f t="shared" ca="1" si="239"/>
        <v/>
      </c>
      <c r="LL83" s="19" t="str">
        <f t="shared" ca="1" si="239"/>
        <v/>
      </c>
      <c r="LM83" s="19" t="str">
        <f t="shared" ca="1" si="239"/>
        <v/>
      </c>
      <c r="LN83" s="19" t="str">
        <f t="shared" ca="1" si="239"/>
        <v/>
      </c>
      <c r="LO83" s="19" t="str">
        <f t="shared" ca="1" si="239"/>
        <v/>
      </c>
      <c r="LP83" s="19" t="str">
        <f t="shared" ca="1" si="239"/>
        <v/>
      </c>
      <c r="LQ83" s="19" t="str">
        <f t="shared" ca="1" si="240"/>
        <v/>
      </c>
      <c r="LR83" s="19" t="str">
        <f t="shared" ca="1" si="240"/>
        <v/>
      </c>
      <c r="LS83" s="19" t="str">
        <f t="shared" ca="1" si="240"/>
        <v/>
      </c>
      <c r="LT83" s="19" t="str">
        <f t="shared" ca="1" si="240"/>
        <v/>
      </c>
      <c r="LU83" s="19" t="str">
        <f t="shared" ca="1" si="240"/>
        <v/>
      </c>
      <c r="LV83" s="19" t="str">
        <f t="shared" ca="1" si="240"/>
        <v/>
      </c>
      <c r="LW83" s="19" t="str">
        <f t="shared" ca="1" si="240"/>
        <v/>
      </c>
      <c r="LX83" s="19" t="str">
        <f t="shared" ca="1" si="240"/>
        <v/>
      </c>
      <c r="LY83" s="19" t="str">
        <f t="shared" ca="1" si="240"/>
        <v/>
      </c>
      <c r="LZ83" s="19" t="str">
        <f t="shared" ca="1" si="240"/>
        <v/>
      </c>
      <c r="MA83" s="19" t="str">
        <f t="shared" ca="1" si="241"/>
        <v/>
      </c>
      <c r="MB83" s="19" t="str">
        <f t="shared" ca="1" si="241"/>
        <v/>
      </c>
      <c r="MC83" s="19" t="str">
        <f t="shared" ca="1" si="241"/>
        <v/>
      </c>
      <c r="MD83" s="19" t="str">
        <f t="shared" ca="1" si="241"/>
        <v/>
      </c>
      <c r="ME83" s="19" t="str">
        <f t="shared" ca="1" si="241"/>
        <v/>
      </c>
      <c r="MF83" s="19" t="str">
        <f t="shared" ca="1" si="241"/>
        <v/>
      </c>
      <c r="MG83" s="19" t="str">
        <f t="shared" ca="1" si="241"/>
        <v/>
      </c>
      <c r="MH83" s="19" t="str">
        <f t="shared" ca="1" si="241"/>
        <v/>
      </c>
      <c r="MI83" s="19" t="str">
        <f t="shared" ca="1" si="241"/>
        <v/>
      </c>
      <c r="MJ83" s="19" t="str">
        <f t="shared" ca="1" si="241"/>
        <v/>
      </c>
      <c r="MK83" s="19" t="str">
        <f t="shared" ca="1" si="242"/>
        <v/>
      </c>
      <c r="ML83" s="19" t="str">
        <f t="shared" ca="1" si="242"/>
        <v/>
      </c>
      <c r="MM83" s="19" t="str">
        <f t="shared" ca="1" si="242"/>
        <v/>
      </c>
      <c r="MN83" s="19" t="str">
        <f t="shared" ca="1" si="242"/>
        <v/>
      </c>
      <c r="MO83" s="19" t="str">
        <f t="shared" ca="1" si="242"/>
        <v/>
      </c>
      <c r="MP83" s="19" t="str">
        <f t="shared" ca="1" si="242"/>
        <v/>
      </c>
      <c r="MQ83" s="19" t="str">
        <f t="shared" ca="1" si="242"/>
        <v/>
      </c>
      <c r="MR83" s="19" t="str">
        <f t="shared" ca="1" si="242"/>
        <v/>
      </c>
      <c r="MS83" s="19" t="str">
        <f t="shared" ca="1" si="242"/>
        <v/>
      </c>
      <c r="MT83" s="19" t="str">
        <f t="shared" ca="1" si="242"/>
        <v/>
      </c>
      <c r="MU83" s="19" t="str">
        <f t="shared" ca="1" si="243"/>
        <v/>
      </c>
      <c r="MV83" s="19" t="str">
        <f t="shared" ca="1" si="243"/>
        <v/>
      </c>
      <c r="MW83" s="19" t="str">
        <f t="shared" ca="1" si="243"/>
        <v/>
      </c>
      <c r="MX83" s="19" t="str">
        <f t="shared" ca="1" si="243"/>
        <v/>
      </c>
      <c r="MY83" s="19" t="str">
        <f t="shared" ca="1" si="243"/>
        <v/>
      </c>
      <c r="MZ83" s="19" t="str">
        <f t="shared" ca="1" si="243"/>
        <v/>
      </c>
      <c r="NA83" s="19" t="str">
        <f t="shared" ca="1" si="243"/>
        <v/>
      </c>
      <c r="NB83" s="19" t="str">
        <f t="shared" ca="1" si="243"/>
        <v/>
      </c>
      <c r="NC83" s="19" t="str">
        <f t="shared" ca="1" si="243"/>
        <v/>
      </c>
      <c r="ND83" s="19" t="str">
        <f t="shared" ca="1" si="243"/>
        <v/>
      </c>
      <c r="NE83" s="19" t="str">
        <f t="shared" ca="1" si="244"/>
        <v/>
      </c>
      <c r="NF83" s="19" t="str">
        <f t="shared" ca="1" si="244"/>
        <v/>
      </c>
      <c r="NG83" s="19" t="str">
        <f t="shared" ca="1" si="244"/>
        <v/>
      </c>
      <c r="NH83" s="19" t="str">
        <f t="shared" ca="1" si="244"/>
        <v/>
      </c>
      <c r="NI83" s="19" t="str">
        <f t="shared" ca="1" si="244"/>
        <v/>
      </c>
      <c r="NJ83" s="19" t="str">
        <f t="shared" ca="1" si="244"/>
        <v/>
      </c>
      <c r="NK83" s="19" t="str">
        <f t="shared" ca="1" si="244"/>
        <v/>
      </c>
      <c r="NL83" s="19" t="str">
        <f t="shared" ca="1" si="244"/>
        <v/>
      </c>
      <c r="NM83" s="19" t="str">
        <f t="shared" ca="1" si="244"/>
        <v/>
      </c>
      <c r="NN83" s="19" t="str">
        <f t="shared" ca="1" si="244"/>
        <v/>
      </c>
      <c r="NO83" s="19" t="str">
        <f t="shared" ca="1" si="245"/>
        <v/>
      </c>
      <c r="NP83" s="19" t="str">
        <f t="shared" ca="1" si="245"/>
        <v/>
      </c>
      <c r="NQ83" s="19" t="str">
        <f t="shared" ca="1" si="245"/>
        <v/>
      </c>
      <c r="NR83" s="19" t="str">
        <f t="shared" ca="1" si="245"/>
        <v/>
      </c>
      <c r="NS83" s="19" t="str">
        <f t="shared" ca="1" si="245"/>
        <v/>
      </c>
      <c r="NT83" s="19" t="str">
        <f t="shared" ca="1" si="245"/>
        <v/>
      </c>
      <c r="NU83" s="19" t="str">
        <f t="shared" ca="1" si="245"/>
        <v/>
      </c>
      <c r="NV83" s="19" t="str">
        <f t="shared" ca="1" si="245"/>
        <v/>
      </c>
      <c r="NW83" s="19" t="str">
        <f t="shared" ca="1" si="245"/>
        <v/>
      </c>
      <c r="NX83" s="19" t="str">
        <f t="shared" ca="1" si="245"/>
        <v/>
      </c>
      <c r="NY83" s="19" t="str">
        <f t="shared" ca="1" si="245"/>
        <v/>
      </c>
      <c r="NZ83" s="19" t="str">
        <f t="shared" ca="1" si="245"/>
        <v/>
      </c>
      <c r="OA83" s="19" t="str">
        <f t="shared" ca="1" si="245"/>
        <v/>
      </c>
      <c r="OB83" s="19" t="str">
        <f t="shared" ca="1" si="245"/>
        <v/>
      </c>
      <c r="OC83" s="19" t="str">
        <f t="shared" ca="1" si="245"/>
        <v/>
      </c>
      <c r="OH83" s="25"/>
      <c r="OI83" s="25"/>
    </row>
    <row r="84" spans="1:399" ht="14.25" x14ac:dyDescent="0.2">
      <c r="A84" s="62" t="str">
        <f t="shared" si="205"/>
        <v>Odai Souliman Devlopment</v>
      </c>
      <c r="B84" s="66">
        <f>_xlfn.IFNA(IF(INDEX('[1]External Tasks'!$C:$C,MATCH($B$74&amp;" "&amp;D84,'[1]External Tasks'!$A:$A,0))=D84,1,IF(INDEX('[1]External Tasks'!$G:$G,MATCH($B$74&amp;" "&amp;D84,'[1]External Tasks'!$E:$E,0))=D84,2)),0)</f>
        <v>0</v>
      </c>
      <c r="C84" s="46">
        <v>8</v>
      </c>
      <c r="D84" s="406" t="str">
        <f>IF('[2]Project Follow up - Base'!D84="","",'[2]Project Follow up - Base'!D84)</f>
        <v>ReWorking - Development</v>
      </c>
      <c r="E84" s="407" t="str">
        <f>IF('[2]Project Follow up - Base'!E84="","",'[2]Project Follow up - Base'!E84)</f>
        <v/>
      </c>
      <c r="F84" s="41" t="str">
        <f>IF('[2]Project Follow up - Base'!F84="","",'[2]Project Follow up - Base'!F84)</f>
        <v>Odai Souliman</v>
      </c>
      <c r="G84" s="43">
        <f>IF('[2]Project Follow up - Base'!G84="","",'[2]Project Follow up - Base'!G84)</f>
        <v>45866</v>
      </c>
      <c r="H84" s="43">
        <f>IF('[2]Project Follow up - Base'!H84="","",'[2]Project Follow up - Base'!H84)</f>
        <v>45869</v>
      </c>
      <c r="I84" s="45">
        <f>IF(OR(G84="",H84=""), 0, NETWORKDAYS.INTL(G84,H84,7,List!$M$3:$M$100))</f>
        <v>4</v>
      </c>
      <c r="J84" s="41" t="str">
        <f>IF('[2]Project Follow up - Base'!J84="","",'[2]Project Follow up - Base'!J84)</f>
        <v/>
      </c>
      <c r="K84" s="187" t="str">
        <f>IF('[2]Project Follow up - Base'!K84="","",'[2]Project Follow up - Base'!K84)</f>
        <v/>
      </c>
      <c r="L84" s="45">
        <f>IF(OR(J84="",K84=""), 0, NETWORKDAYS.INTL(J84,K84,7,List!$M$3:$M$100))</f>
        <v>0</v>
      </c>
      <c r="M84" s="43">
        <f t="shared" si="206"/>
        <v>45866</v>
      </c>
      <c r="N84" s="43">
        <f t="shared" si="207"/>
        <v>45869</v>
      </c>
      <c r="O84" s="43">
        <f>IF(OR( D84="", M84=""),"",WORKDAY.INTL(M84,VLOOKUP($B$74&amp;" "&amp;D84,Tasks!$1:$1048576,MATCH('Project Follow up - Base'!$D$7,Tasks!$2:$2,0),FALSE)-1,7,[1]List!$M$3:$M$100))</f>
        <v>45879</v>
      </c>
      <c r="P84" s="44" t="str">
        <f t="shared" ca="1" si="208"/>
        <v>Completed</v>
      </c>
      <c r="Q84" s="104" t="str">
        <f>IF('[2]Project Follow up - Base'!Q84="","",'[2]Project Follow up - Base'!Q84)</f>
        <v/>
      </c>
      <c r="R84" s="43" t="str">
        <f>IF('[2]Project Follow up - Base'!R84="","",'[2]Project Follow up - Base'!R84)</f>
        <v>Devlopment</v>
      </c>
      <c r="S84" s="43" t="str">
        <f>IF('[2]Project Follow up - Base'!S84="","",'[2]Project Follow up - Base'!S84)</f>
        <v xml:space="preserve">Client Modification </v>
      </c>
      <c r="T84" s="104" t="str">
        <f>IF('[2]Project Follow up - Base'!T84="","",'[2]Project Follow up - Base'!T84)</f>
        <v/>
      </c>
      <c r="U84" s="41" t="str">
        <f>IF('[2]Project Follow up - Base'!U84="","",'[2]Project Follow up - Base'!U84)</f>
        <v/>
      </c>
      <c r="V84" s="41" t="str">
        <f>IF('[2]Project Follow up - Base'!V84="","",'[2]Project Follow up - Base'!V84)</f>
        <v/>
      </c>
      <c r="W84" s="388" t="str">
        <f>IF('[2]Project Follow up - Base'!W84="","",'[2]Project Follow up - Base'!W84)</f>
        <v>Deliev 15</v>
      </c>
      <c r="X84" s="389" t="str">
        <f>IF('[2]Project Follow up - Base'!X84="","",'[2]Project Follow up - Base'!X84)</f>
        <v>MOM 15</v>
      </c>
      <c r="Y84" s="17">
        <f t="shared" si="209"/>
        <v>1</v>
      </c>
      <c r="Z84" s="66" t="str">
        <f>_xlfn.IFNA(IF(INDEX('Employees Summary'!A:J,MATCH(B$38&amp;" "&amp;F84,'Employees Summary'!H:H,0),10)=0,"",INDEX('Employees Summary'!A:J,MATCH(B$38&amp;" "&amp;F84,'Employees Summary'!H:H,0),10)),"")</f>
        <v/>
      </c>
      <c r="AA84" s="62">
        <f ca="1">IF(AND(N84&lt;&gt;"",P84="Delayed"),NETWORKDAYS.INTL(O84,N84,7,List!$M$3:$M$100),0)</f>
        <v>0</v>
      </c>
      <c r="AB84" s="29"/>
      <c r="AC84" s="20" t="str">
        <f t="shared" ca="1" si="210"/>
        <v/>
      </c>
      <c r="AD84" s="20" t="str">
        <f t="shared" ca="1" si="210"/>
        <v/>
      </c>
      <c r="AE84" s="20" t="str">
        <f t="shared" ca="1" si="210"/>
        <v/>
      </c>
      <c r="AF84" s="20" t="str">
        <f t="shared" ca="1" si="210"/>
        <v/>
      </c>
      <c r="AG84" s="20" t="str">
        <f t="shared" ca="1" si="210"/>
        <v/>
      </c>
      <c r="AH84" s="20" t="str">
        <f t="shared" ca="1" si="210"/>
        <v/>
      </c>
      <c r="AI84" s="20" t="str">
        <f t="shared" ca="1" si="210"/>
        <v/>
      </c>
      <c r="AJ84" s="20" t="str">
        <f t="shared" ca="1" si="210"/>
        <v/>
      </c>
      <c r="AK84" s="20" t="str">
        <f t="shared" ca="1" si="210"/>
        <v/>
      </c>
      <c r="AL84" s="20" t="str">
        <f t="shared" ca="1" si="210"/>
        <v/>
      </c>
      <c r="AM84" s="20" t="str">
        <f t="shared" ca="1" si="211"/>
        <v/>
      </c>
      <c r="AN84" s="20" t="str">
        <f t="shared" ca="1" si="211"/>
        <v/>
      </c>
      <c r="AO84" s="20" t="str">
        <f t="shared" ca="1" si="211"/>
        <v/>
      </c>
      <c r="AP84" s="20" t="str">
        <f t="shared" ca="1" si="211"/>
        <v/>
      </c>
      <c r="AQ84" s="20" t="str">
        <f t="shared" ca="1" si="211"/>
        <v/>
      </c>
      <c r="AR84" s="20" t="str">
        <f t="shared" ca="1" si="211"/>
        <v/>
      </c>
      <c r="AS84" s="20" t="str">
        <f t="shared" ca="1" si="211"/>
        <v/>
      </c>
      <c r="AT84" s="20" t="str">
        <f t="shared" ca="1" si="211"/>
        <v/>
      </c>
      <c r="AU84" s="20" t="str">
        <f t="shared" ca="1" si="211"/>
        <v/>
      </c>
      <c r="AV84" s="20" t="str">
        <f t="shared" ca="1" si="211"/>
        <v/>
      </c>
      <c r="AW84" s="20" t="str">
        <f t="shared" ca="1" si="212"/>
        <v/>
      </c>
      <c r="AX84" s="20" t="str">
        <f t="shared" ca="1" si="212"/>
        <v/>
      </c>
      <c r="AY84" s="20" t="str">
        <f t="shared" ca="1" si="212"/>
        <v/>
      </c>
      <c r="AZ84" s="20" t="str">
        <f t="shared" ca="1" si="212"/>
        <v/>
      </c>
      <c r="BA84" s="20" t="str">
        <f t="shared" ca="1" si="212"/>
        <v/>
      </c>
      <c r="BB84" s="20" t="str">
        <f t="shared" ca="1" si="212"/>
        <v/>
      </c>
      <c r="BC84" s="20" t="str">
        <f t="shared" ca="1" si="212"/>
        <v/>
      </c>
      <c r="BD84" s="20" t="str">
        <f t="shared" ca="1" si="212"/>
        <v/>
      </c>
      <c r="BE84" s="20" t="str">
        <f t="shared" ca="1" si="212"/>
        <v/>
      </c>
      <c r="BF84" s="20" t="str">
        <f t="shared" ca="1" si="212"/>
        <v/>
      </c>
      <c r="BG84" s="20" t="str">
        <f t="shared" ca="1" si="213"/>
        <v/>
      </c>
      <c r="BH84" s="20" t="str">
        <f t="shared" ca="1" si="213"/>
        <v/>
      </c>
      <c r="BI84" s="20" t="str">
        <f t="shared" ca="1" si="213"/>
        <v/>
      </c>
      <c r="BJ84" s="20" t="str">
        <f t="shared" ca="1" si="213"/>
        <v/>
      </c>
      <c r="BK84" s="20" t="str">
        <f t="shared" ca="1" si="213"/>
        <v/>
      </c>
      <c r="BL84" s="20" t="str">
        <f t="shared" ca="1" si="213"/>
        <v/>
      </c>
      <c r="BM84" s="20" t="str">
        <f t="shared" ca="1" si="213"/>
        <v/>
      </c>
      <c r="BN84" s="20" t="str">
        <f t="shared" ca="1" si="213"/>
        <v/>
      </c>
      <c r="BO84" s="20" t="str">
        <f t="shared" ca="1" si="213"/>
        <v/>
      </c>
      <c r="BP84" s="20" t="str">
        <f t="shared" ca="1" si="213"/>
        <v/>
      </c>
      <c r="BQ84" s="20" t="str">
        <f t="shared" ca="1" si="214"/>
        <v/>
      </c>
      <c r="BR84" s="20" t="str">
        <f t="shared" ca="1" si="214"/>
        <v/>
      </c>
      <c r="BS84" s="20" t="str">
        <f t="shared" ca="1" si="214"/>
        <v/>
      </c>
      <c r="BT84" s="20" t="str">
        <f t="shared" ca="1" si="214"/>
        <v/>
      </c>
      <c r="BU84" s="20" t="str">
        <f t="shared" ca="1" si="214"/>
        <v/>
      </c>
      <c r="BV84" s="20" t="str">
        <f t="shared" ca="1" si="214"/>
        <v/>
      </c>
      <c r="BW84" s="20" t="str">
        <f t="shared" ca="1" si="214"/>
        <v/>
      </c>
      <c r="BX84" s="20" t="str">
        <f t="shared" ca="1" si="214"/>
        <v/>
      </c>
      <c r="BY84" s="20" t="str">
        <f t="shared" ca="1" si="214"/>
        <v/>
      </c>
      <c r="BZ84" s="20" t="str">
        <f t="shared" ca="1" si="214"/>
        <v/>
      </c>
      <c r="CA84" s="20" t="str">
        <f t="shared" ca="1" si="215"/>
        <v/>
      </c>
      <c r="CB84" s="20" t="str">
        <f t="shared" ca="1" si="215"/>
        <v/>
      </c>
      <c r="CC84" s="20" t="str">
        <f t="shared" ca="1" si="215"/>
        <v/>
      </c>
      <c r="CD84" s="20" t="str">
        <f t="shared" ca="1" si="215"/>
        <v/>
      </c>
      <c r="CE84" s="20" t="str">
        <f t="shared" ca="1" si="215"/>
        <v/>
      </c>
      <c r="CF84" s="20" t="str">
        <f t="shared" ca="1" si="215"/>
        <v/>
      </c>
      <c r="CG84" s="20" t="str">
        <f t="shared" ca="1" si="215"/>
        <v/>
      </c>
      <c r="CH84" s="20" t="str">
        <f t="shared" ca="1" si="215"/>
        <v/>
      </c>
      <c r="CI84" s="20" t="str">
        <f t="shared" ca="1" si="215"/>
        <v/>
      </c>
      <c r="CJ84" s="20" t="str">
        <f t="shared" ca="1" si="215"/>
        <v/>
      </c>
      <c r="CK84" s="20" t="str">
        <f t="shared" ca="1" si="216"/>
        <v/>
      </c>
      <c r="CL84" s="20" t="str">
        <f t="shared" ca="1" si="216"/>
        <v/>
      </c>
      <c r="CM84" s="20" t="str">
        <f t="shared" ca="1" si="216"/>
        <v/>
      </c>
      <c r="CN84" s="20" t="str">
        <f t="shared" ca="1" si="216"/>
        <v/>
      </c>
      <c r="CO84" s="20" t="str">
        <f t="shared" ca="1" si="216"/>
        <v/>
      </c>
      <c r="CP84" s="20" t="str">
        <f t="shared" ca="1" si="216"/>
        <v/>
      </c>
      <c r="CQ84" s="20" t="str">
        <f t="shared" ca="1" si="216"/>
        <v/>
      </c>
      <c r="CR84" s="20" t="str">
        <f t="shared" ca="1" si="216"/>
        <v/>
      </c>
      <c r="CS84" s="20" t="str">
        <f t="shared" ca="1" si="216"/>
        <v/>
      </c>
      <c r="CT84" s="19" t="str">
        <f t="shared" ca="1" si="216"/>
        <v/>
      </c>
      <c r="CU84" s="19" t="str">
        <f t="shared" ca="1" si="217"/>
        <v/>
      </c>
      <c r="CV84" s="19" t="str">
        <f t="shared" ca="1" si="217"/>
        <v/>
      </c>
      <c r="CW84" s="19" t="str">
        <f t="shared" ca="1" si="217"/>
        <v/>
      </c>
      <c r="CX84" s="19" t="str">
        <f t="shared" ca="1" si="217"/>
        <v/>
      </c>
      <c r="CY84" s="19" t="str">
        <f t="shared" ca="1" si="217"/>
        <v/>
      </c>
      <c r="CZ84" s="19" t="str">
        <f t="shared" ca="1" si="217"/>
        <v/>
      </c>
      <c r="DA84" s="19" t="str">
        <f t="shared" ca="1" si="217"/>
        <v/>
      </c>
      <c r="DB84" s="19" t="str">
        <f t="shared" ca="1" si="217"/>
        <v/>
      </c>
      <c r="DC84" s="19" t="str">
        <f t="shared" ca="1" si="217"/>
        <v/>
      </c>
      <c r="DD84" s="19" t="str">
        <f t="shared" ca="1" si="217"/>
        <v/>
      </c>
      <c r="DE84" s="19" t="str">
        <f t="shared" ca="1" si="218"/>
        <v/>
      </c>
      <c r="DF84" s="19" t="str">
        <f t="shared" ca="1" si="218"/>
        <v/>
      </c>
      <c r="DG84" s="19" t="str">
        <f t="shared" ca="1" si="218"/>
        <v/>
      </c>
      <c r="DH84" s="19" t="str">
        <f t="shared" ca="1" si="218"/>
        <v/>
      </c>
      <c r="DI84" s="19" t="str">
        <f t="shared" ca="1" si="218"/>
        <v/>
      </c>
      <c r="DJ84" s="19" t="str">
        <f t="shared" ca="1" si="218"/>
        <v/>
      </c>
      <c r="DK84" s="19" t="str">
        <f t="shared" ca="1" si="218"/>
        <v/>
      </c>
      <c r="DL84" s="19" t="str">
        <f t="shared" ca="1" si="218"/>
        <v/>
      </c>
      <c r="DM84" s="19" t="str">
        <f t="shared" ca="1" si="218"/>
        <v/>
      </c>
      <c r="DN84" s="19" t="str">
        <f t="shared" ca="1" si="218"/>
        <v/>
      </c>
      <c r="DO84" s="19" t="str">
        <f t="shared" ca="1" si="219"/>
        <v/>
      </c>
      <c r="DP84" s="19" t="str">
        <f t="shared" ca="1" si="219"/>
        <v/>
      </c>
      <c r="DQ84" s="19" t="str">
        <f t="shared" ca="1" si="219"/>
        <v/>
      </c>
      <c r="DR84" s="19" t="str">
        <f t="shared" ca="1" si="219"/>
        <v/>
      </c>
      <c r="DS84" s="19" t="str">
        <f t="shared" ca="1" si="219"/>
        <v/>
      </c>
      <c r="DT84" s="19" t="str">
        <f t="shared" ca="1" si="219"/>
        <v/>
      </c>
      <c r="DU84" s="19" t="str">
        <f t="shared" ca="1" si="219"/>
        <v/>
      </c>
      <c r="DV84" s="19" t="str">
        <f t="shared" ca="1" si="219"/>
        <v/>
      </c>
      <c r="DW84" s="19" t="str">
        <f t="shared" ca="1" si="219"/>
        <v/>
      </c>
      <c r="DX84" s="19" t="str">
        <f t="shared" ca="1" si="219"/>
        <v/>
      </c>
      <c r="DY84" s="19" t="str">
        <f t="shared" ca="1" si="220"/>
        <v/>
      </c>
      <c r="DZ84" s="19" t="str">
        <f t="shared" ca="1" si="220"/>
        <v/>
      </c>
      <c r="EA84" s="19" t="str">
        <f t="shared" ca="1" si="220"/>
        <v/>
      </c>
      <c r="EB84" s="19" t="str">
        <f t="shared" ca="1" si="220"/>
        <v/>
      </c>
      <c r="EC84" s="19" t="str">
        <f t="shared" ca="1" si="220"/>
        <v/>
      </c>
      <c r="ED84" s="19" t="str">
        <f t="shared" ca="1" si="220"/>
        <v/>
      </c>
      <c r="EE84" s="19" t="str">
        <f t="shared" ca="1" si="220"/>
        <v/>
      </c>
      <c r="EF84" s="19" t="str">
        <f t="shared" ca="1" si="220"/>
        <v/>
      </c>
      <c r="EG84" s="19" t="str">
        <f t="shared" ca="1" si="220"/>
        <v/>
      </c>
      <c r="EH84" s="19" t="str">
        <f t="shared" ca="1" si="220"/>
        <v/>
      </c>
      <c r="EI84" s="19" t="str">
        <f t="shared" ca="1" si="221"/>
        <v/>
      </c>
      <c r="EJ84" s="19" t="str">
        <f t="shared" ca="1" si="221"/>
        <v/>
      </c>
      <c r="EK84" s="19" t="str">
        <f t="shared" ca="1" si="221"/>
        <v/>
      </c>
      <c r="EL84" s="19" t="str">
        <f t="shared" ca="1" si="221"/>
        <v/>
      </c>
      <c r="EM84" s="19" t="str">
        <f t="shared" ca="1" si="221"/>
        <v/>
      </c>
      <c r="EN84" s="19" t="str">
        <f t="shared" ca="1" si="221"/>
        <v/>
      </c>
      <c r="EO84" s="19" t="str">
        <f t="shared" ca="1" si="221"/>
        <v/>
      </c>
      <c r="EP84" s="19" t="str">
        <f t="shared" ca="1" si="221"/>
        <v/>
      </c>
      <c r="EQ84" s="19" t="str">
        <f t="shared" ca="1" si="221"/>
        <v/>
      </c>
      <c r="ER84" s="19" t="str">
        <f t="shared" ca="1" si="221"/>
        <v/>
      </c>
      <c r="ES84" s="19" t="str">
        <f t="shared" ca="1" si="222"/>
        <v/>
      </c>
      <c r="ET84" s="19" t="str">
        <f t="shared" ca="1" si="222"/>
        <v/>
      </c>
      <c r="EU84" s="19" t="str">
        <f t="shared" ca="1" si="222"/>
        <v/>
      </c>
      <c r="EV84" s="19" t="str">
        <f t="shared" ca="1" si="222"/>
        <v/>
      </c>
      <c r="EW84" s="19" t="str">
        <f t="shared" ca="1" si="222"/>
        <v/>
      </c>
      <c r="EX84" s="19" t="str">
        <f t="shared" ca="1" si="222"/>
        <v/>
      </c>
      <c r="EY84" s="19" t="str">
        <f t="shared" ca="1" si="222"/>
        <v/>
      </c>
      <c r="EZ84" s="19" t="str">
        <f t="shared" ca="1" si="222"/>
        <v/>
      </c>
      <c r="FA84" s="19" t="str">
        <f t="shared" ca="1" si="222"/>
        <v/>
      </c>
      <c r="FB84" s="19" t="str">
        <f t="shared" ca="1" si="222"/>
        <v/>
      </c>
      <c r="FC84" s="19" t="str">
        <f t="shared" ca="1" si="223"/>
        <v/>
      </c>
      <c r="FD84" s="19" t="str">
        <f t="shared" ca="1" si="223"/>
        <v/>
      </c>
      <c r="FE84" s="19" t="str">
        <f t="shared" ca="1" si="223"/>
        <v/>
      </c>
      <c r="FF84" s="19" t="str">
        <f t="shared" ca="1" si="223"/>
        <v/>
      </c>
      <c r="FG84" s="19" t="str">
        <f t="shared" ca="1" si="223"/>
        <v/>
      </c>
      <c r="FH84" s="19" t="str">
        <f t="shared" ca="1" si="223"/>
        <v/>
      </c>
      <c r="FI84" s="19" t="str">
        <f t="shared" ca="1" si="223"/>
        <v/>
      </c>
      <c r="FJ84" s="19" t="str">
        <f t="shared" ca="1" si="223"/>
        <v/>
      </c>
      <c r="FK84" s="19" t="str">
        <f t="shared" ca="1" si="223"/>
        <v/>
      </c>
      <c r="FL84" s="19" t="str">
        <f t="shared" ca="1" si="223"/>
        <v/>
      </c>
      <c r="FM84" s="19" t="str">
        <f t="shared" ca="1" si="224"/>
        <v/>
      </c>
      <c r="FN84" s="19" t="str">
        <f t="shared" ca="1" si="224"/>
        <v/>
      </c>
      <c r="FO84" s="19" t="str">
        <f t="shared" ca="1" si="224"/>
        <v/>
      </c>
      <c r="FP84" s="19" t="str">
        <f t="shared" ca="1" si="224"/>
        <v/>
      </c>
      <c r="FQ84" s="19" t="str">
        <f t="shared" ca="1" si="224"/>
        <v/>
      </c>
      <c r="FR84" s="19" t="str">
        <f t="shared" ca="1" si="224"/>
        <v/>
      </c>
      <c r="FS84" s="19" t="str">
        <f t="shared" ca="1" si="224"/>
        <v/>
      </c>
      <c r="FT84" s="19" t="str">
        <f t="shared" ca="1" si="224"/>
        <v/>
      </c>
      <c r="FU84" s="19" t="str">
        <f t="shared" ca="1" si="224"/>
        <v/>
      </c>
      <c r="FV84" s="19" t="str">
        <f t="shared" ca="1" si="224"/>
        <v/>
      </c>
      <c r="FW84" s="19" t="str">
        <f t="shared" ca="1" si="225"/>
        <v/>
      </c>
      <c r="FX84" s="19" t="str">
        <f t="shared" ca="1" si="225"/>
        <v/>
      </c>
      <c r="FY84" s="19" t="str">
        <f t="shared" ca="1" si="225"/>
        <v/>
      </c>
      <c r="FZ84" s="19" t="str">
        <f t="shared" ca="1" si="225"/>
        <v/>
      </c>
      <c r="GA84" s="19" t="str">
        <f t="shared" ca="1" si="225"/>
        <v/>
      </c>
      <c r="GB84" s="19" t="str">
        <f t="shared" ca="1" si="225"/>
        <v/>
      </c>
      <c r="GC84" s="19" t="str">
        <f t="shared" ca="1" si="225"/>
        <v/>
      </c>
      <c r="GD84" s="19" t="str">
        <f t="shared" ca="1" si="225"/>
        <v/>
      </c>
      <c r="GE84" s="19" t="str">
        <f t="shared" ca="1" si="225"/>
        <v/>
      </c>
      <c r="GF84" s="19" t="str">
        <f t="shared" ca="1" si="225"/>
        <v/>
      </c>
      <c r="GG84" s="19" t="str">
        <f t="shared" ca="1" si="226"/>
        <v/>
      </c>
      <c r="GH84" s="19" t="str">
        <f t="shared" ca="1" si="226"/>
        <v/>
      </c>
      <c r="GI84" s="19" t="str">
        <f t="shared" ca="1" si="226"/>
        <v/>
      </c>
      <c r="GJ84" s="19" t="str">
        <f t="shared" ca="1" si="226"/>
        <v/>
      </c>
      <c r="GK84" s="19" t="str">
        <f t="shared" ca="1" si="226"/>
        <v/>
      </c>
      <c r="GL84" s="19" t="str">
        <f t="shared" ca="1" si="226"/>
        <v/>
      </c>
      <c r="GM84" s="19" t="str">
        <f t="shared" ca="1" si="226"/>
        <v/>
      </c>
      <c r="GN84" s="19" t="str">
        <f t="shared" ca="1" si="226"/>
        <v/>
      </c>
      <c r="GO84" s="19" t="str">
        <f t="shared" ca="1" si="226"/>
        <v/>
      </c>
      <c r="GP84" s="19" t="str">
        <f t="shared" ca="1" si="226"/>
        <v/>
      </c>
      <c r="GQ84" s="19" t="str">
        <f t="shared" ca="1" si="227"/>
        <v/>
      </c>
      <c r="GR84" s="19" t="str">
        <f t="shared" ca="1" si="227"/>
        <v/>
      </c>
      <c r="GS84" s="19" t="str">
        <f t="shared" ca="1" si="227"/>
        <v/>
      </c>
      <c r="GT84" s="19" t="str">
        <f t="shared" ca="1" si="227"/>
        <v/>
      </c>
      <c r="GU84" s="19" t="str">
        <f t="shared" ca="1" si="227"/>
        <v/>
      </c>
      <c r="GV84" s="19" t="str">
        <f t="shared" ca="1" si="227"/>
        <v/>
      </c>
      <c r="GW84" s="19" t="str">
        <f t="shared" ca="1" si="227"/>
        <v/>
      </c>
      <c r="GX84" s="19" t="str">
        <f t="shared" ca="1" si="227"/>
        <v/>
      </c>
      <c r="GY84" s="19" t="str">
        <f t="shared" ca="1" si="227"/>
        <v/>
      </c>
      <c r="GZ84" s="19" t="str">
        <f t="shared" ca="1" si="227"/>
        <v/>
      </c>
      <c r="HA84" s="19" t="str">
        <f t="shared" ca="1" si="228"/>
        <v/>
      </c>
      <c r="HB84" s="19" t="str">
        <f t="shared" ca="1" si="228"/>
        <v/>
      </c>
      <c r="HC84" s="19" t="str">
        <f t="shared" ca="1" si="228"/>
        <v/>
      </c>
      <c r="HD84" s="19" t="str">
        <f t="shared" ca="1" si="228"/>
        <v/>
      </c>
      <c r="HE84" s="19" t="str">
        <f t="shared" ca="1" si="228"/>
        <v/>
      </c>
      <c r="HF84" s="19" t="str">
        <f t="shared" ca="1" si="228"/>
        <v/>
      </c>
      <c r="HG84" s="19" t="str">
        <f t="shared" ca="1" si="228"/>
        <v/>
      </c>
      <c r="HH84" s="19" t="str">
        <f t="shared" ca="1" si="228"/>
        <v/>
      </c>
      <c r="HI84" s="19" t="str">
        <f t="shared" ca="1" si="228"/>
        <v/>
      </c>
      <c r="HJ84" s="19" t="str">
        <f t="shared" ca="1" si="228"/>
        <v/>
      </c>
      <c r="HK84" s="19" t="str">
        <f t="shared" ca="1" si="229"/>
        <v/>
      </c>
      <c r="HL84" s="19" t="str">
        <f t="shared" ca="1" si="229"/>
        <v/>
      </c>
      <c r="HM84" s="19" t="str">
        <f t="shared" ca="1" si="229"/>
        <v/>
      </c>
      <c r="HN84" s="19" t="str">
        <f t="shared" ca="1" si="229"/>
        <v/>
      </c>
      <c r="HO84" s="19" t="str">
        <f t="shared" ca="1" si="229"/>
        <v/>
      </c>
      <c r="HP84" s="19" t="str">
        <f t="shared" ca="1" si="229"/>
        <v/>
      </c>
      <c r="HQ84" s="19" t="str">
        <f t="shared" ca="1" si="229"/>
        <v/>
      </c>
      <c r="HR84" s="19" t="str">
        <f t="shared" ca="1" si="229"/>
        <v/>
      </c>
      <c r="HS84" s="19" t="str">
        <f t="shared" ca="1" si="229"/>
        <v/>
      </c>
      <c r="HT84" s="19" t="str">
        <f t="shared" ca="1" si="229"/>
        <v/>
      </c>
      <c r="HU84" s="19" t="str">
        <f t="shared" ca="1" si="230"/>
        <v/>
      </c>
      <c r="HV84" s="19" t="str">
        <f t="shared" ca="1" si="230"/>
        <v/>
      </c>
      <c r="HW84" s="19" t="str">
        <f t="shared" ca="1" si="230"/>
        <v/>
      </c>
      <c r="HX84" s="19" t="str">
        <f t="shared" ca="1" si="230"/>
        <v/>
      </c>
      <c r="HY84" s="19" t="str">
        <f t="shared" ca="1" si="230"/>
        <v/>
      </c>
      <c r="HZ84" s="19" t="str">
        <f t="shared" ca="1" si="230"/>
        <v/>
      </c>
      <c r="IA84" s="19" t="str">
        <f t="shared" ca="1" si="230"/>
        <v/>
      </c>
      <c r="IB84" s="19" t="str">
        <f t="shared" ca="1" si="230"/>
        <v/>
      </c>
      <c r="IC84" s="19" t="str">
        <f t="shared" ca="1" si="230"/>
        <v/>
      </c>
      <c r="ID84" s="19" t="str">
        <f t="shared" ca="1" si="230"/>
        <v/>
      </c>
      <c r="IE84" s="19" t="str">
        <f t="shared" ca="1" si="231"/>
        <v/>
      </c>
      <c r="IF84" s="19" t="str">
        <f t="shared" ca="1" si="231"/>
        <v/>
      </c>
      <c r="IG84" s="19" t="str">
        <f t="shared" ca="1" si="231"/>
        <v/>
      </c>
      <c r="IH84" s="19" t="str">
        <f t="shared" ca="1" si="231"/>
        <v/>
      </c>
      <c r="II84" s="19">
        <f t="shared" ca="1" si="231"/>
        <v>10</v>
      </c>
      <c r="IJ84" s="19">
        <f t="shared" ca="1" si="231"/>
        <v>10</v>
      </c>
      <c r="IK84" s="19">
        <f t="shared" ca="1" si="231"/>
        <v>10</v>
      </c>
      <c r="IL84" s="19">
        <f t="shared" ca="1" si="231"/>
        <v>10</v>
      </c>
      <c r="IM84" s="19" t="str">
        <f t="shared" ca="1" si="231"/>
        <v/>
      </c>
      <c r="IN84" s="19" t="str">
        <f t="shared" ca="1" si="231"/>
        <v/>
      </c>
      <c r="IO84" s="19" t="str">
        <f t="shared" ca="1" si="232"/>
        <v/>
      </c>
      <c r="IP84" s="19" t="str">
        <f t="shared" ca="1" si="232"/>
        <v/>
      </c>
      <c r="IQ84" s="19" t="str">
        <f t="shared" ca="1" si="232"/>
        <v/>
      </c>
      <c r="IR84" s="19" t="str">
        <f t="shared" ca="1" si="232"/>
        <v/>
      </c>
      <c r="IS84" s="19" t="str">
        <f t="shared" ca="1" si="232"/>
        <v/>
      </c>
      <c r="IT84" s="19" t="str">
        <f t="shared" ca="1" si="232"/>
        <v/>
      </c>
      <c r="IU84" s="19" t="str">
        <f t="shared" ca="1" si="232"/>
        <v/>
      </c>
      <c r="IV84" s="19" t="str">
        <f t="shared" ca="1" si="232"/>
        <v/>
      </c>
      <c r="IW84" s="19" t="str">
        <f t="shared" ca="1" si="232"/>
        <v/>
      </c>
      <c r="IX84" s="19" t="str">
        <f t="shared" ca="1" si="232"/>
        <v/>
      </c>
      <c r="IY84" s="19" t="str">
        <f t="shared" ca="1" si="233"/>
        <v/>
      </c>
      <c r="IZ84" s="19" t="str">
        <f t="shared" ca="1" si="233"/>
        <v/>
      </c>
      <c r="JA84" s="19" t="str">
        <f t="shared" ca="1" si="233"/>
        <v/>
      </c>
      <c r="JB84" s="19" t="str">
        <f t="shared" ca="1" si="233"/>
        <v/>
      </c>
      <c r="JC84" s="19" t="str">
        <f t="shared" ca="1" si="233"/>
        <v/>
      </c>
      <c r="JD84" s="19" t="str">
        <f t="shared" ca="1" si="233"/>
        <v/>
      </c>
      <c r="JE84" s="19" t="str">
        <f t="shared" ca="1" si="233"/>
        <v/>
      </c>
      <c r="JF84" s="19" t="str">
        <f t="shared" ca="1" si="233"/>
        <v/>
      </c>
      <c r="JG84" s="19" t="str">
        <f t="shared" ca="1" si="233"/>
        <v/>
      </c>
      <c r="JH84" s="19" t="str">
        <f t="shared" ca="1" si="233"/>
        <v/>
      </c>
      <c r="JI84" s="19" t="str">
        <f t="shared" ca="1" si="234"/>
        <v/>
      </c>
      <c r="JJ84" s="19" t="str">
        <f t="shared" ca="1" si="234"/>
        <v/>
      </c>
      <c r="JK84" s="19" t="str">
        <f t="shared" ca="1" si="234"/>
        <v/>
      </c>
      <c r="JL84" s="19" t="str">
        <f t="shared" ca="1" si="234"/>
        <v/>
      </c>
      <c r="JM84" s="19" t="str">
        <f t="shared" ca="1" si="234"/>
        <v/>
      </c>
      <c r="JN84" s="19" t="str">
        <f t="shared" ca="1" si="234"/>
        <v/>
      </c>
      <c r="JO84" s="19" t="str">
        <f t="shared" ca="1" si="234"/>
        <v/>
      </c>
      <c r="JP84" s="19" t="str">
        <f t="shared" ca="1" si="234"/>
        <v/>
      </c>
      <c r="JQ84" s="19" t="str">
        <f t="shared" ca="1" si="234"/>
        <v/>
      </c>
      <c r="JR84" s="19" t="str">
        <f t="shared" ca="1" si="234"/>
        <v/>
      </c>
      <c r="JS84" s="19" t="str">
        <f t="shared" ca="1" si="235"/>
        <v/>
      </c>
      <c r="JT84" s="19" t="str">
        <f t="shared" ca="1" si="235"/>
        <v/>
      </c>
      <c r="JU84" s="19" t="str">
        <f t="shared" ca="1" si="235"/>
        <v/>
      </c>
      <c r="JV84" s="19" t="str">
        <f t="shared" ca="1" si="235"/>
        <v/>
      </c>
      <c r="JW84" s="19" t="str">
        <f t="shared" ca="1" si="235"/>
        <v/>
      </c>
      <c r="JX84" s="19" t="str">
        <f t="shared" ca="1" si="235"/>
        <v/>
      </c>
      <c r="JY84" s="19" t="str">
        <f t="shared" ca="1" si="235"/>
        <v/>
      </c>
      <c r="JZ84" s="19" t="str">
        <f t="shared" ca="1" si="235"/>
        <v/>
      </c>
      <c r="KA84" s="19" t="str">
        <f t="shared" ca="1" si="235"/>
        <v/>
      </c>
      <c r="KB84" s="19" t="str">
        <f t="shared" ca="1" si="235"/>
        <v/>
      </c>
      <c r="KC84" s="19" t="str">
        <f t="shared" ca="1" si="236"/>
        <v/>
      </c>
      <c r="KD84" s="19" t="str">
        <f t="shared" ca="1" si="236"/>
        <v/>
      </c>
      <c r="KE84" s="19" t="str">
        <f t="shared" ca="1" si="236"/>
        <v/>
      </c>
      <c r="KF84" s="19" t="str">
        <f t="shared" ca="1" si="236"/>
        <v/>
      </c>
      <c r="KG84" s="19" t="str">
        <f t="shared" ca="1" si="236"/>
        <v/>
      </c>
      <c r="KH84" s="19" t="str">
        <f t="shared" ca="1" si="236"/>
        <v/>
      </c>
      <c r="KI84" s="19" t="str">
        <f t="shared" ca="1" si="236"/>
        <v/>
      </c>
      <c r="KJ84" s="19" t="str">
        <f t="shared" ca="1" si="236"/>
        <v/>
      </c>
      <c r="KK84" s="19" t="str">
        <f t="shared" ca="1" si="236"/>
        <v/>
      </c>
      <c r="KL84" s="19" t="str">
        <f t="shared" ca="1" si="236"/>
        <v/>
      </c>
      <c r="KM84" s="19" t="str">
        <f t="shared" ca="1" si="237"/>
        <v/>
      </c>
      <c r="KN84" s="19" t="str">
        <f t="shared" ca="1" si="237"/>
        <v/>
      </c>
      <c r="KO84" s="19" t="str">
        <f t="shared" ca="1" si="237"/>
        <v/>
      </c>
      <c r="KP84" s="19" t="str">
        <f t="shared" ca="1" si="237"/>
        <v/>
      </c>
      <c r="KQ84" s="19" t="str">
        <f t="shared" ca="1" si="237"/>
        <v/>
      </c>
      <c r="KR84" s="19" t="str">
        <f t="shared" ca="1" si="237"/>
        <v/>
      </c>
      <c r="KS84" s="19" t="str">
        <f t="shared" ca="1" si="237"/>
        <v/>
      </c>
      <c r="KT84" s="19" t="str">
        <f t="shared" ca="1" si="237"/>
        <v/>
      </c>
      <c r="KU84" s="19" t="str">
        <f t="shared" ca="1" si="237"/>
        <v/>
      </c>
      <c r="KV84" s="19" t="str">
        <f t="shared" ca="1" si="237"/>
        <v/>
      </c>
      <c r="KW84" s="19" t="str">
        <f t="shared" ca="1" si="238"/>
        <v/>
      </c>
      <c r="KX84" s="19" t="str">
        <f t="shared" ca="1" si="238"/>
        <v/>
      </c>
      <c r="KY84" s="19" t="str">
        <f t="shared" ca="1" si="238"/>
        <v/>
      </c>
      <c r="KZ84" s="19" t="str">
        <f t="shared" ca="1" si="238"/>
        <v/>
      </c>
      <c r="LA84" s="19" t="str">
        <f t="shared" ca="1" si="238"/>
        <v/>
      </c>
      <c r="LB84" s="19" t="str">
        <f t="shared" ca="1" si="238"/>
        <v/>
      </c>
      <c r="LC84" s="19" t="str">
        <f t="shared" ca="1" si="238"/>
        <v/>
      </c>
      <c r="LD84" s="19" t="str">
        <f t="shared" ca="1" si="238"/>
        <v/>
      </c>
      <c r="LE84" s="19" t="str">
        <f t="shared" ca="1" si="238"/>
        <v/>
      </c>
      <c r="LF84" s="19" t="str">
        <f t="shared" ca="1" si="238"/>
        <v/>
      </c>
      <c r="LG84" s="19" t="str">
        <f t="shared" ca="1" si="239"/>
        <v/>
      </c>
      <c r="LH84" s="19" t="str">
        <f t="shared" ca="1" si="239"/>
        <v/>
      </c>
      <c r="LI84" s="19" t="str">
        <f t="shared" ca="1" si="239"/>
        <v/>
      </c>
      <c r="LJ84" s="19" t="str">
        <f t="shared" ca="1" si="239"/>
        <v/>
      </c>
      <c r="LK84" s="19" t="str">
        <f t="shared" ca="1" si="239"/>
        <v/>
      </c>
      <c r="LL84" s="19" t="str">
        <f t="shared" ca="1" si="239"/>
        <v/>
      </c>
      <c r="LM84" s="19" t="str">
        <f t="shared" ca="1" si="239"/>
        <v/>
      </c>
      <c r="LN84" s="19" t="str">
        <f t="shared" ca="1" si="239"/>
        <v/>
      </c>
      <c r="LO84" s="19" t="str">
        <f t="shared" ca="1" si="239"/>
        <v/>
      </c>
      <c r="LP84" s="19" t="str">
        <f t="shared" ca="1" si="239"/>
        <v/>
      </c>
      <c r="LQ84" s="19" t="str">
        <f t="shared" ca="1" si="240"/>
        <v/>
      </c>
      <c r="LR84" s="19" t="str">
        <f t="shared" ca="1" si="240"/>
        <v/>
      </c>
      <c r="LS84" s="19" t="str">
        <f t="shared" ca="1" si="240"/>
        <v/>
      </c>
      <c r="LT84" s="19" t="str">
        <f t="shared" ca="1" si="240"/>
        <v/>
      </c>
      <c r="LU84" s="19" t="str">
        <f t="shared" ca="1" si="240"/>
        <v/>
      </c>
      <c r="LV84" s="19" t="str">
        <f t="shared" ca="1" si="240"/>
        <v/>
      </c>
      <c r="LW84" s="19" t="str">
        <f t="shared" ca="1" si="240"/>
        <v/>
      </c>
      <c r="LX84" s="19" t="str">
        <f t="shared" ca="1" si="240"/>
        <v/>
      </c>
      <c r="LY84" s="19" t="str">
        <f t="shared" ca="1" si="240"/>
        <v/>
      </c>
      <c r="LZ84" s="19" t="str">
        <f t="shared" ca="1" si="240"/>
        <v/>
      </c>
      <c r="MA84" s="19" t="str">
        <f t="shared" ca="1" si="241"/>
        <v/>
      </c>
      <c r="MB84" s="19" t="str">
        <f t="shared" ca="1" si="241"/>
        <v/>
      </c>
      <c r="MC84" s="19" t="str">
        <f t="shared" ca="1" si="241"/>
        <v/>
      </c>
      <c r="MD84" s="19" t="str">
        <f t="shared" ca="1" si="241"/>
        <v/>
      </c>
      <c r="ME84" s="19" t="str">
        <f t="shared" ca="1" si="241"/>
        <v/>
      </c>
      <c r="MF84" s="19" t="str">
        <f t="shared" ca="1" si="241"/>
        <v/>
      </c>
      <c r="MG84" s="19" t="str">
        <f t="shared" ca="1" si="241"/>
        <v/>
      </c>
      <c r="MH84" s="19" t="str">
        <f t="shared" ca="1" si="241"/>
        <v/>
      </c>
      <c r="MI84" s="19" t="str">
        <f t="shared" ca="1" si="241"/>
        <v/>
      </c>
      <c r="MJ84" s="19" t="str">
        <f t="shared" ca="1" si="241"/>
        <v/>
      </c>
      <c r="MK84" s="19" t="str">
        <f t="shared" ca="1" si="242"/>
        <v/>
      </c>
      <c r="ML84" s="19" t="str">
        <f t="shared" ca="1" si="242"/>
        <v/>
      </c>
      <c r="MM84" s="19" t="str">
        <f t="shared" ca="1" si="242"/>
        <v/>
      </c>
      <c r="MN84" s="19" t="str">
        <f t="shared" ca="1" si="242"/>
        <v/>
      </c>
      <c r="MO84" s="19" t="str">
        <f t="shared" ca="1" si="242"/>
        <v/>
      </c>
      <c r="MP84" s="19" t="str">
        <f t="shared" ca="1" si="242"/>
        <v/>
      </c>
      <c r="MQ84" s="19" t="str">
        <f t="shared" ca="1" si="242"/>
        <v/>
      </c>
      <c r="MR84" s="19" t="str">
        <f t="shared" ca="1" si="242"/>
        <v/>
      </c>
      <c r="MS84" s="19" t="str">
        <f t="shared" ca="1" si="242"/>
        <v/>
      </c>
      <c r="MT84" s="19" t="str">
        <f t="shared" ca="1" si="242"/>
        <v/>
      </c>
      <c r="MU84" s="19" t="str">
        <f t="shared" ca="1" si="243"/>
        <v/>
      </c>
      <c r="MV84" s="19" t="str">
        <f t="shared" ca="1" si="243"/>
        <v/>
      </c>
      <c r="MW84" s="19" t="str">
        <f t="shared" ca="1" si="243"/>
        <v/>
      </c>
      <c r="MX84" s="19" t="str">
        <f t="shared" ca="1" si="243"/>
        <v/>
      </c>
      <c r="MY84" s="19" t="str">
        <f t="shared" ca="1" si="243"/>
        <v/>
      </c>
      <c r="MZ84" s="19" t="str">
        <f t="shared" ca="1" si="243"/>
        <v/>
      </c>
      <c r="NA84" s="19" t="str">
        <f t="shared" ca="1" si="243"/>
        <v/>
      </c>
      <c r="NB84" s="19" t="str">
        <f t="shared" ca="1" si="243"/>
        <v/>
      </c>
      <c r="NC84" s="19" t="str">
        <f t="shared" ca="1" si="243"/>
        <v/>
      </c>
      <c r="ND84" s="19" t="str">
        <f t="shared" ca="1" si="243"/>
        <v/>
      </c>
      <c r="NE84" s="19" t="str">
        <f t="shared" ca="1" si="244"/>
        <v/>
      </c>
      <c r="NF84" s="19" t="str">
        <f t="shared" ca="1" si="244"/>
        <v/>
      </c>
      <c r="NG84" s="19" t="str">
        <f t="shared" ca="1" si="244"/>
        <v/>
      </c>
      <c r="NH84" s="19" t="str">
        <f t="shared" ca="1" si="244"/>
        <v/>
      </c>
      <c r="NI84" s="19" t="str">
        <f t="shared" ca="1" si="244"/>
        <v/>
      </c>
      <c r="NJ84" s="19" t="str">
        <f t="shared" ca="1" si="244"/>
        <v/>
      </c>
      <c r="NK84" s="19" t="str">
        <f t="shared" ca="1" si="244"/>
        <v/>
      </c>
      <c r="NL84" s="19" t="str">
        <f t="shared" ca="1" si="244"/>
        <v/>
      </c>
      <c r="NM84" s="19" t="str">
        <f t="shared" ca="1" si="244"/>
        <v/>
      </c>
      <c r="NN84" s="19" t="str">
        <f t="shared" ca="1" si="244"/>
        <v/>
      </c>
      <c r="NO84" s="19" t="str">
        <f t="shared" ca="1" si="245"/>
        <v/>
      </c>
      <c r="NP84" s="19" t="str">
        <f t="shared" ca="1" si="245"/>
        <v/>
      </c>
      <c r="NQ84" s="19" t="str">
        <f t="shared" ca="1" si="245"/>
        <v/>
      </c>
      <c r="NR84" s="19" t="str">
        <f t="shared" ca="1" si="245"/>
        <v/>
      </c>
      <c r="NS84" s="19" t="str">
        <f t="shared" ca="1" si="245"/>
        <v/>
      </c>
      <c r="NT84" s="19" t="str">
        <f t="shared" ca="1" si="245"/>
        <v/>
      </c>
      <c r="NU84" s="19" t="str">
        <f t="shared" ca="1" si="245"/>
        <v/>
      </c>
      <c r="NV84" s="19" t="str">
        <f t="shared" ca="1" si="245"/>
        <v/>
      </c>
      <c r="NW84" s="19" t="str">
        <f t="shared" ca="1" si="245"/>
        <v/>
      </c>
      <c r="NX84" s="19" t="str">
        <f t="shared" ca="1" si="245"/>
        <v/>
      </c>
      <c r="NY84" s="19" t="str">
        <f t="shared" ca="1" si="245"/>
        <v/>
      </c>
      <c r="NZ84" s="19" t="str">
        <f t="shared" ca="1" si="245"/>
        <v/>
      </c>
      <c r="OA84" s="19" t="str">
        <f t="shared" ca="1" si="245"/>
        <v/>
      </c>
      <c r="OB84" s="19" t="str">
        <f t="shared" ca="1" si="245"/>
        <v/>
      </c>
      <c r="OC84" s="19" t="str">
        <f t="shared" ca="1" si="245"/>
        <v/>
      </c>
      <c r="OH84" s="25"/>
      <c r="OI84" s="25"/>
    </row>
    <row r="85" spans="1:399" x14ac:dyDescent="0.2">
      <c r="A85" s="62" t="str">
        <f t="shared" si="205"/>
        <v xml:space="preserve"> Devlopment</v>
      </c>
      <c r="B85" s="66">
        <f>_xlfn.IFNA(IF(INDEX('[1]External Tasks'!$C:$C,MATCH($B$74&amp;" "&amp;D85,'[1]External Tasks'!$A:$A,0))=D85,1,IF(INDEX('[1]External Tasks'!$G:$G,MATCH($B$74&amp;" "&amp;D85,'[1]External Tasks'!$E:$E,0))=D85,2)),0)</f>
        <v>1</v>
      </c>
      <c r="C85" s="46">
        <v>9</v>
      </c>
      <c r="D85" s="406" t="str">
        <f>IF('[2]Project Follow up - Base'!D85="","",'[2]Project Follow up - Base'!D85)</f>
        <v>Review and Comment - Development</v>
      </c>
      <c r="E85" s="407" t="str">
        <f>IF('[2]Project Follow up - Base'!E85="","",'[2]Project Follow up - Base'!E85)</f>
        <v/>
      </c>
      <c r="F85" s="41" t="str">
        <f>IF('[2]Project Follow up - Base'!F85="","",'[2]Project Follow up - Base'!F85)</f>
        <v/>
      </c>
      <c r="G85" s="43">
        <f>IF('[2]Project Follow up - Base'!G85="","",'[2]Project Follow up - Base'!G85)</f>
        <v>45869</v>
      </c>
      <c r="H85" s="43">
        <f>IF('[2]Project Follow up - Base'!H85="","",'[2]Project Follow up - Base'!H85)</f>
        <v>45879</v>
      </c>
      <c r="I85" s="45">
        <f>IF(OR(G85="",H85=""), 0, NETWORKDAYS.INTL(G85,H85,7,List!$M$3:$M$100))</f>
        <v>7</v>
      </c>
      <c r="J85" s="41" t="str">
        <f>IF('[2]Project Follow up - Base'!J85="","",'[2]Project Follow up - Base'!J85)</f>
        <v/>
      </c>
      <c r="K85" s="187" t="str">
        <f>IF('[2]Project Follow up - Base'!K85="","",'[2]Project Follow up - Base'!K85)</f>
        <v/>
      </c>
      <c r="L85" s="45">
        <f>IF(OR(J85="",K85=""), 0, NETWORKDAYS.INTL(J85,K85,7,List!$M$3:$M$100))</f>
        <v>0</v>
      </c>
      <c r="M85" s="43">
        <f t="shared" si="206"/>
        <v>45869</v>
      </c>
      <c r="N85" s="43">
        <f t="shared" si="207"/>
        <v>45879</v>
      </c>
      <c r="O85" s="43">
        <f>IF(OR( D85="", M85=""),"",WORKDAY.INTL(M85,VLOOKUP($B$74&amp;" "&amp;D85,Tasks!$1:$1048576,MATCH('Project Follow up - Base'!$D$7,Tasks!$2:$2,0),FALSE)-1,7,[1]List!$M$3:$M$100))</f>
        <v>45875</v>
      </c>
      <c r="P85" s="44" t="str">
        <f t="shared" ca="1" si="208"/>
        <v>Delayed</v>
      </c>
      <c r="Q85" s="104" t="str">
        <f>IF('[2]Project Follow up - Base'!Q85="","",'[2]Project Follow up - Base'!Q85)</f>
        <v/>
      </c>
      <c r="R85" s="43" t="str">
        <f>IF('[2]Project Follow up - Base'!R85="","",'[2]Project Follow up - Base'!R85)</f>
        <v>Devlopment</v>
      </c>
      <c r="S85" s="43" t="str">
        <f>IF('[2]Project Follow up - Base'!S85="","",'[2]Project Follow up - Base'!S85)</f>
        <v/>
      </c>
      <c r="T85" s="104" t="str">
        <f>IF('[2]Project Follow up - Base'!T85="","",'[2]Project Follow up - Base'!T85)</f>
        <v>Client</v>
      </c>
      <c r="U85" s="41" t="str">
        <f>IF('[2]Project Follow up - Base'!U85="","",'[2]Project Follow up - Base'!U85)</f>
        <v/>
      </c>
      <c r="V85" s="41" t="str">
        <f>IF('[2]Project Follow up - Base'!V85="","",'[2]Project Follow up - Base'!V85)</f>
        <v/>
      </c>
      <c r="W85" s="41" t="str">
        <f>IF('[2]Project Follow up - Base'!W85="","",'[2]Project Follow up - Base'!W85)</f>
        <v/>
      </c>
      <c r="X85" s="390" t="str">
        <f>IF('[2]Project Follow up - Base'!X85="","",'[2]Project Follow up - Base'!X85)</f>
        <v/>
      </c>
      <c r="Y85" s="17">
        <f t="shared" si="209"/>
        <v>1</v>
      </c>
      <c r="Z85" s="66" t="str">
        <f>_xlfn.IFNA(IF(INDEX('Employees Summary'!A:J,MATCH(B$38&amp;" "&amp;F85,'Employees Summary'!H:H,0),10)=0,"",INDEX('Employees Summary'!A:J,MATCH(B$38&amp;" "&amp;F85,'Employees Summary'!H:H,0),10)),"")</f>
        <v/>
      </c>
      <c r="AA85" s="62">
        <f ca="1">IF(AND(N85&lt;&gt;"",P85="Delayed"),NETWORKDAYS.INTL(O85,N85,7,List!$M$3:$M$100),0)</f>
        <v>3</v>
      </c>
      <c r="AB85" s="29"/>
      <c r="AC85" s="20" t="str">
        <f t="shared" ca="1" si="210"/>
        <v/>
      </c>
      <c r="AD85" s="20" t="str">
        <f t="shared" ca="1" si="210"/>
        <v/>
      </c>
      <c r="AE85" s="20" t="str">
        <f t="shared" ca="1" si="210"/>
        <v/>
      </c>
      <c r="AF85" s="20" t="str">
        <f t="shared" ca="1" si="210"/>
        <v/>
      </c>
      <c r="AG85" s="20" t="str">
        <f t="shared" ca="1" si="210"/>
        <v/>
      </c>
      <c r="AH85" s="20" t="str">
        <f t="shared" ca="1" si="210"/>
        <v/>
      </c>
      <c r="AI85" s="20" t="str">
        <f t="shared" ca="1" si="210"/>
        <v/>
      </c>
      <c r="AJ85" s="20" t="str">
        <f t="shared" ca="1" si="210"/>
        <v/>
      </c>
      <c r="AK85" s="20" t="str">
        <f t="shared" ca="1" si="210"/>
        <v/>
      </c>
      <c r="AL85" s="20" t="str">
        <f t="shared" ca="1" si="210"/>
        <v/>
      </c>
      <c r="AM85" s="20" t="str">
        <f t="shared" ca="1" si="211"/>
        <v/>
      </c>
      <c r="AN85" s="20" t="str">
        <f t="shared" ca="1" si="211"/>
        <v/>
      </c>
      <c r="AO85" s="20" t="str">
        <f t="shared" ca="1" si="211"/>
        <v/>
      </c>
      <c r="AP85" s="20" t="str">
        <f t="shared" ca="1" si="211"/>
        <v/>
      </c>
      <c r="AQ85" s="20" t="str">
        <f t="shared" ca="1" si="211"/>
        <v/>
      </c>
      <c r="AR85" s="20" t="str">
        <f t="shared" ca="1" si="211"/>
        <v/>
      </c>
      <c r="AS85" s="20" t="str">
        <f t="shared" ca="1" si="211"/>
        <v/>
      </c>
      <c r="AT85" s="20" t="str">
        <f t="shared" ca="1" si="211"/>
        <v/>
      </c>
      <c r="AU85" s="20" t="str">
        <f t="shared" ca="1" si="211"/>
        <v/>
      </c>
      <c r="AV85" s="20" t="str">
        <f t="shared" ca="1" si="211"/>
        <v/>
      </c>
      <c r="AW85" s="20" t="str">
        <f t="shared" ca="1" si="212"/>
        <v/>
      </c>
      <c r="AX85" s="20" t="str">
        <f t="shared" ca="1" si="212"/>
        <v/>
      </c>
      <c r="AY85" s="20" t="str">
        <f t="shared" ca="1" si="212"/>
        <v/>
      </c>
      <c r="AZ85" s="20" t="str">
        <f t="shared" ca="1" si="212"/>
        <v/>
      </c>
      <c r="BA85" s="20" t="str">
        <f t="shared" ca="1" si="212"/>
        <v/>
      </c>
      <c r="BB85" s="20" t="str">
        <f t="shared" ca="1" si="212"/>
        <v/>
      </c>
      <c r="BC85" s="20" t="str">
        <f t="shared" ca="1" si="212"/>
        <v/>
      </c>
      <c r="BD85" s="20" t="str">
        <f t="shared" ca="1" si="212"/>
        <v/>
      </c>
      <c r="BE85" s="20" t="str">
        <f t="shared" ca="1" si="212"/>
        <v/>
      </c>
      <c r="BF85" s="20" t="str">
        <f t="shared" ca="1" si="212"/>
        <v/>
      </c>
      <c r="BG85" s="20" t="str">
        <f t="shared" ca="1" si="213"/>
        <v/>
      </c>
      <c r="BH85" s="20" t="str">
        <f t="shared" ca="1" si="213"/>
        <v/>
      </c>
      <c r="BI85" s="20" t="str">
        <f t="shared" ca="1" si="213"/>
        <v/>
      </c>
      <c r="BJ85" s="20" t="str">
        <f t="shared" ca="1" si="213"/>
        <v/>
      </c>
      <c r="BK85" s="20" t="str">
        <f t="shared" ca="1" si="213"/>
        <v/>
      </c>
      <c r="BL85" s="20" t="str">
        <f t="shared" ca="1" si="213"/>
        <v/>
      </c>
      <c r="BM85" s="20" t="str">
        <f t="shared" ca="1" si="213"/>
        <v/>
      </c>
      <c r="BN85" s="20" t="str">
        <f t="shared" ca="1" si="213"/>
        <v/>
      </c>
      <c r="BO85" s="20" t="str">
        <f t="shared" ca="1" si="213"/>
        <v/>
      </c>
      <c r="BP85" s="20" t="str">
        <f t="shared" ca="1" si="213"/>
        <v/>
      </c>
      <c r="BQ85" s="20" t="str">
        <f t="shared" ca="1" si="214"/>
        <v/>
      </c>
      <c r="BR85" s="20" t="str">
        <f t="shared" ca="1" si="214"/>
        <v/>
      </c>
      <c r="BS85" s="20" t="str">
        <f t="shared" ca="1" si="214"/>
        <v/>
      </c>
      <c r="BT85" s="20" t="str">
        <f t="shared" ca="1" si="214"/>
        <v/>
      </c>
      <c r="BU85" s="20" t="str">
        <f t="shared" ca="1" si="214"/>
        <v/>
      </c>
      <c r="BV85" s="20" t="str">
        <f t="shared" ca="1" si="214"/>
        <v/>
      </c>
      <c r="BW85" s="20" t="str">
        <f t="shared" ca="1" si="214"/>
        <v/>
      </c>
      <c r="BX85" s="20" t="str">
        <f t="shared" ca="1" si="214"/>
        <v/>
      </c>
      <c r="BY85" s="20" t="str">
        <f t="shared" ca="1" si="214"/>
        <v/>
      </c>
      <c r="BZ85" s="20" t="str">
        <f t="shared" ca="1" si="214"/>
        <v/>
      </c>
      <c r="CA85" s="20" t="str">
        <f t="shared" ca="1" si="215"/>
        <v/>
      </c>
      <c r="CB85" s="20" t="str">
        <f t="shared" ca="1" si="215"/>
        <v/>
      </c>
      <c r="CC85" s="20" t="str">
        <f t="shared" ca="1" si="215"/>
        <v/>
      </c>
      <c r="CD85" s="20" t="str">
        <f t="shared" ca="1" si="215"/>
        <v/>
      </c>
      <c r="CE85" s="20" t="str">
        <f t="shared" ca="1" si="215"/>
        <v/>
      </c>
      <c r="CF85" s="20" t="str">
        <f t="shared" ca="1" si="215"/>
        <v/>
      </c>
      <c r="CG85" s="20" t="str">
        <f t="shared" ca="1" si="215"/>
        <v/>
      </c>
      <c r="CH85" s="20" t="str">
        <f t="shared" ca="1" si="215"/>
        <v/>
      </c>
      <c r="CI85" s="20" t="str">
        <f t="shared" ca="1" si="215"/>
        <v/>
      </c>
      <c r="CJ85" s="20" t="str">
        <f t="shared" ca="1" si="215"/>
        <v/>
      </c>
      <c r="CK85" s="20" t="str">
        <f t="shared" ca="1" si="216"/>
        <v/>
      </c>
      <c r="CL85" s="20" t="str">
        <f t="shared" ca="1" si="216"/>
        <v/>
      </c>
      <c r="CM85" s="20" t="str">
        <f t="shared" ca="1" si="216"/>
        <v/>
      </c>
      <c r="CN85" s="20" t="str">
        <f t="shared" ca="1" si="216"/>
        <v/>
      </c>
      <c r="CO85" s="20" t="str">
        <f t="shared" ca="1" si="216"/>
        <v/>
      </c>
      <c r="CP85" s="20" t="str">
        <f t="shared" ca="1" si="216"/>
        <v/>
      </c>
      <c r="CQ85" s="20" t="str">
        <f t="shared" ca="1" si="216"/>
        <v/>
      </c>
      <c r="CR85" s="20" t="str">
        <f t="shared" ca="1" si="216"/>
        <v/>
      </c>
      <c r="CS85" s="20" t="str">
        <f t="shared" ca="1" si="216"/>
        <v/>
      </c>
      <c r="CT85" s="19" t="str">
        <f t="shared" ca="1" si="216"/>
        <v/>
      </c>
      <c r="CU85" s="19" t="str">
        <f t="shared" ca="1" si="217"/>
        <v/>
      </c>
      <c r="CV85" s="19" t="str">
        <f t="shared" ca="1" si="217"/>
        <v/>
      </c>
      <c r="CW85" s="19" t="str">
        <f t="shared" ca="1" si="217"/>
        <v/>
      </c>
      <c r="CX85" s="19" t="str">
        <f t="shared" ca="1" si="217"/>
        <v/>
      </c>
      <c r="CY85" s="19" t="str">
        <f t="shared" ca="1" si="217"/>
        <v/>
      </c>
      <c r="CZ85" s="19" t="str">
        <f t="shared" ca="1" si="217"/>
        <v/>
      </c>
      <c r="DA85" s="19" t="str">
        <f t="shared" ca="1" si="217"/>
        <v/>
      </c>
      <c r="DB85" s="19" t="str">
        <f t="shared" ca="1" si="217"/>
        <v/>
      </c>
      <c r="DC85" s="19" t="str">
        <f t="shared" ca="1" si="217"/>
        <v/>
      </c>
      <c r="DD85" s="19" t="str">
        <f t="shared" ca="1" si="217"/>
        <v/>
      </c>
      <c r="DE85" s="19" t="str">
        <f t="shared" ca="1" si="218"/>
        <v/>
      </c>
      <c r="DF85" s="19" t="str">
        <f t="shared" ca="1" si="218"/>
        <v/>
      </c>
      <c r="DG85" s="19" t="str">
        <f t="shared" ca="1" si="218"/>
        <v/>
      </c>
      <c r="DH85" s="19" t="str">
        <f t="shared" ca="1" si="218"/>
        <v/>
      </c>
      <c r="DI85" s="19" t="str">
        <f t="shared" ca="1" si="218"/>
        <v/>
      </c>
      <c r="DJ85" s="19" t="str">
        <f t="shared" ca="1" si="218"/>
        <v/>
      </c>
      <c r="DK85" s="19" t="str">
        <f t="shared" ca="1" si="218"/>
        <v/>
      </c>
      <c r="DL85" s="19" t="str">
        <f t="shared" ca="1" si="218"/>
        <v/>
      </c>
      <c r="DM85" s="19" t="str">
        <f t="shared" ca="1" si="218"/>
        <v/>
      </c>
      <c r="DN85" s="19" t="str">
        <f t="shared" ca="1" si="218"/>
        <v/>
      </c>
      <c r="DO85" s="19" t="str">
        <f t="shared" ca="1" si="219"/>
        <v/>
      </c>
      <c r="DP85" s="19" t="str">
        <f t="shared" ca="1" si="219"/>
        <v/>
      </c>
      <c r="DQ85" s="19" t="str">
        <f t="shared" ca="1" si="219"/>
        <v/>
      </c>
      <c r="DR85" s="19" t="str">
        <f t="shared" ca="1" si="219"/>
        <v/>
      </c>
      <c r="DS85" s="19" t="str">
        <f t="shared" ca="1" si="219"/>
        <v/>
      </c>
      <c r="DT85" s="19" t="str">
        <f t="shared" ca="1" si="219"/>
        <v/>
      </c>
      <c r="DU85" s="19" t="str">
        <f t="shared" ca="1" si="219"/>
        <v/>
      </c>
      <c r="DV85" s="19" t="str">
        <f t="shared" ca="1" si="219"/>
        <v/>
      </c>
      <c r="DW85" s="19" t="str">
        <f t="shared" ca="1" si="219"/>
        <v/>
      </c>
      <c r="DX85" s="19" t="str">
        <f t="shared" ca="1" si="219"/>
        <v/>
      </c>
      <c r="DY85" s="19" t="str">
        <f t="shared" ca="1" si="220"/>
        <v/>
      </c>
      <c r="DZ85" s="19" t="str">
        <f t="shared" ca="1" si="220"/>
        <v/>
      </c>
      <c r="EA85" s="19" t="str">
        <f t="shared" ca="1" si="220"/>
        <v/>
      </c>
      <c r="EB85" s="19" t="str">
        <f t="shared" ca="1" si="220"/>
        <v/>
      </c>
      <c r="EC85" s="19" t="str">
        <f t="shared" ca="1" si="220"/>
        <v/>
      </c>
      <c r="ED85" s="19" t="str">
        <f t="shared" ca="1" si="220"/>
        <v/>
      </c>
      <c r="EE85" s="19" t="str">
        <f t="shared" ca="1" si="220"/>
        <v/>
      </c>
      <c r="EF85" s="19" t="str">
        <f t="shared" ca="1" si="220"/>
        <v/>
      </c>
      <c r="EG85" s="19" t="str">
        <f t="shared" ca="1" si="220"/>
        <v/>
      </c>
      <c r="EH85" s="19" t="str">
        <f t="shared" ca="1" si="220"/>
        <v/>
      </c>
      <c r="EI85" s="19" t="str">
        <f t="shared" ca="1" si="221"/>
        <v/>
      </c>
      <c r="EJ85" s="19" t="str">
        <f t="shared" ca="1" si="221"/>
        <v/>
      </c>
      <c r="EK85" s="19" t="str">
        <f t="shared" ca="1" si="221"/>
        <v/>
      </c>
      <c r="EL85" s="19" t="str">
        <f t="shared" ca="1" si="221"/>
        <v/>
      </c>
      <c r="EM85" s="19" t="str">
        <f t="shared" ca="1" si="221"/>
        <v/>
      </c>
      <c r="EN85" s="19" t="str">
        <f t="shared" ca="1" si="221"/>
        <v/>
      </c>
      <c r="EO85" s="19" t="str">
        <f t="shared" ca="1" si="221"/>
        <v/>
      </c>
      <c r="EP85" s="19" t="str">
        <f t="shared" ca="1" si="221"/>
        <v/>
      </c>
      <c r="EQ85" s="19" t="str">
        <f t="shared" ca="1" si="221"/>
        <v/>
      </c>
      <c r="ER85" s="19" t="str">
        <f t="shared" ca="1" si="221"/>
        <v/>
      </c>
      <c r="ES85" s="19" t="str">
        <f t="shared" ca="1" si="222"/>
        <v/>
      </c>
      <c r="ET85" s="19" t="str">
        <f t="shared" ca="1" si="222"/>
        <v/>
      </c>
      <c r="EU85" s="19" t="str">
        <f t="shared" ca="1" si="222"/>
        <v/>
      </c>
      <c r="EV85" s="19" t="str">
        <f t="shared" ca="1" si="222"/>
        <v/>
      </c>
      <c r="EW85" s="19" t="str">
        <f t="shared" ca="1" si="222"/>
        <v/>
      </c>
      <c r="EX85" s="19" t="str">
        <f t="shared" ca="1" si="222"/>
        <v/>
      </c>
      <c r="EY85" s="19" t="str">
        <f t="shared" ca="1" si="222"/>
        <v/>
      </c>
      <c r="EZ85" s="19" t="str">
        <f t="shared" ca="1" si="222"/>
        <v/>
      </c>
      <c r="FA85" s="19" t="str">
        <f t="shared" ca="1" si="222"/>
        <v/>
      </c>
      <c r="FB85" s="19" t="str">
        <f t="shared" ca="1" si="222"/>
        <v/>
      </c>
      <c r="FC85" s="19" t="str">
        <f t="shared" ca="1" si="223"/>
        <v/>
      </c>
      <c r="FD85" s="19" t="str">
        <f t="shared" ca="1" si="223"/>
        <v/>
      </c>
      <c r="FE85" s="19" t="str">
        <f t="shared" ca="1" si="223"/>
        <v/>
      </c>
      <c r="FF85" s="19" t="str">
        <f t="shared" ca="1" si="223"/>
        <v/>
      </c>
      <c r="FG85" s="19" t="str">
        <f t="shared" ca="1" si="223"/>
        <v/>
      </c>
      <c r="FH85" s="19" t="str">
        <f t="shared" ca="1" si="223"/>
        <v/>
      </c>
      <c r="FI85" s="19" t="str">
        <f t="shared" ca="1" si="223"/>
        <v/>
      </c>
      <c r="FJ85" s="19" t="str">
        <f t="shared" ca="1" si="223"/>
        <v/>
      </c>
      <c r="FK85" s="19" t="str">
        <f t="shared" ca="1" si="223"/>
        <v/>
      </c>
      <c r="FL85" s="19" t="str">
        <f t="shared" ca="1" si="223"/>
        <v/>
      </c>
      <c r="FM85" s="19" t="str">
        <f t="shared" ca="1" si="224"/>
        <v/>
      </c>
      <c r="FN85" s="19" t="str">
        <f t="shared" ca="1" si="224"/>
        <v/>
      </c>
      <c r="FO85" s="19" t="str">
        <f t="shared" ca="1" si="224"/>
        <v/>
      </c>
      <c r="FP85" s="19" t="str">
        <f t="shared" ca="1" si="224"/>
        <v/>
      </c>
      <c r="FQ85" s="19" t="str">
        <f t="shared" ca="1" si="224"/>
        <v/>
      </c>
      <c r="FR85" s="19" t="str">
        <f t="shared" ca="1" si="224"/>
        <v/>
      </c>
      <c r="FS85" s="19" t="str">
        <f t="shared" ca="1" si="224"/>
        <v/>
      </c>
      <c r="FT85" s="19" t="str">
        <f t="shared" ca="1" si="224"/>
        <v/>
      </c>
      <c r="FU85" s="19" t="str">
        <f t="shared" ca="1" si="224"/>
        <v/>
      </c>
      <c r="FV85" s="19" t="str">
        <f t="shared" ca="1" si="224"/>
        <v/>
      </c>
      <c r="FW85" s="19" t="str">
        <f t="shared" ca="1" si="225"/>
        <v/>
      </c>
      <c r="FX85" s="19" t="str">
        <f t="shared" ca="1" si="225"/>
        <v/>
      </c>
      <c r="FY85" s="19" t="str">
        <f t="shared" ca="1" si="225"/>
        <v/>
      </c>
      <c r="FZ85" s="19" t="str">
        <f t="shared" ca="1" si="225"/>
        <v/>
      </c>
      <c r="GA85" s="19" t="str">
        <f t="shared" ca="1" si="225"/>
        <v/>
      </c>
      <c r="GB85" s="19" t="str">
        <f t="shared" ca="1" si="225"/>
        <v/>
      </c>
      <c r="GC85" s="19" t="str">
        <f t="shared" ca="1" si="225"/>
        <v/>
      </c>
      <c r="GD85" s="19" t="str">
        <f t="shared" ca="1" si="225"/>
        <v/>
      </c>
      <c r="GE85" s="19" t="str">
        <f t="shared" ca="1" si="225"/>
        <v/>
      </c>
      <c r="GF85" s="19" t="str">
        <f t="shared" ca="1" si="225"/>
        <v/>
      </c>
      <c r="GG85" s="19" t="str">
        <f t="shared" ca="1" si="226"/>
        <v/>
      </c>
      <c r="GH85" s="19" t="str">
        <f t="shared" ca="1" si="226"/>
        <v/>
      </c>
      <c r="GI85" s="19" t="str">
        <f t="shared" ca="1" si="226"/>
        <v/>
      </c>
      <c r="GJ85" s="19" t="str">
        <f t="shared" ca="1" si="226"/>
        <v/>
      </c>
      <c r="GK85" s="19" t="str">
        <f t="shared" ca="1" si="226"/>
        <v/>
      </c>
      <c r="GL85" s="19" t="str">
        <f t="shared" ca="1" si="226"/>
        <v/>
      </c>
      <c r="GM85" s="19" t="str">
        <f t="shared" ca="1" si="226"/>
        <v/>
      </c>
      <c r="GN85" s="19" t="str">
        <f t="shared" ca="1" si="226"/>
        <v/>
      </c>
      <c r="GO85" s="19" t="str">
        <f t="shared" ca="1" si="226"/>
        <v/>
      </c>
      <c r="GP85" s="19" t="str">
        <f t="shared" ca="1" si="226"/>
        <v/>
      </c>
      <c r="GQ85" s="19" t="str">
        <f t="shared" ca="1" si="227"/>
        <v/>
      </c>
      <c r="GR85" s="19" t="str">
        <f t="shared" ca="1" si="227"/>
        <v/>
      </c>
      <c r="GS85" s="19" t="str">
        <f t="shared" ca="1" si="227"/>
        <v/>
      </c>
      <c r="GT85" s="19" t="str">
        <f t="shared" ca="1" si="227"/>
        <v/>
      </c>
      <c r="GU85" s="19" t="str">
        <f t="shared" ca="1" si="227"/>
        <v/>
      </c>
      <c r="GV85" s="19" t="str">
        <f t="shared" ca="1" si="227"/>
        <v/>
      </c>
      <c r="GW85" s="19" t="str">
        <f t="shared" ca="1" si="227"/>
        <v/>
      </c>
      <c r="GX85" s="19" t="str">
        <f t="shared" ca="1" si="227"/>
        <v/>
      </c>
      <c r="GY85" s="19" t="str">
        <f t="shared" ca="1" si="227"/>
        <v/>
      </c>
      <c r="GZ85" s="19" t="str">
        <f t="shared" ca="1" si="227"/>
        <v/>
      </c>
      <c r="HA85" s="19" t="str">
        <f t="shared" ca="1" si="228"/>
        <v/>
      </c>
      <c r="HB85" s="19" t="str">
        <f t="shared" ca="1" si="228"/>
        <v/>
      </c>
      <c r="HC85" s="19" t="str">
        <f t="shared" ca="1" si="228"/>
        <v/>
      </c>
      <c r="HD85" s="19" t="str">
        <f t="shared" ca="1" si="228"/>
        <v/>
      </c>
      <c r="HE85" s="19" t="str">
        <f t="shared" ca="1" si="228"/>
        <v/>
      </c>
      <c r="HF85" s="19" t="str">
        <f t="shared" ca="1" si="228"/>
        <v/>
      </c>
      <c r="HG85" s="19" t="str">
        <f t="shared" ca="1" si="228"/>
        <v/>
      </c>
      <c r="HH85" s="19" t="str">
        <f t="shared" ca="1" si="228"/>
        <v/>
      </c>
      <c r="HI85" s="19" t="str">
        <f t="shared" ca="1" si="228"/>
        <v/>
      </c>
      <c r="HJ85" s="19" t="str">
        <f t="shared" ca="1" si="228"/>
        <v/>
      </c>
      <c r="HK85" s="19" t="str">
        <f t="shared" ca="1" si="229"/>
        <v/>
      </c>
      <c r="HL85" s="19" t="str">
        <f t="shared" ca="1" si="229"/>
        <v/>
      </c>
      <c r="HM85" s="19" t="str">
        <f t="shared" ca="1" si="229"/>
        <v/>
      </c>
      <c r="HN85" s="19" t="str">
        <f t="shared" ca="1" si="229"/>
        <v/>
      </c>
      <c r="HO85" s="19" t="str">
        <f t="shared" ca="1" si="229"/>
        <v/>
      </c>
      <c r="HP85" s="19" t="str">
        <f t="shared" ca="1" si="229"/>
        <v/>
      </c>
      <c r="HQ85" s="19" t="str">
        <f t="shared" ca="1" si="229"/>
        <v/>
      </c>
      <c r="HR85" s="19" t="str">
        <f t="shared" ca="1" si="229"/>
        <v/>
      </c>
      <c r="HS85" s="19" t="str">
        <f t="shared" ca="1" si="229"/>
        <v/>
      </c>
      <c r="HT85" s="19" t="str">
        <f t="shared" ca="1" si="229"/>
        <v/>
      </c>
      <c r="HU85" s="19" t="str">
        <f t="shared" ca="1" si="230"/>
        <v/>
      </c>
      <c r="HV85" s="19" t="str">
        <f t="shared" ca="1" si="230"/>
        <v/>
      </c>
      <c r="HW85" s="19" t="str">
        <f t="shared" ca="1" si="230"/>
        <v/>
      </c>
      <c r="HX85" s="19" t="str">
        <f t="shared" ca="1" si="230"/>
        <v/>
      </c>
      <c r="HY85" s="19" t="str">
        <f t="shared" ca="1" si="230"/>
        <v/>
      </c>
      <c r="HZ85" s="19" t="str">
        <f t="shared" ca="1" si="230"/>
        <v/>
      </c>
      <c r="IA85" s="19" t="str">
        <f t="shared" ca="1" si="230"/>
        <v/>
      </c>
      <c r="IB85" s="19" t="str">
        <f t="shared" ca="1" si="230"/>
        <v/>
      </c>
      <c r="IC85" s="19" t="str">
        <f t="shared" ca="1" si="230"/>
        <v/>
      </c>
      <c r="ID85" s="19" t="str">
        <f t="shared" ca="1" si="230"/>
        <v/>
      </c>
      <c r="IE85" s="19" t="str">
        <f t="shared" ca="1" si="231"/>
        <v/>
      </c>
      <c r="IF85" s="19" t="str">
        <f t="shared" ca="1" si="231"/>
        <v/>
      </c>
      <c r="IG85" s="19" t="str">
        <f t="shared" ca="1" si="231"/>
        <v/>
      </c>
      <c r="IH85" s="19" t="str">
        <f t="shared" ca="1" si="231"/>
        <v/>
      </c>
      <c r="II85" s="19" t="str">
        <f t="shared" ca="1" si="231"/>
        <v/>
      </c>
      <c r="IJ85" s="19" t="str">
        <f t="shared" ca="1" si="231"/>
        <v/>
      </c>
      <c r="IK85" s="19" t="str">
        <f t="shared" ca="1" si="231"/>
        <v/>
      </c>
      <c r="IL85" s="19">
        <f t="shared" ca="1" si="231"/>
        <v>10</v>
      </c>
      <c r="IM85" s="19">
        <f t="shared" ca="1" si="231"/>
        <v>10</v>
      </c>
      <c r="IN85" s="19">
        <f t="shared" ca="1" si="231"/>
        <v>10</v>
      </c>
      <c r="IO85" s="19">
        <f t="shared" ca="1" si="232"/>
        <v>10</v>
      </c>
      <c r="IP85" s="19">
        <f t="shared" ca="1" si="232"/>
        <v>10</v>
      </c>
      <c r="IQ85" s="19">
        <f t="shared" ca="1" si="232"/>
        <v>10</v>
      </c>
      <c r="IR85" s="19">
        <f t="shared" ca="1" si="232"/>
        <v>10</v>
      </c>
      <c r="IS85" s="19">
        <f t="shared" ca="1" si="232"/>
        <v>-10</v>
      </c>
      <c r="IT85" s="19">
        <f t="shared" ca="1" si="232"/>
        <v>-10</v>
      </c>
      <c r="IU85" s="19">
        <f t="shared" ca="1" si="232"/>
        <v>-10</v>
      </c>
      <c r="IV85" s="19">
        <f t="shared" ca="1" si="232"/>
        <v>-10</v>
      </c>
      <c r="IW85" s="19" t="str">
        <f t="shared" ca="1" si="232"/>
        <v/>
      </c>
      <c r="IX85" s="19" t="str">
        <f t="shared" ca="1" si="232"/>
        <v/>
      </c>
      <c r="IY85" s="19" t="str">
        <f t="shared" ca="1" si="233"/>
        <v/>
      </c>
      <c r="IZ85" s="19" t="str">
        <f t="shared" ca="1" si="233"/>
        <v/>
      </c>
      <c r="JA85" s="19" t="str">
        <f t="shared" ca="1" si="233"/>
        <v/>
      </c>
      <c r="JB85" s="19" t="str">
        <f t="shared" ca="1" si="233"/>
        <v/>
      </c>
      <c r="JC85" s="19" t="str">
        <f t="shared" ca="1" si="233"/>
        <v/>
      </c>
      <c r="JD85" s="19" t="str">
        <f t="shared" ca="1" si="233"/>
        <v/>
      </c>
      <c r="JE85" s="19" t="str">
        <f t="shared" ca="1" si="233"/>
        <v/>
      </c>
      <c r="JF85" s="19" t="str">
        <f t="shared" ca="1" si="233"/>
        <v/>
      </c>
      <c r="JG85" s="19" t="str">
        <f t="shared" ca="1" si="233"/>
        <v/>
      </c>
      <c r="JH85" s="19" t="str">
        <f t="shared" ca="1" si="233"/>
        <v/>
      </c>
      <c r="JI85" s="19" t="str">
        <f t="shared" ca="1" si="234"/>
        <v/>
      </c>
      <c r="JJ85" s="19" t="str">
        <f t="shared" ca="1" si="234"/>
        <v/>
      </c>
      <c r="JK85" s="19" t="str">
        <f t="shared" ca="1" si="234"/>
        <v/>
      </c>
      <c r="JL85" s="19" t="str">
        <f t="shared" ca="1" si="234"/>
        <v/>
      </c>
      <c r="JM85" s="19" t="str">
        <f t="shared" ca="1" si="234"/>
        <v/>
      </c>
      <c r="JN85" s="19" t="str">
        <f t="shared" ca="1" si="234"/>
        <v/>
      </c>
      <c r="JO85" s="19" t="str">
        <f t="shared" ca="1" si="234"/>
        <v/>
      </c>
      <c r="JP85" s="19" t="str">
        <f t="shared" ca="1" si="234"/>
        <v/>
      </c>
      <c r="JQ85" s="19" t="str">
        <f t="shared" ca="1" si="234"/>
        <v/>
      </c>
      <c r="JR85" s="19" t="str">
        <f t="shared" ca="1" si="234"/>
        <v/>
      </c>
      <c r="JS85" s="19" t="str">
        <f t="shared" ca="1" si="235"/>
        <v/>
      </c>
      <c r="JT85" s="19" t="str">
        <f t="shared" ca="1" si="235"/>
        <v/>
      </c>
      <c r="JU85" s="19" t="str">
        <f t="shared" ca="1" si="235"/>
        <v/>
      </c>
      <c r="JV85" s="19" t="str">
        <f t="shared" ca="1" si="235"/>
        <v/>
      </c>
      <c r="JW85" s="19" t="str">
        <f t="shared" ca="1" si="235"/>
        <v/>
      </c>
      <c r="JX85" s="19" t="str">
        <f t="shared" ca="1" si="235"/>
        <v/>
      </c>
      <c r="JY85" s="19" t="str">
        <f t="shared" ca="1" si="235"/>
        <v/>
      </c>
      <c r="JZ85" s="19" t="str">
        <f t="shared" ca="1" si="235"/>
        <v/>
      </c>
      <c r="KA85" s="19" t="str">
        <f t="shared" ca="1" si="235"/>
        <v/>
      </c>
      <c r="KB85" s="19" t="str">
        <f t="shared" ca="1" si="235"/>
        <v/>
      </c>
      <c r="KC85" s="19" t="str">
        <f t="shared" ca="1" si="236"/>
        <v/>
      </c>
      <c r="KD85" s="19" t="str">
        <f t="shared" ca="1" si="236"/>
        <v/>
      </c>
      <c r="KE85" s="19" t="str">
        <f t="shared" ca="1" si="236"/>
        <v/>
      </c>
      <c r="KF85" s="19" t="str">
        <f t="shared" ca="1" si="236"/>
        <v/>
      </c>
      <c r="KG85" s="19" t="str">
        <f t="shared" ca="1" si="236"/>
        <v/>
      </c>
      <c r="KH85" s="19" t="str">
        <f t="shared" ca="1" si="236"/>
        <v/>
      </c>
      <c r="KI85" s="19" t="str">
        <f t="shared" ca="1" si="236"/>
        <v/>
      </c>
      <c r="KJ85" s="19" t="str">
        <f t="shared" ca="1" si="236"/>
        <v/>
      </c>
      <c r="KK85" s="19" t="str">
        <f t="shared" ca="1" si="236"/>
        <v/>
      </c>
      <c r="KL85" s="19" t="str">
        <f t="shared" ca="1" si="236"/>
        <v/>
      </c>
      <c r="KM85" s="19" t="str">
        <f t="shared" ca="1" si="237"/>
        <v/>
      </c>
      <c r="KN85" s="19" t="str">
        <f t="shared" ca="1" si="237"/>
        <v/>
      </c>
      <c r="KO85" s="19" t="str">
        <f t="shared" ca="1" si="237"/>
        <v/>
      </c>
      <c r="KP85" s="19" t="str">
        <f t="shared" ca="1" si="237"/>
        <v/>
      </c>
      <c r="KQ85" s="19" t="str">
        <f t="shared" ca="1" si="237"/>
        <v/>
      </c>
      <c r="KR85" s="19" t="str">
        <f t="shared" ca="1" si="237"/>
        <v/>
      </c>
      <c r="KS85" s="19" t="str">
        <f t="shared" ca="1" si="237"/>
        <v/>
      </c>
      <c r="KT85" s="19" t="str">
        <f t="shared" ca="1" si="237"/>
        <v/>
      </c>
      <c r="KU85" s="19" t="str">
        <f t="shared" ca="1" si="237"/>
        <v/>
      </c>
      <c r="KV85" s="19" t="str">
        <f t="shared" ca="1" si="237"/>
        <v/>
      </c>
      <c r="KW85" s="19" t="str">
        <f t="shared" ca="1" si="238"/>
        <v/>
      </c>
      <c r="KX85" s="19" t="str">
        <f t="shared" ca="1" si="238"/>
        <v/>
      </c>
      <c r="KY85" s="19" t="str">
        <f t="shared" ca="1" si="238"/>
        <v/>
      </c>
      <c r="KZ85" s="19" t="str">
        <f t="shared" ca="1" si="238"/>
        <v/>
      </c>
      <c r="LA85" s="19" t="str">
        <f t="shared" ca="1" si="238"/>
        <v/>
      </c>
      <c r="LB85" s="19" t="str">
        <f t="shared" ca="1" si="238"/>
        <v/>
      </c>
      <c r="LC85" s="19" t="str">
        <f t="shared" ca="1" si="238"/>
        <v/>
      </c>
      <c r="LD85" s="19" t="str">
        <f t="shared" ca="1" si="238"/>
        <v/>
      </c>
      <c r="LE85" s="19" t="str">
        <f t="shared" ca="1" si="238"/>
        <v/>
      </c>
      <c r="LF85" s="19" t="str">
        <f t="shared" ca="1" si="238"/>
        <v/>
      </c>
      <c r="LG85" s="19" t="str">
        <f t="shared" ca="1" si="239"/>
        <v/>
      </c>
      <c r="LH85" s="19" t="str">
        <f t="shared" ca="1" si="239"/>
        <v/>
      </c>
      <c r="LI85" s="19" t="str">
        <f t="shared" ca="1" si="239"/>
        <v/>
      </c>
      <c r="LJ85" s="19" t="str">
        <f t="shared" ca="1" si="239"/>
        <v/>
      </c>
      <c r="LK85" s="19" t="str">
        <f t="shared" ca="1" si="239"/>
        <v/>
      </c>
      <c r="LL85" s="19" t="str">
        <f t="shared" ca="1" si="239"/>
        <v/>
      </c>
      <c r="LM85" s="19" t="str">
        <f t="shared" ca="1" si="239"/>
        <v/>
      </c>
      <c r="LN85" s="19" t="str">
        <f t="shared" ca="1" si="239"/>
        <v/>
      </c>
      <c r="LO85" s="19" t="str">
        <f t="shared" ca="1" si="239"/>
        <v/>
      </c>
      <c r="LP85" s="19" t="str">
        <f t="shared" ca="1" si="239"/>
        <v/>
      </c>
      <c r="LQ85" s="19" t="str">
        <f t="shared" ca="1" si="240"/>
        <v/>
      </c>
      <c r="LR85" s="19" t="str">
        <f t="shared" ca="1" si="240"/>
        <v/>
      </c>
      <c r="LS85" s="19" t="str">
        <f t="shared" ca="1" si="240"/>
        <v/>
      </c>
      <c r="LT85" s="19" t="str">
        <f t="shared" ca="1" si="240"/>
        <v/>
      </c>
      <c r="LU85" s="19" t="str">
        <f t="shared" ca="1" si="240"/>
        <v/>
      </c>
      <c r="LV85" s="19" t="str">
        <f t="shared" ca="1" si="240"/>
        <v/>
      </c>
      <c r="LW85" s="19" t="str">
        <f t="shared" ca="1" si="240"/>
        <v/>
      </c>
      <c r="LX85" s="19" t="str">
        <f t="shared" ca="1" si="240"/>
        <v/>
      </c>
      <c r="LY85" s="19" t="str">
        <f t="shared" ca="1" si="240"/>
        <v/>
      </c>
      <c r="LZ85" s="19" t="str">
        <f t="shared" ca="1" si="240"/>
        <v/>
      </c>
      <c r="MA85" s="19" t="str">
        <f t="shared" ca="1" si="241"/>
        <v/>
      </c>
      <c r="MB85" s="19" t="str">
        <f t="shared" ca="1" si="241"/>
        <v/>
      </c>
      <c r="MC85" s="19" t="str">
        <f t="shared" ca="1" si="241"/>
        <v/>
      </c>
      <c r="MD85" s="19" t="str">
        <f t="shared" ca="1" si="241"/>
        <v/>
      </c>
      <c r="ME85" s="19" t="str">
        <f t="shared" ca="1" si="241"/>
        <v/>
      </c>
      <c r="MF85" s="19" t="str">
        <f t="shared" ca="1" si="241"/>
        <v/>
      </c>
      <c r="MG85" s="19" t="str">
        <f t="shared" ca="1" si="241"/>
        <v/>
      </c>
      <c r="MH85" s="19" t="str">
        <f t="shared" ca="1" si="241"/>
        <v/>
      </c>
      <c r="MI85" s="19" t="str">
        <f t="shared" ca="1" si="241"/>
        <v/>
      </c>
      <c r="MJ85" s="19" t="str">
        <f t="shared" ca="1" si="241"/>
        <v/>
      </c>
      <c r="MK85" s="19" t="str">
        <f t="shared" ca="1" si="242"/>
        <v/>
      </c>
      <c r="ML85" s="19" t="str">
        <f t="shared" ca="1" si="242"/>
        <v/>
      </c>
      <c r="MM85" s="19" t="str">
        <f t="shared" ca="1" si="242"/>
        <v/>
      </c>
      <c r="MN85" s="19" t="str">
        <f t="shared" ca="1" si="242"/>
        <v/>
      </c>
      <c r="MO85" s="19" t="str">
        <f t="shared" ca="1" si="242"/>
        <v/>
      </c>
      <c r="MP85" s="19" t="str">
        <f t="shared" ca="1" si="242"/>
        <v/>
      </c>
      <c r="MQ85" s="19" t="str">
        <f t="shared" ca="1" si="242"/>
        <v/>
      </c>
      <c r="MR85" s="19" t="str">
        <f t="shared" ca="1" si="242"/>
        <v/>
      </c>
      <c r="MS85" s="19" t="str">
        <f t="shared" ca="1" si="242"/>
        <v/>
      </c>
      <c r="MT85" s="19" t="str">
        <f t="shared" ca="1" si="242"/>
        <v/>
      </c>
      <c r="MU85" s="19" t="str">
        <f t="shared" ca="1" si="243"/>
        <v/>
      </c>
      <c r="MV85" s="19" t="str">
        <f t="shared" ca="1" si="243"/>
        <v/>
      </c>
      <c r="MW85" s="19" t="str">
        <f t="shared" ca="1" si="243"/>
        <v/>
      </c>
      <c r="MX85" s="19" t="str">
        <f t="shared" ca="1" si="243"/>
        <v/>
      </c>
      <c r="MY85" s="19" t="str">
        <f t="shared" ca="1" si="243"/>
        <v/>
      </c>
      <c r="MZ85" s="19" t="str">
        <f t="shared" ca="1" si="243"/>
        <v/>
      </c>
      <c r="NA85" s="19" t="str">
        <f t="shared" ca="1" si="243"/>
        <v/>
      </c>
      <c r="NB85" s="19" t="str">
        <f t="shared" ca="1" si="243"/>
        <v/>
      </c>
      <c r="NC85" s="19" t="str">
        <f t="shared" ca="1" si="243"/>
        <v/>
      </c>
      <c r="ND85" s="19" t="str">
        <f t="shared" ca="1" si="243"/>
        <v/>
      </c>
      <c r="NE85" s="19" t="str">
        <f t="shared" ca="1" si="244"/>
        <v/>
      </c>
      <c r="NF85" s="19" t="str">
        <f t="shared" ca="1" si="244"/>
        <v/>
      </c>
      <c r="NG85" s="19" t="str">
        <f t="shared" ca="1" si="244"/>
        <v/>
      </c>
      <c r="NH85" s="19" t="str">
        <f t="shared" ca="1" si="244"/>
        <v/>
      </c>
      <c r="NI85" s="19" t="str">
        <f t="shared" ca="1" si="244"/>
        <v/>
      </c>
      <c r="NJ85" s="19" t="str">
        <f t="shared" ca="1" si="244"/>
        <v/>
      </c>
      <c r="NK85" s="19" t="str">
        <f t="shared" ca="1" si="244"/>
        <v/>
      </c>
      <c r="NL85" s="19" t="str">
        <f t="shared" ca="1" si="244"/>
        <v/>
      </c>
      <c r="NM85" s="19" t="str">
        <f t="shared" ca="1" si="244"/>
        <v/>
      </c>
      <c r="NN85" s="19" t="str">
        <f t="shared" ca="1" si="244"/>
        <v/>
      </c>
      <c r="NO85" s="19" t="str">
        <f t="shared" ca="1" si="245"/>
        <v/>
      </c>
      <c r="NP85" s="19" t="str">
        <f t="shared" ca="1" si="245"/>
        <v/>
      </c>
      <c r="NQ85" s="19" t="str">
        <f t="shared" ca="1" si="245"/>
        <v/>
      </c>
      <c r="NR85" s="19" t="str">
        <f t="shared" ca="1" si="245"/>
        <v/>
      </c>
      <c r="NS85" s="19" t="str">
        <f t="shared" ca="1" si="245"/>
        <v/>
      </c>
      <c r="NT85" s="19" t="str">
        <f t="shared" ca="1" si="245"/>
        <v/>
      </c>
      <c r="NU85" s="19" t="str">
        <f t="shared" ca="1" si="245"/>
        <v/>
      </c>
      <c r="NV85" s="19" t="str">
        <f t="shared" ca="1" si="245"/>
        <v/>
      </c>
      <c r="NW85" s="19" t="str">
        <f t="shared" ca="1" si="245"/>
        <v/>
      </c>
      <c r="NX85" s="19" t="str">
        <f t="shared" ca="1" si="245"/>
        <v/>
      </c>
      <c r="NY85" s="19" t="str">
        <f t="shared" ca="1" si="245"/>
        <v/>
      </c>
      <c r="NZ85" s="19" t="str">
        <f t="shared" ca="1" si="245"/>
        <v/>
      </c>
      <c r="OA85" s="19" t="str">
        <f t="shared" ca="1" si="245"/>
        <v/>
      </c>
      <c r="OB85" s="19" t="str">
        <f t="shared" ca="1" si="245"/>
        <v/>
      </c>
      <c r="OC85" s="19" t="str">
        <f t="shared" ca="1" si="245"/>
        <v/>
      </c>
      <c r="OH85" s="25"/>
      <c r="OI85" s="25"/>
    </row>
    <row r="86" spans="1:399" ht="14.25" x14ac:dyDescent="0.2">
      <c r="A86" s="62" t="str">
        <f t="shared" si="205"/>
        <v>Islam Abdelati Client</v>
      </c>
      <c r="B86" s="66">
        <f>_xlfn.IFNA(IF(INDEX('[1]External Tasks'!$C:$C,MATCH($B$74&amp;" "&amp;D86,'[1]External Tasks'!$A:$A,0))=D86,1,IF(INDEX('[1]External Tasks'!$G:$G,MATCH($B$74&amp;" "&amp;D86,'[1]External Tasks'!$E:$E,0))=D86,2)),0)</f>
        <v>0</v>
      </c>
      <c r="C86" s="46">
        <v>10</v>
      </c>
      <c r="D86" s="406" t="str">
        <f>IF('[2]Project Follow up - Base'!D86="","",'[2]Project Follow up - Base'!D86)</f>
        <v>ReWorking - Development</v>
      </c>
      <c r="E86" s="407" t="str">
        <f>IF('[2]Project Follow up - Base'!E86="","",'[2]Project Follow up - Base'!E86)</f>
        <v/>
      </c>
      <c r="F86" s="41" t="str">
        <f>IF('[2]Project Follow up - Base'!F86="","",'[2]Project Follow up - Base'!F86)</f>
        <v>Islam Abdelati</v>
      </c>
      <c r="G86" s="43">
        <f>IF('[2]Project Follow up - Base'!G86="","",'[2]Project Follow up - Base'!G86)</f>
        <v>45880</v>
      </c>
      <c r="H86" s="43">
        <f>IF('[2]Project Follow up - Base'!H86="","",'[2]Project Follow up - Base'!H86)</f>
        <v>45881</v>
      </c>
      <c r="I86" s="45">
        <f>IF(OR(G86="",H86=""), 0, NETWORKDAYS.INTL(G86,H86,7,List!$M$3:$M$100))</f>
        <v>2</v>
      </c>
      <c r="J86" s="41" t="str">
        <f>IF('[2]Project Follow up - Base'!J86="","",'[2]Project Follow up - Base'!J86)</f>
        <v/>
      </c>
      <c r="K86" s="187" t="str">
        <f>IF('[2]Project Follow up - Base'!K86="","",'[2]Project Follow up - Base'!K86)</f>
        <v/>
      </c>
      <c r="L86" s="45">
        <f>IF(OR(J86="",K86=""), 0, NETWORKDAYS.INTL(J86,K86,7,List!$M$3:$M$100))</f>
        <v>0</v>
      </c>
      <c r="M86" s="43">
        <f t="shared" si="206"/>
        <v>45880</v>
      </c>
      <c r="N86" s="43">
        <f t="shared" si="207"/>
        <v>45881</v>
      </c>
      <c r="O86" s="43">
        <f>IF(OR( D86="", M86=""),"",WORKDAY.INTL(M86,VLOOKUP($B$74&amp;" "&amp;D86,Tasks!$1:$1048576,MATCH('Project Follow up - Base'!$D$7,Tasks!$2:$2,0),FALSE)-1,7,[1]List!$M$3:$M$100))</f>
        <v>45893</v>
      </c>
      <c r="P86" s="44" t="str">
        <f t="shared" ca="1" si="208"/>
        <v>Completed</v>
      </c>
      <c r="Q86" s="104" t="str">
        <f>IF('[2]Project Follow up - Base'!Q86="","",'[2]Project Follow up - Base'!Q86)</f>
        <v/>
      </c>
      <c r="R86" s="43" t="str">
        <f>IF('[2]Project Follow up - Base'!R86="","",'[2]Project Follow up - Base'!R86)</f>
        <v>Client</v>
      </c>
      <c r="S86" s="41" t="str">
        <f>IF('[2]Project Follow up - Base'!S86="","",'[2]Project Follow up - Base'!S86)</f>
        <v xml:space="preserve">Client Modification </v>
      </c>
      <c r="T86" s="104" t="str">
        <f>IF('[2]Project Follow up - Base'!T86="","",'[2]Project Follow up - Base'!T86)</f>
        <v/>
      </c>
      <c r="U86" s="41" t="str">
        <f>IF('[2]Project Follow up - Base'!U86="","",'[2]Project Follow up - Base'!U86)</f>
        <v/>
      </c>
      <c r="V86" s="41" t="str">
        <f>IF('[2]Project Follow up - Base'!V86="","",'[2]Project Follow up - Base'!V86)</f>
        <v/>
      </c>
      <c r="W86" s="388" t="str">
        <f>IF('[2]Project Follow up - Base'!W86="","",'[2]Project Follow up - Base'!W86)</f>
        <v>Deliev 16</v>
      </c>
      <c r="X86" s="389" t="str">
        <f>IF('[2]Project Follow up - Base'!X86="","",'[2]Project Follow up - Base'!X86)</f>
        <v>MOM 16</v>
      </c>
      <c r="Y86" s="17">
        <f t="shared" si="209"/>
        <v>1</v>
      </c>
      <c r="Z86" s="66" t="str">
        <f>_xlfn.IFNA(IF(INDEX('Employees Summary'!A:J,MATCH(B$38&amp;" "&amp;F86,'Employees Summary'!H:H,0),10)=0,"",INDEX('Employees Summary'!A:J,MATCH(B$38&amp;" "&amp;F86,'Employees Summary'!H:H,0),10)),"")</f>
        <v/>
      </c>
      <c r="AA86" s="62">
        <f ca="1">IF(AND(N86&lt;&gt;"",P86="Delayed"),NETWORKDAYS.INTL(O86,N86,7,List!$M$3:$M$100),0)</f>
        <v>0</v>
      </c>
      <c r="AB86" s="29"/>
      <c r="AC86" s="20" t="str">
        <f t="shared" ca="1" si="210"/>
        <v/>
      </c>
      <c r="AD86" s="20" t="str">
        <f t="shared" ca="1" si="210"/>
        <v/>
      </c>
      <c r="AE86" s="20" t="str">
        <f t="shared" ca="1" si="210"/>
        <v/>
      </c>
      <c r="AF86" s="20" t="str">
        <f t="shared" ca="1" si="210"/>
        <v/>
      </c>
      <c r="AG86" s="20" t="str">
        <f t="shared" ca="1" si="210"/>
        <v/>
      </c>
      <c r="AH86" s="20" t="str">
        <f t="shared" ca="1" si="210"/>
        <v/>
      </c>
      <c r="AI86" s="20" t="str">
        <f t="shared" ca="1" si="210"/>
        <v/>
      </c>
      <c r="AJ86" s="20" t="str">
        <f t="shared" ca="1" si="210"/>
        <v/>
      </c>
      <c r="AK86" s="20" t="str">
        <f t="shared" ca="1" si="210"/>
        <v/>
      </c>
      <c r="AL86" s="20" t="str">
        <f t="shared" ca="1" si="210"/>
        <v/>
      </c>
      <c r="AM86" s="20" t="str">
        <f t="shared" ca="1" si="211"/>
        <v/>
      </c>
      <c r="AN86" s="20" t="str">
        <f t="shared" ca="1" si="211"/>
        <v/>
      </c>
      <c r="AO86" s="20" t="str">
        <f t="shared" ca="1" si="211"/>
        <v/>
      </c>
      <c r="AP86" s="20" t="str">
        <f t="shared" ca="1" si="211"/>
        <v/>
      </c>
      <c r="AQ86" s="20" t="str">
        <f t="shared" ca="1" si="211"/>
        <v/>
      </c>
      <c r="AR86" s="20" t="str">
        <f t="shared" ca="1" si="211"/>
        <v/>
      </c>
      <c r="AS86" s="20" t="str">
        <f t="shared" ca="1" si="211"/>
        <v/>
      </c>
      <c r="AT86" s="20" t="str">
        <f t="shared" ca="1" si="211"/>
        <v/>
      </c>
      <c r="AU86" s="20" t="str">
        <f t="shared" ca="1" si="211"/>
        <v/>
      </c>
      <c r="AV86" s="20" t="str">
        <f t="shared" ca="1" si="211"/>
        <v/>
      </c>
      <c r="AW86" s="20" t="str">
        <f t="shared" ca="1" si="212"/>
        <v/>
      </c>
      <c r="AX86" s="20" t="str">
        <f t="shared" ca="1" si="212"/>
        <v/>
      </c>
      <c r="AY86" s="20" t="str">
        <f t="shared" ca="1" si="212"/>
        <v/>
      </c>
      <c r="AZ86" s="20" t="str">
        <f t="shared" ca="1" si="212"/>
        <v/>
      </c>
      <c r="BA86" s="20" t="str">
        <f t="shared" ca="1" si="212"/>
        <v/>
      </c>
      <c r="BB86" s="20" t="str">
        <f t="shared" ca="1" si="212"/>
        <v/>
      </c>
      <c r="BC86" s="20" t="str">
        <f t="shared" ca="1" si="212"/>
        <v/>
      </c>
      <c r="BD86" s="20" t="str">
        <f t="shared" ca="1" si="212"/>
        <v/>
      </c>
      <c r="BE86" s="20" t="str">
        <f t="shared" ca="1" si="212"/>
        <v/>
      </c>
      <c r="BF86" s="20" t="str">
        <f t="shared" ca="1" si="212"/>
        <v/>
      </c>
      <c r="BG86" s="20" t="str">
        <f t="shared" ca="1" si="213"/>
        <v/>
      </c>
      <c r="BH86" s="20" t="str">
        <f t="shared" ca="1" si="213"/>
        <v/>
      </c>
      <c r="BI86" s="20" t="str">
        <f t="shared" ca="1" si="213"/>
        <v/>
      </c>
      <c r="BJ86" s="20" t="str">
        <f t="shared" ca="1" si="213"/>
        <v/>
      </c>
      <c r="BK86" s="20" t="str">
        <f t="shared" ca="1" si="213"/>
        <v/>
      </c>
      <c r="BL86" s="20" t="str">
        <f t="shared" ca="1" si="213"/>
        <v/>
      </c>
      <c r="BM86" s="20" t="str">
        <f t="shared" ca="1" si="213"/>
        <v/>
      </c>
      <c r="BN86" s="20" t="str">
        <f t="shared" ca="1" si="213"/>
        <v/>
      </c>
      <c r="BO86" s="20" t="str">
        <f t="shared" ca="1" si="213"/>
        <v/>
      </c>
      <c r="BP86" s="20" t="str">
        <f t="shared" ca="1" si="213"/>
        <v/>
      </c>
      <c r="BQ86" s="20" t="str">
        <f t="shared" ca="1" si="214"/>
        <v/>
      </c>
      <c r="BR86" s="20" t="str">
        <f t="shared" ca="1" si="214"/>
        <v/>
      </c>
      <c r="BS86" s="20" t="str">
        <f t="shared" ca="1" si="214"/>
        <v/>
      </c>
      <c r="BT86" s="20" t="str">
        <f t="shared" ca="1" si="214"/>
        <v/>
      </c>
      <c r="BU86" s="20" t="str">
        <f t="shared" ca="1" si="214"/>
        <v/>
      </c>
      <c r="BV86" s="20" t="str">
        <f t="shared" ca="1" si="214"/>
        <v/>
      </c>
      <c r="BW86" s="20" t="str">
        <f t="shared" ca="1" si="214"/>
        <v/>
      </c>
      <c r="BX86" s="20" t="str">
        <f t="shared" ca="1" si="214"/>
        <v/>
      </c>
      <c r="BY86" s="20" t="str">
        <f t="shared" ca="1" si="214"/>
        <v/>
      </c>
      <c r="BZ86" s="20" t="str">
        <f t="shared" ca="1" si="214"/>
        <v/>
      </c>
      <c r="CA86" s="20" t="str">
        <f t="shared" ca="1" si="215"/>
        <v/>
      </c>
      <c r="CB86" s="20" t="str">
        <f t="shared" ca="1" si="215"/>
        <v/>
      </c>
      <c r="CC86" s="20" t="str">
        <f t="shared" ca="1" si="215"/>
        <v/>
      </c>
      <c r="CD86" s="20" t="str">
        <f t="shared" ca="1" si="215"/>
        <v/>
      </c>
      <c r="CE86" s="20" t="str">
        <f t="shared" ca="1" si="215"/>
        <v/>
      </c>
      <c r="CF86" s="20" t="str">
        <f t="shared" ca="1" si="215"/>
        <v/>
      </c>
      <c r="CG86" s="20" t="str">
        <f t="shared" ca="1" si="215"/>
        <v/>
      </c>
      <c r="CH86" s="20" t="str">
        <f t="shared" ca="1" si="215"/>
        <v/>
      </c>
      <c r="CI86" s="20" t="str">
        <f t="shared" ca="1" si="215"/>
        <v/>
      </c>
      <c r="CJ86" s="20" t="str">
        <f t="shared" ca="1" si="215"/>
        <v/>
      </c>
      <c r="CK86" s="20" t="str">
        <f t="shared" ca="1" si="216"/>
        <v/>
      </c>
      <c r="CL86" s="20" t="str">
        <f t="shared" ca="1" si="216"/>
        <v/>
      </c>
      <c r="CM86" s="20" t="str">
        <f t="shared" ca="1" si="216"/>
        <v/>
      </c>
      <c r="CN86" s="20" t="str">
        <f t="shared" ca="1" si="216"/>
        <v/>
      </c>
      <c r="CO86" s="20" t="str">
        <f t="shared" ca="1" si="216"/>
        <v/>
      </c>
      <c r="CP86" s="20" t="str">
        <f t="shared" ca="1" si="216"/>
        <v/>
      </c>
      <c r="CQ86" s="20" t="str">
        <f t="shared" ca="1" si="216"/>
        <v/>
      </c>
      <c r="CR86" s="20" t="str">
        <f t="shared" ca="1" si="216"/>
        <v/>
      </c>
      <c r="CS86" s="20" t="str">
        <f t="shared" ca="1" si="216"/>
        <v/>
      </c>
      <c r="CT86" s="19" t="str">
        <f t="shared" ca="1" si="216"/>
        <v/>
      </c>
      <c r="CU86" s="19" t="str">
        <f t="shared" ca="1" si="217"/>
        <v/>
      </c>
      <c r="CV86" s="19" t="str">
        <f t="shared" ca="1" si="217"/>
        <v/>
      </c>
      <c r="CW86" s="19" t="str">
        <f t="shared" ca="1" si="217"/>
        <v/>
      </c>
      <c r="CX86" s="19" t="str">
        <f t="shared" ca="1" si="217"/>
        <v/>
      </c>
      <c r="CY86" s="19" t="str">
        <f t="shared" ca="1" si="217"/>
        <v/>
      </c>
      <c r="CZ86" s="19" t="str">
        <f t="shared" ca="1" si="217"/>
        <v/>
      </c>
      <c r="DA86" s="19" t="str">
        <f t="shared" ca="1" si="217"/>
        <v/>
      </c>
      <c r="DB86" s="19" t="str">
        <f t="shared" ca="1" si="217"/>
        <v/>
      </c>
      <c r="DC86" s="19" t="str">
        <f t="shared" ca="1" si="217"/>
        <v/>
      </c>
      <c r="DD86" s="19" t="str">
        <f t="shared" ca="1" si="217"/>
        <v/>
      </c>
      <c r="DE86" s="19" t="str">
        <f t="shared" ca="1" si="218"/>
        <v/>
      </c>
      <c r="DF86" s="19" t="str">
        <f t="shared" ca="1" si="218"/>
        <v/>
      </c>
      <c r="DG86" s="19" t="str">
        <f t="shared" ca="1" si="218"/>
        <v/>
      </c>
      <c r="DH86" s="19" t="str">
        <f t="shared" ca="1" si="218"/>
        <v/>
      </c>
      <c r="DI86" s="19" t="str">
        <f t="shared" ca="1" si="218"/>
        <v/>
      </c>
      <c r="DJ86" s="19" t="str">
        <f t="shared" ca="1" si="218"/>
        <v/>
      </c>
      <c r="DK86" s="19" t="str">
        <f t="shared" ca="1" si="218"/>
        <v/>
      </c>
      <c r="DL86" s="19" t="str">
        <f t="shared" ca="1" si="218"/>
        <v/>
      </c>
      <c r="DM86" s="19" t="str">
        <f t="shared" ca="1" si="218"/>
        <v/>
      </c>
      <c r="DN86" s="19" t="str">
        <f t="shared" ca="1" si="218"/>
        <v/>
      </c>
      <c r="DO86" s="19" t="str">
        <f t="shared" ca="1" si="219"/>
        <v/>
      </c>
      <c r="DP86" s="19" t="str">
        <f t="shared" ca="1" si="219"/>
        <v/>
      </c>
      <c r="DQ86" s="19" t="str">
        <f t="shared" ca="1" si="219"/>
        <v/>
      </c>
      <c r="DR86" s="19" t="str">
        <f t="shared" ca="1" si="219"/>
        <v/>
      </c>
      <c r="DS86" s="19" t="str">
        <f t="shared" ca="1" si="219"/>
        <v/>
      </c>
      <c r="DT86" s="19" t="str">
        <f t="shared" ca="1" si="219"/>
        <v/>
      </c>
      <c r="DU86" s="19" t="str">
        <f t="shared" ca="1" si="219"/>
        <v/>
      </c>
      <c r="DV86" s="19" t="str">
        <f t="shared" ca="1" si="219"/>
        <v/>
      </c>
      <c r="DW86" s="19" t="str">
        <f t="shared" ca="1" si="219"/>
        <v/>
      </c>
      <c r="DX86" s="19" t="str">
        <f t="shared" ca="1" si="219"/>
        <v/>
      </c>
      <c r="DY86" s="19" t="str">
        <f t="shared" ca="1" si="220"/>
        <v/>
      </c>
      <c r="DZ86" s="19" t="str">
        <f t="shared" ca="1" si="220"/>
        <v/>
      </c>
      <c r="EA86" s="19" t="str">
        <f t="shared" ca="1" si="220"/>
        <v/>
      </c>
      <c r="EB86" s="19" t="str">
        <f t="shared" ca="1" si="220"/>
        <v/>
      </c>
      <c r="EC86" s="19" t="str">
        <f t="shared" ca="1" si="220"/>
        <v/>
      </c>
      <c r="ED86" s="19" t="str">
        <f t="shared" ca="1" si="220"/>
        <v/>
      </c>
      <c r="EE86" s="19" t="str">
        <f t="shared" ca="1" si="220"/>
        <v/>
      </c>
      <c r="EF86" s="19" t="str">
        <f t="shared" ca="1" si="220"/>
        <v/>
      </c>
      <c r="EG86" s="19" t="str">
        <f t="shared" ca="1" si="220"/>
        <v/>
      </c>
      <c r="EH86" s="19" t="str">
        <f t="shared" ca="1" si="220"/>
        <v/>
      </c>
      <c r="EI86" s="19" t="str">
        <f t="shared" ca="1" si="221"/>
        <v/>
      </c>
      <c r="EJ86" s="19" t="str">
        <f t="shared" ca="1" si="221"/>
        <v/>
      </c>
      <c r="EK86" s="19" t="str">
        <f t="shared" ca="1" si="221"/>
        <v/>
      </c>
      <c r="EL86" s="19" t="str">
        <f t="shared" ca="1" si="221"/>
        <v/>
      </c>
      <c r="EM86" s="19" t="str">
        <f t="shared" ca="1" si="221"/>
        <v/>
      </c>
      <c r="EN86" s="19" t="str">
        <f t="shared" ca="1" si="221"/>
        <v/>
      </c>
      <c r="EO86" s="19" t="str">
        <f t="shared" ca="1" si="221"/>
        <v/>
      </c>
      <c r="EP86" s="19" t="str">
        <f t="shared" ca="1" si="221"/>
        <v/>
      </c>
      <c r="EQ86" s="19" t="str">
        <f t="shared" ca="1" si="221"/>
        <v/>
      </c>
      <c r="ER86" s="19" t="str">
        <f t="shared" ca="1" si="221"/>
        <v/>
      </c>
      <c r="ES86" s="19" t="str">
        <f t="shared" ca="1" si="222"/>
        <v/>
      </c>
      <c r="ET86" s="19" t="str">
        <f t="shared" ca="1" si="222"/>
        <v/>
      </c>
      <c r="EU86" s="19" t="str">
        <f t="shared" ca="1" si="222"/>
        <v/>
      </c>
      <c r="EV86" s="19" t="str">
        <f t="shared" ca="1" si="222"/>
        <v/>
      </c>
      <c r="EW86" s="19" t="str">
        <f t="shared" ca="1" si="222"/>
        <v/>
      </c>
      <c r="EX86" s="19" t="str">
        <f t="shared" ca="1" si="222"/>
        <v/>
      </c>
      <c r="EY86" s="19" t="str">
        <f t="shared" ca="1" si="222"/>
        <v/>
      </c>
      <c r="EZ86" s="19" t="str">
        <f t="shared" ca="1" si="222"/>
        <v/>
      </c>
      <c r="FA86" s="19" t="str">
        <f t="shared" ca="1" si="222"/>
        <v/>
      </c>
      <c r="FB86" s="19" t="str">
        <f t="shared" ca="1" si="222"/>
        <v/>
      </c>
      <c r="FC86" s="19" t="str">
        <f t="shared" ca="1" si="223"/>
        <v/>
      </c>
      <c r="FD86" s="19" t="str">
        <f t="shared" ca="1" si="223"/>
        <v/>
      </c>
      <c r="FE86" s="19" t="str">
        <f t="shared" ca="1" si="223"/>
        <v/>
      </c>
      <c r="FF86" s="19" t="str">
        <f t="shared" ca="1" si="223"/>
        <v/>
      </c>
      <c r="FG86" s="19" t="str">
        <f t="shared" ca="1" si="223"/>
        <v/>
      </c>
      <c r="FH86" s="19" t="str">
        <f t="shared" ca="1" si="223"/>
        <v/>
      </c>
      <c r="FI86" s="19" t="str">
        <f t="shared" ca="1" si="223"/>
        <v/>
      </c>
      <c r="FJ86" s="19" t="str">
        <f t="shared" ca="1" si="223"/>
        <v/>
      </c>
      <c r="FK86" s="19" t="str">
        <f t="shared" ca="1" si="223"/>
        <v/>
      </c>
      <c r="FL86" s="19" t="str">
        <f t="shared" ca="1" si="223"/>
        <v/>
      </c>
      <c r="FM86" s="19" t="str">
        <f t="shared" ca="1" si="224"/>
        <v/>
      </c>
      <c r="FN86" s="19" t="str">
        <f t="shared" ca="1" si="224"/>
        <v/>
      </c>
      <c r="FO86" s="19" t="str">
        <f t="shared" ca="1" si="224"/>
        <v/>
      </c>
      <c r="FP86" s="19" t="str">
        <f t="shared" ca="1" si="224"/>
        <v/>
      </c>
      <c r="FQ86" s="19" t="str">
        <f t="shared" ca="1" si="224"/>
        <v/>
      </c>
      <c r="FR86" s="19" t="str">
        <f t="shared" ca="1" si="224"/>
        <v/>
      </c>
      <c r="FS86" s="19" t="str">
        <f t="shared" ca="1" si="224"/>
        <v/>
      </c>
      <c r="FT86" s="19" t="str">
        <f t="shared" ca="1" si="224"/>
        <v/>
      </c>
      <c r="FU86" s="19" t="str">
        <f t="shared" ca="1" si="224"/>
        <v/>
      </c>
      <c r="FV86" s="19" t="str">
        <f t="shared" ca="1" si="224"/>
        <v/>
      </c>
      <c r="FW86" s="19" t="str">
        <f t="shared" ca="1" si="225"/>
        <v/>
      </c>
      <c r="FX86" s="19" t="str">
        <f t="shared" ca="1" si="225"/>
        <v/>
      </c>
      <c r="FY86" s="19" t="str">
        <f t="shared" ca="1" si="225"/>
        <v/>
      </c>
      <c r="FZ86" s="19" t="str">
        <f t="shared" ca="1" si="225"/>
        <v/>
      </c>
      <c r="GA86" s="19" t="str">
        <f t="shared" ca="1" si="225"/>
        <v/>
      </c>
      <c r="GB86" s="19" t="str">
        <f t="shared" ca="1" si="225"/>
        <v/>
      </c>
      <c r="GC86" s="19" t="str">
        <f t="shared" ca="1" si="225"/>
        <v/>
      </c>
      <c r="GD86" s="19" t="str">
        <f t="shared" ca="1" si="225"/>
        <v/>
      </c>
      <c r="GE86" s="19" t="str">
        <f t="shared" ca="1" si="225"/>
        <v/>
      </c>
      <c r="GF86" s="19" t="str">
        <f t="shared" ca="1" si="225"/>
        <v/>
      </c>
      <c r="GG86" s="19" t="str">
        <f t="shared" ca="1" si="226"/>
        <v/>
      </c>
      <c r="GH86" s="19" t="str">
        <f t="shared" ca="1" si="226"/>
        <v/>
      </c>
      <c r="GI86" s="19" t="str">
        <f t="shared" ca="1" si="226"/>
        <v/>
      </c>
      <c r="GJ86" s="19" t="str">
        <f t="shared" ca="1" si="226"/>
        <v/>
      </c>
      <c r="GK86" s="19" t="str">
        <f t="shared" ca="1" si="226"/>
        <v/>
      </c>
      <c r="GL86" s="19" t="str">
        <f t="shared" ca="1" si="226"/>
        <v/>
      </c>
      <c r="GM86" s="19" t="str">
        <f t="shared" ca="1" si="226"/>
        <v/>
      </c>
      <c r="GN86" s="19" t="str">
        <f t="shared" ca="1" si="226"/>
        <v/>
      </c>
      <c r="GO86" s="19" t="str">
        <f t="shared" ca="1" si="226"/>
        <v/>
      </c>
      <c r="GP86" s="19" t="str">
        <f t="shared" ca="1" si="226"/>
        <v/>
      </c>
      <c r="GQ86" s="19" t="str">
        <f t="shared" ca="1" si="227"/>
        <v/>
      </c>
      <c r="GR86" s="19" t="str">
        <f t="shared" ca="1" si="227"/>
        <v/>
      </c>
      <c r="GS86" s="19" t="str">
        <f t="shared" ca="1" si="227"/>
        <v/>
      </c>
      <c r="GT86" s="19" t="str">
        <f t="shared" ca="1" si="227"/>
        <v/>
      </c>
      <c r="GU86" s="19" t="str">
        <f t="shared" ca="1" si="227"/>
        <v/>
      </c>
      <c r="GV86" s="19" t="str">
        <f t="shared" ca="1" si="227"/>
        <v/>
      </c>
      <c r="GW86" s="19" t="str">
        <f t="shared" ca="1" si="227"/>
        <v/>
      </c>
      <c r="GX86" s="19" t="str">
        <f t="shared" ca="1" si="227"/>
        <v/>
      </c>
      <c r="GY86" s="19" t="str">
        <f t="shared" ca="1" si="227"/>
        <v/>
      </c>
      <c r="GZ86" s="19" t="str">
        <f t="shared" ca="1" si="227"/>
        <v/>
      </c>
      <c r="HA86" s="19" t="str">
        <f t="shared" ca="1" si="228"/>
        <v/>
      </c>
      <c r="HB86" s="19" t="str">
        <f t="shared" ca="1" si="228"/>
        <v/>
      </c>
      <c r="HC86" s="19" t="str">
        <f t="shared" ca="1" si="228"/>
        <v/>
      </c>
      <c r="HD86" s="19" t="str">
        <f t="shared" ca="1" si="228"/>
        <v/>
      </c>
      <c r="HE86" s="19" t="str">
        <f t="shared" ca="1" si="228"/>
        <v/>
      </c>
      <c r="HF86" s="19" t="str">
        <f t="shared" ca="1" si="228"/>
        <v/>
      </c>
      <c r="HG86" s="19" t="str">
        <f t="shared" ca="1" si="228"/>
        <v/>
      </c>
      <c r="HH86" s="19" t="str">
        <f t="shared" ca="1" si="228"/>
        <v/>
      </c>
      <c r="HI86" s="19" t="str">
        <f t="shared" ca="1" si="228"/>
        <v/>
      </c>
      <c r="HJ86" s="19" t="str">
        <f t="shared" ca="1" si="228"/>
        <v/>
      </c>
      <c r="HK86" s="19" t="str">
        <f t="shared" ca="1" si="229"/>
        <v/>
      </c>
      <c r="HL86" s="19" t="str">
        <f t="shared" ca="1" si="229"/>
        <v/>
      </c>
      <c r="HM86" s="19" t="str">
        <f t="shared" ca="1" si="229"/>
        <v/>
      </c>
      <c r="HN86" s="19" t="str">
        <f t="shared" ca="1" si="229"/>
        <v/>
      </c>
      <c r="HO86" s="19" t="str">
        <f t="shared" ca="1" si="229"/>
        <v/>
      </c>
      <c r="HP86" s="19" t="str">
        <f t="shared" ca="1" si="229"/>
        <v/>
      </c>
      <c r="HQ86" s="19" t="str">
        <f t="shared" ca="1" si="229"/>
        <v/>
      </c>
      <c r="HR86" s="19" t="str">
        <f t="shared" ca="1" si="229"/>
        <v/>
      </c>
      <c r="HS86" s="19" t="str">
        <f t="shared" ca="1" si="229"/>
        <v/>
      </c>
      <c r="HT86" s="19" t="str">
        <f t="shared" ca="1" si="229"/>
        <v/>
      </c>
      <c r="HU86" s="19" t="str">
        <f t="shared" ca="1" si="230"/>
        <v/>
      </c>
      <c r="HV86" s="19" t="str">
        <f t="shared" ca="1" si="230"/>
        <v/>
      </c>
      <c r="HW86" s="19" t="str">
        <f t="shared" ca="1" si="230"/>
        <v/>
      </c>
      <c r="HX86" s="19" t="str">
        <f t="shared" ca="1" si="230"/>
        <v/>
      </c>
      <c r="HY86" s="19" t="str">
        <f t="shared" ca="1" si="230"/>
        <v/>
      </c>
      <c r="HZ86" s="19" t="str">
        <f t="shared" ca="1" si="230"/>
        <v/>
      </c>
      <c r="IA86" s="19" t="str">
        <f t="shared" ca="1" si="230"/>
        <v/>
      </c>
      <c r="IB86" s="19" t="str">
        <f t="shared" ca="1" si="230"/>
        <v/>
      </c>
      <c r="IC86" s="19" t="str">
        <f t="shared" ca="1" si="230"/>
        <v/>
      </c>
      <c r="ID86" s="19" t="str">
        <f t="shared" ca="1" si="230"/>
        <v/>
      </c>
      <c r="IE86" s="19" t="str">
        <f t="shared" ca="1" si="231"/>
        <v/>
      </c>
      <c r="IF86" s="19" t="str">
        <f t="shared" ca="1" si="231"/>
        <v/>
      </c>
      <c r="IG86" s="19" t="str">
        <f t="shared" ca="1" si="231"/>
        <v/>
      </c>
      <c r="IH86" s="19" t="str">
        <f t="shared" ca="1" si="231"/>
        <v/>
      </c>
      <c r="II86" s="19" t="str">
        <f t="shared" ca="1" si="231"/>
        <v/>
      </c>
      <c r="IJ86" s="19" t="str">
        <f t="shared" ca="1" si="231"/>
        <v/>
      </c>
      <c r="IK86" s="19" t="str">
        <f t="shared" ca="1" si="231"/>
        <v/>
      </c>
      <c r="IL86" s="19" t="str">
        <f t="shared" ca="1" si="231"/>
        <v/>
      </c>
      <c r="IM86" s="19" t="str">
        <f t="shared" ca="1" si="231"/>
        <v/>
      </c>
      <c r="IN86" s="19" t="str">
        <f t="shared" ca="1" si="231"/>
        <v/>
      </c>
      <c r="IO86" s="19" t="str">
        <f t="shared" ca="1" si="232"/>
        <v/>
      </c>
      <c r="IP86" s="19" t="str">
        <f t="shared" ca="1" si="232"/>
        <v/>
      </c>
      <c r="IQ86" s="19" t="str">
        <f t="shared" ca="1" si="232"/>
        <v/>
      </c>
      <c r="IR86" s="19" t="str">
        <f t="shared" ca="1" si="232"/>
        <v/>
      </c>
      <c r="IS86" s="19" t="str">
        <f t="shared" ca="1" si="232"/>
        <v/>
      </c>
      <c r="IT86" s="19" t="str">
        <f t="shared" ca="1" si="232"/>
        <v/>
      </c>
      <c r="IU86" s="19" t="str">
        <f t="shared" ca="1" si="232"/>
        <v/>
      </c>
      <c r="IV86" s="19" t="str">
        <f t="shared" ca="1" si="232"/>
        <v/>
      </c>
      <c r="IW86" s="19">
        <f t="shared" ca="1" si="232"/>
        <v>10</v>
      </c>
      <c r="IX86" s="19">
        <f t="shared" ca="1" si="232"/>
        <v>10</v>
      </c>
      <c r="IY86" s="19" t="str">
        <f t="shared" ca="1" si="233"/>
        <v/>
      </c>
      <c r="IZ86" s="19" t="str">
        <f t="shared" ca="1" si="233"/>
        <v/>
      </c>
      <c r="JA86" s="19" t="str">
        <f t="shared" ca="1" si="233"/>
        <v/>
      </c>
      <c r="JB86" s="19" t="str">
        <f t="shared" ca="1" si="233"/>
        <v/>
      </c>
      <c r="JC86" s="19" t="str">
        <f t="shared" ca="1" si="233"/>
        <v/>
      </c>
      <c r="JD86" s="19" t="str">
        <f t="shared" ca="1" si="233"/>
        <v/>
      </c>
      <c r="JE86" s="19" t="str">
        <f t="shared" ca="1" si="233"/>
        <v/>
      </c>
      <c r="JF86" s="19" t="str">
        <f t="shared" ca="1" si="233"/>
        <v/>
      </c>
      <c r="JG86" s="19" t="str">
        <f t="shared" ca="1" si="233"/>
        <v/>
      </c>
      <c r="JH86" s="19" t="str">
        <f t="shared" ca="1" si="233"/>
        <v/>
      </c>
      <c r="JI86" s="19" t="str">
        <f t="shared" ca="1" si="234"/>
        <v/>
      </c>
      <c r="JJ86" s="19" t="str">
        <f t="shared" ca="1" si="234"/>
        <v/>
      </c>
      <c r="JK86" s="19" t="str">
        <f t="shared" ca="1" si="234"/>
        <v/>
      </c>
      <c r="JL86" s="19" t="str">
        <f t="shared" ca="1" si="234"/>
        <v/>
      </c>
      <c r="JM86" s="19" t="str">
        <f t="shared" ca="1" si="234"/>
        <v/>
      </c>
      <c r="JN86" s="19" t="str">
        <f t="shared" ca="1" si="234"/>
        <v/>
      </c>
      <c r="JO86" s="19" t="str">
        <f t="shared" ca="1" si="234"/>
        <v/>
      </c>
      <c r="JP86" s="19" t="str">
        <f t="shared" ca="1" si="234"/>
        <v/>
      </c>
      <c r="JQ86" s="19" t="str">
        <f t="shared" ca="1" si="234"/>
        <v/>
      </c>
      <c r="JR86" s="19" t="str">
        <f t="shared" ca="1" si="234"/>
        <v/>
      </c>
      <c r="JS86" s="19" t="str">
        <f t="shared" ca="1" si="235"/>
        <v/>
      </c>
      <c r="JT86" s="19" t="str">
        <f t="shared" ca="1" si="235"/>
        <v/>
      </c>
      <c r="JU86" s="19" t="str">
        <f t="shared" ca="1" si="235"/>
        <v/>
      </c>
      <c r="JV86" s="19" t="str">
        <f t="shared" ca="1" si="235"/>
        <v/>
      </c>
      <c r="JW86" s="19" t="str">
        <f t="shared" ca="1" si="235"/>
        <v/>
      </c>
      <c r="JX86" s="19" t="str">
        <f t="shared" ca="1" si="235"/>
        <v/>
      </c>
      <c r="JY86" s="19" t="str">
        <f t="shared" ca="1" si="235"/>
        <v/>
      </c>
      <c r="JZ86" s="19" t="str">
        <f t="shared" ca="1" si="235"/>
        <v/>
      </c>
      <c r="KA86" s="19" t="str">
        <f t="shared" ca="1" si="235"/>
        <v/>
      </c>
      <c r="KB86" s="19" t="str">
        <f t="shared" ca="1" si="235"/>
        <v/>
      </c>
      <c r="KC86" s="19" t="str">
        <f t="shared" ca="1" si="236"/>
        <v/>
      </c>
      <c r="KD86" s="19" t="str">
        <f t="shared" ca="1" si="236"/>
        <v/>
      </c>
      <c r="KE86" s="19" t="str">
        <f t="shared" ca="1" si="236"/>
        <v/>
      </c>
      <c r="KF86" s="19" t="str">
        <f t="shared" ca="1" si="236"/>
        <v/>
      </c>
      <c r="KG86" s="19" t="str">
        <f t="shared" ca="1" si="236"/>
        <v/>
      </c>
      <c r="KH86" s="19" t="str">
        <f t="shared" ca="1" si="236"/>
        <v/>
      </c>
      <c r="KI86" s="19" t="str">
        <f t="shared" ca="1" si="236"/>
        <v/>
      </c>
      <c r="KJ86" s="19" t="str">
        <f t="shared" ca="1" si="236"/>
        <v/>
      </c>
      <c r="KK86" s="19" t="str">
        <f t="shared" ca="1" si="236"/>
        <v/>
      </c>
      <c r="KL86" s="19" t="str">
        <f t="shared" ca="1" si="236"/>
        <v/>
      </c>
      <c r="KM86" s="19" t="str">
        <f t="shared" ca="1" si="237"/>
        <v/>
      </c>
      <c r="KN86" s="19" t="str">
        <f t="shared" ca="1" si="237"/>
        <v/>
      </c>
      <c r="KO86" s="19" t="str">
        <f t="shared" ca="1" si="237"/>
        <v/>
      </c>
      <c r="KP86" s="19" t="str">
        <f t="shared" ca="1" si="237"/>
        <v/>
      </c>
      <c r="KQ86" s="19" t="str">
        <f t="shared" ca="1" si="237"/>
        <v/>
      </c>
      <c r="KR86" s="19" t="str">
        <f t="shared" ca="1" si="237"/>
        <v/>
      </c>
      <c r="KS86" s="19" t="str">
        <f t="shared" ca="1" si="237"/>
        <v/>
      </c>
      <c r="KT86" s="19" t="str">
        <f t="shared" ca="1" si="237"/>
        <v/>
      </c>
      <c r="KU86" s="19" t="str">
        <f t="shared" ca="1" si="237"/>
        <v/>
      </c>
      <c r="KV86" s="19" t="str">
        <f t="shared" ca="1" si="237"/>
        <v/>
      </c>
      <c r="KW86" s="19" t="str">
        <f t="shared" ca="1" si="238"/>
        <v/>
      </c>
      <c r="KX86" s="19" t="str">
        <f t="shared" ca="1" si="238"/>
        <v/>
      </c>
      <c r="KY86" s="19" t="str">
        <f t="shared" ca="1" si="238"/>
        <v/>
      </c>
      <c r="KZ86" s="19" t="str">
        <f t="shared" ca="1" si="238"/>
        <v/>
      </c>
      <c r="LA86" s="19" t="str">
        <f t="shared" ca="1" si="238"/>
        <v/>
      </c>
      <c r="LB86" s="19" t="str">
        <f t="shared" ca="1" si="238"/>
        <v/>
      </c>
      <c r="LC86" s="19" t="str">
        <f t="shared" ca="1" si="238"/>
        <v/>
      </c>
      <c r="LD86" s="19" t="str">
        <f t="shared" ca="1" si="238"/>
        <v/>
      </c>
      <c r="LE86" s="19" t="str">
        <f t="shared" ca="1" si="238"/>
        <v/>
      </c>
      <c r="LF86" s="19" t="str">
        <f t="shared" ca="1" si="238"/>
        <v/>
      </c>
      <c r="LG86" s="19" t="str">
        <f t="shared" ca="1" si="239"/>
        <v/>
      </c>
      <c r="LH86" s="19" t="str">
        <f t="shared" ca="1" si="239"/>
        <v/>
      </c>
      <c r="LI86" s="19" t="str">
        <f t="shared" ca="1" si="239"/>
        <v/>
      </c>
      <c r="LJ86" s="19" t="str">
        <f t="shared" ca="1" si="239"/>
        <v/>
      </c>
      <c r="LK86" s="19" t="str">
        <f t="shared" ca="1" si="239"/>
        <v/>
      </c>
      <c r="LL86" s="19" t="str">
        <f t="shared" ca="1" si="239"/>
        <v/>
      </c>
      <c r="LM86" s="19" t="str">
        <f t="shared" ca="1" si="239"/>
        <v/>
      </c>
      <c r="LN86" s="19" t="str">
        <f t="shared" ca="1" si="239"/>
        <v/>
      </c>
      <c r="LO86" s="19" t="str">
        <f t="shared" ca="1" si="239"/>
        <v/>
      </c>
      <c r="LP86" s="19" t="str">
        <f t="shared" ca="1" si="239"/>
        <v/>
      </c>
      <c r="LQ86" s="19" t="str">
        <f t="shared" ca="1" si="240"/>
        <v/>
      </c>
      <c r="LR86" s="19" t="str">
        <f t="shared" ca="1" si="240"/>
        <v/>
      </c>
      <c r="LS86" s="19" t="str">
        <f t="shared" ca="1" si="240"/>
        <v/>
      </c>
      <c r="LT86" s="19" t="str">
        <f t="shared" ca="1" si="240"/>
        <v/>
      </c>
      <c r="LU86" s="19" t="str">
        <f t="shared" ca="1" si="240"/>
        <v/>
      </c>
      <c r="LV86" s="19" t="str">
        <f t="shared" ca="1" si="240"/>
        <v/>
      </c>
      <c r="LW86" s="19" t="str">
        <f t="shared" ca="1" si="240"/>
        <v/>
      </c>
      <c r="LX86" s="19" t="str">
        <f t="shared" ca="1" si="240"/>
        <v/>
      </c>
      <c r="LY86" s="19" t="str">
        <f t="shared" ca="1" si="240"/>
        <v/>
      </c>
      <c r="LZ86" s="19" t="str">
        <f t="shared" ca="1" si="240"/>
        <v/>
      </c>
      <c r="MA86" s="19" t="str">
        <f t="shared" ca="1" si="241"/>
        <v/>
      </c>
      <c r="MB86" s="19" t="str">
        <f t="shared" ca="1" si="241"/>
        <v/>
      </c>
      <c r="MC86" s="19" t="str">
        <f t="shared" ca="1" si="241"/>
        <v/>
      </c>
      <c r="MD86" s="19" t="str">
        <f t="shared" ca="1" si="241"/>
        <v/>
      </c>
      <c r="ME86" s="19" t="str">
        <f t="shared" ca="1" si="241"/>
        <v/>
      </c>
      <c r="MF86" s="19" t="str">
        <f t="shared" ca="1" si="241"/>
        <v/>
      </c>
      <c r="MG86" s="19" t="str">
        <f t="shared" ca="1" si="241"/>
        <v/>
      </c>
      <c r="MH86" s="19" t="str">
        <f t="shared" ca="1" si="241"/>
        <v/>
      </c>
      <c r="MI86" s="19" t="str">
        <f t="shared" ca="1" si="241"/>
        <v/>
      </c>
      <c r="MJ86" s="19" t="str">
        <f t="shared" ca="1" si="241"/>
        <v/>
      </c>
      <c r="MK86" s="19" t="str">
        <f t="shared" ca="1" si="242"/>
        <v/>
      </c>
      <c r="ML86" s="19" t="str">
        <f t="shared" ca="1" si="242"/>
        <v/>
      </c>
      <c r="MM86" s="19" t="str">
        <f t="shared" ca="1" si="242"/>
        <v/>
      </c>
      <c r="MN86" s="19" t="str">
        <f t="shared" ca="1" si="242"/>
        <v/>
      </c>
      <c r="MO86" s="19" t="str">
        <f t="shared" ca="1" si="242"/>
        <v/>
      </c>
      <c r="MP86" s="19" t="str">
        <f t="shared" ca="1" si="242"/>
        <v/>
      </c>
      <c r="MQ86" s="19" t="str">
        <f t="shared" ca="1" si="242"/>
        <v/>
      </c>
      <c r="MR86" s="19" t="str">
        <f t="shared" ca="1" si="242"/>
        <v/>
      </c>
      <c r="MS86" s="19" t="str">
        <f t="shared" ca="1" si="242"/>
        <v/>
      </c>
      <c r="MT86" s="19" t="str">
        <f t="shared" ca="1" si="242"/>
        <v/>
      </c>
      <c r="MU86" s="19" t="str">
        <f t="shared" ca="1" si="243"/>
        <v/>
      </c>
      <c r="MV86" s="19" t="str">
        <f t="shared" ca="1" si="243"/>
        <v/>
      </c>
      <c r="MW86" s="19" t="str">
        <f t="shared" ca="1" si="243"/>
        <v/>
      </c>
      <c r="MX86" s="19" t="str">
        <f t="shared" ca="1" si="243"/>
        <v/>
      </c>
      <c r="MY86" s="19" t="str">
        <f t="shared" ca="1" si="243"/>
        <v/>
      </c>
      <c r="MZ86" s="19" t="str">
        <f t="shared" ca="1" si="243"/>
        <v/>
      </c>
      <c r="NA86" s="19" t="str">
        <f t="shared" ca="1" si="243"/>
        <v/>
      </c>
      <c r="NB86" s="19" t="str">
        <f t="shared" ca="1" si="243"/>
        <v/>
      </c>
      <c r="NC86" s="19" t="str">
        <f t="shared" ca="1" si="243"/>
        <v/>
      </c>
      <c r="ND86" s="19" t="str">
        <f t="shared" ca="1" si="243"/>
        <v/>
      </c>
      <c r="NE86" s="19" t="str">
        <f t="shared" ca="1" si="244"/>
        <v/>
      </c>
      <c r="NF86" s="19" t="str">
        <f t="shared" ca="1" si="244"/>
        <v/>
      </c>
      <c r="NG86" s="19" t="str">
        <f t="shared" ca="1" si="244"/>
        <v/>
      </c>
      <c r="NH86" s="19" t="str">
        <f t="shared" ca="1" si="244"/>
        <v/>
      </c>
      <c r="NI86" s="19" t="str">
        <f t="shared" ca="1" si="244"/>
        <v/>
      </c>
      <c r="NJ86" s="19" t="str">
        <f t="shared" ca="1" si="244"/>
        <v/>
      </c>
      <c r="NK86" s="19" t="str">
        <f t="shared" ca="1" si="244"/>
        <v/>
      </c>
      <c r="NL86" s="19" t="str">
        <f t="shared" ca="1" si="244"/>
        <v/>
      </c>
      <c r="NM86" s="19" t="str">
        <f t="shared" ca="1" si="244"/>
        <v/>
      </c>
      <c r="NN86" s="19" t="str">
        <f t="shared" ca="1" si="244"/>
        <v/>
      </c>
      <c r="NO86" s="19" t="str">
        <f t="shared" ca="1" si="245"/>
        <v/>
      </c>
      <c r="NP86" s="19" t="str">
        <f t="shared" ca="1" si="245"/>
        <v/>
      </c>
      <c r="NQ86" s="19" t="str">
        <f t="shared" ca="1" si="245"/>
        <v/>
      </c>
      <c r="NR86" s="19" t="str">
        <f t="shared" ca="1" si="245"/>
        <v/>
      </c>
      <c r="NS86" s="19" t="str">
        <f t="shared" ca="1" si="245"/>
        <v/>
      </c>
      <c r="NT86" s="19" t="str">
        <f t="shared" ca="1" si="245"/>
        <v/>
      </c>
      <c r="NU86" s="19" t="str">
        <f t="shared" ca="1" si="245"/>
        <v/>
      </c>
      <c r="NV86" s="19" t="str">
        <f t="shared" ca="1" si="245"/>
        <v/>
      </c>
      <c r="NW86" s="19" t="str">
        <f t="shared" ca="1" si="245"/>
        <v/>
      </c>
      <c r="NX86" s="19" t="str">
        <f t="shared" ca="1" si="245"/>
        <v/>
      </c>
      <c r="NY86" s="19" t="str">
        <f t="shared" ca="1" si="245"/>
        <v/>
      </c>
      <c r="NZ86" s="19" t="str">
        <f t="shared" ca="1" si="245"/>
        <v/>
      </c>
      <c r="OA86" s="19" t="str">
        <f t="shared" ca="1" si="245"/>
        <v/>
      </c>
      <c r="OB86" s="19" t="str">
        <f t="shared" ca="1" si="245"/>
        <v/>
      </c>
      <c r="OC86" s="19" t="str">
        <f t="shared" ca="1" si="245"/>
        <v/>
      </c>
      <c r="OH86" s="25"/>
      <c r="OI86" s="25"/>
    </row>
    <row r="87" spans="1:399" ht="14.25" x14ac:dyDescent="0.2">
      <c r="A87" s="62" t="str">
        <f t="shared" si="205"/>
        <v>Jayson Bautista Devlopment</v>
      </c>
      <c r="B87" s="66">
        <f>_xlfn.IFNA(IF(INDEX('[1]External Tasks'!$C:$C,MATCH($B$74&amp;" "&amp;D87,'[1]External Tasks'!$A:$A,0))=D87,1,IF(INDEX('[1]External Tasks'!$G:$G,MATCH($B$74&amp;" "&amp;D87,'[1]External Tasks'!$E:$E,0))=D87,2)),0)</f>
        <v>0</v>
      </c>
      <c r="C87" s="46">
        <v>11</v>
      </c>
      <c r="D87" s="406" t="str">
        <f>IF('[2]Project Follow up - Base'!D87="","",'[2]Project Follow up - Base'!D87)</f>
        <v>ReWorking - Development</v>
      </c>
      <c r="E87" s="407" t="str">
        <f>IF('[2]Project Follow up - Base'!E87="","",'[2]Project Follow up - Base'!E87)</f>
        <v/>
      </c>
      <c r="F87" s="41" t="str">
        <f>IF('[2]Project Follow up - Base'!F87="","",'[2]Project Follow up - Base'!F87)</f>
        <v>Jayson Bautista</v>
      </c>
      <c r="G87" s="43">
        <f>IF('[2]Project Follow up - Base'!G87="","",'[2]Project Follow up - Base'!G87)</f>
        <v>45880</v>
      </c>
      <c r="H87" s="43">
        <f>IF('[2]Project Follow up - Base'!H87="","",'[2]Project Follow up - Base'!H87)</f>
        <v>45881</v>
      </c>
      <c r="I87" s="45">
        <f>IF(OR(G87="",H87=""), 0, NETWORKDAYS.INTL(G87,H87,7,List!$M$3:$M$100))</f>
        <v>2</v>
      </c>
      <c r="J87" s="41" t="str">
        <f>IF('[2]Project Follow up - Base'!J87="","",'[2]Project Follow up - Base'!J87)</f>
        <v/>
      </c>
      <c r="K87" s="187" t="str">
        <f>IF('[2]Project Follow up - Base'!K87="","",'[2]Project Follow up - Base'!K87)</f>
        <v/>
      </c>
      <c r="L87" s="45">
        <f>IF(OR(J87="",K87=""), 0, NETWORKDAYS.INTL(J87,K87,7,List!$M$3:$M$100))</f>
        <v>0</v>
      </c>
      <c r="M87" s="43">
        <f t="shared" si="206"/>
        <v>45880</v>
      </c>
      <c r="N87" s="43">
        <f t="shared" si="207"/>
        <v>45881</v>
      </c>
      <c r="O87" s="43">
        <f>IF(OR( D87="", M87=""),"",WORKDAY.INTL(M87,VLOOKUP($B$74&amp;" "&amp;D87,Tasks!$1:$1048576,MATCH('Project Follow up - Base'!$D$7,Tasks!$2:$2,0),FALSE)-1,7,[1]List!$M$3:$M$100))</f>
        <v>45893</v>
      </c>
      <c r="P87" s="44" t="str">
        <f t="shared" ca="1" si="208"/>
        <v>Completed</v>
      </c>
      <c r="Q87" s="104" t="str">
        <f>IF('[2]Project Follow up - Base'!Q87="","",'[2]Project Follow up - Base'!Q87)</f>
        <v/>
      </c>
      <c r="R87" s="43" t="str">
        <f>IF('[2]Project Follow up - Base'!R87="","",'[2]Project Follow up - Base'!R87)</f>
        <v>Devlopment</v>
      </c>
      <c r="S87" s="41" t="str">
        <f>IF('[2]Project Follow up - Base'!S87="","",'[2]Project Follow up - Base'!S87)</f>
        <v>Technical Mistake</v>
      </c>
      <c r="T87" s="104" t="str">
        <f>IF('[2]Project Follow up - Base'!T87="","",'[2]Project Follow up - Base'!T87)</f>
        <v/>
      </c>
      <c r="U87" s="41" t="str">
        <f>IF('[2]Project Follow up - Base'!U87="","",'[2]Project Follow up - Base'!U87)</f>
        <v/>
      </c>
      <c r="V87" s="41" t="str">
        <f>IF('[2]Project Follow up - Base'!V87="","",'[2]Project Follow up - Base'!V87)</f>
        <v/>
      </c>
      <c r="W87" s="388" t="str">
        <f>IF('[2]Project Follow up - Base'!W87="","",'[2]Project Follow up - Base'!W87)</f>
        <v>Deliev 16</v>
      </c>
      <c r="X87" s="389" t="str">
        <f>IF('[2]Project Follow up - Base'!X87="","",'[2]Project Follow up - Base'!X87)</f>
        <v>MOM 16</v>
      </c>
      <c r="Y87" s="17">
        <f t="shared" si="209"/>
        <v>1</v>
      </c>
      <c r="Z87" s="66" t="str">
        <f>_xlfn.IFNA(IF(INDEX('Employees Summary'!A:J,MATCH(B$38&amp;" "&amp;F87,'Employees Summary'!H:H,0),10)=0,"",INDEX('Employees Summary'!A:J,MATCH(B$38&amp;" "&amp;F87,'Employees Summary'!H:H,0),10)),"")</f>
        <v/>
      </c>
      <c r="AA87" s="62">
        <f ca="1">IF(AND(N87&lt;&gt;"",P87="Delayed"),NETWORKDAYS.INTL(O87,N87,7,List!$M$3:$M$100),0)</f>
        <v>0</v>
      </c>
      <c r="AB87" s="29"/>
      <c r="AC87" s="20" t="str">
        <f t="shared" ref="AC87:AL96" ca="1" si="246">IF($N87="",
IF(AND(AC$3&gt;=$M87,AC$3&lt;=TODAY(),AC$3&lt;$O87), 10,
IF(AND(AC$3&gt;=$M87,AC$3&lt;=TODAY(),AC$3=$O87), 10,
IF(AND(AC$3&gt;=$M87,AC$3&lt;=TODAY(),AC$3&gt;$O87), -10, ""))),
IF(AND(AC$3&gt;=$M87,AC$3&lt;=$N87,AC$3&lt;$O87),10,
IF(AND(AC$3&gt;=$M87,AC$3&lt;=$N87,AC$3=$O87),10,
IF(AND(AC$3&gt;=$M87,AC$3&lt;=$N87,AC$3&gt;$O87),-10,""
))))</f>
        <v/>
      </c>
      <c r="AD87" s="20" t="str">
        <f t="shared" ca="1" si="246"/>
        <v/>
      </c>
      <c r="AE87" s="20" t="str">
        <f t="shared" ca="1" si="246"/>
        <v/>
      </c>
      <c r="AF87" s="20" t="str">
        <f t="shared" ca="1" si="246"/>
        <v/>
      </c>
      <c r="AG87" s="20" t="str">
        <f t="shared" ca="1" si="246"/>
        <v/>
      </c>
      <c r="AH87" s="20" t="str">
        <f t="shared" ca="1" si="246"/>
        <v/>
      </c>
      <c r="AI87" s="20" t="str">
        <f t="shared" ca="1" si="246"/>
        <v/>
      </c>
      <c r="AJ87" s="20" t="str">
        <f t="shared" ca="1" si="246"/>
        <v/>
      </c>
      <c r="AK87" s="20" t="str">
        <f t="shared" ca="1" si="246"/>
        <v/>
      </c>
      <c r="AL87" s="20" t="str">
        <f t="shared" ca="1" si="246"/>
        <v/>
      </c>
      <c r="AM87" s="20" t="str">
        <f t="shared" ref="AM87:AV96" ca="1" si="247">IF($N87="",
IF(AND(AM$3&gt;=$M87,AM$3&lt;=TODAY(),AM$3&lt;$O87), 10,
IF(AND(AM$3&gt;=$M87,AM$3&lt;=TODAY(),AM$3=$O87), 10,
IF(AND(AM$3&gt;=$M87,AM$3&lt;=TODAY(),AM$3&gt;$O87), -10, ""))),
IF(AND(AM$3&gt;=$M87,AM$3&lt;=$N87,AM$3&lt;$O87),10,
IF(AND(AM$3&gt;=$M87,AM$3&lt;=$N87,AM$3=$O87),10,
IF(AND(AM$3&gt;=$M87,AM$3&lt;=$N87,AM$3&gt;$O87),-10,""
))))</f>
        <v/>
      </c>
      <c r="AN87" s="20" t="str">
        <f t="shared" ca="1" si="247"/>
        <v/>
      </c>
      <c r="AO87" s="20" t="str">
        <f t="shared" ca="1" si="247"/>
        <v/>
      </c>
      <c r="AP87" s="20" t="str">
        <f t="shared" ca="1" si="247"/>
        <v/>
      </c>
      <c r="AQ87" s="20" t="str">
        <f t="shared" ca="1" si="247"/>
        <v/>
      </c>
      <c r="AR87" s="20" t="str">
        <f t="shared" ca="1" si="247"/>
        <v/>
      </c>
      <c r="AS87" s="20" t="str">
        <f t="shared" ca="1" si="247"/>
        <v/>
      </c>
      <c r="AT87" s="20" t="str">
        <f t="shared" ca="1" si="247"/>
        <v/>
      </c>
      <c r="AU87" s="20" t="str">
        <f t="shared" ca="1" si="247"/>
        <v/>
      </c>
      <c r="AV87" s="20" t="str">
        <f t="shared" ca="1" si="247"/>
        <v/>
      </c>
      <c r="AW87" s="20" t="str">
        <f t="shared" ref="AW87:BF96" ca="1" si="248">IF($N87="",
IF(AND(AW$3&gt;=$M87,AW$3&lt;=TODAY(),AW$3&lt;$O87), 10,
IF(AND(AW$3&gt;=$M87,AW$3&lt;=TODAY(),AW$3=$O87), 10,
IF(AND(AW$3&gt;=$M87,AW$3&lt;=TODAY(),AW$3&gt;$O87), -10, ""))),
IF(AND(AW$3&gt;=$M87,AW$3&lt;=$N87,AW$3&lt;$O87),10,
IF(AND(AW$3&gt;=$M87,AW$3&lt;=$N87,AW$3=$O87),10,
IF(AND(AW$3&gt;=$M87,AW$3&lt;=$N87,AW$3&gt;$O87),-10,""
))))</f>
        <v/>
      </c>
      <c r="AX87" s="20" t="str">
        <f t="shared" ca="1" si="248"/>
        <v/>
      </c>
      <c r="AY87" s="20" t="str">
        <f t="shared" ca="1" si="248"/>
        <v/>
      </c>
      <c r="AZ87" s="20" t="str">
        <f t="shared" ca="1" si="248"/>
        <v/>
      </c>
      <c r="BA87" s="20" t="str">
        <f t="shared" ca="1" si="248"/>
        <v/>
      </c>
      <c r="BB87" s="20" t="str">
        <f t="shared" ca="1" si="248"/>
        <v/>
      </c>
      <c r="BC87" s="20" t="str">
        <f t="shared" ca="1" si="248"/>
        <v/>
      </c>
      <c r="BD87" s="20" t="str">
        <f t="shared" ca="1" si="248"/>
        <v/>
      </c>
      <c r="BE87" s="20" t="str">
        <f t="shared" ca="1" si="248"/>
        <v/>
      </c>
      <c r="BF87" s="20" t="str">
        <f t="shared" ca="1" si="248"/>
        <v/>
      </c>
      <c r="BG87" s="20" t="str">
        <f t="shared" ref="BG87:BP96" ca="1" si="249">IF($N87="",
IF(AND(BG$3&gt;=$M87,BG$3&lt;=TODAY(),BG$3&lt;$O87), 10,
IF(AND(BG$3&gt;=$M87,BG$3&lt;=TODAY(),BG$3=$O87), 10,
IF(AND(BG$3&gt;=$M87,BG$3&lt;=TODAY(),BG$3&gt;$O87), -10, ""))),
IF(AND(BG$3&gt;=$M87,BG$3&lt;=$N87,BG$3&lt;$O87),10,
IF(AND(BG$3&gt;=$M87,BG$3&lt;=$N87,BG$3=$O87),10,
IF(AND(BG$3&gt;=$M87,BG$3&lt;=$N87,BG$3&gt;$O87),-10,""
))))</f>
        <v/>
      </c>
      <c r="BH87" s="20" t="str">
        <f t="shared" ca="1" si="249"/>
        <v/>
      </c>
      <c r="BI87" s="20" t="str">
        <f t="shared" ca="1" si="249"/>
        <v/>
      </c>
      <c r="BJ87" s="20" t="str">
        <f t="shared" ca="1" si="249"/>
        <v/>
      </c>
      <c r="BK87" s="20" t="str">
        <f t="shared" ca="1" si="249"/>
        <v/>
      </c>
      <c r="BL87" s="20" t="str">
        <f t="shared" ca="1" si="249"/>
        <v/>
      </c>
      <c r="BM87" s="20" t="str">
        <f t="shared" ca="1" si="249"/>
        <v/>
      </c>
      <c r="BN87" s="20" t="str">
        <f t="shared" ca="1" si="249"/>
        <v/>
      </c>
      <c r="BO87" s="20" t="str">
        <f t="shared" ca="1" si="249"/>
        <v/>
      </c>
      <c r="BP87" s="20" t="str">
        <f t="shared" ca="1" si="249"/>
        <v/>
      </c>
      <c r="BQ87" s="20" t="str">
        <f t="shared" ref="BQ87:BZ96" ca="1" si="250">IF($N87="",
IF(AND(BQ$3&gt;=$M87,BQ$3&lt;=TODAY(),BQ$3&lt;$O87), 10,
IF(AND(BQ$3&gt;=$M87,BQ$3&lt;=TODAY(),BQ$3=$O87), 10,
IF(AND(BQ$3&gt;=$M87,BQ$3&lt;=TODAY(),BQ$3&gt;$O87), -10, ""))),
IF(AND(BQ$3&gt;=$M87,BQ$3&lt;=$N87,BQ$3&lt;$O87),10,
IF(AND(BQ$3&gt;=$M87,BQ$3&lt;=$N87,BQ$3=$O87),10,
IF(AND(BQ$3&gt;=$M87,BQ$3&lt;=$N87,BQ$3&gt;$O87),-10,""
))))</f>
        <v/>
      </c>
      <c r="BR87" s="20" t="str">
        <f t="shared" ca="1" si="250"/>
        <v/>
      </c>
      <c r="BS87" s="20" t="str">
        <f t="shared" ca="1" si="250"/>
        <v/>
      </c>
      <c r="BT87" s="20" t="str">
        <f t="shared" ca="1" si="250"/>
        <v/>
      </c>
      <c r="BU87" s="20" t="str">
        <f t="shared" ca="1" si="250"/>
        <v/>
      </c>
      <c r="BV87" s="20" t="str">
        <f t="shared" ca="1" si="250"/>
        <v/>
      </c>
      <c r="BW87" s="20" t="str">
        <f t="shared" ca="1" si="250"/>
        <v/>
      </c>
      <c r="BX87" s="20" t="str">
        <f t="shared" ca="1" si="250"/>
        <v/>
      </c>
      <c r="BY87" s="20" t="str">
        <f t="shared" ca="1" si="250"/>
        <v/>
      </c>
      <c r="BZ87" s="20" t="str">
        <f t="shared" ca="1" si="250"/>
        <v/>
      </c>
      <c r="CA87" s="20" t="str">
        <f t="shared" ref="CA87:CJ96" ca="1" si="251">IF($N87="",
IF(AND(CA$3&gt;=$M87,CA$3&lt;=TODAY(),CA$3&lt;$O87), 10,
IF(AND(CA$3&gt;=$M87,CA$3&lt;=TODAY(),CA$3=$O87), 10,
IF(AND(CA$3&gt;=$M87,CA$3&lt;=TODAY(),CA$3&gt;$O87), -10, ""))),
IF(AND(CA$3&gt;=$M87,CA$3&lt;=$N87,CA$3&lt;$O87),10,
IF(AND(CA$3&gt;=$M87,CA$3&lt;=$N87,CA$3=$O87),10,
IF(AND(CA$3&gt;=$M87,CA$3&lt;=$N87,CA$3&gt;$O87),-10,""
))))</f>
        <v/>
      </c>
      <c r="CB87" s="20" t="str">
        <f t="shared" ca="1" si="251"/>
        <v/>
      </c>
      <c r="CC87" s="20" t="str">
        <f t="shared" ca="1" si="251"/>
        <v/>
      </c>
      <c r="CD87" s="20" t="str">
        <f t="shared" ca="1" si="251"/>
        <v/>
      </c>
      <c r="CE87" s="20" t="str">
        <f t="shared" ca="1" si="251"/>
        <v/>
      </c>
      <c r="CF87" s="20" t="str">
        <f t="shared" ca="1" si="251"/>
        <v/>
      </c>
      <c r="CG87" s="20" t="str">
        <f t="shared" ca="1" si="251"/>
        <v/>
      </c>
      <c r="CH87" s="20" t="str">
        <f t="shared" ca="1" si="251"/>
        <v/>
      </c>
      <c r="CI87" s="20" t="str">
        <f t="shared" ca="1" si="251"/>
        <v/>
      </c>
      <c r="CJ87" s="20" t="str">
        <f t="shared" ca="1" si="251"/>
        <v/>
      </c>
      <c r="CK87" s="20" t="str">
        <f t="shared" ref="CK87:CT96" ca="1" si="252">IF($N87="",
IF(AND(CK$3&gt;=$M87,CK$3&lt;=TODAY(),CK$3&lt;$O87), 10,
IF(AND(CK$3&gt;=$M87,CK$3&lt;=TODAY(),CK$3=$O87), 10,
IF(AND(CK$3&gt;=$M87,CK$3&lt;=TODAY(),CK$3&gt;$O87), -10, ""))),
IF(AND(CK$3&gt;=$M87,CK$3&lt;=$N87,CK$3&lt;$O87),10,
IF(AND(CK$3&gt;=$M87,CK$3&lt;=$N87,CK$3=$O87),10,
IF(AND(CK$3&gt;=$M87,CK$3&lt;=$N87,CK$3&gt;$O87),-10,""
))))</f>
        <v/>
      </c>
      <c r="CL87" s="20" t="str">
        <f t="shared" ca="1" si="252"/>
        <v/>
      </c>
      <c r="CM87" s="20" t="str">
        <f t="shared" ca="1" si="252"/>
        <v/>
      </c>
      <c r="CN87" s="20" t="str">
        <f t="shared" ca="1" si="252"/>
        <v/>
      </c>
      <c r="CO87" s="20" t="str">
        <f t="shared" ca="1" si="252"/>
        <v/>
      </c>
      <c r="CP87" s="20" t="str">
        <f t="shared" ca="1" si="252"/>
        <v/>
      </c>
      <c r="CQ87" s="20" t="str">
        <f t="shared" ca="1" si="252"/>
        <v/>
      </c>
      <c r="CR87" s="20" t="str">
        <f t="shared" ca="1" si="252"/>
        <v/>
      </c>
      <c r="CS87" s="20" t="str">
        <f t="shared" ca="1" si="252"/>
        <v/>
      </c>
      <c r="CT87" s="19" t="str">
        <f t="shared" ca="1" si="252"/>
        <v/>
      </c>
      <c r="CU87" s="19" t="str">
        <f t="shared" ref="CU87:DD96" ca="1" si="253">IF($N87="",
IF(AND(CU$3&gt;=$M87,CU$3&lt;=TODAY(),CU$3&lt;$O87), 10,
IF(AND(CU$3&gt;=$M87,CU$3&lt;=TODAY(),CU$3=$O87), 10,
IF(AND(CU$3&gt;=$M87,CU$3&lt;=TODAY(),CU$3&gt;$O87), -10, ""))),
IF(AND(CU$3&gt;=$M87,CU$3&lt;=$N87,CU$3&lt;$O87),10,
IF(AND(CU$3&gt;=$M87,CU$3&lt;=$N87,CU$3=$O87),10,
IF(AND(CU$3&gt;=$M87,CU$3&lt;=$N87,CU$3&gt;$O87),-10,""
))))</f>
        <v/>
      </c>
      <c r="CV87" s="19" t="str">
        <f t="shared" ca="1" si="253"/>
        <v/>
      </c>
      <c r="CW87" s="19" t="str">
        <f t="shared" ca="1" si="253"/>
        <v/>
      </c>
      <c r="CX87" s="19" t="str">
        <f t="shared" ca="1" si="253"/>
        <v/>
      </c>
      <c r="CY87" s="19" t="str">
        <f t="shared" ca="1" si="253"/>
        <v/>
      </c>
      <c r="CZ87" s="19" t="str">
        <f t="shared" ca="1" si="253"/>
        <v/>
      </c>
      <c r="DA87" s="19" t="str">
        <f t="shared" ca="1" si="253"/>
        <v/>
      </c>
      <c r="DB87" s="19" t="str">
        <f t="shared" ca="1" si="253"/>
        <v/>
      </c>
      <c r="DC87" s="19" t="str">
        <f t="shared" ca="1" si="253"/>
        <v/>
      </c>
      <c r="DD87" s="19" t="str">
        <f t="shared" ca="1" si="253"/>
        <v/>
      </c>
      <c r="DE87" s="19" t="str">
        <f t="shared" ref="DE87:DN96" ca="1" si="254">IF($N87="",
IF(AND(DE$3&gt;=$M87,DE$3&lt;=TODAY(),DE$3&lt;$O87), 10,
IF(AND(DE$3&gt;=$M87,DE$3&lt;=TODAY(),DE$3=$O87), 10,
IF(AND(DE$3&gt;=$M87,DE$3&lt;=TODAY(),DE$3&gt;$O87), -10, ""))),
IF(AND(DE$3&gt;=$M87,DE$3&lt;=$N87,DE$3&lt;$O87),10,
IF(AND(DE$3&gt;=$M87,DE$3&lt;=$N87,DE$3=$O87),10,
IF(AND(DE$3&gt;=$M87,DE$3&lt;=$N87,DE$3&gt;$O87),-10,""
))))</f>
        <v/>
      </c>
      <c r="DF87" s="19" t="str">
        <f t="shared" ca="1" si="254"/>
        <v/>
      </c>
      <c r="DG87" s="19" t="str">
        <f t="shared" ca="1" si="254"/>
        <v/>
      </c>
      <c r="DH87" s="19" t="str">
        <f t="shared" ca="1" si="254"/>
        <v/>
      </c>
      <c r="DI87" s="19" t="str">
        <f t="shared" ca="1" si="254"/>
        <v/>
      </c>
      <c r="DJ87" s="19" t="str">
        <f t="shared" ca="1" si="254"/>
        <v/>
      </c>
      <c r="DK87" s="19" t="str">
        <f t="shared" ca="1" si="254"/>
        <v/>
      </c>
      <c r="DL87" s="19" t="str">
        <f t="shared" ca="1" si="254"/>
        <v/>
      </c>
      <c r="DM87" s="19" t="str">
        <f t="shared" ca="1" si="254"/>
        <v/>
      </c>
      <c r="DN87" s="19" t="str">
        <f t="shared" ca="1" si="254"/>
        <v/>
      </c>
      <c r="DO87" s="19" t="str">
        <f t="shared" ref="DO87:DX96" ca="1" si="255">IF($N87="",
IF(AND(DO$3&gt;=$M87,DO$3&lt;=TODAY(),DO$3&lt;$O87), 10,
IF(AND(DO$3&gt;=$M87,DO$3&lt;=TODAY(),DO$3=$O87), 10,
IF(AND(DO$3&gt;=$M87,DO$3&lt;=TODAY(),DO$3&gt;$O87), -10, ""))),
IF(AND(DO$3&gt;=$M87,DO$3&lt;=$N87,DO$3&lt;$O87),10,
IF(AND(DO$3&gt;=$M87,DO$3&lt;=$N87,DO$3=$O87),10,
IF(AND(DO$3&gt;=$M87,DO$3&lt;=$N87,DO$3&gt;$O87),-10,""
))))</f>
        <v/>
      </c>
      <c r="DP87" s="19" t="str">
        <f t="shared" ca="1" si="255"/>
        <v/>
      </c>
      <c r="DQ87" s="19" t="str">
        <f t="shared" ca="1" si="255"/>
        <v/>
      </c>
      <c r="DR87" s="19" t="str">
        <f t="shared" ca="1" si="255"/>
        <v/>
      </c>
      <c r="DS87" s="19" t="str">
        <f t="shared" ca="1" si="255"/>
        <v/>
      </c>
      <c r="DT87" s="19" t="str">
        <f t="shared" ca="1" si="255"/>
        <v/>
      </c>
      <c r="DU87" s="19" t="str">
        <f t="shared" ca="1" si="255"/>
        <v/>
      </c>
      <c r="DV87" s="19" t="str">
        <f t="shared" ca="1" si="255"/>
        <v/>
      </c>
      <c r="DW87" s="19" t="str">
        <f t="shared" ca="1" si="255"/>
        <v/>
      </c>
      <c r="DX87" s="19" t="str">
        <f t="shared" ca="1" si="255"/>
        <v/>
      </c>
      <c r="DY87" s="19" t="str">
        <f t="shared" ref="DY87:EH96" ca="1" si="256">IF($N87="",
IF(AND(DY$3&gt;=$M87,DY$3&lt;=TODAY(),DY$3&lt;$O87), 10,
IF(AND(DY$3&gt;=$M87,DY$3&lt;=TODAY(),DY$3=$O87), 10,
IF(AND(DY$3&gt;=$M87,DY$3&lt;=TODAY(),DY$3&gt;$O87), -10, ""))),
IF(AND(DY$3&gt;=$M87,DY$3&lt;=$N87,DY$3&lt;$O87),10,
IF(AND(DY$3&gt;=$M87,DY$3&lt;=$N87,DY$3=$O87),10,
IF(AND(DY$3&gt;=$M87,DY$3&lt;=$N87,DY$3&gt;$O87),-10,""
))))</f>
        <v/>
      </c>
      <c r="DZ87" s="19" t="str">
        <f t="shared" ca="1" si="256"/>
        <v/>
      </c>
      <c r="EA87" s="19" t="str">
        <f t="shared" ca="1" si="256"/>
        <v/>
      </c>
      <c r="EB87" s="19" t="str">
        <f t="shared" ca="1" si="256"/>
        <v/>
      </c>
      <c r="EC87" s="19" t="str">
        <f t="shared" ca="1" si="256"/>
        <v/>
      </c>
      <c r="ED87" s="19" t="str">
        <f t="shared" ca="1" si="256"/>
        <v/>
      </c>
      <c r="EE87" s="19" t="str">
        <f t="shared" ca="1" si="256"/>
        <v/>
      </c>
      <c r="EF87" s="19" t="str">
        <f t="shared" ca="1" si="256"/>
        <v/>
      </c>
      <c r="EG87" s="19" t="str">
        <f t="shared" ca="1" si="256"/>
        <v/>
      </c>
      <c r="EH87" s="19" t="str">
        <f t="shared" ca="1" si="256"/>
        <v/>
      </c>
      <c r="EI87" s="19" t="str">
        <f t="shared" ref="EI87:ER96" ca="1" si="257">IF($N87="",
IF(AND(EI$3&gt;=$M87,EI$3&lt;=TODAY(),EI$3&lt;$O87), 10,
IF(AND(EI$3&gt;=$M87,EI$3&lt;=TODAY(),EI$3=$O87), 10,
IF(AND(EI$3&gt;=$M87,EI$3&lt;=TODAY(),EI$3&gt;$O87), -10, ""))),
IF(AND(EI$3&gt;=$M87,EI$3&lt;=$N87,EI$3&lt;$O87),10,
IF(AND(EI$3&gt;=$M87,EI$3&lt;=$N87,EI$3=$O87),10,
IF(AND(EI$3&gt;=$M87,EI$3&lt;=$N87,EI$3&gt;$O87),-10,""
))))</f>
        <v/>
      </c>
      <c r="EJ87" s="19" t="str">
        <f t="shared" ca="1" si="257"/>
        <v/>
      </c>
      <c r="EK87" s="19" t="str">
        <f t="shared" ca="1" si="257"/>
        <v/>
      </c>
      <c r="EL87" s="19" t="str">
        <f t="shared" ca="1" si="257"/>
        <v/>
      </c>
      <c r="EM87" s="19" t="str">
        <f t="shared" ca="1" si="257"/>
        <v/>
      </c>
      <c r="EN87" s="19" t="str">
        <f t="shared" ca="1" si="257"/>
        <v/>
      </c>
      <c r="EO87" s="19" t="str">
        <f t="shared" ca="1" si="257"/>
        <v/>
      </c>
      <c r="EP87" s="19" t="str">
        <f t="shared" ca="1" si="257"/>
        <v/>
      </c>
      <c r="EQ87" s="19" t="str">
        <f t="shared" ca="1" si="257"/>
        <v/>
      </c>
      <c r="ER87" s="19" t="str">
        <f t="shared" ca="1" si="257"/>
        <v/>
      </c>
      <c r="ES87" s="19" t="str">
        <f t="shared" ref="ES87:FB96" ca="1" si="258">IF($N87="",
IF(AND(ES$3&gt;=$M87,ES$3&lt;=TODAY(),ES$3&lt;$O87), 10,
IF(AND(ES$3&gt;=$M87,ES$3&lt;=TODAY(),ES$3=$O87), 10,
IF(AND(ES$3&gt;=$M87,ES$3&lt;=TODAY(),ES$3&gt;$O87), -10, ""))),
IF(AND(ES$3&gt;=$M87,ES$3&lt;=$N87,ES$3&lt;$O87),10,
IF(AND(ES$3&gt;=$M87,ES$3&lt;=$N87,ES$3=$O87),10,
IF(AND(ES$3&gt;=$M87,ES$3&lt;=$N87,ES$3&gt;$O87),-10,""
))))</f>
        <v/>
      </c>
      <c r="ET87" s="19" t="str">
        <f t="shared" ca="1" si="258"/>
        <v/>
      </c>
      <c r="EU87" s="19" t="str">
        <f t="shared" ca="1" si="258"/>
        <v/>
      </c>
      <c r="EV87" s="19" t="str">
        <f t="shared" ca="1" si="258"/>
        <v/>
      </c>
      <c r="EW87" s="19" t="str">
        <f t="shared" ca="1" si="258"/>
        <v/>
      </c>
      <c r="EX87" s="19" t="str">
        <f t="shared" ca="1" si="258"/>
        <v/>
      </c>
      <c r="EY87" s="19" t="str">
        <f t="shared" ca="1" si="258"/>
        <v/>
      </c>
      <c r="EZ87" s="19" t="str">
        <f t="shared" ca="1" si="258"/>
        <v/>
      </c>
      <c r="FA87" s="19" t="str">
        <f t="shared" ca="1" si="258"/>
        <v/>
      </c>
      <c r="FB87" s="19" t="str">
        <f t="shared" ca="1" si="258"/>
        <v/>
      </c>
      <c r="FC87" s="19" t="str">
        <f t="shared" ref="FC87:FL96" ca="1" si="259">IF($N87="",
IF(AND(FC$3&gt;=$M87,FC$3&lt;=TODAY(),FC$3&lt;$O87), 10,
IF(AND(FC$3&gt;=$M87,FC$3&lt;=TODAY(),FC$3=$O87), 10,
IF(AND(FC$3&gt;=$M87,FC$3&lt;=TODAY(),FC$3&gt;$O87), -10, ""))),
IF(AND(FC$3&gt;=$M87,FC$3&lt;=$N87,FC$3&lt;$O87),10,
IF(AND(FC$3&gt;=$M87,FC$3&lt;=$N87,FC$3=$O87),10,
IF(AND(FC$3&gt;=$M87,FC$3&lt;=$N87,FC$3&gt;$O87),-10,""
))))</f>
        <v/>
      </c>
      <c r="FD87" s="19" t="str">
        <f t="shared" ca="1" si="259"/>
        <v/>
      </c>
      <c r="FE87" s="19" t="str">
        <f t="shared" ca="1" si="259"/>
        <v/>
      </c>
      <c r="FF87" s="19" t="str">
        <f t="shared" ca="1" si="259"/>
        <v/>
      </c>
      <c r="FG87" s="19" t="str">
        <f t="shared" ca="1" si="259"/>
        <v/>
      </c>
      <c r="FH87" s="19" t="str">
        <f t="shared" ca="1" si="259"/>
        <v/>
      </c>
      <c r="FI87" s="19" t="str">
        <f t="shared" ca="1" si="259"/>
        <v/>
      </c>
      <c r="FJ87" s="19" t="str">
        <f t="shared" ca="1" si="259"/>
        <v/>
      </c>
      <c r="FK87" s="19" t="str">
        <f t="shared" ca="1" si="259"/>
        <v/>
      </c>
      <c r="FL87" s="19" t="str">
        <f t="shared" ca="1" si="259"/>
        <v/>
      </c>
      <c r="FM87" s="19" t="str">
        <f t="shared" ref="FM87:FV96" ca="1" si="260">IF($N87="",
IF(AND(FM$3&gt;=$M87,FM$3&lt;=TODAY(),FM$3&lt;$O87), 10,
IF(AND(FM$3&gt;=$M87,FM$3&lt;=TODAY(),FM$3=$O87), 10,
IF(AND(FM$3&gt;=$M87,FM$3&lt;=TODAY(),FM$3&gt;$O87), -10, ""))),
IF(AND(FM$3&gt;=$M87,FM$3&lt;=$N87,FM$3&lt;$O87),10,
IF(AND(FM$3&gt;=$M87,FM$3&lt;=$N87,FM$3=$O87),10,
IF(AND(FM$3&gt;=$M87,FM$3&lt;=$N87,FM$3&gt;$O87),-10,""
))))</f>
        <v/>
      </c>
      <c r="FN87" s="19" t="str">
        <f t="shared" ca="1" si="260"/>
        <v/>
      </c>
      <c r="FO87" s="19" t="str">
        <f t="shared" ca="1" si="260"/>
        <v/>
      </c>
      <c r="FP87" s="19" t="str">
        <f t="shared" ca="1" si="260"/>
        <v/>
      </c>
      <c r="FQ87" s="19" t="str">
        <f t="shared" ca="1" si="260"/>
        <v/>
      </c>
      <c r="FR87" s="19" t="str">
        <f t="shared" ca="1" si="260"/>
        <v/>
      </c>
      <c r="FS87" s="19" t="str">
        <f t="shared" ca="1" si="260"/>
        <v/>
      </c>
      <c r="FT87" s="19" t="str">
        <f t="shared" ca="1" si="260"/>
        <v/>
      </c>
      <c r="FU87" s="19" t="str">
        <f t="shared" ca="1" si="260"/>
        <v/>
      </c>
      <c r="FV87" s="19" t="str">
        <f t="shared" ca="1" si="260"/>
        <v/>
      </c>
      <c r="FW87" s="19" t="str">
        <f t="shared" ref="FW87:GF96" ca="1" si="261">IF($N87="",
IF(AND(FW$3&gt;=$M87,FW$3&lt;=TODAY(),FW$3&lt;$O87), 10,
IF(AND(FW$3&gt;=$M87,FW$3&lt;=TODAY(),FW$3=$O87), 10,
IF(AND(FW$3&gt;=$M87,FW$3&lt;=TODAY(),FW$3&gt;$O87), -10, ""))),
IF(AND(FW$3&gt;=$M87,FW$3&lt;=$N87,FW$3&lt;$O87),10,
IF(AND(FW$3&gt;=$M87,FW$3&lt;=$N87,FW$3=$O87),10,
IF(AND(FW$3&gt;=$M87,FW$3&lt;=$N87,FW$3&gt;$O87),-10,""
))))</f>
        <v/>
      </c>
      <c r="FX87" s="19" t="str">
        <f t="shared" ca="1" si="261"/>
        <v/>
      </c>
      <c r="FY87" s="19" t="str">
        <f t="shared" ca="1" si="261"/>
        <v/>
      </c>
      <c r="FZ87" s="19" t="str">
        <f t="shared" ca="1" si="261"/>
        <v/>
      </c>
      <c r="GA87" s="19" t="str">
        <f t="shared" ca="1" si="261"/>
        <v/>
      </c>
      <c r="GB87" s="19" t="str">
        <f t="shared" ca="1" si="261"/>
        <v/>
      </c>
      <c r="GC87" s="19" t="str">
        <f t="shared" ca="1" si="261"/>
        <v/>
      </c>
      <c r="GD87" s="19" t="str">
        <f t="shared" ca="1" si="261"/>
        <v/>
      </c>
      <c r="GE87" s="19" t="str">
        <f t="shared" ca="1" si="261"/>
        <v/>
      </c>
      <c r="GF87" s="19" t="str">
        <f t="shared" ca="1" si="261"/>
        <v/>
      </c>
      <c r="GG87" s="19" t="str">
        <f t="shared" ref="GG87:GP96" ca="1" si="262">IF($N87="",
IF(AND(GG$3&gt;=$M87,GG$3&lt;=TODAY(),GG$3&lt;$O87), 10,
IF(AND(GG$3&gt;=$M87,GG$3&lt;=TODAY(),GG$3=$O87), 10,
IF(AND(GG$3&gt;=$M87,GG$3&lt;=TODAY(),GG$3&gt;$O87), -10, ""))),
IF(AND(GG$3&gt;=$M87,GG$3&lt;=$N87,GG$3&lt;$O87),10,
IF(AND(GG$3&gt;=$M87,GG$3&lt;=$N87,GG$3=$O87),10,
IF(AND(GG$3&gt;=$M87,GG$3&lt;=$N87,GG$3&gt;$O87),-10,""
))))</f>
        <v/>
      </c>
      <c r="GH87" s="19" t="str">
        <f t="shared" ca="1" si="262"/>
        <v/>
      </c>
      <c r="GI87" s="19" t="str">
        <f t="shared" ca="1" si="262"/>
        <v/>
      </c>
      <c r="GJ87" s="19" t="str">
        <f t="shared" ca="1" si="262"/>
        <v/>
      </c>
      <c r="GK87" s="19" t="str">
        <f t="shared" ca="1" si="262"/>
        <v/>
      </c>
      <c r="GL87" s="19" t="str">
        <f t="shared" ca="1" si="262"/>
        <v/>
      </c>
      <c r="GM87" s="19" t="str">
        <f t="shared" ca="1" si="262"/>
        <v/>
      </c>
      <c r="GN87" s="19" t="str">
        <f t="shared" ca="1" si="262"/>
        <v/>
      </c>
      <c r="GO87" s="19" t="str">
        <f t="shared" ca="1" si="262"/>
        <v/>
      </c>
      <c r="GP87" s="19" t="str">
        <f t="shared" ca="1" si="262"/>
        <v/>
      </c>
      <c r="GQ87" s="19" t="str">
        <f t="shared" ref="GQ87:GZ96" ca="1" si="263">IF($N87="",
IF(AND(GQ$3&gt;=$M87,GQ$3&lt;=TODAY(),GQ$3&lt;$O87), 10,
IF(AND(GQ$3&gt;=$M87,GQ$3&lt;=TODAY(),GQ$3=$O87), 10,
IF(AND(GQ$3&gt;=$M87,GQ$3&lt;=TODAY(),GQ$3&gt;$O87), -10, ""))),
IF(AND(GQ$3&gt;=$M87,GQ$3&lt;=$N87,GQ$3&lt;$O87),10,
IF(AND(GQ$3&gt;=$M87,GQ$3&lt;=$N87,GQ$3=$O87),10,
IF(AND(GQ$3&gt;=$M87,GQ$3&lt;=$N87,GQ$3&gt;$O87),-10,""
))))</f>
        <v/>
      </c>
      <c r="GR87" s="19" t="str">
        <f t="shared" ca="1" si="263"/>
        <v/>
      </c>
      <c r="GS87" s="19" t="str">
        <f t="shared" ca="1" si="263"/>
        <v/>
      </c>
      <c r="GT87" s="19" t="str">
        <f t="shared" ca="1" si="263"/>
        <v/>
      </c>
      <c r="GU87" s="19" t="str">
        <f t="shared" ca="1" si="263"/>
        <v/>
      </c>
      <c r="GV87" s="19" t="str">
        <f t="shared" ca="1" si="263"/>
        <v/>
      </c>
      <c r="GW87" s="19" t="str">
        <f t="shared" ca="1" si="263"/>
        <v/>
      </c>
      <c r="GX87" s="19" t="str">
        <f t="shared" ca="1" si="263"/>
        <v/>
      </c>
      <c r="GY87" s="19" t="str">
        <f t="shared" ca="1" si="263"/>
        <v/>
      </c>
      <c r="GZ87" s="19" t="str">
        <f t="shared" ca="1" si="263"/>
        <v/>
      </c>
      <c r="HA87" s="19" t="str">
        <f t="shared" ref="HA87:HJ96" ca="1" si="264">IF($N87="",
IF(AND(HA$3&gt;=$M87,HA$3&lt;=TODAY(),HA$3&lt;$O87), 10,
IF(AND(HA$3&gt;=$M87,HA$3&lt;=TODAY(),HA$3=$O87), 10,
IF(AND(HA$3&gt;=$M87,HA$3&lt;=TODAY(),HA$3&gt;$O87), -10, ""))),
IF(AND(HA$3&gt;=$M87,HA$3&lt;=$N87,HA$3&lt;$O87),10,
IF(AND(HA$3&gt;=$M87,HA$3&lt;=$N87,HA$3=$O87),10,
IF(AND(HA$3&gt;=$M87,HA$3&lt;=$N87,HA$3&gt;$O87),-10,""
))))</f>
        <v/>
      </c>
      <c r="HB87" s="19" t="str">
        <f t="shared" ca="1" si="264"/>
        <v/>
      </c>
      <c r="HC87" s="19" t="str">
        <f t="shared" ca="1" si="264"/>
        <v/>
      </c>
      <c r="HD87" s="19" t="str">
        <f t="shared" ca="1" si="264"/>
        <v/>
      </c>
      <c r="HE87" s="19" t="str">
        <f t="shared" ca="1" si="264"/>
        <v/>
      </c>
      <c r="HF87" s="19" t="str">
        <f t="shared" ca="1" si="264"/>
        <v/>
      </c>
      <c r="HG87" s="19" t="str">
        <f t="shared" ca="1" si="264"/>
        <v/>
      </c>
      <c r="HH87" s="19" t="str">
        <f t="shared" ca="1" si="264"/>
        <v/>
      </c>
      <c r="HI87" s="19" t="str">
        <f t="shared" ca="1" si="264"/>
        <v/>
      </c>
      <c r="HJ87" s="19" t="str">
        <f t="shared" ca="1" si="264"/>
        <v/>
      </c>
      <c r="HK87" s="19" t="str">
        <f t="shared" ref="HK87:HT96" ca="1" si="265">IF($N87="",
IF(AND(HK$3&gt;=$M87,HK$3&lt;=TODAY(),HK$3&lt;$O87), 10,
IF(AND(HK$3&gt;=$M87,HK$3&lt;=TODAY(),HK$3=$O87), 10,
IF(AND(HK$3&gt;=$M87,HK$3&lt;=TODAY(),HK$3&gt;$O87), -10, ""))),
IF(AND(HK$3&gt;=$M87,HK$3&lt;=$N87,HK$3&lt;$O87),10,
IF(AND(HK$3&gt;=$M87,HK$3&lt;=$N87,HK$3=$O87),10,
IF(AND(HK$3&gt;=$M87,HK$3&lt;=$N87,HK$3&gt;$O87),-10,""
))))</f>
        <v/>
      </c>
      <c r="HL87" s="19" t="str">
        <f t="shared" ca="1" si="265"/>
        <v/>
      </c>
      <c r="HM87" s="19" t="str">
        <f t="shared" ca="1" si="265"/>
        <v/>
      </c>
      <c r="HN87" s="19" t="str">
        <f t="shared" ca="1" si="265"/>
        <v/>
      </c>
      <c r="HO87" s="19" t="str">
        <f t="shared" ca="1" si="265"/>
        <v/>
      </c>
      <c r="HP87" s="19" t="str">
        <f t="shared" ca="1" si="265"/>
        <v/>
      </c>
      <c r="HQ87" s="19" t="str">
        <f t="shared" ca="1" si="265"/>
        <v/>
      </c>
      <c r="HR87" s="19" t="str">
        <f t="shared" ca="1" si="265"/>
        <v/>
      </c>
      <c r="HS87" s="19" t="str">
        <f t="shared" ca="1" si="265"/>
        <v/>
      </c>
      <c r="HT87" s="19" t="str">
        <f t="shared" ca="1" si="265"/>
        <v/>
      </c>
      <c r="HU87" s="19" t="str">
        <f t="shared" ref="HU87:ID96" ca="1" si="266">IF($N87="",
IF(AND(HU$3&gt;=$M87,HU$3&lt;=TODAY(),HU$3&lt;$O87), 10,
IF(AND(HU$3&gt;=$M87,HU$3&lt;=TODAY(),HU$3=$O87), 10,
IF(AND(HU$3&gt;=$M87,HU$3&lt;=TODAY(),HU$3&gt;$O87), -10, ""))),
IF(AND(HU$3&gt;=$M87,HU$3&lt;=$N87,HU$3&lt;$O87),10,
IF(AND(HU$3&gt;=$M87,HU$3&lt;=$N87,HU$3=$O87),10,
IF(AND(HU$3&gt;=$M87,HU$3&lt;=$N87,HU$3&gt;$O87),-10,""
))))</f>
        <v/>
      </c>
      <c r="HV87" s="19" t="str">
        <f t="shared" ca="1" si="266"/>
        <v/>
      </c>
      <c r="HW87" s="19" t="str">
        <f t="shared" ca="1" si="266"/>
        <v/>
      </c>
      <c r="HX87" s="19" t="str">
        <f t="shared" ca="1" si="266"/>
        <v/>
      </c>
      <c r="HY87" s="19" t="str">
        <f t="shared" ca="1" si="266"/>
        <v/>
      </c>
      <c r="HZ87" s="19" t="str">
        <f t="shared" ca="1" si="266"/>
        <v/>
      </c>
      <c r="IA87" s="19" t="str">
        <f t="shared" ca="1" si="266"/>
        <v/>
      </c>
      <c r="IB87" s="19" t="str">
        <f t="shared" ca="1" si="266"/>
        <v/>
      </c>
      <c r="IC87" s="19" t="str">
        <f t="shared" ca="1" si="266"/>
        <v/>
      </c>
      <c r="ID87" s="19" t="str">
        <f t="shared" ca="1" si="266"/>
        <v/>
      </c>
      <c r="IE87" s="19" t="str">
        <f t="shared" ref="IE87:IN96" ca="1" si="267">IF($N87="",
IF(AND(IE$3&gt;=$M87,IE$3&lt;=TODAY(),IE$3&lt;$O87), 10,
IF(AND(IE$3&gt;=$M87,IE$3&lt;=TODAY(),IE$3=$O87), 10,
IF(AND(IE$3&gt;=$M87,IE$3&lt;=TODAY(),IE$3&gt;$O87), -10, ""))),
IF(AND(IE$3&gt;=$M87,IE$3&lt;=$N87,IE$3&lt;$O87),10,
IF(AND(IE$3&gt;=$M87,IE$3&lt;=$N87,IE$3=$O87),10,
IF(AND(IE$3&gt;=$M87,IE$3&lt;=$N87,IE$3&gt;$O87),-10,""
))))</f>
        <v/>
      </c>
      <c r="IF87" s="19" t="str">
        <f t="shared" ca="1" si="267"/>
        <v/>
      </c>
      <c r="IG87" s="19" t="str">
        <f t="shared" ca="1" si="267"/>
        <v/>
      </c>
      <c r="IH87" s="19" t="str">
        <f t="shared" ca="1" si="267"/>
        <v/>
      </c>
      <c r="II87" s="19" t="str">
        <f t="shared" ca="1" si="267"/>
        <v/>
      </c>
      <c r="IJ87" s="19" t="str">
        <f t="shared" ca="1" si="267"/>
        <v/>
      </c>
      <c r="IK87" s="19" t="str">
        <f t="shared" ca="1" si="267"/>
        <v/>
      </c>
      <c r="IL87" s="19" t="str">
        <f t="shared" ca="1" si="267"/>
        <v/>
      </c>
      <c r="IM87" s="19" t="str">
        <f t="shared" ca="1" si="267"/>
        <v/>
      </c>
      <c r="IN87" s="19" t="str">
        <f t="shared" ca="1" si="267"/>
        <v/>
      </c>
      <c r="IO87" s="19" t="str">
        <f t="shared" ref="IO87:IX96" ca="1" si="268">IF($N87="",
IF(AND(IO$3&gt;=$M87,IO$3&lt;=TODAY(),IO$3&lt;$O87), 10,
IF(AND(IO$3&gt;=$M87,IO$3&lt;=TODAY(),IO$3=$O87), 10,
IF(AND(IO$3&gt;=$M87,IO$3&lt;=TODAY(),IO$3&gt;$O87), -10, ""))),
IF(AND(IO$3&gt;=$M87,IO$3&lt;=$N87,IO$3&lt;$O87),10,
IF(AND(IO$3&gt;=$M87,IO$3&lt;=$N87,IO$3=$O87),10,
IF(AND(IO$3&gt;=$M87,IO$3&lt;=$N87,IO$3&gt;$O87),-10,""
))))</f>
        <v/>
      </c>
      <c r="IP87" s="19" t="str">
        <f t="shared" ca="1" si="268"/>
        <v/>
      </c>
      <c r="IQ87" s="19" t="str">
        <f t="shared" ca="1" si="268"/>
        <v/>
      </c>
      <c r="IR87" s="19" t="str">
        <f t="shared" ca="1" si="268"/>
        <v/>
      </c>
      <c r="IS87" s="19" t="str">
        <f t="shared" ca="1" si="268"/>
        <v/>
      </c>
      <c r="IT87" s="19" t="str">
        <f t="shared" ca="1" si="268"/>
        <v/>
      </c>
      <c r="IU87" s="19" t="str">
        <f t="shared" ca="1" si="268"/>
        <v/>
      </c>
      <c r="IV87" s="19" t="str">
        <f t="shared" ca="1" si="268"/>
        <v/>
      </c>
      <c r="IW87" s="19">
        <f t="shared" ca="1" si="268"/>
        <v>10</v>
      </c>
      <c r="IX87" s="19">
        <f t="shared" ca="1" si="268"/>
        <v>10</v>
      </c>
      <c r="IY87" s="19" t="str">
        <f t="shared" ref="IY87:JH96" ca="1" si="269">IF($N87="",
IF(AND(IY$3&gt;=$M87,IY$3&lt;=TODAY(),IY$3&lt;$O87), 10,
IF(AND(IY$3&gt;=$M87,IY$3&lt;=TODAY(),IY$3=$O87), 10,
IF(AND(IY$3&gt;=$M87,IY$3&lt;=TODAY(),IY$3&gt;$O87), -10, ""))),
IF(AND(IY$3&gt;=$M87,IY$3&lt;=$N87,IY$3&lt;$O87),10,
IF(AND(IY$3&gt;=$M87,IY$3&lt;=$N87,IY$3=$O87),10,
IF(AND(IY$3&gt;=$M87,IY$3&lt;=$N87,IY$3&gt;$O87),-10,""
))))</f>
        <v/>
      </c>
      <c r="IZ87" s="19" t="str">
        <f t="shared" ca="1" si="269"/>
        <v/>
      </c>
      <c r="JA87" s="19" t="str">
        <f t="shared" ca="1" si="269"/>
        <v/>
      </c>
      <c r="JB87" s="19" t="str">
        <f t="shared" ca="1" si="269"/>
        <v/>
      </c>
      <c r="JC87" s="19" t="str">
        <f t="shared" ca="1" si="269"/>
        <v/>
      </c>
      <c r="JD87" s="19" t="str">
        <f t="shared" ca="1" si="269"/>
        <v/>
      </c>
      <c r="JE87" s="19" t="str">
        <f t="shared" ca="1" si="269"/>
        <v/>
      </c>
      <c r="JF87" s="19" t="str">
        <f t="shared" ca="1" si="269"/>
        <v/>
      </c>
      <c r="JG87" s="19" t="str">
        <f t="shared" ca="1" si="269"/>
        <v/>
      </c>
      <c r="JH87" s="19" t="str">
        <f t="shared" ca="1" si="269"/>
        <v/>
      </c>
      <c r="JI87" s="19" t="str">
        <f t="shared" ref="JI87:JR96" ca="1" si="270">IF($N87="",
IF(AND(JI$3&gt;=$M87,JI$3&lt;=TODAY(),JI$3&lt;$O87), 10,
IF(AND(JI$3&gt;=$M87,JI$3&lt;=TODAY(),JI$3=$O87), 10,
IF(AND(JI$3&gt;=$M87,JI$3&lt;=TODAY(),JI$3&gt;$O87), -10, ""))),
IF(AND(JI$3&gt;=$M87,JI$3&lt;=$N87,JI$3&lt;$O87),10,
IF(AND(JI$3&gt;=$M87,JI$3&lt;=$N87,JI$3=$O87),10,
IF(AND(JI$3&gt;=$M87,JI$3&lt;=$N87,JI$3&gt;$O87),-10,""
))))</f>
        <v/>
      </c>
      <c r="JJ87" s="19" t="str">
        <f t="shared" ca="1" si="270"/>
        <v/>
      </c>
      <c r="JK87" s="19" t="str">
        <f t="shared" ca="1" si="270"/>
        <v/>
      </c>
      <c r="JL87" s="19" t="str">
        <f t="shared" ca="1" si="270"/>
        <v/>
      </c>
      <c r="JM87" s="19" t="str">
        <f t="shared" ca="1" si="270"/>
        <v/>
      </c>
      <c r="JN87" s="19" t="str">
        <f t="shared" ca="1" si="270"/>
        <v/>
      </c>
      <c r="JO87" s="19" t="str">
        <f t="shared" ca="1" si="270"/>
        <v/>
      </c>
      <c r="JP87" s="19" t="str">
        <f t="shared" ca="1" si="270"/>
        <v/>
      </c>
      <c r="JQ87" s="19" t="str">
        <f t="shared" ca="1" si="270"/>
        <v/>
      </c>
      <c r="JR87" s="19" t="str">
        <f t="shared" ca="1" si="270"/>
        <v/>
      </c>
      <c r="JS87" s="19" t="str">
        <f t="shared" ref="JS87:KB96" ca="1" si="271">IF($N87="",
IF(AND(JS$3&gt;=$M87,JS$3&lt;=TODAY(),JS$3&lt;$O87), 10,
IF(AND(JS$3&gt;=$M87,JS$3&lt;=TODAY(),JS$3=$O87), 10,
IF(AND(JS$3&gt;=$M87,JS$3&lt;=TODAY(),JS$3&gt;$O87), -10, ""))),
IF(AND(JS$3&gt;=$M87,JS$3&lt;=$N87,JS$3&lt;$O87),10,
IF(AND(JS$3&gt;=$M87,JS$3&lt;=$N87,JS$3=$O87),10,
IF(AND(JS$3&gt;=$M87,JS$3&lt;=$N87,JS$3&gt;$O87),-10,""
))))</f>
        <v/>
      </c>
      <c r="JT87" s="19" t="str">
        <f t="shared" ca="1" si="271"/>
        <v/>
      </c>
      <c r="JU87" s="19" t="str">
        <f t="shared" ca="1" si="271"/>
        <v/>
      </c>
      <c r="JV87" s="19" t="str">
        <f t="shared" ca="1" si="271"/>
        <v/>
      </c>
      <c r="JW87" s="19" t="str">
        <f t="shared" ca="1" si="271"/>
        <v/>
      </c>
      <c r="JX87" s="19" t="str">
        <f t="shared" ca="1" si="271"/>
        <v/>
      </c>
      <c r="JY87" s="19" t="str">
        <f t="shared" ca="1" si="271"/>
        <v/>
      </c>
      <c r="JZ87" s="19" t="str">
        <f t="shared" ca="1" si="271"/>
        <v/>
      </c>
      <c r="KA87" s="19" t="str">
        <f t="shared" ca="1" si="271"/>
        <v/>
      </c>
      <c r="KB87" s="19" t="str">
        <f t="shared" ca="1" si="271"/>
        <v/>
      </c>
      <c r="KC87" s="19" t="str">
        <f t="shared" ref="KC87:KL96" ca="1" si="272">IF($N87="",
IF(AND(KC$3&gt;=$M87,KC$3&lt;=TODAY(),KC$3&lt;$O87), 10,
IF(AND(KC$3&gt;=$M87,KC$3&lt;=TODAY(),KC$3=$O87), 10,
IF(AND(KC$3&gt;=$M87,KC$3&lt;=TODAY(),KC$3&gt;$O87), -10, ""))),
IF(AND(KC$3&gt;=$M87,KC$3&lt;=$N87,KC$3&lt;$O87),10,
IF(AND(KC$3&gt;=$M87,KC$3&lt;=$N87,KC$3=$O87),10,
IF(AND(KC$3&gt;=$M87,KC$3&lt;=$N87,KC$3&gt;$O87),-10,""
))))</f>
        <v/>
      </c>
      <c r="KD87" s="19" t="str">
        <f t="shared" ca="1" si="272"/>
        <v/>
      </c>
      <c r="KE87" s="19" t="str">
        <f t="shared" ca="1" si="272"/>
        <v/>
      </c>
      <c r="KF87" s="19" t="str">
        <f t="shared" ca="1" si="272"/>
        <v/>
      </c>
      <c r="KG87" s="19" t="str">
        <f t="shared" ca="1" si="272"/>
        <v/>
      </c>
      <c r="KH87" s="19" t="str">
        <f t="shared" ca="1" si="272"/>
        <v/>
      </c>
      <c r="KI87" s="19" t="str">
        <f t="shared" ca="1" si="272"/>
        <v/>
      </c>
      <c r="KJ87" s="19" t="str">
        <f t="shared" ca="1" si="272"/>
        <v/>
      </c>
      <c r="KK87" s="19" t="str">
        <f t="shared" ca="1" si="272"/>
        <v/>
      </c>
      <c r="KL87" s="19" t="str">
        <f t="shared" ca="1" si="272"/>
        <v/>
      </c>
      <c r="KM87" s="19" t="str">
        <f t="shared" ref="KM87:KV96" ca="1" si="273">IF($N87="",
IF(AND(KM$3&gt;=$M87,KM$3&lt;=TODAY(),KM$3&lt;$O87), 10,
IF(AND(KM$3&gt;=$M87,KM$3&lt;=TODAY(),KM$3=$O87), 10,
IF(AND(KM$3&gt;=$M87,KM$3&lt;=TODAY(),KM$3&gt;$O87), -10, ""))),
IF(AND(KM$3&gt;=$M87,KM$3&lt;=$N87,KM$3&lt;$O87),10,
IF(AND(KM$3&gt;=$M87,KM$3&lt;=$N87,KM$3=$O87),10,
IF(AND(KM$3&gt;=$M87,KM$3&lt;=$N87,KM$3&gt;$O87),-10,""
))))</f>
        <v/>
      </c>
      <c r="KN87" s="19" t="str">
        <f t="shared" ca="1" si="273"/>
        <v/>
      </c>
      <c r="KO87" s="19" t="str">
        <f t="shared" ca="1" si="273"/>
        <v/>
      </c>
      <c r="KP87" s="19" t="str">
        <f t="shared" ca="1" si="273"/>
        <v/>
      </c>
      <c r="KQ87" s="19" t="str">
        <f t="shared" ca="1" si="273"/>
        <v/>
      </c>
      <c r="KR87" s="19" t="str">
        <f t="shared" ca="1" si="273"/>
        <v/>
      </c>
      <c r="KS87" s="19" t="str">
        <f t="shared" ca="1" si="273"/>
        <v/>
      </c>
      <c r="KT87" s="19" t="str">
        <f t="shared" ca="1" si="273"/>
        <v/>
      </c>
      <c r="KU87" s="19" t="str">
        <f t="shared" ca="1" si="273"/>
        <v/>
      </c>
      <c r="KV87" s="19" t="str">
        <f t="shared" ca="1" si="273"/>
        <v/>
      </c>
      <c r="KW87" s="19" t="str">
        <f t="shared" ref="KW87:LF96" ca="1" si="274">IF($N87="",
IF(AND(KW$3&gt;=$M87,KW$3&lt;=TODAY(),KW$3&lt;$O87), 10,
IF(AND(KW$3&gt;=$M87,KW$3&lt;=TODAY(),KW$3=$O87), 10,
IF(AND(KW$3&gt;=$M87,KW$3&lt;=TODAY(),KW$3&gt;$O87), -10, ""))),
IF(AND(KW$3&gt;=$M87,KW$3&lt;=$N87,KW$3&lt;$O87),10,
IF(AND(KW$3&gt;=$M87,KW$3&lt;=$N87,KW$3=$O87),10,
IF(AND(KW$3&gt;=$M87,KW$3&lt;=$N87,KW$3&gt;$O87),-10,""
))))</f>
        <v/>
      </c>
      <c r="KX87" s="19" t="str">
        <f t="shared" ca="1" si="274"/>
        <v/>
      </c>
      <c r="KY87" s="19" t="str">
        <f t="shared" ca="1" si="274"/>
        <v/>
      </c>
      <c r="KZ87" s="19" t="str">
        <f t="shared" ca="1" si="274"/>
        <v/>
      </c>
      <c r="LA87" s="19" t="str">
        <f t="shared" ca="1" si="274"/>
        <v/>
      </c>
      <c r="LB87" s="19" t="str">
        <f t="shared" ca="1" si="274"/>
        <v/>
      </c>
      <c r="LC87" s="19" t="str">
        <f t="shared" ca="1" si="274"/>
        <v/>
      </c>
      <c r="LD87" s="19" t="str">
        <f t="shared" ca="1" si="274"/>
        <v/>
      </c>
      <c r="LE87" s="19" t="str">
        <f t="shared" ca="1" si="274"/>
        <v/>
      </c>
      <c r="LF87" s="19" t="str">
        <f t="shared" ca="1" si="274"/>
        <v/>
      </c>
      <c r="LG87" s="19" t="str">
        <f t="shared" ref="LG87:LP96" ca="1" si="275">IF($N87="",
IF(AND(LG$3&gt;=$M87,LG$3&lt;=TODAY(),LG$3&lt;$O87), 10,
IF(AND(LG$3&gt;=$M87,LG$3&lt;=TODAY(),LG$3=$O87), 10,
IF(AND(LG$3&gt;=$M87,LG$3&lt;=TODAY(),LG$3&gt;$O87), -10, ""))),
IF(AND(LG$3&gt;=$M87,LG$3&lt;=$N87,LG$3&lt;$O87),10,
IF(AND(LG$3&gt;=$M87,LG$3&lt;=$N87,LG$3=$O87),10,
IF(AND(LG$3&gt;=$M87,LG$3&lt;=$N87,LG$3&gt;$O87),-10,""
))))</f>
        <v/>
      </c>
      <c r="LH87" s="19" t="str">
        <f t="shared" ca="1" si="275"/>
        <v/>
      </c>
      <c r="LI87" s="19" t="str">
        <f t="shared" ca="1" si="275"/>
        <v/>
      </c>
      <c r="LJ87" s="19" t="str">
        <f t="shared" ca="1" si="275"/>
        <v/>
      </c>
      <c r="LK87" s="19" t="str">
        <f t="shared" ca="1" si="275"/>
        <v/>
      </c>
      <c r="LL87" s="19" t="str">
        <f t="shared" ca="1" si="275"/>
        <v/>
      </c>
      <c r="LM87" s="19" t="str">
        <f t="shared" ca="1" si="275"/>
        <v/>
      </c>
      <c r="LN87" s="19" t="str">
        <f t="shared" ca="1" si="275"/>
        <v/>
      </c>
      <c r="LO87" s="19" t="str">
        <f t="shared" ca="1" si="275"/>
        <v/>
      </c>
      <c r="LP87" s="19" t="str">
        <f t="shared" ca="1" si="275"/>
        <v/>
      </c>
      <c r="LQ87" s="19" t="str">
        <f t="shared" ref="LQ87:LZ96" ca="1" si="276">IF($N87="",
IF(AND(LQ$3&gt;=$M87,LQ$3&lt;=TODAY(),LQ$3&lt;$O87), 10,
IF(AND(LQ$3&gt;=$M87,LQ$3&lt;=TODAY(),LQ$3=$O87), 10,
IF(AND(LQ$3&gt;=$M87,LQ$3&lt;=TODAY(),LQ$3&gt;$O87), -10, ""))),
IF(AND(LQ$3&gt;=$M87,LQ$3&lt;=$N87,LQ$3&lt;$O87),10,
IF(AND(LQ$3&gt;=$M87,LQ$3&lt;=$N87,LQ$3=$O87),10,
IF(AND(LQ$3&gt;=$M87,LQ$3&lt;=$N87,LQ$3&gt;$O87),-10,""
))))</f>
        <v/>
      </c>
      <c r="LR87" s="19" t="str">
        <f t="shared" ca="1" si="276"/>
        <v/>
      </c>
      <c r="LS87" s="19" t="str">
        <f t="shared" ca="1" si="276"/>
        <v/>
      </c>
      <c r="LT87" s="19" t="str">
        <f t="shared" ca="1" si="276"/>
        <v/>
      </c>
      <c r="LU87" s="19" t="str">
        <f t="shared" ca="1" si="276"/>
        <v/>
      </c>
      <c r="LV87" s="19" t="str">
        <f t="shared" ca="1" si="276"/>
        <v/>
      </c>
      <c r="LW87" s="19" t="str">
        <f t="shared" ca="1" si="276"/>
        <v/>
      </c>
      <c r="LX87" s="19" t="str">
        <f t="shared" ca="1" si="276"/>
        <v/>
      </c>
      <c r="LY87" s="19" t="str">
        <f t="shared" ca="1" si="276"/>
        <v/>
      </c>
      <c r="LZ87" s="19" t="str">
        <f t="shared" ca="1" si="276"/>
        <v/>
      </c>
      <c r="MA87" s="19" t="str">
        <f t="shared" ref="MA87:MJ96" ca="1" si="277">IF($N87="",
IF(AND(MA$3&gt;=$M87,MA$3&lt;=TODAY(),MA$3&lt;$O87), 10,
IF(AND(MA$3&gt;=$M87,MA$3&lt;=TODAY(),MA$3=$O87), 10,
IF(AND(MA$3&gt;=$M87,MA$3&lt;=TODAY(),MA$3&gt;$O87), -10, ""))),
IF(AND(MA$3&gt;=$M87,MA$3&lt;=$N87,MA$3&lt;$O87),10,
IF(AND(MA$3&gt;=$M87,MA$3&lt;=$N87,MA$3=$O87),10,
IF(AND(MA$3&gt;=$M87,MA$3&lt;=$N87,MA$3&gt;$O87),-10,""
))))</f>
        <v/>
      </c>
      <c r="MB87" s="19" t="str">
        <f t="shared" ca="1" si="277"/>
        <v/>
      </c>
      <c r="MC87" s="19" t="str">
        <f t="shared" ca="1" si="277"/>
        <v/>
      </c>
      <c r="MD87" s="19" t="str">
        <f t="shared" ca="1" si="277"/>
        <v/>
      </c>
      <c r="ME87" s="19" t="str">
        <f t="shared" ca="1" si="277"/>
        <v/>
      </c>
      <c r="MF87" s="19" t="str">
        <f t="shared" ca="1" si="277"/>
        <v/>
      </c>
      <c r="MG87" s="19" t="str">
        <f t="shared" ca="1" si="277"/>
        <v/>
      </c>
      <c r="MH87" s="19" t="str">
        <f t="shared" ca="1" si="277"/>
        <v/>
      </c>
      <c r="MI87" s="19" t="str">
        <f t="shared" ca="1" si="277"/>
        <v/>
      </c>
      <c r="MJ87" s="19" t="str">
        <f t="shared" ca="1" si="277"/>
        <v/>
      </c>
      <c r="MK87" s="19" t="str">
        <f t="shared" ref="MK87:MT96" ca="1" si="278">IF($N87="",
IF(AND(MK$3&gt;=$M87,MK$3&lt;=TODAY(),MK$3&lt;$O87), 10,
IF(AND(MK$3&gt;=$M87,MK$3&lt;=TODAY(),MK$3=$O87), 10,
IF(AND(MK$3&gt;=$M87,MK$3&lt;=TODAY(),MK$3&gt;$O87), -10, ""))),
IF(AND(MK$3&gt;=$M87,MK$3&lt;=$N87,MK$3&lt;$O87),10,
IF(AND(MK$3&gt;=$M87,MK$3&lt;=$N87,MK$3=$O87),10,
IF(AND(MK$3&gt;=$M87,MK$3&lt;=$N87,MK$3&gt;$O87),-10,""
))))</f>
        <v/>
      </c>
      <c r="ML87" s="19" t="str">
        <f t="shared" ca="1" si="278"/>
        <v/>
      </c>
      <c r="MM87" s="19" t="str">
        <f t="shared" ca="1" si="278"/>
        <v/>
      </c>
      <c r="MN87" s="19" t="str">
        <f t="shared" ca="1" si="278"/>
        <v/>
      </c>
      <c r="MO87" s="19" t="str">
        <f t="shared" ca="1" si="278"/>
        <v/>
      </c>
      <c r="MP87" s="19" t="str">
        <f t="shared" ca="1" si="278"/>
        <v/>
      </c>
      <c r="MQ87" s="19" t="str">
        <f t="shared" ca="1" si="278"/>
        <v/>
      </c>
      <c r="MR87" s="19" t="str">
        <f t="shared" ca="1" si="278"/>
        <v/>
      </c>
      <c r="MS87" s="19" t="str">
        <f t="shared" ca="1" si="278"/>
        <v/>
      </c>
      <c r="MT87" s="19" t="str">
        <f t="shared" ca="1" si="278"/>
        <v/>
      </c>
      <c r="MU87" s="19" t="str">
        <f t="shared" ref="MU87:ND96" ca="1" si="279">IF($N87="",
IF(AND(MU$3&gt;=$M87,MU$3&lt;=TODAY(),MU$3&lt;$O87), 10,
IF(AND(MU$3&gt;=$M87,MU$3&lt;=TODAY(),MU$3=$O87), 10,
IF(AND(MU$3&gt;=$M87,MU$3&lt;=TODAY(),MU$3&gt;$O87), -10, ""))),
IF(AND(MU$3&gt;=$M87,MU$3&lt;=$N87,MU$3&lt;$O87),10,
IF(AND(MU$3&gt;=$M87,MU$3&lt;=$N87,MU$3=$O87),10,
IF(AND(MU$3&gt;=$M87,MU$3&lt;=$N87,MU$3&gt;$O87),-10,""
))))</f>
        <v/>
      </c>
      <c r="MV87" s="19" t="str">
        <f t="shared" ca="1" si="279"/>
        <v/>
      </c>
      <c r="MW87" s="19" t="str">
        <f t="shared" ca="1" si="279"/>
        <v/>
      </c>
      <c r="MX87" s="19" t="str">
        <f t="shared" ca="1" si="279"/>
        <v/>
      </c>
      <c r="MY87" s="19" t="str">
        <f t="shared" ca="1" si="279"/>
        <v/>
      </c>
      <c r="MZ87" s="19" t="str">
        <f t="shared" ca="1" si="279"/>
        <v/>
      </c>
      <c r="NA87" s="19" t="str">
        <f t="shared" ca="1" si="279"/>
        <v/>
      </c>
      <c r="NB87" s="19" t="str">
        <f t="shared" ca="1" si="279"/>
        <v/>
      </c>
      <c r="NC87" s="19" t="str">
        <f t="shared" ca="1" si="279"/>
        <v/>
      </c>
      <c r="ND87" s="19" t="str">
        <f t="shared" ca="1" si="279"/>
        <v/>
      </c>
      <c r="NE87" s="19" t="str">
        <f t="shared" ref="NE87:NN96" ca="1" si="280">IF($N87="",
IF(AND(NE$3&gt;=$M87,NE$3&lt;=TODAY(),NE$3&lt;$O87), 10,
IF(AND(NE$3&gt;=$M87,NE$3&lt;=TODAY(),NE$3=$O87), 10,
IF(AND(NE$3&gt;=$M87,NE$3&lt;=TODAY(),NE$3&gt;$O87), -10, ""))),
IF(AND(NE$3&gt;=$M87,NE$3&lt;=$N87,NE$3&lt;$O87),10,
IF(AND(NE$3&gt;=$M87,NE$3&lt;=$N87,NE$3=$O87),10,
IF(AND(NE$3&gt;=$M87,NE$3&lt;=$N87,NE$3&gt;$O87),-10,""
))))</f>
        <v/>
      </c>
      <c r="NF87" s="19" t="str">
        <f t="shared" ca="1" si="280"/>
        <v/>
      </c>
      <c r="NG87" s="19" t="str">
        <f t="shared" ca="1" si="280"/>
        <v/>
      </c>
      <c r="NH87" s="19" t="str">
        <f t="shared" ca="1" si="280"/>
        <v/>
      </c>
      <c r="NI87" s="19" t="str">
        <f t="shared" ca="1" si="280"/>
        <v/>
      </c>
      <c r="NJ87" s="19" t="str">
        <f t="shared" ca="1" si="280"/>
        <v/>
      </c>
      <c r="NK87" s="19" t="str">
        <f t="shared" ca="1" si="280"/>
        <v/>
      </c>
      <c r="NL87" s="19" t="str">
        <f t="shared" ca="1" si="280"/>
        <v/>
      </c>
      <c r="NM87" s="19" t="str">
        <f t="shared" ca="1" si="280"/>
        <v/>
      </c>
      <c r="NN87" s="19" t="str">
        <f t="shared" ca="1" si="280"/>
        <v/>
      </c>
      <c r="NO87" s="19" t="str">
        <f t="shared" ref="NO87:OC96" ca="1" si="281">IF($N87="",
IF(AND(NO$3&gt;=$M87,NO$3&lt;=TODAY(),NO$3&lt;$O87), 10,
IF(AND(NO$3&gt;=$M87,NO$3&lt;=TODAY(),NO$3=$O87), 10,
IF(AND(NO$3&gt;=$M87,NO$3&lt;=TODAY(),NO$3&gt;$O87), -10, ""))),
IF(AND(NO$3&gt;=$M87,NO$3&lt;=$N87,NO$3&lt;$O87),10,
IF(AND(NO$3&gt;=$M87,NO$3&lt;=$N87,NO$3=$O87),10,
IF(AND(NO$3&gt;=$M87,NO$3&lt;=$N87,NO$3&gt;$O87),-10,""
))))</f>
        <v/>
      </c>
      <c r="NP87" s="19" t="str">
        <f t="shared" ca="1" si="281"/>
        <v/>
      </c>
      <c r="NQ87" s="19" t="str">
        <f t="shared" ca="1" si="281"/>
        <v/>
      </c>
      <c r="NR87" s="19" t="str">
        <f t="shared" ca="1" si="281"/>
        <v/>
      </c>
      <c r="NS87" s="19" t="str">
        <f t="shared" ca="1" si="281"/>
        <v/>
      </c>
      <c r="NT87" s="19" t="str">
        <f t="shared" ca="1" si="281"/>
        <v/>
      </c>
      <c r="NU87" s="19" t="str">
        <f t="shared" ca="1" si="281"/>
        <v/>
      </c>
      <c r="NV87" s="19" t="str">
        <f t="shared" ca="1" si="281"/>
        <v/>
      </c>
      <c r="NW87" s="19" t="str">
        <f t="shared" ca="1" si="281"/>
        <v/>
      </c>
      <c r="NX87" s="19" t="str">
        <f t="shared" ca="1" si="281"/>
        <v/>
      </c>
      <c r="NY87" s="19" t="str">
        <f t="shared" ca="1" si="281"/>
        <v/>
      </c>
      <c r="NZ87" s="19" t="str">
        <f t="shared" ca="1" si="281"/>
        <v/>
      </c>
      <c r="OA87" s="19" t="str">
        <f t="shared" ca="1" si="281"/>
        <v/>
      </c>
      <c r="OB87" s="19" t="str">
        <f t="shared" ca="1" si="281"/>
        <v/>
      </c>
      <c r="OC87" s="19" t="str">
        <f t="shared" ca="1" si="281"/>
        <v/>
      </c>
      <c r="OH87" s="25"/>
      <c r="OI87" s="25"/>
    </row>
    <row r="88" spans="1:399" ht="14.25" x14ac:dyDescent="0.2">
      <c r="A88" s="62" t="str">
        <f t="shared" si="205"/>
        <v>Islam Abdelati Devlopment</v>
      </c>
      <c r="B88" s="66">
        <f>_xlfn.IFNA(IF(INDEX('[1]External Tasks'!$C:$C,MATCH($B$74&amp;" "&amp;D88,'[1]External Tasks'!$A:$A,0))=D88,1,IF(INDEX('[1]External Tasks'!$G:$G,MATCH($B$74&amp;" "&amp;D88,'[1]External Tasks'!$E:$E,0))=D88,2)),0)</f>
        <v>0</v>
      </c>
      <c r="C88" s="46">
        <v>12</v>
      </c>
      <c r="D88" s="406" t="str">
        <f>IF('[2]Project Follow up - Base'!D88="","",'[2]Project Follow up - Base'!D88)</f>
        <v>Working on - License</v>
      </c>
      <c r="E88" s="407" t="str">
        <f>IF('[2]Project Follow up - Base'!E88="","",'[2]Project Follow up - Base'!E88)</f>
        <v/>
      </c>
      <c r="F88" s="41" t="str">
        <f>IF('[2]Project Follow up - Base'!F88="","",'[2]Project Follow up - Base'!F88)</f>
        <v>Islam Abdelati</v>
      </c>
      <c r="G88" s="43">
        <f>IF('[2]Project Follow up - Base'!G88="","",'[2]Project Follow up - Base'!G88)</f>
        <v>45880</v>
      </c>
      <c r="H88" s="43">
        <f>IF('[2]Project Follow up - Base'!H88="","",'[2]Project Follow up - Base'!H88)</f>
        <v>45881</v>
      </c>
      <c r="I88" s="45">
        <f>IF(OR(G88="",H88=""), 0, NETWORKDAYS.INTL(G88,H88,7,List!$M$3:$M$100))</f>
        <v>2</v>
      </c>
      <c r="J88" s="41" t="str">
        <f>IF('[2]Project Follow up - Base'!J88="","",'[2]Project Follow up - Base'!J88)</f>
        <v/>
      </c>
      <c r="K88" s="187" t="str">
        <f>IF('[2]Project Follow up - Base'!K88="","",'[2]Project Follow up - Base'!K88)</f>
        <v/>
      </c>
      <c r="L88" s="45">
        <f>IF(OR(J88="",K88=""), 0, NETWORKDAYS.INTL(J88,K88,7,List!$M$3:$M$100))</f>
        <v>0</v>
      </c>
      <c r="M88" s="43">
        <f t="shared" si="206"/>
        <v>45880</v>
      </c>
      <c r="N88" s="43">
        <f t="shared" si="207"/>
        <v>45881</v>
      </c>
      <c r="O88" s="43">
        <f>IF(OR( D88="", M88=""),"",WORKDAY.INTL(M88,VLOOKUP($B$74&amp;" "&amp;D88,Tasks!$1:$1048576,MATCH('Project Follow up - Base'!$D$7,Tasks!$2:$2,0),FALSE)-1,7,[1]List!$M$3:$M$100))</f>
        <v>45893</v>
      </c>
      <c r="P88" s="44" t="str">
        <f t="shared" ca="1" si="208"/>
        <v>Completed</v>
      </c>
      <c r="Q88" s="104" t="str">
        <f>IF('[2]Project Follow up - Base'!Q88="","",'[2]Project Follow up - Base'!Q88)</f>
        <v/>
      </c>
      <c r="R88" s="43" t="str">
        <f>IF('[2]Project Follow up - Base'!R88="","",'[2]Project Follow up - Base'!R88)</f>
        <v>Devlopment</v>
      </c>
      <c r="S88" s="41" t="str">
        <f>IF('[2]Project Follow up - Base'!S88="","",'[2]Project Follow up - Base'!S88)</f>
        <v xml:space="preserve">Client Modification </v>
      </c>
      <c r="T88" s="104" t="str">
        <f>IF('[2]Project Follow up - Base'!T88="","",'[2]Project Follow up - Base'!T88)</f>
        <v/>
      </c>
      <c r="U88" s="41" t="str">
        <f>IF('[2]Project Follow up - Base'!U88="","",'[2]Project Follow up - Base'!U88)</f>
        <v/>
      </c>
      <c r="V88" s="41" t="str">
        <f>IF('[2]Project Follow up - Base'!V88="","",'[2]Project Follow up - Base'!V88)</f>
        <v/>
      </c>
      <c r="W88" s="388" t="str">
        <f>IF('[2]Project Follow up - Base'!W88="","",'[2]Project Follow up - Base'!W88)</f>
        <v>Deliev 16</v>
      </c>
      <c r="X88" s="389" t="str">
        <f>IF('[2]Project Follow up - Base'!X88="","",'[2]Project Follow up - Base'!X88)</f>
        <v>MOM 16</v>
      </c>
      <c r="Y88" s="17">
        <f t="shared" si="209"/>
        <v>1</v>
      </c>
      <c r="Z88" s="66" t="str">
        <f>_xlfn.IFNA(IF(INDEX('Employees Summary'!A:J,MATCH(B$38&amp;" "&amp;F88,'Employees Summary'!H:H,0),10)=0,"",INDEX('Employees Summary'!A:J,MATCH(B$38&amp;" "&amp;F88,'Employees Summary'!H:H,0),10)),"")</f>
        <v/>
      </c>
      <c r="AA88" s="62">
        <f ca="1">IF(AND(N88&lt;&gt;"",P88="Delayed"),NETWORKDAYS.INTL(O88,N88,7,List!$M$3:$M$100),0)</f>
        <v>0</v>
      </c>
      <c r="AB88" s="29"/>
      <c r="AC88" s="20" t="str">
        <f t="shared" ca="1" si="246"/>
        <v/>
      </c>
      <c r="AD88" s="20" t="str">
        <f t="shared" ca="1" si="246"/>
        <v/>
      </c>
      <c r="AE88" s="20" t="str">
        <f t="shared" ca="1" si="246"/>
        <v/>
      </c>
      <c r="AF88" s="20" t="str">
        <f t="shared" ca="1" si="246"/>
        <v/>
      </c>
      <c r="AG88" s="20" t="str">
        <f t="shared" ca="1" si="246"/>
        <v/>
      </c>
      <c r="AH88" s="20" t="str">
        <f t="shared" ca="1" si="246"/>
        <v/>
      </c>
      <c r="AI88" s="20" t="str">
        <f t="shared" ca="1" si="246"/>
        <v/>
      </c>
      <c r="AJ88" s="20" t="str">
        <f t="shared" ca="1" si="246"/>
        <v/>
      </c>
      <c r="AK88" s="20" t="str">
        <f t="shared" ca="1" si="246"/>
        <v/>
      </c>
      <c r="AL88" s="20" t="str">
        <f t="shared" ca="1" si="246"/>
        <v/>
      </c>
      <c r="AM88" s="20" t="str">
        <f t="shared" ca="1" si="247"/>
        <v/>
      </c>
      <c r="AN88" s="20" t="str">
        <f t="shared" ca="1" si="247"/>
        <v/>
      </c>
      <c r="AO88" s="20" t="str">
        <f t="shared" ca="1" si="247"/>
        <v/>
      </c>
      <c r="AP88" s="20" t="str">
        <f t="shared" ca="1" si="247"/>
        <v/>
      </c>
      <c r="AQ88" s="20" t="str">
        <f t="shared" ca="1" si="247"/>
        <v/>
      </c>
      <c r="AR88" s="20" t="str">
        <f t="shared" ca="1" si="247"/>
        <v/>
      </c>
      <c r="AS88" s="20" t="str">
        <f t="shared" ca="1" si="247"/>
        <v/>
      </c>
      <c r="AT88" s="20" t="str">
        <f t="shared" ca="1" si="247"/>
        <v/>
      </c>
      <c r="AU88" s="20" t="str">
        <f t="shared" ca="1" si="247"/>
        <v/>
      </c>
      <c r="AV88" s="20" t="str">
        <f t="shared" ca="1" si="247"/>
        <v/>
      </c>
      <c r="AW88" s="20" t="str">
        <f t="shared" ca="1" si="248"/>
        <v/>
      </c>
      <c r="AX88" s="20" t="str">
        <f t="shared" ca="1" si="248"/>
        <v/>
      </c>
      <c r="AY88" s="20" t="str">
        <f t="shared" ca="1" si="248"/>
        <v/>
      </c>
      <c r="AZ88" s="20" t="str">
        <f t="shared" ca="1" si="248"/>
        <v/>
      </c>
      <c r="BA88" s="20" t="str">
        <f t="shared" ca="1" si="248"/>
        <v/>
      </c>
      <c r="BB88" s="20" t="str">
        <f t="shared" ca="1" si="248"/>
        <v/>
      </c>
      <c r="BC88" s="20" t="str">
        <f t="shared" ca="1" si="248"/>
        <v/>
      </c>
      <c r="BD88" s="20" t="str">
        <f t="shared" ca="1" si="248"/>
        <v/>
      </c>
      <c r="BE88" s="20" t="str">
        <f t="shared" ca="1" si="248"/>
        <v/>
      </c>
      <c r="BF88" s="20" t="str">
        <f t="shared" ca="1" si="248"/>
        <v/>
      </c>
      <c r="BG88" s="20" t="str">
        <f t="shared" ca="1" si="249"/>
        <v/>
      </c>
      <c r="BH88" s="20" t="str">
        <f t="shared" ca="1" si="249"/>
        <v/>
      </c>
      <c r="BI88" s="20" t="str">
        <f t="shared" ca="1" si="249"/>
        <v/>
      </c>
      <c r="BJ88" s="20" t="str">
        <f t="shared" ca="1" si="249"/>
        <v/>
      </c>
      <c r="BK88" s="20" t="str">
        <f t="shared" ca="1" si="249"/>
        <v/>
      </c>
      <c r="BL88" s="20" t="str">
        <f t="shared" ca="1" si="249"/>
        <v/>
      </c>
      <c r="BM88" s="20" t="str">
        <f t="shared" ca="1" si="249"/>
        <v/>
      </c>
      <c r="BN88" s="20" t="str">
        <f t="shared" ca="1" si="249"/>
        <v/>
      </c>
      <c r="BO88" s="20" t="str">
        <f t="shared" ca="1" si="249"/>
        <v/>
      </c>
      <c r="BP88" s="20" t="str">
        <f t="shared" ca="1" si="249"/>
        <v/>
      </c>
      <c r="BQ88" s="20" t="str">
        <f t="shared" ca="1" si="250"/>
        <v/>
      </c>
      <c r="BR88" s="20" t="str">
        <f t="shared" ca="1" si="250"/>
        <v/>
      </c>
      <c r="BS88" s="20" t="str">
        <f t="shared" ca="1" si="250"/>
        <v/>
      </c>
      <c r="BT88" s="20" t="str">
        <f t="shared" ca="1" si="250"/>
        <v/>
      </c>
      <c r="BU88" s="20" t="str">
        <f t="shared" ca="1" si="250"/>
        <v/>
      </c>
      <c r="BV88" s="20" t="str">
        <f t="shared" ca="1" si="250"/>
        <v/>
      </c>
      <c r="BW88" s="20" t="str">
        <f t="shared" ca="1" si="250"/>
        <v/>
      </c>
      <c r="BX88" s="20" t="str">
        <f t="shared" ca="1" si="250"/>
        <v/>
      </c>
      <c r="BY88" s="20" t="str">
        <f t="shared" ca="1" si="250"/>
        <v/>
      </c>
      <c r="BZ88" s="20" t="str">
        <f t="shared" ca="1" si="250"/>
        <v/>
      </c>
      <c r="CA88" s="20" t="str">
        <f t="shared" ca="1" si="251"/>
        <v/>
      </c>
      <c r="CB88" s="20" t="str">
        <f t="shared" ca="1" si="251"/>
        <v/>
      </c>
      <c r="CC88" s="20" t="str">
        <f t="shared" ca="1" si="251"/>
        <v/>
      </c>
      <c r="CD88" s="20" t="str">
        <f t="shared" ca="1" si="251"/>
        <v/>
      </c>
      <c r="CE88" s="20" t="str">
        <f t="shared" ca="1" si="251"/>
        <v/>
      </c>
      <c r="CF88" s="20" t="str">
        <f t="shared" ca="1" si="251"/>
        <v/>
      </c>
      <c r="CG88" s="20" t="str">
        <f t="shared" ca="1" si="251"/>
        <v/>
      </c>
      <c r="CH88" s="20" t="str">
        <f t="shared" ca="1" si="251"/>
        <v/>
      </c>
      <c r="CI88" s="20" t="str">
        <f t="shared" ca="1" si="251"/>
        <v/>
      </c>
      <c r="CJ88" s="20" t="str">
        <f t="shared" ca="1" si="251"/>
        <v/>
      </c>
      <c r="CK88" s="20" t="str">
        <f t="shared" ca="1" si="252"/>
        <v/>
      </c>
      <c r="CL88" s="20" t="str">
        <f t="shared" ca="1" si="252"/>
        <v/>
      </c>
      <c r="CM88" s="20" t="str">
        <f t="shared" ca="1" si="252"/>
        <v/>
      </c>
      <c r="CN88" s="20" t="str">
        <f t="shared" ca="1" si="252"/>
        <v/>
      </c>
      <c r="CO88" s="20" t="str">
        <f t="shared" ca="1" si="252"/>
        <v/>
      </c>
      <c r="CP88" s="20" t="str">
        <f t="shared" ca="1" si="252"/>
        <v/>
      </c>
      <c r="CQ88" s="20" t="str">
        <f t="shared" ca="1" si="252"/>
        <v/>
      </c>
      <c r="CR88" s="20" t="str">
        <f t="shared" ca="1" si="252"/>
        <v/>
      </c>
      <c r="CS88" s="20" t="str">
        <f t="shared" ca="1" si="252"/>
        <v/>
      </c>
      <c r="CT88" s="19" t="str">
        <f t="shared" ca="1" si="252"/>
        <v/>
      </c>
      <c r="CU88" s="19" t="str">
        <f t="shared" ca="1" si="253"/>
        <v/>
      </c>
      <c r="CV88" s="19" t="str">
        <f t="shared" ca="1" si="253"/>
        <v/>
      </c>
      <c r="CW88" s="19" t="str">
        <f t="shared" ca="1" si="253"/>
        <v/>
      </c>
      <c r="CX88" s="19" t="str">
        <f t="shared" ca="1" si="253"/>
        <v/>
      </c>
      <c r="CY88" s="19" t="str">
        <f t="shared" ca="1" si="253"/>
        <v/>
      </c>
      <c r="CZ88" s="19" t="str">
        <f t="shared" ca="1" si="253"/>
        <v/>
      </c>
      <c r="DA88" s="19" t="str">
        <f t="shared" ca="1" si="253"/>
        <v/>
      </c>
      <c r="DB88" s="19" t="str">
        <f t="shared" ca="1" si="253"/>
        <v/>
      </c>
      <c r="DC88" s="19" t="str">
        <f t="shared" ca="1" si="253"/>
        <v/>
      </c>
      <c r="DD88" s="19" t="str">
        <f t="shared" ca="1" si="253"/>
        <v/>
      </c>
      <c r="DE88" s="19" t="str">
        <f t="shared" ca="1" si="254"/>
        <v/>
      </c>
      <c r="DF88" s="19" t="str">
        <f t="shared" ca="1" si="254"/>
        <v/>
      </c>
      <c r="DG88" s="19" t="str">
        <f t="shared" ca="1" si="254"/>
        <v/>
      </c>
      <c r="DH88" s="19" t="str">
        <f t="shared" ca="1" si="254"/>
        <v/>
      </c>
      <c r="DI88" s="19" t="str">
        <f t="shared" ca="1" si="254"/>
        <v/>
      </c>
      <c r="DJ88" s="19" t="str">
        <f t="shared" ca="1" si="254"/>
        <v/>
      </c>
      <c r="DK88" s="19" t="str">
        <f t="shared" ca="1" si="254"/>
        <v/>
      </c>
      <c r="DL88" s="19" t="str">
        <f t="shared" ca="1" si="254"/>
        <v/>
      </c>
      <c r="DM88" s="19" t="str">
        <f t="shared" ca="1" si="254"/>
        <v/>
      </c>
      <c r="DN88" s="19" t="str">
        <f t="shared" ca="1" si="254"/>
        <v/>
      </c>
      <c r="DO88" s="19" t="str">
        <f t="shared" ca="1" si="255"/>
        <v/>
      </c>
      <c r="DP88" s="19" t="str">
        <f t="shared" ca="1" si="255"/>
        <v/>
      </c>
      <c r="DQ88" s="19" t="str">
        <f t="shared" ca="1" si="255"/>
        <v/>
      </c>
      <c r="DR88" s="19" t="str">
        <f t="shared" ca="1" si="255"/>
        <v/>
      </c>
      <c r="DS88" s="19" t="str">
        <f t="shared" ca="1" si="255"/>
        <v/>
      </c>
      <c r="DT88" s="19" t="str">
        <f t="shared" ca="1" si="255"/>
        <v/>
      </c>
      <c r="DU88" s="19" t="str">
        <f t="shared" ca="1" si="255"/>
        <v/>
      </c>
      <c r="DV88" s="19" t="str">
        <f t="shared" ca="1" si="255"/>
        <v/>
      </c>
      <c r="DW88" s="19" t="str">
        <f t="shared" ca="1" si="255"/>
        <v/>
      </c>
      <c r="DX88" s="19" t="str">
        <f t="shared" ca="1" si="255"/>
        <v/>
      </c>
      <c r="DY88" s="19" t="str">
        <f t="shared" ca="1" si="256"/>
        <v/>
      </c>
      <c r="DZ88" s="19" t="str">
        <f t="shared" ca="1" si="256"/>
        <v/>
      </c>
      <c r="EA88" s="19" t="str">
        <f t="shared" ca="1" si="256"/>
        <v/>
      </c>
      <c r="EB88" s="19" t="str">
        <f t="shared" ca="1" si="256"/>
        <v/>
      </c>
      <c r="EC88" s="19" t="str">
        <f t="shared" ca="1" si="256"/>
        <v/>
      </c>
      <c r="ED88" s="19" t="str">
        <f t="shared" ca="1" si="256"/>
        <v/>
      </c>
      <c r="EE88" s="19" t="str">
        <f t="shared" ca="1" si="256"/>
        <v/>
      </c>
      <c r="EF88" s="19" t="str">
        <f t="shared" ca="1" si="256"/>
        <v/>
      </c>
      <c r="EG88" s="19" t="str">
        <f t="shared" ca="1" si="256"/>
        <v/>
      </c>
      <c r="EH88" s="19" t="str">
        <f t="shared" ca="1" si="256"/>
        <v/>
      </c>
      <c r="EI88" s="19" t="str">
        <f t="shared" ca="1" si="257"/>
        <v/>
      </c>
      <c r="EJ88" s="19" t="str">
        <f t="shared" ca="1" si="257"/>
        <v/>
      </c>
      <c r="EK88" s="19" t="str">
        <f t="shared" ca="1" si="257"/>
        <v/>
      </c>
      <c r="EL88" s="19" t="str">
        <f t="shared" ca="1" si="257"/>
        <v/>
      </c>
      <c r="EM88" s="19" t="str">
        <f t="shared" ca="1" si="257"/>
        <v/>
      </c>
      <c r="EN88" s="19" t="str">
        <f t="shared" ca="1" si="257"/>
        <v/>
      </c>
      <c r="EO88" s="19" t="str">
        <f t="shared" ca="1" si="257"/>
        <v/>
      </c>
      <c r="EP88" s="19" t="str">
        <f t="shared" ca="1" si="257"/>
        <v/>
      </c>
      <c r="EQ88" s="19" t="str">
        <f t="shared" ca="1" si="257"/>
        <v/>
      </c>
      <c r="ER88" s="19" t="str">
        <f t="shared" ca="1" si="257"/>
        <v/>
      </c>
      <c r="ES88" s="19" t="str">
        <f t="shared" ca="1" si="258"/>
        <v/>
      </c>
      <c r="ET88" s="19" t="str">
        <f t="shared" ca="1" si="258"/>
        <v/>
      </c>
      <c r="EU88" s="19" t="str">
        <f t="shared" ca="1" si="258"/>
        <v/>
      </c>
      <c r="EV88" s="19" t="str">
        <f t="shared" ca="1" si="258"/>
        <v/>
      </c>
      <c r="EW88" s="19" t="str">
        <f t="shared" ca="1" si="258"/>
        <v/>
      </c>
      <c r="EX88" s="19" t="str">
        <f t="shared" ca="1" si="258"/>
        <v/>
      </c>
      <c r="EY88" s="19" t="str">
        <f t="shared" ca="1" si="258"/>
        <v/>
      </c>
      <c r="EZ88" s="19" t="str">
        <f t="shared" ca="1" si="258"/>
        <v/>
      </c>
      <c r="FA88" s="19" t="str">
        <f t="shared" ca="1" si="258"/>
        <v/>
      </c>
      <c r="FB88" s="19" t="str">
        <f t="shared" ca="1" si="258"/>
        <v/>
      </c>
      <c r="FC88" s="19" t="str">
        <f t="shared" ca="1" si="259"/>
        <v/>
      </c>
      <c r="FD88" s="19" t="str">
        <f t="shared" ca="1" si="259"/>
        <v/>
      </c>
      <c r="FE88" s="19" t="str">
        <f t="shared" ca="1" si="259"/>
        <v/>
      </c>
      <c r="FF88" s="19" t="str">
        <f t="shared" ca="1" si="259"/>
        <v/>
      </c>
      <c r="FG88" s="19" t="str">
        <f t="shared" ca="1" si="259"/>
        <v/>
      </c>
      <c r="FH88" s="19" t="str">
        <f t="shared" ca="1" si="259"/>
        <v/>
      </c>
      <c r="FI88" s="19" t="str">
        <f t="shared" ca="1" si="259"/>
        <v/>
      </c>
      <c r="FJ88" s="19" t="str">
        <f t="shared" ca="1" si="259"/>
        <v/>
      </c>
      <c r="FK88" s="19" t="str">
        <f t="shared" ca="1" si="259"/>
        <v/>
      </c>
      <c r="FL88" s="19" t="str">
        <f t="shared" ca="1" si="259"/>
        <v/>
      </c>
      <c r="FM88" s="19" t="str">
        <f t="shared" ca="1" si="260"/>
        <v/>
      </c>
      <c r="FN88" s="19" t="str">
        <f t="shared" ca="1" si="260"/>
        <v/>
      </c>
      <c r="FO88" s="19" t="str">
        <f t="shared" ca="1" si="260"/>
        <v/>
      </c>
      <c r="FP88" s="19" t="str">
        <f t="shared" ca="1" si="260"/>
        <v/>
      </c>
      <c r="FQ88" s="19" t="str">
        <f t="shared" ca="1" si="260"/>
        <v/>
      </c>
      <c r="FR88" s="19" t="str">
        <f t="shared" ca="1" si="260"/>
        <v/>
      </c>
      <c r="FS88" s="19" t="str">
        <f t="shared" ca="1" si="260"/>
        <v/>
      </c>
      <c r="FT88" s="19" t="str">
        <f t="shared" ca="1" si="260"/>
        <v/>
      </c>
      <c r="FU88" s="19" t="str">
        <f t="shared" ca="1" si="260"/>
        <v/>
      </c>
      <c r="FV88" s="19" t="str">
        <f t="shared" ca="1" si="260"/>
        <v/>
      </c>
      <c r="FW88" s="19" t="str">
        <f t="shared" ca="1" si="261"/>
        <v/>
      </c>
      <c r="FX88" s="19" t="str">
        <f t="shared" ca="1" si="261"/>
        <v/>
      </c>
      <c r="FY88" s="19" t="str">
        <f t="shared" ca="1" si="261"/>
        <v/>
      </c>
      <c r="FZ88" s="19" t="str">
        <f t="shared" ca="1" si="261"/>
        <v/>
      </c>
      <c r="GA88" s="19" t="str">
        <f t="shared" ca="1" si="261"/>
        <v/>
      </c>
      <c r="GB88" s="19" t="str">
        <f t="shared" ca="1" si="261"/>
        <v/>
      </c>
      <c r="GC88" s="19" t="str">
        <f t="shared" ca="1" si="261"/>
        <v/>
      </c>
      <c r="GD88" s="19" t="str">
        <f t="shared" ca="1" si="261"/>
        <v/>
      </c>
      <c r="GE88" s="19" t="str">
        <f t="shared" ca="1" si="261"/>
        <v/>
      </c>
      <c r="GF88" s="19" t="str">
        <f t="shared" ca="1" si="261"/>
        <v/>
      </c>
      <c r="GG88" s="19" t="str">
        <f t="shared" ca="1" si="262"/>
        <v/>
      </c>
      <c r="GH88" s="19" t="str">
        <f t="shared" ca="1" si="262"/>
        <v/>
      </c>
      <c r="GI88" s="19" t="str">
        <f t="shared" ca="1" si="262"/>
        <v/>
      </c>
      <c r="GJ88" s="19" t="str">
        <f t="shared" ca="1" si="262"/>
        <v/>
      </c>
      <c r="GK88" s="19" t="str">
        <f t="shared" ca="1" si="262"/>
        <v/>
      </c>
      <c r="GL88" s="19" t="str">
        <f t="shared" ca="1" si="262"/>
        <v/>
      </c>
      <c r="GM88" s="19" t="str">
        <f t="shared" ca="1" si="262"/>
        <v/>
      </c>
      <c r="GN88" s="19" t="str">
        <f t="shared" ca="1" si="262"/>
        <v/>
      </c>
      <c r="GO88" s="19" t="str">
        <f t="shared" ca="1" si="262"/>
        <v/>
      </c>
      <c r="GP88" s="19" t="str">
        <f t="shared" ca="1" si="262"/>
        <v/>
      </c>
      <c r="GQ88" s="19" t="str">
        <f t="shared" ca="1" si="263"/>
        <v/>
      </c>
      <c r="GR88" s="19" t="str">
        <f t="shared" ca="1" si="263"/>
        <v/>
      </c>
      <c r="GS88" s="19" t="str">
        <f t="shared" ca="1" si="263"/>
        <v/>
      </c>
      <c r="GT88" s="19" t="str">
        <f t="shared" ca="1" si="263"/>
        <v/>
      </c>
      <c r="GU88" s="19" t="str">
        <f t="shared" ca="1" si="263"/>
        <v/>
      </c>
      <c r="GV88" s="19" t="str">
        <f t="shared" ca="1" si="263"/>
        <v/>
      </c>
      <c r="GW88" s="19" t="str">
        <f t="shared" ca="1" si="263"/>
        <v/>
      </c>
      <c r="GX88" s="19" t="str">
        <f t="shared" ca="1" si="263"/>
        <v/>
      </c>
      <c r="GY88" s="19" t="str">
        <f t="shared" ca="1" si="263"/>
        <v/>
      </c>
      <c r="GZ88" s="19" t="str">
        <f t="shared" ca="1" si="263"/>
        <v/>
      </c>
      <c r="HA88" s="19" t="str">
        <f t="shared" ca="1" si="264"/>
        <v/>
      </c>
      <c r="HB88" s="19" t="str">
        <f t="shared" ca="1" si="264"/>
        <v/>
      </c>
      <c r="HC88" s="19" t="str">
        <f t="shared" ca="1" si="264"/>
        <v/>
      </c>
      <c r="HD88" s="19" t="str">
        <f t="shared" ca="1" si="264"/>
        <v/>
      </c>
      <c r="HE88" s="19" t="str">
        <f t="shared" ca="1" si="264"/>
        <v/>
      </c>
      <c r="HF88" s="19" t="str">
        <f t="shared" ca="1" si="264"/>
        <v/>
      </c>
      <c r="HG88" s="19" t="str">
        <f t="shared" ca="1" si="264"/>
        <v/>
      </c>
      <c r="HH88" s="19" t="str">
        <f t="shared" ca="1" si="264"/>
        <v/>
      </c>
      <c r="HI88" s="19" t="str">
        <f t="shared" ca="1" si="264"/>
        <v/>
      </c>
      <c r="HJ88" s="19" t="str">
        <f t="shared" ca="1" si="264"/>
        <v/>
      </c>
      <c r="HK88" s="19" t="str">
        <f t="shared" ca="1" si="265"/>
        <v/>
      </c>
      <c r="HL88" s="19" t="str">
        <f t="shared" ca="1" si="265"/>
        <v/>
      </c>
      <c r="HM88" s="19" t="str">
        <f t="shared" ca="1" si="265"/>
        <v/>
      </c>
      <c r="HN88" s="19" t="str">
        <f t="shared" ca="1" si="265"/>
        <v/>
      </c>
      <c r="HO88" s="19" t="str">
        <f t="shared" ca="1" si="265"/>
        <v/>
      </c>
      <c r="HP88" s="19" t="str">
        <f t="shared" ca="1" si="265"/>
        <v/>
      </c>
      <c r="HQ88" s="19" t="str">
        <f t="shared" ca="1" si="265"/>
        <v/>
      </c>
      <c r="HR88" s="19" t="str">
        <f t="shared" ca="1" si="265"/>
        <v/>
      </c>
      <c r="HS88" s="19" t="str">
        <f t="shared" ca="1" si="265"/>
        <v/>
      </c>
      <c r="HT88" s="19" t="str">
        <f t="shared" ca="1" si="265"/>
        <v/>
      </c>
      <c r="HU88" s="19" t="str">
        <f t="shared" ca="1" si="266"/>
        <v/>
      </c>
      <c r="HV88" s="19" t="str">
        <f t="shared" ca="1" si="266"/>
        <v/>
      </c>
      <c r="HW88" s="19" t="str">
        <f t="shared" ca="1" si="266"/>
        <v/>
      </c>
      <c r="HX88" s="19" t="str">
        <f t="shared" ca="1" si="266"/>
        <v/>
      </c>
      <c r="HY88" s="19" t="str">
        <f t="shared" ca="1" si="266"/>
        <v/>
      </c>
      <c r="HZ88" s="19" t="str">
        <f t="shared" ca="1" si="266"/>
        <v/>
      </c>
      <c r="IA88" s="19" t="str">
        <f t="shared" ca="1" si="266"/>
        <v/>
      </c>
      <c r="IB88" s="19" t="str">
        <f t="shared" ca="1" si="266"/>
        <v/>
      </c>
      <c r="IC88" s="19" t="str">
        <f t="shared" ca="1" si="266"/>
        <v/>
      </c>
      <c r="ID88" s="19" t="str">
        <f t="shared" ca="1" si="266"/>
        <v/>
      </c>
      <c r="IE88" s="19" t="str">
        <f t="shared" ca="1" si="267"/>
        <v/>
      </c>
      <c r="IF88" s="19" t="str">
        <f t="shared" ca="1" si="267"/>
        <v/>
      </c>
      <c r="IG88" s="19" t="str">
        <f t="shared" ca="1" si="267"/>
        <v/>
      </c>
      <c r="IH88" s="19" t="str">
        <f t="shared" ca="1" si="267"/>
        <v/>
      </c>
      <c r="II88" s="19" t="str">
        <f t="shared" ca="1" si="267"/>
        <v/>
      </c>
      <c r="IJ88" s="19" t="str">
        <f t="shared" ca="1" si="267"/>
        <v/>
      </c>
      <c r="IK88" s="19" t="str">
        <f t="shared" ca="1" si="267"/>
        <v/>
      </c>
      <c r="IL88" s="19" t="str">
        <f t="shared" ca="1" si="267"/>
        <v/>
      </c>
      <c r="IM88" s="19" t="str">
        <f t="shared" ca="1" si="267"/>
        <v/>
      </c>
      <c r="IN88" s="19" t="str">
        <f t="shared" ca="1" si="267"/>
        <v/>
      </c>
      <c r="IO88" s="19" t="str">
        <f t="shared" ca="1" si="268"/>
        <v/>
      </c>
      <c r="IP88" s="19" t="str">
        <f t="shared" ca="1" si="268"/>
        <v/>
      </c>
      <c r="IQ88" s="19" t="str">
        <f t="shared" ca="1" si="268"/>
        <v/>
      </c>
      <c r="IR88" s="19" t="str">
        <f t="shared" ca="1" si="268"/>
        <v/>
      </c>
      <c r="IS88" s="19" t="str">
        <f t="shared" ca="1" si="268"/>
        <v/>
      </c>
      <c r="IT88" s="19" t="str">
        <f t="shared" ca="1" si="268"/>
        <v/>
      </c>
      <c r="IU88" s="19" t="str">
        <f t="shared" ca="1" si="268"/>
        <v/>
      </c>
      <c r="IV88" s="19" t="str">
        <f t="shared" ca="1" si="268"/>
        <v/>
      </c>
      <c r="IW88" s="19">
        <f t="shared" ca="1" si="268"/>
        <v>10</v>
      </c>
      <c r="IX88" s="19">
        <f t="shared" ca="1" si="268"/>
        <v>10</v>
      </c>
      <c r="IY88" s="19" t="str">
        <f t="shared" ca="1" si="269"/>
        <v/>
      </c>
      <c r="IZ88" s="19" t="str">
        <f t="shared" ca="1" si="269"/>
        <v/>
      </c>
      <c r="JA88" s="19" t="str">
        <f t="shared" ca="1" si="269"/>
        <v/>
      </c>
      <c r="JB88" s="19" t="str">
        <f t="shared" ca="1" si="269"/>
        <v/>
      </c>
      <c r="JC88" s="19" t="str">
        <f t="shared" ca="1" si="269"/>
        <v/>
      </c>
      <c r="JD88" s="19" t="str">
        <f t="shared" ca="1" si="269"/>
        <v/>
      </c>
      <c r="JE88" s="19" t="str">
        <f t="shared" ca="1" si="269"/>
        <v/>
      </c>
      <c r="JF88" s="19" t="str">
        <f t="shared" ca="1" si="269"/>
        <v/>
      </c>
      <c r="JG88" s="19" t="str">
        <f t="shared" ca="1" si="269"/>
        <v/>
      </c>
      <c r="JH88" s="19" t="str">
        <f t="shared" ca="1" si="269"/>
        <v/>
      </c>
      <c r="JI88" s="19" t="str">
        <f t="shared" ca="1" si="270"/>
        <v/>
      </c>
      <c r="JJ88" s="19" t="str">
        <f t="shared" ca="1" si="270"/>
        <v/>
      </c>
      <c r="JK88" s="19" t="str">
        <f t="shared" ca="1" si="270"/>
        <v/>
      </c>
      <c r="JL88" s="19" t="str">
        <f t="shared" ca="1" si="270"/>
        <v/>
      </c>
      <c r="JM88" s="19" t="str">
        <f t="shared" ca="1" si="270"/>
        <v/>
      </c>
      <c r="JN88" s="19" t="str">
        <f t="shared" ca="1" si="270"/>
        <v/>
      </c>
      <c r="JO88" s="19" t="str">
        <f t="shared" ca="1" si="270"/>
        <v/>
      </c>
      <c r="JP88" s="19" t="str">
        <f t="shared" ca="1" si="270"/>
        <v/>
      </c>
      <c r="JQ88" s="19" t="str">
        <f t="shared" ca="1" si="270"/>
        <v/>
      </c>
      <c r="JR88" s="19" t="str">
        <f t="shared" ca="1" si="270"/>
        <v/>
      </c>
      <c r="JS88" s="19" t="str">
        <f t="shared" ca="1" si="271"/>
        <v/>
      </c>
      <c r="JT88" s="19" t="str">
        <f t="shared" ca="1" si="271"/>
        <v/>
      </c>
      <c r="JU88" s="19" t="str">
        <f t="shared" ca="1" si="271"/>
        <v/>
      </c>
      <c r="JV88" s="19" t="str">
        <f t="shared" ca="1" si="271"/>
        <v/>
      </c>
      <c r="JW88" s="19" t="str">
        <f t="shared" ca="1" si="271"/>
        <v/>
      </c>
      <c r="JX88" s="19" t="str">
        <f t="shared" ca="1" si="271"/>
        <v/>
      </c>
      <c r="JY88" s="19" t="str">
        <f t="shared" ca="1" si="271"/>
        <v/>
      </c>
      <c r="JZ88" s="19" t="str">
        <f t="shared" ca="1" si="271"/>
        <v/>
      </c>
      <c r="KA88" s="19" t="str">
        <f t="shared" ca="1" si="271"/>
        <v/>
      </c>
      <c r="KB88" s="19" t="str">
        <f t="shared" ca="1" si="271"/>
        <v/>
      </c>
      <c r="KC88" s="19" t="str">
        <f t="shared" ca="1" si="272"/>
        <v/>
      </c>
      <c r="KD88" s="19" t="str">
        <f t="shared" ca="1" si="272"/>
        <v/>
      </c>
      <c r="KE88" s="19" t="str">
        <f t="shared" ca="1" si="272"/>
        <v/>
      </c>
      <c r="KF88" s="19" t="str">
        <f t="shared" ca="1" si="272"/>
        <v/>
      </c>
      <c r="KG88" s="19" t="str">
        <f t="shared" ca="1" si="272"/>
        <v/>
      </c>
      <c r="KH88" s="19" t="str">
        <f t="shared" ca="1" si="272"/>
        <v/>
      </c>
      <c r="KI88" s="19" t="str">
        <f t="shared" ca="1" si="272"/>
        <v/>
      </c>
      <c r="KJ88" s="19" t="str">
        <f t="shared" ca="1" si="272"/>
        <v/>
      </c>
      <c r="KK88" s="19" t="str">
        <f t="shared" ca="1" si="272"/>
        <v/>
      </c>
      <c r="KL88" s="19" t="str">
        <f t="shared" ca="1" si="272"/>
        <v/>
      </c>
      <c r="KM88" s="19" t="str">
        <f t="shared" ca="1" si="273"/>
        <v/>
      </c>
      <c r="KN88" s="19" t="str">
        <f t="shared" ca="1" si="273"/>
        <v/>
      </c>
      <c r="KO88" s="19" t="str">
        <f t="shared" ca="1" si="273"/>
        <v/>
      </c>
      <c r="KP88" s="19" t="str">
        <f t="shared" ca="1" si="273"/>
        <v/>
      </c>
      <c r="KQ88" s="19" t="str">
        <f t="shared" ca="1" si="273"/>
        <v/>
      </c>
      <c r="KR88" s="19" t="str">
        <f t="shared" ca="1" si="273"/>
        <v/>
      </c>
      <c r="KS88" s="19" t="str">
        <f t="shared" ca="1" si="273"/>
        <v/>
      </c>
      <c r="KT88" s="19" t="str">
        <f t="shared" ca="1" si="273"/>
        <v/>
      </c>
      <c r="KU88" s="19" t="str">
        <f t="shared" ca="1" si="273"/>
        <v/>
      </c>
      <c r="KV88" s="19" t="str">
        <f t="shared" ca="1" si="273"/>
        <v/>
      </c>
      <c r="KW88" s="19" t="str">
        <f t="shared" ca="1" si="274"/>
        <v/>
      </c>
      <c r="KX88" s="19" t="str">
        <f t="shared" ca="1" si="274"/>
        <v/>
      </c>
      <c r="KY88" s="19" t="str">
        <f t="shared" ca="1" si="274"/>
        <v/>
      </c>
      <c r="KZ88" s="19" t="str">
        <f t="shared" ca="1" si="274"/>
        <v/>
      </c>
      <c r="LA88" s="19" t="str">
        <f t="shared" ca="1" si="274"/>
        <v/>
      </c>
      <c r="LB88" s="19" t="str">
        <f t="shared" ca="1" si="274"/>
        <v/>
      </c>
      <c r="LC88" s="19" t="str">
        <f t="shared" ca="1" si="274"/>
        <v/>
      </c>
      <c r="LD88" s="19" t="str">
        <f t="shared" ca="1" si="274"/>
        <v/>
      </c>
      <c r="LE88" s="19" t="str">
        <f t="shared" ca="1" si="274"/>
        <v/>
      </c>
      <c r="LF88" s="19" t="str">
        <f t="shared" ca="1" si="274"/>
        <v/>
      </c>
      <c r="LG88" s="19" t="str">
        <f t="shared" ca="1" si="275"/>
        <v/>
      </c>
      <c r="LH88" s="19" t="str">
        <f t="shared" ca="1" si="275"/>
        <v/>
      </c>
      <c r="LI88" s="19" t="str">
        <f t="shared" ca="1" si="275"/>
        <v/>
      </c>
      <c r="LJ88" s="19" t="str">
        <f t="shared" ca="1" si="275"/>
        <v/>
      </c>
      <c r="LK88" s="19" t="str">
        <f t="shared" ca="1" si="275"/>
        <v/>
      </c>
      <c r="LL88" s="19" t="str">
        <f t="shared" ca="1" si="275"/>
        <v/>
      </c>
      <c r="LM88" s="19" t="str">
        <f t="shared" ca="1" si="275"/>
        <v/>
      </c>
      <c r="LN88" s="19" t="str">
        <f t="shared" ca="1" si="275"/>
        <v/>
      </c>
      <c r="LO88" s="19" t="str">
        <f t="shared" ca="1" si="275"/>
        <v/>
      </c>
      <c r="LP88" s="19" t="str">
        <f t="shared" ca="1" si="275"/>
        <v/>
      </c>
      <c r="LQ88" s="19" t="str">
        <f t="shared" ca="1" si="276"/>
        <v/>
      </c>
      <c r="LR88" s="19" t="str">
        <f t="shared" ca="1" si="276"/>
        <v/>
      </c>
      <c r="LS88" s="19" t="str">
        <f t="shared" ca="1" si="276"/>
        <v/>
      </c>
      <c r="LT88" s="19" t="str">
        <f t="shared" ca="1" si="276"/>
        <v/>
      </c>
      <c r="LU88" s="19" t="str">
        <f t="shared" ca="1" si="276"/>
        <v/>
      </c>
      <c r="LV88" s="19" t="str">
        <f t="shared" ca="1" si="276"/>
        <v/>
      </c>
      <c r="LW88" s="19" t="str">
        <f t="shared" ca="1" si="276"/>
        <v/>
      </c>
      <c r="LX88" s="19" t="str">
        <f t="shared" ca="1" si="276"/>
        <v/>
      </c>
      <c r="LY88" s="19" t="str">
        <f t="shared" ca="1" si="276"/>
        <v/>
      </c>
      <c r="LZ88" s="19" t="str">
        <f t="shared" ca="1" si="276"/>
        <v/>
      </c>
      <c r="MA88" s="19" t="str">
        <f t="shared" ca="1" si="277"/>
        <v/>
      </c>
      <c r="MB88" s="19" t="str">
        <f t="shared" ca="1" si="277"/>
        <v/>
      </c>
      <c r="MC88" s="19" t="str">
        <f t="shared" ca="1" si="277"/>
        <v/>
      </c>
      <c r="MD88" s="19" t="str">
        <f t="shared" ca="1" si="277"/>
        <v/>
      </c>
      <c r="ME88" s="19" t="str">
        <f t="shared" ca="1" si="277"/>
        <v/>
      </c>
      <c r="MF88" s="19" t="str">
        <f t="shared" ca="1" si="277"/>
        <v/>
      </c>
      <c r="MG88" s="19" t="str">
        <f t="shared" ca="1" si="277"/>
        <v/>
      </c>
      <c r="MH88" s="19" t="str">
        <f t="shared" ca="1" si="277"/>
        <v/>
      </c>
      <c r="MI88" s="19" t="str">
        <f t="shared" ca="1" si="277"/>
        <v/>
      </c>
      <c r="MJ88" s="19" t="str">
        <f t="shared" ca="1" si="277"/>
        <v/>
      </c>
      <c r="MK88" s="19" t="str">
        <f t="shared" ca="1" si="278"/>
        <v/>
      </c>
      <c r="ML88" s="19" t="str">
        <f t="shared" ca="1" si="278"/>
        <v/>
      </c>
      <c r="MM88" s="19" t="str">
        <f t="shared" ca="1" si="278"/>
        <v/>
      </c>
      <c r="MN88" s="19" t="str">
        <f t="shared" ca="1" si="278"/>
        <v/>
      </c>
      <c r="MO88" s="19" t="str">
        <f t="shared" ca="1" si="278"/>
        <v/>
      </c>
      <c r="MP88" s="19" t="str">
        <f t="shared" ca="1" si="278"/>
        <v/>
      </c>
      <c r="MQ88" s="19" t="str">
        <f t="shared" ca="1" si="278"/>
        <v/>
      </c>
      <c r="MR88" s="19" t="str">
        <f t="shared" ca="1" si="278"/>
        <v/>
      </c>
      <c r="MS88" s="19" t="str">
        <f t="shared" ca="1" si="278"/>
        <v/>
      </c>
      <c r="MT88" s="19" t="str">
        <f t="shared" ca="1" si="278"/>
        <v/>
      </c>
      <c r="MU88" s="19" t="str">
        <f t="shared" ca="1" si="279"/>
        <v/>
      </c>
      <c r="MV88" s="19" t="str">
        <f t="shared" ca="1" si="279"/>
        <v/>
      </c>
      <c r="MW88" s="19" t="str">
        <f t="shared" ca="1" si="279"/>
        <v/>
      </c>
      <c r="MX88" s="19" t="str">
        <f t="shared" ca="1" si="279"/>
        <v/>
      </c>
      <c r="MY88" s="19" t="str">
        <f t="shared" ca="1" si="279"/>
        <v/>
      </c>
      <c r="MZ88" s="19" t="str">
        <f t="shared" ca="1" si="279"/>
        <v/>
      </c>
      <c r="NA88" s="19" t="str">
        <f t="shared" ca="1" si="279"/>
        <v/>
      </c>
      <c r="NB88" s="19" t="str">
        <f t="shared" ca="1" si="279"/>
        <v/>
      </c>
      <c r="NC88" s="19" t="str">
        <f t="shared" ca="1" si="279"/>
        <v/>
      </c>
      <c r="ND88" s="19" t="str">
        <f t="shared" ca="1" si="279"/>
        <v/>
      </c>
      <c r="NE88" s="19" t="str">
        <f t="shared" ca="1" si="280"/>
        <v/>
      </c>
      <c r="NF88" s="19" t="str">
        <f t="shared" ca="1" si="280"/>
        <v/>
      </c>
      <c r="NG88" s="19" t="str">
        <f t="shared" ca="1" si="280"/>
        <v/>
      </c>
      <c r="NH88" s="19" t="str">
        <f t="shared" ca="1" si="280"/>
        <v/>
      </c>
      <c r="NI88" s="19" t="str">
        <f t="shared" ca="1" si="280"/>
        <v/>
      </c>
      <c r="NJ88" s="19" t="str">
        <f t="shared" ca="1" si="280"/>
        <v/>
      </c>
      <c r="NK88" s="19" t="str">
        <f t="shared" ca="1" si="280"/>
        <v/>
      </c>
      <c r="NL88" s="19" t="str">
        <f t="shared" ca="1" si="280"/>
        <v/>
      </c>
      <c r="NM88" s="19" t="str">
        <f t="shared" ca="1" si="280"/>
        <v/>
      </c>
      <c r="NN88" s="19" t="str">
        <f t="shared" ca="1" si="280"/>
        <v/>
      </c>
      <c r="NO88" s="19" t="str">
        <f t="shared" ca="1" si="281"/>
        <v/>
      </c>
      <c r="NP88" s="19" t="str">
        <f t="shared" ca="1" si="281"/>
        <v/>
      </c>
      <c r="NQ88" s="19" t="str">
        <f t="shared" ca="1" si="281"/>
        <v/>
      </c>
      <c r="NR88" s="19" t="str">
        <f t="shared" ca="1" si="281"/>
        <v/>
      </c>
      <c r="NS88" s="19" t="str">
        <f t="shared" ca="1" si="281"/>
        <v/>
      </c>
      <c r="NT88" s="19" t="str">
        <f t="shared" ca="1" si="281"/>
        <v/>
      </c>
      <c r="NU88" s="19" t="str">
        <f t="shared" ca="1" si="281"/>
        <v/>
      </c>
      <c r="NV88" s="19" t="str">
        <f t="shared" ca="1" si="281"/>
        <v/>
      </c>
      <c r="NW88" s="19" t="str">
        <f t="shared" ca="1" si="281"/>
        <v/>
      </c>
      <c r="NX88" s="19" t="str">
        <f t="shared" ca="1" si="281"/>
        <v/>
      </c>
      <c r="NY88" s="19" t="str">
        <f t="shared" ca="1" si="281"/>
        <v/>
      </c>
      <c r="NZ88" s="19" t="str">
        <f t="shared" ca="1" si="281"/>
        <v/>
      </c>
      <c r="OA88" s="19" t="str">
        <f t="shared" ca="1" si="281"/>
        <v/>
      </c>
      <c r="OB88" s="19" t="str">
        <f t="shared" ca="1" si="281"/>
        <v/>
      </c>
      <c r="OC88" s="19" t="str">
        <f t="shared" ca="1" si="281"/>
        <v/>
      </c>
      <c r="OH88" s="25"/>
      <c r="OI88" s="25"/>
    </row>
    <row r="89" spans="1:399" ht="14.25" x14ac:dyDescent="0.2">
      <c r="A89" s="62" t="str">
        <f t="shared" si="205"/>
        <v>Odai Souliman Devlopment</v>
      </c>
      <c r="B89" s="66">
        <f>_xlfn.IFNA(IF(INDEX('[1]External Tasks'!$C:$C,MATCH($B$74&amp;" "&amp;D89,'[1]External Tasks'!$A:$A,0))=D89,1,IF(INDEX('[1]External Tasks'!$G:$G,MATCH($B$74&amp;" "&amp;D89,'[1]External Tasks'!$E:$E,0))=D89,2)),0)</f>
        <v>0</v>
      </c>
      <c r="C89" s="46">
        <v>13</v>
      </c>
      <c r="D89" s="406" t="str">
        <f>IF('[2]Project Follow up - Base'!D89="","",'[2]Project Follow up - Base'!D89)</f>
        <v>Working on - License</v>
      </c>
      <c r="E89" s="407" t="str">
        <f>IF('[2]Project Follow up - Base'!E89="","",'[2]Project Follow up - Base'!E89)</f>
        <v/>
      </c>
      <c r="F89" s="41" t="str">
        <f>IF('[2]Project Follow up - Base'!F89="","",'[2]Project Follow up - Base'!F89)</f>
        <v>Odai Souliman</v>
      </c>
      <c r="G89" s="43">
        <f>IF('[2]Project Follow up - Base'!G89="","",'[2]Project Follow up - Base'!G89)</f>
        <v>45880</v>
      </c>
      <c r="H89" s="43">
        <f>IF('[2]Project Follow up - Base'!H89="","",'[2]Project Follow up - Base'!H89)</f>
        <v>45881</v>
      </c>
      <c r="I89" s="45">
        <f>IF(OR(G89="",H89=""), 0, NETWORKDAYS.INTL(G89,H89,7,List!$M$3:$M$100))</f>
        <v>2</v>
      </c>
      <c r="J89" s="41" t="str">
        <f>IF('[2]Project Follow up - Base'!J89="","",'[2]Project Follow up - Base'!J89)</f>
        <v/>
      </c>
      <c r="K89" s="187" t="str">
        <f>IF('[2]Project Follow up - Base'!K89="","",'[2]Project Follow up - Base'!K89)</f>
        <v/>
      </c>
      <c r="L89" s="45">
        <f>IF(OR(J89="",K89=""), 0, NETWORKDAYS.INTL(J89,K89,7,List!$M$3:$M$100))</f>
        <v>0</v>
      </c>
      <c r="M89" s="43">
        <f t="shared" si="206"/>
        <v>45880</v>
      </c>
      <c r="N89" s="43">
        <f t="shared" si="207"/>
        <v>45881</v>
      </c>
      <c r="O89" s="43">
        <f>IF(OR( D89="", M89=""),"",WORKDAY.INTL(M89,VLOOKUP($B$74&amp;" "&amp;D89,Tasks!$1:$1048576,MATCH('Project Follow up - Base'!$D$7,Tasks!$2:$2,0),FALSE)-1,7,[1]List!$M$3:$M$100))</f>
        <v>45893</v>
      </c>
      <c r="P89" s="44" t="str">
        <f t="shared" ca="1" si="208"/>
        <v>Completed</v>
      </c>
      <c r="Q89" s="104" t="str">
        <f>IF('[2]Project Follow up - Base'!Q89="","",'[2]Project Follow up - Base'!Q89)</f>
        <v/>
      </c>
      <c r="R89" s="43" t="str">
        <f>IF('[2]Project Follow up - Base'!R89="","",'[2]Project Follow up - Base'!R89)</f>
        <v>Devlopment</v>
      </c>
      <c r="S89" s="41" t="str">
        <f>IF('[2]Project Follow up - Base'!S89="","",'[2]Project Follow up - Base'!S89)</f>
        <v xml:space="preserve">Client Modification </v>
      </c>
      <c r="T89" s="104" t="str">
        <f>IF('[2]Project Follow up - Base'!T89="","",'[2]Project Follow up - Base'!T89)</f>
        <v/>
      </c>
      <c r="U89" s="41" t="str">
        <f>IF('[2]Project Follow up - Base'!U89="","",'[2]Project Follow up - Base'!U89)</f>
        <v/>
      </c>
      <c r="V89" s="41" t="str">
        <f>IF('[2]Project Follow up - Base'!V89="","",'[2]Project Follow up - Base'!V89)</f>
        <v/>
      </c>
      <c r="W89" s="388" t="str">
        <f>IF('[2]Project Follow up - Base'!W89="","",'[2]Project Follow up - Base'!W89)</f>
        <v>Deliev 16</v>
      </c>
      <c r="X89" s="389" t="str">
        <f>IF('[2]Project Follow up - Base'!X89="","",'[2]Project Follow up - Base'!X89)</f>
        <v>MOM 16</v>
      </c>
      <c r="Y89" s="17">
        <f t="shared" si="209"/>
        <v>1</v>
      </c>
      <c r="Z89" s="66" t="str">
        <f>_xlfn.IFNA(IF(INDEX('Employees Summary'!A:J,MATCH(B$38&amp;" "&amp;F89,'Employees Summary'!H:H,0),10)=0,"",INDEX('Employees Summary'!A:J,MATCH(B$38&amp;" "&amp;F89,'Employees Summary'!H:H,0),10)),"")</f>
        <v/>
      </c>
      <c r="AA89" s="62">
        <f ca="1">IF(AND(N89&lt;&gt;"",P89="Delayed"),NETWORKDAYS.INTL(O89,N89,7,List!$M$3:$M$100),0)</f>
        <v>0</v>
      </c>
      <c r="AB89" s="29"/>
      <c r="AC89" s="20" t="str">
        <f t="shared" ca="1" si="246"/>
        <v/>
      </c>
      <c r="AD89" s="20" t="str">
        <f t="shared" ca="1" si="246"/>
        <v/>
      </c>
      <c r="AE89" s="20" t="str">
        <f t="shared" ca="1" si="246"/>
        <v/>
      </c>
      <c r="AF89" s="20" t="str">
        <f t="shared" ca="1" si="246"/>
        <v/>
      </c>
      <c r="AG89" s="20" t="str">
        <f t="shared" ca="1" si="246"/>
        <v/>
      </c>
      <c r="AH89" s="20" t="str">
        <f t="shared" ca="1" si="246"/>
        <v/>
      </c>
      <c r="AI89" s="20" t="str">
        <f t="shared" ca="1" si="246"/>
        <v/>
      </c>
      <c r="AJ89" s="20" t="str">
        <f t="shared" ca="1" si="246"/>
        <v/>
      </c>
      <c r="AK89" s="20" t="str">
        <f t="shared" ca="1" si="246"/>
        <v/>
      </c>
      <c r="AL89" s="20" t="str">
        <f t="shared" ca="1" si="246"/>
        <v/>
      </c>
      <c r="AM89" s="20" t="str">
        <f t="shared" ca="1" si="247"/>
        <v/>
      </c>
      <c r="AN89" s="20" t="str">
        <f t="shared" ca="1" si="247"/>
        <v/>
      </c>
      <c r="AO89" s="20" t="str">
        <f t="shared" ca="1" si="247"/>
        <v/>
      </c>
      <c r="AP89" s="20" t="str">
        <f t="shared" ca="1" si="247"/>
        <v/>
      </c>
      <c r="AQ89" s="20" t="str">
        <f t="shared" ca="1" si="247"/>
        <v/>
      </c>
      <c r="AR89" s="20" t="str">
        <f t="shared" ca="1" si="247"/>
        <v/>
      </c>
      <c r="AS89" s="20" t="str">
        <f t="shared" ca="1" si="247"/>
        <v/>
      </c>
      <c r="AT89" s="20" t="str">
        <f t="shared" ca="1" si="247"/>
        <v/>
      </c>
      <c r="AU89" s="20" t="str">
        <f t="shared" ca="1" si="247"/>
        <v/>
      </c>
      <c r="AV89" s="20" t="str">
        <f t="shared" ca="1" si="247"/>
        <v/>
      </c>
      <c r="AW89" s="20" t="str">
        <f t="shared" ca="1" si="248"/>
        <v/>
      </c>
      <c r="AX89" s="20" t="str">
        <f t="shared" ca="1" si="248"/>
        <v/>
      </c>
      <c r="AY89" s="20" t="str">
        <f t="shared" ca="1" si="248"/>
        <v/>
      </c>
      <c r="AZ89" s="20" t="str">
        <f t="shared" ca="1" si="248"/>
        <v/>
      </c>
      <c r="BA89" s="20" t="str">
        <f t="shared" ca="1" si="248"/>
        <v/>
      </c>
      <c r="BB89" s="20" t="str">
        <f t="shared" ca="1" si="248"/>
        <v/>
      </c>
      <c r="BC89" s="20" t="str">
        <f t="shared" ca="1" si="248"/>
        <v/>
      </c>
      <c r="BD89" s="20" t="str">
        <f t="shared" ca="1" si="248"/>
        <v/>
      </c>
      <c r="BE89" s="20" t="str">
        <f t="shared" ca="1" si="248"/>
        <v/>
      </c>
      <c r="BF89" s="20" t="str">
        <f t="shared" ca="1" si="248"/>
        <v/>
      </c>
      <c r="BG89" s="20" t="str">
        <f t="shared" ca="1" si="249"/>
        <v/>
      </c>
      <c r="BH89" s="20" t="str">
        <f t="shared" ca="1" si="249"/>
        <v/>
      </c>
      <c r="BI89" s="20" t="str">
        <f t="shared" ca="1" si="249"/>
        <v/>
      </c>
      <c r="BJ89" s="20" t="str">
        <f t="shared" ca="1" si="249"/>
        <v/>
      </c>
      <c r="BK89" s="20" t="str">
        <f t="shared" ca="1" si="249"/>
        <v/>
      </c>
      <c r="BL89" s="20" t="str">
        <f t="shared" ca="1" si="249"/>
        <v/>
      </c>
      <c r="BM89" s="20" t="str">
        <f t="shared" ca="1" si="249"/>
        <v/>
      </c>
      <c r="BN89" s="20" t="str">
        <f t="shared" ca="1" si="249"/>
        <v/>
      </c>
      <c r="BO89" s="20" t="str">
        <f t="shared" ca="1" si="249"/>
        <v/>
      </c>
      <c r="BP89" s="20" t="str">
        <f t="shared" ca="1" si="249"/>
        <v/>
      </c>
      <c r="BQ89" s="20" t="str">
        <f t="shared" ca="1" si="250"/>
        <v/>
      </c>
      <c r="BR89" s="20" t="str">
        <f t="shared" ca="1" si="250"/>
        <v/>
      </c>
      <c r="BS89" s="20" t="str">
        <f t="shared" ca="1" si="250"/>
        <v/>
      </c>
      <c r="BT89" s="20" t="str">
        <f t="shared" ca="1" si="250"/>
        <v/>
      </c>
      <c r="BU89" s="20" t="str">
        <f t="shared" ca="1" si="250"/>
        <v/>
      </c>
      <c r="BV89" s="20" t="str">
        <f t="shared" ca="1" si="250"/>
        <v/>
      </c>
      <c r="BW89" s="20" t="str">
        <f t="shared" ca="1" si="250"/>
        <v/>
      </c>
      <c r="BX89" s="20" t="str">
        <f t="shared" ca="1" si="250"/>
        <v/>
      </c>
      <c r="BY89" s="20" t="str">
        <f t="shared" ca="1" si="250"/>
        <v/>
      </c>
      <c r="BZ89" s="20" t="str">
        <f t="shared" ca="1" si="250"/>
        <v/>
      </c>
      <c r="CA89" s="20" t="str">
        <f t="shared" ca="1" si="251"/>
        <v/>
      </c>
      <c r="CB89" s="20" t="str">
        <f t="shared" ca="1" si="251"/>
        <v/>
      </c>
      <c r="CC89" s="20" t="str">
        <f t="shared" ca="1" si="251"/>
        <v/>
      </c>
      <c r="CD89" s="20" t="str">
        <f t="shared" ca="1" si="251"/>
        <v/>
      </c>
      <c r="CE89" s="20" t="str">
        <f t="shared" ca="1" si="251"/>
        <v/>
      </c>
      <c r="CF89" s="20" t="str">
        <f t="shared" ca="1" si="251"/>
        <v/>
      </c>
      <c r="CG89" s="20" t="str">
        <f t="shared" ca="1" si="251"/>
        <v/>
      </c>
      <c r="CH89" s="20" t="str">
        <f t="shared" ca="1" si="251"/>
        <v/>
      </c>
      <c r="CI89" s="20" t="str">
        <f t="shared" ca="1" si="251"/>
        <v/>
      </c>
      <c r="CJ89" s="20" t="str">
        <f t="shared" ca="1" si="251"/>
        <v/>
      </c>
      <c r="CK89" s="20" t="str">
        <f t="shared" ca="1" si="252"/>
        <v/>
      </c>
      <c r="CL89" s="20" t="str">
        <f t="shared" ca="1" si="252"/>
        <v/>
      </c>
      <c r="CM89" s="20" t="str">
        <f t="shared" ca="1" si="252"/>
        <v/>
      </c>
      <c r="CN89" s="20" t="str">
        <f t="shared" ca="1" si="252"/>
        <v/>
      </c>
      <c r="CO89" s="20" t="str">
        <f t="shared" ca="1" si="252"/>
        <v/>
      </c>
      <c r="CP89" s="20" t="str">
        <f t="shared" ca="1" si="252"/>
        <v/>
      </c>
      <c r="CQ89" s="20" t="str">
        <f t="shared" ca="1" si="252"/>
        <v/>
      </c>
      <c r="CR89" s="20" t="str">
        <f t="shared" ca="1" si="252"/>
        <v/>
      </c>
      <c r="CS89" s="20" t="str">
        <f t="shared" ca="1" si="252"/>
        <v/>
      </c>
      <c r="CT89" s="19" t="str">
        <f t="shared" ca="1" si="252"/>
        <v/>
      </c>
      <c r="CU89" s="19" t="str">
        <f t="shared" ca="1" si="253"/>
        <v/>
      </c>
      <c r="CV89" s="19" t="str">
        <f t="shared" ca="1" si="253"/>
        <v/>
      </c>
      <c r="CW89" s="19" t="str">
        <f t="shared" ca="1" si="253"/>
        <v/>
      </c>
      <c r="CX89" s="19" t="str">
        <f t="shared" ca="1" si="253"/>
        <v/>
      </c>
      <c r="CY89" s="19" t="str">
        <f t="shared" ca="1" si="253"/>
        <v/>
      </c>
      <c r="CZ89" s="19" t="str">
        <f t="shared" ca="1" si="253"/>
        <v/>
      </c>
      <c r="DA89" s="19" t="str">
        <f t="shared" ca="1" si="253"/>
        <v/>
      </c>
      <c r="DB89" s="19" t="str">
        <f t="shared" ca="1" si="253"/>
        <v/>
      </c>
      <c r="DC89" s="19" t="str">
        <f t="shared" ca="1" si="253"/>
        <v/>
      </c>
      <c r="DD89" s="19" t="str">
        <f t="shared" ca="1" si="253"/>
        <v/>
      </c>
      <c r="DE89" s="19" t="str">
        <f t="shared" ca="1" si="254"/>
        <v/>
      </c>
      <c r="DF89" s="19" t="str">
        <f t="shared" ca="1" si="254"/>
        <v/>
      </c>
      <c r="DG89" s="19" t="str">
        <f t="shared" ca="1" si="254"/>
        <v/>
      </c>
      <c r="DH89" s="19" t="str">
        <f t="shared" ca="1" si="254"/>
        <v/>
      </c>
      <c r="DI89" s="19" t="str">
        <f t="shared" ca="1" si="254"/>
        <v/>
      </c>
      <c r="DJ89" s="19" t="str">
        <f t="shared" ca="1" si="254"/>
        <v/>
      </c>
      <c r="DK89" s="19" t="str">
        <f t="shared" ca="1" si="254"/>
        <v/>
      </c>
      <c r="DL89" s="19" t="str">
        <f t="shared" ca="1" si="254"/>
        <v/>
      </c>
      <c r="DM89" s="19" t="str">
        <f t="shared" ca="1" si="254"/>
        <v/>
      </c>
      <c r="DN89" s="19" t="str">
        <f t="shared" ca="1" si="254"/>
        <v/>
      </c>
      <c r="DO89" s="19" t="str">
        <f t="shared" ca="1" si="255"/>
        <v/>
      </c>
      <c r="DP89" s="19" t="str">
        <f t="shared" ca="1" si="255"/>
        <v/>
      </c>
      <c r="DQ89" s="19" t="str">
        <f t="shared" ca="1" si="255"/>
        <v/>
      </c>
      <c r="DR89" s="19" t="str">
        <f t="shared" ca="1" si="255"/>
        <v/>
      </c>
      <c r="DS89" s="19" t="str">
        <f t="shared" ca="1" si="255"/>
        <v/>
      </c>
      <c r="DT89" s="19" t="str">
        <f t="shared" ca="1" si="255"/>
        <v/>
      </c>
      <c r="DU89" s="19" t="str">
        <f t="shared" ca="1" si="255"/>
        <v/>
      </c>
      <c r="DV89" s="19" t="str">
        <f t="shared" ca="1" si="255"/>
        <v/>
      </c>
      <c r="DW89" s="19" t="str">
        <f t="shared" ca="1" si="255"/>
        <v/>
      </c>
      <c r="DX89" s="19" t="str">
        <f t="shared" ca="1" si="255"/>
        <v/>
      </c>
      <c r="DY89" s="19" t="str">
        <f t="shared" ca="1" si="256"/>
        <v/>
      </c>
      <c r="DZ89" s="19" t="str">
        <f t="shared" ca="1" si="256"/>
        <v/>
      </c>
      <c r="EA89" s="19" t="str">
        <f t="shared" ca="1" si="256"/>
        <v/>
      </c>
      <c r="EB89" s="19" t="str">
        <f t="shared" ca="1" si="256"/>
        <v/>
      </c>
      <c r="EC89" s="19" t="str">
        <f t="shared" ca="1" si="256"/>
        <v/>
      </c>
      <c r="ED89" s="19" t="str">
        <f t="shared" ca="1" si="256"/>
        <v/>
      </c>
      <c r="EE89" s="19" t="str">
        <f t="shared" ca="1" si="256"/>
        <v/>
      </c>
      <c r="EF89" s="19" t="str">
        <f t="shared" ca="1" si="256"/>
        <v/>
      </c>
      <c r="EG89" s="19" t="str">
        <f t="shared" ca="1" si="256"/>
        <v/>
      </c>
      <c r="EH89" s="19" t="str">
        <f t="shared" ca="1" si="256"/>
        <v/>
      </c>
      <c r="EI89" s="19" t="str">
        <f t="shared" ca="1" si="257"/>
        <v/>
      </c>
      <c r="EJ89" s="19" t="str">
        <f t="shared" ca="1" si="257"/>
        <v/>
      </c>
      <c r="EK89" s="19" t="str">
        <f t="shared" ca="1" si="257"/>
        <v/>
      </c>
      <c r="EL89" s="19" t="str">
        <f t="shared" ca="1" si="257"/>
        <v/>
      </c>
      <c r="EM89" s="19" t="str">
        <f t="shared" ca="1" si="257"/>
        <v/>
      </c>
      <c r="EN89" s="19" t="str">
        <f t="shared" ca="1" si="257"/>
        <v/>
      </c>
      <c r="EO89" s="19" t="str">
        <f t="shared" ca="1" si="257"/>
        <v/>
      </c>
      <c r="EP89" s="19" t="str">
        <f t="shared" ca="1" si="257"/>
        <v/>
      </c>
      <c r="EQ89" s="19" t="str">
        <f t="shared" ca="1" si="257"/>
        <v/>
      </c>
      <c r="ER89" s="19" t="str">
        <f t="shared" ca="1" si="257"/>
        <v/>
      </c>
      <c r="ES89" s="19" t="str">
        <f t="shared" ca="1" si="258"/>
        <v/>
      </c>
      <c r="ET89" s="19" t="str">
        <f t="shared" ca="1" si="258"/>
        <v/>
      </c>
      <c r="EU89" s="19" t="str">
        <f t="shared" ca="1" si="258"/>
        <v/>
      </c>
      <c r="EV89" s="19" t="str">
        <f t="shared" ca="1" si="258"/>
        <v/>
      </c>
      <c r="EW89" s="19" t="str">
        <f t="shared" ca="1" si="258"/>
        <v/>
      </c>
      <c r="EX89" s="19" t="str">
        <f t="shared" ca="1" si="258"/>
        <v/>
      </c>
      <c r="EY89" s="19" t="str">
        <f t="shared" ca="1" si="258"/>
        <v/>
      </c>
      <c r="EZ89" s="19" t="str">
        <f t="shared" ca="1" si="258"/>
        <v/>
      </c>
      <c r="FA89" s="19" t="str">
        <f t="shared" ca="1" si="258"/>
        <v/>
      </c>
      <c r="FB89" s="19" t="str">
        <f t="shared" ca="1" si="258"/>
        <v/>
      </c>
      <c r="FC89" s="19" t="str">
        <f t="shared" ca="1" si="259"/>
        <v/>
      </c>
      <c r="FD89" s="19" t="str">
        <f t="shared" ca="1" si="259"/>
        <v/>
      </c>
      <c r="FE89" s="19" t="str">
        <f t="shared" ca="1" si="259"/>
        <v/>
      </c>
      <c r="FF89" s="19" t="str">
        <f t="shared" ca="1" si="259"/>
        <v/>
      </c>
      <c r="FG89" s="19" t="str">
        <f t="shared" ca="1" si="259"/>
        <v/>
      </c>
      <c r="FH89" s="19" t="str">
        <f t="shared" ca="1" si="259"/>
        <v/>
      </c>
      <c r="FI89" s="19" t="str">
        <f t="shared" ca="1" si="259"/>
        <v/>
      </c>
      <c r="FJ89" s="19" t="str">
        <f t="shared" ca="1" si="259"/>
        <v/>
      </c>
      <c r="FK89" s="19" t="str">
        <f t="shared" ca="1" si="259"/>
        <v/>
      </c>
      <c r="FL89" s="19" t="str">
        <f t="shared" ca="1" si="259"/>
        <v/>
      </c>
      <c r="FM89" s="19" t="str">
        <f t="shared" ca="1" si="260"/>
        <v/>
      </c>
      <c r="FN89" s="19" t="str">
        <f t="shared" ca="1" si="260"/>
        <v/>
      </c>
      <c r="FO89" s="19" t="str">
        <f t="shared" ca="1" si="260"/>
        <v/>
      </c>
      <c r="FP89" s="19" t="str">
        <f t="shared" ca="1" si="260"/>
        <v/>
      </c>
      <c r="FQ89" s="19" t="str">
        <f t="shared" ca="1" si="260"/>
        <v/>
      </c>
      <c r="FR89" s="19" t="str">
        <f t="shared" ca="1" si="260"/>
        <v/>
      </c>
      <c r="FS89" s="19" t="str">
        <f t="shared" ca="1" si="260"/>
        <v/>
      </c>
      <c r="FT89" s="19" t="str">
        <f t="shared" ca="1" si="260"/>
        <v/>
      </c>
      <c r="FU89" s="19" t="str">
        <f t="shared" ca="1" si="260"/>
        <v/>
      </c>
      <c r="FV89" s="19" t="str">
        <f t="shared" ca="1" si="260"/>
        <v/>
      </c>
      <c r="FW89" s="19" t="str">
        <f t="shared" ca="1" si="261"/>
        <v/>
      </c>
      <c r="FX89" s="19" t="str">
        <f t="shared" ca="1" si="261"/>
        <v/>
      </c>
      <c r="FY89" s="19" t="str">
        <f t="shared" ca="1" si="261"/>
        <v/>
      </c>
      <c r="FZ89" s="19" t="str">
        <f t="shared" ca="1" si="261"/>
        <v/>
      </c>
      <c r="GA89" s="19" t="str">
        <f t="shared" ca="1" si="261"/>
        <v/>
      </c>
      <c r="GB89" s="19" t="str">
        <f t="shared" ca="1" si="261"/>
        <v/>
      </c>
      <c r="GC89" s="19" t="str">
        <f t="shared" ca="1" si="261"/>
        <v/>
      </c>
      <c r="GD89" s="19" t="str">
        <f t="shared" ca="1" si="261"/>
        <v/>
      </c>
      <c r="GE89" s="19" t="str">
        <f t="shared" ca="1" si="261"/>
        <v/>
      </c>
      <c r="GF89" s="19" t="str">
        <f t="shared" ca="1" si="261"/>
        <v/>
      </c>
      <c r="GG89" s="19" t="str">
        <f t="shared" ca="1" si="262"/>
        <v/>
      </c>
      <c r="GH89" s="19" t="str">
        <f t="shared" ca="1" si="262"/>
        <v/>
      </c>
      <c r="GI89" s="19" t="str">
        <f t="shared" ca="1" si="262"/>
        <v/>
      </c>
      <c r="GJ89" s="19" t="str">
        <f t="shared" ca="1" si="262"/>
        <v/>
      </c>
      <c r="GK89" s="19" t="str">
        <f t="shared" ca="1" si="262"/>
        <v/>
      </c>
      <c r="GL89" s="19" t="str">
        <f t="shared" ca="1" si="262"/>
        <v/>
      </c>
      <c r="GM89" s="19" t="str">
        <f t="shared" ca="1" si="262"/>
        <v/>
      </c>
      <c r="GN89" s="19" t="str">
        <f t="shared" ca="1" si="262"/>
        <v/>
      </c>
      <c r="GO89" s="19" t="str">
        <f t="shared" ca="1" si="262"/>
        <v/>
      </c>
      <c r="GP89" s="19" t="str">
        <f t="shared" ca="1" si="262"/>
        <v/>
      </c>
      <c r="GQ89" s="19" t="str">
        <f t="shared" ca="1" si="263"/>
        <v/>
      </c>
      <c r="GR89" s="19" t="str">
        <f t="shared" ca="1" si="263"/>
        <v/>
      </c>
      <c r="GS89" s="19" t="str">
        <f t="shared" ca="1" si="263"/>
        <v/>
      </c>
      <c r="GT89" s="19" t="str">
        <f t="shared" ca="1" si="263"/>
        <v/>
      </c>
      <c r="GU89" s="19" t="str">
        <f t="shared" ca="1" si="263"/>
        <v/>
      </c>
      <c r="GV89" s="19" t="str">
        <f t="shared" ca="1" si="263"/>
        <v/>
      </c>
      <c r="GW89" s="19" t="str">
        <f t="shared" ca="1" si="263"/>
        <v/>
      </c>
      <c r="GX89" s="19" t="str">
        <f t="shared" ca="1" si="263"/>
        <v/>
      </c>
      <c r="GY89" s="19" t="str">
        <f t="shared" ca="1" si="263"/>
        <v/>
      </c>
      <c r="GZ89" s="19" t="str">
        <f t="shared" ca="1" si="263"/>
        <v/>
      </c>
      <c r="HA89" s="19" t="str">
        <f t="shared" ca="1" si="264"/>
        <v/>
      </c>
      <c r="HB89" s="19" t="str">
        <f t="shared" ca="1" si="264"/>
        <v/>
      </c>
      <c r="HC89" s="19" t="str">
        <f t="shared" ca="1" si="264"/>
        <v/>
      </c>
      <c r="HD89" s="19" t="str">
        <f t="shared" ca="1" si="264"/>
        <v/>
      </c>
      <c r="HE89" s="19" t="str">
        <f t="shared" ca="1" si="264"/>
        <v/>
      </c>
      <c r="HF89" s="19" t="str">
        <f t="shared" ca="1" si="264"/>
        <v/>
      </c>
      <c r="HG89" s="19" t="str">
        <f t="shared" ca="1" si="264"/>
        <v/>
      </c>
      <c r="HH89" s="19" t="str">
        <f t="shared" ca="1" si="264"/>
        <v/>
      </c>
      <c r="HI89" s="19" t="str">
        <f t="shared" ca="1" si="264"/>
        <v/>
      </c>
      <c r="HJ89" s="19" t="str">
        <f t="shared" ca="1" si="264"/>
        <v/>
      </c>
      <c r="HK89" s="19" t="str">
        <f t="shared" ca="1" si="265"/>
        <v/>
      </c>
      <c r="HL89" s="19" t="str">
        <f t="shared" ca="1" si="265"/>
        <v/>
      </c>
      <c r="HM89" s="19" t="str">
        <f t="shared" ca="1" si="265"/>
        <v/>
      </c>
      <c r="HN89" s="19" t="str">
        <f t="shared" ca="1" si="265"/>
        <v/>
      </c>
      <c r="HO89" s="19" t="str">
        <f t="shared" ca="1" si="265"/>
        <v/>
      </c>
      <c r="HP89" s="19" t="str">
        <f t="shared" ca="1" si="265"/>
        <v/>
      </c>
      <c r="HQ89" s="19" t="str">
        <f t="shared" ca="1" si="265"/>
        <v/>
      </c>
      <c r="HR89" s="19" t="str">
        <f t="shared" ca="1" si="265"/>
        <v/>
      </c>
      <c r="HS89" s="19" t="str">
        <f t="shared" ca="1" si="265"/>
        <v/>
      </c>
      <c r="HT89" s="19" t="str">
        <f t="shared" ca="1" si="265"/>
        <v/>
      </c>
      <c r="HU89" s="19" t="str">
        <f t="shared" ca="1" si="266"/>
        <v/>
      </c>
      <c r="HV89" s="19" t="str">
        <f t="shared" ca="1" si="266"/>
        <v/>
      </c>
      <c r="HW89" s="19" t="str">
        <f t="shared" ca="1" si="266"/>
        <v/>
      </c>
      <c r="HX89" s="19" t="str">
        <f t="shared" ca="1" si="266"/>
        <v/>
      </c>
      <c r="HY89" s="19" t="str">
        <f t="shared" ca="1" si="266"/>
        <v/>
      </c>
      <c r="HZ89" s="19" t="str">
        <f t="shared" ca="1" si="266"/>
        <v/>
      </c>
      <c r="IA89" s="19" t="str">
        <f t="shared" ca="1" si="266"/>
        <v/>
      </c>
      <c r="IB89" s="19" t="str">
        <f t="shared" ca="1" si="266"/>
        <v/>
      </c>
      <c r="IC89" s="19" t="str">
        <f t="shared" ca="1" si="266"/>
        <v/>
      </c>
      <c r="ID89" s="19" t="str">
        <f t="shared" ca="1" si="266"/>
        <v/>
      </c>
      <c r="IE89" s="19" t="str">
        <f t="shared" ca="1" si="267"/>
        <v/>
      </c>
      <c r="IF89" s="19" t="str">
        <f t="shared" ca="1" si="267"/>
        <v/>
      </c>
      <c r="IG89" s="19" t="str">
        <f t="shared" ca="1" si="267"/>
        <v/>
      </c>
      <c r="IH89" s="19" t="str">
        <f t="shared" ca="1" si="267"/>
        <v/>
      </c>
      <c r="II89" s="19" t="str">
        <f t="shared" ca="1" si="267"/>
        <v/>
      </c>
      <c r="IJ89" s="19" t="str">
        <f t="shared" ca="1" si="267"/>
        <v/>
      </c>
      <c r="IK89" s="19" t="str">
        <f t="shared" ca="1" si="267"/>
        <v/>
      </c>
      <c r="IL89" s="19" t="str">
        <f t="shared" ca="1" si="267"/>
        <v/>
      </c>
      <c r="IM89" s="19" t="str">
        <f t="shared" ca="1" si="267"/>
        <v/>
      </c>
      <c r="IN89" s="19" t="str">
        <f t="shared" ca="1" si="267"/>
        <v/>
      </c>
      <c r="IO89" s="19" t="str">
        <f t="shared" ca="1" si="268"/>
        <v/>
      </c>
      <c r="IP89" s="19" t="str">
        <f t="shared" ca="1" si="268"/>
        <v/>
      </c>
      <c r="IQ89" s="19" t="str">
        <f t="shared" ca="1" si="268"/>
        <v/>
      </c>
      <c r="IR89" s="19" t="str">
        <f t="shared" ca="1" si="268"/>
        <v/>
      </c>
      <c r="IS89" s="19" t="str">
        <f t="shared" ca="1" si="268"/>
        <v/>
      </c>
      <c r="IT89" s="19" t="str">
        <f t="shared" ca="1" si="268"/>
        <v/>
      </c>
      <c r="IU89" s="19" t="str">
        <f t="shared" ca="1" si="268"/>
        <v/>
      </c>
      <c r="IV89" s="19" t="str">
        <f t="shared" ca="1" si="268"/>
        <v/>
      </c>
      <c r="IW89" s="19">
        <f t="shared" ca="1" si="268"/>
        <v>10</v>
      </c>
      <c r="IX89" s="19">
        <f t="shared" ca="1" si="268"/>
        <v>10</v>
      </c>
      <c r="IY89" s="19" t="str">
        <f t="shared" ca="1" si="269"/>
        <v/>
      </c>
      <c r="IZ89" s="19" t="str">
        <f t="shared" ca="1" si="269"/>
        <v/>
      </c>
      <c r="JA89" s="19" t="str">
        <f t="shared" ca="1" si="269"/>
        <v/>
      </c>
      <c r="JB89" s="19" t="str">
        <f t="shared" ca="1" si="269"/>
        <v/>
      </c>
      <c r="JC89" s="19" t="str">
        <f t="shared" ca="1" si="269"/>
        <v/>
      </c>
      <c r="JD89" s="19" t="str">
        <f t="shared" ca="1" si="269"/>
        <v/>
      </c>
      <c r="JE89" s="19" t="str">
        <f t="shared" ca="1" si="269"/>
        <v/>
      </c>
      <c r="JF89" s="19" t="str">
        <f t="shared" ca="1" si="269"/>
        <v/>
      </c>
      <c r="JG89" s="19" t="str">
        <f t="shared" ca="1" si="269"/>
        <v/>
      </c>
      <c r="JH89" s="19" t="str">
        <f t="shared" ca="1" si="269"/>
        <v/>
      </c>
      <c r="JI89" s="19" t="str">
        <f t="shared" ca="1" si="270"/>
        <v/>
      </c>
      <c r="JJ89" s="19" t="str">
        <f t="shared" ca="1" si="270"/>
        <v/>
      </c>
      <c r="JK89" s="19" t="str">
        <f t="shared" ca="1" si="270"/>
        <v/>
      </c>
      <c r="JL89" s="19" t="str">
        <f t="shared" ca="1" si="270"/>
        <v/>
      </c>
      <c r="JM89" s="19" t="str">
        <f t="shared" ca="1" si="270"/>
        <v/>
      </c>
      <c r="JN89" s="19" t="str">
        <f t="shared" ca="1" si="270"/>
        <v/>
      </c>
      <c r="JO89" s="19" t="str">
        <f t="shared" ca="1" si="270"/>
        <v/>
      </c>
      <c r="JP89" s="19" t="str">
        <f t="shared" ca="1" si="270"/>
        <v/>
      </c>
      <c r="JQ89" s="19" t="str">
        <f t="shared" ca="1" si="270"/>
        <v/>
      </c>
      <c r="JR89" s="19" t="str">
        <f t="shared" ca="1" si="270"/>
        <v/>
      </c>
      <c r="JS89" s="19" t="str">
        <f t="shared" ca="1" si="271"/>
        <v/>
      </c>
      <c r="JT89" s="19" t="str">
        <f t="shared" ca="1" si="271"/>
        <v/>
      </c>
      <c r="JU89" s="19" t="str">
        <f t="shared" ca="1" si="271"/>
        <v/>
      </c>
      <c r="JV89" s="19" t="str">
        <f t="shared" ca="1" si="271"/>
        <v/>
      </c>
      <c r="JW89" s="19" t="str">
        <f t="shared" ca="1" si="271"/>
        <v/>
      </c>
      <c r="JX89" s="19" t="str">
        <f t="shared" ca="1" si="271"/>
        <v/>
      </c>
      <c r="JY89" s="19" t="str">
        <f t="shared" ca="1" si="271"/>
        <v/>
      </c>
      <c r="JZ89" s="19" t="str">
        <f t="shared" ca="1" si="271"/>
        <v/>
      </c>
      <c r="KA89" s="19" t="str">
        <f t="shared" ca="1" si="271"/>
        <v/>
      </c>
      <c r="KB89" s="19" t="str">
        <f t="shared" ca="1" si="271"/>
        <v/>
      </c>
      <c r="KC89" s="19" t="str">
        <f t="shared" ca="1" si="272"/>
        <v/>
      </c>
      <c r="KD89" s="19" t="str">
        <f t="shared" ca="1" si="272"/>
        <v/>
      </c>
      <c r="KE89" s="19" t="str">
        <f t="shared" ca="1" si="272"/>
        <v/>
      </c>
      <c r="KF89" s="19" t="str">
        <f t="shared" ca="1" si="272"/>
        <v/>
      </c>
      <c r="KG89" s="19" t="str">
        <f t="shared" ca="1" si="272"/>
        <v/>
      </c>
      <c r="KH89" s="19" t="str">
        <f t="shared" ca="1" si="272"/>
        <v/>
      </c>
      <c r="KI89" s="19" t="str">
        <f t="shared" ca="1" si="272"/>
        <v/>
      </c>
      <c r="KJ89" s="19" t="str">
        <f t="shared" ca="1" si="272"/>
        <v/>
      </c>
      <c r="KK89" s="19" t="str">
        <f t="shared" ca="1" si="272"/>
        <v/>
      </c>
      <c r="KL89" s="19" t="str">
        <f t="shared" ca="1" si="272"/>
        <v/>
      </c>
      <c r="KM89" s="19" t="str">
        <f t="shared" ca="1" si="273"/>
        <v/>
      </c>
      <c r="KN89" s="19" t="str">
        <f t="shared" ca="1" si="273"/>
        <v/>
      </c>
      <c r="KO89" s="19" t="str">
        <f t="shared" ca="1" si="273"/>
        <v/>
      </c>
      <c r="KP89" s="19" t="str">
        <f t="shared" ca="1" si="273"/>
        <v/>
      </c>
      <c r="KQ89" s="19" t="str">
        <f t="shared" ca="1" si="273"/>
        <v/>
      </c>
      <c r="KR89" s="19" t="str">
        <f t="shared" ca="1" si="273"/>
        <v/>
      </c>
      <c r="KS89" s="19" t="str">
        <f t="shared" ca="1" si="273"/>
        <v/>
      </c>
      <c r="KT89" s="19" t="str">
        <f t="shared" ca="1" si="273"/>
        <v/>
      </c>
      <c r="KU89" s="19" t="str">
        <f t="shared" ca="1" si="273"/>
        <v/>
      </c>
      <c r="KV89" s="19" t="str">
        <f t="shared" ca="1" si="273"/>
        <v/>
      </c>
      <c r="KW89" s="19" t="str">
        <f t="shared" ca="1" si="274"/>
        <v/>
      </c>
      <c r="KX89" s="19" t="str">
        <f t="shared" ca="1" si="274"/>
        <v/>
      </c>
      <c r="KY89" s="19" t="str">
        <f t="shared" ca="1" si="274"/>
        <v/>
      </c>
      <c r="KZ89" s="19" t="str">
        <f t="shared" ca="1" si="274"/>
        <v/>
      </c>
      <c r="LA89" s="19" t="str">
        <f t="shared" ca="1" si="274"/>
        <v/>
      </c>
      <c r="LB89" s="19" t="str">
        <f t="shared" ca="1" si="274"/>
        <v/>
      </c>
      <c r="LC89" s="19" t="str">
        <f t="shared" ca="1" si="274"/>
        <v/>
      </c>
      <c r="LD89" s="19" t="str">
        <f t="shared" ca="1" si="274"/>
        <v/>
      </c>
      <c r="LE89" s="19" t="str">
        <f t="shared" ca="1" si="274"/>
        <v/>
      </c>
      <c r="LF89" s="19" t="str">
        <f t="shared" ca="1" si="274"/>
        <v/>
      </c>
      <c r="LG89" s="19" t="str">
        <f t="shared" ca="1" si="275"/>
        <v/>
      </c>
      <c r="LH89" s="19" t="str">
        <f t="shared" ca="1" si="275"/>
        <v/>
      </c>
      <c r="LI89" s="19" t="str">
        <f t="shared" ca="1" si="275"/>
        <v/>
      </c>
      <c r="LJ89" s="19" t="str">
        <f t="shared" ca="1" si="275"/>
        <v/>
      </c>
      <c r="LK89" s="19" t="str">
        <f t="shared" ca="1" si="275"/>
        <v/>
      </c>
      <c r="LL89" s="19" t="str">
        <f t="shared" ca="1" si="275"/>
        <v/>
      </c>
      <c r="LM89" s="19" t="str">
        <f t="shared" ca="1" si="275"/>
        <v/>
      </c>
      <c r="LN89" s="19" t="str">
        <f t="shared" ca="1" si="275"/>
        <v/>
      </c>
      <c r="LO89" s="19" t="str">
        <f t="shared" ca="1" si="275"/>
        <v/>
      </c>
      <c r="LP89" s="19" t="str">
        <f t="shared" ca="1" si="275"/>
        <v/>
      </c>
      <c r="LQ89" s="19" t="str">
        <f t="shared" ca="1" si="276"/>
        <v/>
      </c>
      <c r="LR89" s="19" t="str">
        <f t="shared" ca="1" si="276"/>
        <v/>
      </c>
      <c r="LS89" s="19" t="str">
        <f t="shared" ca="1" si="276"/>
        <v/>
      </c>
      <c r="LT89" s="19" t="str">
        <f t="shared" ca="1" si="276"/>
        <v/>
      </c>
      <c r="LU89" s="19" t="str">
        <f t="shared" ca="1" si="276"/>
        <v/>
      </c>
      <c r="LV89" s="19" t="str">
        <f t="shared" ca="1" si="276"/>
        <v/>
      </c>
      <c r="LW89" s="19" t="str">
        <f t="shared" ca="1" si="276"/>
        <v/>
      </c>
      <c r="LX89" s="19" t="str">
        <f t="shared" ca="1" si="276"/>
        <v/>
      </c>
      <c r="LY89" s="19" t="str">
        <f t="shared" ca="1" si="276"/>
        <v/>
      </c>
      <c r="LZ89" s="19" t="str">
        <f t="shared" ca="1" si="276"/>
        <v/>
      </c>
      <c r="MA89" s="19" t="str">
        <f t="shared" ca="1" si="277"/>
        <v/>
      </c>
      <c r="MB89" s="19" t="str">
        <f t="shared" ca="1" si="277"/>
        <v/>
      </c>
      <c r="MC89" s="19" t="str">
        <f t="shared" ca="1" si="277"/>
        <v/>
      </c>
      <c r="MD89" s="19" t="str">
        <f t="shared" ca="1" si="277"/>
        <v/>
      </c>
      <c r="ME89" s="19" t="str">
        <f t="shared" ca="1" si="277"/>
        <v/>
      </c>
      <c r="MF89" s="19" t="str">
        <f t="shared" ca="1" si="277"/>
        <v/>
      </c>
      <c r="MG89" s="19" t="str">
        <f t="shared" ca="1" si="277"/>
        <v/>
      </c>
      <c r="MH89" s="19" t="str">
        <f t="shared" ca="1" si="277"/>
        <v/>
      </c>
      <c r="MI89" s="19" t="str">
        <f t="shared" ca="1" si="277"/>
        <v/>
      </c>
      <c r="MJ89" s="19" t="str">
        <f t="shared" ca="1" si="277"/>
        <v/>
      </c>
      <c r="MK89" s="19" t="str">
        <f t="shared" ca="1" si="278"/>
        <v/>
      </c>
      <c r="ML89" s="19" t="str">
        <f t="shared" ca="1" si="278"/>
        <v/>
      </c>
      <c r="MM89" s="19" t="str">
        <f t="shared" ca="1" si="278"/>
        <v/>
      </c>
      <c r="MN89" s="19" t="str">
        <f t="shared" ca="1" si="278"/>
        <v/>
      </c>
      <c r="MO89" s="19" t="str">
        <f t="shared" ca="1" si="278"/>
        <v/>
      </c>
      <c r="MP89" s="19" t="str">
        <f t="shared" ca="1" si="278"/>
        <v/>
      </c>
      <c r="MQ89" s="19" t="str">
        <f t="shared" ca="1" si="278"/>
        <v/>
      </c>
      <c r="MR89" s="19" t="str">
        <f t="shared" ca="1" si="278"/>
        <v/>
      </c>
      <c r="MS89" s="19" t="str">
        <f t="shared" ca="1" si="278"/>
        <v/>
      </c>
      <c r="MT89" s="19" t="str">
        <f t="shared" ca="1" si="278"/>
        <v/>
      </c>
      <c r="MU89" s="19" t="str">
        <f t="shared" ca="1" si="279"/>
        <v/>
      </c>
      <c r="MV89" s="19" t="str">
        <f t="shared" ca="1" si="279"/>
        <v/>
      </c>
      <c r="MW89" s="19" t="str">
        <f t="shared" ca="1" si="279"/>
        <v/>
      </c>
      <c r="MX89" s="19" t="str">
        <f t="shared" ca="1" si="279"/>
        <v/>
      </c>
      <c r="MY89" s="19" t="str">
        <f t="shared" ca="1" si="279"/>
        <v/>
      </c>
      <c r="MZ89" s="19" t="str">
        <f t="shared" ca="1" si="279"/>
        <v/>
      </c>
      <c r="NA89" s="19" t="str">
        <f t="shared" ca="1" si="279"/>
        <v/>
      </c>
      <c r="NB89" s="19" t="str">
        <f t="shared" ca="1" si="279"/>
        <v/>
      </c>
      <c r="NC89" s="19" t="str">
        <f t="shared" ca="1" si="279"/>
        <v/>
      </c>
      <c r="ND89" s="19" t="str">
        <f t="shared" ca="1" si="279"/>
        <v/>
      </c>
      <c r="NE89" s="19" t="str">
        <f t="shared" ca="1" si="280"/>
        <v/>
      </c>
      <c r="NF89" s="19" t="str">
        <f t="shared" ca="1" si="280"/>
        <v/>
      </c>
      <c r="NG89" s="19" t="str">
        <f t="shared" ca="1" si="280"/>
        <v/>
      </c>
      <c r="NH89" s="19" t="str">
        <f t="shared" ca="1" si="280"/>
        <v/>
      </c>
      <c r="NI89" s="19" t="str">
        <f t="shared" ca="1" si="280"/>
        <v/>
      </c>
      <c r="NJ89" s="19" t="str">
        <f t="shared" ca="1" si="280"/>
        <v/>
      </c>
      <c r="NK89" s="19" t="str">
        <f t="shared" ca="1" si="280"/>
        <v/>
      </c>
      <c r="NL89" s="19" t="str">
        <f t="shared" ca="1" si="280"/>
        <v/>
      </c>
      <c r="NM89" s="19" t="str">
        <f t="shared" ca="1" si="280"/>
        <v/>
      </c>
      <c r="NN89" s="19" t="str">
        <f t="shared" ca="1" si="280"/>
        <v/>
      </c>
      <c r="NO89" s="19" t="str">
        <f t="shared" ca="1" si="281"/>
        <v/>
      </c>
      <c r="NP89" s="19" t="str">
        <f t="shared" ca="1" si="281"/>
        <v/>
      </c>
      <c r="NQ89" s="19" t="str">
        <f t="shared" ca="1" si="281"/>
        <v/>
      </c>
      <c r="NR89" s="19" t="str">
        <f t="shared" ca="1" si="281"/>
        <v/>
      </c>
      <c r="NS89" s="19" t="str">
        <f t="shared" ca="1" si="281"/>
        <v/>
      </c>
      <c r="NT89" s="19" t="str">
        <f t="shared" ca="1" si="281"/>
        <v/>
      </c>
      <c r="NU89" s="19" t="str">
        <f t="shared" ca="1" si="281"/>
        <v/>
      </c>
      <c r="NV89" s="19" t="str">
        <f t="shared" ca="1" si="281"/>
        <v/>
      </c>
      <c r="NW89" s="19" t="str">
        <f t="shared" ca="1" si="281"/>
        <v/>
      </c>
      <c r="NX89" s="19" t="str">
        <f t="shared" ca="1" si="281"/>
        <v/>
      </c>
      <c r="NY89" s="19" t="str">
        <f t="shared" ca="1" si="281"/>
        <v/>
      </c>
      <c r="NZ89" s="19" t="str">
        <f t="shared" ca="1" si="281"/>
        <v/>
      </c>
      <c r="OA89" s="19" t="str">
        <f t="shared" ca="1" si="281"/>
        <v/>
      </c>
      <c r="OB89" s="19" t="str">
        <f t="shared" ca="1" si="281"/>
        <v/>
      </c>
      <c r="OC89" s="19" t="str">
        <f t="shared" ca="1" si="281"/>
        <v/>
      </c>
      <c r="OH89" s="25"/>
      <c r="OI89" s="25"/>
    </row>
    <row r="90" spans="1:399" x14ac:dyDescent="0.2">
      <c r="A90" s="62" t="str">
        <f t="shared" si="205"/>
        <v>Mohammed Al-Attar Devlopment</v>
      </c>
      <c r="B90" s="66">
        <f>_xlfn.IFNA(IF(INDEX('[1]External Tasks'!$C:$C,MATCH($B$74&amp;" "&amp;D90,'[1]External Tasks'!$A:$A,0))=D90,1,IF(INDEX('[1]External Tasks'!$G:$G,MATCH($B$74&amp;" "&amp;D90,'[1]External Tasks'!$E:$E,0))=D90,2)),0)</f>
        <v>0</v>
      </c>
      <c r="C90" s="46">
        <v>14</v>
      </c>
      <c r="D90" s="406" t="str">
        <f>IF('[2]Project Follow up - Base'!D90="","",'[2]Project Follow up - Base'!D90)</f>
        <v>Issuing the license - R.M</v>
      </c>
      <c r="E90" s="407" t="str">
        <f>IF('[2]Project Follow up - Base'!E90="","",'[2]Project Follow up - Base'!E90)</f>
        <v/>
      </c>
      <c r="F90" s="41" t="str">
        <f>IF('[2]Project Follow up - Base'!F90="","",'[2]Project Follow up - Base'!F90)</f>
        <v>Mohammed Al-Attar</v>
      </c>
      <c r="G90" s="43">
        <f>IF('[2]Project Follow up - Base'!G90="","",'[2]Project Follow up - Base'!G90)</f>
        <v>45882</v>
      </c>
      <c r="H90" s="43" t="str">
        <f>IF('[2]Project Follow up - Base'!H90="","",'[2]Project Follow up - Base'!H90)</f>
        <v/>
      </c>
      <c r="I90" s="45">
        <f>IF(OR(G90="",H90=""), 0, NETWORKDAYS.INTL(G90,H90,7,List!$M$3:$M$100))</f>
        <v>0</v>
      </c>
      <c r="J90" s="41" t="str">
        <f>IF('[2]Project Follow up - Base'!J90="","",'[2]Project Follow up - Base'!J90)</f>
        <v/>
      </c>
      <c r="K90" s="187" t="str">
        <f>IF('[2]Project Follow up - Base'!K90="","",'[2]Project Follow up - Base'!K90)</f>
        <v/>
      </c>
      <c r="L90" s="45">
        <f>IF(OR(J90="",K90=""), 0, NETWORKDAYS.INTL(J90,K90,7,List!$M$3:$M$100))</f>
        <v>0</v>
      </c>
      <c r="M90" s="43">
        <f t="shared" si="206"/>
        <v>45882</v>
      </c>
      <c r="N90" s="43" t="str">
        <f t="shared" si="207"/>
        <v/>
      </c>
      <c r="O90" s="43">
        <f>IF(OR( D90="", M90=""),"",WORKDAY.INTL(M90,VLOOKUP($B$74&amp;" "&amp;D90,Tasks!$1:$1048576,MATCH('Project Follow up - Base'!$D$7,Tasks!$2:$2,0),FALSE)-1,7,[1]List!$M$3:$M$100))</f>
        <v>45895</v>
      </c>
      <c r="P90" s="44" t="str">
        <f t="shared" ca="1" si="208"/>
        <v>Delayed</v>
      </c>
      <c r="Q90" s="104" t="str">
        <f>IF('[2]Project Follow up - Base'!Q90="","",'[2]Project Follow up - Base'!Q90)</f>
        <v/>
      </c>
      <c r="R90" s="43" t="str">
        <f>IF('[2]Project Follow up - Base'!R90="","",'[2]Project Follow up - Base'!R90)</f>
        <v>Devlopment</v>
      </c>
      <c r="S90" s="41" t="str">
        <f>IF('[2]Project Follow up - Base'!S90="","",'[2]Project Follow up - Base'!S90)</f>
        <v/>
      </c>
      <c r="T90" s="104" t="str">
        <f>IF('[2]Project Follow up - Base'!T90="","",'[2]Project Follow up - Base'!T90)</f>
        <v>Client</v>
      </c>
      <c r="U90" s="41" t="str">
        <f>IF('[2]Project Follow up - Base'!U90="","",'[2]Project Follow up - Base'!U90)</f>
        <v/>
      </c>
      <c r="V90" s="41" t="str">
        <f>IF('[2]Project Follow up - Base'!V90="","",'[2]Project Follow up - Base'!V90)</f>
        <v/>
      </c>
      <c r="W90" s="41" t="str">
        <f>IF('[2]Project Follow up - Base'!W90="","",'[2]Project Follow up - Base'!W90)</f>
        <v/>
      </c>
      <c r="X90" s="390" t="str">
        <f>IF('[2]Project Follow up - Base'!X90="","",'[2]Project Follow up - Base'!X90)</f>
        <v/>
      </c>
      <c r="Y90" s="17">
        <f t="shared" si="209"/>
        <v>0</v>
      </c>
      <c r="Z90" s="66" t="str">
        <f>_xlfn.IFNA(IF(INDEX('Employees Summary'!A:J,MATCH(B$38&amp;" "&amp;F90,'Employees Summary'!H:H,0),10)=0,"",INDEX('Employees Summary'!A:J,MATCH(B$38&amp;" "&amp;F90,'Employees Summary'!H:H,0),10)),"")</f>
        <v/>
      </c>
      <c r="AA90" s="62">
        <f ca="1">IF(AND(N90&lt;&gt;"",P90="Delayed"),NETWORKDAYS.INTL(O90,N90,7,List!$M$3:$M$100),0)</f>
        <v>0</v>
      </c>
      <c r="AB90" s="29"/>
      <c r="AC90" s="20" t="str">
        <f t="shared" ca="1" si="246"/>
        <v/>
      </c>
      <c r="AD90" s="20" t="str">
        <f t="shared" ca="1" si="246"/>
        <v/>
      </c>
      <c r="AE90" s="20" t="str">
        <f t="shared" ca="1" si="246"/>
        <v/>
      </c>
      <c r="AF90" s="20" t="str">
        <f t="shared" ca="1" si="246"/>
        <v/>
      </c>
      <c r="AG90" s="20" t="str">
        <f t="shared" ca="1" si="246"/>
        <v/>
      </c>
      <c r="AH90" s="20" t="str">
        <f t="shared" ca="1" si="246"/>
        <v/>
      </c>
      <c r="AI90" s="20" t="str">
        <f t="shared" ca="1" si="246"/>
        <v/>
      </c>
      <c r="AJ90" s="20" t="str">
        <f t="shared" ca="1" si="246"/>
        <v/>
      </c>
      <c r="AK90" s="20" t="str">
        <f t="shared" ca="1" si="246"/>
        <v/>
      </c>
      <c r="AL90" s="20" t="str">
        <f t="shared" ca="1" si="246"/>
        <v/>
      </c>
      <c r="AM90" s="20" t="str">
        <f t="shared" ca="1" si="247"/>
        <v/>
      </c>
      <c r="AN90" s="20" t="str">
        <f t="shared" ca="1" si="247"/>
        <v/>
      </c>
      <c r="AO90" s="20" t="str">
        <f t="shared" ca="1" si="247"/>
        <v/>
      </c>
      <c r="AP90" s="20" t="str">
        <f t="shared" ca="1" si="247"/>
        <v/>
      </c>
      <c r="AQ90" s="20" t="str">
        <f t="shared" ca="1" si="247"/>
        <v/>
      </c>
      <c r="AR90" s="20" t="str">
        <f t="shared" ca="1" si="247"/>
        <v/>
      </c>
      <c r="AS90" s="20" t="str">
        <f t="shared" ca="1" si="247"/>
        <v/>
      </c>
      <c r="AT90" s="20" t="str">
        <f t="shared" ca="1" si="247"/>
        <v/>
      </c>
      <c r="AU90" s="20" t="str">
        <f t="shared" ca="1" si="247"/>
        <v/>
      </c>
      <c r="AV90" s="20" t="str">
        <f t="shared" ca="1" si="247"/>
        <v/>
      </c>
      <c r="AW90" s="20" t="str">
        <f t="shared" ca="1" si="248"/>
        <v/>
      </c>
      <c r="AX90" s="20" t="str">
        <f t="shared" ca="1" si="248"/>
        <v/>
      </c>
      <c r="AY90" s="20" t="str">
        <f t="shared" ca="1" si="248"/>
        <v/>
      </c>
      <c r="AZ90" s="20" t="str">
        <f t="shared" ca="1" si="248"/>
        <v/>
      </c>
      <c r="BA90" s="20" t="str">
        <f t="shared" ca="1" si="248"/>
        <v/>
      </c>
      <c r="BB90" s="20" t="str">
        <f t="shared" ca="1" si="248"/>
        <v/>
      </c>
      <c r="BC90" s="20" t="str">
        <f t="shared" ca="1" si="248"/>
        <v/>
      </c>
      <c r="BD90" s="20" t="str">
        <f t="shared" ca="1" si="248"/>
        <v/>
      </c>
      <c r="BE90" s="20" t="str">
        <f t="shared" ca="1" si="248"/>
        <v/>
      </c>
      <c r="BF90" s="20" t="str">
        <f t="shared" ca="1" si="248"/>
        <v/>
      </c>
      <c r="BG90" s="20" t="str">
        <f t="shared" ca="1" si="249"/>
        <v/>
      </c>
      <c r="BH90" s="20" t="str">
        <f t="shared" ca="1" si="249"/>
        <v/>
      </c>
      <c r="BI90" s="20" t="str">
        <f t="shared" ca="1" si="249"/>
        <v/>
      </c>
      <c r="BJ90" s="20" t="str">
        <f t="shared" ca="1" si="249"/>
        <v/>
      </c>
      <c r="BK90" s="20" t="str">
        <f t="shared" ca="1" si="249"/>
        <v/>
      </c>
      <c r="BL90" s="20" t="str">
        <f t="shared" ca="1" si="249"/>
        <v/>
      </c>
      <c r="BM90" s="20" t="str">
        <f t="shared" ca="1" si="249"/>
        <v/>
      </c>
      <c r="BN90" s="20" t="str">
        <f t="shared" ca="1" si="249"/>
        <v/>
      </c>
      <c r="BO90" s="20" t="str">
        <f t="shared" ca="1" si="249"/>
        <v/>
      </c>
      <c r="BP90" s="20" t="str">
        <f t="shared" ca="1" si="249"/>
        <v/>
      </c>
      <c r="BQ90" s="20" t="str">
        <f t="shared" ca="1" si="250"/>
        <v/>
      </c>
      <c r="BR90" s="20" t="str">
        <f t="shared" ca="1" si="250"/>
        <v/>
      </c>
      <c r="BS90" s="20" t="str">
        <f t="shared" ca="1" si="250"/>
        <v/>
      </c>
      <c r="BT90" s="20" t="str">
        <f t="shared" ca="1" si="250"/>
        <v/>
      </c>
      <c r="BU90" s="20" t="str">
        <f t="shared" ca="1" si="250"/>
        <v/>
      </c>
      <c r="BV90" s="20" t="str">
        <f t="shared" ca="1" si="250"/>
        <v/>
      </c>
      <c r="BW90" s="20" t="str">
        <f t="shared" ca="1" si="250"/>
        <v/>
      </c>
      <c r="BX90" s="20" t="str">
        <f t="shared" ca="1" si="250"/>
        <v/>
      </c>
      <c r="BY90" s="20" t="str">
        <f t="shared" ca="1" si="250"/>
        <v/>
      </c>
      <c r="BZ90" s="20" t="str">
        <f t="shared" ca="1" si="250"/>
        <v/>
      </c>
      <c r="CA90" s="20" t="str">
        <f t="shared" ca="1" si="251"/>
        <v/>
      </c>
      <c r="CB90" s="20" t="str">
        <f t="shared" ca="1" si="251"/>
        <v/>
      </c>
      <c r="CC90" s="20" t="str">
        <f t="shared" ca="1" si="251"/>
        <v/>
      </c>
      <c r="CD90" s="20" t="str">
        <f t="shared" ca="1" si="251"/>
        <v/>
      </c>
      <c r="CE90" s="20" t="str">
        <f t="shared" ca="1" si="251"/>
        <v/>
      </c>
      <c r="CF90" s="20" t="str">
        <f t="shared" ca="1" si="251"/>
        <v/>
      </c>
      <c r="CG90" s="20" t="str">
        <f t="shared" ca="1" si="251"/>
        <v/>
      </c>
      <c r="CH90" s="20" t="str">
        <f t="shared" ca="1" si="251"/>
        <v/>
      </c>
      <c r="CI90" s="20" t="str">
        <f t="shared" ca="1" si="251"/>
        <v/>
      </c>
      <c r="CJ90" s="20" t="str">
        <f t="shared" ca="1" si="251"/>
        <v/>
      </c>
      <c r="CK90" s="20" t="str">
        <f t="shared" ca="1" si="252"/>
        <v/>
      </c>
      <c r="CL90" s="20" t="str">
        <f t="shared" ca="1" si="252"/>
        <v/>
      </c>
      <c r="CM90" s="20" t="str">
        <f t="shared" ca="1" si="252"/>
        <v/>
      </c>
      <c r="CN90" s="20" t="str">
        <f t="shared" ca="1" si="252"/>
        <v/>
      </c>
      <c r="CO90" s="20" t="str">
        <f t="shared" ca="1" si="252"/>
        <v/>
      </c>
      <c r="CP90" s="20" t="str">
        <f t="shared" ca="1" si="252"/>
        <v/>
      </c>
      <c r="CQ90" s="20" t="str">
        <f t="shared" ca="1" si="252"/>
        <v/>
      </c>
      <c r="CR90" s="20" t="str">
        <f t="shared" ca="1" si="252"/>
        <v/>
      </c>
      <c r="CS90" s="20" t="str">
        <f t="shared" ca="1" si="252"/>
        <v/>
      </c>
      <c r="CT90" s="19" t="str">
        <f t="shared" ca="1" si="252"/>
        <v/>
      </c>
      <c r="CU90" s="19" t="str">
        <f t="shared" ca="1" si="253"/>
        <v/>
      </c>
      <c r="CV90" s="19" t="str">
        <f t="shared" ca="1" si="253"/>
        <v/>
      </c>
      <c r="CW90" s="19" t="str">
        <f t="shared" ca="1" si="253"/>
        <v/>
      </c>
      <c r="CX90" s="19" t="str">
        <f t="shared" ca="1" si="253"/>
        <v/>
      </c>
      <c r="CY90" s="19" t="str">
        <f t="shared" ca="1" si="253"/>
        <v/>
      </c>
      <c r="CZ90" s="19" t="str">
        <f t="shared" ca="1" si="253"/>
        <v/>
      </c>
      <c r="DA90" s="19" t="str">
        <f t="shared" ca="1" si="253"/>
        <v/>
      </c>
      <c r="DB90" s="19" t="str">
        <f t="shared" ca="1" si="253"/>
        <v/>
      </c>
      <c r="DC90" s="19" t="str">
        <f t="shared" ca="1" si="253"/>
        <v/>
      </c>
      <c r="DD90" s="19" t="str">
        <f t="shared" ca="1" si="253"/>
        <v/>
      </c>
      <c r="DE90" s="19" t="str">
        <f t="shared" ca="1" si="254"/>
        <v/>
      </c>
      <c r="DF90" s="19" t="str">
        <f t="shared" ca="1" si="254"/>
        <v/>
      </c>
      <c r="DG90" s="19" t="str">
        <f t="shared" ca="1" si="254"/>
        <v/>
      </c>
      <c r="DH90" s="19" t="str">
        <f t="shared" ca="1" si="254"/>
        <v/>
      </c>
      <c r="DI90" s="19" t="str">
        <f t="shared" ca="1" si="254"/>
        <v/>
      </c>
      <c r="DJ90" s="19" t="str">
        <f t="shared" ca="1" si="254"/>
        <v/>
      </c>
      <c r="DK90" s="19" t="str">
        <f t="shared" ca="1" si="254"/>
        <v/>
      </c>
      <c r="DL90" s="19" t="str">
        <f t="shared" ca="1" si="254"/>
        <v/>
      </c>
      <c r="DM90" s="19" t="str">
        <f t="shared" ca="1" si="254"/>
        <v/>
      </c>
      <c r="DN90" s="19" t="str">
        <f t="shared" ca="1" si="254"/>
        <v/>
      </c>
      <c r="DO90" s="19" t="str">
        <f t="shared" ca="1" si="255"/>
        <v/>
      </c>
      <c r="DP90" s="19" t="str">
        <f t="shared" ca="1" si="255"/>
        <v/>
      </c>
      <c r="DQ90" s="19" t="str">
        <f t="shared" ca="1" si="255"/>
        <v/>
      </c>
      <c r="DR90" s="19" t="str">
        <f t="shared" ca="1" si="255"/>
        <v/>
      </c>
      <c r="DS90" s="19" t="str">
        <f t="shared" ca="1" si="255"/>
        <v/>
      </c>
      <c r="DT90" s="19" t="str">
        <f t="shared" ca="1" si="255"/>
        <v/>
      </c>
      <c r="DU90" s="19" t="str">
        <f t="shared" ca="1" si="255"/>
        <v/>
      </c>
      <c r="DV90" s="19" t="str">
        <f t="shared" ca="1" si="255"/>
        <v/>
      </c>
      <c r="DW90" s="19" t="str">
        <f t="shared" ca="1" si="255"/>
        <v/>
      </c>
      <c r="DX90" s="19" t="str">
        <f t="shared" ca="1" si="255"/>
        <v/>
      </c>
      <c r="DY90" s="19" t="str">
        <f t="shared" ca="1" si="256"/>
        <v/>
      </c>
      <c r="DZ90" s="19" t="str">
        <f t="shared" ca="1" si="256"/>
        <v/>
      </c>
      <c r="EA90" s="19" t="str">
        <f t="shared" ca="1" si="256"/>
        <v/>
      </c>
      <c r="EB90" s="19" t="str">
        <f t="shared" ca="1" si="256"/>
        <v/>
      </c>
      <c r="EC90" s="19" t="str">
        <f t="shared" ca="1" si="256"/>
        <v/>
      </c>
      <c r="ED90" s="19" t="str">
        <f t="shared" ca="1" si="256"/>
        <v/>
      </c>
      <c r="EE90" s="19" t="str">
        <f t="shared" ca="1" si="256"/>
        <v/>
      </c>
      <c r="EF90" s="19" t="str">
        <f t="shared" ca="1" si="256"/>
        <v/>
      </c>
      <c r="EG90" s="19" t="str">
        <f t="shared" ca="1" si="256"/>
        <v/>
      </c>
      <c r="EH90" s="19" t="str">
        <f t="shared" ca="1" si="256"/>
        <v/>
      </c>
      <c r="EI90" s="19" t="str">
        <f t="shared" ca="1" si="257"/>
        <v/>
      </c>
      <c r="EJ90" s="19" t="str">
        <f t="shared" ca="1" si="257"/>
        <v/>
      </c>
      <c r="EK90" s="19" t="str">
        <f t="shared" ca="1" si="257"/>
        <v/>
      </c>
      <c r="EL90" s="19" t="str">
        <f t="shared" ca="1" si="257"/>
        <v/>
      </c>
      <c r="EM90" s="19" t="str">
        <f t="shared" ca="1" si="257"/>
        <v/>
      </c>
      <c r="EN90" s="19" t="str">
        <f t="shared" ca="1" si="257"/>
        <v/>
      </c>
      <c r="EO90" s="19" t="str">
        <f t="shared" ca="1" si="257"/>
        <v/>
      </c>
      <c r="EP90" s="19" t="str">
        <f t="shared" ca="1" si="257"/>
        <v/>
      </c>
      <c r="EQ90" s="19" t="str">
        <f t="shared" ca="1" si="257"/>
        <v/>
      </c>
      <c r="ER90" s="19" t="str">
        <f t="shared" ca="1" si="257"/>
        <v/>
      </c>
      <c r="ES90" s="19" t="str">
        <f t="shared" ca="1" si="258"/>
        <v/>
      </c>
      <c r="ET90" s="19" t="str">
        <f t="shared" ca="1" si="258"/>
        <v/>
      </c>
      <c r="EU90" s="19" t="str">
        <f t="shared" ca="1" si="258"/>
        <v/>
      </c>
      <c r="EV90" s="19" t="str">
        <f t="shared" ca="1" si="258"/>
        <v/>
      </c>
      <c r="EW90" s="19" t="str">
        <f t="shared" ca="1" si="258"/>
        <v/>
      </c>
      <c r="EX90" s="19" t="str">
        <f t="shared" ca="1" si="258"/>
        <v/>
      </c>
      <c r="EY90" s="19" t="str">
        <f t="shared" ca="1" si="258"/>
        <v/>
      </c>
      <c r="EZ90" s="19" t="str">
        <f t="shared" ca="1" si="258"/>
        <v/>
      </c>
      <c r="FA90" s="19" t="str">
        <f t="shared" ca="1" si="258"/>
        <v/>
      </c>
      <c r="FB90" s="19" t="str">
        <f t="shared" ca="1" si="258"/>
        <v/>
      </c>
      <c r="FC90" s="19" t="str">
        <f t="shared" ca="1" si="259"/>
        <v/>
      </c>
      <c r="FD90" s="19" t="str">
        <f t="shared" ca="1" si="259"/>
        <v/>
      </c>
      <c r="FE90" s="19" t="str">
        <f t="shared" ca="1" si="259"/>
        <v/>
      </c>
      <c r="FF90" s="19" t="str">
        <f t="shared" ca="1" si="259"/>
        <v/>
      </c>
      <c r="FG90" s="19" t="str">
        <f t="shared" ca="1" si="259"/>
        <v/>
      </c>
      <c r="FH90" s="19" t="str">
        <f t="shared" ca="1" si="259"/>
        <v/>
      </c>
      <c r="FI90" s="19" t="str">
        <f t="shared" ca="1" si="259"/>
        <v/>
      </c>
      <c r="FJ90" s="19" t="str">
        <f t="shared" ca="1" si="259"/>
        <v/>
      </c>
      <c r="FK90" s="19" t="str">
        <f t="shared" ca="1" si="259"/>
        <v/>
      </c>
      <c r="FL90" s="19" t="str">
        <f t="shared" ca="1" si="259"/>
        <v/>
      </c>
      <c r="FM90" s="19" t="str">
        <f t="shared" ca="1" si="260"/>
        <v/>
      </c>
      <c r="FN90" s="19" t="str">
        <f t="shared" ca="1" si="260"/>
        <v/>
      </c>
      <c r="FO90" s="19" t="str">
        <f t="shared" ca="1" si="260"/>
        <v/>
      </c>
      <c r="FP90" s="19" t="str">
        <f t="shared" ca="1" si="260"/>
        <v/>
      </c>
      <c r="FQ90" s="19" t="str">
        <f t="shared" ca="1" si="260"/>
        <v/>
      </c>
      <c r="FR90" s="19" t="str">
        <f t="shared" ca="1" si="260"/>
        <v/>
      </c>
      <c r="FS90" s="19" t="str">
        <f t="shared" ca="1" si="260"/>
        <v/>
      </c>
      <c r="FT90" s="19" t="str">
        <f t="shared" ca="1" si="260"/>
        <v/>
      </c>
      <c r="FU90" s="19" t="str">
        <f t="shared" ca="1" si="260"/>
        <v/>
      </c>
      <c r="FV90" s="19" t="str">
        <f t="shared" ca="1" si="260"/>
        <v/>
      </c>
      <c r="FW90" s="19" t="str">
        <f t="shared" ca="1" si="261"/>
        <v/>
      </c>
      <c r="FX90" s="19" t="str">
        <f t="shared" ca="1" si="261"/>
        <v/>
      </c>
      <c r="FY90" s="19" t="str">
        <f t="shared" ca="1" si="261"/>
        <v/>
      </c>
      <c r="FZ90" s="19" t="str">
        <f t="shared" ca="1" si="261"/>
        <v/>
      </c>
      <c r="GA90" s="19" t="str">
        <f t="shared" ca="1" si="261"/>
        <v/>
      </c>
      <c r="GB90" s="19" t="str">
        <f t="shared" ca="1" si="261"/>
        <v/>
      </c>
      <c r="GC90" s="19" t="str">
        <f t="shared" ca="1" si="261"/>
        <v/>
      </c>
      <c r="GD90" s="19" t="str">
        <f t="shared" ca="1" si="261"/>
        <v/>
      </c>
      <c r="GE90" s="19" t="str">
        <f t="shared" ca="1" si="261"/>
        <v/>
      </c>
      <c r="GF90" s="19" t="str">
        <f t="shared" ca="1" si="261"/>
        <v/>
      </c>
      <c r="GG90" s="19" t="str">
        <f t="shared" ca="1" si="262"/>
        <v/>
      </c>
      <c r="GH90" s="19" t="str">
        <f t="shared" ca="1" si="262"/>
        <v/>
      </c>
      <c r="GI90" s="19" t="str">
        <f t="shared" ca="1" si="262"/>
        <v/>
      </c>
      <c r="GJ90" s="19" t="str">
        <f t="shared" ca="1" si="262"/>
        <v/>
      </c>
      <c r="GK90" s="19" t="str">
        <f t="shared" ca="1" si="262"/>
        <v/>
      </c>
      <c r="GL90" s="19" t="str">
        <f t="shared" ca="1" si="262"/>
        <v/>
      </c>
      <c r="GM90" s="19" t="str">
        <f t="shared" ca="1" si="262"/>
        <v/>
      </c>
      <c r="GN90" s="19" t="str">
        <f t="shared" ca="1" si="262"/>
        <v/>
      </c>
      <c r="GO90" s="19" t="str">
        <f t="shared" ca="1" si="262"/>
        <v/>
      </c>
      <c r="GP90" s="19" t="str">
        <f t="shared" ca="1" si="262"/>
        <v/>
      </c>
      <c r="GQ90" s="19" t="str">
        <f t="shared" ca="1" si="263"/>
        <v/>
      </c>
      <c r="GR90" s="19" t="str">
        <f t="shared" ca="1" si="263"/>
        <v/>
      </c>
      <c r="GS90" s="19" t="str">
        <f t="shared" ca="1" si="263"/>
        <v/>
      </c>
      <c r="GT90" s="19" t="str">
        <f t="shared" ca="1" si="263"/>
        <v/>
      </c>
      <c r="GU90" s="19" t="str">
        <f t="shared" ca="1" si="263"/>
        <v/>
      </c>
      <c r="GV90" s="19" t="str">
        <f t="shared" ca="1" si="263"/>
        <v/>
      </c>
      <c r="GW90" s="19" t="str">
        <f t="shared" ca="1" si="263"/>
        <v/>
      </c>
      <c r="GX90" s="19" t="str">
        <f t="shared" ca="1" si="263"/>
        <v/>
      </c>
      <c r="GY90" s="19" t="str">
        <f t="shared" ca="1" si="263"/>
        <v/>
      </c>
      <c r="GZ90" s="19" t="str">
        <f t="shared" ca="1" si="263"/>
        <v/>
      </c>
      <c r="HA90" s="19" t="str">
        <f t="shared" ca="1" si="264"/>
        <v/>
      </c>
      <c r="HB90" s="19" t="str">
        <f t="shared" ca="1" si="264"/>
        <v/>
      </c>
      <c r="HC90" s="19" t="str">
        <f t="shared" ca="1" si="264"/>
        <v/>
      </c>
      <c r="HD90" s="19" t="str">
        <f t="shared" ca="1" si="264"/>
        <v/>
      </c>
      <c r="HE90" s="19" t="str">
        <f t="shared" ca="1" si="264"/>
        <v/>
      </c>
      <c r="HF90" s="19" t="str">
        <f t="shared" ca="1" si="264"/>
        <v/>
      </c>
      <c r="HG90" s="19" t="str">
        <f t="shared" ca="1" si="264"/>
        <v/>
      </c>
      <c r="HH90" s="19" t="str">
        <f t="shared" ca="1" si="264"/>
        <v/>
      </c>
      <c r="HI90" s="19" t="str">
        <f t="shared" ca="1" si="264"/>
        <v/>
      </c>
      <c r="HJ90" s="19" t="str">
        <f t="shared" ca="1" si="264"/>
        <v/>
      </c>
      <c r="HK90" s="19" t="str">
        <f t="shared" ca="1" si="265"/>
        <v/>
      </c>
      <c r="HL90" s="19" t="str">
        <f t="shared" ca="1" si="265"/>
        <v/>
      </c>
      <c r="HM90" s="19" t="str">
        <f t="shared" ca="1" si="265"/>
        <v/>
      </c>
      <c r="HN90" s="19" t="str">
        <f t="shared" ca="1" si="265"/>
        <v/>
      </c>
      <c r="HO90" s="19" t="str">
        <f t="shared" ca="1" si="265"/>
        <v/>
      </c>
      <c r="HP90" s="19" t="str">
        <f t="shared" ca="1" si="265"/>
        <v/>
      </c>
      <c r="HQ90" s="19" t="str">
        <f t="shared" ca="1" si="265"/>
        <v/>
      </c>
      <c r="HR90" s="19" t="str">
        <f t="shared" ca="1" si="265"/>
        <v/>
      </c>
      <c r="HS90" s="19" t="str">
        <f t="shared" ca="1" si="265"/>
        <v/>
      </c>
      <c r="HT90" s="19" t="str">
        <f t="shared" ca="1" si="265"/>
        <v/>
      </c>
      <c r="HU90" s="19" t="str">
        <f t="shared" ca="1" si="266"/>
        <v/>
      </c>
      <c r="HV90" s="19" t="str">
        <f t="shared" ca="1" si="266"/>
        <v/>
      </c>
      <c r="HW90" s="19" t="str">
        <f t="shared" ca="1" si="266"/>
        <v/>
      </c>
      <c r="HX90" s="19" t="str">
        <f t="shared" ca="1" si="266"/>
        <v/>
      </c>
      <c r="HY90" s="19" t="str">
        <f t="shared" ca="1" si="266"/>
        <v/>
      </c>
      <c r="HZ90" s="19" t="str">
        <f t="shared" ca="1" si="266"/>
        <v/>
      </c>
      <c r="IA90" s="19" t="str">
        <f t="shared" ca="1" si="266"/>
        <v/>
      </c>
      <c r="IB90" s="19" t="str">
        <f t="shared" ca="1" si="266"/>
        <v/>
      </c>
      <c r="IC90" s="19" t="str">
        <f t="shared" ca="1" si="266"/>
        <v/>
      </c>
      <c r="ID90" s="19" t="str">
        <f t="shared" ca="1" si="266"/>
        <v/>
      </c>
      <c r="IE90" s="19" t="str">
        <f t="shared" ca="1" si="267"/>
        <v/>
      </c>
      <c r="IF90" s="19" t="str">
        <f t="shared" ca="1" si="267"/>
        <v/>
      </c>
      <c r="IG90" s="19" t="str">
        <f t="shared" ca="1" si="267"/>
        <v/>
      </c>
      <c r="IH90" s="19" t="str">
        <f t="shared" ca="1" si="267"/>
        <v/>
      </c>
      <c r="II90" s="19" t="str">
        <f t="shared" ca="1" si="267"/>
        <v/>
      </c>
      <c r="IJ90" s="19" t="str">
        <f t="shared" ca="1" si="267"/>
        <v/>
      </c>
      <c r="IK90" s="19" t="str">
        <f t="shared" ca="1" si="267"/>
        <v/>
      </c>
      <c r="IL90" s="19" t="str">
        <f t="shared" ca="1" si="267"/>
        <v/>
      </c>
      <c r="IM90" s="19" t="str">
        <f t="shared" ca="1" si="267"/>
        <v/>
      </c>
      <c r="IN90" s="19" t="str">
        <f t="shared" ca="1" si="267"/>
        <v/>
      </c>
      <c r="IO90" s="19" t="str">
        <f t="shared" ca="1" si="268"/>
        <v/>
      </c>
      <c r="IP90" s="19" t="str">
        <f t="shared" ca="1" si="268"/>
        <v/>
      </c>
      <c r="IQ90" s="19" t="str">
        <f t="shared" ca="1" si="268"/>
        <v/>
      </c>
      <c r="IR90" s="19" t="str">
        <f t="shared" ca="1" si="268"/>
        <v/>
      </c>
      <c r="IS90" s="19" t="str">
        <f t="shared" ca="1" si="268"/>
        <v/>
      </c>
      <c r="IT90" s="19" t="str">
        <f t="shared" ca="1" si="268"/>
        <v/>
      </c>
      <c r="IU90" s="19" t="str">
        <f t="shared" ca="1" si="268"/>
        <v/>
      </c>
      <c r="IV90" s="19" t="str">
        <f t="shared" ca="1" si="268"/>
        <v/>
      </c>
      <c r="IW90" s="19" t="str">
        <f t="shared" ca="1" si="268"/>
        <v/>
      </c>
      <c r="IX90" s="19" t="str">
        <f t="shared" ca="1" si="268"/>
        <v/>
      </c>
      <c r="IY90" s="19">
        <f t="shared" ca="1" si="269"/>
        <v>10</v>
      </c>
      <c r="IZ90" s="19">
        <f t="shared" ca="1" si="269"/>
        <v>10</v>
      </c>
      <c r="JA90" s="19">
        <f t="shared" ca="1" si="269"/>
        <v>10</v>
      </c>
      <c r="JB90" s="19">
        <f t="shared" ca="1" si="269"/>
        <v>10</v>
      </c>
      <c r="JC90" s="19">
        <f t="shared" ca="1" si="269"/>
        <v>10</v>
      </c>
      <c r="JD90" s="19">
        <f t="shared" ca="1" si="269"/>
        <v>10</v>
      </c>
      <c r="JE90" s="19">
        <f t="shared" ca="1" si="269"/>
        <v>10</v>
      </c>
      <c r="JF90" s="19">
        <f t="shared" ca="1" si="269"/>
        <v>10</v>
      </c>
      <c r="JG90" s="19">
        <f t="shared" ca="1" si="269"/>
        <v>10</v>
      </c>
      <c r="JH90" s="19">
        <f t="shared" ca="1" si="269"/>
        <v>10</v>
      </c>
      <c r="JI90" s="19">
        <f t="shared" ca="1" si="270"/>
        <v>10</v>
      </c>
      <c r="JJ90" s="19">
        <f t="shared" ca="1" si="270"/>
        <v>10</v>
      </c>
      <c r="JK90" s="19">
        <f t="shared" ca="1" si="270"/>
        <v>10</v>
      </c>
      <c r="JL90" s="19">
        <f t="shared" ca="1" si="270"/>
        <v>10</v>
      </c>
      <c r="JM90" s="19">
        <f t="shared" ca="1" si="270"/>
        <v>-10</v>
      </c>
      <c r="JN90" s="19">
        <f t="shared" ca="1" si="270"/>
        <v>-10</v>
      </c>
      <c r="JO90" s="19">
        <f t="shared" ca="1" si="270"/>
        <v>-10</v>
      </c>
      <c r="JP90" s="19">
        <f t="shared" ca="1" si="270"/>
        <v>-10</v>
      </c>
      <c r="JQ90" s="19">
        <f t="shared" ca="1" si="270"/>
        <v>-10</v>
      </c>
      <c r="JR90" s="19">
        <f t="shared" ca="1" si="270"/>
        <v>-10</v>
      </c>
      <c r="JS90" s="19">
        <f t="shared" ca="1" si="271"/>
        <v>-10</v>
      </c>
      <c r="JT90" s="19">
        <f t="shared" ca="1" si="271"/>
        <v>-10</v>
      </c>
      <c r="JU90" s="19">
        <f t="shared" ca="1" si="271"/>
        <v>-10</v>
      </c>
      <c r="JV90" s="19">
        <f t="shared" ca="1" si="271"/>
        <v>-10</v>
      </c>
      <c r="JW90" s="19">
        <f t="shared" ca="1" si="271"/>
        <v>-10</v>
      </c>
      <c r="JX90" s="19">
        <f t="shared" ca="1" si="271"/>
        <v>-10</v>
      </c>
      <c r="JY90" s="19">
        <f t="shared" ca="1" si="271"/>
        <v>-10</v>
      </c>
      <c r="JZ90" s="19">
        <f t="shared" ca="1" si="271"/>
        <v>-10</v>
      </c>
      <c r="KA90" s="19">
        <f t="shared" ca="1" si="271"/>
        <v>-10</v>
      </c>
      <c r="KB90" s="19">
        <f t="shared" ca="1" si="271"/>
        <v>-10</v>
      </c>
      <c r="KC90" s="19">
        <f t="shared" ca="1" si="272"/>
        <v>-10</v>
      </c>
      <c r="KD90" s="19">
        <f t="shared" ca="1" si="272"/>
        <v>-10</v>
      </c>
      <c r="KE90" s="19">
        <f t="shared" ca="1" si="272"/>
        <v>-10</v>
      </c>
      <c r="KF90" s="19">
        <f t="shared" ca="1" si="272"/>
        <v>-10</v>
      </c>
      <c r="KG90" s="19">
        <f t="shared" ca="1" si="272"/>
        <v>-10</v>
      </c>
      <c r="KH90" s="19">
        <f t="shared" ca="1" si="272"/>
        <v>-10</v>
      </c>
      <c r="KI90" s="19">
        <f t="shared" ca="1" si="272"/>
        <v>-10</v>
      </c>
      <c r="KJ90" s="19">
        <f t="shared" ca="1" si="272"/>
        <v>-10</v>
      </c>
      <c r="KK90" s="19">
        <f t="shared" ca="1" si="272"/>
        <v>-10</v>
      </c>
      <c r="KL90" s="19">
        <f t="shared" ca="1" si="272"/>
        <v>-10</v>
      </c>
      <c r="KM90" s="19">
        <f t="shared" ca="1" si="273"/>
        <v>-10</v>
      </c>
      <c r="KN90" s="19">
        <f t="shared" ca="1" si="273"/>
        <v>-10</v>
      </c>
      <c r="KO90" s="19">
        <f t="shared" ca="1" si="273"/>
        <v>-10</v>
      </c>
      <c r="KP90" s="19">
        <f t="shared" ca="1" si="273"/>
        <v>-10</v>
      </c>
      <c r="KQ90" s="19">
        <f t="shared" ca="1" si="273"/>
        <v>-10</v>
      </c>
      <c r="KR90" s="19">
        <f t="shared" ca="1" si="273"/>
        <v>-10</v>
      </c>
      <c r="KS90" s="19">
        <f t="shared" ca="1" si="273"/>
        <v>-10</v>
      </c>
      <c r="KT90" s="19">
        <f t="shared" ca="1" si="273"/>
        <v>-10</v>
      </c>
      <c r="KU90" s="19">
        <f t="shared" ca="1" si="273"/>
        <v>-10</v>
      </c>
      <c r="KV90" s="19">
        <f t="shared" ca="1" si="273"/>
        <v>-10</v>
      </c>
      <c r="KW90" s="19">
        <f t="shared" ca="1" si="274"/>
        <v>-10</v>
      </c>
      <c r="KX90" s="19">
        <f t="shared" ca="1" si="274"/>
        <v>-10</v>
      </c>
      <c r="KY90" s="19">
        <f t="shared" ca="1" si="274"/>
        <v>-10</v>
      </c>
      <c r="KZ90" s="19">
        <f t="shared" ca="1" si="274"/>
        <v>-10</v>
      </c>
      <c r="LA90" s="19">
        <f t="shared" ca="1" si="274"/>
        <v>-10</v>
      </c>
      <c r="LB90" s="19">
        <f t="shared" ca="1" si="274"/>
        <v>-10</v>
      </c>
      <c r="LC90" s="19">
        <f t="shared" ca="1" si="274"/>
        <v>-10</v>
      </c>
      <c r="LD90" s="19">
        <f t="shared" ca="1" si="274"/>
        <v>-10</v>
      </c>
      <c r="LE90" s="19">
        <f t="shared" ca="1" si="274"/>
        <v>-10</v>
      </c>
      <c r="LF90" s="19">
        <f t="shared" ca="1" si="274"/>
        <v>-10</v>
      </c>
      <c r="LG90" s="19">
        <f t="shared" ca="1" si="275"/>
        <v>-10</v>
      </c>
      <c r="LH90" s="19">
        <f t="shared" ca="1" si="275"/>
        <v>-10</v>
      </c>
      <c r="LI90" s="19">
        <f t="shared" ca="1" si="275"/>
        <v>-10</v>
      </c>
      <c r="LJ90" s="19">
        <f t="shared" ca="1" si="275"/>
        <v>-10</v>
      </c>
      <c r="LK90" s="19">
        <f t="shared" ca="1" si="275"/>
        <v>-10</v>
      </c>
      <c r="LL90" s="19">
        <f t="shared" ca="1" si="275"/>
        <v>-10</v>
      </c>
      <c r="LM90" s="19">
        <f t="shared" ca="1" si="275"/>
        <v>-10</v>
      </c>
      <c r="LN90" s="19">
        <f t="shared" ca="1" si="275"/>
        <v>-10</v>
      </c>
      <c r="LO90" s="19">
        <f t="shared" ca="1" si="275"/>
        <v>-10</v>
      </c>
      <c r="LP90" s="19">
        <f t="shared" ca="1" si="275"/>
        <v>-10</v>
      </c>
      <c r="LQ90" s="19">
        <f t="shared" ca="1" si="276"/>
        <v>-10</v>
      </c>
      <c r="LR90" s="19">
        <f t="shared" ca="1" si="276"/>
        <v>-10</v>
      </c>
      <c r="LS90" s="19">
        <f t="shared" ca="1" si="276"/>
        <v>-10</v>
      </c>
      <c r="LT90" s="19">
        <f t="shared" ca="1" si="276"/>
        <v>-10</v>
      </c>
      <c r="LU90" s="19">
        <f t="shared" ca="1" si="276"/>
        <v>-10</v>
      </c>
      <c r="LV90" s="19">
        <f t="shared" ca="1" si="276"/>
        <v>-10</v>
      </c>
      <c r="LW90" s="19">
        <f t="shared" ca="1" si="276"/>
        <v>-10</v>
      </c>
      <c r="LX90" s="19">
        <f t="shared" ca="1" si="276"/>
        <v>-10</v>
      </c>
      <c r="LY90" s="19">
        <f t="shared" ca="1" si="276"/>
        <v>-10</v>
      </c>
      <c r="LZ90" s="19">
        <f t="shared" ca="1" si="276"/>
        <v>-10</v>
      </c>
      <c r="MA90" s="19">
        <f t="shared" ca="1" si="277"/>
        <v>-10</v>
      </c>
      <c r="MB90" s="19">
        <f t="shared" ca="1" si="277"/>
        <v>-10</v>
      </c>
      <c r="MC90" s="19">
        <f t="shared" ca="1" si="277"/>
        <v>-10</v>
      </c>
      <c r="MD90" s="19">
        <f t="shared" ca="1" si="277"/>
        <v>-10</v>
      </c>
      <c r="ME90" s="19">
        <f t="shared" ca="1" si="277"/>
        <v>-10</v>
      </c>
      <c r="MF90" s="19">
        <f t="shared" ca="1" si="277"/>
        <v>-10</v>
      </c>
      <c r="MG90" s="19">
        <f t="shared" ca="1" si="277"/>
        <v>-10</v>
      </c>
      <c r="MH90" s="19">
        <f t="shared" ca="1" si="277"/>
        <v>-10</v>
      </c>
      <c r="MI90" s="19">
        <f t="shared" ca="1" si="277"/>
        <v>-10</v>
      </c>
      <c r="MJ90" s="19">
        <f t="shared" ca="1" si="277"/>
        <v>-10</v>
      </c>
      <c r="MK90" s="19">
        <f t="shared" ca="1" si="278"/>
        <v>-10</v>
      </c>
      <c r="ML90" s="19">
        <f t="shared" ca="1" si="278"/>
        <v>-10</v>
      </c>
      <c r="MM90" s="19">
        <f t="shared" ca="1" si="278"/>
        <v>-10</v>
      </c>
      <c r="MN90" s="19">
        <f t="shared" ca="1" si="278"/>
        <v>-10</v>
      </c>
      <c r="MO90" s="19">
        <f t="shared" ca="1" si="278"/>
        <v>-10</v>
      </c>
      <c r="MP90" s="19">
        <f t="shared" ca="1" si="278"/>
        <v>-10</v>
      </c>
      <c r="MQ90" s="19">
        <f t="shared" ca="1" si="278"/>
        <v>-10</v>
      </c>
      <c r="MR90" s="19">
        <f t="shared" ca="1" si="278"/>
        <v>-10</v>
      </c>
      <c r="MS90" s="19">
        <f t="shared" ca="1" si="278"/>
        <v>-10</v>
      </c>
      <c r="MT90" s="19">
        <f t="shared" ca="1" si="278"/>
        <v>-10</v>
      </c>
      <c r="MU90" s="19">
        <f t="shared" ca="1" si="279"/>
        <v>-10</v>
      </c>
      <c r="MV90" s="19">
        <f t="shared" ca="1" si="279"/>
        <v>-10</v>
      </c>
      <c r="MW90" s="19" t="str">
        <f t="shared" ca="1" si="279"/>
        <v/>
      </c>
      <c r="MX90" s="19" t="str">
        <f t="shared" ca="1" si="279"/>
        <v/>
      </c>
      <c r="MY90" s="19" t="str">
        <f t="shared" ca="1" si="279"/>
        <v/>
      </c>
      <c r="MZ90" s="19" t="str">
        <f t="shared" ca="1" si="279"/>
        <v/>
      </c>
      <c r="NA90" s="19" t="str">
        <f t="shared" ca="1" si="279"/>
        <v/>
      </c>
      <c r="NB90" s="19" t="str">
        <f t="shared" ca="1" si="279"/>
        <v/>
      </c>
      <c r="NC90" s="19" t="str">
        <f t="shared" ca="1" si="279"/>
        <v/>
      </c>
      <c r="ND90" s="19" t="str">
        <f t="shared" ca="1" si="279"/>
        <v/>
      </c>
      <c r="NE90" s="19" t="str">
        <f t="shared" ca="1" si="280"/>
        <v/>
      </c>
      <c r="NF90" s="19" t="str">
        <f t="shared" ca="1" si="280"/>
        <v/>
      </c>
      <c r="NG90" s="19" t="str">
        <f t="shared" ca="1" si="280"/>
        <v/>
      </c>
      <c r="NH90" s="19" t="str">
        <f t="shared" ca="1" si="280"/>
        <v/>
      </c>
      <c r="NI90" s="19" t="str">
        <f t="shared" ca="1" si="280"/>
        <v/>
      </c>
      <c r="NJ90" s="19" t="str">
        <f t="shared" ca="1" si="280"/>
        <v/>
      </c>
      <c r="NK90" s="19" t="str">
        <f t="shared" ca="1" si="280"/>
        <v/>
      </c>
      <c r="NL90" s="19" t="str">
        <f t="shared" ca="1" si="280"/>
        <v/>
      </c>
      <c r="NM90" s="19" t="str">
        <f t="shared" ca="1" si="280"/>
        <v/>
      </c>
      <c r="NN90" s="19" t="str">
        <f t="shared" ca="1" si="280"/>
        <v/>
      </c>
      <c r="NO90" s="19" t="str">
        <f t="shared" ca="1" si="281"/>
        <v/>
      </c>
      <c r="NP90" s="19" t="str">
        <f t="shared" ca="1" si="281"/>
        <v/>
      </c>
      <c r="NQ90" s="19" t="str">
        <f t="shared" ca="1" si="281"/>
        <v/>
      </c>
      <c r="NR90" s="19" t="str">
        <f t="shared" ca="1" si="281"/>
        <v/>
      </c>
      <c r="NS90" s="19" t="str">
        <f t="shared" ca="1" si="281"/>
        <v/>
      </c>
      <c r="NT90" s="19" t="str">
        <f t="shared" ca="1" si="281"/>
        <v/>
      </c>
      <c r="NU90" s="19" t="str">
        <f t="shared" ca="1" si="281"/>
        <v/>
      </c>
      <c r="NV90" s="19" t="str">
        <f t="shared" ca="1" si="281"/>
        <v/>
      </c>
      <c r="NW90" s="19" t="str">
        <f t="shared" ca="1" si="281"/>
        <v/>
      </c>
      <c r="NX90" s="19" t="str">
        <f t="shared" ca="1" si="281"/>
        <v/>
      </c>
      <c r="NY90" s="19" t="str">
        <f t="shared" ca="1" si="281"/>
        <v/>
      </c>
      <c r="NZ90" s="19" t="str">
        <f t="shared" ca="1" si="281"/>
        <v/>
      </c>
      <c r="OA90" s="19" t="str">
        <f t="shared" ca="1" si="281"/>
        <v/>
      </c>
      <c r="OB90" s="19" t="str">
        <f t="shared" ca="1" si="281"/>
        <v/>
      </c>
      <c r="OC90" s="19" t="str">
        <f t="shared" ca="1" si="281"/>
        <v/>
      </c>
    </row>
    <row r="91" spans="1:399" x14ac:dyDescent="0.2">
      <c r="A91" s="62" t="str">
        <f t="shared" si="205"/>
        <v xml:space="preserve"> </v>
      </c>
      <c r="B91" s="66">
        <f>_xlfn.IFNA(IF(INDEX('[1]External Tasks'!$C:$C,MATCH($B$74&amp;" "&amp;D91,'[1]External Tasks'!$A:$A,0))=D91,1,IF(INDEX('[1]External Tasks'!$G:$G,MATCH($B$74&amp;" "&amp;D91,'[1]External Tasks'!$E:$E,0))=D91,2)),0)</f>
        <v>0</v>
      </c>
      <c r="C91" s="46">
        <v>15</v>
      </c>
      <c r="D91" s="406" t="str">
        <f>IF('[2]Project Follow up - Base'!D91="","",'[2]Project Follow up - Base'!D91)</f>
        <v/>
      </c>
      <c r="E91" s="407" t="str">
        <f>IF('[2]Project Follow up - Base'!E91="","",'[2]Project Follow up - Base'!E91)</f>
        <v/>
      </c>
      <c r="F91" s="41" t="str">
        <f>IF('[2]Project Follow up - Base'!F91="","",'[2]Project Follow up - Base'!F91)</f>
        <v/>
      </c>
      <c r="G91" s="43" t="str">
        <f>IF('[2]Project Follow up - Base'!G91="","",'[2]Project Follow up - Base'!G91)</f>
        <v/>
      </c>
      <c r="H91" s="43" t="str">
        <f>IF('[2]Project Follow up - Base'!H91="","",'[2]Project Follow up - Base'!H91)</f>
        <v/>
      </c>
      <c r="I91" s="45">
        <f>IF(OR(G91="",H91=""), 0, NETWORKDAYS.INTL(G91,H91,7,List!$M$3:$M$100))</f>
        <v>0</v>
      </c>
      <c r="J91" s="41" t="str">
        <f>IF('[2]Project Follow up - Base'!J91="","",'[2]Project Follow up - Base'!J91)</f>
        <v/>
      </c>
      <c r="K91" s="187" t="str">
        <f>IF('[2]Project Follow up - Base'!K91="","",'[2]Project Follow up - Base'!K91)</f>
        <v/>
      </c>
      <c r="L91" s="45">
        <f>IF(OR(J91="",K91=""), 0, NETWORKDAYS.INTL(J91,K91,7,List!$M$3:$M$100))</f>
        <v>0</v>
      </c>
      <c r="M91" s="43" t="str">
        <f t="shared" si="206"/>
        <v/>
      </c>
      <c r="N91" s="43" t="str">
        <f t="shared" si="207"/>
        <v/>
      </c>
      <c r="O91" s="43" t="str">
        <f>IF(OR( D91="", M91=""),"",WORKDAY.INTL(M91,VLOOKUP($B$74&amp;" "&amp;D91,Tasks!$1:$1048576,MATCH('Project Follow up - Base'!$D$7,Tasks!$2:$2,0),FALSE)-1,7,[1]List!$M$3:$M$100))</f>
        <v/>
      </c>
      <c r="P91" s="44" t="str">
        <f t="shared" ca="1" si="208"/>
        <v/>
      </c>
      <c r="Q91" s="104" t="str">
        <f>IF('[2]Project Follow up - Base'!Q91="","",'[2]Project Follow up - Base'!Q91)</f>
        <v/>
      </c>
      <c r="R91" s="43" t="str">
        <f>IF('[2]Project Follow up - Base'!R91="","",'[2]Project Follow up - Base'!R91)</f>
        <v/>
      </c>
      <c r="S91" s="41" t="str">
        <f>IF('[2]Project Follow up - Base'!S91="","",'[2]Project Follow up - Base'!S91)</f>
        <v/>
      </c>
      <c r="T91" s="104" t="str">
        <f>IF('[2]Project Follow up - Base'!T91="","",'[2]Project Follow up - Base'!T91)</f>
        <v/>
      </c>
      <c r="U91" s="41" t="str">
        <f>IF('[2]Project Follow up - Base'!U91="","",'[2]Project Follow up - Base'!U91)</f>
        <v/>
      </c>
      <c r="V91" s="41" t="str">
        <f>IF('[2]Project Follow up - Base'!V91="","",'[2]Project Follow up - Base'!V91)</f>
        <v/>
      </c>
      <c r="W91" s="41" t="str">
        <f>IF('[2]Project Follow up - Base'!W91="","",'[2]Project Follow up - Base'!W91)</f>
        <v/>
      </c>
      <c r="X91" s="390" t="str">
        <f>IF('[2]Project Follow up - Base'!X91="","",'[2]Project Follow up - Base'!X91)</f>
        <v/>
      </c>
      <c r="Y91" s="17" t="str">
        <f t="shared" si="209"/>
        <v/>
      </c>
      <c r="Z91" s="66" t="str">
        <f>_xlfn.IFNA(IF(INDEX('Employees Summary'!A:J,MATCH(B$38&amp;" "&amp;F91,'Employees Summary'!H:H,0),10)=0,"",INDEX('Employees Summary'!A:J,MATCH(B$38&amp;" "&amp;F91,'Employees Summary'!H:H,0),10)),"")</f>
        <v/>
      </c>
      <c r="AA91" s="62">
        <f ca="1">IF(AND(N91&lt;&gt;"",P91="Delayed"),NETWORKDAYS.INTL(O91,N91,7,List!$M$3:$M$100),0)</f>
        <v>0</v>
      </c>
      <c r="AB91" s="29"/>
      <c r="AC91" s="20" t="str">
        <f t="shared" ca="1" si="246"/>
        <v/>
      </c>
      <c r="AD91" s="20" t="str">
        <f t="shared" ca="1" si="246"/>
        <v/>
      </c>
      <c r="AE91" s="20" t="str">
        <f t="shared" ca="1" si="246"/>
        <v/>
      </c>
      <c r="AF91" s="20" t="str">
        <f t="shared" ca="1" si="246"/>
        <v/>
      </c>
      <c r="AG91" s="20" t="str">
        <f t="shared" ca="1" si="246"/>
        <v/>
      </c>
      <c r="AH91" s="20" t="str">
        <f t="shared" ca="1" si="246"/>
        <v/>
      </c>
      <c r="AI91" s="20" t="str">
        <f t="shared" ca="1" si="246"/>
        <v/>
      </c>
      <c r="AJ91" s="20" t="str">
        <f t="shared" ca="1" si="246"/>
        <v/>
      </c>
      <c r="AK91" s="20" t="str">
        <f t="shared" ca="1" si="246"/>
        <v/>
      </c>
      <c r="AL91" s="20" t="str">
        <f t="shared" ca="1" si="246"/>
        <v/>
      </c>
      <c r="AM91" s="20" t="str">
        <f t="shared" ca="1" si="247"/>
        <v/>
      </c>
      <c r="AN91" s="20" t="str">
        <f t="shared" ca="1" si="247"/>
        <v/>
      </c>
      <c r="AO91" s="20" t="str">
        <f t="shared" ca="1" si="247"/>
        <v/>
      </c>
      <c r="AP91" s="20" t="str">
        <f t="shared" ca="1" si="247"/>
        <v/>
      </c>
      <c r="AQ91" s="20" t="str">
        <f t="shared" ca="1" si="247"/>
        <v/>
      </c>
      <c r="AR91" s="20" t="str">
        <f t="shared" ca="1" si="247"/>
        <v/>
      </c>
      <c r="AS91" s="20" t="str">
        <f t="shared" ca="1" si="247"/>
        <v/>
      </c>
      <c r="AT91" s="20" t="str">
        <f t="shared" ca="1" si="247"/>
        <v/>
      </c>
      <c r="AU91" s="20" t="str">
        <f t="shared" ca="1" si="247"/>
        <v/>
      </c>
      <c r="AV91" s="20" t="str">
        <f t="shared" ca="1" si="247"/>
        <v/>
      </c>
      <c r="AW91" s="20" t="str">
        <f t="shared" ca="1" si="248"/>
        <v/>
      </c>
      <c r="AX91" s="20" t="str">
        <f t="shared" ca="1" si="248"/>
        <v/>
      </c>
      <c r="AY91" s="20" t="str">
        <f t="shared" ca="1" si="248"/>
        <v/>
      </c>
      <c r="AZ91" s="20" t="str">
        <f t="shared" ca="1" si="248"/>
        <v/>
      </c>
      <c r="BA91" s="20" t="str">
        <f t="shared" ca="1" si="248"/>
        <v/>
      </c>
      <c r="BB91" s="20" t="str">
        <f t="shared" ca="1" si="248"/>
        <v/>
      </c>
      <c r="BC91" s="20" t="str">
        <f t="shared" ca="1" si="248"/>
        <v/>
      </c>
      <c r="BD91" s="20" t="str">
        <f t="shared" ca="1" si="248"/>
        <v/>
      </c>
      <c r="BE91" s="20" t="str">
        <f t="shared" ca="1" si="248"/>
        <v/>
      </c>
      <c r="BF91" s="20" t="str">
        <f t="shared" ca="1" si="248"/>
        <v/>
      </c>
      <c r="BG91" s="20" t="str">
        <f t="shared" ca="1" si="249"/>
        <v/>
      </c>
      <c r="BH91" s="20" t="str">
        <f t="shared" ca="1" si="249"/>
        <v/>
      </c>
      <c r="BI91" s="20" t="str">
        <f t="shared" ca="1" si="249"/>
        <v/>
      </c>
      <c r="BJ91" s="20" t="str">
        <f t="shared" ca="1" si="249"/>
        <v/>
      </c>
      <c r="BK91" s="20" t="str">
        <f t="shared" ca="1" si="249"/>
        <v/>
      </c>
      <c r="BL91" s="20" t="str">
        <f t="shared" ca="1" si="249"/>
        <v/>
      </c>
      <c r="BM91" s="20" t="str">
        <f t="shared" ca="1" si="249"/>
        <v/>
      </c>
      <c r="BN91" s="20" t="str">
        <f t="shared" ca="1" si="249"/>
        <v/>
      </c>
      <c r="BO91" s="20" t="str">
        <f t="shared" ca="1" si="249"/>
        <v/>
      </c>
      <c r="BP91" s="20" t="str">
        <f t="shared" ca="1" si="249"/>
        <v/>
      </c>
      <c r="BQ91" s="20" t="str">
        <f t="shared" ca="1" si="250"/>
        <v/>
      </c>
      <c r="BR91" s="20" t="str">
        <f t="shared" ca="1" si="250"/>
        <v/>
      </c>
      <c r="BS91" s="20" t="str">
        <f t="shared" ca="1" si="250"/>
        <v/>
      </c>
      <c r="BT91" s="20" t="str">
        <f t="shared" ca="1" si="250"/>
        <v/>
      </c>
      <c r="BU91" s="20" t="str">
        <f t="shared" ca="1" si="250"/>
        <v/>
      </c>
      <c r="BV91" s="20" t="str">
        <f t="shared" ca="1" si="250"/>
        <v/>
      </c>
      <c r="BW91" s="20" t="str">
        <f t="shared" ca="1" si="250"/>
        <v/>
      </c>
      <c r="BX91" s="20" t="str">
        <f t="shared" ca="1" si="250"/>
        <v/>
      </c>
      <c r="BY91" s="20" t="str">
        <f t="shared" ca="1" si="250"/>
        <v/>
      </c>
      <c r="BZ91" s="20" t="str">
        <f t="shared" ca="1" si="250"/>
        <v/>
      </c>
      <c r="CA91" s="20" t="str">
        <f t="shared" ca="1" si="251"/>
        <v/>
      </c>
      <c r="CB91" s="20" t="str">
        <f t="shared" ca="1" si="251"/>
        <v/>
      </c>
      <c r="CC91" s="20" t="str">
        <f t="shared" ca="1" si="251"/>
        <v/>
      </c>
      <c r="CD91" s="20" t="str">
        <f t="shared" ca="1" si="251"/>
        <v/>
      </c>
      <c r="CE91" s="20" t="str">
        <f t="shared" ca="1" si="251"/>
        <v/>
      </c>
      <c r="CF91" s="20" t="str">
        <f t="shared" ca="1" si="251"/>
        <v/>
      </c>
      <c r="CG91" s="20" t="str">
        <f t="shared" ca="1" si="251"/>
        <v/>
      </c>
      <c r="CH91" s="20" t="str">
        <f t="shared" ca="1" si="251"/>
        <v/>
      </c>
      <c r="CI91" s="20" t="str">
        <f t="shared" ca="1" si="251"/>
        <v/>
      </c>
      <c r="CJ91" s="20" t="str">
        <f t="shared" ca="1" si="251"/>
        <v/>
      </c>
      <c r="CK91" s="20" t="str">
        <f t="shared" ca="1" si="252"/>
        <v/>
      </c>
      <c r="CL91" s="20" t="str">
        <f t="shared" ca="1" si="252"/>
        <v/>
      </c>
      <c r="CM91" s="20" t="str">
        <f t="shared" ca="1" si="252"/>
        <v/>
      </c>
      <c r="CN91" s="20" t="str">
        <f t="shared" ca="1" si="252"/>
        <v/>
      </c>
      <c r="CO91" s="20" t="str">
        <f t="shared" ca="1" si="252"/>
        <v/>
      </c>
      <c r="CP91" s="20" t="str">
        <f t="shared" ca="1" si="252"/>
        <v/>
      </c>
      <c r="CQ91" s="20" t="str">
        <f t="shared" ca="1" si="252"/>
        <v/>
      </c>
      <c r="CR91" s="20" t="str">
        <f t="shared" ca="1" si="252"/>
        <v/>
      </c>
      <c r="CS91" s="20" t="str">
        <f t="shared" ca="1" si="252"/>
        <v/>
      </c>
      <c r="CT91" s="19" t="str">
        <f t="shared" ca="1" si="252"/>
        <v/>
      </c>
      <c r="CU91" s="19" t="str">
        <f t="shared" ca="1" si="253"/>
        <v/>
      </c>
      <c r="CV91" s="19" t="str">
        <f t="shared" ca="1" si="253"/>
        <v/>
      </c>
      <c r="CW91" s="19" t="str">
        <f t="shared" ca="1" si="253"/>
        <v/>
      </c>
      <c r="CX91" s="19" t="str">
        <f t="shared" ca="1" si="253"/>
        <v/>
      </c>
      <c r="CY91" s="19" t="str">
        <f t="shared" ca="1" si="253"/>
        <v/>
      </c>
      <c r="CZ91" s="19" t="str">
        <f t="shared" ca="1" si="253"/>
        <v/>
      </c>
      <c r="DA91" s="19" t="str">
        <f t="shared" ca="1" si="253"/>
        <v/>
      </c>
      <c r="DB91" s="19" t="str">
        <f t="shared" ca="1" si="253"/>
        <v/>
      </c>
      <c r="DC91" s="19" t="str">
        <f t="shared" ca="1" si="253"/>
        <v/>
      </c>
      <c r="DD91" s="19" t="str">
        <f t="shared" ca="1" si="253"/>
        <v/>
      </c>
      <c r="DE91" s="19" t="str">
        <f t="shared" ca="1" si="254"/>
        <v/>
      </c>
      <c r="DF91" s="19" t="str">
        <f t="shared" ca="1" si="254"/>
        <v/>
      </c>
      <c r="DG91" s="19" t="str">
        <f t="shared" ca="1" si="254"/>
        <v/>
      </c>
      <c r="DH91" s="19" t="str">
        <f t="shared" ca="1" si="254"/>
        <v/>
      </c>
      <c r="DI91" s="19" t="str">
        <f t="shared" ca="1" si="254"/>
        <v/>
      </c>
      <c r="DJ91" s="19" t="str">
        <f t="shared" ca="1" si="254"/>
        <v/>
      </c>
      <c r="DK91" s="19" t="str">
        <f t="shared" ca="1" si="254"/>
        <v/>
      </c>
      <c r="DL91" s="19" t="str">
        <f t="shared" ca="1" si="254"/>
        <v/>
      </c>
      <c r="DM91" s="19" t="str">
        <f t="shared" ca="1" si="254"/>
        <v/>
      </c>
      <c r="DN91" s="19" t="str">
        <f t="shared" ca="1" si="254"/>
        <v/>
      </c>
      <c r="DO91" s="19" t="str">
        <f t="shared" ca="1" si="255"/>
        <v/>
      </c>
      <c r="DP91" s="19" t="str">
        <f t="shared" ca="1" si="255"/>
        <v/>
      </c>
      <c r="DQ91" s="19" t="str">
        <f t="shared" ca="1" si="255"/>
        <v/>
      </c>
      <c r="DR91" s="19" t="str">
        <f t="shared" ca="1" si="255"/>
        <v/>
      </c>
      <c r="DS91" s="19" t="str">
        <f t="shared" ca="1" si="255"/>
        <v/>
      </c>
      <c r="DT91" s="19" t="str">
        <f t="shared" ca="1" si="255"/>
        <v/>
      </c>
      <c r="DU91" s="19" t="str">
        <f t="shared" ca="1" si="255"/>
        <v/>
      </c>
      <c r="DV91" s="19" t="str">
        <f t="shared" ca="1" si="255"/>
        <v/>
      </c>
      <c r="DW91" s="19" t="str">
        <f t="shared" ca="1" si="255"/>
        <v/>
      </c>
      <c r="DX91" s="19" t="str">
        <f t="shared" ca="1" si="255"/>
        <v/>
      </c>
      <c r="DY91" s="19" t="str">
        <f t="shared" ca="1" si="256"/>
        <v/>
      </c>
      <c r="DZ91" s="19" t="str">
        <f t="shared" ca="1" si="256"/>
        <v/>
      </c>
      <c r="EA91" s="19" t="str">
        <f t="shared" ca="1" si="256"/>
        <v/>
      </c>
      <c r="EB91" s="19" t="str">
        <f t="shared" ca="1" si="256"/>
        <v/>
      </c>
      <c r="EC91" s="19" t="str">
        <f t="shared" ca="1" si="256"/>
        <v/>
      </c>
      <c r="ED91" s="19" t="str">
        <f t="shared" ca="1" si="256"/>
        <v/>
      </c>
      <c r="EE91" s="19" t="str">
        <f t="shared" ca="1" si="256"/>
        <v/>
      </c>
      <c r="EF91" s="19" t="str">
        <f t="shared" ca="1" si="256"/>
        <v/>
      </c>
      <c r="EG91" s="19" t="str">
        <f t="shared" ca="1" si="256"/>
        <v/>
      </c>
      <c r="EH91" s="19" t="str">
        <f t="shared" ca="1" si="256"/>
        <v/>
      </c>
      <c r="EI91" s="19" t="str">
        <f t="shared" ca="1" si="257"/>
        <v/>
      </c>
      <c r="EJ91" s="19" t="str">
        <f t="shared" ca="1" si="257"/>
        <v/>
      </c>
      <c r="EK91" s="19" t="str">
        <f t="shared" ca="1" si="257"/>
        <v/>
      </c>
      <c r="EL91" s="19" t="str">
        <f t="shared" ca="1" si="257"/>
        <v/>
      </c>
      <c r="EM91" s="19" t="str">
        <f t="shared" ca="1" si="257"/>
        <v/>
      </c>
      <c r="EN91" s="19" t="str">
        <f t="shared" ca="1" si="257"/>
        <v/>
      </c>
      <c r="EO91" s="19" t="str">
        <f t="shared" ca="1" si="257"/>
        <v/>
      </c>
      <c r="EP91" s="19" t="str">
        <f t="shared" ca="1" si="257"/>
        <v/>
      </c>
      <c r="EQ91" s="19" t="str">
        <f t="shared" ca="1" si="257"/>
        <v/>
      </c>
      <c r="ER91" s="19" t="str">
        <f t="shared" ca="1" si="257"/>
        <v/>
      </c>
      <c r="ES91" s="19" t="str">
        <f t="shared" ca="1" si="258"/>
        <v/>
      </c>
      <c r="ET91" s="19" t="str">
        <f t="shared" ca="1" si="258"/>
        <v/>
      </c>
      <c r="EU91" s="19" t="str">
        <f t="shared" ca="1" si="258"/>
        <v/>
      </c>
      <c r="EV91" s="19" t="str">
        <f t="shared" ca="1" si="258"/>
        <v/>
      </c>
      <c r="EW91" s="19" t="str">
        <f t="shared" ca="1" si="258"/>
        <v/>
      </c>
      <c r="EX91" s="19" t="str">
        <f t="shared" ca="1" si="258"/>
        <v/>
      </c>
      <c r="EY91" s="19" t="str">
        <f t="shared" ca="1" si="258"/>
        <v/>
      </c>
      <c r="EZ91" s="19" t="str">
        <f t="shared" ca="1" si="258"/>
        <v/>
      </c>
      <c r="FA91" s="19" t="str">
        <f t="shared" ca="1" si="258"/>
        <v/>
      </c>
      <c r="FB91" s="19" t="str">
        <f t="shared" ca="1" si="258"/>
        <v/>
      </c>
      <c r="FC91" s="19" t="str">
        <f t="shared" ca="1" si="259"/>
        <v/>
      </c>
      <c r="FD91" s="19" t="str">
        <f t="shared" ca="1" si="259"/>
        <v/>
      </c>
      <c r="FE91" s="19" t="str">
        <f t="shared" ca="1" si="259"/>
        <v/>
      </c>
      <c r="FF91" s="19" t="str">
        <f t="shared" ca="1" si="259"/>
        <v/>
      </c>
      <c r="FG91" s="19" t="str">
        <f t="shared" ca="1" si="259"/>
        <v/>
      </c>
      <c r="FH91" s="19" t="str">
        <f t="shared" ca="1" si="259"/>
        <v/>
      </c>
      <c r="FI91" s="19" t="str">
        <f t="shared" ca="1" si="259"/>
        <v/>
      </c>
      <c r="FJ91" s="19" t="str">
        <f t="shared" ca="1" si="259"/>
        <v/>
      </c>
      <c r="FK91" s="19" t="str">
        <f t="shared" ca="1" si="259"/>
        <v/>
      </c>
      <c r="FL91" s="19" t="str">
        <f t="shared" ca="1" si="259"/>
        <v/>
      </c>
      <c r="FM91" s="19" t="str">
        <f t="shared" ca="1" si="260"/>
        <v/>
      </c>
      <c r="FN91" s="19" t="str">
        <f t="shared" ca="1" si="260"/>
        <v/>
      </c>
      <c r="FO91" s="19" t="str">
        <f t="shared" ca="1" si="260"/>
        <v/>
      </c>
      <c r="FP91" s="19" t="str">
        <f t="shared" ca="1" si="260"/>
        <v/>
      </c>
      <c r="FQ91" s="19" t="str">
        <f t="shared" ca="1" si="260"/>
        <v/>
      </c>
      <c r="FR91" s="19" t="str">
        <f t="shared" ca="1" si="260"/>
        <v/>
      </c>
      <c r="FS91" s="19" t="str">
        <f t="shared" ca="1" si="260"/>
        <v/>
      </c>
      <c r="FT91" s="19" t="str">
        <f t="shared" ca="1" si="260"/>
        <v/>
      </c>
      <c r="FU91" s="19" t="str">
        <f t="shared" ca="1" si="260"/>
        <v/>
      </c>
      <c r="FV91" s="19" t="str">
        <f t="shared" ca="1" si="260"/>
        <v/>
      </c>
      <c r="FW91" s="19" t="str">
        <f t="shared" ca="1" si="261"/>
        <v/>
      </c>
      <c r="FX91" s="19" t="str">
        <f t="shared" ca="1" si="261"/>
        <v/>
      </c>
      <c r="FY91" s="19" t="str">
        <f t="shared" ca="1" si="261"/>
        <v/>
      </c>
      <c r="FZ91" s="19" t="str">
        <f t="shared" ca="1" si="261"/>
        <v/>
      </c>
      <c r="GA91" s="19" t="str">
        <f t="shared" ca="1" si="261"/>
        <v/>
      </c>
      <c r="GB91" s="19" t="str">
        <f t="shared" ca="1" si="261"/>
        <v/>
      </c>
      <c r="GC91" s="19" t="str">
        <f t="shared" ca="1" si="261"/>
        <v/>
      </c>
      <c r="GD91" s="19" t="str">
        <f t="shared" ca="1" si="261"/>
        <v/>
      </c>
      <c r="GE91" s="19" t="str">
        <f t="shared" ca="1" si="261"/>
        <v/>
      </c>
      <c r="GF91" s="19" t="str">
        <f t="shared" ca="1" si="261"/>
        <v/>
      </c>
      <c r="GG91" s="19" t="str">
        <f t="shared" ca="1" si="262"/>
        <v/>
      </c>
      <c r="GH91" s="19" t="str">
        <f t="shared" ca="1" si="262"/>
        <v/>
      </c>
      <c r="GI91" s="19" t="str">
        <f t="shared" ca="1" si="262"/>
        <v/>
      </c>
      <c r="GJ91" s="19" t="str">
        <f t="shared" ca="1" si="262"/>
        <v/>
      </c>
      <c r="GK91" s="19" t="str">
        <f t="shared" ca="1" si="262"/>
        <v/>
      </c>
      <c r="GL91" s="19" t="str">
        <f t="shared" ca="1" si="262"/>
        <v/>
      </c>
      <c r="GM91" s="19" t="str">
        <f t="shared" ca="1" si="262"/>
        <v/>
      </c>
      <c r="GN91" s="19" t="str">
        <f t="shared" ca="1" si="262"/>
        <v/>
      </c>
      <c r="GO91" s="19" t="str">
        <f t="shared" ca="1" si="262"/>
        <v/>
      </c>
      <c r="GP91" s="19" t="str">
        <f t="shared" ca="1" si="262"/>
        <v/>
      </c>
      <c r="GQ91" s="19" t="str">
        <f t="shared" ca="1" si="263"/>
        <v/>
      </c>
      <c r="GR91" s="19" t="str">
        <f t="shared" ca="1" si="263"/>
        <v/>
      </c>
      <c r="GS91" s="19" t="str">
        <f t="shared" ca="1" si="263"/>
        <v/>
      </c>
      <c r="GT91" s="19" t="str">
        <f t="shared" ca="1" si="263"/>
        <v/>
      </c>
      <c r="GU91" s="19" t="str">
        <f t="shared" ca="1" si="263"/>
        <v/>
      </c>
      <c r="GV91" s="19" t="str">
        <f t="shared" ca="1" si="263"/>
        <v/>
      </c>
      <c r="GW91" s="19" t="str">
        <f t="shared" ca="1" si="263"/>
        <v/>
      </c>
      <c r="GX91" s="19" t="str">
        <f t="shared" ca="1" si="263"/>
        <v/>
      </c>
      <c r="GY91" s="19" t="str">
        <f t="shared" ca="1" si="263"/>
        <v/>
      </c>
      <c r="GZ91" s="19" t="str">
        <f t="shared" ca="1" si="263"/>
        <v/>
      </c>
      <c r="HA91" s="19" t="str">
        <f t="shared" ca="1" si="264"/>
        <v/>
      </c>
      <c r="HB91" s="19" t="str">
        <f t="shared" ca="1" si="264"/>
        <v/>
      </c>
      <c r="HC91" s="19" t="str">
        <f t="shared" ca="1" si="264"/>
        <v/>
      </c>
      <c r="HD91" s="19" t="str">
        <f t="shared" ca="1" si="264"/>
        <v/>
      </c>
      <c r="HE91" s="19" t="str">
        <f t="shared" ca="1" si="264"/>
        <v/>
      </c>
      <c r="HF91" s="19" t="str">
        <f t="shared" ca="1" si="264"/>
        <v/>
      </c>
      <c r="HG91" s="19" t="str">
        <f t="shared" ca="1" si="264"/>
        <v/>
      </c>
      <c r="HH91" s="19" t="str">
        <f t="shared" ca="1" si="264"/>
        <v/>
      </c>
      <c r="HI91" s="19" t="str">
        <f t="shared" ca="1" si="264"/>
        <v/>
      </c>
      <c r="HJ91" s="19" t="str">
        <f t="shared" ca="1" si="264"/>
        <v/>
      </c>
      <c r="HK91" s="19" t="str">
        <f t="shared" ca="1" si="265"/>
        <v/>
      </c>
      <c r="HL91" s="19" t="str">
        <f t="shared" ca="1" si="265"/>
        <v/>
      </c>
      <c r="HM91" s="19" t="str">
        <f t="shared" ca="1" si="265"/>
        <v/>
      </c>
      <c r="HN91" s="19" t="str">
        <f t="shared" ca="1" si="265"/>
        <v/>
      </c>
      <c r="HO91" s="19" t="str">
        <f t="shared" ca="1" si="265"/>
        <v/>
      </c>
      <c r="HP91" s="19" t="str">
        <f t="shared" ca="1" si="265"/>
        <v/>
      </c>
      <c r="HQ91" s="19" t="str">
        <f t="shared" ca="1" si="265"/>
        <v/>
      </c>
      <c r="HR91" s="19" t="str">
        <f t="shared" ca="1" si="265"/>
        <v/>
      </c>
      <c r="HS91" s="19" t="str">
        <f t="shared" ca="1" si="265"/>
        <v/>
      </c>
      <c r="HT91" s="19" t="str">
        <f t="shared" ca="1" si="265"/>
        <v/>
      </c>
      <c r="HU91" s="19" t="str">
        <f t="shared" ca="1" si="266"/>
        <v/>
      </c>
      <c r="HV91" s="19" t="str">
        <f t="shared" ca="1" si="266"/>
        <v/>
      </c>
      <c r="HW91" s="19" t="str">
        <f t="shared" ca="1" si="266"/>
        <v/>
      </c>
      <c r="HX91" s="19" t="str">
        <f t="shared" ca="1" si="266"/>
        <v/>
      </c>
      <c r="HY91" s="19" t="str">
        <f t="shared" ca="1" si="266"/>
        <v/>
      </c>
      <c r="HZ91" s="19" t="str">
        <f t="shared" ca="1" si="266"/>
        <v/>
      </c>
      <c r="IA91" s="19" t="str">
        <f t="shared" ca="1" si="266"/>
        <v/>
      </c>
      <c r="IB91" s="19" t="str">
        <f t="shared" ca="1" si="266"/>
        <v/>
      </c>
      <c r="IC91" s="19" t="str">
        <f t="shared" ca="1" si="266"/>
        <v/>
      </c>
      <c r="ID91" s="19" t="str">
        <f t="shared" ca="1" si="266"/>
        <v/>
      </c>
      <c r="IE91" s="19" t="str">
        <f t="shared" ca="1" si="267"/>
        <v/>
      </c>
      <c r="IF91" s="19" t="str">
        <f t="shared" ca="1" si="267"/>
        <v/>
      </c>
      <c r="IG91" s="19" t="str">
        <f t="shared" ca="1" si="267"/>
        <v/>
      </c>
      <c r="IH91" s="19" t="str">
        <f t="shared" ca="1" si="267"/>
        <v/>
      </c>
      <c r="II91" s="19" t="str">
        <f t="shared" ca="1" si="267"/>
        <v/>
      </c>
      <c r="IJ91" s="19" t="str">
        <f t="shared" ca="1" si="267"/>
        <v/>
      </c>
      <c r="IK91" s="19" t="str">
        <f t="shared" ca="1" si="267"/>
        <v/>
      </c>
      <c r="IL91" s="19" t="str">
        <f t="shared" ca="1" si="267"/>
        <v/>
      </c>
      <c r="IM91" s="19" t="str">
        <f t="shared" ca="1" si="267"/>
        <v/>
      </c>
      <c r="IN91" s="19" t="str">
        <f t="shared" ca="1" si="267"/>
        <v/>
      </c>
      <c r="IO91" s="19" t="str">
        <f t="shared" ca="1" si="268"/>
        <v/>
      </c>
      <c r="IP91" s="19" t="str">
        <f t="shared" ca="1" si="268"/>
        <v/>
      </c>
      <c r="IQ91" s="19" t="str">
        <f t="shared" ca="1" si="268"/>
        <v/>
      </c>
      <c r="IR91" s="19" t="str">
        <f t="shared" ca="1" si="268"/>
        <v/>
      </c>
      <c r="IS91" s="19" t="str">
        <f t="shared" ca="1" si="268"/>
        <v/>
      </c>
      <c r="IT91" s="19" t="str">
        <f t="shared" ca="1" si="268"/>
        <v/>
      </c>
      <c r="IU91" s="19" t="str">
        <f t="shared" ca="1" si="268"/>
        <v/>
      </c>
      <c r="IV91" s="19" t="str">
        <f t="shared" ca="1" si="268"/>
        <v/>
      </c>
      <c r="IW91" s="19" t="str">
        <f t="shared" ca="1" si="268"/>
        <v/>
      </c>
      <c r="IX91" s="19" t="str">
        <f t="shared" ca="1" si="268"/>
        <v/>
      </c>
      <c r="IY91" s="19" t="str">
        <f t="shared" ca="1" si="269"/>
        <v/>
      </c>
      <c r="IZ91" s="19" t="str">
        <f t="shared" ca="1" si="269"/>
        <v/>
      </c>
      <c r="JA91" s="19" t="str">
        <f t="shared" ca="1" si="269"/>
        <v/>
      </c>
      <c r="JB91" s="19" t="str">
        <f t="shared" ca="1" si="269"/>
        <v/>
      </c>
      <c r="JC91" s="19" t="str">
        <f t="shared" ca="1" si="269"/>
        <v/>
      </c>
      <c r="JD91" s="19" t="str">
        <f t="shared" ca="1" si="269"/>
        <v/>
      </c>
      <c r="JE91" s="19" t="str">
        <f t="shared" ca="1" si="269"/>
        <v/>
      </c>
      <c r="JF91" s="19" t="str">
        <f t="shared" ca="1" si="269"/>
        <v/>
      </c>
      <c r="JG91" s="19" t="str">
        <f t="shared" ca="1" si="269"/>
        <v/>
      </c>
      <c r="JH91" s="19" t="str">
        <f t="shared" ca="1" si="269"/>
        <v/>
      </c>
      <c r="JI91" s="19" t="str">
        <f t="shared" ca="1" si="270"/>
        <v/>
      </c>
      <c r="JJ91" s="19" t="str">
        <f t="shared" ca="1" si="270"/>
        <v/>
      </c>
      <c r="JK91" s="19" t="str">
        <f t="shared" ca="1" si="270"/>
        <v/>
      </c>
      <c r="JL91" s="19" t="str">
        <f t="shared" ca="1" si="270"/>
        <v/>
      </c>
      <c r="JM91" s="19" t="str">
        <f t="shared" ca="1" si="270"/>
        <v/>
      </c>
      <c r="JN91" s="19" t="str">
        <f t="shared" ca="1" si="270"/>
        <v/>
      </c>
      <c r="JO91" s="19" t="str">
        <f t="shared" ca="1" si="270"/>
        <v/>
      </c>
      <c r="JP91" s="19" t="str">
        <f t="shared" ca="1" si="270"/>
        <v/>
      </c>
      <c r="JQ91" s="19" t="str">
        <f t="shared" ca="1" si="270"/>
        <v/>
      </c>
      <c r="JR91" s="19" t="str">
        <f t="shared" ca="1" si="270"/>
        <v/>
      </c>
      <c r="JS91" s="19" t="str">
        <f t="shared" ca="1" si="271"/>
        <v/>
      </c>
      <c r="JT91" s="19" t="str">
        <f t="shared" ca="1" si="271"/>
        <v/>
      </c>
      <c r="JU91" s="19" t="str">
        <f t="shared" ca="1" si="271"/>
        <v/>
      </c>
      <c r="JV91" s="19" t="str">
        <f t="shared" ca="1" si="271"/>
        <v/>
      </c>
      <c r="JW91" s="19" t="str">
        <f t="shared" ca="1" si="271"/>
        <v/>
      </c>
      <c r="JX91" s="19" t="str">
        <f t="shared" ca="1" si="271"/>
        <v/>
      </c>
      <c r="JY91" s="19" t="str">
        <f t="shared" ca="1" si="271"/>
        <v/>
      </c>
      <c r="JZ91" s="19" t="str">
        <f t="shared" ca="1" si="271"/>
        <v/>
      </c>
      <c r="KA91" s="19" t="str">
        <f t="shared" ca="1" si="271"/>
        <v/>
      </c>
      <c r="KB91" s="19" t="str">
        <f t="shared" ca="1" si="271"/>
        <v/>
      </c>
      <c r="KC91" s="19" t="str">
        <f t="shared" ca="1" si="272"/>
        <v/>
      </c>
      <c r="KD91" s="19" t="str">
        <f t="shared" ca="1" si="272"/>
        <v/>
      </c>
      <c r="KE91" s="19" t="str">
        <f t="shared" ca="1" si="272"/>
        <v/>
      </c>
      <c r="KF91" s="19" t="str">
        <f t="shared" ca="1" si="272"/>
        <v/>
      </c>
      <c r="KG91" s="19" t="str">
        <f t="shared" ca="1" si="272"/>
        <v/>
      </c>
      <c r="KH91" s="19" t="str">
        <f t="shared" ca="1" si="272"/>
        <v/>
      </c>
      <c r="KI91" s="19" t="str">
        <f t="shared" ca="1" si="272"/>
        <v/>
      </c>
      <c r="KJ91" s="19" t="str">
        <f t="shared" ca="1" si="272"/>
        <v/>
      </c>
      <c r="KK91" s="19" t="str">
        <f t="shared" ca="1" si="272"/>
        <v/>
      </c>
      <c r="KL91" s="19" t="str">
        <f t="shared" ca="1" si="272"/>
        <v/>
      </c>
      <c r="KM91" s="19" t="str">
        <f t="shared" ca="1" si="273"/>
        <v/>
      </c>
      <c r="KN91" s="19" t="str">
        <f t="shared" ca="1" si="273"/>
        <v/>
      </c>
      <c r="KO91" s="19" t="str">
        <f t="shared" ca="1" si="273"/>
        <v/>
      </c>
      <c r="KP91" s="19" t="str">
        <f t="shared" ca="1" si="273"/>
        <v/>
      </c>
      <c r="KQ91" s="19" t="str">
        <f t="shared" ca="1" si="273"/>
        <v/>
      </c>
      <c r="KR91" s="19" t="str">
        <f t="shared" ca="1" si="273"/>
        <v/>
      </c>
      <c r="KS91" s="19" t="str">
        <f t="shared" ca="1" si="273"/>
        <v/>
      </c>
      <c r="KT91" s="19" t="str">
        <f t="shared" ca="1" si="273"/>
        <v/>
      </c>
      <c r="KU91" s="19" t="str">
        <f t="shared" ca="1" si="273"/>
        <v/>
      </c>
      <c r="KV91" s="19" t="str">
        <f t="shared" ca="1" si="273"/>
        <v/>
      </c>
      <c r="KW91" s="19" t="str">
        <f t="shared" ca="1" si="274"/>
        <v/>
      </c>
      <c r="KX91" s="19" t="str">
        <f t="shared" ca="1" si="274"/>
        <v/>
      </c>
      <c r="KY91" s="19" t="str">
        <f t="shared" ca="1" si="274"/>
        <v/>
      </c>
      <c r="KZ91" s="19" t="str">
        <f t="shared" ca="1" si="274"/>
        <v/>
      </c>
      <c r="LA91" s="19" t="str">
        <f t="shared" ca="1" si="274"/>
        <v/>
      </c>
      <c r="LB91" s="19" t="str">
        <f t="shared" ca="1" si="274"/>
        <v/>
      </c>
      <c r="LC91" s="19" t="str">
        <f t="shared" ca="1" si="274"/>
        <v/>
      </c>
      <c r="LD91" s="19" t="str">
        <f t="shared" ca="1" si="274"/>
        <v/>
      </c>
      <c r="LE91" s="19" t="str">
        <f t="shared" ca="1" si="274"/>
        <v/>
      </c>
      <c r="LF91" s="19" t="str">
        <f t="shared" ca="1" si="274"/>
        <v/>
      </c>
      <c r="LG91" s="19" t="str">
        <f t="shared" ca="1" si="275"/>
        <v/>
      </c>
      <c r="LH91" s="19" t="str">
        <f t="shared" ca="1" si="275"/>
        <v/>
      </c>
      <c r="LI91" s="19" t="str">
        <f t="shared" ca="1" si="275"/>
        <v/>
      </c>
      <c r="LJ91" s="19" t="str">
        <f t="shared" ca="1" si="275"/>
        <v/>
      </c>
      <c r="LK91" s="19" t="str">
        <f t="shared" ca="1" si="275"/>
        <v/>
      </c>
      <c r="LL91" s="19" t="str">
        <f t="shared" ca="1" si="275"/>
        <v/>
      </c>
      <c r="LM91" s="19" t="str">
        <f t="shared" ca="1" si="275"/>
        <v/>
      </c>
      <c r="LN91" s="19" t="str">
        <f t="shared" ca="1" si="275"/>
        <v/>
      </c>
      <c r="LO91" s="19" t="str">
        <f t="shared" ca="1" si="275"/>
        <v/>
      </c>
      <c r="LP91" s="19" t="str">
        <f t="shared" ca="1" si="275"/>
        <v/>
      </c>
      <c r="LQ91" s="19" t="str">
        <f t="shared" ca="1" si="276"/>
        <v/>
      </c>
      <c r="LR91" s="19" t="str">
        <f t="shared" ca="1" si="276"/>
        <v/>
      </c>
      <c r="LS91" s="19" t="str">
        <f t="shared" ca="1" si="276"/>
        <v/>
      </c>
      <c r="LT91" s="19" t="str">
        <f t="shared" ca="1" si="276"/>
        <v/>
      </c>
      <c r="LU91" s="19" t="str">
        <f t="shared" ca="1" si="276"/>
        <v/>
      </c>
      <c r="LV91" s="19" t="str">
        <f t="shared" ca="1" si="276"/>
        <v/>
      </c>
      <c r="LW91" s="19" t="str">
        <f t="shared" ca="1" si="276"/>
        <v/>
      </c>
      <c r="LX91" s="19" t="str">
        <f t="shared" ca="1" si="276"/>
        <v/>
      </c>
      <c r="LY91" s="19" t="str">
        <f t="shared" ca="1" si="276"/>
        <v/>
      </c>
      <c r="LZ91" s="19" t="str">
        <f t="shared" ca="1" si="276"/>
        <v/>
      </c>
      <c r="MA91" s="19" t="str">
        <f t="shared" ca="1" si="277"/>
        <v/>
      </c>
      <c r="MB91" s="19" t="str">
        <f t="shared" ca="1" si="277"/>
        <v/>
      </c>
      <c r="MC91" s="19" t="str">
        <f t="shared" ca="1" si="277"/>
        <v/>
      </c>
      <c r="MD91" s="19" t="str">
        <f t="shared" ca="1" si="277"/>
        <v/>
      </c>
      <c r="ME91" s="19" t="str">
        <f t="shared" ca="1" si="277"/>
        <v/>
      </c>
      <c r="MF91" s="19" t="str">
        <f t="shared" ca="1" si="277"/>
        <v/>
      </c>
      <c r="MG91" s="19" t="str">
        <f t="shared" ca="1" si="277"/>
        <v/>
      </c>
      <c r="MH91" s="19" t="str">
        <f t="shared" ca="1" si="277"/>
        <v/>
      </c>
      <c r="MI91" s="19" t="str">
        <f t="shared" ca="1" si="277"/>
        <v/>
      </c>
      <c r="MJ91" s="19" t="str">
        <f t="shared" ca="1" si="277"/>
        <v/>
      </c>
      <c r="MK91" s="19" t="str">
        <f t="shared" ca="1" si="278"/>
        <v/>
      </c>
      <c r="ML91" s="19" t="str">
        <f t="shared" ca="1" si="278"/>
        <v/>
      </c>
      <c r="MM91" s="19" t="str">
        <f t="shared" ca="1" si="278"/>
        <v/>
      </c>
      <c r="MN91" s="19" t="str">
        <f t="shared" ca="1" si="278"/>
        <v/>
      </c>
      <c r="MO91" s="19" t="str">
        <f t="shared" ca="1" si="278"/>
        <v/>
      </c>
      <c r="MP91" s="19" t="str">
        <f t="shared" ca="1" si="278"/>
        <v/>
      </c>
      <c r="MQ91" s="19" t="str">
        <f t="shared" ca="1" si="278"/>
        <v/>
      </c>
      <c r="MR91" s="19" t="str">
        <f t="shared" ca="1" si="278"/>
        <v/>
      </c>
      <c r="MS91" s="19" t="str">
        <f t="shared" ca="1" si="278"/>
        <v/>
      </c>
      <c r="MT91" s="19" t="str">
        <f t="shared" ca="1" si="278"/>
        <v/>
      </c>
      <c r="MU91" s="19" t="str">
        <f t="shared" ca="1" si="279"/>
        <v/>
      </c>
      <c r="MV91" s="19" t="str">
        <f t="shared" ca="1" si="279"/>
        <v/>
      </c>
      <c r="MW91" s="19" t="str">
        <f t="shared" ca="1" si="279"/>
        <v/>
      </c>
      <c r="MX91" s="19" t="str">
        <f t="shared" ca="1" si="279"/>
        <v/>
      </c>
      <c r="MY91" s="19" t="str">
        <f t="shared" ca="1" si="279"/>
        <v/>
      </c>
      <c r="MZ91" s="19" t="str">
        <f t="shared" ca="1" si="279"/>
        <v/>
      </c>
      <c r="NA91" s="19" t="str">
        <f t="shared" ca="1" si="279"/>
        <v/>
      </c>
      <c r="NB91" s="19" t="str">
        <f t="shared" ca="1" si="279"/>
        <v/>
      </c>
      <c r="NC91" s="19" t="str">
        <f t="shared" ca="1" si="279"/>
        <v/>
      </c>
      <c r="ND91" s="19" t="str">
        <f t="shared" ca="1" si="279"/>
        <v/>
      </c>
      <c r="NE91" s="19" t="str">
        <f t="shared" ca="1" si="280"/>
        <v/>
      </c>
      <c r="NF91" s="19" t="str">
        <f t="shared" ca="1" si="280"/>
        <v/>
      </c>
      <c r="NG91" s="19" t="str">
        <f t="shared" ca="1" si="280"/>
        <v/>
      </c>
      <c r="NH91" s="19" t="str">
        <f t="shared" ca="1" si="280"/>
        <v/>
      </c>
      <c r="NI91" s="19" t="str">
        <f t="shared" ca="1" si="280"/>
        <v/>
      </c>
      <c r="NJ91" s="19" t="str">
        <f t="shared" ca="1" si="280"/>
        <v/>
      </c>
      <c r="NK91" s="19" t="str">
        <f t="shared" ca="1" si="280"/>
        <v/>
      </c>
      <c r="NL91" s="19" t="str">
        <f t="shared" ca="1" si="280"/>
        <v/>
      </c>
      <c r="NM91" s="19" t="str">
        <f t="shared" ca="1" si="280"/>
        <v/>
      </c>
      <c r="NN91" s="19" t="str">
        <f t="shared" ca="1" si="280"/>
        <v/>
      </c>
      <c r="NO91" s="19" t="str">
        <f t="shared" ca="1" si="281"/>
        <v/>
      </c>
      <c r="NP91" s="19" t="str">
        <f t="shared" ca="1" si="281"/>
        <v/>
      </c>
      <c r="NQ91" s="19" t="str">
        <f t="shared" ca="1" si="281"/>
        <v/>
      </c>
      <c r="NR91" s="19" t="str">
        <f t="shared" ca="1" si="281"/>
        <v/>
      </c>
      <c r="NS91" s="19" t="str">
        <f t="shared" ca="1" si="281"/>
        <v/>
      </c>
      <c r="NT91" s="19" t="str">
        <f t="shared" ca="1" si="281"/>
        <v/>
      </c>
      <c r="NU91" s="19" t="str">
        <f t="shared" ca="1" si="281"/>
        <v/>
      </c>
      <c r="NV91" s="19" t="str">
        <f t="shared" ca="1" si="281"/>
        <v/>
      </c>
      <c r="NW91" s="19" t="str">
        <f t="shared" ca="1" si="281"/>
        <v/>
      </c>
      <c r="NX91" s="19" t="str">
        <f t="shared" ca="1" si="281"/>
        <v/>
      </c>
      <c r="NY91" s="19" t="str">
        <f t="shared" ca="1" si="281"/>
        <v/>
      </c>
      <c r="NZ91" s="19" t="str">
        <f t="shared" ca="1" si="281"/>
        <v/>
      </c>
      <c r="OA91" s="19" t="str">
        <f t="shared" ca="1" si="281"/>
        <v/>
      </c>
      <c r="OB91" s="19" t="str">
        <f t="shared" ca="1" si="281"/>
        <v/>
      </c>
      <c r="OC91" s="19" t="str">
        <f t="shared" ca="1" si="281"/>
        <v/>
      </c>
    </row>
    <row r="92" spans="1:399" x14ac:dyDescent="0.2">
      <c r="A92" s="62" t="str">
        <f t="shared" si="205"/>
        <v xml:space="preserve"> </v>
      </c>
      <c r="B92" s="66">
        <f>_xlfn.IFNA(IF(INDEX('[1]External Tasks'!$C:$C,MATCH($B$74&amp;" "&amp;D92,'[1]External Tasks'!$A:$A,0))=D92,1,IF(INDEX('[1]External Tasks'!$G:$G,MATCH($B$74&amp;" "&amp;D92,'[1]External Tasks'!$E:$E,0))=D92,2)),0)</f>
        <v>0</v>
      </c>
      <c r="C92" s="46">
        <v>16</v>
      </c>
      <c r="D92" s="406" t="str">
        <f>IF('[2]Project Follow up - Base'!D92="","",'[2]Project Follow up - Base'!D92)</f>
        <v/>
      </c>
      <c r="E92" s="407" t="str">
        <f>IF('[2]Project Follow up - Base'!E92="","",'[2]Project Follow up - Base'!E92)</f>
        <v/>
      </c>
      <c r="F92" s="41" t="str">
        <f>IF('[2]Project Follow up - Base'!F92="","",'[2]Project Follow up - Base'!F92)</f>
        <v/>
      </c>
      <c r="G92" s="43" t="str">
        <f>IF('[2]Project Follow up - Base'!G92="","",'[2]Project Follow up - Base'!G92)</f>
        <v/>
      </c>
      <c r="H92" s="43" t="str">
        <f>IF('[2]Project Follow up - Base'!H92="","",'[2]Project Follow up - Base'!H92)</f>
        <v/>
      </c>
      <c r="I92" s="45">
        <f>IF(OR(G92="",H92=""), 0, NETWORKDAYS.INTL(G92,H92,7,List!$M$3:$M$100))</f>
        <v>0</v>
      </c>
      <c r="J92" s="187" t="str">
        <f>IF('[2]Project Follow up - Base'!J92="","",'[2]Project Follow up - Base'!J92)</f>
        <v/>
      </c>
      <c r="K92" s="187" t="str">
        <f>IF('[2]Project Follow up - Base'!K92="","",'[2]Project Follow up - Base'!K92)</f>
        <v/>
      </c>
      <c r="L92" s="45">
        <f>IF(OR(J92="",K92=""), 0, NETWORKDAYS.INTL(J92,K92,7,List!$M$3:$M$100))</f>
        <v>0</v>
      </c>
      <c r="M92" s="43" t="str">
        <f t="shared" si="206"/>
        <v/>
      </c>
      <c r="N92" s="43" t="str">
        <f t="shared" si="207"/>
        <v/>
      </c>
      <c r="O92" s="43" t="str">
        <f>IF(OR( D92="", M92=""),"",WORKDAY.INTL(M92,VLOOKUP($B$74&amp;" "&amp;D92,Tasks!$1:$1048576,MATCH('Project Follow up - Base'!$D$7,Tasks!$2:$2,0),FALSE)-1,7,[1]List!$M$3:$M$100))</f>
        <v/>
      </c>
      <c r="P92" s="44" t="str">
        <f t="shared" ca="1" si="208"/>
        <v/>
      </c>
      <c r="Q92" s="104" t="str">
        <f>IF('[2]Project Follow up - Base'!Q92="","",'[2]Project Follow up - Base'!Q92)</f>
        <v/>
      </c>
      <c r="R92" s="43" t="str">
        <f>IF('[2]Project Follow up - Base'!R92="","",'[2]Project Follow up - Base'!R92)</f>
        <v/>
      </c>
      <c r="S92" s="41" t="str">
        <f>IF('[2]Project Follow up - Base'!S92="","",'[2]Project Follow up - Base'!S92)</f>
        <v/>
      </c>
      <c r="T92" s="104" t="str">
        <f>IF('[2]Project Follow up - Base'!T92="","",'[2]Project Follow up - Base'!T92)</f>
        <v/>
      </c>
      <c r="U92" s="41" t="str">
        <f>IF('[2]Project Follow up - Base'!U92="","",'[2]Project Follow up - Base'!U92)</f>
        <v/>
      </c>
      <c r="V92" s="41" t="str">
        <f>IF('[2]Project Follow up - Base'!V92="","",'[2]Project Follow up - Base'!V92)</f>
        <v/>
      </c>
      <c r="W92" s="41" t="str">
        <f>IF('[2]Project Follow up - Base'!W92="","",'[2]Project Follow up - Base'!W92)</f>
        <v/>
      </c>
      <c r="X92" s="390" t="str">
        <f>IF('[2]Project Follow up - Base'!X92="","",'[2]Project Follow up - Base'!X92)</f>
        <v/>
      </c>
      <c r="Y92" s="17" t="str">
        <f t="shared" si="209"/>
        <v/>
      </c>
      <c r="Z92" s="66" t="str">
        <f>_xlfn.IFNA(IF(INDEX('Employees Summary'!A:J,MATCH(B$38&amp;" "&amp;F92,'Employees Summary'!H:H,0),10)=0,"",INDEX('Employees Summary'!A:J,MATCH(B$38&amp;" "&amp;F92,'Employees Summary'!H:H,0),10)),"")</f>
        <v/>
      </c>
      <c r="AA92" s="62">
        <f ca="1">IF(AND(N92&lt;&gt;"",P92="Delayed"),NETWORKDAYS.INTL(O92,N92,7,List!$M$3:$M$100),0)</f>
        <v>0</v>
      </c>
      <c r="AB92" s="29"/>
      <c r="AC92" s="20" t="str">
        <f t="shared" ca="1" si="246"/>
        <v/>
      </c>
      <c r="AD92" s="20" t="str">
        <f t="shared" ca="1" si="246"/>
        <v/>
      </c>
      <c r="AE92" s="20" t="str">
        <f t="shared" ca="1" si="246"/>
        <v/>
      </c>
      <c r="AF92" s="20" t="str">
        <f t="shared" ca="1" si="246"/>
        <v/>
      </c>
      <c r="AG92" s="20" t="str">
        <f t="shared" ca="1" si="246"/>
        <v/>
      </c>
      <c r="AH92" s="20" t="str">
        <f t="shared" ca="1" si="246"/>
        <v/>
      </c>
      <c r="AI92" s="20" t="str">
        <f t="shared" ca="1" si="246"/>
        <v/>
      </c>
      <c r="AJ92" s="20" t="str">
        <f t="shared" ca="1" si="246"/>
        <v/>
      </c>
      <c r="AK92" s="20" t="str">
        <f t="shared" ca="1" si="246"/>
        <v/>
      </c>
      <c r="AL92" s="20" t="str">
        <f t="shared" ca="1" si="246"/>
        <v/>
      </c>
      <c r="AM92" s="20" t="str">
        <f t="shared" ca="1" si="247"/>
        <v/>
      </c>
      <c r="AN92" s="20" t="str">
        <f t="shared" ca="1" si="247"/>
        <v/>
      </c>
      <c r="AO92" s="20" t="str">
        <f t="shared" ca="1" si="247"/>
        <v/>
      </c>
      <c r="AP92" s="20" t="str">
        <f t="shared" ca="1" si="247"/>
        <v/>
      </c>
      <c r="AQ92" s="20" t="str">
        <f t="shared" ca="1" si="247"/>
        <v/>
      </c>
      <c r="AR92" s="20" t="str">
        <f t="shared" ca="1" si="247"/>
        <v/>
      </c>
      <c r="AS92" s="20" t="str">
        <f t="shared" ca="1" si="247"/>
        <v/>
      </c>
      <c r="AT92" s="20" t="str">
        <f t="shared" ca="1" si="247"/>
        <v/>
      </c>
      <c r="AU92" s="20" t="str">
        <f t="shared" ca="1" si="247"/>
        <v/>
      </c>
      <c r="AV92" s="20" t="str">
        <f t="shared" ca="1" si="247"/>
        <v/>
      </c>
      <c r="AW92" s="20" t="str">
        <f t="shared" ca="1" si="248"/>
        <v/>
      </c>
      <c r="AX92" s="20" t="str">
        <f t="shared" ca="1" si="248"/>
        <v/>
      </c>
      <c r="AY92" s="20" t="str">
        <f t="shared" ca="1" si="248"/>
        <v/>
      </c>
      <c r="AZ92" s="20" t="str">
        <f t="shared" ca="1" si="248"/>
        <v/>
      </c>
      <c r="BA92" s="20" t="str">
        <f t="shared" ca="1" si="248"/>
        <v/>
      </c>
      <c r="BB92" s="20" t="str">
        <f t="shared" ca="1" si="248"/>
        <v/>
      </c>
      <c r="BC92" s="20" t="str">
        <f t="shared" ca="1" si="248"/>
        <v/>
      </c>
      <c r="BD92" s="20" t="str">
        <f t="shared" ca="1" si="248"/>
        <v/>
      </c>
      <c r="BE92" s="20" t="str">
        <f t="shared" ca="1" si="248"/>
        <v/>
      </c>
      <c r="BF92" s="20" t="str">
        <f t="shared" ca="1" si="248"/>
        <v/>
      </c>
      <c r="BG92" s="20" t="str">
        <f t="shared" ca="1" si="249"/>
        <v/>
      </c>
      <c r="BH92" s="20" t="str">
        <f t="shared" ca="1" si="249"/>
        <v/>
      </c>
      <c r="BI92" s="20" t="str">
        <f t="shared" ca="1" si="249"/>
        <v/>
      </c>
      <c r="BJ92" s="20" t="str">
        <f t="shared" ca="1" si="249"/>
        <v/>
      </c>
      <c r="BK92" s="20" t="str">
        <f t="shared" ca="1" si="249"/>
        <v/>
      </c>
      <c r="BL92" s="20" t="str">
        <f t="shared" ca="1" si="249"/>
        <v/>
      </c>
      <c r="BM92" s="20" t="str">
        <f t="shared" ca="1" si="249"/>
        <v/>
      </c>
      <c r="BN92" s="20" t="str">
        <f t="shared" ca="1" si="249"/>
        <v/>
      </c>
      <c r="BO92" s="20" t="str">
        <f t="shared" ca="1" si="249"/>
        <v/>
      </c>
      <c r="BP92" s="20" t="str">
        <f t="shared" ca="1" si="249"/>
        <v/>
      </c>
      <c r="BQ92" s="20" t="str">
        <f t="shared" ca="1" si="250"/>
        <v/>
      </c>
      <c r="BR92" s="20" t="str">
        <f t="shared" ca="1" si="250"/>
        <v/>
      </c>
      <c r="BS92" s="20" t="str">
        <f t="shared" ca="1" si="250"/>
        <v/>
      </c>
      <c r="BT92" s="20" t="str">
        <f t="shared" ca="1" si="250"/>
        <v/>
      </c>
      <c r="BU92" s="20" t="str">
        <f t="shared" ca="1" si="250"/>
        <v/>
      </c>
      <c r="BV92" s="20" t="str">
        <f t="shared" ca="1" si="250"/>
        <v/>
      </c>
      <c r="BW92" s="20" t="str">
        <f t="shared" ca="1" si="250"/>
        <v/>
      </c>
      <c r="BX92" s="20" t="str">
        <f t="shared" ca="1" si="250"/>
        <v/>
      </c>
      <c r="BY92" s="20" t="str">
        <f t="shared" ca="1" si="250"/>
        <v/>
      </c>
      <c r="BZ92" s="20" t="str">
        <f t="shared" ca="1" si="250"/>
        <v/>
      </c>
      <c r="CA92" s="20" t="str">
        <f t="shared" ca="1" si="251"/>
        <v/>
      </c>
      <c r="CB92" s="20" t="str">
        <f t="shared" ca="1" si="251"/>
        <v/>
      </c>
      <c r="CC92" s="20" t="str">
        <f t="shared" ca="1" si="251"/>
        <v/>
      </c>
      <c r="CD92" s="20" t="str">
        <f t="shared" ca="1" si="251"/>
        <v/>
      </c>
      <c r="CE92" s="20" t="str">
        <f t="shared" ca="1" si="251"/>
        <v/>
      </c>
      <c r="CF92" s="20" t="str">
        <f t="shared" ca="1" si="251"/>
        <v/>
      </c>
      <c r="CG92" s="20" t="str">
        <f t="shared" ca="1" si="251"/>
        <v/>
      </c>
      <c r="CH92" s="20" t="str">
        <f t="shared" ca="1" si="251"/>
        <v/>
      </c>
      <c r="CI92" s="20" t="str">
        <f t="shared" ca="1" si="251"/>
        <v/>
      </c>
      <c r="CJ92" s="20" t="str">
        <f t="shared" ca="1" si="251"/>
        <v/>
      </c>
      <c r="CK92" s="20" t="str">
        <f t="shared" ca="1" si="252"/>
        <v/>
      </c>
      <c r="CL92" s="20" t="str">
        <f t="shared" ca="1" si="252"/>
        <v/>
      </c>
      <c r="CM92" s="20" t="str">
        <f t="shared" ca="1" si="252"/>
        <v/>
      </c>
      <c r="CN92" s="20" t="str">
        <f t="shared" ca="1" si="252"/>
        <v/>
      </c>
      <c r="CO92" s="20" t="str">
        <f t="shared" ca="1" si="252"/>
        <v/>
      </c>
      <c r="CP92" s="20" t="str">
        <f t="shared" ca="1" si="252"/>
        <v/>
      </c>
      <c r="CQ92" s="20" t="str">
        <f t="shared" ca="1" si="252"/>
        <v/>
      </c>
      <c r="CR92" s="20" t="str">
        <f t="shared" ca="1" si="252"/>
        <v/>
      </c>
      <c r="CS92" s="20" t="str">
        <f t="shared" ca="1" si="252"/>
        <v/>
      </c>
      <c r="CT92" s="19" t="str">
        <f t="shared" ca="1" si="252"/>
        <v/>
      </c>
      <c r="CU92" s="19" t="str">
        <f t="shared" ca="1" si="253"/>
        <v/>
      </c>
      <c r="CV92" s="19" t="str">
        <f t="shared" ca="1" si="253"/>
        <v/>
      </c>
      <c r="CW92" s="19" t="str">
        <f t="shared" ca="1" si="253"/>
        <v/>
      </c>
      <c r="CX92" s="19" t="str">
        <f t="shared" ca="1" si="253"/>
        <v/>
      </c>
      <c r="CY92" s="19" t="str">
        <f t="shared" ca="1" si="253"/>
        <v/>
      </c>
      <c r="CZ92" s="19" t="str">
        <f t="shared" ca="1" si="253"/>
        <v/>
      </c>
      <c r="DA92" s="19" t="str">
        <f t="shared" ca="1" si="253"/>
        <v/>
      </c>
      <c r="DB92" s="19" t="str">
        <f t="shared" ca="1" si="253"/>
        <v/>
      </c>
      <c r="DC92" s="19" t="str">
        <f t="shared" ca="1" si="253"/>
        <v/>
      </c>
      <c r="DD92" s="19" t="str">
        <f t="shared" ca="1" si="253"/>
        <v/>
      </c>
      <c r="DE92" s="19" t="str">
        <f t="shared" ca="1" si="254"/>
        <v/>
      </c>
      <c r="DF92" s="19" t="str">
        <f t="shared" ca="1" si="254"/>
        <v/>
      </c>
      <c r="DG92" s="19" t="str">
        <f t="shared" ca="1" si="254"/>
        <v/>
      </c>
      <c r="DH92" s="19" t="str">
        <f t="shared" ca="1" si="254"/>
        <v/>
      </c>
      <c r="DI92" s="19" t="str">
        <f t="shared" ca="1" si="254"/>
        <v/>
      </c>
      <c r="DJ92" s="19" t="str">
        <f t="shared" ca="1" si="254"/>
        <v/>
      </c>
      <c r="DK92" s="19" t="str">
        <f t="shared" ca="1" si="254"/>
        <v/>
      </c>
      <c r="DL92" s="19" t="str">
        <f t="shared" ca="1" si="254"/>
        <v/>
      </c>
      <c r="DM92" s="19" t="str">
        <f t="shared" ca="1" si="254"/>
        <v/>
      </c>
      <c r="DN92" s="19" t="str">
        <f t="shared" ca="1" si="254"/>
        <v/>
      </c>
      <c r="DO92" s="19" t="str">
        <f t="shared" ca="1" si="255"/>
        <v/>
      </c>
      <c r="DP92" s="19" t="str">
        <f t="shared" ca="1" si="255"/>
        <v/>
      </c>
      <c r="DQ92" s="19" t="str">
        <f t="shared" ca="1" si="255"/>
        <v/>
      </c>
      <c r="DR92" s="19" t="str">
        <f t="shared" ca="1" si="255"/>
        <v/>
      </c>
      <c r="DS92" s="19" t="str">
        <f t="shared" ca="1" si="255"/>
        <v/>
      </c>
      <c r="DT92" s="19" t="str">
        <f t="shared" ca="1" si="255"/>
        <v/>
      </c>
      <c r="DU92" s="19" t="str">
        <f t="shared" ca="1" si="255"/>
        <v/>
      </c>
      <c r="DV92" s="19" t="str">
        <f t="shared" ca="1" si="255"/>
        <v/>
      </c>
      <c r="DW92" s="19" t="str">
        <f t="shared" ca="1" si="255"/>
        <v/>
      </c>
      <c r="DX92" s="19" t="str">
        <f t="shared" ca="1" si="255"/>
        <v/>
      </c>
      <c r="DY92" s="19" t="str">
        <f t="shared" ca="1" si="256"/>
        <v/>
      </c>
      <c r="DZ92" s="19" t="str">
        <f t="shared" ca="1" si="256"/>
        <v/>
      </c>
      <c r="EA92" s="19" t="str">
        <f t="shared" ca="1" si="256"/>
        <v/>
      </c>
      <c r="EB92" s="19" t="str">
        <f t="shared" ca="1" si="256"/>
        <v/>
      </c>
      <c r="EC92" s="19" t="str">
        <f t="shared" ca="1" si="256"/>
        <v/>
      </c>
      <c r="ED92" s="19" t="str">
        <f t="shared" ca="1" si="256"/>
        <v/>
      </c>
      <c r="EE92" s="19" t="str">
        <f t="shared" ca="1" si="256"/>
        <v/>
      </c>
      <c r="EF92" s="19" t="str">
        <f t="shared" ca="1" si="256"/>
        <v/>
      </c>
      <c r="EG92" s="19" t="str">
        <f t="shared" ca="1" si="256"/>
        <v/>
      </c>
      <c r="EH92" s="19" t="str">
        <f t="shared" ca="1" si="256"/>
        <v/>
      </c>
      <c r="EI92" s="19" t="str">
        <f t="shared" ca="1" si="257"/>
        <v/>
      </c>
      <c r="EJ92" s="19" t="str">
        <f t="shared" ca="1" si="257"/>
        <v/>
      </c>
      <c r="EK92" s="19" t="str">
        <f t="shared" ca="1" si="257"/>
        <v/>
      </c>
      <c r="EL92" s="19" t="str">
        <f t="shared" ca="1" si="257"/>
        <v/>
      </c>
      <c r="EM92" s="19" t="str">
        <f t="shared" ca="1" si="257"/>
        <v/>
      </c>
      <c r="EN92" s="19" t="str">
        <f t="shared" ca="1" si="257"/>
        <v/>
      </c>
      <c r="EO92" s="19" t="str">
        <f t="shared" ca="1" si="257"/>
        <v/>
      </c>
      <c r="EP92" s="19" t="str">
        <f t="shared" ca="1" si="257"/>
        <v/>
      </c>
      <c r="EQ92" s="19" t="str">
        <f t="shared" ca="1" si="257"/>
        <v/>
      </c>
      <c r="ER92" s="19" t="str">
        <f t="shared" ca="1" si="257"/>
        <v/>
      </c>
      <c r="ES92" s="19" t="str">
        <f t="shared" ca="1" si="258"/>
        <v/>
      </c>
      <c r="ET92" s="19" t="str">
        <f t="shared" ca="1" si="258"/>
        <v/>
      </c>
      <c r="EU92" s="19" t="str">
        <f t="shared" ca="1" si="258"/>
        <v/>
      </c>
      <c r="EV92" s="19" t="str">
        <f t="shared" ca="1" si="258"/>
        <v/>
      </c>
      <c r="EW92" s="19" t="str">
        <f t="shared" ca="1" si="258"/>
        <v/>
      </c>
      <c r="EX92" s="19" t="str">
        <f t="shared" ca="1" si="258"/>
        <v/>
      </c>
      <c r="EY92" s="19" t="str">
        <f t="shared" ca="1" si="258"/>
        <v/>
      </c>
      <c r="EZ92" s="19" t="str">
        <f t="shared" ca="1" si="258"/>
        <v/>
      </c>
      <c r="FA92" s="19" t="str">
        <f t="shared" ca="1" si="258"/>
        <v/>
      </c>
      <c r="FB92" s="19" t="str">
        <f t="shared" ca="1" si="258"/>
        <v/>
      </c>
      <c r="FC92" s="19" t="str">
        <f t="shared" ca="1" si="259"/>
        <v/>
      </c>
      <c r="FD92" s="19" t="str">
        <f t="shared" ca="1" si="259"/>
        <v/>
      </c>
      <c r="FE92" s="19" t="str">
        <f t="shared" ca="1" si="259"/>
        <v/>
      </c>
      <c r="FF92" s="19" t="str">
        <f t="shared" ca="1" si="259"/>
        <v/>
      </c>
      <c r="FG92" s="19" t="str">
        <f t="shared" ca="1" si="259"/>
        <v/>
      </c>
      <c r="FH92" s="19" t="str">
        <f t="shared" ca="1" si="259"/>
        <v/>
      </c>
      <c r="FI92" s="19" t="str">
        <f t="shared" ca="1" si="259"/>
        <v/>
      </c>
      <c r="FJ92" s="19" t="str">
        <f t="shared" ca="1" si="259"/>
        <v/>
      </c>
      <c r="FK92" s="19" t="str">
        <f t="shared" ca="1" si="259"/>
        <v/>
      </c>
      <c r="FL92" s="19" t="str">
        <f t="shared" ca="1" si="259"/>
        <v/>
      </c>
      <c r="FM92" s="19" t="str">
        <f t="shared" ca="1" si="260"/>
        <v/>
      </c>
      <c r="FN92" s="19" t="str">
        <f t="shared" ca="1" si="260"/>
        <v/>
      </c>
      <c r="FO92" s="19" t="str">
        <f t="shared" ca="1" si="260"/>
        <v/>
      </c>
      <c r="FP92" s="19" t="str">
        <f t="shared" ca="1" si="260"/>
        <v/>
      </c>
      <c r="FQ92" s="19" t="str">
        <f t="shared" ca="1" si="260"/>
        <v/>
      </c>
      <c r="FR92" s="19" t="str">
        <f t="shared" ca="1" si="260"/>
        <v/>
      </c>
      <c r="FS92" s="19" t="str">
        <f t="shared" ca="1" si="260"/>
        <v/>
      </c>
      <c r="FT92" s="19" t="str">
        <f t="shared" ca="1" si="260"/>
        <v/>
      </c>
      <c r="FU92" s="19" t="str">
        <f t="shared" ca="1" si="260"/>
        <v/>
      </c>
      <c r="FV92" s="19" t="str">
        <f t="shared" ca="1" si="260"/>
        <v/>
      </c>
      <c r="FW92" s="19" t="str">
        <f t="shared" ca="1" si="261"/>
        <v/>
      </c>
      <c r="FX92" s="19" t="str">
        <f t="shared" ca="1" si="261"/>
        <v/>
      </c>
      <c r="FY92" s="19" t="str">
        <f t="shared" ca="1" si="261"/>
        <v/>
      </c>
      <c r="FZ92" s="19" t="str">
        <f t="shared" ca="1" si="261"/>
        <v/>
      </c>
      <c r="GA92" s="19" t="str">
        <f t="shared" ca="1" si="261"/>
        <v/>
      </c>
      <c r="GB92" s="19" t="str">
        <f t="shared" ca="1" si="261"/>
        <v/>
      </c>
      <c r="GC92" s="19" t="str">
        <f t="shared" ca="1" si="261"/>
        <v/>
      </c>
      <c r="GD92" s="19" t="str">
        <f t="shared" ca="1" si="261"/>
        <v/>
      </c>
      <c r="GE92" s="19" t="str">
        <f t="shared" ca="1" si="261"/>
        <v/>
      </c>
      <c r="GF92" s="19" t="str">
        <f t="shared" ca="1" si="261"/>
        <v/>
      </c>
      <c r="GG92" s="19" t="str">
        <f t="shared" ca="1" si="262"/>
        <v/>
      </c>
      <c r="GH92" s="19" t="str">
        <f t="shared" ca="1" si="262"/>
        <v/>
      </c>
      <c r="GI92" s="19" t="str">
        <f t="shared" ca="1" si="262"/>
        <v/>
      </c>
      <c r="GJ92" s="19" t="str">
        <f t="shared" ca="1" si="262"/>
        <v/>
      </c>
      <c r="GK92" s="19" t="str">
        <f t="shared" ca="1" si="262"/>
        <v/>
      </c>
      <c r="GL92" s="19" t="str">
        <f t="shared" ca="1" si="262"/>
        <v/>
      </c>
      <c r="GM92" s="19" t="str">
        <f t="shared" ca="1" si="262"/>
        <v/>
      </c>
      <c r="GN92" s="19" t="str">
        <f t="shared" ca="1" si="262"/>
        <v/>
      </c>
      <c r="GO92" s="19" t="str">
        <f t="shared" ca="1" si="262"/>
        <v/>
      </c>
      <c r="GP92" s="19" t="str">
        <f t="shared" ca="1" si="262"/>
        <v/>
      </c>
      <c r="GQ92" s="19" t="str">
        <f t="shared" ca="1" si="263"/>
        <v/>
      </c>
      <c r="GR92" s="19" t="str">
        <f t="shared" ca="1" si="263"/>
        <v/>
      </c>
      <c r="GS92" s="19" t="str">
        <f t="shared" ca="1" si="263"/>
        <v/>
      </c>
      <c r="GT92" s="19" t="str">
        <f t="shared" ca="1" si="263"/>
        <v/>
      </c>
      <c r="GU92" s="19" t="str">
        <f t="shared" ca="1" si="263"/>
        <v/>
      </c>
      <c r="GV92" s="19" t="str">
        <f t="shared" ca="1" si="263"/>
        <v/>
      </c>
      <c r="GW92" s="19" t="str">
        <f t="shared" ca="1" si="263"/>
        <v/>
      </c>
      <c r="GX92" s="19" t="str">
        <f t="shared" ca="1" si="263"/>
        <v/>
      </c>
      <c r="GY92" s="19" t="str">
        <f t="shared" ca="1" si="263"/>
        <v/>
      </c>
      <c r="GZ92" s="19" t="str">
        <f t="shared" ca="1" si="263"/>
        <v/>
      </c>
      <c r="HA92" s="19" t="str">
        <f t="shared" ca="1" si="264"/>
        <v/>
      </c>
      <c r="HB92" s="19" t="str">
        <f t="shared" ca="1" si="264"/>
        <v/>
      </c>
      <c r="HC92" s="19" t="str">
        <f t="shared" ca="1" si="264"/>
        <v/>
      </c>
      <c r="HD92" s="19" t="str">
        <f t="shared" ca="1" si="264"/>
        <v/>
      </c>
      <c r="HE92" s="19" t="str">
        <f t="shared" ca="1" si="264"/>
        <v/>
      </c>
      <c r="HF92" s="19" t="str">
        <f t="shared" ca="1" si="264"/>
        <v/>
      </c>
      <c r="HG92" s="19" t="str">
        <f t="shared" ca="1" si="264"/>
        <v/>
      </c>
      <c r="HH92" s="19" t="str">
        <f t="shared" ca="1" si="264"/>
        <v/>
      </c>
      <c r="HI92" s="19" t="str">
        <f t="shared" ca="1" si="264"/>
        <v/>
      </c>
      <c r="HJ92" s="19" t="str">
        <f t="shared" ca="1" si="264"/>
        <v/>
      </c>
      <c r="HK92" s="19" t="str">
        <f t="shared" ca="1" si="265"/>
        <v/>
      </c>
      <c r="HL92" s="19" t="str">
        <f t="shared" ca="1" si="265"/>
        <v/>
      </c>
      <c r="HM92" s="19" t="str">
        <f t="shared" ca="1" si="265"/>
        <v/>
      </c>
      <c r="HN92" s="19" t="str">
        <f t="shared" ca="1" si="265"/>
        <v/>
      </c>
      <c r="HO92" s="19" t="str">
        <f t="shared" ca="1" si="265"/>
        <v/>
      </c>
      <c r="HP92" s="19" t="str">
        <f t="shared" ca="1" si="265"/>
        <v/>
      </c>
      <c r="HQ92" s="19" t="str">
        <f t="shared" ca="1" si="265"/>
        <v/>
      </c>
      <c r="HR92" s="19" t="str">
        <f t="shared" ca="1" si="265"/>
        <v/>
      </c>
      <c r="HS92" s="19" t="str">
        <f t="shared" ca="1" si="265"/>
        <v/>
      </c>
      <c r="HT92" s="19" t="str">
        <f t="shared" ca="1" si="265"/>
        <v/>
      </c>
      <c r="HU92" s="19" t="str">
        <f t="shared" ca="1" si="266"/>
        <v/>
      </c>
      <c r="HV92" s="19" t="str">
        <f t="shared" ca="1" si="266"/>
        <v/>
      </c>
      <c r="HW92" s="19" t="str">
        <f t="shared" ca="1" si="266"/>
        <v/>
      </c>
      <c r="HX92" s="19" t="str">
        <f t="shared" ca="1" si="266"/>
        <v/>
      </c>
      <c r="HY92" s="19" t="str">
        <f t="shared" ca="1" si="266"/>
        <v/>
      </c>
      <c r="HZ92" s="19" t="str">
        <f t="shared" ca="1" si="266"/>
        <v/>
      </c>
      <c r="IA92" s="19" t="str">
        <f t="shared" ca="1" si="266"/>
        <v/>
      </c>
      <c r="IB92" s="19" t="str">
        <f t="shared" ca="1" si="266"/>
        <v/>
      </c>
      <c r="IC92" s="19" t="str">
        <f t="shared" ca="1" si="266"/>
        <v/>
      </c>
      <c r="ID92" s="19" t="str">
        <f t="shared" ca="1" si="266"/>
        <v/>
      </c>
      <c r="IE92" s="19" t="str">
        <f t="shared" ca="1" si="267"/>
        <v/>
      </c>
      <c r="IF92" s="19" t="str">
        <f t="shared" ca="1" si="267"/>
        <v/>
      </c>
      <c r="IG92" s="19" t="str">
        <f t="shared" ca="1" si="267"/>
        <v/>
      </c>
      <c r="IH92" s="19" t="str">
        <f t="shared" ca="1" si="267"/>
        <v/>
      </c>
      <c r="II92" s="19" t="str">
        <f t="shared" ca="1" si="267"/>
        <v/>
      </c>
      <c r="IJ92" s="19" t="str">
        <f t="shared" ca="1" si="267"/>
        <v/>
      </c>
      <c r="IK92" s="19" t="str">
        <f t="shared" ca="1" si="267"/>
        <v/>
      </c>
      <c r="IL92" s="19" t="str">
        <f t="shared" ca="1" si="267"/>
        <v/>
      </c>
      <c r="IM92" s="19" t="str">
        <f t="shared" ca="1" si="267"/>
        <v/>
      </c>
      <c r="IN92" s="19" t="str">
        <f t="shared" ca="1" si="267"/>
        <v/>
      </c>
      <c r="IO92" s="19" t="str">
        <f t="shared" ca="1" si="268"/>
        <v/>
      </c>
      <c r="IP92" s="19" t="str">
        <f t="shared" ca="1" si="268"/>
        <v/>
      </c>
      <c r="IQ92" s="19" t="str">
        <f t="shared" ca="1" si="268"/>
        <v/>
      </c>
      <c r="IR92" s="19" t="str">
        <f t="shared" ca="1" si="268"/>
        <v/>
      </c>
      <c r="IS92" s="19" t="str">
        <f t="shared" ca="1" si="268"/>
        <v/>
      </c>
      <c r="IT92" s="19" t="str">
        <f t="shared" ca="1" si="268"/>
        <v/>
      </c>
      <c r="IU92" s="19" t="str">
        <f t="shared" ca="1" si="268"/>
        <v/>
      </c>
      <c r="IV92" s="19" t="str">
        <f t="shared" ca="1" si="268"/>
        <v/>
      </c>
      <c r="IW92" s="19" t="str">
        <f t="shared" ca="1" si="268"/>
        <v/>
      </c>
      <c r="IX92" s="19" t="str">
        <f t="shared" ca="1" si="268"/>
        <v/>
      </c>
      <c r="IY92" s="19" t="str">
        <f t="shared" ca="1" si="269"/>
        <v/>
      </c>
      <c r="IZ92" s="19" t="str">
        <f t="shared" ca="1" si="269"/>
        <v/>
      </c>
      <c r="JA92" s="19" t="str">
        <f t="shared" ca="1" si="269"/>
        <v/>
      </c>
      <c r="JB92" s="19" t="str">
        <f t="shared" ca="1" si="269"/>
        <v/>
      </c>
      <c r="JC92" s="19" t="str">
        <f t="shared" ca="1" si="269"/>
        <v/>
      </c>
      <c r="JD92" s="19" t="str">
        <f t="shared" ca="1" si="269"/>
        <v/>
      </c>
      <c r="JE92" s="19" t="str">
        <f t="shared" ca="1" si="269"/>
        <v/>
      </c>
      <c r="JF92" s="19" t="str">
        <f t="shared" ca="1" si="269"/>
        <v/>
      </c>
      <c r="JG92" s="19" t="str">
        <f t="shared" ca="1" si="269"/>
        <v/>
      </c>
      <c r="JH92" s="19" t="str">
        <f t="shared" ca="1" si="269"/>
        <v/>
      </c>
      <c r="JI92" s="19" t="str">
        <f t="shared" ca="1" si="270"/>
        <v/>
      </c>
      <c r="JJ92" s="19" t="str">
        <f t="shared" ca="1" si="270"/>
        <v/>
      </c>
      <c r="JK92" s="19" t="str">
        <f t="shared" ca="1" si="270"/>
        <v/>
      </c>
      <c r="JL92" s="19" t="str">
        <f t="shared" ca="1" si="270"/>
        <v/>
      </c>
      <c r="JM92" s="19" t="str">
        <f t="shared" ca="1" si="270"/>
        <v/>
      </c>
      <c r="JN92" s="19" t="str">
        <f t="shared" ca="1" si="270"/>
        <v/>
      </c>
      <c r="JO92" s="19" t="str">
        <f t="shared" ca="1" si="270"/>
        <v/>
      </c>
      <c r="JP92" s="19" t="str">
        <f t="shared" ca="1" si="270"/>
        <v/>
      </c>
      <c r="JQ92" s="19" t="str">
        <f t="shared" ca="1" si="270"/>
        <v/>
      </c>
      <c r="JR92" s="19" t="str">
        <f t="shared" ca="1" si="270"/>
        <v/>
      </c>
      <c r="JS92" s="19" t="str">
        <f t="shared" ca="1" si="271"/>
        <v/>
      </c>
      <c r="JT92" s="19" t="str">
        <f t="shared" ca="1" si="271"/>
        <v/>
      </c>
      <c r="JU92" s="19" t="str">
        <f t="shared" ca="1" si="271"/>
        <v/>
      </c>
      <c r="JV92" s="19" t="str">
        <f t="shared" ca="1" si="271"/>
        <v/>
      </c>
      <c r="JW92" s="19" t="str">
        <f t="shared" ca="1" si="271"/>
        <v/>
      </c>
      <c r="JX92" s="19" t="str">
        <f t="shared" ca="1" si="271"/>
        <v/>
      </c>
      <c r="JY92" s="19" t="str">
        <f t="shared" ca="1" si="271"/>
        <v/>
      </c>
      <c r="JZ92" s="19" t="str">
        <f t="shared" ca="1" si="271"/>
        <v/>
      </c>
      <c r="KA92" s="19" t="str">
        <f t="shared" ca="1" si="271"/>
        <v/>
      </c>
      <c r="KB92" s="19" t="str">
        <f t="shared" ca="1" si="271"/>
        <v/>
      </c>
      <c r="KC92" s="19" t="str">
        <f t="shared" ca="1" si="272"/>
        <v/>
      </c>
      <c r="KD92" s="19" t="str">
        <f t="shared" ca="1" si="272"/>
        <v/>
      </c>
      <c r="KE92" s="19" t="str">
        <f t="shared" ca="1" si="272"/>
        <v/>
      </c>
      <c r="KF92" s="19" t="str">
        <f t="shared" ca="1" si="272"/>
        <v/>
      </c>
      <c r="KG92" s="19" t="str">
        <f t="shared" ca="1" si="272"/>
        <v/>
      </c>
      <c r="KH92" s="19" t="str">
        <f t="shared" ca="1" si="272"/>
        <v/>
      </c>
      <c r="KI92" s="19" t="str">
        <f t="shared" ca="1" si="272"/>
        <v/>
      </c>
      <c r="KJ92" s="19" t="str">
        <f t="shared" ca="1" si="272"/>
        <v/>
      </c>
      <c r="KK92" s="19" t="str">
        <f t="shared" ca="1" si="272"/>
        <v/>
      </c>
      <c r="KL92" s="19" t="str">
        <f t="shared" ca="1" si="272"/>
        <v/>
      </c>
      <c r="KM92" s="19" t="str">
        <f t="shared" ca="1" si="273"/>
        <v/>
      </c>
      <c r="KN92" s="19" t="str">
        <f t="shared" ca="1" si="273"/>
        <v/>
      </c>
      <c r="KO92" s="19" t="str">
        <f t="shared" ca="1" si="273"/>
        <v/>
      </c>
      <c r="KP92" s="19" t="str">
        <f t="shared" ca="1" si="273"/>
        <v/>
      </c>
      <c r="KQ92" s="19" t="str">
        <f t="shared" ca="1" si="273"/>
        <v/>
      </c>
      <c r="KR92" s="19" t="str">
        <f t="shared" ca="1" si="273"/>
        <v/>
      </c>
      <c r="KS92" s="19" t="str">
        <f t="shared" ca="1" si="273"/>
        <v/>
      </c>
      <c r="KT92" s="19" t="str">
        <f t="shared" ca="1" si="273"/>
        <v/>
      </c>
      <c r="KU92" s="19" t="str">
        <f t="shared" ca="1" si="273"/>
        <v/>
      </c>
      <c r="KV92" s="19" t="str">
        <f t="shared" ca="1" si="273"/>
        <v/>
      </c>
      <c r="KW92" s="19" t="str">
        <f t="shared" ca="1" si="274"/>
        <v/>
      </c>
      <c r="KX92" s="19" t="str">
        <f t="shared" ca="1" si="274"/>
        <v/>
      </c>
      <c r="KY92" s="19" t="str">
        <f t="shared" ca="1" si="274"/>
        <v/>
      </c>
      <c r="KZ92" s="19" t="str">
        <f t="shared" ca="1" si="274"/>
        <v/>
      </c>
      <c r="LA92" s="19" t="str">
        <f t="shared" ca="1" si="274"/>
        <v/>
      </c>
      <c r="LB92" s="19" t="str">
        <f t="shared" ca="1" si="274"/>
        <v/>
      </c>
      <c r="LC92" s="19" t="str">
        <f t="shared" ca="1" si="274"/>
        <v/>
      </c>
      <c r="LD92" s="19" t="str">
        <f t="shared" ca="1" si="274"/>
        <v/>
      </c>
      <c r="LE92" s="19" t="str">
        <f t="shared" ca="1" si="274"/>
        <v/>
      </c>
      <c r="LF92" s="19" t="str">
        <f t="shared" ca="1" si="274"/>
        <v/>
      </c>
      <c r="LG92" s="19" t="str">
        <f t="shared" ca="1" si="275"/>
        <v/>
      </c>
      <c r="LH92" s="19" t="str">
        <f t="shared" ca="1" si="275"/>
        <v/>
      </c>
      <c r="LI92" s="19" t="str">
        <f t="shared" ca="1" si="275"/>
        <v/>
      </c>
      <c r="LJ92" s="19" t="str">
        <f t="shared" ca="1" si="275"/>
        <v/>
      </c>
      <c r="LK92" s="19" t="str">
        <f t="shared" ca="1" si="275"/>
        <v/>
      </c>
      <c r="LL92" s="19" t="str">
        <f t="shared" ca="1" si="275"/>
        <v/>
      </c>
      <c r="LM92" s="19" t="str">
        <f t="shared" ca="1" si="275"/>
        <v/>
      </c>
      <c r="LN92" s="19" t="str">
        <f t="shared" ca="1" si="275"/>
        <v/>
      </c>
      <c r="LO92" s="19" t="str">
        <f t="shared" ca="1" si="275"/>
        <v/>
      </c>
      <c r="LP92" s="19" t="str">
        <f t="shared" ca="1" si="275"/>
        <v/>
      </c>
      <c r="LQ92" s="19" t="str">
        <f t="shared" ca="1" si="276"/>
        <v/>
      </c>
      <c r="LR92" s="19" t="str">
        <f t="shared" ca="1" si="276"/>
        <v/>
      </c>
      <c r="LS92" s="19" t="str">
        <f t="shared" ca="1" si="276"/>
        <v/>
      </c>
      <c r="LT92" s="19" t="str">
        <f t="shared" ca="1" si="276"/>
        <v/>
      </c>
      <c r="LU92" s="19" t="str">
        <f t="shared" ca="1" si="276"/>
        <v/>
      </c>
      <c r="LV92" s="19" t="str">
        <f t="shared" ca="1" si="276"/>
        <v/>
      </c>
      <c r="LW92" s="19" t="str">
        <f t="shared" ca="1" si="276"/>
        <v/>
      </c>
      <c r="LX92" s="19" t="str">
        <f t="shared" ca="1" si="276"/>
        <v/>
      </c>
      <c r="LY92" s="19" t="str">
        <f t="shared" ca="1" si="276"/>
        <v/>
      </c>
      <c r="LZ92" s="19" t="str">
        <f t="shared" ca="1" si="276"/>
        <v/>
      </c>
      <c r="MA92" s="19" t="str">
        <f t="shared" ca="1" si="277"/>
        <v/>
      </c>
      <c r="MB92" s="19" t="str">
        <f t="shared" ca="1" si="277"/>
        <v/>
      </c>
      <c r="MC92" s="19" t="str">
        <f t="shared" ca="1" si="277"/>
        <v/>
      </c>
      <c r="MD92" s="19" t="str">
        <f t="shared" ca="1" si="277"/>
        <v/>
      </c>
      <c r="ME92" s="19" t="str">
        <f t="shared" ca="1" si="277"/>
        <v/>
      </c>
      <c r="MF92" s="19" t="str">
        <f t="shared" ca="1" si="277"/>
        <v/>
      </c>
      <c r="MG92" s="19" t="str">
        <f t="shared" ca="1" si="277"/>
        <v/>
      </c>
      <c r="MH92" s="19" t="str">
        <f t="shared" ca="1" si="277"/>
        <v/>
      </c>
      <c r="MI92" s="19" t="str">
        <f t="shared" ca="1" si="277"/>
        <v/>
      </c>
      <c r="MJ92" s="19" t="str">
        <f t="shared" ca="1" si="277"/>
        <v/>
      </c>
      <c r="MK92" s="19" t="str">
        <f t="shared" ca="1" si="278"/>
        <v/>
      </c>
      <c r="ML92" s="19" t="str">
        <f t="shared" ca="1" si="278"/>
        <v/>
      </c>
      <c r="MM92" s="19" t="str">
        <f t="shared" ca="1" si="278"/>
        <v/>
      </c>
      <c r="MN92" s="19" t="str">
        <f t="shared" ca="1" si="278"/>
        <v/>
      </c>
      <c r="MO92" s="19" t="str">
        <f t="shared" ca="1" si="278"/>
        <v/>
      </c>
      <c r="MP92" s="19" t="str">
        <f t="shared" ca="1" si="278"/>
        <v/>
      </c>
      <c r="MQ92" s="19" t="str">
        <f t="shared" ca="1" si="278"/>
        <v/>
      </c>
      <c r="MR92" s="19" t="str">
        <f t="shared" ca="1" si="278"/>
        <v/>
      </c>
      <c r="MS92" s="19" t="str">
        <f t="shared" ca="1" si="278"/>
        <v/>
      </c>
      <c r="MT92" s="19" t="str">
        <f t="shared" ca="1" si="278"/>
        <v/>
      </c>
      <c r="MU92" s="19" t="str">
        <f t="shared" ca="1" si="279"/>
        <v/>
      </c>
      <c r="MV92" s="19" t="str">
        <f t="shared" ca="1" si="279"/>
        <v/>
      </c>
      <c r="MW92" s="19" t="str">
        <f t="shared" ca="1" si="279"/>
        <v/>
      </c>
      <c r="MX92" s="19" t="str">
        <f t="shared" ca="1" si="279"/>
        <v/>
      </c>
      <c r="MY92" s="19" t="str">
        <f t="shared" ca="1" si="279"/>
        <v/>
      </c>
      <c r="MZ92" s="19" t="str">
        <f t="shared" ca="1" si="279"/>
        <v/>
      </c>
      <c r="NA92" s="19" t="str">
        <f t="shared" ca="1" si="279"/>
        <v/>
      </c>
      <c r="NB92" s="19" t="str">
        <f t="shared" ca="1" si="279"/>
        <v/>
      </c>
      <c r="NC92" s="19" t="str">
        <f t="shared" ca="1" si="279"/>
        <v/>
      </c>
      <c r="ND92" s="19" t="str">
        <f t="shared" ca="1" si="279"/>
        <v/>
      </c>
      <c r="NE92" s="19" t="str">
        <f t="shared" ca="1" si="280"/>
        <v/>
      </c>
      <c r="NF92" s="19" t="str">
        <f t="shared" ca="1" si="280"/>
        <v/>
      </c>
      <c r="NG92" s="19" t="str">
        <f t="shared" ca="1" si="280"/>
        <v/>
      </c>
      <c r="NH92" s="19" t="str">
        <f t="shared" ca="1" si="280"/>
        <v/>
      </c>
      <c r="NI92" s="19" t="str">
        <f t="shared" ca="1" si="280"/>
        <v/>
      </c>
      <c r="NJ92" s="19" t="str">
        <f t="shared" ca="1" si="280"/>
        <v/>
      </c>
      <c r="NK92" s="19" t="str">
        <f t="shared" ca="1" si="280"/>
        <v/>
      </c>
      <c r="NL92" s="19" t="str">
        <f t="shared" ca="1" si="280"/>
        <v/>
      </c>
      <c r="NM92" s="19" t="str">
        <f t="shared" ca="1" si="280"/>
        <v/>
      </c>
      <c r="NN92" s="19" t="str">
        <f t="shared" ca="1" si="280"/>
        <v/>
      </c>
      <c r="NO92" s="19" t="str">
        <f t="shared" ca="1" si="281"/>
        <v/>
      </c>
      <c r="NP92" s="19" t="str">
        <f t="shared" ca="1" si="281"/>
        <v/>
      </c>
      <c r="NQ92" s="19" t="str">
        <f t="shared" ca="1" si="281"/>
        <v/>
      </c>
      <c r="NR92" s="19" t="str">
        <f t="shared" ca="1" si="281"/>
        <v/>
      </c>
      <c r="NS92" s="19" t="str">
        <f t="shared" ca="1" si="281"/>
        <v/>
      </c>
      <c r="NT92" s="19" t="str">
        <f t="shared" ca="1" si="281"/>
        <v/>
      </c>
      <c r="NU92" s="19" t="str">
        <f t="shared" ca="1" si="281"/>
        <v/>
      </c>
      <c r="NV92" s="19" t="str">
        <f t="shared" ca="1" si="281"/>
        <v/>
      </c>
      <c r="NW92" s="19" t="str">
        <f t="shared" ca="1" si="281"/>
        <v/>
      </c>
      <c r="NX92" s="19" t="str">
        <f t="shared" ca="1" si="281"/>
        <v/>
      </c>
      <c r="NY92" s="19" t="str">
        <f t="shared" ca="1" si="281"/>
        <v/>
      </c>
      <c r="NZ92" s="19" t="str">
        <f t="shared" ca="1" si="281"/>
        <v/>
      </c>
      <c r="OA92" s="19" t="str">
        <f t="shared" ca="1" si="281"/>
        <v/>
      </c>
      <c r="OB92" s="19" t="str">
        <f t="shared" ca="1" si="281"/>
        <v/>
      </c>
      <c r="OC92" s="19" t="str">
        <f t="shared" ca="1" si="281"/>
        <v/>
      </c>
    </row>
    <row r="93" spans="1:399" x14ac:dyDescent="0.2">
      <c r="A93" s="62" t="str">
        <f t="shared" si="205"/>
        <v xml:space="preserve"> </v>
      </c>
      <c r="B93" s="66">
        <f>_xlfn.IFNA(IF(INDEX('[1]External Tasks'!$C:$C,MATCH($B$74&amp;" "&amp;D93,'[1]External Tasks'!$A:$A,0))=D93,1,IF(INDEX('[1]External Tasks'!$G:$G,MATCH($B$74&amp;" "&amp;D93,'[1]External Tasks'!$E:$E,0))=D93,2)),0)</f>
        <v>0</v>
      </c>
      <c r="C93" s="46">
        <v>17</v>
      </c>
      <c r="D93" s="406" t="str">
        <f>IF('[2]Project Follow up - Base'!D93="","",'[2]Project Follow up - Base'!D93)</f>
        <v/>
      </c>
      <c r="E93" s="407" t="str">
        <f>IF('[2]Project Follow up - Base'!E93="","",'[2]Project Follow up - Base'!E93)</f>
        <v/>
      </c>
      <c r="F93" s="41" t="str">
        <f>IF('[2]Project Follow up - Base'!F93="","",'[2]Project Follow up - Base'!F93)</f>
        <v/>
      </c>
      <c r="G93" s="43" t="str">
        <f>IF('[2]Project Follow up - Base'!G93="","",'[2]Project Follow up - Base'!G93)</f>
        <v/>
      </c>
      <c r="H93" s="43" t="str">
        <f>IF('[2]Project Follow up - Base'!H93="","",'[2]Project Follow up - Base'!H93)</f>
        <v/>
      </c>
      <c r="I93" s="45">
        <f>IF(OR(G93="",H93=""), 0, NETWORKDAYS.INTL(G93,H93,7,List!$M$3:$M$100))</f>
        <v>0</v>
      </c>
      <c r="J93" s="41" t="str">
        <f>IF('[2]Project Follow up - Base'!J93="","",'[2]Project Follow up - Base'!J93)</f>
        <v/>
      </c>
      <c r="K93" s="187" t="str">
        <f>IF('[2]Project Follow up - Base'!K93="","",'[2]Project Follow up - Base'!K93)</f>
        <v/>
      </c>
      <c r="L93" s="45">
        <f>IF(OR(J93="",K93=""), 0, NETWORKDAYS.INTL(J93,K93,7,List!$M$3:$M$100))</f>
        <v>0</v>
      </c>
      <c r="M93" s="43" t="str">
        <f t="shared" si="206"/>
        <v/>
      </c>
      <c r="N93" s="43" t="str">
        <f t="shared" si="207"/>
        <v/>
      </c>
      <c r="O93" s="43" t="str">
        <f>IF(OR( D93="", M93=""),"",WORKDAY.INTL(M93,VLOOKUP($B$74&amp;" "&amp;D93,Tasks!$1:$1048576,MATCH('Project Follow up - Base'!$D$7,Tasks!$2:$2,0),FALSE)-1,7,[1]List!$M$3:$M$100))</f>
        <v/>
      </c>
      <c r="P93" s="44" t="str">
        <f t="shared" ca="1" si="208"/>
        <v/>
      </c>
      <c r="Q93" s="104" t="str">
        <f>IF('[2]Project Follow up - Base'!Q93="","",'[2]Project Follow up - Base'!Q93)</f>
        <v/>
      </c>
      <c r="R93" s="43" t="str">
        <f>IF('[2]Project Follow up - Base'!R93="","",'[2]Project Follow up - Base'!R93)</f>
        <v/>
      </c>
      <c r="S93" s="41" t="str">
        <f>IF('[2]Project Follow up - Base'!S93="","",'[2]Project Follow up - Base'!S93)</f>
        <v/>
      </c>
      <c r="T93" s="104" t="str">
        <f>IF('[2]Project Follow up - Base'!T93="","",'[2]Project Follow up - Base'!T93)</f>
        <v/>
      </c>
      <c r="U93" s="41" t="str">
        <f>IF('[2]Project Follow up - Base'!U93="","",'[2]Project Follow up - Base'!U93)</f>
        <v/>
      </c>
      <c r="V93" s="41" t="str">
        <f>IF('[2]Project Follow up - Base'!V93="","",'[2]Project Follow up - Base'!V93)</f>
        <v/>
      </c>
      <c r="W93" s="41" t="str">
        <f>IF('[2]Project Follow up - Base'!W93="","",'[2]Project Follow up - Base'!W93)</f>
        <v/>
      </c>
      <c r="X93" s="390" t="str">
        <f>IF('[2]Project Follow up - Base'!X93="","",'[2]Project Follow up - Base'!X93)</f>
        <v/>
      </c>
      <c r="Y93" s="17" t="str">
        <f t="shared" si="209"/>
        <v/>
      </c>
      <c r="Z93" s="66" t="str">
        <f>_xlfn.IFNA(IF(INDEX('Employees Summary'!A:J,MATCH(B$38&amp;" "&amp;F93,'Employees Summary'!H:H,0),10)=0,"",INDEX('Employees Summary'!A:J,MATCH(B$38&amp;" "&amp;F93,'Employees Summary'!H:H,0),10)),"")</f>
        <v/>
      </c>
      <c r="AA93" s="62">
        <f ca="1">IF(AND(N93&lt;&gt;"",P93="Delayed"),NETWORKDAYS.INTL(O93,N93,7,List!$M$3:$M$100),0)</f>
        <v>0</v>
      </c>
      <c r="AB93" s="29"/>
      <c r="AC93" s="19" t="str">
        <f t="shared" ca="1" si="246"/>
        <v/>
      </c>
      <c r="AD93" s="20" t="str">
        <f t="shared" ca="1" si="246"/>
        <v/>
      </c>
      <c r="AE93" s="20" t="str">
        <f t="shared" ca="1" si="246"/>
        <v/>
      </c>
      <c r="AF93" s="20" t="str">
        <f t="shared" ca="1" si="246"/>
        <v/>
      </c>
      <c r="AG93" s="20" t="str">
        <f t="shared" ca="1" si="246"/>
        <v/>
      </c>
      <c r="AH93" s="20" t="str">
        <f t="shared" ca="1" si="246"/>
        <v/>
      </c>
      <c r="AI93" s="20" t="str">
        <f t="shared" ca="1" si="246"/>
        <v/>
      </c>
      <c r="AJ93" s="20" t="str">
        <f t="shared" ca="1" si="246"/>
        <v/>
      </c>
      <c r="AK93" s="20" t="str">
        <f t="shared" ca="1" si="246"/>
        <v/>
      </c>
      <c r="AL93" s="20" t="str">
        <f t="shared" ca="1" si="246"/>
        <v/>
      </c>
      <c r="AM93" s="20" t="str">
        <f t="shared" ca="1" si="247"/>
        <v/>
      </c>
      <c r="AN93" s="20" t="str">
        <f t="shared" ca="1" si="247"/>
        <v/>
      </c>
      <c r="AO93" s="20" t="str">
        <f t="shared" ca="1" si="247"/>
        <v/>
      </c>
      <c r="AP93" s="20" t="str">
        <f t="shared" ca="1" si="247"/>
        <v/>
      </c>
      <c r="AQ93" s="20" t="str">
        <f t="shared" ca="1" si="247"/>
        <v/>
      </c>
      <c r="AR93" s="20" t="str">
        <f t="shared" ca="1" si="247"/>
        <v/>
      </c>
      <c r="AS93" s="20" t="str">
        <f t="shared" ca="1" si="247"/>
        <v/>
      </c>
      <c r="AT93" s="20" t="str">
        <f t="shared" ca="1" si="247"/>
        <v/>
      </c>
      <c r="AU93" s="20" t="str">
        <f t="shared" ca="1" si="247"/>
        <v/>
      </c>
      <c r="AV93" s="20" t="str">
        <f t="shared" ca="1" si="247"/>
        <v/>
      </c>
      <c r="AW93" s="20" t="str">
        <f t="shared" ca="1" si="248"/>
        <v/>
      </c>
      <c r="AX93" s="20" t="str">
        <f t="shared" ca="1" si="248"/>
        <v/>
      </c>
      <c r="AY93" s="20" t="str">
        <f t="shared" ca="1" si="248"/>
        <v/>
      </c>
      <c r="AZ93" s="20" t="str">
        <f t="shared" ca="1" si="248"/>
        <v/>
      </c>
      <c r="BA93" s="20" t="str">
        <f t="shared" ca="1" si="248"/>
        <v/>
      </c>
      <c r="BB93" s="20" t="str">
        <f t="shared" ca="1" si="248"/>
        <v/>
      </c>
      <c r="BC93" s="20" t="str">
        <f t="shared" ca="1" si="248"/>
        <v/>
      </c>
      <c r="BD93" s="20" t="str">
        <f t="shared" ca="1" si="248"/>
        <v/>
      </c>
      <c r="BE93" s="20" t="str">
        <f t="shared" ca="1" si="248"/>
        <v/>
      </c>
      <c r="BF93" s="20" t="str">
        <f t="shared" ca="1" si="248"/>
        <v/>
      </c>
      <c r="BG93" s="20" t="str">
        <f t="shared" ca="1" si="249"/>
        <v/>
      </c>
      <c r="BH93" s="20" t="str">
        <f t="shared" ca="1" si="249"/>
        <v/>
      </c>
      <c r="BI93" s="20" t="str">
        <f t="shared" ca="1" si="249"/>
        <v/>
      </c>
      <c r="BJ93" s="20" t="str">
        <f t="shared" ca="1" si="249"/>
        <v/>
      </c>
      <c r="BK93" s="20" t="str">
        <f t="shared" ca="1" si="249"/>
        <v/>
      </c>
      <c r="BL93" s="20" t="str">
        <f t="shared" ca="1" si="249"/>
        <v/>
      </c>
      <c r="BM93" s="20" t="str">
        <f t="shared" ca="1" si="249"/>
        <v/>
      </c>
      <c r="BN93" s="20" t="str">
        <f t="shared" ca="1" si="249"/>
        <v/>
      </c>
      <c r="BO93" s="20" t="str">
        <f t="shared" ca="1" si="249"/>
        <v/>
      </c>
      <c r="BP93" s="20" t="str">
        <f t="shared" ca="1" si="249"/>
        <v/>
      </c>
      <c r="BQ93" s="20" t="str">
        <f t="shared" ca="1" si="250"/>
        <v/>
      </c>
      <c r="BR93" s="20" t="str">
        <f t="shared" ca="1" si="250"/>
        <v/>
      </c>
      <c r="BS93" s="20" t="str">
        <f t="shared" ca="1" si="250"/>
        <v/>
      </c>
      <c r="BT93" s="20" t="str">
        <f t="shared" ca="1" si="250"/>
        <v/>
      </c>
      <c r="BU93" s="20" t="str">
        <f t="shared" ca="1" si="250"/>
        <v/>
      </c>
      <c r="BV93" s="20" t="str">
        <f t="shared" ca="1" si="250"/>
        <v/>
      </c>
      <c r="BW93" s="20" t="str">
        <f t="shared" ca="1" si="250"/>
        <v/>
      </c>
      <c r="BX93" s="20" t="str">
        <f t="shared" ca="1" si="250"/>
        <v/>
      </c>
      <c r="BY93" s="20" t="str">
        <f t="shared" ca="1" si="250"/>
        <v/>
      </c>
      <c r="BZ93" s="20" t="str">
        <f t="shared" ca="1" si="250"/>
        <v/>
      </c>
      <c r="CA93" s="20" t="str">
        <f t="shared" ca="1" si="251"/>
        <v/>
      </c>
      <c r="CB93" s="20" t="str">
        <f t="shared" ca="1" si="251"/>
        <v/>
      </c>
      <c r="CC93" s="20" t="str">
        <f t="shared" ca="1" si="251"/>
        <v/>
      </c>
      <c r="CD93" s="20" t="str">
        <f t="shared" ca="1" si="251"/>
        <v/>
      </c>
      <c r="CE93" s="20" t="str">
        <f t="shared" ca="1" si="251"/>
        <v/>
      </c>
      <c r="CF93" s="20" t="str">
        <f t="shared" ca="1" si="251"/>
        <v/>
      </c>
      <c r="CG93" s="20" t="str">
        <f t="shared" ca="1" si="251"/>
        <v/>
      </c>
      <c r="CH93" s="20" t="str">
        <f t="shared" ca="1" si="251"/>
        <v/>
      </c>
      <c r="CI93" s="20" t="str">
        <f t="shared" ca="1" si="251"/>
        <v/>
      </c>
      <c r="CJ93" s="20" t="str">
        <f t="shared" ca="1" si="251"/>
        <v/>
      </c>
      <c r="CK93" s="20" t="str">
        <f t="shared" ca="1" si="252"/>
        <v/>
      </c>
      <c r="CL93" s="20" t="str">
        <f t="shared" ca="1" si="252"/>
        <v/>
      </c>
      <c r="CM93" s="20" t="str">
        <f t="shared" ca="1" si="252"/>
        <v/>
      </c>
      <c r="CN93" s="20" t="str">
        <f t="shared" ca="1" si="252"/>
        <v/>
      </c>
      <c r="CO93" s="20" t="str">
        <f t="shared" ca="1" si="252"/>
        <v/>
      </c>
      <c r="CP93" s="20" t="str">
        <f t="shared" ca="1" si="252"/>
        <v/>
      </c>
      <c r="CQ93" s="20" t="str">
        <f t="shared" ca="1" si="252"/>
        <v/>
      </c>
      <c r="CR93" s="20" t="str">
        <f t="shared" ca="1" si="252"/>
        <v/>
      </c>
      <c r="CS93" s="20" t="str">
        <f t="shared" ca="1" si="252"/>
        <v/>
      </c>
      <c r="CT93" s="20" t="str">
        <f t="shared" ca="1" si="252"/>
        <v/>
      </c>
      <c r="CU93" s="19" t="str">
        <f t="shared" ca="1" si="253"/>
        <v/>
      </c>
      <c r="CV93" s="19" t="str">
        <f t="shared" ca="1" si="253"/>
        <v/>
      </c>
      <c r="CW93" s="19" t="str">
        <f t="shared" ca="1" si="253"/>
        <v/>
      </c>
      <c r="CX93" s="19" t="str">
        <f t="shared" ca="1" si="253"/>
        <v/>
      </c>
      <c r="CY93" s="19" t="str">
        <f t="shared" ca="1" si="253"/>
        <v/>
      </c>
      <c r="CZ93" s="19" t="str">
        <f t="shared" ca="1" si="253"/>
        <v/>
      </c>
      <c r="DA93" s="19" t="str">
        <f t="shared" ca="1" si="253"/>
        <v/>
      </c>
      <c r="DB93" s="19" t="str">
        <f t="shared" ca="1" si="253"/>
        <v/>
      </c>
      <c r="DC93" s="19" t="str">
        <f t="shared" ca="1" si="253"/>
        <v/>
      </c>
      <c r="DD93" s="19" t="str">
        <f t="shared" ca="1" si="253"/>
        <v/>
      </c>
      <c r="DE93" s="19" t="str">
        <f t="shared" ca="1" si="254"/>
        <v/>
      </c>
      <c r="DF93" s="19" t="str">
        <f t="shared" ca="1" si="254"/>
        <v/>
      </c>
      <c r="DG93" s="19" t="str">
        <f t="shared" ca="1" si="254"/>
        <v/>
      </c>
      <c r="DH93" s="19" t="str">
        <f t="shared" ca="1" si="254"/>
        <v/>
      </c>
      <c r="DI93" s="19" t="str">
        <f t="shared" ca="1" si="254"/>
        <v/>
      </c>
      <c r="DJ93" s="19" t="str">
        <f t="shared" ca="1" si="254"/>
        <v/>
      </c>
      <c r="DK93" s="19" t="str">
        <f t="shared" ca="1" si="254"/>
        <v/>
      </c>
      <c r="DL93" s="19" t="str">
        <f t="shared" ca="1" si="254"/>
        <v/>
      </c>
      <c r="DM93" s="19" t="str">
        <f t="shared" ca="1" si="254"/>
        <v/>
      </c>
      <c r="DN93" s="19" t="str">
        <f t="shared" ca="1" si="254"/>
        <v/>
      </c>
      <c r="DO93" s="19" t="str">
        <f t="shared" ca="1" si="255"/>
        <v/>
      </c>
      <c r="DP93" s="19" t="str">
        <f t="shared" ca="1" si="255"/>
        <v/>
      </c>
      <c r="DQ93" s="19" t="str">
        <f t="shared" ca="1" si="255"/>
        <v/>
      </c>
      <c r="DR93" s="19" t="str">
        <f t="shared" ca="1" si="255"/>
        <v/>
      </c>
      <c r="DS93" s="19" t="str">
        <f t="shared" ca="1" si="255"/>
        <v/>
      </c>
      <c r="DT93" s="19" t="str">
        <f t="shared" ca="1" si="255"/>
        <v/>
      </c>
      <c r="DU93" s="19" t="str">
        <f t="shared" ca="1" si="255"/>
        <v/>
      </c>
      <c r="DV93" s="19" t="str">
        <f t="shared" ca="1" si="255"/>
        <v/>
      </c>
      <c r="DW93" s="19" t="str">
        <f t="shared" ca="1" si="255"/>
        <v/>
      </c>
      <c r="DX93" s="19" t="str">
        <f t="shared" ca="1" si="255"/>
        <v/>
      </c>
      <c r="DY93" s="19" t="str">
        <f t="shared" ca="1" si="256"/>
        <v/>
      </c>
      <c r="DZ93" s="19" t="str">
        <f t="shared" ca="1" si="256"/>
        <v/>
      </c>
      <c r="EA93" s="19" t="str">
        <f t="shared" ca="1" si="256"/>
        <v/>
      </c>
      <c r="EB93" s="19" t="str">
        <f t="shared" ca="1" si="256"/>
        <v/>
      </c>
      <c r="EC93" s="19" t="str">
        <f t="shared" ca="1" si="256"/>
        <v/>
      </c>
      <c r="ED93" s="19" t="str">
        <f t="shared" ca="1" si="256"/>
        <v/>
      </c>
      <c r="EE93" s="19" t="str">
        <f t="shared" ca="1" si="256"/>
        <v/>
      </c>
      <c r="EF93" s="19" t="str">
        <f t="shared" ca="1" si="256"/>
        <v/>
      </c>
      <c r="EG93" s="19" t="str">
        <f t="shared" ca="1" si="256"/>
        <v/>
      </c>
      <c r="EH93" s="19" t="str">
        <f t="shared" ca="1" si="256"/>
        <v/>
      </c>
      <c r="EI93" s="19" t="str">
        <f t="shared" ca="1" si="257"/>
        <v/>
      </c>
      <c r="EJ93" s="19" t="str">
        <f t="shared" ca="1" si="257"/>
        <v/>
      </c>
      <c r="EK93" s="19" t="str">
        <f t="shared" ca="1" si="257"/>
        <v/>
      </c>
      <c r="EL93" s="19" t="str">
        <f t="shared" ca="1" si="257"/>
        <v/>
      </c>
      <c r="EM93" s="19" t="str">
        <f t="shared" ca="1" si="257"/>
        <v/>
      </c>
      <c r="EN93" s="19" t="str">
        <f t="shared" ca="1" si="257"/>
        <v/>
      </c>
      <c r="EO93" s="19" t="str">
        <f t="shared" ca="1" si="257"/>
        <v/>
      </c>
      <c r="EP93" s="19" t="str">
        <f t="shared" ca="1" si="257"/>
        <v/>
      </c>
      <c r="EQ93" s="19" t="str">
        <f t="shared" ca="1" si="257"/>
        <v/>
      </c>
      <c r="ER93" s="19" t="str">
        <f t="shared" ca="1" si="257"/>
        <v/>
      </c>
      <c r="ES93" s="19" t="str">
        <f t="shared" ca="1" si="258"/>
        <v/>
      </c>
      <c r="ET93" s="19" t="str">
        <f t="shared" ca="1" si="258"/>
        <v/>
      </c>
      <c r="EU93" s="19" t="str">
        <f t="shared" ca="1" si="258"/>
        <v/>
      </c>
      <c r="EV93" s="19" t="str">
        <f t="shared" ca="1" si="258"/>
        <v/>
      </c>
      <c r="EW93" s="19" t="str">
        <f t="shared" ca="1" si="258"/>
        <v/>
      </c>
      <c r="EX93" s="19" t="str">
        <f t="shared" ca="1" si="258"/>
        <v/>
      </c>
      <c r="EY93" s="19" t="str">
        <f t="shared" ca="1" si="258"/>
        <v/>
      </c>
      <c r="EZ93" s="19" t="str">
        <f t="shared" ca="1" si="258"/>
        <v/>
      </c>
      <c r="FA93" s="19" t="str">
        <f t="shared" ca="1" si="258"/>
        <v/>
      </c>
      <c r="FB93" s="19" t="str">
        <f t="shared" ca="1" si="258"/>
        <v/>
      </c>
      <c r="FC93" s="19" t="str">
        <f t="shared" ca="1" si="259"/>
        <v/>
      </c>
      <c r="FD93" s="19" t="str">
        <f t="shared" ca="1" si="259"/>
        <v/>
      </c>
      <c r="FE93" s="19" t="str">
        <f t="shared" ca="1" si="259"/>
        <v/>
      </c>
      <c r="FF93" s="19" t="str">
        <f t="shared" ca="1" si="259"/>
        <v/>
      </c>
      <c r="FG93" s="19" t="str">
        <f t="shared" ca="1" si="259"/>
        <v/>
      </c>
      <c r="FH93" s="19" t="str">
        <f t="shared" ca="1" si="259"/>
        <v/>
      </c>
      <c r="FI93" s="19" t="str">
        <f t="shared" ca="1" si="259"/>
        <v/>
      </c>
      <c r="FJ93" s="19" t="str">
        <f t="shared" ca="1" si="259"/>
        <v/>
      </c>
      <c r="FK93" s="19" t="str">
        <f t="shared" ca="1" si="259"/>
        <v/>
      </c>
      <c r="FL93" s="19" t="str">
        <f t="shared" ca="1" si="259"/>
        <v/>
      </c>
      <c r="FM93" s="19" t="str">
        <f t="shared" ca="1" si="260"/>
        <v/>
      </c>
      <c r="FN93" s="19" t="str">
        <f t="shared" ca="1" si="260"/>
        <v/>
      </c>
      <c r="FO93" s="19" t="str">
        <f t="shared" ca="1" si="260"/>
        <v/>
      </c>
      <c r="FP93" s="19" t="str">
        <f t="shared" ca="1" si="260"/>
        <v/>
      </c>
      <c r="FQ93" s="19" t="str">
        <f t="shared" ca="1" si="260"/>
        <v/>
      </c>
      <c r="FR93" s="19" t="str">
        <f t="shared" ca="1" si="260"/>
        <v/>
      </c>
      <c r="FS93" s="19" t="str">
        <f t="shared" ca="1" si="260"/>
        <v/>
      </c>
      <c r="FT93" s="19" t="str">
        <f t="shared" ca="1" si="260"/>
        <v/>
      </c>
      <c r="FU93" s="19" t="str">
        <f t="shared" ca="1" si="260"/>
        <v/>
      </c>
      <c r="FV93" s="19" t="str">
        <f t="shared" ca="1" si="260"/>
        <v/>
      </c>
      <c r="FW93" s="19" t="str">
        <f t="shared" ca="1" si="261"/>
        <v/>
      </c>
      <c r="FX93" s="19" t="str">
        <f t="shared" ca="1" si="261"/>
        <v/>
      </c>
      <c r="FY93" s="19" t="str">
        <f t="shared" ca="1" si="261"/>
        <v/>
      </c>
      <c r="FZ93" s="19" t="str">
        <f t="shared" ca="1" si="261"/>
        <v/>
      </c>
      <c r="GA93" s="19" t="str">
        <f t="shared" ca="1" si="261"/>
        <v/>
      </c>
      <c r="GB93" s="19" t="str">
        <f t="shared" ca="1" si="261"/>
        <v/>
      </c>
      <c r="GC93" s="19" t="str">
        <f t="shared" ca="1" si="261"/>
        <v/>
      </c>
      <c r="GD93" s="19" t="str">
        <f t="shared" ca="1" si="261"/>
        <v/>
      </c>
      <c r="GE93" s="19" t="str">
        <f t="shared" ca="1" si="261"/>
        <v/>
      </c>
      <c r="GF93" s="19" t="str">
        <f t="shared" ca="1" si="261"/>
        <v/>
      </c>
      <c r="GG93" s="19" t="str">
        <f t="shared" ca="1" si="262"/>
        <v/>
      </c>
      <c r="GH93" s="19" t="str">
        <f t="shared" ca="1" si="262"/>
        <v/>
      </c>
      <c r="GI93" s="19" t="str">
        <f t="shared" ca="1" si="262"/>
        <v/>
      </c>
      <c r="GJ93" s="19" t="str">
        <f t="shared" ca="1" si="262"/>
        <v/>
      </c>
      <c r="GK93" s="19" t="str">
        <f t="shared" ca="1" si="262"/>
        <v/>
      </c>
      <c r="GL93" s="19" t="str">
        <f t="shared" ca="1" si="262"/>
        <v/>
      </c>
      <c r="GM93" s="19" t="str">
        <f t="shared" ca="1" si="262"/>
        <v/>
      </c>
      <c r="GN93" s="19" t="str">
        <f t="shared" ca="1" si="262"/>
        <v/>
      </c>
      <c r="GO93" s="19" t="str">
        <f t="shared" ca="1" si="262"/>
        <v/>
      </c>
      <c r="GP93" s="19" t="str">
        <f t="shared" ca="1" si="262"/>
        <v/>
      </c>
      <c r="GQ93" s="19" t="str">
        <f t="shared" ca="1" si="263"/>
        <v/>
      </c>
      <c r="GR93" s="19" t="str">
        <f t="shared" ca="1" si="263"/>
        <v/>
      </c>
      <c r="GS93" s="19" t="str">
        <f t="shared" ca="1" si="263"/>
        <v/>
      </c>
      <c r="GT93" s="19" t="str">
        <f t="shared" ca="1" si="263"/>
        <v/>
      </c>
      <c r="GU93" s="19" t="str">
        <f t="shared" ca="1" si="263"/>
        <v/>
      </c>
      <c r="GV93" s="19" t="str">
        <f t="shared" ca="1" si="263"/>
        <v/>
      </c>
      <c r="GW93" s="19" t="str">
        <f t="shared" ca="1" si="263"/>
        <v/>
      </c>
      <c r="GX93" s="19" t="str">
        <f t="shared" ca="1" si="263"/>
        <v/>
      </c>
      <c r="GY93" s="19" t="str">
        <f t="shared" ca="1" si="263"/>
        <v/>
      </c>
      <c r="GZ93" s="19" t="str">
        <f t="shared" ca="1" si="263"/>
        <v/>
      </c>
      <c r="HA93" s="19" t="str">
        <f t="shared" ca="1" si="264"/>
        <v/>
      </c>
      <c r="HB93" s="19" t="str">
        <f t="shared" ca="1" si="264"/>
        <v/>
      </c>
      <c r="HC93" s="19" t="str">
        <f t="shared" ca="1" si="264"/>
        <v/>
      </c>
      <c r="HD93" s="19" t="str">
        <f t="shared" ca="1" si="264"/>
        <v/>
      </c>
      <c r="HE93" s="19" t="str">
        <f t="shared" ca="1" si="264"/>
        <v/>
      </c>
      <c r="HF93" s="19" t="str">
        <f t="shared" ca="1" si="264"/>
        <v/>
      </c>
      <c r="HG93" s="19" t="str">
        <f t="shared" ca="1" si="264"/>
        <v/>
      </c>
      <c r="HH93" s="19" t="str">
        <f t="shared" ca="1" si="264"/>
        <v/>
      </c>
      <c r="HI93" s="19" t="str">
        <f t="shared" ca="1" si="264"/>
        <v/>
      </c>
      <c r="HJ93" s="19" t="str">
        <f t="shared" ca="1" si="264"/>
        <v/>
      </c>
      <c r="HK93" s="19" t="str">
        <f t="shared" ca="1" si="265"/>
        <v/>
      </c>
      <c r="HL93" s="19" t="str">
        <f t="shared" ca="1" si="265"/>
        <v/>
      </c>
      <c r="HM93" s="19" t="str">
        <f t="shared" ca="1" si="265"/>
        <v/>
      </c>
      <c r="HN93" s="19" t="str">
        <f t="shared" ca="1" si="265"/>
        <v/>
      </c>
      <c r="HO93" s="19" t="str">
        <f t="shared" ca="1" si="265"/>
        <v/>
      </c>
      <c r="HP93" s="19" t="str">
        <f t="shared" ca="1" si="265"/>
        <v/>
      </c>
      <c r="HQ93" s="19" t="str">
        <f t="shared" ca="1" si="265"/>
        <v/>
      </c>
      <c r="HR93" s="19" t="str">
        <f t="shared" ca="1" si="265"/>
        <v/>
      </c>
      <c r="HS93" s="19" t="str">
        <f t="shared" ca="1" si="265"/>
        <v/>
      </c>
      <c r="HT93" s="19" t="str">
        <f t="shared" ca="1" si="265"/>
        <v/>
      </c>
      <c r="HU93" s="19" t="str">
        <f t="shared" ca="1" si="266"/>
        <v/>
      </c>
      <c r="HV93" s="19" t="str">
        <f t="shared" ca="1" si="266"/>
        <v/>
      </c>
      <c r="HW93" s="19" t="str">
        <f t="shared" ca="1" si="266"/>
        <v/>
      </c>
      <c r="HX93" s="19" t="str">
        <f t="shared" ca="1" si="266"/>
        <v/>
      </c>
      <c r="HY93" s="19" t="str">
        <f t="shared" ca="1" si="266"/>
        <v/>
      </c>
      <c r="HZ93" s="19" t="str">
        <f t="shared" ca="1" si="266"/>
        <v/>
      </c>
      <c r="IA93" s="19" t="str">
        <f t="shared" ca="1" si="266"/>
        <v/>
      </c>
      <c r="IB93" s="19" t="str">
        <f t="shared" ca="1" si="266"/>
        <v/>
      </c>
      <c r="IC93" s="19" t="str">
        <f t="shared" ca="1" si="266"/>
        <v/>
      </c>
      <c r="ID93" s="19" t="str">
        <f t="shared" ca="1" si="266"/>
        <v/>
      </c>
      <c r="IE93" s="19" t="str">
        <f t="shared" ca="1" si="267"/>
        <v/>
      </c>
      <c r="IF93" s="19" t="str">
        <f t="shared" ca="1" si="267"/>
        <v/>
      </c>
      <c r="IG93" s="19" t="str">
        <f t="shared" ca="1" si="267"/>
        <v/>
      </c>
      <c r="IH93" s="19" t="str">
        <f t="shared" ca="1" si="267"/>
        <v/>
      </c>
      <c r="II93" s="19" t="str">
        <f t="shared" ca="1" si="267"/>
        <v/>
      </c>
      <c r="IJ93" s="19" t="str">
        <f t="shared" ca="1" si="267"/>
        <v/>
      </c>
      <c r="IK93" s="19" t="str">
        <f t="shared" ca="1" si="267"/>
        <v/>
      </c>
      <c r="IL93" s="19" t="str">
        <f t="shared" ca="1" si="267"/>
        <v/>
      </c>
      <c r="IM93" s="19" t="str">
        <f t="shared" ca="1" si="267"/>
        <v/>
      </c>
      <c r="IN93" s="19" t="str">
        <f t="shared" ca="1" si="267"/>
        <v/>
      </c>
      <c r="IO93" s="19" t="str">
        <f t="shared" ca="1" si="268"/>
        <v/>
      </c>
      <c r="IP93" s="19" t="str">
        <f t="shared" ca="1" si="268"/>
        <v/>
      </c>
      <c r="IQ93" s="19" t="str">
        <f t="shared" ca="1" si="268"/>
        <v/>
      </c>
      <c r="IR93" s="19" t="str">
        <f t="shared" ca="1" si="268"/>
        <v/>
      </c>
      <c r="IS93" s="19" t="str">
        <f t="shared" ca="1" si="268"/>
        <v/>
      </c>
      <c r="IT93" s="19" t="str">
        <f t="shared" ca="1" si="268"/>
        <v/>
      </c>
      <c r="IU93" s="19" t="str">
        <f t="shared" ca="1" si="268"/>
        <v/>
      </c>
      <c r="IV93" s="19" t="str">
        <f t="shared" ca="1" si="268"/>
        <v/>
      </c>
      <c r="IW93" s="19" t="str">
        <f t="shared" ca="1" si="268"/>
        <v/>
      </c>
      <c r="IX93" s="19" t="str">
        <f t="shared" ca="1" si="268"/>
        <v/>
      </c>
      <c r="IY93" s="19" t="str">
        <f t="shared" ca="1" si="269"/>
        <v/>
      </c>
      <c r="IZ93" s="19" t="str">
        <f t="shared" ca="1" si="269"/>
        <v/>
      </c>
      <c r="JA93" s="19" t="str">
        <f t="shared" ca="1" si="269"/>
        <v/>
      </c>
      <c r="JB93" s="19" t="str">
        <f t="shared" ca="1" si="269"/>
        <v/>
      </c>
      <c r="JC93" s="19" t="str">
        <f t="shared" ca="1" si="269"/>
        <v/>
      </c>
      <c r="JD93" s="19" t="str">
        <f t="shared" ca="1" si="269"/>
        <v/>
      </c>
      <c r="JE93" s="19" t="str">
        <f t="shared" ca="1" si="269"/>
        <v/>
      </c>
      <c r="JF93" s="19" t="str">
        <f t="shared" ca="1" si="269"/>
        <v/>
      </c>
      <c r="JG93" s="19" t="str">
        <f t="shared" ca="1" si="269"/>
        <v/>
      </c>
      <c r="JH93" s="19" t="str">
        <f t="shared" ca="1" si="269"/>
        <v/>
      </c>
      <c r="JI93" s="19" t="str">
        <f t="shared" ca="1" si="270"/>
        <v/>
      </c>
      <c r="JJ93" s="19" t="str">
        <f t="shared" ca="1" si="270"/>
        <v/>
      </c>
      <c r="JK93" s="19" t="str">
        <f t="shared" ca="1" si="270"/>
        <v/>
      </c>
      <c r="JL93" s="19" t="str">
        <f t="shared" ca="1" si="270"/>
        <v/>
      </c>
      <c r="JM93" s="19" t="str">
        <f t="shared" ca="1" si="270"/>
        <v/>
      </c>
      <c r="JN93" s="19" t="str">
        <f t="shared" ca="1" si="270"/>
        <v/>
      </c>
      <c r="JO93" s="19" t="str">
        <f t="shared" ca="1" si="270"/>
        <v/>
      </c>
      <c r="JP93" s="19" t="str">
        <f t="shared" ca="1" si="270"/>
        <v/>
      </c>
      <c r="JQ93" s="19" t="str">
        <f t="shared" ca="1" si="270"/>
        <v/>
      </c>
      <c r="JR93" s="19" t="str">
        <f t="shared" ca="1" si="270"/>
        <v/>
      </c>
      <c r="JS93" s="19" t="str">
        <f t="shared" ca="1" si="271"/>
        <v/>
      </c>
      <c r="JT93" s="19" t="str">
        <f t="shared" ca="1" si="271"/>
        <v/>
      </c>
      <c r="JU93" s="19" t="str">
        <f t="shared" ca="1" si="271"/>
        <v/>
      </c>
      <c r="JV93" s="19" t="str">
        <f t="shared" ca="1" si="271"/>
        <v/>
      </c>
      <c r="JW93" s="19" t="str">
        <f t="shared" ca="1" si="271"/>
        <v/>
      </c>
      <c r="JX93" s="19" t="str">
        <f t="shared" ca="1" si="271"/>
        <v/>
      </c>
      <c r="JY93" s="19" t="str">
        <f t="shared" ca="1" si="271"/>
        <v/>
      </c>
      <c r="JZ93" s="19" t="str">
        <f t="shared" ca="1" si="271"/>
        <v/>
      </c>
      <c r="KA93" s="19" t="str">
        <f t="shared" ca="1" si="271"/>
        <v/>
      </c>
      <c r="KB93" s="19" t="str">
        <f t="shared" ca="1" si="271"/>
        <v/>
      </c>
      <c r="KC93" s="19" t="str">
        <f t="shared" ca="1" si="272"/>
        <v/>
      </c>
      <c r="KD93" s="19" t="str">
        <f t="shared" ca="1" si="272"/>
        <v/>
      </c>
      <c r="KE93" s="19" t="str">
        <f t="shared" ca="1" si="272"/>
        <v/>
      </c>
      <c r="KF93" s="19" t="str">
        <f t="shared" ca="1" si="272"/>
        <v/>
      </c>
      <c r="KG93" s="19" t="str">
        <f t="shared" ca="1" si="272"/>
        <v/>
      </c>
      <c r="KH93" s="19" t="str">
        <f t="shared" ca="1" si="272"/>
        <v/>
      </c>
      <c r="KI93" s="19" t="str">
        <f t="shared" ca="1" si="272"/>
        <v/>
      </c>
      <c r="KJ93" s="19" t="str">
        <f t="shared" ca="1" si="272"/>
        <v/>
      </c>
      <c r="KK93" s="19" t="str">
        <f t="shared" ca="1" si="272"/>
        <v/>
      </c>
      <c r="KL93" s="19" t="str">
        <f t="shared" ca="1" si="272"/>
        <v/>
      </c>
      <c r="KM93" s="19" t="str">
        <f t="shared" ca="1" si="273"/>
        <v/>
      </c>
      <c r="KN93" s="19" t="str">
        <f t="shared" ca="1" si="273"/>
        <v/>
      </c>
      <c r="KO93" s="19" t="str">
        <f t="shared" ca="1" si="273"/>
        <v/>
      </c>
      <c r="KP93" s="19" t="str">
        <f t="shared" ca="1" si="273"/>
        <v/>
      </c>
      <c r="KQ93" s="19" t="str">
        <f t="shared" ca="1" si="273"/>
        <v/>
      </c>
      <c r="KR93" s="19" t="str">
        <f t="shared" ca="1" si="273"/>
        <v/>
      </c>
      <c r="KS93" s="19" t="str">
        <f t="shared" ca="1" si="273"/>
        <v/>
      </c>
      <c r="KT93" s="19" t="str">
        <f t="shared" ca="1" si="273"/>
        <v/>
      </c>
      <c r="KU93" s="19" t="str">
        <f t="shared" ca="1" si="273"/>
        <v/>
      </c>
      <c r="KV93" s="19" t="str">
        <f t="shared" ca="1" si="273"/>
        <v/>
      </c>
      <c r="KW93" s="19" t="str">
        <f t="shared" ca="1" si="274"/>
        <v/>
      </c>
      <c r="KX93" s="19" t="str">
        <f t="shared" ca="1" si="274"/>
        <v/>
      </c>
      <c r="KY93" s="19" t="str">
        <f t="shared" ca="1" si="274"/>
        <v/>
      </c>
      <c r="KZ93" s="19" t="str">
        <f t="shared" ca="1" si="274"/>
        <v/>
      </c>
      <c r="LA93" s="19" t="str">
        <f t="shared" ca="1" si="274"/>
        <v/>
      </c>
      <c r="LB93" s="19" t="str">
        <f t="shared" ca="1" si="274"/>
        <v/>
      </c>
      <c r="LC93" s="19" t="str">
        <f t="shared" ca="1" si="274"/>
        <v/>
      </c>
      <c r="LD93" s="19" t="str">
        <f t="shared" ca="1" si="274"/>
        <v/>
      </c>
      <c r="LE93" s="19" t="str">
        <f t="shared" ca="1" si="274"/>
        <v/>
      </c>
      <c r="LF93" s="19" t="str">
        <f t="shared" ca="1" si="274"/>
        <v/>
      </c>
      <c r="LG93" s="19" t="str">
        <f t="shared" ca="1" si="275"/>
        <v/>
      </c>
      <c r="LH93" s="19" t="str">
        <f t="shared" ca="1" si="275"/>
        <v/>
      </c>
      <c r="LI93" s="19" t="str">
        <f t="shared" ca="1" si="275"/>
        <v/>
      </c>
      <c r="LJ93" s="19" t="str">
        <f t="shared" ca="1" si="275"/>
        <v/>
      </c>
      <c r="LK93" s="19" t="str">
        <f t="shared" ca="1" si="275"/>
        <v/>
      </c>
      <c r="LL93" s="19" t="str">
        <f t="shared" ca="1" si="275"/>
        <v/>
      </c>
      <c r="LM93" s="19" t="str">
        <f t="shared" ca="1" si="275"/>
        <v/>
      </c>
      <c r="LN93" s="19" t="str">
        <f t="shared" ca="1" si="275"/>
        <v/>
      </c>
      <c r="LO93" s="19" t="str">
        <f t="shared" ca="1" si="275"/>
        <v/>
      </c>
      <c r="LP93" s="19" t="str">
        <f t="shared" ca="1" si="275"/>
        <v/>
      </c>
      <c r="LQ93" s="19" t="str">
        <f t="shared" ca="1" si="276"/>
        <v/>
      </c>
      <c r="LR93" s="19" t="str">
        <f t="shared" ca="1" si="276"/>
        <v/>
      </c>
      <c r="LS93" s="19" t="str">
        <f t="shared" ca="1" si="276"/>
        <v/>
      </c>
      <c r="LT93" s="19" t="str">
        <f t="shared" ca="1" si="276"/>
        <v/>
      </c>
      <c r="LU93" s="19" t="str">
        <f t="shared" ca="1" si="276"/>
        <v/>
      </c>
      <c r="LV93" s="19" t="str">
        <f t="shared" ca="1" si="276"/>
        <v/>
      </c>
      <c r="LW93" s="19" t="str">
        <f t="shared" ca="1" si="276"/>
        <v/>
      </c>
      <c r="LX93" s="19" t="str">
        <f t="shared" ca="1" si="276"/>
        <v/>
      </c>
      <c r="LY93" s="19" t="str">
        <f t="shared" ca="1" si="276"/>
        <v/>
      </c>
      <c r="LZ93" s="19" t="str">
        <f t="shared" ca="1" si="276"/>
        <v/>
      </c>
      <c r="MA93" s="19" t="str">
        <f t="shared" ca="1" si="277"/>
        <v/>
      </c>
      <c r="MB93" s="19" t="str">
        <f t="shared" ca="1" si="277"/>
        <v/>
      </c>
      <c r="MC93" s="19" t="str">
        <f t="shared" ca="1" si="277"/>
        <v/>
      </c>
      <c r="MD93" s="19" t="str">
        <f t="shared" ca="1" si="277"/>
        <v/>
      </c>
      <c r="ME93" s="19" t="str">
        <f t="shared" ca="1" si="277"/>
        <v/>
      </c>
      <c r="MF93" s="19" t="str">
        <f t="shared" ca="1" si="277"/>
        <v/>
      </c>
      <c r="MG93" s="19" t="str">
        <f t="shared" ca="1" si="277"/>
        <v/>
      </c>
      <c r="MH93" s="19" t="str">
        <f t="shared" ca="1" si="277"/>
        <v/>
      </c>
      <c r="MI93" s="19" t="str">
        <f t="shared" ca="1" si="277"/>
        <v/>
      </c>
      <c r="MJ93" s="19" t="str">
        <f t="shared" ca="1" si="277"/>
        <v/>
      </c>
      <c r="MK93" s="19" t="str">
        <f t="shared" ca="1" si="278"/>
        <v/>
      </c>
      <c r="ML93" s="19" t="str">
        <f t="shared" ca="1" si="278"/>
        <v/>
      </c>
      <c r="MM93" s="19" t="str">
        <f t="shared" ca="1" si="278"/>
        <v/>
      </c>
      <c r="MN93" s="19" t="str">
        <f t="shared" ca="1" si="278"/>
        <v/>
      </c>
      <c r="MO93" s="19" t="str">
        <f t="shared" ca="1" si="278"/>
        <v/>
      </c>
      <c r="MP93" s="19" t="str">
        <f t="shared" ca="1" si="278"/>
        <v/>
      </c>
      <c r="MQ93" s="19" t="str">
        <f t="shared" ca="1" si="278"/>
        <v/>
      </c>
      <c r="MR93" s="19" t="str">
        <f t="shared" ca="1" si="278"/>
        <v/>
      </c>
      <c r="MS93" s="19" t="str">
        <f t="shared" ca="1" si="278"/>
        <v/>
      </c>
      <c r="MT93" s="19" t="str">
        <f t="shared" ca="1" si="278"/>
        <v/>
      </c>
      <c r="MU93" s="19" t="str">
        <f t="shared" ca="1" si="279"/>
        <v/>
      </c>
      <c r="MV93" s="19" t="str">
        <f t="shared" ca="1" si="279"/>
        <v/>
      </c>
      <c r="MW93" s="19" t="str">
        <f t="shared" ca="1" si="279"/>
        <v/>
      </c>
      <c r="MX93" s="19" t="str">
        <f t="shared" ca="1" si="279"/>
        <v/>
      </c>
      <c r="MY93" s="19" t="str">
        <f t="shared" ca="1" si="279"/>
        <v/>
      </c>
      <c r="MZ93" s="19" t="str">
        <f t="shared" ca="1" si="279"/>
        <v/>
      </c>
      <c r="NA93" s="19" t="str">
        <f t="shared" ca="1" si="279"/>
        <v/>
      </c>
      <c r="NB93" s="19" t="str">
        <f t="shared" ca="1" si="279"/>
        <v/>
      </c>
      <c r="NC93" s="19" t="str">
        <f t="shared" ca="1" si="279"/>
        <v/>
      </c>
      <c r="ND93" s="19" t="str">
        <f t="shared" ca="1" si="279"/>
        <v/>
      </c>
      <c r="NE93" s="19" t="str">
        <f t="shared" ca="1" si="280"/>
        <v/>
      </c>
      <c r="NF93" s="19" t="str">
        <f t="shared" ca="1" si="280"/>
        <v/>
      </c>
      <c r="NG93" s="19" t="str">
        <f t="shared" ca="1" si="280"/>
        <v/>
      </c>
      <c r="NH93" s="19" t="str">
        <f t="shared" ca="1" si="280"/>
        <v/>
      </c>
      <c r="NI93" s="19" t="str">
        <f t="shared" ca="1" si="280"/>
        <v/>
      </c>
      <c r="NJ93" s="19" t="str">
        <f t="shared" ca="1" si="280"/>
        <v/>
      </c>
      <c r="NK93" s="19" t="str">
        <f t="shared" ca="1" si="280"/>
        <v/>
      </c>
      <c r="NL93" s="19" t="str">
        <f t="shared" ca="1" si="280"/>
        <v/>
      </c>
      <c r="NM93" s="19" t="str">
        <f t="shared" ca="1" si="280"/>
        <v/>
      </c>
      <c r="NN93" s="19" t="str">
        <f t="shared" ca="1" si="280"/>
        <v/>
      </c>
      <c r="NO93" s="19" t="str">
        <f t="shared" ca="1" si="281"/>
        <v/>
      </c>
      <c r="NP93" s="19" t="str">
        <f t="shared" ca="1" si="281"/>
        <v/>
      </c>
      <c r="NQ93" s="19" t="str">
        <f t="shared" ca="1" si="281"/>
        <v/>
      </c>
      <c r="NR93" s="19" t="str">
        <f t="shared" ca="1" si="281"/>
        <v/>
      </c>
      <c r="NS93" s="19" t="str">
        <f t="shared" ca="1" si="281"/>
        <v/>
      </c>
      <c r="NT93" s="19" t="str">
        <f t="shared" ca="1" si="281"/>
        <v/>
      </c>
      <c r="NU93" s="19" t="str">
        <f t="shared" ca="1" si="281"/>
        <v/>
      </c>
      <c r="NV93" s="19" t="str">
        <f t="shared" ca="1" si="281"/>
        <v/>
      </c>
      <c r="NW93" s="19" t="str">
        <f t="shared" ca="1" si="281"/>
        <v/>
      </c>
      <c r="NX93" s="19" t="str">
        <f t="shared" ca="1" si="281"/>
        <v/>
      </c>
      <c r="NY93" s="19" t="str">
        <f t="shared" ca="1" si="281"/>
        <v/>
      </c>
      <c r="NZ93" s="19" t="str">
        <f t="shared" ca="1" si="281"/>
        <v/>
      </c>
      <c r="OA93" s="19" t="str">
        <f t="shared" ca="1" si="281"/>
        <v/>
      </c>
      <c r="OB93" s="19" t="str">
        <f t="shared" ca="1" si="281"/>
        <v/>
      </c>
      <c r="OC93" s="19" t="str">
        <f t="shared" ca="1" si="281"/>
        <v/>
      </c>
    </row>
    <row r="94" spans="1:399" x14ac:dyDescent="0.2">
      <c r="A94" s="62" t="str">
        <f t="shared" si="205"/>
        <v xml:space="preserve"> </v>
      </c>
      <c r="B94" s="66">
        <f>_xlfn.IFNA(IF(INDEX('[1]External Tasks'!$C:$C,MATCH($B$74&amp;" "&amp;D94,'[1]External Tasks'!$A:$A,0))=D94,1,IF(INDEX('[1]External Tasks'!$G:$G,MATCH($B$74&amp;" "&amp;D94,'[1]External Tasks'!$E:$E,0))=D94,2)),0)</f>
        <v>0</v>
      </c>
      <c r="C94" s="46">
        <v>18</v>
      </c>
      <c r="D94" s="406" t="str">
        <f>IF('[2]Project Follow up - Base'!D94="","",'[2]Project Follow up - Base'!D94)</f>
        <v/>
      </c>
      <c r="E94" s="407" t="str">
        <f>IF('[2]Project Follow up - Base'!E94="","",'[2]Project Follow up - Base'!E94)</f>
        <v/>
      </c>
      <c r="F94" s="41" t="str">
        <f>IF('[2]Project Follow up - Base'!F94="","",'[2]Project Follow up - Base'!F94)</f>
        <v/>
      </c>
      <c r="G94" s="41" t="str">
        <f>IF('[2]Project Follow up - Base'!G94="","",'[2]Project Follow up - Base'!G94)</f>
        <v/>
      </c>
      <c r="H94" s="43" t="str">
        <f>IF('[2]Project Follow up - Base'!H94="","",'[2]Project Follow up - Base'!H94)</f>
        <v/>
      </c>
      <c r="I94" s="45">
        <f>IF(OR(G94="",H94=""), 0, NETWORKDAYS.INTL(G94,H94,7,List!$M$3:$M$100))</f>
        <v>0</v>
      </c>
      <c r="J94" s="187" t="str">
        <f>IF('[2]Project Follow up - Base'!J94="","",'[2]Project Follow up - Base'!J94)</f>
        <v/>
      </c>
      <c r="K94" s="187" t="str">
        <f>IF('[2]Project Follow up - Base'!K94="","",'[2]Project Follow up - Base'!K94)</f>
        <v/>
      </c>
      <c r="L94" s="45">
        <f>IF(OR(J94="",K94=""), 0, NETWORKDAYS.INTL(J94,K94,7,List!$M$3:$M$100))</f>
        <v>0</v>
      </c>
      <c r="M94" s="43" t="str">
        <f t="shared" si="206"/>
        <v/>
      </c>
      <c r="N94" s="43" t="str">
        <f t="shared" si="207"/>
        <v/>
      </c>
      <c r="O94" s="43" t="str">
        <f>IF(OR( D94="", M94=""),"",WORKDAY.INTL(M94,VLOOKUP($B$74&amp;" "&amp;D94,Tasks!$1:$1048576,MATCH('Project Follow up - Base'!$D$7,Tasks!$2:$2,0),FALSE)-1,7,[1]List!$M$3:$M$100))</f>
        <v/>
      </c>
      <c r="P94" s="44" t="str">
        <f t="shared" ca="1" si="208"/>
        <v/>
      </c>
      <c r="Q94" s="104" t="str">
        <f>IF('[2]Project Follow up - Base'!Q94="","",'[2]Project Follow up - Base'!Q94)</f>
        <v/>
      </c>
      <c r="R94" s="43" t="str">
        <f>IF('[2]Project Follow up - Base'!R94="","",'[2]Project Follow up - Base'!R94)</f>
        <v/>
      </c>
      <c r="S94" s="41" t="str">
        <f>IF('[2]Project Follow up - Base'!S94="","",'[2]Project Follow up - Base'!S94)</f>
        <v/>
      </c>
      <c r="T94" s="104" t="str">
        <f>IF('[2]Project Follow up - Base'!T94="","",'[2]Project Follow up - Base'!T94)</f>
        <v/>
      </c>
      <c r="U94" s="41" t="str">
        <f>IF('[2]Project Follow up - Base'!U94="","",'[2]Project Follow up - Base'!U94)</f>
        <v/>
      </c>
      <c r="V94" s="41" t="str">
        <f>IF('[2]Project Follow up - Base'!V94="","",'[2]Project Follow up - Base'!V94)</f>
        <v/>
      </c>
      <c r="W94" s="41" t="str">
        <f>IF('[2]Project Follow up - Base'!W94="","",'[2]Project Follow up - Base'!W94)</f>
        <v/>
      </c>
      <c r="X94" s="390" t="str">
        <f>IF('[2]Project Follow up - Base'!X94="","",'[2]Project Follow up - Base'!X94)</f>
        <v/>
      </c>
      <c r="Y94" s="17" t="str">
        <f t="shared" si="209"/>
        <v/>
      </c>
      <c r="Z94" s="66" t="str">
        <f>_xlfn.IFNA(IF(INDEX('Employees Summary'!A:J,MATCH(B$38&amp;" "&amp;F94,'Employees Summary'!H:H,0),10)=0,"",INDEX('Employees Summary'!A:J,MATCH(B$38&amp;" "&amp;F94,'Employees Summary'!H:H,0),10)),"")</f>
        <v/>
      </c>
      <c r="AA94" s="62">
        <f ca="1">IF(AND(N94&lt;&gt;"",P94="Delayed"),NETWORKDAYS.INTL(O94,N94,7,List!$M$3:$M$100),0)</f>
        <v>0</v>
      </c>
      <c r="AB94" s="29"/>
      <c r="AC94" s="19" t="str">
        <f t="shared" ca="1" si="246"/>
        <v/>
      </c>
      <c r="AD94" s="20" t="str">
        <f t="shared" ca="1" si="246"/>
        <v/>
      </c>
      <c r="AE94" s="20" t="str">
        <f t="shared" ca="1" si="246"/>
        <v/>
      </c>
      <c r="AF94" s="20" t="str">
        <f t="shared" ca="1" si="246"/>
        <v/>
      </c>
      <c r="AG94" s="20" t="str">
        <f t="shared" ca="1" si="246"/>
        <v/>
      </c>
      <c r="AH94" s="20" t="str">
        <f t="shared" ca="1" si="246"/>
        <v/>
      </c>
      <c r="AI94" s="20" t="str">
        <f t="shared" ca="1" si="246"/>
        <v/>
      </c>
      <c r="AJ94" s="20" t="str">
        <f t="shared" ca="1" si="246"/>
        <v/>
      </c>
      <c r="AK94" s="20" t="str">
        <f t="shared" ca="1" si="246"/>
        <v/>
      </c>
      <c r="AL94" s="20" t="str">
        <f t="shared" ca="1" si="246"/>
        <v/>
      </c>
      <c r="AM94" s="20" t="str">
        <f t="shared" ca="1" si="247"/>
        <v/>
      </c>
      <c r="AN94" s="20" t="str">
        <f t="shared" ca="1" si="247"/>
        <v/>
      </c>
      <c r="AO94" s="20" t="str">
        <f t="shared" ca="1" si="247"/>
        <v/>
      </c>
      <c r="AP94" s="20" t="str">
        <f t="shared" ca="1" si="247"/>
        <v/>
      </c>
      <c r="AQ94" s="20" t="str">
        <f t="shared" ca="1" si="247"/>
        <v/>
      </c>
      <c r="AR94" s="20" t="str">
        <f t="shared" ca="1" si="247"/>
        <v/>
      </c>
      <c r="AS94" s="20" t="str">
        <f t="shared" ca="1" si="247"/>
        <v/>
      </c>
      <c r="AT94" s="20" t="str">
        <f t="shared" ca="1" si="247"/>
        <v/>
      </c>
      <c r="AU94" s="20" t="str">
        <f t="shared" ca="1" si="247"/>
        <v/>
      </c>
      <c r="AV94" s="20" t="str">
        <f t="shared" ca="1" si="247"/>
        <v/>
      </c>
      <c r="AW94" s="20" t="str">
        <f t="shared" ca="1" si="248"/>
        <v/>
      </c>
      <c r="AX94" s="20" t="str">
        <f t="shared" ca="1" si="248"/>
        <v/>
      </c>
      <c r="AY94" s="20" t="str">
        <f t="shared" ca="1" si="248"/>
        <v/>
      </c>
      <c r="AZ94" s="20" t="str">
        <f t="shared" ca="1" si="248"/>
        <v/>
      </c>
      <c r="BA94" s="20" t="str">
        <f t="shared" ca="1" si="248"/>
        <v/>
      </c>
      <c r="BB94" s="20" t="str">
        <f t="shared" ca="1" si="248"/>
        <v/>
      </c>
      <c r="BC94" s="20" t="str">
        <f t="shared" ca="1" si="248"/>
        <v/>
      </c>
      <c r="BD94" s="20" t="str">
        <f t="shared" ca="1" si="248"/>
        <v/>
      </c>
      <c r="BE94" s="20" t="str">
        <f t="shared" ca="1" si="248"/>
        <v/>
      </c>
      <c r="BF94" s="20" t="str">
        <f t="shared" ca="1" si="248"/>
        <v/>
      </c>
      <c r="BG94" s="20" t="str">
        <f t="shared" ca="1" si="249"/>
        <v/>
      </c>
      <c r="BH94" s="20" t="str">
        <f t="shared" ca="1" si="249"/>
        <v/>
      </c>
      <c r="BI94" s="20" t="str">
        <f t="shared" ca="1" si="249"/>
        <v/>
      </c>
      <c r="BJ94" s="20" t="str">
        <f t="shared" ca="1" si="249"/>
        <v/>
      </c>
      <c r="BK94" s="20" t="str">
        <f t="shared" ca="1" si="249"/>
        <v/>
      </c>
      <c r="BL94" s="20" t="str">
        <f t="shared" ca="1" si="249"/>
        <v/>
      </c>
      <c r="BM94" s="20" t="str">
        <f t="shared" ca="1" si="249"/>
        <v/>
      </c>
      <c r="BN94" s="20" t="str">
        <f t="shared" ca="1" si="249"/>
        <v/>
      </c>
      <c r="BO94" s="20" t="str">
        <f t="shared" ca="1" si="249"/>
        <v/>
      </c>
      <c r="BP94" s="20" t="str">
        <f t="shared" ca="1" si="249"/>
        <v/>
      </c>
      <c r="BQ94" s="20" t="str">
        <f t="shared" ca="1" si="250"/>
        <v/>
      </c>
      <c r="BR94" s="20" t="str">
        <f t="shared" ca="1" si="250"/>
        <v/>
      </c>
      <c r="BS94" s="20" t="str">
        <f t="shared" ca="1" si="250"/>
        <v/>
      </c>
      <c r="BT94" s="20" t="str">
        <f t="shared" ca="1" si="250"/>
        <v/>
      </c>
      <c r="BU94" s="20" t="str">
        <f t="shared" ca="1" si="250"/>
        <v/>
      </c>
      <c r="BV94" s="20" t="str">
        <f t="shared" ca="1" si="250"/>
        <v/>
      </c>
      <c r="BW94" s="20" t="str">
        <f t="shared" ca="1" si="250"/>
        <v/>
      </c>
      <c r="BX94" s="20" t="str">
        <f t="shared" ca="1" si="250"/>
        <v/>
      </c>
      <c r="BY94" s="20" t="str">
        <f t="shared" ca="1" si="250"/>
        <v/>
      </c>
      <c r="BZ94" s="20" t="str">
        <f t="shared" ca="1" si="250"/>
        <v/>
      </c>
      <c r="CA94" s="20" t="str">
        <f t="shared" ca="1" si="251"/>
        <v/>
      </c>
      <c r="CB94" s="20" t="str">
        <f t="shared" ca="1" si="251"/>
        <v/>
      </c>
      <c r="CC94" s="20" t="str">
        <f t="shared" ca="1" si="251"/>
        <v/>
      </c>
      <c r="CD94" s="20" t="str">
        <f t="shared" ca="1" si="251"/>
        <v/>
      </c>
      <c r="CE94" s="20" t="str">
        <f t="shared" ca="1" si="251"/>
        <v/>
      </c>
      <c r="CF94" s="20" t="str">
        <f t="shared" ca="1" si="251"/>
        <v/>
      </c>
      <c r="CG94" s="20" t="str">
        <f t="shared" ca="1" si="251"/>
        <v/>
      </c>
      <c r="CH94" s="20" t="str">
        <f t="shared" ca="1" si="251"/>
        <v/>
      </c>
      <c r="CI94" s="20" t="str">
        <f t="shared" ca="1" si="251"/>
        <v/>
      </c>
      <c r="CJ94" s="20" t="str">
        <f t="shared" ca="1" si="251"/>
        <v/>
      </c>
      <c r="CK94" s="20" t="str">
        <f t="shared" ca="1" si="252"/>
        <v/>
      </c>
      <c r="CL94" s="20" t="str">
        <f t="shared" ca="1" si="252"/>
        <v/>
      </c>
      <c r="CM94" s="20" t="str">
        <f t="shared" ca="1" si="252"/>
        <v/>
      </c>
      <c r="CN94" s="20" t="str">
        <f t="shared" ca="1" si="252"/>
        <v/>
      </c>
      <c r="CO94" s="20" t="str">
        <f t="shared" ca="1" si="252"/>
        <v/>
      </c>
      <c r="CP94" s="20" t="str">
        <f t="shared" ca="1" si="252"/>
        <v/>
      </c>
      <c r="CQ94" s="20" t="str">
        <f t="shared" ca="1" si="252"/>
        <v/>
      </c>
      <c r="CR94" s="20" t="str">
        <f t="shared" ca="1" si="252"/>
        <v/>
      </c>
      <c r="CS94" s="20" t="str">
        <f t="shared" ca="1" si="252"/>
        <v/>
      </c>
      <c r="CT94" s="20" t="str">
        <f t="shared" ca="1" si="252"/>
        <v/>
      </c>
      <c r="CU94" s="19" t="str">
        <f t="shared" ca="1" si="253"/>
        <v/>
      </c>
      <c r="CV94" s="19" t="str">
        <f t="shared" ca="1" si="253"/>
        <v/>
      </c>
      <c r="CW94" s="19" t="str">
        <f t="shared" ca="1" si="253"/>
        <v/>
      </c>
      <c r="CX94" s="19" t="str">
        <f t="shared" ca="1" si="253"/>
        <v/>
      </c>
      <c r="CY94" s="19" t="str">
        <f t="shared" ca="1" si="253"/>
        <v/>
      </c>
      <c r="CZ94" s="19" t="str">
        <f t="shared" ca="1" si="253"/>
        <v/>
      </c>
      <c r="DA94" s="19" t="str">
        <f t="shared" ca="1" si="253"/>
        <v/>
      </c>
      <c r="DB94" s="19" t="str">
        <f t="shared" ca="1" si="253"/>
        <v/>
      </c>
      <c r="DC94" s="19" t="str">
        <f t="shared" ca="1" si="253"/>
        <v/>
      </c>
      <c r="DD94" s="19" t="str">
        <f t="shared" ca="1" si="253"/>
        <v/>
      </c>
      <c r="DE94" s="19" t="str">
        <f t="shared" ca="1" si="254"/>
        <v/>
      </c>
      <c r="DF94" s="19" t="str">
        <f t="shared" ca="1" si="254"/>
        <v/>
      </c>
      <c r="DG94" s="19" t="str">
        <f t="shared" ca="1" si="254"/>
        <v/>
      </c>
      <c r="DH94" s="19" t="str">
        <f t="shared" ca="1" si="254"/>
        <v/>
      </c>
      <c r="DI94" s="19" t="str">
        <f t="shared" ca="1" si="254"/>
        <v/>
      </c>
      <c r="DJ94" s="19" t="str">
        <f t="shared" ca="1" si="254"/>
        <v/>
      </c>
      <c r="DK94" s="19" t="str">
        <f t="shared" ca="1" si="254"/>
        <v/>
      </c>
      <c r="DL94" s="19" t="str">
        <f t="shared" ca="1" si="254"/>
        <v/>
      </c>
      <c r="DM94" s="19" t="str">
        <f t="shared" ca="1" si="254"/>
        <v/>
      </c>
      <c r="DN94" s="19" t="str">
        <f t="shared" ca="1" si="254"/>
        <v/>
      </c>
      <c r="DO94" s="19" t="str">
        <f t="shared" ca="1" si="255"/>
        <v/>
      </c>
      <c r="DP94" s="19" t="str">
        <f t="shared" ca="1" si="255"/>
        <v/>
      </c>
      <c r="DQ94" s="19" t="str">
        <f t="shared" ca="1" si="255"/>
        <v/>
      </c>
      <c r="DR94" s="19" t="str">
        <f t="shared" ca="1" si="255"/>
        <v/>
      </c>
      <c r="DS94" s="19" t="str">
        <f t="shared" ca="1" si="255"/>
        <v/>
      </c>
      <c r="DT94" s="19" t="str">
        <f t="shared" ca="1" si="255"/>
        <v/>
      </c>
      <c r="DU94" s="19" t="str">
        <f t="shared" ca="1" si="255"/>
        <v/>
      </c>
      <c r="DV94" s="19" t="str">
        <f t="shared" ca="1" si="255"/>
        <v/>
      </c>
      <c r="DW94" s="19" t="str">
        <f t="shared" ca="1" si="255"/>
        <v/>
      </c>
      <c r="DX94" s="19" t="str">
        <f t="shared" ca="1" si="255"/>
        <v/>
      </c>
      <c r="DY94" s="19" t="str">
        <f t="shared" ca="1" si="256"/>
        <v/>
      </c>
      <c r="DZ94" s="19" t="str">
        <f t="shared" ca="1" si="256"/>
        <v/>
      </c>
      <c r="EA94" s="19" t="str">
        <f t="shared" ca="1" si="256"/>
        <v/>
      </c>
      <c r="EB94" s="19" t="str">
        <f t="shared" ca="1" si="256"/>
        <v/>
      </c>
      <c r="EC94" s="19" t="str">
        <f t="shared" ca="1" si="256"/>
        <v/>
      </c>
      <c r="ED94" s="19" t="str">
        <f t="shared" ca="1" si="256"/>
        <v/>
      </c>
      <c r="EE94" s="19" t="str">
        <f t="shared" ca="1" si="256"/>
        <v/>
      </c>
      <c r="EF94" s="19" t="str">
        <f t="shared" ca="1" si="256"/>
        <v/>
      </c>
      <c r="EG94" s="19" t="str">
        <f t="shared" ca="1" si="256"/>
        <v/>
      </c>
      <c r="EH94" s="19" t="str">
        <f t="shared" ca="1" si="256"/>
        <v/>
      </c>
      <c r="EI94" s="19" t="str">
        <f t="shared" ca="1" si="257"/>
        <v/>
      </c>
      <c r="EJ94" s="19" t="str">
        <f t="shared" ca="1" si="257"/>
        <v/>
      </c>
      <c r="EK94" s="19" t="str">
        <f t="shared" ca="1" si="257"/>
        <v/>
      </c>
      <c r="EL94" s="19" t="str">
        <f t="shared" ca="1" si="257"/>
        <v/>
      </c>
      <c r="EM94" s="19" t="str">
        <f t="shared" ca="1" si="257"/>
        <v/>
      </c>
      <c r="EN94" s="19" t="str">
        <f t="shared" ca="1" si="257"/>
        <v/>
      </c>
      <c r="EO94" s="19" t="str">
        <f t="shared" ca="1" si="257"/>
        <v/>
      </c>
      <c r="EP94" s="19" t="str">
        <f t="shared" ca="1" si="257"/>
        <v/>
      </c>
      <c r="EQ94" s="19" t="str">
        <f t="shared" ca="1" si="257"/>
        <v/>
      </c>
      <c r="ER94" s="19" t="str">
        <f t="shared" ca="1" si="257"/>
        <v/>
      </c>
      <c r="ES94" s="19" t="str">
        <f t="shared" ca="1" si="258"/>
        <v/>
      </c>
      <c r="ET94" s="19" t="str">
        <f t="shared" ca="1" si="258"/>
        <v/>
      </c>
      <c r="EU94" s="19" t="str">
        <f t="shared" ca="1" si="258"/>
        <v/>
      </c>
      <c r="EV94" s="19" t="str">
        <f t="shared" ca="1" si="258"/>
        <v/>
      </c>
      <c r="EW94" s="19" t="str">
        <f t="shared" ca="1" si="258"/>
        <v/>
      </c>
      <c r="EX94" s="19" t="str">
        <f t="shared" ca="1" si="258"/>
        <v/>
      </c>
      <c r="EY94" s="19" t="str">
        <f t="shared" ca="1" si="258"/>
        <v/>
      </c>
      <c r="EZ94" s="19" t="str">
        <f t="shared" ca="1" si="258"/>
        <v/>
      </c>
      <c r="FA94" s="19" t="str">
        <f t="shared" ca="1" si="258"/>
        <v/>
      </c>
      <c r="FB94" s="19" t="str">
        <f t="shared" ca="1" si="258"/>
        <v/>
      </c>
      <c r="FC94" s="19" t="str">
        <f t="shared" ca="1" si="259"/>
        <v/>
      </c>
      <c r="FD94" s="19" t="str">
        <f t="shared" ca="1" si="259"/>
        <v/>
      </c>
      <c r="FE94" s="19" t="str">
        <f t="shared" ca="1" si="259"/>
        <v/>
      </c>
      <c r="FF94" s="19" t="str">
        <f t="shared" ca="1" si="259"/>
        <v/>
      </c>
      <c r="FG94" s="19" t="str">
        <f t="shared" ca="1" si="259"/>
        <v/>
      </c>
      <c r="FH94" s="19" t="str">
        <f t="shared" ca="1" si="259"/>
        <v/>
      </c>
      <c r="FI94" s="19" t="str">
        <f t="shared" ca="1" si="259"/>
        <v/>
      </c>
      <c r="FJ94" s="19" t="str">
        <f t="shared" ca="1" si="259"/>
        <v/>
      </c>
      <c r="FK94" s="19" t="str">
        <f t="shared" ca="1" si="259"/>
        <v/>
      </c>
      <c r="FL94" s="19" t="str">
        <f t="shared" ca="1" si="259"/>
        <v/>
      </c>
      <c r="FM94" s="19" t="str">
        <f t="shared" ca="1" si="260"/>
        <v/>
      </c>
      <c r="FN94" s="19" t="str">
        <f t="shared" ca="1" si="260"/>
        <v/>
      </c>
      <c r="FO94" s="19" t="str">
        <f t="shared" ca="1" si="260"/>
        <v/>
      </c>
      <c r="FP94" s="19" t="str">
        <f t="shared" ca="1" si="260"/>
        <v/>
      </c>
      <c r="FQ94" s="19" t="str">
        <f t="shared" ca="1" si="260"/>
        <v/>
      </c>
      <c r="FR94" s="19" t="str">
        <f t="shared" ca="1" si="260"/>
        <v/>
      </c>
      <c r="FS94" s="19" t="str">
        <f t="shared" ca="1" si="260"/>
        <v/>
      </c>
      <c r="FT94" s="19" t="str">
        <f t="shared" ca="1" si="260"/>
        <v/>
      </c>
      <c r="FU94" s="19" t="str">
        <f t="shared" ca="1" si="260"/>
        <v/>
      </c>
      <c r="FV94" s="19" t="str">
        <f t="shared" ca="1" si="260"/>
        <v/>
      </c>
      <c r="FW94" s="19" t="str">
        <f t="shared" ca="1" si="261"/>
        <v/>
      </c>
      <c r="FX94" s="19" t="str">
        <f t="shared" ca="1" si="261"/>
        <v/>
      </c>
      <c r="FY94" s="19" t="str">
        <f t="shared" ca="1" si="261"/>
        <v/>
      </c>
      <c r="FZ94" s="19" t="str">
        <f t="shared" ca="1" si="261"/>
        <v/>
      </c>
      <c r="GA94" s="19" t="str">
        <f t="shared" ca="1" si="261"/>
        <v/>
      </c>
      <c r="GB94" s="19" t="str">
        <f t="shared" ca="1" si="261"/>
        <v/>
      </c>
      <c r="GC94" s="19" t="str">
        <f t="shared" ca="1" si="261"/>
        <v/>
      </c>
      <c r="GD94" s="19" t="str">
        <f t="shared" ca="1" si="261"/>
        <v/>
      </c>
      <c r="GE94" s="19" t="str">
        <f t="shared" ca="1" si="261"/>
        <v/>
      </c>
      <c r="GF94" s="19" t="str">
        <f t="shared" ca="1" si="261"/>
        <v/>
      </c>
      <c r="GG94" s="19" t="str">
        <f t="shared" ca="1" si="262"/>
        <v/>
      </c>
      <c r="GH94" s="19" t="str">
        <f t="shared" ca="1" si="262"/>
        <v/>
      </c>
      <c r="GI94" s="19" t="str">
        <f t="shared" ca="1" si="262"/>
        <v/>
      </c>
      <c r="GJ94" s="19" t="str">
        <f t="shared" ca="1" si="262"/>
        <v/>
      </c>
      <c r="GK94" s="19" t="str">
        <f t="shared" ca="1" si="262"/>
        <v/>
      </c>
      <c r="GL94" s="19" t="str">
        <f t="shared" ca="1" si="262"/>
        <v/>
      </c>
      <c r="GM94" s="19" t="str">
        <f t="shared" ca="1" si="262"/>
        <v/>
      </c>
      <c r="GN94" s="19" t="str">
        <f t="shared" ca="1" si="262"/>
        <v/>
      </c>
      <c r="GO94" s="19" t="str">
        <f t="shared" ca="1" si="262"/>
        <v/>
      </c>
      <c r="GP94" s="19" t="str">
        <f t="shared" ca="1" si="262"/>
        <v/>
      </c>
      <c r="GQ94" s="19" t="str">
        <f t="shared" ca="1" si="263"/>
        <v/>
      </c>
      <c r="GR94" s="19" t="str">
        <f t="shared" ca="1" si="263"/>
        <v/>
      </c>
      <c r="GS94" s="19" t="str">
        <f t="shared" ca="1" si="263"/>
        <v/>
      </c>
      <c r="GT94" s="19" t="str">
        <f t="shared" ca="1" si="263"/>
        <v/>
      </c>
      <c r="GU94" s="19" t="str">
        <f t="shared" ca="1" si="263"/>
        <v/>
      </c>
      <c r="GV94" s="19" t="str">
        <f t="shared" ca="1" si="263"/>
        <v/>
      </c>
      <c r="GW94" s="19" t="str">
        <f t="shared" ca="1" si="263"/>
        <v/>
      </c>
      <c r="GX94" s="19" t="str">
        <f t="shared" ca="1" si="263"/>
        <v/>
      </c>
      <c r="GY94" s="19" t="str">
        <f t="shared" ca="1" si="263"/>
        <v/>
      </c>
      <c r="GZ94" s="19" t="str">
        <f t="shared" ca="1" si="263"/>
        <v/>
      </c>
      <c r="HA94" s="19" t="str">
        <f t="shared" ca="1" si="264"/>
        <v/>
      </c>
      <c r="HB94" s="19" t="str">
        <f t="shared" ca="1" si="264"/>
        <v/>
      </c>
      <c r="HC94" s="19" t="str">
        <f t="shared" ca="1" si="264"/>
        <v/>
      </c>
      <c r="HD94" s="19" t="str">
        <f t="shared" ca="1" si="264"/>
        <v/>
      </c>
      <c r="HE94" s="19" t="str">
        <f t="shared" ca="1" si="264"/>
        <v/>
      </c>
      <c r="HF94" s="19" t="str">
        <f t="shared" ca="1" si="264"/>
        <v/>
      </c>
      <c r="HG94" s="19" t="str">
        <f t="shared" ca="1" si="264"/>
        <v/>
      </c>
      <c r="HH94" s="19" t="str">
        <f t="shared" ca="1" si="264"/>
        <v/>
      </c>
      <c r="HI94" s="19" t="str">
        <f t="shared" ca="1" si="264"/>
        <v/>
      </c>
      <c r="HJ94" s="19" t="str">
        <f t="shared" ca="1" si="264"/>
        <v/>
      </c>
      <c r="HK94" s="19" t="str">
        <f t="shared" ca="1" si="265"/>
        <v/>
      </c>
      <c r="HL94" s="19" t="str">
        <f t="shared" ca="1" si="265"/>
        <v/>
      </c>
      <c r="HM94" s="19" t="str">
        <f t="shared" ca="1" si="265"/>
        <v/>
      </c>
      <c r="HN94" s="19" t="str">
        <f t="shared" ca="1" si="265"/>
        <v/>
      </c>
      <c r="HO94" s="19" t="str">
        <f t="shared" ca="1" si="265"/>
        <v/>
      </c>
      <c r="HP94" s="19" t="str">
        <f t="shared" ca="1" si="265"/>
        <v/>
      </c>
      <c r="HQ94" s="19" t="str">
        <f t="shared" ca="1" si="265"/>
        <v/>
      </c>
      <c r="HR94" s="19" t="str">
        <f t="shared" ca="1" si="265"/>
        <v/>
      </c>
      <c r="HS94" s="19" t="str">
        <f t="shared" ca="1" si="265"/>
        <v/>
      </c>
      <c r="HT94" s="19" t="str">
        <f t="shared" ca="1" si="265"/>
        <v/>
      </c>
      <c r="HU94" s="19" t="str">
        <f t="shared" ca="1" si="266"/>
        <v/>
      </c>
      <c r="HV94" s="19" t="str">
        <f t="shared" ca="1" si="266"/>
        <v/>
      </c>
      <c r="HW94" s="19" t="str">
        <f t="shared" ca="1" si="266"/>
        <v/>
      </c>
      <c r="HX94" s="19" t="str">
        <f t="shared" ca="1" si="266"/>
        <v/>
      </c>
      <c r="HY94" s="19" t="str">
        <f t="shared" ca="1" si="266"/>
        <v/>
      </c>
      <c r="HZ94" s="19" t="str">
        <f t="shared" ca="1" si="266"/>
        <v/>
      </c>
      <c r="IA94" s="19" t="str">
        <f t="shared" ca="1" si="266"/>
        <v/>
      </c>
      <c r="IB94" s="19" t="str">
        <f t="shared" ca="1" si="266"/>
        <v/>
      </c>
      <c r="IC94" s="19" t="str">
        <f t="shared" ca="1" si="266"/>
        <v/>
      </c>
      <c r="ID94" s="19" t="str">
        <f t="shared" ca="1" si="266"/>
        <v/>
      </c>
      <c r="IE94" s="19" t="str">
        <f t="shared" ca="1" si="267"/>
        <v/>
      </c>
      <c r="IF94" s="19" t="str">
        <f t="shared" ca="1" si="267"/>
        <v/>
      </c>
      <c r="IG94" s="19" t="str">
        <f t="shared" ca="1" si="267"/>
        <v/>
      </c>
      <c r="IH94" s="19" t="str">
        <f t="shared" ca="1" si="267"/>
        <v/>
      </c>
      <c r="II94" s="19" t="str">
        <f t="shared" ca="1" si="267"/>
        <v/>
      </c>
      <c r="IJ94" s="19" t="str">
        <f t="shared" ca="1" si="267"/>
        <v/>
      </c>
      <c r="IK94" s="19" t="str">
        <f t="shared" ca="1" si="267"/>
        <v/>
      </c>
      <c r="IL94" s="19" t="str">
        <f t="shared" ca="1" si="267"/>
        <v/>
      </c>
      <c r="IM94" s="19" t="str">
        <f t="shared" ca="1" si="267"/>
        <v/>
      </c>
      <c r="IN94" s="19" t="str">
        <f t="shared" ca="1" si="267"/>
        <v/>
      </c>
      <c r="IO94" s="19" t="str">
        <f t="shared" ca="1" si="268"/>
        <v/>
      </c>
      <c r="IP94" s="19" t="str">
        <f t="shared" ca="1" si="268"/>
        <v/>
      </c>
      <c r="IQ94" s="19" t="str">
        <f t="shared" ca="1" si="268"/>
        <v/>
      </c>
      <c r="IR94" s="19" t="str">
        <f t="shared" ca="1" si="268"/>
        <v/>
      </c>
      <c r="IS94" s="19" t="str">
        <f t="shared" ca="1" si="268"/>
        <v/>
      </c>
      <c r="IT94" s="19" t="str">
        <f t="shared" ca="1" si="268"/>
        <v/>
      </c>
      <c r="IU94" s="19" t="str">
        <f t="shared" ca="1" si="268"/>
        <v/>
      </c>
      <c r="IV94" s="19" t="str">
        <f t="shared" ca="1" si="268"/>
        <v/>
      </c>
      <c r="IW94" s="19" t="str">
        <f t="shared" ca="1" si="268"/>
        <v/>
      </c>
      <c r="IX94" s="19" t="str">
        <f t="shared" ca="1" si="268"/>
        <v/>
      </c>
      <c r="IY94" s="19" t="str">
        <f t="shared" ca="1" si="269"/>
        <v/>
      </c>
      <c r="IZ94" s="19" t="str">
        <f t="shared" ca="1" si="269"/>
        <v/>
      </c>
      <c r="JA94" s="19" t="str">
        <f t="shared" ca="1" si="269"/>
        <v/>
      </c>
      <c r="JB94" s="19" t="str">
        <f t="shared" ca="1" si="269"/>
        <v/>
      </c>
      <c r="JC94" s="19" t="str">
        <f t="shared" ca="1" si="269"/>
        <v/>
      </c>
      <c r="JD94" s="19" t="str">
        <f t="shared" ca="1" si="269"/>
        <v/>
      </c>
      <c r="JE94" s="19" t="str">
        <f t="shared" ca="1" si="269"/>
        <v/>
      </c>
      <c r="JF94" s="19" t="str">
        <f t="shared" ca="1" si="269"/>
        <v/>
      </c>
      <c r="JG94" s="19" t="str">
        <f t="shared" ca="1" si="269"/>
        <v/>
      </c>
      <c r="JH94" s="19" t="str">
        <f t="shared" ca="1" si="269"/>
        <v/>
      </c>
      <c r="JI94" s="19" t="str">
        <f t="shared" ca="1" si="270"/>
        <v/>
      </c>
      <c r="JJ94" s="19" t="str">
        <f t="shared" ca="1" si="270"/>
        <v/>
      </c>
      <c r="JK94" s="19" t="str">
        <f t="shared" ca="1" si="270"/>
        <v/>
      </c>
      <c r="JL94" s="19" t="str">
        <f t="shared" ca="1" si="270"/>
        <v/>
      </c>
      <c r="JM94" s="19" t="str">
        <f t="shared" ca="1" si="270"/>
        <v/>
      </c>
      <c r="JN94" s="19" t="str">
        <f t="shared" ca="1" si="270"/>
        <v/>
      </c>
      <c r="JO94" s="19" t="str">
        <f t="shared" ca="1" si="270"/>
        <v/>
      </c>
      <c r="JP94" s="19" t="str">
        <f t="shared" ca="1" si="270"/>
        <v/>
      </c>
      <c r="JQ94" s="19" t="str">
        <f t="shared" ca="1" si="270"/>
        <v/>
      </c>
      <c r="JR94" s="19" t="str">
        <f t="shared" ca="1" si="270"/>
        <v/>
      </c>
      <c r="JS94" s="19" t="str">
        <f t="shared" ca="1" si="271"/>
        <v/>
      </c>
      <c r="JT94" s="19" t="str">
        <f t="shared" ca="1" si="271"/>
        <v/>
      </c>
      <c r="JU94" s="19" t="str">
        <f t="shared" ca="1" si="271"/>
        <v/>
      </c>
      <c r="JV94" s="19" t="str">
        <f t="shared" ca="1" si="271"/>
        <v/>
      </c>
      <c r="JW94" s="19" t="str">
        <f t="shared" ca="1" si="271"/>
        <v/>
      </c>
      <c r="JX94" s="19" t="str">
        <f t="shared" ca="1" si="271"/>
        <v/>
      </c>
      <c r="JY94" s="19" t="str">
        <f t="shared" ca="1" si="271"/>
        <v/>
      </c>
      <c r="JZ94" s="19" t="str">
        <f t="shared" ca="1" si="271"/>
        <v/>
      </c>
      <c r="KA94" s="19" t="str">
        <f t="shared" ca="1" si="271"/>
        <v/>
      </c>
      <c r="KB94" s="19" t="str">
        <f t="shared" ca="1" si="271"/>
        <v/>
      </c>
      <c r="KC94" s="19" t="str">
        <f t="shared" ca="1" si="272"/>
        <v/>
      </c>
      <c r="KD94" s="19" t="str">
        <f t="shared" ca="1" si="272"/>
        <v/>
      </c>
      <c r="KE94" s="19" t="str">
        <f t="shared" ca="1" si="272"/>
        <v/>
      </c>
      <c r="KF94" s="19" t="str">
        <f t="shared" ca="1" si="272"/>
        <v/>
      </c>
      <c r="KG94" s="19" t="str">
        <f t="shared" ca="1" si="272"/>
        <v/>
      </c>
      <c r="KH94" s="19" t="str">
        <f t="shared" ca="1" si="272"/>
        <v/>
      </c>
      <c r="KI94" s="19" t="str">
        <f t="shared" ca="1" si="272"/>
        <v/>
      </c>
      <c r="KJ94" s="19" t="str">
        <f t="shared" ca="1" si="272"/>
        <v/>
      </c>
      <c r="KK94" s="19" t="str">
        <f t="shared" ca="1" si="272"/>
        <v/>
      </c>
      <c r="KL94" s="19" t="str">
        <f t="shared" ca="1" si="272"/>
        <v/>
      </c>
      <c r="KM94" s="19" t="str">
        <f t="shared" ca="1" si="273"/>
        <v/>
      </c>
      <c r="KN94" s="19" t="str">
        <f t="shared" ca="1" si="273"/>
        <v/>
      </c>
      <c r="KO94" s="19" t="str">
        <f t="shared" ca="1" si="273"/>
        <v/>
      </c>
      <c r="KP94" s="19" t="str">
        <f t="shared" ca="1" si="273"/>
        <v/>
      </c>
      <c r="KQ94" s="19" t="str">
        <f t="shared" ca="1" si="273"/>
        <v/>
      </c>
      <c r="KR94" s="19" t="str">
        <f t="shared" ca="1" si="273"/>
        <v/>
      </c>
      <c r="KS94" s="19" t="str">
        <f t="shared" ca="1" si="273"/>
        <v/>
      </c>
      <c r="KT94" s="19" t="str">
        <f t="shared" ca="1" si="273"/>
        <v/>
      </c>
      <c r="KU94" s="19" t="str">
        <f t="shared" ca="1" si="273"/>
        <v/>
      </c>
      <c r="KV94" s="19" t="str">
        <f t="shared" ca="1" si="273"/>
        <v/>
      </c>
      <c r="KW94" s="19" t="str">
        <f t="shared" ca="1" si="274"/>
        <v/>
      </c>
      <c r="KX94" s="19" t="str">
        <f t="shared" ca="1" si="274"/>
        <v/>
      </c>
      <c r="KY94" s="19" t="str">
        <f t="shared" ca="1" si="274"/>
        <v/>
      </c>
      <c r="KZ94" s="19" t="str">
        <f t="shared" ca="1" si="274"/>
        <v/>
      </c>
      <c r="LA94" s="19" t="str">
        <f t="shared" ca="1" si="274"/>
        <v/>
      </c>
      <c r="LB94" s="19" t="str">
        <f t="shared" ca="1" si="274"/>
        <v/>
      </c>
      <c r="LC94" s="19" t="str">
        <f t="shared" ca="1" si="274"/>
        <v/>
      </c>
      <c r="LD94" s="19" t="str">
        <f t="shared" ca="1" si="274"/>
        <v/>
      </c>
      <c r="LE94" s="19" t="str">
        <f t="shared" ca="1" si="274"/>
        <v/>
      </c>
      <c r="LF94" s="19" t="str">
        <f t="shared" ca="1" si="274"/>
        <v/>
      </c>
      <c r="LG94" s="19" t="str">
        <f t="shared" ca="1" si="275"/>
        <v/>
      </c>
      <c r="LH94" s="19" t="str">
        <f t="shared" ca="1" si="275"/>
        <v/>
      </c>
      <c r="LI94" s="19" t="str">
        <f t="shared" ca="1" si="275"/>
        <v/>
      </c>
      <c r="LJ94" s="19" t="str">
        <f t="shared" ca="1" si="275"/>
        <v/>
      </c>
      <c r="LK94" s="19" t="str">
        <f t="shared" ca="1" si="275"/>
        <v/>
      </c>
      <c r="LL94" s="19" t="str">
        <f t="shared" ca="1" si="275"/>
        <v/>
      </c>
      <c r="LM94" s="19" t="str">
        <f t="shared" ca="1" si="275"/>
        <v/>
      </c>
      <c r="LN94" s="19" t="str">
        <f t="shared" ca="1" si="275"/>
        <v/>
      </c>
      <c r="LO94" s="19" t="str">
        <f t="shared" ca="1" si="275"/>
        <v/>
      </c>
      <c r="LP94" s="19" t="str">
        <f t="shared" ca="1" si="275"/>
        <v/>
      </c>
      <c r="LQ94" s="19" t="str">
        <f t="shared" ca="1" si="276"/>
        <v/>
      </c>
      <c r="LR94" s="19" t="str">
        <f t="shared" ca="1" si="276"/>
        <v/>
      </c>
      <c r="LS94" s="19" t="str">
        <f t="shared" ca="1" si="276"/>
        <v/>
      </c>
      <c r="LT94" s="19" t="str">
        <f t="shared" ca="1" si="276"/>
        <v/>
      </c>
      <c r="LU94" s="19" t="str">
        <f t="shared" ca="1" si="276"/>
        <v/>
      </c>
      <c r="LV94" s="19" t="str">
        <f t="shared" ca="1" si="276"/>
        <v/>
      </c>
      <c r="LW94" s="19" t="str">
        <f t="shared" ca="1" si="276"/>
        <v/>
      </c>
      <c r="LX94" s="19" t="str">
        <f t="shared" ca="1" si="276"/>
        <v/>
      </c>
      <c r="LY94" s="19" t="str">
        <f t="shared" ca="1" si="276"/>
        <v/>
      </c>
      <c r="LZ94" s="19" t="str">
        <f t="shared" ca="1" si="276"/>
        <v/>
      </c>
      <c r="MA94" s="19" t="str">
        <f t="shared" ca="1" si="277"/>
        <v/>
      </c>
      <c r="MB94" s="19" t="str">
        <f t="shared" ca="1" si="277"/>
        <v/>
      </c>
      <c r="MC94" s="19" t="str">
        <f t="shared" ca="1" si="277"/>
        <v/>
      </c>
      <c r="MD94" s="19" t="str">
        <f t="shared" ca="1" si="277"/>
        <v/>
      </c>
      <c r="ME94" s="19" t="str">
        <f t="shared" ca="1" si="277"/>
        <v/>
      </c>
      <c r="MF94" s="19" t="str">
        <f t="shared" ca="1" si="277"/>
        <v/>
      </c>
      <c r="MG94" s="19" t="str">
        <f t="shared" ca="1" si="277"/>
        <v/>
      </c>
      <c r="MH94" s="19" t="str">
        <f t="shared" ca="1" si="277"/>
        <v/>
      </c>
      <c r="MI94" s="19" t="str">
        <f t="shared" ca="1" si="277"/>
        <v/>
      </c>
      <c r="MJ94" s="19" t="str">
        <f t="shared" ca="1" si="277"/>
        <v/>
      </c>
      <c r="MK94" s="19" t="str">
        <f t="shared" ca="1" si="278"/>
        <v/>
      </c>
      <c r="ML94" s="19" t="str">
        <f t="shared" ca="1" si="278"/>
        <v/>
      </c>
      <c r="MM94" s="19" t="str">
        <f t="shared" ca="1" si="278"/>
        <v/>
      </c>
      <c r="MN94" s="19" t="str">
        <f t="shared" ca="1" si="278"/>
        <v/>
      </c>
      <c r="MO94" s="19" t="str">
        <f t="shared" ca="1" si="278"/>
        <v/>
      </c>
      <c r="MP94" s="19" t="str">
        <f t="shared" ca="1" si="278"/>
        <v/>
      </c>
      <c r="MQ94" s="19" t="str">
        <f t="shared" ca="1" si="278"/>
        <v/>
      </c>
      <c r="MR94" s="19" t="str">
        <f t="shared" ca="1" si="278"/>
        <v/>
      </c>
      <c r="MS94" s="19" t="str">
        <f t="shared" ca="1" si="278"/>
        <v/>
      </c>
      <c r="MT94" s="19" t="str">
        <f t="shared" ca="1" si="278"/>
        <v/>
      </c>
      <c r="MU94" s="19" t="str">
        <f t="shared" ca="1" si="279"/>
        <v/>
      </c>
      <c r="MV94" s="19" t="str">
        <f t="shared" ca="1" si="279"/>
        <v/>
      </c>
      <c r="MW94" s="19" t="str">
        <f t="shared" ca="1" si="279"/>
        <v/>
      </c>
      <c r="MX94" s="19" t="str">
        <f t="shared" ca="1" si="279"/>
        <v/>
      </c>
      <c r="MY94" s="19" t="str">
        <f t="shared" ca="1" si="279"/>
        <v/>
      </c>
      <c r="MZ94" s="19" t="str">
        <f t="shared" ca="1" si="279"/>
        <v/>
      </c>
      <c r="NA94" s="19" t="str">
        <f t="shared" ca="1" si="279"/>
        <v/>
      </c>
      <c r="NB94" s="19" t="str">
        <f t="shared" ca="1" si="279"/>
        <v/>
      </c>
      <c r="NC94" s="19" t="str">
        <f t="shared" ca="1" si="279"/>
        <v/>
      </c>
      <c r="ND94" s="19" t="str">
        <f t="shared" ca="1" si="279"/>
        <v/>
      </c>
      <c r="NE94" s="19" t="str">
        <f t="shared" ca="1" si="280"/>
        <v/>
      </c>
      <c r="NF94" s="19" t="str">
        <f t="shared" ca="1" si="280"/>
        <v/>
      </c>
      <c r="NG94" s="19" t="str">
        <f t="shared" ca="1" si="280"/>
        <v/>
      </c>
      <c r="NH94" s="19" t="str">
        <f t="shared" ca="1" si="280"/>
        <v/>
      </c>
      <c r="NI94" s="19" t="str">
        <f t="shared" ca="1" si="280"/>
        <v/>
      </c>
      <c r="NJ94" s="19" t="str">
        <f t="shared" ca="1" si="280"/>
        <v/>
      </c>
      <c r="NK94" s="19" t="str">
        <f t="shared" ca="1" si="280"/>
        <v/>
      </c>
      <c r="NL94" s="19" t="str">
        <f t="shared" ca="1" si="280"/>
        <v/>
      </c>
      <c r="NM94" s="19" t="str">
        <f t="shared" ca="1" si="280"/>
        <v/>
      </c>
      <c r="NN94" s="19" t="str">
        <f t="shared" ca="1" si="280"/>
        <v/>
      </c>
      <c r="NO94" s="19" t="str">
        <f t="shared" ca="1" si="281"/>
        <v/>
      </c>
      <c r="NP94" s="19" t="str">
        <f t="shared" ca="1" si="281"/>
        <v/>
      </c>
      <c r="NQ94" s="19" t="str">
        <f t="shared" ca="1" si="281"/>
        <v/>
      </c>
      <c r="NR94" s="19" t="str">
        <f t="shared" ca="1" si="281"/>
        <v/>
      </c>
      <c r="NS94" s="19" t="str">
        <f t="shared" ca="1" si="281"/>
        <v/>
      </c>
      <c r="NT94" s="19" t="str">
        <f t="shared" ca="1" si="281"/>
        <v/>
      </c>
      <c r="NU94" s="19" t="str">
        <f t="shared" ca="1" si="281"/>
        <v/>
      </c>
      <c r="NV94" s="19" t="str">
        <f t="shared" ca="1" si="281"/>
        <v/>
      </c>
      <c r="NW94" s="19" t="str">
        <f t="shared" ca="1" si="281"/>
        <v/>
      </c>
      <c r="NX94" s="19" t="str">
        <f t="shared" ca="1" si="281"/>
        <v/>
      </c>
      <c r="NY94" s="19" t="str">
        <f t="shared" ca="1" si="281"/>
        <v/>
      </c>
      <c r="NZ94" s="19" t="str">
        <f t="shared" ca="1" si="281"/>
        <v/>
      </c>
      <c r="OA94" s="19" t="str">
        <f t="shared" ca="1" si="281"/>
        <v/>
      </c>
      <c r="OB94" s="19" t="str">
        <f t="shared" ca="1" si="281"/>
        <v/>
      </c>
      <c r="OC94" s="19" t="str">
        <f t="shared" ca="1" si="281"/>
        <v/>
      </c>
    </row>
    <row r="95" spans="1:399" x14ac:dyDescent="0.2">
      <c r="A95" s="62" t="str">
        <f t="shared" si="205"/>
        <v xml:space="preserve"> </v>
      </c>
      <c r="B95" s="66">
        <f>_xlfn.IFNA(IF(INDEX('[1]External Tasks'!$C:$C,MATCH($B$74&amp;" "&amp;D95,'[1]External Tasks'!$A:$A,0))=D95,1,IF(INDEX('[1]External Tasks'!$G:$G,MATCH($B$74&amp;" "&amp;D95,'[1]External Tasks'!$E:$E,0))=D95,2)),0)</f>
        <v>0</v>
      </c>
      <c r="C95" s="46">
        <v>19</v>
      </c>
      <c r="D95" s="406" t="str">
        <f>IF('[2]Project Follow up - Base'!D95="","",'[2]Project Follow up - Base'!D95)</f>
        <v/>
      </c>
      <c r="E95" s="407" t="str">
        <f>IF('[2]Project Follow up - Base'!E95="","",'[2]Project Follow up - Base'!E95)</f>
        <v/>
      </c>
      <c r="F95" s="41" t="str">
        <f>IF('[2]Project Follow up - Base'!F95="","",'[2]Project Follow up - Base'!F95)</f>
        <v/>
      </c>
      <c r="G95" s="43" t="str">
        <f>IF('[2]Project Follow up - Base'!G95="","",'[2]Project Follow up - Base'!G95)</f>
        <v/>
      </c>
      <c r="H95" s="43" t="str">
        <f>IF('[2]Project Follow up - Base'!H95="","",'[2]Project Follow up - Base'!H95)</f>
        <v/>
      </c>
      <c r="I95" s="45">
        <f>IF(OR(G95="",H95=""), 0, NETWORKDAYS.INTL(G95,H95,7,List!$M$3:$M$100))</f>
        <v>0</v>
      </c>
      <c r="J95" s="41" t="str">
        <f>IF('[2]Project Follow up - Base'!J95="","",'[2]Project Follow up - Base'!J95)</f>
        <v/>
      </c>
      <c r="K95" s="187" t="str">
        <f>IF('[2]Project Follow up - Base'!K95="","",'[2]Project Follow up - Base'!K95)</f>
        <v/>
      </c>
      <c r="L95" s="45">
        <f>IF(OR(J95="",K95=""), 0, NETWORKDAYS.INTL(J95,K95,7,List!$M$3:$M$100))</f>
        <v>0</v>
      </c>
      <c r="M95" s="43" t="str">
        <f t="shared" si="206"/>
        <v/>
      </c>
      <c r="N95" s="43" t="str">
        <f t="shared" si="207"/>
        <v/>
      </c>
      <c r="O95" s="43" t="str">
        <f>IF(OR( D95="", M95=""),"",WORKDAY.INTL(M95,VLOOKUP($B$74&amp;" "&amp;D95,Tasks!$1:$1048576,MATCH('Project Follow up - Base'!$D$7,Tasks!$2:$2,0),FALSE)-1,7,[1]List!$M$3:$M$100))</f>
        <v/>
      </c>
      <c r="P95" s="44" t="str">
        <f t="shared" ca="1" si="208"/>
        <v/>
      </c>
      <c r="Q95" s="104" t="str">
        <f>IF('[2]Project Follow up - Base'!Q95="","",'[2]Project Follow up - Base'!Q95)</f>
        <v/>
      </c>
      <c r="R95" s="43" t="str">
        <f>IF('[2]Project Follow up - Base'!R95="","",'[2]Project Follow up - Base'!R95)</f>
        <v/>
      </c>
      <c r="S95" s="41" t="str">
        <f>IF('[2]Project Follow up - Base'!S95="","",'[2]Project Follow up - Base'!S95)</f>
        <v/>
      </c>
      <c r="T95" s="104" t="str">
        <f>IF('[2]Project Follow up - Base'!T95="","",'[2]Project Follow up - Base'!T95)</f>
        <v/>
      </c>
      <c r="U95" s="41" t="str">
        <f>IF('[2]Project Follow up - Base'!U95="","",'[2]Project Follow up - Base'!U95)</f>
        <v/>
      </c>
      <c r="V95" s="41" t="str">
        <f>IF('[2]Project Follow up - Base'!V95="","",'[2]Project Follow up - Base'!V95)</f>
        <v/>
      </c>
      <c r="W95" s="41" t="str">
        <f>IF('[2]Project Follow up - Base'!W95="","",'[2]Project Follow up - Base'!W95)</f>
        <v/>
      </c>
      <c r="X95" s="390" t="str">
        <f>IF('[2]Project Follow up - Base'!X95="","",'[2]Project Follow up - Base'!X95)</f>
        <v/>
      </c>
      <c r="Y95" s="17" t="str">
        <f t="shared" si="209"/>
        <v/>
      </c>
      <c r="Z95" s="66" t="str">
        <f>_xlfn.IFNA(IF(INDEX('Employees Summary'!A:J,MATCH(B$38&amp;" "&amp;F95,'Employees Summary'!H:H,0),10)=0,"",INDEX('Employees Summary'!A:J,MATCH(B$38&amp;" "&amp;F95,'Employees Summary'!H:H,0),10)),"")</f>
        <v/>
      </c>
      <c r="AA95" s="62">
        <f ca="1">IF(AND(N95&lt;&gt;"",P95="Delayed"),NETWORKDAYS.INTL(O95,N95,7,List!$M$3:$M$100),0)</f>
        <v>0</v>
      </c>
      <c r="AB95" s="29"/>
      <c r="AC95" s="19" t="str">
        <f t="shared" ca="1" si="246"/>
        <v/>
      </c>
      <c r="AD95" s="20" t="str">
        <f t="shared" ca="1" si="246"/>
        <v/>
      </c>
      <c r="AE95" s="20" t="str">
        <f t="shared" ca="1" si="246"/>
        <v/>
      </c>
      <c r="AF95" s="20" t="str">
        <f t="shared" ca="1" si="246"/>
        <v/>
      </c>
      <c r="AG95" s="20" t="str">
        <f t="shared" ca="1" si="246"/>
        <v/>
      </c>
      <c r="AH95" s="20" t="str">
        <f t="shared" ca="1" si="246"/>
        <v/>
      </c>
      <c r="AI95" s="20" t="str">
        <f t="shared" ca="1" si="246"/>
        <v/>
      </c>
      <c r="AJ95" s="20" t="str">
        <f t="shared" ca="1" si="246"/>
        <v/>
      </c>
      <c r="AK95" s="20" t="str">
        <f t="shared" ca="1" si="246"/>
        <v/>
      </c>
      <c r="AL95" s="20" t="str">
        <f t="shared" ca="1" si="246"/>
        <v/>
      </c>
      <c r="AM95" s="20" t="str">
        <f t="shared" ca="1" si="247"/>
        <v/>
      </c>
      <c r="AN95" s="20" t="str">
        <f t="shared" ca="1" si="247"/>
        <v/>
      </c>
      <c r="AO95" s="20" t="str">
        <f t="shared" ca="1" si="247"/>
        <v/>
      </c>
      <c r="AP95" s="20" t="str">
        <f t="shared" ca="1" si="247"/>
        <v/>
      </c>
      <c r="AQ95" s="20" t="str">
        <f t="shared" ca="1" si="247"/>
        <v/>
      </c>
      <c r="AR95" s="20" t="str">
        <f t="shared" ca="1" si="247"/>
        <v/>
      </c>
      <c r="AS95" s="20" t="str">
        <f t="shared" ca="1" si="247"/>
        <v/>
      </c>
      <c r="AT95" s="20" t="str">
        <f t="shared" ca="1" si="247"/>
        <v/>
      </c>
      <c r="AU95" s="20" t="str">
        <f t="shared" ca="1" si="247"/>
        <v/>
      </c>
      <c r="AV95" s="20" t="str">
        <f t="shared" ca="1" si="247"/>
        <v/>
      </c>
      <c r="AW95" s="20" t="str">
        <f t="shared" ca="1" si="248"/>
        <v/>
      </c>
      <c r="AX95" s="20" t="str">
        <f t="shared" ca="1" si="248"/>
        <v/>
      </c>
      <c r="AY95" s="20" t="str">
        <f t="shared" ca="1" si="248"/>
        <v/>
      </c>
      <c r="AZ95" s="20" t="str">
        <f t="shared" ca="1" si="248"/>
        <v/>
      </c>
      <c r="BA95" s="20" t="str">
        <f t="shared" ca="1" si="248"/>
        <v/>
      </c>
      <c r="BB95" s="20" t="str">
        <f t="shared" ca="1" si="248"/>
        <v/>
      </c>
      <c r="BC95" s="20" t="str">
        <f t="shared" ca="1" si="248"/>
        <v/>
      </c>
      <c r="BD95" s="20" t="str">
        <f t="shared" ca="1" si="248"/>
        <v/>
      </c>
      <c r="BE95" s="20" t="str">
        <f t="shared" ca="1" si="248"/>
        <v/>
      </c>
      <c r="BF95" s="20" t="str">
        <f t="shared" ca="1" si="248"/>
        <v/>
      </c>
      <c r="BG95" s="20" t="str">
        <f t="shared" ca="1" si="249"/>
        <v/>
      </c>
      <c r="BH95" s="20" t="str">
        <f t="shared" ca="1" si="249"/>
        <v/>
      </c>
      <c r="BI95" s="20" t="str">
        <f t="shared" ca="1" si="249"/>
        <v/>
      </c>
      <c r="BJ95" s="20" t="str">
        <f t="shared" ca="1" si="249"/>
        <v/>
      </c>
      <c r="BK95" s="20" t="str">
        <f t="shared" ca="1" si="249"/>
        <v/>
      </c>
      <c r="BL95" s="20" t="str">
        <f t="shared" ca="1" si="249"/>
        <v/>
      </c>
      <c r="BM95" s="20" t="str">
        <f t="shared" ca="1" si="249"/>
        <v/>
      </c>
      <c r="BN95" s="20" t="str">
        <f t="shared" ca="1" si="249"/>
        <v/>
      </c>
      <c r="BO95" s="20" t="str">
        <f t="shared" ca="1" si="249"/>
        <v/>
      </c>
      <c r="BP95" s="20" t="str">
        <f t="shared" ca="1" si="249"/>
        <v/>
      </c>
      <c r="BQ95" s="20" t="str">
        <f t="shared" ca="1" si="250"/>
        <v/>
      </c>
      <c r="BR95" s="20" t="str">
        <f t="shared" ca="1" si="250"/>
        <v/>
      </c>
      <c r="BS95" s="20" t="str">
        <f t="shared" ca="1" si="250"/>
        <v/>
      </c>
      <c r="BT95" s="20" t="str">
        <f t="shared" ca="1" si="250"/>
        <v/>
      </c>
      <c r="BU95" s="20" t="str">
        <f t="shared" ca="1" si="250"/>
        <v/>
      </c>
      <c r="BV95" s="20" t="str">
        <f t="shared" ca="1" si="250"/>
        <v/>
      </c>
      <c r="BW95" s="20" t="str">
        <f t="shared" ca="1" si="250"/>
        <v/>
      </c>
      <c r="BX95" s="20" t="str">
        <f t="shared" ca="1" si="250"/>
        <v/>
      </c>
      <c r="BY95" s="20" t="str">
        <f t="shared" ca="1" si="250"/>
        <v/>
      </c>
      <c r="BZ95" s="20" t="str">
        <f t="shared" ca="1" si="250"/>
        <v/>
      </c>
      <c r="CA95" s="20" t="str">
        <f t="shared" ca="1" si="251"/>
        <v/>
      </c>
      <c r="CB95" s="20" t="str">
        <f t="shared" ca="1" si="251"/>
        <v/>
      </c>
      <c r="CC95" s="20" t="str">
        <f t="shared" ca="1" si="251"/>
        <v/>
      </c>
      <c r="CD95" s="20" t="str">
        <f t="shared" ca="1" si="251"/>
        <v/>
      </c>
      <c r="CE95" s="20" t="str">
        <f t="shared" ca="1" si="251"/>
        <v/>
      </c>
      <c r="CF95" s="20" t="str">
        <f t="shared" ca="1" si="251"/>
        <v/>
      </c>
      <c r="CG95" s="20" t="str">
        <f t="shared" ca="1" si="251"/>
        <v/>
      </c>
      <c r="CH95" s="20" t="str">
        <f t="shared" ca="1" si="251"/>
        <v/>
      </c>
      <c r="CI95" s="20" t="str">
        <f t="shared" ca="1" si="251"/>
        <v/>
      </c>
      <c r="CJ95" s="20" t="str">
        <f t="shared" ca="1" si="251"/>
        <v/>
      </c>
      <c r="CK95" s="20" t="str">
        <f t="shared" ca="1" si="252"/>
        <v/>
      </c>
      <c r="CL95" s="20" t="str">
        <f t="shared" ca="1" si="252"/>
        <v/>
      </c>
      <c r="CM95" s="20" t="str">
        <f t="shared" ca="1" si="252"/>
        <v/>
      </c>
      <c r="CN95" s="20" t="str">
        <f t="shared" ca="1" si="252"/>
        <v/>
      </c>
      <c r="CO95" s="20" t="str">
        <f t="shared" ca="1" si="252"/>
        <v/>
      </c>
      <c r="CP95" s="20" t="str">
        <f t="shared" ca="1" si="252"/>
        <v/>
      </c>
      <c r="CQ95" s="20" t="str">
        <f t="shared" ca="1" si="252"/>
        <v/>
      </c>
      <c r="CR95" s="20" t="str">
        <f t="shared" ca="1" si="252"/>
        <v/>
      </c>
      <c r="CS95" s="20" t="str">
        <f t="shared" ca="1" si="252"/>
        <v/>
      </c>
      <c r="CT95" s="20" t="str">
        <f t="shared" ca="1" si="252"/>
        <v/>
      </c>
      <c r="CU95" s="19" t="str">
        <f t="shared" ca="1" si="253"/>
        <v/>
      </c>
      <c r="CV95" s="19" t="str">
        <f t="shared" ca="1" si="253"/>
        <v/>
      </c>
      <c r="CW95" s="19" t="str">
        <f t="shared" ca="1" si="253"/>
        <v/>
      </c>
      <c r="CX95" s="19" t="str">
        <f t="shared" ca="1" si="253"/>
        <v/>
      </c>
      <c r="CY95" s="19" t="str">
        <f t="shared" ca="1" si="253"/>
        <v/>
      </c>
      <c r="CZ95" s="19" t="str">
        <f t="shared" ca="1" si="253"/>
        <v/>
      </c>
      <c r="DA95" s="19" t="str">
        <f t="shared" ca="1" si="253"/>
        <v/>
      </c>
      <c r="DB95" s="19" t="str">
        <f t="shared" ca="1" si="253"/>
        <v/>
      </c>
      <c r="DC95" s="19" t="str">
        <f t="shared" ca="1" si="253"/>
        <v/>
      </c>
      <c r="DD95" s="19" t="str">
        <f t="shared" ca="1" si="253"/>
        <v/>
      </c>
      <c r="DE95" s="19" t="str">
        <f t="shared" ca="1" si="254"/>
        <v/>
      </c>
      <c r="DF95" s="19" t="str">
        <f t="shared" ca="1" si="254"/>
        <v/>
      </c>
      <c r="DG95" s="19" t="str">
        <f t="shared" ca="1" si="254"/>
        <v/>
      </c>
      <c r="DH95" s="19" t="str">
        <f t="shared" ca="1" si="254"/>
        <v/>
      </c>
      <c r="DI95" s="19" t="str">
        <f t="shared" ca="1" si="254"/>
        <v/>
      </c>
      <c r="DJ95" s="19" t="str">
        <f t="shared" ca="1" si="254"/>
        <v/>
      </c>
      <c r="DK95" s="19" t="str">
        <f t="shared" ca="1" si="254"/>
        <v/>
      </c>
      <c r="DL95" s="19" t="str">
        <f t="shared" ca="1" si="254"/>
        <v/>
      </c>
      <c r="DM95" s="19" t="str">
        <f t="shared" ca="1" si="254"/>
        <v/>
      </c>
      <c r="DN95" s="19" t="str">
        <f t="shared" ca="1" si="254"/>
        <v/>
      </c>
      <c r="DO95" s="19" t="str">
        <f t="shared" ca="1" si="255"/>
        <v/>
      </c>
      <c r="DP95" s="19" t="str">
        <f t="shared" ca="1" si="255"/>
        <v/>
      </c>
      <c r="DQ95" s="19" t="str">
        <f t="shared" ca="1" si="255"/>
        <v/>
      </c>
      <c r="DR95" s="19" t="str">
        <f t="shared" ca="1" si="255"/>
        <v/>
      </c>
      <c r="DS95" s="19" t="str">
        <f t="shared" ca="1" si="255"/>
        <v/>
      </c>
      <c r="DT95" s="19" t="str">
        <f t="shared" ca="1" si="255"/>
        <v/>
      </c>
      <c r="DU95" s="19" t="str">
        <f t="shared" ca="1" si="255"/>
        <v/>
      </c>
      <c r="DV95" s="19" t="str">
        <f t="shared" ca="1" si="255"/>
        <v/>
      </c>
      <c r="DW95" s="19" t="str">
        <f t="shared" ca="1" si="255"/>
        <v/>
      </c>
      <c r="DX95" s="19" t="str">
        <f t="shared" ca="1" si="255"/>
        <v/>
      </c>
      <c r="DY95" s="19" t="str">
        <f t="shared" ca="1" si="256"/>
        <v/>
      </c>
      <c r="DZ95" s="19" t="str">
        <f t="shared" ca="1" si="256"/>
        <v/>
      </c>
      <c r="EA95" s="19" t="str">
        <f t="shared" ca="1" si="256"/>
        <v/>
      </c>
      <c r="EB95" s="19" t="str">
        <f t="shared" ca="1" si="256"/>
        <v/>
      </c>
      <c r="EC95" s="19" t="str">
        <f t="shared" ca="1" si="256"/>
        <v/>
      </c>
      <c r="ED95" s="19" t="str">
        <f t="shared" ca="1" si="256"/>
        <v/>
      </c>
      <c r="EE95" s="19" t="str">
        <f t="shared" ca="1" si="256"/>
        <v/>
      </c>
      <c r="EF95" s="19" t="str">
        <f t="shared" ca="1" si="256"/>
        <v/>
      </c>
      <c r="EG95" s="19" t="str">
        <f t="shared" ca="1" si="256"/>
        <v/>
      </c>
      <c r="EH95" s="19" t="str">
        <f t="shared" ca="1" si="256"/>
        <v/>
      </c>
      <c r="EI95" s="19" t="str">
        <f t="shared" ca="1" si="257"/>
        <v/>
      </c>
      <c r="EJ95" s="19" t="str">
        <f t="shared" ca="1" si="257"/>
        <v/>
      </c>
      <c r="EK95" s="19" t="str">
        <f t="shared" ca="1" si="257"/>
        <v/>
      </c>
      <c r="EL95" s="19" t="str">
        <f t="shared" ca="1" si="257"/>
        <v/>
      </c>
      <c r="EM95" s="19" t="str">
        <f t="shared" ca="1" si="257"/>
        <v/>
      </c>
      <c r="EN95" s="19" t="str">
        <f t="shared" ca="1" si="257"/>
        <v/>
      </c>
      <c r="EO95" s="19" t="str">
        <f t="shared" ca="1" si="257"/>
        <v/>
      </c>
      <c r="EP95" s="19" t="str">
        <f t="shared" ca="1" si="257"/>
        <v/>
      </c>
      <c r="EQ95" s="19" t="str">
        <f t="shared" ca="1" si="257"/>
        <v/>
      </c>
      <c r="ER95" s="19" t="str">
        <f t="shared" ca="1" si="257"/>
        <v/>
      </c>
      <c r="ES95" s="19" t="str">
        <f t="shared" ca="1" si="258"/>
        <v/>
      </c>
      <c r="ET95" s="19" t="str">
        <f t="shared" ca="1" si="258"/>
        <v/>
      </c>
      <c r="EU95" s="19" t="str">
        <f t="shared" ca="1" si="258"/>
        <v/>
      </c>
      <c r="EV95" s="19" t="str">
        <f t="shared" ca="1" si="258"/>
        <v/>
      </c>
      <c r="EW95" s="19" t="str">
        <f t="shared" ca="1" si="258"/>
        <v/>
      </c>
      <c r="EX95" s="19" t="str">
        <f t="shared" ca="1" si="258"/>
        <v/>
      </c>
      <c r="EY95" s="19" t="str">
        <f t="shared" ca="1" si="258"/>
        <v/>
      </c>
      <c r="EZ95" s="19" t="str">
        <f t="shared" ca="1" si="258"/>
        <v/>
      </c>
      <c r="FA95" s="19" t="str">
        <f t="shared" ca="1" si="258"/>
        <v/>
      </c>
      <c r="FB95" s="19" t="str">
        <f t="shared" ca="1" si="258"/>
        <v/>
      </c>
      <c r="FC95" s="19" t="str">
        <f t="shared" ca="1" si="259"/>
        <v/>
      </c>
      <c r="FD95" s="19" t="str">
        <f t="shared" ca="1" si="259"/>
        <v/>
      </c>
      <c r="FE95" s="19" t="str">
        <f t="shared" ca="1" si="259"/>
        <v/>
      </c>
      <c r="FF95" s="19" t="str">
        <f t="shared" ca="1" si="259"/>
        <v/>
      </c>
      <c r="FG95" s="19" t="str">
        <f t="shared" ca="1" si="259"/>
        <v/>
      </c>
      <c r="FH95" s="19" t="str">
        <f t="shared" ca="1" si="259"/>
        <v/>
      </c>
      <c r="FI95" s="19" t="str">
        <f t="shared" ca="1" si="259"/>
        <v/>
      </c>
      <c r="FJ95" s="19" t="str">
        <f t="shared" ca="1" si="259"/>
        <v/>
      </c>
      <c r="FK95" s="19" t="str">
        <f t="shared" ca="1" si="259"/>
        <v/>
      </c>
      <c r="FL95" s="19" t="str">
        <f t="shared" ca="1" si="259"/>
        <v/>
      </c>
      <c r="FM95" s="19" t="str">
        <f t="shared" ca="1" si="260"/>
        <v/>
      </c>
      <c r="FN95" s="19" t="str">
        <f t="shared" ca="1" si="260"/>
        <v/>
      </c>
      <c r="FO95" s="19" t="str">
        <f t="shared" ca="1" si="260"/>
        <v/>
      </c>
      <c r="FP95" s="19" t="str">
        <f t="shared" ca="1" si="260"/>
        <v/>
      </c>
      <c r="FQ95" s="19" t="str">
        <f t="shared" ca="1" si="260"/>
        <v/>
      </c>
      <c r="FR95" s="19" t="str">
        <f t="shared" ca="1" si="260"/>
        <v/>
      </c>
      <c r="FS95" s="19" t="str">
        <f t="shared" ca="1" si="260"/>
        <v/>
      </c>
      <c r="FT95" s="19" t="str">
        <f t="shared" ca="1" si="260"/>
        <v/>
      </c>
      <c r="FU95" s="19" t="str">
        <f t="shared" ca="1" si="260"/>
        <v/>
      </c>
      <c r="FV95" s="19" t="str">
        <f t="shared" ca="1" si="260"/>
        <v/>
      </c>
      <c r="FW95" s="19" t="str">
        <f t="shared" ca="1" si="261"/>
        <v/>
      </c>
      <c r="FX95" s="19" t="str">
        <f t="shared" ca="1" si="261"/>
        <v/>
      </c>
      <c r="FY95" s="19" t="str">
        <f t="shared" ca="1" si="261"/>
        <v/>
      </c>
      <c r="FZ95" s="19" t="str">
        <f t="shared" ca="1" si="261"/>
        <v/>
      </c>
      <c r="GA95" s="19" t="str">
        <f t="shared" ca="1" si="261"/>
        <v/>
      </c>
      <c r="GB95" s="19" t="str">
        <f t="shared" ca="1" si="261"/>
        <v/>
      </c>
      <c r="GC95" s="19" t="str">
        <f t="shared" ca="1" si="261"/>
        <v/>
      </c>
      <c r="GD95" s="19" t="str">
        <f t="shared" ca="1" si="261"/>
        <v/>
      </c>
      <c r="GE95" s="19" t="str">
        <f t="shared" ca="1" si="261"/>
        <v/>
      </c>
      <c r="GF95" s="19" t="str">
        <f t="shared" ca="1" si="261"/>
        <v/>
      </c>
      <c r="GG95" s="19" t="str">
        <f t="shared" ca="1" si="262"/>
        <v/>
      </c>
      <c r="GH95" s="19" t="str">
        <f t="shared" ca="1" si="262"/>
        <v/>
      </c>
      <c r="GI95" s="19" t="str">
        <f t="shared" ca="1" si="262"/>
        <v/>
      </c>
      <c r="GJ95" s="19" t="str">
        <f t="shared" ca="1" si="262"/>
        <v/>
      </c>
      <c r="GK95" s="19" t="str">
        <f t="shared" ca="1" si="262"/>
        <v/>
      </c>
      <c r="GL95" s="19" t="str">
        <f t="shared" ca="1" si="262"/>
        <v/>
      </c>
      <c r="GM95" s="19" t="str">
        <f t="shared" ca="1" si="262"/>
        <v/>
      </c>
      <c r="GN95" s="19" t="str">
        <f t="shared" ca="1" si="262"/>
        <v/>
      </c>
      <c r="GO95" s="19" t="str">
        <f t="shared" ca="1" si="262"/>
        <v/>
      </c>
      <c r="GP95" s="19" t="str">
        <f t="shared" ca="1" si="262"/>
        <v/>
      </c>
      <c r="GQ95" s="19" t="str">
        <f t="shared" ca="1" si="263"/>
        <v/>
      </c>
      <c r="GR95" s="19" t="str">
        <f t="shared" ca="1" si="263"/>
        <v/>
      </c>
      <c r="GS95" s="19" t="str">
        <f t="shared" ca="1" si="263"/>
        <v/>
      </c>
      <c r="GT95" s="19" t="str">
        <f t="shared" ca="1" si="263"/>
        <v/>
      </c>
      <c r="GU95" s="19" t="str">
        <f t="shared" ca="1" si="263"/>
        <v/>
      </c>
      <c r="GV95" s="19" t="str">
        <f t="shared" ca="1" si="263"/>
        <v/>
      </c>
      <c r="GW95" s="19" t="str">
        <f t="shared" ca="1" si="263"/>
        <v/>
      </c>
      <c r="GX95" s="19" t="str">
        <f t="shared" ca="1" si="263"/>
        <v/>
      </c>
      <c r="GY95" s="19" t="str">
        <f t="shared" ca="1" si="263"/>
        <v/>
      </c>
      <c r="GZ95" s="19" t="str">
        <f t="shared" ca="1" si="263"/>
        <v/>
      </c>
      <c r="HA95" s="19" t="str">
        <f t="shared" ca="1" si="264"/>
        <v/>
      </c>
      <c r="HB95" s="19" t="str">
        <f t="shared" ca="1" si="264"/>
        <v/>
      </c>
      <c r="HC95" s="19" t="str">
        <f t="shared" ca="1" si="264"/>
        <v/>
      </c>
      <c r="HD95" s="19" t="str">
        <f t="shared" ca="1" si="264"/>
        <v/>
      </c>
      <c r="HE95" s="19" t="str">
        <f t="shared" ca="1" si="264"/>
        <v/>
      </c>
      <c r="HF95" s="19" t="str">
        <f t="shared" ca="1" si="264"/>
        <v/>
      </c>
      <c r="HG95" s="19" t="str">
        <f t="shared" ca="1" si="264"/>
        <v/>
      </c>
      <c r="HH95" s="19" t="str">
        <f t="shared" ca="1" si="264"/>
        <v/>
      </c>
      <c r="HI95" s="19" t="str">
        <f t="shared" ca="1" si="264"/>
        <v/>
      </c>
      <c r="HJ95" s="19" t="str">
        <f t="shared" ca="1" si="264"/>
        <v/>
      </c>
      <c r="HK95" s="19" t="str">
        <f t="shared" ca="1" si="265"/>
        <v/>
      </c>
      <c r="HL95" s="19" t="str">
        <f t="shared" ca="1" si="265"/>
        <v/>
      </c>
      <c r="HM95" s="19" t="str">
        <f t="shared" ca="1" si="265"/>
        <v/>
      </c>
      <c r="HN95" s="19" t="str">
        <f t="shared" ca="1" si="265"/>
        <v/>
      </c>
      <c r="HO95" s="19" t="str">
        <f t="shared" ca="1" si="265"/>
        <v/>
      </c>
      <c r="HP95" s="19" t="str">
        <f t="shared" ca="1" si="265"/>
        <v/>
      </c>
      <c r="HQ95" s="19" t="str">
        <f t="shared" ca="1" si="265"/>
        <v/>
      </c>
      <c r="HR95" s="19" t="str">
        <f t="shared" ca="1" si="265"/>
        <v/>
      </c>
      <c r="HS95" s="19" t="str">
        <f t="shared" ca="1" si="265"/>
        <v/>
      </c>
      <c r="HT95" s="19" t="str">
        <f t="shared" ca="1" si="265"/>
        <v/>
      </c>
      <c r="HU95" s="19" t="str">
        <f t="shared" ca="1" si="266"/>
        <v/>
      </c>
      <c r="HV95" s="19" t="str">
        <f t="shared" ca="1" si="266"/>
        <v/>
      </c>
      <c r="HW95" s="19" t="str">
        <f t="shared" ca="1" si="266"/>
        <v/>
      </c>
      <c r="HX95" s="19" t="str">
        <f t="shared" ca="1" si="266"/>
        <v/>
      </c>
      <c r="HY95" s="19" t="str">
        <f t="shared" ca="1" si="266"/>
        <v/>
      </c>
      <c r="HZ95" s="19" t="str">
        <f t="shared" ca="1" si="266"/>
        <v/>
      </c>
      <c r="IA95" s="19" t="str">
        <f t="shared" ca="1" si="266"/>
        <v/>
      </c>
      <c r="IB95" s="19" t="str">
        <f t="shared" ca="1" si="266"/>
        <v/>
      </c>
      <c r="IC95" s="19" t="str">
        <f t="shared" ca="1" si="266"/>
        <v/>
      </c>
      <c r="ID95" s="19" t="str">
        <f t="shared" ca="1" si="266"/>
        <v/>
      </c>
      <c r="IE95" s="19" t="str">
        <f t="shared" ca="1" si="267"/>
        <v/>
      </c>
      <c r="IF95" s="19" t="str">
        <f t="shared" ca="1" si="267"/>
        <v/>
      </c>
      <c r="IG95" s="19" t="str">
        <f t="shared" ca="1" si="267"/>
        <v/>
      </c>
      <c r="IH95" s="19" t="str">
        <f t="shared" ca="1" si="267"/>
        <v/>
      </c>
      <c r="II95" s="19" t="str">
        <f t="shared" ca="1" si="267"/>
        <v/>
      </c>
      <c r="IJ95" s="19" t="str">
        <f t="shared" ca="1" si="267"/>
        <v/>
      </c>
      <c r="IK95" s="19" t="str">
        <f t="shared" ca="1" si="267"/>
        <v/>
      </c>
      <c r="IL95" s="19" t="str">
        <f t="shared" ca="1" si="267"/>
        <v/>
      </c>
      <c r="IM95" s="19" t="str">
        <f t="shared" ca="1" si="267"/>
        <v/>
      </c>
      <c r="IN95" s="19" t="str">
        <f t="shared" ca="1" si="267"/>
        <v/>
      </c>
      <c r="IO95" s="19" t="str">
        <f t="shared" ca="1" si="268"/>
        <v/>
      </c>
      <c r="IP95" s="19" t="str">
        <f t="shared" ca="1" si="268"/>
        <v/>
      </c>
      <c r="IQ95" s="19" t="str">
        <f t="shared" ca="1" si="268"/>
        <v/>
      </c>
      <c r="IR95" s="19" t="str">
        <f t="shared" ca="1" si="268"/>
        <v/>
      </c>
      <c r="IS95" s="19" t="str">
        <f t="shared" ca="1" si="268"/>
        <v/>
      </c>
      <c r="IT95" s="19" t="str">
        <f t="shared" ca="1" si="268"/>
        <v/>
      </c>
      <c r="IU95" s="19" t="str">
        <f t="shared" ca="1" si="268"/>
        <v/>
      </c>
      <c r="IV95" s="19" t="str">
        <f t="shared" ca="1" si="268"/>
        <v/>
      </c>
      <c r="IW95" s="19" t="str">
        <f t="shared" ca="1" si="268"/>
        <v/>
      </c>
      <c r="IX95" s="19" t="str">
        <f t="shared" ca="1" si="268"/>
        <v/>
      </c>
      <c r="IY95" s="19" t="str">
        <f t="shared" ca="1" si="269"/>
        <v/>
      </c>
      <c r="IZ95" s="19" t="str">
        <f t="shared" ca="1" si="269"/>
        <v/>
      </c>
      <c r="JA95" s="19" t="str">
        <f t="shared" ca="1" si="269"/>
        <v/>
      </c>
      <c r="JB95" s="19" t="str">
        <f t="shared" ca="1" si="269"/>
        <v/>
      </c>
      <c r="JC95" s="19" t="str">
        <f t="shared" ca="1" si="269"/>
        <v/>
      </c>
      <c r="JD95" s="19" t="str">
        <f t="shared" ca="1" si="269"/>
        <v/>
      </c>
      <c r="JE95" s="19" t="str">
        <f t="shared" ca="1" si="269"/>
        <v/>
      </c>
      <c r="JF95" s="19" t="str">
        <f t="shared" ca="1" si="269"/>
        <v/>
      </c>
      <c r="JG95" s="19" t="str">
        <f t="shared" ca="1" si="269"/>
        <v/>
      </c>
      <c r="JH95" s="19" t="str">
        <f t="shared" ca="1" si="269"/>
        <v/>
      </c>
      <c r="JI95" s="19" t="str">
        <f t="shared" ca="1" si="270"/>
        <v/>
      </c>
      <c r="JJ95" s="19" t="str">
        <f t="shared" ca="1" si="270"/>
        <v/>
      </c>
      <c r="JK95" s="19" t="str">
        <f t="shared" ca="1" si="270"/>
        <v/>
      </c>
      <c r="JL95" s="19" t="str">
        <f t="shared" ca="1" si="270"/>
        <v/>
      </c>
      <c r="JM95" s="19" t="str">
        <f t="shared" ca="1" si="270"/>
        <v/>
      </c>
      <c r="JN95" s="19" t="str">
        <f t="shared" ca="1" si="270"/>
        <v/>
      </c>
      <c r="JO95" s="19" t="str">
        <f t="shared" ca="1" si="270"/>
        <v/>
      </c>
      <c r="JP95" s="19" t="str">
        <f t="shared" ca="1" si="270"/>
        <v/>
      </c>
      <c r="JQ95" s="19" t="str">
        <f t="shared" ca="1" si="270"/>
        <v/>
      </c>
      <c r="JR95" s="19" t="str">
        <f t="shared" ca="1" si="270"/>
        <v/>
      </c>
      <c r="JS95" s="19" t="str">
        <f t="shared" ca="1" si="271"/>
        <v/>
      </c>
      <c r="JT95" s="19" t="str">
        <f t="shared" ca="1" si="271"/>
        <v/>
      </c>
      <c r="JU95" s="19" t="str">
        <f t="shared" ca="1" si="271"/>
        <v/>
      </c>
      <c r="JV95" s="19" t="str">
        <f t="shared" ca="1" si="271"/>
        <v/>
      </c>
      <c r="JW95" s="19" t="str">
        <f t="shared" ca="1" si="271"/>
        <v/>
      </c>
      <c r="JX95" s="19" t="str">
        <f t="shared" ca="1" si="271"/>
        <v/>
      </c>
      <c r="JY95" s="19" t="str">
        <f t="shared" ca="1" si="271"/>
        <v/>
      </c>
      <c r="JZ95" s="19" t="str">
        <f t="shared" ca="1" si="271"/>
        <v/>
      </c>
      <c r="KA95" s="19" t="str">
        <f t="shared" ca="1" si="271"/>
        <v/>
      </c>
      <c r="KB95" s="19" t="str">
        <f t="shared" ca="1" si="271"/>
        <v/>
      </c>
      <c r="KC95" s="19" t="str">
        <f t="shared" ca="1" si="272"/>
        <v/>
      </c>
      <c r="KD95" s="19" t="str">
        <f t="shared" ca="1" si="272"/>
        <v/>
      </c>
      <c r="KE95" s="19" t="str">
        <f t="shared" ca="1" si="272"/>
        <v/>
      </c>
      <c r="KF95" s="19" t="str">
        <f t="shared" ca="1" si="272"/>
        <v/>
      </c>
      <c r="KG95" s="19" t="str">
        <f t="shared" ca="1" si="272"/>
        <v/>
      </c>
      <c r="KH95" s="19" t="str">
        <f t="shared" ca="1" si="272"/>
        <v/>
      </c>
      <c r="KI95" s="19" t="str">
        <f t="shared" ca="1" si="272"/>
        <v/>
      </c>
      <c r="KJ95" s="19" t="str">
        <f t="shared" ca="1" si="272"/>
        <v/>
      </c>
      <c r="KK95" s="19" t="str">
        <f t="shared" ca="1" si="272"/>
        <v/>
      </c>
      <c r="KL95" s="19" t="str">
        <f t="shared" ca="1" si="272"/>
        <v/>
      </c>
      <c r="KM95" s="19" t="str">
        <f t="shared" ca="1" si="273"/>
        <v/>
      </c>
      <c r="KN95" s="19" t="str">
        <f t="shared" ca="1" si="273"/>
        <v/>
      </c>
      <c r="KO95" s="19" t="str">
        <f t="shared" ca="1" si="273"/>
        <v/>
      </c>
      <c r="KP95" s="19" t="str">
        <f t="shared" ca="1" si="273"/>
        <v/>
      </c>
      <c r="KQ95" s="19" t="str">
        <f t="shared" ca="1" si="273"/>
        <v/>
      </c>
      <c r="KR95" s="19" t="str">
        <f t="shared" ca="1" si="273"/>
        <v/>
      </c>
      <c r="KS95" s="19" t="str">
        <f t="shared" ca="1" si="273"/>
        <v/>
      </c>
      <c r="KT95" s="19" t="str">
        <f t="shared" ca="1" si="273"/>
        <v/>
      </c>
      <c r="KU95" s="19" t="str">
        <f t="shared" ca="1" si="273"/>
        <v/>
      </c>
      <c r="KV95" s="19" t="str">
        <f t="shared" ca="1" si="273"/>
        <v/>
      </c>
      <c r="KW95" s="19" t="str">
        <f t="shared" ca="1" si="274"/>
        <v/>
      </c>
      <c r="KX95" s="19" t="str">
        <f t="shared" ca="1" si="274"/>
        <v/>
      </c>
      <c r="KY95" s="19" t="str">
        <f t="shared" ca="1" si="274"/>
        <v/>
      </c>
      <c r="KZ95" s="19" t="str">
        <f t="shared" ca="1" si="274"/>
        <v/>
      </c>
      <c r="LA95" s="19" t="str">
        <f t="shared" ca="1" si="274"/>
        <v/>
      </c>
      <c r="LB95" s="19" t="str">
        <f t="shared" ca="1" si="274"/>
        <v/>
      </c>
      <c r="LC95" s="19" t="str">
        <f t="shared" ca="1" si="274"/>
        <v/>
      </c>
      <c r="LD95" s="19" t="str">
        <f t="shared" ca="1" si="274"/>
        <v/>
      </c>
      <c r="LE95" s="19" t="str">
        <f t="shared" ca="1" si="274"/>
        <v/>
      </c>
      <c r="LF95" s="19" t="str">
        <f t="shared" ca="1" si="274"/>
        <v/>
      </c>
      <c r="LG95" s="19" t="str">
        <f t="shared" ca="1" si="275"/>
        <v/>
      </c>
      <c r="LH95" s="19" t="str">
        <f t="shared" ca="1" si="275"/>
        <v/>
      </c>
      <c r="LI95" s="19" t="str">
        <f t="shared" ca="1" si="275"/>
        <v/>
      </c>
      <c r="LJ95" s="19" t="str">
        <f t="shared" ca="1" si="275"/>
        <v/>
      </c>
      <c r="LK95" s="19" t="str">
        <f t="shared" ca="1" si="275"/>
        <v/>
      </c>
      <c r="LL95" s="19" t="str">
        <f t="shared" ca="1" si="275"/>
        <v/>
      </c>
      <c r="LM95" s="19" t="str">
        <f t="shared" ca="1" si="275"/>
        <v/>
      </c>
      <c r="LN95" s="19" t="str">
        <f t="shared" ca="1" si="275"/>
        <v/>
      </c>
      <c r="LO95" s="19" t="str">
        <f t="shared" ca="1" si="275"/>
        <v/>
      </c>
      <c r="LP95" s="19" t="str">
        <f t="shared" ca="1" si="275"/>
        <v/>
      </c>
      <c r="LQ95" s="19" t="str">
        <f t="shared" ca="1" si="276"/>
        <v/>
      </c>
      <c r="LR95" s="19" t="str">
        <f t="shared" ca="1" si="276"/>
        <v/>
      </c>
      <c r="LS95" s="19" t="str">
        <f t="shared" ca="1" si="276"/>
        <v/>
      </c>
      <c r="LT95" s="19" t="str">
        <f t="shared" ca="1" si="276"/>
        <v/>
      </c>
      <c r="LU95" s="19" t="str">
        <f t="shared" ca="1" si="276"/>
        <v/>
      </c>
      <c r="LV95" s="19" t="str">
        <f t="shared" ca="1" si="276"/>
        <v/>
      </c>
      <c r="LW95" s="19" t="str">
        <f t="shared" ca="1" si="276"/>
        <v/>
      </c>
      <c r="LX95" s="19" t="str">
        <f t="shared" ca="1" si="276"/>
        <v/>
      </c>
      <c r="LY95" s="19" t="str">
        <f t="shared" ca="1" si="276"/>
        <v/>
      </c>
      <c r="LZ95" s="19" t="str">
        <f t="shared" ca="1" si="276"/>
        <v/>
      </c>
      <c r="MA95" s="19" t="str">
        <f t="shared" ca="1" si="277"/>
        <v/>
      </c>
      <c r="MB95" s="19" t="str">
        <f t="shared" ca="1" si="277"/>
        <v/>
      </c>
      <c r="MC95" s="19" t="str">
        <f t="shared" ca="1" si="277"/>
        <v/>
      </c>
      <c r="MD95" s="19" t="str">
        <f t="shared" ca="1" si="277"/>
        <v/>
      </c>
      <c r="ME95" s="19" t="str">
        <f t="shared" ca="1" si="277"/>
        <v/>
      </c>
      <c r="MF95" s="19" t="str">
        <f t="shared" ca="1" si="277"/>
        <v/>
      </c>
      <c r="MG95" s="19" t="str">
        <f t="shared" ca="1" si="277"/>
        <v/>
      </c>
      <c r="MH95" s="19" t="str">
        <f t="shared" ca="1" si="277"/>
        <v/>
      </c>
      <c r="MI95" s="19" t="str">
        <f t="shared" ca="1" si="277"/>
        <v/>
      </c>
      <c r="MJ95" s="19" t="str">
        <f t="shared" ca="1" si="277"/>
        <v/>
      </c>
      <c r="MK95" s="19" t="str">
        <f t="shared" ca="1" si="278"/>
        <v/>
      </c>
      <c r="ML95" s="19" t="str">
        <f t="shared" ca="1" si="278"/>
        <v/>
      </c>
      <c r="MM95" s="19" t="str">
        <f t="shared" ca="1" si="278"/>
        <v/>
      </c>
      <c r="MN95" s="19" t="str">
        <f t="shared" ca="1" si="278"/>
        <v/>
      </c>
      <c r="MO95" s="19" t="str">
        <f t="shared" ca="1" si="278"/>
        <v/>
      </c>
      <c r="MP95" s="19" t="str">
        <f t="shared" ca="1" si="278"/>
        <v/>
      </c>
      <c r="MQ95" s="19" t="str">
        <f t="shared" ca="1" si="278"/>
        <v/>
      </c>
      <c r="MR95" s="19" t="str">
        <f t="shared" ca="1" si="278"/>
        <v/>
      </c>
      <c r="MS95" s="19" t="str">
        <f t="shared" ca="1" si="278"/>
        <v/>
      </c>
      <c r="MT95" s="19" t="str">
        <f t="shared" ca="1" si="278"/>
        <v/>
      </c>
      <c r="MU95" s="19" t="str">
        <f t="shared" ca="1" si="279"/>
        <v/>
      </c>
      <c r="MV95" s="19" t="str">
        <f t="shared" ca="1" si="279"/>
        <v/>
      </c>
      <c r="MW95" s="19" t="str">
        <f t="shared" ca="1" si="279"/>
        <v/>
      </c>
      <c r="MX95" s="19" t="str">
        <f t="shared" ca="1" si="279"/>
        <v/>
      </c>
      <c r="MY95" s="19" t="str">
        <f t="shared" ca="1" si="279"/>
        <v/>
      </c>
      <c r="MZ95" s="19" t="str">
        <f t="shared" ca="1" si="279"/>
        <v/>
      </c>
      <c r="NA95" s="19" t="str">
        <f t="shared" ca="1" si="279"/>
        <v/>
      </c>
      <c r="NB95" s="19" t="str">
        <f t="shared" ca="1" si="279"/>
        <v/>
      </c>
      <c r="NC95" s="19" t="str">
        <f t="shared" ca="1" si="279"/>
        <v/>
      </c>
      <c r="ND95" s="19" t="str">
        <f t="shared" ca="1" si="279"/>
        <v/>
      </c>
      <c r="NE95" s="19" t="str">
        <f t="shared" ca="1" si="280"/>
        <v/>
      </c>
      <c r="NF95" s="19" t="str">
        <f t="shared" ca="1" si="280"/>
        <v/>
      </c>
      <c r="NG95" s="19" t="str">
        <f t="shared" ca="1" si="280"/>
        <v/>
      </c>
      <c r="NH95" s="19" t="str">
        <f t="shared" ca="1" si="280"/>
        <v/>
      </c>
      <c r="NI95" s="19" t="str">
        <f t="shared" ca="1" si="280"/>
        <v/>
      </c>
      <c r="NJ95" s="19" t="str">
        <f t="shared" ca="1" si="280"/>
        <v/>
      </c>
      <c r="NK95" s="19" t="str">
        <f t="shared" ca="1" si="280"/>
        <v/>
      </c>
      <c r="NL95" s="19" t="str">
        <f t="shared" ca="1" si="280"/>
        <v/>
      </c>
      <c r="NM95" s="19" t="str">
        <f t="shared" ca="1" si="280"/>
        <v/>
      </c>
      <c r="NN95" s="19" t="str">
        <f t="shared" ca="1" si="280"/>
        <v/>
      </c>
      <c r="NO95" s="19" t="str">
        <f t="shared" ca="1" si="281"/>
        <v/>
      </c>
      <c r="NP95" s="19" t="str">
        <f t="shared" ca="1" si="281"/>
        <v/>
      </c>
      <c r="NQ95" s="19" t="str">
        <f t="shared" ca="1" si="281"/>
        <v/>
      </c>
      <c r="NR95" s="19" t="str">
        <f t="shared" ca="1" si="281"/>
        <v/>
      </c>
      <c r="NS95" s="19" t="str">
        <f t="shared" ca="1" si="281"/>
        <v/>
      </c>
      <c r="NT95" s="19" t="str">
        <f t="shared" ca="1" si="281"/>
        <v/>
      </c>
      <c r="NU95" s="19" t="str">
        <f t="shared" ca="1" si="281"/>
        <v/>
      </c>
      <c r="NV95" s="19" t="str">
        <f t="shared" ca="1" si="281"/>
        <v/>
      </c>
      <c r="NW95" s="19" t="str">
        <f t="shared" ca="1" si="281"/>
        <v/>
      </c>
      <c r="NX95" s="19" t="str">
        <f t="shared" ca="1" si="281"/>
        <v/>
      </c>
      <c r="NY95" s="19" t="str">
        <f t="shared" ca="1" si="281"/>
        <v/>
      </c>
      <c r="NZ95" s="19" t="str">
        <f t="shared" ca="1" si="281"/>
        <v/>
      </c>
      <c r="OA95" s="19" t="str">
        <f t="shared" ca="1" si="281"/>
        <v/>
      </c>
      <c r="OB95" s="19" t="str">
        <f t="shared" ca="1" si="281"/>
        <v/>
      </c>
      <c r="OC95" s="19" t="str">
        <f t="shared" ca="1" si="281"/>
        <v/>
      </c>
    </row>
    <row r="96" spans="1:399" x14ac:dyDescent="0.2">
      <c r="A96" s="62" t="str">
        <f t="shared" si="205"/>
        <v xml:space="preserve"> </v>
      </c>
      <c r="B96" s="66">
        <f>_xlfn.IFNA(IF(INDEX('[1]External Tasks'!$C:$C,MATCH($B$74&amp;" "&amp;D96,'[1]External Tasks'!$A:$A,0))=D96,1,IF(INDEX('[1]External Tasks'!$G:$G,MATCH($B$74&amp;" "&amp;D96,'[1]External Tasks'!$E:$E,0))=D96,2)),0)</f>
        <v>0</v>
      </c>
      <c r="C96" s="47">
        <v>20</v>
      </c>
      <c r="D96" s="434" t="str">
        <f>IF('[2]Project Follow up - Base'!D96="","",'[2]Project Follow up - Base'!D96)</f>
        <v/>
      </c>
      <c r="E96" s="434" t="str">
        <f>IF('[2]Project Follow up - Base'!E96="","",'[2]Project Follow up - Base'!E96)</f>
        <v/>
      </c>
      <c r="F96" s="50" t="str">
        <f>IF('[2]Project Follow up - Base'!F96="","",'[2]Project Follow up - Base'!F96)</f>
        <v/>
      </c>
      <c r="G96" s="50" t="str">
        <f>IF('[2]Project Follow up - Base'!G96="","",'[2]Project Follow up - Base'!G96)</f>
        <v/>
      </c>
      <c r="H96" s="49" t="str">
        <f>IF('[2]Project Follow up - Base'!H96="","",'[2]Project Follow up - Base'!H96)</f>
        <v/>
      </c>
      <c r="I96" s="48">
        <f>IF(OR(G96="",H96=""), 0, NETWORKDAYS.INTL(G96,H96,7,List!$M$3:$M$100))</f>
        <v>0</v>
      </c>
      <c r="J96" s="391" t="str">
        <f>IF('[2]Project Follow up - Base'!J96="","",'[2]Project Follow up - Base'!J96)</f>
        <v/>
      </c>
      <c r="K96" s="391" t="str">
        <f>IF('[2]Project Follow up - Base'!K96="","",'[2]Project Follow up - Base'!K96)</f>
        <v/>
      </c>
      <c r="L96" s="48">
        <f>IF(OR(J96="",K96=""), 0, NETWORKDAYS.INTL(J96,K96,7,List!$M$3:$M$100))</f>
        <v>0</v>
      </c>
      <c r="M96" s="49" t="str">
        <f t="shared" si="206"/>
        <v/>
      </c>
      <c r="N96" s="49" t="str">
        <f t="shared" si="207"/>
        <v/>
      </c>
      <c r="O96" s="49" t="str">
        <f>IF(OR( D96="", M96=""),"",WORKDAY.INTL(M96,VLOOKUP($B$74&amp;" "&amp;D96,Tasks!$1:$1048576,MATCH('Project Follow up - Base'!$D$7,Tasks!$2:$2,0),FALSE)-1,7,[1]List!$M$3:$M$100))</f>
        <v/>
      </c>
      <c r="P96" s="136" t="str">
        <f t="shared" ca="1" si="208"/>
        <v/>
      </c>
      <c r="Q96" s="392" t="str">
        <f>IF('[2]Project Follow up - Base'!Q96="","",'[2]Project Follow up - Base'!Q96)</f>
        <v/>
      </c>
      <c r="R96" s="49" t="str">
        <f>IF('[2]Project Follow up - Base'!R96="","",'[2]Project Follow up - Base'!R96)</f>
        <v/>
      </c>
      <c r="S96" s="50" t="str">
        <f>IF('[2]Project Follow up - Base'!S96="","",'[2]Project Follow up - Base'!S96)</f>
        <v/>
      </c>
      <c r="T96" s="392" t="str">
        <f>IF('[2]Project Follow up - Base'!T96="","",'[2]Project Follow up - Base'!T96)</f>
        <v/>
      </c>
      <c r="U96" s="131" t="str">
        <f>IF('[2]Project Follow up - Base'!U96="","",'[2]Project Follow up - Base'!U96)</f>
        <v/>
      </c>
      <c r="V96" s="131" t="str">
        <f>IF('[2]Project Follow up - Base'!V96="","",'[2]Project Follow up - Base'!V96)</f>
        <v/>
      </c>
      <c r="W96" s="50" t="str">
        <f>IF('[2]Project Follow up - Base'!W96="","",'[2]Project Follow up - Base'!W96)</f>
        <v/>
      </c>
      <c r="X96" s="393" t="str">
        <f>IF('[2]Project Follow up - Base'!X96="","",'[2]Project Follow up - Base'!X96)</f>
        <v/>
      </c>
      <c r="Y96" s="17" t="str">
        <f t="shared" si="209"/>
        <v/>
      </c>
      <c r="Z96" s="66" t="str">
        <f>_xlfn.IFNA(IF(INDEX('Employees Summary'!A:J,MATCH(B$38&amp;" "&amp;F96,'Employees Summary'!H:H,0),10)=0,"",INDEX('Employees Summary'!A:J,MATCH(B$38&amp;" "&amp;F96,'Employees Summary'!H:H,0),10)),"")</f>
        <v/>
      </c>
      <c r="AA96" s="62">
        <f ca="1">IF(AND(N96&lt;&gt;"",P96="Delayed"),NETWORKDAYS.INTL(O96,N96,7,List!$M$3:$M$100),0)</f>
        <v>0</v>
      </c>
      <c r="AB96" s="29"/>
      <c r="AC96" s="19" t="str">
        <f t="shared" ca="1" si="246"/>
        <v/>
      </c>
      <c r="AD96" s="20" t="str">
        <f t="shared" ca="1" si="246"/>
        <v/>
      </c>
      <c r="AE96" s="20" t="str">
        <f t="shared" ca="1" si="246"/>
        <v/>
      </c>
      <c r="AF96" s="20" t="str">
        <f t="shared" ca="1" si="246"/>
        <v/>
      </c>
      <c r="AG96" s="20" t="str">
        <f t="shared" ca="1" si="246"/>
        <v/>
      </c>
      <c r="AH96" s="20" t="str">
        <f t="shared" ca="1" si="246"/>
        <v/>
      </c>
      <c r="AI96" s="20" t="str">
        <f t="shared" ca="1" si="246"/>
        <v/>
      </c>
      <c r="AJ96" s="20" t="str">
        <f t="shared" ca="1" si="246"/>
        <v/>
      </c>
      <c r="AK96" s="20" t="str">
        <f t="shared" ca="1" si="246"/>
        <v/>
      </c>
      <c r="AL96" s="20" t="str">
        <f t="shared" ca="1" si="246"/>
        <v/>
      </c>
      <c r="AM96" s="20" t="str">
        <f t="shared" ca="1" si="247"/>
        <v/>
      </c>
      <c r="AN96" s="20" t="str">
        <f t="shared" ca="1" si="247"/>
        <v/>
      </c>
      <c r="AO96" s="20" t="str">
        <f t="shared" ca="1" si="247"/>
        <v/>
      </c>
      <c r="AP96" s="20" t="str">
        <f t="shared" ca="1" si="247"/>
        <v/>
      </c>
      <c r="AQ96" s="20" t="str">
        <f t="shared" ca="1" si="247"/>
        <v/>
      </c>
      <c r="AR96" s="20" t="str">
        <f t="shared" ca="1" si="247"/>
        <v/>
      </c>
      <c r="AS96" s="20" t="str">
        <f t="shared" ca="1" si="247"/>
        <v/>
      </c>
      <c r="AT96" s="20" t="str">
        <f t="shared" ca="1" si="247"/>
        <v/>
      </c>
      <c r="AU96" s="20" t="str">
        <f t="shared" ca="1" si="247"/>
        <v/>
      </c>
      <c r="AV96" s="20" t="str">
        <f t="shared" ca="1" si="247"/>
        <v/>
      </c>
      <c r="AW96" s="20" t="str">
        <f t="shared" ca="1" si="248"/>
        <v/>
      </c>
      <c r="AX96" s="20" t="str">
        <f t="shared" ca="1" si="248"/>
        <v/>
      </c>
      <c r="AY96" s="20" t="str">
        <f t="shared" ca="1" si="248"/>
        <v/>
      </c>
      <c r="AZ96" s="20" t="str">
        <f t="shared" ca="1" si="248"/>
        <v/>
      </c>
      <c r="BA96" s="20" t="str">
        <f t="shared" ca="1" si="248"/>
        <v/>
      </c>
      <c r="BB96" s="20" t="str">
        <f t="shared" ca="1" si="248"/>
        <v/>
      </c>
      <c r="BC96" s="20" t="str">
        <f t="shared" ca="1" si="248"/>
        <v/>
      </c>
      <c r="BD96" s="20" t="str">
        <f t="shared" ca="1" si="248"/>
        <v/>
      </c>
      <c r="BE96" s="20" t="str">
        <f t="shared" ca="1" si="248"/>
        <v/>
      </c>
      <c r="BF96" s="20" t="str">
        <f t="shared" ca="1" si="248"/>
        <v/>
      </c>
      <c r="BG96" s="20" t="str">
        <f t="shared" ca="1" si="249"/>
        <v/>
      </c>
      <c r="BH96" s="20" t="str">
        <f t="shared" ca="1" si="249"/>
        <v/>
      </c>
      <c r="BI96" s="20" t="str">
        <f t="shared" ca="1" si="249"/>
        <v/>
      </c>
      <c r="BJ96" s="20" t="str">
        <f t="shared" ca="1" si="249"/>
        <v/>
      </c>
      <c r="BK96" s="20" t="str">
        <f t="shared" ca="1" si="249"/>
        <v/>
      </c>
      <c r="BL96" s="20" t="str">
        <f t="shared" ca="1" si="249"/>
        <v/>
      </c>
      <c r="BM96" s="20" t="str">
        <f t="shared" ca="1" si="249"/>
        <v/>
      </c>
      <c r="BN96" s="20" t="str">
        <f t="shared" ca="1" si="249"/>
        <v/>
      </c>
      <c r="BO96" s="20" t="str">
        <f t="shared" ca="1" si="249"/>
        <v/>
      </c>
      <c r="BP96" s="20" t="str">
        <f t="shared" ca="1" si="249"/>
        <v/>
      </c>
      <c r="BQ96" s="20" t="str">
        <f t="shared" ca="1" si="250"/>
        <v/>
      </c>
      <c r="BR96" s="20" t="str">
        <f t="shared" ca="1" si="250"/>
        <v/>
      </c>
      <c r="BS96" s="20" t="str">
        <f t="shared" ca="1" si="250"/>
        <v/>
      </c>
      <c r="BT96" s="20" t="str">
        <f t="shared" ca="1" si="250"/>
        <v/>
      </c>
      <c r="BU96" s="20" t="str">
        <f t="shared" ca="1" si="250"/>
        <v/>
      </c>
      <c r="BV96" s="20" t="str">
        <f t="shared" ca="1" si="250"/>
        <v/>
      </c>
      <c r="BW96" s="20" t="str">
        <f t="shared" ca="1" si="250"/>
        <v/>
      </c>
      <c r="BX96" s="20" t="str">
        <f t="shared" ca="1" si="250"/>
        <v/>
      </c>
      <c r="BY96" s="20" t="str">
        <f t="shared" ca="1" si="250"/>
        <v/>
      </c>
      <c r="BZ96" s="20" t="str">
        <f t="shared" ca="1" si="250"/>
        <v/>
      </c>
      <c r="CA96" s="20" t="str">
        <f t="shared" ca="1" si="251"/>
        <v/>
      </c>
      <c r="CB96" s="20" t="str">
        <f t="shared" ca="1" si="251"/>
        <v/>
      </c>
      <c r="CC96" s="20" t="str">
        <f t="shared" ca="1" si="251"/>
        <v/>
      </c>
      <c r="CD96" s="20" t="str">
        <f t="shared" ca="1" si="251"/>
        <v/>
      </c>
      <c r="CE96" s="20" t="str">
        <f t="shared" ca="1" si="251"/>
        <v/>
      </c>
      <c r="CF96" s="20" t="str">
        <f t="shared" ca="1" si="251"/>
        <v/>
      </c>
      <c r="CG96" s="20" t="str">
        <f t="shared" ca="1" si="251"/>
        <v/>
      </c>
      <c r="CH96" s="20" t="str">
        <f t="shared" ca="1" si="251"/>
        <v/>
      </c>
      <c r="CI96" s="20" t="str">
        <f t="shared" ca="1" si="251"/>
        <v/>
      </c>
      <c r="CJ96" s="20" t="str">
        <f t="shared" ca="1" si="251"/>
        <v/>
      </c>
      <c r="CK96" s="20" t="str">
        <f t="shared" ca="1" si="252"/>
        <v/>
      </c>
      <c r="CL96" s="20" t="str">
        <f t="shared" ca="1" si="252"/>
        <v/>
      </c>
      <c r="CM96" s="20" t="str">
        <f t="shared" ca="1" si="252"/>
        <v/>
      </c>
      <c r="CN96" s="20" t="str">
        <f t="shared" ca="1" si="252"/>
        <v/>
      </c>
      <c r="CO96" s="20" t="str">
        <f t="shared" ca="1" si="252"/>
        <v/>
      </c>
      <c r="CP96" s="20" t="str">
        <f t="shared" ca="1" si="252"/>
        <v/>
      </c>
      <c r="CQ96" s="20" t="str">
        <f t="shared" ca="1" si="252"/>
        <v/>
      </c>
      <c r="CR96" s="20" t="str">
        <f t="shared" ca="1" si="252"/>
        <v/>
      </c>
      <c r="CS96" s="20" t="str">
        <f t="shared" ca="1" si="252"/>
        <v/>
      </c>
      <c r="CT96" s="20" t="str">
        <f t="shared" ca="1" si="252"/>
        <v/>
      </c>
      <c r="CU96" s="19" t="str">
        <f t="shared" ca="1" si="253"/>
        <v/>
      </c>
      <c r="CV96" s="19" t="str">
        <f t="shared" ca="1" si="253"/>
        <v/>
      </c>
      <c r="CW96" s="19" t="str">
        <f t="shared" ca="1" si="253"/>
        <v/>
      </c>
      <c r="CX96" s="19" t="str">
        <f t="shared" ca="1" si="253"/>
        <v/>
      </c>
      <c r="CY96" s="19" t="str">
        <f t="shared" ca="1" si="253"/>
        <v/>
      </c>
      <c r="CZ96" s="19" t="str">
        <f t="shared" ca="1" si="253"/>
        <v/>
      </c>
      <c r="DA96" s="19" t="str">
        <f t="shared" ca="1" si="253"/>
        <v/>
      </c>
      <c r="DB96" s="19" t="str">
        <f t="shared" ca="1" si="253"/>
        <v/>
      </c>
      <c r="DC96" s="19" t="str">
        <f t="shared" ca="1" si="253"/>
        <v/>
      </c>
      <c r="DD96" s="19" t="str">
        <f t="shared" ca="1" si="253"/>
        <v/>
      </c>
      <c r="DE96" s="19" t="str">
        <f t="shared" ca="1" si="254"/>
        <v/>
      </c>
      <c r="DF96" s="19" t="str">
        <f t="shared" ca="1" si="254"/>
        <v/>
      </c>
      <c r="DG96" s="19" t="str">
        <f t="shared" ca="1" si="254"/>
        <v/>
      </c>
      <c r="DH96" s="19" t="str">
        <f t="shared" ca="1" si="254"/>
        <v/>
      </c>
      <c r="DI96" s="19" t="str">
        <f t="shared" ca="1" si="254"/>
        <v/>
      </c>
      <c r="DJ96" s="19" t="str">
        <f t="shared" ca="1" si="254"/>
        <v/>
      </c>
      <c r="DK96" s="19" t="str">
        <f t="shared" ca="1" si="254"/>
        <v/>
      </c>
      <c r="DL96" s="19" t="str">
        <f t="shared" ca="1" si="254"/>
        <v/>
      </c>
      <c r="DM96" s="19" t="str">
        <f t="shared" ca="1" si="254"/>
        <v/>
      </c>
      <c r="DN96" s="19" t="str">
        <f t="shared" ca="1" si="254"/>
        <v/>
      </c>
      <c r="DO96" s="19" t="str">
        <f t="shared" ca="1" si="255"/>
        <v/>
      </c>
      <c r="DP96" s="19" t="str">
        <f t="shared" ca="1" si="255"/>
        <v/>
      </c>
      <c r="DQ96" s="19" t="str">
        <f t="shared" ca="1" si="255"/>
        <v/>
      </c>
      <c r="DR96" s="19" t="str">
        <f t="shared" ca="1" si="255"/>
        <v/>
      </c>
      <c r="DS96" s="19" t="str">
        <f t="shared" ca="1" si="255"/>
        <v/>
      </c>
      <c r="DT96" s="19" t="str">
        <f t="shared" ca="1" si="255"/>
        <v/>
      </c>
      <c r="DU96" s="19" t="str">
        <f t="shared" ca="1" si="255"/>
        <v/>
      </c>
      <c r="DV96" s="19" t="str">
        <f t="shared" ca="1" si="255"/>
        <v/>
      </c>
      <c r="DW96" s="19" t="str">
        <f t="shared" ca="1" si="255"/>
        <v/>
      </c>
      <c r="DX96" s="19" t="str">
        <f t="shared" ca="1" si="255"/>
        <v/>
      </c>
      <c r="DY96" s="19" t="str">
        <f t="shared" ca="1" si="256"/>
        <v/>
      </c>
      <c r="DZ96" s="19" t="str">
        <f t="shared" ca="1" si="256"/>
        <v/>
      </c>
      <c r="EA96" s="19" t="str">
        <f t="shared" ca="1" si="256"/>
        <v/>
      </c>
      <c r="EB96" s="19" t="str">
        <f t="shared" ca="1" si="256"/>
        <v/>
      </c>
      <c r="EC96" s="19" t="str">
        <f t="shared" ca="1" si="256"/>
        <v/>
      </c>
      <c r="ED96" s="19" t="str">
        <f t="shared" ca="1" si="256"/>
        <v/>
      </c>
      <c r="EE96" s="19" t="str">
        <f t="shared" ca="1" si="256"/>
        <v/>
      </c>
      <c r="EF96" s="19" t="str">
        <f t="shared" ca="1" si="256"/>
        <v/>
      </c>
      <c r="EG96" s="19" t="str">
        <f t="shared" ca="1" si="256"/>
        <v/>
      </c>
      <c r="EH96" s="19" t="str">
        <f t="shared" ca="1" si="256"/>
        <v/>
      </c>
      <c r="EI96" s="19" t="str">
        <f t="shared" ca="1" si="257"/>
        <v/>
      </c>
      <c r="EJ96" s="19" t="str">
        <f t="shared" ca="1" si="257"/>
        <v/>
      </c>
      <c r="EK96" s="19" t="str">
        <f t="shared" ca="1" si="257"/>
        <v/>
      </c>
      <c r="EL96" s="19" t="str">
        <f t="shared" ca="1" si="257"/>
        <v/>
      </c>
      <c r="EM96" s="19" t="str">
        <f t="shared" ca="1" si="257"/>
        <v/>
      </c>
      <c r="EN96" s="19" t="str">
        <f t="shared" ca="1" si="257"/>
        <v/>
      </c>
      <c r="EO96" s="19" t="str">
        <f t="shared" ca="1" si="257"/>
        <v/>
      </c>
      <c r="EP96" s="19" t="str">
        <f t="shared" ca="1" si="257"/>
        <v/>
      </c>
      <c r="EQ96" s="19" t="str">
        <f t="shared" ca="1" si="257"/>
        <v/>
      </c>
      <c r="ER96" s="19" t="str">
        <f t="shared" ca="1" si="257"/>
        <v/>
      </c>
      <c r="ES96" s="19" t="str">
        <f t="shared" ca="1" si="258"/>
        <v/>
      </c>
      <c r="ET96" s="19" t="str">
        <f t="shared" ca="1" si="258"/>
        <v/>
      </c>
      <c r="EU96" s="19" t="str">
        <f t="shared" ca="1" si="258"/>
        <v/>
      </c>
      <c r="EV96" s="19" t="str">
        <f t="shared" ca="1" si="258"/>
        <v/>
      </c>
      <c r="EW96" s="19" t="str">
        <f t="shared" ca="1" si="258"/>
        <v/>
      </c>
      <c r="EX96" s="19" t="str">
        <f t="shared" ca="1" si="258"/>
        <v/>
      </c>
      <c r="EY96" s="19" t="str">
        <f t="shared" ca="1" si="258"/>
        <v/>
      </c>
      <c r="EZ96" s="19" t="str">
        <f t="shared" ca="1" si="258"/>
        <v/>
      </c>
      <c r="FA96" s="19" t="str">
        <f t="shared" ca="1" si="258"/>
        <v/>
      </c>
      <c r="FB96" s="19" t="str">
        <f t="shared" ca="1" si="258"/>
        <v/>
      </c>
      <c r="FC96" s="19" t="str">
        <f t="shared" ca="1" si="259"/>
        <v/>
      </c>
      <c r="FD96" s="19" t="str">
        <f t="shared" ca="1" si="259"/>
        <v/>
      </c>
      <c r="FE96" s="19" t="str">
        <f t="shared" ca="1" si="259"/>
        <v/>
      </c>
      <c r="FF96" s="19" t="str">
        <f t="shared" ca="1" si="259"/>
        <v/>
      </c>
      <c r="FG96" s="19" t="str">
        <f t="shared" ca="1" si="259"/>
        <v/>
      </c>
      <c r="FH96" s="19" t="str">
        <f t="shared" ca="1" si="259"/>
        <v/>
      </c>
      <c r="FI96" s="19" t="str">
        <f t="shared" ca="1" si="259"/>
        <v/>
      </c>
      <c r="FJ96" s="19" t="str">
        <f t="shared" ca="1" si="259"/>
        <v/>
      </c>
      <c r="FK96" s="19" t="str">
        <f t="shared" ca="1" si="259"/>
        <v/>
      </c>
      <c r="FL96" s="19" t="str">
        <f t="shared" ca="1" si="259"/>
        <v/>
      </c>
      <c r="FM96" s="19" t="str">
        <f t="shared" ca="1" si="260"/>
        <v/>
      </c>
      <c r="FN96" s="19" t="str">
        <f t="shared" ca="1" si="260"/>
        <v/>
      </c>
      <c r="FO96" s="19" t="str">
        <f t="shared" ca="1" si="260"/>
        <v/>
      </c>
      <c r="FP96" s="19" t="str">
        <f t="shared" ca="1" si="260"/>
        <v/>
      </c>
      <c r="FQ96" s="19" t="str">
        <f t="shared" ca="1" si="260"/>
        <v/>
      </c>
      <c r="FR96" s="19" t="str">
        <f t="shared" ca="1" si="260"/>
        <v/>
      </c>
      <c r="FS96" s="19" t="str">
        <f t="shared" ca="1" si="260"/>
        <v/>
      </c>
      <c r="FT96" s="19" t="str">
        <f t="shared" ca="1" si="260"/>
        <v/>
      </c>
      <c r="FU96" s="19" t="str">
        <f t="shared" ca="1" si="260"/>
        <v/>
      </c>
      <c r="FV96" s="19" t="str">
        <f t="shared" ca="1" si="260"/>
        <v/>
      </c>
      <c r="FW96" s="19" t="str">
        <f t="shared" ca="1" si="261"/>
        <v/>
      </c>
      <c r="FX96" s="19" t="str">
        <f t="shared" ca="1" si="261"/>
        <v/>
      </c>
      <c r="FY96" s="19" t="str">
        <f t="shared" ca="1" si="261"/>
        <v/>
      </c>
      <c r="FZ96" s="19" t="str">
        <f t="shared" ca="1" si="261"/>
        <v/>
      </c>
      <c r="GA96" s="19" t="str">
        <f t="shared" ca="1" si="261"/>
        <v/>
      </c>
      <c r="GB96" s="19" t="str">
        <f t="shared" ca="1" si="261"/>
        <v/>
      </c>
      <c r="GC96" s="19" t="str">
        <f t="shared" ca="1" si="261"/>
        <v/>
      </c>
      <c r="GD96" s="19" t="str">
        <f t="shared" ca="1" si="261"/>
        <v/>
      </c>
      <c r="GE96" s="19" t="str">
        <f t="shared" ca="1" si="261"/>
        <v/>
      </c>
      <c r="GF96" s="19" t="str">
        <f t="shared" ca="1" si="261"/>
        <v/>
      </c>
      <c r="GG96" s="19" t="str">
        <f t="shared" ca="1" si="262"/>
        <v/>
      </c>
      <c r="GH96" s="19" t="str">
        <f t="shared" ca="1" si="262"/>
        <v/>
      </c>
      <c r="GI96" s="19" t="str">
        <f t="shared" ca="1" si="262"/>
        <v/>
      </c>
      <c r="GJ96" s="19" t="str">
        <f t="shared" ca="1" si="262"/>
        <v/>
      </c>
      <c r="GK96" s="19" t="str">
        <f t="shared" ca="1" si="262"/>
        <v/>
      </c>
      <c r="GL96" s="19" t="str">
        <f t="shared" ca="1" si="262"/>
        <v/>
      </c>
      <c r="GM96" s="19" t="str">
        <f t="shared" ca="1" si="262"/>
        <v/>
      </c>
      <c r="GN96" s="19" t="str">
        <f t="shared" ca="1" si="262"/>
        <v/>
      </c>
      <c r="GO96" s="19" t="str">
        <f t="shared" ca="1" si="262"/>
        <v/>
      </c>
      <c r="GP96" s="19" t="str">
        <f t="shared" ca="1" si="262"/>
        <v/>
      </c>
      <c r="GQ96" s="19" t="str">
        <f t="shared" ca="1" si="263"/>
        <v/>
      </c>
      <c r="GR96" s="19" t="str">
        <f t="shared" ca="1" si="263"/>
        <v/>
      </c>
      <c r="GS96" s="19" t="str">
        <f t="shared" ca="1" si="263"/>
        <v/>
      </c>
      <c r="GT96" s="19" t="str">
        <f t="shared" ca="1" si="263"/>
        <v/>
      </c>
      <c r="GU96" s="19" t="str">
        <f t="shared" ca="1" si="263"/>
        <v/>
      </c>
      <c r="GV96" s="19" t="str">
        <f t="shared" ca="1" si="263"/>
        <v/>
      </c>
      <c r="GW96" s="19" t="str">
        <f t="shared" ca="1" si="263"/>
        <v/>
      </c>
      <c r="GX96" s="19" t="str">
        <f t="shared" ca="1" si="263"/>
        <v/>
      </c>
      <c r="GY96" s="19" t="str">
        <f t="shared" ca="1" si="263"/>
        <v/>
      </c>
      <c r="GZ96" s="19" t="str">
        <f t="shared" ca="1" si="263"/>
        <v/>
      </c>
      <c r="HA96" s="19" t="str">
        <f t="shared" ca="1" si="264"/>
        <v/>
      </c>
      <c r="HB96" s="19" t="str">
        <f t="shared" ca="1" si="264"/>
        <v/>
      </c>
      <c r="HC96" s="19" t="str">
        <f t="shared" ca="1" si="264"/>
        <v/>
      </c>
      <c r="HD96" s="19" t="str">
        <f t="shared" ca="1" si="264"/>
        <v/>
      </c>
      <c r="HE96" s="19" t="str">
        <f t="shared" ca="1" si="264"/>
        <v/>
      </c>
      <c r="HF96" s="19" t="str">
        <f t="shared" ca="1" si="264"/>
        <v/>
      </c>
      <c r="HG96" s="19" t="str">
        <f t="shared" ca="1" si="264"/>
        <v/>
      </c>
      <c r="HH96" s="19" t="str">
        <f t="shared" ca="1" si="264"/>
        <v/>
      </c>
      <c r="HI96" s="19" t="str">
        <f t="shared" ca="1" si="264"/>
        <v/>
      </c>
      <c r="HJ96" s="19" t="str">
        <f t="shared" ca="1" si="264"/>
        <v/>
      </c>
      <c r="HK96" s="19" t="str">
        <f t="shared" ca="1" si="265"/>
        <v/>
      </c>
      <c r="HL96" s="19" t="str">
        <f t="shared" ca="1" si="265"/>
        <v/>
      </c>
      <c r="HM96" s="19" t="str">
        <f t="shared" ca="1" si="265"/>
        <v/>
      </c>
      <c r="HN96" s="19" t="str">
        <f t="shared" ca="1" si="265"/>
        <v/>
      </c>
      <c r="HO96" s="19" t="str">
        <f t="shared" ca="1" si="265"/>
        <v/>
      </c>
      <c r="HP96" s="19" t="str">
        <f t="shared" ca="1" si="265"/>
        <v/>
      </c>
      <c r="HQ96" s="19" t="str">
        <f t="shared" ca="1" si="265"/>
        <v/>
      </c>
      <c r="HR96" s="19" t="str">
        <f t="shared" ca="1" si="265"/>
        <v/>
      </c>
      <c r="HS96" s="19" t="str">
        <f t="shared" ca="1" si="265"/>
        <v/>
      </c>
      <c r="HT96" s="19" t="str">
        <f t="shared" ca="1" si="265"/>
        <v/>
      </c>
      <c r="HU96" s="19" t="str">
        <f t="shared" ca="1" si="266"/>
        <v/>
      </c>
      <c r="HV96" s="19" t="str">
        <f t="shared" ca="1" si="266"/>
        <v/>
      </c>
      <c r="HW96" s="19" t="str">
        <f t="shared" ca="1" si="266"/>
        <v/>
      </c>
      <c r="HX96" s="19" t="str">
        <f t="shared" ca="1" si="266"/>
        <v/>
      </c>
      <c r="HY96" s="19" t="str">
        <f t="shared" ca="1" si="266"/>
        <v/>
      </c>
      <c r="HZ96" s="19" t="str">
        <f t="shared" ca="1" si="266"/>
        <v/>
      </c>
      <c r="IA96" s="19" t="str">
        <f t="shared" ca="1" si="266"/>
        <v/>
      </c>
      <c r="IB96" s="19" t="str">
        <f t="shared" ca="1" si="266"/>
        <v/>
      </c>
      <c r="IC96" s="19" t="str">
        <f t="shared" ca="1" si="266"/>
        <v/>
      </c>
      <c r="ID96" s="19" t="str">
        <f t="shared" ca="1" si="266"/>
        <v/>
      </c>
      <c r="IE96" s="19" t="str">
        <f t="shared" ca="1" si="267"/>
        <v/>
      </c>
      <c r="IF96" s="19" t="str">
        <f t="shared" ca="1" si="267"/>
        <v/>
      </c>
      <c r="IG96" s="19" t="str">
        <f t="shared" ca="1" si="267"/>
        <v/>
      </c>
      <c r="IH96" s="19" t="str">
        <f t="shared" ca="1" si="267"/>
        <v/>
      </c>
      <c r="II96" s="19" t="str">
        <f t="shared" ca="1" si="267"/>
        <v/>
      </c>
      <c r="IJ96" s="19" t="str">
        <f t="shared" ca="1" si="267"/>
        <v/>
      </c>
      <c r="IK96" s="19" t="str">
        <f t="shared" ca="1" si="267"/>
        <v/>
      </c>
      <c r="IL96" s="19" t="str">
        <f t="shared" ca="1" si="267"/>
        <v/>
      </c>
      <c r="IM96" s="19" t="str">
        <f t="shared" ca="1" si="267"/>
        <v/>
      </c>
      <c r="IN96" s="19" t="str">
        <f t="shared" ca="1" si="267"/>
        <v/>
      </c>
      <c r="IO96" s="19" t="str">
        <f t="shared" ca="1" si="268"/>
        <v/>
      </c>
      <c r="IP96" s="19" t="str">
        <f t="shared" ca="1" si="268"/>
        <v/>
      </c>
      <c r="IQ96" s="19" t="str">
        <f t="shared" ca="1" si="268"/>
        <v/>
      </c>
      <c r="IR96" s="19" t="str">
        <f t="shared" ca="1" si="268"/>
        <v/>
      </c>
      <c r="IS96" s="19" t="str">
        <f t="shared" ca="1" si="268"/>
        <v/>
      </c>
      <c r="IT96" s="19" t="str">
        <f t="shared" ca="1" si="268"/>
        <v/>
      </c>
      <c r="IU96" s="19" t="str">
        <f t="shared" ca="1" si="268"/>
        <v/>
      </c>
      <c r="IV96" s="19" t="str">
        <f t="shared" ca="1" si="268"/>
        <v/>
      </c>
      <c r="IW96" s="19" t="str">
        <f t="shared" ca="1" si="268"/>
        <v/>
      </c>
      <c r="IX96" s="19" t="str">
        <f t="shared" ca="1" si="268"/>
        <v/>
      </c>
      <c r="IY96" s="19" t="str">
        <f t="shared" ca="1" si="269"/>
        <v/>
      </c>
      <c r="IZ96" s="19" t="str">
        <f t="shared" ca="1" si="269"/>
        <v/>
      </c>
      <c r="JA96" s="19" t="str">
        <f t="shared" ca="1" si="269"/>
        <v/>
      </c>
      <c r="JB96" s="19" t="str">
        <f t="shared" ca="1" si="269"/>
        <v/>
      </c>
      <c r="JC96" s="19" t="str">
        <f t="shared" ca="1" si="269"/>
        <v/>
      </c>
      <c r="JD96" s="19" t="str">
        <f t="shared" ca="1" si="269"/>
        <v/>
      </c>
      <c r="JE96" s="19" t="str">
        <f t="shared" ca="1" si="269"/>
        <v/>
      </c>
      <c r="JF96" s="19" t="str">
        <f t="shared" ca="1" si="269"/>
        <v/>
      </c>
      <c r="JG96" s="19" t="str">
        <f t="shared" ca="1" si="269"/>
        <v/>
      </c>
      <c r="JH96" s="19" t="str">
        <f t="shared" ca="1" si="269"/>
        <v/>
      </c>
      <c r="JI96" s="19" t="str">
        <f t="shared" ca="1" si="270"/>
        <v/>
      </c>
      <c r="JJ96" s="19" t="str">
        <f t="shared" ca="1" si="270"/>
        <v/>
      </c>
      <c r="JK96" s="19" t="str">
        <f t="shared" ca="1" si="270"/>
        <v/>
      </c>
      <c r="JL96" s="19" t="str">
        <f t="shared" ca="1" si="270"/>
        <v/>
      </c>
      <c r="JM96" s="19" t="str">
        <f t="shared" ca="1" si="270"/>
        <v/>
      </c>
      <c r="JN96" s="19" t="str">
        <f t="shared" ca="1" si="270"/>
        <v/>
      </c>
      <c r="JO96" s="19" t="str">
        <f t="shared" ca="1" si="270"/>
        <v/>
      </c>
      <c r="JP96" s="19" t="str">
        <f t="shared" ca="1" si="270"/>
        <v/>
      </c>
      <c r="JQ96" s="19" t="str">
        <f t="shared" ca="1" si="270"/>
        <v/>
      </c>
      <c r="JR96" s="19" t="str">
        <f t="shared" ca="1" si="270"/>
        <v/>
      </c>
      <c r="JS96" s="19" t="str">
        <f t="shared" ca="1" si="271"/>
        <v/>
      </c>
      <c r="JT96" s="19" t="str">
        <f t="shared" ca="1" si="271"/>
        <v/>
      </c>
      <c r="JU96" s="19" t="str">
        <f t="shared" ca="1" si="271"/>
        <v/>
      </c>
      <c r="JV96" s="19" t="str">
        <f t="shared" ca="1" si="271"/>
        <v/>
      </c>
      <c r="JW96" s="19" t="str">
        <f t="shared" ca="1" si="271"/>
        <v/>
      </c>
      <c r="JX96" s="19" t="str">
        <f t="shared" ca="1" si="271"/>
        <v/>
      </c>
      <c r="JY96" s="19" t="str">
        <f t="shared" ca="1" si="271"/>
        <v/>
      </c>
      <c r="JZ96" s="19" t="str">
        <f t="shared" ca="1" si="271"/>
        <v/>
      </c>
      <c r="KA96" s="19" t="str">
        <f t="shared" ca="1" si="271"/>
        <v/>
      </c>
      <c r="KB96" s="19" t="str">
        <f t="shared" ca="1" si="271"/>
        <v/>
      </c>
      <c r="KC96" s="19" t="str">
        <f t="shared" ca="1" si="272"/>
        <v/>
      </c>
      <c r="KD96" s="19" t="str">
        <f t="shared" ca="1" si="272"/>
        <v/>
      </c>
      <c r="KE96" s="19" t="str">
        <f t="shared" ca="1" si="272"/>
        <v/>
      </c>
      <c r="KF96" s="19" t="str">
        <f t="shared" ca="1" si="272"/>
        <v/>
      </c>
      <c r="KG96" s="19" t="str">
        <f t="shared" ca="1" si="272"/>
        <v/>
      </c>
      <c r="KH96" s="19" t="str">
        <f t="shared" ca="1" si="272"/>
        <v/>
      </c>
      <c r="KI96" s="19" t="str">
        <f t="shared" ca="1" si="272"/>
        <v/>
      </c>
      <c r="KJ96" s="19" t="str">
        <f t="shared" ca="1" si="272"/>
        <v/>
      </c>
      <c r="KK96" s="19" t="str">
        <f t="shared" ca="1" si="272"/>
        <v/>
      </c>
      <c r="KL96" s="19" t="str">
        <f t="shared" ca="1" si="272"/>
        <v/>
      </c>
      <c r="KM96" s="19" t="str">
        <f t="shared" ca="1" si="273"/>
        <v/>
      </c>
      <c r="KN96" s="19" t="str">
        <f t="shared" ca="1" si="273"/>
        <v/>
      </c>
      <c r="KO96" s="19" t="str">
        <f t="shared" ca="1" si="273"/>
        <v/>
      </c>
      <c r="KP96" s="19" t="str">
        <f t="shared" ca="1" si="273"/>
        <v/>
      </c>
      <c r="KQ96" s="19" t="str">
        <f t="shared" ca="1" si="273"/>
        <v/>
      </c>
      <c r="KR96" s="19" t="str">
        <f t="shared" ca="1" si="273"/>
        <v/>
      </c>
      <c r="KS96" s="19" t="str">
        <f t="shared" ca="1" si="273"/>
        <v/>
      </c>
      <c r="KT96" s="19" t="str">
        <f t="shared" ca="1" si="273"/>
        <v/>
      </c>
      <c r="KU96" s="19" t="str">
        <f t="shared" ca="1" si="273"/>
        <v/>
      </c>
      <c r="KV96" s="19" t="str">
        <f t="shared" ca="1" si="273"/>
        <v/>
      </c>
      <c r="KW96" s="19" t="str">
        <f t="shared" ca="1" si="274"/>
        <v/>
      </c>
      <c r="KX96" s="19" t="str">
        <f t="shared" ca="1" si="274"/>
        <v/>
      </c>
      <c r="KY96" s="19" t="str">
        <f t="shared" ca="1" si="274"/>
        <v/>
      </c>
      <c r="KZ96" s="19" t="str">
        <f t="shared" ca="1" si="274"/>
        <v/>
      </c>
      <c r="LA96" s="19" t="str">
        <f t="shared" ca="1" si="274"/>
        <v/>
      </c>
      <c r="LB96" s="19" t="str">
        <f t="shared" ca="1" si="274"/>
        <v/>
      </c>
      <c r="LC96" s="19" t="str">
        <f t="shared" ca="1" si="274"/>
        <v/>
      </c>
      <c r="LD96" s="19" t="str">
        <f t="shared" ca="1" si="274"/>
        <v/>
      </c>
      <c r="LE96" s="19" t="str">
        <f t="shared" ca="1" si="274"/>
        <v/>
      </c>
      <c r="LF96" s="19" t="str">
        <f t="shared" ca="1" si="274"/>
        <v/>
      </c>
      <c r="LG96" s="19" t="str">
        <f t="shared" ca="1" si="275"/>
        <v/>
      </c>
      <c r="LH96" s="19" t="str">
        <f t="shared" ca="1" si="275"/>
        <v/>
      </c>
      <c r="LI96" s="19" t="str">
        <f t="shared" ca="1" si="275"/>
        <v/>
      </c>
      <c r="LJ96" s="19" t="str">
        <f t="shared" ca="1" si="275"/>
        <v/>
      </c>
      <c r="LK96" s="19" t="str">
        <f t="shared" ca="1" si="275"/>
        <v/>
      </c>
      <c r="LL96" s="19" t="str">
        <f t="shared" ca="1" si="275"/>
        <v/>
      </c>
      <c r="LM96" s="19" t="str">
        <f t="shared" ca="1" si="275"/>
        <v/>
      </c>
      <c r="LN96" s="19" t="str">
        <f t="shared" ca="1" si="275"/>
        <v/>
      </c>
      <c r="LO96" s="19" t="str">
        <f t="shared" ca="1" si="275"/>
        <v/>
      </c>
      <c r="LP96" s="19" t="str">
        <f t="shared" ca="1" si="275"/>
        <v/>
      </c>
      <c r="LQ96" s="19" t="str">
        <f t="shared" ca="1" si="276"/>
        <v/>
      </c>
      <c r="LR96" s="19" t="str">
        <f t="shared" ca="1" si="276"/>
        <v/>
      </c>
      <c r="LS96" s="19" t="str">
        <f t="shared" ca="1" si="276"/>
        <v/>
      </c>
      <c r="LT96" s="19" t="str">
        <f t="shared" ca="1" si="276"/>
        <v/>
      </c>
      <c r="LU96" s="19" t="str">
        <f t="shared" ca="1" si="276"/>
        <v/>
      </c>
      <c r="LV96" s="19" t="str">
        <f t="shared" ca="1" si="276"/>
        <v/>
      </c>
      <c r="LW96" s="19" t="str">
        <f t="shared" ca="1" si="276"/>
        <v/>
      </c>
      <c r="LX96" s="19" t="str">
        <f t="shared" ca="1" si="276"/>
        <v/>
      </c>
      <c r="LY96" s="19" t="str">
        <f t="shared" ca="1" si="276"/>
        <v/>
      </c>
      <c r="LZ96" s="19" t="str">
        <f t="shared" ca="1" si="276"/>
        <v/>
      </c>
      <c r="MA96" s="19" t="str">
        <f t="shared" ca="1" si="277"/>
        <v/>
      </c>
      <c r="MB96" s="19" t="str">
        <f t="shared" ca="1" si="277"/>
        <v/>
      </c>
      <c r="MC96" s="19" t="str">
        <f t="shared" ca="1" si="277"/>
        <v/>
      </c>
      <c r="MD96" s="19" t="str">
        <f t="shared" ca="1" si="277"/>
        <v/>
      </c>
      <c r="ME96" s="19" t="str">
        <f t="shared" ca="1" si="277"/>
        <v/>
      </c>
      <c r="MF96" s="19" t="str">
        <f t="shared" ca="1" si="277"/>
        <v/>
      </c>
      <c r="MG96" s="19" t="str">
        <f t="shared" ca="1" si="277"/>
        <v/>
      </c>
      <c r="MH96" s="19" t="str">
        <f t="shared" ca="1" si="277"/>
        <v/>
      </c>
      <c r="MI96" s="19" t="str">
        <f t="shared" ca="1" si="277"/>
        <v/>
      </c>
      <c r="MJ96" s="19" t="str">
        <f t="shared" ca="1" si="277"/>
        <v/>
      </c>
      <c r="MK96" s="19" t="str">
        <f t="shared" ca="1" si="278"/>
        <v/>
      </c>
      <c r="ML96" s="19" t="str">
        <f t="shared" ca="1" si="278"/>
        <v/>
      </c>
      <c r="MM96" s="19" t="str">
        <f t="shared" ca="1" si="278"/>
        <v/>
      </c>
      <c r="MN96" s="19" t="str">
        <f t="shared" ca="1" si="278"/>
        <v/>
      </c>
      <c r="MO96" s="19" t="str">
        <f t="shared" ca="1" si="278"/>
        <v/>
      </c>
      <c r="MP96" s="19" t="str">
        <f t="shared" ca="1" si="278"/>
        <v/>
      </c>
      <c r="MQ96" s="19" t="str">
        <f t="shared" ca="1" si="278"/>
        <v/>
      </c>
      <c r="MR96" s="19" t="str">
        <f t="shared" ca="1" si="278"/>
        <v/>
      </c>
      <c r="MS96" s="19" t="str">
        <f t="shared" ca="1" si="278"/>
        <v/>
      </c>
      <c r="MT96" s="19" t="str">
        <f t="shared" ca="1" si="278"/>
        <v/>
      </c>
      <c r="MU96" s="19" t="str">
        <f t="shared" ca="1" si="279"/>
        <v/>
      </c>
      <c r="MV96" s="19" t="str">
        <f t="shared" ca="1" si="279"/>
        <v/>
      </c>
      <c r="MW96" s="19" t="str">
        <f t="shared" ca="1" si="279"/>
        <v/>
      </c>
      <c r="MX96" s="19" t="str">
        <f t="shared" ca="1" si="279"/>
        <v/>
      </c>
      <c r="MY96" s="19" t="str">
        <f t="shared" ca="1" si="279"/>
        <v/>
      </c>
      <c r="MZ96" s="19" t="str">
        <f t="shared" ca="1" si="279"/>
        <v/>
      </c>
      <c r="NA96" s="19" t="str">
        <f t="shared" ca="1" si="279"/>
        <v/>
      </c>
      <c r="NB96" s="19" t="str">
        <f t="shared" ca="1" si="279"/>
        <v/>
      </c>
      <c r="NC96" s="19" t="str">
        <f t="shared" ca="1" si="279"/>
        <v/>
      </c>
      <c r="ND96" s="19" t="str">
        <f t="shared" ca="1" si="279"/>
        <v/>
      </c>
      <c r="NE96" s="19" t="str">
        <f t="shared" ca="1" si="280"/>
        <v/>
      </c>
      <c r="NF96" s="19" t="str">
        <f t="shared" ca="1" si="280"/>
        <v/>
      </c>
      <c r="NG96" s="19" t="str">
        <f t="shared" ca="1" si="280"/>
        <v/>
      </c>
      <c r="NH96" s="19" t="str">
        <f t="shared" ca="1" si="280"/>
        <v/>
      </c>
      <c r="NI96" s="19" t="str">
        <f t="shared" ca="1" si="280"/>
        <v/>
      </c>
      <c r="NJ96" s="19" t="str">
        <f t="shared" ca="1" si="280"/>
        <v/>
      </c>
      <c r="NK96" s="19" t="str">
        <f t="shared" ca="1" si="280"/>
        <v/>
      </c>
      <c r="NL96" s="19" t="str">
        <f t="shared" ca="1" si="280"/>
        <v/>
      </c>
      <c r="NM96" s="19" t="str">
        <f t="shared" ca="1" si="280"/>
        <v/>
      </c>
      <c r="NN96" s="19" t="str">
        <f t="shared" ca="1" si="280"/>
        <v/>
      </c>
      <c r="NO96" s="19" t="str">
        <f t="shared" ca="1" si="281"/>
        <v/>
      </c>
      <c r="NP96" s="19" t="str">
        <f t="shared" ca="1" si="281"/>
        <v/>
      </c>
      <c r="NQ96" s="19" t="str">
        <f t="shared" ca="1" si="281"/>
        <v/>
      </c>
      <c r="NR96" s="19" t="str">
        <f t="shared" ca="1" si="281"/>
        <v/>
      </c>
      <c r="NS96" s="19" t="str">
        <f t="shared" ca="1" si="281"/>
        <v/>
      </c>
      <c r="NT96" s="19" t="str">
        <f t="shared" ca="1" si="281"/>
        <v/>
      </c>
      <c r="NU96" s="19" t="str">
        <f t="shared" ca="1" si="281"/>
        <v/>
      </c>
      <c r="NV96" s="19" t="str">
        <f t="shared" ca="1" si="281"/>
        <v/>
      </c>
      <c r="NW96" s="19" t="str">
        <f t="shared" ca="1" si="281"/>
        <v/>
      </c>
      <c r="NX96" s="19" t="str">
        <f t="shared" ca="1" si="281"/>
        <v/>
      </c>
      <c r="NY96" s="19" t="str">
        <f t="shared" ca="1" si="281"/>
        <v/>
      </c>
      <c r="NZ96" s="19" t="str">
        <f t="shared" ca="1" si="281"/>
        <v/>
      </c>
      <c r="OA96" s="19" t="str">
        <f t="shared" ca="1" si="281"/>
        <v/>
      </c>
      <c r="OB96" s="19" t="str">
        <f t="shared" ca="1" si="281"/>
        <v/>
      </c>
      <c r="OC96" s="19" t="str">
        <f t="shared" ca="1" si="281"/>
        <v/>
      </c>
    </row>
    <row r="97" spans="26:393" x14ac:dyDescent="0.2">
      <c r="Z97" s="62"/>
      <c r="AC97" s="19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  <c r="FR97" s="19"/>
      <c r="FS97" s="19"/>
      <c r="FT97" s="19"/>
      <c r="FU97" s="19"/>
      <c r="FV97" s="19"/>
      <c r="FW97" s="19"/>
      <c r="FX97" s="19"/>
      <c r="FY97" s="19"/>
      <c r="FZ97" s="19"/>
      <c r="GA97" s="19"/>
      <c r="GB97" s="19"/>
      <c r="GC97" s="19"/>
      <c r="GD97" s="19"/>
      <c r="GE97" s="19"/>
      <c r="GF97" s="19"/>
      <c r="GG97" s="19"/>
      <c r="GH97" s="19"/>
      <c r="GI97" s="19"/>
      <c r="GJ97" s="19"/>
      <c r="GK97" s="19"/>
      <c r="GL97" s="19"/>
      <c r="GM97" s="19"/>
      <c r="GN97" s="19"/>
      <c r="GO97" s="19"/>
      <c r="GP97" s="19"/>
      <c r="GQ97" s="19"/>
      <c r="GR97" s="19"/>
      <c r="GS97" s="19"/>
      <c r="GT97" s="19"/>
      <c r="GU97" s="19"/>
      <c r="GV97" s="19"/>
      <c r="GW97" s="19"/>
      <c r="GX97" s="19"/>
      <c r="GY97" s="19"/>
      <c r="GZ97" s="19"/>
      <c r="HA97" s="19"/>
      <c r="HB97" s="19"/>
      <c r="HC97" s="19"/>
      <c r="HD97" s="19"/>
      <c r="HE97" s="19"/>
      <c r="HF97" s="19"/>
      <c r="HG97" s="19"/>
      <c r="HH97" s="19"/>
      <c r="HI97" s="19"/>
      <c r="HJ97" s="19"/>
      <c r="HK97" s="19"/>
      <c r="HL97" s="19"/>
      <c r="HM97" s="19"/>
      <c r="HN97" s="19"/>
      <c r="HO97" s="19"/>
      <c r="HP97" s="19"/>
      <c r="HQ97" s="19"/>
      <c r="HR97" s="19"/>
      <c r="HS97" s="19"/>
      <c r="HT97" s="19"/>
      <c r="HU97" s="19"/>
      <c r="HV97" s="19"/>
      <c r="HW97" s="19"/>
      <c r="HX97" s="19"/>
      <c r="HY97" s="19"/>
      <c r="HZ97" s="19"/>
      <c r="IA97" s="19"/>
      <c r="IB97" s="19"/>
      <c r="IC97" s="19"/>
      <c r="ID97" s="19"/>
      <c r="IE97" s="19"/>
      <c r="IF97" s="19"/>
      <c r="IG97" s="19"/>
      <c r="IH97" s="19"/>
      <c r="II97" s="19"/>
      <c r="IJ97" s="19"/>
      <c r="IK97" s="19"/>
      <c r="IL97" s="19"/>
      <c r="IM97" s="19"/>
      <c r="IN97" s="19"/>
      <c r="IO97" s="19"/>
      <c r="IP97" s="19"/>
      <c r="IQ97" s="19"/>
      <c r="IR97" s="19"/>
      <c r="IS97" s="19"/>
      <c r="IT97" s="19"/>
      <c r="IU97" s="19"/>
      <c r="IV97" s="19"/>
      <c r="IW97" s="19"/>
      <c r="IX97" s="19"/>
      <c r="IY97" s="19"/>
      <c r="IZ97" s="19"/>
      <c r="JA97" s="19"/>
      <c r="JB97" s="19"/>
      <c r="JC97" s="19"/>
      <c r="JD97" s="19"/>
      <c r="JE97" s="19"/>
      <c r="JF97" s="19"/>
      <c r="JG97" s="19"/>
      <c r="JH97" s="19"/>
      <c r="JI97" s="19"/>
      <c r="JJ97" s="19"/>
      <c r="JK97" s="19"/>
      <c r="JL97" s="19"/>
      <c r="JM97" s="19"/>
      <c r="JN97" s="19"/>
      <c r="JO97" s="19"/>
      <c r="JP97" s="19"/>
      <c r="JQ97" s="19"/>
      <c r="JR97" s="19"/>
      <c r="JS97" s="19"/>
      <c r="JT97" s="19"/>
      <c r="JU97" s="19"/>
      <c r="JV97" s="19"/>
      <c r="JW97" s="19"/>
      <c r="JX97" s="19"/>
      <c r="JY97" s="19"/>
      <c r="JZ97" s="19"/>
      <c r="KA97" s="19"/>
      <c r="KB97" s="19"/>
      <c r="KC97" s="19"/>
      <c r="KD97" s="19"/>
      <c r="KE97" s="19"/>
      <c r="KF97" s="19"/>
      <c r="KG97" s="19"/>
      <c r="KH97" s="19"/>
      <c r="KI97" s="19"/>
      <c r="KJ97" s="19"/>
      <c r="KK97" s="19"/>
      <c r="KL97" s="19"/>
      <c r="KM97" s="19"/>
      <c r="KN97" s="19"/>
      <c r="KO97" s="19"/>
      <c r="KP97" s="19"/>
      <c r="KQ97" s="19"/>
      <c r="KR97" s="19"/>
      <c r="KS97" s="19"/>
      <c r="KT97" s="19"/>
      <c r="KU97" s="19"/>
      <c r="KV97" s="19"/>
      <c r="KW97" s="19"/>
      <c r="KX97" s="19"/>
      <c r="KY97" s="19"/>
      <c r="KZ97" s="19"/>
      <c r="LA97" s="19"/>
      <c r="LB97" s="19"/>
      <c r="LC97" s="19"/>
      <c r="LD97" s="19"/>
      <c r="LE97" s="19"/>
      <c r="LF97" s="19"/>
      <c r="LG97" s="19"/>
      <c r="LH97" s="19"/>
      <c r="LI97" s="19"/>
      <c r="LJ97" s="19"/>
      <c r="LK97" s="19"/>
      <c r="LL97" s="19"/>
      <c r="LM97" s="19"/>
      <c r="LN97" s="19"/>
      <c r="LO97" s="19"/>
      <c r="LP97" s="19"/>
      <c r="LQ97" s="19"/>
      <c r="LR97" s="19"/>
      <c r="LS97" s="19"/>
      <c r="LT97" s="19"/>
      <c r="LU97" s="19"/>
      <c r="LV97" s="19"/>
      <c r="LW97" s="19"/>
      <c r="LX97" s="19"/>
      <c r="LY97" s="19"/>
      <c r="LZ97" s="19"/>
      <c r="MA97" s="19"/>
      <c r="MB97" s="19"/>
      <c r="MC97" s="19"/>
      <c r="MD97" s="19"/>
      <c r="ME97" s="19"/>
      <c r="MF97" s="19"/>
      <c r="MG97" s="19"/>
      <c r="MH97" s="19"/>
      <c r="MI97" s="19"/>
      <c r="MJ97" s="19"/>
      <c r="MK97" s="19"/>
      <c r="ML97" s="19"/>
      <c r="MM97" s="19"/>
      <c r="MN97" s="19"/>
      <c r="MO97" s="19"/>
      <c r="MP97" s="19"/>
      <c r="MQ97" s="19"/>
      <c r="MR97" s="19"/>
      <c r="MS97" s="19"/>
      <c r="MT97" s="19"/>
      <c r="MU97" s="19"/>
      <c r="MV97" s="19"/>
      <c r="MW97" s="19"/>
      <c r="MX97" s="19"/>
      <c r="MY97" s="19"/>
      <c r="MZ97" s="19"/>
      <c r="NA97" s="19"/>
      <c r="NB97" s="19"/>
      <c r="NC97" s="19"/>
      <c r="ND97" s="19"/>
      <c r="NE97" s="19"/>
      <c r="NF97" s="19"/>
      <c r="NG97" s="19"/>
      <c r="NH97" s="19"/>
      <c r="NI97" s="19"/>
      <c r="NJ97" s="19"/>
      <c r="NK97" s="19"/>
      <c r="NL97" s="19"/>
      <c r="NM97" s="19"/>
      <c r="NN97" s="19"/>
      <c r="NO97" s="19"/>
      <c r="NP97" s="19"/>
      <c r="NQ97" s="19"/>
      <c r="NR97" s="19"/>
      <c r="NS97" s="19"/>
      <c r="NT97" s="19"/>
      <c r="NU97" s="19"/>
      <c r="NV97" s="19"/>
      <c r="NW97" s="19"/>
      <c r="NX97" s="19"/>
      <c r="NY97" s="19"/>
      <c r="NZ97" s="19"/>
      <c r="OA97" s="19"/>
      <c r="OB97" s="19"/>
      <c r="OC97" s="19"/>
    </row>
    <row r="98" spans="26:393" x14ac:dyDescent="0.2">
      <c r="Z98" s="62"/>
      <c r="AC98" s="19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  <c r="FR98" s="19"/>
      <c r="FS98" s="19"/>
      <c r="FT98" s="19"/>
      <c r="FU98" s="19"/>
      <c r="FV98" s="19"/>
      <c r="FW98" s="19"/>
      <c r="FX98" s="19"/>
      <c r="FY98" s="19"/>
      <c r="FZ98" s="19"/>
      <c r="GA98" s="19"/>
      <c r="GB98" s="19"/>
      <c r="GC98" s="19"/>
      <c r="GD98" s="19"/>
      <c r="GE98" s="19"/>
      <c r="GF98" s="19"/>
      <c r="GG98" s="19"/>
      <c r="GH98" s="19"/>
      <c r="GI98" s="19"/>
      <c r="GJ98" s="19"/>
      <c r="GK98" s="19"/>
      <c r="GL98" s="19"/>
      <c r="GM98" s="19"/>
      <c r="GN98" s="19"/>
      <c r="GO98" s="19"/>
      <c r="GP98" s="19"/>
      <c r="GQ98" s="19"/>
      <c r="GR98" s="19"/>
      <c r="GS98" s="19"/>
      <c r="GT98" s="19"/>
      <c r="GU98" s="19"/>
      <c r="GV98" s="19"/>
      <c r="GW98" s="19"/>
      <c r="GX98" s="19"/>
      <c r="GY98" s="19"/>
      <c r="GZ98" s="19"/>
      <c r="HA98" s="19"/>
      <c r="HB98" s="19"/>
      <c r="HC98" s="19"/>
      <c r="HD98" s="19"/>
      <c r="HE98" s="19"/>
      <c r="HF98" s="19"/>
      <c r="HG98" s="19"/>
      <c r="HH98" s="19"/>
      <c r="HI98" s="19"/>
      <c r="HJ98" s="19"/>
      <c r="HK98" s="19"/>
      <c r="HL98" s="19"/>
      <c r="HM98" s="19"/>
      <c r="HN98" s="19"/>
      <c r="HO98" s="19"/>
      <c r="HP98" s="19"/>
      <c r="HQ98" s="19"/>
      <c r="HR98" s="19"/>
      <c r="HS98" s="19"/>
      <c r="HT98" s="19"/>
      <c r="HU98" s="19"/>
      <c r="HV98" s="19"/>
      <c r="HW98" s="19"/>
      <c r="HX98" s="19"/>
      <c r="HY98" s="19"/>
      <c r="HZ98" s="19"/>
      <c r="IA98" s="19"/>
      <c r="IB98" s="19"/>
      <c r="IC98" s="19"/>
      <c r="ID98" s="19"/>
      <c r="IE98" s="19"/>
      <c r="IF98" s="19"/>
      <c r="IG98" s="19"/>
      <c r="IH98" s="19"/>
      <c r="II98" s="19"/>
      <c r="IJ98" s="19"/>
      <c r="IK98" s="19"/>
      <c r="IL98" s="19"/>
      <c r="IM98" s="19"/>
      <c r="IN98" s="19"/>
      <c r="IO98" s="19"/>
      <c r="IP98" s="19"/>
      <c r="IQ98" s="19"/>
      <c r="IR98" s="19"/>
      <c r="IS98" s="19"/>
      <c r="IT98" s="19"/>
      <c r="IU98" s="19"/>
      <c r="IV98" s="19"/>
      <c r="IW98" s="19"/>
      <c r="IX98" s="19"/>
      <c r="IY98" s="19"/>
      <c r="IZ98" s="19"/>
      <c r="JA98" s="19"/>
      <c r="JB98" s="19"/>
      <c r="JC98" s="19"/>
      <c r="JD98" s="19"/>
      <c r="JE98" s="19"/>
      <c r="JF98" s="19"/>
      <c r="JG98" s="19"/>
      <c r="JH98" s="19"/>
      <c r="JI98" s="19"/>
      <c r="JJ98" s="19"/>
      <c r="JK98" s="19"/>
      <c r="JL98" s="19"/>
      <c r="JM98" s="19"/>
      <c r="JN98" s="19"/>
      <c r="JO98" s="19"/>
      <c r="JP98" s="19"/>
      <c r="JQ98" s="19"/>
      <c r="JR98" s="19"/>
      <c r="JS98" s="19"/>
      <c r="JT98" s="19"/>
      <c r="JU98" s="19"/>
      <c r="JV98" s="19"/>
      <c r="JW98" s="19"/>
      <c r="JX98" s="19"/>
      <c r="JY98" s="19"/>
      <c r="JZ98" s="19"/>
      <c r="KA98" s="19"/>
      <c r="KB98" s="19"/>
      <c r="KC98" s="19"/>
      <c r="KD98" s="19"/>
      <c r="KE98" s="19"/>
      <c r="KF98" s="19"/>
      <c r="KG98" s="19"/>
      <c r="KH98" s="19"/>
      <c r="KI98" s="19"/>
      <c r="KJ98" s="19"/>
      <c r="KK98" s="19"/>
      <c r="KL98" s="19"/>
      <c r="KM98" s="19"/>
      <c r="KN98" s="19"/>
      <c r="KO98" s="19"/>
      <c r="KP98" s="19"/>
      <c r="KQ98" s="19"/>
      <c r="KR98" s="19"/>
      <c r="KS98" s="19"/>
      <c r="KT98" s="19"/>
      <c r="KU98" s="19"/>
      <c r="KV98" s="19"/>
      <c r="KW98" s="19"/>
      <c r="KX98" s="19"/>
      <c r="KY98" s="19"/>
      <c r="KZ98" s="19"/>
      <c r="LA98" s="19"/>
      <c r="LB98" s="19"/>
      <c r="LC98" s="19"/>
      <c r="LD98" s="19"/>
      <c r="LE98" s="19"/>
      <c r="LF98" s="19"/>
      <c r="LG98" s="19"/>
      <c r="LH98" s="19"/>
      <c r="LI98" s="19"/>
      <c r="LJ98" s="19"/>
      <c r="LK98" s="19"/>
      <c r="LL98" s="19"/>
      <c r="LM98" s="19"/>
      <c r="LN98" s="19"/>
      <c r="LO98" s="19"/>
      <c r="LP98" s="19"/>
      <c r="LQ98" s="19"/>
      <c r="LR98" s="19"/>
      <c r="LS98" s="19"/>
      <c r="LT98" s="19"/>
      <c r="LU98" s="19"/>
      <c r="LV98" s="19"/>
      <c r="LW98" s="19"/>
      <c r="LX98" s="19"/>
      <c r="LY98" s="19"/>
      <c r="LZ98" s="19"/>
      <c r="MA98" s="19"/>
      <c r="MB98" s="19"/>
      <c r="MC98" s="19"/>
      <c r="MD98" s="19"/>
      <c r="ME98" s="19"/>
      <c r="MF98" s="19"/>
      <c r="MG98" s="19"/>
      <c r="MH98" s="19"/>
      <c r="MI98" s="19"/>
      <c r="MJ98" s="19"/>
      <c r="MK98" s="19"/>
      <c r="ML98" s="19"/>
      <c r="MM98" s="19"/>
      <c r="MN98" s="19"/>
      <c r="MO98" s="19"/>
      <c r="MP98" s="19"/>
      <c r="MQ98" s="19"/>
      <c r="MR98" s="19"/>
      <c r="MS98" s="19"/>
      <c r="MT98" s="19"/>
      <c r="MU98" s="19"/>
      <c r="MV98" s="19"/>
      <c r="MW98" s="19"/>
      <c r="MX98" s="19"/>
      <c r="MY98" s="19"/>
      <c r="MZ98" s="19"/>
      <c r="NA98" s="19"/>
      <c r="NB98" s="19"/>
      <c r="NC98" s="19"/>
      <c r="ND98" s="19"/>
      <c r="NE98" s="19"/>
      <c r="NF98" s="19"/>
      <c r="NG98" s="19"/>
      <c r="NH98" s="19"/>
      <c r="NI98" s="19"/>
      <c r="NJ98" s="19"/>
      <c r="NK98" s="19"/>
      <c r="NL98" s="19"/>
      <c r="NM98" s="19"/>
      <c r="NN98" s="19"/>
      <c r="NO98" s="19"/>
      <c r="NP98" s="19"/>
      <c r="NQ98" s="19"/>
      <c r="NR98" s="19"/>
      <c r="NS98" s="19"/>
      <c r="NT98" s="19"/>
      <c r="NU98" s="19"/>
      <c r="NV98" s="19"/>
      <c r="NW98" s="19"/>
      <c r="NX98" s="19"/>
      <c r="NY98" s="19"/>
      <c r="NZ98" s="19"/>
      <c r="OA98" s="19"/>
      <c r="OB98" s="19"/>
      <c r="OC98" s="19"/>
    </row>
    <row r="99" spans="26:393" x14ac:dyDescent="0.2">
      <c r="AC99" s="19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  <c r="FR99" s="19"/>
      <c r="FS99" s="19"/>
      <c r="FT99" s="19"/>
      <c r="FU99" s="19"/>
      <c r="FV99" s="19"/>
      <c r="FW99" s="19"/>
      <c r="FX99" s="19"/>
      <c r="FY99" s="19"/>
      <c r="FZ99" s="19"/>
      <c r="GA99" s="19"/>
      <c r="GB99" s="19"/>
      <c r="GC99" s="19"/>
      <c r="GD99" s="19"/>
      <c r="GE99" s="19"/>
      <c r="GF99" s="19"/>
      <c r="GG99" s="19"/>
      <c r="GH99" s="19"/>
      <c r="GI99" s="19"/>
      <c r="GJ99" s="19"/>
      <c r="GK99" s="19"/>
      <c r="GL99" s="19"/>
      <c r="GM99" s="19"/>
      <c r="GN99" s="19"/>
      <c r="GO99" s="19"/>
      <c r="GP99" s="19"/>
      <c r="GQ99" s="19"/>
      <c r="GR99" s="19"/>
      <c r="GS99" s="19"/>
      <c r="GT99" s="19"/>
      <c r="GU99" s="19"/>
      <c r="GV99" s="19"/>
      <c r="GW99" s="19"/>
      <c r="GX99" s="19"/>
      <c r="GY99" s="19"/>
      <c r="GZ99" s="19"/>
      <c r="HA99" s="19"/>
      <c r="HB99" s="19"/>
      <c r="HC99" s="19"/>
      <c r="HD99" s="19"/>
      <c r="HE99" s="19"/>
      <c r="HF99" s="19"/>
      <c r="HG99" s="19"/>
      <c r="HH99" s="19"/>
      <c r="HI99" s="19"/>
      <c r="HJ99" s="19"/>
      <c r="HK99" s="19"/>
      <c r="HL99" s="19"/>
      <c r="HM99" s="19"/>
      <c r="HN99" s="19"/>
      <c r="HO99" s="19"/>
      <c r="HP99" s="19"/>
      <c r="HQ99" s="19"/>
      <c r="HR99" s="19"/>
      <c r="HS99" s="19"/>
      <c r="HT99" s="19"/>
      <c r="HU99" s="19"/>
      <c r="HV99" s="19"/>
      <c r="HW99" s="19"/>
      <c r="HX99" s="19"/>
      <c r="HY99" s="19"/>
      <c r="HZ99" s="19"/>
      <c r="IA99" s="19"/>
      <c r="IB99" s="19"/>
      <c r="IC99" s="19"/>
      <c r="ID99" s="19"/>
      <c r="IE99" s="19"/>
      <c r="IF99" s="19"/>
      <c r="IG99" s="19"/>
      <c r="IH99" s="19"/>
      <c r="II99" s="19"/>
      <c r="IJ99" s="19"/>
      <c r="IK99" s="19"/>
      <c r="IL99" s="19"/>
      <c r="IM99" s="19"/>
      <c r="IN99" s="19"/>
      <c r="IO99" s="19"/>
      <c r="IP99" s="19"/>
      <c r="IQ99" s="19"/>
      <c r="IR99" s="19"/>
      <c r="IS99" s="19"/>
      <c r="IT99" s="19"/>
      <c r="IU99" s="19"/>
      <c r="IV99" s="19"/>
      <c r="IW99" s="19"/>
      <c r="IX99" s="19"/>
      <c r="IY99" s="19"/>
      <c r="IZ99" s="19"/>
      <c r="JA99" s="19"/>
      <c r="JB99" s="19"/>
      <c r="JC99" s="19"/>
      <c r="JD99" s="19"/>
      <c r="JE99" s="19"/>
      <c r="JF99" s="19"/>
      <c r="JG99" s="19"/>
      <c r="JH99" s="19"/>
      <c r="JI99" s="19"/>
      <c r="JJ99" s="19"/>
      <c r="JK99" s="19"/>
      <c r="JL99" s="19"/>
      <c r="JM99" s="19"/>
      <c r="JN99" s="19"/>
      <c r="JO99" s="19"/>
      <c r="JP99" s="19"/>
      <c r="JQ99" s="19"/>
      <c r="JR99" s="19"/>
      <c r="JS99" s="19"/>
      <c r="JT99" s="19"/>
      <c r="JU99" s="19"/>
      <c r="JV99" s="19"/>
      <c r="JW99" s="19"/>
      <c r="JX99" s="19"/>
      <c r="JY99" s="19"/>
      <c r="JZ99" s="19"/>
      <c r="KA99" s="19"/>
      <c r="KB99" s="19"/>
      <c r="KC99" s="19"/>
      <c r="KD99" s="19"/>
      <c r="KE99" s="19"/>
      <c r="KF99" s="19"/>
      <c r="KG99" s="19"/>
      <c r="KH99" s="19"/>
      <c r="KI99" s="19"/>
      <c r="KJ99" s="19"/>
      <c r="KK99" s="19"/>
      <c r="KL99" s="19"/>
      <c r="KM99" s="19"/>
      <c r="KN99" s="19"/>
      <c r="KO99" s="19"/>
      <c r="KP99" s="19"/>
      <c r="KQ99" s="19"/>
      <c r="KR99" s="19"/>
      <c r="KS99" s="19"/>
      <c r="KT99" s="19"/>
      <c r="KU99" s="19"/>
      <c r="KV99" s="19"/>
      <c r="KW99" s="19"/>
      <c r="KX99" s="19"/>
      <c r="KY99" s="19"/>
      <c r="KZ99" s="19"/>
      <c r="LA99" s="19"/>
      <c r="LB99" s="19"/>
      <c r="LC99" s="19"/>
      <c r="LD99" s="19"/>
      <c r="LE99" s="19"/>
      <c r="LF99" s="19"/>
      <c r="LG99" s="19"/>
      <c r="LH99" s="19"/>
      <c r="LI99" s="19"/>
      <c r="LJ99" s="19"/>
      <c r="LK99" s="19"/>
      <c r="LL99" s="19"/>
      <c r="LM99" s="19"/>
      <c r="LN99" s="19"/>
      <c r="LO99" s="19"/>
      <c r="LP99" s="19"/>
      <c r="LQ99" s="19"/>
      <c r="LR99" s="19"/>
      <c r="LS99" s="19"/>
      <c r="LT99" s="19"/>
      <c r="LU99" s="19"/>
      <c r="LV99" s="19"/>
      <c r="LW99" s="19"/>
      <c r="LX99" s="19"/>
      <c r="LY99" s="19"/>
      <c r="LZ99" s="19"/>
      <c r="MA99" s="19"/>
      <c r="MB99" s="19"/>
      <c r="MC99" s="19"/>
      <c r="MD99" s="19"/>
      <c r="ME99" s="19"/>
      <c r="MF99" s="19"/>
      <c r="MG99" s="19"/>
      <c r="MH99" s="19"/>
      <c r="MI99" s="19"/>
      <c r="MJ99" s="19"/>
      <c r="MK99" s="19"/>
      <c r="ML99" s="19"/>
      <c r="MM99" s="19"/>
      <c r="MN99" s="19"/>
      <c r="MO99" s="19"/>
      <c r="MP99" s="19"/>
      <c r="MQ99" s="19"/>
      <c r="MR99" s="19"/>
      <c r="MS99" s="19"/>
      <c r="MT99" s="19"/>
      <c r="MU99" s="19"/>
      <c r="MV99" s="19"/>
      <c r="MW99" s="19"/>
      <c r="MX99" s="19"/>
      <c r="MY99" s="19"/>
      <c r="MZ99" s="19"/>
      <c r="NA99" s="19"/>
      <c r="NB99" s="19"/>
      <c r="NC99" s="19"/>
      <c r="ND99" s="19"/>
      <c r="NE99" s="19"/>
      <c r="NF99" s="19"/>
      <c r="NG99" s="19"/>
      <c r="NH99" s="19"/>
      <c r="NI99" s="19"/>
      <c r="NJ99" s="19"/>
      <c r="NK99" s="19"/>
      <c r="NL99" s="19"/>
      <c r="NM99" s="19"/>
      <c r="NN99" s="19"/>
      <c r="NO99" s="19"/>
      <c r="NP99" s="19"/>
      <c r="NQ99" s="19"/>
      <c r="NR99" s="19"/>
      <c r="NS99" s="19"/>
      <c r="NT99" s="19"/>
      <c r="NU99" s="19"/>
      <c r="NV99" s="19"/>
      <c r="NW99" s="19"/>
      <c r="NX99" s="19"/>
      <c r="NY99" s="19"/>
      <c r="NZ99" s="19"/>
      <c r="OA99" s="19"/>
      <c r="OB99" s="19"/>
      <c r="OC99" s="19"/>
    </row>
    <row r="100" spans="26:393" x14ac:dyDescent="0.2">
      <c r="AC100" s="19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  <c r="FR100" s="19"/>
      <c r="FS100" s="19"/>
      <c r="FT100" s="19"/>
      <c r="FU100" s="19"/>
      <c r="FV100" s="19"/>
      <c r="FW100" s="19"/>
      <c r="FX100" s="19"/>
      <c r="FY100" s="19"/>
      <c r="FZ100" s="19"/>
      <c r="GA100" s="19"/>
      <c r="GB100" s="19"/>
      <c r="GC100" s="19"/>
      <c r="GD100" s="19"/>
      <c r="GE100" s="19"/>
      <c r="GF100" s="19"/>
      <c r="GG100" s="19"/>
      <c r="GH100" s="19"/>
      <c r="GI100" s="19"/>
      <c r="GJ100" s="19"/>
      <c r="GK100" s="19"/>
      <c r="GL100" s="19"/>
      <c r="GM100" s="19"/>
      <c r="GN100" s="19"/>
      <c r="GO100" s="19"/>
      <c r="GP100" s="19"/>
      <c r="GQ100" s="19"/>
      <c r="GR100" s="19"/>
      <c r="GS100" s="19"/>
      <c r="GT100" s="19"/>
      <c r="GU100" s="19"/>
      <c r="GV100" s="19"/>
      <c r="GW100" s="19"/>
      <c r="GX100" s="19"/>
      <c r="GY100" s="19"/>
      <c r="GZ100" s="19"/>
      <c r="HA100" s="19"/>
      <c r="HB100" s="19"/>
      <c r="HC100" s="19"/>
      <c r="HD100" s="19"/>
      <c r="HE100" s="19"/>
      <c r="HF100" s="19"/>
      <c r="HG100" s="19"/>
      <c r="HH100" s="19"/>
      <c r="HI100" s="19"/>
      <c r="HJ100" s="19"/>
      <c r="HK100" s="19"/>
      <c r="HL100" s="19"/>
      <c r="HM100" s="19"/>
      <c r="HN100" s="19"/>
      <c r="HO100" s="19"/>
      <c r="HP100" s="19"/>
      <c r="HQ100" s="19"/>
      <c r="HR100" s="19"/>
      <c r="HS100" s="19"/>
      <c r="HT100" s="19"/>
      <c r="HU100" s="19"/>
      <c r="HV100" s="19"/>
      <c r="HW100" s="19"/>
      <c r="HX100" s="19"/>
      <c r="HY100" s="19"/>
      <c r="HZ100" s="19"/>
      <c r="IA100" s="19"/>
      <c r="IB100" s="19"/>
      <c r="IC100" s="19"/>
      <c r="ID100" s="19"/>
      <c r="IE100" s="19"/>
      <c r="IF100" s="19"/>
      <c r="IG100" s="19"/>
      <c r="IH100" s="19"/>
      <c r="II100" s="19"/>
      <c r="IJ100" s="19"/>
      <c r="IK100" s="19"/>
      <c r="IL100" s="19"/>
      <c r="IM100" s="19"/>
      <c r="IN100" s="19"/>
      <c r="IO100" s="19"/>
      <c r="IP100" s="19"/>
      <c r="IQ100" s="19"/>
      <c r="IR100" s="19"/>
      <c r="IS100" s="19"/>
      <c r="IT100" s="19"/>
      <c r="IU100" s="19"/>
      <c r="IV100" s="19"/>
      <c r="IW100" s="19"/>
      <c r="IX100" s="19"/>
      <c r="IY100" s="19"/>
      <c r="IZ100" s="19"/>
      <c r="JA100" s="19"/>
      <c r="JB100" s="19"/>
      <c r="JC100" s="19"/>
      <c r="JD100" s="19"/>
      <c r="JE100" s="19"/>
      <c r="JF100" s="19"/>
      <c r="JG100" s="19"/>
      <c r="JH100" s="19"/>
      <c r="JI100" s="19"/>
      <c r="JJ100" s="19"/>
      <c r="JK100" s="19"/>
      <c r="JL100" s="19"/>
      <c r="JM100" s="19"/>
      <c r="JN100" s="19"/>
      <c r="JO100" s="19"/>
      <c r="JP100" s="19"/>
      <c r="JQ100" s="19"/>
      <c r="JR100" s="19"/>
      <c r="JS100" s="19"/>
      <c r="JT100" s="19"/>
      <c r="JU100" s="19"/>
      <c r="JV100" s="19"/>
      <c r="JW100" s="19"/>
      <c r="JX100" s="19"/>
      <c r="JY100" s="19"/>
      <c r="JZ100" s="19"/>
      <c r="KA100" s="19"/>
      <c r="KB100" s="19"/>
      <c r="KC100" s="19"/>
      <c r="KD100" s="19"/>
      <c r="KE100" s="19"/>
      <c r="KF100" s="19"/>
      <c r="KG100" s="19"/>
      <c r="KH100" s="19"/>
      <c r="KI100" s="19"/>
      <c r="KJ100" s="19"/>
      <c r="KK100" s="19"/>
      <c r="KL100" s="19"/>
      <c r="KM100" s="19"/>
      <c r="KN100" s="19"/>
      <c r="KO100" s="19"/>
      <c r="KP100" s="19"/>
      <c r="KQ100" s="19"/>
      <c r="KR100" s="19"/>
      <c r="KS100" s="19"/>
      <c r="KT100" s="19"/>
      <c r="KU100" s="19"/>
      <c r="KV100" s="19"/>
      <c r="KW100" s="19"/>
      <c r="KX100" s="19"/>
      <c r="KY100" s="19"/>
      <c r="KZ100" s="19"/>
      <c r="LA100" s="19"/>
      <c r="LB100" s="19"/>
      <c r="LC100" s="19"/>
      <c r="LD100" s="19"/>
      <c r="LE100" s="19"/>
      <c r="LF100" s="19"/>
      <c r="LG100" s="19"/>
      <c r="LH100" s="19"/>
      <c r="LI100" s="19"/>
      <c r="LJ100" s="19"/>
      <c r="LK100" s="19"/>
      <c r="LL100" s="19"/>
      <c r="LM100" s="19"/>
      <c r="LN100" s="19"/>
      <c r="LO100" s="19"/>
      <c r="LP100" s="19"/>
      <c r="LQ100" s="19"/>
      <c r="LR100" s="19"/>
      <c r="LS100" s="19"/>
      <c r="LT100" s="19"/>
      <c r="LU100" s="19"/>
      <c r="LV100" s="19"/>
      <c r="LW100" s="19"/>
      <c r="LX100" s="19"/>
      <c r="LY100" s="19"/>
      <c r="LZ100" s="19"/>
      <c r="MA100" s="19"/>
      <c r="MB100" s="19"/>
      <c r="MC100" s="19"/>
      <c r="MD100" s="19"/>
      <c r="ME100" s="19"/>
      <c r="MF100" s="19"/>
      <c r="MG100" s="19"/>
      <c r="MH100" s="19"/>
      <c r="MI100" s="19"/>
      <c r="MJ100" s="19"/>
      <c r="MK100" s="19"/>
      <c r="ML100" s="19"/>
      <c r="MM100" s="19"/>
      <c r="MN100" s="19"/>
      <c r="MO100" s="19"/>
      <c r="MP100" s="19"/>
      <c r="MQ100" s="19"/>
      <c r="MR100" s="19"/>
      <c r="MS100" s="19"/>
      <c r="MT100" s="19"/>
      <c r="MU100" s="19"/>
      <c r="MV100" s="19"/>
      <c r="MW100" s="19"/>
      <c r="MX100" s="19"/>
      <c r="MY100" s="19"/>
      <c r="MZ100" s="19"/>
      <c r="NA100" s="19"/>
      <c r="NB100" s="19"/>
      <c r="NC100" s="19"/>
      <c r="ND100" s="19"/>
      <c r="NE100" s="19"/>
      <c r="NF100" s="19"/>
      <c r="NG100" s="19"/>
      <c r="NH100" s="19"/>
      <c r="NI100" s="19"/>
      <c r="NJ100" s="19"/>
      <c r="NK100" s="19"/>
      <c r="NL100" s="19"/>
      <c r="NM100" s="19"/>
      <c r="NN100" s="19"/>
      <c r="NO100" s="19"/>
      <c r="NP100" s="19"/>
      <c r="NQ100" s="19"/>
      <c r="NR100" s="19"/>
      <c r="NS100" s="19"/>
      <c r="NT100" s="19"/>
      <c r="NU100" s="19"/>
      <c r="NV100" s="19"/>
      <c r="NW100" s="19"/>
      <c r="NX100" s="19"/>
      <c r="NY100" s="19"/>
      <c r="NZ100" s="19"/>
      <c r="OA100" s="19"/>
      <c r="OB100" s="19"/>
      <c r="OC100" s="19"/>
    </row>
    <row r="101" spans="26:393" x14ac:dyDescent="0.2">
      <c r="AC101" s="19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  <c r="FR101" s="19"/>
      <c r="FS101" s="19"/>
      <c r="FT101" s="19"/>
      <c r="FU101" s="19"/>
      <c r="FV101" s="19"/>
      <c r="FW101" s="19"/>
      <c r="FX101" s="19"/>
      <c r="FY101" s="19"/>
      <c r="FZ101" s="19"/>
      <c r="GA101" s="19"/>
      <c r="GB101" s="19"/>
      <c r="GC101" s="19"/>
      <c r="GD101" s="19"/>
      <c r="GE101" s="19"/>
      <c r="GF101" s="19"/>
      <c r="GG101" s="19"/>
      <c r="GH101" s="19"/>
      <c r="GI101" s="19"/>
      <c r="GJ101" s="19"/>
      <c r="GK101" s="19"/>
      <c r="GL101" s="19"/>
      <c r="GM101" s="19"/>
      <c r="GN101" s="19"/>
      <c r="GO101" s="19"/>
      <c r="GP101" s="19"/>
      <c r="GQ101" s="19"/>
      <c r="GR101" s="19"/>
      <c r="GS101" s="19"/>
      <c r="GT101" s="19"/>
      <c r="GU101" s="19"/>
      <c r="GV101" s="19"/>
      <c r="GW101" s="19"/>
      <c r="GX101" s="19"/>
      <c r="GY101" s="19"/>
      <c r="GZ101" s="19"/>
      <c r="HA101" s="19"/>
      <c r="HB101" s="19"/>
      <c r="HC101" s="19"/>
      <c r="HD101" s="19"/>
      <c r="HE101" s="19"/>
      <c r="HF101" s="19"/>
      <c r="HG101" s="19"/>
      <c r="HH101" s="19"/>
      <c r="HI101" s="19"/>
      <c r="HJ101" s="19"/>
      <c r="HK101" s="19"/>
      <c r="HL101" s="19"/>
      <c r="HM101" s="19"/>
      <c r="HN101" s="19"/>
      <c r="HO101" s="19"/>
      <c r="HP101" s="19"/>
      <c r="HQ101" s="19"/>
      <c r="HR101" s="19"/>
      <c r="HS101" s="19"/>
      <c r="HT101" s="19"/>
      <c r="HU101" s="19"/>
      <c r="HV101" s="19"/>
      <c r="HW101" s="19"/>
      <c r="HX101" s="19"/>
      <c r="HY101" s="19"/>
      <c r="HZ101" s="19"/>
      <c r="IA101" s="19"/>
      <c r="IB101" s="19"/>
      <c r="IC101" s="19"/>
      <c r="ID101" s="19"/>
      <c r="IE101" s="19"/>
      <c r="IF101" s="19"/>
      <c r="IG101" s="19"/>
      <c r="IH101" s="19"/>
      <c r="II101" s="19"/>
      <c r="IJ101" s="19"/>
      <c r="IK101" s="19"/>
      <c r="IL101" s="19"/>
      <c r="IM101" s="19"/>
      <c r="IN101" s="19"/>
      <c r="IO101" s="19"/>
      <c r="IP101" s="19"/>
      <c r="IQ101" s="19"/>
      <c r="IR101" s="19"/>
      <c r="IS101" s="19"/>
      <c r="IT101" s="19"/>
      <c r="IU101" s="19"/>
      <c r="IV101" s="19"/>
      <c r="IW101" s="19"/>
      <c r="IX101" s="19"/>
      <c r="IY101" s="19"/>
      <c r="IZ101" s="19"/>
      <c r="JA101" s="19"/>
      <c r="JB101" s="19"/>
      <c r="JC101" s="19"/>
      <c r="JD101" s="19"/>
      <c r="JE101" s="19"/>
      <c r="JF101" s="19"/>
      <c r="JG101" s="19"/>
      <c r="JH101" s="19"/>
      <c r="JI101" s="19"/>
      <c r="JJ101" s="19"/>
      <c r="JK101" s="19"/>
      <c r="JL101" s="19"/>
      <c r="JM101" s="19"/>
      <c r="JN101" s="19"/>
      <c r="JO101" s="19"/>
      <c r="JP101" s="19"/>
      <c r="JQ101" s="19"/>
      <c r="JR101" s="19"/>
      <c r="JS101" s="19"/>
      <c r="JT101" s="19"/>
      <c r="JU101" s="19"/>
      <c r="JV101" s="19"/>
      <c r="JW101" s="19"/>
      <c r="JX101" s="19"/>
      <c r="JY101" s="19"/>
      <c r="JZ101" s="19"/>
      <c r="KA101" s="19"/>
      <c r="KB101" s="19"/>
      <c r="KC101" s="19"/>
      <c r="KD101" s="19"/>
      <c r="KE101" s="19"/>
      <c r="KF101" s="19"/>
      <c r="KG101" s="19"/>
      <c r="KH101" s="19"/>
      <c r="KI101" s="19"/>
      <c r="KJ101" s="19"/>
      <c r="KK101" s="19"/>
      <c r="KL101" s="19"/>
      <c r="KM101" s="19"/>
      <c r="KN101" s="19"/>
      <c r="KO101" s="19"/>
      <c r="KP101" s="19"/>
      <c r="KQ101" s="19"/>
      <c r="KR101" s="19"/>
      <c r="KS101" s="19"/>
      <c r="KT101" s="19"/>
      <c r="KU101" s="19"/>
      <c r="KV101" s="19"/>
      <c r="KW101" s="19"/>
      <c r="KX101" s="19"/>
      <c r="KY101" s="19"/>
      <c r="KZ101" s="19"/>
      <c r="LA101" s="19"/>
      <c r="LB101" s="19"/>
      <c r="LC101" s="19"/>
      <c r="LD101" s="19"/>
      <c r="LE101" s="19"/>
      <c r="LF101" s="19"/>
      <c r="LG101" s="19"/>
      <c r="LH101" s="19"/>
      <c r="LI101" s="19"/>
      <c r="LJ101" s="19"/>
      <c r="LK101" s="19"/>
      <c r="LL101" s="19"/>
      <c r="LM101" s="19"/>
      <c r="LN101" s="19"/>
      <c r="LO101" s="19"/>
      <c r="LP101" s="19"/>
      <c r="LQ101" s="19"/>
      <c r="LR101" s="19"/>
      <c r="LS101" s="19"/>
      <c r="LT101" s="19"/>
      <c r="LU101" s="19"/>
      <c r="LV101" s="19"/>
      <c r="LW101" s="19"/>
      <c r="LX101" s="19"/>
      <c r="LY101" s="19"/>
      <c r="LZ101" s="19"/>
      <c r="MA101" s="19"/>
      <c r="MB101" s="19"/>
      <c r="MC101" s="19"/>
      <c r="MD101" s="19"/>
      <c r="ME101" s="19"/>
      <c r="MF101" s="19"/>
      <c r="MG101" s="19"/>
      <c r="MH101" s="19"/>
      <c r="MI101" s="19"/>
      <c r="MJ101" s="19"/>
      <c r="MK101" s="19"/>
      <c r="ML101" s="19"/>
      <c r="MM101" s="19"/>
      <c r="MN101" s="19"/>
      <c r="MO101" s="19"/>
      <c r="MP101" s="19"/>
      <c r="MQ101" s="19"/>
      <c r="MR101" s="19"/>
      <c r="MS101" s="19"/>
      <c r="MT101" s="19"/>
      <c r="MU101" s="19"/>
      <c r="MV101" s="19"/>
      <c r="MW101" s="19"/>
      <c r="MX101" s="19"/>
      <c r="MY101" s="19"/>
      <c r="MZ101" s="19"/>
      <c r="NA101" s="19"/>
      <c r="NB101" s="19"/>
      <c r="NC101" s="19"/>
      <c r="ND101" s="19"/>
      <c r="NE101" s="19"/>
      <c r="NF101" s="19"/>
      <c r="NG101" s="19"/>
      <c r="NH101" s="19"/>
      <c r="NI101" s="19"/>
      <c r="NJ101" s="19"/>
      <c r="NK101" s="19"/>
      <c r="NL101" s="19"/>
      <c r="NM101" s="19"/>
      <c r="NN101" s="19"/>
      <c r="NO101" s="19"/>
      <c r="NP101" s="19"/>
      <c r="NQ101" s="19"/>
      <c r="NR101" s="19"/>
      <c r="NS101" s="19"/>
      <c r="NT101" s="19"/>
      <c r="NU101" s="19"/>
      <c r="NV101" s="19"/>
      <c r="NW101" s="19"/>
      <c r="NX101" s="19"/>
      <c r="NY101" s="19"/>
      <c r="NZ101" s="19"/>
      <c r="OA101" s="19"/>
      <c r="OB101" s="19"/>
      <c r="OC101" s="19"/>
    </row>
    <row r="102" spans="26:393" x14ac:dyDescent="0.2">
      <c r="AC102" s="19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  <c r="FR102" s="19"/>
      <c r="FS102" s="19"/>
      <c r="FT102" s="19"/>
      <c r="FU102" s="19"/>
      <c r="FV102" s="19"/>
      <c r="FW102" s="19"/>
      <c r="FX102" s="19"/>
      <c r="FY102" s="19"/>
      <c r="FZ102" s="19"/>
      <c r="GA102" s="19"/>
      <c r="GB102" s="19"/>
      <c r="GC102" s="19"/>
      <c r="GD102" s="19"/>
      <c r="GE102" s="19"/>
      <c r="GF102" s="19"/>
      <c r="GG102" s="19"/>
      <c r="GH102" s="19"/>
      <c r="GI102" s="19"/>
      <c r="GJ102" s="19"/>
      <c r="GK102" s="19"/>
      <c r="GL102" s="19"/>
      <c r="GM102" s="19"/>
      <c r="GN102" s="19"/>
      <c r="GO102" s="19"/>
      <c r="GP102" s="19"/>
      <c r="GQ102" s="19"/>
      <c r="GR102" s="19"/>
      <c r="GS102" s="19"/>
      <c r="GT102" s="19"/>
      <c r="GU102" s="19"/>
      <c r="GV102" s="19"/>
      <c r="GW102" s="19"/>
      <c r="GX102" s="19"/>
      <c r="GY102" s="19"/>
      <c r="GZ102" s="19"/>
      <c r="HA102" s="19"/>
      <c r="HB102" s="19"/>
      <c r="HC102" s="19"/>
      <c r="HD102" s="19"/>
      <c r="HE102" s="19"/>
      <c r="HF102" s="19"/>
      <c r="HG102" s="19"/>
      <c r="HH102" s="19"/>
      <c r="HI102" s="19"/>
      <c r="HJ102" s="19"/>
      <c r="HK102" s="19"/>
      <c r="HL102" s="19"/>
      <c r="HM102" s="19"/>
      <c r="HN102" s="19"/>
      <c r="HO102" s="19"/>
      <c r="HP102" s="19"/>
      <c r="HQ102" s="19"/>
      <c r="HR102" s="19"/>
      <c r="HS102" s="19"/>
      <c r="HT102" s="19"/>
      <c r="HU102" s="19"/>
      <c r="HV102" s="19"/>
      <c r="HW102" s="19"/>
      <c r="HX102" s="19"/>
      <c r="HY102" s="19"/>
      <c r="HZ102" s="19"/>
      <c r="IA102" s="19"/>
      <c r="IB102" s="19"/>
      <c r="IC102" s="19"/>
      <c r="ID102" s="19"/>
      <c r="IE102" s="19"/>
      <c r="IF102" s="19"/>
      <c r="IG102" s="19"/>
      <c r="IH102" s="19"/>
      <c r="II102" s="19"/>
      <c r="IJ102" s="19"/>
      <c r="IK102" s="19"/>
      <c r="IL102" s="19"/>
      <c r="IM102" s="19"/>
      <c r="IN102" s="19"/>
      <c r="IO102" s="19"/>
      <c r="IP102" s="19"/>
      <c r="IQ102" s="19"/>
      <c r="IR102" s="19"/>
      <c r="IS102" s="19"/>
      <c r="IT102" s="19"/>
      <c r="IU102" s="19"/>
      <c r="IV102" s="19"/>
      <c r="IW102" s="19"/>
      <c r="IX102" s="19"/>
      <c r="IY102" s="19"/>
      <c r="IZ102" s="19"/>
      <c r="JA102" s="19"/>
      <c r="JB102" s="19"/>
      <c r="JC102" s="19"/>
      <c r="JD102" s="19"/>
      <c r="JE102" s="19"/>
      <c r="JF102" s="19"/>
      <c r="JG102" s="19"/>
      <c r="JH102" s="19"/>
      <c r="JI102" s="19"/>
      <c r="JJ102" s="19"/>
      <c r="JK102" s="19"/>
      <c r="JL102" s="19"/>
      <c r="JM102" s="19"/>
      <c r="JN102" s="19"/>
      <c r="JO102" s="19"/>
      <c r="JP102" s="19"/>
      <c r="JQ102" s="19"/>
      <c r="JR102" s="19"/>
      <c r="JS102" s="19"/>
      <c r="JT102" s="19"/>
      <c r="JU102" s="19"/>
      <c r="JV102" s="19"/>
      <c r="JW102" s="19"/>
      <c r="JX102" s="19"/>
      <c r="JY102" s="19"/>
      <c r="JZ102" s="19"/>
      <c r="KA102" s="19"/>
      <c r="KB102" s="19"/>
      <c r="KC102" s="19"/>
      <c r="KD102" s="19"/>
      <c r="KE102" s="19"/>
      <c r="KF102" s="19"/>
      <c r="KG102" s="19"/>
      <c r="KH102" s="19"/>
      <c r="KI102" s="19"/>
      <c r="KJ102" s="19"/>
      <c r="KK102" s="19"/>
      <c r="KL102" s="19"/>
      <c r="KM102" s="19"/>
      <c r="KN102" s="19"/>
      <c r="KO102" s="19"/>
      <c r="KP102" s="19"/>
      <c r="KQ102" s="19"/>
      <c r="KR102" s="19"/>
      <c r="KS102" s="19"/>
      <c r="KT102" s="19"/>
      <c r="KU102" s="19"/>
      <c r="KV102" s="19"/>
      <c r="KW102" s="19"/>
      <c r="KX102" s="19"/>
      <c r="KY102" s="19"/>
      <c r="KZ102" s="19"/>
      <c r="LA102" s="19"/>
      <c r="LB102" s="19"/>
      <c r="LC102" s="19"/>
      <c r="LD102" s="19"/>
      <c r="LE102" s="19"/>
      <c r="LF102" s="19"/>
      <c r="LG102" s="19"/>
      <c r="LH102" s="19"/>
      <c r="LI102" s="19"/>
      <c r="LJ102" s="19"/>
      <c r="LK102" s="19"/>
      <c r="LL102" s="19"/>
      <c r="LM102" s="19"/>
      <c r="LN102" s="19"/>
      <c r="LO102" s="19"/>
      <c r="LP102" s="19"/>
      <c r="LQ102" s="19"/>
      <c r="LR102" s="19"/>
      <c r="LS102" s="19"/>
      <c r="LT102" s="19"/>
      <c r="LU102" s="19"/>
      <c r="LV102" s="19"/>
      <c r="LW102" s="19"/>
      <c r="LX102" s="19"/>
      <c r="LY102" s="19"/>
      <c r="LZ102" s="19"/>
      <c r="MA102" s="19"/>
      <c r="MB102" s="19"/>
      <c r="MC102" s="19"/>
      <c r="MD102" s="19"/>
      <c r="ME102" s="19"/>
      <c r="MF102" s="19"/>
      <c r="MG102" s="19"/>
      <c r="MH102" s="19"/>
      <c r="MI102" s="19"/>
      <c r="MJ102" s="19"/>
      <c r="MK102" s="19"/>
      <c r="ML102" s="19"/>
      <c r="MM102" s="19"/>
      <c r="MN102" s="19"/>
      <c r="MO102" s="19"/>
      <c r="MP102" s="19"/>
      <c r="MQ102" s="19"/>
      <c r="MR102" s="19"/>
      <c r="MS102" s="19"/>
      <c r="MT102" s="19"/>
      <c r="MU102" s="19"/>
      <c r="MV102" s="19"/>
      <c r="MW102" s="19"/>
      <c r="MX102" s="19"/>
      <c r="MY102" s="19"/>
      <c r="MZ102" s="19"/>
      <c r="NA102" s="19"/>
      <c r="NB102" s="19"/>
      <c r="NC102" s="19"/>
      <c r="ND102" s="19"/>
      <c r="NE102" s="19"/>
      <c r="NF102" s="19"/>
      <c r="NG102" s="19"/>
      <c r="NH102" s="19"/>
      <c r="NI102" s="19"/>
      <c r="NJ102" s="19"/>
      <c r="NK102" s="19"/>
      <c r="NL102" s="19"/>
      <c r="NM102" s="19"/>
      <c r="NN102" s="19"/>
      <c r="NO102" s="19"/>
      <c r="NP102" s="19"/>
      <c r="NQ102" s="19"/>
      <c r="NR102" s="19"/>
      <c r="NS102" s="19"/>
      <c r="NT102" s="19"/>
      <c r="NU102" s="19"/>
      <c r="NV102" s="19"/>
      <c r="NW102" s="19"/>
      <c r="NX102" s="19"/>
      <c r="NY102" s="19"/>
      <c r="NZ102" s="19"/>
      <c r="OA102" s="19"/>
      <c r="OB102" s="19"/>
      <c r="OC102" s="19"/>
    </row>
  </sheetData>
  <sheetProtection algorithmName="SHA-512" hashValue="e0K8xrSnRpgaPdY6sORjpI4Gn9sgZqWRlw0CZNvozUyFcO8/0C/cC6hrE6G9km7dBCCgon5NOOsmIXxiHny8VA==" saltValue="O6eFbShiY9ln3QEu2ixLwg==" spinCount="100000" sheet="1" objects="1" scenarios="1" formatCells="0" formatColumns="0"/>
  <dataConsolidate/>
  <mergeCells count="829">
    <mergeCell ref="MQ7:MQ14"/>
    <mergeCell ref="MR7:MR14"/>
    <mergeCell ref="MS7:MS14"/>
    <mergeCell ref="MB7:MB14"/>
    <mergeCell ref="MC7:MC14"/>
    <mergeCell ref="MD7:MD14"/>
    <mergeCell ref="ME7:ME14"/>
    <mergeCell ref="MF7:MF14"/>
    <mergeCell ref="MG7:MG14"/>
    <mergeCell ref="MH7:MH14"/>
    <mergeCell ref="ML7:ML14"/>
    <mergeCell ref="MM7:MM14"/>
    <mergeCell ref="MN7:MN14"/>
    <mergeCell ref="MO7:MO14"/>
    <mergeCell ref="MP7:MP14"/>
    <mergeCell ref="NC7:NC14"/>
    <mergeCell ref="ND7:ND14"/>
    <mergeCell ref="NE7:NE14"/>
    <mergeCell ref="NF7:NF14"/>
    <mergeCell ref="MT7:MT14"/>
    <mergeCell ref="MU7:MU14"/>
    <mergeCell ref="MV7:MV14"/>
    <mergeCell ref="MW7:MW14"/>
    <mergeCell ref="MX7:MX14"/>
    <mergeCell ref="MY7:MY14"/>
    <mergeCell ref="MZ7:MZ14"/>
    <mergeCell ref="NA7:NA14"/>
    <mergeCell ref="NB7:NB14"/>
    <mergeCell ref="NG7:NG14"/>
    <mergeCell ref="NH7:NH14"/>
    <mergeCell ref="NI7:NI14"/>
    <mergeCell ref="NJ7:NJ14"/>
    <mergeCell ref="NK7:NK14"/>
    <mergeCell ref="NX7:NX14"/>
    <mergeCell ref="NY7:NY14"/>
    <mergeCell ref="NZ7:NZ14"/>
    <mergeCell ref="OA7:OA14"/>
    <mergeCell ref="NU7:NU14"/>
    <mergeCell ref="NV7:NV14"/>
    <mergeCell ref="OB7:OB14"/>
    <mergeCell ref="OC7:OC14"/>
    <mergeCell ref="NL7:NL14"/>
    <mergeCell ref="NM7:NM14"/>
    <mergeCell ref="NN7:NN14"/>
    <mergeCell ref="NO7:NO14"/>
    <mergeCell ref="NP7:NP14"/>
    <mergeCell ref="NQ7:NQ14"/>
    <mergeCell ref="NR7:NR14"/>
    <mergeCell ref="NS7:NS14"/>
    <mergeCell ref="NT7:NT14"/>
    <mergeCell ref="NW7:NW14"/>
    <mergeCell ref="LM7:LM14"/>
    <mergeCell ref="LN7:LN14"/>
    <mergeCell ref="LO7:LO14"/>
    <mergeCell ref="LP7:LP14"/>
    <mergeCell ref="LQ7:LQ14"/>
    <mergeCell ref="LR7:LR14"/>
    <mergeCell ref="MI7:MI14"/>
    <mergeCell ref="MJ7:MJ14"/>
    <mergeCell ref="MK7:MK14"/>
    <mergeCell ref="LS7:LS14"/>
    <mergeCell ref="LT7:LT14"/>
    <mergeCell ref="LU7:LU14"/>
    <mergeCell ref="LV7:LV14"/>
    <mergeCell ref="LW7:LW14"/>
    <mergeCell ref="LX7:LX14"/>
    <mergeCell ref="LY7:LY14"/>
    <mergeCell ref="LZ7:LZ14"/>
    <mergeCell ref="MA7:MA14"/>
    <mergeCell ref="LD7:LD14"/>
    <mergeCell ref="LE7:LE14"/>
    <mergeCell ref="LF7:LF14"/>
    <mergeCell ref="LG7:LG14"/>
    <mergeCell ref="LH7:LH14"/>
    <mergeCell ref="LI7:LI14"/>
    <mergeCell ref="LJ7:LJ14"/>
    <mergeCell ref="LK7:LK14"/>
    <mergeCell ref="LL7:LL14"/>
    <mergeCell ref="KU7:KU14"/>
    <mergeCell ref="KV7:KV14"/>
    <mergeCell ref="KW7:KW14"/>
    <mergeCell ref="KX7:KX14"/>
    <mergeCell ref="KY7:KY14"/>
    <mergeCell ref="KZ7:KZ14"/>
    <mergeCell ref="LA7:LA14"/>
    <mergeCell ref="LB7:LB14"/>
    <mergeCell ref="LC7:LC14"/>
    <mergeCell ref="KL7:KL14"/>
    <mergeCell ref="KM7:KM14"/>
    <mergeCell ref="KN7:KN14"/>
    <mergeCell ref="KO7:KO14"/>
    <mergeCell ref="KP7:KP14"/>
    <mergeCell ref="KQ7:KQ14"/>
    <mergeCell ref="KR7:KR14"/>
    <mergeCell ref="KS7:KS14"/>
    <mergeCell ref="KT7:KT14"/>
    <mergeCell ref="KC7:KC14"/>
    <mergeCell ref="KD7:KD14"/>
    <mergeCell ref="KE7:KE14"/>
    <mergeCell ref="KF7:KF14"/>
    <mergeCell ref="KG7:KG14"/>
    <mergeCell ref="KH7:KH14"/>
    <mergeCell ref="KI7:KI14"/>
    <mergeCell ref="KJ7:KJ14"/>
    <mergeCell ref="KK7:KK14"/>
    <mergeCell ref="JT7:JT14"/>
    <mergeCell ref="JU7:JU14"/>
    <mergeCell ref="JV7:JV14"/>
    <mergeCell ref="JW7:JW14"/>
    <mergeCell ref="JX7:JX14"/>
    <mergeCell ref="JY7:JY14"/>
    <mergeCell ref="JZ7:JZ14"/>
    <mergeCell ref="KA7:KA14"/>
    <mergeCell ref="KB7:KB14"/>
    <mergeCell ref="JK7:JK14"/>
    <mergeCell ref="JL7:JL14"/>
    <mergeCell ref="JM7:JM14"/>
    <mergeCell ref="JN7:JN14"/>
    <mergeCell ref="JO7:JO14"/>
    <mergeCell ref="JP7:JP14"/>
    <mergeCell ref="JQ7:JQ14"/>
    <mergeCell ref="JR7:JR14"/>
    <mergeCell ref="JS7:JS14"/>
    <mergeCell ref="JB7:JB14"/>
    <mergeCell ref="JC7:JC14"/>
    <mergeCell ref="JD7:JD14"/>
    <mergeCell ref="JE7:JE14"/>
    <mergeCell ref="JF7:JF14"/>
    <mergeCell ref="JG7:JG14"/>
    <mergeCell ref="JH7:JH14"/>
    <mergeCell ref="JI7:JI14"/>
    <mergeCell ref="JJ7:JJ14"/>
    <mergeCell ref="IS7:IS14"/>
    <mergeCell ref="IT7:IT14"/>
    <mergeCell ref="IU7:IU14"/>
    <mergeCell ref="IV7:IV14"/>
    <mergeCell ref="IW7:IW14"/>
    <mergeCell ref="IX7:IX14"/>
    <mergeCell ref="IY7:IY14"/>
    <mergeCell ref="IZ7:IZ14"/>
    <mergeCell ref="JA7:JA14"/>
    <mergeCell ref="IJ7:IJ14"/>
    <mergeCell ref="IK7:IK14"/>
    <mergeCell ref="IL7:IL14"/>
    <mergeCell ref="IM7:IM14"/>
    <mergeCell ref="IN7:IN14"/>
    <mergeCell ref="IO7:IO14"/>
    <mergeCell ref="IP7:IP14"/>
    <mergeCell ref="IQ7:IQ14"/>
    <mergeCell ref="IR7:IR14"/>
    <mergeCell ref="IA7:IA14"/>
    <mergeCell ref="IB7:IB14"/>
    <mergeCell ref="IC7:IC14"/>
    <mergeCell ref="ID7:ID14"/>
    <mergeCell ref="IE7:IE14"/>
    <mergeCell ref="IF7:IF14"/>
    <mergeCell ref="IG7:IG14"/>
    <mergeCell ref="IH7:IH14"/>
    <mergeCell ref="II7:II14"/>
    <mergeCell ref="HR7:HR14"/>
    <mergeCell ref="HS7:HS14"/>
    <mergeCell ref="HT7:HT14"/>
    <mergeCell ref="HU7:HU14"/>
    <mergeCell ref="HV7:HV14"/>
    <mergeCell ref="HW7:HW14"/>
    <mergeCell ref="HX7:HX14"/>
    <mergeCell ref="HY7:HY14"/>
    <mergeCell ref="HZ7:HZ14"/>
    <mergeCell ref="HI7:HI14"/>
    <mergeCell ref="HJ7:HJ14"/>
    <mergeCell ref="HK7:HK14"/>
    <mergeCell ref="HL7:HL14"/>
    <mergeCell ref="HM7:HM14"/>
    <mergeCell ref="HN7:HN14"/>
    <mergeCell ref="HO7:HO14"/>
    <mergeCell ref="HP7:HP14"/>
    <mergeCell ref="HQ7:HQ14"/>
    <mergeCell ref="GZ7:GZ14"/>
    <mergeCell ref="HA7:HA14"/>
    <mergeCell ref="HB7:HB14"/>
    <mergeCell ref="HC7:HC14"/>
    <mergeCell ref="HD7:HD14"/>
    <mergeCell ref="HE7:HE14"/>
    <mergeCell ref="HF7:HF14"/>
    <mergeCell ref="HG7:HG14"/>
    <mergeCell ref="HH7:HH14"/>
    <mergeCell ref="GQ7:GQ14"/>
    <mergeCell ref="GR7:GR14"/>
    <mergeCell ref="GS7:GS14"/>
    <mergeCell ref="GT7:GT14"/>
    <mergeCell ref="GU7:GU14"/>
    <mergeCell ref="GV7:GV14"/>
    <mergeCell ref="GW7:GW14"/>
    <mergeCell ref="GX7:GX14"/>
    <mergeCell ref="GY7:GY14"/>
    <mergeCell ref="GH7:GH14"/>
    <mergeCell ref="GI7:GI14"/>
    <mergeCell ref="GJ7:GJ14"/>
    <mergeCell ref="GK7:GK14"/>
    <mergeCell ref="GL7:GL14"/>
    <mergeCell ref="GM7:GM14"/>
    <mergeCell ref="GN7:GN14"/>
    <mergeCell ref="GO7:GO14"/>
    <mergeCell ref="GP7:GP14"/>
    <mergeCell ref="FY7:FY14"/>
    <mergeCell ref="FZ7:FZ14"/>
    <mergeCell ref="GA7:GA14"/>
    <mergeCell ref="GB7:GB14"/>
    <mergeCell ref="GC7:GC14"/>
    <mergeCell ref="GD7:GD14"/>
    <mergeCell ref="GE7:GE14"/>
    <mergeCell ref="GF7:GF14"/>
    <mergeCell ref="GG7:GG14"/>
    <mergeCell ref="FP7:FP14"/>
    <mergeCell ref="FQ7:FQ14"/>
    <mergeCell ref="FR7:FR14"/>
    <mergeCell ref="FS7:FS14"/>
    <mergeCell ref="FT7:FT14"/>
    <mergeCell ref="FU7:FU14"/>
    <mergeCell ref="FV7:FV14"/>
    <mergeCell ref="FW7:FW14"/>
    <mergeCell ref="FX7:FX14"/>
    <mergeCell ref="FG7:FG14"/>
    <mergeCell ref="FH7:FH14"/>
    <mergeCell ref="FI7:FI14"/>
    <mergeCell ref="FJ7:FJ14"/>
    <mergeCell ref="FK7:FK14"/>
    <mergeCell ref="FL7:FL14"/>
    <mergeCell ref="FM7:FM14"/>
    <mergeCell ref="FN7:FN14"/>
    <mergeCell ref="FO7:FO14"/>
    <mergeCell ref="EX7:EX14"/>
    <mergeCell ref="EY7:EY14"/>
    <mergeCell ref="EZ7:EZ14"/>
    <mergeCell ref="FA7:FA14"/>
    <mergeCell ref="FB7:FB14"/>
    <mergeCell ref="FC7:FC14"/>
    <mergeCell ref="FD7:FD14"/>
    <mergeCell ref="FE7:FE14"/>
    <mergeCell ref="FF7:FF14"/>
    <mergeCell ref="EO7:EO14"/>
    <mergeCell ref="EP7:EP14"/>
    <mergeCell ref="EQ7:EQ14"/>
    <mergeCell ref="ER7:ER14"/>
    <mergeCell ref="ES7:ES14"/>
    <mergeCell ref="ET7:ET14"/>
    <mergeCell ref="EU7:EU14"/>
    <mergeCell ref="EV7:EV14"/>
    <mergeCell ref="EW7:EW14"/>
    <mergeCell ref="EF7:EF14"/>
    <mergeCell ref="EG7:EG14"/>
    <mergeCell ref="EH7:EH14"/>
    <mergeCell ref="EI7:EI14"/>
    <mergeCell ref="EJ7:EJ14"/>
    <mergeCell ref="EK7:EK14"/>
    <mergeCell ref="EL7:EL14"/>
    <mergeCell ref="EM7:EM14"/>
    <mergeCell ref="EN7:EN14"/>
    <mergeCell ref="DW7:DW14"/>
    <mergeCell ref="DX7:DX14"/>
    <mergeCell ref="DY7:DY14"/>
    <mergeCell ref="DZ7:DZ14"/>
    <mergeCell ref="EA7:EA14"/>
    <mergeCell ref="EB7:EB14"/>
    <mergeCell ref="EC7:EC14"/>
    <mergeCell ref="ED7:ED14"/>
    <mergeCell ref="EE7:EE14"/>
    <mergeCell ref="DN7:DN14"/>
    <mergeCell ref="DO7:DO14"/>
    <mergeCell ref="DP7:DP14"/>
    <mergeCell ref="DQ7:DQ14"/>
    <mergeCell ref="DR7:DR14"/>
    <mergeCell ref="DS7:DS14"/>
    <mergeCell ref="DT7:DT14"/>
    <mergeCell ref="DU7:DU14"/>
    <mergeCell ref="DV7:DV14"/>
    <mergeCell ref="DE7:DE14"/>
    <mergeCell ref="DF7:DF14"/>
    <mergeCell ref="DG7:DG14"/>
    <mergeCell ref="DH7:DH14"/>
    <mergeCell ref="DI7:DI14"/>
    <mergeCell ref="DJ7:DJ14"/>
    <mergeCell ref="DK7:DK14"/>
    <mergeCell ref="DL7:DL14"/>
    <mergeCell ref="DM7:DM14"/>
    <mergeCell ref="CV7:CV14"/>
    <mergeCell ref="CW7:CW14"/>
    <mergeCell ref="CX7:CX14"/>
    <mergeCell ref="CY7:CY14"/>
    <mergeCell ref="CZ7:CZ14"/>
    <mergeCell ref="DA7:DA14"/>
    <mergeCell ref="DB7:DB14"/>
    <mergeCell ref="DC7:DC14"/>
    <mergeCell ref="DD7:DD14"/>
    <mergeCell ref="CM7:CM14"/>
    <mergeCell ref="CN7:CN14"/>
    <mergeCell ref="CO7:CO14"/>
    <mergeCell ref="CP7:CP14"/>
    <mergeCell ref="CQ7:CQ14"/>
    <mergeCell ref="CR7:CR14"/>
    <mergeCell ref="CS7:CS14"/>
    <mergeCell ref="CT7:CT14"/>
    <mergeCell ref="CU7:CU14"/>
    <mergeCell ref="CD7:CD14"/>
    <mergeCell ref="CE7:CE14"/>
    <mergeCell ref="CF7:CF14"/>
    <mergeCell ref="CG7:CG14"/>
    <mergeCell ref="CH7:CH14"/>
    <mergeCell ref="CI7:CI14"/>
    <mergeCell ref="CJ7:CJ14"/>
    <mergeCell ref="CK7:CK14"/>
    <mergeCell ref="CL7:CL14"/>
    <mergeCell ref="BU7:BU14"/>
    <mergeCell ref="BV7:BV14"/>
    <mergeCell ref="BW7:BW14"/>
    <mergeCell ref="BX7:BX14"/>
    <mergeCell ref="BY7:BY14"/>
    <mergeCell ref="BZ7:BZ14"/>
    <mergeCell ref="CA7:CA14"/>
    <mergeCell ref="CB7:CB14"/>
    <mergeCell ref="CC7:CC14"/>
    <mergeCell ref="BL7:BL14"/>
    <mergeCell ref="BM7:BM14"/>
    <mergeCell ref="BN7:BN14"/>
    <mergeCell ref="BO7:BO14"/>
    <mergeCell ref="BP7:BP14"/>
    <mergeCell ref="BQ7:BQ14"/>
    <mergeCell ref="BR7:BR14"/>
    <mergeCell ref="BS7:BS14"/>
    <mergeCell ref="BT7:BT14"/>
    <mergeCell ref="BC7:BC14"/>
    <mergeCell ref="BD7:BD14"/>
    <mergeCell ref="BE7:BE14"/>
    <mergeCell ref="BF7:BF14"/>
    <mergeCell ref="BG7:BG14"/>
    <mergeCell ref="BH7:BH14"/>
    <mergeCell ref="BI7:BI14"/>
    <mergeCell ref="BJ7:BJ14"/>
    <mergeCell ref="BK7:BK14"/>
    <mergeCell ref="AT7:AT14"/>
    <mergeCell ref="AU7:AU14"/>
    <mergeCell ref="AV7:AV14"/>
    <mergeCell ref="AW7:AW14"/>
    <mergeCell ref="AX7:AX14"/>
    <mergeCell ref="AY7:AY14"/>
    <mergeCell ref="AZ7:AZ14"/>
    <mergeCell ref="BA7:BA14"/>
    <mergeCell ref="BB7:BB14"/>
    <mergeCell ref="AK7:AK14"/>
    <mergeCell ref="AL7:AL14"/>
    <mergeCell ref="AM7:AM14"/>
    <mergeCell ref="AN7:AN14"/>
    <mergeCell ref="AO7:AO14"/>
    <mergeCell ref="AP7:AP14"/>
    <mergeCell ref="AQ7:AQ14"/>
    <mergeCell ref="AR7:AR14"/>
    <mergeCell ref="AS7:AS14"/>
    <mergeCell ref="D57:E57"/>
    <mergeCell ref="D25:E25"/>
    <mergeCell ref="D26:E26"/>
    <mergeCell ref="D27:E27"/>
    <mergeCell ref="D28:E28"/>
    <mergeCell ref="D29:E29"/>
    <mergeCell ref="D30:E30"/>
    <mergeCell ref="D52:E52"/>
    <mergeCell ref="AH7:AH14"/>
    <mergeCell ref="D31:E31"/>
    <mergeCell ref="D32:E32"/>
    <mergeCell ref="D33:E33"/>
    <mergeCell ref="D34:E34"/>
    <mergeCell ref="D50:E50"/>
    <mergeCell ref="D51:E51"/>
    <mergeCell ref="D41:E41"/>
    <mergeCell ref="D42:E42"/>
    <mergeCell ref="D43:E43"/>
    <mergeCell ref="D44:E44"/>
    <mergeCell ref="D45:E45"/>
    <mergeCell ref="D40:E40"/>
    <mergeCell ref="D20:E20"/>
    <mergeCell ref="D21:E21"/>
    <mergeCell ref="D22:E22"/>
    <mergeCell ref="D69:E69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96:E96"/>
    <mergeCell ref="D93:E93"/>
    <mergeCell ref="D94:E94"/>
    <mergeCell ref="D95:E95"/>
    <mergeCell ref="D53:E53"/>
    <mergeCell ref="D54:E54"/>
    <mergeCell ref="D55:E55"/>
    <mergeCell ref="D56:E56"/>
    <mergeCell ref="D46:E46"/>
    <mergeCell ref="D47:E47"/>
    <mergeCell ref="D48:E48"/>
    <mergeCell ref="D49:E49"/>
    <mergeCell ref="D70:E70"/>
    <mergeCell ref="D77:E77"/>
    <mergeCell ref="D78:E78"/>
    <mergeCell ref="D76:E76"/>
    <mergeCell ref="D79:E79"/>
    <mergeCell ref="D80:E80"/>
    <mergeCell ref="D81:E81"/>
    <mergeCell ref="D82:E82"/>
    <mergeCell ref="D83:E83"/>
    <mergeCell ref="D84:E84"/>
    <mergeCell ref="D85:E85"/>
    <mergeCell ref="D86:E86"/>
    <mergeCell ref="D23:E23"/>
    <mergeCell ref="D24:E24"/>
    <mergeCell ref="D19:E19"/>
    <mergeCell ref="T7:T8"/>
    <mergeCell ref="Q7:Q8"/>
    <mergeCell ref="B14:C14"/>
    <mergeCell ref="B13:C13"/>
    <mergeCell ref="B11:C11"/>
    <mergeCell ref="D11:F11"/>
    <mergeCell ref="H7:H8"/>
    <mergeCell ref="D13:F13"/>
    <mergeCell ref="O7:O8"/>
    <mergeCell ref="P7:P8"/>
    <mergeCell ref="B7:C7"/>
    <mergeCell ref="B8:C8"/>
    <mergeCell ref="B9:C9"/>
    <mergeCell ref="B10:C10"/>
    <mergeCell ref="B12:C12"/>
    <mergeCell ref="I7:I8"/>
    <mergeCell ref="J7:J8"/>
    <mergeCell ref="K7:K8"/>
    <mergeCell ref="L7:L8"/>
    <mergeCell ref="D7:F7"/>
    <mergeCell ref="D8:F8"/>
    <mergeCell ref="AF4:AF5"/>
    <mergeCell ref="AG4:AG5"/>
    <mergeCell ref="AH4:AH5"/>
    <mergeCell ref="AI4:AI5"/>
    <mergeCell ref="AJ4:AJ5"/>
    <mergeCell ref="AC4:AC5"/>
    <mergeCell ref="AD4:AD5"/>
    <mergeCell ref="AE4:AE5"/>
    <mergeCell ref="AF7:AF14"/>
    <mergeCell ref="AG7:AG14"/>
    <mergeCell ref="AI7:AI14"/>
    <mergeCell ref="AJ7:AJ14"/>
    <mergeCell ref="D12:F12"/>
    <mergeCell ref="D10:F10"/>
    <mergeCell ref="S7:S8"/>
    <mergeCell ref="AC7:AC14"/>
    <mergeCell ref="AD7:AD14"/>
    <mergeCell ref="AE7:AE14"/>
    <mergeCell ref="D14:F14"/>
    <mergeCell ref="R7:R8"/>
    <mergeCell ref="E3:F4"/>
    <mergeCell ref="U7:U8"/>
    <mergeCell ref="Q3:Q4"/>
    <mergeCell ref="D9:F9"/>
    <mergeCell ref="AP4:AP5"/>
    <mergeCell ref="AQ4:AQ5"/>
    <mergeCell ref="AR4:AR5"/>
    <mergeCell ref="AS4:AS5"/>
    <mergeCell ref="AT4:AT5"/>
    <mergeCell ref="AK4:AK5"/>
    <mergeCell ref="AL4:AL5"/>
    <mergeCell ref="AM4:AM5"/>
    <mergeCell ref="AN4:AN5"/>
    <mergeCell ref="AO4:AO5"/>
    <mergeCell ref="AZ4:AZ5"/>
    <mergeCell ref="BA4:BA5"/>
    <mergeCell ref="BB4:BB5"/>
    <mergeCell ref="BC4:BC5"/>
    <mergeCell ref="BD4:BD5"/>
    <mergeCell ref="AU4:AU5"/>
    <mergeCell ref="AV4:AV5"/>
    <mergeCell ref="AW4:AW5"/>
    <mergeCell ref="AX4:AX5"/>
    <mergeCell ref="AY4:AY5"/>
    <mergeCell ref="BJ4:BJ5"/>
    <mergeCell ref="BK4:BK5"/>
    <mergeCell ref="BL4:BL5"/>
    <mergeCell ref="BM4:BM5"/>
    <mergeCell ref="BN4:BN5"/>
    <mergeCell ref="BE4:BE5"/>
    <mergeCell ref="BF4:BF5"/>
    <mergeCell ref="BG4:BG5"/>
    <mergeCell ref="BH4:BH5"/>
    <mergeCell ref="BI4:BI5"/>
    <mergeCell ref="BT4:BT5"/>
    <mergeCell ref="BU4:BU5"/>
    <mergeCell ref="BV4:BV5"/>
    <mergeCell ref="BW4:BW5"/>
    <mergeCell ref="BX4:BX5"/>
    <mergeCell ref="BO4:BO5"/>
    <mergeCell ref="BP4:BP5"/>
    <mergeCell ref="BQ4:BQ5"/>
    <mergeCell ref="BR4:BR5"/>
    <mergeCell ref="BS4:BS5"/>
    <mergeCell ref="CD4:CD5"/>
    <mergeCell ref="CE4:CE5"/>
    <mergeCell ref="CF4:CF5"/>
    <mergeCell ref="CG4:CG5"/>
    <mergeCell ref="CH4:CH5"/>
    <mergeCell ref="BY4:BY5"/>
    <mergeCell ref="BZ4:BZ5"/>
    <mergeCell ref="CA4:CA5"/>
    <mergeCell ref="CB4:CB5"/>
    <mergeCell ref="CC4:CC5"/>
    <mergeCell ref="CN4:CN5"/>
    <mergeCell ref="CO4:CO5"/>
    <mergeCell ref="CP4:CP5"/>
    <mergeCell ref="CQ4:CQ5"/>
    <mergeCell ref="CR4:CR5"/>
    <mergeCell ref="CI4:CI5"/>
    <mergeCell ref="CJ4:CJ5"/>
    <mergeCell ref="CK4:CK5"/>
    <mergeCell ref="CL4:CL5"/>
    <mergeCell ref="CM4:CM5"/>
    <mergeCell ref="CX4:CX5"/>
    <mergeCell ref="CY4:CY5"/>
    <mergeCell ref="CZ4:CZ5"/>
    <mergeCell ref="DA4:DA5"/>
    <mergeCell ref="DB4:DB5"/>
    <mergeCell ref="CS4:CS5"/>
    <mergeCell ref="CT4:CT5"/>
    <mergeCell ref="CU4:CU5"/>
    <mergeCell ref="CV4:CV5"/>
    <mergeCell ref="CW4:CW5"/>
    <mergeCell ref="DH4:DH5"/>
    <mergeCell ref="DI4:DI5"/>
    <mergeCell ref="DJ4:DJ5"/>
    <mergeCell ref="DK4:DK5"/>
    <mergeCell ref="DL4:DL5"/>
    <mergeCell ref="DC4:DC5"/>
    <mergeCell ref="DD4:DD5"/>
    <mergeCell ref="DE4:DE5"/>
    <mergeCell ref="DF4:DF5"/>
    <mergeCell ref="DG4:DG5"/>
    <mergeCell ref="DR4:DR5"/>
    <mergeCell ref="DS4:DS5"/>
    <mergeCell ref="DT4:DT5"/>
    <mergeCell ref="DU4:DU5"/>
    <mergeCell ref="DV4:DV5"/>
    <mergeCell ref="DM4:DM5"/>
    <mergeCell ref="DN4:DN5"/>
    <mergeCell ref="DO4:DO5"/>
    <mergeCell ref="DP4:DP5"/>
    <mergeCell ref="DQ4:DQ5"/>
    <mergeCell ref="EB4:EB5"/>
    <mergeCell ref="EC4:EC5"/>
    <mergeCell ref="ED4:ED5"/>
    <mergeCell ref="EE4:EE5"/>
    <mergeCell ref="EF4:EF5"/>
    <mergeCell ref="DW4:DW5"/>
    <mergeCell ref="DX4:DX5"/>
    <mergeCell ref="DY4:DY5"/>
    <mergeCell ref="DZ4:DZ5"/>
    <mergeCell ref="EA4:EA5"/>
    <mergeCell ref="EL4:EL5"/>
    <mergeCell ref="EM4:EM5"/>
    <mergeCell ref="EN4:EN5"/>
    <mergeCell ref="EO4:EO5"/>
    <mergeCell ref="EP4:EP5"/>
    <mergeCell ref="EG4:EG5"/>
    <mergeCell ref="EH4:EH5"/>
    <mergeCell ref="EI4:EI5"/>
    <mergeCell ref="EJ4:EJ5"/>
    <mergeCell ref="EK4:EK5"/>
    <mergeCell ref="EV4:EV5"/>
    <mergeCell ref="EW4:EW5"/>
    <mergeCell ref="EX4:EX5"/>
    <mergeCell ref="EY4:EY5"/>
    <mergeCell ref="EZ4:EZ5"/>
    <mergeCell ref="EQ4:EQ5"/>
    <mergeCell ref="ER4:ER5"/>
    <mergeCell ref="ES4:ES5"/>
    <mergeCell ref="ET4:ET5"/>
    <mergeCell ref="EU4:EU5"/>
    <mergeCell ref="FF4:FF5"/>
    <mergeCell ref="FG4:FG5"/>
    <mergeCell ref="FH4:FH5"/>
    <mergeCell ref="FI4:FI5"/>
    <mergeCell ref="FJ4:FJ5"/>
    <mergeCell ref="FA4:FA5"/>
    <mergeCell ref="FB4:FB5"/>
    <mergeCell ref="FC4:FC5"/>
    <mergeCell ref="FD4:FD5"/>
    <mergeCell ref="FE4:FE5"/>
    <mergeCell ref="FP4:FP5"/>
    <mergeCell ref="FQ4:FQ5"/>
    <mergeCell ref="FR4:FR5"/>
    <mergeCell ref="FS4:FS5"/>
    <mergeCell ref="FT4:FT5"/>
    <mergeCell ref="FK4:FK5"/>
    <mergeCell ref="FL4:FL5"/>
    <mergeCell ref="FM4:FM5"/>
    <mergeCell ref="FN4:FN5"/>
    <mergeCell ref="FO4:FO5"/>
    <mergeCell ref="FZ4:FZ5"/>
    <mergeCell ref="GA4:GA5"/>
    <mergeCell ref="GB4:GB5"/>
    <mergeCell ref="GC4:GC5"/>
    <mergeCell ref="GD4:GD5"/>
    <mergeCell ref="FU4:FU5"/>
    <mergeCell ref="FV4:FV5"/>
    <mergeCell ref="FW4:FW5"/>
    <mergeCell ref="FX4:FX5"/>
    <mergeCell ref="FY4:FY5"/>
    <mergeCell ref="GJ4:GJ5"/>
    <mergeCell ref="GK4:GK5"/>
    <mergeCell ref="GL4:GL5"/>
    <mergeCell ref="GM4:GM5"/>
    <mergeCell ref="GN4:GN5"/>
    <mergeCell ref="GE4:GE5"/>
    <mergeCell ref="GF4:GF5"/>
    <mergeCell ref="GG4:GG5"/>
    <mergeCell ref="GH4:GH5"/>
    <mergeCell ref="GI4:GI5"/>
    <mergeCell ref="GT4:GT5"/>
    <mergeCell ref="GU4:GU5"/>
    <mergeCell ref="GV4:GV5"/>
    <mergeCell ref="GW4:GW5"/>
    <mergeCell ref="GX4:GX5"/>
    <mergeCell ref="GO4:GO5"/>
    <mergeCell ref="GP4:GP5"/>
    <mergeCell ref="GQ4:GQ5"/>
    <mergeCell ref="GR4:GR5"/>
    <mergeCell ref="GS4:GS5"/>
    <mergeCell ref="HD4:HD5"/>
    <mergeCell ref="HE4:HE5"/>
    <mergeCell ref="HF4:HF5"/>
    <mergeCell ref="HG4:HG5"/>
    <mergeCell ref="HH4:HH5"/>
    <mergeCell ref="GY4:GY5"/>
    <mergeCell ref="GZ4:GZ5"/>
    <mergeCell ref="HA4:HA5"/>
    <mergeCell ref="HB4:HB5"/>
    <mergeCell ref="HC4:HC5"/>
    <mergeCell ref="HN4:HN5"/>
    <mergeCell ref="HO4:HO5"/>
    <mergeCell ref="HP4:HP5"/>
    <mergeCell ref="HQ4:HQ5"/>
    <mergeCell ref="HR4:HR5"/>
    <mergeCell ref="HI4:HI5"/>
    <mergeCell ref="HJ4:HJ5"/>
    <mergeCell ref="HK4:HK5"/>
    <mergeCell ref="HL4:HL5"/>
    <mergeCell ref="HM4:HM5"/>
    <mergeCell ref="HX4:HX5"/>
    <mergeCell ref="HY4:HY5"/>
    <mergeCell ref="HZ4:HZ5"/>
    <mergeCell ref="IA4:IA5"/>
    <mergeCell ref="IB4:IB5"/>
    <mergeCell ref="HS4:HS5"/>
    <mergeCell ref="HT4:HT5"/>
    <mergeCell ref="HU4:HU5"/>
    <mergeCell ref="HV4:HV5"/>
    <mergeCell ref="HW4:HW5"/>
    <mergeCell ref="IH4:IH5"/>
    <mergeCell ref="II4:II5"/>
    <mergeCell ref="IJ4:IJ5"/>
    <mergeCell ref="IK4:IK5"/>
    <mergeCell ref="IL4:IL5"/>
    <mergeCell ref="IC4:IC5"/>
    <mergeCell ref="ID4:ID5"/>
    <mergeCell ref="IE4:IE5"/>
    <mergeCell ref="IF4:IF5"/>
    <mergeCell ref="IG4:IG5"/>
    <mergeCell ref="IR4:IR5"/>
    <mergeCell ref="IS4:IS5"/>
    <mergeCell ref="IT4:IT5"/>
    <mergeCell ref="IU4:IU5"/>
    <mergeCell ref="IV4:IV5"/>
    <mergeCell ref="IM4:IM5"/>
    <mergeCell ref="IN4:IN5"/>
    <mergeCell ref="IO4:IO5"/>
    <mergeCell ref="IP4:IP5"/>
    <mergeCell ref="IQ4:IQ5"/>
    <mergeCell ref="JB4:JB5"/>
    <mergeCell ref="JC4:JC5"/>
    <mergeCell ref="JD4:JD5"/>
    <mergeCell ref="JE4:JE5"/>
    <mergeCell ref="JF4:JF5"/>
    <mergeCell ref="IW4:IW5"/>
    <mergeCell ref="IX4:IX5"/>
    <mergeCell ref="IY4:IY5"/>
    <mergeCell ref="IZ4:IZ5"/>
    <mergeCell ref="JA4:JA5"/>
    <mergeCell ref="JL4:JL5"/>
    <mergeCell ref="JM4:JM5"/>
    <mergeCell ref="JN4:JN5"/>
    <mergeCell ref="JO4:JO5"/>
    <mergeCell ref="JP4:JP5"/>
    <mergeCell ref="JG4:JG5"/>
    <mergeCell ref="JH4:JH5"/>
    <mergeCell ref="JI4:JI5"/>
    <mergeCell ref="JJ4:JJ5"/>
    <mergeCell ref="JK4:JK5"/>
    <mergeCell ref="JV4:JV5"/>
    <mergeCell ref="JW4:JW5"/>
    <mergeCell ref="JX4:JX5"/>
    <mergeCell ref="JY4:JY5"/>
    <mergeCell ref="JZ4:JZ5"/>
    <mergeCell ref="JQ4:JQ5"/>
    <mergeCell ref="JR4:JR5"/>
    <mergeCell ref="JS4:JS5"/>
    <mergeCell ref="JT4:JT5"/>
    <mergeCell ref="JU4:JU5"/>
    <mergeCell ref="KF4:KF5"/>
    <mergeCell ref="KG4:KG5"/>
    <mergeCell ref="KH4:KH5"/>
    <mergeCell ref="KI4:KI5"/>
    <mergeCell ref="KJ4:KJ5"/>
    <mergeCell ref="KA4:KA5"/>
    <mergeCell ref="KB4:KB5"/>
    <mergeCell ref="KC4:KC5"/>
    <mergeCell ref="KD4:KD5"/>
    <mergeCell ref="KE4:KE5"/>
    <mergeCell ref="KP4:KP5"/>
    <mergeCell ref="KQ4:KQ5"/>
    <mergeCell ref="KR4:KR5"/>
    <mergeCell ref="KS4:KS5"/>
    <mergeCell ref="KT4:KT5"/>
    <mergeCell ref="KK4:KK5"/>
    <mergeCell ref="KL4:KL5"/>
    <mergeCell ref="KM4:KM5"/>
    <mergeCell ref="KN4:KN5"/>
    <mergeCell ref="KO4:KO5"/>
    <mergeCell ref="KZ4:KZ5"/>
    <mergeCell ref="LA4:LA5"/>
    <mergeCell ref="LB4:LB5"/>
    <mergeCell ref="LC4:LC5"/>
    <mergeCell ref="LD4:LD5"/>
    <mergeCell ref="KU4:KU5"/>
    <mergeCell ref="KV4:KV5"/>
    <mergeCell ref="KW4:KW5"/>
    <mergeCell ref="KX4:KX5"/>
    <mergeCell ref="KY4:KY5"/>
    <mergeCell ref="LJ4:LJ5"/>
    <mergeCell ref="LK4:LK5"/>
    <mergeCell ref="LL4:LL5"/>
    <mergeCell ref="LM4:LM5"/>
    <mergeCell ref="LN4:LN5"/>
    <mergeCell ref="LE4:LE5"/>
    <mergeCell ref="LF4:LF5"/>
    <mergeCell ref="LG4:LG5"/>
    <mergeCell ref="LH4:LH5"/>
    <mergeCell ref="LI4:LI5"/>
    <mergeCell ref="LT4:LT5"/>
    <mergeCell ref="LU4:LU5"/>
    <mergeCell ref="LV4:LV5"/>
    <mergeCell ref="LW4:LW5"/>
    <mergeCell ref="LX4:LX5"/>
    <mergeCell ref="LO4:LO5"/>
    <mergeCell ref="LP4:LP5"/>
    <mergeCell ref="LQ4:LQ5"/>
    <mergeCell ref="LR4:LR5"/>
    <mergeCell ref="LS4:LS5"/>
    <mergeCell ref="MD4:MD5"/>
    <mergeCell ref="ME4:ME5"/>
    <mergeCell ref="MF4:MF5"/>
    <mergeCell ref="MG4:MG5"/>
    <mergeCell ref="MH4:MH5"/>
    <mergeCell ref="LY4:LY5"/>
    <mergeCell ref="LZ4:LZ5"/>
    <mergeCell ref="MA4:MA5"/>
    <mergeCell ref="MB4:MB5"/>
    <mergeCell ref="MC4:MC5"/>
    <mergeCell ref="MN4:MN5"/>
    <mergeCell ref="MO4:MO5"/>
    <mergeCell ref="MP4:MP5"/>
    <mergeCell ref="MQ4:MQ5"/>
    <mergeCell ref="MR4:MR5"/>
    <mergeCell ref="MI4:MI5"/>
    <mergeCell ref="MJ4:MJ5"/>
    <mergeCell ref="MK4:MK5"/>
    <mergeCell ref="ML4:ML5"/>
    <mergeCell ref="MM4:MM5"/>
    <mergeCell ref="MX4:MX5"/>
    <mergeCell ref="MY4:MY5"/>
    <mergeCell ref="MZ4:MZ5"/>
    <mergeCell ref="NA4:NA5"/>
    <mergeCell ref="NB4:NB5"/>
    <mergeCell ref="MS4:MS5"/>
    <mergeCell ref="MT4:MT5"/>
    <mergeCell ref="MU4:MU5"/>
    <mergeCell ref="MV4:MV5"/>
    <mergeCell ref="MW4:MW5"/>
    <mergeCell ref="NH4:NH5"/>
    <mergeCell ref="NI4:NI5"/>
    <mergeCell ref="NJ4:NJ5"/>
    <mergeCell ref="NK4:NK5"/>
    <mergeCell ref="NL4:NL5"/>
    <mergeCell ref="NC4:NC5"/>
    <mergeCell ref="ND4:ND5"/>
    <mergeCell ref="NE4:NE5"/>
    <mergeCell ref="NF4:NF5"/>
    <mergeCell ref="NG4:NG5"/>
    <mergeCell ref="D87:E87"/>
    <mergeCell ref="D88:E88"/>
    <mergeCell ref="D89:E89"/>
    <mergeCell ref="D90:E90"/>
    <mergeCell ref="D91:E91"/>
    <mergeCell ref="D92:E92"/>
    <mergeCell ref="OB4:OB5"/>
    <mergeCell ref="OC4:OC5"/>
    <mergeCell ref="G2:O5"/>
    <mergeCell ref="NW4:NW5"/>
    <mergeCell ref="NX4:NX5"/>
    <mergeCell ref="NY4:NY5"/>
    <mergeCell ref="NZ4:NZ5"/>
    <mergeCell ref="OA4:OA5"/>
    <mergeCell ref="NR4:NR5"/>
    <mergeCell ref="NS4:NS5"/>
    <mergeCell ref="NT4:NT5"/>
    <mergeCell ref="NU4:NU5"/>
    <mergeCell ref="NV4:NV5"/>
    <mergeCell ref="NM4:NM5"/>
    <mergeCell ref="NN4:NN5"/>
    <mergeCell ref="NO4:NO5"/>
    <mergeCell ref="NP4:NP5"/>
    <mergeCell ref="NQ4:NQ5"/>
  </mergeCells>
  <phoneticPr fontId="3" type="noConversion"/>
  <conditionalFormatting sqref="I20:I34 L20:L34">
    <cfRule type="cellIs" dxfId="130" priority="88" operator="lessThan">
      <formula>0</formula>
    </cfRule>
    <cfRule type="dataBar" priority="1199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{F0179CF5-8C7A-4853-8760-0C4574DCA6E2}</x14:id>
        </ext>
      </extLst>
    </cfRule>
  </conditionalFormatting>
  <conditionalFormatting sqref="L41:L70 I41:I70">
    <cfRule type="dataBar" priority="120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{9C2BF14C-DEFB-4343-B0B2-6AE1C2D98370}</x14:id>
        </ext>
      </extLst>
    </cfRule>
    <cfRule type="cellIs" dxfId="129" priority="125" operator="lessThan">
      <formula>0</formula>
    </cfRule>
  </conditionalFormatting>
  <conditionalFormatting sqref="I77:I96 L77:L96">
    <cfRule type="dataBar" priority="52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{1B81BC8F-2A5A-4CDA-8C20-C401684A4A2B}</x14:id>
        </ext>
      </extLst>
    </cfRule>
    <cfRule type="cellIs" dxfId="128" priority="54" operator="lessThan">
      <formula>0</formula>
    </cfRule>
  </conditionalFormatting>
  <conditionalFormatting sqref="U12 N12">
    <cfRule type="iconSet" priority="1419">
      <iconSet iconSet="3TrafficLights2">
        <cfvo type="percent" val="0"/>
        <cfvo type="percent" val="33"/>
        <cfvo type="percent" val="67"/>
      </iconSet>
    </cfRule>
  </conditionalFormatting>
  <conditionalFormatting sqref="S17 P20:P34">
    <cfRule type="containsText" dxfId="127" priority="93" operator="containsText" text="Completed">
      <formula>NOT(ISERROR(SEARCH("Completed",P17)))</formula>
    </cfRule>
    <cfRule type="containsText" dxfId="126" priority="94" operator="containsText" text="On Going">
      <formula>NOT(ISERROR(SEARCH("On Going",P17)))</formula>
    </cfRule>
  </conditionalFormatting>
  <conditionalFormatting sqref="S17 P20:P34">
    <cfRule type="containsText" dxfId="125" priority="92" operator="containsText" text="Delayed">
      <formula>NOT(ISERROR(SEARCH("Delayed",P17)))</formula>
    </cfRule>
  </conditionalFormatting>
  <conditionalFormatting sqref="S38 P41:P70">
    <cfRule type="containsText" dxfId="124" priority="137" operator="containsText" text="Completed">
      <formula>NOT(ISERROR(SEARCH("Completed",P38)))</formula>
    </cfRule>
    <cfRule type="containsText" dxfId="123" priority="138" operator="containsText" text="On Going">
      <formula>NOT(ISERROR(SEARCH("On Going",P38)))</formula>
    </cfRule>
  </conditionalFormatting>
  <conditionalFormatting sqref="S38 P41:P70">
    <cfRule type="containsText" dxfId="122" priority="136" operator="containsText" text="Delayed">
      <formula>NOT(ISERROR(SEARCH("Delayed",P38)))</formula>
    </cfRule>
  </conditionalFormatting>
  <conditionalFormatting sqref="S74">
    <cfRule type="containsText" dxfId="121" priority="35" operator="containsText" text="Delayed">
      <formula>NOT(ISERROR(SEARCH("Delayed",S74)))</formula>
    </cfRule>
    <cfRule type="containsText" dxfId="120" priority="36" operator="containsText" text="Completed">
      <formula>NOT(ISERROR(SEARCH("Completed",S74)))</formula>
    </cfRule>
    <cfRule type="containsText" dxfId="119" priority="37" operator="containsText" text="On Going ">
      <formula>NOT(ISERROR(SEARCH("On Going ",S74)))</formula>
    </cfRule>
  </conditionalFormatting>
  <conditionalFormatting sqref="Q20:Q34">
    <cfRule type="dataBar" priority="1193">
      <dataBar>
        <cfvo type="min"/>
        <cfvo type="max"/>
        <color rgb="FFA6C9EC"/>
      </dataBar>
      <extLst>
        <ext xmlns:x14="http://schemas.microsoft.com/office/spreadsheetml/2009/9/main" uri="{B025F937-C7B1-47D3-B67F-A62EFF666E3E}">
          <x14:id>{57822ADD-D058-4D22-A7BE-7D1951AD35C9}</x14:id>
        </ext>
      </extLst>
    </cfRule>
  </conditionalFormatting>
  <conditionalFormatting sqref="Q41:Q70">
    <cfRule type="dataBar" priority="885">
      <dataBar>
        <cfvo type="min"/>
        <cfvo type="max"/>
        <color rgb="FFA6C9EC"/>
      </dataBar>
      <extLst>
        <ext xmlns:x14="http://schemas.microsoft.com/office/spreadsheetml/2009/9/main" uri="{B025F937-C7B1-47D3-B67F-A62EFF666E3E}">
          <x14:id>{52C6084D-50C1-46B1-83B8-59EDB0DF853D}</x14:id>
        </ext>
      </extLst>
    </cfRule>
  </conditionalFormatting>
  <conditionalFormatting sqref="Q77:Q96">
    <cfRule type="dataBar" priority="66">
      <dataBar>
        <cfvo type="min"/>
        <cfvo type="max"/>
        <color rgb="FFA6C9EC"/>
      </dataBar>
      <extLst>
        <ext xmlns:x14="http://schemas.microsoft.com/office/spreadsheetml/2009/9/main" uri="{B025F937-C7B1-47D3-B67F-A62EFF666E3E}">
          <x14:id>{88B01015-FD1C-4359-9006-E768721212FB}</x14:id>
        </ext>
      </extLst>
    </cfRule>
  </conditionalFormatting>
  <conditionalFormatting sqref="U17 N17">
    <cfRule type="iconSet" priority="44">
      <iconSet iconSet="3TrafficLights2">
        <cfvo type="percent" val="0"/>
        <cfvo type="percent" val="33"/>
        <cfvo type="percent" val="67"/>
      </iconSet>
    </cfRule>
  </conditionalFormatting>
  <conditionalFormatting sqref="R20:R34 R41:R70 R77:R96">
    <cfRule type="expression" dxfId="118" priority="25">
      <formula>AND(M20&lt;&gt;"",N20&lt;&gt;"",R20="")</formula>
    </cfRule>
  </conditionalFormatting>
  <conditionalFormatting sqref="U38 N38">
    <cfRule type="iconSet" priority="43">
      <iconSet iconSet="3TrafficLights2">
        <cfvo type="percent" val="0"/>
        <cfvo type="percent" val="33"/>
        <cfvo type="percent" val="67"/>
      </iconSet>
    </cfRule>
  </conditionalFormatting>
  <conditionalFormatting sqref="U74 N74">
    <cfRule type="iconSet" priority="42">
      <iconSet iconSet="3TrafficLights2">
        <cfvo type="percent" val="0"/>
        <cfvo type="percent" val="33"/>
        <cfvo type="percent" val="67"/>
      </iconSet>
    </cfRule>
  </conditionalFormatting>
  <conditionalFormatting sqref="S12">
    <cfRule type="containsText" dxfId="117" priority="32" operator="containsText" text="Delayed">
      <formula>NOT(ISERROR(SEARCH("Delayed",S12)))</formula>
    </cfRule>
    <cfRule type="containsText" dxfId="116" priority="33" operator="containsText" text="Completed">
      <formula>NOT(ISERROR(SEARCH("Completed",S12)))</formula>
    </cfRule>
    <cfRule type="containsText" dxfId="115" priority="34" operator="containsText" text="On Going ">
      <formula>NOT(ISERROR(SEARCH("On Going ",S12)))</formula>
    </cfRule>
  </conditionalFormatting>
  <conditionalFormatting sqref="Y19 AA19">
    <cfRule type="expression" dxfId="114" priority="95">
      <formula>AND(TODAY()&gt;=#REF!,TODAY()&lt;#REF!)</formula>
    </cfRule>
  </conditionalFormatting>
  <conditionalFormatting sqref="Y40 AA40">
    <cfRule type="expression" dxfId="113" priority="140">
      <formula>AND(TODAY()&gt;=#REF!,TODAY()&lt;#REF!)</formula>
    </cfRule>
  </conditionalFormatting>
  <conditionalFormatting sqref="Y76 AA76">
    <cfRule type="expression" dxfId="112" priority="61">
      <formula>AND(TODAY()&gt;=#REF!,TODAY()&lt;#REF!)</formula>
    </cfRule>
  </conditionalFormatting>
  <conditionalFormatting sqref="Y19 AA19:AB19">
    <cfRule type="expression" dxfId="111" priority="96">
      <formula>#REF!="Sat"</formula>
    </cfRule>
    <cfRule type="expression" dxfId="110" priority="97">
      <formula>#REF!="Fri"</formula>
    </cfRule>
  </conditionalFormatting>
  <conditionalFormatting sqref="Y40 Y19 AA19:AB19 AA40:AB40">
    <cfRule type="expression" dxfId="109" priority="1390">
      <formula>AND(#REF!&gt;=$F17,#REF!&lt;=$I17)</formula>
    </cfRule>
  </conditionalFormatting>
  <conditionalFormatting sqref="Y40 AA40:AB40">
    <cfRule type="expression" dxfId="108" priority="141">
      <formula>#REF!="Sat"</formula>
    </cfRule>
    <cfRule type="expression" dxfId="107" priority="142">
      <formula>#REF!="Fri"</formula>
    </cfRule>
  </conditionalFormatting>
  <conditionalFormatting sqref="Y76 AA76:AB76">
    <cfRule type="expression" dxfId="106" priority="62">
      <formula>#REF!="Sat"</formula>
    </cfRule>
    <cfRule type="expression" dxfId="105" priority="63">
      <formula>#REF!="Fri"</formula>
    </cfRule>
    <cfRule type="expression" dxfId="104" priority="1206">
      <formula>AND(#REF!&gt;=$F74,#REF!&lt;=$I74)</formula>
    </cfRule>
  </conditionalFormatting>
  <conditionalFormatting sqref="AA3:AA4">
    <cfRule type="iconSet" priority="27">
      <iconSet iconSet="3Flags">
        <cfvo type="percent" val="0"/>
        <cfvo type="percent" val="33"/>
        <cfvo type="percent" val="67"/>
      </iconSet>
    </cfRule>
  </conditionalFormatting>
  <conditionalFormatting sqref="AB19 AB40 AB76">
    <cfRule type="expression" dxfId="103" priority="1327">
      <formula>AND(TODAY()&gt;=#REF!,TODAY()&lt;AC$3)</formula>
    </cfRule>
  </conditionalFormatting>
  <conditionalFormatting sqref="AC3:OC7">
    <cfRule type="expression" dxfId="102" priority="1294">
      <formula>AND(TODAY()&gt;=AC$3,TODAY()&lt;AD$3)</formula>
    </cfRule>
    <cfRule type="expression" dxfId="101" priority="1299">
      <formula>AC$4="Sat"</formula>
    </cfRule>
    <cfRule type="expression" dxfId="100" priority="1300">
      <formula>AC$4="Fri"</formula>
    </cfRule>
  </conditionalFormatting>
  <conditionalFormatting sqref="AC15:OC102">
    <cfRule type="expression" dxfId="99" priority="29">
      <formula>AND(TODAY()&gt;=AC$3,TODAY()&lt;AD$3)</formula>
    </cfRule>
    <cfRule type="expression" dxfId="98" priority="30">
      <formula>AC$4="Sat"</formula>
    </cfRule>
    <cfRule type="expression" dxfId="97" priority="31">
      <formula>AC$4="Fri"</formula>
    </cfRule>
  </conditionalFormatting>
  <conditionalFormatting sqref="AC17:OC17 AC38:OC38 AC74:OC74">
    <cfRule type="expression" dxfId="96" priority="1305">
      <formula>AND(AC$3&gt;=$K17,AC$3&lt;=$L17)</formula>
    </cfRule>
  </conditionalFormatting>
  <conditionalFormatting sqref="AC19:OC19 AQ21 AC40:OC40 AC76:OC76">
    <cfRule type="expression" dxfId="95" priority="1334">
      <formula>AND(AC$3&gt;=$F17,AC$3&lt;=$I17)</formula>
    </cfRule>
  </conditionalFormatting>
  <conditionalFormatting sqref="AC20:OC33 AC41:OC70 AC77:OC96">
    <cfRule type="expression" dxfId="94" priority="1347">
      <formula>IF($N20="",AND(AC$3&gt;=$M20,AC$3&lt;=TODAY()),AND(AC$3&gt;=$M20,AC$3&lt;=$N20))</formula>
    </cfRule>
  </conditionalFormatting>
  <conditionalFormatting sqref="AC24:OC26 AC45:OC47 AC81:OC83">
    <cfRule type="expression" dxfId="93" priority="1350">
      <formula>AND(AC$3&gt;=#REF!,AC$3&lt;=$K20)</formula>
    </cfRule>
  </conditionalFormatting>
  <conditionalFormatting sqref="OC3 OC15:OC34 OC37:OC55 OC73:OC91">
    <cfRule type="expression" dxfId="92" priority="1330">
      <formula>AND(TODAY()&gt;=OC$3,TODAY()&lt;#REF!)</formula>
    </cfRule>
  </conditionalFormatting>
  <conditionalFormatting sqref="OC4">
    <cfRule type="expression" dxfId="91" priority="1415">
      <formula>AND(TODAY()&gt;=OC$3,TODAY()&lt;OD$12)</formula>
    </cfRule>
  </conditionalFormatting>
  <conditionalFormatting sqref="AC23:OC23 AC44:OC44 AC80:OC80">
    <cfRule type="expression" dxfId="90" priority="1860">
      <formula>AND(AC$3&gt;=$L19,AC$3&lt;=$W19)</formula>
    </cfRule>
  </conditionalFormatting>
  <conditionalFormatting sqref="AC21:OC22 AC42:OC43 AC78:OC79">
    <cfRule type="expression" dxfId="89" priority="1874">
      <formula>AND(AC$3&gt;=$L16,AC$3&lt;=$T16)</formula>
    </cfRule>
  </conditionalFormatting>
  <conditionalFormatting sqref="J12 O12 T12">
    <cfRule type="dataBar" priority="1876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{F04365AE-7B81-4436-93BC-F1184E9CC9BC}</x14:id>
        </ext>
      </extLst>
    </cfRule>
  </conditionalFormatting>
  <conditionalFormatting sqref="J17 O17 T17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{BC7C8886-0F78-4A07-9B2D-8819B2C56768}</x14:id>
        </ext>
      </extLst>
    </cfRule>
  </conditionalFormatting>
  <conditionalFormatting sqref="J38 T38 O38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{13A57F8B-6108-4A12-AAC9-833138BC20E3}</x14:id>
        </ext>
      </extLst>
    </cfRule>
  </conditionalFormatting>
  <conditionalFormatting sqref="J74 T74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{65C1E00C-DAD8-4BB9-A157-D2479D62E2C0}</x14:id>
        </ext>
      </extLst>
    </cfRule>
  </conditionalFormatting>
  <conditionalFormatting sqref="K10:N10">
    <cfRule type="cellIs" dxfId="88" priority="11" operator="equal">
      <formula>0</formula>
    </cfRule>
  </conditionalFormatting>
  <conditionalFormatting sqref="AC7:OC7">
    <cfRule type="expression" dxfId="87" priority="1943">
      <formula>AND(AC$3&gt;=$K12,AC$3&lt;=$L12)</formula>
    </cfRule>
  </conditionalFormatting>
  <conditionalFormatting sqref="P77:P96">
    <cfRule type="containsText" dxfId="86" priority="9" operator="containsText" text="Completed">
      <formula>NOT(ISERROR(SEARCH("Completed",P77)))</formula>
    </cfRule>
    <cfRule type="containsText" dxfId="85" priority="10" operator="containsText" text="On Going">
      <formula>NOT(ISERROR(SEARCH("On Going",P77)))</formula>
    </cfRule>
  </conditionalFormatting>
  <conditionalFormatting sqref="P77:P96">
    <cfRule type="containsText" dxfId="84" priority="8" operator="containsText" text="Delayed">
      <formula>NOT(ISERROR(SEARCH("Delayed",P77)))</formula>
    </cfRule>
  </conditionalFormatting>
  <conditionalFormatting sqref="H39">
    <cfRule type="expression" dxfId="83" priority="3">
      <formula>_xlfn.NUMBERVALUE(H38)-(COUNTIFS($D$41:$D$70,"*ReWorking*",$D$41:$D$70,"*Allowed*")+COUNTIFS($D$41:$D$70,"*ReWorking*",$D$41:$D$70,"*Expeptional*"))&lt;0</formula>
    </cfRule>
  </conditionalFormatting>
  <conditionalFormatting sqref="H75">
    <cfRule type="expression" dxfId="82" priority="2">
      <formula>_xlfn.NUMBERVALUE(H74)-(COUNTIFS($D$77:$D$96,"*ReWorking*",$D$77:$D$96,"*Allowed*")+COUNTIFS($D$77:$D$96,"*ReWorking*",$D$77:$D$96,"*Expeptional*"))&lt;0</formula>
    </cfRule>
  </conditionalFormatting>
  <conditionalFormatting sqref="H18">
    <cfRule type="expression" dxfId="81" priority="1">
      <formula>_xlfn.NUMBERVALUE(H17)-(COUNTIFS($D$20:$D$34,"*ReWorking*",$D$20:$D$34,"*Allowed*")+COUNTIFS($D$20:$D$34,"*ReWorking*",$D$20:$D$34,"*Expeptional*"))&lt;0</formula>
    </cfRule>
  </conditionalFormatting>
  <dataValidations count="1">
    <dataValidation allowBlank="1" showInputMessage="1" showErrorMessage="1" sqref="C74 C38 P20:P34 C17 D7:F7 P77:X96 R20:W34 D41:F70 P41:W70 D77:F96 D20:F34" xr:uid="{C44F2DD9-0E68-4355-A0C2-C75A81570A4C}"/>
  </dataValidations>
  <hyperlinks>
    <hyperlink ref="Q3:Q4" location="'Home'!A1" display="Home" xr:uid="{D9CFA773-2233-4EE1-A8A8-53069247C5EC}"/>
    <hyperlink ref="W20" r:id="rId1" display="https://1drv.ms/f/c/2359530c2547864d/Ek2GRyUMU1kggCNCawAAAAAB0d66Y3NLA5MOep8fBPiKqw?e=q3poKs" xr:uid="{50466625-5148-4CE7-B2A3-AEF80F229160}"/>
    <hyperlink ref="X20" r:id="rId2" display="https://1drv.ms/b/c/2359530c2547864d/EU2GRyUMU1kggCNGawAAAAABNZZPopDJJf_UsicdGJXO6w?e=2a9UZQ" xr:uid="{F3881366-FD55-4687-9A96-0C50B953AAC6}"/>
    <hyperlink ref="W22" r:id="rId3" display="https://1drv.ms/f/c/2359530c2547864d/Ek2GRyUMU1kggCNCawAAAAAB0d66Y3NLA5MOep8fBPiKqw?e=q3poKs" xr:uid="{57E452D2-4BBD-4EF5-9BE6-EB0EE6B52DCD}"/>
    <hyperlink ref="X22" r:id="rId4" display="https://1drv.ms/b/c/2359530c2547864d/EU2GRyUMU1kggCNGawAAAAABNZZPopDJJf_UsicdGJXO6w?e=2a9UZQ" xr:uid="{DA8B8568-F648-414F-9CF8-C2F9B0B8ACED}"/>
    <hyperlink ref="W41" r:id="rId5" display="https://1drv.ms/f/c/2359530c2547864d/Ek2GRyUMU1kggCNCawAAAAAB0d66Y3NLA5MOep8fBPiKqw?e=q3poKs" xr:uid="{5296ED56-7196-4ED5-B87F-E237E7540A5B}"/>
    <hyperlink ref="X41" r:id="rId6" display="https://1drv.ms/b/c/2359530c2547864d/EU2GRyUMU1kggCNGawAAAAABNZZPopDJJf_UsicdGJXO6w?e=2a9UZQ" xr:uid="{A47A1B64-82DD-4829-A24D-391E702FD3E4}"/>
    <hyperlink ref="W42" r:id="rId7" display="https://1drv.ms/f/c/2359530c2547864d/Ek2GRyUMU1kggCNCawAAAAAB0d66Y3NLA5MOep8fBPiKqw?e=q3poKs" xr:uid="{D4AE723C-9CFE-4E54-BD0E-45F66B6FEF68}"/>
    <hyperlink ref="X42" r:id="rId8" display="https://1drv.ms/b/c/2359530c2547864d/EU2GRyUMU1kggCNGawAAAAABNZZPopDJJf_UsicdGJXO6w?e=2a9UZQ" xr:uid="{B6517423-602E-45A3-A823-BF1824CE2C93}"/>
    <hyperlink ref="W44" r:id="rId9" display="https://1drv.ms/f/c/2359530c2547864d/Ek2GRyUMU1kggCNCawAAAAAB0d66Y3NLA5MOep8fBPiKqw?e=q3poKs" xr:uid="{44276E9A-B64A-4D54-9B56-6FABD4B05B77}"/>
    <hyperlink ref="X44" r:id="rId10" display="MOM 03" xr:uid="{14A20622-A6CD-45D0-89CC-045F12B0033E}"/>
    <hyperlink ref="W46" r:id="rId11" display="Deliev 03" xr:uid="{67D7DE85-8561-4853-A5DA-CCCDBA28808E}"/>
    <hyperlink ref="X46" r:id="rId12" display="MOM 03" xr:uid="{64741D9C-09A1-4696-BF97-EFDC21A3250C}"/>
    <hyperlink ref="W48" r:id="rId13" display="Deliev 03" xr:uid="{5DB308F1-DA63-4A56-A2EC-92DF8ACAB588}"/>
    <hyperlink ref="X48" r:id="rId14" display="MOM 03" xr:uid="{563082C0-527C-4C80-BC2E-F8C6CC780AE6}"/>
    <hyperlink ref="W50" r:id="rId15" display="Deliev 03" xr:uid="{7A2A852A-1B38-4DC9-873C-400A86AA4209}"/>
    <hyperlink ref="X50" r:id="rId16" display="MOM 03" xr:uid="{FDE82F68-330B-4E7F-95C2-E0DC88D127E7}"/>
    <hyperlink ref="W52" r:id="rId17" display="Deliev 03" xr:uid="{24AA2676-26FC-4C93-984D-60653BA7E62A}"/>
    <hyperlink ref="X52" r:id="rId18" display="MOM 03" xr:uid="{096A7435-5E62-4501-979D-56E53C8695AA}"/>
    <hyperlink ref="W55" r:id="rId19" display="Deliev 03" xr:uid="{865FAF31-23B5-4969-B898-CDBB8EDAAC1B}"/>
    <hyperlink ref="X55" r:id="rId20" display="MOM 03" xr:uid="{9A601A30-E7C4-44AB-A05F-E2D4643B51E4}"/>
    <hyperlink ref="W56" r:id="rId21" display="Deliev 03" xr:uid="{BC2AFF15-BB89-4431-B34A-15DFA4FBCC1A}"/>
    <hyperlink ref="X56" r:id="rId22" display="MOM 03" xr:uid="{AD1ED214-09A8-49A3-83B4-05D69FCDE549}"/>
    <hyperlink ref="W58" r:id="rId23" display="Deliev 03" xr:uid="{BC276F0E-5F79-4384-8521-2CF48F6AD6CF}"/>
    <hyperlink ref="X58" r:id="rId24" display="MOM 03" xr:uid="{0FCB205A-CCBA-49AC-9667-BA2681B07556}"/>
    <hyperlink ref="W77" r:id="rId25" display="Deliev 03" xr:uid="{BC13CEE9-9AA2-4846-9B45-40D4429C7961}"/>
    <hyperlink ref="W78" r:id="rId26" display="Deliev 03" xr:uid="{690220F9-A639-49A3-BE67-B754435E0FB8}"/>
    <hyperlink ref="W79" r:id="rId27" display="Deliev 03" xr:uid="{3D6EDC56-C504-441F-80F8-E954AE62F9AA}"/>
    <hyperlink ref="X77" r:id="rId28" display="MOM 03" xr:uid="{A578B241-7B6D-4708-97D8-22FE83E9B334}"/>
    <hyperlink ref="X78" r:id="rId29" display="MOM 03" xr:uid="{549ACA17-8E37-4084-987D-51E1CD0D317A}"/>
    <hyperlink ref="X79" r:id="rId30" display="MOM 03" xr:uid="{D122BB4A-E120-4E72-A917-194857B00BF6}"/>
    <hyperlink ref="W82" r:id="rId31" display="Deliev 03" xr:uid="{E627785C-9971-459B-A1C0-F31609CA389A}"/>
    <hyperlink ref="X82" r:id="rId32" display="MOM 03" xr:uid="{63627BFE-C137-4642-ADC1-6E71FBC0369B}"/>
    <hyperlink ref="W86" r:id="rId33" display="Deliev 03" xr:uid="{BD1194C4-BF59-4FC3-A6EE-64D2B04399E0}"/>
    <hyperlink ref="X86" r:id="rId34" display="MOM 03" xr:uid="{090C142E-CF47-4183-84C8-C2200FC1BFF5}"/>
    <hyperlink ref="W80" r:id="rId35" display="Deliev 03" xr:uid="{BDB958C9-437F-4F9E-9332-BAA47D67FED8}"/>
    <hyperlink ref="X80" r:id="rId36" display="MOM 03" xr:uid="{FA611EBC-DE7F-4584-9BE5-E5CAB25615F0}"/>
    <hyperlink ref="W83" r:id="rId37" display="Deliev 03" xr:uid="{1A690034-3C34-4443-8D7A-B3EE258B37B4}"/>
    <hyperlink ref="W84" r:id="rId38" display="Deliev 03" xr:uid="{98198AC2-D4C0-4F3A-81DC-6B7CE9782D70}"/>
    <hyperlink ref="X83" r:id="rId39" display="MOM 03" xr:uid="{77A06A39-FA07-4EBC-B33F-51FABCE9BBC2}"/>
    <hyperlink ref="X84" r:id="rId40" display="MOM 03" xr:uid="{6CA3E60A-8E20-4EA4-B593-02AC4B4DE2AA}"/>
    <hyperlink ref="W87" r:id="rId41" display="Deliev 03" xr:uid="{8213F64B-2ED2-4370-BD07-EF041AA93881}"/>
    <hyperlink ref="W88" r:id="rId42" display="Deliev 03" xr:uid="{46C1B14E-451A-4E86-83F8-FB8B597F2EBA}"/>
    <hyperlink ref="W89" r:id="rId43" display="Deliev 03" xr:uid="{0549C154-A19C-4C83-8473-21200189867D}"/>
    <hyperlink ref="X87" r:id="rId44" display="MOM 03" xr:uid="{B2BEA519-1411-4326-9BF3-BC90523723DE}"/>
    <hyperlink ref="X88" r:id="rId45" display="MOM 03" xr:uid="{C43C0585-D8AE-4426-9942-E0D220CFA08E}"/>
    <hyperlink ref="X89" r:id="rId46" display="MOM 03" xr:uid="{6EBEF60B-30A5-416E-A3EE-E3246B25D050}"/>
  </hyperlinks>
  <pageMargins left="0.7" right="0.7" top="0.75" bottom="0.75" header="0.3" footer="0.3"/>
  <pageSetup fitToHeight="0" orientation="landscape" r:id="rId47"/>
  <drawing r:id="rId48"/>
  <tableParts count="1">
    <tablePart r:id="rId49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179CF5-8C7A-4853-8760-0C4574DCA6E2}">
            <x14:dataBar minLength="0" maxLength="100" border="1" negativeBarBorderColorSameAsPositive="0">
              <x14:cfvo type="autoMin"/>
              <x14:cfvo type="autoMax"/>
              <x14:borderColor rgb="FFF6D55C"/>
              <x14:negativeFillColor rgb="FFFF0000"/>
              <x14:negativeBorderColor rgb="FFFF0000"/>
              <x14:axisColor rgb="FF000000"/>
            </x14:dataBar>
          </x14:cfRule>
          <xm:sqref>I20:I34 L20:L34</xm:sqref>
        </x14:conditionalFormatting>
        <x14:conditionalFormatting xmlns:xm="http://schemas.microsoft.com/office/excel/2006/main">
          <x14:cfRule type="dataBar" id="{9C2BF14C-DEFB-4343-B0B2-6AE1C2D98370}">
            <x14:dataBar minLength="0" maxLength="100" border="1" negativeBarBorderColorSameAsPositive="0">
              <x14:cfvo type="autoMin"/>
              <x14:cfvo type="autoMax"/>
              <x14:borderColor rgb="FFF6D55C"/>
              <x14:negativeFillColor rgb="FFFF0000"/>
              <x14:negativeBorderColor rgb="FFFF0000"/>
              <x14:axisColor rgb="FF000000"/>
            </x14:dataBar>
          </x14:cfRule>
          <xm:sqref>L41:L70 I41:I70</xm:sqref>
        </x14:conditionalFormatting>
        <x14:conditionalFormatting xmlns:xm="http://schemas.microsoft.com/office/excel/2006/main">
          <x14:cfRule type="dataBar" id="{1B81BC8F-2A5A-4CDA-8C20-C401684A4A2B}">
            <x14:dataBar minLength="0" maxLength="100" border="1" negativeBarBorderColorSameAsPositive="0">
              <x14:cfvo type="autoMin"/>
              <x14:cfvo type="autoMax"/>
              <x14:borderColor rgb="FFF6D55C"/>
              <x14:negativeFillColor rgb="FFFF0000"/>
              <x14:negativeBorderColor rgb="FFFF0000"/>
              <x14:axisColor rgb="FF000000"/>
            </x14:dataBar>
          </x14:cfRule>
          <xm:sqref>I77:I96 L77:L96</xm:sqref>
        </x14:conditionalFormatting>
        <x14:conditionalFormatting xmlns:xm="http://schemas.microsoft.com/office/excel/2006/main">
          <x14:cfRule type="dataBar" id="{57822ADD-D058-4D22-A7BE-7D1951AD35C9}">
            <x14:dataBar minLength="0" maxLength="100" border="1" negativeBarBorderColorSameAsPositive="0">
              <x14:cfvo type="autoMin"/>
              <x14:cfvo type="autoMax"/>
              <x14:borderColor rgb="FFA6C9EC"/>
              <x14:negativeFillColor rgb="FFFF0000"/>
              <x14:negativeBorderColor rgb="FFFF0000"/>
              <x14:axisColor rgb="FF000000"/>
            </x14:dataBar>
          </x14:cfRule>
          <xm:sqref>Q20:Q34</xm:sqref>
        </x14:conditionalFormatting>
        <x14:conditionalFormatting xmlns:xm="http://schemas.microsoft.com/office/excel/2006/main">
          <x14:cfRule type="dataBar" id="{52C6084D-50C1-46B1-83B8-59EDB0DF853D}">
            <x14:dataBar minLength="0" maxLength="100" border="1" negativeBarBorderColorSameAsPositive="0">
              <x14:cfvo type="autoMin"/>
              <x14:cfvo type="autoMax"/>
              <x14:borderColor rgb="FFA6C9EC"/>
              <x14:negativeFillColor rgb="FFFF0000"/>
              <x14:negativeBorderColor rgb="FFFF0000"/>
              <x14:axisColor rgb="FF000000"/>
            </x14:dataBar>
          </x14:cfRule>
          <xm:sqref>Q41:Q70</xm:sqref>
        </x14:conditionalFormatting>
        <x14:conditionalFormatting xmlns:xm="http://schemas.microsoft.com/office/excel/2006/main">
          <x14:cfRule type="dataBar" id="{88B01015-FD1C-4359-9006-E768721212FB}">
            <x14:dataBar minLength="0" maxLength="100" border="1" negativeBarBorderColorSameAsPositive="0">
              <x14:cfvo type="autoMin"/>
              <x14:cfvo type="autoMax"/>
              <x14:borderColor rgb="FFA6C9EC"/>
              <x14:negativeFillColor rgb="FFFF0000"/>
              <x14:negativeBorderColor rgb="FFFF0000"/>
              <x14:axisColor rgb="FF000000"/>
            </x14:dataBar>
          </x14:cfRule>
          <xm:sqref>Q77:Q96</xm:sqref>
        </x14:conditionalFormatting>
        <x14:conditionalFormatting xmlns:xm="http://schemas.microsoft.com/office/excel/2006/main">
          <x14:cfRule type="dataBar" id="{F04365AE-7B81-4436-93BC-F1184E9CC9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J12 O12 T12</xm:sqref>
        </x14:conditionalFormatting>
        <x14:conditionalFormatting xmlns:xm="http://schemas.microsoft.com/office/excel/2006/main">
          <x14:cfRule type="dataBar" id="{BC7C8886-0F78-4A07-9B2D-8819B2C567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J17 O17 T17</xm:sqref>
        </x14:conditionalFormatting>
        <x14:conditionalFormatting xmlns:xm="http://schemas.microsoft.com/office/excel/2006/main">
          <x14:cfRule type="dataBar" id="{13A57F8B-6108-4A12-AAC9-833138BC20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J38 T38 O38</xm:sqref>
        </x14:conditionalFormatting>
        <x14:conditionalFormatting xmlns:xm="http://schemas.microsoft.com/office/excel/2006/main">
          <x14:cfRule type="dataBar" id="{65C1E00C-DAD8-4BB9-A157-D2479D62E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J74 T74</xm:sqref>
        </x14:conditionalFormatting>
        <x14:conditionalFormatting xmlns:xm="http://schemas.microsoft.com/office/excel/2006/main">
          <x14:cfRule type="iconSet" priority="1494" id="{2B2E620D-0614-4D87-B2D1-2BC0C8782E5C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AC7:OC7</xm:sqref>
        </x14:conditionalFormatting>
        <x14:conditionalFormatting xmlns:xm="http://schemas.microsoft.com/office/excel/2006/main">
          <x14:cfRule type="iconSet" priority="98" id="{BADD28F3-4FAF-4EAD-A12B-D381A65C2305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AC17:OC18</xm:sqref>
        </x14:conditionalFormatting>
        <x14:conditionalFormatting xmlns:xm="http://schemas.microsoft.com/office/excel/2006/main">
          <x14:cfRule type="iconSet" priority="26" id="{951DBEB0-098D-49E7-8A7D-E4A1A76B9421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AC20:OC34</xm:sqref>
        </x14:conditionalFormatting>
        <x14:conditionalFormatting xmlns:xm="http://schemas.microsoft.com/office/excel/2006/main">
          <x14:cfRule type="iconSet" priority="147" id="{659B357B-AB20-4726-8A34-A4C468C9EC17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AC37:OC39</xm:sqref>
        </x14:conditionalFormatting>
        <x14:conditionalFormatting xmlns:xm="http://schemas.microsoft.com/office/excel/2006/main">
          <x14:cfRule type="iconSet" priority="127" id="{79E8E341-FEC2-47AF-946C-86C78CF766CD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AC41:OC70</xm:sqref>
        </x14:conditionalFormatting>
        <x14:conditionalFormatting xmlns:xm="http://schemas.microsoft.com/office/excel/2006/main">
          <x14:cfRule type="iconSet" priority="64" id="{36D7BAFE-9DF5-4ABC-AC69-5DE8E3E45A36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AC73:OC75</xm:sqref>
        </x14:conditionalFormatting>
        <x14:conditionalFormatting xmlns:xm="http://schemas.microsoft.com/office/excel/2006/main">
          <x14:cfRule type="iconSet" priority="56" id="{42A3E75B-EA10-46C9-846C-A40FC8F1B095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AC77:OC96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03D257-1A5A-4E20-BC25-326E6192DF66}">
          <x14:formula1>
            <xm:f>List!$A$7:$A$8</xm:f>
          </x14:formula1>
          <xm:sqref>G35:H36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7FE2-59FA-4FBB-AFFB-5384D2A43495}">
  <sheetPr codeName="Sheet3"/>
  <dimension ref="A1:BB284"/>
  <sheetViews>
    <sheetView showGridLines="0" topLeftCell="C2" workbookViewId="0">
      <selection activeCell="H22" sqref="H22"/>
    </sheetView>
  </sheetViews>
  <sheetFormatPr defaultColWidth="9.125" defaultRowHeight="14.25" x14ac:dyDescent="0.2"/>
  <cols>
    <col min="1" max="1" width="13.375" style="8" customWidth="1"/>
    <col min="2" max="2" width="17.375" style="155" customWidth="1"/>
    <col min="3" max="3" width="24.75" style="6" customWidth="1"/>
    <col min="4" max="4" width="15.375" style="6" customWidth="1"/>
    <col min="5" max="7" width="16.375" style="6" customWidth="1"/>
    <col min="8" max="8" width="22.375" style="6" customWidth="1"/>
    <col min="9" max="11" width="16.375" style="8" customWidth="1"/>
    <col min="12" max="12" width="14.375" style="8" bestFit="1" customWidth="1"/>
    <col min="13" max="13" width="22.375" style="8" customWidth="1"/>
    <col min="14" max="14" width="17.875" style="8" hidden="1" customWidth="1"/>
    <col min="15" max="15" width="23" style="8" customWidth="1"/>
    <col min="16" max="16" width="15.75" style="8" bestFit="1" customWidth="1"/>
    <col min="17" max="17" width="14.75" style="8" bestFit="1" customWidth="1"/>
    <col min="18" max="19" width="15.75" style="8" bestFit="1" customWidth="1"/>
    <col min="20" max="20" width="16.625" style="8" customWidth="1"/>
    <col min="21" max="21" width="14.875" style="8" bestFit="1" customWidth="1"/>
    <col min="22" max="22" width="10.625" style="8" customWidth="1"/>
    <col min="23" max="23" width="15" style="8" customWidth="1"/>
    <col min="24" max="24" width="9.125" style="8"/>
    <col min="25" max="25" width="11.25" style="8" customWidth="1"/>
    <col min="26" max="26" width="11.375" style="8" customWidth="1"/>
    <col min="27" max="48" width="9.125" style="8"/>
    <col min="49" max="54" width="9.125" style="54" bestFit="1"/>
    <col min="55" max="16384" width="9.125" style="8"/>
  </cols>
  <sheetData>
    <row r="1" spans="1:14" ht="5.25" customHeight="1" x14ac:dyDescent="0.25">
      <c r="A1" s="447"/>
      <c r="B1" s="447"/>
      <c r="C1" s="169"/>
      <c r="D1" s="169"/>
      <c r="E1" s="169"/>
      <c r="F1" s="169"/>
      <c r="G1" s="169"/>
      <c r="H1" s="7"/>
      <c r="I1" s="227"/>
      <c r="J1" s="227"/>
      <c r="K1" s="227"/>
      <c r="L1" s="58"/>
      <c r="M1" s="58"/>
      <c r="N1" s="228"/>
    </row>
    <row r="2" spans="1:14" ht="31.5" customHeight="1" x14ac:dyDescent="0.2">
      <c r="A2" s="447"/>
      <c r="B2" s="447"/>
      <c r="C2" s="169"/>
      <c r="D2" s="347" t="s">
        <v>56</v>
      </c>
      <c r="E2" s="455" t="s">
        <v>12</v>
      </c>
      <c r="F2" s="455"/>
      <c r="G2" s="455"/>
      <c r="H2" s="455"/>
      <c r="I2" s="455"/>
      <c r="J2" s="455"/>
      <c r="K2" s="455"/>
      <c r="L2" s="58"/>
      <c r="M2" s="58"/>
      <c r="N2" s="228"/>
    </row>
    <row r="3" spans="1:14" ht="5.25" customHeight="1" x14ac:dyDescent="0.25">
      <c r="A3" s="227"/>
      <c r="B3" s="229"/>
      <c r="C3" s="227"/>
      <c r="D3" s="58"/>
      <c r="E3" s="57"/>
      <c r="F3" s="57"/>
      <c r="G3" s="57"/>
      <c r="H3" s="57"/>
      <c r="I3" s="227"/>
      <c r="J3" s="227"/>
      <c r="K3" s="227"/>
      <c r="L3" s="58"/>
      <c r="M3" s="58"/>
      <c r="N3" s="228"/>
    </row>
    <row r="4" spans="1:14" ht="15" x14ac:dyDescent="0.25">
      <c r="A4" s="228"/>
      <c r="B4" s="230"/>
      <c r="C4" s="228"/>
      <c r="D4" s="11"/>
      <c r="E4" s="11"/>
      <c r="F4" s="11"/>
      <c r="G4" s="11"/>
      <c r="H4" s="11"/>
      <c r="I4" s="228"/>
      <c r="J4" s="228"/>
      <c r="K4" s="228"/>
      <c r="L4" s="228"/>
      <c r="M4" s="228"/>
      <c r="N4" s="228"/>
    </row>
    <row r="5" spans="1:14" ht="15" customHeight="1" x14ac:dyDescent="0.2">
      <c r="A5" s="228"/>
      <c r="B5" s="442" t="s">
        <v>52</v>
      </c>
      <c r="C5" s="438" t="s">
        <v>105</v>
      </c>
      <c r="D5" s="438" t="s">
        <v>106</v>
      </c>
      <c r="E5" s="438" t="s">
        <v>107</v>
      </c>
      <c r="F5" s="438" t="s">
        <v>108</v>
      </c>
      <c r="G5" s="438" t="s">
        <v>109</v>
      </c>
      <c r="H5" s="438" t="s">
        <v>110</v>
      </c>
      <c r="I5" s="461" t="s">
        <v>111</v>
      </c>
      <c r="J5" s="456" t="s">
        <v>112</v>
      </c>
      <c r="K5" s="444" t="s">
        <v>67</v>
      </c>
      <c r="L5" s="444" t="s">
        <v>113</v>
      </c>
      <c r="M5" s="459" t="s">
        <v>114</v>
      </c>
      <c r="N5" s="463" t="s">
        <v>115</v>
      </c>
    </row>
    <row r="6" spans="1:14" ht="36" customHeight="1" x14ac:dyDescent="0.2">
      <c r="A6" s="228"/>
      <c r="B6" s="443"/>
      <c r="C6" s="439"/>
      <c r="D6" s="439"/>
      <c r="E6" s="439"/>
      <c r="F6" s="439"/>
      <c r="G6" s="439"/>
      <c r="H6" s="439"/>
      <c r="I6" s="462"/>
      <c r="J6" s="457"/>
      <c r="K6" s="445"/>
      <c r="L6" s="445"/>
      <c r="M6" s="460"/>
      <c r="N6" s="463"/>
    </row>
    <row r="7" spans="1:14" ht="15" x14ac:dyDescent="0.25">
      <c r="A7" s="231" t="s">
        <v>74</v>
      </c>
      <c r="B7" s="232"/>
      <c r="C7" s="233">
        <f ca="1">(H75+H45+H20)</f>
        <v>226725.47748608628</v>
      </c>
      <c r="D7" s="233">
        <f ca="1">D15+D40+D70</f>
        <v>289729.64500000002</v>
      </c>
      <c r="E7" s="90">
        <f ca="1">E15+E40+E70</f>
        <v>72273.116999999984</v>
      </c>
      <c r="F7" s="90">
        <f ca="1">1.05*(C7+D7+E7)</f>
        <v>618164.65146039065</v>
      </c>
      <c r="G7" s="90"/>
      <c r="H7" s="84"/>
      <c r="I7" s="194"/>
      <c r="J7" s="98"/>
      <c r="K7" s="85">
        <f>'Project Follow up - Base'!O9</f>
        <v>117</v>
      </c>
      <c r="L7" s="85"/>
      <c r="M7" s="234"/>
      <c r="N7" s="235"/>
    </row>
    <row r="8" spans="1:14" ht="15" x14ac:dyDescent="0.25">
      <c r="A8" s="231" t="s">
        <v>75</v>
      </c>
      <c r="B8" s="236"/>
      <c r="C8" s="91">
        <f>(M20+M45+M75)</f>
        <v>57416.34</v>
      </c>
      <c r="D8" s="91"/>
      <c r="E8" s="91"/>
      <c r="F8" s="91">
        <f>C8</f>
        <v>57416.34</v>
      </c>
      <c r="G8" s="91"/>
      <c r="H8" s="91"/>
      <c r="I8" s="195"/>
      <c r="J8" s="99"/>
      <c r="K8" s="86">
        <f>'Project Follow up - Base'!O10</f>
        <v>15</v>
      </c>
      <c r="L8" s="87"/>
      <c r="M8" s="237"/>
      <c r="N8" s="235"/>
    </row>
    <row r="9" spans="1:14" ht="8.25" customHeight="1" x14ac:dyDescent="0.2">
      <c r="A9" s="193"/>
      <c r="B9" s="92"/>
      <c r="C9" s="238"/>
      <c r="D9" s="238"/>
      <c r="E9" s="88"/>
      <c r="F9" s="88"/>
      <c r="G9" s="93"/>
      <c r="H9" s="88"/>
      <c r="I9" s="88"/>
      <c r="J9" s="88"/>
      <c r="K9" s="88"/>
      <c r="L9" s="88"/>
      <c r="M9" s="239"/>
      <c r="N9" s="228"/>
    </row>
    <row r="10" spans="1:14" ht="15" x14ac:dyDescent="0.25">
      <c r="A10" s="231" t="str">
        <f>'Project Follow up - Base'!D7</f>
        <v>Details</v>
      </c>
      <c r="B10" s="94">
        <f>INDEX('Projects List'!A:AG,MATCH(A10,'Projects List'!A:A,0),32)</f>
        <v>1500000</v>
      </c>
      <c r="C10" s="95">
        <f ca="1">C7+C8</f>
        <v>284141.81748608628</v>
      </c>
      <c r="D10" s="95">
        <f ca="1">D7+D8</f>
        <v>289729.64500000002</v>
      </c>
      <c r="E10" s="97">
        <f ca="1">E7+E8</f>
        <v>72273.116999999984</v>
      </c>
      <c r="F10" s="97">
        <f ca="1">F7+F8</f>
        <v>675580.99146039062</v>
      </c>
      <c r="G10" s="240">
        <f ca="1">B10-F10</f>
        <v>824419.00853960938</v>
      </c>
      <c r="H10" s="241">
        <f ca="1">IFERROR( G10/B10,0)</f>
        <v>0.54961267235973954</v>
      </c>
      <c r="I10" s="387">
        <f ca="1">IFERROR(F10/INDEX('Projects List'!$E:$E,MATCH(A10,'Projects List'!$A:$A,0)),0)</f>
        <v>17.375518025688269</v>
      </c>
      <c r="J10" s="242">
        <f>'Project Follow up - Base'!J12</f>
        <v>191</v>
      </c>
      <c r="K10" s="243">
        <f>'Project Follow up - Base'!O12</f>
        <v>119</v>
      </c>
      <c r="L10" s="244">
        <f>J10-K10</f>
        <v>72</v>
      </c>
      <c r="M10" s="190">
        <f>IFERROR(L10/J10,0)</f>
        <v>0.37696335078534032</v>
      </c>
      <c r="N10" s="245">
        <f>COUNTIF('Phases Over Time'!C5:T5,"&gt;"&amp;0)</f>
        <v>9</v>
      </c>
    </row>
    <row r="11" spans="1:14" ht="15" x14ac:dyDescent="0.25">
      <c r="A11" s="228"/>
      <c r="B11" s="230"/>
      <c r="C11" s="228"/>
      <c r="D11" s="11"/>
      <c r="E11" s="11"/>
      <c r="F11" s="11"/>
      <c r="G11" s="11"/>
      <c r="H11" s="11"/>
      <c r="I11" s="228"/>
      <c r="J11" s="228"/>
      <c r="K11" s="228"/>
      <c r="L11" s="228"/>
      <c r="M11" s="228"/>
      <c r="N11" s="228"/>
    </row>
    <row r="12" spans="1:14" ht="23.25" customHeight="1" x14ac:dyDescent="0.25">
      <c r="A12" s="228"/>
      <c r="B12" s="224" t="str">
        <f>'Project Follow up - Base'!B17</f>
        <v>Studies</v>
      </c>
      <c r="C12" s="228"/>
      <c r="D12" s="358" t="s">
        <v>116</v>
      </c>
      <c r="E12" s="359" t="s">
        <v>116</v>
      </c>
      <c r="F12" s="11"/>
      <c r="G12" s="11"/>
      <c r="H12" s="11"/>
      <c r="I12" s="228"/>
      <c r="J12" s="228"/>
      <c r="K12" s="228"/>
      <c r="L12" s="228"/>
      <c r="M12" s="228"/>
      <c r="N12" s="228"/>
    </row>
    <row r="13" spans="1:14" ht="21.75" customHeight="1" x14ac:dyDescent="0.2">
      <c r="A13" s="228"/>
      <c r="B13" s="458" t="s">
        <v>117</v>
      </c>
      <c r="C13" s="438" t="s">
        <v>105</v>
      </c>
      <c r="D13" s="446" t="s">
        <v>118</v>
      </c>
      <c r="E13" s="446" t="s">
        <v>119</v>
      </c>
      <c r="F13" s="438" t="s">
        <v>108</v>
      </c>
      <c r="G13" s="438" t="s">
        <v>109</v>
      </c>
      <c r="H13" s="440" t="s">
        <v>120</v>
      </c>
      <c r="I13" s="228"/>
      <c r="J13" s="442" t="s">
        <v>112</v>
      </c>
      <c r="K13" s="444" t="s">
        <v>121</v>
      </c>
      <c r="L13" s="444" t="s">
        <v>113</v>
      </c>
      <c r="M13" s="459" t="s">
        <v>114</v>
      </c>
      <c r="N13" s="228"/>
    </row>
    <row r="14" spans="1:14" ht="21.75" customHeight="1" x14ac:dyDescent="0.2">
      <c r="A14" s="228"/>
      <c r="B14" s="443"/>
      <c r="C14" s="439"/>
      <c r="D14" s="439"/>
      <c r="E14" s="439"/>
      <c r="F14" s="439"/>
      <c r="G14" s="439"/>
      <c r="H14" s="441"/>
      <c r="I14" s="228"/>
      <c r="J14" s="443"/>
      <c r="K14" s="445"/>
      <c r="L14" s="445"/>
      <c r="M14" s="460"/>
      <c r="N14" s="228"/>
    </row>
    <row r="15" spans="1:14" ht="15" customHeight="1" x14ac:dyDescent="0.2">
      <c r="A15" s="228"/>
      <c r="B15" s="94">
        <f>INDEX('Projects List'!$A:$AG,MATCH($A$10,'Projects List'!A:A,0),29)*$B$10</f>
        <v>225000</v>
      </c>
      <c r="C15" s="95">
        <f ca="1">O20</f>
        <v>5665.7854150197627</v>
      </c>
      <c r="D15" s="95">
        <f>IF(D12="Don't Calculate",0,SUM('Phases Over Time'!C11:T11))</f>
        <v>0</v>
      </c>
      <c r="E15" s="95">
        <f>IF(E12="Don't Calculate",0,INDEX('[1]Projects List'!$AG:$AG,MATCH($A$10,'[1]Projects List'!$A:$A,0))*N15)</f>
        <v>0</v>
      </c>
      <c r="F15" s="97">
        <f ca="1">(1.05*(H20+D15+E15))+M20</f>
        <v>5949.0746857707509</v>
      </c>
      <c r="G15" s="240">
        <f ca="1">B15-F15</f>
        <v>219050.92531422924</v>
      </c>
      <c r="H15" s="246">
        <f ca="1">IFERROR(F15/B15,0)</f>
        <v>2.6440331936758894E-2</v>
      </c>
      <c r="I15" s="228"/>
      <c r="J15" s="242">
        <f>'Project Follow up - Base'!J17</f>
        <v>15</v>
      </c>
      <c r="K15" s="243">
        <f>'Project Follow up - Base'!O17</f>
        <v>14</v>
      </c>
      <c r="L15" s="244">
        <f>'Project Follow up - Base'!T17</f>
        <v>1</v>
      </c>
      <c r="M15" s="190">
        <f>IFERROR('Project Follow up - Base'!U17,0)</f>
        <v>6.6666666666666666E-2</v>
      </c>
      <c r="N15" s="245">
        <f ca="1">COUNTIF('Phases Over Time'!C6:T6,"&gt;"&amp;0)</f>
        <v>2</v>
      </c>
    </row>
    <row r="16" spans="1:14" ht="6.75" customHeight="1" x14ac:dyDescent="0.25">
      <c r="A16" s="228"/>
      <c r="B16" s="230"/>
      <c r="C16" s="228"/>
      <c r="D16" s="11"/>
      <c r="E16" s="228"/>
      <c r="F16" s="228"/>
      <c r="G16" s="228"/>
      <c r="H16" s="228"/>
      <c r="I16" s="228"/>
      <c r="J16" s="228"/>
      <c r="K16" s="228"/>
      <c r="L16" s="228"/>
      <c r="M16" s="228"/>
      <c r="N16" s="228"/>
    </row>
    <row r="17" spans="2:54" ht="15" customHeight="1" x14ac:dyDescent="0.25">
      <c r="B17" s="452" t="s">
        <v>85</v>
      </c>
      <c r="C17" s="450" t="s">
        <v>122</v>
      </c>
      <c r="D17" s="454" t="s">
        <v>123</v>
      </c>
      <c r="E17" s="454"/>
      <c r="F17" s="454"/>
      <c r="G17" s="454"/>
      <c r="H17" s="448" t="s">
        <v>124</v>
      </c>
      <c r="I17" s="470" t="s">
        <v>125</v>
      </c>
      <c r="J17" s="454"/>
      <c r="K17" s="454"/>
      <c r="L17" s="454"/>
      <c r="M17" s="448" t="s">
        <v>126</v>
      </c>
      <c r="N17" s="219"/>
      <c r="O17" s="464" t="s">
        <v>105</v>
      </c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  <c r="AU17" s="228"/>
      <c r="AV17" s="228"/>
    </row>
    <row r="18" spans="2:54" s="9" customFormat="1" ht="15" x14ac:dyDescent="0.2">
      <c r="B18" s="453"/>
      <c r="C18" s="451"/>
      <c r="D18" s="247" t="str">
        <f>List!E3</f>
        <v>Devlopment</v>
      </c>
      <c r="E18" s="247" t="str">
        <f>List!E4</f>
        <v>Internally</v>
      </c>
      <c r="F18" s="247" t="str">
        <f>List!E5</f>
        <v>Client</v>
      </c>
      <c r="G18" s="247" t="str">
        <f>List!E6</f>
        <v>Govermental</v>
      </c>
      <c r="H18" s="449"/>
      <c r="I18" s="248" t="str">
        <f>List!E3</f>
        <v>Devlopment</v>
      </c>
      <c r="J18" s="247" t="str">
        <f>List!E4</f>
        <v>Internally</v>
      </c>
      <c r="K18" s="247" t="str">
        <f>List!E5</f>
        <v>Client</v>
      </c>
      <c r="L18" s="247" t="str">
        <f>List!E6</f>
        <v>Govermental</v>
      </c>
      <c r="M18" s="449"/>
      <c r="N18" s="220"/>
      <c r="O18" s="465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  <c r="AU18" s="239"/>
      <c r="AV18" s="239"/>
      <c r="AW18" s="55"/>
      <c r="AX18" s="55"/>
      <c r="AY18" s="55"/>
      <c r="AZ18" s="55"/>
      <c r="BA18" s="55"/>
      <c r="BB18" s="55"/>
    </row>
    <row r="19" spans="2:54" ht="6" customHeight="1" x14ac:dyDescent="0.2"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</row>
    <row r="20" spans="2:54" s="10" customFormat="1" ht="15" x14ac:dyDescent="0.2">
      <c r="B20" s="249"/>
      <c r="C20" s="249"/>
      <c r="D20" s="249"/>
      <c r="E20" s="249"/>
      <c r="F20" s="249"/>
      <c r="G20" s="249"/>
      <c r="H20" s="223">
        <f ca="1">SUM(H21:H35)</f>
        <v>5665.7854150197627</v>
      </c>
      <c r="I20" s="228"/>
      <c r="J20" s="228"/>
      <c r="K20" s="228"/>
      <c r="L20" s="228"/>
      <c r="M20" s="250">
        <f>SUM(M21:M35)</f>
        <v>0</v>
      </c>
      <c r="N20" s="251"/>
      <c r="O20" s="252">
        <f ca="1">(H20)+M20</f>
        <v>5665.7854150197627</v>
      </c>
      <c r="P20" s="249"/>
      <c r="Q20" s="249"/>
      <c r="R20" s="249"/>
      <c r="S20" s="249"/>
      <c r="T20" s="249"/>
      <c r="U20" s="249"/>
      <c r="V20" s="249"/>
      <c r="W20" s="249"/>
      <c r="X20" s="249"/>
      <c r="Y20" s="249"/>
      <c r="Z20" s="249"/>
      <c r="AA20" s="249"/>
      <c r="AB20" s="249"/>
      <c r="AC20" s="249"/>
      <c r="AD20" s="249"/>
      <c r="AE20" s="249"/>
      <c r="AF20" s="249"/>
      <c r="AG20" s="249"/>
      <c r="AH20" s="249"/>
      <c r="AI20" s="249"/>
      <c r="AJ20" s="249"/>
      <c r="AK20" s="249"/>
      <c r="AL20" s="249"/>
      <c r="AM20" s="249"/>
      <c r="AN20" s="249"/>
      <c r="AO20" s="249"/>
      <c r="AP20" s="249"/>
      <c r="AQ20" s="249"/>
      <c r="AR20" s="249"/>
      <c r="AS20" s="249"/>
      <c r="AT20" s="249"/>
      <c r="AU20" s="249"/>
      <c r="AV20" s="249"/>
      <c r="AW20" s="56"/>
      <c r="AX20" s="56"/>
      <c r="AY20" s="56"/>
      <c r="AZ20" s="56"/>
      <c r="BA20" s="56"/>
      <c r="BB20" s="56"/>
    </row>
    <row r="21" spans="2:54" x14ac:dyDescent="0.2">
      <c r="B21" s="253">
        <v>1</v>
      </c>
      <c r="C21" s="254" t="str" cm="1">
        <f t="array" aca="1" ref="C21:C26" ca="1">OFFSET('Employees Summary'!C3,MATCH('Project Costs'!$B$12,'Employees Summary'!$B$4:$B$501,0),0,COUNTIF('Employees Summary'!$B$4:$B$501,'Project Costs'!B12))</f>
        <v>Salman Mulhim</v>
      </c>
      <c r="D21" s="255">
        <f ca="1">IF($C21="",0,SUMIFS('Project Follow up - Base'!$I$20:$I$34,'Project Follow up - Base'!$F$20:$F$34,$C21,'Project Follow up - Base'!$R$20:$R$34, D$18))</f>
        <v>0</v>
      </c>
      <c r="E21" s="255">
        <f ca="1">IF($C21="",0,SUMIFS('Project Follow up - Base'!$I$20:$I$34,'Project Follow up - Base'!$F$20:$F$34,$C21,'Project Follow up - Base'!$R$20:$R$34, E$18))</f>
        <v>0</v>
      </c>
      <c r="F21" s="255">
        <f ca="1">IF($C21="",0,SUMIFS('Project Follow up - Base'!$I$20:$I$34,'Project Follow up - Base'!$F$20:$F$34,$C21,'Project Follow up - Base'!$R$20:$R$34, F$18))</f>
        <v>0</v>
      </c>
      <c r="G21" s="255">
        <f ca="1">IF($C21="",0,SUMIFS('Project Follow up - Base'!$I$20:$I$34,'Project Follow up - Base'!$F$20:$F$34,$C21,'Project Follow up - Base'!$R$20:$R$34, G$18))</f>
        <v>0</v>
      </c>
      <c r="H21" s="256">
        <f ca="1">IF($C21="",0,IFERROR(INDEX('Team Members Over Time'!$A:$F,MATCH($B$12&amp;" "&amp;$C21,'Team Members Over Time'!$A:$A,0),5)/INDEX('Team Members Over Time'!$A:$F,MATCH($B$12&amp;" "&amp;$C21,'Team Members Over Time'!$A:$A,0),4),0)*SUM(D21:G21))</f>
        <v>0</v>
      </c>
      <c r="I21" s="216">
        <f ca="1">IF($C21="",0,SUMIFS('Project Follow up - Base'!$L$20:$L$34,'Project Follow up - Base'!$F$20:$F$34,$C21,'Project Follow up - Base'!$R$20:$R$34, I$18))</f>
        <v>0</v>
      </c>
      <c r="J21" s="215">
        <f ca="1">IF($C21="",0,SUMIFS('Project Follow up - Base'!$L$20:$L$34,'Project Follow up - Base'!$F$20:$F$34,$C21,'Project Follow up - Base'!$R$20:$R$34, J$18))</f>
        <v>0</v>
      </c>
      <c r="K21" s="215">
        <f ca="1">IF($C21="",0,SUMIFS('Project Follow up - Base'!$L$20:$L$34,'Project Follow up - Base'!$F$20:$F$34,$C21,'Project Follow up - Base'!$R$20:$R$34, K$18))</f>
        <v>0</v>
      </c>
      <c r="L21" s="215">
        <f ca="1">IF($C21="",0,SUMIFS('Project Follow up - Base'!$L$20:$L$34,'Project Follow up - Base'!$F$20:$F$34,$C21,'Project Follow up - Base'!$R$20:$R$34, L$18))</f>
        <v>0</v>
      </c>
      <c r="M21" s="381"/>
      <c r="N21" s="228">
        <f t="shared" ref="N21:N60" ca="1" si="0">SUM(D21:G21)+SUM(I21:L21)</f>
        <v>0</v>
      </c>
      <c r="O21" s="257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  <c r="AI21" s="228"/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  <c r="AU21" s="228"/>
      <c r="AV21" s="228"/>
    </row>
    <row r="22" spans="2:54" x14ac:dyDescent="0.2">
      <c r="B22" s="258">
        <v>2</v>
      </c>
      <c r="C22" s="259" t="str">
        <f ca="1"/>
        <v>Abdulrahman Bukees</v>
      </c>
      <c r="D22" s="68">
        <f ca="1">IF($C22="",0,SUMIFS('Project Follow up - Base'!$I$20:$I$34,'Project Follow up - Base'!$F$20:$F$34,$C22,'Project Follow up - Base'!$R$20:$R$34, D$18))</f>
        <v>0</v>
      </c>
      <c r="E22" s="68">
        <f ca="1">IF($C22="",0,SUMIFS('Project Follow up - Base'!$I$20:$I$34,'Project Follow up - Base'!$F$20:$F$34,$C22,'Project Follow up - Base'!$R$20:$R$34, E$18))</f>
        <v>0</v>
      </c>
      <c r="F22" s="68">
        <f ca="1">IF($C22="",0,SUMIFS('Project Follow up - Base'!$I$20:$I$34,'Project Follow up - Base'!$F$20:$F$34,$C22,'Project Follow up - Base'!$R$20:$R$34, F$18))</f>
        <v>4</v>
      </c>
      <c r="G22" s="68">
        <f ca="1">IF($C22="",0,SUMIFS('Project Follow up - Base'!$I$20:$I$34,'Project Follow up - Base'!$F$20:$F$34,$C22,'Project Follow up - Base'!$R$20:$R$34, G$18))</f>
        <v>0</v>
      </c>
      <c r="H22" s="260">
        <f ca="1">IF($C22="",0,IFERROR(INDEX('Team Members Over Time'!$A:$F,MATCH($B$12&amp;" "&amp;$C22,'Team Members Over Time'!$A:$A,0),5)/INDEX('Team Members Over Time'!$A:$F,MATCH($B$12&amp;" "&amp;$C22,'Team Members Over Time'!$A:$A,0),4),0)*SUM(D22:G22))</f>
        <v>5665.7854150197627</v>
      </c>
      <c r="I22" s="69">
        <f ca="1">IF($C22="",0,SUMIFS('Project Follow up - Base'!$L$20:$L$34,'Project Follow up - Base'!$F$20:$F$34,$C22,'Project Follow up - Base'!$R$20:$R$34, I$18))</f>
        <v>0</v>
      </c>
      <c r="J22" s="68">
        <f ca="1">IF($C22="",0,SUMIFS('Project Follow up - Base'!$L$20:$L$34,'Project Follow up - Base'!$F$20:$F$34,$C22,'Project Follow up - Base'!$R$20:$R$34, J$18))</f>
        <v>0</v>
      </c>
      <c r="K22" s="68">
        <f ca="1">IF($C22="",0,SUMIFS('Project Follow up - Base'!$L$20:$L$34,'Project Follow up - Base'!$F$20:$F$34,$C22,'Project Follow up - Base'!$R$20:$R$34, K$18))</f>
        <v>0</v>
      </c>
      <c r="L22" s="68">
        <f ca="1">IF($C22="",0,SUMIFS('Project Follow up - Base'!$L$20:$L$34,'Project Follow up - Base'!$F$20:$F$34,$C22,'Project Follow up - Base'!$R$20:$R$34, L$18))</f>
        <v>0</v>
      </c>
      <c r="M22" s="382"/>
      <c r="N22" s="228">
        <f ca="1">SUM(D22:G22)+SUM(I22:L22)</f>
        <v>4</v>
      </c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8"/>
      <c r="AQ22" s="228"/>
      <c r="AR22" s="228"/>
      <c r="AS22" s="228"/>
      <c r="AT22" s="228"/>
      <c r="AU22" s="228"/>
      <c r="AV22" s="228"/>
    </row>
    <row r="23" spans="2:54" x14ac:dyDescent="0.2">
      <c r="B23" s="258">
        <v>3</v>
      </c>
      <c r="C23" s="259" t="str">
        <f ca="1"/>
        <v>Omar  Nada</v>
      </c>
      <c r="D23" s="68">
        <f ca="1">IF($C23="",0,SUMIFS('Project Follow up - Base'!$I$20:$I$34,'Project Follow up - Base'!$F$20:$F$34,$C23,'Project Follow up - Base'!$R$20:$R$34, D$18))</f>
        <v>0</v>
      </c>
      <c r="E23" s="68">
        <f ca="1">IF($C23="",0,SUMIFS('Project Follow up - Base'!$I$20:$I$34,'Project Follow up - Base'!$F$20:$F$34,$C23,'Project Follow up - Base'!$R$20:$R$34, E$18))</f>
        <v>0</v>
      </c>
      <c r="F23" s="68">
        <f ca="1">IF($C23="",0,SUMIFS('Project Follow up - Base'!$I$20:$I$34,'Project Follow up - Base'!$F$20:$F$34,$C23,'Project Follow up - Base'!$R$20:$R$34, F$18))</f>
        <v>0</v>
      </c>
      <c r="G23" s="68">
        <f ca="1">IF($C23="",0,SUMIFS('Project Follow up - Base'!$I$20:$I$34,'Project Follow up - Base'!$F$20:$F$34,$C23,'Project Follow up - Base'!$R$20:$R$34, G$18))</f>
        <v>0</v>
      </c>
      <c r="H23" s="260">
        <f ca="1">IF($C23="",0,IFERROR(INDEX('Team Members Over Time'!$A:$F,MATCH($B$12&amp;" "&amp;$C23,'Team Members Over Time'!$A:$A,0),5)/INDEX('Team Members Over Time'!$A:$F,MATCH($B$12&amp;" "&amp;$C23,'Team Members Over Time'!$A:$A,0),4),0)*SUM(D23:G23))</f>
        <v>0</v>
      </c>
      <c r="I23" s="69">
        <f ca="1">IF($C23="",0,SUMIFS('Project Follow up - Base'!$L$20:$L$34,'Project Follow up - Base'!$F$20:$F$34,$C23,'Project Follow up - Base'!$R$20:$R$34, I$18))</f>
        <v>0</v>
      </c>
      <c r="J23" s="68">
        <f ca="1">IF($C23="",0,SUMIFS('Project Follow up - Base'!$L$20:$L$34,'Project Follow up - Base'!$F$20:$F$34,$C23,'Project Follow up - Base'!$R$20:$R$34, J$18))</f>
        <v>0</v>
      </c>
      <c r="K23" s="68">
        <f ca="1">IF($C23="",0,SUMIFS('Project Follow up - Base'!$L$20:$L$34,'Project Follow up - Base'!$F$20:$F$34,$C23,'Project Follow up - Base'!$R$20:$R$34, K$18))</f>
        <v>0</v>
      </c>
      <c r="L23" s="68">
        <f ca="1">IF($C23="",0,SUMIFS('Project Follow up - Base'!$L$20:$L$34,'Project Follow up - Base'!$F$20:$F$34,$C23,'Project Follow up - Base'!$R$20:$R$34, L$18))</f>
        <v>0</v>
      </c>
      <c r="M23" s="382"/>
      <c r="N23" s="228">
        <f t="shared" ca="1" si="0"/>
        <v>0</v>
      </c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</row>
    <row r="24" spans="2:54" x14ac:dyDescent="0.2">
      <c r="B24" s="258">
        <v>4</v>
      </c>
      <c r="C24" s="259" t="str">
        <f ca="1"/>
        <v>Ahmed Mahmoud</v>
      </c>
      <c r="D24" s="68">
        <f ca="1">IF($C24="",0,SUMIFS('Project Follow up - Base'!$I$20:$I$34,'Project Follow up - Base'!$F$20:$F$34,$C24,'Project Follow up - Base'!$R$20:$R$34, D$18))</f>
        <v>0</v>
      </c>
      <c r="E24" s="68">
        <f ca="1">IF($C24="",0,SUMIFS('Project Follow up - Base'!$I$20:$I$34,'Project Follow up - Base'!$F$20:$F$34,$C24,'Project Follow up - Base'!$R$20:$R$34, E$18))</f>
        <v>0</v>
      </c>
      <c r="F24" s="68">
        <f ca="1">IF($C24="",0,SUMIFS('Project Follow up - Base'!$I$20:$I$34,'Project Follow up - Base'!$F$20:$F$34,$C24,'Project Follow up - Base'!$R$20:$R$34, F$18))</f>
        <v>0</v>
      </c>
      <c r="G24" s="68">
        <f ca="1">IF($C24="",0,SUMIFS('Project Follow up - Base'!$I$20:$I$34,'Project Follow up - Base'!$F$20:$F$34,$C24,'Project Follow up - Base'!$R$20:$R$34, G$18))</f>
        <v>0</v>
      </c>
      <c r="H24" s="260">
        <f ca="1">IF($C24="",0,IFERROR(INDEX('Team Members Over Time'!$A:$F,MATCH($B$12&amp;" "&amp;$C24,'Team Members Over Time'!$A:$A,0),5)/INDEX('Team Members Over Time'!$A:$F,MATCH($B$12&amp;" "&amp;$C24,'Team Members Over Time'!$A:$A,0),4),0)*SUM(D24:G24))</f>
        <v>0</v>
      </c>
      <c r="I24" s="69">
        <f ca="1">IF($C24="",0,SUMIFS('Project Follow up - Base'!$L$20:$L$34,'Project Follow up - Base'!$F$20:$F$34,$C24,'Project Follow up - Base'!$R$20:$R$34, I$18))</f>
        <v>0</v>
      </c>
      <c r="J24" s="68">
        <f ca="1">IF($C24="",0,SUMIFS('Project Follow up - Base'!$L$20:$L$34,'Project Follow up - Base'!$F$20:$F$34,$C24,'Project Follow up - Base'!$R$20:$R$34, J$18))</f>
        <v>0</v>
      </c>
      <c r="K24" s="68">
        <f ca="1">IF($C24="",0,SUMIFS('Project Follow up - Base'!$L$20:$L$34,'Project Follow up - Base'!$F$20:$F$34,$C24,'Project Follow up - Base'!$R$20:$R$34, K$18))</f>
        <v>0</v>
      </c>
      <c r="L24" s="68">
        <f ca="1">IF($C24="",0,SUMIFS('Project Follow up - Base'!$L$20:$L$34,'Project Follow up - Base'!$F$20:$F$34,$C24,'Project Follow up - Base'!$R$20:$R$34, L$18))</f>
        <v>0</v>
      </c>
      <c r="M24" s="382"/>
      <c r="N24" s="228">
        <f t="shared" ca="1" si="0"/>
        <v>0</v>
      </c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  <c r="AU24" s="228"/>
      <c r="AV24" s="228"/>
    </row>
    <row r="25" spans="2:54" x14ac:dyDescent="0.2">
      <c r="B25" s="258">
        <v>5</v>
      </c>
      <c r="C25" s="259" t="str">
        <f ca="1"/>
        <v>Satam Bahtab</v>
      </c>
      <c r="D25" s="68">
        <f ca="1">IF($C25="",0,SUMIFS('Project Follow up - Base'!$I$20:$I$34,'Project Follow up - Base'!$F$20:$F$34,$C25,'Project Follow up - Base'!$R$20:$R$34, D$18))</f>
        <v>0</v>
      </c>
      <c r="E25" s="68">
        <f ca="1">IF($C25="",0,SUMIFS('Project Follow up - Base'!$I$20:$I$34,'Project Follow up - Base'!$F$20:$F$34,$C25,'Project Follow up - Base'!$R$20:$R$34, E$18))</f>
        <v>0</v>
      </c>
      <c r="F25" s="68">
        <f ca="1">IF($C25="",0,SUMIFS('Project Follow up - Base'!$I$20:$I$34,'Project Follow up - Base'!$F$20:$F$34,$C25,'Project Follow up - Base'!$R$20:$R$34, F$18))</f>
        <v>0</v>
      </c>
      <c r="G25" s="68">
        <f ca="1">IF($C25="",0,SUMIFS('Project Follow up - Base'!$I$20:$I$34,'Project Follow up - Base'!$F$20:$F$34,$C25,'Project Follow up - Base'!$R$20:$R$34, G$18))</f>
        <v>0</v>
      </c>
      <c r="H25" s="260">
        <f ca="1">IF($C25="",0,IFERROR(INDEX('Team Members Over Time'!$A:$F,MATCH($B$12&amp;" "&amp;$C25,'Team Members Over Time'!$A:$A,0),5)/INDEX('Team Members Over Time'!$A:$F,MATCH($B$12&amp;" "&amp;$C25,'Team Members Over Time'!$A:$A,0),4),0)*SUM(D25:G25))</f>
        <v>0</v>
      </c>
      <c r="I25" s="69">
        <f ca="1">IF($C25="",0,SUMIFS('Project Follow up - Base'!$L$20:$L$34,'Project Follow up - Base'!$F$20:$F$34,$C25,'Project Follow up - Base'!$R$20:$R$34, I$18))</f>
        <v>0</v>
      </c>
      <c r="J25" s="68">
        <f ca="1">IF($C25="",0,SUMIFS('Project Follow up - Base'!$L$20:$L$34,'Project Follow up - Base'!$F$20:$F$34,$C25,'Project Follow up - Base'!$R$20:$R$34, J$18))</f>
        <v>0</v>
      </c>
      <c r="K25" s="68">
        <f ca="1">IF($C25="",0,SUMIFS('Project Follow up - Base'!$L$20:$L$34,'Project Follow up - Base'!$F$20:$F$34,$C25,'Project Follow up - Base'!$R$20:$R$34, K$18))</f>
        <v>0</v>
      </c>
      <c r="L25" s="68">
        <f ca="1">IF($C25="",0,SUMIFS('Project Follow up - Base'!$L$20:$L$34,'Project Follow up - Base'!$F$20:$F$34,$C25,'Project Follow up - Base'!$R$20:$R$34, L$18))</f>
        <v>0</v>
      </c>
      <c r="M25" s="382"/>
      <c r="N25" s="228">
        <f t="shared" ca="1" si="0"/>
        <v>0</v>
      </c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  <c r="AU25" s="228"/>
      <c r="AV25" s="228"/>
    </row>
    <row r="26" spans="2:54" x14ac:dyDescent="0.2">
      <c r="B26" s="258">
        <v>6</v>
      </c>
      <c r="C26" s="259" t="str">
        <f ca="1"/>
        <v>Muhammad Alsharabi</v>
      </c>
      <c r="D26" s="68">
        <f ca="1">IF($C26="",0,SUMIFS('Project Follow up - Base'!$I$20:$I$34,'Project Follow up - Base'!$F$20:$F$34,$C26,'Project Follow up - Base'!$R$20:$R$34, D$18))</f>
        <v>0</v>
      </c>
      <c r="E26" s="68">
        <f ca="1">IF($C26="",0,SUMIFS('Project Follow up - Base'!$I$20:$I$34,'Project Follow up - Base'!$F$20:$F$34,$C26,'Project Follow up - Base'!$R$20:$R$34, E$18))</f>
        <v>0</v>
      </c>
      <c r="F26" s="68">
        <f ca="1">IF($C26="",0,SUMIFS('Project Follow up - Base'!$I$20:$I$34,'Project Follow up - Base'!$F$20:$F$34,$C26,'Project Follow up - Base'!$R$20:$R$34, F$18))</f>
        <v>0</v>
      </c>
      <c r="G26" s="68">
        <f ca="1">IF($C26="",0,SUMIFS('Project Follow up - Base'!$I$20:$I$34,'Project Follow up - Base'!$F$20:$F$34,$C26,'Project Follow up - Base'!$R$20:$R$34, G$18))</f>
        <v>0</v>
      </c>
      <c r="H26" s="260">
        <f ca="1">IF($C26="",0,IFERROR(INDEX('Team Members Over Time'!$A:$F,MATCH($B$12&amp;" "&amp;$C26,'Team Members Over Time'!$A:$A,0),5)/INDEX('Team Members Over Time'!$A:$F,MATCH($B$12&amp;" "&amp;$C26,'Team Members Over Time'!$A:$A,0),4),0)*SUM(D26:G26))</f>
        <v>0</v>
      </c>
      <c r="I26" s="69">
        <f ca="1">IF($C26="",0,SUMIFS('Project Follow up - Base'!$L$20:$L$34,'Project Follow up - Base'!$F$20:$F$34,$C26,'Project Follow up - Base'!$R$20:$R$34, I$18))</f>
        <v>0</v>
      </c>
      <c r="J26" s="68">
        <f ca="1">IF($C26="",0,SUMIFS('Project Follow up - Base'!$L$20:$L$34,'Project Follow up - Base'!$F$20:$F$34,$C26,'Project Follow up - Base'!$R$20:$R$34, J$18))</f>
        <v>0</v>
      </c>
      <c r="K26" s="68">
        <f ca="1">IF($C26="",0,SUMIFS('Project Follow up - Base'!$L$20:$L$34,'Project Follow up - Base'!$F$20:$F$34,$C26,'Project Follow up - Base'!$R$20:$R$34, K$18))</f>
        <v>0</v>
      </c>
      <c r="L26" s="68">
        <f ca="1">IF($C26="",0,SUMIFS('Project Follow up - Base'!$L$20:$L$34,'Project Follow up - Base'!$F$20:$F$34,$C26,'Project Follow up - Base'!$R$20:$R$34, L$18))</f>
        <v>0</v>
      </c>
      <c r="M26" s="382"/>
      <c r="N26" s="228">
        <f t="shared" ca="1" si="0"/>
        <v>0</v>
      </c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  <c r="AV26" s="228"/>
    </row>
    <row r="27" spans="2:54" x14ac:dyDescent="0.2">
      <c r="B27" s="258">
        <v>7</v>
      </c>
      <c r="C27" s="259"/>
      <c r="D27" s="68">
        <f>IF($C27="",0,SUMIFS('Project Follow up - Base'!$I$20:$I$34,'Project Follow up - Base'!$F$20:$F$34,$C27,'Project Follow up - Base'!$R$20:$R$34, D$18))</f>
        <v>0</v>
      </c>
      <c r="E27" s="68">
        <f>IF($C27="",0,SUMIFS('Project Follow up - Base'!$I$20:$I$34,'Project Follow up - Base'!$F$20:$F$34,$C27,'Project Follow up - Base'!$R$20:$R$34, E$18))</f>
        <v>0</v>
      </c>
      <c r="F27" s="68">
        <f>IF($C27="",0,SUMIFS('Project Follow up - Base'!$I$20:$I$34,'Project Follow up - Base'!$F$20:$F$34,$C27,'Project Follow up - Base'!$R$20:$R$34, F$18))</f>
        <v>0</v>
      </c>
      <c r="G27" s="68">
        <f>IF($C27="",0,SUMIFS('Project Follow up - Base'!$I$20:$I$34,'Project Follow up - Base'!$F$20:$F$34,$C27,'Project Follow up - Base'!$R$20:$R$34, G$18))</f>
        <v>0</v>
      </c>
      <c r="H27" s="260">
        <f>IF($C27="",0,IFERROR(INDEX('Team Members Over Time'!$A:$F,MATCH($B$12&amp;" "&amp;$C27,'Team Members Over Time'!$A:$A,0),5)/INDEX('Team Members Over Time'!$A:$F,MATCH($B$12&amp;" "&amp;$C27,'Team Members Over Time'!$A:$A,0),4),0)*SUM(D27:G27))</f>
        <v>0</v>
      </c>
      <c r="I27" s="69">
        <f>IF($C27="",0,SUMIFS('Project Follow up - Base'!$L$20:$L$34,'Project Follow up - Base'!$F$20:$F$34,$C27,'Project Follow up - Base'!$R$20:$R$34, I$18))</f>
        <v>0</v>
      </c>
      <c r="J27" s="68">
        <f>IF($C27="",0,SUMIFS('Project Follow up - Base'!$L$20:$L$34,'Project Follow up - Base'!$F$20:$F$34,$C27,'Project Follow up - Base'!$R$20:$R$34, J$18))</f>
        <v>0</v>
      </c>
      <c r="K27" s="68">
        <f>IF($C27="",0,SUMIFS('Project Follow up - Base'!$L$20:$L$34,'Project Follow up - Base'!$F$20:$F$34,$C27,'Project Follow up - Base'!$R$20:$R$34, K$18))</f>
        <v>0</v>
      </c>
      <c r="L27" s="68">
        <f>IF($C27="",0,SUMIFS('Project Follow up - Base'!$L$20:$L$34,'Project Follow up - Base'!$F$20:$F$34,$C27,'Project Follow up - Base'!$R$20:$R$34, L$18))</f>
        <v>0</v>
      </c>
      <c r="M27" s="382"/>
      <c r="N27" s="228">
        <f t="shared" si="0"/>
        <v>0</v>
      </c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</row>
    <row r="28" spans="2:54" x14ac:dyDescent="0.2">
      <c r="B28" s="258">
        <v>8</v>
      </c>
      <c r="C28" s="259"/>
      <c r="D28" s="68">
        <f>IF($C28="",0,SUMIFS('Project Follow up - Base'!$I$20:$I$34,'Project Follow up - Base'!$F$20:$F$34,$C28,'Project Follow up - Base'!$R$20:$R$34, D$18))</f>
        <v>0</v>
      </c>
      <c r="E28" s="68">
        <f>IF($C28="",0,SUMIFS('Project Follow up - Base'!$I$20:$I$34,'Project Follow up - Base'!$F$20:$F$34,$C28,'Project Follow up - Base'!$R$20:$R$34, E$18))</f>
        <v>0</v>
      </c>
      <c r="F28" s="68">
        <f>IF($C28="",0,SUMIFS('Project Follow up - Base'!$I$20:$I$34,'Project Follow up - Base'!$F$20:$F$34,$C28,'Project Follow up - Base'!$R$20:$R$34, F$18))</f>
        <v>0</v>
      </c>
      <c r="G28" s="68">
        <f>IF($C28="",0,SUMIFS('Project Follow up - Base'!$I$20:$I$34,'Project Follow up - Base'!$F$20:$F$34,$C28,'Project Follow up - Base'!$R$20:$R$34, G$18))</f>
        <v>0</v>
      </c>
      <c r="H28" s="260">
        <f>IF($C28="",0,IFERROR(INDEX('Team Members Over Time'!$A:$F,MATCH($B$12&amp;" "&amp;$C28,'Team Members Over Time'!$A:$A,0),5)/INDEX('Team Members Over Time'!$A:$F,MATCH($B$12&amp;" "&amp;$C28,'Team Members Over Time'!$A:$A,0),4),0)*SUM(D28:G28))</f>
        <v>0</v>
      </c>
      <c r="I28" s="69">
        <f>IF($C28="",0,SUMIFS('Project Follow up - Base'!$L$20:$L$34,'Project Follow up - Base'!$F$20:$F$34,$C28,'Project Follow up - Base'!$R$20:$R$34, I$18))</f>
        <v>0</v>
      </c>
      <c r="J28" s="68">
        <f>IF($C28="",0,SUMIFS('Project Follow up - Base'!$L$20:$L$34,'Project Follow up - Base'!$F$20:$F$34,$C28,'Project Follow up - Base'!$R$20:$R$34, J$18))</f>
        <v>0</v>
      </c>
      <c r="K28" s="68">
        <f>IF($C28="",0,SUMIFS('Project Follow up - Base'!$L$20:$L$34,'Project Follow up - Base'!$F$20:$F$34,$C28,'Project Follow up - Base'!$R$20:$R$34, K$18))</f>
        <v>0</v>
      </c>
      <c r="L28" s="68">
        <f>IF($C28="",0,SUMIFS('Project Follow up - Base'!$L$20:$L$34,'Project Follow up - Base'!$F$20:$F$34,$C28,'Project Follow up - Base'!$R$20:$R$34, L$18))</f>
        <v>0</v>
      </c>
      <c r="M28" s="382"/>
      <c r="N28" s="228">
        <f t="shared" si="0"/>
        <v>0</v>
      </c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  <c r="AV28" s="228"/>
    </row>
    <row r="29" spans="2:54" x14ac:dyDescent="0.2">
      <c r="B29" s="258">
        <v>9</v>
      </c>
      <c r="C29" s="259"/>
      <c r="D29" s="68">
        <f>IF($C29="",0,SUMIFS('Project Follow up - Base'!$I$20:$I$34,'Project Follow up - Base'!$F$20:$F$34,$C29,'Project Follow up - Base'!$R$20:$R$34, D$18))</f>
        <v>0</v>
      </c>
      <c r="E29" s="68">
        <f>IF($C29="",0,SUMIFS('Project Follow up - Base'!$I$20:$I$34,'Project Follow up - Base'!$F$20:$F$34,$C29,'Project Follow up - Base'!$R$20:$R$34, E$18))</f>
        <v>0</v>
      </c>
      <c r="F29" s="68">
        <f>IF($C29="",0,SUMIFS('Project Follow up - Base'!$I$20:$I$34,'Project Follow up - Base'!$F$20:$F$34,$C29,'Project Follow up - Base'!$R$20:$R$34, F$18))</f>
        <v>0</v>
      </c>
      <c r="G29" s="68">
        <f>IF($C29="",0,SUMIFS('Project Follow up - Base'!$I$20:$I$34,'Project Follow up - Base'!$F$20:$F$34,$C29,'Project Follow up - Base'!$R$20:$R$34, G$18))</f>
        <v>0</v>
      </c>
      <c r="H29" s="260">
        <f>IF($C29="",0,IFERROR(INDEX('Team Members Over Time'!$A:$F,MATCH($B$12&amp;" "&amp;$C29,'Team Members Over Time'!$A:$A,0),5)/INDEX('Team Members Over Time'!$A:$F,MATCH($B$12&amp;" "&amp;$C29,'Team Members Over Time'!$A:$A,0),4),0)*SUM(D29:G29))</f>
        <v>0</v>
      </c>
      <c r="I29" s="69">
        <f>IF($C29="",0,SUMIFS('Project Follow up - Base'!$L$20:$L$34,'Project Follow up - Base'!$F$20:$F$34,$C29,'Project Follow up - Base'!$R$20:$R$34, I$18))</f>
        <v>0</v>
      </c>
      <c r="J29" s="68">
        <f>IF($C29="",0,SUMIFS('Project Follow up - Base'!$L$20:$L$34,'Project Follow up - Base'!$F$20:$F$34,$C29,'Project Follow up - Base'!$R$20:$R$34, J$18))</f>
        <v>0</v>
      </c>
      <c r="K29" s="68">
        <f>IF($C29="",0,SUMIFS('Project Follow up - Base'!$L$20:$L$34,'Project Follow up - Base'!$F$20:$F$34,$C29,'Project Follow up - Base'!$R$20:$R$34, K$18))</f>
        <v>0</v>
      </c>
      <c r="L29" s="68">
        <f>IF($C29="",0,SUMIFS('Project Follow up - Base'!$L$20:$L$34,'Project Follow up - Base'!$F$20:$F$34,$C29,'Project Follow up - Base'!$R$20:$R$34, L$18))</f>
        <v>0</v>
      </c>
      <c r="M29" s="382"/>
      <c r="N29" s="228">
        <f t="shared" si="0"/>
        <v>0</v>
      </c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  <c r="AV29" s="228"/>
    </row>
    <row r="30" spans="2:54" x14ac:dyDescent="0.2">
      <c r="B30" s="258">
        <v>10</v>
      </c>
      <c r="C30" s="259"/>
      <c r="D30" s="68">
        <f>IF($C30="",0,SUMIFS('Project Follow up - Base'!$I$20:$I$34,'Project Follow up - Base'!$F$20:$F$34,$C30,'Project Follow up - Base'!$R$20:$R$34, D$18))</f>
        <v>0</v>
      </c>
      <c r="E30" s="68">
        <f>IF($C30="",0,SUMIFS('Project Follow up - Base'!$I$20:$I$34,'Project Follow up - Base'!$F$20:$F$34,$C30,'Project Follow up - Base'!$R$20:$R$34, E$18))</f>
        <v>0</v>
      </c>
      <c r="F30" s="68">
        <f>IF($C30="",0,SUMIFS('Project Follow up - Base'!$I$20:$I$34,'Project Follow up - Base'!$F$20:$F$34,$C30,'Project Follow up - Base'!$R$20:$R$34, F$18))</f>
        <v>0</v>
      </c>
      <c r="G30" s="68">
        <f>IF($C30="",0,SUMIFS('Project Follow up - Base'!$I$20:$I$34,'Project Follow up - Base'!$F$20:$F$34,$C30,'Project Follow up - Base'!$R$20:$R$34, G$18))</f>
        <v>0</v>
      </c>
      <c r="H30" s="260">
        <f>IF($C30="",0,IFERROR(INDEX('Team Members Over Time'!$A:$F,MATCH($B$12&amp;" "&amp;$C30,'Team Members Over Time'!$A:$A,0),5)/INDEX('Team Members Over Time'!$A:$F,MATCH($B$12&amp;" "&amp;$C30,'Team Members Over Time'!$A:$A,0),4),0)*SUM(D30:G30))</f>
        <v>0</v>
      </c>
      <c r="I30" s="69">
        <f>IF($C30="",0,SUMIFS('Project Follow up - Base'!$L$20:$L$34,'Project Follow up - Base'!$F$20:$F$34,$C30,'Project Follow up - Base'!$R$20:$R$34, I$18))</f>
        <v>0</v>
      </c>
      <c r="J30" s="68">
        <f>IF($C30="",0,SUMIFS('Project Follow up - Base'!$L$20:$L$34,'Project Follow up - Base'!$F$20:$F$34,$C30,'Project Follow up - Base'!$R$20:$R$34, J$18))</f>
        <v>0</v>
      </c>
      <c r="K30" s="68">
        <f>IF($C30="",0,SUMIFS('Project Follow up - Base'!$L$20:$L$34,'Project Follow up - Base'!$F$20:$F$34,$C30,'Project Follow up - Base'!$R$20:$R$34, K$18))</f>
        <v>0</v>
      </c>
      <c r="L30" s="68">
        <f>IF($C30="",0,SUMIFS('Project Follow up - Base'!$L$20:$L$34,'Project Follow up - Base'!$F$20:$F$34,$C30,'Project Follow up - Base'!$R$20:$R$34, L$18))</f>
        <v>0</v>
      </c>
      <c r="M30" s="382"/>
      <c r="N30" s="228">
        <f t="shared" si="0"/>
        <v>0</v>
      </c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28"/>
      <c r="AV30" s="228"/>
    </row>
    <row r="31" spans="2:54" x14ac:dyDescent="0.2">
      <c r="B31" s="258">
        <v>11</v>
      </c>
      <c r="C31" s="259"/>
      <c r="D31" s="68">
        <f>IF($C31="",0,SUMIFS('Project Follow up - Base'!$I$20:$I$34,'Project Follow up - Base'!$F$20:$F$34,$C31,'Project Follow up - Base'!$R$20:$R$34, D$18))</f>
        <v>0</v>
      </c>
      <c r="E31" s="68">
        <f>IF($C31="",0,SUMIFS('Project Follow up - Base'!$I$20:$I$34,'Project Follow up - Base'!$F$20:$F$34,$C31,'Project Follow up - Base'!$R$20:$R$34, E$18))</f>
        <v>0</v>
      </c>
      <c r="F31" s="68">
        <f>IF($C31="",0,SUMIFS('Project Follow up - Base'!$I$20:$I$34,'Project Follow up - Base'!$F$20:$F$34,$C31,'Project Follow up - Base'!$R$20:$R$34, F$18))</f>
        <v>0</v>
      </c>
      <c r="G31" s="68">
        <f>IF($C31="",0,SUMIFS('Project Follow up - Base'!$I$20:$I$34,'Project Follow up - Base'!$F$20:$F$34,$C31,'Project Follow up - Base'!$R$20:$R$34, G$18))</f>
        <v>0</v>
      </c>
      <c r="H31" s="260">
        <f>IF($C31="",0,IFERROR(INDEX('Team Members Over Time'!$A:$F,MATCH($B$12&amp;" "&amp;$C31,'Team Members Over Time'!$A:$A,0),5)/INDEX('Team Members Over Time'!$A:$F,MATCH($B$12&amp;" "&amp;$C31,'Team Members Over Time'!$A:$A,0),4),0)*SUM(D31:G31))</f>
        <v>0</v>
      </c>
      <c r="I31" s="69">
        <f>IF($C31="",0,SUMIFS('Project Follow up - Base'!$L$20:$L$34,'Project Follow up - Base'!$F$20:$F$34,$C31,'Project Follow up - Base'!$R$20:$R$34, I$18))</f>
        <v>0</v>
      </c>
      <c r="J31" s="68">
        <f>IF($C31="",0,SUMIFS('Project Follow up - Base'!$L$20:$L$34,'Project Follow up - Base'!$F$20:$F$34,$C31,'Project Follow up - Base'!$R$20:$R$34, J$18))</f>
        <v>0</v>
      </c>
      <c r="K31" s="68">
        <f>IF($C31="",0,SUMIFS('Project Follow up - Base'!$L$20:$L$34,'Project Follow up - Base'!$F$20:$F$34,$C31,'Project Follow up - Base'!$R$20:$R$34, K$18))</f>
        <v>0</v>
      </c>
      <c r="L31" s="68">
        <f>IF($C31="",0,SUMIFS('Project Follow up - Base'!$L$20:$L$34,'Project Follow up - Base'!$F$20:$F$34,$C31,'Project Follow up - Base'!$R$20:$R$34, L$18))</f>
        <v>0</v>
      </c>
      <c r="M31" s="382"/>
      <c r="N31" s="228">
        <f t="shared" si="0"/>
        <v>0</v>
      </c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</row>
    <row r="32" spans="2:54" x14ac:dyDescent="0.2">
      <c r="B32" s="258">
        <v>12</v>
      </c>
      <c r="C32" s="259"/>
      <c r="D32" s="68">
        <f>IF($C32="",0,SUMIFS('Project Follow up - Base'!$I$20:$I$34,'Project Follow up - Base'!$F$20:$F$34,$C32,'Project Follow up - Base'!$R$20:$R$34, D$18))</f>
        <v>0</v>
      </c>
      <c r="E32" s="68">
        <f>IF($C32="",0,SUMIFS('Project Follow up - Base'!$I$20:$I$34,'Project Follow up - Base'!$F$20:$F$34,$C32,'Project Follow up - Base'!$R$20:$R$34, E$18))</f>
        <v>0</v>
      </c>
      <c r="F32" s="68">
        <f>IF($C32="",0,SUMIFS('Project Follow up - Base'!$I$20:$I$34,'Project Follow up - Base'!$F$20:$F$34,$C32,'Project Follow up - Base'!$R$20:$R$34, F$18))</f>
        <v>0</v>
      </c>
      <c r="G32" s="68">
        <f>IF($C32="",0,SUMIFS('Project Follow up - Base'!$I$20:$I$34,'Project Follow up - Base'!$F$20:$F$34,$C32,'Project Follow up - Base'!$R$20:$R$34, G$18))</f>
        <v>0</v>
      </c>
      <c r="H32" s="260">
        <f>IF($C32="",0,IFERROR(INDEX('Team Members Over Time'!$A:$F,MATCH($B$12&amp;" "&amp;$C32,'Team Members Over Time'!$A:$A,0),5)/INDEX('Team Members Over Time'!$A:$F,MATCH($B$12&amp;" "&amp;$C32,'Team Members Over Time'!$A:$A,0),4),0)*SUM(D32:G32))</f>
        <v>0</v>
      </c>
      <c r="I32" s="69">
        <f>IF($C32="",0,SUMIFS('Project Follow up - Base'!$L$20:$L$34,'Project Follow up - Base'!$F$20:$F$34,$C32,'Project Follow up - Base'!$R$20:$R$34, I$18))</f>
        <v>0</v>
      </c>
      <c r="J32" s="68">
        <f>IF($C32="",0,SUMIFS('Project Follow up - Base'!$L$20:$L$34,'Project Follow up - Base'!$F$20:$F$34,$C32,'Project Follow up - Base'!$R$20:$R$34, J$18))</f>
        <v>0</v>
      </c>
      <c r="K32" s="68">
        <f>IF($C32="",0,SUMIFS('Project Follow up - Base'!$L$20:$L$34,'Project Follow up - Base'!$F$20:$F$34,$C32,'Project Follow up - Base'!$R$20:$R$34, K$18))</f>
        <v>0</v>
      </c>
      <c r="L32" s="68">
        <f>IF($C32="",0,SUMIFS('Project Follow up - Base'!$L$20:$L$34,'Project Follow up - Base'!$F$20:$F$34,$C32,'Project Follow up - Base'!$R$20:$R$34, L$18))</f>
        <v>0</v>
      </c>
      <c r="M32" s="382"/>
      <c r="N32" s="228">
        <f t="shared" si="0"/>
        <v>0</v>
      </c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</row>
    <row r="33" spans="2:54" x14ac:dyDescent="0.2">
      <c r="B33" s="258">
        <v>13</v>
      </c>
      <c r="C33" s="259"/>
      <c r="D33" s="68">
        <f>IF($C33="",0,SUMIFS('Project Follow up - Base'!$I$20:$I$34,'Project Follow up - Base'!$F$20:$F$34,$C33,'Project Follow up - Base'!$R$20:$R$34, D$18))</f>
        <v>0</v>
      </c>
      <c r="E33" s="68">
        <f>IF($C33="",0,SUMIFS('Project Follow up - Base'!$I$20:$I$34,'Project Follow up - Base'!$F$20:$F$34,$C33,'Project Follow up - Base'!$R$20:$R$34, E$18))</f>
        <v>0</v>
      </c>
      <c r="F33" s="68">
        <f>IF($C33="",0,SUMIFS('Project Follow up - Base'!$I$20:$I$34,'Project Follow up - Base'!$F$20:$F$34,$C33,'Project Follow up - Base'!$R$20:$R$34, F$18))</f>
        <v>0</v>
      </c>
      <c r="G33" s="68">
        <f>IF($C33="",0,SUMIFS('Project Follow up - Base'!$I$20:$I$34,'Project Follow up - Base'!$F$20:$F$34,$C33,'Project Follow up - Base'!$R$20:$R$34, G$18))</f>
        <v>0</v>
      </c>
      <c r="H33" s="260">
        <f>IF($C33="",0,IFERROR(INDEX('Team Members Over Time'!$A:$F,MATCH($B$12&amp;" "&amp;$C33,'Team Members Over Time'!$A:$A,0),5)/INDEX('Team Members Over Time'!$A:$F,MATCH($B$12&amp;" "&amp;$C33,'Team Members Over Time'!$A:$A,0),4),0)*SUM(D33:G33))</f>
        <v>0</v>
      </c>
      <c r="I33" s="69">
        <f>IF($C33="",0,SUMIFS('Project Follow up - Base'!$L$20:$L$34,'Project Follow up - Base'!$F$20:$F$34,$C33,'Project Follow up - Base'!$R$20:$R$34, I$18))</f>
        <v>0</v>
      </c>
      <c r="J33" s="68">
        <f>IF($C33="",0,SUMIFS('Project Follow up - Base'!$L$20:$L$34,'Project Follow up - Base'!$F$20:$F$34,$C33,'Project Follow up - Base'!$R$20:$R$34, J$18))</f>
        <v>0</v>
      </c>
      <c r="K33" s="68">
        <f>IF($C33="",0,SUMIFS('Project Follow up - Base'!$L$20:$L$34,'Project Follow up - Base'!$F$20:$F$34,$C33,'Project Follow up - Base'!$R$20:$R$34, K$18))</f>
        <v>0</v>
      </c>
      <c r="L33" s="68">
        <f>IF($C33="",0,SUMIFS('Project Follow up - Base'!$L$20:$L$34,'Project Follow up - Base'!$F$20:$F$34,$C33,'Project Follow up - Base'!$R$20:$R$34, L$18))</f>
        <v>0</v>
      </c>
      <c r="M33" s="382"/>
      <c r="N33" s="228">
        <f t="shared" si="0"/>
        <v>0</v>
      </c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</row>
    <row r="34" spans="2:54" x14ac:dyDescent="0.2">
      <c r="B34" s="258">
        <v>14</v>
      </c>
      <c r="C34" s="259"/>
      <c r="D34" s="68">
        <f>IF($C34="",0,SUMIFS('Project Follow up - Base'!$I$20:$I$34,'Project Follow up - Base'!$F$20:$F$34,$C34,'Project Follow up - Base'!$R$20:$R$34, D$18))</f>
        <v>0</v>
      </c>
      <c r="E34" s="68">
        <f>IF($C34="",0,SUMIFS('Project Follow up - Base'!$I$20:$I$34,'Project Follow up - Base'!$F$20:$F$34,$C34,'Project Follow up - Base'!$R$20:$R$34, E$18))</f>
        <v>0</v>
      </c>
      <c r="F34" s="68">
        <f>IF($C34="",0,SUMIFS('Project Follow up - Base'!$I$20:$I$34,'Project Follow up - Base'!$F$20:$F$34,$C34,'Project Follow up - Base'!$R$20:$R$34, F$18))</f>
        <v>0</v>
      </c>
      <c r="G34" s="68">
        <f>IF($C34="",0,SUMIFS('Project Follow up - Base'!$I$20:$I$34,'Project Follow up - Base'!$F$20:$F$34,$C34,'Project Follow up - Base'!$R$20:$R$34, G$18))</f>
        <v>0</v>
      </c>
      <c r="H34" s="260">
        <f>IF($C34="",0,IFERROR(INDEX('Team Members Over Time'!$A:$F,MATCH($B$12&amp;" "&amp;$C34,'Team Members Over Time'!$A:$A,0),5)/INDEX('Team Members Over Time'!$A:$F,MATCH($B$12&amp;" "&amp;$C34,'Team Members Over Time'!$A:$A,0),4),0)*SUM(D34:G34))</f>
        <v>0</v>
      </c>
      <c r="I34" s="69">
        <f>IF($C34="",0,SUMIFS('Project Follow up - Base'!$L$20:$L$34,'Project Follow up - Base'!$F$20:$F$34,$C34,'Project Follow up - Base'!$R$20:$R$34, I$18))</f>
        <v>0</v>
      </c>
      <c r="J34" s="68">
        <f>IF($C34="",0,SUMIFS('Project Follow up - Base'!$L$20:$L$34,'Project Follow up - Base'!$F$20:$F$34,$C34,'Project Follow up - Base'!$R$20:$R$34, J$18))</f>
        <v>0</v>
      </c>
      <c r="K34" s="68">
        <f>IF($C34="",0,SUMIFS('Project Follow up - Base'!$L$20:$L$34,'Project Follow up - Base'!$F$20:$F$34,$C34,'Project Follow up - Base'!$R$20:$R$34, K$18))</f>
        <v>0</v>
      </c>
      <c r="L34" s="68">
        <f>IF($C34="",0,SUMIFS('Project Follow up - Base'!$L$20:$L$34,'Project Follow up - Base'!$F$20:$F$34,$C34,'Project Follow up - Base'!$R$20:$R$34, L$18))</f>
        <v>0</v>
      </c>
      <c r="M34" s="382"/>
      <c r="N34" s="228">
        <f t="shared" si="0"/>
        <v>0</v>
      </c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  <c r="AU34" s="228"/>
      <c r="AV34" s="228"/>
    </row>
    <row r="35" spans="2:54" x14ac:dyDescent="0.2">
      <c r="B35" s="261">
        <v>15</v>
      </c>
      <c r="C35" s="262"/>
      <c r="D35" s="70">
        <f>IF($C35="",0,SUMIFS('Project Follow up - Base'!$I$20:$I$34,'Project Follow up - Base'!$F$20:$F$34,$C35,'Project Follow up - Base'!$R$20:$R$34, D$18))</f>
        <v>0</v>
      </c>
      <c r="E35" s="70">
        <f>IF($C35="",0,SUMIFS('Project Follow up - Base'!$I$20:$I$34,'Project Follow up - Base'!$F$20:$F$34,$C35,'Project Follow up - Base'!$R$20:$R$34, E$18))</f>
        <v>0</v>
      </c>
      <c r="F35" s="70">
        <f>IF($C35="",0,SUMIFS('Project Follow up - Base'!$I$20:$I$34,'Project Follow up - Base'!$F$20:$F$34,$C35,'Project Follow up - Base'!$R$20:$R$34, F$18))</f>
        <v>0</v>
      </c>
      <c r="G35" s="70">
        <f>IF($C35="",0,SUMIFS('Project Follow up - Base'!$I$20:$I$34,'Project Follow up - Base'!$F$20:$F$34,$C35,'Project Follow up - Base'!$R$20:$R$34, G$18))</f>
        <v>0</v>
      </c>
      <c r="H35" s="263">
        <f>IF($C35="",0,IFERROR(INDEX('Team Members Over Time'!$A:$F,MATCH($B$12&amp;" "&amp;$C35,'Team Members Over Time'!$A:$A,0),5)/INDEX('Team Members Over Time'!$A:$F,MATCH($B$12&amp;" "&amp;$C35,'Team Members Over Time'!$A:$A,0),4),0)*SUM(D35:G35))</f>
        <v>0</v>
      </c>
      <c r="I35" s="217">
        <f>IF($C35="",0,SUMIFS('Project Follow up - Base'!$L$20:$L$34,'Project Follow up - Base'!$F$20:$F$34,$C35,'Project Follow up - Base'!$R$20:$R$34, I$18))</f>
        <v>0</v>
      </c>
      <c r="J35" s="70">
        <f>IF($C35="",0,SUMIFS('Project Follow up - Base'!$L$20:$L$34,'Project Follow up - Base'!$F$20:$F$34,$C35,'Project Follow up - Base'!$R$20:$R$34, J$18))</f>
        <v>0</v>
      </c>
      <c r="K35" s="70">
        <f>IF($C35="",0,SUMIFS('Project Follow up - Base'!$L$20:$L$34,'Project Follow up - Base'!$F$20:$F$34,$C35,'Project Follow up - Base'!$R$20:$R$34, K$18))</f>
        <v>0</v>
      </c>
      <c r="L35" s="70">
        <f>IF($C35="",0,SUMIFS('Project Follow up - Base'!$L$20:$L$34,'Project Follow up - Base'!$F$20:$F$34,$C35,'Project Follow up - Base'!$R$20:$R$34, L$18))</f>
        <v>0</v>
      </c>
      <c r="M35" s="383"/>
      <c r="N35" s="228">
        <f t="shared" si="0"/>
        <v>0</v>
      </c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</row>
    <row r="36" spans="2:54" x14ac:dyDescent="0.2">
      <c r="B36" s="228"/>
      <c r="C36" s="228"/>
      <c r="D36" s="228"/>
      <c r="E36" s="191"/>
      <c r="F36" s="191"/>
      <c r="G36" s="191"/>
      <c r="H36" s="264"/>
      <c r="I36" s="191"/>
      <c r="J36" s="191"/>
      <c r="K36" s="191"/>
      <c r="L36" s="191"/>
      <c r="M36" s="192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  <c r="AU36" s="228"/>
      <c r="AV36" s="228"/>
    </row>
    <row r="37" spans="2:54" ht="23.25" customHeight="1" x14ac:dyDescent="0.25">
      <c r="B37" s="225" t="str">
        <f>'Project Follow up - Base'!B38</f>
        <v>Design</v>
      </c>
      <c r="C37" s="228"/>
      <c r="D37" s="358" t="s">
        <v>127</v>
      </c>
      <c r="E37" s="359" t="s">
        <v>127</v>
      </c>
      <c r="F37" s="11"/>
      <c r="G37" s="11"/>
      <c r="H37" s="1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</row>
    <row r="38" spans="2:54" ht="21.75" customHeight="1" x14ac:dyDescent="0.2">
      <c r="B38" s="458" t="s">
        <v>117</v>
      </c>
      <c r="C38" s="466" t="s">
        <v>105</v>
      </c>
      <c r="D38" s="444" t="s">
        <v>118</v>
      </c>
      <c r="E38" s="466" t="s">
        <v>119</v>
      </c>
      <c r="F38" s="444" t="s">
        <v>108</v>
      </c>
      <c r="G38" s="466" t="s">
        <v>109</v>
      </c>
      <c r="H38" s="464" t="s">
        <v>120</v>
      </c>
      <c r="I38" s="228"/>
      <c r="J38" s="468" t="s">
        <v>112</v>
      </c>
      <c r="K38" s="466" t="s">
        <v>121</v>
      </c>
      <c r="L38" s="466" t="s">
        <v>113</v>
      </c>
      <c r="M38" s="464" t="s">
        <v>114</v>
      </c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  <c r="AU38" s="228"/>
      <c r="AV38" s="228"/>
    </row>
    <row r="39" spans="2:54" ht="21.75" customHeight="1" x14ac:dyDescent="0.2">
      <c r="B39" s="443"/>
      <c r="C39" s="467"/>
      <c r="D39" s="445"/>
      <c r="E39" s="467"/>
      <c r="F39" s="445"/>
      <c r="G39" s="467"/>
      <c r="H39" s="465"/>
      <c r="I39" s="228"/>
      <c r="J39" s="469"/>
      <c r="K39" s="467"/>
      <c r="L39" s="467"/>
      <c r="M39" s="465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  <c r="AU39" s="228"/>
      <c r="AV39" s="228"/>
    </row>
    <row r="40" spans="2:54" x14ac:dyDescent="0.2">
      <c r="B40" s="94">
        <f>INDEX('Projects List'!$A:$AG,MATCH($A$10,'Projects List'!A:A,0),30)*$B$10</f>
        <v>675000</v>
      </c>
      <c r="C40" s="94">
        <f ca="1">O45</f>
        <v>169558.00115122032</v>
      </c>
      <c r="D40" s="94">
        <f ca="1">IF(D37="Don't Calculate",0,SUM('Phases Over Time'!C12:T12))</f>
        <v>151495.85000000003</v>
      </c>
      <c r="E40" s="95">
        <f ca="1">IF(E37="Don't Calculate",0,INDEX('[1]Projects List'!$AH:$AH,MATCH($A$10,'[1]Projects List'!$A:$A,0))*N40)</f>
        <v>72273.116999999984</v>
      </c>
      <c r="F40" s="240">
        <f ca="1">(1.05*(H45+D40+E40))+M45</f>
        <v>412993.31655878137</v>
      </c>
      <c r="G40" s="240">
        <f ca="1">B40-F40</f>
        <v>262006.68344121863</v>
      </c>
      <c r="H40" s="246">
        <f ca="1">F40/B40</f>
        <v>0.61184195045745393</v>
      </c>
      <c r="I40" s="228"/>
      <c r="J40" s="242">
        <f>'Project Follow up - Base'!J38</f>
        <v>70</v>
      </c>
      <c r="K40" s="243">
        <f>'Project Follow up - Base'!O38</f>
        <v>102</v>
      </c>
      <c r="L40" s="244">
        <f>'Project Follow up - Base'!T38</f>
        <v>-32</v>
      </c>
      <c r="M40" s="190">
        <f>'Project Follow up - Base'!U38</f>
        <v>-0.45714285714285713</v>
      </c>
      <c r="N40" s="245">
        <f ca="1">COUNTIF('Phases Over Time'!C7:T7,"&gt;"&amp;0)</f>
        <v>7</v>
      </c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  <c r="AU40" s="228"/>
      <c r="AV40" s="228"/>
    </row>
    <row r="41" spans="2:54" ht="6.75" customHeight="1" x14ac:dyDescent="0.25">
      <c r="B41" s="230"/>
      <c r="C41" s="228"/>
      <c r="D41" s="11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</row>
    <row r="42" spans="2:54" ht="15" customHeight="1" x14ac:dyDescent="0.25">
      <c r="B42" s="452" t="s">
        <v>85</v>
      </c>
      <c r="C42" s="450" t="s">
        <v>122</v>
      </c>
      <c r="D42" s="454" t="s">
        <v>123</v>
      </c>
      <c r="E42" s="454"/>
      <c r="F42" s="454"/>
      <c r="G42" s="454"/>
      <c r="H42" s="448" t="s">
        <v>124</v>
      </c>
      <c r="I42" s="470" t="s">
        <v>125</v>
      </c>
      <c r="J42" s="454"/>
      <c r="K42" s="454"/>
      <c r="L42" s="454"/>
      <c r="M42" s="448" t="s">
        <v>126</v>
      </c>
      <c r="N42" s="219"/>
      <c r="O42" s="464" t="s">
        <v>105</v>
      </c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</row>
    <row r="43" spans="2:54" s="9" customFormat="1" ht="15" x14ac:dyDescent="0.2">
      <c r="B43" s="453"/>
      <c r="C43" s="451"/>
      <c r="D43" s="247" t="str">
        <f>D18</f>
        <v>Devlopment</v>
      </c>
      <c r="E43" s="247" t="str">
        <f t="shared" ref="E43:G43" si="1">E18</f>
        <v>Internally</v>
      </c>
      <c r="F43" s="247" t="str">
        <f t="shared" si="1"/>
        <v>Client</v>
      </c>
      <c r="G43" s="247" t="str">
        <f t="shared" si="1"/>
        <v>Govermental</v>
      </c>
      <c r="H43" s="449"/>
      <c r="I43" s="248" t="str">
        <f t="shared" ref="I43:L43" si="2">I18</f>
        <v>Devlopment</v>
      </c>
      <c r="J43" s="247" t="str">
        <f t="shared" si="2"/>
        <v>Internally</v>
      </c>
      <c r="K43" s="247" t="str">
        <f t="shared" si="2"/>
        <v>Client</v>
      </c>
      <c r="L43" s="247" t="str">
        <f t="shared" si="2"/>
        <v>Govermental</v>
      </c>
      <c r="M43" s="449"/>
      <c r="N43" s="220"/>
      <c r="O43" s="465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3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239"/>
      <c r="AU43" s="239"/>
      <c r="AV43" s="239"/>
      <c r="AW43" s="55"/>
      <c r="AX43" s="55"/>
      <c r="AY43" s="55"/>
      <c r="AZ43" s="55"/>
      <c r="BA43" s="55"/>
      <c r="BB43" s="55"/>
    </row>
    <row r="44" spans="2:54" ht="4.5" customHeight="1" x14ac:dyDescent="0.2"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>
        <f t="shared" si="0"/>
        <v>0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</row>
    <row r="45" spans="2:54" s="10" customFormat="1" ht="15" x14ac:dyDescent="0.2">
      <c r="B45" s="249"/>
      <c r="C45" s="249"/>
      <c r="D45" s="249"/>
      <c r="E45" s="249"/>
      <c r="F45" s="249"/>
      <c r="G45" s="249"/>
      <c r="H45" s="221">
        <f ca="1">SUM(H46:H65)</f>
        <v>169558.00115122032</v>
      </c>
      <c r="I45" s="228"/>
      <c r="J45" s="228"/>
      <c r="K45" s="228"/>
      <c r="L45" s="228"/>
      <c r="M45" s="265">
        <f>SUM(M46:M65)</f>
        <v>0</v>
      </c>
      <c r="N45" s="54">
        <f t="shared" si="0"/>
        <v>0</v>
      </c>
      <c r="O45" s="252">
        <f ca="1">(H45)+M45</f>
        <v>169558.00115122032</v>
      </c>
      <c r="P45" s="249"/>
      <c r="Q45" s="249"/>
      <c r="R45" s="249"/>
      <c r="S45" s="249"/>
      <c r="T45" s="228"/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56"/>
      <c r="AX45" s="56"/>
      <c r="AY45" s="56"/>
      <c r="AZ45" s="56"/>
      <c r="BA45" s="56"/>
      <c r="BB45" s="56"/>
    </row>
    <row r="46" spans="2:54" x14ac:dyDescent="0.2">
      <c r="B46" s="253">
        <v>1</v>
      </c>
      <c r="C46" s="254" t="str" cm="1">
        <f t="array" aca="1" ref="C46:C62" ca="1">OFFSET('Employees Summary'!C3,MATCH('Project Costs'!$B$37,'Employees Summary'!$B$4:$B$501,0),0,COUNTIF('Employees Summary'!$B$4:$B$501,'Project Costs'!B37))</f>
        <v>Ahmed AL-Attas</v>
      </c>
      <c r="D46" s="255">
        <f ca="1">IF($C46="",0,SUMIFS('Project Follow up - Base'!$I$41:$I$70,'Project Follow up - Base'!$F$41:$F$70,$C46,'Project Follow up - Base'!$R$41:$R$70, D$43))</f>
        <v>0</v>
      </c>
      <c r="E46" s="255">
        <f ca="1">IF($C46="",0,SUMIFS('Project Follow up - Base'!$I$41:$I$70,'Project Follow up - Base'!$F$41:$F$70,$C46,'Project Follow up - Base'!$R$41:$R$70, E$43))</f>
        <v>0</v>
      </c>
      <c r="F46" s="255">
        <f ca="1">IF($C46="",0,SUMIFS('Project Follow up - Base'!$I$41:$I$70,'Project Follow up - Base'!$F$41:$F$70,$C46,'Project Follow up - Base'!$R$41:$R$70, F$43))</f>
        <v>0</v>
      </c>
      <c r="G46" s="255">
        <f ca="1">IF($C46="",0,SUMIFS('Project Follow up - Base'!$I$41:$I$70,'Project Follow up - Base'!$F$41:$F$70,$C46,'Project Follow up - Base'!$R$41:$R$70, G$43))</f>
        <v>0</v>
      </c>
      <c r="H46" s="266">
        <f ca="1">IF($C46="",0,IFERROR(INDEX('Team Members Over Time'!$A:$F,MATCH($B$37&amp;" "&amp;$C46,'Team Members Over Time'!$A:$A,0),5)/INDEX('Team Members Over Time'!$A:$F,MATCH($B$37&amp;" "&amp;$C46,'Team Members Over Time'!$A:$A,0),4),0)*SUM(D46:G46))</f>
        <v>0</v>
      </c>
      <c r="I46" s="215">
        <f ca="1">IF($C46="",0,SUMIFS('Project Follow up - Base'!$L$41:$L$70,'Project Follow up - Base'!$F$41:$F$70,$C46,'Project Follow up - Base'!$R$41:$R$70, I$43))</f>
        <v>0</v>
      </c>
      <c r="J46" s="215">
        <f ca="1">IF($C46="",0,SUMIFS('Project Follow up - Base'!$L$41:$L$70,'Project Follow up - Base'!$F$41:$F$70,$C46,'Project Follow up - Base'!$R$41:$R$70, J$43))</f>
        <v>0</v>
      </c>
      <c r="K46" s="215">
        <f ca="1">IF($C46="",0,SUMIFS('Project Follow up - Base'!$L$41:$L$70,'Project Follow up - Base'!$F$41:$F$70,$C46,'Project Follow up - Base'!$R$41:$R$70, K$43))</f>
        <v>0</v>
      </c>
      <c r="L46" s="215">
        <f ca="1">IF($C46="",0,SUMIFS('Project Follow up - Base'!$L$41:$L$70,'Project Follow up - Base'!$F$41:$F$70,$C46,'Project Follow up - Base'!$R$41:$R$70, L$43))</f>
        <v>0</v>
      </c>
      <c r="M46" s="381"/>
      <c r="N46" s="228">
        <f t="shared" ca="1" si="0"/>
        <v>0</v>
      </c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</row>
    <row r="47" spans="2:54" x14ac:dyDescent="0.2">
      <c r="B47" s="258">
        <v>2</v>
      </c>
      <c r="C47" s="267" t="str">
        <f ca="1"/>
        <v>Younes Al-Ammar</v>
      </c>
      <c r="D47" s="268">
        <f ca="1">IF($C47="",0,SUMIFS('Project Follow up - Base'!$I$41:$I$70,'Project Follow up - Base'!$F$41:$F$70,$C47,'Project Follow up - Base'!$R$41:$R$70, D$43))</f>
        <v>0</v>
      </c>
      <c r="E47" s="268">
        <f ca="1">IF($C47="",0,SUMIFS('Project Follow up - Base'!$I$41:$I$70,'Project Follow up - Base'!$F$41:$F$70,$C47,'Project Follow up - Base'!$R$41:$R$70, E$43))</f>
        <v>0</v>
      </c>
      <c r="F47" s="268">
        <f ca="1">IF($C47="",0,SUMIFS('Project Follow up - Base'!$I$41:$I$70,'Project Follow up - Base'!$F$41:$F$70,$C47,'Project Follow up - Base'!$R$41:$R$70, F$43))</f>
        <v>0</v>
      </c>
      <c r="G47" s="268">
        <f ca="1">IF($C47="",0,SUMIFS('Project Follow up - Base'!$I$41:$I$70,'Project Follow up - Base'!$F$41:$F$70,$C47,'Project Follow up - Base'!$R$41:$R$70, G$43))</f>
        <v>0</v>
      </c>
      <c r="H47" s="269">
        <f ca="1">IF($C47="",0,IFERROR(INDEX('Team Members Over Time'!$A:$F,MATCH($B$37&amp;" "&amp;$C47,'Team Members Over Time'!$A:$A,0),5)/INDEX('Team Members Over Time'!$A:$F,MATCH($B$37&amp;" "&amp;$C47,'Team Members Over Time'!$A:$A,0),4),0)*SUM(D47:G47))</f>
        <v>0</v>
      </c>
      <c r="I47" s="68">
        <f ca="1">IF($C47="",0,SUMIFS('Project Follow up - Base'!$L$41:$L$70,'Project Follow up - Base'!$F$41:$F$70,$C47,'Project Follow up - Base'!$R$41:$R$70, I$43))</f>
        <v>0</v>
      </c>
      <c r="J47" s="68">
        <f ca="1">IF($C47="",0,SUMIFS('Project Follow up - Base'!$L$41:$L$70,'Project Follow up - Base'!$F$41:$F$70,$C47,'Project Follow up - Base'!$R$41:$R$70, J$43))</f>
        <v>0</v>
      </c>
      <c r="K47" s="68">
        <f ca="1">IF($C47="",0,SUMIFS('Project Follow up - Base'!$L$41:$L$70,'Project Follow up - Base'!$F$41:$F$70,$C47,'Project Follow up - Base'!$R$41:$R$70, K$43))</f>
        <v>0</v>
      </c>
      <c r="L47" s="68">
        <f ca="1">IF($C47="",0,SUMIFS('Project Follow up - Base'!$L$41:$L$70,'Project Follow up - Base'!$F$41:$F$70,$C47,'Project Follow up - Base'!$R$41:$R$70, L$43))</f>
        <v>0</v>
      </c>
      <c r="M47" s="382"/>
      <c r="N47" s="228">
        <f t="shared" ca="1" si="0"/>
        <v>0</v>
      </c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</row>
    <row r="48" spans="2:54" x14ac:dyDescent="0.2">
      <c r="B48" s="258">
        <v>3</v>
      </c>
      <c r="C48" s="267" t="str">
        <f ca="1"/>
        <v>Abdulaziz Alsaqqaf</v>
      </c>
      <c r="D48" s="268">
        <f ca="1">IF($C48="",0,SUMIFS('Project Follow up - Base'!$I$41:$I$70,'Project Follow up - Base'!$F$41:$F$70,$C48,'Project Follow up - Base'!$R$41:$R$70, D$43))</f>
        <v>0</v>
      </c>
      <c r="E48" s="268">
        <f ca="1">IF($C48="",0,SUMIFS('Project Follow up - Base'!$I$41:$I$70,'Project Follow up - Base'!$F$41:$F$70,$C48,'Project Follow up - Base'!$R$41:$R$70, E$43))</f>
        <v>0</v>
      </c>
      <c r="F48" s="268">
        <f ca="1">IF($C48="",0,SUMIFS('Project Follow up - Base'!$I$41:$I$70,'Project Follow up - Base'!$F$41:$F$70,$C48,'Project Follow up - Base'!$R$41:$R$70, F$43))</f>
        <v>0</v>
      </c>
      <c r="G48" s="268">
        <f ca="1">IF($C48="",0,SUMIFS('Project Follow up - Base'!$I$41:$I$70,'Project Follow up - Base'!$F$41:$F$70,$C48,'Project Follow up - Base'!$R$41:$R$70, G$43))</f>
        <v>0</v>
      </c>
      <c r="H48" s="269">
        <f ca="1">IF($C48="",0,IFERROR(INDEX('Team Members Over Time'!$A:$F,MATCH($B$37&amp;" "&amp;$C48,'Team Members Over Time'!$A:$A,0),5)/INDEX('Team Members Over Time'!$A:$F,MATCH($B$37&amp;" "&amp;$C48,'Team Members Over Time'!$A:$A,0),4),0)*SUM(D48:G48))</f>
        <v>0</v>
      </c>
      <c r="I48" s="68">
        <f ca="1">IF($C48="",0,SUMIFS('Project Follow up - Base'!$L$41:$L$70,'Project Follow up - Base'!$F$41:$F$70,$C48,'Project Follow up - Base'!$R$41:$R$70, I$43))</f>
        <v>0</v>
      </c>
      <c r="J48" s="68">
        <f ca="1">IF($C48="",0,SUMIFS('Project Follow up - Base'!$L$41:$L$70,'Project Follow up - Base'!$F$41:$F$70,$C48,'Project Follow up - Base'!$R$41:$R$70, J$43))</f>
        <v>0</v>
      </c>
      <c r="K48" s="68">
        <f ca="1">IF($C48="",0,SUMIFS('Project Follow up - Base'!$L$41:$L$70,'Project Follow up - Base'!$F$41:$F$70,$C48,'Project Follow up - Base'!$R$41:$R$70, K$43))</f>
        <v>0</v>
      </c>
      <c r="L48" s="68">
        <f ca="1">IF($C48="",0,SUMIFS('Project Follow up - Base'!$L$41:$L$70,'Project Follow up - Base'!$F$41:$F$70,$C48,'Project Follow up - Base'!$R$41:$R$70, L$43))</f>
        <v>0</v>
      </c>
      <c r="M48" s="382"/>
      <c r="N48" s="228">
        <f t="shared" ca="1" si="0"/>
        <v>0</v>
      </c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  <c r="AU48" s="228"/>
      <c r="AV48" s="228"/>
    </row>
    <row r="49" spans="2:14" x14ac:dyDescent="0.2">
      <c r="B49" s="258">
        <v>4</v>
      </c>
      <c r="C49" s="267" t="str">
        <f ca="1"/>
        <v>Ghadeer AlAmoudi</v>
      </c>
      <c r="D49" s="268">
        <f ca="1">IF($C49="",0,SUMIFS('Project Follow up - Base'!$I$41:$I$70,'Project Follow up - Base'!$F$41:$F$70,$C49,'Project Follow up - Base'!$R$41:$R$70, D$43))</f>
        <v>0</v>
      </c>
      <c r="E49" s="268">
        <f ca="1">IF($C49="",0,SUMIFS('Project Follow up - Base'!$I$41:$I$70,'Project Follow up - Base'!$F$41:$F$70,$C49,'Project Follow up - Base'!$R$41:$R$70, E$43))</f>
        <v>0</v>
      </c>
      <c r="F49" s="268">
        <f ca="1">IF($C49="",0,SUMIFS('Project Follow up - Base'!$I$41:$I$70,'Project Follow up - Base'!$F$41:$F$70,$C49,'Project Follow up - Base'!$R$41:$R$70, F$43))</f>
        <v>0</v>
      </c>
      <c r="G49" s="268">
        <f ca="1">IF($C49="",0,SUMIFS('Project Follow up - Base'!$I$41:$I$70,'Project Follow up - Base'!$F$41:$F$70,$C49,'Project Follow up - Base'!$R$41:$R$70, G$43))</f>
        <v>0</v>
      </c>
      <c r="H49" s="269">
        <f ca="1">IF($C49="",0,IFERROR(INDEX('Team Members Over Time'!$A:$F,MATCH($B$37&amp;" "&amp;$C49,'Team Members Over Time'!$A:$A,0),5)/INDEX('Team Members Over Time'!$A:$F,MATCH($B$37&amp;" "&amp;$C49,'Team Members Over Time'!$A:$A,0),4),0)*SUM(D49:G49))</f>
        <v>0</v>
      </c>
      <c r="I49" s="68">
        <f ca="1">IF($C49="",0,SUMIFS('Project Follow up - Base'!$L$41:$L$70,'Project Follow up - Base'!$F$41:$F$70,$C49,'Project Follow up - Base'!$R$41:$R$70, I$43))</f>
        <v>0</v>
      </c>
      <c r="J49" s="68">
        <f ca="1">IF($C49="",0,SUMIFS('Project Follow up - Base'!$L$41:$L$70,'Project Follow up - Base'!$F$41:$F$70,$C49,'Project Follow up - Base'!$R$41:$R$70, J$43))</f>
        <v>0</v>
      </c>
      <c r="K49" s="68">
        <f ca="1">IF($C49="",0,SUMIFS('Project Follow up - Base'!$L$41:$L$70,'Project Follow up - Base'!$F$41:$F$70,$C49,'Project Follow up - Base'!$R$41:$R$70, K$43))</f>
        <v>0</v>
      </c>
      <c r="L49" s="68">
        <f ca="1">IF($C49="",0,SUMIFS('Project Follow up - Base'!$L$41:$L$70,'Project Follow up - Base'!$F$41:$F$70,$C49,'Project Follow up - Base'!$R$41:$R$70, L$43))</f>
        <v>0</v>
      </c>
      <c r="M49" s="382"/>
      <c r="N49" s="228">
        <f t="shared" ca="1" si="0"/>
        <v>0</v>
      </c>
    </row>
    <row r="50" spans="2:14" x14ac:dyDescent="0.2">
      <c r="B50" s="258">
        <v>5</v>
      </c>
      <c r="C50" s="267" t="str">
        <f ca="1"/>
        <v>Riyadh Almaghrabi</v>
      </c>
      <c r="D50" s="268">
        <f ca="1">IF($C50="",0,SUMIFS('Project Follow up - Base'!$I$41:$I$70,'Project Follow up - Base'!$F$41:$F$70,$C50,'Project Follow up - Base'!$R$41:$R$70, D$43))</f>
        <v>26</v>
      </c>
      <c r="E50" s="268">
        <f ca="1">IF($C50="",0,SUMIFS('Project Follow up - Base'!$I$41:$I$70,'Project Follow up - Base'!$F$41:$F$70,$C50,'Project Follow up - Base'!$R$41:$R$70, E$43))</f>
        <v>20</v>
      </c>
      <c r="F50" s="268">
        <f ca="1">IF($C50="",0,SUMIFS('Project Follow up - Base'!$I$41:$I$70,'Project Follow up - Base'!$F$41:$F$70,$C50,'Project Follow up - Base'!$R$41:$R$70, F$43))</f>
        <v>56</v>
      </c>
      <c r="G50" s="268">
        <f ca="1">IF($C50="",0,SUMIFS('Project Follow up - Base'!$I$41:$I$70,'Project Follow up - Base'!$F$41:$F$70,$C50,'Project Follow up - Base'!$R$41:$R$70, G$43))</f>
        <v>0</v>
      </c>
      <c r="H50" s="269">
        <f ca="1">IF($C50="",0,IFERROR(INDEX('Team Members Over Time'!$A:$F,MATCH($B$37&amp;" "&amp;$C50,'Team Members Over Time'!$A:$A,0),5)/INDEX('Team Members Over Time'!$A:$F,MATCH($B$37&amp;" "&amp;$C50,'Team Members Over Time'!$A:$A,0),4),0)*SUM(D50:G50))</f>
        <v>169558.00115122032</v>
      </c>
      <c r="I50" s="68">
        <f ca="1">IF($C50="",0,SUMIFS('Project Follow up - Base'!$L$41:$L$70,'Project Follow up - Base'!$F$41:$F$70,$C50,'Project Follow up - Base'!$R$41:$R$70, I$43))</f>
        <v>0</v>
      </c>
      <c r="J50" s="68">
        <f ca="1">IF($C50="",0,SUMIFS('Project Follow up - Base'!$L$41:$L$70,'Project Follow up - Base'!$F$41:$F$70,$C50,'Project Follow up - Base'!$R$41:$R$70, J$43))</f>
        <v>0</v>
      </c>
      <c r="K50" s="68">
        <f ca="1">IF($C50="",0,SUMIFS('Project Follow up - Base'!$L$41:$L$70,'Project Follow up - Base'!$F$41:$F$70,$C50,'Project Follow up - Base'!$R$41:$R$70, K$43))</f>
        <v>0</v>
      </c>
      <c r="L50" s="68">
        <f ca="1">IF($C50="",0,SUMIFS('Project Follow up - Base'!$L$41:$L$70,'Project Follow up - Base'!$F$41:$F$70,$C50,'Project Follow up - Base'!$R$41:$R$70, L$43))</f>
        <v>0</v>
      </c>
      <c r="M50" s="382"/>
      <c r="N50" s="228">
        <f t="shared" ca="1" si="0"/>
        <v>102</v>
      </c>
    </row>
    <row r="51" spans="2:14" x14ac:dyDescent="0.2">
      <c r="B51" s="258">
        <v>6</v>
      </c>
      <c r="C51" s="267" t="str">
        <f ca="1"/>
        <v>Rakan  Arrabea</v>
      </c>
      <c r="D51" s="268">
        <f ca="1">IF($C51="",0,SUMIFS('Project Follow up - Base'!$I$41:$I$70,'Project Follow up - Base'!$F$41:$F$70,$C51,'Project Follow up - Base'!$R$41:$R$70, D$43))</f>
        <v>0</v>
      </c>
      <c r="E51" s="268">
        <f ca="1">IF($C51="",0,SUMIFS('Project Follow up - Base'!$I$41:$I$70,'Project Follow up - Base'!$F$41:$F$70,$C51,'Project Follow up - Base'!$R$41:$R$70, E$43))</f>
        <v>0</v>
      </c>
      <c r="F51" s="268">
        <f ca="1">IF($C51="",0,SUMIFS('Project Follow up - Base'!$I$41:$I$70,'Project Follow up - Base'!$F$41:$F$70,$C51,'Project Follow up - Base'!$R$41:$R$70, F$43))</f>
        <v>0</v>
      </c>
      <c r="G51" s="268">
        <f ca="1">IF($C51="",0,SUMIFS('Project Follow up - Base'!$I$41:$I$70,'Project Follow up - Base'!$F$41:$F$70,$C51,'Project Follow up - Base'!$R$41:$R$70, G$43))</f>
        <v>0</v>
      </c>
      <c r="H51" s="269">
        <f ca="1">IF($C51="",0,IFERROR(INDEX('Team Members Over Time'!$A:$F,MATCH($B$37&amp;" "&amp;$C51,'Team Members Over Time'!$A:$A,0),5)/INDEX('Team Members Over Time'!$A:$F,MATCH($B$37&amp;" "&amp;$C51,'Team Members Over Time'!$A:$A,0),4),0)*SUM(D51:G51))</f>
        <v>0</v>
      </c>
      <c r="I51" s="68">
        <f ca="1">IF($C51="",0,SUMIFS('Project Follow up - Base'!$L$41:$L$70,'Project Follow up - Base'!$F$41:$F$70,$C51,'Project Follow up - Base'!$R$41:$R$70, I$43))</f>
        <v>0</v>
      </c>
      <c r="J51" s="68">
        <f ca="1">IF($C51="",0,SUMIFS('Project Follow up - Base'!$L$41:$L$70,'Project Follow up - Base'!$F$41:$F$70,$C51,'Project Follow up - Base'!$R$41:$R$70, J$43))</f>
        <v>0</v>
      </c>
      <c r="K51" s="68">
        <f ca="1">IF($C51="",0,SUMIFS('Project Follow up - Base'!$L$41:$L$70,'Project Follow up - Base'!$F$41:$F$70,$C51,'Project Follow up - Base'!$R$41:$R$70, K$43))</f>
        <v>0</v>
      </c>
      <c r="L51" s="68">
        <f ca="1">IF($C51="",0,SUMIFS('Project Follow up - Base'!$L$41:$L$70,'Project Follow up - Base'!$F$41:$F$70,$C51,'Project Follow up - Base'!$R$41:$R$70, L$43))</f>
        <v>0</v>
      </c>
      <c r="M51" s="382"/>
      <c r="N51" s="228">
        <f t="shared" ca="1" si="0"/>
        <v>0</v>
      </c>
    </row>
    <row r="52" spans="2:14" x14ac:dyDescent="0.2">
      <c r="B52" s="258">
        <v>7</v>
      </c>
      <c r="C52" s="267" t="str">
        <f ca="1"/>
        <v>Aljawharah Aldahmash</v>
      </c>
      <c r="D52" s="268">
        <f ca="1">IF($C52="",0,SUMIFS('Project Follow up - Base'!$I$41:$I$70,'Project Follow up - Base'!$F$41:$F$70,$C52,'Project Follow up - Base'!$R$41:$R$70, D$43))</f>
        <v>0</v>
      </c>
      <c r="E52" s="268">
        <f ca="1">IF($C52="",0,SUMIFS('Project Follow up - Base'!$I$41:$I$70,'Project Follow up - Base'!$F$41:$F$70,$C52,'Project Follow up - Base'!$R$41:$R$70, E$43))</f>
        <v>0</v>
      </c>
      <c r="F52" s="268">
        <f ca="1">IF($C52="",0,SUMIFS('Project Follow up - Base'!$I$41:$I$70,'Project Follow up - Base'!$F$41:$F$70,$C52,'Project Follow up - Base'!$R$41:$R$70, F$43))</f>
        <v>0</v>
      </c>
      <c r="G52" s="268">
        <f ca="1">IF($C52="",0,SUMIFS('Project Follow up - Base'!$I$41:$I$70,'Project Follow up - Base'!$F$41:$F$70,$C52,'Project Follow up - Base'!$R$41:$R$70, G$43))</f>
        <v>0</v>
      </c>
      <c r="H52" s="269">
        <f ca="1">IF($C52="",0,IFERROR(INDEX('Team Members Over Time'!$A:$F,MATCH($B$37&amp;" "&amp;$C52,'Team Members Over Time'!$A:$A,0),5)/INDEX('Team Members Over Time'!$A:$F,MATCH($B$37&amp;" "&amp;$C52,'Team Members Over Time'!$A:$A,0),4),0)*SUM(D52:G52))</f>
        <v>0</v>
      </c>
      <c r="I52" s="68">
        <f ca="1">IF($C52="",0,SUMIFS('Project Follow up - Base'!$L$41:$L$70,'Project Follow up - Base'!$F$41:$F$70,$C52,'Project Follow up - Base'!$R$41:$R$70, I$43))</f>
        <v>0</v>
      </c>
      <c r="J52" s="68">
        <f ca="1">IF($C52="",0,SUMIFS('Project Follow up - Base'!$L$41:$L$70,'Project Follow up - Base'!$F$41:$F$70,$C52,'Project Follow up - Base'!$R$41:$R$70, J$43))</f>
        <v>0</v>
      </c>
      <c r="K52" s="68">
        <f ca="1">IF($C52="",0,SUMIFS('Project Follow up - Base'!$L$41:$L$70,'Project Follow up - Base'!$F$41:$F$70,$C52,'Project Follow up - Base'!$R$41:$R$70, K$43))</f>
        <v>0</v>
      </c>
      <c r="L52" s="68">
        <f ca="1">IF($C52="",0,SUMIFS('Project Follow up - Base'!$L$41:$L$70,'Project Follow up - Base'!$F$41:$F$70,$C52,'Project Follow up - Base'!$R$41:$R$70, L$43))</f>
        <v>0</v>
      </c>
      <c r="M52" s="382"/>
      <c r="N52" s="228">
        <f t="shared" ca="1" si="0"/>
        <v>0</v>
      </c>
    </row>
    <row r="53" spans="2:14" x14ac:dyDescent="0.2">
      <c r="B53" s="258">
        <v>8</v>
      </c>
      <c r="C53" s="267" t="str">
        <f ca="1"/>
        <v>Majed Al-Shadokhi</v>
      </c>
      <c r="D53" s="268">
        <f ca="1">IF($C53="",0,SUMIFS('Project Follow up - Base'!$I$41:$I$70,'Project Follow up - Base'!$F$41:$F$70,$C53,'Project Follow up - Base'!$R$41:$R$70, D$43))</f>
        <v>0</v>
      </c>
      <c r="E53" s="268">
        <f ca="1">IF($C53="",0,SUMIFS('Project Follow up - Base'!$I$41:$I$70,'Project Follow up - Base'!$F$41:$F$70,$C53,'Project Follow up - Base'!$R$41:$R$70, E$43))</f>
        <v>0</v>
      </c>
      <c r="F53" s="268">
        <f ca="1">IF($C53="",0,SUMIFS('Project Follow up - Base'!$I$41:$I$70,'Project Follow up - Base'!$F$41:$F$70,$C53,'Project Follow up - Base'!$R$41:$R$70, F$43))</f>
        <v>0</v>
      </c>
      <c r="G53" s="268">
        <f ca="1">IF($C53="",0,SUMIFS('Project Follow up - Base'!$I$41:$I$70,'Project Follow up - Base'!$F$41:$F$70,$C53,'Project Follow up - Base'!$R$41:$R$70, G$43))</f>
        <v>0</v>
      </c>
      <c r="H53" s="269">
        <f ca="1">IF($C53="",0,IFERROR(INDEX('Team Members Over Time'!$A:$F,MATCH($B$37&amp;" "&amp;$C53,'Team Members Over Time'!$A:$A,0),5)/INDEX('Team Members Over Time'!$A:$F,MATCH($B$37&amp;" "&amp;$C53,'Team Members Over Time'!$A:$A,0),4),0)*SUM(D53:G53))</f>
        <v>0</v>
      </c>
      <c r="I53" s="68">
        <f ca="1">IF($C53="",0,SUMIFS('Project Follow up - Base'!$L$41:$L$70,'Project Follow up - Base'!$F$41:$F$70,$C53,'Project Follow up - Base'!$R$41:$R$70, I$43))</f>
        <v>0</v>
      </c>
      <c r="J53" s="68">
        <f ca="1">IF($C53="",0,SUMIFS('Project Follow up - Base'!$L$41:$L$70,'Project Follow up - Base'!$F$41:$F$70,$C53,'Project Follow up - Base'!$R$41:$R$70, J$43))</f>
        <v>0</v>
      </c>
      <c r="K53" s="68">
        <f ca="1">IF($C53="",0,SUMIFS('Project Follow up - Base'!$L$41:$L$70,'Project Follow up - Base'!$F$41:$F$70,$C53,'Project Follow up - Base'!$R$41:$R$70, K$43))</f>
        <v>0</v>
      </c>
      <c r="L53" s="68">
        <f ca="1">IF($C53="",0,SUMIFS('Project Follow up - Base'!$L$41:$L$70,'Project Follow up - Base'!$F$41:$F$70,$C53,'Project Follow up - Base'!$R$41:$R$70, L$43))</f>
        <v>0</v>
      </c>
      <c r="M53" s="382"/>
      <c r="N53" s="228">
        <f t="shared" ca="1" si="0"/>
        <v>0</v>
      </c>
    </row>
    <row r="54" spans="2:14" x14ac:dyDescent="0.2">
      <c r="B54" s="258">
        <v>9</v>
      </c>
      <c r="C54" s="267" t="str">
        <f ca="1"/>
        <v>Mohamed shaldoum</v>
      </c>
      <c r="D54" s="268">
        <f ca="1">IF($C54="",0,SUMIFS('Project Follow up - Base'!$I$41:$I$70,'Project Follow up - Base'!$F$41:$F$70,$C54,'Project Follow up - Base'!$R$41:$R$70, D$43))</f>
        <v>0</v>
      </c>
      <c r="E54" s="268">
        <f ca="1">IF($C54="",0,SUMIFS('Project Follow up - Base'!$I$41:$I$70,'Project Follow up - Base'!$F$41:$F$70,$C54,'Project Follow up - Base'!$R$41:$R$70, E$43))</f>
        <v>0</v>
      </c>
      <c r="F54" s="268">
        <f ca="1">IF($C54="",0,SUMIFS('Project Follow up - Base'!$I$41:$I$70,'Project Follow up - Base'!$F$41:$F$70,$C54,'Project Follow up - Base'!$R$41:$R$70, F$43))</f>
        <v>0</v>
      </c>
      <c r="G54" s="268">
        <f ca="1">IF($C54="",0,SUMIFS('Project Follow up - Base'!$I$41:$I$70,'Project Follow up - Base'!$F$41:$F$70,$C54,'Project Follow up - Base'!$R$41:$R$70, G$43))</f>
        <v>0</v>
      </c>
      <c r="H54" s="269">
        <f ca="1">IF($C54="",0,IFERROR(INDEX('Team Members Over Time'!$A:$F,MATCH($B$37&amp;" "&amp;$C54,'Team Members Over Time'!$A:$A,0),5)/INDEX('Team Members Over Time'!$A:$F,MATCH($B$37&amp;" "&amp;$C54,'Team Members Over Time'!$A:$A,0),4),0)*SUM(D54:G54))</f>
        <v>0</v>
      </c>
      <c r="I54" s="68">
        <f ca="1">IF($C54="",0,SUMIFS('Project Follow up - Base'!$L$41:$L$70,'Project Follow up - Base'!$F$41:$F$70,$C54,'Project Follow up - Base'!$R$41:$R$70, I$43))</f>
        <v>0</v>
      </c>
      <c r="J54" s="68">
        <f ca="1">IF($C54="",0,SUMIFS('Project Follow up - Base'!$L$41:$L$70,'Project Follow up - Base'!$F$41:$F$70,$C54,'Project Follow up - Base'!$R$41:$R$70, J$43))</f>
        <v>0</v>
      </c>
      <c r="K54" s="68">
        <f ca="1">IF($C54="",0,SUMIFS('Project Follow up - Base'!$L$41:$L$70,'Project Follow up - Base'!$F$41:$F$70,$C54,'Project Follow up - Base'!$R$41:$R$70, K$43))</f>
        <v>0</v>
      </c>
      <c r="L54" s="68">
        <f ca="1">IF($C54="",0,SUMIFS('Project Follow up - Base'!$L$41:$L$70,'Project Follow up - Base'!$F$41:$F$70,$C54,'Project Follow up - Base'!$R$41:$R$70, L$43))</f>
        <v>0</v>
      </c>
      <c r="M54" s="382"/>
      <c r="N54" s="228">
        <f t="shared" ca="1" si="0"/>
        <v>0</v>
      </c>
    </row>
    <row r="55" spans="2:14" x14ac:dyDescent="0.2">
      <c r="B55" s="258">
        <v>10</v>
      </c>
      <c r="C55" s="267" t="str">
        <f ca="1"/>
        <v>ahmed sharara</v>
      </c>
      <c r="D55" s="268">
        <f ca="1">IF($C55="",0,SUMIFS('Project Follow up - Base'!$I$41:$I$70,'Project Follow up - Base'!$F$41:$F$70,$C55,'Project Follow up - Base'!$R$41:$R$70, D$43))</f>
        <v>0</v>
      </c>
      <c r="E55" s="268">
        <f ca="1">IF($C55="",0,SUMIFS('Project Follow up - Base'!$I$41:$I$70,'Project Follow up - Base'!$F$41:$F$70,$C55,'Project Follow up - Base'!$R$41:$R$70, E$43))</f>
        <v>0</v>
      </c>
      <c r="F55" s="268">
        <f ca="1">IF($C55="",0,SUMIFS('Project Follow up - Base'!$I$41:$I$70,'Project Follow up - Base'!$F$41:$F$70,$C55,'Project Follow up - Base'!$R$41:$R$70, F$43))</f>
        <v>0</v>
      </c>
      <c r="G55" s="268">
        <f ca="1">IF($C55="",0,SUMIFS('Project Follow up - Base'!$I$41:$I$70,'Project Follow up - Base'!$F$41:$F$70,$C55,'Project Follow up - Base'!$R$41:$R$70, G$43))</f>
        <v>0</v>
      </c>
      <c r="H55" s="269">
        <f ca="1">IF($C55="",0,IFERROR(INDEX('Team Members Over Time'!$A:$F,MATCH($B$37&amp;" "&amp;$C55,'Team Members Over Time'!$A:$A,0),5)/INDEX('Team Members Over Time'!$A:$F,MATCH($B$37&amp;" "&amp;$C55,'Team Members Over Time'!$A:$A,0),4),0)*SUM(D55:G55))</f>
        <v>0</v>
      </c>
      <c r="I55" s="68">
        <f ca="1">IF($C55="",0,SUMIFS('Project Follow up - Base'!$L$41:$L$70,'Project Follow up - Base'!$F$41:$F$70,$C55,'Project Follow up - Base'!$R$41:$R$70, I$43))</f>
        <v>0</v>
      </c>
      <c r="J55" s="68">
        <f ca="1">IF($C55="",0,SUMIFS('Project Follow up - Base'!$L$41:$L$70,'Project Follow up - Base'!$F$41:$F$70,$C55,'Project Follow up - Base'!$R$41:$R$70, J$43))</f>
        <v>0</v>
      </c>
      <c r="K55" s="68">
        <f ca="1">IF($C55="",0,SUMIFS('Project Follow up - Base'!$L$41:$L$70,'Project Follow up - Base'!$F$41:$F$70,$C55,'Project Follow up - Base'!$R$41:$R$70, K$43))</f>
        <v>0</v>
      </c>
      <c r="L55" s="68">
        <f ca="1">IF($C55="",0,SUMIFS('Project Follow up - Base'!$L$41:$L$70,'Project Follow up - Base'!$F$41:$F$70,$C55,'Project Follow up - Base'!$R$41:$R$70, L$43))</f>
        <v>0</v>
      </c>
      <c r="M55" s="382"/>
      <c r="N55" s="228">
        <f t="shared" ca="1" si="0"/>
        <v>0</v>
      </c>
    </row>
    <row r="56" spans="2:14" x14ac:dyDescent="0.2">
      <c r="B56" s="258">
        <v>11</v>
      </c>
      <c r="C56" s="267" t="str">
        <f ca="1"/>
        <v>Bader  Alribi</v>
      </c>
      <c r="D56" s="268">
        <f ca="1">IF($C56="",0,SUMIFS('Project Follow up - Base'!$I$41:$I$70,'Project Follow up - Base'!$F$41:$F$70,$C56,'Project Follow up - Base'!$R$41:$R$70, D$43))</f>
        <v>0</v>
      </c>
      <c r="E56" s="268">
        <f ca="1">IF($C56="",0,SUMIFS('Project Follow up - Base'!$I$41:$I$70,'Project Follow up - Base'!$F$41:$F$70,$C56,'Project Follow up - Base'!$R$41:$R$70, E$43))</f>
        <v>0</v>
      </c>
      <c r="F56" s="268">
        <f ca="1">IF($C56="",0,SUMIFS('Project Follow up - Base'!$I$41:$I$70,'Project Follow up - Base'!$F$41:$F$70,$C56,'Project Follow up - Base'!$R$41:$R$70, F$43))</f>
        <v>0</v>
      </c>
      <c r="G56" s="268">
        <f ca="1">IF($C56="",0,SUMIFS('Project Follow up - Base'!$I$41:$I$70,'Project Follow up - Base'!$F$41:$F$70,$C56,'Project Follow up - Base'!$R$41:$R$70, G$43))</f>
        <v>0</v>
      </c>
      <c r="H56" s="269">
        <f ca="1">IF($C56="",0,IFERROR(INDEX('Team Members Over Time'!$A:$F,MATCH($B$37&amp;" "&amp;$C56,'Team Members Over Time'!$A:$A,0),5)/INDEX('Team Members Over Time'!$A:$F,MATCH($B$37&amp;" "&amp;$C56,'Team Members Over Time'!$A:$A,0),4),0)*SUM(D56:G56))</f>
        <v>0</v>
      </c>
      <c r="I56" s="68">
        <f ca="1">IF($C56="",0,SUMIFS('Project Follow up - Base'!$L$41:$L$70,'Project Follow up - Base'!$F$41:$F$70,$C56,'Project Follow up - Base'!$R$41:$R$70, I$43))</f>
        <v>0</v>
      </c>
      <c r="J56" s="68">
        <f ca="1">IF($C56="",0,SUMIFS('Project Follow up - Base'!$L$41:$L$70,'Project Follow up - Base'!$F$41:$F$70,$C56,'Project Follow up - Base'!$R$41:$R$70, J$43))</f>
        <v>0</v>
      </c>
      <c r="K56" s="68">
        <f ca="1">IF($C56="",0,SUMIFS('Project Follow up - Base'!$L$41:$L$70,'Project Follow up - Base'!$F$41:$F$70,$C56,'Project Follow up - Base'!$R$41:$R$70, K$43))</f>
        <v>0</v>
      </c>
      <c r="L56" s="68">
        <f ca="1">IF($C56="",0,SUMIFS('Project Follow up - Base'!$L$41:$L$70,'Project Follow up - Base'!$F$41:$F$70,$C56,'Project Follow up - Base'!$R$41:$R$70, L$43))</f>
        <v>0</v>
      </c>
      <c r="M56" s="382"/>
      <c r="N56" s="228">
        <f t="shared" ca="1" si="0"/>
        <v>0</v>
      </c>
    </row>
    <row r="57" spans="2:14" x14ac:dyDescent="0.2">
      <c r="B57" s="258">
        <v>12</v>
      </c>
      <c r="C57" s="267" t="str">
        <f ca="1"/>
        <v>Ummer Abdulmajeed</v>
      </c>
      <c r="D57" s="268">
        <f ca="1">IF($C57="",0,SUMIFS('Project Follow up - Base'!$I$41:$I$70,'Project Follow up - Base'!$F$41:$F$70,$C57,'Project Follow up - Base'!$R$41:$R$70, D$43))</f>
        <v>0</v>
      </c>
      <c r="E57" s="268">
        <f ca="1">IF($C57="",0,SUMIFS('Project Follow up - Base'!$I$41:$I$70,'Project Follow up - Base'!$F$41:$F$70,$C57,'Project Follow up - Base'!$R$41:$R$70, E$43))</f>
        <v>0</v>
      </c>
      <c r="F57" s="268">
        <f ca="1">IF($C57="",0,SUMIFS('Project Follow up - Base'!$I$41:$I$70,'Project Follow up - Base'!$F$41:$F$70,$C57,'Project Follow up - Base'!$R$41:$R$70, F$43))</f>
        <v>0</v>
      </c>
      <c r="G57" s="268">
        <f ca="1">IF($C57="",0,SUMIFS('Project Follow up - Base'!$I$41:$I$70,'Project Follow up - Base'!$F$41:$F$70,$C57,'Project Follow up - Base'!$R$41:$R$70, G$43))</f>
        <v>0</v>
      </c>
      <c r="H57" s="269">
        <f ca="1">IF($C57="",0,IFERROR(INDEX('Team Members Over Time'!$A:$F,MATCH($B$37&amp;" "&amp;$C57,'Team Members Over Time'!$A:$A,0),5)/INDEX('Team Members Over Time'!$A:$F,MATCH($B$37&amp;" "&amp;$C57,'Team Members Over Time'!$A:$A,0),4),0)*SUM(D57:G57))</f>
        <v>0</v>
      </c>
      <c r="I57" s="68">
        <f ca="1">IF($C57="",0,SUMIFS('Project Follow up - Base'!$L$41:$L$70,'Project Follow up - Base'!$F$41:$F$70,$C57,'Project Follow up - Base'!$R$41:$R$70, I$43))</f>
        <v>0</v>
      </c>
      <c r="J57" s="68">
        <f ca="1">IF($C57="",0,SUMIFS('Project Follow up - Base'!$L$41:$L$70,'Project Follow up - Base'!$F$41:$F$70,$C57,'Project Follow up - Base'!$R$41:$R$70, J$43))</f>
        <v>0</v>
      </c>
      <c r="K57" s="68">
        <f ca="1">IF($C57="",0,SUMIFS('Project Follow up - Base'!$L$41:$L$70,'Project Follow up - Base'!$F$41:$F$70,$C57,'Project Follow up - Base'!$R$41:$R$70, K$43))</f>
        <v>0</v>
      </c>
      <c r="L57" s="68">
        <f ca="1">IF($C57="",0,SUMIFS('Project Follow up - Base'!$L$41:$L$70,'Project Follow up - Base'!$F$41:$F$70,$C57,'Project Follow up - Base'!$R$41:$R$70, L$43))</f>
        <v>0</v>
      </c>
      <c r="M57" s="382"/>
      <c r="N57" s="228">
        <f t="shared" ca="1" si="0"/>
        <v>0</v>
      </c>
    </row>
    <row r="58" spans="2:14" x14ac:dyDescent="0.2">
      <c r="B58" s="258">
        <v>13</v>
      </c>
      <c r="C58" s="267" t="str">
        <f ca="1"/>
        <v>Muath Jumayah</v>
      </c>
      <c r="D58" s="268">
        <f ca="1">IF($C58="",0,SUMIFS('Project Follow up - Base'!$I$41:$I$70,'Project Follow up - Base'!$F$41:$F$70,$C58,'Project Follow up - Base'!$R$41:$R$70, D$43))</f>
        <v>0</v>
      </c>
      <c r="E58" s="268">
        <f ca="1">IF($C58="",0,SUMIFS('Project Follow up - Base'!$I$41:$I$70,'Project Follow up - Base'!$F$41:$F$70,$C58,'Project Follow up - Base'!$R$41:$R$70, E$43))</f>
        <v>0</v>
      </c>
      <c r="F58" s="268">
        <f ca="1">IF($C58="",0,SUMIFS('Project Follow up - Base'!$I$41:$I$70,'Project Follow up - Base'!$F$41:$F$70,$C58,'Project Follow up - Base'!$R$41:$R$70, F$43))</f>
        <v>0</v>
      </c>
      <c r="G58" s="268">
        <f ca="1">IF($C58="",0,SUMIFS('Project Follow up - Base'!$I$41:$I$70,'Project Follow up - Base'!$F$41:$F$70,$C58,'Project Follow up - Base'!$R$41:$R$70, G$43))</f>
        <v>0</v>
      </c>
      <c r="H58" s="269">
        <f ca="1">IF($C58="",0,IFERROR(INDEX('Team Members Over Time'!$A:$F,MATCH($B$37&amp;" "&amp;$C58,'Team Members Over Time'!$A:$A,0),5)/INDEX('Team Members Over Time'!$A:$F,MATCH($B$37&amp;" "&amp;$C58,'Team Members Over Time'!$A:$A,0),4),0)*SUM(D58:G58))</f>
        <v>0</v>
      </c>
      <c r="I58" s="68">
        <f ca="1">IF($C58="",0,SUMIFS('Project Follow up - Base'!$L$41:$L$70,'Project Follow up - Base'!$F$41:$F$70,$C58,'Project Follow up - Base'!$R$41:$R$70, I$43))</f>
        <v>0</v>
      </c>
      <c r="J58" s="68">
        <f ca="1">IF($C58="",0,SUMIFS('Project Follow up - Base'!$L$41:$L$70,'Project Follow up - Base'!$F$41:$F$70,$C58,'Project Follow up - Base'!$R$41:$R$70, J$43))</f>
        <v>0</v>
      </c>
      <c r="K58" s="68">
        <f ca="1">IF($C58="",0,SUMIFS('Project Follow up - Base'!$L$41:$L$70,'Project Follow up - Base'!$F$41:$F$70,$C58,'Project Follow up - Base'!$R$41:$R$70, K$43))</f>
        <v>0</v>
      </c>
      <c r="L58" s="68">
        <f ca="1">IF($C58="",0,SUMIFS('Project Follow up - Base'!$L$41:$L$70,'Project Follow up - Base'!$F$41:$F$70,$C58,'Project Follow up - Base'!$R$41:$R$70, L$43))</f>
        <v>0</v>
      </c>
      <c r="M58" s="382"/>
      <c r="N58" s="228">
        <f t="shared" ca="1" si="0"/>
        <v>0</v>
      </c>
    </row>
    <row r="59" spans="2:14" x14ac:dyDescent="0.2">
      <c r="B59" s="258">
        <v>14</v>
      </c>
      <c r="C59" s="267" t="str">
        <f ca="1"/>
        <v>Basem  Osman</v>
      </c>
      <c r="D59" s="268">
        <f ca="1">IF($C59="",0,SUMIFS('Project Follow up - Base'!$I$41:$I$70,'Project Follow up - Base'!$F$41:$F$70,$C59,'Project Follow up - Base'!$R$41:$R$70, D$43))</f>
        <v>0</v>
      </c>
      <c r="E59" s="268">
        <f ca="1">IF($C59="",0,SUMIFS('Project Follow up - Base'!$I$41:$I$70,'Project Follow up - Base'!$F$41:$F$70,$C59,'Project Follow up - Base'!$R$41:$R$70, E$43))</f>
        <v>0</v>
      </c>
      <c r="F59" s="268">
        <f ca="1">IF($C59="",0,SUMIFS('Project Follow up - Base'!$I$41:$I$70,'Project Follow up - Base'!$F$41:$F$70,$C59,'Project Follow up - Base'!$R$41:$R$70, F$43))</f>
        <v>0</v>
      </c>
      <c r="G59" s="268">
        <f ca="1">IF($C59="",0,SUMIFS('Project Follow up - Base'!$I$41:$I$70,'Project Follow up - Base'!$F$41:$F$70,$C59,'Project Follow up - Base'!$R$41:$R$70, G$43))</f>
        <v>0</v>
      </c>
      <c r="H59" s="269">
        <f ca="1">IF($C59="",0,IFERROR(INDEX('Team Members Over Time'!$A:$F,MATCH($B$37&amp;" "&amp;$C59,'Team Members Over Time'!$A:$A,0),5)/INDEX('Team Members Over Time'!$A:$F,MATCH($B$37&amp;" "&amp;$C59,'Team Members Over Time'!$A:$A,0),4),0)*SUM(D59:G59))</f>
        <v>0</v>
      </c>
      <c r="I59" s="68">
        <f ca="1">IF($C59="",0,SUMIFS('Project Follow up - Base'!$L$41:$L$70,'Project Follow up - Base'!$F$41:$F$70,$C59,'Project Follow up - Base'!$R$41:$R$70, I$43))</f>
        <v>0</v>
      </c>
      <c r="J59" s="68">
        <f ca="1">IF($C59="",0,SUMIFS('Project Follow up - Base'!$L$41:$L$70,'Project Follow up - Base'!$F$41:$F$70,$C59,'Project Follow up - Base'!$R$41:$R$70, J$43))</f>
        <v>0</v>
      </c>
      <c r="K59" s="68">
        <f ca="1">IF($C59="",0,SUMIFS('Project Follow up - Base'!$L$41:$L$70,'Project Follow up - Base'!$F$41:$F$70,$C59,'Project Follow up - Base'!$R$41:$R$70, K$43))</f>
        <v>0</v>
      </c>
      <c r="L59" s="68">
        <f ca="1">IF($C59="",0,SUMIFS('Project Follow up - Base'!$L$41:$L$70,'Project Follow up - Base'!$F$41:$F$70,$C59,'Project Follow up - Base'!$R$41:$R$70, L$43))</f>
        <v>0</v>
      </c>
      <c r="M59" s="382"/>
      <c r="N59" s="228">
        <f t="shared" ca="1" si="0"/>
        <v>0</v>
      </c>
    </row>
    <row r="60" spans="2:14" x14ac:dyDescent="0.2">
      <c r="B60" s="258">
        <v>15</v>
      </c>
      <c r="C60" s="267" t="str">
        <f ca="1"/>
        <v>Abdullah  Alrahmah</v>
      </c>
      <c r="D60" s="268">
        <f ca="1">IF($C60="",0,SUMIFS('Project Follow up - Base'!$I$41:$I$70,'Project Follow up - Base'!$F$41:$F$70,$C60,'Project Follow up - Base'!$R$41:$R$70, D$43))</f>
        <v>0</v>
      </c>
      <c r="E60" s="268">
        <f ca="1">IF($C60="",0,SUMIFS('Project Follow up - Base'!$I$41:$I$70,'Project Follow up - Base'!$F$41:$F$70,$C60,'Project Follow up - Base'!$R$41:$R$70, E$43))</f>
        <v>0</v>
      </c>
      <c r="F60" s="268">
        <f ca="1">IF($C60="",0,SUMIFS('Project Follow up - Base'!$I$41:$I$70,'Project Follow up - Base'!$F$41:$F$70,$C60,'Project Follow up - Base'!$R$41:$R$70, F$43))</f>
        <v>0</v>
      </c>
      <c r="G60" s="268">
        <f ca="1">IF($C60="",0,SUMIFS('Project Follow up - Base'!$I$41:$I$70,'Project Follow up - Base'!$F$41:$F$70,$C60,'Project Follow up - Base'!$R$41:$R$70, G$43))</f>
        <v>0</v>
      </c>
      <c r="H60" s="269">
        <f ca="1">IF($C60="",0,IFERROR(INDEX('Team Members Over Time'!$A:$F,MATCH($B$37&amp;" "&amp;$C60,'Team Members Over Time'!$A:$A,0),5)/INDEX('Team Members Over Time'!$A:$F,MATCH($B$37&amp;" "&amp;$C60,'Team Members Over Time'!$A:$A,0),4),0)*SUM(D60:G60))</f>
        <v>0</v>
      </c>
      <c r="I60" s="68">
        <f ca="1">IF($C60="",0,SUMIFS('Project Follow up - Base'!$L$41:$L$70,'Project Follow up - Base'!$F$41:$F$70,$C60,'Project Follow up - Base'!$R$41:$R$70, I$43))</f>
        <v>0</v>
      </c>
      <c r="J60" s="68">
        <f ca="1">IF($C60="",0,SUMIFS('Project Follow up - Base'!$L$41:$L$70,'Project Follow up - Base'!$F$41:$F$70,$C60,'Project Follow up - Base'!$R$41:$R$70, J$43))</f>
        <v>0</v>
      </c>
      <c r="K60" s="68">
        <f ca="1">IF($C60="",0,SUMIFS('Project Follow up - Base'!$L$41:$L$70,'Project Follow up - Base'!$F$41:$F$70,$C60,'Project Follow up - Base'!$R$41:$R$70, K$43))</f>
        <v>0</v>
      </c>
      <c r="L60" s="68">
        <f ca="1">IF($C60="",0,SUMIFS('Project Follow up - Base'!$L$41:$L$70,'Project Follow up - Base'!$F$41:$F$70,$C60,'Project Follow up - Base'!$R$41:$R$70, L$43))</f>
        <v>0</v>
      </c>
      <c r="M60" s="382"/>
      <c r="N60" s="228">
        <f t="shared" ca="1" si="0"/>
        <v>0</v>
      </c>
    </row>
    <row r="61" spans="2:14" x14ac:dyDescent="0.2">
      <c r="B61" s="258">
        <v>16</v>
      </c>
      <c r="C61" s="267" t="str">
        <f ca="1"/>
        <v>Nouf shahbal</v>
      </c>
      <c r="D61" s="268">
        <f ca="1">IF($C61="",0,SUMIFS('Project Follow up - Base'!$I$41:$I$70,'Project Follow up - Base'!$F$41:$F$70,$C61,'Project Follow up - Base'!$R$41:$R$70, D$43))</f>
        <v>0</v>
      </c>
      <c r="E61" s="268">
        <f ca="1">IF($C61="",0,SUMIFS('Project Follow up - Base'!$I$41:$I$70,'Project Follow up - Base'!$F$41:$F$70,$C61,'Project Follow up - Base'!$R$41:$R$70, E$43))</f>
        <v>0</v>
      </c>
      <c r="F61" s="268">
        <f ca="1">IF($C61="",0,SUMIFS('Project Follow up - Base'!$I$41:$I$70,'Project Follow up - Base'!$F$41:$F$70,$C61,'Project Follow up - Base'!$R$41:$R$70, F$43))</f>
        <v>0</v>
      </c>
      <c r="G61" s="268">
        <f ca="1">IF($C61="",0,SUMIFS('Project Follow up - Base'!$I$41:$I$70,'Project Follow up - Base'!$F$41:$F$70,$C61,'Project Follow up - Base'!$R$41:$R$70, G$43))</f>
        <v>0</v>
      </c>
      <c r="H61" s="269">
        <f ca="1">IF($C61="",0,IFERROR(INDEX('Team Members Over Time'!$A:$F,MATCH($B$37&amp;" "&amp;$C61,'Team Members Over Time'!$A:$A,0),5)/INDEX('Team Members Over Time'!$A:$F,MATCH($B$37&amp;" "&amp;$C61,'Team Members Over Time'!$A:$A,0),4),0)*SUM(D61:G61))</f>
        <v>0</v>
      </c>
      <c r="I61" s="68">
        <f ca="1">IF($C61="",0,SUMIFS('Project Follow up - Base'!$L$41:$L$70,'Project Follow up - Base'!$F$41:$F$70,$C61,'Project Follow up - Base'!$R$41:$R$70, I$43))</f>
        <v>0</v>
      </c>
      <c r="J61" s="68">
        <f ca="1">IF($C61="",0,SUMIFS('Project Follow up - Base'!$L$41:$L$70,'Project Follow up - Base'!$F$41:$F$70,$C61,'Project Follow up - Base'!$R$41:$R$70, J$43))</f>
        <v>0</v>
      </c>
      <c r="K61" s="68">
        <f ca="1">IF($C61="",0,SUMIFS('Project Follow up - Base'!$L$41:$L$70,'Project Follow up - Base'!$F$41:$F$70,$C61,'Project Follow up - Base'!$R$41:$R$70, K$43))</f>
        <v>0</v>
      </c>
      <c r="L61" s="68">
        <f ca="1">IF($C61="",0,SUMIFS('Project Follow up - Base'!$L$41:$L$70,'Project Follow up - Base'!$F$41:$F$70,$C61,'Project Follow up - Base'!$R$41:$R$70, L$43))</f>
        <v>0</v>
      </c>
      <c r="M61" s="382"/>
      <c r="N61" s="228">
        <f t="shared" ref="N61:N95" ca="1" si="3">SUM(D61:G61)+SUM(I61:L61)</f>
        <v>0</v>
      </c>
    </row>
    <row r="62" spans="2:14" x14ac:dyDescent="0.2">
      <c r="B62" s="258">
        <v>17</v>
      </c>
      <c r="C62" s="267" t="str">
        <f ca="1"/>
        <v>Nawaf Al Turaif</v>
      </c>
      <c r="D62" s="268">
        <f ca="1">IF($C62="",0,SUMIFS('Project Follow up - Base'!$I$41:$I$70,'Project Follow up - Base'!$F$41:$F$70,$C62,'Project Follow up - Base'!$R$41:$R$70, D$43))</f>
        <v>0</v>
      </c>
      <c r="E62" s="268">
        <f ca="1">IF($C62="",0,SUMIFS('Project Follow up - Base'!$I$41:$I$70,'Project Follow up - Base'!$F$41:$F$70,$C62,'Project Follow up - Base'!$R$41:$R$70, E$43))</f>
        <v>0</v>
      </c>
      <c r="F62" s="268">
        <f ca="1">IF($C62="",0,SUMIFS('Project Follow up - Base'!$I$41:$I$70,'Project Follow up - Base'!$F$41:$F$70,$C62,'Project Follow up - Base'!$R$41:$R$70, F$43))</f>
        <v>0</v>
      </c>
      <c r="G62" s="268">
        <f ca="1">IF($C62="",0,SUMIFS('Project Follow up - Base'!$I$41:$I$70,'Project Follow up - Base'!$F$41:$F$70,$C62,'Project Follow up - Base'!$R$41:$R$70, G$43))</f>
        <v>0</v>
      </c>
      <c r="H62" s="269">
        <f ca="1">IF($C62="",0,IFERROR(INDEX('Team Members Over Time'!$A:$F,MATCH($B$37&amp;" "&amp;$C62,'Team Members Over Time'!$A:$A,0),5)/INDEX('Team Members Over Time'!$A:$F,MATCH($B$37&amp;" "&amp;$C62,'Team Members Over Time'!$A:$A,0),4),0)*SUM(D62:G62))</f>
        <v>0</v>
      </c>
      <c r="I62" s="68">
        <f ca="1">IF($C62="",0,SUMIFS('Project Follow up - Base'!$L$41:$L$70,'Project Follow up - Base'!$F$41:$F$70,$C62,'Project Follow up - Base'!$R$41:$R$70, I$43))</f>
        <v>0</v>
      </c>
      <c r="J62" s="68">
        <f ca="1">IF($C62="",0,SUMIFS('Project Follow up - Base'!$L$41:$L$70,'Project Follow up - Base'!$F$41:$F$70,$C62,'Project Follow up - Base'!$R$41:$R$70, J$43))</f>
        <v>0</v>
      </c>
      <c r="K62" s="68">
        <f ca="1">IF($C62="",0,SUMIFS('Project Follow up - Base'!$L$41:$L$70,'Project Follow up - Base'!$F$41:$F$70,$C62,'Project Follow up - Base'!$R$41:$R$70, K$43))</f>
        <v>0</v>
      </c>
      <c r="L62" s="68">
        <f ca="1">IF($C62="",0,SUMIFS('Project Follow up - Base'!$L$41:$L$70,'Project Follow up - Base'!$F$41:$F$70,$C62,'Project Follow up - Base'!$R$41:$R$70, L$43))</f>
        <v>0</v>
      </c>
      <c r="M62" s="382"/>
      <c r="N62" s="228">
        <f t="shared" ca="1" si="3"/>
        <v>0</v>
      </c>
    </row>
    <row r="63" spans="2:14" x14ac:dyDescent="0.2">
      <c r="B63" s="258">
        <v>18</v>
      </c>
      <c r="C63" s="267"/>
      <c r="D63" s="268">
        <f>IF($C63="",0,SUMIFS('Project Follow up - Base'!$I$41:$I$70,'Project Follow up - Base'!$F$41:$F$70,$C63,'Project Follow up - Base'!$R$41:$R$70, D$43))</f>
        <v>0</v>
      </c>
      <c r="E63" s="268">
        <f>IF($C63="",0,SUMIFS('Project Follow up - Base'!$I$41:$I$70,'Project Follow up - Base'!$F$41:$F$70,$C63,'Project Follow up - Base'!$R$41:$R$70, E$43))</f>
        <v>0</v>
      </c>
      <c r="F63" s="268">
        <f>IF($C63="",0,SUMIFS('Project Follow up - Base'!$I$41:$I$70,'Project Follow up - Base'!$F$41:$F$70,$C63,'Project Follow up - Base'!$R$41:$R$70, F$43))</f>
        <v>0</v>
      </c>
      <c r="G63" s="268">
        <f>IF($C63="",0,SUMIFS('Project Follow up - Base'!$I$41:$I$70,'Project Follow up - Base'!$F$41:$F$70,$C63,'Project Follow up - Base'!$R$41:$R$70, G$43))</f>
        <v>0</v>
      </c>
      <c r="H63" s="269">
        <f>IF($C63="",0,IFERROR(INDEX('Team Members Over Time'!$A:$F,MATCH($B$37&amp;" "&amp;$C63,'Team Members Over Time'!$A:$A,0),5)/INDEX('Team Members Over Time'!$A:$F,MATCH($B$37&amp;" "&amp;$C63,'Team Members Over Time'!$A:$A,0),4),0)*SUM(D63:G63))</f>
        <v>0</v>
      </c>
      <c r="I63" s="68">
        <f>IF($C63="",0,SUMIFS('Project Follow up - Base'!$L$41:$L$70,'Project Follow up - Base'!$F$41:$F$70,$C63,'Project Follow up - Base'!$R$41:$R$70, I$43))</f>
        <v>0</v>
      </c>
      <c r="J63" s="68">
        <f>IF($C63="",0,SUMIFS('Project Follow up - Base'!$L$41:$L$70,'Project Follow up - Base'!$F$41:$F$70,$C63,'Project Follow up - Base'!$R$41:$R$70, J$43))</f>
        <v>0</v>
      </c>
      <c r="K63" s="68">
        <f>IF($C63="",0,SUMIFS('Project Follow up - Base'!$L$41:$L$70,'Project Follow up - Base'!$F$41:$F$70,$C63,'Project Follow up - Base'!$R$41:$R$70, K$43))</f>
        <v>0</v>
      </c>
      <c r="L63" s="68">
        <f>IF($C63="",0,SUMIFS('Project Follow up - Base'!$L$41:$L$70,'Project Follow up - Base'!$F$41:$F$70,$C63,'Project Follow up - Base'!$R$41:$R$70, L$43))</f>
        <v>0</v>
      </c>
      <c r="M63" s="382"/>
      <c r="N63" s="228">
        <f t="shared" si="3"/>
        <v>0</v>
      </c>
    </row>
    <row r="64" spans="2:14" x14ac:dyDescent="0.2">
      <c r="B64" s="258">
        <v>19</v>
      </c>
      <c r="C64" s="267"/>
      <c r="D64" s="268">
        <f>IF($C64="",0,SUMIFS('Project Follow up - Base'!$I$41:$I$70,'Project Follow up - Base'!$F$41:$F$70,$C64,'Project Follow up - Base'!$R$41:$R$70, D$43))</f>
        <v>0</v>
      </c>
      <c r="E64" s="268">
        <f>IF($C64="",0,SUMIFS('Project Follow up - Base'!$I$41:$I$70,'Project Follow up - Base'!$F$41:$F$70,$C64,'Project Follow up - Base'!$R$41:$R$70, E$43))</f>
        <v>0</v>
      </c>
      <c r="F64" s="268">
        <f>IF($C64="",0,SUMIFS('Project Follow up - Base'!$I$41:$I$70,'Project Follow up - Base'!$F$41:$F$70,$C64,'Project Follow up - Base'!$R$41:$R$70, F$43))</f>
        <v>0</v>
      </c>
      <c r="G64" s="268">
        <f>IF($C64="",0,SUMIFS('Project Follow up - Base'!$I$41:$I$70,'Project Follow up - Base'!$F$41:$F$70,$C64,'Project Follow up - Base'!$R$41:$R$70, G$43))</f>
        <v>0</v>
      </c>
      <c r="H64" s="269">
        <f>IF($C64="",0,IFERROR(INDEX('Team Members Over Time'!$A:$F,MATCH($B$37&amp;" "&amp;$C64,'Team Members Over Time'!$A:$A,0),5)/INDEX('Team Members Over Time'!$A:$F,MATCH($B$37&amp;" "&amp;$C64,'Team Members Over Time'!$A:$A,0),4),0)*SUM(D64:G64))</f>
        <v>0</v>
      </c>
      <c r="I64" s="68">
        <f>IF($C64="",0,SUMIFS('Project Follow up - Base'!$L$41:$L$70,'Project Follow up - Base'!$F$41:$F$70,$C64,'Project Follow up - Base'!$R$41:$R$70, I$43))</f>
        <v>0</v>
      </c>
      <c r="J64" s="68">
        <f>IF($C64="",0,SUMIFS('Project Follow up - Base'!$L$41:$L$70,'Project Follow up - Base'!$F$41:$F$70,$C64,'Project Follow up - Base'!$R$41:$R$70, J$43))</f>
        <v>0</v>
      </c>
      <c r="K64" s="68">
        <f>IF($C64="",0,SUMIFS('Project Follow up - Base'!$L$41:$L$70,'Project Follow up - Base'!$F$41:$F$70,$C64,'Project Follow up - Base'!$R$41:$R$70, K$43))</f>
        <v>0</v>
      </c>
      <c r="L64" s="68">
        <f>IF($C64="",0,SUMIFS('Project Follow up - Base'!$L$41:$L$70,'Project Follow up - Base'!$F$41:$F$70,$C64,'Project Follow up - Base'!$R$41:$R$70, L$43))</f>
        <v>0</v>
      </c>
      <c r="M64" s="382"/>
      <c r="N64" s="228">
        <f t="shared" si="3"/>
        <v>0</v>
      </c>
    </row>
    <row r="65" spans="2:54" x14ac:dyDescent="0.2">
      <c r="B65" s="261">
        <v>20</v>
      </c>
      <c r="C65" s="270"/>
      <c r="D65" s="271">
        <f>IF($C65="",0,SUMIFS('Project Follow up - Base'!$I$41:$I$70,'Project Follow up - Base'!$F$41:$F$70,$C65,'Project Follow up - Base'!$R$41:$R$70, D$43))</f>
        <v>0</v>
      </c>
      <c r="E65" s="271">
        <f>IF($C65="",0,SUMIFS('Project Follow up - Base'!$I$41:$I$70,'Project Follow up - Base'!$F$41:$F$70,$C65,'Project Follow up - Base'!$R$41:$R$70, E$43))</f>
        <v>0</v>
      </c>
      <c r="F65" s="271">
        <f>IF($C65="",0,SUMIFS('Project Follow up - Base'!$I$41:$I$70,'Project Follow up - Base'!$F$41:$F$70,$C65,'Project Follow up - Base'!$R$41:$R$70, F$43))</f>
        <v>0</v>
      </c>
      <c r="G65" s="271">
        <f>IF($C65="",0,SUMIFS('Project Follow up - Base'!$I$41:$I$70,'Project Follow up - Base'!$F$41:$F$70,$C65,'Project Follow up - Base'!$R$41:$R$70, G$43))</f>
        <v>0</v>
      </c>
      <c r="H65" s="272">
        <f>IF($C65="",0,IFERROR(INDEX('Team Members Over Time'!$A:$F,MATCH($B$37&amp;" "&amp;$C65,'Team Members Over Time'!$A:$A,0),5)/INDEX('Team Members Over Time'!$A:$F,MATCH($B$37&amp;" "&amp;$C65,'Team Members Over Time'!$A:$A,0),4),0)*SUM(D65:G65))</f>
        <v>0</v>
      </c>
      <c r="I65" s="70">
        <f>IF($C65="",0,SUMIFS('Project Follow up - Base'!$L$41:$L$70,'Project Follow up - Base'!$F$41:$F$70,$C65,'Project Follow up - Base'!$R$41:$R$70, I$43))</f>
        <v>0</v>
      </c>
      <c r="J65" s="70">
        <f>IF($C65="",0,SUMIFS('Project Follow up - Base'!$L$41:$L$70,'Project Follow up - Base'!$F$41:$F$70,$C65,'Project Follow up - Base'!$R$41:$R$70, J$43))</f>
        <v>0</v>
      </c>
      <c r="K65" s="70">
        <f>IF($C65="",0,SUMIFS('Project Follow up - Base'!$L$41:$L$70,'Project Follow up - Base'!$F$41:$F$70,$C65,'Project Follow up - Base'!$R$41:$R$70, K$43))</f>
        <v>0</v>
      </c>
      <c r="L65" s="70">
        <f>IF($C65="",0,SUMIFS('Project Follow up - Base'!$L$41:$L$70,'Project Follow up - Base'!$F$41:$F$70,$C65,'Project Follow up - Base'!$R$41:$R$70, L$43))</f>
        <v>0</v>
      </c>
      <c r="M65" s="383"/>
      <c r="N65" s="228">
        <f t="shared" si="3"/>
        <v>0</v>
      </c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  <c r="AE65" s="228"/>
      <c r="AF65" s="228"/>
      <c r="AG65" s="228"/>
      <c r="AH65" s="228"/>
      <c r="AI65" s="228"/>
      <c r="AJ65" s="228"/>
      <c r="AK65" s="228"/>
      <c r="AL65" s="228"/>
      <c r="AM65" s="228"/>
      <c r="AN65" s="228"/>
      <c r="AO65" s="228"/>
      <c r="AP65" s="228"/>
      <c r="AQ65" s="228"/>
      <c r="AR65" s="228"/>
      <c r="AS65" s="228"/>
      <c r="AT65" s="228"/>
      <c r="AU65" s="228"/>
      <c r="AV65" s="228"/>
    </row>
    <row r="66" spans="2:54" x14ac:dyDescent="0.2">
      <c r="B66" s="228"/>
      <c r="C66" s="228"/>
      <c r="D66" s="228"/>
      <c r="E66" s="191"/>
      <c r="F66" s="191"/>
      <c r="G66" s="191"/>
      <c r="H66" s="264"/>
      <c r="I66" s="191"/>
      <c r="J66" s="191"/>
      <c r="K66" s="191"/>
      <c r="L66" s="191"/>
      <c r="M66" s="192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  <c r="AE66" s="228"/>
      <c r="AF66" s="228"/>
      <c r="AG66" s="228"/>
      <c r="AH66" s="228"/>
      <c r="AI66" s="228"/>
      <c r="AJ66" s="228"/>
      <c r="AK66" s="228"/>
      <c r="AL66" s="228"/>
      <c r="AM66" s="228"/>
      <c r="AN66" s="228"/>
      <c r="AO66" s="228"/>
      <c r="AP66" s="228"/>
      <c r="AQ66" s="228"/>
      <c r="AR66" s="228"/>
      <c r="AS66" s="228"/>
      <c r="AT66" s="228"/>
      <c r="AU66" s="228"/>
      <c r="AV66" s="228"/>
    </row>
    <row r="67" spans="2:54" ht="23.25" customHeight="1" x14ac:dyDescent="0.25">
      <c r="B67" s="225" t="str">
        <f>'Project Follow up - Base'!B74</f>
        <v>Technical</v>
      </c>
      <c r="C67" s="228"/>
      <c r="D67" s="358" t="s">
        <v>127</v>
      </c>
      <c r="E67" s="359" t="s">
        <v>127</v>
      </c>
      <c r="F67" s="11"/>
      <c r="G67" s="11"/>
      <c r="H67" s="11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228"/>
      <c r="AH67" s="228"/>
      <c r="AI67" s="228"/>
      <c r="AJ67" s="228"/>
      <c r="AK67" s="228"/>
      <c r="AL67" s="228"/>
      <c r="AM67" s="228"/>
      <c r="AN67" s="228"/>
      <c r="AO67" s="228"/>
      <c r="AP67" s="228"/>
      <c r="AQ67" s="228"/>
      <c r="AR67" s="228"/>
      <c r="AS67" s="228"/>
      <c r="AT67" s="228"/>
      <c r="AU67" s="228"/>
      <c r="AV67" s="228"/>
    </row>
    <row r="68" spans="2:54" ht="21.75" customHeight="1" x14ac:dyDescent="0.2">
      <c r="B68" s="458" t="s">
        <v>117</v>
      </c>
      <c r="C68" s="466" t="s">
        <v>105</v>
      </c>
      <c r="D68" s="444" t="s">
        <v>118</v>
      </c>
      <c r="E68" s="466" t="s">
        <v>119</v>
      </c>
      <c r="F68" s="444" t="s">
        <v>108</v>
      </c>
      <c r="G68" s="466" t="s">
        <v>109</v>
      </c>
      <c r="H68" s="464" t="s">
        <v>120</v>
      </c>
      <c r="I68" s="228"/>
      <c r="J68" s="468" t="s">
        <v>112</v>
      </c>
      <c r="K68" s="466" t="s">
        <v>121</v>
      </c>
      <c r="L68" s="466" t="s">
        <v>113</v>
      </c>
      <c r="M68" s="464" t="s">
        <v>114</v>
      </c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  <c r="AE68" s="228"/>
      <c r="AF68" s="228"/>
      <c r="AG68" s="228"/>
      <c r="AH68" s="228"/>
      <c r="AI68" s="228"/>
      <c r="AJ68" s="228"/>
      <c r="AK68" s="228"/>
      <c r="AL68" s="228"/>
      <c r="AM68" s="228"/>
      <c r="AN68" s="228"/>
      <c r="AO68" s="228"/>
      <c r="AP68" s="228"/>
      <c r="AQ68" s="228"/>
      <c r="AR68" s="228"/>
      <c r="AS68" s="228"/>
      <c r="AT68" s="228"/>
      <c r="AU68" s="228"/>
      <c r="AV68" s="228"/>
    </row>
    <row r="69" spans="2:54" ht="21.75" customHeight="1" x14ac:dyDescent="0.2">
      <c r="B69" s="443"/>
      <c r="C69" s="467"/>
      <c r="D69" s="445"/>
      <c r="E69" s="467"/>
      <c r="F69" s="445"/>
      <c r="G69" s="467"/>
      <c r="H69" s="465"/>
      <c r="I69" s="228"/>
      <c r="J69" s="469"/>
      <c r="K69" s="467"/>
      <c r="L69" s="467"/>
      <c r="M69" s="465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  <c r="AE69" s="228"/>
      <c r="AF69" s="228"/>
      <c r="AG69" s="228"/>
      <c r="AH69" s="228"/>
      <c r="AI69" s="228"/>
      <c r="AJ69" s="228"/>
      <c r="AK69" s="228"/>
      <c r="AL69" s="228"/>
      <c r="AM69" s="228"/>
      <c r="AN69" s="228"/>
      <c r="AO69" s="228"/>
      <c r="AP69" s="228"/>
      <c r="AQ69" s="228"/>
      <c r="AR69" s="228"/>
      <c r="AS69" s="228"/>
      <c r="AT69" s="228"/>
      <c r="AU69" s="228"/>
      <c r="AV69" s="228"/>
    </row>
    <row r="70" spans="2:54" x14ac:dyDescent="0.2">
      <c r="B70" s="94">
        <f>INDEX('Projects List'!$A:$AG,MATCH($A$10,'Projects List'!A:A,0),31)*$B$10</f>
        <v>600000</v>
      </c>
      <c r="C70" s="94">
        <f ca="1">O75</f>
        <v>108918.03091984619</v>
      </c>
      <c r="D70" s="240">
        <f ca="1">IF(D67="Don't Calculate",0,SUM('Phases Over Time'!C13:T13))</f>
        <v>138233.79500000001</v>
      </c>
      <c r="E70" s="95">
        <f ca="1">IF(E67="Don't Calculate",0,INDEX('[1]Projects List'!$AI:$AI,MATCH($A$10,'[1]Projects List'!$A:$A,0))*N70)</f>
        <v>0</v>
      </c>
      <c r="F70" s="240">
        <f ca="1">(1.05*(H75+D70+E70))+M75</f>
        <v>256638.60021583852</v>
      </c>
      <c r="G70" s="240">
        <f ca="1">B70-F70</f>
        <v>343361.39978416148</v>
      </c>
      <c r="H70" s="246">
        <f ca="1">IFERROR(F70/B70,0)</f>
        <v>0.42773100035973088</v>
      </c>
      <c r="I70" s="228"/>
      <c r="J70" s="242">
        <f>'Project Follow up - Base'!J74</f>
        <v>60</v>
      </c>
      <c r="K70" s="243">
        <f>'Project Follow up - Base'!O74</f>
        <v>32</v>
      </c>
      <c r="L70" s="244">
        <f>'Project Follow up - Base'!T74</f>
        <v>28</v>
      </c>
      <c r="M70" s="190">
        <f>IFERROR('Project Follow up - Base'!U74,0)</f>
        <v>0.46666666666666667</v>
      </c>
      <c r="N70" s="245">
        <f ca="1">COUNTIF('Phases Over Time'!C8:T8,"&gt;"&amp;0)</f>
        <v>4</v>
      </c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  <c r="AE70" s="228"/>
      <c r="AF70" s="228"/>
      <c r="AG70" s="228"/>
      <c r="AH70" s="228"/>
      <c r="AI70" s="228"/>
      <c r="AJ70" s="228"/>
      <c r="AK70" s="228"/>
      <c r="AL70" s="228"/>
      <c r="AM70" s="228"/>
      <c r="AN70" s="228"/>
      <c r="AO70" s="228"/>
      <c r="AP70" s="228"/>
      <c r="AQ70" s="228"/>
      <c r="AR70" s="228"/>
      <c r="AS70" s="228"/>
      <c r="AT70" s="228"/>
      <c r="AU70" s="228"/>
      <c r="AV70" s="228"/>
    </row>
    <row r="71" spans="2:54" ht="6" customHeight="1" x14ac:dyDescent="0.25">
      <c r="B71" s="230"/>
      <c r="C71" s="228"/>
      <c r="D71" s="11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  <c r="AG71" s="228"/>
      <c r="AH71" s="228"/>
      <c r="AI71" s="228"/>
      <c r="AJ71" s="228"/>
      <c r="AK71" s="228"/>
      <c r="AL71" s="228"/>
      <c r="AM71" s="228"/>
      <c r="AN71" s="228"/>
      <c r="AO71" s="228"/>
      <c r="AP71" s="228"/>
      <c r="AQ71" s="228"/>
      <c r="AR71" s="228"/>
      <c r="AS71" s="228"/>
      <c r="AT71" s="228"/>
      <c r="AU71" s="228"/>
      <c r="AV71" s="228"/>
    </row>
    <row r="72" spans="2:54" ht="15" customHeight="1" x14ac:dyDescent="0.25">
      <c r="B72" s="452" t="s">
        <v>85</v>
      </c>
      <c r="C72" s="450" t="s">
        <v>122</v>
      </c>
      <c r="D72" s="454" t="s">
        <v>123</v>
      </c>
      <c r="E72" s="454"/>
      <c r="F72" s="454"/>
      <c r="G72" s="454"/>
      <c r="H72" s="448" t="s">
        <v>124</v>
      </c>
      <c r="I72" s="470" t="s">
        <v>125</v>
      </c>
      <c r="J72" s="454"/>
      <c r="K72" s="454"/>
      <c r="L72" s="454"/>
      <c r="M72" s="448" t="s">
        <v>126</v>
      </c>
      <c r="N72" s="219"/>
      <c r="O72" s="464" t="s">
        <v>105</v>
      </c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  <c r="AE72" s="228"/>
      <c r="AF72" s="228"/>
      <c r="AG72" s="228"/>
      <c r="AH72" s="228"/>
      <c r="AI72" s="228"/>
      <c r="AJ72" s="228"/>
      <c r="AK72" s="228"/>
      <c r="AL72" s="228"/>
      <c r="AM72" s="228"/>
      <c r="AN72" s="228"/>
      <c r="AO72" s="228"/>
      <c r="AP72" s="228"/>
      <c r="AQ72" s="228"/>
      <c r="AR72" s="228"/>
      <c r="AS72" s="228"/>
      <c r="AT72" s="228"/>
      <c r="AU72" s="228"/>
      <c r="AV72" s="228"/>
    </row>
    <row r="73" spans="2:54" s="9" customFormat="1" ht="15" x14ac:dyDescent="0.2">
      <c r="B73" s="453"/>
      <c r="C73" s="451"/>
      <c r="D73" s="247" t="str">
        <f>D43</f>
        <v>Devlopment</v>
      </c>
      <c r="E73" s="247" t="str">
        <f t="shared" ref="E73:G73" si="4">E43</f>
        <v>Internally</v>
      </c>
      <c r="F73" s="247" t="str">
        <f t="shared" si="4"/>
        <v>Client</v>
      </c>
      <c r="G73" s="247" t="str">
        <f t="shared" si="4"/>
        <v>Govermental</v>
      </c>
      <c r="H73" s="449"/>
      <c r="I73" s="248" t="str">
        <f t="shared" ref="I73:L73" si="5">I43</f>
        <v>Devlopment</v>
      </c>
      <c r="J73" s="247" t="str">
        <f t="shared" si="5"/>
        <v>Internally</v>
      </c>
      <c r="K73" s="247" t="str">
        <f t="shared" si="5"/>
        <v>Client</v>
      </c>
      <c r="L73" s="247" t="str">
        <f t="shared" si="5"/>
        <v>Govermental</v>
      </c>
      <c r="M73" s="449"/>
      <c r="N73" s="220"/>
      <c r="O73" s="465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/>
      <c r="AI73" s="239"/>
      <c r="AJ73" s="239"/>
      <c r="AK73" s="239"/>
      <c r="AL73" s="239"/>
      <c r="AM73" s="239"/>
      <c r="AN73" s="239"/>
      <c r="AO73" s="239"/>
      <c r="AP73" s="239"/>
      <c r="AQ73" s="239"/>
      <c r="AR73" s="239"/>
      <c r="AS73" s="239"/>
      <c r="AT73" s="239"/>
      <c r="AU73" s="239"/>
      <c r="AV73" s="239"/>
      <c r="AW73" s="55"/>
      <c r="AX73" s="55"/>
      <c r="AY73" s="55"/>
      <c r="AZ73" s="55"/>
      <c r="BA73" s="55"/>
      <c r="BB73" s="55"/>
    </row>
    <row r="74" spans="2:54" ht="9" customHeight="1" x14ac:dyDescent="0.2"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>
        <f t="shared" si="3"/>
        <v>0</v>
      </c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8"/>
      <c r="AM74" s="228"/>
      <c r="AN74" s="228"/>
      <c r="AO74" s="228"/>
      <c r="AP74" s="228"/>
      <c r="AQ74" s="228"/>
      <c r="AR74" s="228"/>
      <c r="AS74" s="228"/>
      <c r="AT74" s="228"/>
      <c r="AU74" s="228"/>
      <c r="AV74" s="228"/>
    </row>
    <row r="75" spans="2:54" s="10" customFormat="1" ht="15" x14ac:dyDescent="0.2">
      <c r="B75" s="249"/>
      <c r="C75" s="249"/>
      <c r="D75" s="249"/>
      <c r="E75" s="249"/>
      <c r="F75" s="249"/>
      <c r="G75" s="249"/>
      <c r="H75" s="221">
        <f ca="1">SUM(H76:H95)</f>
        <v>51501.690919846194</v>
      </c>
      <c r="I75" s="228"/>
      <c r="J75" s="228"/>
      <c r="K75" s="228"/>
      <c r="L75" s="228"/>
      <c r="M75" s="265">
        <f>SUM(M76:M95)</f>
        <v>57416.34</v>
      </c>
      <c r="N75" s="218">
        <f t="shared" si="3"/>
        <v>0</v>
      </c>
      <c r="O75" s="273">
        <f ca="1">(H75)+M75</f>
        <v>108918.03091984619</v>
      </c>
      <c r="P75" s="249"/>
      <c r="Q75" s="249"/>
      <c r="R75" s="249"/>
      <c r="S75" s="228"/>
      <c r="T75" s="228"/>
      <c r="U75" s="228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56"/>
      <c r="AX75" s="56"/>
      <c r="AY75" s="56"/>
      <c r="AZ75" s="56"/>
      <c r="BA75" s="56"/>
      <c r="BB75" s="56"/>
    </row>
    <row r="76" spans="2:54" x14ac:dyDescent="0.2">
      <c r="B76" s="253">
        <v>1</v>
      </c>
      <c r="C76" s="274" t="str" cm="1">
        <f t="array" aca="1" ref="C76:C88" ca="1">OFFSET('Employees Summary'!C3,MATCH('Project Costs'!$B$67,'Employees Summary'!$B$4:$B$501,0),0,COUNTIF('Employees Summary'!$B$4:$B$501,'Project Costs'!B67))</f>
        <v>Abdulmahsen Madhi</v>
      </c>
      <c r="D76" s="255">
        <f ca="1">IF($C76="",0,SUMIFS('Project Follow up - Base'!$I$77:$I$96,'Project Follow up - Base'!$F$77:$F$96,$C76,'Project Follow up - Base'!$R$77:$R$96, D$73))</f>
        <v>6</v>
      </c>
      <c r="E76" s="255">
        <f ca="1">IF($C76="",0,SUMIFS('Project Follow up - Base'!$I$77:$I$96,'Project Follow up - Base'!$F$77:$F$96,$C76,'Project Follow up - Base'!$R$77:$R$96, E$73))</f>
        <v>0</v>
      </c>
      <c r="F76" s="255">
        <f ca="1">IF($C76="",0,SUMIFS('Project Follow up - Base'!$I$77:$I$96,'Project Follow up - Base'!$F$77:$F$96,$C76,'Project Follow up - Base'!$R$77:$R$96, F$73))</f>
        <v>0</v>
      </c>
      <c r="G76" s="255">
        <f ca="1">IF($C76="",0,SUMIFS('Project Follow up - Base'!$I$77:$I$96,'Project Follow up - Base'!$F$77:$F$96,$C76,'Project Follow up - Base'!$R$77:$R$96, G$73))</f>
        <v>0</v>
      </c>
      <c r="H76" s="222">
        <f ca="1">IF($C76="",0,IFERROR(INDEX('Team Members Over Time'!$A:$F,MATCH($B$67&amp;" "&amp;$C76,'Team Members Over Time'!$A:$A,0),5)/INDEX('Team Members Over Time'!$A:$F,MATCH($B$67&amp;" "&amp;$C76,'Team Members Over Time'!$A:$A,0),4),0)*SUM(D76:G76))</f>
        <v>11284.391428571431</v>
      </c>
      <c r="I76" s="215">
        <f ca="1">IF($C76="",0,SUMIFS('Project Follow up - Base'!$L$77:$L$96,'Project Follow up - Base'!$F$77:$F$96,$C76,'Project Follow up - Base'!$R$77:$R$96, I$73))</f>
        <v>0</v>
      </c>
      <c r="J76" s="215">
        <f ca="1">IF($C76="",0,SUMIFS('Project Follow up - Base'!$L$77:$L$96,'Project Follow up - Base'!$F$77:$F$96,$C76,'Project Follow up - Base'!$R$77:$R$96, J$73))</f>
        <v>0</v>
      </c>
      <c r="K76" s="215">
        <f ca="1">IF($C76="",0,SUMIFS('Project Follow up - Base'!$L$77:$L$96,'Project Follow up - Base'!$F$77:$F$96,$C76,'Project Follow up - Base'!$R$77:$R$96, K$73))</f>
        <v>0</v>
      </c>
      <c r="L76" s="215">
        <f ca="1">IF($C76="",0,SUMIFS('Project Follow up - Base'!$L$77:$L$96,'Project Follow up - Base'!$F$77:$F$96,$C76,'Project Follow up - Base'!$R$77:$R$96, L$73))</f>
        <v>0</v>
      </c>
      <c r="M76" s="381"/>
      <c r="N76" s="228">
        <f t="shared" ca="1" si="3"/>
        <v>6</v>
      </c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</row>
    <row r="77" spans="2:54" x14ac:dyDescent="0.2">
      <c r="B77" s="258">
        <v>2</v>
      </c>
      <c r="C77" s="267" t="str">
        <f ca="1"/>
        <v>Jayson Bautista</v>
      </c>
      <c r="D77" s="268">
        <f ca="1">IF($C77="",0,SUMIFS('Project Follow up - Base'!$I$77:$I$96,'Project Follow up - Base'!$F$77:$F$96,$C77,'Project Follow up - Base'!$R$77:$R$96, D$73))</f>
        <v>6</v>
      </c>
      <c r="E77" s="268">
        <f ca="1">IF($C77="",0,SUMIFS('Project Follow up - Base'!$I$77:$I$96,'Project Follow up - Base'!$F$77:$F$96,$C77,'Project Follow up - Base'!$R$77:$R$96, E$73))</f>
        <v>6</v>
      </c>
      <c r="F77" s="268">
        <f ca="1">IF($C77="",0,SUMIFS('Project Follow up - Base'!$I$77:$I$96,'Project Follow up - Base'!$F$77:$F$96,$C77,'Project Follow up - Base'!$R$77:$R$96, F$73))</f>
        <v>0</v>
      </c>
      <c r="G77" s="268">
        <f ca="1">IF($C77="",0,SUMIFS('Project Follow up - Base'!$I$77:$I$96,'Project Follow up - Base'!$F$77:$F$96,$C77,'Project Follow up - Base'!$R$77:$R$96, G$73))</f>
        <v>0</v>
      </c>
      <c r="H77" s="269">
        <f ca="1">IF($C77="",0,IFERROR(INDEX('Team Members Over Time'!$A:$F,MATCH($B$67&amp;" "&amp;$C77,'Team Members Over Time'!$A:$A,0),5)/INDEX('Team Members Over Time'!$A:$F,MATCH($B$67&amp;" "&amp;$C77,'Team Members Over Time'!$A:$A,0),4),0)*SUM(D77:G77))</f>
        <v>14746.58789707187</v>
      </c>
      <c r="I77" s="68">
        <f ca="1">IF($C77="",0,SUMIFS('Project Follow up - Base'!$L$77:$L$96,'Project Follow up - Base'!$F$77:$F$96,$C77,'Project Follow up - Base'!$R$77:$R$96, I$73))</f>
        <v>0</v>
      </c>
      <c r="J77" s="68">
        <f ca="1">IF($C77="",0,SUMIFS('Project Follow up - Base'!$L$77:$L$96,'Project Follow up - Base'!$F$77:$F$96,$C77,'Project Follow up - Base'!$R$77:$R$96, J$73))</f>
        <v>0</v>
      </c>
      <c r="K77" s="68">
        <f ca="1">IF($C77="",0,SUMIFS('Project Follow up - Base'!$L$77:$L$96,'Project Follow up - Base'!$F$77:$F$96,$C77,'Project Follow up - Base'!$R$77:$R$96, K$73))</f>
        <v>0</v>
      </c>
      <c r="L77" s="68">
        <f ca="1">IF($C77="",0,SUMIFS('Project Follow up - Base'!$L$77:$L$96,'Project Follow up - Base'!$F$77:$F$96,$C77,'Project Follow up - Base'!$R$77:$R$96, L$73))</f>
        <v>0</v>
      </c>
      <c r="M77" s="382"/>
      <c r="N77" s="228">
        <f t="shared" ca="1" si="3"/>
        <v>12</v>
      </c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</row>
    <row r="78" spans="2:54" x14ac:dyDescent="0.2">
      <c r="B78" s="258">
        <v>3</v>
      </c>
      <c r="C78" s="267" t="str">
        <f ca="1"/>
        <v>Mohammed Al-Attar</v>
      </c>
      <c r="D78" s="268">
        <f ca="1">IF($C78="",0,SUMIFS('Project Follow up - Base'!$I$77:$I$96,'Project Follow up - Base'!$F$77:$F$96,$C78,'Project Follow up - Base'!$R$77:$R$96, D$73))</f>
        <v>0</v>
      </c>
      <c r="E78" s="268">
        <f ca="1">IF($C78="",0,SUMIFS('Project Follow up - Base'!$I$77:$I$96,'Project Follow up - Base'!$F$77:$F$96,$C78,'Project Follow up - Base'!$R$77:$R$96, E$73))</f>
        <v>0</v>
      </c>
      <c r="F78" s="268">
        <f ca="1">IF($C78="",0,SUMIFS('Project Follow up - Base'!$I$77:$I$96,'Project Follow up - Base'!$F$77:$F$96,$C78,'Project Follow up - Base'!$R$77:$R$96, F$73))</f>
        <v>0</v>
      </c>
      <c r="G78" s="268">
        <f ca="1">IF($C78="",0,SUMIFS('Project Follow up - Base'!$I$77:$I$96,'Project Follow up - Base'!$F$77:$F$96,$C78,'Project Follow up - Base'!$R$77:$R$96, G$73))</f>
        <v>0</v>
      </c>
      <c r="H78" s="269">
        <f ca="1">IF($C78="",0,IFERROR(INDEX('Team Members Over Time'!$A:$F,MATCH($B$67&amp;" "&amp;$C78,'Team Members Over Time'!$A:$A,0),5)/INDEX('Team Members Over Time'!$A:$F,MATCH($B$67&amp;" "&amp;$C78,'Team Members Over Time'!$A:$A,0),4),0)*SUM(D78:G78))</f>
        <v>0</v>
      </c>
      <c r="I78" s="68">
        <f ca="1">IF($C78="",0,SUMIFS('Project Follow up - Base'!$L$77:$L$96,'Project Follow up - Base'!$F$77:$F$96,$C78,'Project Follow up - Base'!$R$77:$R$96, I$73))</f>
        <v>0</v>
      </c>
      <c r="J78" s="68">
        <f ca="1">IF($C78="",0,SUMIFS('Project Follow up - Base'!$L$77:$L$96,'Project Follow up - Base'!$F$77:$F$96,$C78,'Project Follow up - Base'!$R$77:$R$96, J$73))</f>
        <v>0</v>
      </c>
      <c r="K78" s="68">
        <f ca="1">IF($C78="",0,SUMIFS('Project Follow up - Base'!$L$77:$L$96,'Project Follow up - Base'!$F$77:$F$96,$C78,'Project Follow up - Base'!$R$77:$R$96, K$73))</f>
        <v>0</v>
      </c>
      <c r="L78" s="68">
        <f ca="1">IF($C78="",0,SUMIFS('Project Follow up - Base'!$L$77:$L$96,'Project Follow up - Base'!$F$77:$F$96,$C78,'Project Follow up - Base'!$R$77:$R$96, L$73))</f>
        <v>0</v>
      </c>
      <c r="M78" s="382"/>
      <c r="N78" s="228">
        <f t="shared" ca="1" si="3"/>
        <v>0</v>
      </c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/>
      <c r="AT78" s="228"/>
      <c r="AU78" s="228"/>
      <c r="AV78" s="228"/>
    </row>
    <row r="79" spans="2:54" x14ac:dyDescent="0.2">
      <c r="B79" s="258">
        <v>4</v>
      </c>
      <c r="C79" s="267" t="str">
        <f ca="1"/>
        <v>Odai Souliman</v>
      </c>
      <c r="D79" s="268">
        <f ca="1">IF($C79="",0,SUMIFS('Project Follow up - Base'!$I$77:$I$96,'Project Follow up - Base'!$F$77:$F$96,$C79,'Project Follow up - Base'!$R$77:$R$96, D$73))</f>
        <v>6</v>
      </c>
      <c r="E79" s="268">
        <f ca="1">IF($C79="",0,SUMIFS('Project Follow up - Base'!$I$77:$I$96,'Project Follow up - Base'!$F$77:$F$96,$C79,'Project Follow up - Base'!$R$77:$R$96, E$73))</f>
        <v>0</v>
      </c>
      <c r="F79" s="268">
        <f ca="1">IF($C79="",0,SUMIFS('Project Follow up - Base'!$I$77:$I$96,'Project Follow up - Base'!$F$77:$F$96,$C79,'Project Follow up - Base'!$R$77:$R$96, F$73))</f>
        <v>0</v>
      </c>
      <c r="G79" s="268">
        <f ca="1">IF($C79="",0,SUMIFS('Project Follow up - Base'!$I$77:$I$96,'Project Follow up - Base'!$F$77:$F$96,$C79,'Project Follow up - Base'!$R$77:$R$96, G$73))</f>
        <v>0</v>
      </c>
      <c r="H79" s="269">
        <f ca="1">IF($C79="",0,IFERROR(INDEX('Team Members Over Time'!$A:$F,MATCH($B$67&amp;" "&amp;$C79,'Team Members Over Time'!$A:$A,0),5)/INDEX('Team Members Over Time'!$A:$F,MATCH($B$67&amp;" "&amp;$C79,'Team Members Over Time'!$A:$A,0),4),0)*SUM(D79:G79))</f>
        <v>8201.9960662525882</v>
      </c>
      <c r="I79" s="68">
        <f ca="1">IF($C79="",0,SUMIFS('Project Follow up - Base'!$L$77:$L$96,'Project Follow up - Base'!$F$77:$F$96,$C79,'Project Follow up - Base'!$R$77:$R$96, I$73))</f>
        <v>0</v>
      </c>
      <c r="J79" s="68">
        <f ca="1">IF($C79="",0,SUMIFS('Project Follow up - Base'!$L$77:$L$96,'Project Follow up - Base'!$F$77:$F$96,$C79,'Project Follow up - Base'!$R$77:$R$96, J$73))</f>
        <v>0</v>
      </c>
      <c r="K79" s="68">
        <f ca="1">IF($C79="",0,SUMIFS('Project Follow up - Base'!$L$77:$L$96,'Project Follow up - Base'!$F$77:$F$96,$C79,'Project Follow up - Base'!$R$77:$R$96, K$73))</f>
        <v>0</v>
      </c>
      <c r="L79" s="68">
        <f ca="1">IF($C79="",0,SUMIFS('Project Follow up - Base'!$L$77:$L$96,'Project Follow up - Base'!$F$77:$F$96,$C79,'Project Follow up - Base'!$R$77:$R$96, L$73))</f>
        <v>0</v>
      </c>
      <c r="M79" s="382"/>
      <c r="N79" s="228">
        <f t="shared" ca="1" si="3"/>
        <v>6</v>
      </c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  <c r="AT79" s="228"/>
      <c r="AU79" s="228"/>
      <c r="AV79" s="228"/>
    </row>
    <row r="80" spans="2:54" x14ac:dyDescent="0.2">
      <c r="B80" s="258">
        <v>5</v>
      </c>
      <c r="C80" s="267" t="str">
        <f ca="1"/>
        <v>Omar Darrar</v>
      </c>
      <c r="D80" s="268">
        <f ca="1">IF($C80="",0,SUMIFS('Project Follow up - Base'!$I$77:$I$96,'Project Follow up - Base'!$F$77:$F$96,$C80,'Project Follow up - Base'!$R$77:$R$96, D$73))</f>
        <v>0</v>
      </c>
      <c r="E80" s="268">
        <f ca="1">IF($C80="",0,SUMIFS('Project Follow up - Base'!$I$77:$I$96,'Project Follow up - Base'!$F$77:$F$96,$C80,'Project Follow up - Base'!$R$77:$R$96, E$73))</f>
        <v>0</v>
      </c>
      <c r="F80" s="268">
        <f ca="1">IF($C80="",0,SUMIFS('Project Follow up - Base'!$I$77:$I$96,'Project Follow up - Base'!$F$77:$F$96,$C80,'Project Follow up - Base'!$R$77:$R$96, F$73))</f>
        <v>0</v>
      </c>
      <c r="G80" s="268">
        <f ca="1">IF($C80="",0,SUMIFS('Project Follow up - Base'!$I$77:$I$96,'Project Follow up - Base'!$F$77:$F$96,$C80,'Project Follow up - Base'!$R$77:$R$96, G$73))</f>
        <v>0</v>
      </c>
      <c r="H80" s="269">
        <f ca="1">IF($C80="",0,IFERROR(INDEX('Team Members Over Time'!$A:$F,MATCH($B$67&amp;" "&amp;$C80,'Team Members Over Time'!$A:$A,0),5)/INDEX('Team Members Over Time'!$A:$F,MATCH($B$67&amp;" "&amp;$C80,'Team Members Over Time'!$A:$A,0),4),0)*SUM(D80:G80))</f>
        <v>0</v>
      </c>
      <c r="I80" s="68">
        <f ca="1">IF($C80="",0,SUMIFS('Project Follow up - Base'!$L$77:$L$96,'Project Follow up - Base'!$F$77:$F$96,$C80,'Project Follow up - Base'!$R$77:$R$96, I$73))</f>
        <v>0</v>
      </c>
      <c r="J80" s="68">
        <f ca="1">IF($C80="",0,SUMIFS('Project Follow up - Base'!$L$77:$L$96,'Project Follow up - Base'!$F$77:$F$96,$C80,'Project Follow up - Base'!$R$77:$R$96, J$73))</f>
        <v>0</v>
      </c>
      <c r="K80" s="68">
        <f ca="1">IF($C80="",0,SUMIFS('Project Follow up - Base'!$L$77:$L$96,'Project Follow up - Base'!$F$77:$F$96,$C80,'Project Follow up - Base'!$R$77:$R$96, K$73))</f>
        <v>0</v>
      </c>
      <c r="L80" s="68">
        <f ca="1">IF($C80="",0,SUMIFS('Project Follow up - Base'!$L$77:$L$96,'Project Follow up - Base'!$F$77:$F$96,$C80,'Project Follow up - Base'!$R$77:$R$96, L$73))</f>
        <v>0</v>
      </c>
      <c r="M80" s="382"/>
      <c r="N80" s="228">
        <f t="shared" ca="1" si="3"/>
        <v>0</v>
      </c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U80" s="228"/>
      <c r="AV80" s="228"/>
    </row>
    <row r="81" spans="2:14" x14ac:dyDescent="0.2">
      <c r="B81" s="258">
        <v>6</v>
      </c>
      <c r="C81" s="267" t="str">
        <f ca="1"/>
        <v>Aamir Ahmad</v>
      </c>
      <c r="D81" s="268">
        <f ca="1">IF($C81="",0,SUMIFS('Project Follow up - Base'!$I$77:$I$96,'Project Follow up - Base'!$F$77:$F$96,$C81,'Project Follow up - Base'!$R$77:$R$96, D$73))</f>
        <v>0</v>
      </c>
      <c r="E81" s="268">
        <f ca="1">IF($C81="",0,SUMIFS('Project Follow up - Base'!$I$77:$I$96,'Project Follow up - Base'!$F$77:$F$96,$C81,'Project Follow up - Base'!$R$77:$R$96, E$73))</f>
        <v>0</v>
      </c>
      <c r="F81" s="268">
        <f ca="1">IF($C81="",0,SUMIFS('Project Follow up - Base'!$I$77:$I$96,'Project Follow up - Base'!$F$77:$F$96,$C81,'Project Follow up - Base'!$R$77:$R$96, F$73))</f>
        <v>0</v>
      </c>
      <c r="G81" s="268">
        <f ca="1">IF($C81="",0,SUMIFS('Project Follow up - Base'!$I$77:$I$96,'Project Follow up - Base'!$F$77:$F$96,$C81,'Project Follow up - Base'!$R$77:$R$96, G$73))</f>
        <v>0</v>
      </c>
      <c r="H81" s="269">
        <f ca="1">IF($C81="",0,IFERROR(INDEX('Team Members Over Time'!$A:$F,MATCH($B$67&amp;" "&amp;$C81,'Team Members Over Time'!$A:$A,0),5)/INDEX('Team Members Over Time'!$A:$F,MATCH($B$67&amp;" "&amp;$C81,'Team Members Over Time'!$A:$A,0),4),0)*SUM(D81:G81))</f>
        <v>0</v>
      </c>
      <c r="I81" s="68">
        <f ca="1">IF($C81="",0,SUMIFS('Project Follow up - Base'!$L$77:$L$96,'Project Follow up - Base'!$F$77:$F$96,$C81,'Project Follow up - Base'!$R$77:$R$96, I$73))</f>
        <v>0</v>
      </c>
      <c r="J81" s="68">
        <f ca="1">IF($C81="",0,SUMIFS('Project Follow up - Base'!$L$77:$L$96,'Project Follow up - Base'!$F$77:$F$96,$C81,'Project Follow up - Base'!$R$77:$R$96, J$73))</f>
        <v>0</v>
      </c>
      <c r="K81" s="68">
        <f ca="1">IF($C81="",0,SUMIFS('Project Follow up - Base'!$L$77:$L$96,'Project Follow up - Base'!$F$77:$F$96,$C81,'Project Follow up - Base'!$R$77:$R$96, K$73))</f>
        <v>0</v>
      </c>
      <c r="L81" s="68">
        <f ca="1">IF($C81="",0,SUMIFS('Project Follow up - Base'!$L$77:$L$96,'Project Follow up - Base'!$F$77:$F$96,$C81,'Project Follow up - Base'!$R$77:$R$96, L$73))</f>
        <v>0</v>
      </c>
      <c r="M81" s="382"/>
      <c r="N81" s="228">
        <f t="shared" ca="1" si="3"/>
        <v>0</v>
      </c>
    </row>
    <row r="82" spans="2:14" x14ac:dyDescent="0.2">
      <c r="B82" s="258">
        <v>7</v>
      </c>
      <c r="C82" s="267" t="str">
        <f ca="1"/>
        <v>Islam Abdelati</v>
      </c>
      <c r="D82" s="268">
        <f ca="1">IF($C82="",0,SUMIFS('Project Follow up - Base'!$I$77:$I$96,'Project Follow up - Base'!$F$77:$F$96,$C82,'Project Follow up - Base'!$R$77:$R$96, D$73))</f>
        <v>6</v>
      </c>
      <c r="E82" s="268">
        <f ca="1">IF($C82="",0,SUMIFS('Project Follow up - Base'!$I$77:$I$96,'Project Follow up - Base'!$F$77:$F$96,$C82,'Project Follow up - Base'!$R$77:$R$96, E$73))</f>
        <v>0</v>
      </c>
      <c r="F82" s="268">
        <f ca="1">IF($C82="",0,SUMIFS('Project Follow up - Base'!$I$77:$I$96,'Project Follow up - Base'!$F$77:$F$96,$C82,'Project Follow up - Base'!$R$77:$R$96, F$73))</f>
        <v>6</v>
      </c>
      <c r="G82" s="268">
        <f ca="1">IF($C82="",0,SUMIFS('Project Follow up - Base'!$I$77:$I$96,'Project Follow up - Base'!$F$77:$F$96,$C82,'Project Follow up - Base'!$R$77:$R$96, G$73))</f>
        <v>0</v>
      </c>
      <c r="H82" s="269">
        <f ca="1">IF($C82="",0,IFERROR(INDEX('Team Members Over Time'!$A:$F,MATCH($B$67&amp;" "&amp;$C82,'Team Members Over Time'!$A:$A,0),5)/INDEX('Team Members Over Time'!$A:$F,MATCH($B$67&amp;" "&amp;$C82,'Team Members Over Time'!$A:$A,0),4),0)*SUM(D82:G82))</f>
        <v>17268.715527950309</v>
      </c>
      <c r="I82" s="68">
        <f ca="1">IF($C82="",0,SUMIFS('Project Follow up - Base'!$L$77:$L$96,'Project Follow up - Base'!$F$77:$F$96,$C82,'Project Follow up - Base'!$R$77:$R$96, I$73))</f>
        <v>0</v>
      </c>
      <c r="J82" s="68">
        <f ca="1">IF($C82="",0,SUMIFS('Project Follow up - Base'!$L$77:$L$96,'Project Follow up - Base'!$F$77:$F$96,$C82,'Project Follow up - Base'!$R$77:$R$96, J$73))</f>
        <v>0</v>
      </c>
      <c r="K82" s="68">
        <f ca="1">IF($C82="",0,SUMIFS('Project Follow up - Base'!$L$77:$L$96,'Project Follow up - Base'!$F$77:$F$96,$C82,'Project Follow up - Base'!$R$77:$R$96, K$73))</f>
        <v>0</v>
      </c>
      <c r="L82" s="68">
        <f ca="1">IF($C82="",0,SUMIFS('Project Follow up - Base'!$L$77:$L$96,'Project Follow up - Base'!$F$77:$F$96,$C82,'Project Follow up - Base'!$R$77:$R$96, L$73))</f>
        <v>0</v>
      </c>
      <c r="M82" s="382"/>
      <c r="N82" s="228">
        <f t="shared" ca="1" si="3"/>
        <v>12</v>
      </c>
    </row>
    <row r="83" spans="2:14" x14ac:dyDescent="0.2">
      <c r="B83" s="258">
        <v>8</v>
      </c>
      <c r="C83" s="267" t="str">
        <f ca="1"/>
        <v>Muna Mubarak</v>
      </c>
      <c r="D83" s="268">
        <f ca="1">IF($C83="",0,SUMIFS('Project Follow up - Base'!$I$77:$I$96,'Project Follow up - Base'!$F$77:$F$96,$C83,'Project Follow up - Base'!$R$77:$R$96, D$73))</f>
        <v>0</v>
      </c>
      <c r="E83" s="268">
        <f ca="1">IF($C83="",0,SUMIFS('Project Follow up - Base'!$I$77:$I$96,'Project Follow up - Base'!$F$77:$F$96,$C83,'Project Follow up - Base'!$R$77:$R$96, E$73))</f>
        <v>0</v>
      </c>
      <c r="F83" s="268">
        <f ca="1">IF($C83="",0,SUMIFS('Project Follow up - Base'!$I$77:$I$96,'Project Follow up - Base'!$F$77:$F$96,$C83,'Project Follow up - Base'!$R$77:$R$96, F$73))</f>
        <v>0</v>
      </c>
      <c r="G83" s="268">
        <f ca="1">IF($C83="",0,SUMIFS('Project Follow up - Base'!$I$77:$I$96,'Project Follow up - Base'!$F$77:$F$96,$C83,'Project Follow up - Base'!$R$77:$R$96, G$73))</f>
        <v>0</v>
      </c>
      <c r="H83" s="269">
        <f ca="1">IF($C83="",0,IFERROR(INDEX('Team Members Over Time'!$A:$F,MATCH($B$67&amp;" "&amp;$C83,'Team Members Over Time'!$A:$A,0),5)/INDEX('Team Members Over Time'!$A:$F,MATCH($B$67&amp;" "&amp;$C83,'Team Members Over Time'!$A:$A,0),4),0)*SUM(D83:G83))</f>
        <v>0</v>
      </c>
      <c r="I83" s="68">
        <f ca="1">IF($C83="",0,SUMIFS('Project Follow up - Base'!$L$77:$L$96,'Project Follow up - Base'!$F$77:$F$96,$C83,'Project Follow up - Base'!$R$77:$R$96, I$73))</f>
        <v>0</v>
      </c>
      <c r="J83" s="68">
        <f ca="1">IF($C83="",0,SUMIFS('Project Follow up - Base'!$L$77:$L$96,'Project Follow up - Base'!$F$77:$F$96,$C83,'Project Follow up - Base'!$R$77:$R$96, J$73))</f>
        <v>0</v>
      </c>
      <c r="K83" s="68">
        <f ca="1">IF($C83="",0,SUMIFS('Project Follow up - Base'!$L$77:$L$96,'Project Follow up - Base'!$F$77:$F$96,$C83,'Project Follow up - Base'!$R$77:$R$96, K$73))</f>
        <v>0</v>
      </c>
      <c r="L83" s="68">
        <f ca="1">IF($C83="",0,SUMIFS('Project Follow up - Base'!$L$77:$L$96,'Project Follow up - Base'!$F$77:$F$96,$C83,'Project Follow up - Base'!$R$77:$R$96, L$73))</f>
        <v>0</v>
      </c>
      <c r="M83" s="382"/>
      <c r="N83" s="228">
        <f t="shared" ca="1" si="3"/>
        <v>0</v>
      </c>
    </row>
    <row r="84" spans="2:14" x14ac:dyDescent="0.2">
      <c r="B84" s="258">
        <v>9</v>
      </c>
      <c r="C84" s="267" t="str">
        <f ca="1"/>
        <v>Abdulrahman  Mohammed</v>
      </c>
      <c r="D84" s="268">
        <f ca="1">IF($C84="",0,SUMIFS('Project Follow up - Base'!$I$77:$I$96,'Project Follow up - Base'!$F$77:$F$96,$C84,'Project Follow up - Base'!$R$77:$R$96, D$73))</f>
        <v>0</v>
      </c>
      <c r="E84" s="268">
        <f ca="1">IF($C84="",0,SUMIFS('Project Follow up - Base'!$I$77:$I$96,'Project Follow up - Base'!$F$77:$F$96,$C84,'Project Follow up - Base'!$R$77:$R$96, E$73))</f>
        <v>0</v>
      </c>
      <c r="F84" s="268">
        <f ca="1">IF($C84="",0,SUMIFS('Project Follow up - Base'!$I$77:$I$96,'Project Follow up - Base'!$F$77:$F$96,$C84,'Project Follow up - Base'!$R$77:$R$96, F$73))</f>
        <v>0</v>
      </c>
      <c r="G84" s="268">
        <f ca="1">IF($C84="",0,SUMIFS('Project Follow up - Base'!$I$77:$I$96,'Project Follow up - Base'!$F$77:$F$96,$C84,'Project Follow up - Base'!$R$77:$R$96, G$73))</f>
        <v>0</v>
      </c>
      <c r="H84" s="269">
        <f ca="1">IF($C84="",0,IFERROR(INDEX('Team Members Over Time'!$A:$F,MATCH($B$67&amp;" "&amp;$C84,'Team Members Over Time'!$A:$A,0),5)/INDEX('Team Members Over Time'!$A:$F,MATCH($B$67&amp;" "&amp;$C84,'Team Members Over Time'!$A:$A,0),4),0)*SUM(D84:G84))</f>
        <v>0</v>
      </c>
      <c r="I84" s="68">
        <f ca="1">IF($C84="",0,SUMIFS('Project Follow up - Base'!$L$77:$L$96,'Project Follow up - Base'!$F$77:$F$96,$C84,'Project Follow up - Base'!$R$77:$R$96, I$73))</f>
        <v>0</v>
      </c>
      <c r="J84" s="68">
        <f ca="1">IF($C84="",0,SUMIFS('Project Follow up - Base'!$L$77:$L$96,'Project Follow up - Base'!$F$77:$F$96,$C84,'Project Follow up - Base'!$R$77:$R$96, J$73))</f>
        <v>0</v>
      </c>
      <c r="K84" s="68">
        <f ca="1">IF($C84="",0,SUMIFS('Project Follow up - Base'!$L$77:$L$96,'Project Follow up - Base'!$F$77:$F$96,$C84,'Project Follow up - Base'!$R$77:$R$96, K$73))</f>
        <v>0</v>
      </c>
      <c r="L84" s="68">
        <f ca="1">IF($C84="",0,SUMIFS('Project Follow up - Base'!$L$77:$L$96,'Project Follow up - Base'!$F$77:$F$96,$C84,'Project Follow up - Base'!$R$77:$R$96, L$73))</f>
        <v>0</v>
      </c>
      <c r="M84" s="382"/>
      <c r="N84" s="228">
        <f t="shared" ca="1" si="3"/>
        <v>0</v>
      </c>
    </row>
    <row r="85" spans="2:14" x14ac:dyDescent="0.2">
      <c r="B85" s="258">
        <v>10</v>
      </c>
      <c r="C85" s="267" t="str">
        <f ca="1"/>
        <v>Ahmed Marrwa Marrwa</v>
      </c>
      <c r="D85" s="268">
        <f ca="1">IF($C85="",0,SUMIFS('Project Follow up - Base'!$I$77:$I$96,'Project Follow up - Base'!$F$77:$F$96,$C85,'Project Follow up - Base'!$R$77:$R$96, D$73))</f>
        <v>0</v>
      </c>
      <c r="E85" s="268">
        <f ca="1">IF($C85="",0,SUMIFS('Project Follow up - Base'!$I$77:$I$96,'Project Follow up - Base'!$F$77:$F$96,$C85,'Project Follow up - Base'!$R$77:$R$96, E$73))</f>
        <v>0</v>
      </c>
      <c r="F85" s="268">
        <f ca="1">IF($C85="",0,SUMIFS('Project Follow up - Base'!$I$77:$I$96,'Project Follow up - Base'!$F$77:$F$96,$C85,'Project Follow up - Base'!$R$77:$R$96, F$73))</f>
        <v>0</v>
      </c>
      <c r="G85" s="268">
        <f ca="1">IF($C85="",0,SUMIFS('Project Follow up - Base'!$I$77:$I$96,'Project Follow up - Base'!$F$77:$F$96,$C85,'Project Follow up - Base'!$R$77:$R$96, G$73))</f>
        <v>0</v>
      </c>
      <c r="H85" s="269">
        <f ca="1">IF($C85="",0,IFERROR(INDEX('Team Members Over Time'!$A:$F,MATCH($B$67&amp;" "&amp;$C85,'Team Members Over Time'!$A:$A,0),5)/INDEX('Team Members Over Time'!$A:$F,MATCH($B$67&amp;" "&amp;$C85,'Team Members Over Time'!$A:$A,0),4),0)*SUM(D85:G85))</f>
        <v>0</v>
      </c>
      <c r="I85" s="68">
        <f ca="1">IF($C85="",0,SUMIFS('Project Follow up - Base'!$L$77:$L$96,'Project Follow up - Base'!$F$77:$F$96,$C85,'Project Follow up - Base'!$R$77:$R$96, I$73))</f>
        <v>0</v>
      </c>
      <c r="J85" s="68">
        <f ca="1">IF($C85="",0,SUMIFS('Project Follow up - Base'!$L$77:$L$96,'Project Follow up - Base'!$F$77:$F$96,$C85,'Project Follow up - Base'!$R$77:$R$96, J$73))</f>
        <v>0</v>
      </c>
      <c r="K85" s="68">
        <f ca="1">IF($C85="",0,SUMIFS('Project Follow up - Base'!$L$77:$L$96,'Project Follow up - Base'!$F$77:$F$96,$C85,'Project Follow up - Base'!$R$77:$R$96, K$73))</f>
        <v>0</v>
      </c>
      <c r="L85" s="68">
        <f ca="1">IF($C85="",0,SUMIFS('Project Follow up - Base'!$L$77:$L$96,'Project Follow up - Base'!$F$77:$F$96,$C85,'Project Follow up - Base'!$R$77:$R$96, L$73))</f>
        <v>0</v>
      </c>
      <c r="M85" s="382"/>
      <c r="N85" s="228">
        <f t="shared" ca="1" si="3"/>
        <v>0</v>
      </c>
    </row>
    <row r="86" spans="2:14" x14ac:dyDescent="0.2">
      <c r="B86" s="258">
        <v>11</v>
      </c>
      <c r="C86" s="267" t="str">
        <f ca="1"/>
        <v>Abdulelah Alforih</v>
      </c>
      <c r="D86" s="268">
        <f ca="1">IF($C86="",0,SUMIFS('Project Follow up - Base'!$I$77:$I$96,'Project Follow up - Base'!$F$77:$F$96,$C86,'Project Follow up - Base'!$R$77:$R$96, D$73))</f>
        <v>0</v>
      </c>
      <c r="E86" s="268">
        <f ca="1">IF($C86="",0,SUMIFS('Project Follow up - Base'!$I$77:$I$96,'Project Follow up - Base'!$F$77:$F$96,$C86,'Project Follow up - Base'!$R$77:$R$96, E$73))</f>
        <v>0</v>
      </c>
      <c r="F86" s="268">
        <f ca="1">IF($C86="",0,SUMIFS('Project Follow up - Base'!$I$77:$I$96,'Project Follow up - Base'!$F$77:$F$96,$C86,'Project Follow up - Base'!$R$77:$R$96, F$73))</f>
        <v>0</v>
      </c>
      <c r="G86" s="268">
        <f ca="1">IF($C86="",0,SUMIFS('Project Follow up - Base'!$I$77:$I$96,'Project Follow up - Base'!$F$77:$F$96,$C86,'Project Follow up - Base'!$R$77:$R$96, G$73))</f>
        <v>0</v>
      </c>
      <c r="H86" s="269">
        <f ca="1">IF($C86="",0,IFERROR(INDEX('Team Members Over Time'!$A:$F,MATCH($B$67&amp;" "&amp;$C86,'Team Members Over Time'!$A:$A,0),5)/INDEX('Team Members Over Time'!$A:$F,MATCH($B$67&amp;" "&amp;$C86,'Team Members Over Time'!$A:$A,0),4),0)*SUM(D86:G86))</f>
        <v>0</v>
      </c>
      <c r="I86" s="68">
        <f ca="1">IF($C86="",0,SUMIFS('Project Follow up - Base'!$L$77:$L$96,'Project Follow up - Base'!$F$77:$F$96,$C86,'Project Follow up - Base'!$R$77:$R$96, I$73))</f>
        <v>0</v>
      </c>
      <c r="J86" s="68">
        <f ca="1">IF($C86="",0,SUMIFS('Project Follow up - Base'!$L$77:$L$96,'Project Follow up - Base'!$F$77:$F$96,$C86,'Project Follow up - Base'!$R$77:$R$96, J$73))</f>
        <v>0</v>
      </c>
      <c r="K86" s="68">
        <f ca="1">IF($C86="",0,SUMIFS('Project Follow up - Base'!$L$77:$L$96,'Project Follow up - Base'!$F$77:$F$96,$C86,'Project Follow up - Base'!$R$77:$R$96, K$73))</f>
        <v>0</v>
      </c>
      <c r="L86" s="68">
        <f ca="1">IF($C86="",0,SUMIFS('Project Follow up - Base'!$L$77:$L$96,'Project Follow up - Base'!$F$77:$F$96,$C86,'Project Follow up - Base'!$R$77:$R$96, L$73))</f>
        <v>0</v>
      </c>
      <c r="M86" s="382"/>
      <c r="N86" s="228">
        <f t="shared" ca="1" si="3"/>
        <v>0</v>
      </c>
    </row>
    <row r="87" spans="2:14" x14ac:dyDescent="0.2">
      <c r="B87" s="258">
        <v>12</v>
      </c>
      <c r="C87" s="267" t="str">
        <f ca="1"/>
        <v>Abdulaziz  Aljanobi</v>
      </c>
      <c r="D87" s="268">
        <f ca="1">IF($C87="",0,SUMIFS('Project Follow up - Base'!$I$77:$I$96,'Project Follow up - Base'!$F$77:$F$96,$C87,'Project Follow up - Base'!$R$77:$R$96, D$73))</f>
        <v>0</v>
      </c>
      <c r="E87" s="268">
        <f ca="1">IF($C87="",0,SUMIFS('Project Follow up - Base'!$I$77:$I$96,'Project Follow up - Base'!$F$77:$F$96,$C87,'Project Follow up - Base'!$R$77:$R$96, E$73))</f>
        <v>0</v>
      </c>
      <c r="F87" s="268">
        <f ca="1">IF($C87="",0,SUMIFS('Project Follow up - Base'!$I$77:$I$96,'Project Follow up - Base'!$F$77:$F$96,$C87,'Project Follow up - Base'!$R$77:$R$96, F$73))</f>
        <v>0</v>
      </c>
      <c r="G87" s="268">
        <f ca="1">IF($C87="",0,SUMIFS('Project Follow up - Base'!$I$77:$I$96,'Project Follow up - Base'!$F$77:$F$96,$C87,'Project Follow up - Base'!$R$77:$R$96, G$73))</f>
        <v>0</v>
      </c>
      <c r="H87" s="269">
        <f ca="1">IF($C87="",0,IFERROR(INDEX('Team Members Over Time'!$A:$F,MATCH($B$67&amp;" "&amp;$C87,'Team Members Over Time'!$A:$A,0),5)/INDEX('Team Members Over Time'!$A:$F,MATCH($B$67&amp;" "&amp;$C87,'Team Members Over Time'!$A:$A,0),4),0)*SUM(D87:G87))</f>
        <v>0</v>
      </c>
      <c r="I87" s="68">
        <f ca="1">IF($C87="",0,SUMIFS('Project Follow up - Base'!$L$77:$L$96,'Project Follow up - Base'!$F$77:$F$96,$C87,'Project Follow up - Base'!$R$77:$R$96, I$73))</f>
        <v>0</v>
      </c>
      <c r="J87" s="68">
        <f ca="1">IF($C87="",0,SUMIFS('Project Follow up - Base'!$L$77:$L$96,'Project Follow up - Base'!$F$77:$F$96,$C87,'Project Follow up - Base'!$R$77:$R$96, J$73))</f>
        <v>0</v>
      </c>
      <c r="K87" s="68">
        <f ca="1">IF($C87="",0,SUMIFS('Project Follow up - Base'!$L$77:$L$96,'Project Follow up - Base'!$F$77:$F$96,$C87,'Project Follow up - Base'!$R$77:$R$96, K$73))</f>
        <v>0</v>
      </c>
      <c r="L87" s="68">
        <f ca="1">IF($C87="",0,SUMIFS('Project Follow up - Base'!$L$77:$L$96,'Project Follow up - Base'!$F$77:$F$96,$C87,'Project Follow up - Base'!$R$77:$R$96, L$73))</f>
        <v>0</v>
      </c>
      <c r="M87" s="382"/>
      <c r="N87" s="228">
        <f t="shared" ca="1" si="3"/>
        <v>0</v>
      </c>
    </row>
    <row r="88" spans="2:14" x14ac:dyDescent="0.2">
      <c r="B88" s="258">
        <v>13</v>
      </c>
      <c r="C88" s="267" t="str">
        <f ca="1"/>
        <v>Egypt</v>
      </c>
      <c r="D88" s="268">
        <f ca="1">IF($C88="",0,SUMIFS('Project Follow up - Base'!$I$77:$I$96,'Project Follow up - Base'!$F$77:$F$96,$C88,'Project Follow up - Base'!$R$77:$R$96, D$73))</f>
        <v>0</v>
      </c>
      <c r="E88" s="268">
        <f ca="1">IF($C88="",0,SUMIFS('Project Follow up - Base'!$I$77:$I$96,'Project Follow up - Base'!$F$77:$F$96,$C88,'Project Follow up - Base'!$R$77:$R$96, E$73))</f>
        <v>0</v>
      </c>
      <c r="F88" s="268">
        <f ca="1">IF($C88="",0,SUMIFS('Project Follow up - Base'!$I$77:$I$96,'Project Follow up - Base'!$F$77:$F$96,$C88,'Project Follow up - Base'!$R$77:$R$96, F$73))</f>
        <v>0</v>
      </c>
      <c r="G88" s="268">
        <f ca="1">IF($C88="",0,SUMIFS('Project Follow up - Base'!$I$77:$I$96,'Project Follow up - Base'!$F$77:$F$96,$C88,'Project Follow up - Base'!$R$77:$R$96, G$73))</f>
        <v>0</v>
      </c>
      <c r="H88" s="269">
        <f ca="1">IF($C88="",0,IFERROR(INDEX('Team Members Over Time'!$A:$F,MATCH($B$67&amp;" "&amp;$C88,'Team Members Over Time'!$A:$A,0),5)/INDEX('Team Members Over Time'!$A:$F,MATCH($B$67&amp;" "&amp;$C88,'Team Members Over Time'!$A:$A,0),4),0)*SUM(D88:G88))</f>
        <v>0</v>
      </c>
      <c r="I88" s="68">
        <f ca="1">IF($C88="",0,SUMIFS('Project Follow up - Base'!$L$77:$L$96,'Project Follow up - Base'!$F$77:$F$96,$C88,'Project Follow up - Base'!$R$77:$R$96, I$73))</f>
        <v>15</v>
      </c>
      <c r="J88" s="68">
        <f ca="1">IF($C88="",0,SUMIFS('Project Follow up - Base'!$L$77:$L$96,'Project Follow up - Base'!$F$77:$F$96,$C88,'Project Follow up - Base'!$R$77:$R$96, J$73))</f>
        <v>0</v>
      </c>
      <c r="K88" s="68">
        <f ca="1">IF($C88="",0,SUMIFS('Project Follow up - Base'!$L$77:$L$96,'Project Follow up - Base'!$F$77:$F$96,$C88,'Project Follow up - Base'!$R$77:$R$96, K$73))</f>
        <v>0</v>
      </c>
      <c r="L88" s="68">
        <f ca="1">IF($C88="",0,SUMIFS('Project Follow up - Base'!$L$77:$L$96,'Project Follow up - Base'!$F$77:$F$96,$C88,'Project Follow up - Base'!$R$77:$R$96, L$73))</f>
        <v>0</v>
      </c>
      <c r="M88" s="382">
        <v>57416.34</v>
      </c>
      <c r="N88" s="228">
        <f t="shared" ca="1" si="3"/>
        <v>15</v>
      </c>
    </row>
    <row r="89" spans="2:14" x14ac:dyDescent="0.2">
      <c r="B89" s="258">
        <v>14</v>
      </c>
      <c r="C89" s="267"/>
      <c r="D89" s="268">
        <f>IF($C89="",0,SUMIFS('Project Follow up - Base'!$I$77:$I$96,'Project Follow up - Base'!$F$77:$F$96,$C89,'Project Follow up - Base'!$R$77:$R$96, D$73))</f>
        <v>0</v>
      </c>
      <c r="E89" s="268">
        <f>IF($C89="",0,SUMIFS('Project Follow up - Base'!$I$77:$I$96,'Project Follow up - Base'!$F$77:$F$96,$C89,'Project Follow up - Base'!$R$77:$R$96, E$73))</f>
        <v>0</v>
      </c>
      <c r="F89" s="268">
        <f>IF($C89="",0,SUMIFS('Project Follow up - Base'!$I$77:$I$96,'Project Follow up - Base'!$F$77:$F$96,$C89,'Project Follow up - Base'!$R$77:$R$96, F$73))</f>
        <v>0</v>
      </c>
      <c r="G89" s="268">
        <f>IF($C89="",0,SUMIFS('Project Follow up - Base'!$I$77:$I$96,'Project Follow up - Base'!$F$77:$F$96,$C89,'Project Follow up - Base'!$R$77:$R$96, G$73))</f>
        <v>0</v>
      </c>
      <c r="H89" s="269">
        <f>IF($C89="",0,IFERROR(INDEX('Team Members Over Time'!$A:$F,MATCH($B$67&amp;" "&amp;$C89,'Team Members Over Time'!$A:$A,0),5)/INDEX('Team Members Over Time'!$A:$F,MATCH($B$67&amp;" "&amp;$C89,'Team Members Over Time'!$A:$A,0),4),0)*SUM(D89:G89))</f>
        <v>0</v>
      </c>
      <c r="I89" s="68">
        <f>IF($C89="",0,SUMIFS('Project Follow up - Base'!$L$77:$L$96,'Project Follow up - Base'!$F$77:$F$96,$C89,'Project Follow up - Base'!$R$77:$R$96, I$73))</f>
        <v>0</v>
      </c>
      <c r="J89" s="68">
        <f>IF($C89="",0,SUMIFS('Project Follow up - Base'!$L$77:$L$96,'Project Follow up - Base'!$F$77:$F$96,$C89,'Project Follow up - Base'!$R$77:$R$96, J$73))</f>
        <v>0</v>
      </c>
      <c r="K89" s="68">
        <f>IF($C89="",0,SUMIFS('Project Follow up - Base'!$L$77:$L$96,'Project Follow up - Base'!$F$77:$F$96,$C89,'Project Follow up - Base'!$R$77:$R$96, K$73))</f>
        <v>0</v>
      </c>
      <c r="L89" s="68">
        <f>IF($C89="",0,SUMIFS('Project Follow up - Base'!$L$77:$L$96,'Project Follow up - Base'!$F$77:$F$96,$C89,'Project Follow up - Base'!$R$77:$R$96, L$73))</f>
        <v>0</v>
      </c>
      <c r="M89" s="382"/>
      <c r="N89" s="228">
        <f t="shared" si="3"/>
        <v>0</v>
      </c>
    </row>
    <row r="90" spans="2:14" x14ac:dyDescent="0.2">
      <c r="B90" s="258">
        <v>15</v>
      </c>
      <c r="C90" s="267"/>
      <c r="D90" s="268">
        <f>IF($C90="",0,SUMIFS('Project Follow up - Base'!$I$77:$I$96,'Project Follow up - Base'!$F$77:$F$96,$C90,'Project Follow up - Base'!$R$77:$R$96, D$73))</f>
        <v>0</v>
      </c>
      <c r="E90" s="268">
        <f>IF($C90="",0,SUMIFS('Project Follow up - Base'!$I$77:$I$96,'Project Follow up - Base'!$F$77:$F$96,$C90,'Project Follow up - Base'!$R$77:$R$96, E$73))</f>
        <v>0</v>
      </c>
      <c r="F90" s="268">
        <f>IF($C90="",0,SUMIFS('Project Follow up - Base'!$I$77:$I$96,'Project Follow up - Base'!$F$77:$F$96,$C90,'Project Follow up - Base'!$R$77:$R$96, F$73))</f>
        <v>0</v>
      </c>
      <c r="G90" s="268">
        <f>IF($C90="",0,SUMIFS('Project Follow up - Base'!$I$77:$I$96,'Project Follow up - Base'!$F$77:$F$96,$C90,'Project Follow up - Base'!$R$77:$R$96, G$73))</f>
        <v>0</v>
      </c>
      <c r="H90" s="269">
        <f>IF($C90="",0,IFERROR(INDEX('Team Members Over Time'!$A:$F,MATCH($B$67&amp;" "&amp;$C90,'Team Members Over Time'!$A:$A,0),5)/INDEX('Team Members Over Time'!$A:$F,MATCH($B$67&amp;" "&amp;$C90,'Team Members Over Time'!$A:$A,0),4),0)*SUM(D90:G90))</f>
        <v>0</v>
      </c>
      <c r="I90" s="68">
        <f>IF($C90="",0,SUMIFS('Project Follow up - Base'!$L$77:$L$96,'Project Follow up - Base'!$F$77:$F$96,$C90,'Project Follow up - Base'!$R$77:$R$96, I$73))</f>
        <v>0</v>
      </c>
      <c r="J90" s="68">
        <f>IF($C90="",0,SUMIFS('Project Follow up - Base'!$L$77:$L$96,'Project Follow up - Base'!$F$77:$F$96,$C90,'Project Follow up - Base'!$R$77:$R$96, J$73))</f>
        <v>0</v>
      </c>
      <c r="K90" s="68">
        <f>IF($C90="",0,SUMIFS('Project Follow up - Base'!$L$77:$L$96,'Project Follow up - Base'!$F$77:$F$96,$C90,'Project Follow up - Base'!$R$77:$R$96, K$73))</f>
        <v>0</v>
      </c>
      <c r="L90" s="68">
        <f>IF($C90="",0,SUMIFS('Project Follow up - Base'!$L$77:$L$96,'Project Follow up - Base'!$F$77:$F$96,$C90,'Project Follow up - Base'!$R$77:$R$96, L$73))</f>
        <v>0</v>
      </c>
      <c r="M90" s="382"/>
      <c r="N90" s="228">
        <f t="shared" si="3"/>
        <v>0</v>
      </c>
    </row>
    <row r="91" spans="2:14" x14ac:dyDescent="0.2">
      <c r="B91" s="258">
        <v>16</v>
      </c>
      <c r="C91" s="267"/>
      <c r="D91" s="268">
        <f>IF($C91="",0,SUMIFS('Project Follow up - Base'!$I$77:$I$96,'Project Follow up - Base'!$F$77:$F$96,$C91,'Project Follow up - Base'!$R$77:$R$96, D$73))</f>
        <v>0</v>
      </c>
      <c r="E91" s="268">
        <f>IF($C91="",0,SUMIFS('Project Follow up - Base'!$I$77:$I$96,'Project Follow up - Base'!$F$77:$F$96,$C91,'Project Follow up - Base'!$R$77:$R$96, E$73))</f>
        <v>0</v>
      </c>
      <c r="F91" s="268">
        <f>IF($C91="",0,SUMIFS('Project Follow up - Base'!$I$77:$I$96,'Project Follow up - Base'!$F$77:$F$96,$C91,'Project Follow up - Base'!$R$77:$R$96, F$73))</f>
        <v>0</v>
      </c>
      <c r="G91" s="268">
        <f>IF($C91="",0,SUMIFS('Project Follow up - Base'!$I$77:$I$96,'Project Follow up - Base'!$F$77:$F$96,$C91,'Project Follow up - Base'!$R$77:$R$96, G$73))</f>
        <v>0</v>
      </c>
      <c r="H91" s="269">
        <f>IF($C91="",0,IFERROR(INDEX('Team Members Over Time'!$A:$F,MATCH($B$67&amp;" "&amp;$C91,'Team Members Over Time'!$A:$A,0),5)/INDEX('Team Members Over Time'!$A:$F,MATCH($B$67&amp;" "&amp;$C91,'Team Members Over Time'!$A:$A,0),4),0)*SUM(D91:G91))</f>
        <v>0</v>
      </c>
      <c r="I91" s="68">
        <f>IF($C91="",0,SUMIFS('Project Follow up - Base'!$L$77:$L$96,'Project Follow up - Base'!$F$77:$F$96,$C91,'Project Follow up - Base'!$R$77:$R$96, I$73))</f>
        <v>0</v>
      </c>
      <c r="J91" s="68">
        <f>IF($C91="",0,SUMIFS('Project Follow up - Base'!$L$77:$L$96,'Project Follow up - Base'!$F$77:$F$96,$C91,'Project Follow up - Base'!$R$77:$R$96, J$73))</f>
        <v>0</v>
      </c>
      <c r="K91" s="68">
        <f>IF($C91="",0,SUMIFS('Project Follow up - Base'!$L$77:$L$96,'Project Follow up - Base'!$F$77:$F$96,$C91,'Project Follow up - Base'!$R$77:$R$96, K$73))</f>
        <v>0</v>
      </c>
      <c r="L91" s="68">
        <f>IF($C91="",0,SUMIFS('Project Follow up - Base'!$L$77:$L$96,'Project Follow up - Base'!$F$77:$F$96,$C91,'Project Follow up - Base'!$R$77:$R$96, L$73))</f>
        <v>0</v>
      </c>
      <c r="M91" s="382"/>
      <c r="N91" s="228">
        <f t="shared" si="3"/>
        <v>0</v>
      </c>
    </row>
    <row r="92" spans="2:14" x14ac:dyDescent="0.2">
      <c r="B92" s="258">
        <v>17</v>
      </c>
      <c r="C92" s="267"/>
      <c r="D92" s="268">
        <f>IF($C92="",0,SUMIFS('Project Follow up - Base'!$I$77:$I$96,'Project Follow up - Base'!$F$77:$F$96,$C92,'Project Follow up - Base'!$R$77:$R$96, D$73))</f>
        <v>0</v>
      </c>
      <c r="E92" s="268">
        <f>IF($C92="",0,SUMIFS('Project Follow up - Base'!$I$77:$I$96,'Project Follow up - Base'!$F$77:$F$96,$C92,'Project Follow up - Base'!$R$77:$R$96, E$73))</f>
        <v>0</v>
      </c>
      <c r="F92" s="268">
        <f>IF($C92="",0,SUMIFS('Project Follow up - Base'!$I$77:$I$96,'Project Follow up - Base'!$F$77:$F$96,$C92,'Project Follow up - Base'!$R$77:$R$96, F$73))</f>
        <v>0</v>
      </c>
      <c r="G92" s="268">
        <f>IF($C92="",0,SUMIFS('Project Follow up - Base'!$I$77:$I$96,'Project Follow up - Base'!$F$77:$F$96,$C92,'Project Follow up - Base'!$R$77:$R$96, G$73))</f>
        <v>0</v>
      </c>
      <c r="H92" s="269">
        <f>IF($C92="",0,IFERROR(INDEX('Team Members Over Time'!$A:$F,MATCH($B$67&amp;" "&amp;$C92,'Team Members Over Time'!$A:$A,0),5)/INDEX('Team Members Over Time'!$A:$F,MATCH($B$67&amp;" "&amp;$C92,'Team Members Over Time'!$A:$A,0),4),0)*SUM(D92:G92))</f>
        <v>0</v>
      </c>
      <c r="I92" s="68">
        <f>IF($C92="",0,SUMIFS('Project Follow up - Base'!$L$77:$L$96,'Project Follow up - Base'!$F$77:$F$96,$C92,'Project Follow up - Base'!$R$77:$R$96, I$73))</f>
        <v>0</v>
      </c>
      <c r="J92" s="68">
        <f>IF($C92="",0,SUMIFS('Project Follow up - Base'!$L$77:$L$96,'Project Follow up - Base'!$F$77:$F$96,$C92,'Project Follow up - Base'!$R$77:$R$96, J$73))</f>
        <v>0</v>
      </c>
      <c r="K92" s="68">
        <f>IF($C92="",0,SUMIFS('Project Follow up - Base'!$L$77:$L$96,'Project Follow up - Base'!$F$77:$F$96,$C92,'Project Follow up - Base'!$R$77:$R$96, K$73))</f>
        <v>0</v>
      </c>
      <c r="L92" s="68">
        <f>IF($C92="",0,SUMIFS('Project Follow up - Base'!$L$77:$L$96,'Project Follow up - Base'!$F$77:$F$96,$C92,'Project Follow up - Base'!$R$77:$R$96, L$73))</f>
        <v>0</v>
      </c>
      <c r="M92" s="382"/>
      <c r="N92" s="228">
        <f t="shared" si="3"/>
        <v>0</v>
      </c>
    </row>
    <row r="93" spans="2:14" x14ac:dyDescent="0.2">
      <c r="B93" s="258">
        <v>18</v>
      </c>
      <c r="C93" s="267"/>
      <c r="D93" s="268">
        <f>IF($C93="",0,SUMIFS('Project Follow up - Base'!$I$77:$I$96,'Project Follow up - Base'!$F$77:$F$96,$C93,'Project Follow up - Base'!$R$77:$R$96, D$73))</f>
        <v>0</v>
      </c>
      <c r="E93" s="268">
        <f>IF($C93="",0,SUMIFS('Project Follow up - Base'!$I$77:$I$96,'Project Follow up - Base'!$F$77:$F$96,$C93,'Project Follow up - Base'!$R$77:$R$96, E$73))</f>
        <v>0</v>
      </c>
      <c r="F93" s="268">
        <f>IF($C93="",0,SUMIFS('Project Follow up - Base'!$I$77:$I$96,'Project Follow up - Base'!$F$77:$F$96,$C93,'Project Follow up - Base'!$R$77:$R$96, F$73))</f>
        <v>0</v>
      </c>
      <c r="G93" s="268">
        <f>IF($C93="",0,SUMIFS('Project Follow up - Base'!$I$77:$I$96,'Project Follow up - Base'!$F$77:$F$96,$C93,'Project Follow up - Base'!$R$77:$R$96, G$73))</f>
        <v>0</v>
      </c>
      <c r="H93" s="269">
        <f>IF($C93="",0,IFERROR(INDEX('Team Members Over Time'!$A:$F,MATCH($B$67&amp;" "&amp;$C93,'Team Members Over Time'!$A:$A,0),5)/INDEX('Team Members Over Time'!$A:$F,MATCH($B$67&amp;" "&amp;$C93,'Team Members Over Time'!$A:$A,0),4),0)*SUM(D93:G93))</f>
        <v>0</v>
      </c>
      <c r="I93" s="68">
        <f>IF($C93="",0,SUMIFS('Project Follow up - Base'!$L$77:$L$96,'Project Follow up - Base'!$F$77:$F$96,$C93,'Project Follow up - Base'!$R$77:$R$96, I$73))</f>
        <v>0</v>
      </c>
      <c r="J93" s="68">
        <f>IF($C93="",0,SUMIFS('Project Follow up - Base'!$L$77:$L$96,'Project Follow up - Base'!$F$77:$F$96,$C93,'Project Follow up - Base'!$R$77:$R$96, J$73))</f>
        <v>0</v>
      </c>
      <c r="K93" s="68">
        <f>IF($C93="",0,SUMIFS('Project Follow up - Base'!$L$77:$L$96,'Project Follow up - Base'!$F$77:$F$96,$C93,'Project Follow up - Base'!$R$77:$R$96, K$73))</f>
        <v>0</v>
      </c>
      <c r="L93" s="68">
        <f>IF($C93="",0,SUMIFS('Project Follow up - Base'!$L$77:$L$96,'Project Follow up - Base'!$F$77:$F$96,$C93,'Project Follow up - Base'!$R$77:$R$96, L$73))</f>
        <v>0</v>
      </c>
      <c r="M93" s="382"/>
      <c r="N93" s="228">
        <f t="shared" si="3"/>
        <v>0</v>
      </c>
    </row>
    <row r="94" spans="2:14" x14ac:dyDescent="0.2">
      <c r="B94" s="258">
        <v>19</v>
      </c>
      <c r="C94" s="267"/>
      <c r="D94" s="268">
        <f>IF($C94="",0,SUMIFS('Project Follow up - Base'!$I$77:$I$96,'Project Follow up - Base'!$F$77:$F$96,$C94,'Project Follow up - Base'!$R$77:$R$96, D$73))</f>
        <v>0</v>
      </c>
      <c r="E94" s="268">
        <f>IF($C94="",0,SUMIFS('Project Follow up - Base'!$I$77:$I$96,'Project Follow up - Base'!$F$77:$F$96,$C94,'Project Follow up - Base'!$R$77:$R$96, E$73))</f>
        <v>0</v>
      </c>
      <c r="F94" s="268">
        <f>IF($C94="",0,SUMIFS('Project Follow up - Base'!$I$77:$I$96,'Project Follow up - Base'!$F$77:$F$96,$C94,'Project Follow up - Base'!$R$77:$R$96, F$73))</f>
        <v>0</v>
      </c>
      <c r="G94" s="268">
        <f>IF($C94="",0,SUMIFS('Project Follow up - Base'!$I$77:$I$96,'Project Follow up - Base'!$F$77:$F$96,$C94,'Project Follow up - Base'!$R$77:$R$96, G$73))</f>
        <v>0</v>
      </c>
      <c r="H94" s="269">
        <f>IF($C94="",0,IFERROR(INDEX('Team Members Over Time'!$A:$F,MATCH($B$67&amp;" "&amp;$C94,'Team Members Over Time'!$A:$A,0),5)/INDEX('Team Members Over Time'!$A:$F,MATCH($B$67&amp;" "&amp;$C94,'Team Members Over Time'!$A:$A,0),4),0)*SUM(D94:G94))</f>
        <v>0</v>
      </c>
      <c r="I94" s="68">
        <f>IF($C94="",0,SUMIFS('Project Follow up - Base'!$L$77:$L$96,'Project Follow up - Base'!$F$77:$F$96,$C94,'Project Follow up - Base'!$R$77:$R$96, I$73))</f>
        <v>0</v>
      </c>
      <c r="J94" s="68">
        <f>IF($C94="",0,SUMIFS('Project Follow up - Base'!$L$77:$L$96,'Project Follow up - Base'!$F$77:$F$96,$C94,'Project Follow up - Base'!$R$77:$R$96, J$73))</f>
        <v>0</v>
      </c>
      <c r="K94" s="68">
        <f>IF($C94="",0,SUMIFS('Project Follow up - Base'!$L$77:$L$96,'Project Follow up - Base'!$F$77:$F$96,$C94,'Project Follow up - Base'!$R$77:$R$96, K$73))</f>
        <v>0</v>
      </c>
      <c r="L94" s="68">
        <f>IF($C94="",0,SUMIFS('Project Follow up - Base'!$L$77:$L$96,'Project Follow up - Base'!$F$77:$F$96,$C94,'Project Follow up - Base'!$R$77:$R$96, L$73))</f>
        <v>0</v>
      </c>
      <c r="M94" s="382"/>
      <c r="N94" s="228">
        <f t="shared" si="3"/>
        <v>0</v>
      </c>
    </row>
    <row r="95" spans="2:14" x14ac:dyDescent="0.2">
      <c r="B95" s="261">
        <v>20</v>
      </c>
      <c r="C95" s="270"/>
      <c r="D95" s="271">
        <f>IF($C95="",0,SUMIFS('Project Follow up - Base'!$I$77:$I$96,'Project Follow up - Base'!$F$77:$F$96,$C95,'Project Follow up - Base'!$R$77:$R$96, D$73))</f>
        <v>0</v>
      </c>
      <c r="E95" s="271">
        <f>IF($C95="",0,SUMIFS('Project Follow up - Base'!$I$77:$I$96,'Project Follow up - Base'!$F$77:$F$96,$C95,'Project Follow up - Base'!$R$77:$R$96, E$73))</f>
        <v>0</v>
      </c>
      <c r="F95" s="271">
        <f>IF($C95="",0,SUMIFS('Project Follow up - Base'!$I$77:$I$96,'Project Follow up - Base'!$F$77:$F$96,$C95,'Project Follow up - Base'!$R$77:$R$96, F$73))</f>
        <v>0</v>
      </c>
      <c r="G95" s="271">
        <f>IF($C95="",0,SUMIFS('Project Follow up - Base'!$I$77:$I$96,'Project Follow up - Base'!$F$77:$F$96,$C95,'Project Follow up - Base'!$R$77:$R$96, G$73))</f>
        <v>0</v>
      </c>
      <c r="H95" s="272">
        <f>IF($C95="",0,IFERROR(INDEX('Team Members Over Time'!$A:$F,MATCH($B$67&amp;" "&amp;$C95,'Team Members Over Time'!$A:$A,0),5)/INDEX('Team Members Over Time'!$A:$F,MATCH($B$67&amp;" "&amp;$C95,'Team Members Over Time'!$A:$A,0),4),0)*SUM(D95:G95))</f>
        <v>0</v>
      </c>
      <c r="I95" s="70">
        <f>IF($C95="",0,SUMIFS('Project Follow up - Base'!$L$77:$L$96,'Project Follow up - Base'!$F$77:$F$96,$C95,'Project Follow up - Base'!$R$77:$R$96, I$73))</f>
        <v>0</v>
      </c>
      <c r="J95" s="70">
        <f>IF($C95="",0,SUMIFS('Project Follow up - Base'!$L$77:$L$96,'Project Follow up - Base'!$F$77:$F$96,$C95,'Project Follow up - Base'!$R$77:$R$96, J$73))</f>
        <v>0</v>
      </c>
      <c r="K95" s="70">
        <f>IF($C95="",0,SUMIFS('Project Follow up - Base'!$L$77:$L$96,'Project Follow up - Base'!$F$77:$F$96,$C95,'Project Follow up - Base'!$R$77:$R$96, K$73))</f>
        <v>0</v>
      </c>
      <c r="L95" s="70">
        <f>IF($C95="",0,SUMIFS('Project Follow up - Base'!$L$77:$L$96,'Project Follow up - Base'!$F$77:$F$96,$C95,'Project Follow up - Base'!$R$77:$R$96, L$73))</f>
        <v>0</v>
      </c>
      <c r="M95" s="383"/>
      <c r="N95" s="228">
        <f t="shared" si="3"/>
        <v>0</v>
      </c>
    </row>
    <row r="96" spans="2:14" x14ac:dyDescent="0.2">
      <c r="B96" s="230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</row>
    <row r="97" spans="2:8" x14ac:dyDescent="0.2">
      <c r="B97" s="230"/>
      <c r="C97" s="228"/>
      <c r="D97" s="228"/>
      <c r="E97" s="228"/>
      <c r="F97" s="228"/>
      <c r="G97" s="228"/>
      <c r="H97" s="228"/>
    </row>
    <row r="98" spans="2:8" x14ac:dyDescent="0.2">
      <c r="B98" s="230"/>
      <c r="C98" s="228"/>
      <c r="D98" s="228"/>
      <c r="E98" s="228"/>
      <c r="F98" s="228"/>
      <c r="G98" s="228"/>
      <c r="H98" s="228"/>
    </row>
    <row r="99" spans="2:8" x14ac:dyDescent="0.2">
      <c r="B99" s="230"/>
      <c r="C99" s="228"/>
      <c r="D99" s="228"/>
      <c r="E99" s="228"/>
      <c r="F99" s="228"/>
      <c r="G99" s="228"/>
      <c r="H99" s="228"/>
    </row>
    <row r="100" spans="2:8" x14ac:dyDescent="0.2">
      <c r="B100" s="230"/>
      <c r="C100" s="228"/>
      <c r="D100" s="228"/>
      <c r="E100" s="228"/>
      <c r="F100" s="228"/>
      <c r="G100" s="228"/>
      <c r="H100" s="228"/>
    </row>
    <row r="101" spans="2:8" x14ac:dyDescent="0.2">
      <c r="B101" s="230"/>
      <c r="C101" s="228"/>
      <c r="D101" s="228"/>
      <c r="E101" s="228"/>
      <c r="F101" s="228"/>
      <c r="G101" s="228"/>
      <c r="H101" s="228"/>
    </row>
    <row r="102" spans="2:8" x14ac:dyDescent="0.2">
      <c r="B102" s="230"/>
      <c r="C102" s="228"/>
      <c r="D102" s="228"/>
      <c r="E102" s="228"/>
      <c r="F102" s="228"/>
      <c r="G102" s="228"/>
      <c r="H102" s="228"/>
    </row>
    <row r="103" spans="2:8" x14ac:dyDescent="0.2">
      <c r="B103" s="230"/>
      <c r="C103" s="228"/>
      <c r="D103" s="228"/>
      <c r="E103" s="228"/>
      <c r="F103" s="228"/>
      <c r="G103" s="228"/>
      <c r="H103" s="228"/>
    </row>
    <row r="104" spans="2:8" x14ac:dyDescent="0.2">
      <c r="B104" s="230"/>
      <c r="C104" s="228"/>
      <c r="D104" s="228"/>
      <c r="E104" s="228"/>
      <c r="F104" s="228"/>
      <c r="G104" s="228"/>
      <c r="H104" s="228"/>
    </row>
    <row r="105" spans="2:8" x14ac:dyDescent="0.2">
      <c r="B105" s="230"/>
      <c r="C105" s="228"/>
      <c r="D105" s="228"/>
      <c r="E105" s="228"/>
      <c r="F105" s="228"/>
      <c r="G105" s="228"/>
      <c r="H105" s="228"/>
    </row>
    <row r="106" spans="2:8" x14ac:dyDescent="0.2">
      <c r="B106" s="230"/>
      <c r="C106" s="228"/>
      <c r="D106" s="228"/>
      <c r="E106" s="228"/>
      <c r="F106" s="228"/>
      <c r="G106" s="228"/>
      <c r="H106" s="228"/>
    </row>
    <row r="107" spans="2:8" x14ac:dyDescent="0.2">
      <c r="B107" s="230"/>
      <c r="C107" s="228"/>
      <c r="D107" s="228"/>
      <c r="E107" s="228"/>
      <c r="F107" s="228"/>
      <c r="G107" s="228"/>
      <c r="H107" s="228"/>
    </row>
    <row r="108" spans="2:8" x14ac:dyDescent="0.2">
      <c r="B108" s="230"/>
      <c r="C108" s="228"/>
      <c r="D108" s="228"/>
      <c r="E108" s="228"/>
      <c r="F108" s="228"/>
      <c r="G108" s="228"/>
      <c r="H108" s="228"/>
    </row>
    <row r="109" spans="2:8" x14ac:dyDescent="0.2">
      <c r="B109" s="230"/>
      <c r="C109" s="228"/>
      <c r="D109" s="228"/>
      <c r="E109" s="228"/>
      <c r="F109" s="228"/>
      <c r="G109" s="228"/>
      <c r="H109" s="228"/>
    </row>
    <row r="110" spans="2:8" x14ac:dyDescent="0.2">
      <c r="B110" s="230"/>
      <c r="C110" s="228"/>
      <c r="D110" s="228"/>
      <c r="E110" s="228"/>
      <c r="F110" s="228"/>
      <c r="G110" s="228"/>
      <c r="H110" s="228"/>
    </row>
    <row r="111" spans="2:8" x14ac:dyDescent="0.2">
      <c r="B111" s="230"/>
      <c r="C111" s="228"/>
      <c r="D111" s="228"/>
      <c r="E111" s="228"/>
      <c r="F111" s="228"/>
      <c r="G111" s="228"/>
      <c r="H111" s="228"/>
    </row>
    <row r="112" spans="2:8" x14ac:dyDescent="0.2">
      <c r="B112" s="230"/>
      <c r="C112" s="228"/>
      <c r="D112" s="228"/>
      <c r="E112" s="228"/>
      <c r="F112" s="228"/>
      <c r="G112" s="228"/>
      <c r="H112" s="228"/>
    </row>
    <row r="113" spans="2:8" x14ac:dyDescent="0.2">
      <c r="B113" s="230"/>
      <c r="C113" s="228"/>
      <c r="D113" s="228"/>
      <c r="E113" s="228"/>
      <c r="F113" s="228"/>
      <c r="G113" s="228"/>
      <c r="H113" s="228"/>
    </row>
    <row r="114" spans="2:8" x14ac:dyDescent="0.2">
      <c r="B114" s="230"/>
      <c r="C114" s="228"/>
      <c r="D114" s="228"/>
      <c r="E114" s="228"/>
      <c r="F114" s="228"/>
      <c r="G114" s="228"/>
      <c r="H114" s="228"/>
    </row>
    <row r="115" spans="2:8" x14ac:dyDescent="0.2">
      <c r="B115" s="230"/>
      <c r="C115" s="228"/>
      <c r="D115" s="228"/>
      <c r="E115" s="228"/>
      <c r="F115" s="228"/>
      <c r="G115" s="228"/>
      <c r="H115" s="228"/>
    </row>
    <row r="116" spans="2:8" x14ac:dyDescent="0.2">
      <c r="B116" s="230"/>
      <c r="C116" s="228"/>
      <c r="D116" s="228"/>
      <c r="E116" s="228"/>
      <c r="F116" s="228"/>
      <c r="G116" s="228"/>
      <c r="H116" s="228"/>
    </row>
    <row r="117" spans="2:8" x14ac:dyDescent="0.2">
      <c r="B117" s="230"/>
      <c r="C117" s="228"/>
      <c r="D117" s="228"/>
      <c r="E117" s="228"/>
      <c r="F117" s="228"/>
      <c r="G117" s="228"/>
      <c r="H117" s="228"/>
    </row>
    <row r="118" spans="2:8" x14ac:dyDescent="0.2">
      <c r="B118" s="230"/>
      <c r="C118" s="228"/>
      <c r="D118" s="228"/>
      <c r="E118" s="228"/>
      <c r="F118" s="228"/>
      <c r="G118" s="228"/>
      <c r="H118" s="228"/>
    </row>
    <row r="119" spans="2:8" x14ac:dyDescent="0.2">
      <c r="B119" s="230"/>
      <c r="C119" s="228"/>
      <c r="D119" s="228"/>
      <c r="E119" s="228"/>
      <c r="F119" s="228"/>
      <c r="G119" s="228"/>
      <c r="H119" s="228"/>
    </row>
    <row r="120" spans="2:8" x14ac:dyDescent="0.2">
      <c r="B120" s="230"/>
      <c r="C120" s="228"/>
      <c r="D120" s="228"/>
      <c r="E120" s="228"/>
      <c r="F120" s="228"/>
      <c r="G120" s="228"/>
      <c r="H120" s="228"/>
    </row>
    <row r="121" spans="2:8" x14ac:dyDescent="0.2">
      <c r="B121" s="230"/>
      <c r="C121" s="228"/>
      <c r="D121" s="228"/>
      <c r="E121" s="228"/>
      <c r="F121" s="228"/>
      <c r="G121" s="228"/>
      <c r="H121" s="228"/>
    </row>
    <row r="122" spans="2:8" x14ac:dyDescent="0.2">
      <c r="B122" s="230"/>
      <c r="C122" s="228"/>
      <c r="D122" s="228"/>
      <c r="E122" s="228"/>
      <c r="F122" s="228"/>
      <c r="G122" s="228"/>
      <c r="H122" s="228"/>
    </row>
    <row r="123" spans="2:8" x14ac:dyDescent="0.2">
      <c r="B123" s="230"/>
      <c r="C123" s="228"/>
      <c r="D123" s="228"/>
      <c r="E123" s="228"/>
      <c r="F123" s="228"/>
      <c r="G123" s="228"/>
      <c r="H123" s="228"/>
    </row>
    <row r="124" spans="2:8" x14ac:dyDescent="0.2">
      <c r="B124" s="230"/>
      <c r="C124" s="228"/>
      <c r="D124" s="228"/>
      <c r="E124" s="228"/>
      <c r="F124" s="228"/>
      <c r="G124" s="228"/>
      <c r="H124" s="228"/>
    </row>
    <row r="125" spans="2:8" x14ac:dyDescent="0.2">
      <c r="B125" s="230"/>
      <c r="C125" s="228"/>
      <c r="D125" s="228"/>
      <c r="E125" s="228"/>
      <c r="F125" s="228"/>
      <c r="G125" s="228"/>
      <c r="H125" s="228"/>
    </row>
    <row r="126" spans="2:8" x14ac:dyDescent="0.2">
      <c r="B126" s="230"/>
      <c r="C126" s="228"/>
      <c r="D126" s="228"/>
      <c r="E126" s="228"/>
      <c r="F126" s="228"/>
      <c r="G126" s="228"/>
      <c r="H126" s="228"/>
    </row>
    <row r="127" spans="2:8" x14ac:dyDescent="0.2">
      <c r="B127" s="230"/>
      <c r="C127" s="228"/>
      <c r="D127" s="228"/>
      <c r="E127" s="228"/>
      <c r="F127" s="228"/>
      <c r="G127" s="228"/>
      <c r="H127" s="228"/>
    </row>
    <row r="128" spans="2:8" x14ac:dyDescent="0.2">
      <c r="B128" s="230"/>
      <c r="C128" s="228"/>
      <c r="D128" s="228"/>
      <c r="E128" s="228"/>
      <c r="F128" s="228"/>
      <c r="G128" s="228"/>
      <c r="H128" s="228"/>
    </row>
    <row r="129" spans="2:8" x14ac:dyDescent="0.2">
      <c r="B129" s="230"/>
      <c r="C129" s="228"/>
      <c r="D129" s="228"/>
      <c r="E129" s="228"/>
      <c r="F129" s="228"/>
      <c r="G129" s="228"/>
      <c r="H129" s="228"/>
    </row>
    <row r="130" spans="2:8" x14ac:dyDescent="0.2">
      <c r="B130" s="230"/>
      <c r="C130" s="228"/>
      <c r="D130" s="228"/>
      <c r="E130" s="228"/>
      <c r="F130" s="228"/>
      <c r="G130" s="228"/>
      <c r="H130" s="228"/>
    </row>
    <row r="131" spans="2:8" x14ac:dyDescent="0.2">
      <c r="B131" s="230"/>
      <c r="C131" s="228"/>
      <c r="D131" s="228"/>
      <c r="E131" s="228"/>
      <c r="F131" s="228"/>
      <c r="G131" s="228"/>
      <c r="H131" s="228"/>
    </row>
    <row r="132" spans="2:8" x14ac:dyDescent="0.2">
      <c r="B132" s="230"/>
      <c r="C132" s="228"/>
      <c r="D132" s="228"/>
      <c r="E132" s="228"/>
      <c r="F132" s="228"/>
      <c r="G132" s="228"/>
      <c r="H132" s="228"/>
    </row>
    <row r="133" spans="2:8" x14ac:dyDescent="0.2">
      <c r="B133" s="230"/>
      <c r="C133" s="228"/>
      <c r="D133" s="228"/>
      <c r="E133" s="228"/>
      <c r="F133" s="228"/>
      <c r="G133" s="228"/>
      <c r="H133" s="228"/>
    </row>
    <row r="134" spans="2:8" x14ac:dyDescent="0.2">
      <c r="B134" s="230"/>
      <c r="C134" s="228"/>
      <c r="D134" s="228"/>
      <c r="E134" s="228"/>
      <c r="F134" s="228"/>
      <c r="G134" s="228"/>
      <c r="H134" s="228"/>
    </row>
    <row r="135" spans="2:8" x14ac:dyDescent="0.2">
      <c r="B135" s="230"/>
      <c r="C135" s="228"/>
      <c r="D135" s="228"/>
      <c r="E135" s="228"/>
      <c r="F135" s="228"/>
      <c r="G135" s="228"/>
      <c r="H135" s="228"/>
    </row>
    <row r="136" spans="2:8" x14ac:dyDescent="0.2">
      <c r="B136" s="230"/>
      <c r="C136" s="228"/>
      <c r="D136" s="228"/>
      <c r="E136" s="228"/>
      <c r="F136" s="228"/>
      <c r="G136" s="228"/>
      <c r="H136" s="228"/>
    </row>
    <row r="137" spans="2:8" x14ac:dyDescent="0.2">
      <c r="B137" s="230"/>
      <c r="C137" s="228"/>
      <c r="D137" s="228"/>
      <c r="E137" s="228"/>
      <c r="F137" s="228"/>
      <c r="G137" s="228"/>
      <c r="H137" s="228"/>
    </row>
    <row r="138" spans="2:8" x14ac:dyDescent="0.2">
      <c r="B138" s="230"/>
      <c r="C138" s="228"/>
      <c r="D138" s="228"/>
      <c r="E138" s="228"/>
      <c r="F138" s="228"/>
      <c r="G138" s="228"/>
      <c r="H138" s="228"/>
    </row>
    <row r="139" spans="2:8" x14ac:dyDescent="0.2">
      <c r="B139" s="230"/>
      <c r="C139" s="228"/>
      <c r="D139" s="228"/>
      <c r="E139" s="228"/>
      <c r="F139" s="228"/>
      <c r="G139" s="228"/>
      <c r="H139" s="228"/>
    </row>
    <row r="140" spans="2:8" x14ac:dyDescent="0.2">
      <c r="B140" s="230"/>
      <c r="C140" s="228"/>
      <c r="D140" s="228"/>
      <c r="E140" s="228"/>
      <c r="F140" s="228"/>
      <c r="G140" s="228"/>
      <c r="H140" s="228"/>
    </row>
    <row r="141" spans="2:8" x14ac:dyDescent="0.2">
      <c r="B141" s="230"/>
      <c r="C141" s="228"/>
      <c r="D141" s="228"/>
      <c r="E141" s="228"/>
      <c r="F141" s="228"/>
      <c r="G141" s="228"/>
      <c r="H141" s="228"/>
    </row>
    <row r="142" spans="2:8" x14ac:dyDescent="0.2">
      <c r="B142" s="230"/>
      <c r="C142" s="228"/>
      <c r="D142" s="228"/>
      <c r="E142" s="228"/>
      <c r="F142" s="228"/>
      <c r="G142" s="228"/>
      <c r="H142" s="228"/>
    </row>
    <row r="143" spans="2:8" x14ac:dyDescent="0.2">
      <c r="B143" s="230"/>
      <c r="C143" s="228"/>
      <c r="D143" s="228"/>
      <c r="E143" s="228"/>
      <c r="F143" s="228"/>
      <c r="G143" s="228"/>
      <c r="H143" s="228"/>
    </row>
    <row r="144" spans="2:8" x14ac:dyDescent="0.2">
      <c r="B144" s="230"/>
      <c r="C144" s="228"/>
      <c r="D144" s="228"/>
      <c r="E144" s="228"/>
      <c r="F144" s="228"/>
      <c r="G144" s="228"/>
      <c r="H144" s="228"/>
    </row>
    <row r="145" spans="2:8" x14ac:dyDescent="0.2">
      <c r="B145" s="230"/>
      <c r="C145" s="228"/>
      <c r="D145" s="228"/>
      <c r="E145" s="228"/>
      <c r="F145" s="228"/>
      <c r="G145" s="228"/>
      <c r="H145" s="228"/>
    </row>
    <row r="146" spans="2:8" x14ac:dyDescent="0.2">
      <c r="B146" s="230"/>
      <c r="C146" s="228"/>
      <c r="D146" s="228"/>
      <c r="E146" s="228"/>
      <c r="F146" s="228"/>
      <c r="G146" s="228"/>
      <c r="H146" s="228"/>
    </row>
    <row r="147" spans="2:8" x14ac:dyDescent="0.2">
      <c r="B147" s="230"/>
      <c r="C147" s="228"/>
      <c r="D147" s="228"/>
      <c r="E147" s="228"/>
      <c r="F147" s="228"/>
      <c r="G147" s="228"/>
      <c r="H147" s="228"/>
    </row>
    <row r="148" spans="2:8" x14ac:dyDescent="0.2">
      <c r="B148" s="230"/>
      <c r="C148" s="228"/>
      <c r="D148" s="228"/>
      <c r="E148" s="228"/>
      <c r="F148" s="228"/>
      <c r="G148" s="228"/>
      <c r="H148" s="228"/>
    </row>
    <row r="149" spans="2:8" x14ac:dyDescent="0.2">
      <c r="B149" s="230"/>
      <c r="C149" s="228"/>
      <c r="D149" s="228"/>
      <c r="E149" s="228"/>
      <c r="F149" s="228"/>
      <c r="G149" s="228"/>
      <c r="H149" s="228"/>
    </row>
    <row r="150" spans="2:8" x14ac:dyDescent="0.2">
      <c r="B150" s="230"/>
      <c r="C150" s="228"/>
      <c r="D150" s="228"/>
      <c r="E150" s="228"/>
      <c r="F150" s="228"/>
      <c r="G150" s="228"/>
      <c r="H150" s="228"/>
    </row>
    <row r="151" spans="2:8" x14ac:dyDescent="0.2">
      <c r="B151" s="230"/>
      <c r="C151" s="228"/>
      <c r="D151" s="228"/>
      <c r="E151" s="228"/>
      <c r="F151" s="228"/>
      <c r="G151" s="228"/>
      <c r="H151" s="228"/>
    </row>
    <row r="152" spans="2:8" x14ac:dyDescent="0.2">
      <c r="B152" s="230"/>
      <c r="C152" s="228"/>
      <c r="D152" s="228"/>
      <c r="E152" s="228"/>
      <c r="F152" s="228"/>
      <c r="G152" s="228"/>
      <c r="H152" s="228"/>
    </row>
    <row r="153" spans="2:8" x14ac:dyDescent="0.2">
      <c r="B153" s="230"/>
      <c r="C153" s="228"/>
      <c r="D153" s="228"/>
      <c r="E153" s="228"/>
      <c r="F153" s="228"/>
      <c r="G153" s="228"/>
      <c r="H153" s="228"/>
    </row>
    <row r="154" spans="2:8" x14ac:dyDescent="0.2">
      <c r="B154" s="230"/>
      <c r="C154" s="228"/>
      <c r="D154" s="228"/>
      <c r="E154" s="228"/>
      <c r="F154" s="228"/>
      <c r="G154" s="228"/>
      <c r="H154" s="228"/>
    </row>
    <row r="155" spans="2:8" x14ac:dyDescent="0.2">
      <c r="B155" s="230"/>
      <c r="C155" s="228"/>
      <c r="D155" s="228"/>
      <c r="E155" s="228"/>
      <c r="F155" s="228"/>
      <c r="G155" s="228"/>
      <c r="H155" s="228"/>
    </row>
    <row r="156" spans="2:8" x14ac:dyDescent="0.2">
      <c r="B156" s="230"/>
      <c r="C156" s="228"/>
      <c r="D156" s="228"/>
      <c r="E156" s="228"/>
      <c r="F156" s="228"/>
      <c r="G156" s="228"/>
      <c r="H156" s="228"/>
    </row>
    <row r="157" spans="2:8" x14ac:dyDescent="0.2">
      <c r="B157" s="230"/>
      <c r="C157" s="228"/>
      <c r="D157" s="228"/>
      <c r="E157" s="228"/>
      <c r="F157" s="228"/>
      <c r="G157" s="228"/>
      <c r="H157" s="228"/>
    </row>
    <row r="158" spans="2:8" x14ac:dyDescent="0.2">
      <c r="B158" s="230"/>
      <c r="C158" s="228"/>
      <c r="D158" s="228"/>
      <c r="E158" s="228"/>
      <c r="F158" s="228"/>
      <c r="G158" s="228"/>
      <c r="H158" s="228"/>
    </row>
    <row r="159" spans="2:8" x14ac:dyDescent="0.2">
      <c r="B159" s="230"/>
      <c r="C159" s="228"/>
      <c r="D159" s="228"/>
      <c r="E159" s="228"/>
      <c r="F159" s="228"/>
      <c r="G159" s="228"/>
      <c r="H159" s="228"/>
    </row>
    <row r="160" spans="2:8" x14ac:dyDescent="0.2">
      <c r="B160" s="230"/>
      <c r="C160" s="228"/>
      <c r="D160" s="228"/>
      <c r="E160" s="228"/>
      <c r="F160" s="228"/>
      <c r="G160" s="228"/>
      <c r="H160" s="228"/>
    </row>
    <row r="161" spans="2:8" x14ac:dyDescent="0.2">
      <c r="B161" s="230"/>
      <c r="C161" s="228"/>
      <c r="D161" s="228"/>
      <c r="E161" s="228"/>
      <c r="F161" s="228"/>
      <c r="G161" s="228"/>
      <c r="H161" s="228"/>
    </row>
    <row r="162" spans="2:8" x14ac:dyDescent="0.2">
      <c r="B162" s="230"/>
      <c r="C162" s="228"/>
      <c r="D162" s="228"/>
      <c r="E162" s="228"/>
      <c r="F162" s="228"/>
      <c r="G162" s="228"/>
      <c r="H162" s="228"/>
    </row>
    <row r="163" spans="2:8" x14ac:dyDescent="0.2">
      <c r="B163" s="230"/>
      <c r="C163" s="228"/>
      <c r="D163" s="228"/>
      <c r="E163" s="228"/>
      <c r="F163" s="228"/>
      <c r="G163" s="228"/>
      <c r="H163" s="228"/>
    </row>
    <row r="164" spans="2:8" x14ac:dyDescent="0.2">
      <c r="B164" s="230"/>
      <c r="C164" s="228"/>
      <c r="D164" s="228"/>
      <c r="E164" s="228"/>
      <c r="F164" s="228"/>
      <c r="G164" s="228"/>
      <c r="H164" s="228"/>
    </row>
    <row r="165" spans="2:8" x14ac:dyDescent="0.2">
      <c r="B165" s="230"/>
      <c r="C165" s="228"/>
      <c r="D165" s="228"/>
      <c r="E165" s="228"/>
      <c r="F165" s="228"/>
      <c r="G165" s="228"/>
      <c r="H165" s="228"/>
    </row>
    <row r="166" spans="2:8" x14ac:dyDescent="0.2">
      <c r="B166" s="230"/>
      <c r="C166" s="228"/>
      <c r="D166" s="228"/>
      <c r="E166" s="228"/>
      <c r="F166" s="228"/>
      <c r="G166" s="228"/>
      <c r="H166" s="228"/>
    </row>
    <row r="167" spans="2:8" x14ac:dyDescent="0.2">
      <c r="B167" s="230"/>
      <c r="C167" s="228"/>
      <c r="D167" s="228"/>
      <c r="E167" s="228"/>
      <c r="F167" s="228"/>
      <c r="G167" s="228"/>
      <c r="H167" s="228"/>
    </row>
    <row r="168" spans="2:8" x14ac:dyDescent="0.2">
      <c r="B168" s="230"/>
      <c r="C168" s="228"/>
      <c r="D168" s="228"/>
      <c r="E168" s="228"/>
      <c r="F168" s="228"/>
      <c r="G168" s="228"/>
      <c r="H168" s="228"/>
    </row>
    <row r="169" spans="2:8" x14ac:dyDescent="0.2">
      <c r="B169" s="230"/>
      <c r="C169" s="228"/>
      <c r="D169" s="228"/>
      <c r="E169" s="228"/>
      <c r="F169" s="228"/>
      <c r="G169" s="228"/>
      <c r="H169" s="228"/>
    </row>
    <row r="170" spans="2:8" x14ac:dyDescent="0.2">
      <c r="B170" s="230"/>
      <c r="C170" s="228"/>
      <c r="D170" s="228"/>
      <c r="E170" s="228"/>
      <c r="F170" s="228"/>
      <c r="G170" s="228"/>
      <c r="H170" s="228"/>
    </row>
    <row r="171" spans="2:8" x14ac:dyDescent="0.2">
      <c r="B171" s="230"/>
      <c r="C171" s="228"/>
      <c r="D171" s="228"/>
      <c r="E171" s="228"/>
      <c r="F171" s="228"/>
      <c r="G171" s="228"/>
      <c r="H171" s="228"/>
    </row>
    <row r="172" spans="2:8" x14ac:dyDescent="0.2">
      <c r="B172" s="230"/>
      <c r="C172" s="228"/>
      <c r="D172" s="228"/>
      <c r="E172" s="228"/>
      <c r="F172" s="228"/>
      <c r="G172" s="228"/>
      <c r="H172" s="228"/>
    </row>
    <row r="173" spans="2:8" x14ac:dyDescent="0.2">
      <c r="B173" s="230"/>
      <c r="C173" s="228"/>
      <c r="D173" s="228"/>
      <c r="E173" s="228"/>
      <c r="F173" s="228"/>
      <c r="G173" s="228"/>
      <c r="H173" s="228"/>
    </row>
    <row r="174" spans="2:8" x14ac:dyDescent="0.2">
      <c r="B174" s="230"/>
      <c r="C174" s="228"/>
      <c r="D174" s="228"/>
      <c r="E174" s="228"/>
      <c r="F174" s="228"/>
      <c r="G174" s="228"/>
      <c r="H174" s="228"/>
    </row>
    <row r="175" spans="2:8" x14ac:dyDescent="0.2">
      <c r="B175" s="230"/>
      <c r="C175" s="228"/>
      <c r="D175" s="228"/>
      <c r="E175" s="228"/>
      <c r="F175" s="228"/>
      <c r="G175" s="228"/>
      <c r="H175" s="228"/>
    </row>
    <row r="176" spans="2:8" x14ac:dyDescent="0.2">
      <c r="B176" s="230"/>
      <c r="C176" s="228"/>
      <c r="D176" s="228"/>
      <c r="E176" s="228"/>
      <c r="F176" s="228"/>
      <c r="G176" s="228"/>
      <c r="H176" s="228"/>
    </row>
    <row r="177" spans="2:8" x14ac:dyDescent="0.2">
      <c r="B177" s="230"/>
      <c r="C177" s="228"/>
      <c r="D177" s="228"/>
      <c r="E177" s="228"/>
      <c r="F177" s="228"/>
      <c r="G177" s="228"/>
      <c r="H177" s="228"/>
    </row>
    <row r="178" spans="2:8" x14ac:dyDescent="0.2">
      <c r="B178" s="230"/>
      <c r="C178" s="228"/>
      <c r="D178" s="228"/>
      <c r="E178" s="228"/>
      <c r="F178" s="228"/>
      <c r="G178" s="228"/>
      <c r="H178" s="228"/>
    </row>
    <row r="179" spans="2:8" x14ac:dyDescent="0.2">
      <c r="B179" s="230"/>
      <c r="C179" s="228"/>
      <c r="D179" s="228"/>
      <c r="E179" s="228"/>
      <c r="F179" s="228"/>
      <c r="G179" s="228"/>
      <c r="H179" s="228"/>
    </row>
    <row r="180" spans="2:8" x14ac:dyDescent="0.2">
      <c r="B180" s="230"/>
      <c r="C180" s="228"/>
      <c r="D180" s="228"/>
      <c r="E180" s="228"/>
      <c r="F180" s="228"/>
      <c r="G180" s="228"/>
      <c r="H180" s="228"/>
    </row>
    <row r="181" spans="2:8" x14ac:dyDescent="0.2">
      <c r="B181" s="230"/>
      <c r="C181" s="228"/>
      <c r="D181" s="228"/>
      <c r="E181" s="228"/>
      <c r="F181" s="228"/>
      <c r="G181" s="228"/>
      <c r="H181" s="228"/>
    </row>
    <row r="182" spans="2:8" x14ac:dyDescent="0.2">
      <c r="B182" s="230"/>
      <c r="C182" s="228"/>
      <c r="D182" s="228"/>
      <c r="E182" s="228"/>
      <c r="F182" s="228"/>
      <c r="G182" s="228"/>
      <c r="H182" s="228"/>
    </row>
    <row r="183" spans="2:8" x14ac:dyDescent="0.2">
      <c r="B183" s="230"/>
      <c r="C183" s="228"/>
      <c r="D183" s="228"/>
      <c r="E183" s="228"/>
      <c r="F183" s="228"/>
      <c r="G183" s="228"/>
      <c r="H183" s="228"/>
    </row>
    <row r="184" spans="2:8" x14ac:dyDescent="0.2">
      <c r="B184" s="230"/>
      <c r="C184" s="228"/>
      <c r="D184" s="228"/>
      <c r="E184" s="228"/>
      <c r="F184" s="228"/>
      <c r="G184" s="228"/>
      <c r="H184" s="228"/>
    </row>
    <row r="185" spans="2:8" x14ac:dyDescent="0.2">
      <c r="B185" s="230"/>
      <c r="C185" s="228"/>
      <c r="D185" s="228"/>
      <c r="E185" s="228"/>
      <c r="F185" s="228"/>
      <c r="G185" s="228"/>
      <c r="H185" s="228"/>
    </row>
    <row r="186" spans="2:8" x14ac:dyDescent="0.2">
      <c r="B186" s="230"/>
      <c r="C186" s="228"/>
      <c r="D186" s="228"/>
      <c r="E186" s="228"/>
      <c r="F186" s="228"/>
      <c r="G186" s="228"/>
      <c r="H186" s="228"/>
    </row>
    <row r="187" spans="2:8" x14ac:dyDescent="0.2">
      <c r="B187" s="230"/>
      <c r="C187" s="228"/>
      <c r="D187" s="228"/>
      <c r="E187" s="228"/>
      <c r="F187" s="228"/>
      <c r="G187" s="228"/>
      <c r="H187" s="228"/>
    </row>
    <row r="188" spans="2:8" x14ac:dyDescent="0.2">
      <c r="B188" s="230"/>
      <c r="C188" s="228"/>
      <c r="D188" s="228"/>
      <c r="E188" s="228"/>
      <c r="F188" s="228"/>
      <c r="G188" s="228"/>
      <c r="H188" s="228"/>
    </row>
    <row r="189" spans="2:8" x14ac:dyDescent="0.2">
      <c r="B189" s="230"/>
      <c r="C189" s="228"/>
      <c r="D189" s="228"/>
      <c r="E189" s="228"/>
      <c r="F189" s="228"/>
      <c r="G189" s="228"/>
      <c r="H189" s="228"/>
    </row>
    <row r="190" spans="2:8" x14ac:dyDescent="0.2">
      <c r="B190" s="230"/>
      <c r="C190" s="228"/>
      <c r="D190" s="228"/>
      <c r="E190" s="228"/>
      <c r="F190" s="228"/>
      <c r="G190" s="228"/>
      <c r="H190" s="228"/>
    </row>
    <row r="191" spans="2:8" x14ac:dyDescent="0.2">
      <c r="B191" s="230"/>
      <c r="C191" s="228"/>
      <c r="D191" s="228"/>
      <c r="E191" s="228"/>
      <c r="F191" s="228"/>
      <c r="G191" s="228"/>
      <c r="H191" s="228"/>
    </row>
    <row r="192" spans="2:8" x14ac:dyDescent="0.2">
      <c r="B192" s="230"/>
      <c r="C192" s="228"/>
      <c r="D192" s="228"/>
      <c r="E192" s="228"/>
      <c r="F192" s="228"/>
      <c r="G192" s="228"/>
      <c r="H192" s="228"/>
    </row>
    <row r="193" spans="2:8" x14ac:dyDescent="0.2">
      <c r="B193" s="230"/>
      <c r="C193" s="228"/>
      <c r="D193" s="228"/>
      <c r="E193" s="228"/>
      <c r="F193" s="228"/>
      <c r="G193" s="228"/>
      <c r="H193" s="228"/>
    </row>
    <row r="194" spans="2:8" x14ac:dyDescent="0.2">
      <c r="B194" s="230"/>
      <c r="C194" s="228"/>
      <c r="D194" s="228"/>
      <c r="E194" s="228"/>
      <c r="F194" s="228"/>
      <c r="G194" s="228"/>
      <c r="H194" s="228"/>
    </row>
    <row r="195" spans="2:8" x14ac:dyDescent="0.2">
      <c r="B195" s="230"/>
      <c r="C195" s="228"/>
      <c r="D195" s="228"/>
      <c r="E195" s="228"/>
      <c r="F195" s="228"/>
      <c r="G195" s="228"/>
      <c r="H195" s="228"/>
    </row>
    <row r="196" spans="2:8" x14ac:dyDescent="0.2">
      <c r="B196" s="230"/>
      <c r="C196" s="228"/>
      <c r="D196" s="228"/>
      <c r="E196" s="228"/>
      <c r="F196" s="228"/>
      <c r="G196" s="228"/>
      <c r="H196" s="228"/>
    </row>
    <row r="197" spans="2:8" x14ac:dyDescent="0.2">
      <c r="B197" s="230"/>
      <c r="C197" s="228"/>
      <c r="D197" s="228"/>
      <c r="E197" s="228"/>
      <c r="F197" s="228"/>
      <c r="G197" s="228"/>
      <c r="H197" s="228"/>
    </row>
    <row r="198" spans="2:8" x14ac:dyDescent="0.2">
      <c r="B198" s="230"/>
      <c r="C198" s="228"/>
      <c r="D198" s="228"/>
      <c r="E198" s="228"/>
      <c r="F198" s="228"/>
      <c r="G198" s="228"/>
      <c r="H198" s="228"/>
    </row>
    <row r="199" spans="2:8" x14ac:dyDescent="0.2">
      <c r="B199" s="230"/>
      <c r="C199" s="228"/>
      <c r="D199" s="228"/>
      <c r="E199" s="228"/>
      <c r="F199" s="228"/>
      <c r="G199" s="228"/>
      <c r="H199" s="228"/>
    </row>
    <row r="200" spans="2:8" x14ac:dyDescent="0.2">
      <c r="B200" s="230"/>
      <c r="C200" s="228"/>
      <c r="D200" s="228"/>
      <c r="E200" s="228"/>
      <c r="F200" s="228"/>
      <c r="G200" s="228"/>
      <c r="H200" s="228"/>
    </row>
    <row r="201" spans="2:8" x14ac:dyDescent="0.2">
      <c r="B201" s="230"/>
      <c r="C201" s="228"/>
      <c r="D201" s="228"/>
      <c r="E201" s="228"/>
      <c r="F201" s="228"/>
      <c r="G201" s="228"/>
      <c r="H201" s="228"/>
    </row>
    <row r="202" spans="2:8" x14ac:dyDescent="0.2">
      <c r="B202" s="230"/>
      <c r="C202" s="228"/>
      <c r="D202" s="228"/>
      <c r="E202" s="228"/>
      <c r="F202" s="228"/>
      <c r="G202" s="228"/>
      <c r="H202" s="228"/>
    </row>
    <row r="203" spans="2:8" x14ac:dyDescent="0.2">
      <c r="B203" s="230"/>
      <c r="C203" s="228"/>
      <c r="D203" s="228"/>
      <c r="E203" s="228"/>
      <c r="F203" s="228"/>
      <c r="G203" s="228"/>
      <c r="H203" s="228"/>
    </row>
    <row r="204" spans="2:8" x14ac:dyDescent="0.2">
      <c r="B204" s="230"/>
      <c r="C204" s="228"/>
      <c r="D204" s="228"/>
      <c r="E204" s="228"/>
      <c r="F204" s="228"/>
      <c r="G204" s="228"/>
      <c r="H204" s="228"/>
    </row>
    <row r="205" spans="2:8" x14ac:dyDescent="0.2">
      <c r="B205" s="230"/>
      <c r="C205" s="228"/>
      <c r="D205" s="228"/>
      <c r="E205" s="228"/>
      <c r="F205" s="228"/>
      <c r="G205" s="228"/>
      <c r="H205" s="228"/>
    </row>
    <row r="206" spans="2:8" x14ac:dyDescent="0.2">
      <c r="B206" s="230"/>
      <c r="C206" s="228"/>
      <c r="D206" s="228"/>
      <c r="E206" s="228"/>
      <c r="F206" s="228"/>
      <c r="G206" s="228"/>
      <c r="H206" s="228"/>
    </row>
    <row r="207" spans="2:8" x14ac:dyDescent="0.2">
      <c r="B207" s="230"/>
      <c r="C207" s="228"/>
      <c r="D207" s="228"/>
      <c r="E207" s="228"/>
      <c r="F207" s="228"/>
      <c r="G207" s="228"/>
      <c r="H207" s="228"/>
    </row>
    <row r="208" spans="2:8" x14ac:dyDescent="0.2">
      <c r="B208" s="230"/>
      <c r="C208" s="228"/>
      <c r="D208" s="228"/>
      <c r="E208" s="228"/>
      <c r="F208" s="228"/>
      <c r="G208" s="228"/>
      <c r="H208" s="228"/>
    </row>
    <row r="209" spans="2:8" x14ac:dyDescent="0.2">
      <c r="B209" s="230"/>
      <c r="C209" s="228"/>
      <c r="D209" s="228"/>
      <c r="E209" s="228"/>
      <c r="F209" s="228"/>
      <c r="G209" s="228"/>
      <c r="H209" s="228"/>
    </row>
    <row r="210" spans="2:8" x14ac:dyDescent="0.2">
      <c r="B210" s="230"/>
      <c r="C210" s="228"/>
      <c r="D210" s="228"/>
      <c r="E210" s="228"/>
      <c r="F210" s="228"/>
      <c r="G210" s="228"/>
      <c r="H210" s="228"/>
    </row>
    <row r="211" spans="2:8" x14ac:dyDescent="0.2">
      <c r="B211" s="230"/>
      <c r="C211" s="228"/>
      <c r="D211" s="228"/>
      <c r="E211" s="228"/>
      <c r="F211" s="228"/>
      <c r="G211" s="228"/>
      <c r="H211" s="228"/>
    </row>
    <row r="212" spans="2:8" x14ac:dyDescent="0.2">
      <c r="B212" s="230"/>
      <c r="C212" s="228"/>
      <c r="D212" s="228"/>
      <c r="E212" s="228"/>
      <c r="F212" s="228"/>
      <c r="G212" s="228"/>
      <c r="H212" s="228"/>
    </row>
    <row r="213" spans="2:8" x14ac:dyDescent="0.2">
      <c r="B213" s="230"/>
      <c r="C213" s="228"/>
      <c r="D213" s="228"/>
      <c r="E213" s="228"/>
      <c r="F213" s="228"/>
      <c r="G213" s="228"/>
      <c r="H213" s="228"/>
    </row>
    <row r="214" spans="2:8" x14ac:dyDescent="0.2">
      <c r="B214" s="230"/>
      <c r="C214" s="228"/>
      <c r="D214" s="228"/>
      <c r="E214" s="228"/>
      <c r="F214" s="228"/>
      <c r="G214" s="228"/>
      <c r="H214" s="228"/>
    </row>
    <row r="215" spans="2:8" x14ac:dyDescent="0.2">
      <c r="B215" s="230"/>
      <c r="C215" s="228"/>
      <c r="D215" s="228"/>
      <c r="E215" s="228"/>
      <c r="F215" s="228"/>
      <c r="G215" s="228"/>
      <c r="H215" s="228"/>
    </row>
    <row r="216" spans="2:8" x14ac:dyDescent="0.2">
      <c r="B216" s="230"/>
      <c r="C216" s="228"/>
      <c r="D216" s="228"/>
      <c r="E216" s="228"/>
      <c r="F216" s="228"/>
      <c r="G216" s="228"/>
      <c r="H216" s="228"/>
    </row>
    <row r="217" spans="2:8" x14ac:dyDescent="0.2">
      <c r="B217" s="230"/>
      <c r="C217" s="228"/>
      <c r="D217" s="228"/>
      <c r="E217" s="228"/>
      <c r="F217" s="228"/>
      <c r="G217" s="228"/>
      <c r="H217" s="228"/>
    </row>
    <row r="218" spans="2:8" x14ac:dyDescent="0.2">
      <c r="B218" s="230"/>
      <c r="C218" s="228"/>
      <c r="D218" s="228"/>
      <c r="E218" s="228"/>
      <c r="F218" s="228"/>
      <c r="G218" s="228"/>
      <c r="H218" s="228"/>
    </row>
    <row r="219" spans="2:8" x14ac:dyDescent="0.2">
      <c r="B219" s="230"/>
      <c r="C219" s="228"/>
      <c r="D219" s="228"/>
      <c r="E219" s="228"/>
      <c r="F219" s="228"/>
      <c r="G219" s="228"/>
      <c r="H219" s="228"/>
    </row>
    <row r="220" spans="2:8" x14ac:dyDescent="0.2">
      <c r="B220" s="230"/>
      <c r="C220" s="228"/>
      <c r="D220" s="228"/>
      <c r="E220" s="228"/>
      <c r="F220" s="228"/>
      <c r="G220" s="228"/>
      <c r="H220" s="228"/>
    </row>
    <row r="221" spans="2:8" x14ac:dyDescent="0.2">
      <c r="B221" s="230"/>
      <c r="C221" s="228"/>
      <c r="D221" s="228"/>
      <c r="E221" s="228"/>
      <c r="F221" s="228"/>
      <c r="G221" s="228"/>
      <c r="H221" s="228"/>
    </row>
    <row r="222" spans="2:8" x14ac:dyDescent="0.2">
      <c r="B222" s="230"/>
      <c r="C222" s="228"/>
      <c r="D222" s="228"/>
      <c r="E222" s="228"/>
      <c r="F222" s="228"/>
      <c r="G222" s="228"/>
      <c r="H222" s="228"/>
    </row>
    <row r="223" spans="2:8" x14ac:dyDescent="0.2">
      <c r="B223" s="230"/>
      <c r="C223" s="228"/>
      <c r="D223" s="228"/>
      <c r="E223" s="228"/>
      <c r="F223" s="228"/>
      <c r="G223" s="228"/>
      <c r="H223" s="228"/>
    </row>
    <row r="224" spans="2:8" x14ac:dyDescent="0.2">
      <c r="B224" s="230"/>
      <c r="C224" s="228"/>
      <c r="D224" s="228"/>
      <c r="E224" s="228"/>
      <c r="F224" s="228"/>
      <c r="G224" s="228"/>
      <c r="H224" s="228"/>
    </row>
    <row r="225" spans="2:8" x14ac:dyDescent="0.2">
      <c r="B225" s="230"/>
      <c r="C225" s="228"/>
      <c r="D225" s="228"/>
      <c r="E225" s="228"/>
      <c r="F225" s="228"/>
      <c r="G225" s="228"/>
      <c r="H225" s="228"/>
    </row>
    <row r="226" spans="2:8" x14ac:dyDescent="0.2">
      <c r="B226" s="230"/>
      <c r="C226" s="228"/>
      <c r="D226" s="228"/>
      <c r="E226" s="228"/>
      <c r="F226" s="228"/>
      <c r="G226" s="228"/>
      <c r="H226" s="228"/>
    </row>
    <row r="227" spans="2:8" x14ac:dyDescent="0.2">
      <c r="B227" s="230"/>
      <c r="C227" s="228"/>
      <c r="D227" s="228"/>
      <c r="E227" s="228"/>
      <c r="F227" s="228"/>
      <c r="G227" s="228"/>
      <c r="H227" s="228"/>
    </row>
    <row r="228" spans="2:8" x14ac:dyDescent="0.2">
      <c r="B228" s="230"/>
      <c r="C228" s="228"/>
      <c r="D228" s="228"/>
      <c r="E228" s="228"/>
      <c r="F228" s="228"/>
      <c r="G228" s="228"/>
      <c r="H228" s="228"/>
    </row>
    <row r="229" spans="2:8" x14ac:dyDescent="0.2">
      <c r="B229" s="230"/>
      <c r="C229" s="228"/>
      <c r="D229" s="228"/>
      <c r="E229" s="228"/>
      <c r="F229" s="228"/>
      <c r="G229" s="228"/>
      <c r="H229" s="228"/>
    </row>
    <row r="230" spans="2:8" x14ac:dyDescent="0.2">
      <c r="B230" s="230"/>
      <c r="C230" s="228"/>
      <c r="D230" s="228"/>
      <c r="E230" s="228"/>
      <c r="F230" s="228"/>
      <c r="G230" s="228"/>
      <c r="H230" s="228"/>
    </row>
    <row r="231" spans="2:8" x14ac:dyDescent="0.2">
      <c r="B231" s="230"/>
      <c r="C231" s="228"/>
      <c r="D231" s="228"/>
      <c r="E231" s="228"/>
      <c r="F231" s="228"/>
      <c r="G231" s="228"/>
      <c r="H231" s="228"/>
    </row>
    <row r="232" spans="2:8" x14ac:dyDescent="0.2">
      <c r="B232" s="230"/>
      <c r="C232" s="228"/>
      <c r="D232" s="228"/>
      <c r="E232" s="228"/>
      <c r="F232" s="228"/>
      <c r="G232" s="228"/>
      <c r="H232" s="228"/>
    </row>
    <row r="233" spans="2:8" x14ac:dyDescent="0.2">
      <c r="B233" s="230"/>
      <c r="C233" s="228"/>
      <c r="D233" s="228"/>
      <c r="E233" s="228"/>
      <c r="F233" s="228"/>
      <c r="G233" s="228"/>
      <c r="H233" s="228"/>
    </row>
    <row r="234" spans="2:8" x14ac:dyDescent="0.2">
      <c r="B234" s="230"/>
      <c r="C234" s="228"/>
      <c r="D234" s="228"/>
      <c r="E234" s="228"/>
      <c r="F234" s="228"/>
      <c r="G234" s="228"/>
      <c r="H234" s="228"/>
    </row>
    <row r="235" spans="2:8" x14ac:dyDescent="0.2">
      <c r="B235" s="230"/>
      <c r="C235" s="228"/>
      <c r="D235" s="228"/>
      <c r="E235" s="228"/>
      <c r="F235" s="228"/>
      <c r="G235" s="228"/>
      <c r="H235" s="228"/>
    </row>
    <row r="236" spans="2:8" x14ac:dyDescent="0.2">
      <c r="B236" s="230"/>
      <c r="C236" s="228"/>
      <c r="D236" s="228"/>
      <c r="E236" s="228"/>
      <c r="F236" s="228"/>
      <c r="G236" s="228"/>
      <c r="H236" s="228"/>
    </row>
    <row r="237" spans="2:8" x14ac:dyDescent="0.2">
      <c r="B237" s="230"/>
      <c r="C237" s="228"/>
      <c r="D237" s="228"/>
      <c r="E237" s="228"/>
      <c r="F237" s="228"/>
      <c r="G237" s="228"/>
      <c r="H237" s="228"/>
    </row>
    <row r="238" spans="2:8" x14ac:dyDescent="0.2">
      <c r="B238" s="230"/>
      <c r="C238" s="228"/>
      <c r="D238" s="228"/>
      <c r="E238" s="228"/>
      <c r="F238" s="228"/>
      <c r="G238" s="228"/>
      <c r="H238" s="228"/>
    </row>
    <row r="239" spans="2:8" x14ac:dyDescent="0.2">
      <c r="B239" s="230"/>
      <c r="C239" s="228"/>
      <c r="D239" s="228"/>
      <c r="E239" s="228"/>
      <c r="F239" s="228"/>
      <c r="G239" s="228"/>
      <c r="H239" s="228"/>
    </row>
    <row r="240" spans="2:8" x14ac:dyDescent="0.2">
      <c r="B240" s="230"/>
      <c r="C240" s="228"/>
      <c r="D240" s="228"/>
      <c r="E240" s="228"/>
      <c r="F240" s="228"/>
      <c r="G240" s="228"/>
      <c r="H240" s="228"/>
    </row>
    <row r="241" spans="2:8" x14ac:dyDescent="0.2">
      <c r="B241" s="230"/>
      <c r="C241" s="228"/>
      <c r="D241" s="228"/>
      <c r="E241" s="228"/>
      <c r="F241" s="228"/>
      <c r="G241" s="228"/>
      <c r="H241" s="228"/>
    </row>
    <row r="242" spans="2:8" x14ac:dyDescent="0.2">
      <c r="B242" s="230"/>
      <c r="C242" s="228"/>
      <c r="D242" s="228"/>
      <c r="E242" s="228"/>
      <c r="F242" s="228"/>
      <c r="G242" s="228"/>
      <c r="H242" s="228"/>
    </row>
    <row r="243" spans="2:8" x14ac:dyDescent="0.2">
      <c r="B243" s="230"/>
      <c r="C243" s="228"/>
      <c r="D243" s="228"/>
      <c r="E243" s="228"/>
      <c r="F243" s="228"/>
      <c r="G243" s="228"/>
      <c r="H243" s="228"/>
    </row>
    <row r="244" spans="2:8" x14ac:dyDescent="0.2">
      <c r="B244" s="230"/>
      <c r="C244" s="228"/>
      <c r="D244" s="228"/>
      <c r="E244" s="228"/>
      <c r="F244" s="228"/>
      <c r="G244" s="228"/>
      <c r="H244" s="228"/>
    </row>
    <row r="245" spans="2:8" x14ac:dyDescent="0.2">
      <c r="B245" s="230"/>
      <c r="C245" s="228"/>
      <c r="D245" s="228"/>
      <c r="E245" s="228"/>
      <c r="F245" s="228"/>
      <c r="G245" s="228"/>
      <c r="H245" s="228"/>
    </row>
    <row r="246" spans="2:8" x14ac:dyDescent="0.2">
      <c r="B246" s="230"/>
      <c r="C246" s="228"/>
      <c r="D246" s="228"/>
      <c r="E246" s="228"/>
      <c r="F246" s="228"/>
      <c r="G246" s="228"/>
      <c r="H246" s="228"/>
    </row>
    <row r="247" spans="2:8" x14ac:dyDescent="0.2">
      <c r="B247" s="230"/>
      <c r="C247" s="228"/>
      <c r="D247" s="228"/>
      <c r="E247" s="228"/>
      <c r="F247" s="228"/>
      <c r="G247" s="228"/>
      <c r="H247" s="228"/>
    </row>
    <row r="248" spans="2:8" x14ac:dyDescent="0.2">
      <c r="B248" s="230"/>
      <c r="C248" s="228"/>
      <c r="D248" s="228"/>
      <c r="E248" s="228"/>
      <c r="F248" s="228"/>
      <c r="G248" s="228"/>
      <c r="H248" s="228"/>
    </row>
    <row r="249" spans="2:8" x14ac:dyDescent="0.2">
      <c r="B249" s="230"/>
      <c r="C249" s="228"/>
      <c r="D249" s="228"/>
      <c r="E249" s="228"/>
      <c r="F249" s="228"/>
      <c r="G249" s="228"/>
      <c r="H249" s="228"/>
    </row>
    <row r="250" spans="2:8" x14ac:dyDescent="0.2">
      <c r="B250" s="230"/>
      <c r="C250" s="228"/>
      <c r="D250" s="228"/>
      <c r="E250" s="228"/>
      <c r="F250" s="228"/>
      <c r="G250" s="228"/>
      <c r="H250" s="228"/>
    </row>
    <row r="251" spans="2:8" x14ac:dyDescent="0.2">
      <c r="B251" s="230"/>
      <c r="C251" s="228"/>
      <c r="D251" s="228"/>
      <c r="E251" s="228"/>
      <c r="F251" s="228"/>
      <c r="G251" s="228"/>
      <c r="H251" s="228"/>
    </row>
    <row r="252" spans="2:8" x14ac:dyDescent="0.2">
      <c r="B252" s="230"/>
      <c r="C252" s="228"/>
      <c r="D252" s="228"/>
      <c r="E252" s="228"/>
      <c r="F252" s="228"/>
      <c r="G252" s="228"/>
      <c r="H252" s="228"/>
    </row>
    <row r="253" spans="2:8" x14ac:dyDescent="0.2">
      <c r="B253" s="230"/>
      <c r="C253" s="228"/>
      <c r="D253" s="228"/>
      <c r="E253" s="228"/>
      <c r="F253" s="228"/>
      <c r="G253" s="228"/>
      <c r="H253" s="228"/>
    </row>
    <row r="254" spans="2:8" x14ac:dyDescent="0.2">
      <c r="B254" s="230"/>
      <c r="C254" s="228"/>
      <c r="D254" s="228"/>
      <c r="E254" s="228"/>
      <c r="F254" s="228"/>
      <c r="G254" s="228"/>
      <c r="H254" s="228"/>
    </row>
    <row r="255" spans="2:8" x14ac:dyDescent="0.2">
      <c r="B255" s="230"/>
      <c r="C255" s="228"/>
      <c r="D255" s="228"/>
      <c r="E255" s="228"/>
      <c r="F255" s="228"/>
      <c r="G255" s="228"/>
      <c r="H255" s="228"/>
    </row>
    <row r="256" spans="2:8" x14ac:dyDescent="0.2">
      <c r="B256" s="230"/>
      <c r="C256" s="228"/>
      <c r="D256" s="228"/>
      <c r="E256" s="228"/>
      <c r="F256" s="228"/>
      <c r="G256" s="228"/>
      <c r="H256" s="228"/>
    </row>
    <row r="257" spans="2:8" x14ac:dyDescent="0.2">
      <c r="B257" s="230"/>
      <c r="C257" s="228"/>
      <c r="D257" s="228"/>
      <c r="E257" s="228"/>
      <c r="F257" s="228"/>
      <c r="G257" s="228"/>
      <c r="H257" s="228"/>
    </row>
    <row r="258" spans="2:8" x14ac:dyDescent="0.2">
      <c r="B258" s="230"/>
      <c r="C258" s="228"/>
      <c r="D258" s="228"/>
      <c r="E258" s="228"/>
      <c r="F258" s="228"/>
      <c r="G258" s="228"/>
      <c r="H258" s="228"/>
    </row>
    <row r="259" spans="2:8" x14ac:dyDescent="0.2">
      <c r="B259" s="230"/>
      <c r="C259" s="228"/>
      <c r="D259" s="228"/>
      <c r="E259" s="228"/>
      <c r="F259" s="228"/>
      <c r="G259" s="228"/>
      <c r="H259" s="228"/>
    </row>
    <row r="260" spans="2:8" x14ac:dyDescent="0.2">
      <c r="B260" s="230"/>
      <c r="C260" s="228"/>
      <c r="D260" s="228"/>
      <c r="E260" s="228"/>
      <c r="F260" s="228"/>
      <c r="G260" s="228"/>
      <c r="H260" s="228"/>
    </row>
    <row r="261" spans="2:8" x14ac:dyDescent="0.2">
      <c r="B261" s="230"/>
      <c r="C261" s="228"/>
      <c r="D261" s="228"/>
      <c r="E261" s="228"/>
      <c r="F261" s="228"/>
      <c r="G261" s="228"/>
      <c r="H261" s="228"/>
    </row>
    <row r="262" spans="2:8" x14ac:dyDescent="0.2">
      <c r="B262" s="230"/>
      <c r="C262" s="228"/>
      <c r="D262" s="228"/>
      <c r="E262" s="228"/>
      <c r="F262" s="228"/>
      <c r="G262" s="228"/>
      <c r="H262" s="228"/>
    </row>
    <row r="263" spans="2:8" x14ac:dyDescent="0.2">
      <c r="B263" s="230"/>
      <c r="C263" s="228"/>
      <c r="D263" s="228"/>
      <c r="E263" s="228"/>
      <c r="F263" s="228"/>
      <c r="G263" s="228"/>
      <c r="H263" s="228"/>
    </row>
    <row r="264" spans="2:8" x14ac:dyDescent="0.2">
      <c r="B264" s="230"/>
      <c r="C264" s="228"/>
      <c r="D264" s="228"/>
      <c r="E264" s="228"/>
      <c r="F264" s="228"/>
      <c r="G264" s="228"/>
      <c r="H264" s="228"/>
    </row>
    <row r="265" spans="2:8" x14ac:dyDescent="0.2">
      <c r="B265" s="230"/>
      <c r="C265" s="228"/>
      <c r="D265" s="228"/>
      <c r="E265" s="228"/>
      <c r="F265" s="228"/>
      <c r="G265" s="228"/>
      <c r="H265" s="228"/>
    </row>
    <row r="266" spans="2:8" x14ac:dyDescent="0.2">
      <c r="B266" s="230"/>
      <c r="C266" s="228"/>
      <c r="D266" s="228"/>
      <c r="E266" s="228"/>
      <c r="F266" s="228"/>
      <c r="G266" s="228"/>
      <c r="H266" s="228"/>
    </row>
    <row r="267" spans="2:8" x14ac:dyDescent="0.2">
      <c r="B267" s="230"/>
      <c r="C267" s="228"/>
      <c r="D267" s="228"/>
      <c r="E267" s="228"/>
      <c r="F267" s="228"/>
      <c r="G267" s="228"/>
      <c r="H267" s="228"/>
    </row>
    <row r="268" spans="2:8" x14ac:dyDescent="0.2">
      <c r="B268" s="230"/>
      <c r="C268" s="228"/>
      <c r="D268" s="228"/>
      <c r="E268" s="228"/>
      <c r="F268" s="228"/>
      <c r="G268" s="228"/>
      <c r="H268" s="228"/>
    </row>
    <row r="269" spans="2:8" x14ac:dyDescent="0.2">
      <c r="B269" s="230"/>
      <c r="C269" s="228"/>
      <c r="D269" s="228"/>
      <c r="E269" s="228"/>
      <c r="F269" s="228"/>
      <c r="G269" s="228"/>
      <c r="H269" s="228"/>
    </row>
    <row r="270" spans="2:8" x14ac:dyDescent="0.2">
      <c r="B270" s="230"/>
      <c r="C270" s="228"/>
      <c r="D270" s="228"/>
      <c r="E270" s="228"/>
      <c r="F270" s="228"/>
      <c r="G270" s="228"/>
      <c r="H270" s="228"/>
    </row>
    <row r="271" spans="2:8" x14ac:dyDescent="0.2">
      <c r="B271" s="230"/>
      <c r="C271" s="228"/>
      <c r="D271" s="228"/>
      <c r="E271" s="228"/>
      <c r="F271" s="228"/>
      <c r="G271" s="228"/>
      <c r="H271" s="228"/>
    </row>
    <row r="272" spans="2:8" x14ac:dyDescent="0.2">
      <c r="B272" s="230"/>
      <c r="C272" s="228"/>
      <c r="D272" s="228"/>
      <c r="E272" s="228"/>
      <c r="F272" s="228"/>
      <c r="G272" s="228"/>
      <c r="H272" s="228"/>
    </row>
    <row r="273" spans="2:8" x14ac:dyDescent="0.2">
      <c r="B273" s="230"/>
      <c r="C273" s="228"/>
      <c r="D273" s="228"/>
      <c r="E273" s="228"/>
      <c r="F273" s="228"/>
      <c r="G273" s="228"/>
      <c r="H273" s="228"/>
    </row>
    <row r="274" spans="2:8" x14ac:dyDescent="0.2">
      <c r="B274" s="230"/>
      <c r="C274" s="228"/>
      <c r="D274" s="228"/>
      <c r="E274" s="228"/>
      <c r="F274" s="228"/>
      <c r="G274" s="228"/>
      <c r="H274" s="228"/>
    </row>
    <row r="275" spans="2:8" x14ac:dyDescent="0.2">
      <c r="B275" s="230"/>
      <c r="C275" s="228"/>
      <c r="D275" s="228"/>
      <c r="E275" s="228"/>
      <c r="F275" s="228"/>
      <c r="G275" s="228"/>
      <c r="H275" s="228"/>
    </row>
    <row r="276" spans="2:8" x14ac:dyDescent="0.2">
      <c r="B276" s="230"/>
      <c r="C276" s="228"/>
      <c r="D276" s="228"/>
      <c r="E276" s="228"/>
      <c r="F276" s="228"/>
      <c r="G276" s="228"/>
      <c r="H276" s="228"/>
    </row>
    <row r="277" spans="2:8" x14ac:dyDescent="0.2">
      <c r="B277" s="230"/>
      <c r="C277" s="228"/>
      <c r="D277" s="228"/>
      <c r="E277" s="228"/>
      <c r="F277" s="228"/>
      <c r="G277" s="228"/>
      <c r="H277" s="228"/>
    </row>
    <row r="278" spans="2:8" x14ac:dyDescent="0.2">
      <c r="B278" s="230"/>
      <c r="C278" s="228"/>
      <c r="D278" s="228"/>
      <c r="E278" s="228"/>
      <c r="F278" s="228"/>
      <c r="G278" s="228"/>
      <c r="H278" s="228"/>
    </row>
    <row r="279" spans="2:8" x14ac:dyDescent="0.2">
      <c r="B279" s="230"/>
      <c r="C279" s="228"/>
      <c r="D279" s="228"/>
      <c r="E279" s="228"/>
      <c r="F279" s="228"/>
      <c r="G279" s="228"/>
      <c r="H279" s="228"/>
    </row>
    <row r="280" spans="2:8" x14ac:dyDescent="0.2">
      <c r="B280" s="230"/>
      <c r="C280" s="228"/>
      <c r="D280" s="228"/>
      <c r="E280" s="228"/>
      <c r="F280" s="228"/>
      <c r="G280" s="228"/>
      <c r="H280" s="228"/>
    </row>
    <row r="281" spans="2:8" x14ac:dyDescent="0.2">
      <c r="B281" s="230"/>
      <c r="C281" s="228"/>
      <c r="D281" s="228"/>
      <c r="E281" s="228"/>
      <c r="F281" s="228"/>
      <c r="G281" s="228"/>
      <c r="H281" s="228"/>
    </row>
    <row r="282" spans="2:8" x14ac:dyDescent="0.2">
      <c r="B282" s="230"/>
      <c r="C282" s="228"/>
      <c r="D282" s="228"/>
      <c r="E282" s="228"/>
      <c r="F282" s="228"/>
      <c r="G282" s="228"/>
      <c r="H282" s="228"/>
    </row>
    <row r="283" spans="2:8" x14ac:dyDescent="0.2">
      <c r="B283" s="230"/>
      <c r="C283" s="228"/>
      <c r="D283" s="228"/>
      <c r="E283" s="228"/>
      <c r="F283" s="228"/>
      <c r="G283" s="228"/>
      <c r="H283" s="228"/>
    </row>
    <row r="284" spans="2:8" x14ac:dyDescent="0.2">
      <c r="B284" s="230"/>
      <c r="C284" s="228"/>
      <c r="D284" s="228"/>
      <c r="E284" s="228"/>
      <c r="F284" s="228"/>
      <c r="G284" s="228"/>
      <c r="H284" s="228"/>
    </row>
  </sheetData>
  <sheetProtection algorithmName="SHA-512" hashValue="yxsVyC1QtqOzCjVBVU3o2XIKslLPGXGE1k1EsNDe5W+vcP/MulKCJZm4VR4YDucdHAH12hNa9ew5Dio3tawpdg==" saltValue="z+H7RhM+XMJ8by3kMd06Yw==" spinCount="100000" sheet="1" objects="1" scenarios="1" formatColumns="0"/>
  <protectedRanges>
    <protectedRange sqref="D12:E12 D37:E37 D67:E67" name="Range1"/>
    <protectedRange sqref="M21:M35 M46:M65 M76:M95" name="Range2"/>
  </protectedRanges>
  <mergeCells count="69">
    <mergeCell ref="D5:D6"/>
    <mergeCell ref="O72:O73"/>
    <mergeCell ref="M68:M69"/>
    <mergeCell ref="B72:B73"/>
    <mergeCell ref="C72:C73"/>
    <mergeCell ref="D72:G72"/>
    <mergeCell ref="H72:H73"/>
    <mergeCell ref="I72:L72"/>
    <mergeCell ref="M72:M73"/>
    <mergeCell ref="G68:G69"/>
    <mergeCell ref="H68:H69"/>
    <mergeCell ref="J68:J69"/>
    <mergeCell ref="K68:K69"/>
    <mergeCell ref="L68:L69"/>
    <mergeCell ref="B68:B69"/>
    <mergeCell ref="D68:D69"/>
    <mergeCell ref="E68:E69"/>
    <mergeCell ref="F68:F69"/>
    <mergeCell ref="M42:M43"/>
    <mergeCell ref="O42:O43"/>
    <mergeCell ref="B42:B43"/>
    <mergeCell ref="C42:C43"/>
    <mergeCell ref="D42:G42"/>
    <mergeCell ref="H42:H43"/>
    <mergeCell ref="I42:L42"/>
    <mergeCell ref="C68:C69"/>
    <mergeCell ref="O17:O18"/>
    <mergeCell ref="B38:B39"/>
    <mergeCell ref="D38:D39"/>
    <mergeCell ref="E38:E39"/>
    <mergeCell ref="F38:F39"/>
    <mergeCell ref="G38:G39"/>
    <mergeCell ref="H38:H39"/>
    <mergeCell ref="J38:J39"/>
    <mergeCell ref="K38:K39"/>
    <mergeCell ref="L38:L39"/>
    <mergeCell ref="M38:M39"/>
    <mergeCell ref="I17:L17"/>
    <mergeCell ref="C38:C39"/>
    <mergeCell ref="L5:L6"/>
    <mergeCell ref="M5:M6"/>
    <mergeCell ref="I5:I6"/>
    <mergeCell ref="N5:N6"/>
    <mergeCell ref="M17:M18"/>
    <mergeCell ref="L13:L14"/>
    <mergeCell ref="M13:M14"/>
    <mergeCell ref="A1:B2"/>
    <mergeCell ref="H17:H18"/>
    <mergeCell ref="C17:C18"/>
    <mergeCell ref="B17:B18"/>
    <mergeCell ref="D17:G17"/>
    <mergeCell ref="C5:C6"/>
    <mergeCell ref="B5:B6"/>
    <mergeCell ref="E5:E6"/>
    <mergeCell ref="F5:F6"/>
    <mergeCell ref="E2:K2"/>
    <mergeCell ref="K5:K6"/>
    <mergeCell ref="G5:G6"/>
    <mergeCell ref="J5:J6"/>
    <mergeCell ref="H5:H6"/>
    <mergeCell ref="E13:E14"/>
    <mergeCell ref="B13:B14"/>
    <mergeCell ref="C13:C14"/>
    <mergeCell ref="G13:G14"/>
    <mergeCell ref="H13:H14"/>
    <mergeCell ref="J13:J14"/>
    <mergeCell ref="K13:K14"/>
    <mergeCell ref="D13:D14"/>
    <mergeCell ref="F13:F14"/>
  </mergeCells>
  <conditionalFormatting sqref="F37:H37 F38:F39 D41 D42:G44 F10">
    <cfRule type="cellIs" dxfId="77" priority="16" operator="equal">
      <formula>0</formula>
    </cfRule>
  </conditionalFormatting>
  <conditionalFormatting sqref="F67:H67 F68:F69 D71 D72:G74">
    <cfRule type="cellIs" dxfId="76" priority="15" operator="equal">
      <formula>0</formula>
    </cfRule>
  </conditionalFormatting>
  <conditionalFormatting sqref="H7 F13:F14 D16 D17:G19 O20 E7:F7 E9:F9 H9:H12">
    <cfRule type="cellIs" dxfId="75" priority="26" operator="equal">
      <formula>0</formula>
    </cfRule>
  </conditionalFormatting>
  <conditionalFormatting sqref="F15:G15 B15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{DBF24786-018F-4A90-A33D-7A25FCB82FF9}</x14:id>
        </ext>
      </extLst>
    </cfRule>
  </conditionalFormatting>
  <conditionalFormatting sqref="F40:G40 B40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{1F0902E3-DB7A-41C1-BE71-5E9543ADE1C9}</x14:id>
        </ext>
      </extLst>
    </cfRule>
  </conditionalFormatting>
  <conditionalFormatting sqref="F70:G70 B70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{C83435D0-D187-423E-8588-B595983C51BD}</x14:id>
        </ext>
      </extLst>
    </cfRule>
  </conditionalFormatting>
  <conditionalFormatting sqref="D4:H4 C7:C8 G7 D21:G35 E36:G36 D46:G65 E66:G66 D76:G1048576 G9:G10 D8:H8 E3:H3 D11:G12">
    <cfRule type="cellIs" dxfId="74" priority="32" operator="equal">
      <formula>0</formula>
    </cfRule>
  </conditionalFormatting>
  <conditionalFormatting sqref="I7:L10">
    <cfRule type="cellIs" dxfId="73" priority="28" operator="equal">
      <formula>0</formula>
    </cfRule>
  </conditionalFormatting>
  <conditionalFormatting sqref="I17:L36 I42:L66 I72:L95">
    <cfRule type="cellIs" dxfId="72" priority="25" operator="equal">
      <formula>0</formula>
    </cfRule>
  </conditionalFormatting>
  <conditionalFormatting sqref="J10:L10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{EBEBD196-7982-4BD1-AEFD-997E9E8D3B01}</x14:id>
        </ext>
      </extLst>
    </cfRule>
  </conditionalFormatting>
  <conditionalFormatting sqref="J15:L15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{7F69775A-D3AE-4E51-BF54-F113AFC23069}</x14:id>
        </ext>
      </extLst>
    </cfRule>
  </conditionalFormatting>
  <conditionalFormatting sqref="J40:L40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{29C01E22-A9D0-4119-89C6-65F5F87D2EF1}</x14:id>
        </ext>
      </extLst>
    </cfRule>
  </conditionalFormatting>
  <conditionalFormatting sqref="J70:L70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{0CE38938-88F2-43D1-9488-0E6A632642E2}</x14:id>
        </ext>
      </extLst>
    </cfRule>
  </conditionalFormatting>
  <conditionalFormatting sqref="M10">
    <cfRule type="cellIs" dxfId="71" priority="29" operator="equal">
      <formula>0</formula>
    </cfRule>
  </conditionalFormatting>
  <conditionalFormatting sqref="N5">
    <cfRule type="cellIs" dxfId="70" priority="23" operator="equal">
      <formula>0</formula>
    </cfRule>
  </conditionalFormatting>
  <conditionalFormatting sqref="D68:D69">
    <cfRule type="cellIs" dxfId="69" priority="8" operator="equal">
      <formula>0</formula>
    </cfRule>
  </conditionalFormatting>
  <conditionalFormatting sqref="D38:D39">
    <cfRule type="cellIs" dxfId="68" priority="7" operator="equal">
      <formula>0</formula>
    </cfRule>
  </conditionalFormatting>
  <conditionalFormatting sqref="D13:D14">
    <cfRule type="cellIs" dxfId="67" priority="6" operator="equal">
      <formula>0</formula>
    </cfRule>
  </conditionalFormatting>
  <conditionalFormatting sqref="F10:G10 B10">
    <cfRule type="dataBar" priority="18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{41E2E967-BF72-48E0-9CBB-961ED6408C2E}</x14:id>
        </ext>
      </extLst>
    </cfRule>
  </conditionalFormatting>
  <conditionalFormatting sqref="D5:D6">
    <cfRule type="cellIs" dxfId="66" priority="5" operator="equal">
      <formula>0</formula>
    </cfRule>
  </conditionalFormatting>
  <conditionalFormatting sqref="D7">
    <cfRule type="cellIs" dxfId="65" priority="4" operator="equal">
      <formula>0</formula>
    </cfRule>
  </conditionalFormatting>
  <conditionalFormatting sqref="F5:F6">
    <cfRule type="cellIs" dxfId="64" priority="3" operator="equal">
      <formula>0</formula>
    </cfRule>
  </conditionalFormatting>
  <conditionalFormatting sqref="D37:E37">
    <cfRule type="cellIs" dxfId="63" priority="2" operator="equal">
      <formula>0</formula>
    </cfRule>
  </conditionalFormatting>
  <conditionalFormatting sqref="D67:E67">
    <cfRule type="cellIs" dxfId="62" priority="1" operator="equal">
      <formula>0</formula>
    </cfRule>
  </conditionalFormatting>
  <dataValidations count="1">
    <dataValidation type="list" allowBlank="1" showInputMessage="1" showErrorMessage="1" sqref="D12:E12 D37:E37 D67:E67" xr:uid="{F42380FD-226D-4310-95A8-F1FEADB1609A}">
      <formula1>"Calculate,Don't Calculate"</formula1>
    </dataValidation>
  </dataValidations>
  <hyperlinks>
    <hyperlink ref="D2" location="'Home'!A1" display="Home Page " xr:uid="{0C320693-40D7-4937-98CC-A1D69FA594B0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F24786-018F-4A90-A33D-7A25FCB82F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F15:G15 B15</xm:sqref>
        </x14:conditionalFormatting>
        <x14:conditionalFormatting xmlns:xm="http://schemas.microsoft.com/office/excel/2006/main">
          <x14:cfRule type="dataBar" id="{1F0902E3-DB7A-41C1-BE71-5E9543ADE1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F40:G40 B40</xm:sqref>
        </x14:conditionalFormatting>
        <x14:conditionalFormatting xmlns:xm="http://schemas.microsoft.com/office/excel/2006/main">
          <x14:cfRule type="dataBar" id="{C83435D0-D187-423E-8588-B595983C51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F70:G70 B70</xm:sqref>
        </x14:conditionalFormatting>
        <x14:conditionalFormatting xmlns:xm="http://schemas.microsoft.com/office/excel/2006/main">
          <x14:cfRule type="dataBar" id="{EBEBD196-7982-4BD1-AEFD-997E9E8D3B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J10:L10</xm:sqref>
        </x14:conditionalFormatting>
        <x14:conditionalFormatting xmlns:xm="http://schemas.microsoft.com/office/excel/2006/main">
          <x14:cfRule type="dataBar" id="{7F69775A-D3AE-4E51-BF54-F113AFC230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J15:L15</xm:sqref>
        </x14:conditionalFormatting>
        <x14:conditionalFormatting xmlns:xm="http://schemas.microsoft.com/office/excel/2006/main">
          <x14:cfRule type="dataBar" id="{29C01E22-A9D0-4119-89C6-65F5F87D2E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J40:L40</xm:sqref>
        </x14:conditionalFormatting>
        <x14:conditionalFormatting xmlns:xm="http://schemas.microsoft.com/office/excel/2006/main">
          <x14:cfRule type="dataBar" id="{0CE38938-88F2-43D1-9488-0E6A632642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J70:L70</xm:sqref>
        </x14:conditionalFormatting>
        <x14:conditionalFormatting xmlns:xm="http://schemas.microsoft.com/office/excel/2006/main">
          <x14:cfRule type="dataBar" id="{41E2E967-BF72-48E0-9CBB-961ED6408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F10:G10 B10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760A9-0F8B-4128-B6CD-06962E4CFED8}">
  <sheetPr codeName="Sheet10"/>
  <dimension ref="A2:AO106"/>
  <sheetViews>
    <sheetView topLeftCell="B1" zoomScale="115" zoomScaleNormal="115" workbookViewId="0">
      <selection activeCell="G7" sqref="G7"/>
    </sheetView>
  </sheetViews>
  <sheetFormatPr defaultColWidth="9.125" defaultRowHeight="14.25" x14ac:dyDescent="0.2"/>
  <cols>
    <col min="1" max="1" width="0" style="54" hidden="1" customWidth="1"/>
    <col min="2" max="2" width="10" style="54" customWidth="1"/>
    <col min="3" max="3" width="14.25" style="54" customWidth="1"/>
    <col min="4" max="4" width="9.75" style="54" customWidth="1"/>
    <col min="5" max="5" width="14.25" style="54" customWidth="1"/>
    <col min="6" max="6" width="10.75" style="54" customWidth="1"/>
    <col min="7" max="7" width="11.25" style="54" customWidth="1"/>
    <col min="8" max="8" width="10.75" style="54" customWidth="1"/>
    <col min="9" max="9" width="11.25" style="54" customWidth="1"/>
    <col min="10" max="10" width="9.125" style="54"/>
    <col min="11" max="11" width="11.25" style="54" customWidth="1"/>
    <col min="12" max="12" width="9.125" style="54"/>
    <col min="13" max="13" width="11.25" style="54" customWidth="1"/>
    <col min="14" max="14" width="9.125" style="54"/>
    <col min="15" max="15" width="11.25" style="54" customWidth="1"/>
    <col min="16" max="16" width="9.125" style="54"/>
    <col min="17" max="17" width="11.25" style="54" customWidth="1"/>
    <col min="18" max="18" width="9.125" style="54"/>
    <col min="19" max="19" width="11.25" style="54" customWidth="1"/>
    <col min="20" max="20" width="9.125" style="54"/>
    <col min="21" max="21" width="11.25" style="54" customWidth="1"/>
    <col min="22" max="22" width="9.125" style="54"/>
    <col min="23" max="23" width="12.625" style="54" customWidth="1"/>
    <col min="24" max="24" width="9.125" style="54"/>
    <col min="25" max="25" width="11.25" style="54" customWidth="1"/>
    <col min="26" max="26" width="9.125" style="54"/>
    <col min="27" max="27" width="11.25" style="54" customWidth="1"/>
    <col min="28" max="28" width="9.125" style="54"/>
    <col min="29" max="29" width="11.25" style="54" customWidth="1"/>
    <col min="30" max="30" width="9.125" style="54"/>
    <col min="31" max="31" width="11.25" style="54" customWidth="1"/>
    <col min="32" max="32" width="9.125" style="54"/>
    <col min="33" max="33" width="11.25" style="54" customWidth="1"/>
    <col min="34" max="34" width="9.125" style="54"/>
    <col min="35" max="35" width="11.25" style="54" customWidth="1"/>
    <col min="36" max="36" width="9.125" style="54"/>
    <col min="37" max="37" width="11.25" style="54" customWidth="1"/>
    <col min="38" max="38" width="9.125" style="54"/>
    <col min="39" max="39" width="11.25" style="54" customWidth="1"/>
    <col min="40" max="40" width="9.125" style="54"/>
    <col min="41" max="41" width="11.25" style="54" customWidth="1"/>
    <col min="42" max="16384" width="9.125" style="54"/>
  </cols>
  <sheetData>
    <row r="2" spans="1:41" ht="51.75" customHeight="1" x14ac:dyDescent="0.2">
      <c r="B2" s="350"/>
      <c r="C2" s="350"/>
      <c r="D2" s="350"/>
      <c r="E2" s="350"/>
      <c r="F2" s="350"/>
      <c r="G2" s="350"/>
      <c r="H2" s="350"/>
      <c r="I2" s="472" t="s">
        <v>128</v>
      </c>
      <c r="J2" s="472"/>
      <c r="K2" s="350"/>
      <c r="L2" s="350"/>
      <c r="M2" s="350" t="s">
        <v>129</v>
      </c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</row>
    <row r="3" spans="1:41" ht="3.75" customHeight="1" x14ac:dyDescent="0.2"/>
    <row r="4" spans="1:41" x14ac:dyDescent="0.2">
      <c r="B4" s="471" t="s">
        <v>130</v>
      </c>
      <c r="C4" s="471"/>
      <c r="D4" s="471"/>
      <c r="E4" s="471"/>
      <c r="F4" s="54">
        <f>NETWORKDAYS.INTL(DATE(YEAR(F5),MONTH(F5),1),DATE(YEAR(F5),MONTH(F5)+1,1)-1,7,List!$M$3:$M$100)</f>
        <v>23</v>
      </c>
      <c r="H4" s="54">
        <f>NETWORKDAYS.INTL(DATE(YEAR(H5),MONTH(H5),1),DATE(YEAR(H5),MONTH(H5)+1,1)-1,7,List!$M$3:$M$100)</f>
        <v>22</v>
      </c>
      <c r="J4" s="54">
        <f>NETWORKDAYS.INTL(DATE(YEAR(J5),MONTH(J5),1),DATE(YEAR(J5),MONTH(J5)+1,1)-1,7,List!$M$3:$M$100)</f>
        <v>20</v>
      </c>
      <c r="L4" s="54">
        <f>NETWORKDAYS.INTL(DATE(YEAR(L5),MONTH(L5),1),DATE(YEAR(L5),MONTH(L5)+1,1)-1,7,List!$M$3:$M$100)</f>
        <v>20</v>
      </c>
      <c r="N4" s="54">
        <f>NETWORKDAYS.INTL(DATE(YEAR(N5),MONTH(N5),1),DATE(YEAR(N5),MONTH(N5)+1,1)-1,7,List!$M$3:$M$100)</f>
        <v>21</v>
      </c>
      <c r="P4" s="54">
        <f>NETWORKDAYS.INTL(DATE(YEAR(P5),MONTH(P5),1),DATE(YEAR(P5),MONTH(P5)+1,1)-1,7,List!$M$3:$M$100)</f>
        <v>21</v>
      </c>
      <c r="R4" s="54">
        <f>NETWORKDAYS.INTL(DATE(YEAR(R5),MONTH(R5),1),DATE(YEAR(R5),MONTH(R5)+1,1)-1,7,List!$M$3:$M$100)</f>
        <v>20</v>
      </c>
      <c r="T4" s="54">
        <f>NETWORKDAYS.INTL(DATE(YEAR(T5),MONTH(T5),1),DATE(YEAR(T5),MONTH(T5)+1,1)-1,7,List!$M$3:$M$100)</f>
        <v>23</v>
      </c>
      <c r="V4" s="54">
        <f>NETWORKDAYS.INTL(DATE(YEAR(V5),MONTH(V5),1),DATE(YEAR(V5),MONTH(V5)+1,1)-1,7,List!$M$3:$M$100)</f>
        <v>21</v>
      </c>
      <c r="X4" s="54">
        <f>NETWORKDAYS.INTL(DATE(YEAR(X5),MONTH(X5),1),DATE(YEAR(X5),MONTH(X5)+1,1)-1,7,List!$M$3:$M$100)</f>
        <v>23</v>
      </c>
      <c r="Z4" s="54">
        <f>NETWORKDAYS.INTL(DATE(YEAR(Z5),MONTH(Z5),1),DATE(YEAR(Z5),MONTH(Z5)+1,1)-1,7,List!$M$3:$M$100)</f>
        <v>23</v>
      </c>
      <c r="AB4" s="54">
        <f>NETWORKDAYS.INTL(DATE(YEAR(AB5),MONTH(AB5),1),DATE(YEAR(AB5),MONTH(AB5)+1,1)-1,7,List!$M$3:$M$100)</f>
        <v>23</v>
      </c>
      <c r="AD4" s="54">
        <f>NETWORKDAYS.INTL(DATE(YEAR(AD5),MONTH(AD5),1),DATE(YEAR(AD5),MONTH(AD5)+1,1)-1,7,List!$M$3:$M$100)</f>
        <v>23</v>
      </c>
      <c r="AF4" s="54">
        <f>NETWORKDAYS.INTL(DATE(YEAR(AF5),MONTH(AF5),1),DATE(YEAR(AF5),MONTH(AF5)+1,1)-1,7,List!$M$3:$M$100)</f>
        <v>23</v>
      </c>
      <c r="AH4" s="54">
        <f>NETWORKDAYS.INTL(DATE(YEAR(AH5),MONTH(AH5),1),DATE(YEAR(AH5),MONTH(AH5)+1,1)-1,7,List!$M$3:$M$100)</f>
        <v>23</v>
      </c>
      <c r="AJ4" s="54">
        <f>NETWORKDAYS.INTL(DATE(YEAR(AJ5),MONTH(AJ5),1),DATE(YEAR(AJ5),MONTH(AJ5)+1,1)-1,7,List!$M$3:$M$100)</f>
        <v>23</v>
      </c>
      <c r="AL4" s="54">
        <f>NETWORKDAYS.INTL(DATE(YEAR(AL5),MONTH(AL5),1),DATE(YEAR(AL5),MONTH(AL5)+1,1)-1,7,List!$M$3:$M$100)</f>
        <v>23</v>
      </c>
      <c r="AN4" s="54">
        <f>NETWORKDAYS.INTL(DATE(YEAR(AN5),MONTH(AN5),1),DATE(YEAR(AN5),MONTH(AN5)+1,1)-1,7,List!$M$3:$M$100)</f>
        <v>23</v>
      </c>
    </row>
    <row r="5" spans="1:41" s="56" customFormat="1" ht="29.25" customHeight="1" x14ac:dyDescent="0.2">
      <c r="B5" s="475" t="s">
        <v>131</v>
      </c>
      <c r="C5" s="474" t="s">
        <v>122</v>
      </c>
      <c r="D5" s="474" t="s">
        <v>132</v>
      </c>
      <c r="E5" s="474" t="s">
        <v>133</v>
      </c>
      <c r="F5" s="473">
        <f>DATE(YEAR('Project Follow up - Base'!K12),MONTH('Project Follow up - Base'!K12),1)</f>
        <v>45627</v>
      </c>
      <c r="G5" s="473"/>
      <c r="H5" s="473">
        <f>IF(F5=0,0, IF( EDATE(F5,1)&gt;DATE(YEAR('Project Follow up - Base'!$L$12),MONTH('Project Follow up - Base'!$L$12)+1,1)-1,0,EDATE(F5,1)))</f>
        <v>45658</v>
      </c>
      <c r="I5" s="473"/>
      <c r="J5" s="473">
        <f>IF(H5=0,0, IF( EDATE(H5,1)&gt;DATE(YEAR('Project Follow up - Base'!$L$12),MONTH('Project Follow up - Base'!$L$12)+1,1)-1,0,EDATE(H5,1)))</f>
        <v>45689</v>
      </c>
      <c r="K5" s="473"/>
      <c r="L5" s="473">
        <f>IF(J5=0,0, IF( EDATE(J5,1)&gt;DATE(YEAR('Project Follow up - Base'!$L$12),MONTH('Project Follow up - Base'!$L$12)+1,1)-1,0,EDATE(J5,1)))</f>
        <v>45717</v>
      </c>
      <c r="M5" s="473"/>
      <c r="N5" s="473">
        <f>IF(L5=0,0, IF( EDATE(L5,1)&gt;DATE(YEAR('Project Follow up - Base'!$L$12),MONTH('Project Follow up - Base'!$L$12)+1,1)-1,0,EDATE(L5,1)))</f>
        <v>45748</v>
      </c>
      <c r="O5" s="473"/>
      <c r="P5" s="473">
        <f>IF(N5=0,0, IF( EDATE(N5,1)&gt;DATE(YEAR('Project Follow up - Base'!$L$12),MONTH('Project Follow up - Base'!$L$12)+1,1)-1,0,EDATE(N5,1)))</f>
        <v>45778</v>
      </c>
      <c r="Q5" s="473"/>
      <c r="R5" s="473">
        <f>IF(P5=0,0, IF( EDATE(P5,1)&gt;DATE(YEAR('Project Follow up - Base'!$L$12),MONTH('Project Follow up - Base'!$L$12)+1,1)-1,0,EDATE(P5,1)))</f>
        <v>45809</v>
      </c>
      <c r="S5" s="473"/>
      <c r="T5" s="473">
        <f>IF(R5=0,0, IF( EDATE(R5,1)&gt;DATE(YEAR('Project Follow up - Base'!$L$12),MONTH('Project Follow up - Base'!$L$12)+1,1)-1,0,EDATE(R5,1)))</f>
        <v>45839</v>
      </c>
      <c r="U5" s="473"/>
      <c r="V5" s="473">
        <f>IF(T5=0,0, IF( EDATE(T5,1)&gt;DATE(YEAR('Project Follow up - Base'!$L$12),MONTH('Project Follow up - Base'!$L$12)+1,1)-1,0,EDATE(T5,1)))</f>
        <v>45870</v>
      </c>
      <c r="W5" s="473"/>
      <c r="X5" s="473">
        <f>IF(V5=0,0, IF( EDATE(V5,1)&gt;DATE(YEAR('Project Follow up - Base'!$L$12),MONTH('Project Follow up - Base'!$L$12)+1,1)-1,0,EDATE(V5,1)))</f>
        <v>0</v>
      </c>
      <c r="Y5" s="473"/>
      <c r="Z5" s="473">
        <f>IF(X5=0,0, IF( EDATE(X5,1)&gt;DATE(YEAR('Project Follow up - Base'!$L$12),MONTH('Project Follow up - Base'!$L$12)+1,1)-1,0,EDATE(X5,1)))</f>
        <v>0</v>
      </c>
      <c r="AA5" s="473"/>
      <c r="AB5" s="473">
        <f>IF(Z5=0,0, IF( EDATE(Z5,1)&gt;DATE(YEAR('Project Follow up - Base'!$L$12),MONTH('Project Follow up - Base'!$L$12)+1,1)-1,0,EDATE(Z5,1)))</f>
        <v>0</v>
      </c>
      <c r="AC5" s="473"/>
      <c r="AD5" s="473">
        <f>IF(AB5=0,0, IF( EDATE(AB5,1)&gt;DATE(YEAR('Project Follow up - Base'!$L$12),MONTH('Project Follow up - Base'!$L$12)+1,1)-1,0,EDATE(AB5,1)))</f>
        <v>0</v>
      </c>
      <c r="AE5" s="473"/>
      <c r="AF5" s="473">
        <f>IF(AD5=0,0, IF( EDATE(AD5,1)&gt;DATE(YEAR('Project Follow up - Base'!$L$12),MONTH('Project Follow up - Base'!$L$12)+1,1)-1,0,EDATE(AD5,1)))</f>
        <v>0</v>
      </c>
      <c r="AG5" s="473"/>
      <c r="AH5" s="473">
        <f>IF(AF5=0,0, IF( EDATE(AF5,1)&gt;DATE(YEAR('Project Follow up - Base'!$L$12),MONTH('Project Follow up - Base'!$L$12)+1,1)-1,0,EDATE(AF5,1)))</f>
        <v>0</v>
      </c>
      <c r="AI5" s="473"/>
      <c r="AJ5" s="473">
        <f>IF(AH5=0,0, IF( EDATE(AH5,1)&gt;DATE(YEAR('Project Follow up - Base'!$L$12),MONTH('Project Follow up - Base'!$L$12)+1,1)-1,0,EDATE(AH5,1)))</f>
        <v>0</v>
      </c>
      <c r="AK5" s="473"/>
      <c r="AL5" s="473">
        <f>IF(AJ5=0,0, IF( EDATE(AJ5,1)&gt;DATE(YEAR('Project Follow up - Base'!$L$12),MONTH('Project Follow up - Base'!$L$12)+1,1)-1,0,EDATE(AJ5,1)))</f>
        <v>0</v>
      </c>
      <c r="AM5" s="473"/>
      <c r="AN5" s="473">
        <f>IF(AL5=0,0, IF( EDATE(AL5,1)&gt;DATE(YEAR('Project Follow up - Base'!$L$12),MONTH('Project Follow up - Base'!$L$12)+1,1)-1,0,EDATE(AL5,1)))</f>
        <v>0</v>
      </c>
      <c r="AO5" s="473"/>
    </row>
    <row r="6" spans="1:41" s="56" customFormat="1" ht="45" customHeight="1" x14ac:dyDescent="0.2">
      <c r="B6" s="476"/>
      <c r="C6" s="445"/>
      <c r="D6" s="445"/>
      <c r="E6" s="445"/>
      <c r="F6" s="302" t="s">
        <v>134</v>
      </c>
      <c r="G6" s="302" t="s">
        <v>135</v>
      </c>
      <c r="H6" s="302" t="s">
        <v>134</v>
      </c>
      <c r="I6" s="302" t="s">
        <v>135</v>
      </c>
      <c r="J6" s="302" t="s">
        <v>134</v>
      </c>
      <c r="K6" s="302" t="s">
        <v>135</v>
      </c>
      <c r="L6" s="302" t="s">
        <v>134</v>
      </c>
      <c r="M6" s="302" t="s">
        <v>135</v>
      </c>
      <c r="N6" s="302" t="s">
        <v>134</v>
      </c>
      <c r="O6" s="302" t="s">
        <v>135</v>
      </c>
      <c r="P6" s="302" t="s">
        <v>134</v>
      </c>
      <c r="Q6" s="302" t="s">
        <v>135</v>
      </c>
      <c r="R6" s="302" t="s">
        <v>134</v>
      </c>
      <c r="S6" s="302" t="s">
        <v>135</v>
      </c>
      <c r="T6" s="302" t="s">
        <v>134</v>
      </c>
      <c r="U6" s="302" t="s">
        <v>135</v>
      </c>
      <c r="V6" s="302" t="s">
        <v>134</v>
      </c>
      <c r="W6" s="302" t="s">
        <v>135</v>
      </c>
      <c r="X6" s="302" t="s">
        <v>134</v>
      </c>
      <c r="Y6" s="302" t="s">
        <v>135</v>
      </c>
      <c r="Z6" s="302" t="s">
        <v>134</v>
      </c>
      <c r="AA6" s="302" t="s">
        <v>135</v>
      </c>
      <c r="AB6" s="302" t="s">
        <v>134</v>
      </c>
      <c r="AC6" s="302" t="s">
        <v>135</v>
      </c>
      <c r="AD6" s="302" t="s">
        <v>134</v>
      </c>
      <c r="AE6" s="302" t="s">
        <v>135</v>
      </c>
      <c r="AF6" s="302" t="s">
        <v>134</v>
      </c>
      <c r="AG6" s="302" t="s">
        <v>135</v>
      </c>
      <c r="AH6" s="302" t="s">
        <v>134</v>
      </c>
      <c r="AI6" s="302" t="s">
        <v>135</v>
      </c>
      <c r="AJ6" s="302" t="s">
        <v>134</v>
      </c>
      <c r="AK6" s="302" t="s">
        <v>135</v>
      </c>
      <c r="AL6" s="302" t="s">
        <v>134</v>
      </c>
      <c r="AM6" s="302" t="s">
        <v>135</v>
      </c>
      <c r="AN6" s="302" t="s">
        <v>134</v>
      </c>
      <c r="AO6" s="303" t="s">
        <v>135</v>
      </c>
    </row>
    <row r="7" spans="1:41" x14ac:dyDescent="0.2">
      <c r="A7" s="54" t="str">
        <f>B7&amp;" "&amp;C7</f>
        <v>Design Ahmed AL-Attas</v>
      </c>
      <c r="B7" s="200" t="str">
        <f>'Employees Summary'!B4</f>
        <v>Design</v>
      </c>
      <c r="C7" s="201" t="str">
        <f>'Employees Summary'!C4</f>
        <v>Ahmed AL-Attas</v>
      </c>
      <c r="D7" s="201">
        <f>F7+H7+J7+L7+N7+P7+R7+T7+V7+X7+Z7+AB7+AD7+AF7+AH7+AJ7+AL7+AN7</f>
        <v>0</v>
      </c>
      <c r="E7" s="212">
        <f ca="1">G7+I7+K7+M7+O7+Q7+S7+U7+W7+Y7+AA7+AC7+AE7+AG7+AI7+AK7+AM7+AO7</f>
        <v>0</v>
      </c>
      <c r="F7" s="202">
        <f>IF($C7=0,0,SUMIF('Team members Data'!$B:$B,$C7,'Team members Data'!C:C))</f>
        <v>0</v>
      </c>
      <c r="G7" s="401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*IF(F7=0,0,1),
_xlfn.IFNA(INDEX([1]Employees!$E:$E,MATCH($B7&amp;" "&amp;$C7,[1]Employees!$H:$H,0))
/F$4*F7,0)
)</f>
        <v>0</v>
      </c>
      <c r="H7" s="202">
        <f>IF($C7=0,0,SUMIF('Team members Data'!$B:$B,$C7,'Team members Data'!E:E))</f>
        <v>0</v>
      </c>
      <c r="I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*IF(H7=0,0,1),
_xlfn.IFNA(INDEX([1]Employees!$E:$E,MATCH($B7&amp;" "&amp;$C7,[1]Employees!$H:$H,0))
/H$4*H7,0)
)</f>
        <v>0</v>
      </c>
      <c r="J7" s="202">
        <f>IF($C7=0,0,SUMIF('Team members Data'!$B:$B,$C7,'Team members Data'!G:G))</f>
        <v>0</v>
      </c>
      <c r="K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*IF(J7=0,0,1),
_xlfn.IFNA(INDEX([1]Employees!$E:$E,MATCH($B7&amp;" "&amp;$C7,[1]Employees!$H:$H,0))
/J$4*J7,0)
)</f>
        <v>0</v>
      </c>
      <c r="L7" s="202">
        <f>IF($C7=0,0,SUMIF('Team members Data'!$B:$B,$C7,'Team members Data'!I:I))</f>
        <v>0</v>
      </c>
      <c r="M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*IF(L7=0,0,1),
_xlfn.IFNA(INDEX([1]Employees!$E:$E,MATCH($B7&amp;" "&amp;$C7,[1]Employees!$H:$H,0))
/L$4*L7,0)
)</f>
        <v>0</v>
      </c>
      <c r="N7" s="202">
        <f>IF($C7=0,0,SUMIF('Team members Data'!$B:$B,$C7,'Team members Data'!K:K))</f>
        <v>0</v>
      </c>
      <c r="O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*IF(N7=0,0,1),
_xlfn.IFNA(INDEX([1]Employees!$E:$E,MATCH($B7&amp;" "&amp;$C7,[1]Employees!$H:$H,0))
/N$4*N7,0)
)</f>
        <v>0</v>
      </c>
      <c r="P7" s="202">
        <f>IF($C7=0,0,SUMIF('Team members Data'!$B:$B,$C7,'Team members Data'!M:M))</f>
        <v>0</v>
      </c>
      <c r="Q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*IF(P7=0,0,1),
_xlfn.IFNA(INDEX([1]Employees!$E:$E,MATCH($B7&amp;" "&amp;$C7,[1]Employees!$H:$H,0))
/P$4*P7,0)
)</f>
        <v>0</v>
      </c>
      <c r="R7" s="202">
        <f>IF($C7=0,0,SUMIF('Team members Data'!$B:$B,$C7,'Team members Data'!O:O))</f>
        <v>0</v>
      </c>
      <c r="S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*IF(R7=0,0,1),
_xlfn.IFNA(INDEX([1]Employees!$E:$E,MATCH($B7&amp;" "&amp;$C7,[1]Employees!$H:$H,0))
/R$4*R7,0)
)</f>
        <v>0</v>
      </c>
      <c r="T7" s="202">
        <f>IF($C7=0,0,SUMIF('Team members Data'!$B:$B,$C7,'Team members Data'!Q:Q))</f>
        <v>0</v>
      </c>
      <c r="U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*IF(T7=0,0,1),
_xlfn.IFNA(INDEX([1]Employees!$E:$E,MATCH($B7&amp;" "&amp;$C7,[1]Employees!$H:$H,0))
/T$4*T7,0)
)</f>
        <v>0</v>
      </c>
      <c r="V7" s="202">
        <f>IF($C7=0,0,SUMIF('Team members Data'!$B:$B,$C7,'Team members Data'!S:S))</f>
        <v>0</v>
      </c>
      <c r="W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*IF(V7=0,0,1),
_xlfn.IFNA(INDEX([1]Employees!$E:$E,MATCH($B7&amp;" "&amp;$C7,[1]Employees!$H:$H,0))
/V$4*V7,0)
)</f>
        <v>0</v>
      </c>
      <c r="X7" s="202">
        <f>SUMIF('Team members Data'!$B:$B,$C7,'Team members Data'!U:U)</f>
        <v>0</v>
      </c>
      <c r="Y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*IF(X7=0,0,1),
_xlfn.IFNA(INDEX([1]Employees!$E:$E,MATCH($B7&amp;" "&amp;$C7,[1]Employees!$H:$H,0))
/X$4*X7,0)
)</f>
        <v>0</v>
      </c>
      <c r="Z7" s="202">
        <f>SUMIF('Team members Data'!$B:$B,$C7,'Team members Data'!W:W)</f>
        <v>0</v>
      </c>
      <c r="AA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*IF(Z7=0,0,1),
_xlfn.IFNA(INDEX([1]Employees!$E:$E,MATCH($B7&amp;" "&amp;$C7,[1]Employees!$H:$H,0))
/Z$4*Z7,0)
)</f>
        <v>0</v>
      </c>
      <c r="AB7" s="202">
        <f>SUMIF('Team members Data'!$B:$B,$C7,'Team members Data'!Y:Y)</f>
        <v>0</v>
      </c>
      <c r="AC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*IF(AB7=0,0,1),
_xlfn.IFNA(INDEX([1]Employees!$E:$E,MATCH($B7&amp;" "&amp;$C7,[1]Employees!$H:$H,0))
/AB$4*AB7,0)
)</f>
        <v>0</v>
      </c>
      <c r="AD7" s="202">
        <f>SUMIF('Team members Data'!$B:$B,$C7,'Team members Data'!AA:AA)</f>
        <v>0</v>
      </c>
      <c r="AE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*IF(AD7=0,0,1),
_xlfn.IFNA(INDEX([1]Employees!$E:$E,MATCH($B7&amp;" "&amp;$C7,[1]Employees!$H:$H,0))
/AD$4*AD7,0)
)</f>
        <v>0</v>
      </c>
      <c r="AF7" s="202">
        <f>SUMIF('Team members Data'!$B:$B,$C7,'Team members Data'!AC:AC)</f>
        <v>0</v>
      </c>
      <c r="AG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*IF(AF7=0,0,1),
_xlfn.IFNA(INDEX([1]Employees!$E:$E,MATCH($B7&amp;" "&amp;$C7,[1]Employees!$H:$H,0))
/AF$4*AF7,0)
)</f>
        <v>0</v>
      </c>
      <c r="AH7" s="202">
        <f>SUMIF('Team members Data'!$B:$B,$C7,'Team members Data'!AE:AE)</f>
        <v>0</v>
      </c>
      <c r="AI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*IF(AH7=0,0,1),
_xlfn.IFNA(INDEX([1]Employees!$E:$E,MATCH($B7&amp;" "&amp;$C7,[1]Employees!$H:$H,0))
/AH$4*AH7,0)
)</f>
        <v>0</v>
      </c>
      <c r="AJ7" s="202">
        <f>SUMIF('Team members Data'!$B:$B,$C7,'Team members Data'!AG:AG)</f>
        <v>0</v>
      </c>
      <c r="AK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*IF(AJ7=0,0,1),
_xlfn.IFNA(INDEX([1]Employees!$E:$E,MATCH($B7&amp;" "&amp;$C7,[1]Employees!$H:$H,0))
/AJ$4*AJ7,0)
)</f>
        <v>0</v>
      </c>
      <c r="AL7" s="202">
        <f>SUMIF('Team members Data'!$B:$B,$C7,'Team members Data'!AI:AI)</f>
        <v>0</v>
      </c>
      <c r="AM7" s="203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*IF(AL7=0,0,1),
_xlfn.IFNA(INDEX([1]Employees!$E:$E,MATCH($B7&amp;" "&amp;$C7,[1]Employees!$H:$H,0))
/AL$4*AL7,0)
)</f>
        <v>0</v>
      </c>
      <c r="AN7" s="202">
        <f>SUMIF('Team members Data'!$B:$B,$C7,'Team members Data'!AK:AK)</f>
        <v>0</v>
      </c>
      <c r="AO7" s="204">
        <f ca="1">IF(
SUMIF('Project Costs'!$C$21:$C$35,$C7,'Project Costs'!$M$21:$M$35)+SUMIF('Project Costs'!$C$46:$C$65,$C7,'Project Costs'!$M$46:$M$65)+SUMIF('Project Costs'!$C$76:$C$95,$C7,'Project Costs'!$M$76:$M$95)&gt;0,
(SUMIF('Project Costs'!$C$21:$C$35,$C7,'Project Costs'!$M$21:$M$35)+SUMIF('Project Costs'!$C$46:$C$65,$C7,'Project Costs'!$M$46:$M$65)+SUMIF('Project Costs'!$C$76:$C$95,$C7,'Project Costs'!$M$76:$M$95))
*IF(AN7=0,0,1),
_xlfn.IFNA(INDEX([1]Employees!$E:$E,MATCH($B7&amp;" "&amp;$C7,[1]Employees!$H:$H,0))
/AN$4*AN7,0)
)</f>
        <v>0</v>
      </c>
    </row>
    <row r="8" spans="1:41" x14ac:dyDescent="0.2">
      <c r="A8" s="54" t="str">
        <f t="shared" ref="A8:A71" si="0">B8&amp;" "&amp;C8</f>
        <v>Design Younes Al-Ammar</v>
      </c>
      <c r="B8" s="205" t="str">
        <f>'Employees Summary'!B5</f>
        <v>Design</v>
      </c>
      <c r="C8" s="197" t="str">
        <f>'Employees Summary'!C5</f>
        <v>Younes Al-Ammar</v>
      </c>
      <c r="D8" s="197">
        <f t="shared" ref="D8:D71" si="1">F8+H8+J8+L8+N8+P8+R8+T8+V8+X8+Z8+AB8+AD8+AF8+AH8+AJ8+AL8+AN8</f>
        <v>0</v>
      </c>
      <c r="E8" s="213">
        <f t="shared" ref="E8:E71" ca="1" si="2">G8+I8+K8+M8+O8+Q8+S8+U8+W8+Y8+AA8+AC8+AE8+AG8+AI8+AK8+AM8+AO8</f>
        <v>0</v>
      </c>
      <c r="F8" s="198">
        <f>IF($C8=0,0,SUMIF('Team members Data'!$B:$B,$C8,'Team members Data'!C:C))</f>
        <v>0</v>
      </c>
      <c r="G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*IF(F8=0,0,1),
_xlfn.IFNA(INDEX([1]Employees!$E:$E,MATCH($B8&amp;" "&amp;$C8,[1]Employees!$H:$H,0))
/F$4*F8,0)
)</f>
        <v>0</v>
      </c>
      <c r="H8" s="198">
        <f>IF($C8=0,0,SUMIF('Team members Data'!$B:$B,$C8,'Team members Data'!E:E))</f>
        <v>0</v>
      </c>
      <c r="I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*IF(H8=0,0,1),
_xlfn.IFNA(INDEX([1]Employees!$E:$E,MATCH($B8&amp;" "&amp;$C8,[1]Employees!$H:$H,0))
/H$4*H8,0)
)</f>
        <v>0</v>
      </c>
      <c r="J8" s="198">
        <f>IF($C8=0,0,SUMIF('Team members Data'!$B:$B,$C8,'Team members Data'!G:G))</f>
        <v>0</v>
      </c>
      <c r="K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*IF(J8=0,0,1),
_xlfn.IFNA(INDEX([1]Employees!$E:$E,MATCH($B8&amp;" "&amp;$C8,[1]Employees!$H:$H,0))
/J$4*J8,0)
)</f>
        <v>0</v>
      </c>
      <c r="L8" s="198">
        <f>IF($C8=0,0,SUMIF('Team members Data'!$B:$B,$C8,'Team members Data'!I:I))</f>
        <v>0</v>
      </c>
      <c r="M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*IF(L8=0,0,1),
_xlfn.IFNA(INDEX([1]Employees!$E:$E,MATCH($B8&amp;" "&amp;$C8,[1]Employees!$H:$H,0))
/L$4*L8,0)
)</f>
        <v>0</v>
      </c>
      <c r="N8" s="198">
        <f>IF($C8=0,0,SUMIF('Team members Data'!$B:$B,$C8,'Team members Data'!K:K))</f>
        <v>0</v>
      </c>
      <c r="O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*IF(N8=0,0,1),
_xlfn.IFNA(INDEX([1]Employees!$E:$E,MATCH($B8&amp;" "&amp;$C8,[1]Employees!$H:$H,0))
/N$4*N8,0)
)</f>
        <v>0</v>
      </c>
      <c r="P8" s="198">
        <f>IF($C8=0,0,SUMIF('Team members Data'!$B:$B,$C8,'Team members Data'!M:M))</f>
        <v>0</v>
      </c>
      <c r="Q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*IF(P8=0,0,1),
_xlfn.IFNA(INDEX([1]Employees!$E:$E,MATCH($B8&amp;" "&amp;$C8,[1]Employees!$H:$H,0))
/P$4*P8,0)
)</f>
        <v>0</v>
      </c>
      <c r="R8" s="198">
        <f>IF($C8=0,0,SUMIF('Team members Data'!$B:$B,$C8,'Team members Data'!O:O))</f>
        <v>0</v>
      </c>
      <c r="S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*IF(R8=0,0,1),
_xlfn.IFNA(INDEX([1]Employees!$E:$E,MATCH($B8&amp;" "&amp;$C8,[1]Employees!$H:$H,0))
/R$4*R8,0)
)</f>
        <v>0</v>
      </c>
      <c r="T8" s="198">
        <f>IF($C8=0,0,SUMIF('Team members Data'!$B:$B,$C8,'Team members Data'!Q:Q))</f>
        <v>0</v>
      </c>
      <c r="U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*IF(T8=0,0,1),
_xlfn.IFNA(INDEX([1]Employees!$E:$E,MATCH($B8&amp;" "&amp;$C8,[1]Employees!$H:$H,0))
/T$4*T8,0)
)</f>
        <v>0</v>
      </c>
      <c r="V8" s="198">
        <f>IF($C8=0,0,SUMIF('Team members Data'!$B:$B,$C8,'Team members Data'!S:S))</f>
        <v>0</v>
      </c>
      <c r="W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*IF(V8=0,0,1),
_xlfn.IFNA(INDEX([1]Employees!$E:$E,MATCH($B8&amp;" "&amp;$C8,[1]Employees!$H:$H,0))
/V$4*V8,0)
)</f>
        <v>0</v>
      </c>
      <c r="X8" s="198">
        <f>SUMIF('Team members Data'!$B:$B,$C8,'Team members Data'!U:U)</f>
        <v>0</v>
      </c>
      <c r="Y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*IF(X8=0,0,1),
_xlfn.IFNA(INDEX([1]Employees!$E:$E,MATCH($B8&amp;" "&amp;$C8,[1]Employees!$H:$H,0))
/X$4*X8,0)
)</f>
        <v>0</v>
      </c>
      <c r="Z8" s="198">
        <f>SUMIF('Team members Data'!$B:$B,$C8,'Team members Data'!W:W)</f>
        <v>0</v>
      </c>
      <c r="AA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*IF(Z8=0,0,1),
_xlfn.IFNA(INDEX([1]Employees!$E:$E,MATCH($B8&amp;" "&amp;$C8,[1]Employees!$H:$H,0))
/Z$4*Z8,0)
)</f>
        <v>0</v>
      </c>
      <c r="AB8" s="198">
        <f>SUMIF('Team members Data'!$B:$B,$C8,'Team members Data'!Y:Y)</f>
        <v>0</v>
      </c>
      <c r="AC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*IF(AB8=0,0,1),
_xlfn.IFNA(INDEX([1]Employees!$E:$E,MATCH($B8&amp;" "&amp;$C8,[1]Employees!$H:$H,0))
/AB$4*AB8,0)
)</f>
        <v>0</v>
      </c>
      <c r="AD8" s="198">
        <f>SUMIF('Team members Data'!$B:$B,$C8,'Team members Data'!AA:AA)</f>
        <v>0</v>
      </c>
      <c r="AE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*IF(AD8=0,0,1),
_xlfn.IFNA(INDEX([1]Employees!$E:$E,MATCH($B8&amp;" "&amp;$C8,[1]Employees!$H:$H,0))
/AD$4*AD8,0)
)</f>
        <v>0</v>
      </c>
      <c r="AF8" s="198">
        <f>SUMIF('Team members Data'!$B:$B,$C8,'Team members Data'!AC:AC)</f>
        <v>0</v>
      </c>
      <c r="AG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*IF(AF8=0,0,1),
_xlfn.IFNA(INDEX([1]Employees!$E:$E,MATCH($B8&amp;" "&amp;$C8,[1]Employees!$H:$H,0))
/AF$4*AF8,0)
)</f>
        <v>0</v>
      </c>
      <c r="AH8" s="198">
        <f>SUMIF('Team members Data'!$B:$B,$C8,'Team members Data'!AE:AE)</f>
        <v>0</v>
      </c>
      <c r="AI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*IF(AH8=0,0,1),
_xlfn.IFNA(INDEX([1]Employees!$E:$E,MATCH($B8&amp;" "&amp;$C8,[1]Employees!$H:$H,0))
/AH$4*AH8,0)
)</f>
        <v>0</v>
      </c>
      <c r="AJ8" s="198">
        <f>SUMIF('Team members Data'!$B:$B,$C8,'Team members Data'!AG:AG)</f>
        <v>0</v>
      </c>
      <c r="AK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*IF(AJ8=0,0,1),
_xlfn.IFNA(INDEX([1]Employees!$E:$E,MATCH($B8&amp;" "&amp;$C8,[1]Employees!$H:$H,0))
/AJ$4*AJ8,0)
)</f>
        <v>0</v>
      </c>
      <c r="AL8" s="198">
        <f>SUMIF('Team members Data'!$B:$B,$C8,'Team members Data'!AI:AI)</f>
        <v>0</v>
      </c>
      <c r="AM8" s="199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*IF(AL8=0,0,1),
_xlfn.IFNA(INDEX([1]Employees!$E:$E,MATCH($B8&amp;" "&amp;$C8,[1]Employees!$H:$H,0))
/AL$4*AL8,0)
)</f>
        <v>0</v>
      </c>
      <c r="AN8" s="198">
        <f>SUMIF('Team members Data'!$B:$B,$C8,'Team members Data'!AK:AK)</f>
        <v>0</v>
      </c>
      <c r="AO8" s="206">
        <f ca="1">IF(
SUMIF('Project Costs'!$C$21:$C$35,$C8,'Project Costs'!$M$21:$M$35)+SUMIF('Project Costs'!$C$46:$C$65,$C8,'Project Costs'!$M$46:$M$65)+SUMIF('Project Costs'!$C$76:$C$95,$C8,'Project Costs'!$M$76:$M$95)&gt;0,
(SUMIF('Project Costs'!$C$21:$C$35,$C8,'Project Costs'!$M$21:$M$35)+SUMIF('Project Costs'!$C$46:$C$65,$C8,'Project Costs'!$M$46:$M$65)+SUMIF('Project Costs'!$C$76:$C$95,$C8,'Project Costs'!$M$76:$M$95))
*IF(AN8=0,0,1),
_xlfn.IFNA(INDEX([1]Employees!$E:$E,MATCH($B8&amp;" "&amp;$C8,[1]Employees!$H:$H,0))
/AN$4*AN8,0)
)</f>
        <v>0</v>
      </c>
    </row>
    <row r="9" spans="1:41" x14ac:dyDescent="0.2">
      <c r="A9" s="54" t="str">
        <f t="shared" si="0"/>
        <v>Design Abdulaziz Alsaqqaf</v>
      </c>
      <c r="B9" s="205" t="str">
        <f>'Employees Summary'!B6</f>
        <v>Design</v>
      </c>
      <c r="C9" s="197" t="str">
        <f>'Employees Summary'!C6</f>
        <v>Abdulaziz Alsaqqaf</v>
      </c>
      <c r="D9" s="197">
        <f t="shared" si="1"/>
        <v>0</v>
      </c>
      <c r="E9" s="213">
        <f t="shared" ca="1" si="2"/>
        <v>0</v>
      </c>
      <c r="F9" s="198">
        <f>IF($C9=0,0,SUMIF('Team members Data'!$B:$B,$C9,'Team members Data'!C:C))</f>
        <v>0</v>
      </c>
      <c r="G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*IF(F9=0,0,1),
_xlfn.IFNA(INDEX([1]Employees!$E:$E,MATCH($B9&amp;" "&amp;$C9,[1]Employees!$H:$H,0))
/F$4*F9,0)
)</f>
        <v>0</v>
      </c>
      <c r="H9" s="198">
        <f>IF($C9=0,0,SUMIF('Team members Data'!$B:$B,$C9,'Team members Data'!E:E))</f>
        <v>0</v>
      </c>
      <c r="I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*IF(H9=0,0,1),
_xlfn.IFNA(INDEX([1]Employees!$E:$E,MATCH($B9&amp;" "&amp;$C9,[1]Employees!$H:$H,0))
/H$4*H9,0)
)</f>
        <v>0</v>
      </c>
      <c r="J9" s="198">
        <f>IF($C9=0,0,SUMIF('Team members Data'!$B:$B,$C9,'Team members Data'!G:G))</f>
        <v>0</v>
      </c>
      <c r="K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*IF(J9=0,0,1),
_xlfn.IFNA(INDEX([1]Employees!$E:$E,MATCH($B9&amp;" "&amp;$C9,[1]Employees!$H:$H,0))
/J$4*J9,0)
)</f>
        <v>0</v>
      </c>
      <c r="L9" s="198">
        <f>IF($C9=0,0,SUMIF('Team members Data'!$B:$B,$C9,'Team members Data'!I:I))</f>
        <v>0</v>
      </c>
      <c r="M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*IF(L9=0,0,1),
_xlfn.IFNA(INDEX([1]Employees!$E:$E,MATCH($B9&amp;" "&amp;$C9,[1]Employees!$H:$H,0))
/L$4*L9,0)
)</f>
        <v>0</v>
      </c>
      <c r="N9" s="198">
        <f>IF($C9=0,0,SUMIF('Team members Data'!$B:$B,$C9,'Team members Data'!K:K))</f>
        <v>0</v>
      </c>
      <c r="O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*IF(N9=0,0,1),
_xlfn.IFNA(INDEX([1]Employees!$E:$E,MATCH($B9&amp;" "&amp;$C9,[1]Employees!$H:$H,0))
/N$4*N9,0)
)</f>
        <v>0</v>
      </c>
      <c r="P9" s="198">
        <f>IF($C9=0,0,SUMIF('Team members Data'!$B:$B,$C9,'Team members Data'!M:M))</f>
        <v>0</v>
      </c>
      <c r="Q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*IF(P9=0,0,1),
_xlfn.IFNA(INDEX([1]Employees!$E:$E,MATCH($B9&amp;" "&amp;$C9,[1]Employees!$H:$H,0))
/P$4*P9,0)
)</f>
        <v>0</v>
      </c>
      <c r="R9" s="198">
        <f>IF($C9=0,0,SUMIF('Team members Data'!$B:$B,$C9,'Team members Data'!O:O))</f>
        <v>0</v>
      </c>
      <c r="S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*IF(R9=0,0,1),
_xlfn.IFNA(INDEX([1]Employees!$E:$E,MATCH($B9&amp;" "&amp;$C9,[1]Employees!$H:$H,0))
/R$4*R9,0)
)</f>
        <v>0</v>
      </c>
      <c r="T9" s="198">
        <f>IF($C9=0,0,SUMIF('Team members Data'!$B:$B,$C9,'Team members Data'!Q:Q))</f>
        <v>0</v>
      </c>
      <c r="U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*IF(T9=0,0,1),
_xlfn.IFNA(INDEX([1]Employees!$E:$E,MATCH($B9&amp;" "&amp;$C9,[1]Employees!$H:$H,0))
/T$4*T9,0)
)</f>
        <v>0</v>
      </c>
      <c r="V9" s="198">
        <f>IF($C9=0,0,SUMIF('Team members Data'!$B:$B,$C9,'Team members Data'!S:S))</f>
        <v>0</v>
      </c>
      <c r="W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*IF(V9=0,0,1),
_xlfn.IFNA(INDEX([1]Employees!$E:$E,MATCH($B9&amp;" "&amp;$C9,[1]Employees!$H:$H,0))
/V$4*V9,0)
)</f>
        <v>0</v>
      </c>
      <c r="X9" s="198">
        <f>SUMIF('Team members Data'!$B:$B,$C9,'Team members Data'!U:U)</f>
        <v>0</v>
      </c>
      <c r="Y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*IF(X9=0,0,1),
_xlfn.IFNA(INDEX([1]Employees!$E:$E,MATCH($B9&amp;" "&amp;$C9,[1]Employees!$H:$H,0))
/X$4*X9,0)
)</f>
        <v>0</v>
      </c>
      <c r="Z9" s="198">
        <f>SUMIF('Team members Data'!$B:$B,$C9,'Team members Data'!W:W)</f>
        <v>0</v>
      </c>
      <c r="AA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*IF(Z9=0,0,1),
_xlfn.IFNA(INDEX([1]Employees!$E:$E,MATCH($B9&amp;" "&amp;$C9,[1]Employees!$H:$H,0))
/Z$4*Z9,0)
)</f>
        <v>0</v>
      </c>
      <c r="AB9" s="198">
        <f>SUMIF('Team members Data'!$B:$B,$C9,'Team members Data'!Y:Y)</f>
        <v>0</v>
      </c>
      <c r="AC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*IF(AB9=0,0,1),
_xlfn.IFNA(INDEX([1]Employees!$E:$E,MATCH($B9&amp;" "&amp;$C9,[1]Employees!$H:$H,0))
/AB$4*AB9,0)
)</f>
        <v>0</v>
      </c>
      <c r="AD9" s="198">
        <f>SUMIF('Team members Data'!$B:$B,$C9,'Team members Data'!AA:AA)</f>
        <v>0</v>
      </c>
      <c r="AE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*IF(AD9=0,0,1),
_xlfn.IFNA(INDEX([1]Employees!$E:$E,MATCH($B9&amp;" "&amp;$C9,[1]Employees!$H:$H,0))
/AD$4*AD9,0)
)</f>
        <v>0</v>
      </c>
      <c r="AF9" s="198">
        <f>SUMIF('Team members Data'!$B:$B,$C9,'Team members Data'!AC:AC)</f>
        <v>0</v>
      </c>
      <c r="AG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*IF(AF9=0,0,1),
_xlfn.IFNA(INDEX([1]Employees!$E:$E,MATCH($B9&amp;" "&amp;$C9,[1]Employees!$H:$H,0))
/AF$4*AF9,0)
)</f>
        <v>0</v>
      </c>
      <c r="AH9" s="198">
        <f>SUMIF('Team members Data'!$B:$B,$C9,'Team members Data'!AE:AE)</f>
        <v>0</v>
      </c>
      <c r="AI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*IF(AH9=0,0,1),
_xlfn.IFNA(INDEX([1]Employees!$E:$E,MATCH($B9&amp;" "&amp;$C9,[1]Employees!$H:$H,0))
/AH$4*AH9,0)
)</f>
        <v>0</v>
      </c>
      <c r="AJ9" s="198">
        <f>SUMIF('Team members Data'!$B:$B,$C9,'Team members Data'!AG:AG)</f>
        <v>0</v>
      </c>
      <c r="AK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*IF(AJ9=0,0,1),
_xlfn.IFNA(INDEX([1]Employees!$E:$E,MATCH($B9&amp;" "&amp;$C9,[1]Employees!$H:$H,0))
/AJ$4*AJ9,0)
)</f>
        <v>0</v>
      </c>
      <c r="AL9" s="198">
        <f>SUMIF('Team members Data'!$B:$B,$C9,'Team members Data'!AI:AI)</f>
        <v>0</v>
      </c>
      <c r="AM9" s="199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*IF(AL9=0,0,1),
_xlfn.IFNA(INDEX([1]Employees!$E:$E,MATCH($B9&amp;" "&amp;$C9,[1]Employees!$H:$H,0))
/AL$4*AL9,0)
)</f>
        <v>0</v>
      </c>
      <c r="AN9" s="198">
        <f>SUMIF('Team members Data'!$B:$B,$C9,'Team members Data'!AK:AK)</f>
        <v>0</v>
      </c>
      <c r="AO9" s="206">
        <f ca="1">IF(
SUMIF('Project Costs'!$C$21:$C$35,$C9,'Project Costs'!$M$21:$M$35)+SUMIF('Project Costs'!$C$46:$C$65,$C9,'Project Costs'!$M$46:$M$65)+SUMIF('Project Costs'!$C$76:$C$95,$C9,'Project Costs'!$M$76:$M$95)&gt;0,
(SUMIF('Project Costs'!$C$21:$C$35,$C9,'Project Costs'!$M$21:$M$35)+SUMIF('Project Costs'!$C$46:$C$65,$C9,'Project Costs'!$M$46:$M$65)+SUMIF('Project Costs'!$C$76:$C$95,$C9,'Project Costs'!$M$76:$M$95))
*IF(AN9=0,0,1),
_xlfn.IFNA(INDEX([1]Employees!$E:$E,MATCH($B9&amp;" "&amp;$C9,[1]Employees!$H:$H,0))
/AN$4*AN9,0)
)</f>
        <v>0</v>
      </c>
    </row>
    <row r="10" spans="1:41" x14ac:dyDescent="0.2">
      <c r="A10" s="54" t="str">
        <f t="shared" si="0"/>
        <v>Design Ghadeer AlAmoudi</v>
      </c>
      <c r="B10" s="205" t="str">
        <f>'Employees Summary'!B7</f>
        <v>Design</v>
      </c>
      <c r="C10" s="197" t="str">
        <f>'Employees Summary'!C7</f>
        <v>Ghadeer AlAmoudi</v>
      </c>
      <c r="D10" s="197">
        <f t="shared" si="1"/>
        <v>0</v>
      </c>
      <c r="E10" s="213">
        <f t="shared" ca="1" si="2"/>
        <v>0</v>
      </c>
      <c r="F10" s="198">
        <f>IF($C10=0,0,SUMIF('Team members Data'!$B:$B,$C10,'Team members Data'!C:C))</f>
        <v>0</v>
      </c>
      <c r="G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*IF(F10=0,0,1),
_xlfn.IFNA(INDEX([1]Employees!$E:$E,MATCH($B10&amp;" "&amp;$C10,[1]Employees!$H:$H,0))
/F$4*F10,0)
)</f>
        <v>0</v>
      </c>
      <c r="H10" s="198">
        <f>IF($C10=0,0,SUMIF('Team members Data'!$B:$B,$C10,'Team members Data'!E:E))</f>
        <v>0</v>
      </c>
      <c r="I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*IF(H10=0,0,1),
_xlfn.IFNA(INDEX([1]Employees!$E:$E,MATCH($B10&amp;" "&amp;$C10,[1]Employees!$H:$H,0))
/H$4*H10,0)
)</f>
        <v>0</v>
      </c>
      <c r="J10" s="198">
        <f>IF($C10=0,0,SUMIF('Team members Data'!$B:$B,$C10,'Team members Data'!G:G))</f>
        <v>0</v>
      </c>
      <c r="K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*IF(J10=0,0,1),
_xlfn.IFNA(INDEX([1]Employees!$E:$E,MATCH($B10&amp;" "&amp;$C10,[1]Employees!$H:$H,0))
/J$4*J10,0)
)</f>
        <v>0</v>
      </c>
      <c r="L10" s="198">
        <f>IF($C10=0,0,SUMIF('Team members Data'!$B:$B,$C10,'Team members Data'!I:I))</f>
        <v>0</v>
      </c>
      <c r="M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*IF(L10=0,0,1),
_xlfn.IFNA(INDEX([1]Employees!$E:$E,MATCH($B10&amp;" "&amp;$C10,[1]Employees!$H:$H,0))
/L$4*L10,0)
)</f>
        <v>0</v>
      </c>
      <c r="N10" s="198">
        <f>IF($C10=0,0,SUMIF('Team members Data'!$B:$B,$C10,'Team members Data'!K:K))</f>
        <v>0</v>
      </c>
      <c r="O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*IF(N10=0,0,1),
_xlfn.IFNA(INDEX([1]Employees!$E:$E,MATCH($B10&amp;" "&amp;$C10,[1]Employees!$H:$H,0))
/N$4*N10,0)
)</f>
        <v>0</v>
      </c>
      <c r="P10" s="198">
        <f>IF($C10=0,0,SUMIF('Team members Data'!$B:$B,$C10,'Team members Data'!M:M))</f>
        <v>0</v>
      </c>
      <c r="Q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*IF(P10=0,0,1),
_xlfn.IFNA(INDEX([1]Employees!$E:$E,MATCH($B10&amp;" "&amp;$C10,[1]Employees!$H:$H,0))
/P$4*P10,0)
)</f>
        <v>0</v>
      </c>
      <c r="R10" s="198">
        <f>IF($C10=0,0,SUMIF('Team members Data'!$B:$B,$C10,'Team members Data'!O:O))</f>
        <v>0</v>
      </c>
      <c r="S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*IF(R10=0,0,1),
_xlfn.IFNA(INDEX([1]Employees!$E:$E,MATCH($B10&amp;" "&amp;$C10,[1]Employees!$H:$H,0))
/R$4*R10,0)
)</f>
        <v>0</v>
      </c>
      <c r="T10" s="198">
        <f>IF($C10=0,0,SUMIF('Team members Data'!$B:$B,$C10,'Team members Data'!Q:Q))</f>
        <v>0</v>
      </c>
      <c r="U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*IF(T10=0,0,1),
_xlfn.IFNA(INDEX([1]Employees!$E:$E,MATCH($B10&amp;" "&amp;$C10,[1]Employees!$H:$H,0))
/T$4*T10,0)
)</f>
        <v>0</v>
      </c>
      <c r="V10" s="198">
        <f>IF($C10=0,0,SUMIF('Team members Data'!$B:$B,$C10,'Team members Data'!S:S))</f>
        <v>0</v>
      </c>
      <c r="W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*IF(V10=0,0,1),
_xlfn.IFNA(INDEX([1]Employees!$E:$E,MATCH($B10&amp;" "&amp;$C10,[1]Employees!$H:$H,0))
/V$4*V10,0)
)</f>
        <v>0</v>
      </c>
      <c r="X10" s="198">
        <f>SUMIF('Team members Data'!$B:$B,$C10,'Team members Data'!U:U)</f>
        <v>0</v>
      </c>
      <c r="Y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*IF(X10=0,0,1),
_xlfn.IFNA(INDEX([1]Employees!$E:$E,MATCH($B10&amp;" "&amp;$C10,[1]Employees!$H:$H,0))
/X$4*X10,0)
)</f>
        <v>0</v>
      </c>
      <c r="Z10" s="198">
        <f>SUMIF('Team members Data'!$B:$B,$C10,'Team members Data'!W:W)</f>
        <v>0</v>
      </c>
      <c r="AA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*IF(Z10=0,0,1),
_xlfn.IFNA(INDEX([1]Employees!$E:$E,MATCH($B10&amp;" "&amp;$C10,[1]Employees!$H:$H,0))
/Z$4*Z10,0)
)</f>
        <v>0</v>
      </c>
      <c r="AB10" s="198">
        <f>SUMIF('Team members Data'!$B:$B,$C10,'Team members Data'!Y:Y)</f>
        <v>0</v>
      </c>
      <c r="AC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*IF(AB10=0,0,1),
_xlfn.IFNA(INDEX([1]Employees!$E:$E,MATCH($B10&amp;" "&amp;$C10,[1]Employees!$H:$H,0))
/AB$4*AB10,0)
)</f>
        <v>0</v>
      </c>
      <c r="AD10" s="198">
        <f>SUMIF('Team members Data'!$B:$B,$C10,'Team members Data'!AA:AA)</f>
        <v>0</v>
      </c>
      <c r="AE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*IF(AD10=0,0,1),
_xlfn.IFNA(INDEX([1]Employees!$E:$E,MATCH($B10&amp;" "&amp;$C10,[1]Employees!$H:$H,0))
/AD$4*AD10,0)
)</f>
        <v>0</v>
      </c>
      <c r="AF10" s="198">
        <f>SUMIF('Team members Data'!$B:$B,$C10,'Team members Data'!AC:AC)</f>
        <v>0</v>
      </c>
      <c r="AG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*IF(AF10=0,0,1),
_xlfn.IFNA(INDEX([1]Employees!$E:$E,MATCH($B10&amp;" "&amp;$C10,[1]Employees!$H:$H,0))
/AF$4*AF10,0)
)</f>
        <v>0</v>
      </c>
      <c r="AH10" s="198">
        <f>SUMIF('Team members Data'!$B:$B,$C10,'Team members Data'!AE:AE)</f>
        <v>0</v>
      </c>
      <c r="AI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*IF(AH10=0,0,1),
_xlfn.IFNA(INDEX([1]Employees!$E:$E,MATCH($B10&amp;" "&amp;$C10,[1]Employees!$H:$H,0))
/AH$4*AH10,0)
)</f>
        <v>0</v>
      </c>
      <c r="AJ10" s="198">
        <f>SUMIF('Team members Data'!$B:$B,$C10,'Team members Data'!AG:AG)</f>
        <v>0</v>
      </c>
      <c r="AK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*IF(AJ10=0,0,1),
_xlfn.IFNA(INDEX([1]Employees!$E:$E,MATCH($B10&amp;" "&amp;$C10,[1]Employees!$H:$H,0))
/AJ$4*AJ10,0)
)</f>
        <v>0</v>
      </c>
      <c r="AL10" s="198">
        <f>SUMIF('Team members Data'!$B:$B,$C10,'Team members Data'!AI:AI)</f>
        <v>0</v>
      </c>
      <c r="AM10" s="199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*IF(AL10=0,0,1),
_xlfn.IFNA(INDEX([1]Employees!$E:$E,MATCH($B10&amp;" "&amp;$C10,[1]Employees!$H:$H,0))
/AL$4*AL10,0)
)</f>
        <v>0</v>
      </c>
      <c r="AN10" s="198">
        <f>SUMIF('Team members Data'!$B:$B,$C10,'Team members Data'!AK:AK)</f>
        <v>0</v>
      </c>
      <c r="AO10" s="206">
        <f ca="1">IF(
SUMIF('Project Costs'!$C$21:$C$35,$C10,'Project Costs'!$M$21:$M$35)+SUMIF('Project Costs'!$C$46:$C$65,$C10,'Project Costs'!$M$46:$M$65)+SUMIF('Project Costs'!$C$76:$C$95,$C10,'Project Costs'!$M$76:$M$95)&gt;0,
(SUMIF('Project Costs'!$C$21:$C$35,$C10,'Project Costs'!$M$21:$M$35)+SUMIF('Project Costs'!$C$46:$C$65,$C10,'Project Costs'!$M$46:$M$65)+SUMIF('Project Costs'!$C$76:$C$95,$C10,'Project Costs'!$M$76:$M$95))
*IF(AN10=0,0,1),
_xlfn.IFNA(INDEX([1]Employees!$E:$E,MATCH($B10&amp;" "&amp;$C10,[1]Employees!$H:$H,0))
/AN$4*AN10,0)
)</f>
        <v>0</v>
      </c>
    </row>
    <row r="11" spans="1:41" x14ac:dyDescent="0.2">
      <c r="A11" s="54" t="str">
        <f t="shared" si="0"/>
        <v>Design Riyadh Almaghrabi</v>
      </c>
      <c r="B11" s="205" t="str">
        <f>'Employees Summary'!B8</f>
        <v>Design</v>
      </c>
      <c r="C11" s="197" t="str">
        <f>'Employees Summary'!C8</f>
        <v>Riyadh Almaghrabi</v>
      </c>
      <c r="D11" s="197">
        <f t="shared" ca="1" si="1"/>
        <v>143</v>
      </c>
      <c r="E11" s="213">
        <f t="shared" ca="1" si="2"/>
        <v>237713.66828063241</v>
      </c>
      <c r="F11" s="198">
        <f ca="1">IF($C11=0,0,SUMIF('Team members Data'!$B:$B,$C11,'Team members Data'!C:C))</f>
        <v>0</v>
      </c>
      <c r="G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*IF(F11=0,0,1),
_xlfn.IFNA(INDEX([1]Employees!$E:$E,MATCH($B11&amp;" "&amp;$C11,[1]Employees!$H:$H,0))
/F$4*F11,0)
)</f>
        <v>0</v>
      </c>
      <c r="H11" s="198">
        <f ca="1">IF($C11=0,0,SUMIF('Team members Data'!$B:$B,$C11,'Team members Data'!E:E))</f>
        <v>30</v>
      </c>
      <c r="I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*IF(H11=0,0,1),
_xlfn.IFNA(INDEX([1]Employees!$E:$E,MATCH($B11&amp;" "&amp;$C11,[1]Employees!$H:$H,0))
/H$4*H11,0)
)</f>
        <v>46930.595454545452</v>
      </c>
      <c r="J11" s="198">
        <f ca="1">IF($C11=0,0,SUMIF('Team members Data'!$B:$B,$C11,'Team members Data'!G:G))</f>
        <v>25</v>
      </c>
      <c r="K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*IF(J11=0,0,1),
_xlfn.IFNA(INDEX([1]Employees!$E:$E,MATCH($B11&amp;" "&amp;$C11,[1]Employees!$H:$H,0))
/J$4*J11,0)
)</f>
        <v>43019.712499999994</v>
      </c>
      <c r="L11" s="198">
        <f ca="1">IF($C11=0,0,SUMIF('Team members Data'!$B:$B,$C11,'Team members Data'!I:I))</f>
        <v>26</v>
      </c>
      <c r="M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*IF(L11=0,0,1),
_xlfn.IFNA(INDEX([1]Employees!$E:$E,MATCH($B11&amp;" "&amp;$C11,[1]Employees!$H:$H,0))
/L$4*L11,0)
)</f>
        <v>44740.500999999997</v>
      </c>
      <c r="N11" s="198">
        <f ca="1">IF($C11=0,0,SUMIF('Team members Data'!$B:$B,$C11,'Team members Data'!K:K))</f>
        <v>28</v>
      </c>
      <c r="O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*IF(N11=0,0,1),
_xlfn.IFNA(INDEX([1]Employees!$E:$E,MATCH($B11&amp;" "&amp;$C11,[1]Employees!$H:$H,0))
/N$4*N11,0)
)</f>
        <v>45887.693333333329</v>
      </c>
      <c r="P11" s="198">
        <f ca="1">IF($C11=0,0,SUMIF('Team members Data'!$B:$B,$C11,'Team members Data'!M:M))</f>
        <v>14</v>
      </c>
      <c r="Q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*IF(P11=0,0,1),
_xlfn.IFNA(INDEX([1]Employees!$E:$E,MATCH($B11&amp;" "&amp;$C11,[1]Employees!$H:$H,0))
/P$4*P11,0)
)</f>
        <v>22943.846666666665</v>
      </c>
      <c r="R11" s="198">
        <f ca="1">IF($C11=0,0,SUMIF('Team members Data'!$B:$B,$C11,'Team members Data'!O:O))</f>
        <v>19</v>
      </c>
      <c r="S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*IF(R11=0,0,1),
_xlfn.IFNA(INDEX([1]Employees!$E:$E,MATCH($B11&amp;" "&amp;$C11,[1]Employees!$H:$H,0))
/R$4*R11,0)
)</f>
        <v>32694.981499999998</v>
      </c>
      <c r="T11" s="198">
        <f ca="1">IF($C11=0,0,SUMIF('Team members Data'!$B:$B,$C11,'Team members Data'!Q:Q))</f>
        <v>1</v>
      </c>
      <c r="U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*IF(T11=0,0,1),
_xlfn.IFNA(INDEX([1]Employees!$E:$E,MATCH($B11&amp;" "&amp;$C11,[1]Employees!$H:$H,0))
/T$4*T11,0)
)</f>
        <v>1496.3378260869563</v>
      </c>
      <c r="V11" s="198">
        <f ca="1">IF($C11=0,0,SUMIF('Team members Data'!$B:$B,$C11,'Team members Data'!S:S))</f>
        <v>0</v>
      </c>
      <c r="W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*IF(V11=0,0,1),
_xlfn.IFNA(INDEX([1]Employees!$E:$E,MATCH($B11&amp;" "&amp;$C11,[1]Employees!$H:$H,0))
/V$4*V11,0)
)</f>
        <v>0</v>
      </c>
      <c r="X11" s="198">
        <f ca="1">SUMIF('Team members Data'!$B:$B,$C11,'Team members Data'!U:U)</f>
        <v>0</v>
      </c>
      <c r="Y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*IF(X11=0,0,1),
_xlfn.IFNA(INDEX([1]Employees!$E:$E,MATCH($B11&amp;" "&amp;$C11,[1]Employees!$H:$H,0))
/X$4*X11,0)
)</f>
        <v>0</v>
      </c>
      <c r="Z11" s="198">
        <f ca="1">SUMIF('Team members Data'!$B:$B,$C11,'Team members Data'!W:W)</f>
        <v>0</v>
      </c>
      <c r="AA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*IF(Z11=0,0,1),
_xlfn.IFNA(INDEX([1]Employees!$E:$E,MATCH($B11&amp;" "&amp;$C11,[1]Employees!$H:$H,0))
/Z$4*Z11,0)
)</f>
        <v>0</v>
      </c>
      <c r="AB11" s="198">
        <f ca="1">SUMIF('Team members Data'!$B:$B,$C11,'Team members Data'!Y:Y)</f>
        <v>0</v>
      </c>
      <c r="AC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*IF(AB11=0,0,1),
_xlfn.IFNA(INDEX([1]Employees!$E:$E,MATCH($B11&amp;" "&amp;$C11,[1]Employees!$H:$H,0))
/AB$4*AB11,0)
)</f>
        <v>0</v>
      </c>
      <c r="AD11" s="198">
        <f ca="1">SUMIF('Team members Data'!$B:$B,$C11,'Team members Data'!AA:AA)</f>
        <v>0</v>
      </c>
      <c r="AE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*IF(AD11=0,0,1),
_xlfn.IFNA(INDEX([1]Employees!$E:$E,MATCH($B11&amp;" "&amp;$C11,[1]Employees!$H:$H,0))
/AD$4*AD11,0)
)</f>
        <v>0</v>
      </c>
      <c r="AF11" s="198">
        <f ca="1">SUMIF('Team members Data'!$B:$B,$C11,'Team members Data'!AC:AC)</f>
        <v>0</v>
      </c>
      <c r="AG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*IF(AF11=0,0,1),
_xlfn.IFNA(INDEX([1]Employees!$E:$E,MATCH($B11&amp;" "&amp;$C11,[1]Employees!$H:$H,0))
/AF$4*AF11,0)
)</f>
        <v>0</v>
      </c>
      <c r="AH11" s="198">
        <f ca="1">SUMIF('Team members Data'!$B:$B,$C11,'Team members Data'!AE:AE)</f>
        <v>0</v>
      </c>
      <c r="AI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*IF(AH11=0,0,1),
_xlfn.IFNA(INDEX([1]Employees!$E:$E,MATCH($B11&amp;" "&amp;$C11,[1]Employees!$H:$H,0))
/AH$4*AH11,0)
)</f>
        <v>0</v>
      </c>
      <c r="AJ11" s="198">
        <f ca="1">SUMIF('Team members Data'!$B:$B,$C11,'Team members Data'!AG:AG)</f>
        <v>0</v>
      </c>
      <c r="AK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*IF(AJ11=0,0,1),
_xlfn.IFNA(INDEX([1]Employees!$E:$E,MATCH($B11&amp;" "&amp;$C11,[1]Employees!$H:$H,0))
/AJ$4*AJ11,0)
)</f>
        <v>0</v>
      </c>
      <c r="AL11" s="198">
        <f ca="1">SUMIF('Team members Data'!$B:$B,$C11,'Team members Data'!AI:AI)</f>
        <v>0</v>
      </c>
      <c r="AM11" s="199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*IF(AL11=0,0,1),
_xlfn.IFNA(INDEX([1]Employees!$E:$E,MATCH($B11&amp;" "&amp;$C11,[1]Employees!$H:$H,0))
/AL$4*AL11,0)
)</f>
        <v>0</v>
      </c>
      <c r="AN11" s="198">
        <f ca="1">SUMIF('Team members Data'!$B:$B,$C11,'Team members Data'!AK:AK)</f>
        <v>0</v>
      </c>
      <c r="AO11" s="206">
        <f ca="1">IF(
SUMIF('Project Costs'!$C$21:$C$35,$C11,'Project Costs'!$M$21:$M$35)+SUMIF('Project Costs'!$C$46:$C$65,$C11,'Project Costs'!$M$46:$M$65)+SUMIF('Project Costs'!$C$76:$C$95,$C11,'Project Costs'!$M$76:$M$95)&gt;0,
(SUMIF('Project Costs'!$C$21:$C$35,$C11,'Project Costs'!$M$21:$M$35)+SUMIF('Project Costs'!$C$46:$C$65,$C11,'Project Costs'!$M$46:$M$65)+SUMIF('Project Costs'!$C$76:$C$95,$C11,'Project Costs'!$M$76:$M$95))
*IF(AN11=0,0,1),
_xlfn.IFNA(INDEX([1]Employees!$E:$E,MATCH($B11&amp;" "&amp;$C11,[1]Employees!$H:$H,0))
/AN$4*AN11,0)
)</f>
        <v>0</v>
      </c>
    </row>
    <row r="12" spans="1:41" x14ac:dyDescent="0.2">
      <c r="A12" s="54" t="str">
        <f t="shared" si="0"/>
        <v>Design Rakan  Arrabea</v>
      </c>
      <c r="B12" s="205" t="str">
        <f>'Employees Summary'!B9</f>
        <v>Design</v>
      </c>
      <c r="C12" s="197" t="str">
        <f>'Employees Summary'!C9</f>
        <v>Rakan  Arrabea</v>
      </c>
      <c r="D12" s="197">
        <f t="shared" si="1"/>
        <v>0</v>
      </c>
      <c r="E12" s="213">
        <f t="shared" ca="1" si="2"/>
        <v>0</v>
      </c>
      <c r="F12" s="198">
        <f>IF($C12=0,0,SUMIF('Team members Data'!$B:$B,$C12,'Team members Data'!C:C))</f>
        <v>0</v>
      </c>
      <c r="G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*IF(F12=0,0,1),
_xlfn.IFNA(INDEX([1]Employees!$E:$E,MATCH($B12&amp;" "&amp;$C12,[1]Employees!$H:$H,0))
/F$4*F12,0)
)</f>
        <v>0</v>
      </c>
      <c r="H12" s="198">
        <f>IF($C12=0,0,SUMIF('Team members Data'!$B:$B,$C12,'Team members Data'!E:E))</f>
        <v>0</v>
      </c>
      <c r="I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*IF(H12=0,0,1),
_xlfn.IFNA(INDEX([1]Employees!$E:$E,MATCH($B12&amp;" "&amp;$C12,[1]Employees!$H:$H,0))
/H$4*H12,0)
)</f>
        <v>0</v>
      </c>
      <c r="J12" s="198">
        <f>IF($C12=0,0,SUMIF('Team members Data'!$B:$B,$C12,'Team members Data'!G:G))</f>
        <v>0</v>
      </c>
      <c r="K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*IF(J12=0,0,1),
_xlfn.IFNA(INDEX([1]Employees!$E:$E,MATCH($B12&amp;" "&amp;$C12,[1]Employees!$H:$H,0))
/J$4*J12,0)
)</f>
        <v>0</v>
      </c>
      <c r="L12" s="198">
        <f>IF($C12=0,0,SUMIF('Team members Data'!$B:$B,$C12,'Team members Data'!I:I))</f>
        <v>0</v>
      </c>
      <c r="M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*IF(L12=0,0,1),
_xlfn.IFNA(INDEX([1]Employees!$E:$E,MATCH($B12&amp;" "&amp;$C12,[1]Employees!$H:$H,0))
/L$4*L12,0)
)</f>
        <v>0</v>
      </c>
      <c r="N12" s="198">
        <f>IF($C12=0,0,SUMIF('Team members Data'!$B:$B,$C12,'Team members Data'!K:K))</f>
        <v>0</v>
      </c>
      <c r="O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*IF(N12=0,0,1),
_xlfn.IFNA(INDEX([1]Employees!$E:$E,MATCH($B12&amp;" "&amp;$C12,[1]Employees!$H:$H,0))
/N$4*N12,0)
)</f>
        <v>0</v>
      </c>
      <c r="P12" s="198">
        <f>IF($C12=0,0,SUMIF('Team members Data'!$B:$B,$C12,'Team members Data'!M:M))</f>
        <v>0</v>
      </c>
      <c r="Q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*IF(P12=0,0,1),
_xlfn.IFNA(INDEX([1]Employees!$E:$E,MATCH($B12&amp;" "&amp;$C12,[1]Employees!$H:$H,0))
/P$4*P12,0)
)</f>
        <v>0</v>
      </c>
      <c r="R12" s="198">
        <f>IF($C12=0,0,SUMIF('Team members Data'!$B:$B,$C12,'Team members Data'!O:O))</f>
        <v>0</v>
      </c>
      <c r="S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*IF(R12=0,0,1),
_xlfn.IFNA(INDEX([1]Employees!$E:$E,MATCH($B12&amp;" "&amp;$C12,[1]Employees!$H:$H,0))
/R$4*R12,0)
)</f>
        <v>0</v>
      </c>
      <c r="T12" s="198">
        <f>IF($C12=0,0,SUMIF('Team members Data'!$B:$B,$C12,'Team members Data'!Q:Q))</f>
        <v>0</v>
      </c>
      <c r="U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*IF(T12=0,0,1),
_xlfn.IFNA(INDEX([1]Employees!$E:$E,MATCH($B12&amp;" "&amp;$C12,[1]Employees!$H:$H,0))
/T$4*T12,0)
)</f>
        <v>0</v>
      </c>
      <c r="V12" s="198">
        <f>IF($C12=0,0,SUMIF('Team members Data'!$B:$B,$C12,'Team members Data'!S:S))</f>
        <v>0</v>
      </c>
      <c r="W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*IF(V12=0,0,1),
_xlfn.IFNA(INDEX([1]Employees!$E:$E,MATCH($B12&amp;" "&amp;$C12,[1]Employees!$H:$H,0))
/V$4*V12,0)
)</f>
        <v>0</v>
      </c>
      <c r="X12" s="198">
        <f>SUMIF('Team members Data'!$B:$B,$C12,'Team members Data'!U:U)</f>
        <v>0</v>
      </c>
      <c r="Y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*IF(X12=0,0,1),
_xlfn.IFNA(INDEX([1]Employees!$E:$E,MATCH($B12&amp;" "&amp;$C12,[1]Employees!$H:$H,0))
/X$4*X12,0)
)</f>
        <v>0</v>
      </c>
      <c r="Z12" s="198">
        <f>SUMIF('Team members Data'!$B:$B,$C12,'Team members Data'!W:W)</f>
        <v>0</v>
      </c>
      <c r="AA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*IF(Z12=0,0,1),
_xlfn.IFNA(INDEX([1]Employees!$E:$E,MATCH($B12&amp;" "&amp;$C12,[1]Employees!$H:$H,0))
/Z$4*Z12,0)
)</f>
        <v>0</v>
      </c>
      <c r="AB12" s="198">
        <f>SUMIF('Team members Data'!$B:$B,$C12,'Team members Data'!Y:Y)</f>
        <v>0</v>
      </c>
      <c r="AC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*IF(AB12=0,0,1),
_xlfn.IFNA(INDEX([1]Employees!$E:$E,MATCH($B12&amp;" "&amp;$C12,[1]Employees!$H:$H,0))
/AB$4*AB12,0)
)</f>
        <v>0</v>
      </c>
      <c r="AD12" s="198">
        <f>SUMIF('Team members Data'!$B:$B,$C12,'Team members Data'!AA:AA)</f>
        <v>0</v>
      </c>
      <c r="AE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*IF(AD12=0,0,1),
_xlfn.IFNA(INDEX([1]Employees!$E:$E,MATCH($B12&amp;" "&amp;$C12,[1]Employees!$H:$H,0))
/AD$4*AD12,0)
)</f>
        <v>0</v>
      </c>
      <c r="AF12" s="198">
        <f>SUMIF('Team members Data'!$B:$B,$C12,'Team members Data'!AC:AC)</f>
        <v>0</v>
      </c>
      <c r="AG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*IF(AF12=0,0,1),
_xlfn.IFNA(INDEX([1]Employees!$E:$E,MATCH($B12&amp;" "&amp;$C12,[1]Employees!$H:$H,0))
/AF$4*AF12,0)
)</f>
        <v>0</v>
      </c>
      <c r="AH12" s="198">
        <f>SUMIF('Team members Data'!$B:$B,$C12,'Team members Data'!AE:AE)</f>
        <v>0</v>
      </c>
      <c r="AI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*IF(AH12=0,0,1),
_xlfn.IFNA(INDEX([1]Employees!$E:$E,MATCH($B12&amp;" "&amp;$C12,[1]Employees!$H:$H,0))
/AH$4*AH12,0)
)</f>
        <v>0</v>
      </c>
      <c r="AJ12" s="198">
        <f>SUMIF('Team members Data'!$B:$B,$C12,'Team members Data'!AG:AG)</f>
        <v>0</v>
      </c>
      <c r="AK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*IF(AJ12=0,0,1),
_xlfn.IFNA(INDEX([1]Employees!$E:$E,MATCH($B12&amp;" "&amp;$C12,[1]Employees!$H:$H,0))
/AJ$4*AJ12,0)
)</f>
        <v>0</v>
      </c>
      <c r="AL12" s="198">
        <f>SUMIF('Team members Data'!$B:$B,$C12,'Team members Data'!AI:AI)</f>
        <v>0</v>
      </c>
      <c r="AM12" s="199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*IF(AL12=0,0,1),
_xlfn.IFNA(INDEX([1]Employees!$E:$E,MATCH($B12&amp;" "&amp;$C12,[1]Employees!$H:$H,0))
/AL$4*AL12,0)
)</f>
        <v>0</v>
      </c>
      <c r="AN12" s="198">
        <f>SUMIF('Team members Data'!$B:$B,$C12,'Team members Data'!AK:AK)</f>
        <v>0</v>
      </c>
      <c r="AO12" s="206">
        <f ca="1">IF(
SUMIF('Project Costs'!$C$21:$C$35,$C12,'Project Costs'!$M$21:$M$35)+SUMIF('Project Costs'!$C$46:$C$65,$C12,'Project Costs'!$M$46:$M$65)+SUMIF('Project Costs'!$C$76:$C$95,$C12,'Project Costs'!$M$76:$M$95)&gt;0,
(SUMIF('Project Costs'!$C$21:$C$35,$C12,'Project Costs'!$M$21:$M$35)+SUMIF('Project Costs'!$C$46:$C$65,$C12,'Project Costs'!$M$46:$M$65)+SUMIF('Project Costs'!$C$76:$C$95,$C12,'Project Costs'!$M$76:$M$95))
*IF(AN12=0,0,1),
_xlfn.IFNA(INDEX([1]Employees!$E:$E,MATCH($B12&amp;" "&amp;$C12,[1]Employees!$H:$H,0))
/AN$4*AN12,0)
)</f>
        <v>0</v>
      </c>
    </row>
    <row r="13" spans="1:41" x14ac:dyDescent="0.2">
      <c r="A13" s="54" t="str">
        <f t="shared" si="0"/>
        <v>Design Aljawharah Aldahmash</v>
      </c>
      <c r="B13" s="205" t="str">
        <f>'Employees Summary'!B10</f>
        <v>Design</v>
      </c>
      <c r="C13" s="197" t="str">
        <f>'Employees Summary'!C10</f>
        <v>Aljawharah Aldahmash</v>
      </c>
      <c r="D13" s="197">
        <f t="shared" si="1"/>
        <v>0</v>
      </c>
      <c r="E13" s="213">
        <f t="shared" ca="1" si="2"/>
        <v>0</v>
      </c>
      <c r="F13" s="198">
        <f>IF($C13=0,0,SUMIF('Team members Data'!$B:$B,$C13,'Team members Data'!C:C))</f>
        <v>0</v>
      </c>
      <c r="G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*IF(F13=0,0,1),
_xlfn.IFNA(INDEX([1]Employees!$E:$E,MATCH($B13&amp;" "&amp;$C13,[1]Employees!$H:$H,0))
/F$4*F13,0)
)</f>
        <v>0</v>
      </c>
      <c r="H13" s="198">
        <f>IF($C13=0,0,SUMIF('Team members Data'!$B:$B,$C13,'Team members Data'!E:E))</f>
        <v>0</v>
      </c>
      <c r="I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*IF(H13=0,0,1),
_xlfn.IFNA(INDEX([1]Employees!$E:$E,MATCH($B13&amp;" "&amp;$C13,[1]Employees!$H:$H,0))
/H$4*H13,0)
)</f>
        <v>0</v>
      </c>
      <c r="J13" s="198">
        <f>IF($C13=0,0,SUMIF('Team members Data'!$B:$B,$C13,'Team members Data'!G:G))</f>
        <v>0</v>
      </c>
      <c r="K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*IF(J13=0,0,1),
_xlfn.IFNA(INDEX([1]Employees!$E:$E,MATCH($B13&amp;" "&amp;$C13,[1]Employees!$H:$H,0))
/J$4*J13,0)
)</f>
        <v>0</v>
      </c>
      <c r="L13" s="198">
        <f>IF($C13=0,0,SUMIF('Team members Data'!$B:$B,$C13,'Team members Data'!I:I))</f>
        <v>0</v>
      </c>
      <c r="M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*IF(L13=0,0,1),
_xlfn.IFNA(INDEX([1]Employees!$E:$E,MATCH($B13&amp;" "&amp;$C13,[1]Employees!$H:$H,0))
/L$4*L13,0)
)</f>
        <v>0</v>
      </c>
      <c r="N13" s="198">
        <f>IF($C13=0,0,SUMIF('Team members Data'!$B:$B,$C13,'Team members Data'!K:K))</f>
        <v>0</v>
      </c>
      <c r="O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*IF(N13=0,0,1),
_xlfn.IFNA(INDEX([1]Employees!$E:$E,MATCH($B13&amp;" "&amp;$C13,[1]Employees!$H:$H,0))
/N$4*N13,0)
)</f>
        <v>0</v>
      </c>
      <c r="P13" s="198">
        <f>IF($C13=0,0,SUMIF('Team members Data'!$B:$B,$C13,'Team members Data'!M:M))</f>
        <v>0</v>
      </c>
      <c r="Q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*IF(P13=0,0,1),
_xlfn.IFNA(INDEX([1]Employees!$E:$E,MATCH($B13&amp;" "&amp;$C13,[1]Employees!$H:$H,0))
/P$4*P13,0)
)</f>
        <v>0</v>
      </c>
      <c r="R13" s="198">
        <f>IF($C13=0,0,SUMIF('Team members Data'!$B:$B,$C13,'Team members Data'!O:O))</f>
        <v>0</v>
      </c>
      <c r="S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*IF(R13=0,0,1),
_xlfn.IFNA(INDEX([1]Employees!$E:$E,MATCH($B13&amp;" "&amp;$C13,[1]Employees!$H:$H,0))
/R$4*R13,0)
)</f>
        <v>0</v>
      </c>
      <c r="T13" s="198">
        <f>IF($C13=0,0,SUMIF('Team members Data'!$B:$B,$C13,'Team members Data'!Q:Q))</f>
        <v>0</v>
      </c>
      <c r="U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*IF(T13=0,0,1),
_xlfn.IFNA(INDEX([1]Employees!$E:$E,MATCH($B13&amp;" "&amp;$C13,[1]Employees!$H:$H,0))
/T$4*T13,0)
)</f>
        <v>0</v>
      </c>
      <c r="V13" s="198">
        <f>IF($C13=0,0,SUMIF('Team members Data'!$B:$B,$C13,'Team members Data'!S:S))</f>
        <v>0</v>
      </c>
      <c r="W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*IF(V13=0,0,1),
_xlfn.IFNA(INDEX([1]Employees!$E:$E,MATCH($B13&amp;" "&amp;$C13,[1]Employees!$H:$H,0))
/V$4*V13,0)
)</f>
        <v>0</v>
      </c>
      <c r="X13" s="198">
        <f>SUMIF('Team members Data'!$B:$B,$C13,'Team members Data'!U:U)</f>
        <v>0</v>
      </c>
      <c r="Y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*IF(X13=0,0,1),
_xlfn.IFNA(INDEX([1]Employees!$E:$E,MATCH($B13&amp;" "&amp;$C13,[1]Employees!$H:$H,0))
/X$4*X13,0)
)</f>
        <v>0</v>
      </c>
      <c r="Z13" s="198">
        <f>SUMIF('Team members Data'!$B:$B,$C13,'Team members Data'!W:W)</f>
        <v>0</v>
      </c>
      <c r="AA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*IF(Z13=0,0,1),
_xlfn.IFNA(INDEX([1]Employees!$E:$E,MATCH($B13&amp;" "&amp;$C13,[1]Employees!$H:$H,0))
/Z$4*Z13,0)
)</f>
        <v>0</v>
      </c>
      <c r="AB13" s="198">
        <f>SUMIF('Team members Data'!$B:$B,$C13,'Team members Data'!Y:Y)</f>
        <v>0</v>
      </c>
      <c r="AC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*IF(AB13=0,0,1),
_xlfn.IFNA(INDEX([1]Employees!$E:$E,MATCH($B13&amp;" "&amp;$C13,[1]Employees!$H:$H,0))
/AB$4*AB13,0)
)</f>
        <v>0</v>
      </c>
      <c r="AD13" s="198">
        <f>SUMIF('Team members Data'!$B:$B,$C13,'Team members Data'!AA:AA)</f>
        <v>0</v>
      </c>
      <c r="AE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*IF(AD13=0,0,1),
_xlfn.IFNA(INDEX([1]Employees!$E:$E,MATCH($B13&amp;" "&amp;$C13,[1]Employees!$H:$H,0))
/AD$4*AD13,0)
)</f>
        <v>0</v>
      </c>
      <c r="AF13" s="198">
        <f>SUMIF('Team members Data'!$B:$B,$C13,'Team members Data'!AC:AC)</f>
        <v>0</v>
      </c>
      <c r="AG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*IF(AF13=0,0,1),
_xlfn.IFNA(INDEX([1]Employees!$E:$E,MATCH($B13&amp;" "&amp;$C13,[1]Employees!$H:$H,0))
/AF$4*AF13,0)
)</f>
        <v>0</v>
      </c>
      <c r="AH13" s="198">
        <f>SUMIF('Team members Data'!$B:$B,$C13,'Team members Data'!AE:AE)</f>
        <v>0</v>
      </c>
      <c r="AI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*IF(AH13=0,0,1),
_xlfn.IFNA(INDEX([1]Employees!$E:$E,MATCH($B13&amp;" "&amp;$C13,[1]Employees!$H:$H,0))
/AH$4*AH13,0)
)</f>
        <v>0</v>
      </c>
      <c r="AJ13" s="198">
        <f>SUMIF('Team members Data'!$B:$B,$C13,'Team members Data'!AG:AG)</f>
        <v>0</v>
      </c>
      <c r="AK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*IF(AJ13=0,0,1),
_xlfn.IFNA(INDEX([1]Employees!$E:$E,MATCH($B13&amp;" "&amp;$C13,[1]Employees!$H:$H,0))
/AJ$4*AJ13,0)
)</f>
        <v>0</v>
      </c>
      <c r="AL13" s="198">
        <f>SUMIF('Team members Data'!$B:$B,$C13,'Team members Data'!AI:AI)</f>
        <v>0</v>
      </c>
      <c r="AM13" s="199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*IF(AL13=0,0,1),
_xlfn.IFNA(INDEX([1]Employees!$E:$E,MATCH($B13&amp;" "&amp;$C13,[1]Employees!$H:$H,0))
/AL$4*AL13,0)
)</f>
        <v>0</v>
      </c>
      <c r="AN13" s="198">
        <f>SUMIF('Team members Data'!$B:$B,$C13,'Team members Data'!AK:AK)</f>
        <v>0</v>
      </c>
      <c r="AO13" s="206">
        <f ca="1">IF(
SUMIF('Project Costs'!$C$21:$C$35,$C13,'Project Costs'!$M$21:$M$35)+SUMIF('Project Costs'!$C$46:$C$65,$C13,'Project Costs'!$M$46:$M$65)+SUMIF('Project Costs'!$C$76:$C$95,$C13,'Project Costs'!$M$76:$M$95)&gt;0,
(SUMIF('Project Costs'!$C$21:$C$35,$C13,'Project Costs'!$M$21:$M$35)+SUMIF('Project Costs'!$C$46:$C$65,$C13,'Project Costs'!$M$46:$M$65)+SUMIF('Project Costs'!$C$76:$C$95,$C13,'Project Costs'!$M$76:$M$95))
*IF(AN13=0,0,1),
_xlfn.IFNA(INDEX([1]Employees!$E:$E,MATCH($B13&amp;" "&amp;$C13,[1]Employees!$H:$H,0))
/AN$4*AN13,0)
)</f>
        <v>0</v>
      </c>
    </row>
    <row r="14" spans="1:41" x14ac:dyDescent="0.2">
      <c r="A14" s="54" t="str">
        <f t="shared" si="0"/>
        <v>Design Majed Al-Shadokhi</v>
      </c>
      <c r="B14" s="205" t="str">
        <f>'Employees Summary'!B11</f>
        <v>Design</v>
      </c>
      <c r="C14" s="197" t="str">
        <f>'Employees Summary'!C11</f>
        <v>Majed Al-Shadokhi</v>
      </c>
      <c r="D14" s="197">
        <f t="shared" si="1"/>
        <v>0</v>
      </c>
      <c r="E14" s="213">
        <f t="shared" ca="1" si="2"/>
        <v>0</v>
      </c>
      <c r="F14" s="198">
        <f>IF($C14=0,0,SUMIF('Team members Data'!$B:$B,$C14,'Team members Data'!C:C))</f>
        <v>0</v>
      </c>
      <c r="G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*IF(F14=0,0,1),
_xlfn.IFNA(INDEX([1]Employees!$E:$E,MATCH($B14&amp;" "&amp;$C14,[1]Employees!$H:$H,0))
/F$4*F14,0)
)</f>
        <v>0</v>
      </c>
      <c r="H14" s="198">
        <f>IF($C14=0,0,SUMIF('Team members Data'!$B:$B,$C14,'Team members Data'!E:E))</f>
        <v>0</v>
      </c>
      <c r="I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*IF(H14=0,0,1),
_xlfn.IFNA(INDEX([1]Employees!$E:$E,MATCH($B14&amp;" "&amp;$C14,[1]Employees!$H:$H,0))
/H$4*H14,0)
)</f>
        <v>0</v>
      </c>
      <c r="J14" s="198">
        <f>IF($C14=0,0,SUMIF('Team members Data'!$B:$B,$C14,'Team members Data'!G:G))</f>
        <v>0</v>
      </c>
      <c r="K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*IF(J14=0,0,1),
_xlfn.IFNA(INDEX([1]Employees!$E:$E,MATCH($B14&amp;" "&amp;$C14,[1]Employees!$H:$H,0))
/J$4*J14,0)
)</f>
        <v>0</v>
      </c>
      <c r="L14" s="198">
        <f>IF($C14=0,0,SUMIF('Team members Data'!$B:$B,$C14,'Team members Data'!I:I))</f>
        <v>0</v>
      </c>
      <c r="M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*IF(L14=0,0,1),
_xlfn.IFNA(INDEX([1]Employees!$E:$E,MATCH($B14&amp;" "&amp;$C14,[1]Employees!$H:$H,0))
/L$4*L14,0)
)</f>
        <v>0</v>
      </c>
      <c r="N14" s="198">
        <f>IF($C14=0,0,SUMIF('Team members Data'!$B:$B,$C14,'Team members Data'!K:K))</f>
        <v>0</v>
      </c>
      <c r="O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*IF(N14=0,0,1),
_xlfn.IFNA(INDEX([1]Employees!$E:$E,MATCH($B14&amp;" "&amp;$C14,[1]Employees!$H:$H,0))
/N$4*N14,0)
)</f>
        <v>0</v>
      </c>
      <c r="P14" s="198">
        <f>IF($C14=0,0,SUMIF('Team members Data'!$B:$B,$C14,'Team members Data'!M:M))</f>
        <v>0</v>
      </c>
      <c r="Q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*IF(P14=0,0,1),
_xlfn.IFNA(INDEX([1]Employees!$E:$E,MATCH($B14&amp;" "&amp;$C14,[1]Employees!$H:$H,0))
/P$4*P14,0)
)</f>
        <v>0</v>
      </c>
      <c r="R14" s="198">
        <f>IF($C14=0,0,SUMIF('Team members Data'!$B:$B,$C14,'Team members Data'!O:O))</f>
        <v>0</v>
      </c>
      <c r="S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*IF(R14=0,0,1),
_xlfn.IFNA(INDEX([1]Employees!$E:$E,MATCH($B14&amp;" "&amp;$C14,[1]Employees!$H:$H,0))
/R$4*R14,0)
)</f>
        <v>0</v>
      </c>
      <c r="T14" s="198">
        <f>IF($C14=0,0,SUMIF('Team members Data'!$B:$B,$C14,'Team members Data'!Q:Q))</f>
        <v>0</v>
      </c>
      <c r="U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*IF(T14=0,0,1),
_xlfn.IFNA(INDEX([1]Employees!$E:$E,MATCH($B14&amp;" "&amp;$C14,[1]Employees!$H:$H,0))
/T$4*T14,0)
)</f>
        <v>0</v>
      </c>
      <c r="V14" s="198">
        <f>IF($C14=0,0,SUMIF('Team members Data'!$B:$B,$C14,'Team members Data'!S:S))</f>
        <v>0</v>
      </c>
      <c r="W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*IF(V14=0,0,1),
_xlfn.IFNA(INDEX([1]Employees!$E:$E,MATCH($B14&amp;" "&amp;$C14,[1]Employees!$H:$H,0))
/V$4*V14,0)
)</f>
        <v>0</v>
      </c>
      <c r="X14" s="198">
        <f>SUMIF('Team members Data'!$B:$B,$C14,'Team members Data'!U:U)</f>
        <v>0</v>
      </c>
      <c r="Y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*IF(X14=0,0,1),
_xlfn.IFNA(INDEX([1]Employees!$E:$E,MATCH($B14&amp;" "&amp;$C14,[1]Employees!$H:$H,0))
/X$4*X14,0)
)</f>
        <v>0</v>
      </c>
      <c r="Z14" s="198">
        <f>SUMIF('Team members Data'!$B:$B,$C14,'Team members Data'!W:W)</f>
        <v>0</v>
      </c>
      <c r="AA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*IF(Z14=0,0,1),
_xlfn.IFNA(INDEX([1]Employees!$E:$E,MATCH($B14&amp;" "&amp;$C14,[1]Employees!$H:$H,0))
/Z$4*Z14,0)
)</f>
        <v>0</v>
      </c>
      <c r="AB14" s="198">
        <f>SUMIF('Team members Data'!$B:$B,$C14,'Team members Data'!Y:Y)</f>
        <v>0</v>
      </c>
      <c r="AC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*IF(AB14=0,0,1),
_xlfn.IFNA(INDEX([1]Employees!$E:$E,MATCH($B14&amp;" "&amp;$C14,[1]Employees!$H:$H,0))
/AB$4*AB14,0)
)</f>
        <v>0</v>
      </c>
      <c r="AD14" s="198">
        <f>SUMIF('Team members Data'!$B:$B,$C14,'Team members Data'!AA:AA)</f>
        <v>0</v>
      </c>
      <c r="AE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*IF(AD14=0,0,1),
_xlfn.IFNA(INDEX([1]Employees!$E:$E,MATCH($B14&amp;" "&amp;$C14,[1]Employees!$H:$H,0))
/AD$4*AD14,0)
)</f>
        <v>0</v>
      </c>
      <c r="AF14" s="198">
        <f>SUMIF('Team members Data'!$B:$B,$C14,'Team members Data'!AC:AC)</f>
        <v>0</v>
      </c>
      <c r="AG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*IF(AF14=0,0,1),
_xlfn.IFNA(INDEX([1]Employees!$E:$E,MATCH($B14&amp;" "&amp;$C14,[1]Employees!$H:$H,0))
/AF$4*AF14,0)
)</f>
        <v>0</v>
      </c>
      <c r="AH14" s="198">
        <f>SUMIF('Team members Data'!$B:$B,$C14,'Team members Data'!AE:AE)</f>
        <v>0</v>
      </c>
      <c r="AI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*IF(AH14=0,0,1),
_xlfn.IFNA(INDEX([1]Employees!$E:$E,MATCH($B14&amp;" "&amp;$C14,[1]Employees!$H:$H,0))
/AH$4*AH14,0)
)</f>
        <v>0</v>
      </c>
      <c r="AJ14" s="198">
        <f>SUMIF('Team members Data'!$B:$B,$C14,'Team members Data'!AG:AG)</f>
        <v>0</v>
      </c>
      <c r="AK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*IF(AJ14=0,0,1),
_xlfn.IFNA(INDEX([1]Employees!$E:$E,MATCH($B14&amp;" "&amp;$C14,[1]Employees!$H:$H,0))
/AJ$4*AJ14,0)
)</f>
        <v>0</v>
      </c>
      <c r="AL14" s="198">
        <f>SUMIF('Team members Data'!$B:$B,$C14,'Team members Data'!AI:AI)</f>
        <v>0</v>
      </c>
      <c r="AM14" s="199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*IF(AL14=0,0,1),
_xlfn.IFNA(INDEX([1]Employees!$E:$E,MATCH($B14&amp;" "&amp;$C14,[1]Employees!$H:$H,0))
/AL$4*AL14,0)
)</f>
        <v>0</v>
      </c>
      <c r="AN14" s="198">
        <f>SUMIF('Team members Data'!$B:$B,$C14,'Team members Data'!AK:AK)</f>
        <v>0</v>
      </c>
      <c r="AO14" s="206">
        <f ca="1">IF(
SUMIF('Project Costs'!$C$21:$C$35,$C14,'Project Costs'!$M$21:$M$35)+SUMIF('Project Costs'!$C$46:$C$65,$C14,'Project Costs'!$M$46:$M$65)+SUMIF('Project Costs'!$C$76:$C$95,$C14,'Project Costs'!$M$76:$M$95)&gt;0,
(SUMIF('Project Costs'!$C$21:$C$35,$C14,'Project Costs'!$M$21:$M$35)+SUMIF('Project Costs'!$C$46:$C$65,$C14,'Project Costs'!$M$46:$M$65)+SUMIF('Project Costs'!$C$76:$C$95,$C14,'Project Costs'!$M$76:$M$95))
*IF(AN14=0,0,1),
_xlfn.IFNA(INDEX([1]Employees!$E:$E,MATCH($B14&amp;" "&amp;$C14,[1]Employees!$H:$H,0))
/AN$4*AN14,0)
)</f>
        <v>0</v>
      </c>
    </row>
    <row r="15" spans="1:41" x14ac:dyDescent="0.2">
      <c r="A15" s="54" t="str">
        <f t="shared" si="0"/>
        <v>Design Mohamed shaldoum</v>
      </c>
      <c r="B15" s="205" t="str">
        <f>'Employees Summary'!B12</f>
        <v>Design</v>
      </c>
      <c r="C15" s="197" t="str">
        <f>'Employees Summary'!C12</f>
        <v>Mohamed shaldoum</v>
      </c>
      <c r="D15" s="197">
        <f t="shared" si="1"/>
        <v>0</v>
      </c>
      <c r="E15" s="213">
        <f t="shared" ca="1" si="2"/>
        <v>0</v>
      </c>
      <c r="F15" s="198">
        <f>IF($C15=0,0,SUMIF('Team members Data'!$B:$B,$C15,'Team members Data'!C:C))</f>
        <v>0</v>
      </c>
      <c r="G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*IF(F15=0,0,1),
_xlfn.IFNA(INDEX([1]Employees!$E:$E,MATCH($B15&amp;" "&amp;$C15,[1]Employees!$H:$H,0))
/F$4*F15,0)
)</f>
        <v>0</v>
      </c>
      <c r="H15" s="198">
        <f>IF($C15=0,0,SUMIF('Team members Data'!$B:$B,$C15,'Team members Data'!E:E))</f>
        <v>0</v>
      </c>
      <c r="I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*IF(H15=0,0,1),
_xlfn.IFNA(INDEX([1]Employees!$E:$E,MATCH($B15&amp;" "&amp;$C15,[1]Employees!$H:$H,0))
/H$4*H15,0)
)</f>
        <v>0</v>
      </c>
      <c r="J15" s="198">
        <f>IF($C15=0,0,SUMIF('Team members Data'!$B:$B,$C15,'Team members Data'!G:G))</f>
        <v>0</v>
      </c>
      <c r="K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*IF(J15=0,0,1),
_xlfn.IFNA(INDEX([1]Employees!$E:$E,MATCH($B15&amp;" "&amp;$C15,[1]Employees!$H:$H,0))
/J$4*J15,0)
)</f>
        <v>0</v>
      </c>
      <c r="L15" s="198">
        <f>IF($C15=0,0,SUMIF('Team members Data'!$B:$B,$C15,'Team members Data'!I:I))</f>
        <v>0</v>
      </c>
      <c r="M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*IF(L15=0,0,1),
_xlfn.IFNA(INDEX([1]Employees!$E:$E,MATCH($B15&amp;" "&amp;$C15,[1]Employees!$H:$H,0))
/L$4*L15,0)
)</f>
        <v>0</v>
      </c>
      <c r="N15" s="198">
        <f>IF($C15=0,0,SUMIF('Team members Data'!$B:$B,$C15,'Team members Data'!K:K))</f>
        <v>0</v>
      </c>
      <c r="O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*IF(N15=0,0,1),
_xlfn.IFNA(INDEX([1]Employees!$E:$E,MATCH($B15&amp;" "&amp;$C15,[1]Employees!$H:$H,0))
/N$4*N15,0)
)</f>
        <v>0</v>
      </c>
      <c r="P15" s="198">
        <f>IF($C15=0,0,SUMIF('Team members Data'!$B:$B,$C15,'Team members Data'!M:M))</f>
        <v>0</v>
      </c>
      <c r="Q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*IF(P15=0,0,1),
_xlfn.IFNA(INDEX([1]Employees!$E:$E,MATCH($B15&amp;" "&amp;$C15,[1]Employees!$H:$H,0))
/P$4*P15,0)
)</f>
        <v>0</v>
      </c>
      <c r="R15" s="198">
        <f>IF($C15=0,0,SUMIF('Team members Data'!$B:$B,$C15,'Team members Data'!O:O))</f>
        <v>0</v>
      </c>
      <c r="S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*IF(R15=0,0,1),
_xlfn.IFNA(INDEX([1]Employees!$E:$E,MATCH($B15&amp;" "&amp;$C15,[1]Employees!$H:$H,0))
/R$4*R15,0)
)</f>
        <v>0</v>
      </c>
      <c r="T15" s="198">
        <f>IF($C15=0,0,SUMIF('Team members Data'!$B:$B,$C15,'Team members Data'!Q:Q))</f>
        <v>0</v>
      </c>
      <c r="U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*IF(T15=0,0,1),
_xlfn.IFNA(INDEX([1]Employees!$E:$E,MATCH($B15&amp;" "&amp;$C15,[1]Employees!$H:$H,0))
/T$4*T15,0)
)</f>
        <v>0</v>
      </c>
      <c r="V15" s="198">
        <f>IF($C15=0,0,SUMIF('Team members Data'!$B:$B,$C15,'Team members Data'!S:S))</f>
        <v>0</v>
      </c>
      <c r="W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*IF(V15=0,0,1),
_xlfn.IFNA(INDEX([1]Employees!$E:$E,MATCH($B15&amp;" "&amp;$C15,[1]Employees!$H:$H,0))
/V$4*V15,0)
)</f>
        <v>0</v>
      </c>
      <c r="X15" s="198">
        <f>SUMIF('Team members Data'!$B:$B,$C15,'Team members Data'!U:U)</f>
        <v>0</v>
      </c>
      <c r="Y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*IF(X15=0,0,1),
_xlfn.IFNA(INDEX([1]Employees!$E:$E,MATCH($B15&amp;" "&amp;$C15,[1]Employees!$H:$H,0))
/X$4*X15,0)
)</f>
        <v>0</v>
      </c>
      <c r="Z15" s="198">
        <f>SUMIF('Team members Data'!$B:$B,$C15,'Team members Data'!W:W)</f>
        <v>0</v>
      </c>
      <c r="AA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*IF(Z15=0,0,1),
_xlfn.IFNA(INDEX([1]Employees!$E:$E,MATCH($B15&amp;" "&amp;$C15,[1]Employees!$H:$H,0))
/Z$4*Z15,0)
)</f>
        <v>0</v>
      </c>
      <c r="AB15" s="198">
        <f>SUMIF('Team members Data'!$B:$B,$C15,'Team members Data'!Y:Y)</f>
        <v>0</v>
      </c>
      <c r="AC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*IF(AB15=0,0,1),
_xlfn.IFNA(INDEX([1]Employees!$E:$E,MATCH($B15&amp;" "&amp;$C15,[1]Employees!$H:$H,0))
/AB$4*AB15,0)
)</f>
        <v>0</v>
      </c>
      <c r="AD15" s="198">
        <f>SUMIF('Team members Data'!$B:$B,$C15,'Team members Data'!AA:AA)</f>
        <v>0</v>
      </c>
      <c r="AE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*IF(AD15=0,0,1),
_xlfn.IFNA(INDEX([1]Employees!$E:$E,MATCH($B15&amp;" "&amp;$C15,[1]Employees!$H:$H,0))
/AD$4*AD15,0)
)</f>
        <v>0</v>
      </c>
      <c r="AF15" s="198">
        <f>SUMIF('Team members Data'!$B:$B,$C15,'Team members Data'!AC:AC)</f>
        <v>0</v>
      </c>
      <c r="AG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*IF(AF15=0,0,1),
_xlfn.IFNA(INDEX([1]Employees!$E:$E,MATCH($B15&amp;" "&amp;$C15,[1]Employees!$H:$H,0))
/AF$4*AF15,0)
)</f>
        <v>0</v>
      </c>
      <c r="AH15" s="198">
        <f>SUMIF('Team members Data'!$B:$B,$C15,'Team members Data'!AE:AE)</f>
        <v>0</v>
      </c>
      <c r="AI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*IF(AH15=0,0,1),
_xlfn.IFNA(INDEX([1]Employees!$E:$E,MATCH($B15&amp;" "&amp;$C15,[1]Employees!$H:$H,0))
/AH$4*AH15,0)
)</f>
        <v>0</v>
      </c>
      <c r="AJ15" s="198">
        <f>SUMIF('Team members Data'!$B:$B,$C15,'Team members Data'!AG:AG)</f>
        <v>0</v>
      </c>
      <c r="AK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*IF(AJ15=0,0,1),
_xlfn.IFNA(INDEX([1]Employees!$E:$E,MATCH($B15&amp;" "&amp;$C15,[1]Employees!$H:$H,0))
/AJ$4*AJ15,0)
)</f>
        <v>0</v>
      </c>
      <c r="AL15" s="198">
        <f>SUMIF('Team members Data'!$B:$B,$C15,'Team members Data'!AI:AI)</f>
        <v>0</v>
      </c>
      <c r="AM15" s="199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*IF(AL15=0,0,1),
_xlfn.IFNA(INDEX([1]Employees!$E:$E,MATCH($B15&amp;" "&amp;$C15,[1]Employees!$H:$H,0))
/AL$4*AL15,0)
)</f>
        <v>0</v>
      </c>
      <c r="AN15" s="198">
        <f>SUMIF('Team members Data'!$B:$B,$C15,'Team members Data'!AK:AK)</f>
        <v>0</v>
      </c>
      <c r="AO15" s="206">
        <f ca="1">IF(
SUMIF('Project Costs'!$C$21:$C$35,$C15,'Project Costs'!$M$21:$M$35)+SUMIF('Project Costs'!$C$46:$C$65,$C15,'Project Costs'!$M$46:$M$65)+SUMIF('Project Costs'!$C$76:$C$95,$C15,'Project Costs'!$M$76:$M$95)&gt;0,
(SUMIF('Project Costs'!$C$21:$C$35,$C15,'Project Costs'!$M$21:$M$35)+SUMIF('Project Costs'!$C$46:$C$65,$C15,'Project Costs'!$M$46:$M$65)+SUMIF('Project Costs'!$C$76:$C$95,$C15,'Project Costs'!$M$76:$M$95))
*IF(AN15=0,0,1),
_xlfn.IFNA(INDEX([1]Employees!$E:$E,MATCH($B15&amp;" "&amp;$C15,[1]Employees!$H:$H,0))
/AN$4*AN15,0)
)</f>
        <v>0</v>
      </c>
    </row>
    <row r="16" spans="1:41" x14ac:dyDescent="0.2">
      <c r="A16" s="54" t="str">
        <f t="shared" si="0"/>
        <v>Design ahmed sharara</v>
      </c>
      <c r="B16" s="205" t="str">
        <f>'Employees Summary'!B13</f>
        <v>Design</v>
      </c>
      <c r="C16" s="197" t="str">
        <f>'Employees Summary'!C13</f>
        <v>ahmed sharara</v>
      </c>
      <c r="D16" s="197">
        <f t="shared" si="1"/>
        <v>0</v>
      </c>
      <c r="E16" s="213">
        <f t="shared" ca="1" si="2"/>
        <v>0</v>
      </c>
      <c r="F16" s="198">
        <f>IF($C16=0,0,SUMIF('Team members Data'!$B:$B,$C16,'Team members Data'!C:C))</f>
        <v>0</v>
      </c>
      <c r="G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*IF(F16=0,0,1),
_xlfn.IFNA(INDEX([1]Employees!$E:$E,MATCH($B16&amp;" "&amp;$C16,[1]Employees!$H:$H,0))
/F$4*F16,0)
)</f>
        <v>0</v>
      </c>
      <c r="H16" s="198">
        <f>IF($C16=0,0,SUMIF('Team members Data'!$B:$B,$C16,'Team members Data'!E:E))</f>
        <v>0</v>
      </c>
      <c r="I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*IF(H16=0,0,1),
_xlfn.IFNA(INDEX([1]Employees!$E:$E,MATCH($B16&amp;" "&amp;$C16,[1]Employees!$H:$H,0))
/H$4*H16,0)
)</f>
        <v>0</v>
      </c>
      <c r="J16" s="198">
        <f>IF($C16=0,0,SUMIF('Team members Data'!$B:$B,$C16,'Team members Data'!G:G))</f>
        <v>0</v>
      </c>
      <c r="K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*IF(J16=0,0,1),
_xlfn.IFNA(INDEX([1]Employees!$E:$E,MATCH($B16&amp;" "&amp;$C16,[1]Employees!$H:$H,0))
/J$4*J16,0)
)</f>
        <v>0</v>
      </c>
      <c r="L16" s="198">
        <f>IF($C16=0,0,SUMIF('Team members Data'!$B:$B,$C16,'Team members Data'!I:I))</f>
        <v>0</v>
      </c>
      <c r="M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*IF(L16=0,0,1),
_xlfn.IFNA(INDEX([1]Employees!$E:$E,MATCH($B16&amp;" "&amp;$C16,[1]Employees!$H:$H,0))
/L$4*L16,0)
)</f>
        <v>0</v>
      </c>
      <c r="N16" s="198">
        <f>IF($C16=0,0,SUMIF('Team members Data'!$B:$B,$C16,'Team members Data'!K:K))</f>
        <v>0</v>
      </c>
      <c r="O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*IF(N16=0,0,1),
_xlfn.IFNA(INDEX([1]Employees!$E:$E,MATCH($B16&amp;" "&amp;$C16,[1]Employees!$H:$H,0))
/N$4*N16,0)
)</f>
        <v>0</v>
      </c>
      <c r="P16" s="198">
        <f>IF($C16=0,0,SUMIF('Team members Data'!$B:$B,$C16,'Team members Data'!M:M))</f>
        <v>0</v>
      </c>
      <c r="Q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*IF(P16=0,0,1),
_xlfn.IFNA(INDEX([1]Employees!$E:$E,MATCH($B16&amp;" "&amp;$C16,[1]Employees!$H:$H,0))
/P$4*P16,0)
)</f>
        <v>0</v>
      </c>
      <c r="R16" s="198">
        <f>IF($C16=0,0,SUMIF('Team members Data'!$B:$B,$C16,'Team members Data'!O:O))</f>
        <v>0</v>
      </c>
      <c r="S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*IF(R16=0,0,1),
_xlfn.IFNA(INDEX([1]Employees!$E:$E,MATCH($B16&amp;" "&amp;$C16,[1]Employees!$H:$H,0))
/R$4*R16,0)
)</f>
        <v>0</v>
      </c>
      <c r="T16" s="198">
        <f>IF($C16=0,0,SUMIF('Team members Data'!$B:$B,$C16,'Team members Data'!Q:Q))</f>
        <v>0</v>
      </c>
      <c r="U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*IF(T16=0,0,1),
_xlfn.IFNA(INDEX([1]Employees!$E:$E,MATCH($B16&amp;" "&amp;$C16,[1]Employees!$H:$H,0))
/T$4*T16,0)
)</f>
        <v>0</v>
      </c>
      <c r="V16" s="198">
        <f>IF($C16=0,0,SUMIF('Team members Data'!$B:$B,$C16,'Team members Data'!S:S))</f>
        <v>0</v>
      </c>
      <c r="W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*IF(V16=0,0,1),
_xlfn.IFNA(INDEX([1]Employees!$E:$E,MATCH($B16&amp;" "&amp;$C16,[1]Employees!$H:$H,0))
/V$4*V16,0)
)</f>
        <v>0</v>
      </c>
      <c r="X16" s="198">
        <f>SUMIF('Team members Data'!$B:$B,$C16,'Team members Data'!U:U)</f>
        <v>0</v>
      </c>
      <c r="Y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*IF(X16=0,0,1),
_xlfn.IFNA(INDEX([1]Employees!$E:$E,MATCH($B16&amp;" "&amp;$C16,[1]Employees!$H:$H,0))
/X$4*X16,0)
)</f>
        <v>0</v>
      </c>
      <c r="Z16" s="198">
        <f>SUMIF('Team members Data'!$B:$B,$C16,'Team members Data'!W:W)</f>
        <v>0</v>
      </c>
      <c r="AA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*IF(Z16=0,0,1),
_xlfn.IFNA(INDEX([1]Employees!$E:$E,MATCH($B16&amp;" "&amp;$C16,[1]Employees!$H:$H,0))
/Z$4*Z16,0)
)</f>
        <v>0</v>
      </c>
      <c r="AB16" s="198">
        <f>SUMIF('Team members Data'!$B:$B,$C16,'Team members Data'!Y:Y)</f>
        <v>0</v>
      </c>
      <c r="AC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*IF(AB16=0,0,1),
_xlfn.IFNA(INDEX([1]Employees!$E:$E,MATCH($B16&amp;" "&amp;$C16,[1]Employees!$H:$H,0))
/AB$4*AB16,0)
)</f>
        <v>0</v>
      </c>
      <c r="AD16" s="198">
        <f>SUMIF('Team members Data'!$B:$B,$C16,'Team members Data'!AA:AA)</f>
        <v>0</v>
      </c>
      <c r="AE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*IF(AD16=0,0,1),
_xlfn.IFNA(INDEX([1]Employees!$E:$E,MATCH($B16&amp;" "&amp;$C16,[1]Employees!$H:$H,0))
/AD$4*AD16,0)
)</f>
        <v>0</v>
      </c>
      <c r="AF16" s="198">
        <f>SUMIF('Team members Data'!$B:$B,$C16,'Team members Data'!AC:AC)</f>
        <v>0</v>
      </c>
      <c r="AG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*IF(AF16=0,0,1),
_xlfn.IFNA(INDEX([1]Employees!$E:$E,MATCH($B16&amp;" "&amp;$C16,[1]Employees!$H:$H,0))
/AF$4*AF16,0)
)</f>
        <v>0</v>
      </c>
      <c r="AH16" s="198">
        <f>SUMIF('Team members Data'!$B:$B,$C16,'Team members Data'!AE:AE)</f>
        <v>0</v>
      </c>
      <c r="AI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*IF(AH16=0,0,1),
_xlfn.IFNA(INDEX([1]Employees!$E:$E,MATCH($B16&amp;" "&amp;$C16,[1]Employees!$H:$H,0))
/AH$4*AH16,0)
)</f>
        <v>0</v>
      </c>
      <c r="AJ16" s="198">
        <f>SUMIF('Team members Data'!$B:$B,$C16,'Team members Data'!AG:AG)</f>
        <v>0</v>
      </c>
      <c r="AK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*IF(AJ16=0,0,1),
_xlfn.IFNA(INDEX([1]Employees!$E:$E,MATCH($B16&amp;" "&amp;$C16,[1]Employees!$H:$H,0))
/AJ$4*AJ16,0)
)</f>
        <v>0</v>
      </c>
      <c r="AL16" s="198">
        <f>SUMIF('Team members Data'!$B:$B,$C16,'Team members Data'!AI:AI)</f>
        <v>0</v>
      </c>
      <c r="AM16" s="199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*IF(AL16=0,0,1),
_xlfn.IFNA(INDEX([1]Employees!$E:$E,MATCH($B16&amp;" "&amp;$C16,[1]Employees!$H:$H,0))
/AL$4*AL16,0)
)</f>
        <v>0</v>
      </c>
      <c r="AN16" s="198">
        <f>SUMIF('Team members Data'!$B:$B,$C16,'Team members Data'!AK:AK)</f>
        <v>0</v>
      </c>
      <c r="AO16" s="206">
        <f ca="1">IF(
SUMIF('Project Costs'!$C$21:$C$35,$C16,'Project Costs'!$M$21:$M$35)+SUMIF('Project Costs'!$C$46:$C$65,$C16,'Project Costs'!$M$46:$M$65)+SUMIF('Project Costs'!$C$76:$C$95,$C16,'Project Costs'!$M$76:$M$95)&gt;0,
(SUMIF('Project Costs'!$C$21:$C$35,$C16,'Project Costs'!$M$21:$M$35)+SUMIF('Project Costs'!$C$46:$C$65,$C16,'Project Costs'!$M$46:$M$65)+SUMIF('Project Costs'!$C$76:$C$95,$C16,'Project Costs'!$M$76:$M$95))
*IF(AN16=0,0,1),
_xlfn.IFNA(INDEX([1]Employees!$E:$E,MATCH($B16&amp;" "&amp;$C16,[1]Employees!$H:$H,0))
/AN$4*AN16,0)
)</f>
        <v>0</v>
      </c>
    </row>
    <row r="17" spans="1:41" x14ac:dyDescent="0.2">
      <c r="A17" s="54" t="str">
        <f t="shared" si="0"/>
        <v>Design Bader  Alribi</v>
      </c>
      <c r="B17" s="205" t="str">
        <f>'Employees Summary'!B14</f>
        <v>Design</v>
      </c>
      <c r="C17" s="197" t="str">
        <f>'Employees Summary'!C14</f>
        <v>Bader  Alribi</v>
      </c>
      <c r="D17" s="197">
        <f t="shared" si="1"/>
        <v>0</v>
      </c>
      <c r="E17" s="213">
        <f t="shared" ca="1" si="2"/>
        <v>0</v>
      </c>
      <c r="F17" s="198">
        <f>IF($C17=0,0,SUMIF('Team members Data'!$B:$B,$C17,'Team members Data'!C:C))</f>
        <v>0</v>
      </c>
      <c r="G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*IF(F17=0,0,1),
_xlfn.IFNA(INDEX([1]Employees!$E:$E,MATCH($B17&amp;" "&amp;$C17,[1]Employees!$H:$H,0))
/F$4*F17,0)
)</f>
        <v>0</v>
      </c>
      <c r="H17" s="198">
        <f>IF($C17=0,0,SUMIF('Team members Data'!$B:$B,$C17,'Team members Data'!E:E))</f>
        <v>0</v>
      </c>
      <c r="I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*IF(H17=0,0,1),
_xlfn.IFNA(INDEX([1]Employees!$E:$E,MATCH($B17&amp;" "&amp;$C17,[1]Employees!$H:$H,0))
/H$4*H17,0)
)</f>
        <v>0</v>
      </c>
      <c r="J17" s="198">
        <f>IF($C17=0,0,SUMIF('Team members Data'!$B:$B,$C17,'Team members Data'!G:G))</f>
        <v>0</v>
      </c>
      <c r="K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*IF(J17=0,0,1),
_xlfn.IFNA(INDEX([1]Employees!$E:$E,MATCH($B17&amp;" "&amp;$C17,[1]Employees!$H:$H,0))
/J$4*J17,0)
)</f>
        <v>0</v>
      </c>
      <c r="L17" s="198">
        <f>IF($C17=0,0,SUMIF('Team members Data'!$B:$B,$C17,'Team members Data'!I:I))</f>
        <v>0</v>
      </c>
      <c r="M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*IF(L17=0,0,1),
_xlfn.IFNA(INDEX([1]Employees!$E:$E,MATCH($B17&amp;" "&amp;$C17,[1]Employees!$H:$H,0))
/L$4*L17,0)
)</f>
        <v>0</v>
      </c>
      <c r="N17" s="198">
        <f>IF($C17=0,0,SUMIF('Team members Data'!$B:$B,$C17,'Team members Data'!K:K))</f>
        <v>0</v>
      </c>
      <c r="O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*IF(N17=0,0,1),
_xlfn.IFNA(INDEX([1]Employees!$E:$E,MATCH($B17&amp;" "&amp;$C17,[1]Employees!$H:$H,0))
/N$4*N17,0)
)</f>
        <v>0</v>
      </c>
      <c r="P17" s="198">
        <f>IF($C17=0,0,SUMIF('Team members Data'!$B:$B,$C17,'Team members Data'!M:M))</f>
        <v>0</v>
      </c>
      <c r="Q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*IF(P17=0,0,1),
_xlfn.IFNA(INDEX([1]Employees!$E:$E,MATCH($B17&amp;" "&amp;$C17,[1]Employees!$H:$H,0))
/P$4*P17,0)
)</f>
        <v>0</v>
      </c>
      <c r="R17" s="198">
        <f>IF($C17=0,0,SUMIF('Team members Data'!$B:$B,$C17,'Team members Data'!O:O))</f>
        <v>0</v>
      </c>
      <c r="S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*IF(R17=0,0,1),
_xlfn.IFNA(INDEX([1]Employees!$E:$E,MATCH($B17&amp;" "&amp;$C17,[1]Employees!$H:$H,0))
/R$4*R17,0)
)</f>
        <v>0</v>
      </c>
      <c r="T17" s="198">
        <f>IF($C17=0,0,SUMIF('Team members Data'!$B:$B,$C17,'Team members Data'!Q:Q))</f>
        <v>0</v>
      </c>
      <c r="U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*IF(T17=0,0,1),
_xlfn.IFNA(INDEX([1]Employees!$E:$E,MATCH($B17&amp;" "&amp;$C17,[1]Employees!$H:$H,0))
/T$4*T17,0)
)</f>
        <v>0</v>
      </c>
      <c r="V17" s="198">
        <f>IF($C17=0,0,SUMIF('Team members Data'!$B:$B,$C17,'Team members Data'!S:S))</f>
        <v>0</v>
      </c>
      <c r="W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*IF(V17=0,0,1),
_xlfn.IFNA(INDEX([1]Employees!$E:$E,MATCH($B17&amp;" "&amp;$C17,[1]Employees!$H:$H,0))
/V$4*V17,0)
)</f>
        <v>0</v>
      </c>
      <c r="X17" s="198">
        <f>SUMIF('Team members Data'!$B:$B,$C17,'Team members Data'!U:U)</f>
        <v>0</v>
      </c>
      <c r="Y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*IF(X17=0,0,1),
_xlfn.IFNA(INDEX([1]Employees!$E:$E,MATCH($B17&amp;" "&amp;$C17,[1]Employees!$H:$H,0))
/X$4*X17,0)
)</f>
        <v>0</v>
      </c>
      <c r="Z17" s="198">
        <f>SUMIF('Team members Data'!$B:$B,$C17,'Team members Data'!W:W)</f>
        <v>0</v>
      </c>
      <c r="AA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*IF(Z17=0,0,1),
_xlfn.IFNA(INDEX([1]Employees!$E:$E,MATCH($B17&amp;" "&amp;$C17,[1]Employees!$H:$H,0))
/Z$4*Z17,0)
)</f>
        <v>0</v>
      </c>
      <c r="AB17" s="198">
        <f>SUMIF('Team members Data'!$B:$B,$C17,'Team members Data'!Y:Y)</f>
        <v>0</v>
      </c>
      <c r="AC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*IF(AB17=0,0,1),
_xlfn.IFNA(INDEX([1]Employees!$E:$E,MATCH($B17&amp;" "&amp;$C17,[1]Employees!$H:$H,0))
/AB$4*AB17,0)
)</f>
        <v>0</v>
      </c>
      <c r="AD17" s="198">
        <f>SUMIF('Team members Data'!$B:$B,$C17,'Team members Data'!AA:AA)</f>
        <v>0</v>
      </c>
      <c r="AE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*IF(AD17=0,0,1),
_xlfn.IFNA(INDEX([1]Employees!$E:$E,MATCH($B17&amp;" "&amp;$C17,[1]Employees!$H:$H,0))
/AD$4*AD17,0)
)</f>
        <v>0</v>
      </c>
      <c r="AF17" s="198">
        <f>SUMIF('Team members Data'!$B:$B,$C17,'Team members Data'!AC:AC)</f>
        <v>0</v>
      </c>
      <c r="AG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*IF(AF17=0,0,1),
_xlfn.IFNA(INDEX([1]Employees!$E:$E,MATCH($B17&amp;" "&amp;$C17,[1]Employees!$H:$H,0))
/AF$4*AF17,0)
)</f>
        <v>0</v>
      </c>
      <c r="AH17" s="198">
        <f>SUMIF('Team members Data'!$B:$B,$C17,'Team members Data'!AE:AE)</f>
        <v>0</v>
      </c>
      <c r="AI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*IF(AH17=0,0,1),
_xlfn.IFNA(INDEX([1]Employees!$E:$E,MATCH($B17&amp;" "&amp;$C17,[1]Employees!$H:$H,0))
/AH$4*AH17,0)
)</f>
        <v>0</v>
      </c>
      <c r="AJ17" s="198">
        <f>SUMIF('Team members Data'!$B:$B,$C17,'Team members Data'!AG:AG)</f>
        <v>0</v>
      </c>
      <c r="AK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*IF(AJ17=0,0,1),
_xlfn.IFNA(INDEX([1]Employees!$E:$E,MATCH($B17&amp;" "&amp;$C17,[1]Employees!$H:$H,0))
/AJ$4*AJ17,0)
)</f>
        <v>0</v>
      </c>
      <c r="AL17" s="198">
        <f>SUMIF('Team members Data'!$B:$B,$C17,'Team members Data'!AI:AI)</f>
        <v>0</v>
      </c>
      <c r="AM17" s="199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*IF(AL17=0,0,1),
_xlfn.IFNA(INDEX([1]Employees!$E:$E,MATCH($B17&amp;" "&amp;$C17,[1]Employees!$H:$H,0))
/AL$4*AL17,0)
)</f>
        <v>0</v>
      </c>
      <c r="AN17" s="198">
        <f>SUMIF('Team members Data'!$B:$B,$C17,'Team members Data'!AK:AK)</f>
        <v>0</v>
      </c>
      <c r="AO17" s="206">
        <f ca="1">IF(
SUMIF('Project Costs'!$C$21:$C$35,$C17,'Project Costs'!$M$21:$M$35)+SUMIF('Project Costs'!$C$46:$C$65,$C17,'Project Costs'!$M$46:$M$65)+SUMIF('Project Costs'!$C$76:$C$95,$C17,'Project Costs'!$M$76:$M$95)&gt;0,
(SUMIF('Project Costs'!$C$21:$C$35,$C17,'Project Costs'!$M$21:$M$35)+SUMIF('Project Costs'!$C$46:$C$65,$C17,'Project Costs'!$M$46:$M$65)+SUMIF('Project Costs'!$C$76:$C$95,$C17,'Project Costs'!$M$76:$M$95))
*IF(AN17=0,0,1),
_xlfn.IFNA(INDEX([1]Employees!$E:$E,MATCH($B17&amp;" "&amp;$C17,[1]Employees!$H:$H,0))
/AN$4*AN17,0)
)</f>
        <v>0</v>
      </c>
    </row>
    <row r="18" spans="1:41" x14ac:dyDescent="0.2">
      <c r="A18" s="54" t="str">
        <f t="shared" si="0"/>
        <v>Design Ummer Abdulmajeed</v>
      </c>
      <c r="B18" s="205" t="str">
        <f>'Employees Summary'!B15</f>
        <v>Design</v>
      </c>
      <c r="C18" s="197" t="str">
        <f>'Employees Summary'!C15</f>
        <v>Ummer Abdulmajeed</v>
      </c>
      <c r="D18" s="197">
        <f t="shared" si="1"/>
        <v>0</v>
      </c>
      <c r="E18" s="213">
        <f t="shared" ca="1" si="2"/>
        <v>0</v>
      </c>
      <c r="F18" s="198">
        <f>IF($C18=0,0,SUMIF('Team members Data'!$B:$B,$C18,'Team members Data'!C:C))</f>
        <v>0</v>
      </c>
      <c r="G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*IF(F18=0,0,1),
_xlfn.IFNA(INDEX([1]Employees!$E:$E,MATCH($B18&amp;" "&amp;$C18,[1]Employees!$H:$H,0))
/F$4*F18,0)
)</f>
        <v>0</v>
      </c>
      <c r="H18" s="198">
        <f>IF($C18=0,0,SUMIF('Team members Data'!$B:$B,$C18,'Team members Data'!E:E))</f>
        <v>0</v>
      </c>
      <c r="I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*IF(H18=0,0,1),
_xlfn.IFNA(INDEX([1]Employees!$E:$E,MATCH($B18&amp;" "&amp;$C18,[1]Employees!$H:$H,0))
/H$4*H18,0)
)</f>
        <v>0</v>
      </c>
      <c r="J18" s="198">
        <f>IF($C18=0,0,SUMIF('Team members Data'!$B:$B,$C18,'Team members Data'!G:G))</f>
        <v>0</v>
      </c>
      <c r="K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*IF(J18=0,0,1),
_xlfn.IFNA(INDEX([1]Employees!$E:$E,MATCH($B18&amp;" "&amp;$C18,[1]Employees!$H:$H,0))
/J$4*J18,0)
)</f>
        <v>0</v>
      </c>
      <c r="L18" s="198">
        <f>IF($C18=0,0,SUMIF('Team members Data'!$B:$B,$C18,'Team members Data'!I:I))</f>
        <v>0</v>
      </c>
      <c r="M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*IF(L18=0,0,1),
_xlfn.IFNA(INDEX([1]Employees!$E:$E,MATCH($B18&amp;" "&amp;$C18,[1]Employees!$H:$H,0))
/L$4*L18,0)
)</f>
        <v>0</v>
      </c>
      <c r="N18" s="198">
        <f>IF($C18=0,0,SUMIF('Team members Data'!$B:$B,$C18,'Team members Data'!K:K))</f>
        <v>0</v>
      </c>
      <c r="O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*IF(N18=0,0,1),
_xlfn.IFNA(INDEX([1]Employees!$E:$E,MATCH($B18&amp;" "&amp;$C18,[1]Employees!$H:$H,0))
/N$4*N18,0)
)</f>
        <v>0</v>
      </c>
      <c r="P18" s="198">
        <f>IF($C18=0,0,SUMIF('Team members Data'!$B:$B,$C18,'Team members Data'!M:M))</f>
        <v>0</v>
      </c>
      <c r="Q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*IF(P18=0,0,1),
_xlfn.IFNA(INDEX([1]Employees!$E:$E,MATCH($B18&amp;" "&amp;$C18,[1]Employees!$H:$H,0))
/P$4*P18,0)
)</f>
        <v>0</v>
      </c>
      <c r="R18" s="198">
        <f>IF($C18=0,0,SUMIF('Team members Data'!$B:$B,$C18,'Team members Data'!O:O))</f>
        <v>0</v>
      </c>
      <c r="S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*IF(R18=0,0,1),
_xlfn.IFNA(INDEX([1]Employees!$E:$E,MATCH($B18&amp;" "&amp;$C18,[1]Employees!$H:$H,0))
/R$4*R18,0)
)</f>
        <v>0</v>
      </c>
      <c r="T18" s="198">
        <f>IF($C18=0,0,SUMIF('Team members Data'!$B:$B,$C18,'Team members Data'!Q:Q))</f>
        <v>0</v>
      </c>
      <c r="U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*IF(T18=0,0,1),
_xlfn.IFNA(INDEX([1]Employees!$E:$E,MATCH($B18&amp;" "&amp;$C18,[1]Employees!$H:$H,0))
/T$4*T18,0)
)</f>
        <v>0</v>
      </c>
      <c r="V18" s="198">
        <f>IF($C18=0,0,SUMIF('Team members Data'!$B:$B,$C18,'Team members Data'!S:S))</f>
        <v>0</v>
      </c>
      <c r="W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*IF(V18=0,0,1),
_xlfn.IFNA(INDEX([1]Employees!$E:$E,MATCH($B18&amp;" "&amp;$C18,[1]Employees!$H:$H,0))
/V$4*V18,0)
)</f>
        <v>0</v>
      </c>
      <c r="X18" s="198">
        <f>SUMIF('Team members Data'!$B:$B,$C18,'Team members Data'!U:U)</f>
        <v>0</v>
      </c>
      <c r="Y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*IF(X18=0,0,1),
_xlfn.IFNA(INDEX([1]Employees!$E:$E,MATCH($B18&amp;" "&amp;$C18,[1]Employees!$H:$H,0))
/X$4*X18,0)
)</f>
        <v>0</v>
      </c>
      <c r="Z18" s="198">
        <f>SUMIF('Team members Data'!$B:$B,$C18,'Team members Data'!W:W)</f>
        <v>0</v>
      </c>
      <c r="AA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*IF(Z18=0,0,1),
_xlfn.IFNA(INDEX([1]Employees!$E:$E,MATCH($B18&amp;" "&amp;$C18,[1]Employees!$H:$H,0))
/Z$4*Z18,0)
)</f>
        <v>0</v>
      </c>
      <c r="AB18" s="198">
        <f>SUMIF('Team members Data'!$B:$B,$C18,'Team members Data'!Y:Y)</f>
        <v>0</v>
      </c>
      <c r="AC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*IF(AB18=0,0,1),
_xlfn.IFNA(INDEX([1]Employees!$E:$E,MATCH($B18&amp;" "&amp;$C18,[1]Employees!$H:$H,0))
/AB$4*AB18,0)
)</f>
        <v>0</v>
      </c>
      <c r="AD18" s="198">
        <f>SUMIF('Team members Data'!$B:$B,$C18,'Team members Data'!AA:AA)</f>
        <v>0</v>
      </c>
      <c r="AE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*IF(AD18=0,0,1),
_xlfn.IFNA(INDEX([1]Employees!$E:$E,MATCH($B18&amp;" "&amp;$C18,[1]Employees!$H:$H,0))
/AD$4*AD18,0)
)</f>
        <v>0</v>
      </c>
      <c r="AF18" s="198">
        <f>SUMIF('Team members Data'!$B:$B,$C18,'Team members Data'!AC:AC)</f>
        <v>0</v>
      </c>
      <c r="AG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*IF(AF18=0,0,1),
_xlfn.IFNA(INDEX([1]Employees!$E:$E,MATCH($B18&amp;" "&amp;$C18,[1]Employees!$H:$H,0))
/AF$4*AF18,0)
)</f>
        <v>0</v>
      </c>
      <c r="AH18" s="198">
        <f>SUMIF('Team members Data'!$B:$B,$C18,'Team members Data'!AE:AE)</f>
        <v>0</v>
      </c>
      <c r="AI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*IF(AH18=0,0,1),
_xlfn.IFNA(INDEX([1]Employees!$E:$E,MATCH($B18&amp;" "&amp;$C18,[1]Employees!$H:$H,0))
/AH$4*AH18,0)
)</f>
        <v>0</v>
      </c>
      <c r="AJ18" s="198">
        <f>SUMIF('Team members Data'!$B:$B,$C18,'Team members Data'!AG:AG)</f>
        <v>0</v>
      </c>
      <c r="AK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*IF(AJ18=0,0,1),
_xlfn.IFNA(INDEX([1]Employees!$E:$E,MATCH($B18&amp;" "&amp;$C18,[1]Employees!$H:$H,0))
/AJ$4*AJ18,0)
)</f>
        <v>0</v>
      </c>
      <c r="AL18" s="198">
        <f>SUMIF('Team members Data'!$B:$B,$C18,'Team members Data'!AI:AI)</f>
        <v>0</v>
      </c>
      <c r="AM18" s="199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*IF(AL18=0,0,1),
_xlfn.IFNA(INDEX([1]Employees!$E:$E,MATCH($B18&amp;" "&amp;$C18,[1]Employees!$H:$H,0))
/AL$4*AL18,0)
)</f>
        <v>0</v>
      </c>
      <c r="AN18" s="198">
        <f>SUMIF('Team members Data'!$B:$B,$C18,'Team members Data'!AK:AK)</f>
        <v>0</v>
      </c>
      <c r="AO18" s="206">
        <f ca="1">IF(
SUMIF('Project Costs'!$C$21:$C$35,$C18,'Project Costs'!$M$21:$M$35)+SUMIF('Project Costs'!$C$46:$C$65,$C18,'Project Costs'!$M$46:$M$65)+SUMIF('Project Costs'!$C$76:$C$95,$C18,'Project Costs'!$M$76:$M$95)&gt;0,
(SUMIF('Project Costs'!$C$21:$C$35,$C18,'Project Costs'!$M$21:$M$35)+SUMIF('Project Costs'!$C$46:$C$65,$C18,'Project Costs'!$M$46:$M$65)+SUMIF('Project Costs'!$C$76:$C$95,$C18,'Project Costs'!$M$76:$M$95))
*IF(AN18=0,0,1),
_xlfn.IFNA(INDEX([1]Employees!$E:$E,MATCH($B18&amp;" "&amp;$C18,[1]Employees!$H:$H,0))
/AN$4*AN18,0)
)</f>
        <v>0</v>
      </c>
    </row>
    <row r="19" spans="1:41" x14ac:dyDescent="0.2">
      <c r="A19" s="54" t="str">
        <f t="shared" si="0"/>
        <v>Design Muath Jumayah</v>
      </c>
      <c r="B19" s="205" t="str">
        <f>'Employees Summary'!B16</f>
        <v>Design</v>
      </c>
      <c r="C19" s="197" t="str">
        <f>'Employees Summary'!C16</f>
        <v>Muath Jumayah</v>
      </c>
      <c r="D19" s="197">
        <f t="shared" si="1"/>
        <v>0</v>
      </c>
      <c r="E19" s="213">
        <f t="shared" ca="1" si="2"/>
        <v>0</v>
      </c>
      <c r="F19" s="198">
        <f>IF($C19=0,0,SUMIF('Team members Data'!$B:$B,$C19,'Team members Data'!C:C))</f>
        <v>0</v>
      </c>
      <c r="G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*IF(F19=0,0,1),
_xlfn.IFNA(INDEX([1]Employees!$E:$E,MATCH($B19&amp;" "&amp;$C19,[1]Employees!$H:$H,0))
/F$4*F19,0)
)</f>
        <v>0</v>
      </c>
      <c r="H19" s="198">
        <f>IF($C19=0,0,SUMIF('Team members Data'!$B:$B,$C19,'Team members Data'!E:E))</f>
        <v>0</v>
      </c>
      <c r="I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*IF(H19=0,0,1),
_xlfn.IFNA(INDEX([1]Employees!$E:$E,MATCH($B19&amp;" "&amp;$C19,[1]Employees!$H:$H,0))
/H$4*H19,0)
)</f>
        <v>0</v>
      </c>
      <c r="J19" s="198">
        <f>IF($C19=0,0,SUMIF('Team members Data'!$B:$B,$C19,'Team members Data'!G:G))</f>
        <v>0</v>
      </c>
      <c r="K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*IF(J19=0,0,1),
_xlfn.IFNA(INDEX([1]Employees!$E:$E,MATCH($B19&amp;" "&amp;$C19,[1]Employees!$H:$H,0))
/J$4*J19,0)
)</f>
        <v>0</v>
      </c>
      <c r="L19" s="198">
        <f>IF($C19=0,0,SUMIF('Team members Data'!$B:$B,$C19,'Team members Data'!I:I))</f>
        <v>0</v>
      </c>
      <c r="M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*IF(L19=0,0,1),
_xlfn.IFNA(INDEX([1]Employees!$E:$E,MATCH($B19&amp;" "&amp;$C19,[1]Employees!$H:$H,0))
/L$4*L19,0)
)</f>
        <v>0</v>
      </c>
      <c r="N19" s="198">
        <f>IF($C19=0,0,SUMIF('Team members Data'!$B:$B,$C19,'Team members Data'!K:K))</f>
        <v>0</v>
      </c>
      <c r="O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*IF(N19=0,0,1),
_xlfn.IFNA(INDEX([1]Employees!$E:$E,MATCH($B19&amp;" "&amp;$C19,[1]Employees!$H:$H,0))
/N$4*N19,0)
)</f>
        <v>0</v>
      </c>
      <c r="P19" s="198">
        <f>IF($C19=0,0,SUMIF('Team members Data'!$B:$B,$C19,'Team members Data'!M:M))</f>
        <v>0</v>
      </c>
      <c r="Q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*IF(P19=0,0,1),
_xlfn.IFNA(INDEX([1]Employees!$E:$E,MATCH($B19&amp;" "&amp;$C19,[1]Employees!$H:$H,0))
/P$4*P19,0)
)</f>
        <v>0</v>
      </c>
      <c r="R19" s="198">
        <f>IF($C19=0,0,SUMIF('Team members Data'!$B:$B,$C19,'Team members Data'!O:O))</f>
        <v>0</v>
      </c>
      <c r="S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*IF(R19=0,0,1),
_xlfn.IFNA(INDEX([1]Employees!$E:$E,MATCH($B19&amp;" "&amp;$C19,[1]Employees!$H:$H,0))
/R$4*R19,0)
)</f>
        <v>0</v>
      </c>
      <c r="T19" s="198">
        <f>IF($C19=0,0,SUMIF('Team members Data'!$B:$B,$C19,'Team members Data'!Q:Q))</f>
        <v>0</v>
      </c>
      <c r="U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*IF(T19=0,0,1),
_xlfn.IFNA(INDEX([1]Employees!$E:$E,MATCH($B19&amp;" "&amp;$C19,[1]Employees!$H:$H,0))
/T$4*T19,0)
)</f>
        <v>0</v>
      </c>
      <c r="V19" s="198">
        <f>IF($C19=0,0,SUMIF('Team members Data'!$B:$B,$C19,'Team members Data'!S:S))</f>
        <v>0</v>
      </c>
      <c r="W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*IF(V19=0,0,1),
_xlfn.IFNA(INDEX([1]Employees!$E:$E,MATCH($B19&amp;" "&amp;$C19,[1]Employees!$H:$H,0))
/V$4*V19,0)
)</f>
        <v>0</v>
      </c>
      <c r="X19" s="198">
        <f>SUMIF('Team members Data'!$B:$B,$C19,'Team members Data'!U:U)</f>
        <v>0</v>
      </c>
      <c r="Y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*IF(X19=0,0,1),
_xlfn.IFNA(INDEX([1]Employees!$E:$E,MATCH($B19&amp;" "&amp;$C19,[1]Employees!$H:$H,0))
/X$4*X19,0)
)</f>
        <v>0</v>
      </c>
      <c r="Z19" s="198">
        <f>SUMIF('Team members Data'!$B:$B,$C19,'Team members Data'!W:W)</f>
        <v>0</v>
      </c>
      <c r="AA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*IF(Z19=0,0,1),
_xlfn.IFNA(INDEX([1]Employees!$E:$E,MATCH($B19&amp;" "&amp;$C19,[1]Employees!$H:$H,0))
/Z$4*Z19,0)
)</f>
        <v>0</v>
      </c>
      <c r="AB19" s="198">
        <f>SUMIF('Team members Data'!$B:$B,$C19,'Team members Data'!Y:Y)</f>
        <v>0</v>
      </c>
      <c r="AC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*IF(AB19=0,0,1),
_xlfn.IFNA(INDEX([1]Employees!$E:$E,MATCH($B19&amp;" "&amp;$C19,[1]Employees!$H:$H,0))
/AB$4*AB19,0)
)</f>
        <v>0</v>
      </c>
      <c r="AD19" s="198">
        <f>SUMIF('Team members Data'!$B:$B,$C19,'Team members Data'!AA:AA)</f>
        <v>0</v>
      </c>
      <c r="AE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*IF(AD19=0,0,1),
_xlfn.IFNA(INDEX([1]Employees!$E:$E,MATCH($B19&amp;" "&amp;$C19,[1]Employees!$H:$H,0))
/AD$4*AD19,0)
)</f>
        <v>0</v>
      </c>
      <c r="AF19" s="198">
        <f>SUMIF('Team members Data'!$B:$B,$C19,'Team members Data'!AC:AC)</f>
        <v>0</v>
      </c>
      <c r="AG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*IF(AF19=0,0,1),
_xlfn.IFNA(INDEX([1]Employees!$E:$E,MATCH($B19&amp;" "&amp;$C19,[1]Employees!$H:$H,0))
/AF$4*AF19,0)
)</f>
        <v>0</v>
      </c>
      <c r="AH19" s="198">
        <f>SUMIF('Team members Data'!$B:$B,$C19,'Team members Data'!AE:AE)</f>
        <v>0</v>
      </c>
      <c r="AI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*IF(AH19=0,0,1),
_xlfn.IFNA(INDEX([1]Employees!$E:$E,MATCH($B19&amp;" "&amp;$C19,[1]Employees!$H:$H,0))
/AH$4*AH19,0)
)</f>
        <v>0</v>
      </c>
      <c r="AJ19" s="198">
        <f>SUMIF('Team members Data'!$B:$B,$C19,'Team members Data'!AG:AG)</f>
        <v>0</v>
      </c>
      <c r="AK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*IF(AJ19=0,0,1),
_xlfn.IFNA(INDEX([1]Employees!$E:$E,MATCH($B19&amp;" "&amp;$C19,[1]Employees!$H:$H,0))
/AJ$4*AJ19,0)
)</f>
        <v>0</v>
      </c>
      <c r="AL19" s="198">
        <f>SUMIF('Team members Data'!$B:$B,$C19,'Team members Data'!AI:AI)</f>
        <v>0</v>
      </c>
      <c r="AM19" s="199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*IF(AL19=0,0,1),
_xlfn.IFNA(INDEX([1]Employees!$E:$E,MATCH($B19&amp;" "&amp;$C19,[1]Employees!$H:$H,0))
/AL$4*AL19,0)
)</f>
        <v>0</v>
      </c>
      <c r="AN19" s="198">
        <f>SUMIF('Team members Data'!$B:$B,$C19,'Team members Data'!AK:AK)</f>
        <v>0</v>
      </c>
      <c r="AO19" s="206">
        <f ca="1">IF(
SUMIF('Project Costs'!$C$21:$C$35,$C19,'Project Costs'!$M$21:$M$35)+SUMIF('Project Costs'!$C$46:$C$65,$C19,'Project Costs'!$M$46:$M$65)+SUMIF('Project Costs'!$C$76:$C$95,$C19,'Project Costs'!$M$76:$M$95)&gt;0,
(SUMIF('Project Costs'!$C$21:$C$35,$C19,'Project Costs'!$M$21:$M$35)+SUMIF('Project Costs'!$C$46:$C$65,$C19,'Project Costs'!$M$46:$M$65)+SUMIF('Project Costs'!$C$76:$C$95,$C19,'Project Costs'!$M$76:$M$95))
*IF(AN19=0,0,1),
_xlfn.IFNA(INDEX([1]Employees!$E:$E,MATCH($B19&amp;" "&amp;$C19,[1]Employees!$H:$H,0))
/AN$4*AN19,0)
)</f>
        <v>0</v>
      </c>
    </row>
    <row r="20" spans="1:41" x14ac:dyDescent="0.2">
      <c r="A20" s="54" t="str">
        <f t="shared" si="0"/>
        <v>Design Basem  Osman</v>
      </c>
      <c r="B20" s="205" t="str">
        <f>'Employees Summary'!B17</f>
        <v>Design</v>
      </c>
      <c r="C20" s="197" t="str">
        <f>'Employees Summary'!C17</f>
        <v>Basem  Osman</v>
      </c>
      <c r="D20" s="197">
        <f t="shared" si="1"/>
        <v>0</v>
      </c>
      <c r="E20" s="213">
        <f t="shared" ca="1" si="2"/>
        <v>0</v>
      </c>
      <c r="F20" s="198">
        <f>IF($C20=0,0,SUMIF('Team members Data'!$B:$B,$C20,'Team members Data'!C:C))</f>
        <v>0</v>
      </c>
      <c r="G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*IF(F20=0,0,1),
_xlfn.IFNA(INDEX([1]Employees!$E:$E,MATCH($B20&amp;" "&amp;$C20,[1]Employees!$H:$H,0))
/F$4*F20,0)
)</f>
        <v>0</v>
      </c>
      <c r="H20" s="198">
        <f>IF($C20=0,0,SUMIF('Team members Data'!$B:$B,$C20,'Team members Data'!E:E))</f>
        <v>0</v>
      </c>
      <c r="I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*IF(H20=0,0,1),
_xlfn.IFNA(INDEX([1]Employees!$E:$E,MATCH($B20&amp;" "&amp;$C20,[1]Employees!$H:$H,0))
/H$4*H20,0)
)</f>
        <v>0</v>
      </c>
      <c r="J20" s="198">
        <f>IF($C20=0,0,SUMIF('Team members Data'!$B:$B,$C20,'Team members Data'!G:G))</f>
        <v>0</v>
      </c>
      <c r="K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*IF(J20=0,0,1),
_xlfn.IFNA(INDEX([1]Employees!$E:$E,MATCH($B20&amp;" "&amp;$C20,[1]Employees!$H:$H,0))
/J$4*J20,0)
)</f>
        <v>0</v>
      </c>
      <c r="L20" s="198">
        <f>IF($C20=0,0,SUMIF('Team members Data'!$B:$B,$C20,'Team members Data'!I:I))</f>
        <v>0</v>
      </c>
      <c r="M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*IF(L20=0,0,1),
_xlfn.IFNA(INDEX([1]Employees!$E:$E,MATCH($B20&amp;" "&amp;$C20,[1]Employees!$H:$H,0))
/L$4*L20,0)
)</f>
        <v>0</v>
      </c>
      <c r="N20" s="198">
        <f>IF($C20=0,0,SUMIF('Team members Data'!$B:$B,$C20,'Team members Data'!K:K))</f>
        <v>0</v>
      </c>
      <c r="O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*IF(N20=0,0,1),
_xlfn.IFNA(INDEX([1]Employees!$E:$E,MATCH($B20&amp;" "&amp;$C20,[1]Employees!$H:$H,0))
/N$4*N20,0)
)</f>
        <v>0</v>
      </c>
      <c r="P20" s="198">
        <f>IF($C20=0,0,SUMIF('Team members Data'!$B:$B,$C20,'Team members Data'!M:M))</f>
        <v>0</v>
      </c>
      <c r="Q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*IF(P20=0,0,1),
_xlfn.IFNA(INDEX([1]Employees!$E:$E,MATCH($B20&amp;" "&amp;$C20,[1]Employees!$H:$H,0))
/P$4*P20,0)
)</f>
        <v>0</v>
      </c>
      <c r="R20" s="198">
        <f>IF($C20=0,0,SUMIF('Team members Data'!$B:$B,$C20,'Team members Data'!O:O))</f>
        <v>0</v>
      </c>
      <c r="S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*IF(R20=0,0,1),
_xlfn.IFNA(INDEX([1]Employees!$E:$E,MATCH($B20&amp;" "&amp;$C20,[1]Employees!$H:$H,0))
/R$4*R20,0)
)</f>
        <v>0</v>
      </c>
      <c r="T20" s="198">
        <f>IF($C20=0,0,SUMIF('Team members Data'!$B:$B,$C20,'Team members Data'!Q:Q))</f>
        <v>0</v>
      </c>
      <c r="U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*IF(T20=0,0,1),
_xlfn.IFNA(INDEX([1]Employees!$E:$E,MATCH($B20&amp;" "&amp;$C20,[1]Employees!$H:$H,0))
/T$4*T20,0)
)</f>
        <v>0</v>
      </c>
      <c r="V20" s="198">
        <f>IF($C20=0,0,SUMIF('Team members Data'!$B:$B,$C20,'Team members Data'!S:S))</f>
        <v>0</v>
      </c>
      <c r="W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*IF(V20=0,0,1),
_xlfn.IFNA(INDEX([1]Employees!$E:$E,MATCH($B20&amp;" "&amp;$C20,[1]Employees!$H:$H,0))
/V$4*V20,0)
)</f>
        <v>0</v>
      </c>
      <c r="X20" s="198">
        <f>SUMIF('Team members Data'!$B:$B,$C20,'Team members Data'!U:U)</f>
        <v>0</v>
      </c>
      <c r="Y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*IF(X20=0,0,1),
_xlfn.IFNA(INDEX([1]Employees!$E:$E,MATCH($B20&amp;" "&amp;$C20,[1]Employees!$H:$H,0))
/X$4*X20,0)
)</f>
        <v>0</v>
      </c>
      <c r="Z20" s="198">
        <f>SUMIF('Team members Data'!$B:$B,$C20,'Team members Data'!W:W)</f>
        <v>0</v>
      </c>
      <c r="AA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*IF(Z20=0,0,1),
_xlfn.IFNA(INDEX([1]Employees!$E:$E,MATCH($B20&amp;" "&amp;$C20,[1]Employees!$H:$H,0))
/Z$4*Z20,0)
)</f>
        <v>0</v>
      </c>
      <c r="AB20" s="198">
        <f>SUMIF('Team members Data'!$B:$B,$C20,'Team members Data'!Y:Y)</f>
        <v>0</v>
      </c>
      <c r="AC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*IF(AB20=0,0,1),
_xlfn.IFNA(INDEX([1]Employees!$E:$E,MATCH($B20&amp;" "&amp;$C20,[1]Employees!$H:$H,0))
/AB$4*AB20,0)
)</f>
        <v>0</v>
      </c>
      <c r="AD20" s="198">
        <f>SUMIF('Team members Data'!$B:$B,$C20,'Team members Data'!AA:AA)</f>
        <v>0</v>
      </c>
      <c r="AE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*IF(AD20=0,0,1),
_xlfn.IFNA(INDEX([1]Employees!$E:$E,MATCH($B20&amp;" "&amp;$C20,[1]Employees!$H:$H,0))
/AD$4*AD20,0)
)</f>
        <v>0</v>
      </c>
      <c r="AF20" s="198">
        <f>SUMIF('Team members Data'!$B:$B,$C20,'Team members Data'!AC:AC)</f>
        <v>0</v>
      </c>
      <c r="AG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*IF(AF20=0,0,1),
_xlfn.IFNA(INDEX([1]Employees!$E:$E,MATCH($B20&amp;" "&amp;$C20,[1]Employees!$H:$H,0))
/AF$4*AF20,0)
)</f>
        <v>0</v>
      </c>
      <c r="AH20" s="198">
        <f>SUMIF('Team members Data'!$B:$B,$C20,'Team members Data'!AE:AE)</f>
        <v>0</v>
      </c>
      <c r="AI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*IF(AH20=0,0,1),
_xlfn.IFNA(INDEX([1]Employees!$E:$E,MATCH($B20&amp;" "&amp;$C20,[1]Employees!$H:$H,0))
/AH$4*AH20,0)
)</f>
        <v>0</v>
      </c>
      <c r="AJ20" s="198">
        <f>SUMIF('Team members Data'!$B:$B,$C20,'Team members Data'!AG:AG)</f>
        <v>0</v>
      </c>
      <c r="AK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*IF(AJ20=0,0,1),
_xlfn.IFNA(INDEX([1]Employees!$E:$E,MATCH($B20&amp;" "&amp;$C20,[1]Employees!$H:$H,0))
/AJ$4*AJ20,0)
)</f>
        <v>0</v>
      </c>
      <c r="AL20" s="198">
        <f>SUMIF('Team members Data'!$B:$B,$C20,'Team members Data'!AI:AI)</f>
        <v>0</v>
      </c>
      <c r="AM20" s="199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*IF(AL20=0,0,1),
_xlfn.IFNA(INDEX([1]Employees!$E:$E,MATCH($B20&amp;" "&amp;$C20,[1]Employees!$H:$H,0))
/AL$4*AL20,0)
)</f>
        <v>0</v>
      </c>
      <c r="AN20" s="198">
        <f>SUMIF('Team members Data'!$B:$B,$C20,'Team members Data'!AK:AK)</f>
        <v>0</v>
      </c>
      <c r="AO20" s="206">
        <f ca="1">IF(
SUMIF('Project Costs'!$C$21:$C$35,$C20,'Project Costs'!$M$21:$M$35)+SUMIF('Project Costs'!$C$46:$C$65,$C20,'Project Costs'!$M$46:$M$65)+SUMIF('Project Costs'!$C$76:$C$95,$C20,'Project Costs'!$M$76:$M$95)&gt;0,
(SUMIF('Project Costs'!$C$21:$C$35,$C20,'Project Costs'!$M$21:$M$35)+SUMIF('Project Costs'!$C$46:$C$65,$C20,'Project Costs'!$M$46:$M$65)+SUMIF('Project Costs'!$C$76:$C$95,$C20,'Project Costs'!$M$76:$M$95))
*IF(AN20=0,0,1),
_xlfn.IFNA(INDEX([1]Employees!$E:$E,MATCH($B20&amp;" "&amp;$C20,[1]Employees!$H:$H,0))
/AN$4*AN20,0)
)</f>
        <v>0</v>
      </c>
    </row>
    <row r="21" spans="1:41" x14ac:dyDescent="0.2">
      <c r="A21" s="54" t="str">
        <f t="shared" si="0"/>
        <v>Design Abdullah  Alrahmah</v>
      </c>
      <c r="B21" s="205" t="str">
        <f>'Employees Summary'!B18</f>
        <v>Design</v>
      </c>
      <c r="C21" s="197" t="str">
        <f>'Employees Summary'!C18</f>
        <v>Abdullah  Alrahmah</v>
      </c>
      <c r="D21" s="197">
        <f t="shared" si="1"/>
        <v>0</v>
      </c>
      <c r="E21" s="213">
        <f t="shared" ca="1" si="2"/>
        <v>0</v>
      </c>
      <c r="F21" s="198">
        <f>IF($C21=0,0,SUMIF('Team members Data'!$B:$B,$C21,'Team members Data'!C:C))</f>
        <v>0</v>
      </c>
      <c r="G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*IF(F21=0,0,1),
_xlfn.IFNA(INDEX([1]Employees!$E:$E,MATCH($B21&amp;" "&amp;$C21,[1]Employees!$H:$H,0))
/F$4*F21,0)
)</f>
        <v>0</v>
      </c>
      <c r="H21" s="198">
        <f>IF($C21=0,0,SUMIF('Team members Data'!$B:$B,$C21,'Team members Data'!E:E))</f>
        <v>0</v>
      </c>
      <c r="I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*IF(H21=0,0,1),
_xlfn.IFNA(INDEX([1]Employees!$E:$E,MATCH($B21&amp;" "&amp;$C21,[1]Employees!$H:$H,0))
/H$4*H21,0)
)</f>
        <v>0</v>
      </c>
      <c r="J21" s="198">
        <f>IF($C21=0,0,SUMIF('Team members Data'!$B:$B,$C21,'Team members Data'!G:G))</f>
        <v>0</v>
      </c>
      <c r="K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*IF(J21=0,0,1),
_xlfn.IFNA(INDEX([1]Employees!$E:$E,MATCH($B21&amp;" "&amp;$C21,[1]Employees!$H:$H,0))
/J$4*J21,0)
)</f>
        <v>0</v>
      </c>
      <c r="L21" s="198">
        <f>IF($C21=0,0,SUMIF('Team members Data'!$B:$B,$C21,'Team members Data'!I:I))</f>
        <v>0</v>
      </c>
      <c r="M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*IF(L21=0,0,1),
_xlfn.IFNA(INDEX([1]Employees!$E:$E,MATCH($B21&amp;" "&amp;$C21,[1]Employees!$H:$H,0))
/L$4*L21,0)
)</f>
        <v>0</v>
      </c>
      <c r="N21" s="198">
        <f>IF($C21=0,0,SUMIF('Team members Data'!$B:$B,$C21,'Team members Data'!K:K))</f>
        <v>0</v>
      </c>
      <c r="O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*IF(N21=0,0,1),
_xlfn.IFNA(INDEX([1]Employees!$E:$E,MATCH($B21&amp;" "&amp;$C21,[1]Employees!$H:$H,0))
/N$4*N21,0)
)</f>
        <v>0</v>
      </c>
      <c r="P21" s="198">
        <f>IF($C21=0,0,SUMIF('Team members Data'!$B:$B,$C21,'Team members Data'!M:M))</f>
        <v>0</v>
      </c>
      <c r="Q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*IF(P21=0,0,1),
_xlfn.IFNA(INDEX([1]Employees!$E:$E,MATCH($B21&amp;" "&amp;$C21,[1]Employees!$H:$H,0))
/P$4*P21,0)
)</f>
        <v>0</v>
      </c>
      <c r="R21" s="198">
        <f>IF($C21=0,0,SUMIF('Team members Data'!$B:$B,$C21,'Team members Data'!O:O))</f>
        <v>0</v>
      </c>
      <c r="S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*IF(R21=0,0,1),
_xlfn.IFNA(INDEX([1]Employees!$E:$E,MATCH($B21&amp;" "&amp;$C21,[1]Employees!$H:$H,0))
/R$4*R21,0)
)</f>
        <v>0</v>
      </c>
      <c r="T21" s="198">
        <f>IF($C21=0,0,SUMIF('Team members Data'!$B:$B,$C21,'Team members Data'!Q:Q))</f>
        <v>0</v>
      </c>
      <c r="U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*IF(T21=0,0,1),
_xlfn.IFNA(INDEX([1]Employees!$E:$E,MATCH($B21&amp;" "&amp;$C21,[1]Employees!$H:$H,0))
/T$4*T21,0)
)</f>
        <v>0</v>
      </c>
      <c r="V21" s="198">
        <f>IF($C21=0,0,SUMIF('Team members Data'!$B:$B,$C21,'Team members Data'!S:S))</f>
        <v>0</v>
      </c>
      <c r="W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*IF(V21=0,0,1),
_xlfn.IFNA(INDEX([1]Employees!$E:$E,MATCH($B21&amp;" "&amp;$C21,[1]Employees!$H:$H,0))
/V$4*V21,0)
)</f>
        <v>0</v>
      </c>
      <c r="X21" s="198">
        <f>SUMIF('Team members Data'!$B:$B,$C21,'Team members Data'!U:U)</f>
        <v>0</v>
      </c>
      <c r="Y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*IF(X21=0,0,1),
_xlfn.IFNA(INDEX([1]Employees!$E:$E,MATCH($B21&amp;" "&amp;$C21,[1]Employees!$H:$H,0))
/X$4*X21,0)
)</f>
        <v>0</v>
      </c>
      <c r="Z21" s="198">
        <f>SUMIF('Team members Data'!$B:$B,$C21,'Team members Data'!W:W)</f>
        <v>0</v>
      </c>
      <c r="AA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*IF(Z21=0,0,1),
_xlfn.IFNA(INDEX([1]Employees!$E:$E,MATCH($B21&amp;" "&amp;$C21,[1]Employees!$H:$H,0))
/Z$4*Z21,0)
)</f>
        <v>0</v>
      </c>
      <c r="AB21" s="198">
        <f>SUMIF('Team members Data'!$B:$B,$C21,'Team members Data'!Y:Y)</f>
        <v>0</v>
      </c>
      <c r="AC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*IF(AB21=0,0,1),
_xlfn.IFNA(INDEX([1]Employees!$E:$E,MATCH($B21&amp;" "&amp;$C21,[1]Employees!$H:$H,0))
/AB$4*AB21,0)
)</f>
        <v>0</v>
      </c>
      <c r="AD21" s="198">
        <f>SUMIF('Team members Data'!$B:$B,$C21,'Team members Data'!AA:AA)</f>
        <v>0</v>
      </c>
      <c r="AE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*IF(AD21=0,0,1),
_xlfn.IFNA(INDEX([1]Employees!$E:$E,MATCH($B21&amp;" "&amp;$C21,[1]Employees!$H:$H,0))
/AD$4*AD21,0)
)</f>
        <v>0</v>
      </c>
      <c r="AF21" s="198">
        <f>SUMIF('Team members Data'!$B:$B,$C21,'Team members Data'!AC:AC)</f>
        <v>0</v>
      </c>
      <c r="AG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*IF(AF21=0,0,1),
_xlfn.IFNA(INDEX([1]Employees!$E:$E,MATCH($B21&amp;" "&amp;$C21,[1]Employees!$H:$H,0))
/AF$4*AF21,0)
)</f>
        <v>0</v>
      </c>
      <c r="AH21" s="198">
        <f>SUMIF('Team members Data'!$B:$B,$C21,'Team members Data'!AE:AE)</f>
        <v>0</v>
      </c>
      <c r="AI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*IF(AH21=0,0,1),
_xlfn.IFNA(INDEX([1]Employees!$E:$E,MATCH($B21&amp;" "&amp;$C21,[1]Employees!$H:$H,0))
/AH$4*AH21,0)
)</f>
        <v>0</v>
      </c>
      <c r="AJ21" s="198">
        <f>SUMIF('Team members Data'!$B:$B,$C21,'Team members Data'!AG:AG)</f>
        <v>0</v>
      </c>
      <c r="AK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*IF(AJ21=0,0,1),
_xlfn.IFNA(INDEX([1]Employees!$E:$E,MATCH($B21&amp;" "&amp;$C21,[1]Employees!$H:$H,0))
/AJ$4*AJ21,0)
)</f>
        <v>0</v>
      </c>
      <c r="AL21" s="198">
        <f>SUMIF('Team members Data'!$B:$B,$C21,'Team members Data'!AI:AI)</f>
        <v>0</v>
      </c>
      <c r="AM21" s="199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*IF(AL21=0,0,1),
_xlfn.IFNA(INDEX([1]Employees!$E:$E,MATCH($B21&amp;" "&amp;$C21,[1]Employees!$H:$H,0))
/AL$4*AL21,0)
)</f>
        <v>0</v>
      </c>
      <c r="AN21" s="198">
        <f>SUMIF('Team members Data'!$B:$B,$C21,'Team members Data'!AK:AK)</f>
        <v>0</v>
      </c>
      <c r="AO21" s="206">
        <f ca="1">IF(
SUMIF('Project Costs'!$C$21:$C$35,$C21,'Project Costs'!$M$21:$M$35)+SUMIF('Project Costs'!$C$46:$C$65,$C21,'Project Costs'!$M$46:$M$65)+SUMIF('Project Costs'!$C$76:$C$95,$C21,'Project Costs'!$M$76:$M$95)&gt;0,
(SUMIF('Project Costs'!$C$21:$C$35,$C21,'Project Costs'!$M$21:$M$35)+SUMIF('Project Costs'!$C$46:$C$65,$C21,'Project Costs'!$M$46:$M$65)+SUMIF('Project Costs'!$C$76:$C$95,$C21,'Project Costs'!$M$76:$M$95))
*IF(AN21=0,0,1),
_xlfn.IFNA(INDEX([1]Employees!$E:$E,MATCH($B21&amp;" "&amp;$C21,[1]Employees!$H:$H,0))
/AN$4*AN21,0)
)</f>
        <v>0</v>
      </c>
    </row>
    <row r="22" spans="1:41" x14ac:dyDescent="0.2">
      <c r="A22" s="54" t="str">
        <f t="shared" si="0"/>
        <v>Design Nouf shahbal</v>
      </c>
      <c r="B22" s="205" t="str">
        <f>'Employees Summary'!B19</f>
        <v>Design</v>
      </c>
      <c r="C22" s="197" t="str">
        <f>'Employees Summary'!C19</f>
        <v>Nouf shahbal</v>
      </c>
      <c r="D22" s="197">
        <f t="shared" si="1"/>
        <v>0</v>
      </c>
      <c r="E22" s="213">
        <f t="shared" ca="1" si="2"/>
        <v>0</v>
      </c>
      <c r="F22" s="198">
        <f>IF($C22=0,0,SUMIF('Team members Data'!$B:$B,$C22,'Team members Data'!C:C))</f>
        <v>0</v>
      </c>
      <c r="G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*IF(F22=0,0,1),
_xlfn.IFNA(INDEX([1]Employees!$E:$E,MATCH($B22&amp;" "&amp;$C22,[1]Employees!$H:$H,0))
/F$4*F22,0)
)</f>
        <v>0</v>
      </c>
      <c r="H22" s="198">
        <f>IF($C22=0,0,SUMIF('Team members Data'!$B:$B,$C22,'Team members Data'!E:E))</f>
        <v>0</v>
      </c>
      <c r="I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*IF(H22=0,0,1),
_xlfn.IFNA(INDEX([1]Employees!$E:$E,MATCH($B22&amp;" "&amp;$C22,[1]Employees!$H:$H,0))
/H$4*H22,0)
)</f>
        <v>0</v>
      </c>
      <c r="J22" s="198">
        <f>IF($C22=0,0,SUMIF('Team members Data'!$B:$B,$C22,'Team members Data'!G:G))</f>
        <v>0</v>
      </c>
      <c r="K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*IF(J22=0,0,1),
_xlfn.IFNA(INDEX([1]Employees!$E:$E,MATCH($B22&amp;" "&amp;$C22,[1]Employees!$H:$H,0))
/J$4*J22,0)
)</f>
        <v>0</v>
      </c>
      <c r="L22" s="198">
        <f>IF($C22=0,0,SUMIF('Team members Data'!$B:$B,$C22,'Team members Data'!I:I))</f>
        <v>0</v>
      </c>
      <c r="M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*IF(L22=0,0,1),
_xlfn.IFNA(INDEX([1]Employees!$E:$E,MATCH($B22&amp;" "&amp;$C22,[1]Employees!$H:$H,0))
/L$4*L22,0)
)</f>
        <v>0</v>
      </c>
      <c r="N22" s="198">
        <f>IF($C22=0,0,SUMIF('Team members Data'!$B:$B,$C22,'Team members Data'!K:K))</f>
        <v>0</v>
      </c>
      <c r="O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*IF(N22=0,0,1),
_xlfn.IFNA(INDEX([1]Employees!$E:$E,MATCH($B22&amp;" "&amp;$C22,[1]Employees!$H:$H,0))
/N$4*N22,0)
)</f>
        <v>0</v>
      </c>
      <c r="P22" s="198">
        <f>IF($C22=0,0,SUMIF('Team members Data'!$B:$B,$C22,'Team members Data'!M:M))</f>
        <v>0</v>
      </c>
      <c r="Q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*IF(P22=0,0,1),
_xlfn.IFNA(INDEX([1]Employees!$E:$E,MATCH($B22&amp;" "&amp;$C22,[1]Employees!$H:$H,0))
/P$4*P22,0)
)</f>
        <v>0</v>
      </c>
      <c r="R22" s="198">
        <f>IF($C22=0,0,SUMIF('Team members Data'!$B:$B,$C22,'Team members Data'!O:O))</f>
        <v>0</v>
      </c>
      <c r="S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*IF(R22=0,0,1),
_xlfn.IFNA(INDEX([1]Employees!$E:$E,MATCH($B22&amp;" "&amp;$C22,[1]Employees!$H:$H,0))
/R$4*R22,0)
)</f>
        <v>0</v>
      </c>
      <c r="T22" s="198">
        <f>IF($C22=0,0,SUMIF('Team members Data'!$B:$B,$C22,'Team members Data'!Q:Q))</f>
        <v>0</v>
      </c>
      <c r="U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*IF(T22=0,0,1),
_xlfn.IFNA(INDEX([1]Employees!$E:$E,MATCH($B22&amp;" "&amp;$C22,[1]Employees!$H:$H,0))
/T$4*T22,0)
)</f>
        <v>0</v>
      </c>
      <c r="V22" s="198">
        <f>IF($C22=0,0,SUMIF('Team members Data'!$B:$B,$C22,'Team members Data'!S:S))</f>
        <v>0</v>
      </c>
      <c r="W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*IF(V22=0,0,1),
_xlfn.IFNA(INDEX([1]Employees!$E:$E,MATCH($B22&amp;" "&amp;$C22,[1]Employees!$H:$H,0))
/V$4*V22,0)
)</f>
        <v>0</v>
      </c>
      <c r="X22" s="198">
        <f>SUMIF('Team members Data'!$B:$B,$C22,'Team members Data'!U:U)</f>
        <v>0</v>
      </c>
      <c r="Y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*IF(X22=0,0,1),
_xlfn.IFNA(INDEX([1]Employees!$E:$E,MATCH($B22&amp;" "&amp;$C22,[1]Employees!$H:$H,0))
/X$4*X22,0)
)</f>
        <v>0</v>
      </c>
      <c r="Z22" s="198">
        <f>SUMIF('Team members Data'!$B:$B,$C22,'Team members Data'!W:W)</f>
        <v>0</v>
      </c>
      <c r="AA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*IF(Z22=0,0,1),
_xlfn.IFNA(INDEX([1]Employees!$E:$E,MATCH($B22&amp;" "&amp;$C22,[1]Employees!$H:$H,0))
/Z$4*Z22,0)
)</f>
        <v>0</v>
      </c>
      <c r="AB22" s="198">
        <f>SUMIF('Team members Data'!$B:$B,$C22,'Team members Data'!Y:Y)</f>
        <v>0</v>
      </c>
      <c r="AC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*IF(AB22=0,0,1),
_xlfn.IFNA(INDEX([1]Employees!$E:$E,MATCH($B22&amp;" "&amp;$C22,[1]Employees!$H:$H,0))
/AB$4*AB22,0)
)</f>
        <v>0</v>
      </c>
      <c r="AD22" s="198">
        <f>SUMIF('Team members Data'!$B:$B,$C22,'Team members Data'!AA:AA)</f>
        <v>0</v>
      </c>
      <c r="AE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*IF(AD22=0,0,1),
_xlfn.IFNA(INDEX([1]Employees!$E:$E,MATCH($B22&amp;" "&amp;$C22,[1]Employees!$H:$H,0))
/AD$4*AD22,0)
)</f>
        <v>0</v>
      </c>
      <c r="AF22" s="198">
        <f>SUMIF('Team members Data'!$B:$B,$C22,'Team members Data'!AC:AC)</f>
        <v>0</v>
      </c>
      <c r="AG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*IF(AF22=0,0,1),
_xlfn.IFNA(INDEX([1]Employees!$E:$E,MATCH($B22&amp;" "&amp;$C22,[1]Employees!$H:$H,0))
/AF$4*AF22,0)
)</f>
        <v>0</v>
      </c>
      <c r="AH22" s="198">
        <f>SUMIF('Team members Data'!$B:$B,$C22,'Team members Data'!AE:AE)</f>
        <v>0</v>
      </c>
      <c r="AI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*IF(AH22=0,0,1),
_xlfn.IFNA(INDEX([1]Employees!$E:$E,MATCH($B22&amp;" "&amp;$C22,[1]Employees!$H:$H,0))
/AH$4*AH22,0)
)</f>
        <v>0</v>
      </c>
      <c r="AJ22" s="198">
        <f>SUMIF('Team members Data'!$B:$B,$C22,'Team members Data'!AG:AG)</f>
        <v>0</v>
      </c>
      <c r="AK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*IF(AJ22=0,0,1),
_xlfn.IFNA(INDEX([1]Employees!$E:$E,MATCH($B22&amp;" "&amp;$C22,[1]Employees!$H:$H,0))
/AJ$4*AJ22,0)
)</f>
        <v>0</v>
      </c>
      <c r="AL22" s="198">
        <f>SUMIF('Team members Data'!$B:$B,$C22,'Team members Data'!AI:AI)</f>
        <v>0</v>
      </c>
      <c r="AM22" s="199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*IF(AL22=0,0,1),
_xlfn.IFNA(INDEX([1]Employees!$E:$E,MATCH($B22&amp;" "&amp;$C22,[1]Employees!$H:$H,0))
/AL$4*AL22,0)
)</f>
        <v>0</v>
      </c>
      <c r="AN22" s="198">
        <f>SUMIF('Team members Data'!$B:$B,$C22,'Team members Data'!AK:AK)</f>
        <v>0</v>
      </c>
      <c r="AO22" s="206">
        <f ca="1">IF(
SUMIF('Project Costs'!$C$21:$C$35,$C22,'Project Costs'!$M$21:$M$35)+SUMIF('Project Costs'!$C$46:$C$65,$C22,'Project Costs'!$M$46:$M$65)+SUMIF('Project Costs'!$C$76:$C$95,$C22,'Project Costs'!$M$76:$M$95)&gt;0,
(SUMIF('Project Costs'!$C$21:$C$35,$C22,'Project Costs'!$M$21:$M$35)+SUMIF('Project Costs'!$C$46:$C$65,$C22,'Project Costs'!$M$46:$M$65)+SUMIF('Project Costs'!$C$76:$C$95,$C22,'Project Costs'!$M$76:$M$95))
*IF(AN22=0,0,1),
_xlfn.IFNA(INDEX([1]Employees!$E:$E,MATCH($B22&amp;" "&amp;$C22,[1]Employees!$H:$H,0))
/AN$4*AN22,0)
)</f>
        <v>0</v>
      </c>
    </row>
    <row r="23" spans="1:41" x14ac:dyDescent="0.2">
      <c r="A23" s="54" t="str">
        <f t="shared" si="0"/>
        <v>Design Nawaf Al Turaif</v>
      </c>
      <c r="B23" s="205" t="str">
        <f>'Employees Summary'!B20</f>
        <v>Design</v>
      </c>
      <c r="C23" s="197" t="str">
        <f>'Employees Summary'!C20</f>
        <v>Nawaf Al Turaif</v>
      </c>
      <c r="D23" s="197">
        <f t="shared" si="1"/>
        <v>0</v>
      </c>
      <c r="E23" s="213">
        <f t="shared" ca="1" si="2"/>
        <v>0</v>
      </c>
      <c r="F23" s="198">
        <f>IF($C23=0,0,SUMIF('Team members Data'!$B:$B,$C23,'Team members Data'!C:C))</f>
        <v>0</v>
      </c>
      <c r="G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*IF(F23=0,0,1),
_xlfn.IFNA(INDEX([1]Employees!$E:$E,MATCH($B23&amp;" "&amp;$C23,[1]Employees!$H:$H,0))
/F$4*F23,0)
)</f>
        <v>0</v>
      </c>
      <c r="H23" s="198">
        <f>IF($C23=0,0,SUMIF('Team members Data'!$B:$B,$C23,'Team members Data'!E:E))</f>
        <v>0</v>
      </c>
      <c r="I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*IF(H23=0,0,1),
_xlfn.IFNA(INDEX([1]Employees!$E:$E,MATCH($B23&amp;" "&amp;$C23,[1]Employees!$H:$H,0))
/H$4*H23,0)
)</f>
        <v>0</v>
      </c>
      <c r="J23" s="198">
        <f>IF($C23=0,0,SUMIF('Team members Data'!$B:$B,$C23,'Team members Data'!G:G))</f>
        <v>0</v>
      </c>
      <c r="K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*IF(J23=0,0,1),
_xlfn.IFNA(INDEX([1]Employees!$E:$E,MATCH($B23&amp;" "&amp;$C23,[1]Employees!$H:$H,0))
/J$4*J23,0)
)</f>
        <v>0</v>
      </c>
      <c r="L23" s="198">
        <f>IF($C23=0,0,SUMIF('Team members Data'!$B:$B,$C23,'Team members Data'!I:I))</f>
        <v>0</v>
      </c>
      <c r="M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*IF(L23=0,0,1),
_xlfn.IFNA(INDEX([1]Employees!$E:$E,MATCH($B23&amp;" "&amp;$C23,[1]Employees!$H:$H,0))
/L$4*L23,0)
)</f>
        <v>0</v>
      </c>
      <c r="N23" s="198">
        <f>IF($C23=0,0,SUMIF('Team members Data'!$B:$B,$C23,'Team members Data'!K:K))</f>
        <v>0</v>
      </c>
      <c r="O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*IF(N23=0,0,1),
_xlfn.IFNA(INDEX([1]Employees!$E:$E,MATCH($B23&amp;" "&amp;$C23,[1]Employees!$H:$H,0))
/N$4*N23,0)
)</f>
        <v>0</v>
      </c>
      <c r="P23" s="198">
        <f>IF($C23=0,0,SUMIF('Team members Data'!$B:$B,$C23,'Team members Data'!M:M))</f>
        <v>0</v>
      </c>
      <c r="Q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*IF(P23=0,0,1),
_xlfn.IFNA(INDEX([1]Employees!$E:$E,MATCH($B23&amp;" "&amp;$C23,[1]Employees!$H:$H,0))
/P$4*P23,0)
)</f>
        <v>0</v>
      </c>
      <c r="R23" s="198">
        <f>IF($C23=0,0,SUMIF('Team members Data'!$B:$B,$C23,'Team members Data'!O:O))</f>
        <v>0</v>
      </c>
      <c r="S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*IF(R23=0,0,1),
_xlfn.IFNA(INDEX([1]Employees!$E:$E,MATCH($B23&amp;" "&amp;$C23,[1]Employees!$H:$H,0))
/R$4*R23,0)
)</f>
        <v>0</v>
      </c>
      <c r="T23" s="198">
        <f>IF($C23=0,0,SUMIF('Team members Data'!$B:$B,$C23,'Team members Data'!Q:Q))</f>
        <v>0</v>
      </c>
      <c r="U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*IF(T23=0,0,1),
_xlfn.IFNA(INDEX([1]Employees!$E:$E,MATCH($B23&amp;" "&amp;$C23,[1]Employees!$H:$H,0))
/T$4*T23,0)
)</f>
        <v>0</v>
      </c>
      <c r="V23" s="198">
        <f>IF($C23=0,0,SUMIF('Team members Data'!$B:$B,$C23,'Team members Data'!S:S))</f>
        <v>0</v>
      </c>
      <c r="W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*IF(V23=0,0,1),
_xlfn.IFNA(INDEX([1]Employees!$E:$E,MATCH($B23&amp;" "&amp;$C23,[1]Employees!$H:$H,0))
/V$4*V23,0)
)</f>
        <v>0</v>
      </c>
      <c r="X23" s="198">
        <f>SUMIF('Team members Data'!$B:$B,$C23,'Team members Data'!U:U)</f>
        <v>0</v>
      </c>
      <c r="Y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*IF(X23=0,0,1),
_xlfn.IFNA(INDEX([1]Employees!$E:$E,MATCH($B23&amp;" "&amp;$C23,[1]Employees!$H:$H,0))
/X$4*X23,0)
)</f>
        <v>0</v>
      </c>
      <c r="Z23" s="198">
        <f>SUMIF('Team members Data'!$B:$B,$C23,'Team members Data'!W:W)</f>
        <v>0</v>
      </c>
      <c r="AA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*IF(Z23=0,0,1),
_xlfn.IFNA(INDEX([1]Employees!$E:$E,MATCH($B23&amp;" "&amp;$C23,[1]Employees!$H:$H,0))
/Z$4*Z23,0)
)</f>
        <v>0</v>
      </c>
      <c r="AB23" s="198">
        <f>SUMIF('Team members Data'!$B:$B,$C23,'Team members Data'!Y:Y)</f>
        <v>0</v>
      </c>
      <c r="AC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*IF(AB23=0,0,1),
_xlfn.IFNA(INDEX([1]Employees!$E:$E,MATCH($B23&amp;" "&amp;$C23,[1]Employees!$H:$H,0))
/AB$4*AB23,0)
)</f>
        <v>0</v>
      </c>
      <c r="AD23" s="198">
        <f>SUMIF('Team members Data'!$B:$B,$C23,'Team members Data'!AA:AA)</f>
        <v>0</v>
      </c>
      <c r="AE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*IF(AD23=0,0,1),
_xlfn.IFNA(INDEX([1]Employees!$E:$E,MATCH($B23&amp;" "&amp;$C23,[1]Employees!$H:$H,0))
/AD$4*AD23,0)
)</f>
        <v>0</v>
      </c>
      <c r="AF23" s="198">
        <f>SUMIF('Team members Data'!$B:$B,$C23,'Team members Data'!AC:AC)</f>
        <v>0</v>
      </c>
      <c r="AG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*IF(AF23=0,0,1),
_xlfn.IFNA(INDEX([1]Employees!$E:$E,MATCH($B23&amp;" "&amp;$C23,[1]Employees!$H:$H,0))
/AF$4*AF23,0)
)</f>
        <v>0</v>
      </c>
      <c r="AH23" s="198">
        <f>SUMIF('Team members Data'!$B:$B,$C23,'Team members Data'!AE:AE)</f>
        <v>0</v>
      </c>
      <c r="AI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*IF(AH23=0,0,1),
_xlfn.IFNA(INDEX([1]Employees!$E:$E,MATCH($B23&amp;" "&amp;$C23,[1]Employees!$H:$H,0))
/AH$4*AH23,0)
)</f>
        <v>0</v>
      </c>
      <c r="AJ23" s="198">
        <f>SUMIF('Team members Data'!$B:$B,$C23,'Team members Data'!AG:AG)</f>
        <v>0</v>
      </c>
      <c r="AK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*IF(AJ23=0,0,1),
_xlfn.IFNA(INDEX([1]Employees!$E:$E,MATCH($B23&amp;" "&amp;$C23,[1]Employees!$H:$H,0))
/AJ$4*AJ23,0)
)</f>
        <v>0</v>
      </c>
      <c r="AL23" s="198">
        <f>SUMIF('Team members Data'!$B:$B,$C23,'Team members Data'!AI:AI)</f>
        <v>0</v>
      </c>
      <c r="AM23" s="199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*IF(AL23=0,0,1),
_xlfn.IFNA(INDEX([1]Employees!$E:$E,MATCH($B23&amp;" "&amp;$C23,[1]Employees!$H:$H,0))
/AL$4*AL23,0)
)</f>
        <v>0</v>
      </c>
      <c r="AN23" s="198">
        <f>SUMIF('Team members Data'!$B:$B,$C23,'Team members Data'!AK:AK)</f>
        <v>0</v>
      </c>
      <c r="AO23" s="206">
        <f ca="1">IF(
SUMIF('Project Costs'!$C$21:$C$35,$C23,'Project Costs'!$M$21:$M$35)+SUMIF('Project Costs'!$C$46:$C$65,$C23,'Project Costs'!$M$46:$M$65)+SUMIF('Project Costs'!$C$76:$C$95,$C23,'Project Costs'!$M$76:$M$95)&gt;0,
(SUMIF('Project Costs'!$C$21:$C$35,$C23,'Project Costs'!$M$21:$M$35)+SUMIF('Project Costs'!$C$46:$C$65,$C23,'Project Costs'!$M$46:$M$65)+SUMIF('Project Costs'!$C$76:$C$95,$C23,'Project Costs'!$M$76:$M$95))
*IF(AN23=0,0,1),
_xlfn.IFNA(INDEX([1]Employees!$E:$E,MATCH($B23&amp;" "&amp;$C23,[1]Employees!$H:$H,0))
/AN$4*AN23,0)
)</f>
        <v>0</v>
      </c>
    </row>
    <row r="24" spans="1:41" x14ac:dyDescent="0.2">
      <c r="A24" s="54" t="str">
        <f t="shared" si="0"/>
        <v>Studies Salman Mulhim</v>
      </c>
      <c r="B24" s="205" t="str">
        <f>'Employees Summary'!B21</f>
        <v>Studies</v>
      </c>
      <c r="C24" s="197" t="str">
        <f>'Employees Summary'!C21</f>
        <v>Salman Mulhim</v>
      </c>
      <c r="D24" s="197">
        <f t="shared" si="1"/>
        <v>0</v>
      </c>
      <c r="E24" s="213">
        <f t="shared" ca="1" si="2"/>
        <v>0</v>
      </c>
      <c r="F24" s="198">
        <f>IF($C24=0,0,SUMIF('Team members Data'!$B:$B,$C24,'Team members Data'!C:C))</f>
        <v>0</v>
      </c>
      <c r="G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*IF(F24=0,0,1),
_xlfn.IFNA(INDEX([1]Employees!$E:$E,MATCH($B24&amp;" "&amp;$C24,[1]Employees!$H:$H,0))
/F$4*F24,0)
)</f>
        <v>0</v>
      </c>
      <c r="H24" s="198">
        <f>IF($C24=0,0,SUMIF('Team members Data'!$B:$B,$C24,'Team members Data'!E:E))</f>
        <v>0</v>
      </c>
      <c r="I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*IF(H24=0,0,1),
_xlfn.IFNA(INDEX([1]Employees!$E:$E,MATCH($B24&amp;" "&amp;$C24,[1]Employees!$H:$H,0))
/H$4*H24,0)
)</f>
        <v>0</v>
      </c>
      <c r="J24" s="198">
        <f>IF($C24=0,0,SUMIF('Team members Data'!$B:$B,$C24,'Team members Data'!G:G))</f>
        <v>0</v>
      </c>
      <c r="K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*IF(J24=0,0,1),
_xlfn.IFNA(INDEX([1]Employees!$E:$E,MATCH($B24&amp;" "&amp;$C24,[1]Employees!$H:$H,0))
/J$4*J24,0)
)</f>
        <v>0</v>
      </c>
      <c r="L24" s="198">
        <f>IF($C24=0,0,SUMIF('Team members Data'!$B:$B,$C24,'Team members Data'!I:I))</f>
        <v>0</v>
      </c>
      <c r="M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*IF(L24=0,0,1),
_xlfn.IFNA(INDEX([1]Employees!$E:$E,MATCH($B24&amp;" "&amp;$C24,[1]Employees!$H:$H,0))
/L$4*L24,0)
)</f>
        <v>0</v>
      </c>
      <c r="N24" s="198">
        <f>IF($C24=0,0,SUMIF('Team members Data'!$B:$B,$C24,'Team members Data'!K:K))</f>
        <v>0</v>
      </c>
      <c r="O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*IF(N24=0,0,1),
_xlfn.IFNA(INDEX([1]Employees!$E:$E,MATCH($B24&amp;" "&amp;$C24,[1]Employees!$H:$H,0))
/N$4*N24,0)
)</f>
        <v>0</v>
      </c>
      <c r="P24" s="198">
        <f>IF($C24=0,0,SUMIF('Team members Data'!$B:$B,$C24,'Team members Data'!M:M))</f>
        <v>0</v>
      </c>
      <c r="Q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*IF(P24=0,0,1),
_xlfn.IFNA(INDEX([1]Employees!$E:$E,MATCH($B24&amp;" "&amp;$C24,[1]Employees!$H:$H,0))
/P$4*P24,0)
)</f>
        <v>0</v>
      </c>
      <c r="R24" s="198">
        <f>IF($C24=0,0,SUMIF('Team members Data'!$B:$B,$C24,'Team members Data'!O:O))</f>
        <v>0</v>
      </c>
      <c r="S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*IF(R24=0,0,1),
_xlfn.IFNA(INDEX([1]Employees!$E:$E,MATCH($B24&amp;" "&amp;$C24,[1]Employees!$H:$H,0))
/R$4*R24,0)
)</f>
        <v>0</v>
      </c>
      <c r="T24" s="198">
        <f>IF($C24=0,0,SUMIF('Team members Data'!$B:$B,$C24,'Team members Data'!Q:Q))</f>
        <v>0</v>
      </c>
      <c r="U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*IF(T24=0,0,1),
_xlfn.IFNA(INDEX([1]Employees!$E:$E,MATCH($B24&amp;" "&amp;$C24,[1]Employees!$H:$H,0))
/T$4*T24,0)
)</f>
        <v>0</v>
      </c>
      <c r="V24" s="198">
        <f>IF($C24=0,0,SUMIF('Team members Data'!$B:$B,$C24,'Team members Data'!S:S))</f>
        <v>0</v>
      </c>
      <c r="W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*IF(V24=0,0,1),
_xlfn.IFNA(INDEX([1]Employees!$E:$E,MATCH($B24&amp;" "&amp;$C24,[1]Employees!$H:$H,0))
/V$4*V24,0)
)</f>
        <v>0</v>
      </c>
      <c r="X24" s="198">
        <f>SUMIF('Team members Data'!$B:$B,$C24,'Team members Data'!U:U)</f>
        <v>0</v>
      </c>
      <c r="Y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*IF(X24=0,0,1),
_xlfn.IFNA(INDEX([1]Employees!$E:$E,MATCH($B24&amp;" "&amp;$C24,[1]Employees!$H:$H,0))
/X$4*X24,0)
)</f>
        <v>0</v>
      </c>
      <c r="Z24" s="198">
        <f>SUMIF('Team members Data'!$B:$B,$C24,'Team members Data'!W:W)</f>
        <v>0</v>
      </c>
      <c r="AA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*IF(Z24=0,0,1),
_xlfn.IFNA(INDEX([1]Employees!$E:$E,MATCH($B24&amp;" "&amp;$C24,[1]Employees!$H:$H,0))
/Z$4*Z24,0)
)</f>
        <v>0</v>
      </c>
      <c r="AB24" s="198">
        <f>SUMIF('Team members Data'!$B:$B,$C24,'Team members Data'!Y:Y)</f>
        <v>0</v>
      </c>
      <c r="AC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*IF(AB24=0,0,1),
_xlfn.IFNA(INDEX([1]Employees!$E:$E,MATCH($B24&amp;" "&amp;$C24,[1]Employees!$H:$H,0))
/AB$4*AB24,0)
)</f>
        <v>0</v>
      </c>
      <c r="AD24" s="198">
        <f>SUMIF('Team members Data'!$B:$B,$C24,'Team members Data'!AA:AA)</f>
        <v>0</v>
      </c>
      <c r="AE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*IF(AD24=0,0,1),
_xlfn.IFNA(INDEX([1]Employees!$E:$E,MATCH($B24&amp;" "&amp;$C24,[1]Employees!$H:$H,0))
/AD$4*AD24,0)
)</f>
        <v>0</v>
      </c>
      <c r="AF24" s="198">
        <f>SUMIF('Team members Data'!$B:$B,$C24,'Team members Data'!AC:AC)</f>
        <v>0</v>
      </c>
      <c r="AG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*IF(AF24=0,0,1),
_xlfn.IFNA(INDEX([1]Employees!$E:$E,MATCH($B24&amp;" "&amp;$C24,[1]Employees!$H:$H,0))
/AF$4*AF24,0)
)</f>
        <v>0</v>
      </c>
      <c r="AH24" s="198">
        <f>SUMIF('Team members Data'!$B:$B,$C24,'Team members Data'!AE:AE)</f>
        <v>0</v>
      </c>
      <c r="AI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*IF(AH24=0,0,1),
_xlfn.IFNA(INDEX([1]Employees!$E:$E,MATCH($B24&amp;" "&amp;$C24,[1]Employees!$H:$H,0))
/AH$4*AH24,0)
)</f>
        <v>0</v>
      </c>
      <c r="AJ24" s="198">
        <f>SUMIF('Team members Data'!$B:$B,$C24,'Team members Data'!AG:AG)</f>
        <v>0</v>
      </c>
      <c r="AK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*IF(AJ24=0,0,1),
_xlfn.IFNA(INDEX([1]Employees!$E:$E,MATCH($B24&amp;" "&amp;$C24,[1]Employees!$H:$H,0))
/AJ$4*AJ24,0)
)</f>
        <v>0</v>
      </c>
      <c r="AL24" s="198">
        <f>SUMIF('Team members Data'!$B:$B,$C24,'Team members Data'!AI:AI)</f>
        <v>0</v>
      </c>
      <c r="AM24" s="199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*IF(AL24=0,0,1),
_xlfn.IFNA(INDEX([1]Employees!$E:$E,MATCH($B24&amp;" "&amp;$C24,[1]Employees!$H:$H,0))
/AL$4*AL24,0)
)</f>
        <v>0</v>
      </c>
      <c r="AN24" s="198">
        <f>SUMIF('Team members Data'!$B:$B,$C24,'Team members Data'!AK:AK)</f>
        <v>0</v>
      </c>
      <c r="AO24" s="206">
        <f ca="1">IF(
SUMIF('Project Costs'!$C$21:$C$35,$C24,'Project Costs'!$M$21:$M$35)+SUMIF('Project Costs'!$C$46:$C$65,$C24,'Project Costs'!$M$46:$M$65)+SUMIF('Project Costs'!$C$76:$C$95,$C24,'Project Costs'!$M$76:$M$95)&gt;0,
(SUMIF('Project Costs'!$C$21:$C$35,$C24,'Project Costs'!$M$21:$M$35)+SUMIF('Project Costs'!$C$46:$C$65,$C24,'Project Costs'!$M$46:$M$65)+SUMIF('Project Costs'!$C$76:$C$95,$C24,'Project Costs'!$M$76:$M$95))
*IF(AN24=0,0,1),
_xlfn.IFNA(INDEX([1]Employees!$E:$E,MATCH($B24&amp;" "&amp;$C24,[1]Employees!$H:$H,0))
/AN$4*AN24,0)
)</f>
        <v>0</v>
      </c>
    </row>
    <row r="25" spans="1:41" x14ac:dyDescent="0.2">
      <c r="A25" s="54" t="str">
        <f t="shared" si="0"/>
        <v>Studies Abdulrahman Bukees</v>
      </c>
      <c r="B25" s="205" t="str">
        <f>'Employees Summary'!B22</f>
        <v>Studies</v>
      </c>
      <c r="C25" s="197" t="str">
        <f>'Employees Summary'!C22</f>
        <v>Abdulrahman Bukees</v>
      </c>
      <c r="D25" s="197">
        <f t="shared" ca="1" si="1"/>
        <v>20</v>
      </c>
      <c r="E25" s="213">
        <f t="shared" ca="1" si="2"/>
        <v>28328.927075098814</v>
      </c>
      <c r="F25" s="198">
        <f ca="1">IF($C25=0,0,SUMIF('Team members Data'!$B:$B,$C25,'Team members Data'!C:C))</f>
        <v>6</v>
      </c>
      <c r="G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*IF(F25=0,0,1),
_xlfn.IFNA(INDEX([1]Employees!$E:$E,MATCH($B25&amp;" "&amp;$C25,[1]Employees!$H:$H,0))
/F$4*F25,0)
)</f>
        <v>8236.6043478260872</v>
      </c>
      <c r="H25" s="198">
        <f ca="1">IF($C25=0,0,SUMIF('Team members Data'!$B:$B,$C25,'Team members Data'!E:E))</f>
        <v>14</v>
      </c>
      <c r="I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*IF(H25=0,0,1),
_xlfn.IFNA(INDEX([1]Employees!$E:$E,MATCH($B25&amp;" "&amp;$C25,[1]Employees!$H:$H,0))
/H$4*H25,0)
)</f>
        <v>20092.322727272727</v>
      </c>
      <c r="J25" s="198">
        <f ca="1">IF($C25=0,0,SUMIF('Team members Data'!$B:$B,$C25,'Team members Data'!G:G))</f>
        <v>0</v>
      </c>
      <c r="K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*IF(J25=0,0,1),
_xlfn.IFNA(INDEX([1]Employees!$E:$E,MATCH($B25&amp;" "&amp;$C25,[1]Employees!$H:$H,0))
/J$4*J25,0)
)</f>
        <v>0</v>
      </c>
      <c r="L25" s="198">
        <f ca="1">IF($C25=0,0,SUMIF('Team members Data'!$B:$B,$C25,'Team members Data'!I:I))</f>
        <v>0</v>
      </c>
      <c r="M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*IF(L25=0,0,1),
_xlfn.IFNA(INDEX([1]Employees!$E:$E,MATCH($B25&amp;" "&amp;$C25,[1]Employees!$H:$H,0))
/L$4*L25,0)
)</f>
        <v>0</v>
      </c>
      <c r="N25" s="198">
        <f ca="1">IF($C25=0,0,SUMIF('Team members Data'!$B:$B,$C25,'Team members Data'!K:K))</f>
        <v>0</v>
      </c>
      <c r="O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*IF(N25=0,0,1),
_xlfn.IFNA(INDEX([1]Employees!$E:$E,MATCH($B25&amp;" "&amp;$C25,[1]Employees!$H:$H,0))
/N$4*N25,0)
)</f>
        <v>0</v>
      </c>
      <c r="P25" s="198">
        <f ca="1">IF($C25=0,0,SUMIF('Team members Data'!$B:$B,$C25,'Team members Data'!M:M))</f>
        <v>0</v>
      </c>
      <c r="Q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*IF(P25=0,0,1),
_xlfn.IFNA(INDEX([1]Employees!$E:$E,MATCH($B25&amp;" "&amp;$C25,[1]Employees!$H:$H,0))
/P$4*P25,0)
)</f>
        <v>0</v>
      </c>
      <c r="R25" s="198">
        <f ca="1">IF($C25=0,0,SUMIF('Team members Data'!$B:$B,$C25,'Team members Data'!O:O))</f>
        <v>0</v>
      </c>
      <c r="S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*IF(R25=0,0,1),
_xlfn.IFNA(INDEX([1]Employees!$E:$E,MATCH($B25&amp;" "&amp;$C25,[1]Employees!$H:$H,0))
/R$4*R25,0)
)</f>
        <v>0</v>
      </c>
      <c r="T25" s="198">
        <f ca="1">IF($C25=0,0,SUMIF('Team members Data'!$B:$B,$C25,'Team members Data'!Q:Q))</f>
        <v>0</v>
      </c>
      <c r="U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*IF(T25=0,0,1),
_xlfn.IFNA(INDEX([1]Employees!$E:$E,MATCH($B25&amp;" "&amp;$C25,[1]Employees!$H:$H,0))
/T$4*T25,0)
)</f>
        <v>0</v>
      </c>
      <c r="V25" s="198">
        <f ca="1">IF($C25=0,0,SUMIF('Team members Data'!$B:$B,$C25,'Team members Data'!S:S))</f>
        <v>0</v>
      </c>
      <c r="W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*IF(V25=0,0,1),
_xlfn.IFNA(INDEX([1]Employees!$E:$E,MATCH($B25&amp;" "&amp;$C25,[1]Employees!$H:$H,0))
/V$4*V25,0)
)</f>
        <v>0</v>
      </c>
      <c r="X25" s="198">
        <f ca="1">SUMIF('Team members Data'!$B:$B,$C25,'Team members Data'!U:U)</f>
        <v>0</v>
      </c>
      <c r="Y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*IF(X25=0,0,1),
_xlfn.IFNA(INDEX([1]Employees!$E:$E,MATCH($B25&amp;" "&amp;$C25,[1]Employees!$H:$H,0))
/X$4*X25,0)
)</f>
        <v>0</v>
      </c>
      <c r="Z25" s="198">
        <f ca="1">SUMIF('Team members Data'!$B:$B,$C25,'Team members Data'!W:W)</f>
        <v>0</v>
      </c>
      <c r="AA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*IF(Z25=0,0,1),
_xlfn.IFNA(INDEX([1]Employees!$E:$E,MATCH($B25&amp;" "&amp;$C25,[1]Employees!$H:$H,0))
/Z$4*Z25,0)
)</f>
        <v>0</v>
      </c>
      <c r="AB25" s="198">
        <f ca="1">SUMIF('Team members Data'!$B:$B,$C25,'Team members Data'!Y:Y)</f>
        <v>0</v>
      </c>
      <c r="AC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*IF(AB25=0,0,1),
_xlfn.IFNA(INDEX([1]Employees!$E:$E,MATCH($B25&amp;" "&amp;$C25,[1]Employees!$H:$H,0))
/AB$4*AB25,0)
)</f>
        <v>0</v>
      </c>
      <c r="AD25" s="198">
        <f ca="1">SUMIF('Team members Data'!$B:$B,$C25,'Team members Data'!AA:AA)</f>
        <v>0</v>
      </c>
      <c r="AE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*IF(AD25=0,0,1),
_xlfn.IFNA(INDEX([1]Employees!$E:$E,MATCH($B25&amp;" "&amp;$C25,[1]Employees!$H:$H,0))
/AD$4*AD25,0)
)</f>
        <v>0</v>
      </c>
      <c r="AF25" s="198">
        <f ca="1">SUMIF('Team members Data'!$B:$B,$C25,'Team members Data'!AC:AC)</f>
        <v>0</v>
      </c>
      <c r="AG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*IF(AF25=0,0,1),
_xlfn.IFNA(INDEX([1]Employees!$E:$E,MATCH($B25&amp;" "&amp;$C25,[1]Employees!$H:$H,0))
/AF$4*AF25,0)
)</f>
        <v>0</v>
      </c>
      <c r="AH25" s="198">
        <f ca="1">SUMIF('Team members Data'!$B:$B,$C25,'Team members Data'!AE:AE)</f>
        <v>0</v>
      </c>
      <c r="AI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*IF(AH25=0,0,1),
_xlfn.IFNA(INDEX([1]Employees!$E:$E,MATCH($B25&amp;" "&amp;$C25,[1]Employees!$H:$H,0))
/AH$4*AH25,0)
)</f>
        <v>0</v>
      </c>
      <c r="AJ25" s="198">
        <f ca="1">SUMIF('Team members Data'!$B:$B,$C25,'Team members Data'!AG:AG)</f>
        <v>0</v>
      </c>
      <c r="AK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*IF(AJ25=0,0,1),
_xlfn.IFNA(INDEX([1]Employees!$E:$E,MATCH($B25&amp;" "&amp;$C25,[1]Employees!$H:$H,0))
/AJ$4*AJ25,0)
)</f>
        <v>0</v>
      </c>
      <c r="AL25" s="198">
        <f ca="1">SUMIF('Team members Data'!$B:$B,$C25,'Team members Data'!AI:AI)</f>
        <v>0</v>
      </c>
      <c r="AM25" s="199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*IF(AL25=0,0,1),
_xlfn.IFNA(INDEX([1]Employees!$E:$E,MATCH($B25&amp;" "&amp;$C25,[1]Employees!$H:$H,0))
/AL$4*AL25,0)
)</f>
        <v>0</v>
      </c>
      <c r="AN25" s="198">
        <f ca="1">SUMIF('Team members Data'!$B:$B,$C25,'Team members Data'!AK:AK)</f>
        <v>0</v>
      </c>
      <c r="AO25" s="206">
        <f ca="1">IF(
SUMIF('Project Costs'!$C$21:$C$35,$C25,'Project Costs'!$M$21:$M$35)+SUMIF('Project Costs'!$C$46:$C$65,$C25,'Project Costs'!$M$46:$M$65)+SUMIF('Project Costs'!$C$76:$C$95,$C25,'Project Costs'!$M$76:$M$95)&gt;0,
(SUMIF('Project Costs'!$C$21:$C$35,$C25,'Project Costs'!$M$21:$M$35)+SUMIF('Project Costs'!$C$46:$C$65,$C25,'Project Costs'!$M$46:$M$65)+SUMIF('Project Costs'!$C$76:$C$95,$C25,'Project Costs'!$M$76:$M$95))
*IF(AN25=0,0,1),
_xlfn.IFNA(INDEX([1]Employees!$E:$E,MATCH($B25&amp;" "&amp;$C25,[1]Employees!$H:$H,0))
/AN$4*AN25,0)
)</f>
        <v>0</v>
      </c>
    </row>
    <row r="26" spans="1:41" x14ac:dyDescent="0.2">
      <c r="A26" s="54" t="str">
        <f t="shared" si="0"/>
        <v>Studies Omar  Nada</v>
      </c>
      <c r="B26" s="205" t="str">
        <f>'Employees Summary'!B23</f>
        <v>Studies</v>
      </c>
      <c r="C26" s="197" t="str">
        <f>'Employees Summary'!C23</f>
        <v>Omar  Nada</v>
      </c>
      <c r="D26" s="197">
        <f t="shared" si="1"/>
        <v>0</v>
      </c>
      <c r="E26" s="213">
        <f t="shared" ca="1" si="2"/>
        <v>0</v>
      </c>
      <c r="F26" s="198">
        <f>IF($C26=0,0,SUMIF('Team members Data'!$B:$B,$C26,'Team members Data'!C:C))</f>
        <v>0</v>
      </c>
      <c r="G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*IF(F26=0,0,1),
_xlfn.IFNA(INDEX([1]Employees!$E:$E,MATCH($B26&amp;" "&amp;$C26,[1]Employees!$H:$H,0))
/F$4*F26,0)
)</f>
        <v>0</v>
      </c>
      <c r="H26" s="198">
        <f>IF($C26=0,0,SUMIF('Team members Data'!$B:$B,$C26,'Team members Data'!E:E))</f>
        <v>0</v>
      </c>
      <c r="I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*IF(H26=0,0,1),
_xlfn.IFNA(INDEX([1]Employees!$E:$E,MATCH($B26&amp;" "&amp;$C26,[1]Employees!$H:$H,0))
/H$4*H26,0)
)</f>
        <v>0</v>
      </c>
      <c r="J26" s="198">
        <f>IF($C26=0,0,SUMIF('Team members Data'!$B:$B,$C26,'Team members Data'!G:G))</f>
        <v>0</v>
      </c>
      <c r="K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*IF(J26=0,0,1),
_xlfn.IFNA(INDEX([1]Employees!$E:$E,MATCH($B26&amp;" "&amp;$C26,[1]Employees!$H:$H,0))
/J$4*J26,0)
)</f>
        <v>0</v>
      </c>
      <c r="L26" s="198">
        <f>IF($C26=0,0,SUMIF('Team members Data'!$B:$B,$C26,'Team members Data'!I:I))</f>
        <v>0</v>
      </c>
      <c r="M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*IF(L26=0,0,1),
_xlfn.IFNA(INDEX([1]Employees!$E:$E,MATCH($B26&amp;" "&amp;$C26,[1]Employees!$H:$H,0))
/L$4*L26,0)
)</f>
        <v>0</v>
      </c>
      <c r="N26" s="198">
        <f>IF($C26=0,0,SUMIF('Team members Data'!$B:$B,$C26,'Team members Data'!K:K))</f>
        <v>0</v>
      </c>
      <c r="O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*IF(N26=0,0,1),
_xlfn.IFNA(INDEX([1]Employees!$E:$E,MATCH($B26&amp;" "&amp;$C26,[1]Employees!$H:$H,0))
/N$4*N26,0)
)</f>
        <v>0</v>
      </c>
      <c r="P26" s="198">
        <f>IF($C26=0,0,SUMIF('Team members Data'!$B:$B,$C26,'Team members Data'!M:M))</f>
        <v>0</v>
      </c>
      <c r="Q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*IF(P26=0,0,1),
_xlfn.IFNA(INDEX([1]Employees!$E:$E,MATCH($B26&amp;" "&amp;$C26,[1]Employees!$H:$H,0))
/P$4*P26,0)
)</f>
        <v>0</v>
      </c>
      <c r="R26" s="198">
        <f>IF($C26=0,0,SUMIF('Team members Data'!$B:$B,$C26,'Team members Data'!O:O))</f>
        <v>0</v>
      </c>
      <c r="S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*IF(R26=0,0,1),
_xlfn.IFNA(INDEX([1]Employees!$E:$E,MATCH($B26&amp;" "&amp;$C26,[1]Employees!$H:$H,0))
/R$4*R26,0)
)</f>
        <v>0</v>
      </c>
      <c r="T26" s="198">
        <f>IF($C26=0,0,SUMIF('Team members Data'!$B:$B,$C26,'Team members Data'!Q:Q))</f>
        <v>0</v>
      </c>
      <c r="U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*IF(T26=0,0,1),
_xlfn.IFNA(INDEX([1]Employees!$E:$E,MATCH($B26&amp;" "&amp;$C26,[1]Employees!$H:$H,0))
/T$4*T26,0)
)</f>
        <v>0</v>
      </c>
      <c r="V26" s="198">
        <f>IF($C26=0,0,SUMIF('Team members Data'!$B:$B,$C26,'Team members Data'!S:S))</f>
        <v>0</v>
      </c>
      <c r="W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*IF(V26=0,0,1),
_xlfn.IFNA(INDEX([1]Employees!$E:$E,MATCH($B26&amp;" "&amp;$C26,[1]Employees!$H:$H,0))
/V$4*V26,0)
)</f>
        <v>0</v>
      </c>
      <c r="X26" s="198">
        <f>SUMIF('Team members Data'!$B:$B,$C26,'Team members Data'!U:U)</f>
        <v>0</v>
      </c>
      <c r="Y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*IF(X26=0,0,1),
_xlfn.IFNA(INDEX([1]Employees!$E:$E,MATCH($B26&amp;" "&amp;$C26,[1]Employees!$H:$H,0))
/X$4*X26,0)
)</f>
        <v>0</v>
      </c>
      <c r="Z26" s="198">
        <f>SUMIF('Team members Data'!$B:$B,$C26,'Team members Data'!W:W)</f>
        <v>0</v>
      </c>
      <c r="AA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*IF(Z26=0,0,1),
_xlfn.IFNA(INDEX([1]Employees!$E:$E,MATCH($B26&amp;" "&amp;$C26,[1]Employees!$H:$H,0))
/Z$4*Z26,0)
)</f>
        <v>0</v>
      </c>
      <c r="AB26" s="198">
        <f>SUMIF('Team members Data'!$B:$B,$C26,'Team members Data'!Y:Y)</f>
        <v>0</v>
      </c>
      <c r="AC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*IF(AB26=0,0,1),
_xlfn.IFNA(INDEX([1]Employees!$E:$E,MATCH($B26&amp;" "&amp;$C26,[1]Employees!$H:$H,0))
/AB$4*AB26,0)
)</f>
        <v>0</v>
      </c>
      <c r="AD26" s="198">
        <f>SUMIF('Team members Data'!$B:$B,$C26,'Team members Data'!AA:AA)</f>
        <v>0</v>
      </c>
      <c r="AE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*IF(AD26=0,0,1),
_xlfn.IFNA(INDEX([1]Employees!$E:$E,MATCH($B26&amp;" "&amp;$C26,[1]Employees!$H:$H,0))
/AD$4*AD26,0)
)</f>
        <v>0</v>
      </c>
      <c r="AF26" s="198">
        <f>SUMIF('Team members Data'!$B:$B,$C26,'Team members Data'!AC:AC)</f>
        <v>0</v>
      </c>
      <c r="AG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*IF(AF26=0,0,1),
_xlfn.IFNA(INDEX([1]Employees!$E:$E,MATCH($B26&amp;" "&amp;$C26,[1]Employees!$H:$H,0))
/AF$4*AF26,0)
)</f>
        <v>0</v>
      </c>
      <c r="AH26" s="198">
        <f>SUMIF('Team members Data'!$B:$B,$C26,'Team members Data'!AE:AE)</f>
        <v>0</v>
      </c>
      <c r="AI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*IF(AH26=0,0,1),
_xlfn.IFNA(INDEX([1]Employees!$E:$E,MATCH($B26&amp;" "&amp;$C26,[1]Employees!$H:$H,0))
/AH$4*AH26,0)
)</f>
        <v>0</v>
      </c>
      <c r="AJ26" s="198">
        <f>SUMIF('Team members Data'!$B:$B,$C26,'Team members Data'!AG:AG)</f>
        <v>0</v>
      </c>
      <c r="AK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*IF(AJ26=0,0,1),
_xlfn.IFNA(INDEX([1]Employees!$E:$E,MATCH($B26&amp;" "&amp;$C26,[1]Employees!$H:$H,0))
/AJ$4*AJ26,0)
)</f>
        <v>0</v>
      </c>
      <c r="AL26" s="198">
        <f>SUMIF('Team members Data'!$B:$B,$C26,'Team members Data'!AI:AI)</f>
        <v>0</v>
      </c>
      <c r="AM26" s="199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*IF(AL26=0,0,1),
_xlfn.IFNA(INDEX([1]Employees!$E:$E,MATCH($B26&amp;" "&amp;$C26,[1]Employees!$H:$H,0))
/AL$4*AL26,0)
)</f>
        <v>0</v>
      </c>
      <c r="AN26" s="198">
        <f>SUMIF('Team members Data'!$B:$B,$C26,'Team members Data'!AK:AK)</f>
        <v>0</v>
      </c>
      <c r="AO26" s="206">
        <f ca="1">IF(
SUMIF('Project Costs'!$C$21:$C$35,$C26,'Project Costs'!$M$21:$M$35)+SUMIF('Project Costs'!$C$46:$C$65,$C26,'Project Costs'!$M$46:$M$65)+SUMIF('Project Costs'!$C$76:$C$95,$C26,'Project Costs'!$M$76:$M$95)&gt;0,
(SUMIF('Project Costs'!$C$21:$C$35,$C26,'Project Costs'!$M$21:$M$35)+SUMIF('Project Costs'!$C$46:$C$65,$C26,'Project Costs'!$M$46:$M$65)+SUMIF('Project Costs'!$C$76:$C$95,$C26,'Project Costs'!$M$76:$M$95))
*IF(AN26=0,0,1),
_xlfn.IFNA(INDEX([1]Employees!$E:$E,MATCH($B26&amp;" "&amp;$C26,[1]Employees!$H:$H,0))
/AN$4*AN26,0)
)</f>
        <v>0</v>
      </c>
    </row>
    <row r="27" spans="1:41" x14ac:dyDescent="0.2">
      <c r="A27" s="54" t="str">
        <f t="shared" si="0"/>
        <v>Studies Ahmed Mahmoud</v>
      </c>
      <c r="B27" s="205" t="str">
        <f>'Employees Summary'!B24</f>
        <v>Studies</v>
      </c>
      <c r="C27" s="197" t="str">
        <f>'Employees Summary'!C24</f>
        <v>Ahmed Mahmoud</v>
      </c>
      <c r="D27" s="197">
        <f t="shared" si="1"/>
        <v>0</v>
      </c>
      <c r="E27" s="213">
        <f t="shared" ca="1" si="2"/>
        <v>0</v>
      </c>
      <c r="F27" s="198">
        <f>IF($C27=0,0,SUMIF('Team members Data'!$B:$B,$C27,'Team members Data'!C:C))</f>
        <v>0</v>
      </c>
      <c r="G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*IF(F27=0,0,1),
_xlfn.IFNA(INDEX([1]Employees!$E:$E,MATCH($B27&amp;" "&amp;$C27,[1]Employees!$H:$H,0))
/F$4*F27,0)
)</f>
        <v>0</v>
      </c>
      <c r="H27" s="198">
        <f>IF($C27=0,0,SUMIF('Team members Data'!$B:$B,$C27,'Team members Data'!E:E))</f>
        <v>0</v>
      </c>
      <c r="I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*IF(H27=0,0,1),
_xlfn.IFNA(INDEX([1]Employees!$E:$E,MATCH($B27&amp;" "&amp;$C27,[1]Employees!$H:$H,0))
/H$4*H27,0)
)</f>
        <v>0</v>
      </c>
      <c r="J27" s="198">
        <f>IF($C27=0,0,SUMIF('Team members Data'!$B:$B,$C27,'Team members Data'!G:G))</f>
        <v>0</v>
      </c>
      <c r="K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*IF(J27=0,0,1),
_xlfn.IFNA(INDEX([1]Employees!$E:$E,MATCH($B27&amp;" "&amp;$C27,[1]Employees!$H:$H,0))
/J$4*J27,0)
)</f>
        <v>0</v>
      </c>
      <c r="L27" s="198">
        <f>IF($C27=0,0,SUMIF('Team members Data'!$B:$B,$C27,'Team members Data'!I:I))</f>
        <v>0</v>
      </c>
      <c r="M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*IF(L27=0,0,1),
_xlfn.IFNA(INDEX([1]Employees!$E:$E,MATCH($B27&amp;" "&amp;$C27,[1]Employees!$H:$H,0))
/L$4*L27,0)
)</f>
        <v>0</v>
      </c>
      <c r="N27" s="198">
        <f>IF($C27=0,0,SUMIF('Team members Data'!$B:$B,$C27,'Team members Data'!K:K))</f>
        <v>0</v>
      </c>
      <c r="O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*IF(N27=0,0,1),
_xlfn.IFNA(INDEX([1]Employees!$E:$E,MATCH($B27&amp;" "&amp;$C27,[1]Employees!$H:$H,0))
/N$4*N27,0)
)</f>
        <v>0</v>
      </c>
      <c r="P27" s="198">
        <f>IF($C27=0,0,SUMIF('Team members Data'!$B:$B,$C27,'Team members Data'!M:M))</f>
        <v>0</v>
      </c>
      <c r="Q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*IF(P27=0,0,1),
_xlfn.IFNA(INDEX([1]Employees!$E:$E,MATCH($B27&amp;" "&amp;$C27,[1]Employees!$H:$H,0))
/P$4*P27,0)
)</f>
        <v>0</v>
      </c>
      <c r="R27" s="198">
        <f>IF($C27=0,0,SUMIF('Team members Data'!$B:$B,$C27,'Team members Data'!O:O))</f>
        <v>0</v>
      </c>
      <c r="S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*IF(R27=0,0,1),
_xlfn.IFNA(INDEX([1]Employees!$E:$E,MATCH($B27&amp;" "&amp;$C27,[1]Employees!$H:$H,0))
/R$4*R27,0)
)</f>
        <v>0</v>
      </c>
      <c r="T27" s="198">
        <f>IF($C27=0,0,SUMIF('Team members Data'!$B:$B,$C27,'Team members Data'!Q:Q))</f>
        <v>0</v>
      </c>
      <c r="U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*IF(T27=0,0,1),
_xlfn.IFNA(INDEX([1]Employees!$E:$E,MATCH($B27&amp;" "&amp;$C27,[1]Employees!$H:$H,0))
/T$4*T27,0)
)</f>
        <v>0</v>
      </c>
      <c r="V27" s="198">
        <f>IF($C27=0,0,SUMIF('Team members Data'!$B:$B,$C27,'Team members Data'!S:S))</f>
        <v>0</v>
      </c>
      <c r="W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*IF(V27=0,0,1),
_xlfn.IFNA(INDEX([1]Employees!$E:$E,MATCH($B27&amp;" "&amp;$C27,[1]Employees!$H:$H,0))
/V$4*V27,0)
)</f>
        <v>0</v>
      </c>
      <c r="X27" s="198">
        <f>SUMIF('Team members Data'!$B:$B,$C27,'Team members Data'!U:U)</f>
        <v>0</v>
      </c>
      <c r="Y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*IF(X27=0,0,1),
_xlfn.IFNA(INDEX([1]Employees!$E:$E,MATCH($B27&amp;" "&amp;$C27,[1]Employees!$H:$H,0))
/X$4*X27,0)
)</f>
        <v>0</v>
      </c>
      <c r="Z27" s="198">
        <f>SUMIF('Team members Data'!$B:$B,$C27,'Team members Data'!W:W)</f>
        <v>0</v>
      </c>
      <c r="AA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*IF(Z27=0,0,1),
_xlfn.IFNA(INDEX([1]Employees!$E:$E,MATCH($B27&amp;" "&amp;$C27,[1]Employees!$H:$H,0))
/Z$4*Z27,0)
)</f>
        <v>0</v>
      </c>
      <c r="AB27" s="198">
        <f>SUMIF('Team members Data'!$B:$B,$C27,'Team members Data'!Y:Y)</f>
        <v>0</v>
      </c>
      <c r="AC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*IF(AB27=0,0,1),
_xlfn.IFNA(INDEX([1]Employees!$E:$E,MATCH($B27&amp;" "&amp;$C27,[1]Employees!$H:$H,0))
/AB$4*AB27,0)
)</f>
        <v>0</v>
      </c>
      <c r="AD27" s="198">
        <f>SUMIF('Team members Data'!$B:$B,$C27,'Team members Data'!AA:AA)</f>
        <v>0</v>
      </c>
      <c r="AE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*IF(AD27=0,0,1),
_xlfn.IFNA(INDEX([1]Employees!$E:$E,MATCH($B27&amp;" "&amp;$C27,[1]Employees!$H:$H,0))
/AD$4*AD27,0)
)</f>
        <v>0</v>
      </c>
      <c r="AF27" s="198">
        <f>SUMIF('Team members Data'!$B:$B,$C27,'Team members Data'!AC:AC)</f>
        <v>0</v>
      </c>
      <c r="AG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*IF(AF27=0,0,1),
_xlfn.IFNA(INDEX([1]Employees!$E:$E,MATCH($B27&amp;" "&amp;$C27,[1]Employees!$H:$H,0))
/AF$4*AF27,0)
)</f>
        <v>0</v>
      </c>
      <c r="AH27" s="198">
        <f>SUMIF('Team members Data'!$B:$B,$C27,'Team members Data'!AE:AE)</f>
        <v>0</v>
      </c>
      <c r="AI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*IF(AH27=0,0,1),
_xlfn.IFNA(INDEX([1]Employees!$E:$E,MATCH($B27&amp;" "&amp;$C27,[1]Employees!$H:$H,0))
/AH$4*AH27,0)
)</f>
        <v>0</v>
      </c>
      <c r="AJ27" s="198">
        <f>SUMIF('Team members Data'!$B:$B,$C27,'Team members Data'!AG:AG)</f>
        <v>0</v>
      </c>
      <c r="AK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*IF(AJ27=0,0,1),
_xlfn.IFNA(INDEX([1]Employees!$E:$E,MATCH($B27&amp;" "&amp;$C27,[1]Employees!$H:$H,0))
/AJ$4*AJ27,0)
)</f>
        <v>0</v>
      </c>
      <c r="AL27" s="198">
        <f>SUMIF('Team members Data'!$B:$B,$C27,'Team members Data'!AI:AI)</f>
        <v>0</v>
      </c>
      <c r="AM27" s="199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*IF(AL27=0,0,1),
_xlfn.IFNA(INDEX([1]Employees!$E:$E,MATCH($B27&amp;" "&amp;$C27,[1]Employees!$H:$H,0))
/AL$4*AL27,0)
)</f>
        <v>0</v>
      </c>
      <c r="AN27" s="198">
        <f>SUMIF('Team members Data'!$B:$B,$C27,'Team members Data'!AK:AK)</f>
        <v>0</v>
      </c>
      <c r="AO27" s="206">
        <f ca="1">IF(
SUMIF('Project Costs'!$C$21:$C$35,$C27,'Project Costs'!$M$21:$M$35)+SUMIF('Project Costs'!$C$46:$C$65,$C27,'Project Costs'!$M$46:$M$65)+SUMIF('Project Costs'!$C$76:$C$95,$C27,'Project Costs'!$M$76:$M$95)&gt;0,
(SUMIF('Project Costs'!$C$21:$C$35,$C27,'Project Costs'!$M$21:$M$35)+SUMIF('Project Costs'!$C$46:$C$65,$C27,'Project Costs'!$M$46:$M$65)+SUMIF('Project Costs'!$C$76:$C$95,$C27,'Project Costs'!$M$76:$M$95))
*IF(AN27=0,0,1),
_xlfn.IFNA(INDEX([1]Employees!$E:$E,MATCH($B27&amp;" "&amp;$C27,[1]Employees!$H:$H,0))
/AN$4*AN27,0)
)</f>
        <v>0</v>
      </c>
    </row>
    <row r="28" spans="1:41" x14ac:dyDescent="0.2">
      <c r="A28" s="54" t="str">
        <f t="shared" si="0"/>
        <v>Studies Satam Bahtab</v>
      </c>
      <c r="B28" s="205" t="str">
        <f>'Employees Summary'!B25</f>
        <v>Studies</v>
      </c>
      <c r="C28" s="197" t="str">
        <f>'Employees Summary'!C25</f>
        <v>Satam Bahtab</v>
      </c>
      <c r="D28" s="197">
        <f t="shared" si="1"/>
        <v>0</v>
      </c>
      <c r="E28" s="213">
        <f t="shared" ca="1" si="2"/>
        <v>0</v>
      </c>
      <c r="F28" s="198">
        <f>IF($C28=0,0,SUMIF('Team members Data'!$B:$B,$C28,'Team members Data'!C:C))</f>
        <v>0</v>
      </c>
      <c r="G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*IF(F28=0,0,1),
_xlfn.IFNA(INDEX([1]Employees!$E:$E,MATCH($B28&amp;" "&amp;$C28,[1]Employees!$H:$H,0))
/F$4*F28,0)
)</f>
        <v>0</v>
      </c>
      <c r="H28" s="198">
        <f>IF($C28=0,0,SUMIF('Team members Data'!$B:$B,$C28,'Team members Data'!E:E))</f>
        <v>0</v>
      </c>
      <c r="I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*IF(H28=0,0,1),
_xlfn.IFNA(INDEX([1]Employees!$E:$E,MATCH($B28&amp;" "&amp;$C28,[1]Employees!$H:$H,0))
/H$4*H28,0)
)</f>
        <v>0</v>
      </c>
      <c r="J28" s="198">
        <f>IF($C28=0,0,SUMIF('Team members Data'!$B:$B,$C28,'Team members Data'!G:G))</f>
        <v>0</v>
      </c>
      <c r="K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*IF(J28=0,0,1),
_xlfn.IFNA(INDEX([1]Employees!$E:$E,MATCH($B28&amp;" "&amp;$C28,[1]Employees!$H:$H,0))
/J$4*J28,0)
)</f>
        <v>0</v>
      </c>
      <c r="L28" s="198">
        <f>IF($C28=0,0,SUMIF('Team members Data'!$B:$B,$C28,'Team members Data'!I:I))</f>
        <v>0</v>
      </c>
      <c r="M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*IF(L28=0,0,1),
_xlfn.IFNA(INDEX([1]Employees!$E:$E,MATCH($B28&amp;" "&amp;$C28,[1]Employees!$H:$H,0))
/L$4*L28,0)
)</f>
        <v>0</v>
      </c>
      <c r="N28" s="198">
        <f>IF($C28=0,0,SUMIF('Team members Data'!$B:$B,$C28,'Team members Data'!K:K))</f>
        <v>0</v>
      </c>
      <c r="O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*IF(N28=0,0,1),
_xlfn.IFNA(INDEX([1]Employees!$E:$E,MATCH($B28&amp;" "&amp;$C28,[1]Employees!$H:$H,0))
/N$4*N28,0)
)</f>
        <v>0</v>
      </c>
      <c r="P28" s="198">
        <f>IF($C28=0,0,SUMIF('Team members Data'!$B:$B,$C28,'Team members Data'!M:M))</f>
        <v>0</v>
      </c>
      <c r="Q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*IF(P28=0,0,1),
_xlfn.IFNA(INDEX([1]Employees!$E:$E,MATCH($B28&amp;" "&amp;$C28,[1]Employees!$H:$H,0))
/P$4*P28,0)
)</f>
        <v>0</v>
      </c>
      <c r="R28" s="198">
        <f>IF($C28=0,0,SUMIF('Team members Data'!$B:$B,$C28,'Team members Data'!O:O))</f>
        <v>0</v>
      </c>
      <c r="S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*IF(R28=0,0,1),
_xlfn.IFNA(INDEX([1]Employees!$E:$E,MATCH($B28&amp;" "&amp;$C28,[1]Employees!$H:$H,0))
/R$4*R28,0)
)</f>
        <v>0</v>
      </c>
      <c r="T28" s="198">
        <f>IF($C28=0,0,SUMIF('Team members Data'!$B:$B,$C28,'Team members Data'!Q:Q))</f>
        <v>0</v>
      </c>
      <c r="U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*IF(T28=0,0,1),
_xlfn.IFNA(INDEX([1]Employees!$E:$E,MATCH($B28&amp;" "&amp;$C28,[1]Employees!$H:$H,0))
/T$4*T28,0)
)</f>
        <v>0</v>
      </c>
      <c r="V28" s="198">
        <f>IF($C28=0,0,SUMIF('Team members Data'!$B:$B,$C28,'Team members Data'!S:S))</f>
        <v>0</v>
      </c>
      <c r="W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*IF(V28=0,0,1),
_xlfn.IFNA(INDEX([1]Employees!$E:$E,MATCH($B28&amp;" "&amp;$C28,[1]Employees!$H:$H,0))
/V$4*V28,0)
)</f>
        <v>0</v>
      </c>
      <c r="X28" s="198">
        <f>SUMIF('Team members Data'!$B:$B,$C28,'Team members Data'!U:U)</f>
        <v>0</v>
      </c>
      <c r="Y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*IF(X28=0,0,1),
_xlfn.IFNA(INDEX([1]Employees!$E:$E,MATCH($B28&amp;" "&amp;$C28,[1]Employees!$H:$H,0))
/X$4*X28,0)
)</f>
        <v>0</v>
      </c>
      <c r="Z28" s="198">
        <f>SUMIF('Team members Data'!$B:$B,$C28,'Team members Data'!W:W)</f>
        <v>0</v>
      </c>
      <c r="AA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*IF(Z28=0,0,1),
_xlfn.IFNA(INDEX([1]Employees!$E:$E,MATCH($B28&amp;" "&amp;$C28,[1]Employees!$H:$H,0))
/Z$4*Z28,0)
)</f>
        <v>0</v>
      </c>
      <c r="AB28" s="198">
        <f>SUMIF('Team members Data'!$B:$B,$C28,'Team members Data'!Y:Y)</f>
        <v>0</v>
      </c>
      <c r="AC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*IF(AB28=0,0,1),
_xlfn.IFNA(INDEX([1]Employees!$E:$E,MATCH($B28&amp;" "&amp;$C28,[1]Employees!$H:$H,0))
/AB$4*AB28,0)
)</f>
        <v>0</v>
      </c>
      <c r="AD28" s="198">
        <f>SUMIF('Team members Data'!$B:$B,$C28,'Team members Data'!AA:AA)</f>
        <v>0</v>
      </c>
      <c r="AE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*IF(AD28=0,0,1),
_xlfn.IFNA(INDEX([1]Employees!$E:$E,MATCH($B28&amp;" "&amp;$C28,[1]Employees!$H:$H,0))
/AD$4*AD28,0)
)</f>
        <v>0</v>
      </c>
      <c r="AF28" s="198">
        <f>SUMIF('Team members Data'!$B:$B,$C28,'Team members Data'!AC:AC)</f>
        <v>0</v>
      </c>
      <c r="AG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*IF(AF28=0,0,1),
_xlfn.IFNA(INDEX([1]Employees!$E:$E,MATCH($B28&amp;" "&amp;$C28,[1]Employees!$H:$H,0))
/AF$4*AF28,0)
)</f>
        <v>0</v>
      </c>
      <c r="AH28" s="198">
        <f>SUMIF('Team members Data'!$B:$B,$C28,'Team members Data'!AE:AE)</f>
        <v>0</v>
      </c>
      <c r="AI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*IF(AH28=0,0,1),
_xlfn.IFNA(INDEX([1]Employees!$E:$E,MATCH($B28&amp;" "&amp;$C28,[1]Employees!$H:$H,0))
/AH$4*AH28,0)
)</f>
        <v>0</v>
      </c>
      <c r="AJ28" s="198">
        <f>SUMIF('Team members Data'!$B:$B,$C28,'Team members Data'!AG:AG)</f>
        <v>0</v>
      </c>
      <c r="AK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*IF(AJ28=0,0,1),
_xlfn.IFNA(INDEX([1]Employees!$E:$E,MATCH($B28&amp;" "&amp;$C28,[1]Employees!$H:$H,0))
/AJ$4*AJ28,0)
)</f>
        <v>0</v>
      </c>
      <c r="AL28" s="198">
        <f>SUMIF('Team members Data'!$B:$B,$C28,'Team members Data'!AI:AI)</f>
        <v>0</v>
      </c>
      <c r="AM28" s="199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*IF(AL28=0,0,1),
_xlfn.IFNA(INDEX([1]Employees!$E:$E,MATCH($B28&amp;" "&amp;$C28,[1]Employees!$H:$H,0))
/AL$4*AL28,0)
)</f>
        <v>0</v>
      </c>
      <c r="AN28" s="198">
        <f>SUMIF('Team members Data'!$B:$B,$C28,'Team members Data'!AK:AK)</f>
        <v>0</v>
      </c>
      <c r="AO28" s="206">
        <f ca="1">IF(
SUMIF('Project Costs'!$C$21:$C$35,$C28,'Project Costs'!$M$21:$M$35)+SUMIF('Project Costs'!$C$46:$C$65,$C28,'Project Costs'!$M$46:$M$65)+SUMIF('Project Costs'!$C$76:$C$95,$C28,'Project Costs'!$M$76:$M$95)&gt;0,
(SUMIF('Project Costs'!$C$21:$C$35,$C28,'Project Costs'!$M$21:$M$35)+SUMIF('Project Costs'!$C$46:$C$65,$C28,'Project Costs'!$M$46:$M$65)+SUMIF('Project Costs'!$C$76:$C$95,$C28,'Project Costs'!$M$76:$M$95))
*IF(AN28=0,0,1),
_xlfn.IFNA(INDEX([1]Employees!$E:$E,MATCH($B28&amp;" "&amp;$C28,[1]Employees!$H:$H,0))
/AN$4*AN28,0)
)</f>
        <v>0</v>
      </c>
    </row>
    <row r="29" spans="1:41" x14ac:dyDescent="0.2">
      <c r="A29" s="54" t="str">
        <f t="shared" si="0"/>
        <v>Studies Muhammad Alsharabi</v>
      </c>
      <c r="B29" s="205" t="str">
        <f>'Employees Summary'!B26</f>
        <v>Studies</v>
      </c>
      <c r="C29" s="197" t="str">
        <f>'Employees Summary'!C26</f>
        <v>Muhammad Alsharabi</v>
      </c>
      <c r="D29" s="197">
        <f t="shared" si="1"/>
        <v>0</v>
      </c>
      <c r="E29" s="213">
        <f t="shared" ca="1" si="2"/>
        <v>0</v>
      </c>
      <c r="F29" s="198">
        <f>IF($C29=0,0,SUMIF('Team members Data'!$B:$B,$C29,'Team members Data'!C:C))</f>
        <v>0</v>
      </c>
      <c r="G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*IF(F29=0,0,1),
_xlfn.IFNA(INDEX([1]Employees!$E:$E,MATCH($B29&amp;" "&amp;$C29,[1]Employees!$H:$H,0))
/F$4*F29,0)
)</f>
        <v>0</v>
      </c>
      <c r="H29" s="198">
        <f>IF($C29=0,0,SUMIF('Team members Data'!$B:$B,$C29,'Team members Data'!E:E))</f>
        <v>0</v>
      </c>
      <c r="I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*IF(H29=0,0,1),
_xlfn.IFNA(INDEX([1]Employees!$E:$E,MATCH($B29&amp;" "&amp;$C29,[1]Employees!$H:$H,0))
/H$4*H29,0)
)</f>
        <v>0</v>
      </c>
      <c r="J29" s="198">
        <f>IF($C29=0,0,SUMIF('Team members Data'!$B:$B,$C29,'Team members Data'!G:G))</f>
        <v>0</v>
      </c>
      <c r="K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*IF(J29=0,0,1),
_xlfn.IFNA(INDEX([1]Employees!$E:$E,MATCH($B29&amp;" "&amp;$C29,[1]Employees!$H:$H,0))
/J$4*J29,0)
)</f>
        <v>0</v>
      </c>
      <c r="L29" s="198">
        <f>IF($C29=0,0,SUMIF('Team members Data'!$B:$B,$C29,'Team members Data'!I:I))</f>
        <v>0</v>
      </c>
      <c r="M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*IF(L29=0,0,1),
_xlfn.IFNA(INDEX([1]Employees!$E:$E,MATCH($B29&amp;" "&amp;$C29,[1]Employees!$H:$H,0))
/L$4*L29,0)
)</f>
        <v>0</v>
      </c>
      <c r="N29" s="198">
        <f>IF($C29=0,0,SUMIF('Team members Data'!$B:$B,$C29,'Team members Data'!K:K))</f>
        <v>0</v>
      </c>
      <c r="O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*IF(N29=0,0,1),
_xlfn.IFNA(INDEX([1]Employees!$E:$E,MATCH($B29&amp;" "&amp;$C29,[1]Employees!$H:$H,0))
/N$4*N29,0)
)</f>
        <v>0</v>
      </c>
      <c r="P29" s="198">
        <f>IF($C29=0,0,SUMIF('Team members Data'!$B:$B,$C29,'Team members Data'!M:M))</f>
        <v>0</v>
      </c>
      <c r="Q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*IF(P29=0,0,1),
_xlfn.IFNA(INDEX([1]Employees!$E:$E,MATCH($B29&amp;" "&amp;$C29,[1]Employees!$H:$H,0))
/P$4*P29,0)
)</f>
        <v>0</v>
      </c>
      <c r="R29" s="198">
        <f>IF($C29=0,0,SUMIF('Team members Data'!$B:$B,$C29,'Team members Data'!O:O))</f>
        <v>0</v>
      </c>
      <c r="S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*IF(R29=0,0,1),
_xlfn.IFNA(INDEX([1]Employees!$E:$E,MATCH($B29&amp;" "&amp;$C29,[1]Employees!$H:$H,0))
/R$4*R29,0)
)</f>
        <v>0</v>
      </c>
      <c r="T29" s="198">
        <f>IF($C29=0,0,SUMIF('Team members Data'!$B:$B,$C29,'Team members Data'!Q:Q))</f>
        <v>0</v>
      </c>
      <c r="U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*IF(T29=0,0,1),
_xlfn.IFNA(INDEX([1]Employees!$E:$E,MATCH($B29&amp;" "&amp;$C29,[1]Employees!$H:$H,0))
/T$4*T29,0)
)</f>
        <v>0</v>
      </c>
      <c r="V29" s="198">
        <f>IF($C29=0,0,SUMIF('Team members Data'!$B:$B,$C29,'Team members Data'!S:S))</f>
        <v>0</v>
      </c>
      <c r="W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*IF(V29=0,0,1),
_xlfn.IFNA(INDEX([1]Employees!$E:$E,MATCH($B29&amp;" "&amp;$C29,[1]Employees!$H:$H,0))
/V$4*V29,0)
)</f>
        <v>0</v>
      </c>
      <c r="X29" s="198">
        <f>SUMIF('Team members Data'!$B:$B,$C29,'Team members Data'!U:U)</f>
        <v>0</v>
      </c>
      <c r="Y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*IF(X29=0,0,1),
_xlfn.IFNA(INDEX([1]Employees!$E:$E,MATCH($B29&amp;" "&amp;$C29,[1]Employees!$H:$H,0))
/X$4*X29,0)
)</f>
        <v>0</v>
      </c>
      <c r="Z29" s="198">
        <f>SUMIF('Team members Data'!$B:$B,$C29,'Team members Data'!W:W)</f>
        <v>0</v>
      </c>
      <c r="AA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*IF(Z29=0,0,1),
_xlfn.IFNA(INDEX([1]Employees!$E:$E,MATCH($B29&amp;" "&amp;$C29,[1]Employees!$H:$H,0))
/Z$4*Z29,0)
)</f>
        <v>0</v>
      </c>
      <c r="AB29" s="198">
        <f>SUMIF('Team members Data'!$B:$B,$C29,'Team members Data'!Y:Y)</f>
        <v>0</v>
      </c>
      <c r="AC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*IF(AB29=0,0,1),
_xlfn.IFNA(INDEX([1]Employees!$E:$E,MATCH($B29&amp;" "&amp;$C29,[1]Employees!$H:$H,0))
/AB$4*AB29,0)
)</f>
        <v>0</v>
      </c>
      <c r="AD29" s="198">
        <f>SUMIF('Team members Data'!$B:$B,$C29,'Team members Data'!AA:AA)</f>
        <v>0</v>
      </c>
      <c r="AE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*IF(AD29=0,0,1),
_xlfn.IFNA(INDEX([1]Employees!$E:$E,MATCH($B29&amp;" "&amp;$C29,[1]Employees!$H:$H,0))
/AD$4*AD29,0)
)</f>
        <v>0</v>
      </c>
      <c r="AF29" s="198">
        <f>SUMIF('Team members Data'!$B:$B,$C29,'Team members Data'!AC:AC)</f>
        <v>0</v>
      </c>
      <c r="AG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*IF(AF29=0,0,1),
_xlfn.IFNA(INDEX([1]Employees!$E:$E,MATCH($B29&amp;" "&amp;$C29,[1]Employees!$H:$H,0))
/AF$4*AF29,0)
)</f>
        <v>0</v>
      </c>
      <c r="AH29" s="198">
        <f>SUMIF('Team members Data'!$B:$B,$C29,'Team members Data'!AE:AE)</f>
        <v>0</v>
      </c>
      <c r="AI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*IF(AH29=0,0,1),
_xlfn.IFNA(INDEX([1]Employees!$E:$E,MATCH($B29&amp;" "&amp;$C29,[1]Employees!$H:$H,0))
/AH$4*AH29,0)
)</f>
        <v>0</v>
      </c>
      <c r="AJ29" s="198">
        <f>SUMIF('Team members Data'!$B:$B,$C29,'Team members Data'!AG:AG)</f>
        <v>0</v>
      </c>
      <c r="AK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*IF(AJ29=0,0,1),
_xlfn.IFNA(INDEX([1]Employees!$E:$E,MATCH($B29&amp;" "&amp;$C29,[1]Employees!$H:$H,0))
/AJ$4*AJ29,0)
)</f>
        <v>0</v>
      </c>
      <c r="AL29" s="198">
        <f>SUMIF('Team members Data'!$B:$B,$C29,'Team members Data'!AI:AI)</f>
        <v>0</v>
      </c>
      <c r="AM29" s="199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*IF(AL29=0,0,1),
_xlfn.IFNA(INDEX([1]Employees!$E:$E,MATCH($B29&amp;" "&amp;$C29,[1]Employees!$H:$H,0))
/AL$4*AL29,0)
)</f>
        <v>0</v>
      </c>
      <c r="AN29" s="198">
        <f>SUMIF('Team members Data'!$B:$B,$C29,'Team members Data'!AK:AK)</f>
        <v>0</v>
      </c>
      <c r="AO29" s="206">
        <f ca="1">IF(
SUMIF('Project Costs'!$C$21:$C$35,$C29,'Project Costs'!$M$21:$M$35)+SUMIF('Project Costs'!$C$46:$C$65,$C29,'Project Costs'!$M$46:$M$65)+SUMIF('Project Costs'!$C$76:$C$95,$C29,'Project Costs'!$M$76:$M$95)&gt;0,
(SUMIF('Project Costs'!$C$21:$C$35,$C29,'Project Costs'!$M$21:$M$35)+SUMIF('Project Costs'!$C$46:$C$65,$C29,'Project Costs'!$M$46:$M$65)+SUMIF('Project Costs'!$C$76:$C$95,$C29,'Project Costs'!$M$76:$M$95))
*IF(AN29=0,0,1),
_xlfn.IFNA(INDEX([1]Employees!$E:$E,MATCH($B29&amp;" "&amp;$C29,[1]Employees!$H:$H,0))
/AN$4*AN29,0)
)</f>
        <v>0</v>
      </c>
    </row>
    <row r="30" spans="1:41" x14ac:dyDescent="0.2">
      <c r="A30" s="54" t="str">
        <f t="shared" si="0"/>
        <v>Technical Abdulmahsen Madhi</v>
      </c>
      <c r="B30" s="205" t="str">
        <f>'Employees Summary'!B27</f>
        <v>Technical</v>
      </c>
      <c r="C30" s="197" t="str">
        <f>'Employees Summary'!C27</f>
        <v>Abdulmahsen Madhi</v>
      </c>
      <c r="D30" s="197">
        <f t="shared" ca="1" si="1"/>
        <v>10</v>
      </c>
      <c r="E30" s="213">
        <f t="shared" ca="1" si="2"/>
        <v>18807.31904761905</v>
      </c>
      <c r="F30" s="198">
        <f ca="1">IF($C30=0,0,SUMIF('Team members Data'!$B:$B,$C30,'Team members Data'!C:C))</f>
        <v>0</v>
      </c>
      <c r="G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*IF(F30=0,0,1),
_xlfn.IFNA(INDEX([1]Employees!$E:$E,MATCH($B30&amp;" "&amp;$C30,[1]Employees!$H:$H,0))
/F$4*F30,0)
)</f>
        <v>0</v>
      </c>
      <c r="H30" s="198">
        <f ca="1">IF($C30=0,0,SUMIF('Team members Data'!$B:$B,$C30,'Team members Data'!E:E))</f>
        <v>0</v>
      </c>
      <c r="I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*IF(H30=0,0,1),
_xlfn.IFNA(INDEX([1]Employees!$E:$E,MATCH($B30&amp;" "&amp;$C30,[1]Employees!$H:$H,0))
/H$4*H30,0)
)</f>
        <v>0</v>
      </c>
      <c r="J30" s="198">
        <f ca="1">IF($C30=0,0,SUMIF('Team members Data'!$B:$B,$C30,'Team members Data'!G:G))</f>
        <v>0</v>
      </c>
      <c r="K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*IF(J30=0,0,1),
_xlfn.IFNA(INDEX([1]Employees!$E:$E,MATCH($B30&amp;" "&amp;$C30,[1]Employees!$H:$H,0))
/J$4*J30,0)
)</f>
        <v>0</v>
      </c>
      <c r="L30" s="198">
        <f ca="1">IF($C30=0,0,SUMIF('Team members Data'!$B:$B,$C30,'Team members Data'!I:I))</f>
        <v>0</v>
      </c>
      <c r="M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*IF(L30=0,0,1),
_xlfn.IFNA(INDEX([1]Employees!$E:$E,MATCH($B30&amp;" "&amp;$C30,[1]Employees!$H:$H,0))
/L$4*L30,0)
)</f>
        <v>0</v>
      </c>
      <c r="N30" s="198">
        <f ca="1">IF($C30=0,0,SUMIF('Team members Data'!$B:$B,$C30,'Team members Data'!K:K))</f>
        <v>10</v>
      </c>
      <c r="O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*IF(N30=0,0,1),
_xlfn.IFNA(INDEX([1]Employees!$E:$E,MATCH($B30&amp;" "&amp;$C30,[1]Employees!$H:$H,0))
/N$4*N30,0)
)</f>
        <v>18807.31904761905</v>
      </c>
      <c r="P30" s="198">
        <f ca="1">IF($C30=0,0,SUMIF('Team members Data'!$B:$B,$C30,'Team members Data'!M:M))</f>
        <v>0</v>
      </c>
      <c r="Q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*IF(P30=0,0,1),
_xlfn.IFNA(INDEX([1]Employees!$E:$E,MATCH($B30&amp;" "&amp;$C30,[1]Employees!$H:$H,0))
/P$4*P30,0)
)</f>
        <v>0</v>
      </c>
      <c r="R30" s="198">
        <f ca="1">IF($C30=0,0,SUMIF('Team members Data'!$B:$B,$C30,'Team members Data'!O:O))</f>
        <v>0</v>
      </c>
      <c r="S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*IF(R30=0,0,1),
_xlfn.IFNA(INDEX([1]Employees!$E:$E,MATCH($B30&amp;" "&amp;$C30,[1]Employees!$H:$H,0))
/R$4*R30,0)
)</f>
        <v>0</v>
      </c>
      <c r="T30" s="198">
        <f ca="1">IF($C30=0,0,SUMIF('Team members Data'!$B:$B,$C30,'Team members Data'!Q:Q))</f>
        <v>0</v>
      </c>
      <c r="U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*IF(T30=0,0,1),
_xlfn.IFNA(INDEX([1]Employees!$E:$E,MATCH($B30&amp;" "&amp;$C30,[1]Employees!$H:$H,0))
/T$4*T30,0)
)</f>
        <v>0</v>
      </c>
      <c r="V30" s="198">
        <f ca="1">IF($C30=0,0,SUMIF('Team members Data'!$B:$B,$C30,'Team members Data'!S:S))</f>
        <v>0</v>
      </c>
      <c r="W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*IF(V30=0,0,1),
_xlfn.IFNA(INDEX([1]Employees!$E:$E,MATCH($B30&amp;" "&amp;$C30,[1]Employees!$H:$H,0))
/V$4*V30,0)
)</f>
        <v>0</v>
      </c>
      <c r="X30" s="198">
        <f ca="1">SUMIF('Team members Data'!$B:$B,$C30,'Team members Data'!U:U)</f>
        <v>0</v>
      </c>
      <c r="Y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*IF(X30=0,0,1),
_xlfn.IFNA(INDEX([1]Employees!$E:$E,MATCH($B30&amp;" "&amp;$C30,[1]Employees!$H:$H,0))
/X$4*X30,0)
)</f>
        <v>0</v>
      </c>
      <c r="Z30" s="198">
        <f ca="1">SUMIF('Team members Data'!$B:$B,$C30,'Team members Data'!W:W)</f>
        <v>0</v>
      </c>
      <c r="AA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*IF(Z30=0,0,1),
_xlfn.IFNA(INDEX([1]Employees!$E:$E,MATCH($B30&amp;" "&amp;$C30,[1]Employees!$H:$H,0))
/Z$4*Z30,0)
)</f>
        <v>0</v>
      </c>
      <c r="AB30" s="198">
        <f ca="1">SUMIF('Team members Data'!$B:$B,$C30,'Team members Data'!Y:Y)</f>
        <v>0</v>
      </c>
      <c r="AC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*IF(AB30=0,0,1),
_xlfn.IFNA(INDEX([1]Employees!$E:$E,MATCH($B30&amp;" "&amp;$C30,[1]Employees!$H:$H,0))
/AB$4*AB30,0)
)</f>
        <v>0</v>
      </c>
      <c r="AD30" s="198">
        <f ca="1">SUMIF('Team members Data'!$B:$B,$C30,'Team members Data'!AA:AA)</f>
        <v>0</v>
      </c>
      <c r="AE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*IF(AD30=0,0,1),
_xlfn.IFNA(INDEX([1]Employees!$E:$E,MATCH($B30&amp;" "&amp;$C30,[1]Employees!$H:$H,0))
/AD$4*AD30,0)
)</f>
        <v>0</v>
      </c>
      <c r="AF30" s="198">
        <f ca="1">SUMIF('Team members Data'!$B:$B,$C30,'Team members Data'!AC:AC)</f>
        <v>0</v>
      </c>
      <c r="AG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*IF(AF30=0,0,1),
_xlfn.IFNA(INDEX([1]Employees!$E:$E,MATCH($B30&amp;" "&amp;$C30,[1]Employees!$H:$H,0))
/AF$4*AF30,0)
)</f>
        <v>0</v>
      </c>
      <c r="AH30" s="198">
        <f ca="1">SUMIF('Team members Data'!$B:$B,$C30,'Team members Data'!AE:AE)</f>
        <v>0</v>
      </c>
      <c r="AI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*IF(AH30=0,0,1),
_xlfn.IFNA(INDEX([1]Employees!$E:$E,MATCH($B30&amp;" "&amp;$C30,[1]Employees!$H:$H,0))
/AH$4*AH30,0)
)</f>
        <v>0</v>
      </c>
      <c r="AJ30" s="198">
        <f ca="1">SUMIF('Team members Data'!$B:$B,$C30,'Team members Data'!AG:AG)</f>
        <v>0</v>
      </c>
      <c r="AK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*IF(AJ30=0,0,1),
_xlfn.IFNA(INDEX([1]Employees!$E:$E,MATCH($B30&amp;" "&amp;$C30,[1]Employees!$H:$H,0))
/AJ$4*AJ30,0)
)</f>
        <v>0</v>
      </c>
      <c r="AL30" s="198">
        <f ca="1">SUMIF('Team members Data'!$B:$B,$C30,'Team members Data'!AI:AI)</f>
        <v>0</v>
      </c>
      <c r="AM30" s="199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*IF(AL30=0,0,1),
_xlfn.IFNA(INDEX([1]Employees!$E:$E,MATCH($B30&amp;" "&amp;$C30,[1]Employees!$H:$H,0))
/AL$4*AL30,0)
)</f>
        <v>0</v>
      </c>
      <c r="AN30" s="198">
        <f ca="1">SUMIF('Team members Data'!$B:$B,$C30,'Team members Data'!AK:AK)</f>
        <v>0</v>
      </c>
      <c r="AO30" s="206">
        <f ca="1">IF(
SUMIF('Project Costs'!$C$21:$C$35,$C30,'Project Costs'!$M$21:$M$35)+SUMIF('Project Costs'!$C$46:$C$65,$C30,'Project Costs'!$M$46:$M$65)+SUMIF('Project Costs'!$C$76:$C$95,$C30,'Project Costs'!$M$76:$M$95)&gt;0,
(SUMIF('Project Costs'!$C$21:$C$35,$C30,'Project Costs'!$M$21:$M$35)+SUMIF('Project Costs'!$C$46:$C$65,$C30,'Project Costs'!$M$46:$M$65)+SUMIF('Project Costs'!$C$76:$C$95,$C30,'Project Costs'!$M$76:$M$95))
*IF(AN30=0,0,1),
_xlfn.IFNA(INDEX([1]Employees!$E:$E,MATCH($B30&amp;" "&amp;$C30,[1]Employees!$H:$H,0))
/AN$4*AN30,0)
)</f>
        <v>0</v>
      </c>
    </row>
    <row r="31" spans="1:41" x14ac:dyDescent="0.2">
      <c r="A31" s="54" t="str">
        <f t="shared" si="0"/>
        <v>Technical Jayson Bautista</v>
      </c>
      <c r="B31" s="205" t="str">
        <f>'Employees Summary'!B28</f>
        <v>Technical</v>
      </c>
      <c r="C31" s="197" t="str">
        <f>'Employees Summary'!C28</f>
        <v>Jayson Bautista</v>
      </c>
      <c r="D31" s="197">
        <f t="shared" ca="1" si="1"/>
        <v>14</v>
      </c>
      <c r="E31" s="213">
        <f t="shared" ca="1" si="2"/>
        <v>17204.35254658385</v>
      </c>
      <c r="F31" s="198">
        <f ca="1">IF($C31=0,0,SUMIF('Team members Data'!$B:$B,$C31,'Team members Data'!C:C))</f>
        <v>0</v>
      </c>
      <c r="G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*IF(F31=0,0,1),
_xlfn.IFNA(INDEX([1]Employees!$E:$E,MATCH($B31&amp;" "&amp;$C31,[1]Employees!$H:$H,0))
/F$4*F31,0)
)</f>
        <v>0</v>
      </c>
      <c r="H31" s="198">
        <f ca="1">IF($C31=0,0,SUMIF('Team members Data'!$B:$B,$C31,'Team members Data'!E:E))</f>
        <v>0</v>
      </c>
      <c r="I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*IF(H31=0,0,1),
_xlfn.IFNA(INDEX([1]Employees!$E:$E,MATCH($B31&amp;" "&amp;$C31,[1]Employees!$H:$H,0))
/H$4*H31,0)
)</f>
        <v>0</v>
      </c>
      <c r="J31" s="198">
        <f ca="1">IF($C31=0,0,SUMIF('Team members Data'!$B:$B,$C31,'Team members Data'!G:G))</f>
        <v>0</v>
      </c>
      <c r="K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*IF(J31=0,0,1),
_xlfn.IFNA(INDEX([1]Employees!$E:$E,MATCH($B31&amp;" "&amp;$C31,[1]Employees!$H:$H,0))
/J$4*J31,0)
)</f>
        <v>0</v>
      </c>
      <c r="L31" s="198">
        <f ca="1">IF($C31=0,0,SUMIF('Team members Data'!$B:$B,$C31,'Team members Data'!I:I))</f>
        <v>0</v>
      </c>
      <c r="M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*IF(L31=0,0,1),
_xlfn.IFNA(INDEX([1]Employees!$E:$E,MATCH($B31&amp;" "&amp;$C31,[1]Employees!$H:$H,0))
/L$4*L31,0)
)</f>
        <v>0</v>
      </c>
      <c r="N31" s="198">
        <f ca="1">IF($C31=0,0,SUMIF('Team members Data'!$B:$B,$C31,'Team members Data'!K:K))</f>
        <v>8</v>
      </c>
      <c r="O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*IF(N31=0,0,1),
_xlfn.IFNA(INDEX([1]Employees!$E:$E,MATCH($B31&amp;" "&amp;$C31,[1]Employees!$H:$H,0))
/N$4*N31,0)
)</f>
        <v>10081.531428571428</v>
      </c>
      <c r="P31" s="198">
        <f ca="1">IF($C31=0,0,SUMIF('Team members Data'!$B:$B,$C31,'Team members Data'!M:M))</f>
        <v>0</v>
      </c>
      <c r="Q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*IF(P31=0,0,1),
_xlfn.IFNA(INDEX([1]Employees!$E:$E,MATCH($B31&amp;" "&amp;$C31,[1]Employees!$H:$H,0))
/P$4*P31,0)
)</f>
        <v>0</v>
      </c>
      <c r="R31" s="198">
        <f ca="1">IF($C31=0,0,SUMIF('Team members Data'!$B:$B,$C31,'Team members Data'!O:O))</f>
        <v>0</v>
      </c>
      <c r="S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*IF(R31=0,0,1),
_xlfn.IFNA(INDEX([1]Employees!$E:$E,MATCH($B31&amp;" "&amp;$C31,[1]Employees!$H:$H,0))
/R$4*R31,0)
)</f>
        <v>0</v>
      </c>
      <c r="T31" s="198">
        <f ca="1">IF($C31=0,0,SUMIF('Team members Data'!$B:$B,$C31,'Team members Data'!Q:Q))</f>
        <v>4</v>
      </c>
      <c r="U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*IF(T31=0,0,1),
_xlfn.IFNA(INDEX([1]Employees!$E:$E,MATCH($B31&amp;" "&amp;$C31,[1]Employees!$H:$H,0))
/T$4*T31,0)
)</f>
        <v>4602.4382608695651</v>
      </c>
      <c r="V31" s="198">
        <f ca="1">IF($C31=0,0,SUMIF('Team members Data'!$B:$B,$C31,'Team members Data'!S:S))</f>
        <v>2</v>
      </c>
      <c r="W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*IF(V31=0,0,1),
_xlfn.IFNA(INDEX([1]Employees!$E:$E,MATCH($B31&amp;" "&amp;$C31,[1]Employees!$H:$H,0))
/V$4*V31,0)
)</f>
        <v>2520.3828571428571</v>
      </c>
      <c r="X31" s="198">
        <f ca="1">SUMIF('Team members Data'!$B:$B,$C31,'Team members Data'!U:U)</f>
        <v>0</v>
      </c>
      <c r="Y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*IF(X31=0,0,1),
_xlfn.IFNA(INDEX([1]Employees!$E:$E,MATCH($B31&amp;" "&amp;$C31,[1]Employees!$H:$H,0))
/X$4*X31,0)
)</f>
        <v>0</v>
      </c>
      <c r="Z31" s="198">
        <f ca="1">SUMIF('Team members Data'!$B:$B,$C31,'Team members Data'!W:W)</f>
        <v>0</v>
      </c>
      <c r="AA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*IF(Z31=0,0,1),
_xlfn.IFNA(INDEX([1]Employees!$E:$E,MATCH($B31&amp;" "&amp;$C31,[1]Employees!$H:$H,0))
/Z$4*Z31,0)
)</f>
        <v>0</v>
      </c>
      <c r="AB31" s="198">
        <f ca="1">SUMIF('Team members Data'!$B:$B,$C31,'Team members Data'!Y:Y)</f>
        <v>0</v>
      </c>
      <c r="AC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*IF(AB31=0,0,1),
_xlfn.IFNA(INDEX([1]Employees!$E:$E,MATCH($B31&amp;" "&amp;$C31,[1]Employees!$H:$H,0))
/AB$4*AB31,0)
)</f>
        <v>0</v>
      </c>
      <c r="AD31" s="198">
        <f ca="1">SUMIF('Team members Data'!$B:$B,$C31,'Team members Data'!AA:AA)</f>
        <v>0</v>
      </c>
      <c r="AE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*IF(AD31=0,0,1),
_xlfn.IFNA(INDEX([1]Employees!$E:$E,MATCH($B31&amp;" "&amp;$C31,[1]Employees!$H:$H,0))
/AD$4*AD31,0)
)</f>
        <v>0</v>
      </c>
      <c r="AF31" s="198">
        <f ca="1">SUMIF('Team members Data'!$B:$B,$C31,'Team members Data'!AC:AC)</f>
        <v>0</v>
      </c>
      <c r="AG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*IF(AF31=0,0,1),
_xlfn.IFNA(INDEX([1]Employees!$E:$E,MATCH($B31&amp;" "&amp;$C31,[1]Employees!$H:$H,0))
/AF$4*AF31,0)
)</f>
        <v>0</v>
      </c>
      <c r="AH31" s="198">
        <f ca="1">SUMIF('Team members Data'!$B:$B,$C31,'Team members Data'!AE:AE)</f>
        <v>0</v>
      </c>
      <c r="AI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*IF(AH31=0,0,1),
_xlfn.IFNA(INDEX([1]Employees!$E:$E,MATCH($B31&amp;" "&amp;$C31,[1]Employees!$H:$H,0))
/AH$4*AH31,0)
)</f>
        <v>0</v>
      </c>
      <c r="AJ31" s="198">
        <f ca="1">SUMIF('Team members Data'!$B:$B,$C31,'Team members Data'!AG:AG)</f>
        <v>0</v>
      </c>
      <c r="AK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*IF(AJ31=0,0,1),
_xlfn.IFNA(INDEX([1]Employees!$E:$E,MATCH($B31&amp;" "&amp;$C31,[1]Employees!$H:$H,0))
/AJ$4*AJ31,0)
)</f>
        <v>0</v>
      </c>
      <c r="AL31" s="198">
        <f ca="1">SUMIF('Team members Data'!$B:$B,$C31,'Team members Data'!AI:AI)</f>
        <v>0</v>
      </c>
      <c r="AM31" s="199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*IF(AL31=0,0,1),
_xlfn.IFNA(INDEX([1]Employees!$E:$E,MATCH($B31&amp;" "&amp;$C31,[1]Employees!$H:$H,0))
/AL$4*AL31,0)
)</f>
        <v>0</v>
      </c>
      <c r="AN31" s="198">
        <f ca="1">SUMIF('Team members Data'!$B:$B,$C31,'Team members Data'!AK:AK)</f>
        <v>0</v>
      </c>
      <c r="AO31" s="206">
        <f ca="1">IF(
SUMIF('Project Costs'!$C$21:$C$35,$C31,'Project Costs'!$M$21:$M$35)+SUMIF('Project Costs'!$C$46:$C$65,$C31,'Project Costs'!$M$46:$M$65)+SUMIF('Project Costs'!$C$76:$C$95,$C31,'Project Costs'!$M$76:$M$95)&gt;0,
(SUMIF('Project Costs'!$C$21:$C$35,$C31,'Project Costs'!$M$21:$M$35)+SUMIF('Project Costs'!$C$46:$C$65,$C31,'Project Costs'!$M$46:$M$65)+SUMIF('Project Costs'!$C$76:$C$95,$C31,'Project Costs'!$M$76:$M$95))
*IF(AN31=0,0,1),
_xlfn.IFNA(INDEX([1]Employees!$E:$E,MATCH($B31&amp;" "&amp;$C31,[1]Employees!$H:$H,0))
/AN$4*AN31,0)
)</f>
        <v>0</v>
      </c>
    </row>
    <row r="32" spans="1:41" x14ac:dyDescent="0.2">
      <c r="A32" s="54" t="str">
        <f t="shared" si="0"/>
        <v>Technical Mohammed Al-Attar</v>
      </c>
      <c r="B32" s="205" t="str">
        <f>'Employees Summary'!B29</f>
        <v>Technical</v>
      </c>
      <c r="C32" s="197" t="str">
        <f>'Employees Summary'!C29</f>
        <v>Mohammed Al-Attar</v>
      </c>
      <c r="D32" s="197">
        <f t="shared" si="1"/>
        <v>0</v>
      </c>
      <c r="E32" s="213">
        <f t="shared" ca="1" si="2"/>
        <v>0</v>
      </c>
      <c r="F32" s="198">
        <f>IF($C32=0,0,SUMIF('Team members Data'!$B:$B,$C32,'Team members Data'!C:C))</f>
        <v>0</v>
      </c>
      <c r="G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*IF(F32=0,0,1),
_xlfn.IFNA(INDEX([1]Employees!$E:$E,MATCH($B32&amp;" "&amp;$C32,[1]Employees!$H:$H,0))
/F$4*F32,0)
)</f>
        <v>0</v>
      </c>
      <c r="H32" s="198">
        <f>IF($C32=0,0,SUMIF('Team members Data'!$B:$B,$C32,'Team members Data'!E:E))</f>
        <v>0</v>
      </c>
      <c r="I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*IF(H32=0,0,1),
_xlfn.IFNA(INDEX([1]Employees!$E:$E,MATCH($B32&amp;" "&amp;$C32,[1]Employees!$H:$H,0))
/H$4*H32,0)
)</f>
        <v>0</v>
      </c>
      <c r="J32" s="198">
        <f>IF($C32=0,0,SUMIF('Team members Data'!$B:$B,$C32,'Team members Data'!G:G))</f>
        <v>0</v>
      </c>
      <c r="K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*IF(J32=0,0,1),
_xlfn.IFNA(INDEX([1]Employees!$E:$E,MATCH($B32&amp;" "&amp;$C32,[1]Employees!$H:$H,0))
/J$4*J32,0)
)</f>
        <v>0</v>
      </c>
      <c r="L32" s="198">
        <f>IF($C32=0,0,SUMIF('Team members Data'!$B:$B,$C32,'Team members Data'!I:I))</f>
        <v>0</v>
      </c>
      <c r="M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*IF(L32=0,0,1),
_xlfn.IFNA(INDEX([1]Employees!$E:$E,MATCH($B32&amp;" "&amp;$C32,[1]Employees!$H:$H,0))
/L$4*L32,0)
)</f>
        <v>0</v>
      </c>
      <c r="N32" s="198">
        <f>IF($C32=0,0,SUMIF('Team members Data'!$B:$B,$C32,'Team members Data'!K:K))</f>
        <v>0</v>
      </c>
      <c r="O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*IF(N32=0,0,1),
_xlfn.IFNA(INDEX([1]Employees!$E:$E,MATCH($B32&amp;" "&amp;$C32,[1]Employees!$H:$H,0))
/N$4*N32,0)
)</f>
        <v>0</v>
      </c>
      <c r="P32" s="198">
        <f>IF($C32=0,0,SUMIF('Team members Data'!$B:$B,$C32,'Team members Data'!M:M))</f>
        <v>0</v>
      </c>
      <c r="Q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*IF(P32=0,0,1),
_xlfn.IFNA(INDEX([1]Employees!$E:$E,MATCH($B32&amp;" "&amp;$C32,[1]Employees!$H:$H,0))
/P$4*P32,0)
)</f>
        <v>0</v>
      </c>
      <c r="R32" s="198">
        <f>IF($C32=0,0,SUMIF('Team members Data'!$B:$B,$C32,'Team members Data'!O:O))</f>
        <v>0</v>
      </c>
      <c r="S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*IF(R32=0,0,1),
_xlfn.IFNA(INDEX([1]Employees!$E:$E,MATCH($B32&amp;" "&amp;$C32,[1]Employees!$H:$H,0))
/R$4*R32,0)
)</f>
        <v>0</v>
      </c>
      <c r="T32" s="198">
        <f>IF($C32=0,0,SUMIF('Team members Data'!$B:$B,$C32,'Team members Data'!Q:Q))</f>
        <v>0</v>
      </c>
      <c r="U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*IF(T32=0,0,1),
_xlfn.IFNA(INDEX([1]Employees!$E:$E,MATCH($B32&amp;" "&amp;$C32,[1]Employees!$H:$H,0))
/T$4*T32,0)
)</f>
        <v>0</v>
      </c>
      <c r="V32" s="198">
        <f>IF($C32=0,0,SUMIF('Team members Data'!$B:$B,$C32,'Team members Data'!S:S))</f>
        <v>0</v>
      </c>
      <c r="W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*IF(V32=0,0,1),
_xlfn.IFNA(INDEX([1]Employees!$E:$E,MATCH($B32&amp;" "&amp;$C32,[1]Employees!$H:$H,0))
/V$4*V32,0)
)</f>
        <v>0</v>
      </c>
      <c r="X32" s="198">
        <f>SUMIF('Team members Data'!$B:$B,$C32,'Team members Data'!U:U)</f>
        <v>0</v>
      </c>
      <c r="Y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*IF(X32=0,0,1),
_xlfn.IFNA(INDEX([1]Employees!$E:$E,MATCH($B32&amp;" "&amp;$C32,[1]Employees!$H:$H,0))
/X$4*X32,0)
)</f>
        <v>0</v>
      </c>
      <c r="Z32" s="198">
        <f>SUMIF('Team members Data'!$B:$B,$C32,'Team members Data'!W:W)</f>
        <v>0</v>
      </c>
      <c r="AA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*IF(Z32=0,0,1),
_xlfn.IFNA(INDEX([1]Employees!$E:$E,MATCH($B32&amp;" "&amp;$C32,[1]Employees!$H:$H,0))
/Z$4*Z32,0)
)</f>
        <v>0</v>
      </c>
      <c r="AB32" s="198">
        <f>SUMIF('Team members Data'!$B:$B,$C32,'Team members Data'!Y:Y)</f>
        <v>0</v>
      </c>
      <c r="AC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*IF(AB32=0,0,1),
_xlfn.IFNA(INDEX([1]Employees!$E:$E,MATCH($B32&amp;" "&amp;$C32,[1]Employees!$H:$H,0))
/AB$4*AB32,0)
)</f>
        <v>0</v>
      </c>
      <c r="AD32" s="198">
        <f>SUMIF('Team members Data'!$B:$B,$C32,'Team members Data'!AA:AA)</f>
        <v>0</v>
      </c>
      <c r="AE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*IF(AD32=0,0,1),
_xlfn.IFNA(INDEX([1]Employees!$E:$E,MATCH($B32&amp;" "&amp;$C32,[1]Employees!$H:$H,0))
/AD$4*AD32,0)
)</f>
        <v>0</v>
      </c>
      <c r="AF32" s="198">
        <f>SUMIF('Team members Data'!$B:$B,$C32,'Team members Data'!AC:AC)</f>
        <v>0</v>
      </c>
      <c r="AG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*IF(AF32=0,0,1),
_xlfn.IFNA(INDEX([1]Employees!$E:$E,MATCH($B32&amp;" "&amp;$C32,[1]Employees!$H:$H,0))
/AF$4*AF32,0)
)</f>
        <v>0</v>
      </c>
      <c r="AH32" s="198">
        <f>SUMIF('Team members Data'!$B:$B,$C32,'Team members Data'!AE:AE)</f>
        <v>0</v>
      </c>
      <c r="AI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*IF(AH32=0,0,1),
_xlfn.IFNA(INDEX([1]Employees!$E:$E,MATCH($B32&amp;" "&amp;$C32,[1]Employees!$H:$H,0))
/AH$4*AH32,0)
)</f>
        <v>0</v>
      </c>
      <c r="AJ32" s="198">
        <f>SUMIF('Team members Data'!$B:$B,$C32,'Team members Data'!AG:AG)</f>
        <v>0</v>
      </c>
      <c r="AK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*IF(AJ32=0,0,1),
_xlfn.IFNA(INDEX([1]Employees!$E:$E,MATCH($B32&amp;" "&amp;$C32,[1]Employees!$H:$H,0))
/AJ$4*AJ32,0)
)</f>
        <v>0</v>
      </c>
      <c r="AL32" s="198">
        <f>SUMIF('Team members Data'!$B:$B,$C32,'Team members Data'!AI:AI)</f>
        <v>0</v>
      </c>
      <c r="AM32" s="199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*IF(AL32=0,0,1),
_xlfn.IFNA(INDEX([1]Employees!$E:$E,MATCH($B32&amp;" "&amp;$C32,[1]Employees!$H:$H,0))
/AL$4*AL32,0)
)</f>
        <v>0</v>
      </c>
      <c r="AN32" s="198">
        <f>SUMIF('Team members Data'!$B:$B,$C32,'Team members Data'!AK:AK)</f>
        <v>0</v>
      </c>
      <c r="AO32" s="206">
        <f ca="1">IF(
SUMIF('Project Costs'!$C$21:$C$35,$C32,'Project Costs'!$M$21:$M$35)+SUMIF('Project Costs'!$C$46:$C$65,$C32,'Project Costs'!$M$46:$M$65)+SUMIF('Project Costs'!$C$76:$C$95,$C32,'Project Costs'!$M$76:$M$95)&gt;0,
(SUMIF('Project Costs'!$C$21:$C$35,$C32,'Project Costs'!$M$21:$M$35)+SUMIF('Project Costs'!$C$46:$C$65,$C32,'Project Costs'!$M$46:$M$65)+SUMIF('Project Costs'!$C$76:$C$95,$C32,'Project Costs'!$M$76:$M$95))
*IF(AN32=0,0,1),
_xlfn.IFNA(INDEX([1]Employees!$E:$E,MATCH($B32&amp;" "&amp;$C32,[1]Employees!$H:$H,0))
/AN$4*AN32,0)
)</f>
        <v>0</v>
      </c>
    </row>
    <row r="33" spans="1:41" x14ac:dyDescent="0.2">
      <c r="A33" s="54" t="str">
        <f t="shared" si="0"/>
        <v>Technical Odai Souliman</v>
      </c>
      <c r="B33" s="205" t="str">
        <f>'Employees Summary'!B30</f>
        <v>Technical</v>
      </c>
      <c r="C33" s="197" t="str">
        <f>'Employees Summary'!C30</f>
        <v>Odai Souliman</v>
      </c>
      <c r="D33" s="197">
        <f t="shared" ca="1" si="1"/>
        <v>6</v>
      </c>
      <c r="E33" s="213">
        <f t="shared" ca="1" si="2"/>
        <v>8201.9960662525882</v>
      </c>
      <c r="F33" s="198">
        <f ca="1">IF($C33=0,0,SUMIF('Team members Data'!$B:$B,$C33,'Team members Data'!C:C))</f>
        <v>0</v>
      </c>
      <c r="G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*IF(F33=0,0,1),
_xlfn.IFNA(INDEX([1]Employees!$E:$E,MATCH($B33&amp;" "&amp;$C33,[1]Employees!$H:$H,0))
/F$4*F33,0)
)</f>
        <v>0</v>
      </c>
      <c r="H33" s="198">
        <f ca="1">IF($C33=0,0,SUMIF('Team members Data'!$B:$B,$C33,'Team members Data'!E:E))</f>
        <v>0</v>
      </c>
      <c r="I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*IF(H33=0,0,1),
_xlfn.IFNA(INDEX([1]Employees!$E:$E,MATCH($B33&amp;" "&amp;$C33,[1]Employees!$H:$H,0))
/H$4*H33,0)
)</f>
        <v>0</v>
      </c>
      <c r="J33" s="198">
        <f ca="1">IF($C33=0,0,SUMIF('Team members Data'!$B:$B,$C33,'Team members Data'!G:G))</f>
        <v>0</v>
      </c>
      <c r="K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*IF(J33=0,0,1),
_xlfn.IFNA(INDEX([1]Employees!$E:$E,MATCH($B33&amp;" "&amp;$C33,[1]Employees!$H:$H,0))
/J$4*J33,0)
)</f>
        <v>0</v>
      </c>
      <c r="L33" s="198">
        <f ca="1">IF($C33=0,0,SUMIF('Team members Data'!$B:$B,$C33,'Team members Data'!I:I))</f>
        <v>0</v>
      </c>
      <c r="M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*IF(L33=0,0,1),
_xlfn.IFNA(INDEX([1]Employees!$E:$E,MATCH($B33&amp;" "&amp;$C33,[1]Employees!$H:$H,0))
/L$4*L33,0)
)</f>
        <v>0</v>
      </c>
      <c r="N33" s="198">
        <f ca="1">IF($C33=0,0,SUMIF('Team members Data'!$B:$B,$C33,'Team members Data'!K:K))</f>
        <v>0</v>
      </c>
      <c r="O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*IF(N33=0,0,1),
_xlfn.IFNA(INDEX([1]Employees!$E:$E,MATCH($B33&amp;" "&amp;$C33,[1]Employees!$H:$H,0))
/N$4*N33,0)
)</f>
        <v>0</v>
      </c>
      <c r="P33" s="198">
        <f ca="1">IF($C33=0,0,SUMIF('Team members Data'!$B:$B,$C33,'Team members Data'!M:M))</f>
        <v>0</v>
      </c>
      <c r="Q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*IF(P33=0,0,1),
_xlfn.IFNA(INDEX([1]Employees!$E:$E,MATCH($B33&amp;" "&amp;$C33,[1]Employees!$H:$H,0))
/P$4*P33,0)
)</f>
        <v>0</v>
      </c>
      <c r="R33" s="198">
        <f ca="1">IF($C33=0,0,SUMIF('Team members Data'!$B:$B,$C33,'Team members Data'!O:O))</f>
        <v>0</v>
      </c>
      <c r="S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*IF(R33=0,0,1),
_xlfn.IFNA(INDEX([1]Employees!$E:$E,MATCH($B33&amp;" "&amp;$C33,[1]Employees!$H:$H,0))
/R$4*R33,0)
)</f>
        <v>0</v>
      </c>
      <c r="T33" s="198">
        <f ca="1">IF($C33=0,0,SUMIF('Team members Data'!$B:$B,$C33,'Team members Data'!Q:Q))</f>
        <v>4</v>
      </c>
      <c r="U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*IF(T33=0,0,1),
_xlfn.IFNA(INDEX([1]Employees!$E:$E,MATCH($B33&amp;" "&amp;$C33,[1]Employees!$H:$H,0))
/T$4*T33,0)
)</f>
        <v>5299.7513043478257</v>
      </c>
      <c r="V33" s="198">
        <f ca="1">IF($C33=0,0,SUMIF('Team members Data'!$B:$B,$C33,'Team members Data'!S:S))</f>
        <v>2</v>
      </c>
      <c r="W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*IF(V33=0,0,1),
_xlfn.IFNA(INDEX([1]Employees!$E:$E,MATCH($B33&amp;" "&amp;$C33,[1]Employees!$H:$H,0))
/V$4*V33,0)
)</f>
        <v>2902.2447619047621</v>
      </c>
      <c r="X33" s="198">
        <f ca="1">SUMIF('Team members Data'!$B:$B,$C33,'Team members Data'!U:U)</f>
        <v>0</v>
      </c>
      <c r="Y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*IF(X33=0,0,1),
_xlfn.IFNA(INDEX([1]Employees!$E:$E,MATCH($B33&amp;" "&amp;$C33,[1]Employees!$H:$H,0))
/X$4*X33,0)
)</f>
        <v>0</v>
      </c>
      <c r="Z33" s="198">
        <f ca="1">SUMIF('Team members Data'!$B:$B,$C33,'Team members Data'!W:W)</f>
        <v>0</v>
      </c>
      <c r="AA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*IF(Z33=0,0,1),
_xlfn.IFNA(INDEX([1]Employees!$E:$E,MATCH($B33&amp;" "&amp;$C33,[1]Employees!$H:$H,0))
/Z$4*Z33,0)
)</f>
        <v>0</v>
      </c>
      <c r="AB33" s="198">
        <f ca="1">SUMIF('Team members Data'!$B:$B,$C33,'Team members Data'!Y:Y)</f>
        <v>0</v>
      </c>
      <c r="AC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*IF(AB33=0,0,1),
_xlfn.IFNA(INDEX([1]Employees!$E:$E,MATCH($B33&amp;" "&amp;$C33,[1]Employees!$H:$H,0))
/AB$4*AB33,0)
)</f>
        <v>0</v>
      </c>
      <c r="AD33" s="198">
        <f ca="1">SUMIF('Team members Data'!$B:$B,$C33,'Team members Data'!AA:AA)</f>
        <v>0</v>
      </c>
      <c r="AE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*IF(AD33=0,0,1),
_xlfn.IFNA(INDEX([1]Employees!$E:$E,MATCH($B33&amp;" "&amp;$C33,[1]Employees!$H:$H,0))
/AD$4*AD33,0)
)</f>
        <v>0</v>
      </c>
      <c r="AF33" s="198">
        <f ca="1">SUMIF('Team members Data'!$B:$B,$C33,'Team members Data'!AC:AC)</f>
        <v>0</v>
      </c>
      <c r="AG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*IF(AF33=0,0,1),
_xlfn.IFNA(INDEX([1]Employees!$E:$E,MATCH($B33&amp;" "&amp;$C33,[1]Employees!$H:$H,0))
/AF$4*AF33,0)
)</f>
        <v>0</v>
      </c>
      <c r="AH33" s="198">
        <f ca="1">SUMIF('Team members Data'!$B:$B,$C33,'Team members Data'!AE:AE)</f>
        <v>0</v>
      </c>
      <c r="AI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*IF(AH33=0,0,1),
_xlfn.IFNA(INDEX([1]Employees!$E:$E,MATCH($B33&amp;" "&amp;$C33,[1]Employees!$H:$H,0))
/AH$4*AH33,0)
)</f>
        <v>0</v>
      </c>
      <c r="AJ33" s="198">
        <f ca="1">SUMIF('Team members Data'!$B:$B,$C33,'Team members Data'!AG:AG)</f>
        <v>0</v>
      </c>
      <c r="AK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*IF(AJ33=0,0,1),
_xlfn.IFNA(INDEX([1]Employees!$E:$E,MATCH($B33&amp;" "&amp;$C33,[1]Employees!$H:$H,0))
/AJ$4*AJ33,0)
)</f>
        <v>0</v>
      </c>
      <c r="AL33" s="198">
        <f ca="1">SUMIF('Team members Data'!$B:$B,$C33,'Team members Data'!AI:AI)</f>
        <v>0</v>
      </c>
      <c r="AM33" s="199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*IF(AL33=0,0,1),
_xlfn.IFNA(INDEX([1]Employees!$E:$E,MATCH($B33&amp;" "&amp;$C33,[1]Employees!$H:$H,0))
/AL$4*AL33,0)
)</f>
        <v>0</v>
      </c>
      <c r="AN33" s="198">
        <f ca="1">SUMIF('Team members Data'!$B:$B,$C33,'Team members Data'!AK:AK)</f>
        <v>0</v>
      </c>
      <c r="AO33" s="206">
        <f ca="1">IF(
SUMIF('Project Costs'!$C$21:$C$35,$C33,'Project Costs'!$M$21:$M$35)+SUMIF('Project Costs'!$C$46:$C$65,$C33,'Project Costs'!$M$46:$M$65)+SUMIF('Project Costs'!$C$76:$C$95,$C33,'Project Costs'!$M$76:$M$95)&gt;0,
(SUMIF('Project Costs'!$C$21:$C$35,$C33,'Project Costs'!$M$21:$M$35)+SUMIF('Project Costs'!$C$46:$C$65,$C33,'Project Costs'!$M$46:$M$65)+SUMIF('Project Costs'!$C$76:$C$95,$C33,'Project Costs'!$M$76:$M$95))
*IF(AN33=0,0,1),
_xlfn.IFNA(INDEX([1]Employees!$E:$E,MATCH($B33&amp;" "&amp;$C33,[1]Employees!$H:$H,0))
/AN$4*AN33,0)
)</f>
        <v>0</v>
      </c>
    </row>
    <row r="34" spans="1:41" x14ac:dyDescent="0.2">
      <c r="A34" s="54" t="str">
        <f t="shared" si="0"/>
        <v>Technical Omar Darrar</v>
      </c>
      <c r="B34" s="205" t="str">
        <f>'Employees Summary'!B31</f>
        <v>Technical</v>
      </c>
      <c r="C34" s="197" t="str">
        <f>'Employees Summary'!C31</f>
        <v>Omar Darrar</v>
      </c>
      <c r="D34" s="197">
        <f t="shared" si="1"/>
        <v>0</v>
      </c>
      <c r="E34" s="213">
        <f t="shared" ca="1" si="2"/>
        <v>0</v>
      </c>
      <c r="F34" s="198">
        <f>IF($C34=0,0,SUMIF('Team members Data'!$B:$B,$C34,'Team members Data'!C:C))</f>
        <v>0</v>
      </c>
      <c r="G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*IF(F34=0,0,1),
_xlfn.IFNA(INDEX([1]Employees!$E:$E,MATCH($B34&amp;" "&amp;$C34,[1]Employees!$H:$H,0))
/F$4*F34,0)
)</f>
        <v>0</v>
      </c>
      <c r="H34" s="198">
        <f>IF($C34=0,0,SUMIF('Team members Data'!$B:$B,$C34,'Team members Data'!E:E))</f>
        <v>0</v>
      </c>
      <c r="I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*IF(H34=0,0,1),
_xlfn.IFNA(INDEX([1]Employees!$E:$E,MATCH($B34&amp;" "&amp;$C34,[1]Employees!$H:$H,0))
/H$4*H34,0)
)</f>
        <v>0</v>
      </c>
      <c r="J34" s="198">
        <f>IF($C34=0,0,SUMIF('Team members Data'!$B:$B,$C34,'Team members Data'!G:G))</f>
        <v>0</v>
      </c>
      <c r="K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*IF(J34=0,0,1),
_xlfn.IFNA(INDEX([1]Employees!$E:$E,MATCH($B34&amp;" "&amp;$C34,[1]Employees!$H:$H,0))
/J$4*J34,0)
)</f>
        <v>0</v>
      </c>
      <c r="L34" s="198">
        <f>IF($C34=0,0,SUMIF('Team members Data'!$B:$B,$C34,'Team members Data'!I:I))</f>
        <v>0</v>
      </c>
      <c r="M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*IF(L34=0,0,1),
_xlfn.IFNA(INDEX([1]Employees!$E:$E,MATCH($B34&amp;" "&amp;$C34,[1]Employees!$H:$H,0))
/L$4*L34,0)
)</f>
        <v>0</v>
      </c>
      <c r="N34" s="198">
        <f>IF($C34=0,0,SUMIF('Team members Data'!$B:$B,$C34,'Team members Data'!K:K))</f>
        <v>0</v>
      </c>
      <c r="O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*IF(N34=0,0,1),
_xlfn.IFNA(INDEX([1]Employees!$E:$E,MATCH($B34&amp;" "&amp;$C34,[1]Employees!$H:$H,0))
/N$4*N34,0)
)</f>
        <v>0</v>
      </c>
      <c r="P34" s="198">
        <f>IF($C34=0,0,SUMIF('Team members Data'!$B:$B,$C34,'Team members Data'!M:M))</f>
        <v>0</v>
      </c>
      <c r="Q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*IF(P34=0,0,1),
_xlfn.IFNA(INDEX([1]Employees!$E:$E,MATCH($B34&amp;" "&amp;$C34,[1]Employees!$H:$H,0))
/P$4*P34,0)
)</f>
        <v>0</v>
      </c>
      <c r="R34" s="198">
        <f>IF($C34=0,0,SUMIF('Team members Data'!$B:$B,$C34,'Team members Data'!O:O))</f>
        <v>0</v>
      </c>
      <c r="S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*IF(R34=0,0,1),
_xlfn.IFNA(INDEX([1]Employees!$E:$E,MATCH($B34&amp;" "&amp;$C34,[1]Employees!$H:$H,0))
/R$4*R34,0)
)</f>
        <v>0</v>
      </c>
      <c r="T34" s="198">
        <f>IF($C34=0,0,SUMIF('Team members Data'!$B:$B,$C34,'Team members Data'!Q:Q))</f>
        <v>0</v>
      </c>
      <c r="U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*IF(T34=0,0,1),
_xlfn.IFNA(INDEX([1]Employees!$E:$E,MATCH($B34&amp;" "&amp;$C34,[1]Employees!$H:$H,0))
/T$4*T34,0)
)</f>
        <v>0</v>
      </c>
      <c r="V34" s="198">
        <f>IF($C34=0,0,SUMIF('Team members Data'!$B:$B,$C34,'Team members Data'!S:S))</f>
        <v>0</v>
      </c>
      <c r="W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*IF(V34=0,0,1),
_xlfn.IFNA(INDEX([1]Employees!$E:$E,MATCH($B34&amp;" "&amp;$C34,[1]Employees!$H:$H,0))
/V$4*V34,0)
)</f>
        <v>0</v>
      </c>
      <c r="X34" s="198">
        <f>SUMIF('Team members Data'!$B:$B,$C34,'Team members Data'!U:U)</f>
        <v>0</v>
      </c>
      <c r="Y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*IF(X34=0,0,1),
_xlfn.IFNA(INDEX([1]Employees!$E:$E,MATCH($B34&amp;" "&amp;$C34,[1]Employees!$H:$H,0))
/X$4*X34,0)
)</f>
        <v>0</v>
      </c>
      <c r="Z34" s="198">
        <f>SUMIF('Team members Data'!$B:$B,$C34,'Team members Data'!W:W)</f>
        <v>0</v>
      </c>
      <c r="AA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*IF(Z34=0,0,1),
_xlfn.IFNA(INDEX([1]Employees!$E:$E,MATCH($B34&amp;" "&amp;$C34,[1]Employees!$H:$H,0))
/Z$4*Z34,0)
)</f>
        <v>0</v>
      </c>
      <c r="AB34" s="198">
        <f>SUMIF('Team members Data'!$B:$B,$C34,'Team members Data'!Y:Y)</f>
        <v>0</v>
      </c>
      <c r="AC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*IF(AB34=0,0,1),
_xlfn.IFNA(INDEX([1]Employees!$E:$E,MATCH($B34&amp;" "&amp;$C34,[1]Employees!$H:$H,0))
/AB$4*AB34,0)
)</f>
        <v>0</v>
      </c>
      <c r="AD34" s="198">
        <f>SUMIF('Team members Data'!$B:$B,$C34,'Team members Data'!AA:AA)</f>
        <v>0</v>
      </c>
      <c r="AE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*IF(AD34=0,0,1),
_xlfn.IFNA(INDEX([1]Employees!$E:$E,MATCH($B34&amp;" "&amp;$C34,[1]Employees!$H:$H,0))
/AD$4*AD34,0)
)</f>
        <v>0</v>
      </c>
      <c r="AF34" s="198">
        <f>SUMIF('Team members Data'!$B:$B,$C34,'Team members Data'!AC:AC)</f>
        <v>0</v>
      </c>
      <c r="AG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*IF(AF34=0,0,1),
_xlfn.IFNA(INDEX([1]Employees!$E:$E,MATCH($B34&amp;" "&amp;$C34,[1]Employees!$H:$H,0))
/AF$4*AF34,0)
)</f>
        <v>0</v>
      </c>
      <c r="AH34" s="198">
        <f>SUMIF('Team members Data'!$B:$B,$C34,'Team members Data'!AE:AE)</f>
        <v>0</v>
      </c>
      <c r="AI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*IF(AH34=0,0,1),
_xlfn.IFNA(INDEX([1]Employees!$E:$E,MATCH($B34&amp;" "&amp;$C34,[1]Employees!$H:$H,0))
/AH$4*AH34,0)
)</f>
        <v>0</v>
      </c>
      <c r="AJ34" s="198">
        <f>SUMIF('Team members Data'!$B:$B,$C34,'Team members Data'!AG:AG)</f>
        <v>0</v>
      </c>
      <c r="AK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*IF(AJ34=0,0,1),
_xlfn.IFNA(INDEX([1]Employees!$E:$E,MATCH($B34&amp;" "&amp;$C34,[1]Employees!$H:$H,0))
/AJ$4*AJ34,0)
)</f>
        <v>0</v>
      </c>
      <c r="AL34" s="198">
        <f>SUMIF('Team members Data'!$B:$B,$C34,'Team members Data'!AI:AI)</f>
        <v>0</v>
      </c>
      <c r="AM34" s="199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*IF(AL34=0,0,1),
_xlfn.IFNA(INDEX([1]Employees!$E:$E,MATCH($B34&amp;" "&amp;$C34,[1]Employees!$H:$H,0))
/AL$4*AL34,0)
)</f>
        <v>0</v>
      </c>
      <c r="AN34" s="198">
        <f>SUMIF('Team members Data'!$B:$B,$C34,'Team members Data'!AK:AK)</f>
        <v>0</v>
      </c>
      <c r="AO34" s="206">
        <f ca="1">IF(
SUMIF('Project Costs'!$C$21:$C$35,$C34,'Project Costs'!$M$21:$M$35)+SUMIF('Project Costs'!$C$46:$C$65,$C34,'Project Costs'!$M$46:$M$65)+SUMIF('Project Costs'!$C$76:$C$95,$C34,'Project Costs'!$M$76:$M$95)&gt;0,
(SUMIF('Project Costs'!$C$21:$C$35,$C34,'Project Costs'!$M$21:$M$35)+SUMIF('Project Costs'!$C$46:$C$65,$C34,'Project Costs'!$M$46:$M$65)+SUMIF('Project Costs'!$C$76:$C$95,$C34,'Project Costs'!$M$76:$M$95))
*IF(AN34=0,0,1),
_xlfn.IFNA(INDEX([1]Employees!$E:$E,MATCH($B34&amp;" "&amp;$C34,[1]Employees!$H:$H,0))
/AN$4*AN34,0)
)</f>
        <v>0</v>
      </c>
    </row>
    <row r="35" spans="1:41" x14ac:dyDescent="0.2">
      <c r="A35" s="54" t="str">
        <f t="shared" si="0"/>
        <v>Technical Aamir Ahmad</v>
      </c>
      <c r="B35" s="205" t="str">
        <f>'Employees Summary'!B32</f>
        <v>Technical</v>
      </c>
      <c r="C35" s="197" t="str">
        <f>'Employees Summary'!C32</f>
        <v>Aamir Ahmad</v>
      </c>
      <c r="D35" s="197">
        <f t="shared" si="1"/>
        <v>0</v>
      </c>
      <c r="E35" s="213">
        <f t="shared" ca="1" si="2"/>
        <v>0</v>
      </c>
      <c r="F35" s="198">
        <f>IF($C35=0,0,SUMIF('Team members Data'!$B:$B,$C35,'Team members Data'!C:C))</f>
        <v>0</v>
      </c>
      <c r="G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*IF(F35=0,0,1),
_xlfn.IFNA(INDEX([1]Employees!$E:$E,MATCH($B35&amp;" "&amp;$C35,[1]Employees!$H:$H,0))
/F$4*F35,0)
)</f>
        <v>0</v>
      </c>
      <c r="H35" s="198">
        <f>IF($C35=0,0,SUMIF('Team members Data'!$B:$B,$C35,'Team members Data'!E:E))</f>
        <v>0</v>
      </c>
      <c r="I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*IF(H35=0,0,1),
_xlfn.IFNA(INDEX([1]Employees!$E:$E,MATCH($B35&amp;" "&amp;$C35,[1]Employees!$H:$H,0))
/H$4*H35,0)
)</f>
        <v>0</v>
      </c>
      <c r="J35" s="198">
        <f>IF($C35=0,0,SUMIF('Team members Data'!$B:$B,$C35,'Team members Data'!G:G))</f>
        <v>0</v>
      </c>
      <c r="K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*IF(J35=0,0,1),
_xlfn.IFNA(INDEX([1]Employees!$E:$E,MATCH($B35&amp;" "&amp;$C35,[1]Employees!$H:$H,0))
/J$4*J35,0)
)</f>
        <v>0</v>
      </c>
      <c r="L35" s="198">
        <f>IF($C35=0,0,SUMIF('Team members Data'!$B:$B,$C35,'Team members Data'!I:I))</f>
        <v>0</v>
      </c>
      <c r="M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*IF(L35=0,0,1),
_xlfn.IFNA(INDEX([1]Employees!$E:$E,MATCH($B35&amp;" "&amp;$C35,[1]Employees!$H:$H,0))
/L$4*L35,0)
)</f>
        <v>0</v>
      </c>
      <c r="N35" s="198">
        <f>IF($C35=0,0,SUMIF('Team members Data'!$B:$B,$C35,'Team members Data'!K:K))</f>
        <v>0</v>
      </c>
      <c r="O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*IF(N35=0,0,1),
_xlfn.IFNA(INDEX([1]Employees!$E:$E,MATCH($B35&amp;" "&amp;$C35,[1]Employees!$H:$H,0))
/N$4*N35,0)
)</f>
        <v>0</v>
      </c>
      <c r="P35" s="198">
        <f>IF($C35=0,0,SUMIF('Team members Data'!$B:$B,$C35,'Team members Data'!M:M))</f>
        <v>0</v>
      </c>
      <c r="Q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*IF(P35=0,0,1),
_xlfn.IFNA(INDEX([1]Employees!$E:$E,MATCH($B35&amp;" "&amp;$C35,[1]Employees!$H:$H,0))
/P$4*P35,0)
)</f>
        <v>0</v>
      </c>
      <c r="R35" s="198">
        <f>IF($C35=0,0,SUMIF('Team members Data'!$B:$B,$C35,'Team members Data'!O:O))</f>
        <v>0</v>
      </c>
      <c r="S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*IF(R35=0,0,1),
_xlfn.IFNA(INDEX([1]Employees!$E:$E,MATCH($B35&amp;" "&amp;$C35,[1]Employees!$H:$H,0))
/R$4*R35,0)
)</f>
        <v>0</v>
      </c>
      <c r="T35" s="198">
        <f>IF($C35=0,0,SUMIF('Team members Data'!$B:$B,$C35,'Team members Data'!Q:Q))</f>
        <v>0</v>
      </c>
      <c r="U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*IF(T35=0,0,1),
_xlfn.IFNA(INDEX([1]Employees!$E:$E,MATCH($B35&amp;" "&amp;$C35,[1]Employees!$H:$H,0))
/T$4*T35,0)
)</f>
        <v>0</v>
      </c>
      <c r="V35" s="198">
        <f>IF($C35=0,0,SUMIF('Team members Data'!$B:$B,$C35,'Team members Data'!S:S))</f>
        <v>0</v>
      </c>
      <c r="W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*IF(V35=0,0,1),
_xlfn.IFNA(INDEX([1]Employees!$E:$E,MATCH($B35&amp;" "&amp;$C35,[1]Employees!$H:$H,0))
/V$4*V35,0)
)</f>
        <v>0</v>
      </c>
      <c r="X35" s="198">
        <f>SUMIF('Team members Data'!$B:$B,$C35,'Team members Data'!U:U)</f>
        <v>0</v>
      </c>
      <c r="Y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*IF(X35=0,0,1),
_xlfn.IFNA(INDEX([1]Employees!$E:$E,MATCH($B35&amp;" "&amp;$C35,[1]Employees!$H:$H,0))
/X$4*X35,0)
)</f>
        <v>0</v>
      </c>
      <c r="Z35" s="198">
        <f>SUMIF('Team members Data'!$B:$B,$C35,'Team members Data'!W:W)</f>
        <v>0</v>
      </c>
      <c r="AA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*IF(Z35=0,0,1),
_xlfn.IFNA(INDEX([1]Employees!$E:$E,MATCH($B35&amp;" "&amp;$C35,[1]Employees!$H:$H,0))
/Z$4*Z35,0)
)</f>
        <v>0</v>
      </c>
      <c r="AB35" s="198">
        <f>SUMIF('Team members Data'!$B:$B,$C35,'Team members Data'!Y:Y)</f>
        <v>0</v>
      </c>
      <c r="AC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*IF(AB35=0,0,1),
_xlfn.IFNA(INDEX([1]Employees!$E:$E,MATCH($B35&amp;" "&amp;$C35,[1]Employees!$H:$H,0))
/AB$4*AB35,0)
)</f>
        <v>0</v>
      </c>
      <c r="AD35" s="198">
        <f>SUMIF('Team members Data'!$B:$B,$C35,'Team members Data'!AA:AA)</f>
        <v>0</v>
      </c>
      <c r="AE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*IF(AD35=0,0,1),
_xlfn.IFNA(INDEX([1]Employees!$E:$E,MATCH($B35&amp;" "&amp;$C35,[1]Employees!$H:$H,0))
/AD$4*AD35,0)
)</f>
        <v>0</v>
      </c>
      <c r="AF35" s="198">
        <f>SUMIF('Team members Data'!$B:$B,$C35,'Team members Data'!AC:AC)</f>
        <v>0</v>
      </c>
      <c r="AG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*IF(AF35=0,0,1),
_xlfn.IFNA(INDEX([1]Employees!$E:$E,MATCH($B35&amp;" "&amp;$C35,[1]Employees!$H:$H,0))
/AF$4*AF35,0)
)</f>
        <v>0</v>
      </c>
      <c r="AH35" s="198">
        <f>SUMIF('Team members Data'!$B:$B,$C35,'Team members Data'!AE:AE)</f>
        <v>0</v>
      </c>
      <c r="AI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*IF(AH35=0,0,1),
_xlfn.IFNA(INDEX([1]Employees!$E:$E,MATCH($B35&amp;" "&amp;$C35,[1]Employees!$H:$H,0))
/AH$4*AH35,0)
)</f>
        <v>0</v>
      </c>
      <c r="AJ35" s="198">
        <f>SUMIF('Team members Data'!$B:$B,$C35,'Team members Data'!AG:AG)</f>
        <v>0</v>
      </c>
      <c r="AK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*IF(AJ35=0,0,1),
_xlfn.IFNA(INDEX([1]Employees!$E:$E,MATCH($B35&amp;" "&amp;$C35,[1]Employees!$H:$H,0))
/AJ$4*AJ35,0)
)</f>
        <v>0</v>
      </c>
      <c r="AL35" s="198">
        <f>SUMIF('Team members Data'!$B:$B,$C35,'Team members Data'!AI:AI)</f>
        <v>0</v>
      </c>
      <c r="AM35" s="199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*IF(AL35=0,0,1),
_xlfn.IFNA(INDEX([1]Employees!$E:$E,MATCH($B35&amp;" "&amp;$C35,[1]Employees!$H:$H,0))
/AL$4*AL35,0)
)</f>
        <v>0</v>
      </c>
      <c r="AN35" s="198">
        <f>SUMIF('Team members Data'!$B:$B,$C35,'Team members Data'!AK:AK)</f>
        <v>0</v>
      </c>
      <c r="AO35" s="206">
        <f ca="1">IF(
SUMIF('Project Costs'!$C$21:$C$35,$C35,'Project Costs'!$M$21:$M$35)+SUMIF('Project Costs'!$C$46:$C$65,$C35,'Project Costs'!$M$46:$M$65)+SUMIF('Project Costs'!$C$76:$C$95,$C35,'Project Costs'!$M$76:$M$95)&gt;0,
(SUMIF('Project Costs'!$C$21:$C$35,$C35,'Project Costs'!$M$21:$M$35)+SUMIF('Project Costs'!$C$46:$C$65,$C35,'Project Costs'!$M$46:$M$65)+SUMIF('Project Costs'!$C$76:$C$95,$C35,'Project Costs'!$M$76:$M$95))
*IF(AN35=0,0,1),
_xlfn.IFNA(INDEX([1]Employees!$E:$E,MATCH($B35&amp;" "&amp;$C35,[1]Employees!$H:$H,0))
/AN$4*AN35,0)
)</f>
        <v>0</v>
      </c>
    </row>
    <row r="36" spans="1:41" x14ac:dyDescent="0.2">
      <c r="A36" s="54" t="str">
        <f t="shared" si="0"/>
        <v>Technical Islam Abdelati</v>
      </c>
      <c r="B36" s="205" t="str">
        <f>'Employees Summary'!B33</f>
        <v>Technical</v>
      </c>
      <c r="C36" s="197" t="str">
        <f>'Employees Summary'!C33</f>
        <v>Islam Abdelati</v>
      </c>
      <c r="D36" s="197">
        <f t="shared" ca="1" si="1"/>
        <v>12</v>
      </c>
      <c r="E36" s="213">
        <f t="shared" ca="1" si="2"/>
        <v>17268.715527950309</v>
      </c>
      <c r="F36" s="198">
        <f ca="1">IF($C36=0,0,SUMIF('Team members Data'!$B:$B,$C36,'Team members Data'!C:C))</f>
        <v>0</v>
      </c>
      <c r="G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*IF(F36=0,0,1),
_xlfn.IFNA(INDEX([1]Employees!$E:$E,MATCH($B36&amp;" "&amp;$C36,[1]Employees!$H:$H,0))
/F$4*F36,0)
)</f>
        <v>0</v>
      </c>
      <c r="H36" s="198">
        <f ca="1">IF($C36=0,0,SUMIF('Team members Data'!$B:$B,$C36,'Team members Data'!E:E))</f>
        <v>0</v>
      </c>
      <c r="I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*IF(H36=0,0,1),
_xlfn.IFNA(INDEX([1]Employees!$E:$E,MATCH($B36&amp;" "&amp;$C36,[1]Employees!$H:$H,0))
/H$4*H36,0)
)</f>
        <v>0</v>
      </c>
      <c r="J36" s="198">
        <f ca="1">IF($C36=0,0,SUMIF('Team members Data'!$B:$B,$C36,'Team members Data'!G:G))</f>
        <v>0</v>
      </c>
      <c r="K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*IF(J36=0,0,1),
_xlfn.IFNA(INDEX([1]Employees!$E:$E,MATCH($B36&amp;" "&amp;$C36,[1]Employees!$H:$H,0))
/J$4*J36,0)
)</f>
        <v>0</v>
      </c>
      <c r="L36" s="198">
        <f ca="1">IF($C36=0,0,SUMIF('Team members Data'!$B:$B,$C36,'Team members Data'!I:I))</f>
        <v>0</v>
      </c>
      <c r="M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*IF(L36=0,0,1),
_xlfn.IFNA(INDEX([1]Employees!$E:$E,MATCH($B36&amp;" "&amp;$C36,[1]Employees!$H:$H,0))
/L$4*L36,0)
)</f>
        <v>0</v>
      </c>
      <c r="N36" s="198">
        <f ca="1">IF($C36=0,0,SUMIF('Team members Data'!$B:$B,$C36,'Team members Data'!K:K))</f>
        <v>0</v>
      </c>
      <c r="O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*IF(N36=0,0,1),
_xlfn.IFNA(INDEX([1]Employees!$E:$E,MATCH($B36&amp;" "&amp;$C36,[1]Employees!$H:$H,0))
/N$4*N36,0)
)</f>
        <v>0</v>
      </c>
      <c r="P36" s="198">
        <f ca="1">IF($C36=0,0,SUMIF('Team members Data'!$B:$B,$C36,'Team members Data'!M:M))</f>
        <v>0</v>
      </c>
      <c r="Q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*IF(P36=0,0,1),
_xlfn.IFNA(INDEX([1]Employees!$E:$E,MATCH($B36&amp;" "&amp;$C36,[1]Employees!$H:$H,0))
/P$4*P36,0)
)</f>
        <v>0</v>
      </c>
      <c r="R36" s="198">
        <f ca="1">IF($C36=0,0,SUMIF('Team members Data'!$B:$B,$C36,'Team members Data'!O:O))</f>
        <v>0</v>
      </c>
      <c r="S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*IF(R36=0,0,1),
_xlfn.IFNA(INDEX([1]Employees!$E:$E,MATCH($B36&amp;" "&amp;$C36,[1]Employees!$H:$H,0))
/R$4*R36,0)
)</f>
        <v>0</v>
      </c>
      <c r="T36" s="198">
        <f ca="1">IF($C36=0,0,SUMIF('Team members Data'!$B:$B,$C36,'Team members Data'!Q:Q))</f>
        <v>8</v>
      </c>
      <c r="U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*IF(T36=0,0,1),
_xlfn.IFNA(INDEX([1]Employees!$E:$E,MATCH($B36&amp;" "&amp;$C36,[1]Employees!$H:$H,0))
/T$4*T36,0)
)</f>
        <v>11158.246956521738</v>
      </c>
      <c r="V36" s="198">
        <f ca="1">IF($C36=0,0,SUMIF('Team members Data'!$B:$B,$C36,'Team members Data'!S:S))</f>
        <v>4</v>
      </c>
      <c r="W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*IF(V36=0,0,1),
_xlfn.IFNA(INDEX([1]Employees!$E:$E,MATCH($B36&amp;" "&amp;$C36,[1]Employees!$H:$H,0))
/V$4*V36,0)
)</f>
        <v>6110.4685714285715</v>
      </c>
      <c r="X36" s="198">
        <f ca="1">SUMIF('Team members Data'!$B:$B,$C36,'Team members Data'!U:U)</f>
        <v>0</v>
      </c>
      <c r="Y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*IF(X36=0,0,1),
_xlfn.IFNA(INDEX([1]Employees!$E:$E,MATCH($B36&amp;" "&amp;$C36,[1]Employees!$H:$H,0))
/X$4*X36,0)
)</f>
        <v>0</v>
      </c>
      <c r="Z36" s="198">
        <f ca="1">SUMIF('Team members Data'!$B:$B,$C36,'Team members Data'!W:W)</f>
        <v>0</v>
      </c>
      <c r="AA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*IF(Z36=0,0,1),
_xlfn.IFNA(INDEX([1]Employees!$E:$E,MATCH($B36&amp;" "&amp;$C36,[1]Employees!$H:$H,0))
/Z$4*Z36,0)
)</f>
        <v>0</v>
      </c>
      <c r="AB36" s="198">
        <f ca="1">SUMIF('Team members Data'!$B:$B,$C36,'Team members Data'!Y:Y)</f>
        <v>0</v>
      </c>
      <c r="AC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*IF(AB36=0,0,1),
_xlfn.IFNA(INDEX([1]Employees!$E:$E,MATCH($B36&amp;" "&amp;$C36,[1]Employees!$H:$H,0))
/AB$4*AB36,0)
)</f>
        <v>0</v>
      </c>
      <c r="AD36" s="198">
        <f ca="1">SUMIF('Team members Data'!$B:$B,$C36,'Team members Data'!AA:AA)</f>
        <v>0</v>
      </c>
      <c r="AE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*IF(AD36=0,0,1),
_xlfn.IFNA(INDEX([1]Employees!$E:$E,MATCH($B36&amp;" "&amp;$C36,[1]Employees!$H:$H,0))
/AD$4*AD36,0)
)</f>
        <v>0</v>
      </c>
      <c r="AF36" s="198">
        <f ca="1">SUMIF('Team members Data'!$B:$B,$C36,'Team members Data'!AC:AC)</f>
        <v>0</v>
      </c>
      <c r="AG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*IF(AF36=0,0,1),
_xlfn.IFNA(INDEX([1]Employees!$E:$E,MATCH($B36&amp;" "&amp;$C36,[1]Employees!$H:$H,0))
/AF$4*AF36,0)
)</f>
        <v>0</v>
      </c>
      <c r="AH36" s="198">
        <f ca="1">SUMIF('Team members Data'!$B:$B,$C36,'Team members Data'!AE:AE)</f>
        <v>0</v>
      </c>
      <c r="AI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*IF(AH36=0,0,1),
_xlfn.IFNA(INDEX([1]Employees!$E:$E,MATCH($B36&amp;" "&amp;$C36,[1]Employees!$H:$H,0))
/AH$4*AH36,0)
)</f>
        <v>0</v>
      </c>
      <c r="AJ36" s="198">
        <f ca="1">SUMIF('Team members Data'!$B:$B,$C36,'Team members Data'!AG:AG)</f>
        <v>0</v>
      </c>
      <c r="AK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*IF(AJ36=0,0,1),
_xlfn.IFNA(INDEX([1]Employees!$E:$E,MATCH($B36&amp;" "&amp;$C36,[1]Employees!$H:$H,0))
/AJ$4*AJ36,0)
)</f>
        <v>0</v>
      </c>
      <c r="AL36" s="198">
        <f ca="1">SUMIF('Team members Data'!$B:$B,$C36,'Team members Data'!AI:AI)</f>
        <v>0</v>
      </c>
      <c r="AM36" s="199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*IF(AL36=0,0,1),
_xlfn.IFNA(INDEX([1]Employees!$E:$E,MATCH($B36&amp;" "&amp;$C36,[1]Employees!$H:$H,0))
/AL$4*AL36,0)
)</f>
        <v>0</v>
      </c>
      <c r="AN36" s="198">
        <f ca="1">SUMIF('Team members Data'!$B:$B,$C36,'Team members Data'!AK:AK)</f>
        <v>0</v>
      </c>
      <c r="AO36" s="206">
        <f ca="1">IF(
SUMIF('Project Costs'!$C$21:$C$35,$C36,'Project Costs'!$M$21:$M$35)+SUMIF('Project Costs'!$C$46:$C$65,$C36,'Project Costs'!$M$46:$M$65)+SUMIF('Project Costs'!$C$76:$C$95,$C36,'Project Costs'!$M$76:$M$95)&gt;0,
(SUMIF('Project Costs'!$C$21:$C$35,$C36,'Project Costs'!$M$21:$M$35)+SUMIF('Project Costs'!$C$46:$C$65,$C36,'Project Costs'!$M$46:$M$65)+SUMIF('Project Costs'!$C$76:$C$95,$C36,'Project Costs'!$M$76:$M$95))
*IF(AN36=0,0,1),
_xlfn.IFNA(INDEX([1]Employees!$E:$E,MATCH($B36&amp;" "&amp;$C36,[1]Employees!$H:$H,0))
/AN$4*AN36,0)
)</f>
        <v>0</v>
      </c>
    </row>
    <row r="37" spans="1:41" x14ac:dyDescent="0.2">
      <c r="A37" s="54" t="str">
        <f t="shared" si="0"/>
        <v>Technical Muna Mubarak</v>
      </c>
      <c r="B37" s="205" t="str">
        <f>'Employees Summary'!B34</f>
        <v>Technical</v>
      </c>
      <c r="C37" s="197" t="str">
        <f>'Employees Summary'!C34</f>
        <v>Muna Mubarak</v>
      </c>
      <c r="D37" s="197">
        <f t="shared" si="1"/>
        <v>0</v>
      </c>
      <c r="E37" s="213">
        <f t="shared" ca="1" si="2"/>
        <v>0</v>
      </c>
      <c r="F37" s="198">
        <f>IF($C37=0,0,SUMIF('Team members Data'!$B:$B,$C37,'Team members Data'!C:C))</f>
        <v>0</v>
      </c>
      <c r="G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*IF(F37=0,0,1),
_xlfn.IFNA(INDEX([1]Employees!$E:$E,MATCH($B37&amp;" "&amp;$C37,[1]Employees!$H:$H,0))
/F$4*F37,0)
)</f>
        <v>0</v>
      </c>
      <c r="H37" s="198">
        <f>IF($C37=0,0,SUMIF('Team members Data'!$B:$B,$C37,'Team members Data'!E:E))</f>
        <v>0</v>
      </c>
      <c r="I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*IF(H37=0,0,1),
_xlfn.IFNA(INDEX([1]Employees!$E:$E,MATCH($B37&amp;" "&amp;$C37,[1]Employees!$H:$H,0))
/H$4*H37,0)
)</f>
        <v>0</v>
      </c>
      <c r="J37" s="198">
        <f>IF($C37=0,0,SUMIF('Team members Data'!$B:$B,$C37,'Team members Data'!G:G))</f>
        <v>0</v>
      </c>
      <c r="K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*IF(J37=0,0,1),
_xlfn.IFNA(INDEX([1]Employees!$E:$E,MATCH($B37&amp;" "&amp;$C37,[1]Employees!$H:$H,0))
/J$4*J37,0)
)</f>
        <v>0</v>
      </c>
      <c r="L37" s="198">
        <f>IF($C37=0,0,SUMIF('Team members Data'!$B:$B,$C37,'Team members Data'!I:I))</f>
        <v>0</v>
      </c>
      <c r="M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*IF(L37=0,0,1),
_xlfn.IFNA(INDEX([1]Employees!$E:$E,MATCH($B37&amp;" "&amp;$C37,[1]Employees!$H:$H,0))
/L$4*L37,0)
)</f>
        <v>0</v>
      </c>
      <c r="N37" s="198">
        <f>IF($C37=0,0,SUMIF('Team members Data'!$B:$B,$C37,'Team members Data'!K:K))</f>
        <v>0</v>
      </c>
      <c r="O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*IF(N37=0,0,1),
_xlfn.IFNA(INDEX([1]Employees!$E:$E,MATCH($B37&amp;" "&amp;$C37,[1]Employees!$H:$H,0))
/N$4*N37,0)
)</f>
        <v>0</v>
      </c>
      <c r="P37" s="198">
        <f>IF($C37=0,0,SUMIF('Team members Data'!$B:$B,$C37,'Team members Data'!M:M))</f>
        <v>0</v>
      </c>
      <c r="Q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*IF(P37=0,0,1),
_xlfn.IFNA(INDEX([1]Employees!$E:$E,MATCH($B37&amp;" "&amp;$C37,[1]Employees!$H:$H,0))
/P$4*P37,0)
)</f>
        <v>0</v>
      </c>
      <c r="R37" s="198">
        <f>IF($C37=0,0,SUMIF('Team members Data'!$B:$B,$C37,'Team members Data'!O:O))</f>
        <v>0</v>
      </c>
      <c r="S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*IF(R37=0,0,1),
_xlfn.IFNA(INDEX([1]Employees!$E:$E,MATCH($B37&amp;" "&amp;$C37,[1]Employees!$H:$H,0))
/R$4*R37,0)
)</f>
        <v>0</v>
      </c>
      <c r="T37" s="198">
        <f>IF($C37=0,0,SUMIF('Team members Data'!$B:$B,$C37,'Team members Data'!Q:Q))</f>
        <v>0</v>
      </c>
      <c r="U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*IF(T37=0,0,1),
_xlfn.IFNA(INDEX([1]Employees!$E:$E,MATCH($B37&amp;" "&amp;$C37,[1]Employees!$H:$H,0))
/T$4*T37,0)
)</f>
        <v>0</v>
      </c>
      <c r="V37" s="198">
        <f>IF($C37=0,0,SUMIF('Team members Data'!$B:$B,$C37,'Team members Data'!S:S))</f>
        <v>0</v>
      </c>
      <c r="W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*IF(V37=0,0,1),
_xlfn.IFNA(INDEX([1]Employees!$E:$E,MATCH($B37&amp;" "&amp;$C37,[1]Employees!$H:$H,0))
/V$4*V37,0)
)</f>
        <v>0</v>
      </c>
      <c r="X37" s="198">
        <f>SUMIF('Team members Data'!$B:$B,$C37,'Team members Data'!U:U)</f>
        <v>0</v>
      </c>
      <c r="Y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*IF(X37=0,0,1),
_xlfn.IFNA(INDEX([1]Employees!$E:$E,MATCH($B37&amp;" "&amp;$C37,[1]Employees!$H:$H,0))
/X$4*X37,0)
)</f>
        <v>0</v>
      </c>
      <c r="Z37" s="198">
        <f>SUMIF('Team members Data'!$B:$B,$C37,'Team members Data'!W:W)</f>
        <v>0</v>
      </c>
      <c r="AA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*IF(Z37=0,0,1),
_xlfn.IFNA(INDEX([1]Employees!$E:$E,MATCH($B37&amp;" "&amp;$C37,[1]Employees!$H:$H,0))
/Z$4*Z37,0)
)</f>
        <v>0</v>
      </c>
      <c r="AB37" s="198">
        <f>SUMIF('Team members Data'!$B:$B,$C37,'Team members Data'!Y:Y)</f>
        <v>0</v>
      </c>
      <c r="AC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*IF(AB37=0,0,1),
_xlfn.IFNA(INDEX([1]Employees!$E:$E,MATCH($B37&amp;" "&amp;$C37,[1]Employees!$H:$H,0))
/AB$4*AB37,0)
)</f>
        <v>0</v>
      </c>
      <c r="AD37" s="198">
        <f>SUMIF('Team members Data'!$B:$B,$C37,'Team members Data'!AA:AA)</f>
        <v>0</v>
      </c>
      <c r="AE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*IF(AD37=0,0,1),
_xlfn.IFNA(INDEX([1]Employees!$E:$E,MATCH($B37&amp;" "&amp;$C37,[1]Employees!$H:$H,0))
/AD$4*AD37,0)
)</f>
        <v>0</v>
      </c>
      <c r="AF37" s="198">
        <f>SUMIF('Team members Data'!$B:$B,$C37,'Team members Data'!AC:AC)</f>
        <v>0</v>
      </c>
      <c r="AG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*IF(AF37=0,0,1),
_xlfn.IFNA(INDEX([1]Employees!$E:$E,MATCH($B37&amp;" "&amp;$C37,[1]Employees!$H:$H,0))
/AF$4*AF37,0)
)</f>
        <v>0</v>
      </c>
      <c r="AH37" s="198">
        <f>SUMIF('Team members Data'!$B:$B,$C37,'Team members Data'!AE:AE)</f>
        <v>0</v>
      </c>
      <c r="AI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*IF(AH37=0,0,1),
_xlfn.IFNA(INDEX([1]Employees!$E:$E,MATCH($B37&amp;" "&amp;$C37,[1]Employees!$H:$H,0))
/AH$4*AH37,0)
)</f>
        <v>0</v>
      </c>
      <c r="AJ37" s="198">
        <f>SUMIF('Team members Data'!$B:$B,$C37,'Team members Data'!AG:AG)</f>
        <v>0</v>
      </c>
      <c r="AK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*IF(AJ37=0,0,1),
_xlfn.IFNA(INDEX([1]Employees!$E:$E,MATCH($B37&amp;" "&amp;$C37,[1]Employees!$H:$H,0))
/AJ$4*AJ37,0)
)</f>
        <v>0</v>
      </c>
      <c r="AL37" s="198">
        <f>SUMIF('Team members Data'!$B:$B,$C37,'Team members Data'!AI:AI)</f>
        <v>0</v>
      </c>
      <c r="AM37" s="199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*IF(AL37=0,0,1),
_xlfn.IFNA(INDEX([1]Employees!$E:$E,MATCH($B37&amp;" "&amp;$C37,[1]Employees!$H:$H,0))
/AL$4*AL37,0)
)</f>
        <v>0</v>
      </c>
      <c r="AN37" s="198">
        <f>SUMIF('Team members Data'!$B:$B,$C37,'Team members Data'!AK:AK)</f>
        <v>0</v>
      </c>
      <c r="AO37" s="206">
        <f ca="1">IF(
SUMIF('Project Costs'!$C$21:$C$35,$C37,'Project Costs'!$M$21:$M$35)+SUMIF('Project Costs'!$C$46:$C$65,$C37,'Project Costs'!$M$46:$M$65)+SUMIF('Project Costs'!$C$76:$C$95,$C37,'Project Costs'!$M$76:$M$95)&gt;0,
(SUMIF('Project Costs'!$C$21:$C$35,$C37,'Project Costs'!$M$21:$M$35)+SUMIF('Project Costs'!$C$46:$C$65,$C37,'Project Costs'!$M$46:$M$65)+SUMIF('Project Costs'!$C$76:$C$95,$C37,'Project Costs'!$M$76:$M$95))
*IF(AN37=0,0,1),
_xlfn.IFNA(INDEX([1]Employees!$E:$E,MATCH($B37&amp;" "&amp;$C37,[1]Employees!$H:$H,0))
/AN$4*AN37,0)
)</f>
        <v>0</v>
      </c>
    </row>
    <row r="38" spans="1:41" x14ac:dyDescent="0.2">
      <c r="A38" s="54" t="str">
        <f t="shared" si="0"/>
        <v>Technical Abdulrahman  Mohammed</v>
      </c>
      <c r="B38" s="205" t="str">
        <f>'Employees Summary'!B35</f>
        <v>Technical</v>
      </c>
      <c r="C38" s="197" t="str">
        <f>'Employees Summary'!C35</f>
        <v>Abdulrahman  Mohammed</v>
      </c>
      <c r="D38" s="197">
        <f t="shared" si="1"/>
        <v>0</v>
      </c>
      <c r="E38" s="213">
        <f t="shared" ca="1" si="2"/>
        <v>0</v>
      </c>
      <c r="F38" s="198">
        <f>IF($C38=0,0,SUMIF('Team members Data'!$B:$B,$C38,'Team members Data'!C:C))</f>
        <v>0</v>
      </c>
      <c r="G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*IF(F38=0,0,1),
_xlfn.IFNA(INDEX([1]Employees!$E:$E,MATCH($B38&amp;" "&amp;$C38,[1]Employees!$H:$H,0))
/F$4*F38,0)
)</f>
        <v>0</v>
      </c>
      <c r="H38" s="198">
        <f>IF($C38=0,0,SUMIF('Team members Data'!$B:$B,$C38,'Team members Data'!E:E))</f>
        <v>0</v>
      </c>
      <c r="I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*IF(H38=0,0,1),
_xlfn.IFNA(INDEX([1]Employees!$E:$E,MATCH($B38&amp;" "&amp;$C38,[1]Employees!$H:$H,0))
/H$4*H38,0)
)</f>
        <v>0</v>
      </c>
      <c r="J38" s="198">
        <f>IF($C38=0,0,SUMIF('Team members Data'!$B:$B,$C38,'Team members Data'!G:G))</f>
        <v>0</v>
      </c>
      <c r="K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*IF(J38=0,0,1),
_xlfn.IFNA(INDEX([1]Employees!$E:$E,MATCH($B38&amp;" "&amp;$C38,[1]Employees!$H:$H,0))
/J$4*J38,0)
)</f>
        <v>0</v>
      </c>
      <c r="L38" s="198">
        <f>IF($C38=0,0,SUMIF('Team members Data'!$B:$B,$C38,'Team members Data'!I:I))</f>
        <v>0</v>
      </c>
      <c r="M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*IF(L38=0,0,1),
_xlfn.IFNA(INDEX([1]Employees!$E:$E,MATCH($B38&amp;" "&amp;$C38,[1]Employees!$H:$H,0))
/L$4*L38,0)
)</f>
        <v>0</v>
      </c>
      <c r="N38" s="198">
        <f>IF($C38=0,0,SUMIF('Team members Data'!$B:$B,$C38,'Team members Data'!K:K))</f>
        <v>0</v>
      </c>
      <c r="O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*IF(N38=0,0,1),
_xlfn.IFNA(INDEX([1]Employees!$E:$E,MATCH($B38&amp;" "&amp;$C38,[1]Employees!$H:$H,0))
/N$4*N38,0)
)</f>
        <v>0</v>
      </c>
      <c r="P38" s="198">
        <f>IF($C38=0,0,SUMIF('Team members Data'!$B:$B,$C38,'Team members Data'!M:M))</f>
        <v>0</v>
      </c>
      <c r="Q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*IF(P38=0,0,1),
_xlfn.IFNA(INDEX([1]Employees!$E:$E,MATCH($B38&amp;" "&amp;$C38,[1]Employees!$H:$H,0))
/P$4*P38,0)
)</f>
        <v>0</v>
      </c>
      <c r="R38" s="198">
        <f>IF($C38=0,0,SUMIF('Team members Data'!$B:$B,$C38,'Team members Data'!O:O))</f>
        <v>0</v>
      </c>
      <c r="S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*IF(R38=0,0,1),
_xlfn.IFNA(INDEX([1]Employees!$E:$E,MATCH($B38&amp;" "&amp;$C38,[1]Employees!$H:$H,0))
/R$4*R38,0)
)</f>
        <v>0</v>
      </c>
      <c r="T38" s="198">
        <f>IF($C38=0,0,SUMIF('Team members Data'!$B:$B,$C38,'Team members Data'!Q:Q))</f>
        <v>0</v>
      </c>
      <c r="U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*IF(T38=0,0,1),
_xlfn.IFNA(INDEX([1]Employees!$E:$E,MATCH($B38&amp;" "&amp;$C38,[1]Employees!$H:$H,0))
/T$4*T38,0)
)</f>
        <v>0</v>
      </c>
      <c r="V38" s="198">
        <f>IF($C38=0,0,SUMIF('Team members Data'!$B:$B,$C38,'Team members Data'!S:S))</f>
        <v>0</v>
      </c>
      <c r="W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*IF(V38=0,0,1),
_xlfn.IFNA(INDEX([1]Employees!$E:$E,MATCH($B38&amp;" "&amp;$C38,[1]Employees!$H:$H,0))
/V$4*V38,0)
)</f>
        <v>0</v>
      </c>
      <c r="X38" s="198">
        <f>SUMIF('Team members Data'!$B:$B,$C38,'Team members Data'!U:U)</f>
        <v>0</v>
      </c>
      <c r="Y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*IF(X38=0,0,1),
_xlfn.IFNA(INDEX([1]Employees!$E:$E,MATCH($B38&amp;" "&amp;$C38,[1]Employees!$H:$H,0))
/X$4*X38,0)
)</f>
        <v>0</v>
      </c>
      <c r="Z38" s="198">
        <f>SUMIF('Team members Data'!$B:$B,$C38,'Team members Data'!W:W)</f>
        <v>0</v>
      </c>
      <c r="AA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*IF(Z38=0,0,1),
_xlfn.IFNA(INDEX([1]Employees!$E:$E,MATCH($B38&amp;" "&amp;$C38,[1]Employees!$H:$H,0))
/Z$4*Z38,0)
)</f>
        <v>0</v>
      </c>
      <c r="AB38" s="198">
        <f>SUMIF('Team members Data'!$B:$B,$C38,'Team members Data'!Y:Y)</f>
        <v>0</v>
      </c>
      <c r="AC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*IF(AB38=0,0,1),
_xlfn.IFNA(INDEX([1]Employees!$E:$E,MATCH($B38&amp;" "&amp;$C38,[1]Employees!$H:$H,0))
/AB$4*AB38,0)
)</f>
        <v>0</v>
      </c>
      <c r="AD38" s="198">
        <f>SUMIF('Team members Data'!$B:$B,$C38,'Team members Data'!AA:AA)</f>
        <v>0</v>
      </c>
      <c r="AE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*IF(AD38=0,0,1),
_xlfn.IFNA(INDEX([1]Employees!$E:$E,MATCH($B38&amp;" "&amp;$C38,[1]Employees!$H:$H,0))
/AD$4*AD38,0)
)</f>
        <v>0</v>
      </c>
      <c r="AF38" s="198">
        <f>SUMIF('Team members Data'!$B:$B,$C38,'Team members Data'!AC:AC)</f>
        <v>0</v>
      </c>
      <c r="AG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*IF(AF38=0,0,1),
_xlfn.IFNA(INDEX([1]Employees!$E:$E,MATCH($B38&amp;" "&amp;$C38,[1]Employees!$H:$H,0))
/AF$4*AF38,0)
)</f>
        <v>0</v>
      </c>
      <c r="AH38" s="198">
        <f>SUMIF('Team members Data'!$B:$B,$C38,'Team members Data'!AE:AE)</f>
        <v>0</v>
      </c>
      <c r="AI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*IF(AH38=0,0,1),
_xlfn.IFNA(INDEX([1]Employees!$E:$E,MATCH($B38&amp;" "&amp;$C38,[1]Employees!$H:$H,0))
/AH$4*AH38,0)
)</f>
        <v>0</v>
      </c>
      <c r="AJ38" s="198">
        <f>SUMIF('Team members Data'!$B:$B,$C38,'Team members Data'!AG:AG)</f>
        <v>0</v>
      </c>
      <c r="AK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*IF(AJ38=0,0,1),
_xlfn.IFNA(INDEX([1]Employees!$E:$E,MATCH($B38&amp;" "&amp;$C38,[1]Employees!$H:$H,0))
/AJ$4*AJ38,0)
)</f>
        <v>0</v>
      </c>
      <c r="AL38" s="198">
        <f>SUMIF('Team members Data'!$B:$B,$C38,'Team members Data'!AI:AI)</f>
        <v>0</v>
      </c>
      <c r="AM38" s="199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*IF(AL38=0,0,1),
_xlfn.IFNA(INDEX([1]Employees!$E:$E,MATCH($B38&amp;" "&amp;$C38,[1]Employees!$H:$H,0))
/AL$4*AL38,0)
)</f>
        <v>0</v>
      </c>
      <c r="AN38" s="198">
        <f>SUMIF('Team members Data'!$B:$B,$C38,'Team members Data'!AK:AK)</f>
        <v>0</v>
      </c>
      <c r="AO38" s="206">
        <f ca="1">IF(
SUMIF('Project Costs'!$C$21:$C$35,$C38,'Project Costs'!$M$21:$M$35)+SUMIF('Project Costs'!$C$46:$C$65,$C38,'Project Costs'!$M$46:$M$65)+SUMIF('Project Costs'!$C$76:$C$95,$C38,'Project Costs'!$M$76:$M$95)&gt;0,
(SUMIF('Project Costs'!$C$21:$C$35,$C38,'Project Costs'!$M$21:$M$35)+SUMIF('Project Costs'!$C$46:$C$65,$C38,'Project Costs'!$M$46:$M$65)+SUMIF('Project Costs'!$C$76:$C$95,$C38,'Project Costs'!$M$76:$M$95))
*IF(AN38=0,0,1),
_xlfn.IFNA(INDEX([1]Employees!$E:$E,MATCH($B38&amp;" "&amp;$C38,[1]Employees!$H:$H,0))
/AN$4*AN38,0)
)</f>
        <v>0</v>
      </c>
    </row>
    <row r="39" spans="1:41" x14ac:dyDescent="0.2">
      <c r="A39" s="54" t="str">
        <f t="shared" si="0"/>
        <v>Technical Ahmed Marrwa Marrwa</v>
      </c>
      <c r="B39" s="205" t="str">
        <f>'Employees Summary'!B36</f>
        <v>Technical</v>
      </c>
      <c r="C39" s="197" t="str">
        <f>'Employees Summary'!C36</f>
        <v>Ahmed Marrwa Marrwa</v>
      </c>
      <c r="D39" s="197">
        <f t="shared" si="1"/>
        <v>0</v>
      </c>
      <c r="E39" s="213">
        <f t="shared" ca="1" si="2"/>
        <v>0</v>
      </c>
      <c r="F39" s="198">
        <f>IF($C39=0,0,SUMIF('Team members Data'!$B:$B,$C39,'Team members Data'!C:C))</f>
        <v>0</v>
      </c>
      <c r="G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*IF(F39=0,0,1),
_xlfn.IFNA(INDEX([1]Employees!$E:$E,MATCH($B39&amp;" "&amp;$C39,[1]Employees!$H:$H,0))
/F$4*F39,0)
)</f>
        <v>0</v>
      </c>
      <c r="H39" s="198">
        <f>IF($C39=0,0,SUMIF('Team members Data'!$B:$B,$C39,'Team members Data'!E:E))</f>
        <v>0</v>
      </c>
      <c r="I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*IF(H39=0,0,1),
_xlfn.IFNA(INDEX([1]Employees!$E:$E,MATCH($B39&amp;" "&amp;$C39,[1]Employees!$H:$H,0))
/H$4*H39,0)
)</f>
        <v>0</v>
      </c>
      <c r="J39" s="198">
        <f>IF($C39=0,0,SUMIF('Team members Data'!$B:$B,$C39,'Team members Data'!G:G))</f>
        <v>0</v>
      </c>
      <c r="K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*IF(J39=0,0,1),
_xlfn.IFNA(INDEX([1]Employees!$E:$E,MATCH($B39&amp;" "&amp;$C39,[1]Employees!$H:$H,0))
/J$4*J39,0)
)</f>
        <v>0</v>
      </c>
      <c r="L39" s="198">
        <f>IF($C39=0,0,SUMIF('Team members Data'!$B:$B,$C39,'Team members Data'!I:I))</f>
        <v>0</v>
      </c>
      <c r="M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*IF(L39=0,0,1),
_xlfn.IFNA(INDEX([1]Employees!$E:$E,MATCH($B39&amp;" "&amp;$C39,[1]Employees!$H:$H,0))
/L$4*L39,0)
)</f>
        <v>0</v>
      </c>
      <c r="N39" s="198">
        <f>IF($C39=0,0,SUMIF('Team members Data'!$B:$B,$C39,'Team members Data'!K:K))</f>
        <v>0</v>
      </c>
      <c r="O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*IF(N39=0,0,1),
_xlfn.IFNA(INDEX([1]Employees!$E:$E,MATCH($B39&amp;" "&amp;$C39,[1]Employees!$H:$H,0))
/N$4*N39,0)
)</f>
        <v>0</v>
      </c>
      <c r="P39" s="198">
        <f>IF($C39=0,0,SUMIF('Team members Data'!$B:$B,$C39,'Team members Data'!M:M))</f>
        <v>0</v>
      </c>
      <c r="Q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*IF(P39=0,0,1),
_xlfn.IFNA(INDEX([1]Employees!$E:$E,MATCH($B39&amp;" "&amp;$C39,[1]Employees!$H:$H,0))
/P$4*P39,0)
)</f>
        <v>0</v>
      </c>
      <c r="R39" s="198">
        <f>IF($C39=0,0,SUMIF('Team members Data'!$B:$B,$C39,'Team members Data'!O:O))</f>
        <v>0</v>
      </c>
      <c r="S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*IF(R39=0,0,1),
_xlfn.IFNA(INDEX([1]Employees!$E:$E,MATCH($B39&amp;" "&amp;$C39,[1]Employees!$H:$H,0))
/R$4*R39,0)
)</f>
        <v>0</v>
      </c>
      <c r="T39" s="198">
        <f>IF($C39=0,0,SUMIF('Team members Data'!$B:$B,$C39,'Team members Data'!Q:Q))</f>
        <v>0</v>
      </c>
      <c r="U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*IF(T39=0,0,1),
_xlfn.IFNA(INDEX([1]Employees!$E:$E,MATCH($B39&amp;" "&amp;$C39,[1]Employees!$H:$H,0))
/T$4*T39,0)
)</f>
        <v>0</v>
      </c>
      <c r="V39" s="198">
        <f>IF($C39=0,0,SUMIF('Team members Data'!$B:$B,$C39,'Team members Data'!S:S))</f>
        <v>0</v>
      </c>
      <c r="W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*IF(V39=0,0,1),
_xlfn.IFNA(INDEX([1]Employees!$E:$E,MATCH($B39&amp;" "&amp;$C39,[1]Employees!$H:$H,0))
/V$4*V39,0)
)</f>
        <v>0</v>
      </c>
      <c r="X39" s="198">
        <f>SUMIF('Team members Data'!$B:$B,$C39,'Team members Data'!U:U)</f>
        <v>0</v>
      </c>
      <c r="Y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*IF(X39=0,0,1),
_xlfn.IFNA(INDEX([1]Employees!$E:$E,MATCH($B39&amp;" "&amp;$C39,[1]Employees!$H:$H,0))
/X$4*X39,0)
)</f>
        <v>0</v>
      </c>
      <c r="Z39" s="198">
        <f>SUMIF('Team members Data'!$B:$B,$C39,'Team members Data'!W:W)</f>
        <v>0</v>
      </c>
      <c r="AA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*IF(Z39=0,0,1),
_xlfn.IFNA(INDEX([1]Employees!$E:$E,MATCH($B39&amp;" "&amp;$C39,[1]Employees!$H:$H,0))
/Z$4*Z39,0)
)</f>
        <v>0</v>
      </c>
      <c r="AB39" s="198">
        <f>SUMIF('Team members Data'!$B:$B,$C39,'Team members Data'!Y:Y)</f>
        <v>0</v>
      </c>
      <c r="AC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*IF(AB39=0,0,1),
_xlfn.IFNA(INDEX([1]Employees!$E:$E,MATCH($B39&amp;" "&amp;$C39,[1]Employees!$H:$H,0))
/AB$4*AB39,0)
)</f>
        <v>0</v>
      </c>
      <c r="AD39" s="198">
        <f>SUMIF('Team members Data'!$B:$B,$C39,'Team members Data'!AA:AA)</f>
        <v>0</v>
      </c>
      <c r="AE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*IF(AD39=0,0,1),
_xlfn.IFNA(INDEX([1]Employees!$E:$E,MATCH($B39&amp;" "&amp;$C39,[1]Employees!$H:$H,0))
/AD$4*AD39,0)
)</f>
        <v>0</v>
      </c>
      <c r="AF39" s="198">
        <f>SUMIF('Team members Data'!$B:$B,$C39,'Team members Data'!AC:AC)</f>
        <v>0</v>
      </c>
      <c r="AG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*IF(AF39=0,0,1),
_xlfn.IFNA(INDEX([1]Employees!$E:$E,MATCH($B39&amp;" "&amp;$C39,[1]Employees!$H:$H,0))
/AF$4*AF39,0)
)</f>
        <v>0</v>
      </c>
      <c r="AH39" s="198">
        <f>SUMIF('Team members Data'!$B:$B,$C39,'Team members Data'!AE:AE)</f>
        <v>0</v>
      </c>
      <c r="AI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*IF(AH39=0,0,1),
_xlfn.IFNA(INDEX([1]Employees!$E:$E,MATCH($B39&amp;" "&amp;$C39,[1]Employees!$H:$H,0))
/AH$4*AH39,0)
)</f>
        <v>0</v>
      </c>
      <c r="AJ39" s="198">
        <f>SUMIF('Team members Data'!$B:$B,$C39,'Team members Data'!AG:AG)</f>
        <v>0</v>
      </c>
      <c r="AK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*IF(AJ39=0,0,1),
_xlfn.IFNA(INDEX([1]Employees!$E:$E,MATCH($B39&amp;" "&amp;$C39,[1]Employees!$H:$H,0))
/AJ$4*AJ39,0)
)</f>
        <v>0</v>
      </c>
      <c r="AL39" s="198">
        <f>SUMIF('Team members Data'!$B:$B,$C39,'Team members Data'!AI:AI)</f>
        <v>0</v>
      </c>
      <c r="AM39" s="199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*IF(AL39=0,0,1),
_xlfn.IFNA(INDEX([1]Employees!$E:$E,MATCH($B39&amp;" "&amp;$C39,[1]Employees!$H:$H,0))
/AL$4*AL39,0)
)</f>
        <v>0</v>
      </c>
      <c r="AN39" s="198">
        <f>SUMIF('Team members Data'!$B:$B,$C39,'Team members Data'!AK:AK)</f>
        <v>0</v>
      </c>
      <c r="AO39" s="206">
        <f ca="1">IF(
SUMIF('Project Costs'!$C$21:$C$35,$C39,'Project Costs'!$M$21:$M$35)+SUMIF('Project Costs'!$C$46:$C$65,$C39,'Project Costs'!$M$46:$M$65)+SUMIF('Project Costs'!$C$76:$C$95,$C39,'Project Costs'!$M$76:$M$95)&gt;0,
(SUMIF('Project Costs'!$C$21:$C$35,$C39,'Project Costs'!$M$21:$M$35)+SUMIF('Project Costs'!$C$46:$C$65,$C39,'Project Costs'!$M$46:$M$65)+SUMIF('Project Costs'!$C$76:$C$95,$C39,'Project Costs'!$M$76:$M$95))
*IF(AN39=0,0,1),
_xlfn.IFNA(INDEX([1]Employees!$E:$E,MATCH($B39&amp;" "&amp;$C39,[1]Employees!$H:$H,0))
/AN$4*AN39,0)
)</f>
        <v>0</v>
      </c>
    </row>
    <row r="40" spans="1:41" x14ac:dyDescent="0.2">
      <c r="A40" s="54" t="str">
        <f t="shared" si="0"/>
        <v>Technical Abdulelah Alforih</v>
      </c>
      <c r="B40" s="205" t="str">
        <f>'Employees Summary'!B37</f>
        <v>Technical</v>
      </c>
      <c r="C40" s="197" t="str">
        <f>'Employees Summary'!C37</f>
        <v>Abdulelah Alforih</v>
      </c>
      <c r="D40" s="197">
        <f t="shared" si="1"/>
        <v>0</v>
      </c>
      <c r="E40" s="213">
        <f t="shared" ca="1" si="2"/>
        <v>0</v>
      </c>
      <c r="F40" s="198">
        <f>IF($C40=0,0,SUMIF('Team members Data'!$B:$B,$C40,'Team members Data'!C:C))</f>
        <v>0</v>
      </c>
      <c r="G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*IF(F40=0,0,1),
_xlfn.IFNA(INDEX([1]Employees!$E:$E,MATCH($B40&amp;" "&amp;$C40,[1]Employees!$H:$H,0))
/F$4*F40,0)
)</f>
        <v>0</v>
      </c>
      <c r="H40" s="198">
        <f>IF($C40=0,0,SUMIF('Team members Data'!$B:$B,$C40,'Team members Data'!E:E))</f>
        <v>0</v>
      </c>
      <c r="I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*IF(H40=0,0,1),
_xlfn.IFNA(INDEX([1]Employees!$E:$E,MATCH($B40&amp;" "&amp;$C40,[1]Employees!$H:$H,0))
/H$4*H40,0)
)</f>
        <v>0</v>
      </c>
      <c r="J40" s="198">
        <f>IF($C40=0,0,SUMIF('Team members Data'!$B:$B,$C40,'Team members Data'!G:G))</f>
        <v>0</v>
      </c>
      <c r="K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*IF(J40=0,0,1),
_xlfn.IFNA(INDEX([1]Employees!$E:$E,MATCH($B40&amp;" "&amp;$C40,[1]Employees!$H:$H,0))
/J$4*J40,0)
)</f>
        <v>0</v>
      </c>
      <c r="L40" s="198">
        <f>IF($C40=0,0,SUMIF('Team members Data'!$B:$B,$C40,'Team members Data'!I:I))</f>
        <v>0</v>
      </c>
      <c r="M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*IF(L40=0,0,1),
_xlfn.IFNA(INDEX([1]Employees!$E:$E,MATCH($B40&amp;" "&amp;$C40,[1]Employees!$H:$H,0))
/L$4*L40,0)
)</f>
        <v>0</v>
      </c>
      <c r="N40" s="198">
        <f>IF($C40=0,0,SUMIF('Team members Data'!$B:$B,$C40,'Team members Data'!K:K))</f>
        <v>0</v>
      </c>
      <c r="O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*IF(N40=0,0,1),
_xlfn.IFNA(INDEX([1]Employees!$E:$E,MATCH($B40&amp;" "&amp;$C40,[1]Employees!$H:$H,0))
/N$4*N40,0)
)</f>
        <v>0</v>
      </c>
      <c r="P40" s="198">
        <f>IF($C40=0,0,SUMIF('Team members Data'!$B:$B,$C40,'Team members Data'!M:M))</f>
        <v>0</v>
      </c>
      <c r="Q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*IF(P40=0,0,1),
_xlfn.IFNA(INDEX([1]Employees!$E:$E,MATCH($B40&amp;" "&amp;$C40,[1]Employees!$H:$H,0))
/P$4*P40,0)
)</f>
        <v>0</v>
      </c>
      <c r="R40" s="198">
        <f>IF($C40=0,0,SUMIF('Team members Data'!$B:$B,$C40,'Team members Data'!O:O))</f>
        <v>0</v>
      </c>
      <c r="S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*IF(R40=0,0,1),
_xlfn.IFNA(INDEX([1]Employees!$E:$E,MATCH($B40&amp;" "&amp;$C40,[1]Employees!$H:$H,0))
/R$4*R40,0)
)</f>
        <v>0</v>
      </c>
      <c r="T40" s="198">
        <f>IF($C40=0,0,SUMIF('Team members Data'!$B:$B,$C40,'Team members Data'!Q:Q))</f>
        <v>0</v>
      </c>
      <c r="U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*IF(T40=0,0,1),
_xlfn.IFNA(INDEX([1]Employees!$E:$E,MATCH($B40&amp;" "&amp;$C40,[1]Employees!$H:$H,0))
/T$4*T40,0)
)</f>
        <v>0</v>
      </c>
      <c r="V40" s="198">
        <f>IF($C40=0,0,SUMIF('Team members Data'!$B:$B,$C40,'Team members Data'!S:S))</f>
        <v>0</v>
      </c>
      <c r="W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*IF(V40=0,0,1),
_xlfn.IFNA(INDEX([1]Employees!$E:$E,MATCH($B40&amp;" "&amp;$C40,[1]Employees!$H:$H,0))
/V$4*V40,0)
)</f>
        <v>0</v>
      </c>
      <c r="X40" s="198">
        <f>SUMIF('Team members Data'!$B:$B,$C40,'Team members Data'!U:U)</f>
        <v>0</v>
      </c>
      <c r="Y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*IF(X40=0,0,1),
_xlfn.IFNA(INDEX([1]Employees!$E:$E,MATCH($B40&amp;" "&amp;$C40,[1]Employees!$H:$H,0))
/X$4*X40,0)
)</f>
        <v>0</v>
      </c>
      <c r="Z40" s="198">
        <f>SUMIF('Team members Data'!$B:$B,$C40,'Team members Data'!W:W)</f>
        <v>0</v>
      </c>
      <c r="AA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*IF(Z40=0,0,1),
_xlfn.IFNA(INDEX([1]Employees!$E:$E,MATCH($B40&amp;" "&amp;$C40,[1]Employees!$H:$H,0))
/Z$4*Z40,0)
)</f>
        <v>0</v>
      </c>
      <c r="AB40" s="198">
        <f>SUMIF('Team members Data'!$B:$B,$C40,'Team members Data'!Y:Y)</f>
        <v>0</v>
      </c>
      <c r="AC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*IF(AB40=0,0,1),
_xlfn.IFNA(INDEX([1]Employees!$E:$E,MATCH($B40&amp;" "&amp;$C40,[1]Employees!$H:$H,0))
/AB$4*AB40,0)
)</f>
        <v>0</v>
      </c>
      <c r="AD40" s="198">
        <f>SUMIF('Team members Data'!$B:$B,$C40,'Team members Data'!AA:AA)</f>
        <v>0</v>
      </c>
      <c r="AE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*IF(AD40=0,0,1),
_xlfn.IFNA(INDEX([1]Employees!$E:$E,MATCH($B40&amp;" "&amp;$C40,[1]Employees!$H:$H,0))
/AD$4*AD40,0)
)</f>
        <v>0</v>
      </c>
      <c r="AF40" s="198">
        <f>SUMIF('Team members Data'!$B:$B,$C40,'Team members Data'!AC:AC)</f>
        <v>0</v>
      </c>
      <c r="AG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*IF(AF40=0,0,1),
_xlfn.IFNA(INDEX([1]Employees!$E:$E,MATCH($B40&amp;" "&amp;$C40,[1]Employees!$H:$H,0))
/AF$4*AF40,0)
)</f>
        <v>0</v>
      </c>
      <c r="AH40" s="198">
        <f>SUMIF('Team members Data'!$B:$B,$C40,'Team members Data'!AE:AE)</f>
        <v>0</v>
      </c>
      <c r="AI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*IF(AH40=0,0,1),
_xlfn.IFNA(INDEX([1]Employees!$E:$E,MATCH($B40&amp;" "&amp;$C40,[1]Employees!$H:$H,0))
/AH$4*AH40,0)
)</f>
        <v>0</v>
      </c>
      <c r="AJ40" s="198">
        <f>SUMIF('Team members Data'!$B:$B,$C40,'Team members Data'!AG:AG)</f>
        <v>0</v>
      </c>
      <c r="AK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*IF(AJ40=0,0,1),
_xlfn.IFNA(INDEX([1]Employees!$E:$E,MATCH($B40&amp;" "&amp;$C40,[1]Employees!$H:$H,0))
/AJ$4*AJ40,0)
)</f>
        <v>0</v>
      </c>
      <c r="AL40" s="198">
        <f>SUMIF('Team members Data'!$B:$B,$C40,'Team members Data'!AI:AI)</f>
        <v>0</v>
      </c>
      <c r="AM40" s="199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*IF(AL40=0,0,1),
_xlfn.IFNA(INDEX([1]Employees!$E:$E,MATCH($B40&amp;" "&amp;$C40,[1]Employees!$H:$H,0))
/AL$4*AL40,0)
)</f>
        <v>0</v>
      </c>
      <c r="AN40" s="198">
        <f>SUMIF('Team members Data'!$B:$B,$C40,'Team members Data'!AK:AK)</f>
        <v>0</v>
      </c>
      <c r="AO40" s="206">
        <f ca="1">IF(
SUMIF('Project Costs'!$C$21:$C$35,$C40,'Project Costs'!$M$21:$M$35)+SUMIF('Project Costs'!$C$46:$C$65,$C40,'Project Costs'!$M$46:$M$65)+SUMIF('Project Costs'!$C$76:$C$95,$C40,'Project Costs'!$M$76:$M$95)&gt;0,
(SUMIF('Project Costs'!$C$21:$C$35,$C40,'Project Costs'!$M$21:$M$35)+SUMIF('Project Costs'!$C$46:$C$65,$C40,'Project Costs'!$M$46:$M$65)+SUMIF('Project Costs'!$C$76:$C$95,$C40,'Project Costs'!$M$76:$M$95))
*IF(AN40=0,0,1),
_xlfn.IFNA(INDEX([1]Employees!$E:$E,MATCH($B40&amp;" "&amp;$C40,[1]Employees!$H:$H,0))
/AN$4*AN40,0)
)</f>
        <v>0</v>
      </c>
    </row>
    <row r="41" spans="1:41" x14ac:dyDescent="0.2">
      <c r="A41" s="54" t="str">
        <f t="shared" si="0"/>
        <v>Technical Abdulaziz  Aljanobi</v>
      </c>
      <c r="B41" s="205" t="str">
        <f>'Employees Summary'!B38</f>
        <v>Technical</v>
      </c>
      <c r="C41" s="197" t="str">
        <f>'Employees Summary'!C38</f>
        <v>Abdulaziz  Aljanobi</v>
      </c>
      <c r="D41" s="197">
        <f t="shared" si="1"/>
        <v>0</v>
      </c>
      <c r="E41" s="213">
        <f t="shared" ca="1" si="2"/>
        <v>0</v>
      </c>
      <c r="F41" s="198">
        <f>IF($C41=0,0,SUMIF('Team members Data'!$B:$B,$C41,'Team members Data'!C:C))</f>
        <v>0</v>
      </c>
      <c r="G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*IF(F41=0,0,1),
_xlfn.IFNA(INDEX([1]Employees!$E:$E,MATCH($B41&amp;" "&amp;$C41,[1]Employees!$H:$H,0))
/F$4*F41,0)
)</f>
        <v>0</v>
      </c>
      <c r="H41" s="198">
        <f>IF($C41=0,0,SUMIF('Team members Data'!$B:$B,$C41,'Team members Data'!E:E))</f>
        <v>0</v>
      </c>
      <c r="I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*IF(H41=0,0,1),
_xlfn.IFNA(INDEX([1]Employees!$E:$E,MATCH($B41&amp;" "&amp;$C41,[1]Employees!$H:$H,0))
/H$4*H41,0)
)</f>
        <v>0</v>
      </c>
      <c r="J41" s="198">
        <f>IF($C41=0,0,SUMIF('Team members Data'!$B:$B,$C41,'Team members Data'!G:G))</f>
        <v>0</v>
      </c>
      <c r="K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*IF(J41=0,0,1),
_xlfn.IFNA(INDEX([1]Employees!$E:$E,MATCH($B41&amp;" "&amp;$C41,[1]Employees!$H:$H,0))
/J$4*J41,0)
)</f>
        <v>0</v>
      </c>
      <c r="L41" s="198">
        <f>IF($C41=0,0,SUMIF('Team members Data'!$B:$B,$C41,'Team members Data'!I:I))</f>
        <v>0</v>
      </c>
      <c r="M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*IF(L41=0,0,1),
_xlfn.IFNA(INDEX([1]Employees!$E:$E,MATCH($B41&amp;" "&amp;$C41,[1]Employees!$H:$H,0))
/L$4*L41,0)
)</f>
        <v>0</v>
      </c>
      <c r="N41" s="198">
        <f>IF($C41=0,0,SUMIF('Team members Data'!$B:$B,$C41,'Team members Data'!K:K))</f>
        <v>0</v>
      </c>
      <c r="O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*IF(N41=0,0,1),
_xlfn.IFNA(INDEX([1]Employees!$E:$E,MATCH($B41&amp;" "&amp;$C41,[1]Employees!$H:$H,0))
/N$4*N41,0)
)</f>
        <v>0</v>
      </c>
      <c r="P41" s="198">
        <f>IF($C41=0,0,SUMIF('Team members Data'!$B:$B,$C41,'Team members Data'!M:M))</f>
        <v>0</v>
      </c>
      <c r="Q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*IF(P41=0,0,1),
_xlfn.IFNA(INDEX([1]Employees!$E:$E,MATCH($B41&amp;" "&amp;$C41,[1]Employees!$H:$H,0))
/P$4*P41,0)
)</f>
        <v>0</v>
      </c>
      <c r="R41" s="198">
        <f>IF($C41=0,0,SUMIF('Team members Data'!$B:$B,$C41,'Team members Data'!O:O))</f>
        <v>0</v>
      </c>
      <c r="S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*IF(R41=0,0,1),
_xlfn.IFNA(INDEX([1]Employees!$E:$E,MATCH($B41&amp;" "&amp;$C41,[1]Employees!$H:$H,0))
/R$4*R41,0)
)</f>
        <v>0</v>
      </c>
      <c r="T41" s="198">
        <f>IF($C41=0,0,SUMIF('Team members Data'!$B:$B,$C41,'Team members Data'!Q:Q))</f>
        <v>0</v>
      </c>
      <c r="U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*IF(T41=0,0,1),
_xlfn.IFNA(INDEX([1]Employees!$E:$E,MATCH($B41&amp;" "&amp;$C41,[1]Employees!$H:$H,0))
/T$4*T41,0)
)</f>
        <v>0</v>
      </c>
      <c r="V41" s="198">
        <f>IF($C41=0,0,SUMIF('Team members Data'!$B:$B,$C41,'Team members Data'!S:S))</f>
        <v>0</v>
      </c>
      <c r="W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*IF(V41=0,0,1),
_xlfn.IFNA(INDEX([1]Employees!$E:$E,MATCH($B41&amp;" "&amp;$C41,[1]Employees!$H:$H,0))
/V$4*V41,0)
)</f>
        <v>0</v>
      </c>
      <c r="X41" s="198">
        <f>SUMIF('Team members Data'!$B:$B,$C41,'Team members Data'!U:U)</f>
        <v>0</v>
      </c>
      <c r="Y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*IF(X41=0,0,1),
_xlfn.IFNA(INDEX([1]Employees!$E:$E,MATCH($B41&amp;" "&amp;$C41,[1]Employees!$H:$H,0))
/X$4*X41,0)
)</f>
        <v>0</v>
      </c>
      <c r="Z41" s="198">
        <f>SUMIF('Team members Data'!$B:$B,$C41,'Team members Data'!W:W)</f>
        <v>0</v>
      </c>
      <c r="AA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*IF(Z41=0,0,1),
_xlfn.IFNA(INDEX([1]Employees!$E:$E,MATCH($B41&amp;" "&amp;$C41,[1]Employees!$H:$H,0))
/Z$4*Z41,0)
)</f>
        <v>0</v>
      </c>
      <c r="AB41" s="198">
        <f>SUMIF('Team members Data'!$B:$B,$C41,'Team members Data'!Y:Y)</f>
        <v>0</v>
      </c>
      <c r="AC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*IF(AB41=0,0,1),
_xlfn.IFNA(INDEX([1]Employees!$E:$E,MATCH($B41&amp;" "&amp;$C41,[1]Employees!$H:$H,0))
/AB$4*AB41,0)
)</f>
        <v>0</v>
      </c>
      <c r="AD41" s="198">
        <f>SUMIF('Team members Data'!$B:$B,$C41,'Team members Data'!AA:AA)</f>
        <v>0</v>
      </c>
      <c r="AE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*IF(AD41=0,0,1),
_xlfn.IFNA(INDEX([1]Employees!$E:$E,MATCH($B41&amp;" "&amp;$C41,[1]Employees!$H:$H,0))
/AD$4*AD41,0)
)</f>
        <v>0</v>
      </c>
      <c r="AF41" s="198">
        <f>SUMIF('Team members Data'!$B:$B,$C41,'Team members Data'!AC:AC)</f>
        <v>0</v>
      </c>
      <c r="AG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*IF(AF41=0,0,1),
_xlfn.IFNA(INDEX([1]Employees!$E:$E,MATCH($B41&amp;" "&amp;$C41,[1]Employees!$H:$H,0))
/AF$4*AF41,0)
)</f>
        <v>0</v>
      </c>
      <c r="AH41" s="198">
        <f>SUMIF('Team members Data'!$B:$B,$C41,'Team members Data'!AE:AE)</f>
        <v>0</v>
      </c>
      <c r="AI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*IF(AH41=0,0,1),
_xlfn.IFNA(INDEX([1]Employees!$E:$E,MATCH($B41&amp;" "&amp;$C41,[1]Employees!$H:$H,0))
/AH$4*AH41,0)
)</f>
        <v>0</v>
      </c>
      <c r="AJ41" s="198">
        <f>SUMIF('Team members Data'!$B:$B,$C41,'Team members Data'!AG:AG)</f>
        <v>0</v>
      </c>
      <c r="AK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*IF(AJ41=0,0,1),
_xlfn.IFNA(INDEX([1]Employees!$E:$E,MATCH($B41&amp;" "&amp;$C41,[1]Employees!$H:$H,0))
/AJ$4*AJ41,0)
)</f>
        <v>0</v>
      </c>
      <c r="AL41" s="198">
        <f>SUMIF('Team members Data'!$B:$B,$C41,'Team members Data'!AI:AI)</f>
        <v>0</v>
      </c>
      <c r="AM41" s="199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*IF(AL41=0,0,1),
_xlfn.IFNA(INDEX([1]Employees!$E:$E,MATCH($B41&amp;" "&amp;$C41,[1]Employees!$H:$H,0))
/AL$4*AL41,0)
)</f>
        <v>0</v>
      </c>
      <c r="AN41" s="198">
        <f>SUMIF('Team members Data'!$B:$B,$C41,'Team members Data'!AK:AK)</f>
        <v>0</v>
      </c>
      <c r="AO41" s="206">
        <f ca="1">IF(
SUMIF('Project Costs'!$C$21:$C$35,$C41,'Project Costs'!$M$21:$M$35)+SUMIF('Project Costs'!$C$46:$C$65,$C41,'Project Costs'!$M$46:$M$65)+SUMIF('Project Costs'!$C$76:$C$95,$C41,'Project Costs'!$M$76:$M$95)&gt;0,
(SUMIF('Project Costs'!$C$21:$C$35,$C41,'Project Costs'!$M$21:$M$35)+SUMIF('Project Costs'!$C$46:$C$65,$C41,'Project Costs'!$M$46:$M$65)+SUMIF('Project Costs'!$C$76:$C$95,$C41,'Project Costs'!$M$76:$M$95))
*IF(AN41=0,0,1),
_xlfn.IFNA(INDEX([1]Employees!$E:$E,MATCH($B41&amp;" "&amp;$C41,[1]Employees!$H:$H,0))
/AN$4*AN41,0)
)</f>
        <v>0</v>
      </c>
    </row>
    <row r="42" spans="1:41" x14ac:dyDescent="0.2">
      <c r="A42" s="54" t="str">
        <f t="shared" si="0"/>
        <v>Technical Egypt</v>
      </c>
      <c r="B42" s="205" t="str">
        <f>'Employees Summary'!B39</f>
        <v>Technical</v>
      </c>
      <c r="C42" s="197" t="str">
        <f>'Employees Summary'!C39</f>
        <v>Egypt</v>
      </c>
      <c r="D42" s="197">
        <f t="shared" ca="1" si="1"/>
        <v>21</v>
      </c>
      <c r="E42" s="213">
        <f t="shared" ca="1" si="2"/>
        <v>57416.34</v>
      </c>
      <c r="F42" s="198">
        <f ca="1">IF($C42=0,0,SUMIF('Team members Data'!$B:$B,$C42,'Team members Data'!C:C))</f>
        <v>0</v>
      </c>
      <c r="G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*IF(F42=0,0,1),
_xlfn.IFNA(INDEX([1]Employees!$E:$E,MATCH($B42&amp;" "&amp;$C42,[1]Employees!$H:$H,0))
/F$4*F42,0)
)</f>
        <v>0</v>
      </c>
      <c r="H42" s="198">
        <f ca="1">IF($C42=0,0,SUMIF('Team members Data'!$B:$B,$C42,'Team members Data'!E:E))</f>
        <v>0</v>
      </c>
      <c r="I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*IF(H42=0,0,1),
_xlfn.IFNA(INDEX([1]Employees!$E:$E,MATCH($B42&amp;" "&amp;$C42,[1]Employees!$H:$H,0))
/H$4*H42,0)
)</f>
        <v>0</v>
      </c>
      <c r="J42" s="198">
        <f ca="1">IF($C42=0,0,SUMIF('Team members Data'!$B:$B,$C42,'Team members Data'!G:G))</f>
        <v>0</v>
      </c>
      <c r="K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*IF(J42=0,0,1),
_xlfn.IFNA(INDEX([1]Employees!$E:$E,MATCH($B42&amp;" "&amp;$C42,[1]Employees!$H:$H,0))
/J$4*J42,0)
)</f>
        <v>0</v>
      </c>
      <c r="L42" s="198">
        <f ca="1">IF($C42=0,0,SUMIF('Team members Data'!$B:$B,$C42,'Team members Data'!I:I))</f>
        <v>21</v>
      </c>
      <c r="M42" s="397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*IF(L42=0,0,1),
_xlfn.IFNA(INDEX([1]Employees!$E:$E,MATCH($B42&amp;" "&amp;$C42,[1]Employees!$H:$H,0))
/L$4*L42,0)
)</f>
        <v>57416.34</v>
      </c>
      <c r="N42" s="198">
        <f ca="1">IF($C42=0,0,SUMIF('Team members Data'!$B:$B,$C42,'Team members Data'!K:K))</f>
        <v>0</v>
      </c>
      <c r="O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*IF(N42=0,0,1),
_xlfn.IFNA(INDEX([1]Employees!$E:$E,MATCH($B42&amp;" "&amp;$C42,[1]Employees!$H:$H,0))
/N$4*N42,0)
)</f>
        <v>0</v>
      </c>
      <c r="P42" s="198">
        <f ca="1">IF($C42=0,0,SUMIF('Team members Data'!$B:$B,$C42,'Team members Data'!M:M))</f>
        <v>0</v>
      </c>
      <c r="Q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*IF(P42=0,0,1),
_xlfn.IFNA(INDEX([1]Employees!$E:$E,MATCH($B42&amp;" "&amp;$C42,[1]Employees!$H:$H,0))
/P$4*P42,0)
)</f>
        <v>0</v>
      </c>
      <c r="R42" s="198">
        <f ca="1">IF($C42=0,0,SUMIF('Team members Data'!$B:$B,$C42,'Team members Data'!O:O))</f>
        <v>0</v>
      </c>
      <c r="S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*IF(R42=0,0,1),
_xlfn.IFNA(INDEX([1]Employees!$E:$E,MATCH($B42&amp;" "&amp;$C42,[1]Employees!$H:$H,0))
/R$4*R42,0)
)</f>
        <v>0</v>
      </c>
      <c r="T42" s="198">
        <f ca="1">IF($C42=0,0,SUMIF('Team members Data'!$B:$B,$C42,'Team members Data'!Q:Q))</f>
        <v>0</v>
      </c>
      <c r="U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*IF(T42=0,0,1),
_xlfn.IFNA(INDEX([1]Employees!$E:$E,MATCH($B42&amp;" "&amp;$C42,[1]Employees!$H:$H,0))
/T$4*T42,0)
)</f>
        <v>0</v>
      </c>
      <c r="V42" s="198">
        <f ca="1">IF($C42=0,0,SUMIF('Team members Data'!$B:$B,$C42,'Team members Data'!S:S))</f>
        <v>0</v>
      </c>
      <c r="W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*IF(V42=0,0,1),
_xlfn.IFNA(INDEX([1]Employees!$E:$E,MATCH($B42&amp;" "&amp;$C42,[1]Employees!$H:$H,0))
/V$4*V42,0)
)</f>
        <v>0</v>
      </c>
      <c r="X42" s="198">
        <f ca="1">SUMIF('Team members Data'!$B:$B,$C42,'Team members Data'!U:U)</f>
        <v>0</v>
      </c>
      <c r="Y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*IF(X42=0,0,1),
_xlfn.IFNA(INDEX([1]Employees!$E:$E,MATCH($B42&amp;" "&amp;$C42,[1]Employees!$H:$H,0))
/X$4*X42,0)
)</f>
        <v>0</v>
      </c>
      <c r="Z42" s="198">
        <f ca="1">SUMIF('Team members Data'!$B:$B,$C42,'Team members Data'!W:W)</f>
        <v>0</v>
      </c>
      <c r="AA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*IF(Z42=0,0,1),
_xlfn.IFNA(INDEX([1]Employees!$E:$E,MATCH($B42&amp;" "&amp;$C42,[1]Employees!$H:$H,0))
/Z$4*Z42,0)
)</f>
        <v>0</v>
      </c>
      <c r="AB42" s="198">
        <f ca="1">SUMIF('Team members Data'!$B:$B,$C42,'Team members Data'!Y:Y)</f>
        <v>0</v>
      </c>
      <c r="AC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*IF(AB42=0,0,1),
_xlfn.IFNA(INDEX([1]Employees!$E:$E,MATCH($B42&amp;" "&amp;$C42,[1]Employees!$H:$H,0))
/AB$4*AB42,0)
)</f>
        <v>0</v>
      </c>
      <c r="AD42" s="198">
        <f ca="1">SUMIF('Team members Data'!$B:$B,$C42,'Team members Data'!AA:AA)</f>
        <v>0</v>
      </c>
      <c r="AE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*IF(AD42=0,0,1),
_xlfn.IFNA(INDEX([1]Employees!$E:$E,MATCH($B42&amp;" "&amp;$C42,[1]Employees!$H:$H,0))
/AD$4*AD42,0)
)</f>
        <v>0</v>
      </c>
      <c r="AF42" s="198">
        <f ca="1">SUMIF('Team members Data'!$B:$B,$C42,'Team members Data'!AC:AC)</f>
        <v>0</v>
      </c>
      <c r="AG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*IF(AF42=0,0,1),
_xlfn.IFNA(INDEX([1]Employees!$E:$E,MATCH($B42&amp;" "&amp;$C42,[1]Employees!$H:$H,0))
/AF$4*AF42,0)
)</f>
        <v>0</v>
      </c>
      <c r="AH42" s="198">
        <f ca="1">SUMIF('Team members Data'!$B:$B,$C42,'Team members Data'!AE:AE)</f>
        <v>0</v>
      </c>
      <c r="AI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*IF(AH42=0,0,1),
_xlfn.IFNA(INDEX([1]Employees!$E:$E,MATCH($B42&amp;" "&amp;$C42,[1]Employees!$H:$H,0))
/AH$4*AH42,0)
)</f>
        <v>0</v>
      </c>
      <c r="AJ42" s="198">
        <f ca="1">SUMIF('Team members Data'!$B:$B,$C42,'Team members Data'!AG:AG)</f>
        <v>0</v>
      </c>
      <c r="AK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*IF(AJ42=0,0,1),
_xlfn.IFNA(INDEX([1]Employees!$E:$E,MATCH($B42&amp;" "&amp;$C42,[1]Employees!$H:$H,0))
/AJ$4*AJ42,0)
)</f>
        <v>0</v>
      </c>
      <c r="AL42" s="198">
        <f ca="1">SUMIF('Team members Data'!$B:$B,$C42,'Team members Data'!AI:AI)</f>
        <v>0</v>
      </c>
      <c r="AM42" s="199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*IF(AL42=0,0,1),
_xlfn.IFNA(INDEX([1]Employees!$E:$E,MATCH($B42&amp;" "&amp;$C42,[1]Employees!$H:$H,0))
/AL$4*AL42,0)
)</f>
        <v>0</v>
      </c>
      <c r="AN42" s="198">
        <f ca="1">SUMIF('Team members Data'!$B:$B,$C42,'Team members Data'!AK:AK)</f>
        <v>0</v>
      </c>
      <c r="AO42" s="206">
        <f ca="1">IF(
SUMIF('Project Costs'!$C$21:$C$35,$C42,'Project Costs'!$M$21:$M$35)+SUMIF('Project Costs'!$C$46:$C$65,$C42,'Project Costs'!$M$46:$M$65)+SUMIF('Project Costs'!$C$76:$C$95,$C42,'Project Costs'!$M$76:$M$95)&gt;0,
(SUMIF('Project Costs'!$C$21:$C$35,$C42,'Project Costs'!$M$21:$M$35)+SUMIF('Project Costs'!$C$46:$C$65,$C42,'Project Costs'!$M$46:$M$65)+SUMIF('Project Costs'!$C$76:$C$95,$C42,'Project Costs'!$M$76:$M$95))
*IF(AN42=0,0,1),
_xlfn.IFNA(INDEX([1]Employees!$E:$E,MATCH($B42&amp;" "&amp;$C42,[1]Employees!$H:$H,0))
/AN$4*AN42,0)
)</f>
        <v>0</v>
      </c>
    </row>
    <row r="43" spans="1:41" x14ac:dyDescent="0.2">
      <c r="A43" s="54" t="str">
        <f t="shared" si="0"/>
        <v>0 0</v>
      </c>
      <c r="B43" s="205">
        <f>'Employees Summary'!B40</f>
        <v>0</v>
      </c>
      <c r="C43" s="197">
        <f>'Employees Summary'!C40</f>
        <v>0</v>
      </c>
      <c r="D43" s="197">
        <f t="shared" si="1"/>
        <v>0</v>
      </c>
      <c r="E43" s="213">
        <f t="shared" ca="1" si="2"/>
        <v>0</v>
      </c>
      <c r="F43" s="198">
        <f>IF($C43=0,0,SUMIF('Team members Data'!$B:$B,$C43,'Team members Data'!C:C))</f>
        <v>0</v>
      </c>
      <c r="G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*IF(F43=0,0,1),
_xlfn.IFNA(INDEX([1]Employees!$E:$E,MATCH($B43&amp;" "&amp;$C43,[1]Employees!$H:$H,0))
/F$4*F43,0)
)</f>
        <v>0</v>
      </c>
      <c r="H43" s="198">
        <f>IF($C43=0,0,SUMIF('Team members Data'!$B:$B,$C43,'Team members Data'!E:E))</f>
        <v>0</v>
      </c>
      <c r="I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*IF(H43=0,0,1),
_xlfn.IFNA(INDEX([1]Employees!$E:$E,MATCH($B43&amp;" "&amp;$C43,[1]Employees!$H:$H,0))
/H$4*H43,0)
)</f>
        <v>0</v>
      </c>
      <c r="J43" s="198">
        <f>IF($C43=0,0,SUMIF('Team members Data'!$B:$B,$C43,'Team members Data'!G:G))</f>
        <v>0</v>
      </c>
      <c r="K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*IF(J43=0,0,1),
_xlfn.IFNA(INDEX([1]Employees!$E:$E,MATCH($B43&amp;" "&amp;$C43,[1]Employees!$H:$H,0))
/J$4*J43,0)
)</f>
        <v>0</v>
      </c>
      <c r="L43" s="198">
        <f>IF($C43=0,0,SUMIF('Team members Data'!$B:$B,$C43,'Team members Data'!I:I))</f>
        <v>0</v>
      </c>
      <c r="M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*IF(L43=0,0,1),
_xlfn.IFNA(INDEX([1]Employees!$E:$E,MATCH($B43&amp;" "&amp;$C43,[1]Employees!$H:$H,0))
/L$4*L43,0)
)</f>
        <v>0</v>
      </c>
      <c r="N43" s="198">
        <f>IF($C43=0,0,SUMIF('Team members Data'!$B:$B,$C43,'Team members Data'!K:K))</f>
        <v>0</v>
      </c>
      <c r="O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*IF(N43=0,0,1),
_xlfn.IFNA(INDEX([1]Employees!$E:$E,MATCH($B43&amp;" "&amp;$C43,[1]Employees!$H:$H,0))
/N$4*N43,0)
)</f>
        <v>0</v>
      </c>
      <c r="P43" s="198">
        <f>IF($C43=0,0,SUMIF('Team members Data'!$B:$B,$C43,'Team members Data'!M:M))</f>
        <v>0</v>
      </c>
      <c r="Q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*IF(P43=0,0,1),
_xlfn.IFNA(INDEX([1]Employees!$E:$E,MATCH($B43&amp;" "&amp;$C43,[1]Employees!$H:$H,0))
/P$4*P43,0)
)</f>
        <v>0</v>
      </c>
      <c r="R43" s="198">
        <f>IF($C43=0,0,SUMIF('Team members Data'!$B:$B,$C43,'Team members Data'!O:O))</f>
        <v>0</v>
      </c>
      <c r="S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*IF(R43=0,0,1),
_xlfn.IFNA(INDEX([1]Employees!$E:$E,MATCH($B43&amp;" "&amp;$C43,[1]Employees!$H:$H,0))
/R$4*R43,0)
)</f>
        <v>0</v>
      </c>
      <c r="T43" s="198">
        <f>IF($C43=0,0,SUMIF('Team members Data'!$B:$B,$C43,'Team members Data'!Q:Q))</f>
        <v>0</v>
      </c>
      <c r="U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*IF(T43=0,0,1),
_xlfn.IFNA(INDEX([1]Employees!$E:$E,MATCH($B43&amp;" "&amp;$C43,[1]Employees!$H:$H,0))
/T$4*T43,0)
)</f>
        <v>0</v>
      </c>
      <c r="V43" s="198">
        <f>IF($C43=0,0,SUMIF('Team members Data'!$B:$B,$C43,'Team members Data'!S:S))</f>
        <v>0</v>
      </c>
      <c r="W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*IF(V43=0,0,1),
_xlfn.IFNA(INDEX([1]Employees!$E:$E,MATCH($B43&amp;" "&amp;$C43,[1]Employees!$H:$H,0))
/V$4*V43,0)
)</f>
        <v>0</v>
      </c>
      <c r="X43" s="198">
        <f>SUMIF('Team members Data'!$B:$B,$C43,'Team members Data'!U:U)</f>
        <v>0</v>
      </c>
      <c r="Y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*IF(X43=0,0,1),
_xlfn.IFNA(INDEX([1]Employees!$E:$E,MATCH($B43&amp;" "&amp;$C43,[1]Employees!$H:$H,0))
/X$4*X43,0)
)</f>
        <v>0</v>
      </c>
      <c r="Z43" s="198">
        <f>SUMIF('Team members Data'!$B:$B,$C43,'Team members Data'!W:W)</f>
        <v>0</v>
      </c>
      <c r="AA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*IF(Z43=0,0,1),
_xlfn.IFNA(INDEX([1]Employees!$E:$E,MATCH($B43&amp;" "&amp;$C43,[1]Employees!$H:$H,0))
/Z$4*Z43,0)
)</f>
        <v>0</v>
      </c>
      <c r="AB43" s="198">
        <f>SUMIF('Team members Data'!$B:$B,$C43,'Team members Data'!Y:Y)</f>
        <v>0</v>
      </c>
      <c r="AC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*IF(AB43=0,0,1),
_xlfn.IFNA(INDEX([1]Employees!$E:$E,MATCH($B43&amp;" "&amp;$C43,[1]Employees!$H:$H,0))
/AB$4*AB43,0)
)</f>
        <v>0</v>
      </c>
      <c r="AD43" s="198">
        <f>SUMIF('Team members Data'!$B:$B,$C43,'Team members Data'!AA:AA)</f>
        <v>0</v>
      </c>
      <c r="AE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*IF(AD43=0,0,1),
_xlfn.IFNA(INDEX([1]Employees!$E:$E,MATCH($B43&amp;" "&amp;$C43,[1]Employees!$H:$H,0))
/AD$4*AD43,0)
)</f>
        <v>0</v>
      </c>
      <c r="AF43" s="198">
        <f>SUMIF('Team members Data'!$B:$B,$C43,'Team members Data'!AC:AC)</f>
        <v>0</v>
      </c>
      <c r="AG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*IF(AF43=0,0,1),
_xlfn.IFNA(INDEX([1]Employees!$E:$E,MATCH($B43&amp;" "&amp;$C43,[1]Employees!$H:$H,0))
/AF$4*AF43,0)
)</f>
        <v>0</v>
      </c>
      <c r="AH43" s="198">
        <f>SUMIF('Team members Data'!$B:$B,$C43,'Team members Data'!AE:AE)</f>
        <v>0</v>
      </c>
      <c r="AI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*IF(AH43=0,0,1),
_xlfn.IFNA(INDEX([1]Employees!$E:$E,MATCH($B43&amp;" "&amp;$C43,[1]Employees!$H:$H,0))
/AH$4*AH43,0)
)</f>
        <v>0</v>
      </c>
      <c r="AJ43" s="198">
        <f>SUMIF('Team members Data'!$B:$B,$C43,'Team members Data'!AG:AG)</f>
        <v>0</v>
      </c>
      <c r="AK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*IF(AJ43=0,0,1),
_xlfn.IFNA(INDEX([1]Employees!$E:$E,MATCH($B43&amp;" "&amp;$C43,[1]Employees!$H:$H,0))
/AJ$4*AJ43,0)
)</f>
        <v>0</v>
      </c>
      <c r="AL43" s="198">
        <f>SUMIF('Team members Data'!$B:$B,$C43,'Team members Data'!AI:AI)</f>
        <v>0</v>
      </c>
      <c r="AM43" s="199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*IF(AL43=0,0,1),
_xlfn.IFNA(INDEX([1]Employees!$E:$E,MATCH($B43&amp;" "&amp;$C43,[1]Employees!$H:$H,0))
/AL$4*AL43,0)
)</f>
        <v>0</v>
      </c>
      <c r="AN43" s="198">
        <f>SUMIF('Team members Data'!$B:$B,$C43,'Team members Data'!AK:AK)</f>
        <v>0</v>
      </c>
      <c r="AO43" s="206">
        <f ca="1">IF(
SUMIF('Project Costs'!$C$21:$C$35,$C43,'Project Costs'!$M$21:$M$35)+SUMIF('Project Costs'!$C$46:$C$65,$C43,'Project Costs'!$M$46:$M$65)+SUMIF('Project Costs'!$C$76:$C$95,$C43,'Project Costs'!$M$76:$M$95)&gt;0,
(SUMIF('Project Costs'!$C$21:$C$35,$C43,'Project Costs'!$M$21:$M$35)+SUMIF('Project Costs'!$C$46:$C$65,$C43,'Project Costs'!$M$46:$M$65)+SUMIF('Project Costs'!$C$76:$C$95,$C43,'Project Costs'!$M$76:$M$95))
*IF(AN43=0,0,1),
_xlfn.IFNA(INDEX([1]Employees!$E:$E,MATCH($B43&amp;" "&amp;$C43,[1]Employees!$H:$H,0))
/AN$4*AN43,0)
)</f>
        <v>0</v>
      </c>
    </row>
    <row r="44" spans="1:41" x14ac:dyDescent="0.2">
      <c r="A44" s="54" t="str">
        <f t="shared" si="0"/>
        <v>0 0</v>
      </c>
      <c r="B44" s="205">
        <f>'Employees Summary'!B41</f>
        <v>0</v>
      </c>
      <c r="C44" s="197">
        <f>'Employees Summary'!C41</f>
        <v>0</v>
      </c>
      <c r="D44" s="197">
        <f t="shared" si="1"/>
        <v>0</v>
      </c>
      <c r="E44" s="213">
        <f t="shared" ca="1" si="2"/>
        <v>0</v>
      </c>
      <c r="F44" s="198">
        <f>IF($C44=0,0,SUMIF('Team members Data'!$B:$B,$C44,'Team members Data'!C:C))</f>
        <v>0</v>
      </c>
      <c r="G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*IF(F44=0,0,1),
_xlfn.IFNA(INDEX([1]Employees!$E:$E,MATCH($B44&amp;" "&amp;$C44,[1]Employees!$H:$H,0))
/F$4*F44,0)
)</f>
        <v>0</v>
      </c>
      <c r="H44" s="198">
        <f>IF($C44=0,0,SUMIF('Team members Data'!$B:$B,$C44,'Team members Data'!E:E))</f>
        <v>0</v>
      </c>
      <c r="I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*IF(H44=0,0,1),
_xlfn.IFNA(INDEX([1]Employees!$E:$E,MATCH($B44&amp;" "&amp;$C44,[1]Employees!$H:$H,0))
/H$4*H44,0)
)</f>
        <v>0</v>
      </c>
      <c r="J44" s="198">
        <f>IF($C44=0,0,SUMIF('Team members Data'!$B:$B,$C44,'Team members Data'!G:G))</f>
        <v>0</v>
      </c>
      <c r="K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*IF(J44=0,0,1),
_xlfn.IFNA(INDEX([1]Employees!$E:$E,MATCH($B44&amp;" "&amp;$C44,[1]Employees!$H:$H,0))
/J$4*J44,0)
)</f>
        <v>0</v>
      </c>
      <c r="L44" s="198">
        <f>IF($C44=0,0,SUMIF('Team members Data'!$B:$B,$C44,'Team members Data'!I:I))</f>
        <v>0</v>
      </c>
      <c r="M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*IF(L44=0,0,1),
_xlfn.IFNA(INDEX([1]Employees!$E:$E,MATCH($B44&amp;" "&amp;$C44,[1]Employees!$H:$H,0))
/L$4*L44,0)
)</f>
        <v>0</v>
      </c>
      <c r="N44" s="198">
        <f>IF($C44=0,0,SUMIF('Team members Data'!$B:$B,$C44,'Team members Data'!K:K))</f>
        <v>0</v>
      </c>
      <c r="O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*IF(N44=0,0,1),
_xlfn.IFNA(INDEX([1]Employees!$E:$E,MATCH($B44&amp;" "&amp;$C44,[1]Employees!$H:$H,0))
/N$4*N44,0)
)</f>
        <v>0</v>
      </c>
      <c r="P44" s="198">
        <f>IF($C44=0,0,SUMIF('Team members Data'!$B:$B,$C44,'Team members Data'!M:M))</f>
        <v>0</v>
      </c>
      <c r="Q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*IF(P44=0,0,1),
_xlfn.IFNA(INDEX([1]Employees!$E:$E,MATCH($B44&amp;" "&amp;$C44,[1]Employees!$H:$H,0))
/P$4*P44,0)
)</f>
        <v>0</v>
      </c>
      <c r="R44" s="198">
        <f>IF($C44=0,0,SUMIF('Team members Data'!$B:$B,$C44,'Team members Data'!O:O))</f>
        <v>0</v>
      </c>
      <c r="S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*IF(R44=0,0,1),
_xlfn.IFNA(INDEX([1]Employees!$E:$E,MATCH($B44&amp;" "&amp;$C44,[1]Employees!$H:$H,0))
/R$4*R44,0)
)</f>
        <v>0</v>
      </c>
      <c r="T44" s="198">
        <f>IF($C44=0,0,SUMIF('Team members Data'!$B:$B,$C44,'Team members Data'!Q:Q))</f>
        <v>0</v>
      </c>
      <c r="U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*IF(T44=0,0,1),
_xlfn.IFNA(INDEX([1]Employees!$E:$E,MATCH($B44&amp;" "&amp;$C44,[1]Employees!$H:$H,0))
/T$4*T44,0)
)</f>
        <v>0</v>
      </c>
      <c r="V44" s="198">
        <f>IF($C44=0,0,SUMIF('Team members Data'!$B:$B,$C44,'Team members Data'!S:S))</f>
        <v>0</v>
      </c>
      <c r="W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*IF(V44=0,0,1),
_xlfn.IFNA(INDEX([1]Employees!$E:$E,MATCH($B44&amp;" "&amp;$C44,[1]Employees!$H:$H,0))
/V$4*V44,0)
)</f>
        <v>0</v>
      </c>
      <c r="X44" s="198">
        <f>SUMIF('Team members Data'!$B:$B,$C44,'Team members Data'!U:U)</f>
        <v>0</v>
      </c>
      <c r="Y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*IF(X44=0,0,1),
_xlfn.IFNA(INDEX([1]Employees!$E:$E,MATCH($B44&amp;" "&amp;$C44,[1]Employees!$H:$H,0))
/X$4*X44,0)
)</f>
        <v>0</v>
      </c>
      <c r="Z44" s="198">
        <f>SUMIF('Team members Data'!$B:$B,$C44,'Team members Data'!W:W)</f>
        <v>0</v>
      </c>
      <c r="AA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*IF(Z44=0,0,1),
_xlfn.IFNA(INDEX([1]Employees!$E:$E,MATCH($B44&amp;" "&amp;$C44,[1]Employees!$H:$H,0))
/Z$4*Z44,0)
)</f>
        <v>0</v>
      </c>
      <c r="AB44" s="198">
        <f>SUMIF('Team members Data'!$B:$B,$C44,'Team members Data'!Y:Y)</f>
        <v>0</v>
      </c>
      <c r="AC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*IF(AB44=0,0,1),
_xlfn.IFNA(INDEX([1]Employees!$E:$E,MATCH($B44&amp;" "&amp;$C44,[1]Employees!$H:$H,0))
/AB$4*AB44,0)
)</f>
        <v>0</v>
      </c>
      <c r="AD44" s="198">
        <f>SUMIF('Team members Data'!$B:$B,$C44,'Team members Data'!AA:AA)</f>
        <v>0</v>
      </c>
      <c r="AE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*IF(AD44=0,0,1),
_xlfn.IFNA(INDEX([1]Employees!$E:$E,MATCH($B44&amp;" "&amp;$C44,[1]Employees!$H:$H,0))
/AD$4*AD44,0)
)</f>
        <v>0</v>
      </c>
      <c r="AF44" s="198">
        <f>SUMIF('Team members Data'!$B:$B,$C44,'Team members Data'!AC:AC)</f>
        <v>0</v>
      </c>
      <c r="AG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*IF(AF44=0,0,1),
_xlfn.IFNA(INDEX([1]Employees!$E:$E,MATCH($B44&amp;" "&amp;$C44,[1]Employees!$H:$H,0))
/AF$4*AF44,0)
)</f>
        <v>0</v>
      </c>
      <c r="AH44" s="198">
        <f>SUMIF('Team members Data'!$B:$B,$C44,'Team members Data'!AE:AE)</f>
        <v>0</v>
      </c>
      <c r="AI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*IF(AH44=0,0,1),
_xlfn.IFNA(INDEX([1]Employees!$E:$E,MATCH($B44&amp;" "&amp;$C44,[1]Employees!$H:$H,0))
/AH$4*AH44,0)
)</f>
        <v>0</v>
      </c>
      <c r="AJ44" s="198">
        <f>SUMIF('Team members Data'!$B:$B,$C44,'Team members Data'!AG:AG)</f>
        <v>0</v>
      </c>
      <c r="AK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*IF(AJ44=0,0,1),
_xlfn.IFNA(INDEX([1]Employees!$E:$E,MATCH($B44&amp;" "&amp;$C44,[1]Employees!$H:$H,0))
/AJ$4*AJ44,0)
)</f>
        <v>0</v>
      </c>
      <c r="AL44" s="198">
        <f>SUMIF('Team members Data'!$B:$B,$C44,'Team members Data'!AI:AI)</f>
        <v>0</v>
      </c>
      <c r="AM44" s="199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*IF(AL44=0,0,1),
_xlfn.IFNA(INDEX([1]Employees!$E:$E,MATCH($B44&amp;" "&amp;$C44,[1]Employees!$H:$H,0))
/AL$4*AL44,0)
)</f>
        <v>0</v>
      </c>
      <c r="AN44" s="198">
        <f>SUMIF('Team members Data'!$B:$B,$C44,'Team members Data'!AK:AK)</f>
        <v>0</v>
      </c>
      <c r="AO44" s="206">
        <f ca="1">IF(
SUMIF('Project Costs'!$C$21:$C$35,$C44,'Project Costs'!$M$21:$M$35)+SUMIF('Project Costs'!$C$46:$C$65,$C44,'Project Costs'!$M$46:$M$65)+SUMIF('Project Costs'!$C$76:$C$95,$C44,'Project Costs'!$M$76:$M$95)&gt;0,
(SUMIF('Project Costs'!$C$21:$C$35,$C44,'Project Costs'!$M$21:$M$35)+SUMIF('Project Costs'!$C$46:$C$65,$C44,'Project Costs'!$M$46:$M$65)+SUMIF('Project Costs'!$C$76:$C$95,$C44,'Project Costs'!$M$76:$M$95))
*IF(AN44=0,0,1),
_xlfn.IFNA(INDEX([1]Employees!$E:$E,MATCH($B44&amp;" "&amp;$C44,[1]Employees!$H:$H,0))
/AN$4*AN44,0)
)</f>
        <v>0</v>
      </c>
    </row>
    <row r="45" spans="1:41" x14ac:dyDescent="0.2">
      <c r="A45" s="54" t="str">
        <f t="shared" si="0"/>
        <v>0 0</v>
      </c>
      <c r="B45" s="205">
        <f>'Employees Summary'!B42</f>
        <v>0</v>
      </c>
      <c r="C45" s="197">
        <f>'Employees Summary'!C42</f>
        <v>0</v>
      </c>
      <c r="D45" s="197">
        <f t="shared" si="1"/>
        <v>0</v>
      </c>
      <c r="E45" s="213">
        <f t="shared" ca="1" si="2"/>
        <v>0</v>
      </c>
      <c r="F45" s="198">
        <f>IF($C45=0,0,SUMIF('Team members Data'!$B:$B,$C45,'Team members Data'!C:C))</f>
        <v>0</v>
      </c>
      <c r="G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*IF(F45=0,0,1),
_xlfn.IFNA(INDEX([1]Employees!$E:$E,MATCH($B45&amp;" "&amp;$C45,[1]Employees!$H:$H,0))
/F$4*F45,0)
)</f>
        <v>0</v>
      </c>
      <c r="H45" s="198">
        <f>IF($C45=0,0,SUMIF('Team members Data'!$B:$B,$C45,'Team members Data'!E:E))</f>
        <v>0</v>
      </c>
      <c r="I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*IF(H45=0,0,1),
_xlfn.IFNA(INDEX([1]Employees!$E:$E,MATCH($B45&amp;" "&amp;$C45,[1]Employees!$H:$H,0))
/H$4*H45,0)
)</f>
        <v>0</v>
      </c>
      <c r="J45" s="198">
        <f>IF($C45=0,0,SUMIF('Team members Data'!$B:$B,$C45,'Team members Data'!G:G))</f>
        <v>0</v>
      </c>
      <c r="K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*IF(J45=0,0,1),
_xlfn.IFNA(INDEX([1]Employees!$E:$E,MATCH($B45&amp;" "&amp;$C45,[1]Employees!$H:$H,0))
/J$4*J45,0)
)</f>
        <v>0</v>
      </c>
      <c r="L45" s="198">
        <f>IF($C45=0,0,SUMIF('Team members Data'!$B:$B,$C45,'Team members Data'!I:I))</f>
        <v>0</v>
      </c>
      <c r="M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*IF(L45=0,0,1),
_xlfn.IFNA(INDEX([1]Employees!$E:$E,MATCH($B45&amp;" "&amp;$C45,[1]Employees!$H:$H,0))
/L$4*L45,0)
)</f>
        <v>0</v>
      </c>
      <c r="N45" s="198">
        <f>IF($C45=0,0,SUMIF('Team members Data'!$B:$B,$C45,'Team members Data'!K:K))</f>
        <v>0</v>
      </c>
      <c r="O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*IF(N45=0,0,1),
_xlfn.IFNA(INDEX([1]Employees!$E:$E,MATCH($B45&amp;" "&amp;$C45,[1]Employees!$H:$H,0))
/N$4*N45,0)
)</f>
        <v>0</v>
      </c>
      <c r="P45" s="198">
        <f>IF($C45=0,0,SUMIF('Team members Data'!$B:$B,$C45,'Team members Data'!M:M))</f>
        <v>0</v>
      </c>
      <c r="Q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*IF(P45=0,0,1),
_xlfn.IFNA(INDEX([1]Employees!$E:$E,MATCH($B45&amp;" "&amp;$C45,[1]Employees!$H:$H,0))
/P$4*P45,0)
)</f>
        <v>0</v>
      </c>
      <c r="R45" s="198">
        <f>IF($C45=0,0,SUMIF('Team members Data'!$B:$B,$C45,'Team members Data'!O:O))</f>
        <v>0</v>
      </c>
      <c r="S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*IF(R45=0,0,1),
_xlfn.IFNA(INDEX([1]Employees!$E:$E,MATCH($B45&amp;" "&amp;$C45,[1]Employees!$H:$H,0))
/R$4*R45,0)
)</f>
        <v>0</v>
      </c>
      <c r="T45" s="198">
        <f>IF($C45=0,0,SUMIF('Team members Data'!$B:$B,$C45,'Team members Data'!Q:Q))</f>
        <v>0</v>
      </c>
      <c r="U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*IF(T45=0,0,1),
_xlfn.IFNA(INDEX([1]Employees!$E:$E,MATCH($B45&amp;" "&amp;$C45,[1]Employees!$H:$H,0))
/T$4*T45,0)
)</f>
        <v>0</v>
      </c>
      <c r="V45" s="198">
        <f>IF($C45=0,0,SUMIF('Team members Data'!$B:$B,$C45,'Team members Data'!S:S))</f>
        <v>0</v>
      </c>
      <c r="W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*IF(V45=0,0,1),
_xlfn.IFNA(INDEX([1]Employees!$E:$E,MATCH($B45&amp;" "&amp;$C45,[1]Employees!$H:$H,0))
/V$4*V45,0)
)</f>
        <v>0</v>
      </c>
      <c r="X45" s="198">
        <f>SUMIF('Team members Data'!$B:$B,$C45,'Team members Data'!U:U)</f>
        <v>0</v>
      </c>
      <c r="Y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*IF(X45=0,0,1),
_xlfn.IFNA(INDEX([1]Employees!$E:$E,MATCH($B45&amp;" "&amp;$C45,[1]Employees!$H:$H,0))
/X$4*X45,0)
)</f>
        <v>0</v>
      </c>
      <c r="Z45" s="198">
        <f>SUMIF('Team members Data'!$B:$B,$C45,'Team members Data'!W:W)</f>
        <v>0</v>
      </c>
      <c r="AA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*IF(Z45=0,0,1),
_xlfn.IFNA(INDEX([1]Employees!$E:$E,MATCH($B45&amp;" "&amp;$C45,[1]Employees!$H:$H,0))
/Z$4*Z45,0)
)</f>
        <v>0</v>
      </c>
      <c r="AB45" s="198">
        <f>SUMIF('Team members Data'!$B:$B,$C45,'Team members Data'!Y:Y)</f>
        <v>0</v>
      </c>
      <c r="AC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*IF(AB45=0,0,1),
_xlfn.IFNA(INDEX([1]Employees!$E:$E,MATCH($B45&amp;" "&amp;$C45,[1]Employees!$H:$H,0))
/AB$4*AB45,0)
)</f>
        <v>0</v>
      </c>
      <c r="AD45" s="198">
        <f>SUMIF('Team members Data'!$B:$B,$C45,'Team members Data'!AA:AA)</f>
        <v>0</v>
      </c>
      <c r="AE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*IF(AD45=0,0,1),
_xlfn.IFNA(INDEX([1]Employees!$E:$E,MATCH($B45&amp;" "&amp;$C45,[1]Employees!$H:$H,0))
/AD$4*AD45,0)
)</f>
        <v>0</v>
      </c>
      <c r="AF45" s="198">
        <f>SUMIF('Team members Data'!$B:$B,$C45,'Team members Data'!AC:AC)</f>
        <v>0</v>
      </c>
      <c r="AG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*IF(AF45=0,0,1),
_xlfn.IFNA(INDEX([1]Employees!$E:$E,MATCH($B45&amp;" "&amp;$C45,[1]Employees!$H:$H,0))
/AF$4*AF45,0)
)</f>
        <v>0</v>
      </c>
      <c r="AH45" s="198">
        <f>SUMIF('Team members Data'!$B:$B,$C45,'Team members Data'!AE:AE)</f>
        <v>0</v>
      </c>
      <c r="AI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*IF(AH45=0,0,1),
_xlfn.IFNA(INDEX([1]Employees!$E:$E,MATCH($B45&amp;" "&amp;$C45,[1]Employees!$H:$H,0))
/AH$4*AH45,0)
)</f>
        <v>0</v>
      </c>
      <c r="AJ45" s="198">
        <f>SUMIF('Team members Data'!$B:$B,$C45,'Team members Data'!AG:AG)</f>
        <v>0</v>
      </c>
      <c r="AK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*IF(AJ45=0,0,1),
_xlfn.IFNA(INDEX([1]Employees!$E:$E,MATCH($B45&amp;" "&amp;$C45,[1]Employees!$H:$H,0))
/AJ$4*AJ45,0)
)</f>
        <v>0</v>
      </c>
      <c r="AL45" s="198">
        <f>SUMIF('Team members Data'!$B:$B,$C45,'Team members Data'!AI:AI)</f>
        <v>0</v>
      </c>
      <c r="AM45" s="199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*IF(AL45=0,0,1),
_xlfn.IFNA(INDEX([1]Employees!$E:$E,MATCH($B45&amp;" "&amp;$C45,[1]Employees!$H:$H,0))
/AL$4*AL45,0)
)</f>
        <v>0</v>
      </c>
      <c r="AN45" s="198">
        <f>SUMIF('Team members Data'!$B:$B,$C45,'Team members Data'!AK:AK)</f>
        <v>0</v>
      </c>
      <c r="AO45" s="206">
        <f ca="1">IF(
SUMIF('Project Costs'!$C$21:$C$35,$C45,'Project Costs'!$M$21:$M$35)+SUMIF('Project Costs'!$C$46:$C$65,$C45,'Project Costs'!$M$46:$M$65)+SUMIF('Project Costs'!$C$76:$C$95,$C45,'Project Costs'!$M$76:$M$95)&gt;0,
(SUMIF('Project Costs'!$C$21:$C$35,$C45,'Project Costs'!$M$21:$M$35)+SUMIF('Project Costs'!$C$46:$C$65,$C45,'Project Costs'!$M$46:$M$65)+SUMIF('Project Costs'!$C$76:$C$95,$C45,'Project Costs'!$M$76:$M$95))
*IF(AN45=0,0,1),
_xlfn.IFNA(INDEX([1]Employees!$E:$E,MATCH($B45&amp;" "&amp;$C45,[1]Employees!$H:$H,0))
/AN$4*AN45,0)
)</f>
        <v>0</v>
      </c>
    </row>
    <row r="46" spans="1:41" x14ac:dyDescent="0.2">
      <c r="A46" s="54" t="str">
        <f t="shared" si="0"/>
        <v>0 0</v>
      </c>
      <c r="B46" s="205">
        <f>'Employees Summary'!B43</f>
        <v>0</v>
      </c>
      <c r="C46" s="197">
        <f>'Employees Summary'!C43</f>
        <v>0</v>
      </c>
      <c r="D46" s="197">
        <f t="shared" si="1"/>
        <v>0</v>
      </c>
      <c r="E46" s="213">
        <f t="shared" ca="1" si="2"/>
        <v>0</v>
      </c>
      <c r="F46" s="198">
        <f>IF($C46=0,0,SUMIF('Team members Data'!$B:$B,$C46,'Team members Data'!C:C))</f>
        <v>0</v>
      </c>
      <c r="G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*IF(F46=0,0,1),
_xlfn.IFNA(INDEX([1]Employees!$E:$E,MATCH($B46&amp;" "&amp;$C46,[1]Employees!$H:$H,0))
/F$4*F46,0)
)</f>
        <v>0</v>
      </c>
      <c r="H46" s="198">
        <f>IF($C46=0,0,SUMIF('Team members Data'!$B:$B,$C46,'Team members Data'!E:E))</f>
        <v>0</v>
      </c>
      <c r="I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*IF(H46=0,0,1),
_xlfn.IFNA(INDEX([1]Employees!$E:$E,MATCH($B46&amp;" "&amp;$C46,[1]Employees!$H:$H,0))
/H$4*H46,0)
)</f>
        <v>0</v>
      </c>
      <c r="J46" s="198">
        <f>IF($C46=0,0,SUMIF('Team members Data'!$B:$B,$C46,'Team members Data'!G:G))</f>
        <v>0</v>
      </c>
      <c r="K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*IF(J46=0,0,1),
_xlfn.IFNA(INDEX([1]Employees!$E:$E,MATCH($B46&amp;" "&amp;$C46,[1]Employees!$H:$H,0))
/J$4*J46,0)
)</f>
        <v>0</v>
      </c>
      <c r="L46" s="198">
        <f>IF($C46=0,0,SUMIF('Team members Data'!$B:$B,$C46,'Team members Data'!I:I))</f>
        <v>0</v>
      </c>
      <c r="M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*IF(L46=0,0,1),
_xlfn.IFNA(INDEX([1]Employees!$E:$E,MATCH($B46&amp;" "&amp;$C46,[1]Employees!$H:$H,0))
/L$4*L46,0)
)</f>
        <v>0</v>
      </c>
      <c r="N46" s="198">
        <f>IF($C46=0,0,SUMIF('Team members Data'!$B:$B,$C46,'Team members Data'!K:K))</f>
        <v>0</v>
      </c>
      <c r="O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*IF(N46=0,0,1),
_xlfn.IFNA(INDEX([1]Employees!$E:$E,MATCH($B46&amp;" "&amp;$C46,[1]Employees!$H:$H,0))
/N$4*N46,0)
)</f>
        <v>0</v>
      </c>
      <c r="P46" s="198">
        <f>IF($C46=0,0,SUMIF('Team members Data'!$B:$B,$C46,'Team members Data'!M:M))</f>
        <v>0</v>
      </c>
      <c r="Q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*IF(P46=0,0,1),
_xlfn.IFNA(INDEX([1]Employees!$E:$E,MATCH($B46&amp;" "&amp;$C46,[1]Employees!$H:$H,0))
/P$4*P46,0)
)</f>
        <v>0</v>
      </c>
      <c r="R46" s="198">
        <f>IF($C46=0,0,SUMIF('Team members Data'!$B:$B,$C46,'Team members Data'!O:O))</f>
        <v>0</v>
      </c>
      <c r="S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*IF(R46=0,0,1),
_xlfn.IFNA(INDEX([1]Employees!$E:$E,MATCH($B46&amp;" "&amp;$C46,[1]Employees!$H:$H,0))
/R$4*R46,0)
)</f>
        <v>0</v>
      </c>
      <c r="T46" s="198">
        <f>IF($C46=0,0,SUMIF('Team members Data'!$B:$B,$C46,'Team members Data'!Q:Q))</f>
        <v>0</v>
      </c>
      <c r="U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*IF(T46=0,0,1),
_xlfn.IFNA(INDEX([1]Employees!$E:$E,MATCH($B46&amp;" "&amp;$C46,[1]Employees!$H:$H,0))
/T$4*T46,0)
)</f>
        <v>0</v>
      </c>
      <c r="V46" s="198">
        <f>IF($C46=0,0,SUMIF('Team members Data'!$B:$B,$C46,'Team members Data'!S:S))</f>
        <v>0</v>
      </c>
      <c r="W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*IF(V46=0,0,1),
_xlfn.IFNA(INDEX([1]Employees!$E:$E,MATCH($B46&amp;" "&amp;$C46,[1]Employees!$H:$H,0))
/V$4*V46,0)
)</f>
        <v>0</v>
      </c>
      <c r="X46" s="198">
        <f>SUMIF('Team members Data'!$B:$B,$C46,'Team members Data'!U:U)</f>
        <v>0</v>
      </c>
      <c r="Y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*IF(X46=0,0,1),
_xlfn.IFNA(INDEX([1]Employees!$E:$E,MATCH($B46&amp;" "&amp;$C46,[1]Employees!$H:$H,0))
/X$4*X46,0)
)</f>
        <v>0</v>
      </c>
      <c r="Z46" s="198">
        <f>SUMIF('Team members Data'!$B:$B,$C46,'Team members Data'!W:W)</f>
        <v>0</v>
      </c>
      <c r="AA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*IF(Z46=0,0,1),
_xlfn.IFNA(INDEX([1]Employees!$E:$E,MATCH($B46&amp;" "&amp;$C46,[1]Employees!$H:$H,0))
/Z$4*Z46,0)
)</f>
        <v>0</v>
      </c>
      <c r="AB46" s="198">
        <f>SUMIF('Team members Data'!$B:$B,$C46,'Team members Data'!Y:Y)</f>
        <v>0</v>
      </c>
      <c r="AC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*IF(AB46=0,0,1),
_xlfn.IFNA(INDEX([1]Employees!$E:$E,MATCH($B46&amp;" "&amp;$C46,[1]Employees!$H:$H,0))
/AB$4*AB46,0)
)</f>
        <v>0</v>
      </c>
      <c r="AD46" s="198">
        <f>SUMIF('Team members Data'!$B:$B,$C46,'Team members Data'!AA:AA)</f>
        <v>0</v>
      </c>
      <c r="AE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*IF(AD46=0,0,1),
_xlfn.IFNA(INDEX([1]Employees!$E:$E,MATCH($B46&amp;" "&amp;$C46,[1]Employees!$H:$H,0))
/AD$4*AD46,0)
)</f>
        <v>0</v>
      </c>
      <c r="AF46" s="198">
        <f>SUMIF('Team members Data'!$B:$B,$C46,'Team members Data'!AC:AC)</f>
        <v>0</v>
      </c>
      <c r="AG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*IF(AF46=0,0,1),
_xlfn.IFNA(INDEX([1]Employees!$E:$E,MATCH($B46&amp;" "&amp;$C46,[1]Employees!$H:$H,0))
/AF$4*AF46,0)
)</f>
        <v>0</v>
      </c>
      <c r="AH46" s="198">
        <f>SUMIF('Team members Data'!$B:$B,$C46,'Team members Data'!AE:AE)</f>
        <v>0</v>
      </c>
      <c r="AI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*IF(AH46=0,0,1),
_xlfn.IFNA(INDEX([1]Employees!$E:$E,MATCH($B46&amp;" "&amp;$C46,[1]Employees!$H:$H,0))
/AH$4*AH46,0)
)</f>
        <v>0</v>
      </c>
      <c r="AJ46" s="198">
        <f>SUMIF('Team members Data'!$B:$B,$C46,'Team members Data'!AG:AG)</f>
        <v>0</v>
      </c>
      <c r="AK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*IF(AJ46=0,0,1),
_xlfn.IFNA(INDEX([1]Employees!$E:$E,MATCH($B46&amp;" "&amp;$C46,[1]Employees!$H:$H,0))
/AJ$4*AJ46,0)
)</f>
        <v>0</v>
      </c>
      <c r="AL46" s="198">
        <f>SUMIF('Team members Data'!$B:$B,$C46,'Team members Data'!AI:AI)</f>
        <v>0</v>
      </c>
      <c r="AM46" s="199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*IF(AL46=0,0,1),
_xlfn.IFNA(INDEX([1]Employees!$E:$E,MATCH($B46&amp;" "&amp;$C46,[1]Employees!$H:$H,0))
/AL$4*AL46,0)
)</f>
        <v>0</v>
      </c>
      <c r="AN46" s="198">
        <f>SUMIF('Team members Data'!$B:$B,$C46,'Team members Data'!AK:AK)</f>
        <v>0</v>
      </c>
      <c r="AO46" s="206">
        <f ca="1">IF(
SUMIF('Project Costs'!$C$21:$C$35,$C46,'Project Costs'!$M$21:$M$35)+SUMIF('Project Costs'!$C$46:$C$65,$C46,'Project Costs'!$M$46:$M$65)+SUMIF('Project Costs'!$C$76:$C$95,$C46,'Project Costs'!$M$76:$M$95)&gt;0,
(SUMIF('Project Costs'!$C$21:$C$35,$C46,'Project Costs'!$M$21:$M$35)+SUMIF('Project Costs'!$C$46:$C$65,$C46,'Project Costs'!$M$46:$M$65)+SUMIF('Project Costs'!$C$76:$C$95,$C46,'Project Costs'!$M$76:$M$95))
*IF(AN46=0,0,1),
_xlfn.IFNA(INDEX([1]Employees!$E:$E,MATCH($B46&amp;" "&amp;$C46,[1]Employees!$H:$H,0))
/AN$4*AN46,0)
)</f>
        <v>0</v>
      </c>
    </row>
    <row r="47" spans="1:41" x14ac:dyDescent="0.2">
      <c r="A47" s="54" t="str">
        <f t="shared" si="0"/>
        <v>0 0</v>
      </c>
      <c r="B47" s="205">
        <f>'Employees Summary'!B44</f>
        <v>0</v>
      </c>
      <c r="C47" s="197">
        <f>'Employees Summary'!C44</f>
        <v>0</v>
      </c>
      <c r="D47" s="197">
        <f t="shared" si="1"/>
        <v>0</v>
      </c>
      <c r="E47" s="213">
        <f t="shared" ca="1" si="2"/>
        <v>0</v>
      </c>
      <c r="F47" s="198">
        <f>IF($C47=0,0,SUMIF('Team members Data'!$B:$B,$C47,'Team members Data'!C:C))</f>
        <v>0</v>
      </c>
      <c r="G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*IF(F47=0,0,1),
_xlfn.IFNA(INDEX([1]Employees!$E:$E,MATCH($B47&amp;" "&amp;$C47,[1]Employees!$H:$H,0))
/F$4*F47,0)
)</f>
        <v>0</v>
      </c>
      <c r="H47" s="198">
        <f>IF($C47=0,0,SUMIF('Team members Data'!$B:$B,$C47,'Team members Data'!E:E))</f>
        <v>0</v>
      </c>
      <c r="I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*IF(H47=0,0,1),
_xlfn.IFNA(INDEX([1]Employees!$E:$E,MATCH($B47&amp;" "&amp;$C47,[1]Employees!$H:$H,0))
/H$4*H47,0)
)</f>
        <v>0</v>
      </c>
      <c r="J47" s="198">
        <f>IF($C47=0,0,SUMIF('Team members Data'!$B:$B,$C47,'Team members Data'!G:G))</f>
        <v>0</v>
      </c>
      <c r="K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*IF(J47=0,0,1),
_xlfn.IFNA(INDEX([1]Employees!$E:$E,MATCH($B47&amp;" "&amp;$C47,[1]Employees!$H:$H,0))
/J$4*J47,0)
)</f>
        <v>0</v>
      </c>
      <c r="L47" s="198">
        <f>IF($C47=0,0,SUMIF('Team members Data'!$B:$B,$C47,'Team members Data'!I:I))</f>
        <v>0</v>
      </c>
      <c r="M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*IF(L47=0,0,1),
_xlfn.IFNA(INDEX([1]Employees!$E:$E,MATCH($B47&amp;" "&amp;$C47,[1]Employees!$H:$H,0))
/L$4*L47,0)
)</f>
        <v>0</v>
      </c>
      <c r="N47" s="198">
        <f>IF($C47=0,0,SUMIF('Team members Data'!$B:$B,$C47,'Team members Data'!K:K))</f>
        <v>0</v>
      </c>
      <c r="O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*IF(N47=0,0,1),
_xlfn.IFNA(INDEX([1]Employees!$E:$E,MATCH($B47&amp;" "&amp;$C47,[1]Employees!$H:$H,0))
/N$4*N47,0)
)</f>
        <v>0</v>
      </c>
      <c r="P47" s="198">
        <f>IF($C47=0,0,SUMIF('Team members Data'!$B:$B,$C47,'Team members Data'!M:M))</f>
        <v>0</v>
      </c>
      <c r="Q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*IF(P47=0,0,1),
_xlfn.IFNA(INDEX([1]Employees!$E:$E,MATCH($B47&amp;" "&amp;$C47,[1]Employees!$H:$H,0))
/P$4*P47,0)
)</f>
        <v>0</v>
      </c>
      <c r="R47" s="198">
        <f>IF($C47=0,0,SUMIF('Team members Data'!$B:$B,$C47,'Team members Data'!O:O))</f>
        <v>0</v>
      </c>
      <c r="S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*IF(R47=0,0,1),
_xlfn.IFNA(INDEX([1]Employees!$E:$E,MATCH($B47&amp;" "&amp;$C47,[1]Employees!$H:$H,0))
/R$4*R47,0)
)</f>
        <v>0</v>
      </c>
      <c r="T47" s="198">
        <f>IF($C47=0,0,SUMIF('Team members Data'!$B:$B,$C47,'Team members Data'!Q:Q))</f>
        <v>0</v>
      </c>
      <c r="U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*IF(T47=0,0,1),
_xlfn.IFNA(INDEX([1]Employees!$E:$E,MATCH($B47&amp;" "&amp;$C47,[1]Employees!$H:$H,0))
/T$4*T47,0)
)</f>
        <v>0</v>
      </c>
      <c r="V47" s="198">
        <f>IF($C47=0,0,SUMIF('Team members Data'!$B:$B,$C47,'Team members Data'!S:S))</f>
        <v>0</v>
      </c>
      <c r="W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*IF(V47=0,0,1),
_xlfn.IFNA(INDEX([1]Employees!$E:$E,MATCH($B47&amp;" "&amp;$C47,[1]Employees!$H:$H,0))
/V$4*V47,0)
)</f>
        <v>0</v>
      </c>
      <c r="X47" s="198">
        <f>SUMIF('Team members Data'!$B:$B,$C47,'Team members Data'!U:U)</f>
        <v>0</v>
      </c>
      <c r="Y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*IF(X47=0,0,1),
_xlfn.IFNA(INDEX([1]Employees!$E:$E,MATCH($B47&amp;" "&amp;$C47,[1]Employees!$H:$H,0))
/X$4*X47,0)
)</f>
        <v>0</v>
      </c>
      <c r="Z47" s="198">
        <f>SUMIF('Team members Data'!$B:$B,$C47,'Team members Data'!W:W)</f>
        <v>0</v>
      </c>
      <c r="AA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*IF(Z47=0,0,1),
_xlfn.IFNA(INDEX([1]Employees!$E:$E,MATCH($B47&amp;" "&amp;$C47,[1]Employees!$H:$H,0))
/Z$4*Z47,0)
)</f>
        <v>0</v>
      </c>
      <c r="AB47" s="198">
        <f>SUMIF('Team members Data'!$B:$B,$C47,'Team members Data'!Y:Y)</f>
        <v>0</v>
      </c>
      <c r="AC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*IF(AB47=0,0,1),
_xlfn.IFNA(INDEX([1]Employees!$E:$E,MATCH($B47&amp;" "&amp;$C47,[1]Employees!$H:$H,0))
/AB$4*AB47,0)
)</f>
        <v>0</v>
      </c>
      <c r="AD47" s="198">
        <f>SUMIF('Team members Data'!$B:$B,$C47,'Team members Data'!AA:AA)</f>
        <v>0</v>
      </c>
      <c r="AE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*IF(AD47=0,0,1),
_xlfn.IFNA(INDEX([1]Employees!$E:$E,MATCH($B47&amp;" "&amp;$C47,[1]Employees!$H:$H,0))
/AD$4*AD47,0)
)</f>
        <v>0</v>
      </c>
      <c r="AF47" s="198">
        <f>SUMIF('Team members Data'!$B:$B,$C47,'Team members Data'!AC:AC)</f>
        <v>0</v>
      </c>
      <c r="AG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*IF(AF47=0,0,1),
_xlfn.IFNA(INDEX([1]Employees!$E:$E,MATCH($B47&amp;" "&amp;$C47,[1]Employees!$H:$H,0))
/AF$4*AF47,0)
)</f>
        <v>0</v>
      </c>
      <c r="AH47" s="198">
        <f>SUMIF('Team members Data'!$B:$B,$C47,'Team members Data'!AE:AE)</f>
        <v>0</v>
      </c>
      <c r="AI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*IF(AH47=0,0,1),
_xlfn.IFNA(INDEX([1]Employees!$E:$E,MATCH($B47&amp;" "&amp;$C47,[1]Employees!$H:$H,0))
/AH$4*AH47,0)
)</f>
        <v>0</v>
      </c>
      <c r="AJ47" s="198">
        <f>SUMIF('Team members Data'!$B:$B,$C47,'Team members Data'!AG:AG)</f>
        <v>0</v>
      </c>
      <c r="AK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*IF(AJ47=0,0,1),
_xlfn.IFNA(INDEX([1]Employees!$E:$E,MATCH($B47&amp;" "&amp;$C47,[1]Employees!$H:$H,0))
/AJ$4*AJ47,0)
)</f>
        <v>0</v>
      </c>
      <c r="AL47" s="198">
        <f>SUMIF('Team members Data'!$B:$B,$C47,'Team members Data'!AI:AI)</f>
        <v>0</v>
      </c>
      <c r="AM47" s="199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*IF(AL47=0,0,1),
_xlfn.IFNA(INDEX([1]Employees!$E:$E,MATCH($B47&amp;" "&amp;$C47,[1]Employees!$H:$H,0))
/AL$4*AL47,0)
)</f>
        <v>0</v>
      </c>
      <c r="AN47" s="198">
        <f>SUMIF('Team members Data'!$B:$B,$C47,'Team members Data'!AK:AK)</f>
        <v>0</v>
      </c>
      <c r="AO47" s="206">
        <f ca="1">IF(
SUMIF('Project Costs'!$C$21:$C$35,$C47,'Project Costs'!$M$21:$M$35)+SUMIF('Project Costs'!$C$46:$C$65,$C47,'Project Costs'!$M$46:$M$65)+SUMIF('Project Costs'!$C$76:$C$95,$C47,'Project Costs'!$M$76:$M$95)&gt;0,
(SUMIF('Project Costs'!$C$21:$C$35,$C47,'Project Costs'!$M$21:$M$35)+SUMIF('Project Costs'!$C$46:$C$65,$C47,'Project Costs'!$M$46:$M$65)+SUMIF('Project Costs'!$C$76:$C$95,$C47,'Project Costs'!$M$76:$M$95))
*IF(AN47=0,0,1),
_xlfn.IFNA(INDEX([1]Employees!$E:$E,MATCH($B47&amp;" "&amp;$C47,[1]Employees!$H:$H,0))
/AN$4*AN47,0)
)</f>
        <v>0</v>
      </c>
    </row>
    <row r="48" spans="1:41" x14ac:dyDescent="0.2">
      <c r="A48" s="54" t="str">
        <f t="shared" si="0"/>
        <v>0 0</v>
      </c>
      <c r="B48" s="205">
        <f>'Employees Summary'!B45</f>
        <v>0</v>
      </c>
      <c r="C48" s="197">
        <f>'Employees Summary'!C45</f>
        <v>0</v>
      </c>
      <c r="D48" s="197">
        <f t="shared" si="1"/>
        <v>0</v>
      </c>
      <c r="E48" s="213">
        <f t="shared" ca="1" si="2"/>
        <v>0</v>
      </c>
      <c r="F48" s="198">
        <f>IF($C48=0,0,SUMIF('Team members Data'!$B:$B,$C48,'Team members Data'!C:C))</f>
        <v>0</v>
      </c>
      <c r="G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*IF(F48=0,0,1),
_xlfn.IFNA(INDEX([1]Employees!$E:$E,MATCH($B48&amp;" "&amp;$C48,[1]Employees!$H:$H,0))
/F$4*F48,0)
)</f>
        <v>0</v>
      </c>
      <c r="H48" s="198">
        <f>IF($C48=0,0,SUMIF('Team members Data'!$B:$B,$C48,'Team members Data'!E:E))</f>
        <v>0</v>
      </c>
      <c r="I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*IF(H48=0,0,1),
_xlfn.IFNA(INDEX([1]Employees!$E:$E,MATCH($B48&amp;" "&amp;$C48,[1]Employees!$H:$H,0))
/H$4*H48,0)
)</f>
        <v>0</v>
      </c>
      <c r="J48" s="198">
        <f>IF($C48=0,0,SUMIF('Team members Data'!$B:$B,$C48,'Team members Data'!G:G))</f>
        <v>0</v>
      </c>
      <c r="K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*IF(J48=0,0,1),
_xlfn.IFNA(INDEX([1]Employees!$E:$E,MATCH($B48&amp;" "&amp;$C48,[1]Employees!$H:$H,0))
/J$4*J48,0)
)</f>
        <v>0</v>
      </c>
      <c r="L48" s="198">
        <f>IF($C48=0,0,SUMIF('Team members Data'!$B:$B,$C48,'Team members Data'!I:I))</f>
        <v>0</v>
      </c>
      <c r="M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*IF(L48=0,0,1),
_xlfn.IFNA(INDEX([1]Employees!$E:$E,MATCH($B48&amp;" "&amp;$C48,[1]Employees!$H:$H,0))
/L$4*L48,0)
)</f>
        <v>0</v>
      </c>
      <c r="N48" s="198">
        <f>IF($C48=0,0,SUMIF('Team members Data'!$B:$B,$C48,'Team members Data'!K:K))</f>
        <v>0</v>
      </c>
      <c r="O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*IF(N48=0,0,1),
_xlfn.IFNA(INDEX([1]Employees!$E:$E,MATCH($B48&amp;" "&amp;$C48,[1]Employees!$H:$H,0))
/N$4*N48,0)
)</f>
        <v>0</v>
      </c>
      <c r="P48" s="198">
        <f>IF($C48=0,0,SUMIF('Team members Data'!$B:$B,$C48,'Team members Data'!M:M))</f>
        <v>0</v>
      </c>
      <c r="Q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*IF(P48=0,0,1),
_xlfn.IFNA(INDEX([1]Employees!$E:$E,MATCH($B48&amp;" "&amp;$C48,[1]Employees!$H:$H,0))
/P$4*P48,0)
)</f>
        <v>0</v>
      </c>
      <c r="R48" s="198">
        <f>IF($C48=0,0,SUMIF('Team members Data'!$B:$B,$C48,'Team members Data'!O:O))</f>
        <v>0</v>
      </c>
      <c r="S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*IF(R48=0,0,1),
_xlfn.IFNA(INDEX([1]Employees!$E:$E,MATCH($B48&amp;" "&amp;$C48,[1]Employees!$H:$H,0))
/R$4*R48,0)
)</f>
        <v>0</v>
      </c>
      <c r="T48" s="198">
        <f>IF($C48=0,0,SUMIF('Team members Data'!$B:$B,$C48,'Team members Data'!Q:Q))</f>
        <v>0</v>
      </c>
      <c r="U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*IF(T48=0,0,1),
_xlfn.IFNA(INDEX([1]Employees!$E:$E,MATCH($B48&amp;" "&amp;$C48,[1]Employees!$H:$H,0))
/T$4*T48,0)
)</f>
        <v>0</v>
      </c>
      <c r="V48" s="198">
        <f>IF($C48=0,0,SUMIF('Team members Data'!$B:$B,$C48,'Team members Data'!S:S))</f>
        <v>0</v>
      </c>
      <c r="W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*IF(V48=0,0,1),
_xlfn.IFNA(INDEX([1]Employees!$E:$E,MATCH($B48&amp;" "&amp;$C48,[1]Employees!$H:$H,0))
/V$4*V48,0)
)</f>
        <v>0</v>
      </c>
      <c r="X48" s="198">
        <f>SUMIF('Team members Data'!$B:$B,$C48,'Team members Data'!U:U)</f>
        <v>0</v>
      </c>
      <c r="Y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*IF(X48=0,0,1),
_xlfn.IFNA(INDEX([1]Employees!$E:$E,MATCH($B48&amp;" "&amp;$C48,[1]Employees!$H:$H,0))
/X$4*X48,0)
)</f>
        <v>0</v>
      </c>
      <c r="Z48" s="198">
        <f>SUMIF('Team members Data'!$B:$B,$C48,'Team members Data'!W:W)</f>
        <v>0</v>
      </c>
      <c r="AA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*IF(Z48=0,0,1),
_xlfn.IFNA(INDEX([1]Employees!$E:$E,MATCH($B48&amp;" "&amp;$C48,[1]Employees!$H:$H,0))
/Z$4*Z48,0)
)</f>
        <v>0</v>
      </c>
      <c r="AB48" s="198">
        <f>SUMIF('Team members Data'!$B:$B,$C48,'Team members Data'!Y:Y)</f>
        <v>0</v>
      </c>
      <c r="AC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*IF(AB48=0,0,1),
_xlfn.IFNA(INDEX([1]Employees!$E:$E,MATCH($B48&amp;" "&amp;$C48,[1]Employees!$H:$H,0))
/AB$4*AB48,0)
)</f>
        <v>0</v>
      </c>
      <c r="AD48" s="198">
        <f>SUMIF('Team members Data'!$B:$B,$C48,'Team members Data'!AA:AA)</f>
        <v>0</v>
      </c>
      <c r="AE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*IF(AD48=0,0,1),
_xlfn.IFNA(INDEX([1]Employees!$E:$E,MATCH($B48&amp;" "&amp;$C48,[1]Employees!$H:$H,0))
/AD$4*AD48,0)
)</f>
        <v>0</v>
      </c>
      <c r="AF48" s="198">
        <f>SUMIF('Team members Data'!$B:$B,$C48,'Team members Data'!AC:AC)</f>
        <v>0</v>
      </c>
      <c r="AG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*IF(AF48=0,0,1),
_xlfn.IFNA(INDEX([1]Employees!$E:$E,MATCH($B48&amp;" "&amp;$C48,[1]Employees!$H:$H,0))
/AF$4*AF48,0)
)</f>
        <v>0</v>
      </c>
      <c r="AH48" s="198">
        <f>SUMIF('Team members Data'!$B:$B,$C48,'Team members Data'!AE:AE)</f>
        <v>0</v>
      </c>
      <c r="AI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*IF(AH48=0,0,1),
_xlfn.IFNA(INDEX([1]Employees!$E:$E,MATCH($B48&amp;" "&amp;$C48,[1]Employees!$H:$H,0))
/AH$4*AH48,0)
)</f>
        <v>0</v>
      </c>
      <c r="AJ48" s="198">
        <f>SUMIF('Team members Data'!$B:$B,$C48,'Team members Data'!AG:AG)</f>
        <v>0</v>
      </c>
      <c r="AK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*IF(AJ48=0,0,1),
_xlfn.IFNA(INDEX([1]Employees!$E:$E,MATCH($B48&amp;" "&amp;$C48,[1]Employees!$H:$H,0))
/AJ$4*AJ48,0)
)</f>
        <v>0</v>
      </c>
      <c r="AL48" s="198">
        <f>SUMIF('Team members Data'!$B:$B,$C48,'Team members Data'!AI:AI)</f>
        <v>0</v>
      </c>
      <c r="AM48" s="199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*IF(AL48=0,0,1),
_xlfn.IFNA(INDEX([1]Employees!$E:$E,MATCH($B48&amp;" "&amp;$C48,[1]Employees!$H:$H,0))
/AL$4*AL48,0)
)</f>
        <v>0</v>
      </c>
      <c r="AN48" s="198">
        <f>SUMIF('Team members Data'!$B:$B,$C48,'Team members Data'!AK:AK)</f>
        <v>0</v>
      </c>
      <c r="AO48" s="206">
        <f ca="1">IF(
SUMIF('Project Costs'!$C$21:$C$35,$C48,'Project Costs'!$M$21:$M$35)+SUMIF('Project Costs'!$C$46:$C$65,$C48,'Project Costs'!$M$46:$M$65)+SUMIF('Project Costs'!$C$76:$C$95,$C48,'Project Costs'!$M$76:$M$95)&gt;0,
(SUMIF('Project Costs'!$C$21:$C$35,$C48,'Project Costs'!$M$21:$M$35)+SUMIF('Project Costs'!$C$46:$C$65,$C48,'Project Costs'!$M$46:$M$65)+SUMIF('Project Costs'!$C$76:$C$95,$C48,'Project Costs'!$M$76:$M$95))
*IF(AN48=0,0,1),
_xlfn.IFNA(INDEX([1]Employees!$E:$E,MATCH($B48&amp;" "&amp;$C48,[1]Employees!$H:$H,0))
/AN$4*AN48,0)
)</f>
        <v>0</v>
      </c>
    </row>
    <row r="49" spans="1:41" x14ac:dyDescent="0.2">
      <c r="A49" s="54" t="str">
        <f t="shared" si="0"/>
        <v>0 0</v>
      </c>
      <c r="B49" s="205">
        <f>'Employees Summary'!B46</f>
        <v>0</v>
      </c>
      <c r="C49" s="197">
        <f>'Employees Summary'!C46</f>
        <v>0</v>
      </c>
      <c r="D49" s="197">
        <f t="shared" si="1"/>
        <v>0</v>
      </c>
      <c r="E49" s="213">
        <f t="shared" ca="1" si="2"/>
        <v>0</v>
      </c>
      <c r="F49" s="198">
        <f>IF($C49=0,0,SUMIF('Team members Data'!$B:$B,$C49,'Team members Data'!C:C))</f>
        <v>0</v>
      </c>
      <c r="G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*IF(F49=0,0,1),
_xlfn.IFNA(INDEX([1]Employees!$E:$E,MATCH($B49&amp;" "&amp;$C49,[1]Employees!$H:$H,0))
/F$4*F49,0)
)</f>
        <v>0</v>
      </c>
      <c r="H49" s="198">
        <f>IF($C49=0,0,SUMIF('Team members Data'!$B:$B,$C49,'Team members Data'!E:E))</f>
        <v>0</v>
      </c>
      <c r="I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*IF(H49=0,0,1),
_xlfn.IFNA(INDEX([1]Employees!$E:$E,MATCH($B49&amp;" "&amp;$C49,[1]Employees!$H:$H,0))
/H$4*H49,0)
)</f>
        <v>0</v>
      </c>
      <c r="J49" s="198">
        <f>IF($C49=0,0,SUMIF('Team members Data'!$B:$B,$C49,'Team members Data'!G:G))</f>
        <v>0</v>
      </c>
      <c r="K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*IF(J49=0,0,1),
_xlfn.IFNA(INDEX([1]Employees!$E:$E,MATCH($B49&amp;" "&amp;$C49,[1]Employees!$H:$H,0))
/J$4*J49,0)
)</f>
        <v>0</v>
      </c>
      <c r="L49" s="198">
        <f>IF($C49=0,0,SUMIF('Team members Data'!$B:$B,$C49,'Team members Data'!I:I))</f>
        <v>0</v>
      </c>
      <c r="M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*IF(L49=0,0,1),
_xlfn.IFNA(INDEX([1]Employees!$E:$E,MATCH($B49&amp;" "&amp;$C49,[1]Employees!$H:$H,0))
/L$4*L49,0)
)</f>
        <v>0</v>
      </c>
      <c r="N49" s="198">
        <f>IF($C49=0,0,SUMIF('Team members Data'!$B:$B,$C49,'Team members Data'!K:K))</f>
        <v>0</v>
      </c>
      <c r="O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*IF(N49=0,0,1),
_xlfn.IFNA(INDEX([1]Employees!$E:$E,MATCH($B49&amp;" "&amp;$C49,[1]Employees!$H:$H,0))
/N$4*N49,0)
)</f>
        <v>0</v>
      </c>
      <c r="P49" s="198">
        <f>IF($C49=0,0,SUMIF('Team members Data'!$B:$B,$C49,'Team members Data'!M:M))</f>
        <v>0</v>
      </c>
      <c r="Q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*IF(P49=0,0,1),
_xlfn.IFNA(INDEX([1]Employees!$E:$E,MATCH($B49&amp;" "&amp;$C49,[1]Employees!$H:$H,0))
/P$4*P49,0)
)</f>
        <v>0</v>
      </c>
      <c r="R49" s="198">
        <f>IF($C49=0,0,SUMIF('Team members Data'!$B:$B,$C49,'Team members Data'!O:O))</f>
        <v>0</v>
      </c>
      <c r="S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*IF(R49=0,0,1),
_xlfn.IFNA(INDEX([1]Employees!$E:$E,MATCH($B49&amp;" "&amp;$C49,[1]Employees!$H:$H,0))
/R$4*R49,0)
)</f>
        <v>0</v>
      </c>
      <c r="T49" s="198">
        <f>IF($C49=0,0,SUMIF('Team members Data'!$B:$B,$C49,'Team members Data'!Q:Q))</f>
        <v>0</v>
      </c>
      <c r="U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*IF(T49=0,0,1),
_xlfn.IFNA(INDEX([1]Employees!$E:$E,MATCH($B49&amp;" "&amp;$C49,[1]Employees!$H:$H,0))
/T$4*T49,0)
)</f>
        <v>0</v>
      </c>
      <c r="V49" s="198">
        <f>IF($C49=0,0,SUMIF('Team members Data'!$B:$B,$C49,'Team members Data'!S:S))</f>
        <v>0</v>
      </c>
      <c r="W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*IF(V49=0,0,1),
_xlfn.IFNA(INDEX([1]Employees!$E:$E,MATCH($B49&amp;" "&amp;$C49,[1]Employees!$H:$H,0))
/V$4*V49,0)
)</f>
        <v>0</v>
      </c>
      <c r="X49" s="198">
        <f>SUMIF('Team members Data'!$B:$B,$C49,'Team members Data'!U:U)</f>
        <v>0</v>
      </c>
      <c r="Y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*IF(X49=0,0,1),
_xlfn.IFNA(INDEX([1]Employees!$E:$E,MATCH($B49&amp;" "&amp;$C49,[1]Employees!$H:$H,0))
/X$4*X49,0)
)</f>
        <v>0</v>
      </c>
      <c r="Z49" s="198">
        <f>SUMIF('Team members Data'!$B:$B,$C49,'Team members Data'!W:W)</f>
        <v>0</v>
      </c>
      <c r="AA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*IF(Z49=0,0,1),
_xlfn.IFNA(INDEX([1]Employees!$E:$E,MATCH($B49&amp;" "&amp;$C49,[1]Employees!$H:$H,0))
/Z$4*Z49,0)
)</f>
        <v>0</v>
      </c>
      <c r="AB49" s="198">
        <f>SUMIF('Team members Data'!$B:$B,$C49,'Team members Data'!Y:Y)</f>
        <v>0</v>
      </c>
      <c r="AC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*IF(AB49=0,0,1),
_xlfn.IFNA(INDEX([1]Employees!$E:$E,MATCH($B49&amp;" "&amp;$C49,[1]Employees!$H:$H,0))
/AB$4*AB49,0)
)</f>
        <v>0</v>
      </c>
      <c r="AD49" s="198">
        <f>SUMIF('Team members Data'!$B:$B,$C49,'Team members Data'!AA:AA)</f>
        <v>0</v>
      </c>
      <c r="AE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*IF(AD49=0,0,1),
_xlfn.IFNA(INDEX([1]Employees!$E:$E,MATCH($B49&amp;" "&amp;$C49,[1]Employees!$H:$H,0))
/AD$4*AD49,0)
)</f>
        <v>0</v>
      </c>
      <c r="AF49" s="198">
        <f>SUMIF('Team members Data'!$B:$B,$C49,'Team members Data'!AC:AC)</f>
        <v>0</v>
      </c>
      <c r="AG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*IF(AF49=0,0,1),
_xlfn.IFNA(INDEX([1]Employees!$E:$E,MATCH($B49&amp;" "&amp;$C49,[1]Employees!$H:$H,0))
/AF$4*AF49,0)
)</f>
        <v>0</v>
      </c>
      <c r="AH49" s="198">
        <f>SUMIF('Team members Data'!$B:$B,$C49,'Team members Data'!AE:AE)</f>
        <v>0</v>
      </c>
      <c r="AI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*IF(AH49=0,0,1),
_xlfn.IFNA(INDEX([1]Employees!$E:$E,MATCH($B49&amp;" "&amp;$C49,[1]Employees!$H:$H,0))
/AH$4*AH49,0)
)</f>
        <v>0</v>
      </c>
      <c r="AJ49" s="198">
        <f>SUMIF('Team members Data'!$B:$B,$C49,'Team members Data'!AG:AG)</f>
        <v>0</v>
      </c>
      <c r="AK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*IF(AJ49=0,0,1),
_xlfn.IFNA(INDEX([1]Employees!$E:$E,MATCH($B49&amp;" "&amp;$C49,[1]Employees!$H:$H,0))
/AJ$4*AJ49,0)
)</f>
        <v>0</v>
      </c>
      <c r="AL49" s="198">
        <f>SUMIF('Team members Data'!$B:$B,$C49,'Team members Data'!AI:AI)</f>
        <v>0</v>
      </c>
      <c r="AM49" s="199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*IF(AL49=0,0,1),
_xlfn.IFNA(INDEX([1]Employees!$E:$E,MATCH($B49&amp;" "&amp;$C49,[1]Employees!$H:$H,0))
/AL$4*AL49,0)
)</f>
        <v>0</v>
      </c>
      <c r="AN49" s="198">
        <f>SUMIF('Team members Data'!$B:$B,$C49,'Team members Data'!AK:AK)</f>
        <v>0</v>
      </c>
      <c r="AO49" s="206">
        <f ca="1">IF(
SUMIF('Project Costs'!$C$21:$C$35,$C49,'Project Costs'!$M$21:$M$35)+SUMIF('Project Costs'!$C$46:$C$65,$C49,'Project Costs'!$M$46:$M$65)+SUMIF('Project Costs'!$C$76:$C$95,$C49,'Project Costs'!$M$76:$M$95)&gt;0,
(SUMIF('Project Costs'!$C$21:$C$35,$C49,'Project Costs'!$M$21:$M$35)+SUMIF('Project Costs'!$C$46:$C$65,$C49,'Project Costs'!$M$46:$M$65)+SUMIF('Project Costs'!$C$76:$C$95,$C49,'Project Costs'!$M$76:$M$95))
*IF(AN49=0,0,1),
_xlfn.IFNA(INDEX([1]Employees!$E:$E,MATCH($B49&amp;" "&amp;$C49,[1]Employees!$H:$H,0))
/AN$4*AN49,0)
)</f>
        <v>0</v>
      </c>
    </row>
    <row r="50" spans="1:41" x14ac:dyDescent="0.2">
      <c r="A50" s="54" t="str">
        <f t="shared" si="0"/>
        <v>0 0</v>
      </c>
      <c r="B50" s="205">
        <f>'Employees Summary'!B47</f>
        <v>0</v>
      </c>
      <c r="C50" s="197">
        <f>'Employees Summary'!C47</f>
        <v>0</v>
      </c>
      <c r="D50" s="197">
        <f t="shared" si="1"/>
        <v>0</v>
      </c>
      <c r="E50" s="213">
        <f t="shared" ca="1" si="2"/>
        <v>0</v>
      </c>
      <c r="F50" s="198">
        <f>IF($C50=0,0,SUMIF('Team members Data'!$B:$B,$C50,'Team members Data'!C:C))</f>
        <v>0</v>
      </c>
      <c r="G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*IF(F50=0,0,1),
_xlfn.IFNA(INDEX([1]Employees!$E:$E,MATCH($B50&amp;" "&amp;$C50,[1]Employees!$H:$H,0))
/F$4*F50,0)
)</f>
        <v>0</v>
      </c>
      <c r="H50" s="198">
        <f>IF($C50=0,0,SUMIF('Team members Data'!$B:$B,$C50,'Team members Data'!E:E))</f>
        <v>0</v>
      </c>
      <c r="I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*IF(H50=0,0,1),
_xlfn.IFNA(INDEX([1]Employees!$E:$E,MATCH($B50&amp;" "&amp;$C50,[1]Employees!$H:$H,0))
/H$4*H50,0)
)</f>
        <v>0</v>
      </c>
      <c r="J50" s="198">
        <f>IF($C50=0,0,SUMIF('Team members Data'!$B:$B,$C50,'Team members Data'!G:G))</f>
        <v>0</v>
      </c>
      <c r="K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*IF(J50=0,0,1),
_xlfn.IFNA(INDEX([1]Employees!$E:$E,MATCH($B50&amp;" "&amp;$C50,[1]Employees!$H:$H,0))
/J$4*J50,0)
)</f>
        <v>0</v>
      </c>
      <c r="L50" s="198">
        <f>IF($C50=0,0,SUMIF('Team members Data'!$B:$B,$C50,'Team members Data'!I:I))</f>
        <v>0</v>
      </c>
      <c r="M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*IF(L50=0,0,1),
_xlfn.IFNA(INDEX([1]Employees!$E:$E,MATCH($B50&amp;" "&amp;$C50,[1]Employees!$H:$H,0))
/L$4*L50,0)
)</f>
        <v>0</v>
      </c>
      <c r="N50" s="198">
        <f>IF($C50=0,0,SUMIF('Team members Data'!$B:$B,$C50,'Team members Data'!K:K))</f>
        <v>0</v>
      </c>
      <c r="O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*IF(N50=0,0,1),
_xlfn.IFNA(INDEX([1]Employees!$E:$E,MATCH($B50&amp;" "&amp;$C50,[1]Employees!$H:$H,0))
/N$4*N50,0)
)</f>
        <v>0</v>
      </c>
      <c r="P50" s="198">
        <f>IF($C50=0,0,SUMIF('Team members Data'!$B:$B,$C50,'Team members Data'!M:M))</f>
        <v>0</v>
      </c>
      <c r="Q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*IF(P50=0,0,1),
_xlfn.IFNA(INDEX([1]Employees!$E:$E,MATCH($B50&amp;" "&amp;$C50,[1]Employees!$H:$H,0))
/P$4*P50,0)
)</f>
        <v>0</v>
      </c>
      <c r="R50" s="198">
        <f>IF($C50=0,0,SUMIF('Team members Data'!$B:$B,$C50,'Team members Data'!O:O))</f>
        <v>0</v>
      </c>
      <c r="S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*IF(R50=0,0,1),
_xlfn.IFNA(INDEX([1]Employees!$E:$E,MATCH($B50&amp;" "&amp;$C50,[1]Employees!$H:$H,0))
/R$4*R50,0)
)</f>
        <v>0</v>
      </c>
      <c r="T50" s="198">
        <f>IF($C50=0,0,SUMIF('Team members Data'!$B:$B,$C50,'Team members Data'!Q:Q))</f>
        <v>0</v>
      </c>
      <c r="U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*IF(T50=0,0,1),
_xlfn.IFNA(INDEX([1]Employees!$E:$E,MATCH($B50&amp;" "&amp;$C50,[1]Employees!$H:$H,0))
/T$4*T50,0)
)</f>
        <v>0</v>
      </c>
      <c r="V50" s="198">
        <f>IF($C50=0,0,SUMIF('Team members Data'!$B:$B,$C50,'Team members Data'!S:S))</f>
        <v>0</v>
      </c>
      <c r="W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*IF(V50=0,0,1),
_xlfn.IFNA(INDEX([1]Employees!$E:$E,MATCH($B50&amp;" "&amp;$C50,[1]Employees!$H:$H,0))
/V$4*V50,0)
)</f>
        <v>0</v>
      </c>
      <c r="X50" s="198">
        <f>SUMIF('Team members Data'!$B:$B,$C50,'Team members Data'!U:U)</f>
        <v>0</v>
      </c>
      <c r="Y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*IF(X50=0,0,1),
_xlfn.IFNA(INDEX([1]Employees!$E:$E,MATCH($B50&amp;" "&amp;$C50,[1]Employees!$H:$H,0))
/X$4*X50,0)
)</f>
        <v>0</v>
      </c>
      <c r="Z50" s="198">
        <f>SUMIF('Team members Data'!$B:$B,$C50,'Team members Data'!W:W)</f>
        <v>0</v>
      </c>
      <c r="AA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*IF(Z50=0,0,1),
_xlfn.IFNA(INDEX([1]Employees!$E:$E,MATCH($B50&amp;" "&amp;$C50,[1]Employees!$H:$H,0))
/Z$4*Z50,0)
)</f>
        <v>0</v>
      </c>
      <c r="AB50" s="198">
        <f>SUMIF('Team members Data'!$B:$B,$C50,'Team members Data'!Y:Y)</f>
        <v>0</v>
      </c>
      <c r="AC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*IF(AB50=0,0,1),
_xlfn.IFNA(INDEX([1]Employees!$E:$E,MATCH($B50&amp;" "&amp;$C50,[1]Employees!$H:$H,0))
/AB$4*AB50,0)
)</f>
        <v>0</v>
      </c>
      <c r="AD50" s="198">
        <f>SUMIF('Team members Data'!$B:$B,$C50,'Team members Data'!AA:AA)</f>
        <v>0</v>
      </c>
      <c r="AE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*IF(AD50=0,0,1),
_xlfn.IFNA(INDEX([1]Employees!$E:$E,MATCH($B50&amp;" "&amp;$C50,[1]Employees!$H:$H,0))
/AD$4*AD50,0)
)</f>
        <v>0</v>
      </c>
      <c r="AF50" s="198">
        <f>SUMIF('Team members Data'!$B:$B,$C50,'Team members Data'!AC:AC)</f>
        <v>0</v>
      </c>
      <c r="AG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*IF(AF50=0,0,1),
_xlfn.IFNA(INDEX([1]Employees!$E:$E,MATCH($B50&amp;" "&amp;$C50,[1]Employees!$H:$H,0))
/AF$4*AF50,0)
)</f>
        <v>0</v>
      </c>
      <c r="AH50" s="198">
        <f>SUMIF('Team members Data'!$B:$B,$C50,'Team members Data'!AE:AE)</f>
        <v>0</v>
      </c>
      <c r="AI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*IF(AH50=0,0,1),
_xlfn.IFNA(INDEX([1]Employees!$E:$E,MATCH($B50&amp;" "&amp;$C50,[1]Employees!$H:$H,0))
/AH$4*AH50,0)
)</f>
        <v>0</v>
      </c>
      <c r="AJ50" s="198">
        <f>SUMIF('Team members Data'!$B:$B,$C50,'Team members Data'!AG:AG)</f>
        <v>0</v>
      </c>
      <c r="AK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*IF(AJ50=0,0,1),
_xlfn.IFNA(INDEX([1]Employees!$E:$E,MATCH($B50&amp;" "&amp;$C50,[1]Employees!$H:$H,0))
/AJ$4*AJ50,0)
)</f>
        <v>0</v>
      </c>
      <c r="AL50" s="198">
        <f>SUMIF('Team members Data'!$B:$B,$C50,'Team members Data'!AI:AI)</f>
        <v>0</v>
      </c>
      <c r="AM50" s="199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*IF(AL50=0,0,1),
_xlfn.IFNA(INDEX([1]Employees!$E:$E,MATCH($B50&amp;" "&amp;$C50,[1]Employees!$H:$H,0))
/AL$4*AL50,0)
)</f>
        <v>0</v>
      </c>
      <c r="AN50" s="198">
        <f>SUMIF('Team members Data'!$B:$B,$C50,'Team members Data'!AK:AK)</f>
        <v>0</v>
      </c>
      <c r="AO50" s="206">
        <f ca="1">IF(
SUMIF('Project Costs'!$C$21:$C$35,$C50,'Project Costs'!$M$21:$M$35)+SUMIF('Project Costs'!$C$46:$C$65,$C50,'Project Costs'!$M$46:$M$65)+SUMIF('Project Costs'!$C$76:$C$95,$C50,'Project Costs'!$M$76:$M$95)&gt;0,
(SUMIF('Project Costs'!$C$21:$C$35,$C50,'Project Costs'!$M$21:$M$35)+SUMIF('Project Costs'!$C$46:$C$65,$C50,'Project Costs'!$M$46:$M$65)+SUMIF('Project Costs'!$C$76:$C$95,$C50,'Project Costs'!$M$76:$M$95))
*IF(AN50=0,0,1),
_xlfn.IFNA(INDEX([1]Employees!$E:$E,MATCH($B50&amp;" "&amp;$C50,[1]Employees!$H:$H,0))
/AN$4*AN50,0)
)</f>
        <v>0</v>
      </c>
    </row>
    <row r="51" spans="1:41" x14ac:dyDescent="0.2">
      <c r="A51" s="54" t="str">
        <f t="shared" si="0"/>
        <v>0 0</v>
      </c>
      <c r="B51" s="205">
        <f>'Employees Summary'!B48</f>
        <v>0</v>
      </c>
      <c r="C51" s="197">
        <f>'Employees Summary'!C48</f>
        <v>0</v>
      </c>
      <c r="D51" s="197">
        <f t="shared" si="1"/>
        <v>0</v>
      </c>
      <c r="E51" s="213">
        <f t="shared" ca="1" si="2"/>
        <v>0</v>
      </c>
      <c r="F51" s="198">
        <f>IF($C51=0,0,SUMIF('Team members Data'!$B:$B,$C51,'Team members Data'!C:C))</f>
        <v>0</v>
      </c>
      <c r="G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*IF(F51=0,0,1),
_xlfn.IFNA(INDEX([1]Employees!$E:$E,MATCH($B51&amp;" "&amp;$C51,[1]Employees!$H:$H,0))
/F$4*F51,0)
)</f>
        <v>0</v>
      </c>
      <c r="H51" s="198">
        <f>IF($C51=0,0,SUMIF('Team members Data'!$B:$B,$C51,'Team members Data'!E:E))</f>
        <v>0</v>
      </c>
      <c r="I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*IF(H51=0,0,1),
_xlfn.IFNA(INDEX([1]Employees!$E:$E,MATCH($B51&amp;" "&amp;$C51,[1]Employees!$H:$H,0))
/H$4*H51,0)
)</f>
        <v>0</v>
      </c>
      <c r="J51" s="198">
        <f>IF($C51=0,0,SUMIF('Team members Data'!$B:$B,$C51,'Team members Data'!G:G))</f>
        <v>0</v>
      </c>
      <c r="K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*IF(J51=0,0,1),
_xlfn.IFNA(INDEX([1]Employees!$E:$E,MATCH($B51&amp;" "&amp;$C51,[1]Employees!$H:$H,0))
/J$4*J51,0)
)</f>
        <v>0</v>
      </c>
      <c r="L51" s="198">
        <f>IF($C51=0,0,SUMIF('Team members Data'!$B:$B,$C51,'Team members Data'!I:I))</f>
        <v>0</v>
      </c>
      <c r="M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*IF(L51=0,0,1),
_xlfn.IFNA(INDEX([1]Employees!$E:$E,MATCH($B51&amp;" "&amp;$C51,[1]Employees!$H:$H,0))
/L$4*L51,0)
)</f>
        <v>0</v>
      </c>
      <c r="N51" s="198">
        <f>IF($C51=0,0,SUMIF('Team members Data'!$B:$B,$C51,'Team members Data'!K:K))</f>
        <v>0</v>
      </c>
      <c r="O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*IF(N51=0,0,1),
_xlfn.IFNA(INDEX([1]Employees!$E:$E,MATCH($B51&amp;" "&amp;$C51,[1]Employees!$H:$H,0))
/N$4*N51,0)
)</f>
        <v>0</v>
      </c>
      <c r="P51" s="198">
        <f>IF($C51=0,0,SUMIF('Team members Data'!$B:$B,$C51,'Team members Data'!M:M))</f>
        <v>0</v>
      </c>
      <c r="Q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*IF(P51=0,0,1),
_xlfn.IFNA(INDEX([1]Employees!$E:$E,MATCH($B51&amp;" "&amp;$C51,[1]Employees!$H:$H,0))
/P$4*P51,0)
)</f>
        <v>0</v>
      </c>
      <c r="R51" s="198">
        <f>IF($C51=0,0,SUMIF('Team members Data'!$B:$B,$C51,'Team members Data'!O:O))</f>
        <v>0</v>
      </c>
      <c r="S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*IF(R51=0,0,1),
_xlfn.IFNA(INDEX([1]Employees!$E:$E,MATCH($B51&amp;" "&amp;$C51,[1]Employees!$H:$H,0))
/R$4*R51,0)
)</f>
        <v>0</v>
      </c>
      <c r="T51" s="198">
        <f>IF($C51=0,0,SUMIF('Team members Data'!$B:$B,$C51,'Team members Data'!Q:Q))</f>
        <v>0</v>
      </c>
      <c r="U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*IF(T51=0,0,1),
_xlfn.IFNA(INDEX([1]Employees!$E:$E,MATCH($B51&amp;" "&amp;$C51,[1]Employees!$H:$H,0))
/T$4*T51,0)
)</f>
        <v>0</v>
      </c>
      <c r="V51" s="198">
        <f>IF($C51=0,0,SUMIF('Team members Data'!$B:$B,$C51,'Team members Data'!S:S))</f>
        <v>0</v>
      </c>
      <c r="W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*IF(V51=0,0,1),
_xlfn.IFNA(INDEX([1]Employees!$E:$E,MATCH($B51&amp;" "&amp;$C51,[1]Employees!$H:$H,0))
/V$4*V51,0)
)</f>
        <v>0</v>
      </c>
      <c r="X51" s="198">
        <f>SUMIF('Team members Data'!$B:$B,$C51,'Team members Data'!U:U)</f>
        <v>0</v>
      </c>
      <c r="Y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*IF(X51=0,0,1),
_xlfn.IFNA(INDEX([1]Employees!$E:$E,MATCH($B51&amp;" "&amp;$C51,[1]Employees!$H:$H,0))
/X$4*X51,0)
)</f>
        <v>0</v>
      </c>
      <c r="Z51" s="198">
        <f>SUMIF('Team members Data'!$B:$B,$C51,'Team members Data'!W:W)</f>
        <v>0</v>
      </c>
      <c r="AA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*IF(Z51=0,0,1),
_xlfn.IFNA(INDEX([1]Employees!$E:$E,MATCH($B51&amp;" "&amp;$C51,[1]Employees!$H:$H,0))
/Z$4*Z51,0)
)</f>
        <v>0</v>
      </c>
      <c r="AB51" s="198">
        <f>SUMIF('Team members Data'!$B:$B,$C51,'Team members Data'!Y:Y)</f>
        <v>0</v>
      </c>
      <c r="AC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*IF(AB51=0,0,1),
_xlfn.IFNA(INDEX([1]Employees!$E:$E,MATCH($B51&amp;" "&amp;$C51,[1]Employees!$H:$H,0))
/AB$4*AB51,0)
)</f>
        <v>0</v>
      </c>
      <c r="AD51" s="198">
        <f>SUMIF('Team members Data'!$B:$B,$C51,'Team members Data'!AA:AA)</f>
        <v>0</v>
      </c>
      <c r="AE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*IF(AD51=0,0,1),
_xlfn.IFNA(INDEX([1]Employees!$E:$E,MATCH($B51&amp;" "&amp;$C51,[1]Employees!$H:$H,0))
/AD$4*AD51,0)
)</f>
        <v>0</v>
      </c>
      <c r="AF51" s="198">
        <f>SUMIF('Team members Data'!$B:$B,$C51,'Team members Data'!AC:AC)</f>
        <v>0</v>
      </c>
      <c r="AG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*IF(AF51=0,0,1),
_xlfn.IFNA(INDEX([1]Employees!$E:$E,MATCH($B51&amp;" "&amp;$C51,[1]Employees!$H:$H,0))
/AF$4*AF51,0)
)</f>
        <v>0</v>
      </c>
      <c r="AH51" s="198">
        <f>SUMIF('Team members Data'!$B:$B,$C51,'Team members Data'!AE:AE)</f>
        <v>0</v>
      </c>
      <c r="AI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*IF(AH51=0,0,1),
_xlfn.IFNA(INDEX([1]Employees!$E:$E,MATCH($B51&amp;" "&amp;$C51,[1]Employees!$H:$H,0))
/AH$4*AH51,0)
)</f>
        <v>0</v>
      </c>
      <c r="AJ51" s="198">
        <f>SUMIF('Team members Data'!$B:$B,$C51,'Team members Data'!AG:AG)</f>
        <v>0</v>
      </c>
      <c r="AK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*IF(AJ51=0,0,1),
_xlfn.IFNA(INDEX([1]Employees!$E:$E,MATCH($B51&amp;" "&amp;$C51,[1]Employees!$H:$H,0))
/AJ$4*AJ51,0)
)</f>
        <v>0</v>
      </c>
      <c r="AL51" s="198">
        <f>SUMIF('Team members Data'!$B:$B,$C51,'Team members Data'!AI:AI)</f>
        <v>0</v>
      </c>
      <c r="AM51" s="199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*IF(AL51=0,0,1),
_xlfn.IFNA(INDEX([1]Employees!$E:$E,MATCH($B51&amp;" "&amp;$C51,[1]Employees!$H:$H,0))
/AL$4*AL51,0)
)</f>
        <v>0</v>
      </c>
      <c r="AN51" s="198">
        <f>SUMIF('Team members Data'!$B:$B,$C51,'Team members Data'!AK:AK)</f>
        <v>0</v>
      </c>
      <c r="AO51" s="206">
        <f ca="1">IF(
SUMIF('Project Costs'!$C$21:$C$35,$C51,'Project Costs'!$M$21:$M$35)+SUMIF('Project Costs'!$C$46:$C$65,$C51,'Project Costs'!$M$46:$M$65)+SUMIF('Project Costs'!$C$76:$C$95,$C51,'Project Costs'!$M$76:$M$95)&gt;0,
(SUMIF('Project Costs'!$C$21:$C$35,$C51,'Project Costs'!$M$21:$M$35)+SUMIF('Project Costs'!$C$46:$C$65,$C51,'Project Costs'!$M$46:$M$65)+SUMIF('Project Costs'!$C$76:$C$95,$C51,'Project Costs'!$M$76:$M$95))
*IF(AN51=0,0,1),
_xlfn.IFNA(INDEX([1]Employees!$E:$E,MATCH($B51&amp;" "&amp;$C51,[1]Employees!$H:$H,0))
/AN$4*AN51,0)
)</f>
        <v>0</v>
      </c>
    </row>
    <row r="52" spans="1:41" x14ac:dyDescent="0.2">
      <c r="A52" s="54" t="str">
        <f t="shared" si="0"/>
        <v>0 0</v>
      </c>
      <c r="B52" s="205">
        <f>'Employees Summary'!B49</f>
        <v>0</v>
      </c>
      <c r="C52" s="197">
        <f>'Employees Summary'!C49</f>
        <v>0</v>
      </c>
      <c r="D52" s="197">
        <f t="shared" si="1"/>
        <v>0</v>
      </c>
      <c r="E52" s="213">
        <f t="shared" ca="1" si="2"/>
        <v>0</v>
      </c>
      <c r="F52" s="198">
        <f>IF($C52=0,0,SUMIF('Team members Data'!$B:$B,$C52,'Team members Data'!C:C))</f>
        <v>0</v>
      </c>
      <c r="G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*IF(F52=0,0,1),
_xlfn.IFNA(INDEX([1]Employees!$E:$E,MATCH($B52&amp;" "&amp;$C52,[1]Employees!$H:$H,0))
/F$4*F52,0)
)</f>
        <v>0</v>
      </c>
      <c r="H52" s="198">
        <f>IF($C52=0,0,SUMIF('Team members Data'!$B:$B,$C52,'Team members Data'!E:E))</f>
        <v>0</v>
      </c>
      <c r="I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*IF(H52=0,0,1),
_xlfn.IFNA(INDEX([1]Employees!$E:$E,MATCH($B52&amp;" "&amp;$C52,[1]Employees!$H:$H,0))
/H$4*H52,0)
)</f>
        <v>0</v>
      </c>
      <c r="J52" s="198">
        <f>IF($C52=0,0,SUMIF('Team members Data'!$B:$B,$C52,'Team members Data'!G:G))</f>
        <v>0</v>
      </c>
      <c r="K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*IF(J52=0,0,1),
_xlfn.IFNA(INDEX([1]Employees!$E:$E,MATCH($B52&amp;" "&amp;$C52,[1]Employees!$H:$H,0))
/J$4*J52,0)
)</f>
        <v>0</v>
      </c>
      <c r="L52" s="198">
        <f>IF($C52=0,0,SUMIF('Team members Data'!$B:$B,$C52,'Team members Data'!I:I))</f>
        <v>0</v>
      </c>
      <c r="M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*IF(L52=0,0,1),
_xlfn.IFNA(INDEX([1]Employees!$E:$E,MATCH($B52&amp;" "&amp;$C52,[1]Employees!$H:$H,0))
/L$4*L52,0)
)</f>
        <v>0</v>
      </c>
      <c r="N52" s="198">
        <f>IF($C52=0,0,SUMIF('Team members Data'!$B:$B,$C52,'Team members Data'!K:K))</f>
        <v>0</v>
      </c>
      <c r="O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*IF(N52=0,0,1),
_xlfn.IFNA(INDEX([1]Employees!$E:$E,MATCH($B52&amp;" "&amp;$C52,[1]Employees!$H:$H,0))
/N$4*N52,0)
)</f>
        <v>0</v>
      </c>
      <c r="P52" s="198">
        <f>IF($C52=0,0,SUMIF('Team members Data'!$B:$B,$C52,'Team members Data'!M:M))</f>
        <v>0</v>
      </c>
      <c r="Q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*IF(P52=0,0,1),
_xlfn.IFNA(INDEX([1]Employees!$E:$E,MATCH($B52&amp;" "&amp;$C52,[1]Employees!$H:$H,0))
/P$4*P52,0)
)</f>
        <v>0</v>
      </c>
      <c r="R52" s="198">
        <f>IF($C52=0,0,SUMIF('Team members Data'!$B:$B,$C52,'Team members Data'!O:O))</f>
        <v>0</v>
      </c>
      <c r="S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*IF(R52=0,0,1),
_xlfn.IFNA(INDEX([1]Employees!$E:$E,MATCH($B52&amp;" "&amp;$C52,[1]Employees!$H:$H,0))
/R$4*R52,0)
)</f>
        <v>0</v>
      </c>
      <c r="T52" s="198">
        <f>IF($C52=0,0,SUMIF('Team members Data'!$B:$B,$C52,'Team members Data'!Q:Q))</f>
        <v>0</v>
      </c>
      <c r="U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*IF(T52=0,0,1),
_xlfn.IFNA(INDEX([1]Employees!$E:$E,MATCH($B52&amp;" "&amp;$C52,[1]Employees!$H:$H,0))
/T$4*T52,0)
)</f>
        <v>0</v>
      </c>
      <c r="V52" s="198">
        <f>IF($C52=0,0,SUMIF('Team members Data'!$B:$B,$C52,'Team members Data'!S:S))</f>
        <v>0</v>
      </c>
      <c r="W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*IF(V52=0,0,1),
_xlfn.IFNA(INDEX([1]Employees!$E:$E,MATCH($B52&amp;" "&amp;$C52,[1]Employees!$H:$H,0))
/V$4*V52,0)
)</f>
        <v>0</v>
      </c>
      <c r="X52" s="198">
        <f>SUMIF('Team members Data'!$B:$B,$C52,'Team members Data'!U:U)</f>
        <v>0</v>
      </c>
      <c r="Y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*IF(X52=0,0,1),
_xlfn.IFNA(INDEX([1]Employees!$E:$E,MATCH($B52&amp;" "&amp;$C52,[1]Employees!$H:$H,0))
/X$4*X52,0)
)</f>
        <v>0</v>
      </c>
      <c r="Z52" s="198">
        <f>SUMIF('Team members Data'!$B:$B,$C52,'Team members Data'!W:W)</f>
        <v>0</v>
      </c>
      <c r="AA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*IF(Z52=0,0,1),
_xlfn.IFNA(INDEX([1]Employees!$E:$E,MATCH($B52&amp;" "&amp;$C52,[1]Employees!$H:$H,0))
/Z$4*Z52,0)
)</f>
        <v>0</v>
      </c>
      <c r="AB52" s="198">
        <f>SUMIF('Team members Data'!$B:$B,$C52,'Team members Data'!Y:Y)</f>
        <v>0</v>
      </c>
      <c r="AC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*IF(AB52=0,0,1),
_xlfn.IFNA(INDEX([1]Employees!$E:$E,MATCH($B52&amp;" "&amp;$C52,[1]Employees!$H:$H,0))
/AB$4*AB52,0)
)</f>
        <v>0</v>
      </c>
      <c r="AD52" s="198">
        <f>SUMIF('Team members Data'!$B:$B,$C52,'Team members Data'!AA:AA)</f>
        <v>0</v>
      </c>
      <c r="AE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*IF(AD52=0,0,1),
_xlfn.IFNA(INDEX([1]Employees!$E:$E,MATCH($B52&amp;" "&amp;$C52,[1]Employees!$H:$H,0))
/AD$4*AD52,0)
)</f>
        <v>0</v>
      </c>
      <c r="AF52" s="198">
        <f>SUMIF('Team members Data'!$B:$B,$C52,'Team members Data'!AC:AC)</f>
        <v>0</v>
      </c>
      <c r="AG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*IF(AF52=0,0,1),
_xlfn.IFNA(INDEX([1]Employees!$E:$E,MATCH($B52&amp;" "&amp;$C52,[1]Employees!$H:$H,0))
/AF$4*AF52,0)
)</f>
        <v>0</v>
      </c>
      <c r="AH52" s="198">
        <f>SUMIF('Team members Data'!$B:$B,$C52,'Team members Data'!AE:AE)</f>
        <v>0</v>
      </c>
      <c r="AI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*IF(AH52=0,0,1),
_xlfn.IFNA(INDEX([1]Employees!$E:$E,MATCH($B52&amp;" "&amp;$C52,[1]Employees!$H:$H,0))
/AH$4*AH52,0)
)</f>
        <v>0</v>
      </c>
      <c r="AJ52" s="198">
        <f>SUMIF('Team members Data'!$B:$B,$C52,'Team members Data'!AG:AG)</f>
        <v>0</v>
      </c>
      <c r="AK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*IF(AJ52=0,0,1),
_xlfn.IFNA(INDEX([1]Employees!$E:$E,MATCH($B52&amp;" "&amp;$C52,[1]Employees!$H:$H,0))
/AJ$4*AJ52,0)
)</f>
        <v>0</v>
      </c>
      <c r="AL52" s="198">
        <f>SUMIF('Team members Data'!$B:$B,$C52,'Team members Data'!AI:AI)</f>
        <v>0</v>
      </c>
      <c r="AM52" s="199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*IF(AL52=0,0,1),
_xlfn.IFNA(INDEX([1]Employees!$E:$E,MATCH($B52&amp;" "&amp;$C52,[1]Employees!$H:$H,0))
/AL$4*AL52,0)
)</f>
        <v>0</v>
      </c>
      <c r="AN52" s="198">
        <f>SUMIF('Team members Data'!$B:$B,$C52,'Team members Data'!AK:AK)</f>
        <v>0</v>
      </c>
      <c r="AO52" s="206">
        <f ca="1">IF(
SUMIF('Project Costs'!$C$21:$C$35,$C52,'Project Costs'!$M$21:$M$35)+SUMIF('Project Costs'!$C$46:$C$65,$C52,'Project Costs'!$M$46:$M$65)+SUMIF('Project Costs'!$C$76:$C$95,$C52,'Project Costs'!$M$76:$M$95)&gt;0,
(SUMIF('Project Costs'!$C$21:$C$35,$C52,'Project Costs'!$M$21:$M$35)+SUMIF('Project Costs'!$C$46:$C$65,$C52,'Project Costs'!$M$46:$M$65)+SUMIF('Project Costs'!$C$76:$C$95,$C52,'Project Costs'!$M$76:$M$95))
*IF(AN52=0,0,1),
_xlfn.IFNA(INDEX([1]Employees!$E:$E,MATCH($B52&amp;" "&amp;$C52,[1]Employees!$H:$H,0))
/AN$4*AN52,0)
)</f>
        <v>0</v>
      </c>
    </row>
    <row r="53" spans="1:41" x14ac:dyDescent="0.2">
      <c r="A53" s="54" t="str">
        <f t="shared" si="0"/>
        <v>0 0</v>
      </c>
      <c r="B53" s="205">
        <f>'Employees Summary'!B50</f>
        <v>0</v>
      </c>
      <c r="C53" s="197">
        <f>'Employees Summary'!C50</f>
        <v>0</v>
      </c>
      <c r="D53" s="197">
        <f t="shared" si="1"/>
        <v>0</v>
      </c>
      <c r="E53" s="213">
        <f t="shared" ca="1" si="2"/>
        <v>0</v>
      </c>
      <c r="F53" s="198">
        <f>IF($C53=0,0,SUMIF('Team members Data'!$B:$B,$C53,'Team members Data'!C:C))</f>
        <v>0</v>
      </c>
      <c r="G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*IF(F53=0,0,1),
_xlfn.IFNA(INDEX([1]Employees!$E:$E,MATCH($B53&amp;" "&amp;$C53,[1]Employees!$H:$H,0))
/F$4*F53,0)
)</f>
        <v>0</v>
      </c>
      <c r="H53" s="198">
        <f>IF($C53=0,0,SUMIF('Team members Data'!$B:$B,$C53,'Team members Data'!E:E))</f>
        <v>0</v>
      </c>
      <c r="I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*IF(H53=0,0,1),
_xlfn.IFNA(INDEX([1]Employees!$E:$E,MATCH($B53&amp;" "&amp;$C53,[1]Employees!$H:$H,0))
/H$4*H53,0)
)</f>
        <v>0</v>
      </c>
      <c r="J53" s="198">
        <f>IF($C53=0,0,SUMIF('Team members Data'!$B:$B,$C53,'Team members Data'!G:G))</f>
        <v>0</v>
      </c>
      <c r="K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*IF(J53=0,0,1),
_xlfn.IFNA(INDEX([1]Employees!$E:$E,MATCH($B53&amp;" "&amp;$C53,[1]Employees!$H:$H,0))
/J$4*J53,0)
)</f>
        <v>0</v>
      </c>
      <c r="L53" s="198">
        <f>IF($C53=0,0,SUMIF('Team members Data'!$B:$B,$C53,'Team members Data'!I:I))</f>
        <v>0</v>
      </c>
      <c r="M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*IF(L53=0,0,1),
_xlfn.IFNA(INDEX([1]Employees!$E:$E,MATCH($B53&amp;" "&amp;$C53,[1]Employees!$H:$H,0))
/L$4*L53,0)
)</f>
        <v>0</v>
      </c>
      <c r="N53" s="198">
        <f>IF($C53=0,0,SUMIF('Team members Data'!$B:$B,$C53,'Team members Data'!K:K))</f>
        <v>0</v>
      </c>
      <c r="O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*IF(N53=0,0,1),
_xlfn.IFNA(INDEX([1]Employees!$E:$E,MATCH($B53&amp;" "&amp;$C53,[1]Employees!$H:$H,0))
/N$4*N53,0)
)</f>
        <v>0</v>
      </c>
      <c r="P53" s="198">
        <f>IF($C53=0,0,SUMIF('Team members Data'!$B:$B,$C53,'Team members Data'!M:M))</f>
        <v>0</v>
      </c>
      <c r="Q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*IF(P53=0,0,1),
_xlfn.IFNA(INDEX([1]Employees!$E:$E,MATCH($B53&amp;" "&amp;$C53,[1]Employees!$H:$H,0))
/P$4*P53,0)
)</f>
        <v>0</v>
      </c>
      <c r="R53" s="198">
        <f>IF($C53=0,0,SUMIF('Team members Data'!$B:$B,$C53,'Team members Data'!O:O))</f>
        <v>0</v>
      </c>
      <c r="S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*IF(R53=0,0,1),
_xlfn.IFNA(INDEX([1]Employees!$E:$E,MATCH($B53&amp;" "&amp;$C53,[1]Employees!$H:$H,0))
/R$4*R53,0)
)</f>
        <v>0</v>
      </c>
      <c r="T53" s="198">
        <f>IF($C53=0,0,SUMIF('Team members Data'!$B:$B,$C53,'Team members Data'!Q:Q))</f>
        <v>0</v>
      </c>
      <c r="U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*IF(T53=0,0,1),
_xlfn.IFNA(INDEX([1]Employees!$E:$E,MATCH($B53&amp;" "&amp;$C53,[1]Employees!$H:$H,0))
/T$4*T53,0)
)</f>
        <v>0</v>
      </c>
      <c r="V53" s="198">
        <f>IF($C53=0,0,SUMIF('Team members Data'!$B:$B,$C53,'Team members Data'!S:S))</f>
        <v>0</v>
      </c>
      <c r="W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*IF(V53=0,0,1),
_xlfn.IFNA(INDEX([1]Employees!$E:$E,MATCH($B53&amp;" "&amp;$C53,[1]Employees!$H:$H,0))
/V$4*V53,0)
)</f>
        <v>0</v>
      </c>
      <c r="X53" s="198">
        <f>SUMIF('Team members Data'!$B:$B,$C53,'Team members Data'!U:U)</f>
        <v>0</v>
      </c>
      <c r="Y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*IF(X53=0,0,1),
_xlfn.IFNA(INDEX([1]Employees!$E:$E,MATCH($B53&amp;" "&amp;$C53,[1]Employees!$H:$H,0))
/X$4*X53,0)
)</f>
        <v>0</v>
      </c>
      <c r="Z53" s="198">
        <f>SUMIF('Team members Data'!$B:$B,$C53,'Team members Data'!W:W)</f>
        <v>0</v>
      </c>
      <c r="AA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*IF(Z53=0,0,1),
_xlfn.IFNA(INDEX([1]Employees!$E:$E,MATCH($B53&amp;" "&amp;$C53,[1]Employees!$H:$H,0))
/Z$4*Z53,0)
)</f>
        <v>0</v>
      </c>
      <c r="AB53" s="198">
        <f>SUMIF('Team members Data'!$B:$B,$C53,'Team members Data'!Y:Y)</f>
        <v>0</v>
      </c>
      <c r="AC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*IF(AB53=0,0,1),
_xlfn.IFNA(INDEX([1]Employees!$E:$E,MATCH($B53&amp;" "&amp;$C53,[1]Employees!$H:$H,0))
/AB$4*AB53,0)
)</f>
        <v>0</v>
      </c>
      <c r="AD53" s="198">
        <f>SUMIF('Team members Data'!$B:$B,$C53,'Team members Data'!AA:AA)</f>
        <v>0</v>
      </c>
      <c r="AE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*IF(AD53=0,0,1),
_xlfn.IFNA(INDEX([1]Employees!$E:$E,MATCH($B53&amp;" "&amp;$C53,[1]Employees!$H:$H,0))
/AD$4*AD53,0)
)</f>
        <v>0</v>
      </c>
      <c r="AF53" s="198">
        <f>SUMIF('Team members Data'!$B:$B,$C53,'Team members Data'!AC:AC)</f>
        <v>0</v>
      </c>
      <c r="AG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*IF(AF53=0,0,1),
_xlfn.IFNA(INDEX([1]Employees!$E:$E,MATCH($B53&amp;" "&amp;$C53,[1]Employees!$H:$H,0))
/AF$4*AF53,0)
)</f>
        <v>0</v>
      </c>
      <c r="AH53" s="198">
        <f>SUMIF('Team members Data'!$B:$B,$C53,'Team members Data'!AE:AE)</f>
        <v>0</v>
      </c>
      <c r="AI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*IF(AH53=0,0,1),
_xlfn.IFNA(INDEX([1]Employees!$E:$E,MATCH($B53&amp;" "&amp;$C53,[1]Employees!$H:$H,0))
/AH$4*AH53,0)
)</f>
        <v>0</v>
      </c>
      <c r="AJ53" s="198">
        <f>SUMIF('Team members Data'!$B:$B,$C53,'Team members Data'!AG:AG)</f>
        <v>0</v>
      </c>
      <c r="AK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*IF(AJ53=0,0,1),
_xlfn.IFNA(INDEX([1]Employees!$E:$E,MATCH($B53&amp;" "&amp;$C53,[1]Employees!$H:$H,0))
/AJ$4*AJ53,0)
)</f>
        <v>0</v>
      </c>
      <c r="AL53" s="198">
        <f>SUMIF('Team members Data'!$B:$B,$C53,'Team members Data'!AI:AI)</f>
        <v>0</v>
      </c>
      <c r="AM53" s="199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*IF(AL53=0,0,1),
_xlfn.IFNA(INDEX([1]Employees!$E:$E,MATCH($B53&amp;" "&amp;$C53,[1]Employees!$H:$H,0))
/AL$4*AL53,0)
)</f>
        <v>0</v>
      </c>
      <c r="AN53" s="198">
        <f>SUMIF('Team members Data'!$B:$B,$C53,'Team members Data'!AK:AK)</f>
        <v>0</v>
      </c>
      <c r="AO53" s="206">
        <f ca="1">IF(
SUMIF('Project Costs'!$C$21:$C$35,$C53,'Project Costs'!$M$21:$M$35)+SUMIF('Project Costs'!$C$46:$C$65,$C53,'Project Costs'!$M$46:$M$65)+SUMIF('Project Costs'!$C$76:$C$95,$C53,'Project Costs'!$M$76:$M$95)&gt;0,
(SUMIF('Project Costs'!$C$21:$C$35,$C53,'Project Costs'!$M$21:$M$35)+SUMIF('Project Costs'!$C$46:$C$65,$C53,'Project Costs'!$M$46:$M$65)+SUMIF('Project Costs'!$C$76:$C$95,$C53,'Project Costs'!$M$76:$M$95))
*IF(AN53=0,0,1),
_xlfn.IFNA(INDEX([1]Employees!$E:$E,MATCH($B53&amp;" "&amp;$C53,[1]Employees!$H:$H,0))
/AN$4*AN53,0)
)</f>
        <v>0</v>
      </c>
    </row>
    <row r="54" spans="1:41" x14ac:dyDescent="0.2">
      <c r="A54" s="54" t="str">
        <f t="shared" si="0"/>
        <v>0 0</v>
      </c>
      <c r="B54" s="205">
        <f>'Employees Summary'!B51</f>
        <v>0</v>
      </c>
      <c r="C54" s="197">
        <f>'Employees Summary'!C51</f>
        <v>0</v>
      </c>
      <c r="D54" s="197">
        <f t="shared" si="1"/>
        <v>0</v>
      </c>
      <c r="E54" s="213">
        <f t="shared" ca="1" si="2"/>
        <v>0</v>
      </c>
      <c r="F54" s="198">
        <f>IF($C54=0,0,SUMIF('Team members Data'!$B:$B,$C54,'Team members Data'!C:C))</f>
        <v>0</v>
      </c>
      <c r="G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*IF(F54=0,0,1),
_xlfn.IFNA(INDEX([1]Employees!$E:$E,MATCH($B54&amp;" "&amp;$C54,[1]Employees!$H:$H,0))
/F$4*F54,0)
)</f>
        <v>0</v>
      </c>
      <c r="H54" s="198">
        <f>IF($C54=0,0,SUMIF('Team members Data'!$B:$B,$C54,'Team members Data'!E:E))</f>
        <v>0</v>
      </c>
      <c r="I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*IF(H54=0,0,1),
_xlfn.IFNA(INDEX([1]Employees!$E:$E,MATCH($B54&amp;" "&amp;$C54,[1]Employees!$H:$H,0))
/H$4*H54,0)
)</f>
        <v>0</v>
      </c>
      <c r="J54" s="198">
        <f>IF($C54=0,0,SUMIF('Team members Data'!$B:$B,$C54,'Team members Data'!G:G))</f>
        <v>0</v>
      </c>
      <c r="K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*IF(J54=0,0,1),
_xlfn.IFNA(INDEX([1]Employees!$E:$E,MATCH($B54&amp;" "&amp;$C54,[1]Employees!$H:$H,0))
/J$4*J54,0)
)</f>
        <v>0</v>
      </c>
      <c r="L54" s="198">
        <f>IF($C54=0,0,SUMIF('Team members Data'!$B:$B,$C54,'Team members Data'!I:I))</f>
        <v>0</v>
      </c>
      <c r="M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*IF(L54=0,0,1),
_xlfn.IFNA(INDEX([1]Employees!$E:$E,MATCH($B54&amp;" "&amp;$C54,[1]Employees!$H:$H,0))
/L$4*L54,0)
)</f>
        <v>0</v>
      </c>
      <c r="N54" s="198">
        <f>IF($C54=0,0,SUMIF('Team members Data'!$B:$B,$C54,'Team members Data'!K:K))</f>
        <v>0</v>
      </c>
      <c r="O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*IF(N54=0,0,1),
_xlfn.IFNA(INDEX([1]Employees!$E:$E,MATCH($B54&amp;" "&amp;$C54,[1]Employees!$H:$H,0))
/N$4*N54,0)
)</f>
        <v>0</v>
      </c>
      <c r="P54" s="198">
        <f>IF($C54=0,0,SUMIF('Team members Data'!$B:$B,$C54,'Team members Data'!M:M))</f>
        <v>0</v>
      </c>
      <c r="Q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*IF(P54=0,0,1),
_xlfn.IFNA(INDEX([1]Employees!$E:$E,MATCH($B54&amp;" "&amp;$C54,[1]Employees!$H:$H,0))
/P$4*P54,0)
)</f>
        <v>0</v>
      </c>
      <c r="R54" s="198">
        <f>IF($C54=0,0,SUMIF('Team members Data'!$B:$B,$C54,'Team members Data'!O:O))</f>
        <v>0</v>
      </c>
      <c r="S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*IF(R54=0,0,1),
_xlfn.IFNA(INDEX([1]Employees!$E:$E,MATCH($B54&amp;" "&amp;$C54,[1]Employees!$H:$H,0))
/R$4*R54,0)
)</f>
        <v>0</v>
      </c>
      <c r="T54" s="198">
        <f>IF($C54=0,0,SUMIF('Team members Data'!$B:$B,$C54,'Team members Data'!Q:Q))</f>
        <v>0</v>
      </c>
      <c r="U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*IF(T54=0,0,1),
_xlfn.IFNA(INDEX([1]Employees!$E:$E,MATCH($B54&amp;" "&amp;$C54,[1]Employees!$H:$H,0))
/T$4*T54,0)
)</f>
        <v>0</v>
      </c>
      <c r="V54" s="198">
        <f>IF($C54=0,0,SUMIF('Team members Data'!$B:$B,$C54,'Team members Data'!S:S))</f>
        <v>0</v>
      </c>
      <c r="W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*IF(V54=0,0,1),
_xlfn.IFNA(INDEX([1]Employees!$E:$E,MATCH($B54&amp;" "&amp;$C54,[1]Employees!$H:$H,0))
/V$4*V54,0)
)</f>
        <v>0</v>
      </c>
      <c r="X54" s="198">
        <f>SUMIF('Team members Data'!$B:$B,$C54,'Team members Data'!U:U)</f>
        <v>0</v>
      </c>
      <c r="Y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*IF(X54=0,0,1),
_xlfn.IFNA(INDEX([1]Employees!$E:$E,MATCH($B54&amp;" "&amp;$C54,[1]Employees!$H:$H,0))
/X$4*X54,0)
)</f>
        <v>0</v>
      </c>
      <c r="Z54" s="198">
        <f>SUMIF('Team members Data'!$B:$B,$C54,'Team members Data'!W:W)</f>
        <v>0</v>
      </c>
      <c r="AA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*IF(Z54=0,0,1),
_xlfn.IFNA(INDEX([1]Employees!$E:$E,MATCH($B54&amp;" "&amp;$C54,[1]Employees!$H:$H,0))
/Z$4*Z54,0)
)</f>
        <v>0</v>
      </c>
      <c r="AB54" s="198">
        <f>SUMIF('Team members Data'!$B:$B,$C54,'Team members Data'!Y:Y)</f>
        <v>0</v>
      </c>
      <c r="AC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*IF(AB54=0,0,1),
_xlfn.IFNA(INDEX([1]Employees!$E:$E,MATCH($B54&amp;" "&amp;$C54,[1]Employees!$H:$H,0))
/AB$4*AB54,0)
)</f>
        <v>0</v>
      </c>
      <c r="AD54" s="198">
        <f>SUMIF('Team members Data'!$B:$B,$C54,'Team members Data'!AA:AA)</f>
        <v>0</v>
      </c>
      <c r="AE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*IF(AD54=0,0,1),
_xlfn.IFNA(INDEX([1]Employees!$E:$E,MATCH($B54&amp;" "&amp;$C54,[1]Employees!$H:$H,0))
/AD$4*AD54,0)
)</f>
        <v>0</v>
      </c>
      <c r="AF54" s="198">
        <f>SUMIF('Team members Data'!$B:$B,$C54,'Team members Data'!AC:AC)</f>
        <v>0</v>
      </c>
      <c r="AG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*IF(AF54=0,0,1),
_xlfn.IFNA(INDEX([1]Employees!$E:$E,MATCH($B54&amp;" "&amp;$C54,[1]Employees!$H:$H,0))
/AF$4*AF54,0)
)</f>
        <v>0</v>
      </c>
      <c r="AH54" s="198">
        <f>SUMIF('Team members Data'!$B:$B,$C54,'Team members Data'!AE:AE)</f>
        <v>0</v>
      </c>
      <c r="AI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*IF(AH54=0,0,1),
_xlfn.IFNA(INDEX([1]Employees!$E:$E,MATCH($B54&amp;" "&amp;$C54,[1]Employees!$H:$H,0))
/AH$4*AH54,0)
)</f>
        <v>0</v>
      </c>
      <c r="AJ54" s="198">
        <f>SUMIF('Team members Data'!$B:$B,$C54,'Team members Data'!AG:AG)</f>
        <v>0</v>
      </c>
      <c r="AK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*IF(AJ54=0,0,1),
_xlfn.IFNA(INDEX([1]Employees!$E:$E,MATCH($B54&amp;" "&amp;$C54,[1]Employees!$H:$H,0))
/AJ$4*AJ54,0)
)</f>
        <v>0</v>
      </c>
      <c r="AL54" s="198">
        <f>SUMIF('Team members Data'!$B:$B,$C54,'Team members Data'!AI:AI)</f>
        <v>0</v>
      </c>
      <c r="AM54" s="199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*IF(AL54=0,0,1),
_xlfn.IFNA(INDEX([1]Employees!$E:$E,MATCH($B54&amp;" "&amp;$C54,[1]Employees!$H:$H,0))
/AL$4*AL54,0)
)</f>
        <v>0</v>
      </c>
      <c r="AN54" s="198">
        <f>SUMIF('Team members Data'!$B:$B,$C54,'Team members Data'!AK:AK)</f>
        <v>0</v>
      </c>
      <c r="AO54" s="206">
        <f ca="1">IF(
SUMIF('Project Costs'!$C$21:$C$35,$C54,'Project Costs'!$M$21:$M$35)+SUMIF('Project Costs'!$C$46:$C$65,$C54,'Project Costs'!$M$46:$M$65)+SUMIF('Project Costs'!$C$76:$C$95,$C54,'Project Costs'!$M$76:$M$95)&gt;0,
(SUMIF('Project Costs'!$C$21:$C$35,$C54,'Project Costs'!$M$21:$M$35)+SUMIF('Project Costs'!$C$46:$C$65,$C54,'Project Costs'!$M$46:$M$65)+SUMIF('Project Costs'!$C$76:$C$95,$C54,'Project Costs'!$M$76:$M$95))
*IF(AN54=0,0,1),
_xlfn.IFNA(INDEX([1]Employees!$E:$E,MATCH($B54&amp;" "&amp;$C54,[1]Employees!$H:$H,0))
/AN$4*AN54,0)
)</f>
        <v>0</v>
      </c>
    </row>
    <row r="55" spans="1:41" x14ac:dyDescent="0.2">
      <c r="A55" s="54" t="str">
        <f t="shared" si="0"/>
        <v>0 0</v>
      </c>
      <c r="B55" s="205">
        <f>'Employees Summary'!B52</f>
        <v>0</v>
      </c>
      <c r="C55" s="197">
        <f>'Employees Summary'!C52</f>
        <v>0</v>
      </c>
      <c r="D55" s="197">
        <f t="shared" si="1"/>
        <v>0</v>
      </c>
      <c r="E55" s="213">
        <f t="shared" ca="1" si="2"/>
        <v>0</v>
      </c>
      <c r="F55" s="198">
        <f>IF($C55=0,0,SUMIF('Team members Data'!$B:$B,$C55,'Team members Data'!C:C))</f>
        <v>0</v>
      </c>
      <c r="G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*IF(F55=0,0,1),
_xlfn.IFNA(INDEX([1]Employees!$E:$E,MATCH($B55&amp;" "&amp;$C55,[1]Employees!$H:$H,0))
/F$4*F55,0)
)</f>
        <v>0</v>
      </c>
      <c r="H55" s="198">
        <f>IF($C55=0,0,SUMIF('Team members Data'!$B:$B,$C55,'Team members Data'!E:E))</f>
        <v>0</v>
      </c>
      <c r="I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*IF(H55=0,0,1),
_xlfn.IFNA(INDEX([1]Employees!$E:$E,MATCH($B55&amp;" "&amp;$C55,[1]Employees!$H:$H,0))
/H$4*H55,0)
)</f>
        <v>0</v>
      </c>
      <c r="J55" s="198">
        <f>IF($C55=0,0,SUMIF('Team members Data'!$B:$B,$C55,'Team members Data'!G:G))</f>
        <v>0</v>
      </c>
      <c r="K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*IF(J55=0,0,1),
_xlfn.IFNA(INDEX([1]Employees!$E:$E,MATCH($B55&amp;" "&amp;$C55,[1]Employees!$H:$H,0))
/J$4*J55,0)
)</f>
        <v>0</v>
      </c>
      <c r="L55" s="198">
        <f>IF($C55=0,0,SUMIF('Team members Data'!$B:$B,$C55,'Team members Data'!I:I))</f>
        <v>0</v>
      </c>
      <c r="M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*IF(L55=0,0,1),
_xlfn.IFNA(INDEX([1]Employees!$E:$E,MATCH($B55&amp;" "&amp;$C55,[1]Employees!$H:$H,0))
/L$4*L55,0)
)</f>
        <v>0</v>
      </c>
      <c r="N55" s="198">
        <f>IF($C55=0,0,SUMIF('Team members Data'!$B:$B,$C55,'Team members Data'!K:K))</f>
        <v>0</v>
      </c>
      <c r="O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*IF(N55=0,0,1),
_xlfn.IFNA(INDEX([1]Employees!$E:$E,MATCH($B55&amp;" "&amp;$C55,[1]Employees!$H:$H,0))
/N$4*N55,0)
)</f>
        <v>0</v>
      </c>
      <c r="P55" s="198">
        <f>IF($C55=0,0,SUMIF('Team members Data'!$B:$B,$C55,'Team members Data'!M:M))</f>
        <v>0</v>
      </c>
      <c r="Q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*IF(P55=0,0,1),
_xlfn.IFNA(INDEX([1]Employees!$E:$E,MATCH($B55&amp;" "&amp;$C55,[1]Employees!$H:$H,0))
/P$4*P55,0)
)</f>
        <v>0</v>
      </c>
      <c r="R55" s="198">
        <f>IF($C55=0,0,SUMIF('Team members Data'!$B:$B,$C55,'Team members Data'!O:O))</f>
        <v>0</v>
      </c>
      <c r="S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*IF(R55=0,0,1),
_xlfn.IFNA(INDEX([1]Employees!$E:$E,MATCH($B55&amp;" "&amp;$C55,[1]Employees!$H:$H,0))
/R$4*R55,0)
)</f>
        <v>0</v>
      </c>
      <c r="T55" s="198">
        <f>IF($C55=0,0,SUMIF('Team members Data'!$B:$B,$C55,'Team members Data'!Q:Q))</f>
        <v>0</v>
      </c>
      <c r="U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*IF(T55=0,0,1),
_xlfn.IFNA(INDEX([1]Employees!$E:$E,MATCH($B55&amp;" "&amp;$C55,[1]Employees!$H:$H,0))
/T$4*T55,0)
)</f>
        <v>0</v>
      </c>
      <c r="V55" s="198">
        <f>IF($C55=0,0,SUMIF('Team members Data'!$B:$B,$C55,'Team members Data'!S:S))</f>
        <v>0</v>
      </c>
      <c r="W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*IF(V55=0,0,1),
_xlfn.IFNA(INDEX([1]Employees!$E:$E,MATCH($B55&amp;" "&amp;$C55,[1]Employees!$H:$H,0))
/V$4*V55,0)
)</f>
        <v>0</v>
      </c>
      <c r="X55" s="198">
        <f>SUMIF('Team members Data'!$B:$B,$C55,'Team members Data'!U:U)</f>
        <v>0</v>
      </c>
      <c r="Y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*IF(X55=0,0,1),
_xlfn.IFNA(INDEX([1]Employees!$E:$E,MATCH($B55&amp;" "&amp;$C55,[1]Employees!$H:$H,0))
/X$4*X55,0)
)</f>
        <v>0</v>
      </c>
      <c r="Z55" s="198">
        <f>SUMIF('Team members Data'!$B:$B,$C55,'Team members Data'!W:W)</f>
        <v>0</v>
      </c>
      <c r="AA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*IF(Z55=0,0,1),
_xlfn.IFNA(INDEX([1]Employees!$E:$E,MATCH($B55&amp;" "&amp;$C55,[1]Employees!$H:$H,0))
/Z$4*Z55,0)
)</f>
        <v>0</v>
      </c>
      <c r="AB55" s="198">
        <f>SUMIF('Team members Data'!$B:$B,$C55,'Team members Data'!Y:Y)</f>
        <v>0</v>
      </c>
      <c r="AC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*IF(AB55=0,0,1),
_xlfn.IFNA(INDEX([1]Employees!$E:$E,MATCH($B55&amp;" "&amp;$C55,[1]Employees!$H:$H,0))
/AB$4*AB55,0)
)</f>
        <v>0</v>
      </c>
      <c r="AD55" s="198">
        <f>SUMIF('Team members Data'!$B:$B,$C55,'Team members Data'!AA:AA)</f>
        <v>0</v>
      </c>
      <c r="AE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*IF(AD55=0,0,1),
_xlfn.IFNA(INDEX([1]Employees!$E:$E,MATCH($B55&amp;" "&amp;$C55,[1]Employees!$H:$H,0))
/AD$4*AD55,0)
)</f>
        <v>0</v>
      </c>
      <c r="AF55" s="198">
        <f>SUMIF('Team members Data'!$B:$B,$C55,'Team members Data'!AC:AC)</f>
        <v>0</v>
      </c>
      <c r="AG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*IF(AF55=0,0,1),
_xlfn.IFNA(INDEX([1]Employees!$E:$E,MATCH($B55&amp;" "&amp;$C55,[1]Employees!$H:$H,0))
/AF$4*AF55,0)
)</f>
        <v>0</v>
      </c>
      <c r="AH55" s="198">
        <f>SUMIF('Team members Data'!$B:$B,$C55,'Team members Data'!AE:AE)</f>
        <v>0</v>
      </c>
      <c r="AI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*IF(AH55=0,0,1),
_xlfn.IFNA(INDEX([1]Employees!$E:$E,MATCH($B55&amp;" "&amp;$C55,[1]Employees!$H:$H,0))
/AH$4*AH55,0)
)</f>
        <v>0</v>
      </c>
      <c r="AJ55" s="198">
        <f>SUMIF('Team members Data'!$B:$B,$C55,'Team members Data'!AG:AG)</f>
        <v>0</v>
      </c>
      <c r="AK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*IF(AJ55=0,0,1),
_xlfn.IFNA(INDEX([1]Employees!$E:$E,MATCH($B55&amp;" "&amp;$C55,[1]Employees!$H:$H,0))
/AJ$4*AJ55,0)
)</f>
        <v>0</v>
      </c>
      <c r="AL55" s="198">
        <f>SUMIF('Team members Data'!$B:$B,$C55,'Team members Data'!AI:AI)</f>
        <v>0</v>
      </c>
      <c r="AM55" s="199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*IF(AL55=0,0,1),
_xlfn.IFNA(INDEX([1]Employees!$E:$E,MATCH($B55&amp;" "&amp;$C55,[1]Employees!$H:$H,0))
/AL$4*AL55,0)
)</f>
        <v>0</v>
      </c>
      <c r="AN55" s="198">
        <f>SUMIF('Team members Data'!$B:$B,$C55,'Team members Data'!AK:AK)</f>
        <v>0</v>
      </c>
      <c r="AO55" s="206">
        <f ca="1">IF(
SUMIF('Project Costs'!$C$21:$C$35,$C55,'Project Costs'!$M$21:$M$35)+SUMIF('Project Costs'!$C$46:$C$65,$C55,'Project Costs'!$M$46:$M$65)+SUMIF('Project Costs'!$C$76:$C$95,$C55,'Project Costs'!$M$76:$M$95)&gt;0,
(SUMIF('Project Costs'!$C$21:$C$35,$C55,'Project Costs'!$M$21:$M$35)+SUMIF('Project Costs'!$C$46:$C$65,$C55,'Project Costs'!$M$46:$M$65)+SUMIF('Project Costs'!$C$76:$C$95,$C55,'Project Costs'!$M$76:$M$95))
*IF(AN55=0,0,1),
_xlfn.IFNA(INDEX([1]Employees!$E:$E,MATCH($B55&amp;" "&amp;$C55,[1]Employees!$H:$H,0))
/AN$4*AN55,0)
)</f>
        <v>0</v>
      </c>
    </row>
    <row r="56" spans="1:41" x14ac:dyDescent="0.2">
      <c r="A56" s="54" t="str">
        <f t="shared" si="0"/>
        <v>0 0</v>
      </c>
      <c r="B56" s="205">
        <f>'Employees Summary'!B53</f>
        <v>0</v>
      </c>
      <c r="C56" s="197">
        <f>'Employees Summary'!C53</f>
        <v>0</v>
      </c>
      <c r="D56" s="197">
        <f t="shared" si="1"/>
        <v>0</v>
      </c>
      <c r="E56" s="213">
        <f t="shared" ca="1" si="2"/>
        <v>0</v>
      </c>
      <c r="F56" s="198">
        <f>IF($C56=0,0,SUMIF('Team members Data'!$B:$B,$C56,'Team members Data'!C:C))</f>
        <v>0</v>
      </c>
      <c r="G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*IF(F56=0,0,1),
_xlfn.IFNA(INDEX([1]Employees!$E:$E,MATCH($B56&amp;" "&amp;$C56,[1]Employees!$H:$H,0))
/F$4*F56,0)
)</f>
        <v>0</v>
      </c>
      <c r="H56" s="198">
        <f>IF($C56=0,0,SUMIF('Team members Data'!$B:$B,$C56,'Team members Data'!E:E))</f>
        <v>0</v>
      </c>
      <c r="I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*IF(H56=0,0,1),
_xlfn.IFNA(INDEX([1]Employees!$E:$E,MATCH($B56&amp;" "&amp;$C56,[1]Employees!$H:$H,0))
/H$4*H56,0)
)</f>
        <v>0</v>
      </c>
      <c r="J56" s="198">
        <f>IF($C56=0,0,SUMIF('Team members Data'!$B:$B,$C56,'Team members Data'!G:G))</f>
        <v>0</v>
      </c>
      <c r="K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*IF(J56=0,0,1),
_xlfn.IFNA(INDEX([1]Employees!$E:$E,MATCH($B56&amp;" "&amp;$C56,[1]Employees!$H:$H,0))
/J$4*J56,0)
)</f>
        <v>0</v>
      </c>
      <c r="L56" s="198">
        <f>IF($C56=0,0,SUMIF('Team members Data'!$B:$B,$C56,'Team members Data'!I:I))</f>
        <v>0</v>
      </c>
      <c r="M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*IF(L56=0,0,1),
_xlfn.IFNA(INDEX([1]Employees!$E:$E,MATCH($B56&amp;" "&amp;$C56,[1]Employees!$H:$H,0))
/L$4*L56,0)
)</f>
        <v>0</v>
      </c>
      <c r="N56" s="198">
        <f>IF($C56=0,0,SUMIF('Team members Data'!$B:$B,$C56,'Team members Data'!K:K))</f>
        <v>0</v>
      </c>
      <c r="O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*IF(N56=0,0,1),
_xlfn.IFNA(INDEX([1]Employees!$E:$E,MATCH($B56&amp;" "&amp;$C56,[1]Employees!$H:$H,0))
/N$4*N56,0)
)</f>
        <v>0</v>
      </c>
      <c r="P56" s="198">
        <f>IF($C56=0,0,SUMIF('Team members Data'!$B:$B,$C56,'Team members Data'!M:M))</f>
        <v>0</v>
      </c>
      <c r="Q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*IF(P56=0,0,1),
_xlfn.IFNA(INDEX([1]Employees!$E:$E,MATCH($B56&amp;" "&amp;$C56,[1]Employees!$H:$H,0))
/P$4*P56,0)
)</f>
        <v>0</v>
      </c>
      <c r="R56" s="198">
        <f>IF($C56=0,0,SUMIF('Team members Data'!$B:$B,$C56,'Team members Data'!O:O))</f>
        <v>0</v>
      </c>
      <c r="S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*IF(R56=0,0,1),
_xlfn.IFNA(INDEX([1]Employees!$E:$E,MATCH($B56&amp;" "&amp;$C56,[1]Employees!$H:$H,0))
/R$4*R56,0)
)</f>
        <v>0</v>
      </c>
      <c r="T56" s="198">
        <f>IF($C56=0,0,SUMIF('Team members Data'!$B:$B,$C56,'Team members Data'!Q:Q))</f>
        <v>0</v>
      </c>
      <c r="U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*IF(T56=0,0,1),
_xlfn.IFNA(INDEX([1]Employees!$E:$E,MATCH($B56&amp;" "&amp;$C56,[1]Employees!$H:$H,0))
/T$4*T56,0)
)</f>
        <v>0</v>
      </c>
      <c r="V56" s="198">
        <f>IF($C56=0,0,SUMIF('Team members Data'!$B:$B,$C56,'Team members Data'!S:S))</f>
        <v>0</v>
      </c>
      <c r="W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*IF(V56=0,0,1),
_xlfn.IFNA(INDEX([1]Employees!$E:$E,MATCH($B56&amp;" "&amp;$C56,[1]Employees!$H:$H,0))
/V$4*V56,0)
)</f>
        <v>0</v>
      </c>
      <c r="X56" s="198">
        <f>SUMIF('Team members Data'!$B:$B,$C56,'Team members Data'!U:U)</f>
        <v>0</v>
      </c>
      <c r="Y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*IF(X56=0,0,1),
_xlfn.IFNA(INDEX([1]Employees!$E:$E,MATCH($B56&amp;" "&amp;$C56,[1]Employees!$H:$H,0))
/X$4*X56,0)
)</f>
        <v>0</v>
      </c>
      <c r="Z56" s="198">
        <f>SUMIF('Team members Data'!$B:$B,$C56,'Team members Data'!W:W)</f>
        <v>0</v>
      </c>
      <c r="AA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*IF(Z56=0,0,1),
_xlfn.IFNA(INDEX([1]Employees!$E:$E,MATCH($B56&amp;" "&amp;$C56,[1]Employees!$H:$H,0))
/Z$4*Z56,0)
)</f>
        <v>0</v>
      </c>
      <c r="AB56" s="198">
        <f>SUMIF('Team members Data'!$B:$B,$C56,'Team members Data'!Y:Y)</f>
        <v>0</v>
      </c>
      <c r="AC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*IF(AB56=0,0,1),
_xlfn.IFNA(INDEX([1]Employees!$E:$E,MATCH($B56&amp;" "&amp;$C56,[1]Employees!$H:$H,0))
/AB$4*AB56,0)
)</f>
        <v>0</v>
      </c>
      <c r="AD56" s="198">
        <f>SUMIF('Team members Data'!$B:$B,$C56,'Team members Data'!AA:AA)</f>
        <v>0</v>
      </c>
      <c r="AE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*IF(AD56=0,0,1),
_xlfn.IFNA(INDEX([1]Employees!$E:$E,MATCH($B56&amp;" "&amp;$C56,[1]Employees!$H:$H,0))
/AD$4*AD56,0)
)</f>
        <v>0</v>
      </c>
      <c r="AF56" s="198">
        <f>SUMIF('Team members Data'!$B:$B,$C56,'Team members Data'!AC:AC)</f>
        <v>0</v>
      </c>
      <c r="AG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*IF(AF56=0,0,1),
_xlfn.IFNA(INDEX([1]Employees!$E:$E,MATCH($B56&amp;" "&amp;$C56,[1]Employees!$H:$H,0))
/AF$4*AF56,0)
)</f>
        <v>0</v>
      </c>
      <c r="AH56" s="198">
        <f>SUMIF('Team members Data'!$B:$B,$C56,'Team members Data'!AE:AE)</f>
        <v>0</v>
      </c>
      <c r="AI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*IF(AH56=0,0,1),
_xlfn.IFNA(INDEX([1]Employees!$E:$E,MATCH($B56&amp;" "&amp;$C56,[1]Employees!$H:$H,0))
/AH$4*AH56,0)
)</f>
        <v>0</v>
      </c>
      <c r="AJ56" s="198">
        <f>SUMIF('Team members Data'!$B:$B,$C56,'Team members Data'!AG:AG)</f>
        <v>0</v>
      </c>
      <c r="AK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*IF(AJ56=0,0,1),
_xlfn.IFNA(INDEX([1]Employees!$E:$E,MATCH($B56&amp;" "&amp;$C56,[1]Employees!$H:$H,0))
/AJ$4*AJ56,0)
)</f>
        <v>0</v>
      </c>
      <c r="AL56" s="198">
        <f>SUMIF('Team members Data'!$B:$B,$C56,'Team members Data'!AI:AI)</f>
        <v>0</v>
      </c>
      <c r="AM56" s="199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*IF(AL56=0,0,1),
_xlfn.IFNA(INDEX([1]Employees!$E:$E,MATCH($B56&amp;" "&amp;$C56,[1]Employees!$H:$H,0))
/AL$4*AL56,0)
)</f>
        <v>0</v>
      </c>
      <c r="AN56" s="198">
        <f>SUMIF('Team members Data'!$B:$B,$C56,'Team members Data'!AK:AK)</f>
        <v>0</v>
      </c>
      <c r="AO56" s="206">
        <f ca="1">IF(
SUMIF('Project Costs'!$C$21:$C$35,$C56,'Project Costs'!$M$21:$M$35)+SUMIF('Project Costs'!$C$46:$C$65,$C56,'Project Costs'!$M$46:$M$65)+SUMIF('Project Costs'!$C$76:$C$95,$C56,'Project Costs'!$M$76:$M$95)&gt;0,
(SUMIF('Project Costs'!$C$21:$C$35,$C56,'Project Costs'!$M$21:$M$35)+SUMIF('Project Costs'!$C$46:$C$65,$C56,'Project Costs'!$M$46:$M$65)+SUMIF('Project Costs'!$C$76:$C$95,$C56,'Project Costs'!$M$76:$M$95))
*IF(AN56=0,0,1),
_xlfn.IFNA(INDEX([1]Employees!$E:$E,MATCH($B56&amp;" "&amp;$C56,[1]Employees!$H:$H,0))
/AN$4*AN56,0)
)</f>
        <v>0</v>
      </c>
    </row>
    <row r="57" spans="1:41" x14ac:dyDescent="0.2">
      <c r="A57" s="54" t="str">
        <f t="shared" si="0"/>
        <v>0 0</v>
      </c>
      <c r="B57" s="205">
        <f>'Employees Summary'!B54</f>
        <v>0</v>
      </c>
      <c r="C57" s="197">
        <f>'Employees Summary'!C54</f>
        <v>0</v>
      </c>
      <c r="D57" s="197">
        <f t="shared" si="1"/>
        <v>0</v>
      </c>
      <c r="E57" s="213">
        <f t="shared" ca="1" si="2"/>
        <v>0</v>
      </c>
      <c r="F57" s="198">
        <f>IF($C57=0,0,SUMIF('Team members Data'!$B:$B,$C57,'Team members Data'!C:C))</f>
        <v>0</v>
      </c>
      <c r="G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*IF(F57=0,0,1),
_xlfn.IFNA(INDEX([1]Employees!$E:$E,MATCH($B57&amp;" "&amp;$C57,[1]Employees!$H:$H,0))
/F$4*F57,0)
)</f>
        <v>0</v>
      </c>
      <c r="H57" s="198">
        <f>IF($C57=0,0,SUMIF('Team members Data'!$B:$B,$C57,'Team members Data'!E:E))</f>
        <v>0</v>
      </c>
      <c r="I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*IF(H57=0,0,1),
_xlfn.IFNA(INDEX([1]Employees!$E:$E,MATCH($B57&amp;" "&amp;$C57,[1]Employees!$H:$H,0))
/H$4*H57,0)
)</f>
        <v>0</v>
      </c>
      <c r="J57" s="198">
        <f>IF($C57=0,0,SUMIF('Team members Data'!$B:$B,$C57,'Team members Data'!G:G))</f>
        <v>0</v>
      </c>
      <c r="K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*IF(J57=0,0,1),
_xlfn.IFNA(INDEX([1]Employees!$E:$E,MATCH($B57&amp;" "&amp;$C57,[1]Employees!$H:$H,0))
/J$4*J57,0)
)</f>
        <v>0</v>
      </c>
      <c r="L57" s="198">
        <f>IF($C57=0,0,SUMIF('Team members Data'!$B:$B,$C57,'Team members Data'!I:I))</f>
        <v>0</v>
      </c>
      <c r="M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*IF(L57=0,0,1),
_xlfn.IFNA(INDEX([1]Employees!$E:$E,MATCH($B57&amp;" "&amp;$C57,[1]Employees!$H:$H,0))
/L$4*L57,0)
)</f>
        <v>0</v>
      </c>
      <c r="N57" s="198">
        <f>IF($C57=0,0,SUMIF('Team members Data'!$B:$B,$C57,'Team members Data'!K:K))</f>
        <v>0</v>
      </c>
      <c r="O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*IF(N57=0,0,1),
_xlfn.IFNA(INDEX([1]Employees!$E:$E,MATCH($B57&amp;" "&amp;$C57,[1]Employees!$H:$H,0))
/N$4*N57,0)
)</f>
        <v>0</v>
      </c>
      <c r="P57" s="198">
        <f>IF($C57=0,0,SUMIF('Team members Data'!$B:$B,$C57,'Team members Data'!M:M))</f>
        <v>0</v>
      </c>
      <c r="Q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*IF(P57=0,0,1),
_xlfn.IFNA(INDEX([1]Employees!$E:$E,MATCH($B57&amp;" "&amp;$C57,[1]Employees!$H:$H,0))
/P$4*P57,0)
)</f>
        <v>0</v>
      </c>
      <c r="R57" s="198">
        <f>IF($C57=0,0,SUMIF('Team members Data'!$B:$B,$C57,'Team members Data'!O:O))</f>
        <v>0</v>
      </c>
      <c r="S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*IF(R57=0,0,1),
_xlfn.IFNA(INDEX([1]Employees!$E:$E,MATCH($B57&amp;" "&amp;$C57,[1]Employees!$H:$H,0))
/R$4*R57,0)
)</f>
        <v>0</v>
      </c>
      <c r="T57" s="198">
        <f>IF($C57=0,0,SUMIF('Team members Data'!$B:$B,$C57,'Team members Data'!Q:Q))</f>
        <v>0</v>
      </c>
      <c r="U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*IF(T57=0,0,1),
_xlfn.IFNA(INDEX([1]Employees!$E:$E,MATCH($B57&amp;" "&amp;$C57,[1]Employees!$H:$H,0))
/T$4*T57,0)
)</f>
        <v>0</v>
      </c>
      <c r="V57" s="198">
        <f>IF($C57=0,0,SUMIF('Team members Data'!$B:$B,$C57,'Team members Data'!S:S))</f>
        <v>0</v>
      </c>
      <c r="W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*IF(V57=0,0,1),
_xlfn.IFNA(INDEX([1]Employees!$E:$E,MATCH($B57&amp;" "&amp;$C57,[1]Employees!$H:$H,0))
/V$4*V57,0)
)</f>
        <v>0</v>
      </c>
      <c r="X57" s="198">
        <f>SUMIF('Team members Data'!$B:$B,$C57,'Team members Data'!U:U)</f>
        <v>0</v>
      </c>
      <c r="Y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*IF(X57=0,0,1),
_xlfn.IFNA(INDEX([1]Employees!$E:$E,MATCH($B57&amp;" "&amp;$C57,[1]Employees!$H:$H,0))
/X$4*X57,0)
)</f>
        <v>0</v>
      </c>
      <c r="Z57" s="198">
        <f>SUMIF('Team members Data'!$B:$B,$C57,'Team members Data'!W:W)</f>
        <v>0</v>
      </c>
      <c r="AA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*IF(Z57=0,0,1),
_xlfn.IFNA(INDEX([1]Employees!$E:$E,MATCH($B57&amp;" "&amp;$C57,[1]Employees!$H:$H,0))
/Z$4*Z57,0)
)</f>
        <v>0</v>
      </c>
      <c r="AB57" s="198">
        <f>SUMIF('Team members Data'!$B:$B,$C57,'Team members Data'!Y:Y)</f>
        <v>0</v>
      </c>
      <c r="AC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*IF(AB57=0,0,1),
_xlfn.IFNA(INDEX([1]Employees!$E:$E,MATCH($B57&amp;" "&amp;$C57,[1]Employees!$H:$H,0))
/AB$4*AB57,0)
)</f>
        <v>0</v>
      </c>
      <c r="AD57" s="198">
        <f>SUMIF('Team members Data'!$B:$B,$C57,'Team members Data'!AA:AA)</f>
        <v>0</v>
      </c>
      <c r="AE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*IF(AD57=0,0,1),
_xlfn.IFNA(INDEX([1]Employees!$E:$E,MATCH($B57&amp;" "&amp;$C57,[1]Employees!$H:$H,0))
/AD$4*AD57,0)
)</f>
        <v>0</v>
      </c>
      <c r="AF57" s="198">
        <f>SUMIF('Team members Data'!$B:$B,$C57,'Team members Data'!AC:AC)</f>
        <v>0</v>
      </c>
      <c r="AG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*IF(AF57=0,0,1),
_xlfn.IFNA(INDEX([1]Employees!$E:$E,MATCH($B57&amp;" "&amp;$C57,[1]Employees!$H:$H,0))
/AF$4*AF57,0)
)</f>
        <v>0</v>
      </c>
      <c r="AH57" s="198">
        <f>SUMIF('Team members Data'!$B:$B,$C57,'Team members Data'!AE:AE)</f>
        <v>0</v>
      </c>
      <c r="AI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*IF(AH57=0,0,1),
_xlfn.IFNA(INDEX([1]Employees!$E:$E,MATCH($B57&amp;" "&amp;$C57,[1]Employees!$H:$H,0))
/AH$4*AH57,0)
)</f>
        <v>0</v>
      </c>
      <c r="AJ57" s="198">
        <f>SUMIF('Team members Data'!$B:$B,$C57,'Team members Data'!AG:AG)</f>
        <v>0</v>
      </c>
      <c r="AK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*IF(AJ57=0,0,1),
_xlfn.IFNA(INDEX([1]Employees!$E:$E,MATCH($B57&amp;" "&amp;$C57,[1]Employees!$H:$H,0))
/AJ$4*AJ57,0)
)</f>
        <v>0</v>
      </c>
      <c r="AL57" s="198">
        <f>SUMIF('Team members Data'!$B:$B,$C57,'Team members Data'!AI:AI)</f>
        <v>0</v>
      </c>
      <c r="AM57" s="199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*IF(AL57=0,0,1),
_xlfn.IFNA(INDEX([1]Employees!$E:$E,MATCH($B57&amp;" "&amp;$C57,[1]Employees!$H:$H,0))
/AL$4*AL57,0)
)</f>
        <v>0</v>
      </c>
      <c r="AN57" s="198">
        <f>SUMIF('Team members Data'!$B:$B,$C57,'Team members Data'!AK:AK)</f>
        <v>0</v>
      </c>
      <c r="AO57" s="206">
        <f ca="1">IF(
SUMIF('Project Costs'!$C$21:$C$35,$C57,'Project Costs'!$M$21:$M$35)+SUMIF('Project Costs'!$C$46:$C$65,$C57,'Project Costs'!$M$46:$M$65)+SUMIF('Project Costs'!$C$76:$C$95,$C57,'Project Costs'!$M$76:$M$95)&gt;0,
(SUMIF('Project Costs'!$C$21:$C$35,$C57,'Project Costs'!$M$21:$M$35)+SUMIF('Project Costs'!$C$46:$C$65,$C57,'Project Costs'!$M$46:$M$65)+SUMIF('Project Costs'!$C$76:$C$95,$C57,'Project Costs'!$M$76:$M$95))
*IF(AN57=0,0,1),
_xlfn.IFNA(INDEX([1]Employees!$E:$E,MATCH($B57&amp;" "&amp;$C57,[1]Employees!$H:$H,0))
/AN$4*AN57,0)
)</f>
        <v>0</v>
      </c>
    </row>
    <row r="58" spans="1:41" x14ac:dyDescent="0.2">
      <c r="A58" s="54" t="str">
        <f t="shared" si="0"/>
        <v>0 0</v>
      </c>
      <c r="B58" s="205">
        <f>'Employees Summary'!B55</f>
        <v>0</v>
      </c>
      <c r="C58" s="197">
        <f>'Employees Summary'!C55</f>
        <v>0</v>
      </c>
      <c r="D58" s="197">
        <f t="shared" si="1"/>
        <v>0</v>
      </c>
      <c r="E58" s="213">
        <f t="shared" ca="1" si="2"/>
        <v>0</v>
      </c>
      <c r="F58" s="198">
        <f>IF($C58=0,0,SUMIF('Team members Data'!$B:$B,$C58,'Team members Data'!C:C))</f>
        <v>0</v>
      </c>
      <c r="G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*IF(F58=0,0,1),
_xlfn.IFNA(INDEX([1]Employees!$E:$E,MATCH($B58&amp;" "&amp;$C58,[1]Employees!$H:$H,0))
/F$4*F58,0)
)</f>
        <v>0</v>
      </c>
      <c r="H58" s="198">
        <f>IF($C58=0,0,SUMIF('Team members Data'!$B:$B,$C58,'Team members Data'!E:E))</f>
        <v>0</v>
      </c>
      <c r="I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*IF(H58=0,0,1),
_xlfn.IFNA(INDEX([1]Employees!$E:$E,MATCH($B58&amp;" "&amp;$C58,[1]Employees!$H:$H,0))
/H$4*H58,0)
)</f>
        <v>0</v>
      </c>
      <c r="J58" s="198">
        <f>IF($C58=0,0,SUMIF('Team members Data'!$B:$B,$C58,'Team members Data'!G:G))</f>
        <v>0</v>
      </c>
      <c r="K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*IF(J58=0,0,1),
_xlfn.IFNA(INDEX([1]Employees!$E:$E,MATCH($B58&amp;" "&amp;$C58,[1]Employees!$H:$H,0))
/J$4*J58,0)
)</f>
        <v>0</v>
      </c>
      <c r="L58" s="198">
        <f>IF($C58=0,0,SUMIF('Team members Data'!$B:$B,$C58,'Team members Data'!I:I))</f>
        <v>0</v>
      </c>
      <c r="M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*IF(L58=0,0,1),
_xlfn.IFNA(INDEX([1]Employees!$E:$E,MATCH($B58&amp;" "&amp;$C58,[1]Employees!$H:$H,0))
/L$4*L58,0)
)</f>
        <v>0</v>
      </c>
      <c r="N58" s="198">
        <f>IF($C58=0,0,SUMIF('Team members Data'!$B:$B,$C58,'Team members Data'!K:K))</f>
        <v>0</v>
      </c>
      <c r="O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*IF(N58=0,0,1),
_xlfn.IFNA(INDEX([1]Employees!$E:$E,MATCH($B58&amp;" "&amp;$C58,[1]Employees!$H:$H,0))
/N$4*N58,0)
)</f>
        <v>0</v>
      </c>
      <c r="P58" s="198">
        <f>IF($C58=0,0,SUMIF('Team members Data'!$B:$B,$C58,'Team members Data'!M:M))</f>
        <v>0</v>
      </c>
      <c r="Q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*IF(P58=0,0,1),
_xlfn.IFNA(INDEX([1]Employees!$E:$E,MATCH($B58&amp;" "&amp;$C58,[1]Employees!$H:$H,0))
/P$4*P58,0)
)</f>
        <v>0</v>
      </c>
      <c r="R58" s="198">
        <f>IF($C58=0,0,SUMIF('Team members Data'!$B:$B,$C58,'Team members Data'!O:O))</f>
        <v>0</v>
      </c>
      <c r="S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*IF(R58=0,0,1),
_xlfn.IFNA(INDEX([1]Employees!$E:$E,MATCH($B58&amp;" "&amp;$C58,[1]Employees!$H:$H,0))
/R$4*R58,0)
)</f>
        <v>0</v>
      </c>
      <c r="T58" s="198">
        <f>IF($C58=0,0,SUMIF('Team members Data'!$B:$B,$C58,'Team members Data'!Q:Q))</f>
        <v>0</v>
      </c>
      <c r="U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*IF(T58=0,0,1),
_xlfn.IFNA(INDEX([1]Employees!$E:$E,MATCH($B58&amp;" "&amp;$C58,[1]Employees!$H:$H,0))
/T$4*T58,0)
)</f>
        <v>0</v>
      </c>
      <c r="V58" s="198">
        <f>IF($C58=0,0,SUMIF('Team members Data'!$B:$B,$C58,'Team members Data'!S:S))</f>
        <v>0</v>
      </c>
      <c r="W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*IF(V58=0,0,1),
_xlfn.IFNA(INDEX([1]Employees!$E:$E,MATCH($B58&amp;" "&amp;$C58,[1]Employees!$H:$H,0))
/V$4*V58,0)
)</f>
        <v>0</v>
      </c>
      <c r="X58" s="198">
        <f>SUMIF('Team members Data'!$B:$B,$C58,'Team members Data'!U:U)</f>
        <v>0</v>
      </c>
      <c r="Y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*IF(X58=0,0,1),
_xlfn.IFNA(INDEX([1]Employees!$E:$E,MATCH($B58&amp;" "&amp;$C58,[1]Employees!$H:$H,0))
/X$4*X58,0)
)</f>
        <v>0</v>
      </c>
      <c r="Z58" s="198">
        <f>SUMIF('Team members Data'!$B:$B,$C58,'Team members Data'!W:W)</f>
        <v>0</v>
      </c>
      <c r="AA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*IF(Z58=0,0,1),
_xlfn.IFNA(INDEX([1]Employees!$E:$E,MATCH($B58&amp;" "&amp;$C58,[1]Employees!$H:$H,0))
/Z$4*Z58,0)
)</f>
        <v>0</v>
      </c>
      <c r="AB58" s="198">
        <f>SUMIF('Team members Data'!$B:$B,$C58,'Team members Data'!Y:Y)</f>
        <v>0</v>
      </c>
      <c r="AC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*IF(AB58=0,0,1),
_xlfn.IFNA(INDEX([1]Employees!$E:$E,MATCH($B58&amp;" "&amp;$C58,[1]Employees!$H:$H,0))
/AB$4*AB58,0)
)</f>
        <v>0</v>
      </c>
      <c r="AD58" s="198">
        <f>SUMIF('Team members Data'!$B:$B,$C58,'Team members Data'!AA:AA)</f>
        <v>0</v>
      </c>
      <c r="AE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*IF(AD58=0,0,1),
_xlfn.IFNA(INDEX([1]Employees!$E:$E,MATCH($B58&amp;" "&amp;$C58,[1]Employees!$H:$H,0))
/AD$4*AD58,0)
)</f>
        <v>0</v>
      </c>
      <c r="AF58" s="198">
        <f>SUMIF('Team members Data'!$B:$B,$C58,'Team members Data'!AC:AC)</f>
        <v>0</v>
      </c>
      <c r="AG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*IF(AF58=0,0,1),
_xlfn.IFNA(INDEX([1]Employees!$E:$E,MATCH($B58&amp;" "&amp;$C58,[1]Employees!$H:$H,0))
/AF$4*AF58,0)
)</f>
        <v>0</v>
      </c>
      <c r="AH58" s="198">
        <f>SUMIF('Team members Data'!$B:$B,$C58,'Team members Data'!AE:AE)</f>
        <v>0</v>
      </c>
      <c r="AI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*IF(AH58=0,0,1),
_xlfn.IFNA(INDEX([1]Employees!$E:$E,MATCH($B58&amp;" "&amp;$C58,[1]Employees!$H:$H,0))
/AH$4*AH58,0)
)</f>
        <v>0</v>
      </c>
      <c r="AJ58" s="198">
        <f>SUMIF('Team members Data'!$B:$B,$C58,'Team members Data'!AG:AG)</f>
        <v>0</v>
      </c>
      <c r="AK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*IF(AJ58=0,0,1),
_xlfn.IFNA(INDEX([1]Employees!$E:$E,MATCH($B58&amp;" "&amp;$C58,[1]Employees!$H:$H,0))
/AJ$4*AJ58,0)
)</f>
        <v>0</v>
      </c>
      <c r="AL58" s="198">
        <f>SUMIF('Team members Data'!$B:$B,$C58,'Team members Data'!AI:AI)</f>
        <v>0</v>
      </c>
      <c r="AM58" s="199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*IF(AL58=0,0,1),
_xlfn.IFNA(INDEX([1]Employees!$E:$E,MATCH($B58&amp;" "&amp;$C58,[1]Employees!$H:$H,0))
/AL$4*AL58,0)
)</f>
        <v>0</v>
      </c>
      <c r="AN58" s="198">
        <f>SUMIF('Team members Data'!$B:$B,$C58,'Team members Data'!AK:AK)</f>
        <v>0</v>
      </c>
      <c r="AO58" s="206">
        <f ca="1">IF(
SUMIF('Project Costs'!$C$21:$C$35,$C58,'Project Costs'!$M$21:$M$35)+SUMIF('Project Costs'!$C$46:$C$65,$C58,'Project Costs'!$M$46:$M$65)+SUMIF('Project Costs'!$C$76:$C$95,$C58,'Project Costs'!$M$76:$M$95)&gt;0,
(SUMIF('Project Costs'!$C$21:$C$35,$C58,'Project Costs'!$M$21:$M$35)+SUMIF('Project Costs'!$C$46:$C$65,$C58,'Project Costs'!$M$46:$M$65)+SUMIF('Project Costs'!$C$76:$C$95,$C58,'Project Costs'!$M$76:$M$95))
*IF(AN58=0,0,1),
_xlfn.IFNA(INDEX([1]Employees!$E:$E,MATCH($B58&amp;" "&amp;$C58,[1]Employees!$H:$H,0))
/AN$4*AN58,0)
)</f>
        <v>0</v>
      </c>
    </row>
    <row r="59" spans="1:41" x14ac:dyDescent="0.2">
      <c r="A59" s="54" t="str">
        <f t="shared" si="0"/>
        <v>0 0</v>
      </c>
      <c r="B59" s="205">
        <f>'Employees Summary'!B56</f>
        <v>0</v>
      </c>
      <c r="C59" s="197">
        <f>'Employees Summary'!C56</f>
        <v>0</v>
      </c>
      <c r="D59" s="197">
        <f t="shared" si="1"/>
        <v>0</v>
      </c>
      <c r="E59" s="213">
        <f t="shared" ca="1" si="2"/>
        <v>0</v>
      </c>
      <c r="F59" s="198">
        <f>IF($C59=0,0,SUMIF('Team members Data'!$B:$B,$C59,'Team members Data'!C:C))</f>
        <v>0</v>
      </c>
      <c r="G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*IF(F59=0,0,1),
_xlfn.IFNA(INDEX([1]Employees!$E:$E,MATCH($B59&amp;" "&amp;$C59,[1]Employees!$H:$H,0))
/F$4*F59,0)
)</f>
        <v>0</v>
      </c>
      <c r="H59" s="198">
        <f>IF($C59=0,0,SUMIF('Team members Data'!$B:$B,$C59,'Team members Data'!E:E))</f>
        <v>0</v>
      </c>
      <c r="I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*IF(H59=0,0,1),
_xlfn.IFNA(INDEX([1]Employees!$E:$E,MATCH($B59&amp;" "&amp;$C59,[1]Employees!$H:$H,0))
/H$4*H59,0)
)</f>
        <v>0</v>
      </c>
      <c r="J59" s="198">
        <f>IF($C59=0,0,SUMIF('Team members Data'!$B:$B,$C59,'Team members Data'!G:G))</f>
        <v>0</v>
      </c>
      <c r="K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*IF(J59=0,0,1),
_xlfn.IFNA(INDEX([1]Employees!$E:$E,MATCH($B59&amp;" "&amp;$C59,[1]Employees!$H:$H,0))
/J$4*J59,0)
)</f>
        <v>0</v>
      </c>
      <c r="L59" s="198">
        <f>IF($C59=0,0,SUMIF('Team members Data'!$B:$B,$C59,'Team members Data'!I:I))</f>
        <v>0</v>
      </c>
      <c r="M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*IF(L59=0,0,1),
_xlfn.IFNA(INDEX([1]Employees!$E:$E,MATCH($B59&amp;" "&amp;$C59,[1]Employees!$H:$H,0))
/L$4*L59,0)
)</f>
        <v>0</v>
      </c>
      <c r="N59" s="198">
        <f>IF($C59=0,0,SUMIF('Team members Data'!$B:$B,$C59,'Team members Data'!K:K))</f>
        <v>0</v>
      </c>
      <c r="O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*IF(N59=0,0,1),
_xlfn.IFNA(INDEX([1]Employees!$E:$E,MATCH($B59&amp;" "&amp;$C59,[1]Employees!$H:$H,0))
/N$4*N59,0)
)</f>
        <v>0</v>
      </c>
      <c r="P59" s="198">
        <f>IF($C59=0,0,SUMIF('Team members Data'!$B:$B,$C59,'Team members Data'!M:M))</f>
        <v>0</v>
      </c>
      <c r="Q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*IF(P59=0,0,1),
_xlfn.IFNA(INDEX([1]Employees!$E:$E,MATCH($B59&amp;" "&amp;$C59,[1]Employees!$H:$H,0))
/P$4*P59,0)
)</f>
        <v>0</v>
      </c>
      <c r="R59" s="198">
        <f>IF($C59=0,0,SUMIF('Team members Data'!$B:$B,$C59,'Team members Data'!O:O))</f>
        <v>0</v>
      </c>
      <c r="S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*IF(R59=0,0,1),
_xlfn.IFNA(INDEX([1]Employees!$E:$E,MATCH($B59&amp;" "&amp;$C59,[1]Employees!$H:$H,0))
/R$4*R59,0)
)</f>
        <v>0</v>
      </c>
      <c r="T59" s="198">
        <f>IF($C59=0,0,SUMIF('Team members Data'!$B:$B,$C59,'Team members Data'!Q:Q))</f>
        <v>0</v>
      </c>
      <c r="U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*IF(T59=0,0,1),
_xlfn.IFNA(INDEX([1]Employees!$E:$E,MATCH($B59&amp;" "&amp;$C59,[1]Employees!$H:$H,0))
/T$4*T59,0)
)</f>
        <v>0</v>
      </c>
      <c r="V59" s="198">
        <f>IF($C59=0,0,SUMIF('Team members Data'!$B:$B,$C59,'Team members Data'!S:S))</f>
        <v>0</v>
      </c>
      <c r="W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*IF(V59=0,0,1),
_xlfn.IFNA(INDEX([1]Employees!$E:$E,MATCH($B59&amp;" "&amp;$C59,[1]Employees!$H:$H,0))
/V$4*V59,0)
)</f>
        <v>0</v>
      </c>
      <c r="X59" s="198">
        <f>SUMIF('Team members Data'!$B:$B,$C59,'Team members Data'!U:U)</f>
        <v>0</v>
      </c>
      <c r="Y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*IF(X59=0,0,1),
_xlfn.IFNA(INDEX([1]Employees!$E:$E,MATCH($B59&amp;" "&amp;$C59,[1]Employees!$H:$H,0))
/X$4*X59,0)
)</f>
        <v>0</v>
      </c>
      <c r="Z59" s="198">
        <f>SUMIF('Team members Data'!$B:$B,$C59,'Team members Data'!W:W)</f>
        <v>0</v>
      </c>
      <c r="AA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*IF(Z59=0,0,1),
_xlfn.IFNA(INDEX([1]Employees!$E:$E,MATCH($B59&amp;" "&amp;$C59,[1]Employees!$H:$H,0))
/Z$4*Z59,0)
)</f>
        <v>0</v>
      </c>
      <c r="AB59" s="198">
        <f>SUMIF('Team members Data'!$B:$B,$C59,'Team members Data'!Y:Y)</f>
        <v>0</v>
      </c>
      <c r="AC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*IF(AB59=0,0,1),
_xlfn.IFNA(INDEX([1]Employees!$E:$E,MATCH($B59&amp;" "&amp;$C59,[1]Employees!$H:$H,0))
/AB$4*AB59,0)
)</f>
        <v>0</v>
      </c>
      <c r="AD59" s="198">
        <f>SUMIF('Team members Data'!$B:$B,$C59,'Team members Data'!AA:AA)</f>
        <v>0</v>
      </c>
      <c r="AE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*IF(AD59=0,0,1),
_xlfn.IFNA(INDEX([1]Employees!$E:$E,MATCH($B59&amp;" "&amp;$C59,[1]Employees!$H:$H,0))
/AD$4*AD59,0)
)</f>
        <v>0</v>
      </c>
      <c r="AF59" s="198">
        <f>SUMIF('Team members Data'!$B:$B,$C59,'Team members Data'!AC:AC)</f>
        <v>0</v>
      </c>
      <c r="AG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*IF(AF59=0,0,1),
_xlfn.IFNA(INDEX([1]Employees!$E:$E,MATCH($B59&amp;" "&amp;$C59,[1]Employees!$H:$H,0))
/AF$4*AF59,0)
)</f>
        <v>0</v>
      </c>
      <c r="AH59" s="198">
        <f>SUMIF('Team members Data'!$B:$B,$C59,'Team members Data'!AE:AE)</f>
        <v>0</v>
      </c>
      <c r="AI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*IF(AH59=0,0,1),
_xlfn.IFNA(INDEX([1]Employees!$E:$E,MATCH($B59&amp;" "&amp;$C59,[1]Employees!$H:$H,0))
/AH$4*AH59,0)
)</f>
        <v>0</v>
      </c>
      <c r="AJ59" s="198">
        <f>SUMIF('Team members Data'!$B:$B,$C59,'Team members Data'!AG:AG)</f>
        <v>0</v>
      </c>
      <c r="AK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*IF(AJ59=0,0,1),
_xlfn.IFNA(INDEX([1]Employees!$E:$E,MATCH($B59&amp;" "&amp;$C59,[1]Employees!$H:$H,0))
/AJ$4*AJ59,0)
)</f>
        <v>0</v>
      </c>
      <c r="AL59" s="198">
        <f>SUMIF('Team members Data'!$B:$B,$C59,'Team members Data'!AI:AI)</f>
        <v>0</v>
      </c>
      <c r="AM59" s="199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*IF(AL59=0,0,1),
_xlfn.IFNA(INDEX([1]Employees!$E:$E,MATCH($B59&amp;" "&amp;$C59,[1]Employees!$H:$H,0))
/AL$4*AL59,0)
)</f>
        <v>0</v>
      </c>
      <c r="AN59" s="198">
        <f>SUMIF('Team members Data'!$B:$B,$C59,'Team members Data'!AK:AK)</f>
        <v>0</v>
      </c>
      <c r="AO59" s="206">
        <f ca="1">IF(
SUMIF('Project Costs'!$C$21:$C$35,$C59,'Project Costs'!$M$21:$M$35)+SUMIF('Project Costs'!$C$46:$C$65,$C59,'Project Costs'!$M$46:$M$65)+SUMIF('Project Costs'!$C$76:$C$95,$C59,'Project Costs'!$M$76:$M$95)&gt;0,
(SUMIF('Project Costs'!$C$21:$C$35,$C59,'Project Costs'!$M$21:$M$35)+SUMIF('Project Costs'!$C$46:$C$65,$C59,'Project Costs'!$M$46:$M$65)+SUMIF('Project Costs'!$C$76:$C$95,$C59,'Project Costs'!$M$76:$M$95))
*IF(AN59=0,0,1),
_xlfn.IFNA(INDEX([1]Employees!$E:$E,MATCH($B59&amp;" "&amp;$C59,[1]Employees!$H:$H,0))
/AN$4*AN59,0)
)</f>
        <v>0</v>
      </c>
    </row>
    <row r="60" spans="1:41" x14ac:dyDescent="0.2">
      <c r="A60" s="54" t="str">
        <f t="shared" si="0"/>
        <v>0 0</v>
      </c>
      <c r="B60" s="205">
        <f>'Employees Summary'!B57</f>
        <v>0</v>
      </c>
      <c r="C60" s="197">
        <f>'Employees Summary'!C57</f>
        <v>0</v>
      </c>
      <c r="D60" s="197">
        <f t="shared" si="1"/>
        <v>0</v>
      </c>
      <c r="E60" s="213">
        <f t="shared" ca="1" si="2"/>
        <v>0</v>
      </c>
      <c r="F60" s="198">
        <f>IF($C60=0,0,SUMIF('Team members Data'!$B:$B,$C60,'Team members Data'!C:C))</f>
        <v>0</v>
      </c>
      <c r="G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*IF(F60=0,0,1),
_xlfn.IFNA(INDEX([1]Employees!$E:$E,MATCH($B60&amp;" "&amp;$C60,[1]Employees!$H:$H,0))
/F$4*F60,0)
)</f>
        <v>0</v>
      </c>
      <c r="H60" s="198">
        <f>IF($C60=0,0,SUMIF('Team members Data'!$B:$B,$C60,'Team members Data'!E:E))</f>
        <v>0</v>
      </c>
      <c r="I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*IF(H60=0,0,1),
_xlfn.IFNA(INDEX([1]Employees!$E:$E,MATCH($B60&amp;" "&amp;$C60,[1]Employees!$H:$H,0))
/H$4*H60,0)
)</f>
        <v>0</v>
      </c>
      <c r="J60" s="198">
        <f>IF($C60=0,0,SUMIF('Team members Data'!$B:$B,$C60,'Team members Data'!G:G))</f>
        <v>0</v>
      </c>
      <c r="K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*IF(J60=0,0,1),
_xlfn.IFNA(INDEX([1]Employees!$E:$E,MATCH($B60&amp;" "&amp;$C60,[1]Employees!$H:$H,0))
/J$4*J60,0)
)</f>
        <v>0</v>
      </c>
      <c r="L60" s="198">
        <f>IF($C60=0,0,SUMIF('Team members Data'!$B:$B,$C60,'Team members Data'!I:I))</f>
        <v>0</v>
      </c>
      <c r="M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*IF(L60=0,0,1),
_xlfn.IFNA(INDEX([1]Employees!$E:$E,MATCH($B60&amp;" "&amp;$C60,[1]Employees!$H:$H,0))
/L$4*L60,0)
)</f>
        <v>0</v>
      </c>
      <c r="N60" s="198">
        <f>IF($C60=0,0,SUMIF('Team members Data'!$B:$B,$C60,'Team members Data'!K:K))</f>
        <v>0</v>
      </c>
      <c r="O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*IF(N60=0,0,1),
_xlfn.IFNA(INDEX([1]Employees!$E:$E,MATCH($B60&amp;" "&amp;$C60,[1]Employees!$H:$H,0))
/N$4*N60,0)
)</f>
        <v>0</v>
      </c>
      <c r="P60" s="198">
        <f>IF($C60=0,0,SUMIF('Team members Data'!$B:$B,$C60,'Team members Data'!M:M))</f>
        <v>0</v>
      </c>
      <c r="Q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*IF(P60=0,0,1),
_xlfn.IFNA(INDEX([1]Employees!$E:$E,MATCH($B60&amp;" "&amp;$C60,[1]Employees!$H:$H,0))
/P$4*P60,0)
)</f>
        <v>0</v>
      </c>
      <c r="R60" s="198">
        <f>IF($C60=0,0,SUMIF('Team members Data'!$B:$B,$C60,'Team members Data'!O:O))</f>
        <v>0</v>
      </c>
      <c r="S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*IF(R60=0,0,1),
_xlfn.IFNA(INDEX([1]Employees!$E:$E,MATCH($B60&amp;" "&amp;$C60,[1]Employees!$H:$H,0))
/R$4*R60,0)
)</f>
        <v>0</v>
      </c>
      <c r="T60" s="198">
        <f>IF($C60=0,0,SUMIF('Team members Data'!$B:$B,$C60,'Team members Data'!Q:Q))</f>
        <v>0</v>
      </c>
      <c r="U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*IF(T60=0,0,1),
_xlfn.IFNA(INDEX([1]Employees!$E:$E,MATCH($B60&amp;" "&amp;$C60,[1]Employees!$H:$H,0))
/T$4*T60,0)
)</f>
        <v>0</v>
      </c>
      <c r="V60" s="198">
        <f>IF($C60=0,0,SUMIF('Team members Data'!$B:$B,$C60,'Team members Data'!S:S))</f>
        <v>0</v>
      </c>
      <c r="W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*IF(V60=0,0,1),
_xlfn.IFNA(INDEX([1]Employees!$E:$E,MATCH($B60&amp;" "&amp;$C60,[1]Employees!$H:$H,0))
/V$4*V60,0)
)</f>
        <v>0</v>
      </c>
      <c r="X60" s="198">
        <f>SUMIF('Team members Data'!$B:$B,$C60,'Team members Data'!U:U)</f>
        <v>0</v>
      </c>
      <c r="Y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*IF(X60=0,0,1),
_xlfn.IFNA(INDEX([1]Employees!$E:$E,MATCH($B60&amp;" "&amp;$C60,[1]Employees!$H:$H,0))
/X$4*X60,0)
)</f>
        <v>0</v>
      </c>
      <c r="Z60" s="198">
        <f>SUMIF('Team members Data'!$B:$B,$C60,'Team members Data'!W:W)</f>
        <v>0</v>
      </c>
      <c r="AA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*IF(Z60=0,0,1),
_xlfn.IFNA(INDEX([1]Employees!$E:$E,MATCH($B60&amp;" "&amp;$C60,[1]Employees!$H:$H,0))
/Z$4*Z60,0)
)</f>
        <v>0</v>
      </c>
      <c r="AB60" s="198">
        <f>SUMIF('Team members Data'!$B:$B,$C60,'Team members Data'!Y:Y)</f>
        <v>0</v>
      </c>
      <c r="AC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*IF(AB60=0,0,1),
_xlfn.IFNA(INDEX([1]Employees!$E:$E,MATCH($B60&amp;" "&amp;$C60,[1]Employees!$H:$H,0))
/AB$4*AB60,0)
)</f>
        <v>0</v>
      </c>
      <c r="AD60" s="198">
        <f>SUMIF('Team members Data'!$B:$B,$C60,'Team members Data'!AA:AA)</f>
        <v>0</v>
      </c>
      <c r="AE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*IF(AD60=0,0,1),
_xlfn.IFNA(INDEX([1]Employees!$E:$E,MATCH($B60&amp;" "&amp;$C60,[1]Employees!$H:$H,0))
/AD$4*AD60,0)
)</f>
        <v>0</v>
      </c>
      <c r="AF60" s="198">
        <f>SUMIF('Team members Data'!$B:$B,$C60,'Team members Data'!AC:AC)</f>
        <v>0</v>
      </c>
      <c r="AG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*IF(AF60=0,0,1),
_xlfn.IFNA(INDEX([1]Employees!$E:$E,MATCH($B60&amp;" "&amp;$C60,[1]Employees!$H:$H,0))
/AF$4*AF60,0)
)</f>
        <v>0</v>
      </c>
      <c r="AH60" s="198">
        <f>SUMIF('Team members Data'!$B:$B,$C60,'Team members Data'!AE:AE)</f>
        <v>0</v>
      </c>
      <c r="AI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*IF(AH60=0,0,1),
_xlfn.IFNA(INDEX([1]Employees!$E:$E,MATCH($B60&amp;" "&amp;$C60,[1]Employees!$H:$H,0))
/AH$4*AH60,0)
)</f>
        <v>0</v>
      </c>
      <c r="AJ60" s="198">
        <f>SUMIF('Team members Data'!$B:$B,$C60,'Team members Data'!AG:AG)</f>
        <v>0</v>
      </c>
      <c r="AK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*IF(AJ60=0,0,1),
_xlfn.IFNA(INDEX([1]Employees!$E:$E,MATCH($B60&amp;" "&amp;$C60,[1]Employees!$H:$H,0))
/AJ$4*AJ60,0)
)</f>
        <v>0</v>
      </c>
      <c r="AL60" s="198">
        <f>SUMIF('Team members Data'!$B:$B,$C60,'Team members Data'!AI:AI)</f>
        <v>0</v>
      </c>
      <c r="AM60" s="199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*IF(AL60=0,0,1),
_xlfn.IFNA(INDEX([1]Employees!$E:$E,MATCH($B60&amp;" "&amp;$C60,[1]Employees!$H:$H,0))
/AL$4*AL60,0)
)</f>
        <v>0</v>
      </c>
      <c r="AN60" s="198">
        <f>SUMIF('Team members Data'!$B:$B,$C60,'Team members Data'!AK:AK)</f>
        <v>0</v>
      </c>
      <c r="AO60" s="206">
        <f ca="1">IF(
SUMIF('Project Costs'!$C$21:$C$35,$C60,'Project Costs'!$M$21:$M$35)+SUMIF('Project Costs'!$C$46:$C$65,$C60,'Project Costs'!$M$46:$M$65)+SUMIF('Project Costs'!$C$76:$C$95,$C60,'Project Costs'!$M$76:$M$95)&gt;0,
(SUMIF('Project Costs'!$C$21:$C$35,$C60,'Project Costs'!$M$21:$M$35)+SUMIF('Project Costs'!$C$46:$C$65,$C60,'Project Costs'!$M$46:$M$65)+SUMIF('Project Costs'!$C$76:$C$95,$C60,'Project Costs'!$M$76:$M$95))
*IF(AN60=0,0,1),
_xlfn.IFNA(INDEX([1]Employees!$E:$E,MATCH($B60&amp;" "&amp;$C60,[1]Employees!$H:$H,0))
/AN$4*AN60,0)
)</f>
        <v>0</v>
      </c>
    </row>
    <row r="61" spans="1:41" x14ac:dyDescent="0.2">
      <c r="A61" s="54" t="str">
        <f t="shared" si="0"/>
        <v>0 0</v>
      </c>
      <c r="B61" s="205">
        <f>'Employees Summary'!B58</f>
        <v>0</v>
      </c>
      <c r="C61" s="197">
        <f>'Employees Summary'!C58</f>
        <v>0</v>
      </c>
      <c r="D61" s="197">
        <f t="shared" si="1"/>
        <v>0</v>
      </c>
      <c r="E61" s="213">
        <f t="shared" ca="1" si="2"/>
        <v>0</v>
      </c>
      <c r="F61" s="198">
        <f>IF($C61=0,0,SUMIF('Team members Data'!$B:$B,$C61,'Team members Data'!C:C))</f>
        <v>0</v>
      </c>
      <c r="G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*IF(F61=0,0,1),
_xlfn.IFNA(INDEX([1]Employees!$E:$E,MATCH($B61&amp;" "&amp;$C61,[1]Employees!$H:$H,0))
/F$4*F61,0)
)</f>
        <v>0</v>
      </c>
      <c r="H61" s="198">
        <f>IF($C61=0,0,SUMIF('Team members Data'!$B:$B,$C61,'Team members Data'!E:E))</f>
        <v>0</v>
      </c>
      <c r="I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*IF(H61=0,0,1),
_xlfn.IFNA(INDEX([1]Employees!$E:$E,MATCH($B61&amp;" "&amp;$C61,[1]Employees!$H:$H,0))
/H$4*H61,0)
)</f>
        <v>0</v>
      </c>
      <c r="J61" s="198">
        <f>IF($C61=0,0,SUMIF('Team members Data'!$B:$B,$C61,'Team members Data'!G:G))</f>
        <v>0</v>
      </c>
      <c r="K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*IF(J61=0,0,1),
_xlfn.IFNA(INDEX([1]Employees!$E:$E,MATCH($B61&amp;" "&amp;$C61,[1]Employees!$H:$H,0))
/J$4*J61,0)
)</f>
        <v>0</v>
      </c>
      <c r="L61" s="198">
        <f>IF($C61=0,0,SUMIF('Team members Data'!$B:$B,$C61,'Team members Data'!I:I))</f>
        <v>0</v>
      </c>
      <c r="M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*IF(L61=0,0,1),
_xlfn.IFNA(INDEX([1]Employees!$E:$E,MATCH($B61&amp;" "&amp;$C61,[1]Employees!$H:$H,0))
/L$4*L61,0)
)</f>
        <v>0</v>
      </c>
      <c r="N61" s="198">
        <f>IF($C61=0,0,SUMIF('Team members Data'!$B:$B,$C61,'Team members Data'!K:K))</f>
        <v>0</v>
      </c>
      <c r="O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*IF(N61=0,0,1),
_xlfn.IFNA(INDEX([1]Employees!$E:$E,MATCH($B61&amp;" "&amp;$C61,[1]Employees!$H:$H,0))
/N$4*N61,0)
)</f>
        <v>0</v>
      </c>
      <c r="P61" s="198">
        <f>IF($C61=0,0,SUMIF('Team members Data'!$B:$B,$C61,'Team members Data'!M:M))</f>
        <v>0</v>
      </c>
      <c r="Q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*IF(P61=0,0,1),
_xlfn.IFNA(INDEX([1]Employees!$E:$E,MATCH($B61&amp;" "&amp;$C61,[1]Employees!$H:$H,0))
/P$4*P61,0)
)</f>
        <v>0</v>
      </c>
      <c r="R61" s="198">
        <f>IF($C61=0,0,SUMIF('Team members Data'!$B:$B,$C61,'Team members Data'!O:O))</f>
        <v>0</v>
      </c>
      <c r="S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*IF(R61=0,0,1),
_xlfn.IFNA(INDEX([1]Employees!$E:$E,MATCH($B61&amp;" "&amp;$C61,[1]Employees!$H:$H,0))
/R$4*R61,0)
)</f>
        <v>0</v>
      </c>
      <c r="T61" s="198">
        <f>IF($C61=0,0,SUMIF('Team members Data'!$B:$B,$C61,'Team members Data'!Q:Q))</f>
        <v>0</v>
      </c>
      <c r="U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*IF(T61=0,0,1),
_xlfn.IFNA(INDEX([1]Employees!$E:$E,MATCH($B61&amp;" "&amp;$C61,[1]Employees!$H:$H,0))
/T$4*T61,0)
)</f>
        <v>0</v>
      </c>
      <c r="V61" s="198">
        <f>IF($C61=0,0,SUMIF('Team members Data'!$B:$B,$C61,'Team members Data'!S:S))</f>
        <v>0</v>
      </c>
      <c r="W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*IF(V61=0,0,1),
_xlfn.IFNA(INDEX([1]Employees!$E:$E,MATCH($B61&amp;" "&amp;$C61,[1]Employees!$H:$H,0))
/V$4*V61,0)
)</f>
        <v>0</v>
      </c>
      <c r="X61" s="198">
        <f>SUMIF('Team members Data'!$B:$B,$C61,'Team members Data'!U:U)</f>
        <v>0</v>
      </c>
      <c r="Y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*IF(X61=0,0,1),
_xlfn.IFNA(INDEX([1]Employees!$E:$E,MATCH($B61&amp;" "&amp;$C61,[1]Employees!$H:$H,0))
/X$4*X61,0)
)</f>
        <v>0</v>
      </c>
      <c r="Z61" s="198">
        <f>SUMIF('Team members Data'!$B:$B,$C61,'Team members Data'!W:W)</f>
        <v>0</v>
      </c>
      <c r="AA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*IF(Z61=0,0,1),
_xlfn.IFNA(INDEX([1]Employees!$E:$E,MATCH($B61&amp;" "&amp;$C61,[1]Employees!$H:$H,0))
/Z$4*Z61,0)
)</f>
        <v>0</v>
      </c>
      <c r="AB61" s="198">
        <f>SUMIF('Team members Data'!$B:$B,$C61,'Team members Data'!Y:Y)</f>
        <v>0</v>
      </c>
      <c r="AC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*IF(AB61=0,0,1),
_xlfn.IFNA(INDEX([1]Employees!$E:$E,MATCH($B61&amp;" "&amp;$C61,[1]Employees!$H:$H,0))
/AB$4*AB61,0)
)</f>
        <v>0</v>
      </c>
      <c r="AD61" s="198">
        <f>SUMIF('Team members Data'!$B:$B,$C61,'Team members Data'!AA:AA)</f>
        <v>0</v>
      </c>
      <c r="AE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*IF(AD61=0,0,1),
_xlfn.IFNA(INDEX([1]Employees!$E:$E,MATCH($B61&amp;" "&amp;$C61,[1]Employees!$H:$H,0))
/AD$4*AD61,0)
)</f>
        <v>0</v>
      </c>
      <c r="AF61" s="198">
        <f>SUMIF('Team members Data'!$B:$B,$C61,'Team members Data'!AC:AC)</f>
        <v>0</v>
      </c>
      <c r="AG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*IF(AF61=0,0,1),
_xlfn.IFNA(INDEX([1]Employees!$E:$E,MATCH($B61&amp;" "&amp;$C61,[1]Employees!$H:$H,0))
/AF$4*AF61,0)
)</f>
        <v>0</v>
      </c>
      <c r="AH61" s="198">
        <f>SUMIF('Team members Data'!$B:$B,$C61,'Team members Data'!AE:AE)</f>
        <v>0</v>
      </c>
      <c r="AI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*IF(AH61=0,0,1),
_xlfn.IFNA(INDEX([1]Employees!$E:$E,MATCH($B61&amp;" "&amp;$C61,[1]Employees!$H:$H,0))
/AH$4*AH61,0)
)</f>
        <v>0</v>
      </c>
      <c r="AJ61" s="198">
        <f>SUMIF('Team members Data'!$B:$B,$C61,'Team members Data'!AG:AG)</f>
        <v>0</v>
      </c>
      <c r="AK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*IF(AJ61=0,0,1),
_xlfn.IFNA(INDEX([1]Employees!$E:$E,MATCH($B61&amp;" "&amp;$C61,[1]Employees!$H:$H,0))
/AJ$4*AJ61,0)
)</f>
        <v>0</v>
      </c>
      <c r="AL61" s="198">
        <f>SUMIF('Team members Data'!$B:$B,$C61,'Team members Data'!AI:AI)</f>
        <v>0</v>
      </c>
      <c r="AM61" s="199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*IF(AL61=0,0,1),
_xlfn.IFNA(INDEX([1]Employees!$E:$E,MATCH($B61&amp;" "&amp;$C61,[1]Employees!$H:$H,0))
/AL$4*AL61,0)
)</f>
        <v>0</v>
      </c>
      <c r="AN61" s="198">
        <f>SUMIF('Team members Data'!$B:$B,$C61,'Team members Data'!AK:AK)</f>
        <v>0</v>
      </c>
      <c r="AO61" s="206">
        <f ca="1">IF(
SUMIF('Project Costs'!$C$21:$C$35,$C61,'Project Costs'!$M$21:$M$35)+SUMIF('Project Costs'!$C$46:$C$65,$C61,'Project Costs'!$M$46:$M$65)+SUMIF('Project Costs'!$C$76:$C$95,$C61,'Project Costs'!$M$76:$M$95)&gt;0,
(SUMIF('Project Costs'!$C$21:$C$35,$C61,'Project Costs'!$M$21:$M$35)+SUMIF('Project Costs'!$C$46:$C$65,$C61,'Project Costs'!$M$46:$M$65)+SUMIF('Project Costs'!$C$76:$C$95,$C61,'Project Costs'!$M$76:$M$95))
*IF(AN61=0,0,1),
_xlfn.IFNA(INDEX([1]Employees!$E:$E,MATCH($B61&amp;" "&amp;$C61,[1]Employees!$H:$H,0))
/AN$4*AN61,0)
)</f>
        <v>0</v>
      </c>
    </row>
    <row r="62" spans="1:41" x14ac:dyDescent="0.2">
      <c r="A62" s="54" t="str">
        <f t="shared" si="0"/>
        <v>0 0</v>
      </c>
      <c r="B62" s="205">
        <f>'Employees Summary'!B59</f>
        <v>0</v>
      </c>
      <c r="C62" s="197">
        <f>'Employees Summary'!C59</f>
        <v>0</v>
      </c>
      <c r="D62" s="197">
        <f t="shared" si="1"/>
        <v>0</v>
      </c>
      <c r="E62" s="213">
        <f t="shared" ca="1" si="2"/>
        <v>0</v>
      </c>
      <c r="F62" s="198">
        <f>IF($C62=0,0,SUMIF('Team members Data'!$B:$B,$C62,'Team members Data'!C:C))</f>
        <v>0</v>
      </c>
      <c r="G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*IF(F62=0,0,1),
_xlfn.IFNA(INDEX([1]Employees!$E:$E,MATCH($B62&amp;" "&amp;$C62,[1]Employees!$H:$H,0))
/F$4*F62,0)
)</f>
        <v>0</v>
      </c>
      <c r="H62" s="198">
        <f>IF($C62=0,0,SUMIF('Team members Data'!$B:$B,$C62,'Team members Data'!E:E))</f>
        <v>0</v>
      </c>
      <c r="I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*IF(H62=0,0,1),
_xlfn.IFNA(INDEX([1]Employees!$E:$E,MATCH($B62&amp;" "&amp;$C62,[1]Employees!$H:$H,0))
/H$4*H62,0)
)</f>
        <v>0</v>
      </c>
      <c r="J62" s="198">
        <f>IF($C62=0,0,SUMIF('Team members Data'!$B:$B,$C62,'Team members Data'!G:G))</f>
        <v>0</v>
      </c>
      <c r="K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*IF(J62=0,0,1),
_xlfn.IFNA(INDEX([1]Employees!$E:$E,MATCH($B62&amp;" "&amp;$C62,[1]Employees!$H:$H,0))
/J$4*J62,0)
)</f>
        <v>0</v>
      </c>
      <c r="L62" s="198">
        <f>IF($C62=0,0,SUMIF('Team members Data'!$B:$B,$C62,'Team members Data'!I:I))</f>
        <v>0</v>
      </c>
      <c r="M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*IF(L62=0,0,1),
_xlfn.IFNA(INDEX([1]Employees!$E:$E,MATCH($B62&amp;" "&amp;$C62,[1]Employees!$H:$H,0))
/L$4*L62,0)
)</f>
        <v>0</v>
      </c>
      <c r="N62" s="198">
        <f>IF($C62=0,0,SUMIF('Team members Data'!$B:$B,$C62,'Team members Data'!K:K))</f>
        <v>0</v>
      </c>
      <c r="O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*IF(N62=0,0,1),
_xlfn.IFNA(INDEX([1]Employees!$E:$E,MATCH($B62&amp;" "&amp;$C62,[1]Employees!$H:$H,0))
/N$4*N62,0)
)</f>
        <v>0</v>
      </c>
      <c r="P62" s="198">
        <f>IF($C62=0,0,SUMIF('Team members Data'!$B:$B,$C62,'Team members Data'!M:M))</f>
        <v>0</v>
      </c>
      <c r="Q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*IF(P62=0,0,1),
_xlfn.IFNA(INDEX([1]Employees!$E:$E,MATCH($B62&amp;" "&amp;$C62,[1]Employees!$H:$H,0))
/P$4*P62,0)
)</f>
        <v>0</v>
      </c>
      <c r="R62" s="198">
        <f>IF($C62=0,0,SUMIF('Team members Data'!$B:$B,$C62,'Team members Data'!O:O))</f>
        <v>0</v>
      </c>
      <c r="S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*IF(R62=0,0,1),
_xlfn.IFNA(INDEX([1]Employees!$E:$E,MATCH($B62&amp;" "&amp;$C62,[1]Employees!$H:$H,0))
/R$4*R62,0)
)</f>
        <v>0</v>
      </c>
      <c r="T62" s="198">
        <f>IF($C62=0,0,SUMIF('Team members Data'!$B:$B,$C62,'Team members Data'!Q:Q))</f>
        <v>0</v>
      </c>
      <c r="U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*IF(T62=0,0,1),
_xlfn.IFNA(INDEX([1]Employees!$E:$E,MATCH($B62&amp;" "&amp;$C62,[1]Employees!$H:$H,0))
/T$4*T62,0)
)</f>
        <v>0</v>
      </c>
      <c r="V62" s="198">
        <f>IF($C62=0,0,SUMIF('Team members Data'!$B:$B,$C62,'Team members Data'!S:S))</f>
        <v>0</v>
      </c>
      <c r="W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*IF(V62=0,0,1),
_xlfn.IFNA(INDEX([1]Employees!$E:$E,MATCH($B62&amp;" "&amp;$C62,[1]Employees!$H:$H,0))
/V$4*V62,0)
)</f>
        <v>0</v>
      </c>
      <c r="X62" s="198">
        <f>SUMIF('Team members Data'!$B:$B,$C62,'Team members Data'!U:U)</f>
        <v>0</v>
      </c>
      <c r="Y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*IF(X62=0,0,1),
_xlfn.IFNA(INDEX([1]Employees!$E:$E,MATCH($B62&amp;" "&amp;$C62,[1]Employees!$H:$H,0))
/X$4*X62,0)
)</f>
        <v>0</v>
      </c>
      <c r="Z62" s="198">
        <f>SUMIF('Team members Data'!$B:$B,$C62,'Team members Data'!W:W)</f>
        <v>0</v>
      </c>
      <c r="AA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*IF(Z62=0,0,1),
_xlfn.IFNA(INDEX([1]Employees!$E:$E,MATCH($B62&amp;" "&amp;$C62,[1]Employees!$H:$H,0))
/Z$4*Z62,0)
)</f>
        <v>0</v>
      </c>
      <c r="AB62" s="198">
        <f>SUMIF('Team members Data'!$B:$B,$C62,'Team members Data'!Y:Y)</f>
        <v>0</v>
      </c>
      <c r="AC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*IF(AB62=0,0,1),
_xlfn.IFNA(INDEX([1]Employees!$E:$E,MATCH($B62&amp;" "&amp;$C62,[1]Employees!$H:$H,0))
/AB$4*AB62,0)
)</f>
        <v>0</v>
      </c>
      <c r="AD62" s="198">
        <f>SUMIF('Team members Data'!$B:$B,$C62,'Team members Data'!AA:AA)</f>
        <v>0</v>
      </c>
      <c r="AE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*IF(AD62=0,0,1),
_xlfn.IFNA(INDEX([1]Employees!$E:$E,MATCH($B62&amp;" "&amp;$C62,[1]Employees!$H:$H,0))
/AD$4*AD62,0)
)</f>
        <v>0</v>
      </c>
      <c r="AF62" s="198">
        <f>SUMIF('Team members Data'!$B:$B,$C62,'Team members Data'!AC:AC)</f>
        <v>0</v>
      </c>
      <c r="AG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*IF(AF62=0,0,1),
_xlfn.IFNA(INDEX([1]Employees!$E:$E,MATCH($B62&amp;" "&amp;$C62,[1]Employees!$H:$H,0))
/AF$4*AF62,0)
)</f>
        <v>0</v>
      </c>
      <c r="AH62" s="198">
        <f>SUMIF('Team members Data'!$B:$B,$C62,'Team members Data'!AE:AE)</f>
        <v>0</v>
      </c>
      <c r="AI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*IF(AH62=0,0,1),
_xlfn.IFNA(INDEX([1]Employees!$E:$E,MATCH($B62&amp;" "&amp;$C62,[1]Employees!$H:$H,0))
/AH$4*AH62,0)
)</f>
        <v>0</v>
      </c>
      <c r="AJ62" s="198">
        <f>SUMIF('Team members Data'!$B:$B,$C62,'Team members Data'!AG:AG)</f>
        <v>0</v>
      </c>
      <c r="AK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*IF(AJ62=0,0,1),
_xlfn.IFNA(INDEX([1]Employees!$E:$E,MATCH($B62&amp;" "&amp;$C62,[1]Employees!$H:$H,0))
/AJ$4*AJ62,0)
)</f>
        <v>0</v>
      </c>
      <c r="AL62" s="198">
        <f>SUMIF('Team members Data'!$B:$B,$C62,'Team members Data'!AI:AI)</f>
        <v>0</v>
      </c>
      <c r="AM62" s="199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*IF(AL62=0,0,1),
_xlfn.IFNA(INDEX([1]Employees!$E:$E,MATCH($B62&amp;" "&amp;$C62,[1]Employees!$H:$H,0))
/AL$4*AL62,0)
)</f>
        <v>0</v>
      </c>
      <c r="AN62" s="198">
        <f>SUMIF('Team members Data'!$B:$B,$C62,'Team members Data'!AK:AK)</f>
        <v>0</v>
      </c>
      <c r="AO62" s="206">
        <f ca="1">IF(
SUMIF('Project Costs'!$C$21:$C$35,$C62,'Project Costs'!$M$21:$M$35)+SUMIF('Project Costs'!$C$46:$C$65,$C62,'Project Costs'!$M$46:$M$65)+SUMIF('Project Costs'!$C$76:$C$95,$C62,'Project Costs'!$M$76:$M$95)&gt;0,
(SUMIF('Project Costs'!$C$21:$C$35,$C62,'Project Costs'!$M$21:$M$35)+SUMIF('Project Costs'!$C$46:$C$65,$C62,'Project Costs'!$M$46:$M$65)+SUMIF('Project Costs'!$C$76:$C$95,$C62,'Project Costs'!$M$76:$M$95))
*IF(AN62=0,0,1),
_xlfn.IFNA(INDEX([1]Employees!$E:$E,MATCH($B62&amp;" "&amp;$C62,[1]Employees!$H:$H,0))
/AN$4*AN62,0)
)</f>
        <v>0</v>
      </c>
    </row>
    <row r="63" spans="1:41" x14ac:dyDescent="0.2">
      <c r="A63" s="54" t="str">
        <f t="shared" si="0"/>
        <v>0 0</v>
      </c>
      <c r="B63" s="205">
        <f>'Employees Summary'!B60</f>
        <v>0</v>
      </c>
      <c r="C63" s="197">
        <f>'Employees Summary'!C60</f>
        <v>0</v>
      </c>
      <c r="D63" s="197">
        <f t="shared" si="1"/>
        <v>0</v>
      </c>
      <c r="E63" s="213">
        <f t="shared" ca="1" si="2"/>
        <v>0</v>
      </c>
      <c r="F63" s="198">
        <f>IF($C63=0,0,SUMIF('Team members Data'!$B:$B,$C63,'Team members Data'!C:C))</f>
        <v>0</v>
      </c>
      <c r="G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*IF(F63=0,0,1),
_xlfn.IFNA(INDEX([1]Employees!$E:$E,MATCH($B63&amp;" "&amp;$C63,[1]Employees!$H:$H,0))
/F$4*F63,0)
)</f>
        <v>0</v>
      </c>
      <c r="H63" s="198">
        <f>IF($C63=0,0,SUMIF('Team members Data'!$B:$B,$C63,'Team members Data'!E:E))</f>
        <v>0</v>
      </c>
      <c r="I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*IF(H63=0,0,1),
_xlfn.IFNA(INDEX([1]Employees!$E:$E,MATCH($B63&amp;" "&amp;$C63,[1]Employees!$H:$H,0))
/H$4*H63,0)
)</f>
        <v>0</v>
      </c>
      <c r="J63" s="198">
        <f>IF($C63=0,0,SUMIF('Team members Data'!$B:$B,$C63,'Team members Data'!G:G))</f>
        <v>0</v>
      </c>
      <c r="K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*IF(J63=0,0,1),
_xlfn.IFNA(INDEX([1]Employees!$E:$E,MATCH($B63&amp;" "&amp;$C63,[1]Employees!$H:$H,0))
/J$4*J63,0)
)</f>
        <v>0</v>
      </c>
      <c r="L63" s="198">
        <f>IF($C63=0,0,SUMIF('Team members Data'!$B:$B,$C63,'Team members Data'!I:I))</f>
        <v>0</v>
      </c>
      <c r="M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*IF(L63=0,0,1),
_xlfn.IFNA(INDEX([1]Employees!$E:$E,MATCH($B63&amp;" "&amp;$C63,[1]Employees!$H:$H,0))
/L$4*L63,0)
)</f>
        <v>0</v>
      </c>
      <c r="N63" s="198">
        <f>IF($C63=0,0,SUMIF('Team members Data'!$B:$B,$C63,'Team members Data'!K:K))</f>
        <v>0</v>
      </c>
      <c r="O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*IF(N63=0,0,1),
_xlfn.IFNA(INDEX([1]Employees!$E:$E,MATCH($B63&amp;" "&amp;$C63,[1]Employees!$H:$H,0))
/N$4*N63,0)
)</f>
        <v>0</v>
      </c>
      <c r="P63" s="198">
        <f>IF($C63=0,0,SUMIF('Team members Data'!$B:$B,$C63,'Team members Data'!M:M))</f>
        <v>0</v>
      </c>
      <c r="Q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*IF(P63=0,0,1),
_xlfn.IFNA(INDEX([1]Employees!$E:$E,MATCH($B63&amp;" "&amp;$C63,[1]Employees!$H:$H,0))
/P$4*P63,0)
)</f>
        <v>0</v>
      </c>
      <c r="R63" s="198">
        <f>IF($C63=0,0,SUMIF('Team members Data'!$B:$B,$C63,'Team members Data'!O:O))</f>
        <v>0</v>
      </c>
      <c r="S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*IF(R63=0,0,1),
_xlfn.IFNA(INDEX([1]Employees!$E:$E,MATCH($B63&amp;" "&amp;$C63,[1]Employees!$H:$H,0))
/R$4*R63,0)
)</f>
        <v>0</v>
      </c>
      <c r="T63" s="198">
        <f>IF($C63=0,0,SUMIF('Team members Data'!$B:$B,$C63,'Team members Data'!Q:Q))</f>
        <v>0</v>
      </c>
      <c r="U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*IF(T63=0,0,1),
_xlfn.IFNA(INDEX([1]Employees!$E:$E,MATCH($B63&amp;" "&amp;$C63,[1]Employees!$H:$H,0))
/T$4*T63,0)
)</f>
        <v>0</v>
      </c>
      <c r="V63" s="198">
        <f>IF($C63=0,0,SUMIF('Team members Data'!$B:$B,$C63,'Team members Data'!S:S))</f>
        <v>0</v>
      </c>
      <c r="W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*IF(V63=0,0,1),
_xlfn.IFNA(INDEX([1]Employees!$E:$E,MATCH($B63&amp;" "&amp;$C63,[1]Employees!$H:$H,0))
/V$4*V63,0)
)</f>
        <v>0</v>
      </c>
      <c r="X63" s="198">
        <f>SUMIF('Team members Data'!$B:$B,$C63,'Team members Data'!U:U)</f>
        <v>0</v>
      </c>
      <c r="Y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*IF(X63=0,0,1),
_xlfn.IFNA(INDEX([1]Employees!$E:$E,MATCH($B63&amp;" "&amp;$C63,[1]Employees!$H:$H,0))
/X$4*X63,0)
)</f>
        <v>0</v>
      </c>
      <c r="Z63" s="198">
        <f>SUMIF('Team members Data'!$B:$B,$C63,'Team members Data'!W:W)</f>
        <v>0</v>
      </c>
      <c r="AA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*IF(Z63=0,0,1),
_xlfn.IFNA(INDEX([1]Employees!$E:$E,MATCH($B63&amp;" "&amp;$C63,[1]Employees!$H:$H,0))
/Z$4*Z63,0)
)</f>
        <v>0</v>
      </c>
      <c r="AB63" s="198">
        <f>SUMIF('Team members Data'!$B:$B,$C63,'Team members Data'!Y:Y)</f>
        <v>0</v>
      </c>
      <c r="AC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*IF(AB63=0,0,1),
_xlfn.IFNA(INDEX([1]Employees!$E:$E,MATCH($B63&amp;" "&amp;$C63,[1]Employees!$H:$H,0))
/AB$4*AB63,0)
)</f>
        <v>0</v>
      </c>
      <c r="AD63" s="198">
        <f>SUMIF('Team members Data'!$B:$B,$C63,'Team members Data'!AA:AA)</f>
        <v>0</v>
      </c>
      <c r="AE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*IF(AD63=0,0,1),
_xlfn.IFNA(INDEX([1]Employees!$E:$E,MATCH($B63&amp;" "&amp;$C63,[1]Employees!$H:$H,0))
/AD$4*AD63,0)
)</f>
        <v>0</v>
      </c>
      <c r="AF63" s="198">
        <f>SUMIF('Team members Data'!$B:$B,$C63,'Team members Data'!AC:AC)</f>
        <v>0</v>
      </c>
      <c r="AG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*IF(AF63=0,0,1),
_xlfn.IFNA(INDEX([1]Employees!$E:$E,MATCH($B63&amp;" "&amp;$C63,[1]Employees!$H:$H,0))
/AF$4*AF63,0)
)</f>
        <v>0</v>
      </c>
      <c r="AH63" s="198">
        <f>SUMIF('Team members Data'!$B:$B,$C63,'Team members Data'!AE:AE)</f>
        <v>0</v>
      </c>
      <c r="AI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*IF(AH63=0,0,1),
_xlfn.IFNA(INDEX([1]Employees!$E:$E,MATCH($B63&amp;" "&amp;$C63,[1]Employees!$H:$H,0))
/AH$4*AH63,0)
)</f>
        <v>0</v>
      </c>
      <c r="AJ63" s="198">
        <f>SUMIF('Team members Data'!$B:$B,$C63,'Team members Data'!AG:AG)</f>
        <v>0</v>
      </c>
      <c r="AK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*IF(AJ63=0,0,1),
_xlfn.IFNA(INDEX([1]Employees!$E:$E,MATCH($B63&amp;" "&amp;$C63,[1]Employees!$H:$H,0))
/AJ$4*AJ63,0)
)</f>
        <v>0</v>
      </c>
      <c r="AL63" s="198">
        <f>SUMIF('Team members Data'!$B:$B,$C63,'Team members Data'!AI:AI)</f>
        <v>0</v>
      </c>
      <c r="AM63" s="199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*IF(AL63=0,0,1),
_xlfn.IFNA(INDEX([1]Employees!$E:$E,MATCH($B63&amp;" "&amp;$C63,[1]Employees!$H:$H,0))
/AL$4*AL63,0)
)</f>
        <v>0</v>
      </c>
      <c r="AN63" s="198">
        <f>SUMIF('Team members Data'!$B:$B,$C63,'Team members Data'!AK:AK)</f>
        <v>0</v>
      </c>
      <c r="AO63" s="206">
        <f ca="1">IF(
SUMIF('Project Costs'!$C$21:$C$35,$C63,'Project Costs'!$M$21:$M$35)+SUMIF('Project Costs'!$C$46:$C$65,$C63,'Project Costs'!$M$46:$M$65)+SUMIF('Project Costs'!$C$76:$C$95,$C63,'Project Costs'!$M$76:$M$95)&gt;0,
(SUMIF('Project Costs'!$C$21:$C$35,$C63,'Project Costs'!$M$21:$M$35)+SUMIF('Project Costs'!$C$46:$C$65,$C63,'Project Costs'!$M$46:$M$65)+SUMIF('Project Costs'!$C$76:$C$95,$C63,'Project Costs'!$M$76:$M$95))
*IF(AN63=0,0,1),
_xlfn.IFNA(INDEX([1]Employees!$E:$E,MATCH($B63&amp;" "&amp;$C63,[1]Employees!$H:$H,0))
/AN$4*AN63,0)
)</f>
        <v>0</v>
      </c>
    </row>
    <row r="64" spans="1:41" x14ac:dyDescent="0.2">
      <c r="A64" s="54" t="str">
        <f t="shared" si="0"/>
        <v>0 0</v>
      </c>
      <c r="B64" s="205">
        <f>'Employees Summary'!B61</f>
        <v>0</v>
      </c>
      <c r="C64" s="197">
        <f>'Employees Summary'!C61</f>
        <v>0</v>
      </c>
      <c r="D64" s="197">
        <f t="shared" si="1"/>
        <v>0</v>
      </c>
      <c r="E64" s="213">
        <f t="shared" ca="1" si="2"/>
        <v>0</v>
      </c>
      <c r="F64" s="198">
        <f>IF($C64=0,0,SUMIF('Team members Data'!$B:$B,$C64,'Team members Data'!C:C))</f>
        <v>0</v>
      </c>
      <c r="G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*IF(F64=0,0,1),
_xlfn.IFNA(INDEX([1]Employees!$E:$E,MATCH($B64&amp;" "&amp;$C64,[1]Employees!$H:$H,0))
/F$4*F64,0)
)</f>
        <v>0</v>
      </c>
      <c r="H64" s="198">
        <f>IF($C64=0,0,SUMIF('Team members Data'!$B:$B,$C64,'Team members Data'!E:E))</f>
        <v>0</v>
      </c>
      <c r="I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*IF(H64=0,0,1),
_xlfn.IFNA(INDEX([1]Employees!$E:$E,MATCH($B64&amp;" "&amp;$C64,[1]Employees!$H:$H,0))
/H$4*H64,0)
)</f>
        <v>0</v>
      </c>
      <c r="J64" s="198">
        <f>IF($C64=0,0,SUMIF('Team members Data'!$B:$B,$C64,'Team members Data'!G:G))</f>
        <v>0</v>
      </c>
      <c r="K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*IF(J64=0,0,1),
_xlfn.IFNA(INDEX([1]Employees!$E:$E,MATCH($B64&amp;" "&amp;$C64,[1]Employees!$H:$H,0))
/J$4*J64,0)
)</f>
        <v>0</v>
      </c>
      <c r="L64" s="198">
        <f>IF($C64=0,0,SUMIF('Team members Data'!$B:$B,$C64,'Team members Data'!I:I))</f>
        <v>0</v>
      </c>
      <c r="M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*IF(L64=0,0,1),
_xlfn.IFNA(INDEX([1]Employees!$E:$E,MATCH($B64&amp;" "&amp;$C64,[1]Employees!$H:$H,0))
/L$4*L64,0)
)</f>
        <v>0</v>
      </c>
      <c r="N64" s="198">
        <f>IF($C64=0,0,SUMIF('Team members Data'!$B:$B,$C64,'Team members Data'!K:K))</f>
        <v>0</v>
      </c>
      <c r="O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*IF(N64=0,0,1),
_xlfn.IFNA(INDEX([1]Employees!$E:$E,MATCH($B64&amp;" "&amp;$C64,[1]Employees!$H:$H,0))
/N$4*N64,0)
)</f>
        <v>0</v>
      </c>
      <c r="P64" s="198">
        <f>IF($C64=0,0,SUMIF('Team members Data'!$B:$B,$C64,'Team members Data'!M:M))</f>
        <v>0</v>
      </c>
      <c r="Q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*IF(P64=0,0,1),
_xlfn.IFNA(INDEX([1]Employees!$E:$E,MATCH($B64&amp;" "&amp;$C64,[1]Employees!$H:$H,0))
/P$4*P64,0)
)</f>
        <v>0</v>
      </c>
      <c r="R64" s="198">
        <f>IF($C64=0,0,SUMIF('Team members Data'!$B:$B,$C64,'Team members Data'!O:O))</f>
        <v>0</v>
      </c>
      <c r="S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*IF(R64=0,0,1),
_xlfn.IFNA(INDEX([1]Employees!$E:$E,MATCH($B64&amp;" "&amp;$C64,[1]Employees!$H:$H,0))
/R$4*R64,0)
)</f>
        <v>0</v>
      </c>
      <c r="T64" s="198">
        <f>IF($C64=0,0,SUMIF('Team members Data'!$B:$B,$C64,'Team members Data'!Q:Q))</f>
        <v>0</v>
      </c>
      <c r="U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*IF(T64=0,0,1),
_xlfn.IFNA(INDEX([1]Employees!$E:$E,MATCH($B64&amp;" "&amp;$C64,[1]Employees!$H:$H,0))
/T$4*T64,0)
)</f>
        <v>0</v>
      </c>
      <c r="V64" s="198">
        <f>IF($C64=0,0,SUMIF('Team members Data'!$B:$B,$C64,'Team members Data'!S:S))</f>
        <v>0</v>
      </c>
      <c r="W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*IF(V64=0,0,1),
_xlfn.IFNA(INDEX([1]Employees!$E:$E,MATCH($B64&amp;" "&amp;$C64,[1]Employees!$H:$H,0))
/V$4*V64,0)
)</f>
        <v>0</v>
      </c>
      <c r="X64" s="198">
        <f>SUMIF('Team members Data'!$B:$B,$C64,'Team members Data'!U:U)</f>
        <v>0</v>
      </c>
      <c r="Y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*IF(X64=0,0,1),
_xlfn.IFNA(INDEX([1]Employees!$E:$E,MATCH($B64&amp;" "&amp;$C64,[1]Employees!$H:$H,0))
/X$4*X64,0)
)</f>
        <v>0</v>
      </c>
      <c r="Z64" s="198">
        <f>SUMIF('Team members Data'!$B:$B,$C64,'Team members Data'!W:W)</f>
        <v>0</v>
      </c>
      <c r="AA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*IF(Z64=0,0,1),
_xlfn.IFNA(INDEX([1]Employees!$E:$E,MATCH($B64&amp;" "&amp;$C64,[1]Employees!$H:$H,0))
/Z$4*Z64,0)
)</f>
        <v>0</v>
      </c>
      <c r="AB64" s="198">
        <f>SUMIF('Team members Data'!$B:$B,$C64,'Team members Data'!Y:Y)</f>
        <v>0</v>
      </c>
      <c r="AC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*IF(AB64=0,0,1),
_xlfn.IFNA(INDEX([1]Employees!$E:$E,MATCH($B64&amp;" "&amp;$C64,[1]Employees!$H:$H,0))
/AB$4*AB64,0)
)</f>
        <v>0</v>
      </c>
      <c r="AD64" s="198">
        <f>SUMIF('Team members Data'!$B:$B,$C64,'Team members Data'!AA:AA)</f>
        <v>0</v>
      </c>
      <c r="AE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*IF(AD64=0,0,1),
_xlfn.IFNA(INDEX([1]Employees!$E:$E,MATCH($B64&amp;" "&amp;$C64,[1]Employees!$H:$H,0))
/AD$4*AD64,0)
)</f>
        <v>0</v>
      </c>
      <c r="AF64" s="198">
        <f>SUMIF('Team members Data'!$B:$B,$C64,'Team members Data'!AC:AC)</f>
        <v>0</v>
      </c>
      <c r="AG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*IF(AF64=0,0,1),
_xlfn.IFNA(INDEX([1]Employees!$E:$E,MATCH($B64&amp;" "&amp;$C64,[1]Employees!$H:$H,0))
/AF$4*AF64,0)
)</f>
        <v>0</v>
      </c>
      <c r="AH64" s="198">
        <f>SUMIF('Team members Data'!$B:$B,$C64,'Team members Data'!AE:AE)</f>
        <v>0</v>
      </c>
      <c r="AI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*IF(AH64=0,0,1),
_xlfn.IFNA(INDEX([1]Employees!$E:$E,MATCH($B64&amp;" "&amp;$C64,[1]Employees!$H:$H,0))
/AH$4*AH64,0)
)</f>
        <v>0</v>
      </c>
      <c r="AJ64" s="198">
        <f>SUMIF('Team members Data'!$B:$B,$C64,'Team members Data'!AG:AG)</f>
        <v>0</v>
      </c>
      <c r="AK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*IF(AJ64=0,0,1),
_xlfn.IFNA(INDEX([1]Employees!$E:$E,MATCH($B64&amp;" "&amp;$C64,[1]Employees!$H:$H,0))
/AJ$4*AJ64,0)
)</f>
        <v>0</v>
      </c>
      <c r="AL64" s="198">
        <f>SUMIF('Team members Data'!$B:$B,$C64,'Team members Data'!AI:AI)</f>
        <v>0</v>
      </c>
      <c r="AM64" s="199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*IF(AL64=0,0,1),
_xlfn.IFNA(INDEX([1]Employees!$E:$E,MATCH($B64&amp;" "&amp;$C64,[1]Employees!$H:$H,0))
/AL$4*AL64,0)
)</f>
        <v>0</v>
      </c>
      <c r="AN64" s="198">
        <f>SUMIF('Team members Data'!$B:$B,$C64,'Team members Data'!AK:AK)</f>
        <v>0</v>
      </c>
      <c r="AO64" s="206">
        <f ca="1">IF(
SUMIF('Project Costs'!$C$21:$C$35,$C64,'Project Costs'!$M$21:$M$35)+SUMIF('Project Costs'!$C$46:$C$65,$C64,'Project Costs'!$M$46:$M$65)+SUMIF('Project Costs'!$C$76:$C$95,$C64,'Project Costs'!$M$76:$M$95)&gt;0,
(SUMIF('Project Costs'!$C$21:$C$35,$C64,'Project Costs'!$M$21:$M$35)+SUMIF('Project Costs'!$C$46:$C$65,$C64,'Project Costs'!$M$46:$M$65)+SUMIF('Project Costs'!$C$76:$C$95,$C64,'Project Costs'!$M$76:$M$95))
*IF(AN64=0,0,1),
_xlfn.IFNA(INDEX([1]Employees!$E:$E,MATCH($B64&amp;" "&amp;$C64,[1]Employees!$H:$H,0))
/AN$4*AN64,0)
)</f>
        <v>0</v>
      </c>
    </row>
    <row r="65" spans="1:41" x14ac:dyDescent="0.2">
      <c r="A65" s="54" t="str">
        <f t="shared" si="0"/>
        <v>0 0</v>
      </c>
      <c r="B65" s="205">
        <f>'Employees Summary'!B62</f>
        <v>0</v>
      </c>
      <c r="C65" s="197">
        <f>'Employees Summary'!C62</f>
        <v>0</v>
      </c>
      <c r="D65" s="197">
        <f t="shared" si="1"/>
        <v>0</v>
      </c>
      <c r="E65" s="213">
        <f t="shared" ca="1" si="2"/>
        <v>0</v>
      </c>
      <c r="F65" s="198">
        <f>IF($C65=0,0,SUMIF('Team members Data'!$B:$B,$C65,'Team members Data'!C:C))</f>
        <v>0</v>
      </c>
      <c r="G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*IF(F65=0,0,1),
_xlfn.IFNA(INDEX([1]Employees!$E:$E,MATCH($B65&amp;" "&amp;$C65,[1]Employees!$H:$H,0))
/F$4*F65,0)
)</f>
        <v>0</v>
      </c>
      <c r="H65" s="198">
        <f>IF($C65=0,0,SUMIF('Team members Data'!$B:$B,$C65,'Team members Data'!E:E))</f>
        <v>0</v>
      </c>
      <c r="I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*IF(H65=0,0,1),
_xlfn.IFNA(INDEX([1]Employees!$E:$E,MATCH($B65&amp;" "&amp;$C65,[1]Employees!$H:$H,0))
/H$4*H65,0)
)</f>
        <v>0</v>
      </c>
      <c r="J65" s="198">
        <f>IF($C65=0,0,SUMIF('Team members Data'!$B:$B,$C65,'Team members Data'!G:G))</f>
        <v>0</v>
      </c>
      <c r="K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*IF(J65=0,0,1),
_xlfn.IFNA(INDEX([1]Employees!$E:$E,MATCH($B65&amp;" "&amp;$C65,[1]Employees!$H:$H,0))
/J$4*J65,0)
)</f>
        <v>0</v>
      </c>
      <c r="L65" s="198">
        <f>IF($C65=0,0,SUMIF('Team members Data'!$B:$B,$C65,'Team members Data'!I:I))</f>
        <v>0</v>
      </c>
      <c r="M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*IF(L65=0,0,1),
_xlfn.IFNA(INDEX([1]Employees!$E:$E,MATCH($B65&amp;" "&amp;$C65,[1]Employees!$H:$H,0))
/L$4*L65,0)
)</f>
        <v>0</v>
      </c>
      <c r="N65" s="198">
        <f>IF($C65=0,0,SUMIF('Team members Data'!$B:$B,$C65,'Team members Data'!K:K))</f>
        <v>0</v>
      </c>
      <c r="O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*IF(N65=0,0,1),
_xlfn.IFNA(INDEX([1]Employees!$E:$E,MATCH($B65&amp;" "&amp;$C65,[1]Employees!$H:$H,0))
/N$4*N65,0)
)</f>
        <v>0</v>
      </c>
      <c r="P65" s="198">
        <f>IF($C65=0,0,SUMIF('Team members Data'!$B:$B,$C65,'Team members Data'!M:M))</f>
        <v>0</v>
      </c>
      <c r="Q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*IF(P65=0,0,1),
_xlfn.IFNA(INDEX([1]Employees!$E:$E,MATCH($B65&amp;" "&amp;$C65,[1]Employees!$H:$H,0))
/P$4*P65,0)
)</f>
        <v>0</v>
      </c>
      <c r="R65" s="198">
        <f>IF($C65=0,0,SUMIF('Team members Data'!$B:$B,$C65,'Team members Data'!O:O))</f>
        <v>0</v>
      </c>
      <c r="S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*IF(R65=0,0,1),
_xlfn.IFNA(INDEX([1]Employees!$E:$E,MATCH($B65&amp;" "&amp;$C65,[1]Employees!$H:$H,0))
/R$4*R65,0)
)</f>
        <v>0</v>
      </c>
      <c r="T65" s="198">
        <f>IF($C65=0,0,SUMIF('Team members Data'!$B:$B,$C65,'Team members Data'!Q:Q))</f>
        <v>0</v>
      </c>
      <c r="U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*IF(T65=0,0,1),
_xlfn.IFNA(INDEX([1]Employees!$E:$E,MATCH($B65&amp;" "&amp;$C65,[1]Employees!$H:$H,0))
/T$4*T65,0)
)</f>
        <v>0</v>
      </c>
      <c r="V65" s="198">
        <f>IF($C65=0,0,SUMIF('Team members Data'!$B:$B,$C65,'Team members Data'!S:S))</f>
        <v>0</v>
      </c>
      <c r="W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*IF(V65=0,0,1),
_xlfn.IFNA(INDEX([1]Employees!$E:$E,MATCH($B65&amp;" "&amp;$C65,[1]Employees!$H:$H,0))
/V$4*V65,0)
)</f>
        <v>0</v>
      </c>
      <c r="X65" s="198">
        <f>SUMIF('Team members Data'!$B:$B,$C65,'Team members Data'!U:U)</f>
        <v>0</v>
      </c>
      <c r="Y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*IF(X65=0,0,1),
_xlfn.IFNA(INDEX([1]Employees!$E:$E,MATCH($B65&amp;" "&amp;$C65,[1]Employees!$H:$H,0))
/X$4*X65,0)
)</f>
        <v>0</v>
      </c>
      <c r="Z65" s="198">
        <f>SUMIF('Team members Data'!$B:$B,$C65,'Team members Data'!W:W)</f>
        <v>0</v>
      </c>
      <c r="AA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*IF(Z65=0,0,1),
_xlfn.IFNA(INDEX([1]Employees!$E:$E,MATCH($B65&amp;" "&amp;$C65,[1]Employees!$H:$H,0))
/Z$4*Z65,0)
)</f>
        <v>0</v>
      </c>
      <c r="AB65" s="198">
        <f>SUMIF('Team members Data'!$B:$B,$C65,'Team members Data'!Y:Y)</f>
        <v>0</v>
      </c>
      <c r="AC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*IF(AB65=0,0,1),
_xlfn.IFNA(INDEX([1]Employees!$E:$E,MATCH($B65&amp;" "&amp;$C65,[1]Employees!$H:$H,0))
/AB$4*AB65,0)
)</f>
        <v>0</v>
      </c>
      <c r="AD65" s="198">
        <f>SUMIF('Team members Data'!$B:$B,$C65,'Team members Data'!AA:AA)</f>
        <v>0</v>
      </c>
      <c r="AE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*IF(AD65=0,0,1),
_xlfn.IFNA(INDEX([1]Employees!$E:$E,MATCH($B65&amp;" "&amp;$C65,[1]Employees!$H:$H,0))
/AD$4*AD65,0)
)</f>
        <v>0</v>
      </c>
      <c r="AF65" s="198">
        <f>SUMIF('Team members Data'!$B:$B,$C65,'Team members Data'!AC:AC)</f>
        <v>0</v>
      </c>
      <c r="AG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*IF(AF65=0,0,1),
_xlfn.IFNA(INDEX([1]Employees!$E:$E,MATCH($B65&amp;" "&amp;$C65,[1]Employees!$H:$H,0))
/AF$4*AF65,0)
)</f>
        <v>0</v>
      </c>
      <c r="AH65" s="198">
        <f>SUMIF('Team members Data'!$B:$B,$C65,'Team members Data'!AE:AE)</f>
        <v>0</v>
      </c>
      <c r="AI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*IF(AH65=0,0,1),
_xlfn.IFNA(INDEX([1]Employees!$E:$E,MATCH($B65&amp;" "&amp;$C65,[1]Employees!$H:$H,0))
/AH$4*AH65,0)
)</f>
        <v>0</v>
      </c>
      <c r="AJ65" s="198">
        <f>SUMIF('Team members Data'!$B:$B,$C65,'Team members Data'!AG:AG)</f>
        <v>0</v>
      </c>
      <c r="AK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*IF(AJ65=0,0,1),
_xlfn.IFNA(INDEX([1]Employees!$E:$E,MATCH($B65&amp;" "&amp;$C65,[1]Employees!$H:$H,0))
/AJ$4*AJ65,0)
)</f>
        <v>0</v>
      </c>
      <c r="AL65" s="198">
        <f>SUMIF('Team members Data'!$B:$B,$C65,'Team members Data'!AI:AI)</f>
        <v>0</v>
      </c>
      <c r="AM65" s="199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*IF(AL65=0,0,1),
_xlfn.IFNA(INDEX([1]Employees!$E:$E,MATCH($B65&amp;" "&amp;$C65,[1]Employees!$H:$H,0))
/AL$4*AL65,0)
)</f>
        <v>0</v>
      </c>
      <c r="AN65" s="198">
        <f>SUMIF('Team members Data'!$B:$B,$C65,'Team members Data'!AK:AK)</f>
        <v>0</v>
      </c>
      <c r="AO65" s="206">
        <f ca="1">IF(
SUMIF('Project Costs'!$C$21:$C$35,$C65,'Project Costs'!$M$21:$M$35)+SUMIF('Project Costs'!$C$46:$C$65,$C65,'Project Costs'!$M$46:$M$65)+SUMIF('Project Costs'!$C$76:$C$95,$C65,'Project Costs'!$M$76:$M$95)&gt;0,
(SUMIF('Project Costs'!$C$21:$C$35,$C65,'Project Costs'!$M$21:$M$35)+SUMIF('Project Costs'!$C$46:$C$65,$C65,'Project Costs'!$M$46:$M$65)+SUMIF('Project Costs'!$C$76:$C$95,$C65,'Project Costs'!$M$76:$M$95))
*IF(AN65=0,0,1),
_xlfn.IFNA(INDEX([1]Employees!$E:$E,MATCH($B65&amp;" "&amp;$C65,[1]Employees!$H:$H,0))
/AN$4*AN65,0)
)</f>
        <v>0</v>
      </c>
    </row>
    <row r="66" spans="1:41" x14ac:dyDescent="0.2">
      <c r="A66" s="54" t="str">
        <f t="shared" si="0"/>
        <v>0 0</v>
      </c>
      <c r="B66" s="205">
        <f>'Employees Summary'!B63</f>
        <v>0</v>
      </c>
      <c r="C66" s="197">
        <f>'Employees Summary'!C63</f>
        <v>0</v>
      </c>
      <c r="D66" s="197">
        <f t="shared" si="1"/>
        <v>0</v>
      </c>
      <c r="E66" s="213">
        <f t="shared" ca="1" si="2"/>
        <v>0</v>
      </c>
      <c r="F66" s="198">
        <f>IF($C66=0,0,SUMIF('Team members Data'!$B:$B,$C66,'Team members Data'!C:C))</f>
        <v>0</v>
      </c>
      <c r="G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*IF(F66=0,0,1),
_xlfn.IFNA(INDEX([1]Employees!$E:$E,MATCH($B66&amp;" "&amp;$C66,[1]Employees!$H:$H,0))
/F$4*F66,0)
)</f>
        <v>0</v>
      </c>
      <c r="H66" s="198">
        <f>IF($C66=0,0,SUMIF('Team members Data'!$B:$B,$C66,'Team members Data'!E:E))</f>
        <v>0</v>
      </c>
      <c r="I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*IF(H66=0,0,1),
_xlfn.IFNA(INDEX([1]Employees!$E:$E,MATCH($B66&amp;" "&amp;$C66,[1]Employees!$H:$H,0))
/H$4*H66,0)
)</f>
        <v>0</v>
      </c>
      <c r="J66" s="198">
        <f>IF($C66=0,0,SUMIF('Team members Data'!$B:$B,$C66,'Team members Data'!G:G))</f>
        <v>0</v>
      </c>
      <c r="K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*IF(J66=0,0,1),
_xlfn.IFNA(INDEX([1]Employees!$E:$E,MATCH($B66&amp;" "&amp;$C66,[1]Employees!$H:$H,0))
/J$4*J66,0)
)</f>
        <v>0</v>
      </c>
      <c r="L66" s="198">
        <f>IF($C66=0,0,SUMIF('Team members Data'!$B:$B,$C66,'Team members Data'!I:I))</f>
        <v>0</v>
      </c>
      <c r="M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*IF(L66=0,0,1),
_xlfn.IFNA(INDEX([1]Employees!$E:$E,MATCH($B66&amp;" "&amp;$C66,[1]Employees!$H:$H,0))
/L$4*L66,0)
)</f>
        <v>0</v>
      </c>
      <c r="N66" s="198">
        <f>IF($C66=0,0,SUMIF('Team members Data'!$B:$B,$C66,'Team members Data'!K:K))</f>
        <v>0</v>
      </c>
      <c r="O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*IF(N66=0,0,1),
_xlfn.IFNA(INDEX([1]Employees!$E:$E,MATCH($B66&amp;" "&amp;$C66,[1]Employees!$H:$H,0))
/N$4*N66,0)
)</f>
        <v>0</v>
      </c>
      <c r="P66" s="198">
        <f>IF($C66=0,0,SUMIF('Team members Data'!$B:$B,$C66,'Team members Data'!M:M))</f>
        <v>0</v>
      </c>
      <c r="Q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*IF(P66=0,0,1),
_xlfn.IFNA(INDEX([1]Employees!$E:$E,MATCH($B66&amp;" "&amp;$C66,[1]Employees!$H:$H,0))
/P$4*P66,0)
)</f>
        <v>0</v>
      </c>
      <c r="R66" s="198">
        <f>IF($C66=0,0,SUMIF('Team members Data'!$B:$B,$C66,'Team members Data'!O:O))</f>
        <v>0</v>
      </c>
      <c r="S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*IF(R66=0,0,1),
_xlfn.IFNA(INDEX([1]Employees!$E:$E,MATCH($B66&amp;" "&amp;$C66,[1]Employees!$H:$H,0))
/R$4*R66,0)
)</f>
        <v>0</v>
      </c>
      <c r="T66" s="198">
        <f>IF($C66=0,0,SUMIF('Team members Data'!$B:$B,$C66,'Team members Data'!Q:Q))</f>
        <v>0</v>
      </c>
      <c r="U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*IF(T66=0,0,1),
_xlfn.IFNA(INDEX([1]Employees!$E:$E,MATCH($B66&amp;" "&amp;$C66,[1]Employees!$H:$H,0))
/T$4*T66,0)
)</f>
        <v>0</v>
      </c>
      <c r="V66" s="198">
        <f>IF($C66=0,0,SUMIF('Team members Data'!$B:$B,$C66,'Team members Data'!S:S))</f>
        <v>0</v>
      </c>
      <c r="W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*IF(V66=0,0,1),
_xlfn.IFNA(INDEX([1]Employees!$E:$E,MATCH($B66&amp;" "&amp;$C66,[1]Employees!$H:$H,0))
/V$4*V66,0)
)</f>
        <v>0</v>
      </c>
      <c r="X66" s="198">
        <f>SUMIF('Team members Data'!$B:$B,$C66,'Team members Data'!U:U)</f>
        <v>0</v>
      </c>
      <c r="Y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*IF(X66=0,0,1),
_xlfn.IFNA(INDEX([1]Employees!$E:$E,MATCH($B66&amp;" "&amp;$C66,[1]Employees!$H:$H,0))
/X$4*X66,0)
)</f>
        <v>0</v>
      </c>
      <c r="Z66" s="198">
        <f>SUMIF('Team members Data'!$B:$B,$C66,'Team members Data'!W:W)</f>
        <v>0</v>
      </c>
      <c r="AA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*IF(Z66=0,0,1),
_xlfn.IFNA(INDEX([1]Employees!$E:$E,MATCH($B66&amp;" "&amp;$C66,[1]Employees!$H:$H,0))
/Z$4*Z66,0)
)</f>
        <v>0</v>
      </c>
      <c r="AB66" s="198">
        <f>SUMIF('Team members Data'!$B:$B,$C66,'Team members Data'!Y:Y)</f>
        <v>0</v>
      </c>
      <c r="AC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*IF(AB66=0,0,1),
_xlfn.IFNA(INDEX([1]Employees!$E:$E,MATCH($B66&amp;" "&amp;$C66,[1]Employees!$H:$H,0))
/AB$4*AB66,0)
)</f>
        <v>0</v>
      </c>
      <c r="AD66" s="198">
        <f>SUMIF('Team members Data'!$B:$B,$C66,'Team members Data'!AA:AA)</f>
        <v>0</v>
      </c>
      <c r="AE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*IF(AD66=0,0,1),
_xlfn.IFNA(INDEX([1]Employees!$E:$E,MATCH($B66&amp;" "&amp;$C66,[1]Employees!$H:$H,0))
/AD$4*AD66,0)
)</f>
        <v>0</v>
      </c>
      <c r="AF66" s="198">
        <f>SUMIF('Team members Data'!$B:$B,$C66,'Team members Data'!AC:AC)</f>
        <v>0</v>
      </c>
      <c r="AG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*IF(AF66=0,0,1),
_xlfn.IFNA(INDEX([1]Employees!$E:$E,MATCH($B66&amp;" "&amp;$C66,[1]Employees!$H:$H,0))
/AF$4*AF66,0)
)</f>
        <v>0</v>
      </c>
      <c r="AH66" s="198">
        <f>SUMIF('Team members Data'!$B:$B,$C66,'Team members Data'!AE:AE)</f>
        <v>0</v>
      </c>
      <c r="AI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*IF(AH66=0,0,1),
_xlfn.IFNA(INDEX([1]Employees!$E:$E,MATCH($B66&amp;" "&amp;$C66,[1]Employees!$H:$H,0))
/AH$4*AH66,0)
)</f>
        <v>0</v>
      </c>
      <c r="AJ66" s="198">
        <f>SUMIF('Team members Data'!$B:$B,$C66,'Team members Data'!AG:AG)</f>
        <v>0</v>
      </c>
      <c r="AK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*IF(AJ66=0,0,1),
_xlfn.IFNA(INDEX([1]Employees!$E:$E,MATCH($B66&amp;" "&amp;$C66,[1]Employees!$H:$H,0))
/AJ$4*AJ66,0)
)</f>
        <v>0</v>
      </c>
      <c r="AL66" s="198">
        <f>SUMIF('Team members Data'!$B:$B,$C66,'Team members Data'!AI:AI)</f>
        <v>0</v>
      </c>
      <c r="AM66" s="199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*IF(AL66=0,0,1),
_xlfn.IFNA(INDEX([1]Employees!$E:$E,MATCH($B66&amp;" "&amp;$C66,[1]Employees!$H:$H,0))
/AL$4*AL66,0)
)</f>
        <v>0</v>
      </c>
      <c r="AN66" s="198">
        <f>SUMIF('Team members Data'!$B:$B,$C66,'Team members Data'!AK:AK)</f>
        <v>0</v>
      </c>
      <c r="AO66" s="206">
        <f ca="1">IF(
SUMIF('Project Costs'!$C$21:$C$35,$C66,'Project Costs'!$M$21:$M$35)+SUMIF('Project Costs'!$C$46:$C$65,$C66,'Project Costs'!$M$46:$M$65)+SUMIF('Project Costs'!$C$76:$C$95,$C66,'Project Costs'!$M$76:$M$95)&gt;0,
(SUMIF('Project Costs'!$C$21:$C$35,$C66,'Project Costs'!$M$21:$M$35)+SUMIF('Project Costs'!$C$46:$C$65,$C66,'Project Costs'!$M$46:$M$65)+SUMIF('Project Costs'!$C$76:$C$95,$C66,'Project Costs'!$M$76:$M$95))
*IF(AN66=0,0,1),
_xlfn.IFNA(INDEX([1]Employees!$E:$E,MATCH($B66&amp;" "&amp;$C66,[1]Employees!$H:$H,0))
/AN$4*AN66,0)
)</f>
        <v>0</v>
      </c>
    </row>
    <row r="67" spans="1:41" x14ac:dyDescent="0.2">
      <c r="A67" s="54" t="str">
        <f t="shared" si="0"/>
        <v>0 0</v>
      </c>
      <c r="B67" s="205">
        <f>'Employees Summary'!B64</f>
        <v>0</v>
      </c>
      <c r="C67" s="197">
        <f>'Employees Summary'!C64</f>
        <v>0</v>
      </c>
      <c r="D67" s="197">
        <f t="shared" si="1"/>
        <v>0</v>
      </c>
      <c r="E67" s="213">
        <f t="shared" ca="1" si="2"/>
        <v>0</v>
      </c>
      <c r="F67" s="198">
        <f>IF($C67=0,0,SUMIF('Team members Data'!$B:$B,$C67,'Team members Data'!C:C))</f>
        <v>0</v>
      </c>
      <c r="G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*IF(F67=0,0,1),
_xlfn.IFNA(INDEX([1]Employees!$E:$E,MATCH($B67&amp;" "&amp;$C67,[1]Employees!$H:$H,0))
/F$4*F67,0)
)</f>
        <v>0</v>
      </c>
      <c r="H67" s="198">
        <f>IF($C67=0,0,SUMIF('Team members Data'!$B:$B,$C67,'Team members Data'!E:E))</f>
        <v>0</v>
      </c>
      <c r="I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*IF(H67=0,0,1),
_xlfn.IFNA(INDEX([1]Employees!$E:$E,MATCH($B67&amp;" "&amp;$C67,[1]Employees!$H:$H,0))
/H$4*H67,0)
)</f>
        <v>0</v>
      </c>
      <c r="J67" s="198">
        <f>IF($C67=0,0,SUMIF('Team members Data'!$B:$B,$C67,'Team members Data'!G:G))</f>
        <v>0</v>
      </c>
      <c r="K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*IF(J67=0,0,1),
_xlfn.IFNA(INDEX([1]Employees!$E:$E,MATCH($B67&amp;" "&amp;$C67,[1]Employees!$H:$H,0))
/J$4*J67,0)
)</f>
        <v>0</v>
      </c>
      <c r="L67" s="198">
        <f>IF($C67=0,0,SUMIF('Team members Data'!$B:$B,$C67,'Team members Data'!I:I))</f>
        <v>0</v>
      </c>
      <c r="M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*IF(L67=0,0,1),
_xlfn.IFNA(INDEX([1]Employees!$E:$E,MATCH($B67&amp;" "&amp;$C67,[1]Employees!$H:$H,0))
/L$4*L67,0)
)</f>
        <v>0</v>
      </c>
      <c r="N67" s="198">
        <f>IF($C67=0,0,SUMIF('Team members Data'!$B:$B,$C67,'Team members Data'!K:K))</f>
        <v>0</v>
      </c>
      <c r="O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*IF(N67=0,0,1),
_xlfn.IFNA(INDEX([1]Employees!$E:$E,MATCH($B67&amp;" "&amp;$C67,[1]Employees!$H:$H,0))
/N$4*N67,0)
)</f>
        <v>0</v>
      </c>
      <c r="P67" s="198">
        <f>IF($C67=0,0,SUMIF('Team members Data'!$B:$B,$C67,'Team members Data'!M:M))</f>
        <v>0</v>
      </c>
      <c r="Q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*IF(P67=0,0,1),
_xlfn.IFNA(INDEX([1]Employees!$E:$E,MATCH($B67&amp;" "&amp;$C67,[1]Employees!$H:$H,0))
/P$4*P67,0)
)</f>
        <v>0</v>
      </c>
      <c r="R67" s="198">
        <f>IF($C67=0,0,SUMIF('Team members Data'!$B:$B,$C67,'Team members Data'!O:O))</f>
        <v>0</v>
      </c>
      <c r="S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*IF(R67=0,0,1),
_xlfn.IFNA(INDEX([1]Employees!$E:$E,MATCH($B67&amp;" "&amp;$C67,[1]Employees!$H:$H,0))
/R$4*R67,0)
)</f>
        <v>0</v>
      </c>
      <c r="T67" s="198">
        <f>IF($C67=0,0,SUMIF('Team members Data'!$B:$B,$C67,'Team members Data'!Q:Q))</f>
        <v>0</v>
      </c>
      <c r="U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*IF(T67=0,0,1),
_xlfn.IFNA(INDEX([1]Employees!$E:$E,MATCH($B67&amp;" "&amp;$C67,[1]Employees!$H:$H,0))
/T$4*T67,0)
)</f>
        <v>0</v>
      </c>
      <c r="V67" s="198">
        <f>IF($C67=0,0,SUMIF('Team members Data'!$B:$B,$C67,'Team members Data'!S:S))</f>
        <v>0</v>
      </c>
      <c r="W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*IF(V67=0,0,1),
_xlfn.IFNA(INDEX([1]Employees!$E:$E,MATCH($B67&amp;" "&amp;$C67,[1]Employees!$H:$H,0))
/V$4*V67,0)
)</f>
        <v>0</v>
      </c>
      <c r="X67" s="198">
        <f>SUMIF('Team members Data'!$B:$B,$C67,'Team members Data'!U:U)</f>
        <v>0</v>
      </c>
      <c r="Y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*IF(X67=0,0,1),
_xlfn.IFNA(INDEX([1]Employees!$E:$E,MATCH($B67&amp;" "&amp;$C67,[1]Employees!$H:$H,0))
/X$4*X67,0)
)</f>
        <v>0</v>
      </c>
      <c r="Z67" s="198">
        <f>SUMIF('Team members Data'!$B:$B,$C67,'Team members Data'!W:W)</f>
        <v>0</v>
      </c>
      <c r="AA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*IF(Z67=0,0,1),
_xlfn.IFNA(INDEX([1]Employees!$E:$E,MATCH($B67&amp;" "&amp;$C67,[1]Employees!$H:$H,0))
/Z$4*Z67,0)
)</f>
        <v>0</v>
      </c>
      <c r="AB67" s="198">
        <f>SUMIF('Team members Data'!$B:$B,$C67,'Team members Data'!Y:Y)</f>
        <v>0</v>
      </c>
      <c r="AC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*IF(AB67=0,0,1),
_xlfn.IFNA(INDEX([1]Employees!$E:$E,MATCH($B67&amp;" "&amp;$C67,[1]Employees!$H:$H,0))
/AB$4*AB67,0)
)</f>
        <v>0</v>
      </c>
      <c r="AD67" s="198">
        <f>SUMIF('Team members Data'!$B:$B,$C67,'Team members Data'!AA:AA)</f>
        <v>0</v>
      </c>
      <c r="AE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*IF(AD67=0,0,1),
_xlfn.IFNA(INDEX([1]Employees!$E:$E,MATCH($B67&amp;" "&amp;$C67,[1]Employees!$H:$H,0))
/AD$4*AD67,0)
)</f>
        <v>0</v>
      </c>
      <c r="AF67" s="198">
        <f>SUMIF('Team members Data'!$B:$B,$C67,'Team members Data'!AC:AC)</f>
        <v>0</v>
      </c>
      <c r="AG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*IF(AF67=0,0,1),
_xlfn.IFNA(INDEX([1]Employees!$E:$E,MATCH($B67&amp;" "&amp;$C67,[1]Employees!$H:$H,0))
/AF$4*AF67,0)
)</f>
        <v>0</v>
      </c>
      <c r="AH67" s="198">
        <f>SUMIF('Team members Data'!$B:$B,$C67,'Team members Data'!AE:AE)</f>
        <v>0</v>
      </c>
      <c r="AI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*IF(AH67=0,0,1),
_xlfn.IFNA(INDEX([1]Employees!$E:$E,MATCH($B67&amp;" "&amp;$C67,[1]Employees!$H:$H,0))
/AH$4*AH67,0)
)</f>
        <v>0</v>
      </c>
      <c r="AJ67" s="198">
        <f>SUMIF('Team members Data'!$B:$B,$C67,'Team members Data'!AG:AG)</f>
        <v>0</v>
      </c>
      <c r="AK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*IF(AJ67=0,0,1),
_xlfn.IFNA(INDEX([1]Employees!$E:$E,MATCH($B67&amp;" "&amp;$C67,[1]Employees!$H:$H,0))
/AJ$4*AJ67,0)
)</f>
        <v>0</v>
      </c>
      <c r="AL67" s="198">
        <f>SUMIF('Team members Data'!$B:$B,$C67,'Team members Data'!AI:AI)</f>
        <v>0</v>
      </c>
      <c r="AM67" s="199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*IF(AL67=0,0,1),
_xlfn.IFNA(INDEX([1]Employees!$E:$E,MATCH($B67&amp;" "&amp;$C67,[1]Employees!$H:$H,0))
/AL$4*AL67,0)
)</f>
        <v>0</v>
      </c>
      <c r="AN67" s="198">
        <f>SUMIF('Team members Data'!$B:$B,$C67,'Team members Data'!AK:AK)</f>
        <v>0</v>
      </c>
      <c r="AO67" s="206">
        <f ca="1">IF(
SUMIF('Project Costs'!$C$21:$C$35,$C67,'Project Costs'!$M$21:$M$35)+SUMIF('Project Costs'!$C$46:$C$65,$C67,'Project Costs'!$M$46:$M$65)+SUMIF('Project Costs'!$C$76:$C$95,$C67,'Project Costs'!$M$76:$M$95)&gt;0,
(SUMIF('Project Costs'!$C$21:$C$35,$C67,'Project Costs'!$M$21:$M$35)+SUMIF('Project Costs'!$C$46:$C$65,$C67,'Project Costs'!$M$46:$M$65)+SUMIF('Project Costs'!$C$76:$C$95,$C67,'Project Costs'!$M$76:$M$95))
*IF(AN67=0,0,1),
_xlfn.IFNA(INDEX([1]Employees!$E:$E,MATCH($B67&amp;" "&amp;$C67,[1]Employees!$H:$H,0))
/AN$4*AN67,0)
)</f>
        <v>0</v>
      </c>
    </row>
    <row r="68" spans="1:41" x14ac:dyDescent="0.2">
      <c r="A68" s="54" t="str">
        <f t="shared" si="0"/>
        <v>0 0</v>
      </c>
      <c r="B68" s="205">
        <f>'Employees Summary'!B65</f>
        <v>0</v>
      </c>
      <c r="C68" s="197">
        <f>'Employees Summary'!C65</f>
        <v>0</v>
      </c>
      <c r="D68" s="197">
        <f t="shared" si="1"/>
        <v>0</v>
      </c>
      <c r="E68" s="213">
        <f t="shared" ca="1" si="2"/>
        <v>0</v>
      </c>
      <c r="F68" s="198">
        <f>IF($C68=0,0,SUMIF('Team members Data'!$B:$B,$C68,'Team members Data'!C:C))</f>
        <v>0</v>
      </c>
      <c r="G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*IF(F68=0,0,1),
_xlfn.IFNA(INDEX([1]Employees!$E:$E,MATCH($B68&amp;" "&amp;$C68,[1]Employees!$H:$H,0))
/F$4*F68,0)
)</f>
        <v>0</v>
      </c>
      <c r="H68" s="198">
        <f>IF($C68=0,0,SUMIF('Team members Data'!$B:$B,$C68,'Team members Data'!E:E))</f>
        <v>0</v>
      </c>
      <c r="I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*IF(H68=0,0,1),
_xlfn.IFNA(INDEX([1]Employees!$E:$E,MATCH($B68&amp;" "&amp;$C68,[1]Employees!$H:$H,0))
/H$4*H68,0)
)</f>
        <v>0</v>
      </c>
      <c r="J68" s="198">
        <f>IF($C68=0,0,SUMIF('Team members Data'!$B:$B,$C68,'Team members Data'!G:G))</f>
        <v>0</v>
      </c>
      <c r="K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*IF(J68=0,0,1),
_xlfn.IFNA(INDEX([1]Employees!$E:$E,MATCH($B68&amp;" "&amp;$C68,[1]Employees!$H:$H,0))
/J$4*J68,0)
)</f>
        <v>0</v>
      </c>
      <c r="L68" s="198">
        <f>IF($C68=0,0,SUMIF('Team members Data'!$B:$B,$C68,'Team members Data'!I:I))</f>
        <v>0</v>
      </c>
      <c r="M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*IF(L68=0,0,1),
_xlfn.IFNA(INDEX([1]Employees!$E:$E,MATCH($B68&amp;" "&amp;$C68,[1]Employees!$H:$H,0))
/L$4*L68,0)
)</f>
        <v>0</v>
      </c>
      <c r="N68" s="198">
        <f>IF($C68=0,0,SUMIF('Team members Data'!$B:$B,$C68,'Team members Data'!K:K))</f>
        <v>0</v>
      </c>
      <c r="O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*IF(N68=0,0,1),
_xlfn.IFNA(INDEX([1]Employees!$E:$E,MATCH($B68&amp;" "&amp;$C68,[1]Employees!$H:$H,0))
/N$4*N68,0)
)</f>
        <v>0</v>
      </c>
      <c r="P68" s="198">
        <f>IF($C68=0,0,SUMIF('Team members Data'!$B:$B,$C68,'Team members Data'!M:M))</f>
        <v>0</v>
      </c>
      <c r="Q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*IF(P68=0,0,1),
_xlfn.IFNA(INDEX([1]Employees!$E:$E,MATCH($B68&amp;" "&amp;$C68,[1]Employees!$H:$H,0))
/P$4*P68,0)
)</f>
        <v>0</v>
      </c>
      <c r="R68" s="198">
        <f>IF($C68=0,0,SUMIF('Team members Data'!$B:$B,$C68,'Team members Data'!O:O))</f>
        <v>0</v>
      </c>
      <c r="S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*IF(R68=0,0,1),
_xlfn.IFNA(INDEX([1]Employees!$E:$E,MATCH($B68&amp;" "&amp;$C68,[1]Employees!$H:$H,0))
/R$4*R68,0)
)</f>
        <v>0</v>
      </c>
      <c r="T68" s="198">
        <f>IF($C68=0,0,SUMIF('Team members Data'!$B:$B,$C68,'Team members Data'!Q:Q))</f>
        <v>0</v>
      </c>
      <c r="U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*IF(T68=0,0,1),
_xlfn.IFNA(INDEX([1]Employees!$E:$E,MATCH($B68&amp;" "&amp;$C68,[1]Employees!$H:$H,0))
/T$4*T68,0)
)</f>
        <v>0</v>
      </c>
      <c r="V68" s="198">
        <f>IF($C68=0,0,SUMIF('Team members Data'!$B:$B,$C68,'Team members Data'!S:S))</f>
        <v>0</v>
      </c>
      <c r="W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*IF(V68=0,0,1),
_xlfn.IFNA(INDEX([1]Employees!$E:$E,MATCH($B68&amp;" "&amp;$C68,[1]Employees!$H:$H,0))
/V$4*V68,0)
)</f>
        <v>0</v>
      </c>
      <c r="X68" s="198">
        <f>SUMIF('Team members Data'!$B:$B,$C68,'Team members Data'!U:U)</f>
        <v>0</v>
      </c>
      <c r="Y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*IF(X68=0,0,1),
_xlfn.IFNA(INDEX([1]Employees!$E:$E,MATCH($B68&amp;" "&amp;$C68,[1]Employees!$H:$H,0))
/X$4*X68,0)
)</f>
        <v>0</v>
      </c>
      <c r="Z68" s="198">
        <f>SUMIF('Team members Data'!$B:$B,$C68,'Team members Data'!W:W)</f>
        <v>0</v>
      </c>
      <c r="AA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*IF(Z68=0,0,1),
_xlfn.IFNA(INDEX([1]Employees!$E:$E,MATCH($B68&amp;" "&amp;$C68,[1]Employees!$H:$H,0))
/Z$4*Z68,0)
)</f>
        <v>0</v>
      </c>
      <c r="AB68" s="198">
        <f>SUMIF('Team members Data'!$B:$B,$C68,'Team members Data'!Y:Y)</f>
        <v>0</v>
      </c>
      <c r="AC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*IF(AB68=0,0,1),
_xlfn.IFNA(INDEX([1]Employees!$E:$E,MATCH($B68&amp;" "&amp;$C68,[1]Employees!$H:$H,0))
/AB$4*AB68,0)
)</f>
        <v>0</v>
      </c>
      <c r="AD68" s="198">
        <f>SUMIF('Team members Data'!$B:$B,$C68,'Team members Data'!AA:AA)</f>
        <v>0</v>
      </c>
      <c r="AE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*IF(AD68=0,0,1),
_xlfn.IFNA(INDEX([1]Employees!$E:$E,MATCH($B68&amp;" "&amp;$C68,[1]Employees!$H:$H,0))
/AD$4*AD68,0)
)</f>
        <v>0</v>
      </c>
      <c r="AF68" s="198">
        <f>SUMIF('Team members Data'!$B:$B,$C68,'Team members Data'!AC:AC)</f>
        <v>0</v>
      </c>
      <c r="AG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*IF(AF68=0,0,1),
_xlfn.IFNA(INDEX([1]Employees!$E:$E,MATCH($B68&amp;" "&amp;$C68,[1]Employees!$H:$H,0))
/AF$4*AF68,0)
)</f>
        <v>0</v>
      </c>
      <c r="AH68" s="198">
        <f>SUMIF('Team members Data'!$B:$B,$C68,'Team members Data'!AE:AE)</f>
        <v>0</v>
      </c>
      <c r="AI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*IF(AH68=0,0,1),
_xlfn.IFNA(INDEX([1]Employees!$E:$E,MATCH($B68&amp;" "&amp;$C68,[1]Employees!$H:$H,0))
/AH$4*AH68,0)
)</f>
        <v>0</v>
      </c>
      <c r="AJ68" s="198">
        <f>SUMIF('Team members Data'!$B:$B,$C68,'Team members Data'!AG:AG)</f>
        <v>0</v>
      </c>
      <c r="AK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*IF(AJ68=0,0,1),
_xlfn.IFNA(INDEX([1]Employees!$E:$E,MATCH($B68&amp;" "&amp;$C68,[1]Employees!$H:$H,0))
/AJ$4*AJ68,0)
)</f>
        <v>0</v>
      </c>
      <c r="AL68" s="198">
        <f>SUMIF('Team members Data'!$B:$B,$C68,'Team members Data'!AI:AI)</f>
        <v>0</v>
      </c>
      <c r="AM68" s="199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*IF(AL68=0,0,1),
_xlfn.IFNA(INDEX([1]Employees!$E:$E,MATCH($B68&amp;" "&amp;$C68,[1]Employees!$H:$H,0))
/AL$4*AL68,0)
)</f>
        <v>0</v>
      </c>
      <c r="AN68" s="198">
        <f>SUMIF('Team members Data'!$B:$B,$C68,'Team members Data'!AK:AK)</f>
        <v>0</v>
      </c>
      <c r="AO68" s="206">
        <f ca="1">IF(
SUMIF('Project Costs'!$C$21:$C$35,$C68,'Project Costs'!$M$21:$M$35)+SUMIF('Project Costs'!$C$46:$C$65,$C68,'Project Costs'!$M$46:$M$65)+SUMIF('Project Costs'!$C$76:$C$95,$C68,'Project Costs'!$M$76:$M$95)&gt;0,
(SUMIF('Project Costs'!$C$21:$C$35,$C68,'Project Costs'!$M$21:$M$35)+SUMIF('Project Costs'!$C$46:$C$65,$C68,'Project Costs'!$M$46:$M$65)+SUMIF('Project Costs'!$C$76:$C$95,$C68,'Project Costs'!$M$76:$M$95))
*IF(AN68=0,0,1),
_xlfn.IFNA(INDEX([1]Employees!$E:$E,MATCH($B68&amp;" "&amp;$C68,[1]Employees!$H:$H,0))
/AN$4*AN68,0)
)</f>
        <v>0</v>
      </c>
    </row>
    <row r="69" spans="1:41" x14ac:dyDescent="0.2">
      <c r="A69" s="54" t="str">
        <f t="shared" si="0"/>
        <v>0 0</v>
      </c>
      <c r="B69" s="205">
        <f>'Employees Summary'!B66</f>
        <v>0</v>
      </c>
      <c r="C69" s="197">
        <f>'Employees Summary'!C66</f>
        <v>0</v>
      </c>
      <c r="D69" s="197">
        <f t="shared" si="1"/>
        <v>0</v>
      </c>
      <c r="E69" s="213">
        <f t="shared" ca="1" si="2"/>
        <v>0</v>
      </c>
      <c r="F69" s="198">
        <f>IF($C69=0,0,SUMIF('Team members Data'!$B:$B,$C69,'Team members Data'!C:C))</f>
        <v>0</v>
      </c>
      <c r="G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*IF(F69=0,0,1),
_xlfn.IFNA(INDEX([1]Employees!$E:$E,MATCH($B69&amp;" "&amp;$C69,[1]Employees!$H:$H,0))
/F$4*F69,0)
)</f>
        <v>0</v>
      </c>
      <c r="H69" s="198">
        <f>IF($C69=0,0,SUMIF('Team members Data'!$B:$B,$C69,'Team members Data'!E:E))</f>
        <v>0</v>
      </c>
      <c r="I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*IF(H69=0,0,1),
_xlfn.IFNA(INDEX([1]Employees!$E:$E,MATCH($B69&amp;" "&amp;$C69,[1]Employees!$H:$H,0))
/H$4*H69,0)
)</f>
        <v>0</v>
      </c>
      <c r="J69" s="198">
        <f>IF($C69=0,0,SUMIF('Team members Data'!$B:$B,$C69,'Team members Data'!G:G))</f>
        <v>0</v>
      </c>
      <c r="K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*IF(J69=0,0,1),
_xlfn.IFNA(INDEX([1]Employees!$E:$E,MATCH($B69&amp;" "&amp;$C69,[1]Employees!$H:$H,0))
/J$4*J69,0)
)</f>
        <v>0</v>
      </c>
      <c r="L69" s="198">
        <f>IF($C69=0,0,SUMIF('Team members Data'!$B:$B,$C69,'Team members Data'!I:I))</f>
        <v>0</v>
      </c>
      <c r="M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*IF(L69=0,0,1),
_xlfn.IFNA(INDEX([1]Employees!$E:$E,MATCH($B69&amp;" "&amp;$C69,[1]Employees!$H:$H,0))
/L$4*L69,0)
)</f>
        <v>0</v>
      </c>
      <c r="N69" s="198">
        <f>IF($C69=0,0,SUMIF('Team members Data'!$B:$B,$C69,'Team members Data'!K:K))</f>
        <v>0</v>
      </c>
      <c r="O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*IF(N69=0,0,1),
_xlfn.IFNA(INDEX([1]Employees!$E:$E,MATCH($B69&amp;" "&amp;$C69,[1]Employees!$H:$H,0))
/N$4*N69,0)
)</f>
        <v>0</v>
      </c>
      <c r="P69" s="198">
        <f>IF($C69=0,0,SUMIF('Team members Data'!$B:$B,$C69,'Team members Data'!M:M))</f>
        <v>0</v>
      </c>
      <c r="Q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*IF(P69=0,0,1),
_xlfn.IFNA(INDEX([1]Employees!$E:$E,MATCH($B69&amp;" "&amp;$C69,[1]Employees!$H:$H,0))
/P$4*P69,0)
)</f>
        <v>0</v>
      </c>
      <c r="R69" s="198">
        <f>IF($C69=0,0,SUMIF('Team members Data'!$B:$B,$C69,'Team members Data'!O:O))</f>
        <v>0</v>
      </c>
      <c r="S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*IF(R69=0,0,1),
_xlfn.IFNA(INDEX([1]Employees!$E:$E,MATCH($B69&amp;" "&amp;$C69,[1]Employees!$H:$H,0))
/R$4*R69,0)
)</f>
        <v>0</v>
      </c>
      <c r="T69" s="198">
        <f>IF($C69=0,0,SUMIF('Team members Data'!$B:$B,$C69,'Team members Data'!Q:Q))</f>
        <v>0</v>
      </c>
      <c r="U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*IF(T69=0,0,1),
_xlfn.IFNA(INDEX([1]Employees!$E:$E,MATCH($B69&amp;" "&amp;$C69,[1]Employees!$H:$H,0))
/T$4*T69,0)
)</f>
        <v>0</v>
      </c>
      <c r="V69" s="198">
        <f>IF($C69=0,0,SUMIF('Team members Data'!$B:$B,$C69,'Team members Data'!S:S))</f>
        <v>0</v>
      </c>
      <c r="W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*IF(V69=0,0,1),
_xlfn.IFNA(INDEX([1]Employees!$E:$E,MATCH($B69&amp;" "&amp;$C69,[1]Employees!$H:$H,0))
/V$4*V69,0)
)</f>
        <v>0</v>
      </c>
      <c r="X69" s="198">
        <f>SUMIF('Team members Data'!$B:$B,$C69,'Team members Data'!U:U)</f>
        <v>0</v>
      </c>
      <c r="Y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*IF(X69=0,0,1),
_xlfn.IFNA(INDEX([1]Employees!$E:$E,MATCH($B69&amp;" "&amp;$C69,[1]Employees!$H:$H,0))
/X$4*X69,0)
)</f>
        <v>0</v>
      </c>
      <c r="Z69" s="198">
        <f>SUMIF('Team members Data'!$B:$B,$C69,'Team members Data'!W:W)</f>
        <v>0</v>
      </c>
      <c r="AA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*IF(Z69=0,0,1),
_xlfn.IFNA(INDEX([1]Employees!$E:$E,MATCH($B69&amp;" "&amp;$C69,[1]Employees!$H:$H,0))
/Z$4*Z69,0)
)</f>
        <v>0</v>
      </c>
      <c r="AB69" s="198">
        <f>SUMIF('Team members Data'!$B:$B,$C69,'Team members Data'!Y:Y)</f>
        <v>0</v>
      </c>
      <c r="AC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*IF(AB69=0,0,1),
_xlfn.IFNA(INDEX([1]Employees!$E:$E,MATCH($B69&amp;" "&amp;$C69,[1]Employees!$H:$H,0))
/AB$4*AB69,0)
)</f>
        <v>0</v>
      </c>
      <c r="AD69" s="198">
        <f>SUMIF('Team members Data'!$B:$B,$C69,'Team members Data'!AA:AA)</f>
        <v>0</v>
      </c>
      <c r="AE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*IF(AD69=0,0,1),
_xlfn.IFNA(INDEX([1]Employees!$E:$E,MATCH($B69&amp;" "&amp;$C69,[1]Employees!$H:$H,0))
/AD$4*AD69,0)
)</f>
        <v>0</v>
      </c>
      <c r="AF69" s="198">
        <f>SUMIF('Team members Data'!$B:$B,$C69,'Team members Data'!AC:AC)</f>
        <v>0</v>
      </c>
      <c r="AG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*IF(AF69=0,0,1),
_xlfn.IFNA(INDEX([1]Employees!$E:$E,MATCH($B69&amp;" "&amp;$C69,[1]Employees!$H:$H,0))
/AF$4*AF69,0)
)</f>
        <v>0</v>
      </c>
      <c r="AH69" s="198">
        <f>SUMIF('Team members Data'!$B:$B,$C69,'Team members Data'!AE:AE)</f>
        <v>0</v>
      </c>
      <c r="AI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*IF(AH69=0,0,1),
_xlfn.IFNA(INDEX([1]Employees!$E:$E,MATCH($B69&amp;" "&amp;$C69,[1]Employees!$H:$H,0))
/AH$4*AH69,0)
)</f>
        <v>0</v>
      </c>
      <c r="AJ69" s="198">
        <f>SUMIF('Team members Data'!$B:$B,$C69,'Team members Data'!AG:AG)</f>
        <v>0</v>
      </c>
      <c r="AK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*IF(AJ69=0,0,1),
_xlfn.IFNA(INDEX([1]Employees!$E:$E,MATCH($B69&amp;" "&amp;$C69,[1]Employees!$H:$H,0))
/AJ$4*AJ69,0)
)</f>
        <v>0</v>
      </c>
      <c r="AL69" s="198">
        <f>SUMIF('Team members Data'!$B:$B,$C69,'Team members Data'!AI:AI)</f>
        <v>0</v>
      </c>
      <c r="AM69" s="199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*IF(AL69=0,0,1),
_xlfn.IFNA(INDEX([1]Employees!$E:$E,MATCH($B69&amp;" "&amp;$C69,[1]Employees!$H:$H,0))
/AL$4*AL69,0)
)</f>
        <v>0</v>
      </c>
      <c r="AN69" s="198">
        <f>SUMIF('Team members Data'!$B:$B,$C69,'Team members Data'!AK:AK)</f>
        <v>0</v>
      </c>
      <c r="AO69" s="206">
        <f ca="1">IF(
SUMIF('Project Costs'!$C$21:$C$35,$C69,'Project Costs'!$M$21:$M$35)+SUMIF('Project Costs'!$C$46:$C$65,$C69,'Project Costs'!$M$46:$M$65)+SUMIF('Project Costs'!$C$76:$C$95,$C69,'Project Costs'!$M$76:$M$95)&gt;0,
(SUMIF('Project Costs'!$C$21:$C$35,$C69,'Project Costs'!$M$21:$M$35)+SUMIF('Project Costs'!$C$46:$C$65,$C69,'Project Costs'!$M$46:$M$65)+SUMIF('Project Costs'!$C$76:$C$95,$C69,'Project Costs'!$M$76:$M$95))
*IF(AN69=0,0,1),
_xlfn.IFNA(INDEX([1]Employees!$E:$E,MATCH($B69&amp;" "&amp;$C69,[1]Employees!$H:$H,0))
/AN$4*AN69,0)
)</f>
        <v>0</v>
      </c>
    </row>
    <row r="70" spans="1:41" x14ac:dyDescent="0.2">
      <c r="A70" s="54" t="str">
        <f t="shared" si="0"/>
        <v>0 0</v>
      </c>
      <c r="B70" s="205">
        <f>'Employees Summary'!B67</f>
        <v>0</v>
      </c>
      <c r="C70" s="197">
        <f>'Employees Summary'!C67</f>
        <v>0</v>
      </c>
      <c r="D70" s="197">
        <f t="shared" si="1"/>
        <v>0</v>
      </c>
      <c r="E70" s="213">
        <f t="shared" ca="1" si="2"/>
        <v>0</v>
      </c>
      <c r="F70" s="198">
        <f>IF($C70=0,0,SUMIF('Team members Data'!$B:$B,$C70,'Team members Data'!C:C))</f>
        <v>0</v>
      </c>
      <c r="G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*IF(F70=0,0,1),
_xlfn.IFNA(INDEX([1]Employees!$E:$E,MATCH($B70&amp;" "&amp;$C70,[1]Employees!$H:$H,0))
/F$4*F70,0)
)</f>
        <v>0</v>
      </c>
      <c r="H70" s="198">
        <f>IF($C70=0,0,SUMIF('Team members Data'!$B:$B,$C70,'Team members Data'!E:E))</f>
        <v>0</v>
      </c>
      <c r="I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*IF(H70=0,0,1),
_xlfn.IFNA(INDEX([1]Employees!$E:$E,MATCH($B70&amp;" "&amp;$C70,[1]Employees!$H:$H,0))
/H$4*H70,0)
)</f>
        <v>0</v>
      </c>
      <c r="J70" s="198">
        <f>IF($C70=0,0,SUMIF('Team members Data'!$B:$B,$C70,'Team members Data'!G:G))</f>
        <v>0</v>
      </c>
      <c r="K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*IF(J70=0,0,1),
_xlfn.IFNA(INDEX([1]Employees!$E:$E,MATCH($B70&amp;" "&amp;$C70,[1]Employees!$H:$H,0))
/J$4*J70,0)
)</f>
        <v>0</v>
      </c>
      <c r="L70" s="198">
        <f>IF($C70=0,0,SUMIF('Team members Data'!$B:$B,$C70,'Team members Data'!I:I))</f>
        <v>0</v>
      </c>
      <c r="M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*IF(L70=0,0,1),
_xlfn.IFNA(INDEX([1]Employees!$E:$E,MATCH($B70&amp;" "&amp;$C70,[1]Employees!$H:$H,0))
/L$4*L70,0)
)</f>
        <v>0</v>
      </c>
      <c r="N70" s="198">
        <f>IF($C70=0,0,SUMIF('Team members Data'!$B:$B,$C70,'Team members Data'!K:K))</f>
        <v>0</v>
      </c>
      <c r="O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*IF(N70=0,0,1),
_xlfn.IFNA(INDEX([1]Employees!$E:$E,MATCH($B70&amp;" "&amp;$C70,[1]Employees!$H:$H,0))
/N$4*N70,0)
)</f>
        <v>0</v>
      </c>
      <c r="P70" s="198">
        <f>IF($C70=0,0,SUMIF('Team members Data'!$B:$B,$C70,'Team members Data'!M:M))</f>
        <v>0</v>
      </c>
      <c r="Q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*IF(P70=0,0,1),
_xlfn.IFNA(INDEX([1]Employees!$E:$E,MATCH($B70&amp;" "&amp;$C70,[1]Employees!$H:$H,0))
/P$4*P70,0)
)</f>
        <v>0</v>
      </c>
      <c r="R70" s="198">
        <f>IF($C70=0,0,SUMIF('Team members Data'!$B:$B,$C70,'Team members Data'!O:O))</f>
        <v>0</v>
      </c>
      <c r="S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*IF(R70=0,0,1),
_xlfn.IFNA(INDEX([1]Employees!$E:$E,MATCH($B70&amp;" "&amp;$C70,[1]Employees!$H:$H,0))
/R$4*R70,0)
)</f>
        <v>0</v>
      </c>
      <c r="T70" s="198">
        <f>IF($C70=0,0,SUMIF('Team members Data'!$B:$B,$C70,'Team members Data'!Q:Q))</f>
        <v>0</v>
      </c>
      <c r="U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*IF(T70=0,0,1),
_xlfn.IFNA(INDEX([1]Employees!$E:$E,MATCH($B70&amp;" "&amp;$C70,[1]Employees!$H:$H,0))
/T$4*T70,0)
)</f>
        <v>0</v>
      </c>
      <c r="V70" s="198">
        <f>IF($C70=0,0,SUMIF('Team members Data'!$B:$B,$C70,'Team members Data'!S:S))</f>
        <v>0</v>
      </c>
      <c r="W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*IF(V70=0,0,1),
_xlfn.IFNA(INDEX([1]Employees!$E:$E,MATCH($B70&amp;" "&amp;$C70,[1]Employees!$H:$H,0))
/V$4*V70,0)
)</f>
        <v>0</v>
      </c>
      <c r="X70" s="198">
        <f>SUMIF('Team members Data'!$B:$B,$C70,'Team members Data'!U:U)</f>
        <v>0</v>
      </c>
      <c r="Y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*IF(X70=0,0,1),
_xlfn.IFNA(INDEX([1]Employees!$E:$E,MATCH($B70&amp;" "&amp;$C70,[1]Employees!$H:$H,0))
/X$4*X70,0)
)</f>
        <v>0</v>
      </c>
      <c r="Z70" s="198">
        <f>SUMIF('Team members Data'!$B:$B,$C70,'Team members Data'!W:W)</f>
        <v>0</v>
      </c>
      <c r="AA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*IF(Z70=0,0,1),
_xlfn.IFNA(INDEX([1]Employees!$E:$E,MATCH($B70&amp;" "&amp;$C70,[1]Employees!$H:$H,0))
/Z$4*Z70,0)
)</f>
        <v>0</v>
      </c>
      <c r="AB70" s="198">
        <f>SUMIF('Team members Data'!$B:$B,$C70,'Team members Data'!Y:Y)</f>
        <v>0</v>
      </c>
      <c r="AC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*IF(AB70=0,0,1),
_xlfn.IFNA(INDEX([1]Employees!$E:$E,MATCH($B70&amp;" "&amp;$C70,[1]Employees!$H:$H,0))
/AB$4*AB70,0)
)</f>
        <v>0</v>
      </c>
      <c r="AD70" s="198">
        <f>SUMIF('Team members Data'!$B:$B,$C70,'Team members Data'!AA:AA)</f>
        <v>0</v>
      </c>
      <c r="AE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*IF(AD70=0,0,1),
_xlfn.IFNA(INDEX([1]Employees!$E:$E,MATCH($B70&amp;" "&amp;$C70,[1]Employees!$H:$H,0))
/AD$4*AD70,0)
)</f>
        <v>0</v>
      </c>
      <c r="AF70" s="198">
        <f>SUMIF('Team members Data'!$B:$B,$C70,'Team members Data'!AC:AC)</f>
        <v>0</v>
      </c>
      <c r="AG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*IF(AF70=0,0,1),
_xlfn.IFNA(INDEX([1]Employees!$E:$E,MATCH($B70&amp;" "&amp;$C70,[1]Employees!$H:$H,0))
/AF$4*AF70,0)
)</f>
        <v>0</v>
      </c>
      <c r="AH70" s="198">
        <f>SUMIF('Team members Data'!$B:$B,$C70,'Team members Data'!AE:AE)</f>
        <v>0</v>
      </c>
      <c r="AI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*IF(AH70=0,0,1),
_xlfn.IFNA(INDEX([1]Employees!$E:$E,MATCH($B70&amp;" "&amp;$C70,[1]Employees!$H:$H,0))
/AH$4*AH70,0)
)</f>
        <v>0</v>
      </c>
      <c r="AJ70" s="198">
        <f>SUMIF('Team members Data'!$B:$B,$C70,'Team members Data'!AG:AG)</f>
        <v>0</v>
      </c>
      <c r="AK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*IF(AJ70=0,0,1),
_xlfn.IFNA(INDEX([1]Employees!$E:$E,MATCH($B70&amp;" "&amp;$C70,[1]Employees!$H:$H,0))
/AJ$4*AJ70,0)
)</f>
        <v>0</v>
      </c>
      <c r="AL70" s="198">
        <f>SUMIF('Team members Data'!$B:$B,$C70,'Team members Data'!AI:AI)</f>
        <v>0</v>
      </c>
      <c r="AM70" s="199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*IF(AL70=0,0,1),
_xlfn.IFNA(INDEX([1]Employees!$E:$E,MATCH($B70&amp;" "&amp;$C70,[1]Employees!$H:$H,0))
/AL$4*AL70,0)
)</f>
        <v>0</v>
      </c>
      <c r="AN70" s="198">
        <f>SUMIF('Team members Data'!$B:$B,$C70,'Team members Data'!AK:AK)</f>
        <v>0</v>
      </c>
      <c r="AO70" s="206">
        <f ca="1">IF(
SUMIF('Project Costs'!$C$21:$C$35,$C70,'Project Costs'!$M$21:$M$35)+SUMIF('Project Costs'!$C$46:$C$65,$C70,'Project Costs'!$M$46:$M$65)+SUMIF('Project Costs'!$C$76:$C$95,$C70,'Project Costs'!$M$76:$M$95)&gt;0,
(SUMIF('Project Costs'!$C$21:$C$35,$C70,'Project Costs'!$M$21:$M$35)+SUMIF('Project Costs'!$C$46:$C$65,$C70,'Project Costs'!$M$46:$M$65)+SUMIF('Project Costs'!$C$76:$C$95,$C70,'Project Costs'!$M$76:$M$95))
*IF(AN70=0,0,1),
_xlfn.IFNA(INDEX([1]Employees!$E:$E,MATCH($B70&amp;" "&amp;$C70,[1]Employees!$H:$H,0))
/AN$4*AN70,0)
)</f>
        <v>0</v>
      </c>
    </row>
    <row r="71" spans="1:41" x14ac:dyDescent="0.2">
      <c r="A71" s="54" t="str">
        <f t="shared" si="0"/>
        <v>0 0</v>
      </c>
      <c r="B71" s="205">
        <f>'Employees Summary'!B68</f>
        <v>0</v>
      </c>
      <c r="C71" s="197">
        <f>'Employees Summary'!C68</f>
        <v>0</v>
      </c>
      <c r="D71" s="197">
        <f t="shared" si="1"/>
        <v>0</v>
      </c>
      <c r="E71" s="213">
        <f t="shared" ca="1" si="2"/>
        <v>0</v>
      </c>
      <c r="F71" s="198">
        <f>IF($C71=0,0,SUMIF('Team members Data'!$B:$B,$C71,'Team members Data'!C:C))</f>
        <v>0</v>
      </c>
      <c r="G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*IF(F71=0,0,1),
_xlfn.IFNA(INDEX([1]Employees!$E:$E,MATCH($B71&amp;" "&amp;$C71,[1]Employees!$H:$H,0))
/F$4*F71,0)
)</f>
        <v>0</v>
      </c>
      <c r="H71" s="198">
        <f>IF($C71=0,0,SUMIF('Team members Data'!$B:$B,$C71,'Team members Data'!E:E))</f>
        <v>0</v>
      </c>
      <c r="I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*IF(H71=0,0,1),
_xlfn.IFNA(INDEX([1]Employees!$E:$E,MATCH($B71&amp;" "&amp;$C71,[1]Employees!$H:$H,0))
/H$4*H71,0)
)</f>
        <v>0</v>
      </c>
      <c r="J71" s="198">
        <f>IF($C71=0,0,SUMIF('Team members Data'!$B:$B,$C71,'Team members Data'!G:G))</f>
        <v>0</v>
      </c>
      <c r="K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*IF(J71=0,0,1),
_xlfn.IFNA(INDEX([1]Employees!$E:$E,MATCH($B71&amp;" "&amp;$C71,[1]Employees!$H:$H,0))
/J$4*J71,0)
)</f>
        <v>0</v>
      </c>
      <c r="L71" s="198">
        <f>IF($C71=0,0,SUMIF('Team members Data'!$B:$B,$C71,'Team members Data'!I:I))</f>
        <v>0</v>
      </c>
      <c r="M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*IF(L71=0,0,1),
_xlfn.IFNA(INDEX([1]Employees!$E:$E,MATCH($B71&amp;" "&amp;$C71,[1]Employees!$H:$H,0))
/L$4*L71,0)
)</f>
        <v>0</v>
      </c>
      <c r="N71" s="198">
        <f>IF($C71=0,0,SUMIF('Team members Data'!$B:$B,$C71,'Team members Data'!K:K))</f>
        <v>0</v>
      </c>
      <c r="O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*IF(N71=0,0,1),
_xlfn.IFNA(INDEX([1]Employees!$E:$E,MATCH($B71&amp;" "&amp;$C71,[1]Employees!$H:$H,0))
/N$4*N71,0)
)</f>
        <v>0</v>
      </c>
      <c r="P71" s="198">
        <f>IF($C71=0,0,SUMIF('Team members Data'!$B:$B,$C71,'Team members Data'!M:M))</f>
        <v>0</v>
      </c>
      <c r="Q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*IF(P71=0,0,1),
_xlfn.IFNA(INDEX([1]Employees!$E:$E,MATCH($B71&amp;" "&amp;$C71,[1]Employees!$H:$H,0))
/P$4*P71,0)
)</f>
        <v>0</v>
      </c>
      <c r="R71" s="198">
        <f>IF($C71=0,0,SUMIF('Team members Data'!$B:$B,$C71,'Team members Data'!O:O))</f>
        <v>0</v>
      </c>
      <c r="S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*IF(R71=0,0,1),
_xlfn.IFNA(INDEX([1]Employees!$E:$E,MATCH($B71&amp;" "&amp;$C71,[1]Employees!$H:$H,0))
/R$4*R71,0)
)</f>
        <v>0</v>
      </c>
      <c r="T71" s="198">
        <f>IF($C71=0,0,SUMIF('Team members Data'!$B:$B,$C71,'Team members Data'!Q:Q))</f>
        <v>0</v>
      </c>
      <c r="U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*IF(T71=0,0,1),
_xlfn.IFNA(INDEX([1]Employees!$E:$E,MATCH($B71&amp;" "&amp;$C71,[1]Employees!$H:$H,0))
/T$4*T71,0)
)</f>
        <v>0</v>
      </c>
      <c r="V71" s="198">
        <f>IF($C71=0,0,SUMIF('Team members Data'!$B:$B,$C71,'Team members Data'!S:S))</f>
        <v>0</v>
      </c>
      <c r="W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*IF(V71=0,0,1),
_xlfn.IFNA(INDEX([1]Employees!$E:$E,MATCH($B71&amp;" "&amp;$C71,[1]Employees!$H:$H,0))
/V$4*V71,0)
)</f>
        <v>0</v>
      </c>
      <c r="X71" s="198">
        <f>SUMIF('Team members Data'!$B:$B,$C71,'Team members Data'!U:U)</f>
        <v>0</v>
      </c>
      <c r="Y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*IF(X71=0,0,1),
_xlfn.IFNA(INDEX([1]Employees!$E:$E,MATCH($B71&amp;" "&amp;$C71,[1]Employees!$H:$H,0))
/X$4*X71,0)
)</f>
        <v>0</v>
      </c>
      <c r="Z71" s="198">
        <f>SUMIF('Team members Data'!$B:$B,$C71,'Team members Data'!W:W)</f>
        <v>0</v>
      </c>
      <c r="AA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*IF(Z71=0,0,1),
_xlfn.IFNA(INDEX([1]Employees!$E:$E,MATCH($B71&amp;" "&amp;$C71,[1]Employees!$H:$H,0))
/Z$4*Z71,0)
)</f>
        <v>0</v>
      </c>
      <c r="AB71" s="198">
        <f>SUMIF('Team members Data'!$B:$B,$C71,'Team members Data'!Y:Y)</f>
        <v>0</v>
      </c>
      <c r="AC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*IF(AB71=0,0,1),
_xlfn.IFNA(INDEX([1]Employees!$E:$E,MATCH($B71&amp;" "&amp;$C71,[1]Employees!$H:$H,0))
/AB$4*AB71,0)
)</f>
        <v>0</v>
      </c>
      <c r="AD71" s="198">
        <f>SUMIF('Team members Data'!$B:$B,$C71,'Team members Data'!AA:AA)</f>
        <v>0</v>
      </c>
      <c r="AE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*IF(AD71=0,0,1),
_xlfn.IFNA(INDEX([1]Employees!$E:$E,MATCH($B71&amp;" "&amp;$C71,[1]Employees!$H:$H,0))
/AD$4*AD71,0)
)</f>
        <v>0</v>
      </c>
      <c r="AF71" s="198">
        <f>SUMIF('Team members Data'!$B:$B,$C71,'Team members Data'!AC:AC)</f>
        <v>0</v>
      </c>
      <c r="AG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*IF(AF71=0,0,1),
_xlfn.IFNA(INDEX([1]Employees!$E:$E,MATCH($B71&amp;" "&amp;$C71,[1]Employees!$H:$H,0))
/AF$4*AF71,0)
)</f>
        <v>0</v>
      </c>
      <c r="AH71" s="198">
        <f>SUMIF('Team members Data'!$B:$B,$C71,'Team members Data'!AE:AE)</f>
        <v>0</v>
      </c>
      <c r="AI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*IF(AH71=0,0,1),
_xlfn.IFNA(INDEX([1]Employees!$E:$E,MATCH($B71&amp;" "&amp;$C71,[1]Employees!$H:$H,0))
/AH$4*AH71,0)
)</f>
        <v>0</v>
      </c>
      <c r="AJ71" s="198">
        <f>SUMIF('Team members Data'!$B:$B,$C71,'Team members Data'!AG:AG)</f>
        <v>0</v>
      </c>
      <c r="AK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*IF(AJ71=0,0,1),
_xlfn.IFNA(INDEX([1]Employees!$E:$E,MATCH($B71&amp;" "&amp;$C71,[1]Employees!$H:$H,0))
/AJ$4*AJ71,0)
)</f>
        <v>0</v>
      </c>
      <c r="AL71" s="198">
        <f>SUMIF('Team members Data'!$B:$B,$C71,'Team members Data'!AI:AI)</f>
        <v>0</v>
      </c>
      <c r="AM71" s="199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*IF(AL71=0,0,1),
_xlfn.IFNA(INDEX([1]Employees!$E:$E,MATCH($B71&amp;" "&amp;$C71,[1]Employees!$H:$H,0))
/AL$4*AL71,0)
)</f>
        <v>0</v>
      </c>
      <c r="AN71" s="198">
        <f>SUMIF('Team members Data'!$B:$B,$C71,'Team members Data'!AK:AK)</f>
        <v>0</v>
      </c>
      <c r="AO71" s="206">
        <f ca="1">IF(
SUMIF('Project Costs'!$C$21:$C$35,$C71,'Project Costs'!$M$21:$M$35)+SUMIF('Project Costs'!$C$46:$C$65,$C71,'Project Costs'!$M$46:$M$65)+SUMIF('Project Costs'!$C$76:$C$95,$C71,'Project Costs'!$M$76:$M$95)&gt;0,
(SUMIF('Project Costs'!$C$21:$C$35,$C71,'Project Costs'!$M$21:$M$35)+SUMIF('Project Costs'!$C$46:$C$65,$C71,'Project Costs'!$M$46:$M$65)+SUMIF('Project Costs'!$C$76:$C$95,$C71,'Project Costs'!$M$76:$M$95))
*IF(AN71=0,0,1),
_xlfn.IFNA(INDEX([1]Employees!$E:$E,MATCH($B71&amp;" "&amp;$C71,[1]Employees!$H:$H,0))
/AN$4*AN71,0)
)</f>
        <v>0</v>
      </c>
    </row>
    <row r="72" spans="1:41" x14ac:dyDescent="0.2">
      <c r="A72" s="54" t="str">
        <f t="shared" ref="A72:A106" si="3">B72&amp;" "&amp;C72</f>
        <v>0 0</v>
      </c>
      <c r="B72" s="205">
        <f>'Employees Summary'!B69</f>
        <v>0</v>
      </c>
      <c r="C72" s="197">
        <f>'Employees Summary'!C69</f>
        <v>0</v>
      </c>
      <c r="D72" s="197">
        <f t="shared" ref="D72:D106" si="4">F72+H72+J72+L72+N72+P72+R72+T72+V72+X72+Z72+AB72+AD72+AF72+AH72+AJ72+AL72+AN72</f>
        <v>0</v>
      </c>
      <c r="E72" s="213">
        <f t="shared" ref="E72:E106" ca="1" si="5">G72+I72+K72+M72+O72+Q72+S72+U72+W72+Y72+AA72+AC72+AE72+AG72+AI72+AK72+AM72+AO72</f>
        <v>0</v>
      </c>
      <c r="F72" s="198">
        <f>IF($C72=0,0,SUMIF('Team members Data'!$B:$B,$C72,'Team members Data'!C:C))</f>
        <v>0</v>
      </c>
      <c r="G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*IF(F72=0,0,1),
_xlfn.IFNA(INDEX([1]Employees!$E:$E,MATCH($B72&amp;" "&amp;$C72,[1]Employees!$H:$H,0))
/F$4*F72,0)
)</f>
        <v>0</v>
      </c>
      <c r="H72" s="198">
        <f>IF($C72=0,0,SUMIF('Team members Data'!$B:$B,$C72,'Team members Data'!E:E))</f>
        <v>0</v>
      </c>
      <c r="I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*IF(H72=0,0,1),
_xlfn.IFNA(INDEX([1]Employees!$E:$E,MATCH($B72&amp;" "&amp;$C72,[1]Employees!$H:$H,0))
/H$4*H72,0)
)</f>
        <v>0</v>
      </c>
      <c r="J72" s="198">
        <f>IF($C72=0,0,SUMIF('Team members Data'!$B:$B,$C72,'Team members Data'!G:G))</f>
        <v>0</v>
      </c>
      <c r="K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*IF(J72=0,0,1),
_xlfn.IFNA(INDEX([1]Employees!$E:$E,MATCH($B72&amp;" "&amp;$C72,[1]Employees!$H:$H,0))
/J$4*J72,0)
)</f>
        <v>0</v>
      </c>
      <c r="L72" s="198">
        <f>IF($C72=0,0,SUMIF('Team members Data'!$B:$B,$C72,'Team members Data'!I:I))</f>
        <v>0</v>
      </c>
      <c r="M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*IF(L72=0,0,1),
_xlfn.IFNA(INDEX([1]Employees!$E:$E,MATCH($B72&amp;" "&amp;$C72,[1]Employees!$H:$H,0))
/L$4*L72,0)
)</f>
        <v>0</v>
      </c>
      <c r="N72" s="198">
        <f>IF($C72=0,0,SUMIF('Team members Data'!$B:$B,$C72,'Team members Data'!K:K))</f>
        <v>0</v>
      </c>
      <c r="O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*IF(N72=0,0,1),
_xlfn.IFNA(INDEX([1]Employees!$E:$E,MATCH($B72&amp;" "&amp;$C72,[1]Employees!$H:$H,0))
/N$4*N72,0)
)</f>
        <v>0</v>
      </c>
      <c r="P72" s="198">
        <f>IF($C72=0,0,SUMIF('Team members Data'!$B:$B,$C72,'Team members Data'!M:M))</f>
        <v>0</v>
      </c>
      <c r="Q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*IF(P72=0,0,1),
_xlfn.IFNA(INDEX([1]Employees!$E:$E,MATCH($B72&amp;" "&amp;$C72,[1]Employees!$H:$H,0))
/P$4*P72,0)
)</f>
        <v>0</v>
      </c>
      <c r="R72" s="198">
        <f>IF($C72=0,0,SUMIF('Team members Data'!$B:$B,$C72,'Team members Data'!O:O))</f>
        <v>0</v>
      </c>
      <c r="S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*IF(R72=0,0,1),
_xlfn.IFNA(INDEX([1]Employees!$E:$E,MATCH($B72&amp;" "&amp;$C72,[1]Employees!$H:$H,0))
/R$4*R72,0)
)</f>
        <v>0</v>
      </c>
      <c r="T72" s="198">
        <f>IF($C72=0,0,SUMIF('Team members Data'!$B:$B,$C72,'Team members Data'!Q:Q))</f>
        <v>0</v>
      </c>
      <c r="U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*IF(T72=0,0,1),
_xlfn.IFNA(INDEX([1]Employees!$E:$E,MATCH($B72&amp;" "&amp;$C72,[1]Employees!$H:$H,0))
/T$4*T72,0)
)</f>
        <v>0</v>
      </c>
      <c r="V72" s="198">
        <f>IF($C72=0,0,SUMIF('Team members Data'!$B:$B,$C72,'Team members Data'!S:S))</f>
        <v>0</v>
      </c>
      <c r="W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*IF(V72=0,0,1),
_xlfn.IFNA(INDEX([1]Employees!$E:$E,MATCH($B72&amp;" "&amp;$C72,[1]Employees!$H:$H,0))
/V$4*V72,0)
)</f>
        <v>0</v>
      </c>
      <c r="X72" s="198">
        <f>SUMIF('Team members Data'!$B:$B,$C72,'Team members Data'!U:U)</f>
        <v>0</v>
      </c>
      <c r="Y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*IF(X72=0,0,1),
_xlfn.IFNA(INDEX([1]Employees!$E:$E,MATCH($B72&amp;" "&amp;$C72,[1]Employees!$H:$H,0))
/X$4*X72,0)
)</f>
        <v>0</v>
      </c>
      <c r="Z72" s="198">
        <f>SUMIF('Team members Data'!$B:$B,$C72,'Team members Data'!W:W)</f>
        <v>0</v>
      </c>
      <c r="AA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*IF(Z72=0,0,1),
_xlfn.IFNA(INDEX([1]Employees!$E:$E,MATCH($B72&amp;" "&amp;$C72,[1]Employees!$H:$H,0))
/Z$4*Z72,0)
)</f>
        <v>0</v>
      </c>
      <c r="AB72" s="198">
        <f>SUMIF('Team members Data'!$B:$B,$C72,'Team members Data'!Y:Y)</f>
        <v>0</v>
      </c>
      <c r="AC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*IF(AB72=0,0,1),
_xlfn.IFNA(INDEX([1]Employees!$E:$E,MATCH($B72&amp;" "&amp;$C72,[1]Employees!$H:$H,0))
/AB$4*AB72,0)
)</f>
        <v>0</v>
      </c>
      <c r="AD72" s="198">
        <f>SUMIF('Team members Data'!$B:$B,$C72,'Team members Data'!AA:AA)</f>
        <v>0</v>
      </c>
      <c r="AE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*IF(AD72=0,0,1),
_xlfn.IFNA(INDEX([1]Employees!$E:$E,MATCH($B72&amp;" "&amp;$C72,[1]Employees!$H:$H,0))
/AD$4*AD72,0)
)</f>
        <v>0</v>
      </c>
      <c r="AF72" s="198">
        <f>SUMIF('Team members Data'!$B:$B,$C72,'Team members Data'!AC:AC)</f>
        <v>0</v>
      </c>
      <c r="AG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*IF(AF72=0,0,1),
_xlfn.IFNA(INDEX([1]Employees!$E:$E,MATCH($B72&amp;" "&amp;$C72,[1]Employees!$H:$H,0))
/AF$4*AF72,0)
)</f>
        <v>0</v>
      </c>
      <c r="AH72" s="198">
        <f>SUMIF('Team members Data'!$B:$B,$C72,'Team members Data'!AE:AE)</f>
        <v>0</v>
      </c>
      <c r="AI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*IF(AH72=0,0,1),
_xlfn.IFNA(INDEX([1]Employees!$E:$E,MATCH($B72&amp;" "&amp;$C72,[1]Employees!$H:$H,0))
/AH$4*AH72,0)
)</f>
        <v>0</v>
      </c>
      <c r="AJ72" s="198">
        <f>SUMIF('Team members Data'!$B:$B,$C72,'Team members Data'!AG:AG)</f>
        <v>0</v>
      </c>
      <c r="AK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*IF(AJ72=0,0,1),
_xlfn.IFNA(INDEX([1]Employees!$E:$E,MATCH($B72&amp;" "&amp;$C72,[1]Employees!$H:$H,0))
/AJ$4*AJ72,0)
)</f>
        <v>0</v>
      </c>
      <c r="AL72" s="198">
        <f>SUMIF('Team members Data'!$B:$B,$C72,'Team members Data'!AI:AI)</f>
        <v>0</v>
      </c>
      <c r="AM72" s="199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*IF(AL72=0,0,1),
_xlfn.IFNA(INDEX([1]Employees!$E:$E,MATCH($B72&amp;" "&amp;$C72,[1]Employees!$H:$H,0))
/AL$4*AL72,0)
)</f>
        <v>0</v>
      </c>
      <c r="AN72" s="198">
        <f>SUMIF('Team members Data'!$B:$B,$C72,'Team members Data'!AK:AK)</f>
        <v>0</v>
      </c>
      <c r="AO72" s="206">
        <f ca="1">IF(
SUMIF('Project Costs'!$C$21:$C$35,$C72,'Project Costs'!$M$21:$M$35)+SUMIF('Project Costs'!$C$46:$C$65,$C72,'Project Costs'!$M$46:$M$65)+SUMIF('Project Costs'!$C$76:$C$95,$C72,'Project Costs'!$M$76:$M$95)&gt;0,
(SUMIF('Project Costs'!$C$21:$C$35,$C72,'Project Costs'!$M$21:$M$35)+SUMIF('Project Costs'!$C$46:$C$65,$C72,'Project Costs'!$M$46:$M$65)+SUMIF('Project Costs'!$C$76:$C$95,$C72,'Project Costs'!$M$76:$M$95))
*IF(AN72=0,0,1),
_xlfn.IFNA(INDEX([1]Employees!$E:$E,MATCH($B72&amp;" "&amp;$C72,[1]Employees!$H:$H,0))
/AN$4*AN72,0)
)</f>
        <v>0</v>
      </c>
    </row>
    <row r="73" spans="1:41" x14ac:dyDescent="0.2">
      <c r="A73" s="54" t="str">
        <f t="shared" si="3"/>
        <v>0 0</v>
      </c>
      <c r="B73" s="205">
        <f>'Employees Summary'!B70</f>
        <v>0</v>
      </c>
      <c r="C73" s="197">
        <f>'Employees Summary'!C70</f>
        <v>0</v>
      </c>
      <c r="D73" s="197">
        <f t="shared" si="4"/>
        <v>0</v>
      </c>
      <c r="E73" s="213">
        <f t="shared" ca="1" si="5"/>
        <v>0</v>
      </c>
      <c r="F73" s="198">
        <f>IF($C73=0,0,SUMIF('Team members Data'!$B:$B,$C73,'Team members Data'!C:C))</f>
        <v>0</v>
      </c>
      <c r="G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*IF(F73=0,0,1),
_xlfn.IFNA(INDEX([1]Employees!$E:$E,MATCH($B73&amp;" "&amp;$C73,[1]Employees!$H:$H,0))
/F$4*F73,0)
)</f>
        <v>0</v>
      </c>
      <c r="H73" s="198">
        <f>IF($C73=0,0,SUMIF('Team members Data'!$B:$B,$C73,'Team members Data'!E:E))</f>
        <v>0</v>
      </c>
      <c r="I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*IF(H73=0,0,1),
_xlfn.IFNA(INDEX([1]Employees!$E:$E,MATCH($B73&amp;" "&amp;$C73,[1]Employees!$H:$H,0))
/H$4*H73,0)
)</f>
        <v>0</v>
      </c>
      <c r="J73" s="198">
        <f>IF($C73=0,0,SUMIF('Team members Data'!$B:$B,$C73,'Team members Data'!G:G))</f>
        <v>0</v>
      </c>
      <c r="K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*IF(J73=0,0,1),
_xlfn.IFNA(INDEX([1]Employees!$E:$E,MATCH($B73&amp;" "&amp;$C73,[1]Employees!$H:$H,0))
/J$4*J73,0)
)</f>
        <v>0</v>
      </c>
      <c r="L73" s="198">
        <f>IF($C73=0,0,SUMIF('Team members Data'!$B:$B,$C73,'Team members Data'!I:I))</f>
        <v>0</v>
      </c>
      <c r="M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*IF(L73=0,0,1),
_xlfn.IFNA(INDEX([1]Employees!$E:$E,MATCH($B73&amp;" "&amp;$C73,[1]Employees!$H:$H,0))
/L$4*L73,0)
)</f>
        <v>0</v>
      </c>
      <c r="N73" s="198">
        <f>IF($C73=0,0,SUMIF('Team members Data'!$B:$B,$C73,'Team members Data'!K:K))</f>
        <v>0</v>
      </c>
      <c r="O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*IF(N73=0,0,1),
_xlfn.IFNA(INDEX([1]Employees!$E:$E,MATCH($B73&amp;" "&amp;$C73,[1]Employees!$H:$H,0))
/N$4*N73,0)
)</f>
        <v>0</v>
      </c>
      <c r="P73" s="198">
        <f>IF($C73=0,0,SUMIF('Team members Data'!$B:$B,$C73,'Team members Data'!M:M))</f>
        <v>0</v>
      </c>
      <c r="Q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*IF(P73=0,0,1),
_xlfn.IFNA(INDEX([1]Employees!$E:$E,MATCH($B73&amp;" "&amp;$C73,[1]Employees!$H:$H,0))
/P$4*P73,0)
)</f>
        <v>0</v>
      </c>
      <c r="R73" s="198">
        <f>IF($C73=0,0,SUMIF('Team members Data'!$B:$B,$C73,'Team members Data'!O:O))</f>
        <v>0</v>
      </c>
      <c r="S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*IF(R73=0,0,1),
_xlfn.IFNA(INDEX([1]Employees!$E:$E,MATCH($B73&amp;" "&amp;$C73,[1]Employees!$H:$H,0))
/R$4*R73,0)
)</f>
        <v>0</v>
      </c>
      <c r="T73" s="198">
        <f>IF($C73=0,0,SUMIF('Team members Data'!$B:$B,$C73,'Team members Data'!Q:Q))</f>
        <v>0</v>
      </c>
      <c r="U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*IF(T73=0,0,1),
_xlfn.IFNA(INDEX([1]Employees!$E:$E,MATCH($B73&amp;" "&amp;$C73,[1]Employees!$H:$H,0))
/T$4*T73,0)
)</f>
        <v>0</v>
      </c>
      <c r="V73" s="198">
        <f>IF($C73=0,0,SUMIF('Team members Data'!$B:$B,$C73,'Team members Data'!S:S))</f>
        <v>0</v>
      </c>
      <c r="W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*IF(V73=0,0,1),
_xlfn.IFNA(INDEX([1]Employees!$E:$E,MATCH($B73&amp;" "&amp;$C73,[1]Employees!$H:$H,0))
/V$4*V73,0)
)</f>
        <v>0</v>
      </c>
      <c r="X73" s="198">
        <f>SUMIF('Team members Data'!$B:$B,$C73,'Team members Data'!U:U)</f>
        <v>0</v>
      </c>
      <c r="Y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*IF(X73=0,0,1),
_xlfn.IFNA(INDEX([1]Employees!$E:$E,MATCH($B73&amp;" "&amp;$C73,[1]Employees!$H:$H,0))
/X$4*X73,0)
)</f>
        <v>0</v>
      </c>
      <c r="Z73" s="198">
        <f>SUMIF('Team members Data'!$B:$B,$C73,'Team members Data'!W:W)</f>
        <v>0</v>
      </c>
      <c r="AA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*IF(Z73=0,0,1),
_xlfn.IFNA(INDEX([1]Employees!$E:$E,MATCH($B73&amp;" "&amp;$C73,[1]Employees!$H:$H,0))
/Z$4*Z73,0)
)</f>
        <v>0</v>
      </c>
      <c r="AB73" s="198">
        <f>SUMIF('Team members Data'!$B:$B,$C73,'Team members Data'!Y:Y)</f>
        <v>0</v>
      </c>
      <c r="AC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*IF(AB73=0,0,1),
_xlfn.IFNA(INDEX([1]Employees!$E:$E,MATCH($B73&amp;" "&amp;$C73,[1]Employees!$H:$H,0))
/AB$4*AB73,0)
)</f>
        <v>0</v>
      </c>
      <c r="AD73" s="198">
        <f>SUMIF('Team members Data'!$B:$B,$C73,'Team members Data'!AA:AA)</f>
        <v>0</v>
      </c>
      <c r="AE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*IF(AD73=0,0,1),
_xlfn.IFNA(INDEX([1]Employees!$E:$E,MATCH($B73&amp;" "&amp;$C73,[1]Employees!$H:$H,0))
/AD$4*AD73,0)
)</f>
        <v>0</v>
      </c>
      <c r="AF73" s="198">
        <f>SUMIF('Team members Data'!$B:$B,$C73,'Team members Data'!AC:AC)</f>
        <v>0</v>
      </c>
      <c r="AG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*IF(AF73=0,0,1),
_xlfn.IFNA(INDEX([1]Employees!$E:$E,MATCH($B73&amp;" "&amp;$C73,[1]Employees!$H:$H,0))
/AF$4*AF73,0)
)</f>
        <v>0</v>
      </c>
      <c r="AH73" s="198">
        <f>SUMIF('Team members Data'!$B:$B,$C73,'Team members Data'!AE:AE)</f>
        <v>0</v>
      </c>
      <c r="AI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*IF(AH73=0,0,1),
_xlfn.IFNA(INDEX([1]Employees!$E:$E,MATCH($B73&amp;" "&amp;$C73,[1]Employees!$H:$H,0))
/AH$4*AH73,0)
)</f>
        <v>0</v>
      </c>
      <c r="AJ73" s="198">
        <f>SUMIF('Team members Data'!$B:$B,$C73,'Team members Data'!AG:AG)</f>
        <v>0</v>
      </c>
      <c r="AK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*IF(AJ73=0,0,1),
_xlfn.IFNA(INDEX([1]Employees!$E:$E,MATCH($B73&amp;" "&amp;$C73,[1]Employees!$H:$H,0))
/AJ$4*AJ73,0)
)</f>
        <v>0</v>
      </c>
      <c r="AL73" s="198">
        <f>SUMIF('Team members Data'!$B:$B,$C73,'Team members Data'!AI:AI)</f>
        <v>0</v>
      </c>
      <c r="AM73" s="199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*IF(AL73=0,0,1),
_xlfn.IFNA(INDEX([1]Employees!$E:$E,MATCH($B73&amp;" "&amp;$C73,[1]Employees!$H:$H,0))
/AL$4*AL73,0)
)</f>
        <v>0</v>
      </c>
      <c r="AN73" s="198">
        <f>SUMIF('Team members Data'!$B:$B,$C73,'Team members Data'!AK:AK)</f>
        <v>0</v>
      </c>
      <c r="AO73" s="206">
        <f ca="1">IF(
SUMIF('Project Costs'!$C$21:$C$35,$C73,'Project Costs'!$M$21:$M$35)+SUMIF('Project Costs'!$C$46:$C$65,$C73,'Project Costs'!$M$46:$M$65)+SUMIF('Project Costs'!$C$76:$C$95,$C73,'Project Costs'!$M$76:$M$95)&gt;0,
(SUMIF('Project Costs'!$C$21:$C$35,$C73,'Project Costs'!$M$21:$M$35)+SUMIF('Project Costs'!$C$46:$C$65,$C73,'Project Costs'!$M$46:$M$65)+SUMIF('Project Costs'!$C$76:$C$95,$C73,'Project Costs'!$M$76:$M$95))
*IF(AN73=0,0,1),
_xlfn.IFNA(INDEX([1]Employees!$E:$E,MATCH($B73&amp;" "&amp;$C73,[1]Employees!$H:$H,0))
/AN$4*AN73,0)
)</f>
        <v>0</v>
      </c>
    </row>
    <row r="74" spans="1:41" x14ac:dyDescent="0.2">
      <c r="A74" s="54" t="str">
        <f t="shared" si="3"/>
        <v>0 0</v>
      </c>
      <c r="B74" s="205">
        <f>'Employees Summary'!B71</f>
        <v>0</v>
      </c>
      <c r="C74" s="197">
        <f>'Employees Summary'!C71</f>
        <v>0</v>
      </c>
      <c r="D74" s="197">
        <f t="shared" si="4"/>
        <v>0</v>
      </c>
      <c r="E74" s="213">
        <f t="shared" ca="1" si="5"/>
        <v>0</v>
      </c>
      <c r="F74" s="198">
        <f>IF($C74=0,0,SUMIF('Team members Data'!$B:$B,$C74,'Team members Data'!C:C))</f>
        <v>0</v>
      </c>
      <c r="G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*IF(F74=0,0,1),
_xlfn.IFNA(INDEX([1]Employees!$E:$E,MATCH($B74&amp;" "&amp;$C74,[1]Employees!$H:$H,0))
/F$4*F74,0)
)</f>
        <v>0</v>
      </c>
      <c r="H74" s="198">
        <f>IF($C74=0,0,SUMIF('Team members Data'!$B:$B,$C74,'Team members Data'!E:E))</f>
        <v>0</v>
      </c>
      <c r="I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*IF(H74=0,0,1),
_xlfn.IFNA(INDEX([1]Employees!$E:$E,MATCH($B74&amp;" "&amp;$C74,[1]Employees!$H:$H,0))
/H$4*H74,0)
)</f>
        <v>0</v>
      </c>
      <c r="J74" s="198">
        <f>IF($C74=0,0,SUMIF('Team members Data'!$B:$B,$C74,'Team members Data'!G:G))</f>
        <v>0</v>
      </c>
      <c r="K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*IF(J74=0,0,1),
_xlfn.IFNA(INDEX([1]Employees!$E:$E,MATCH($B74&amp;" "&amp;$C74,[1]Employees!$H:$H,0))
/J$4*J74,0)
)</f>
        <v>0</v>
      </c>
      <c r="L74" s="198">
        <f>IF($C74=0,0,SUMIF('Team members Data'!$B:$B,$C74,'Team members Data'!I:I))</f>
        <v>0</v>
      </c>
      <c r="M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*IF(L74=0,0,1),
_xlfn.IFNA(INDEX([1]Employees!$E:$E,MATCH($B74&amp;" "&amp;$C74,[1]Employees!$H:$H,0))
/L$4*L74,0)
)</f>
        <v>0</v>
      </c>
      <c r="N74" s="198">
        <f>IF($C74=0,0,SUMIF('Team members Data'!$B:$B,$C74,'Team members Data'!K:K))</f>
        <v>0</v>
      </c>
      <c r="O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*IF(N74=0,0,1),
_xlfn.IFNA(INDEX([1]Employees!$E:$E,MATCH($B74&amp;" "&amp;$C74,[1]Employees!$H:$H,0))
/N$4*N74,0)
)</f>
        <v>0</v>
      </c>
      <c r="P74" s="198">
        <f>IF($C74=0,0,SUMIF('Team members Data'!$B:$B,$C74,'Team members Data'!M:M))</f>
        <v>0</v>
      </c>
      <c r="Q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*IF(P74=0,0,1),
_xlfn.IFNA(INDEX([1]Employees!$E:$E,MATCH($B74&amp;" "&amp;$C74,[1]Employees!$H:$H,0))
/P$4*P74,0)
)</f>
        <v>0</v>
      </c>
      <c r="R74" s="198">
        <f>IF($C74=0,0,SUMIF('Team members Data'!$B:$B,$C74,'Team members Data'!O:O))</f>
        <v>0</v>
      </c>
      <c r="S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*IF(R74=0,0,1),
_xlfn.IFNA(INDEX([1]Employees!$E:$E,MATCH($B74&amp;" "&amp;$C74,[1]Employees!$H:$H,0))
/R$4*R74,0)
)</f>
        <v>0</v>
      </c>
      <c r="T74" s="198">
        <f>IF($C74=0,0,SUMIF('Team members Data'!$B:$B,$C74,'Team members Data'!Q:Q))</f>
        <v>0</v>
      </c>
      <c r="U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*IF(T74=0,0,1),
_xlfn.IFNA(INDEX([1]Employees!$E:$E,MATCH($B74&amp;" "&amp;$C74,[1]Employees!$H:$H,0))
/T$4*T74,0)
)</f>
        <v>0</v>
      </c>
      <c r="V74" s="198">
        <f>IF($C74=0,0,SUMIF('Team members Data'!$B:$B,$C74,'Team members Data'!S:S))</f>
        <v>0</v>
      </c>
      <c r="W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*IF(V74=0,0,1),
_xlfn.IFNA(INDEX([1]Employees!$E:$E,MATCH($B74&amp;" "&amp;$C74,[1]Employees!$H:$H,0))
/V$4*V74,0)
)</f>
        <v>0</v>
      </c>
      <c r="X74" s="198">
        <f>SUMIF('Team members Data'!$B:$B,$C74,'Team members Data'!U:U)</f>
        <v>0</v>
      </c>
      <c r="Y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*IF(X74=0,0,1),
_xlfn.IFNA(INDEX([1]Employees!$E:$E,MATCH($B74&amp;" "&amp;$C74,[1]Employees!$H:$H,0))
/X$4*X74,0)
)</f>
        <v>0</v>
      </c>
      <c r="Z74" s="198">
        <f>SUMIF('Team members Data'!$B:$B,$C74,'Team members Data'!W:W)</f>
        <v>0</v>
      </c>
      <c r="AA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*IF(Z74=0,0,1),
_xlfn.IFNA(INDEX([1]Employees!$E:$E,MATCH($B74&amp;" "&amp;$C74,[1]Employees!$H:$H,0))
/Z$4*Z74,0)
)</f>
        <v>0</v>
      </c>
      <c r="AB74" s="198">
        <f>SUMIF('Team members Data'!$B:$B,$C74,'Team members Data'!Y:Y)</f>
        <v>0</v>
      </c>
      <c r="AC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*IF(AB74=0,0,1),
_xlfn.IFNA(INDEX([1]Employees!$E:$E,MATCH($B74&amp;" "&amp;$C74,[1]Employees!$H:$H,0))
/AB$4*AB74,0)
)</f>
        <v>0</v>
      </c>
      <c r="AD74" s="198">
        <f>SUMIF('Team members Data'!$B:$B,$C74,'Team members Data'!AA:AA)</f>
        <v>0</v>
      </c>
      <c r="AE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*IF(AD74=0,0,1),
_xlfn.IFNA(INDEX([1]Employees!$E:$E,MATCH($B74&amp;" "&amp;$C74,[1]Employees!$H:$H,0))
/AD$4*AD74,0)
)</f>
        <v>0</v>
      </c>
      <c r="AF74" s="198">
        <f>SUMIF('Team members Data'!$B:$B,$C74,'Team members Data'!AC:AC)</f>
        <v>0</v>
      </c>
      <c r="AG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*IF(AF74=0,0,1),
_xlfn.IFNA(INDEX([1]Employees!$E:$E,MATCH($B74&amp;" "&amp;$C74,[1]Employees!$H:$H,0))
/AF$4*AF74,0)
)</f>
        <v>0</v>
      </c>
      <c r="AH74" s="198">
        <f>SUMIF('Team members Data'!$B:$B,$C74,'Team members Data'!AE:AE)</f>
        <v>0</v>
      </c>
      <c r="AI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*IF(AH74=0,0,1),
_xlfn.IFNA(INDEX([1]Employees!$E:$E,MATCH($B74&amp;" "&amp;$C74,[1]Employees!$H:$H,0))
/AH$4*AH74,0)
)</f>
        <v>0</v>
      </c>
      <c r="AJ74" s="198">
        <f>SUMIF('Team members Data'!$B:$B,$C74,'Team members Data'!AG:AG)</f>
        <v>0</v>
      </c>
      <c r="AK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*IF(AJ74=0,0,1),
_xlfn.IFNA(INDEX([1]Employees!$E:$E,MATCH($B74&amp;" "&amp;$C74,[1]Employees!$H:$H,0))
/AJ$4*AJ74,0)
)</f>
        <v>0</v>
      </c>
      <c r="AL74" s="198">
        <f>SUMIF('Team members Data'!$B:$B,$C74,'Team members Data'!AI:AI)</f>
        <v>0</v>
      </c>
      <c r="AM74" s="199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*IF(AL74=0,0,1),
_xlfn.IFNA(INDEX([1]Employees!$E:$E,MATCH($B74&amp;" "&amp;$C74,[1]Employees!$H:$H,0))
/AL$4*AL74,0)
)</f>
        <v>0</v>
      </c>
      <c r="AN74" s="198">
        <f>SUMIF('Team members Data'!$B:$B,$C74,'Team members Data'!AK:AK)</f>
        <v>0</v>
      </c>
      <c r="AO74" s="206">
        <f ca="1">IF(
SUMIF('Project Costs'!$C$21:$C$35,$C74,'Project Costs'!$M$21:$M$35)+SUMIF('Project Costs'!$C$46:$C$65,$C74,'Project Costs'!$M$46:$M$65)+SUMIF('Project Costs'!$C$76:$C$95,$C74,'Project Costs'!$M$76:$M$95)&gt;0,
(SUMIF('Project Costs'!$C$21:$C$35,$C74,'Project Costs'!$M$21:$M$35)+SUMIF('Project Costs'!$C$46:$C$65,$C74,'Project Costs'!$M$46:$M$65)+SUMIF('Project Costs'!$C$76:$C$95,$C74,'Project Costs'!$M$76:$M$95))
*IF(AN74=0,0,1),
_xlfn.IFNA(INDEX([1]Employees!$E:$E,MATCH($B74&amp;" "&amp;$C74,[1]Employees!$H:$H,0))
/AN$4*AN74,0)
)</f>
        <v>0</v>
      </c>
    </row>
    <row r="75" spans="1:41" x14ac:dyDescent="0.2">
      <c r="A75" s="54" t="str">
        <f t="shared" si="3"/>
        <v>0 0</v>
      </c>
      <c r="B75" s="205">
        <f>'Employees Summary'!B72</f>
        <v>0</v>
      </c>
      <c r="C75" s="197">
        <f>'Employees Summary'!C72</f>
        <v>0</v>
      </c>
      <c r="D75" s="197">
        <f t="shared" si="4"/>
        <v>0</v>
      </c>
      <c r="E75" s="213">
        <f t="shared" ca="1" si="5"/>
        <v>0</v>
      </c>
      <c r="F75" s="198">
        <f>IF($C75=0,0,SUMIF('Team members Data'!$B:$B,$C75,'Team members Data'!C:C))</f>
        <v>0</v>
      </c>
      <c r="G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*IF(F75=0,0,1),
_xlfn.IFNA(INDEX([1]Employees!$E:$E,MATCH($B75&amp;" "&amp;$C75,[1]Employees!$H:$H,0))
/F$4*F75,0)
)</f>
        <v>0</v>
      </c>
      <c r="H75" s="198">
        <f>IF($C75=0,0,SUMIF('Team members Data'!$B:$B,$C75,'Team members Data'!E:E))</f>
        <v>0</v>
      </c>
      <c r="I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*IF(H75=0,0,1),
_xlfn.IFNA(INDEX([1]Employees!$E:$E,MATCH($B75&amp;" "&amp;$C75,[1]Employees!$H:$H,0))
/H$4*H75,0)
)</f>
        <v>0</v>
      </c>
      <c r="J75" s="198">
        <f>IF($C75=0,0,SUMIF('Team members Data'!$B:$B,$C75,'Team members Data'!G:G))</f>
        <v>0</v>
      </c>
      <c r="K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*IF(J75=0,0,1),
_xlfn.IFNA(INDEX([1]Employees!$E:$E,MATCH($B75&amp;" "&amp;$C75,[1]Employees!$H:$H,0))
/J$4*J75,0)
)</f>
        <v>0</v>
      </c>
      <c r="L75" s="198">
        <f>IF($C75=0,0,SUMIF('Team members Data'!$B:$B,$C75,'Team members Data'!I:I))</f>
        <v>0</v>
      </c>
      <c r="M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*IF(L75=0,0,1),
_xlfn.IFNA(INDEX([1]Employees!$E:$E,MATCH($B75&amp;" "&amp;$C75,[1]Employees!$H:$H,0))
/L$4*L75,0)
)</f>
        <v>0</v>
      </c>
      <c r="N75" s="198">
        <f>IF($C75=0,0,SUMIF('Team members Data'!$B:$B,$C75,'Team members Data'!K:K))</f>
        <v>0</v>
      </c>
      <c r="O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*IF(N75=0,0,1),
_xlfn.IFNA(INDEX([1]Employees!$E:$E,MATCH($B75&amp;" "&amp;$C75,[1]Employees!$H:$H,0))
/N$4*N75,0)
)</f>
        <v>0</v>
      </c>
      <c r="P75" s="198">
        <f>IF($C75=0,0,SUMIF('Team members Data'!$B:$B,$C75,'Team members Data'!M:M))</f>
        <v>0</v>
      </c>
      <c r="Q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*IF(P75=0,0,1),
_xlfn.IFNA(INDEX([1]Employees!$E:$E,MATCH($B75&amp;" "&amp;$C75,[1]Employees!$H:$H,0))
/P$4*P75,0)
)</f>
        <v>0</v>
      </c>
      <c r="R75" s="198">
        <f>IF($C75=0,0,SUMIF('Team members Data'!$B:$B,$C75,'Team members Data'!O:O))</f>
        <v>0</v>
      </c>
      <c r="S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*IF(R75=0,0,1),
_xlfn.IFNA(INDEX([1]Employees!$E:$E,MATCH($B75&amp;" "&amp;$C75,[1]Employees!$H:$H,0))
/R$4*R75,0)
)</f>
        <v>0</v>
      </c>
      <c r="T75" s="198">
        <f>IF($C75=0,0,SUMIF('Team members Data'!$B:$B,$C75,'Team members Data'!Q:Q))</f>
        <v>0</v>
      </c>
      <c r="U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*IF(T75=0,0,1),
_xlfn.IFNA(INDEX([1]Employees!$E:$E,MATCH($B75&amp;" "&amp;$C75,[1]Employees!$H:$H,0))
/T$4*T75,0)
)</f>
        <v>0</v>
      </c>
      <c r="V75" s="198">
        <f>IF($C75=0,0,SUMIF('Team members Data'!$B:$B,$C75,'Team members Data'!S:S))</f>
        <v>0</v>
      </c>
      <c r="W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*IF(V75=0,0,1),
_xlfn.IFNA(INDEX([1]Employees!$E:$E,MATCH($B75&amp;" "&amp;$C75,[1]Employees!$H:$H,0))
/V$4*V75,0)
)</f>
        <v>0</v>
      </c>
      <c r="X75" s="198">
        <f>SUMIF('Team members Data'!$B:$B,$C75,'Team members Data'!U:U)</f>
        <v>0</v>
      </c>
      <c r="Y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*IF(X75=0,0,1),
_xlfn.IFNA(INDEX([1]Employees!$E:$E,MATCH($B75&amp;" "&amp;$C75,[1]Employees!$H:$H,0))
/X$4*X75,0)
)</f>
        <v>0</v>
      </c>
      <c r="Z75" s="198">
        <f>SUMIF('Team members Data'!$B:$B,$C75,'Team members Data'!W:W)</f>
        <v>0</v>
      </c>
      <c r="AA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*IF(Z75=0,0,1),
_xlfn.IFNA(INDEX([1]Employees!$E:$E,MATCH($B75&amp;" "&amp;$C75,[1]Employees!$H:$H,0))
/Z$4*Z75,0)
)</f>
        <v>0</v>
      </c>
      <c r="AB75" s="198">
        <f>SUMIF('Team members Data'!$B:$B,$C75,'Team members Data'!Y:Y)</f>
        <v>0</v>
      </c>
      <c r="AC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*IF(AB75=0,0,1),
_xlfn.IFNA(INDEX([1]Employees!$E:$E,MATCH($B75&amp;" "&amp;$C75,[1]Employees!$H:$H,0))
/AB$4*AB75,0)
)</f>
        <v>0</v>
      </c>
      <c r="AD75" s="198">
        <f>SUMIF('Team members Data'!$B:$B,$C75,'Team members Data'!AA:AA)</f>
        <v>0</v>
      </c>
      <c r="AE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*IF(AD75=0,0,1),
_xlfn.IFNA(INDEX([1]Employees!$E:$E,MATCH($B75&amp;" "&amp;$C75,[1]Employees!$H:$H,0))
/AD$4*AD75,0)
)</f>
        <v>0</v>
      </c>
      <c r="AF75" s="198">
        <f>SUMIF('Team members Data'!$B:$B,$C75,'Team members Data'!AC:AC)</f>
        <v>0</v>
      </c>
      <c r="AG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*IF(AF75=0,0,1),
_xlfn.IFNA(INDEX([1]Employees!$E:$E,MATCH($B75&amp;" "&amp;$C75,[1]Employees!$H:$H,0))
/AF$4*AF75,0)
)</f>
        <v>0</v>
      </c>
      <c r="AH75" s="198">
        <f>SUMIF('Team members Data'!$B:$B,$C75,'Team members Data'!AE:AE)</f>
        <v>0</v>
      </c>
      <c r="AI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*IF(AH75=0,0,1),
_xlfn.IFNA(INDEX([1]Employees!$E:$E,MATCH($B75&amp;" "&amp;$C75,[1]Employees!$H:$H,0))
/AH$4*AH75,0)
)</f>
        <v>0</v>
      </c>
      <c r="AJ75" s="198">
        <f>SUMIF('Team members Data'!$B:$B,$C75,'Team members Data'!AG:AG)</f>
        <v>0</v>
      </c>
      <c r="AK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*IF(AJ75=0,0,1),
_xlfn.IFNA(INDEX([1]Employees!$E:$E,MATCH($B75&amp;" "&amp;$C75,[1]Employees!$H:$H,0))
/AJ$4*AJ75,0)
)</f>
        <v>0</v>
      </c>
      <c r="AL75" s="198">
        <f>SUMIF('Team members Data'!$B:$B,$C75,'Team members Data'!AI:AI)</f>
        <v>0</v>
      </c>
      <c r="AM75" s="199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*IF(AL75=0,0,1),
_xlfn.IFNA(INDEX([1]Employees!$E:$E,MATCH($B75&amp;" "&amp;$C75,[1]Employees!$H:$H,0))
/AL$4*AL75,0)
)</f>
        <v>0</v>
      </c>
      <c r="AN75" s="198">
        <f>SUMIF('Team members Data'!$B:$B,$C75,'Team members Data'!AK:AK)</f>
        <v>0</v>
      </c>
      <c r="AO75" s="206">
        <f ca="1">IF(
SUMIF('Project Costs'!$C$21:$C$35,$C75,'Project Costs'!$M$21:$M$35)+SUMIF('Project Costs'!$C$46:$C$65,$C75,'Project Costs'!$M$46:$M$65)+SUMIF('Project Costs'!$C$76:$C$95,$C75,'Project Costs'!$M$76:$M$95)&gt;0,
(SUMIF('Project Costs'!$C$21:$C$35,$C75,'Project Costs'!$M$21:$M$35)+SUMIF('Project Costs'!$C$46:$C$65,$C75,'Project Costs'!$M$46:$M$65)+SUMIF('Project Costs'!$C$76:$C$95,$C75,'Project Costs'!$M$76:$M$95))
*IF(AN75=0,0,1),
_xlfn.IFNA(INDEX([1]Employees!$E:$E,MATCH($B75&amp;" "&amp;$C75,[1]Employees!$H:$H,0))
/AN$4*AN75,0)
)</f>
        <v>0</v>
      </c>
    </row>
    <row r="76" spans="1:41" x14ac:dyDescent="0.2">
      <c r="A76" s="54" t="str">
        <f t="shared" si="3"/>
        <v>0 0</v>
      </c>
      <c r="B76" s="205">
        <f>'Employees Summary'!B73</f>
        <v>0</v>
      </c>
      <c r="C76" s="197">
        <f>'Employees Summary'!C73</f>
        <v>0</v>
      </c>
      <c r="D76" s="197">
        <f t="shared" si="4"/>
        <v>0</v>
      </c>
      <c r="E76" s="213">
        <f t="shared" ca="1" si="5"/>
        <v>0</v>
      </c>
      <c r="F76" s="198">
        <f>IF($C76=0,0,SUMIF('Team members Data'!$B:$B,$C76,'Team members Data'!C:C))</f>
        <v>0</v>
      </c>
      <c r="G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*IF(F76=0,0,1),
_xlfn.IFNA(INDEX([1]Employees!$E:$E,MATCH($B76&amp;" "&amp;$C76,[1]Employees!$H:$H,0))
/F$4*F76,0)
)</f>
        <v>0</v>
      </c>
      <c r="H76" s="198">
        <f>IF($C76=0,0,SUMIF('Team members Data'!$B:$B,$C76,'Team members Data'!E:E))</f>
        <v>0</v>
      </c>
      <c r="I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*IF(H76=0,0,1),
_xlfn.IFNA(INDEX([1]Employees!$E:$E,MATCH($B76&amp;" "&amp;$C76,[1]Employees!$H:$H,0))
/H$4*H76,0)
)</f>
        <v>0</v>
      </c>
      <c r="J76" s="198">
        <f>IF($C76=0,0,SUMIF('Team members Data'!$B:$B,$C76,'Team members Data'!G:G))</f>
        <v>0</v>
      </c>
      <c r="K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*IF(J76=0,0,1),
_xlfn.IFNA(INDEX([1]Employees!$E:$E,MATCH($B76&amp;" "&amp;$C76,[1]Employees!$H:$H,0))
/J$4*J76,0)
)</f>
        <v>0</v>
      </c>
      <c r="L76" s="198">
        <f>IF($C76=0,0,SUMIF('Team members Data'!$B:$B,$C76,'Team members Data'!I:I))</f>
        <v>0</v>
      </c>
      <c r="M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*IF(L76=0,0,1),
_xlfn.IFNA(INDEX([1]Employees!$E:$E,MATCH($B76&amp;" "&amp;$C76,[1]Employees!$H:$H,0))
/L$4*L76,0)
)</f>
        <v>0</v>
      </c>
      <c r="N76" s="198">
        <f>IF($C76=0,0,SUMIF('Team members Data'!$B:$B,$C76,'Team members Data'!K:K))</f>
        <v>0</v>
      </c>
      <c r="O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*IF(N76=0,0,1),
_xlfn.IFNA(INDEX([1]Employees!$E:$E,MATCH($B76&amp;" "&amp;$C76,[1]Employees!$H:$H,0))
/N$4*N76,0)
)</f>
        <v>0</v>
      </c>
      <c r="P76" s="198">
        <f>IF($C76=0,0,SUMIF('Team members Data'!$B:$B,$C76,'Team members Data'!M:M))</f>
        <v>0</v>
      </c>
      <c r="Q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*IF(P76=0,0,1),
_xlfn.IFNA(INDEX([1]Employees!$E:$E,MATCH($B76&amp;" "&amp;$C76,[1]Employees!$H:$H,0))
/P$4*P76,0)
)</f>
        <v>0</v>
      </c>
      <c r="R76" s="198">
        <f>IF($C76=0,0,SUMIF('Team members Data'!$B:$B,$C76,'Team members Data'!O:O))</f>
        <v>0</v>
      </c>
      <c r="S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*IF(R76=0,0,1),
_xlfn.IFNA(INDEX([1]Employees!$E:$E,MATCH($B76&amp;" "&amp;$C76,[1]Employees!$H:$H,0))
/R$4*R76,0)
)</f>
        <v>0</v>
      </c>
      <c r="T76" s="198">
        <f>IF($C76=0,0,SUMIF('Team members Data'!$B:$B,$C76,'Team members Data'!Q:Q))</f>
        <v>0</v>
      </c>
      <c r="U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*IF(T76=0,0,1),
_xlfn.IFNA(INDEX([1]Employees!$E:$E,MATCH($B76&amp;" "&amp;$C76,[1]Employees!$H:$H,0))
/T$4*T76,0)
)</f>
        <v>0</v>
      </c>
      <c r="V76" s="198">
        <f>IF($C76=0,0,SUMIF('Team members Data'!$B:$B,$C76,'Team members Data'!S:S))</f>
        <v>0</v>
      </c>
      <c r="W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*IF(V76=0,0,1),
_xlfn.IFNA(INDEX([1]Employees!$E:$E,MATCH($B76&amp;" "&amp;$C76,[1]Employees!$H:$H,0))
/V$4*V76,0)
)</f>
        <v>0</v>
      </c>
      <c r="X76" s="198">
        <f>SUMIF('Team members Data'!$B:$B,$C76,'Team members Data'!U:U)</f>
        <v>0</v>
      </c>
      <c r="Y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*IF(X76=0,0,1),
_xlfn.IFNA(INDEX([1]Employees!$E:$E,MATCH($B76&amp;" "&amp;$C76,[1]Employees!$H:$H,0))
/X$4*X76,0)
)</f>
        <v>0</v>
      </c>
      <c r="Z76" s="198">
        <f>SUMIF('Team members Data'!$B:$B,$C76,'Team members Data'!W:W)</f>
        <v>0</v>
      </c>
      <c r="AA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*IF(Z76=0,0,1),
_xlfn.IFNA(INDEX([1]Employees!$E:$E,MATCH($B76&amp;" "&amp;$C76,[1]Employees!$H:$H,0))
/Z$4*Z76,0)
)</f>
        <v>0</v>
      </c>
      <c r="AB76" s="198">
        <f>SUMIF('Team members Data'!$B:$B,$C76,'Team members Data'!Y:Y)</f>
        <v>0</v>
      </c>
      <c r="AC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*IF(AB76=0,0,1),
_xlfn.IFNA(INDEX([1]Employees!$E:$E,MATCH($B76&amp;" "&amp;$C76,[1]Employees!$H:$H,0))
/AB$4*AB76,0)
)</f>
        <v>0</v>
      </c>
      <c r="AD76" s="198">
        <f>SUMIF('Team members Data'!$B:$B,$C76,'Team members Data'!AA:AA)</f>
        <v>0</v>
      </c>
      <c r="AE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*IF(AD76=0,0,1),
_xlfn.IFNA(INDEX([1]Employees!$E:$E,MATCH($B76&amp;" "&amp;$C76,[1]Employees!$H:$H,0))
/AD$4*AD76,0)
)</f>
        <v>0</v>
      </c>
      <c r="AF76" s="198">
        <f>SUMIF('Team members Data'!$B:$B,$C76,'Team members Data'!AC:AC)</f>
        <v>0</v>
      </c>
      <c r="AG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*IF(AF76=0,0,1),
_xlfn.IFNA(INDEX([1]Employees!$E:$E,MATCH($B76&amp;" "&amp;$C76,[1]Employees!$H:$H,0))
/AF$4*AF76,0)
)</f>
        <v>0</v>
      </c>
      <c r="AH76" s="198">
        <f>SUMIF('Team members Data'!$B:$B,$C76,'Team members Data'!AE:AE)</f>
        <v>0</v>
      </c>
      <c r="AI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*IF(AH76=0,0,1),
_xlfn.IFNA(INDEX([1]Employees!$E:$E,MATCH($B76&amp;" "&amp;$C76,[1]Employees!$H:$H,0))
/AH$4*AH76,0)
)</f>
        <v>0</v>
      </c>
      <c r="AJ76" s="198">
        <f>SUMIF('Team members Data'!$B:$B,$C76,'Team members Data'!AG:AG)</f>
        <v>0</v>
      </c>
      <c r="AK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*IF(AJ76=0,0,1),
_xlfn.IFNA(INDEX([1]Employees!$E:$E,MATCH($B76&amp;" "&amp;$C76,[1]Employees!$H:$H,0))
/AJ$4*AJ76,0)
)</f>
        <v>0</v>
      </c>
      <c r="AL76" s="198">
        <f>SUMIF('Team members Data'!$B:$B,$C76,'Team members Data'!AI:AI)</f>
        <v>0</v>
      </c>
      <c r="AM76" s="199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*IF(AL76=0,0,1),
_xlfn.IFNA(INDEX([1]Employees!$E:$E,MATCH($B76&amp;" "&amp;$C76,[1]Employees!$H:$H,0))
/AL$4*AL76,0)
)</f>
        <v>0</v>
      </c>
      <c r="AN76" s="198">
        <f>SUMIF('Team members Data'!$B:$B,$C76,'Team members Data'!AK:AK)</f>
        <v>0</v>
      </c>
      <c r="AO76" s="206">
        <f ca="1">IF(
SUMIF('Project Costs'!$C$21:$C$35,$C76,'Project Costs'!$M$21:$M$35)+SUMIF('Project Costs'!$C$46:$C$65,$C76,'Project Costs'!$M$46:$M$65)+SUMIF('Project Costs'!$C$76:$C$95,$C76,'Project Costs'!$M$76:$M$95)&gt;0,
(SUMIF('Project Costs'!$C$21:$C$35,$C76,'Project Costs'!$M$21:$M$35)+SUMIF('Project Costs'!$C$46:$C$65,$C76,'Project Costs'!$M$46:$M$65)+SUMIF('Project Costs'!$C$76:$C$95,$C76,'Project Costs'!$M$76:$M$95))
*IF(AN76=0,0,1),
_xlfn.IFNA(INDEX([1]Employees!$E:$E,MATCH($B76&amp;" "&amp;$C76,[1]Employees!$H:$H,0))
/AN$4*AN76,0)
)</f>
        <v>0</v>
      </c>
    </row>
    <row r="77" spans="1:41" x14ac:dyDescent="0.2">
      <c r="A77" s="54" t="str">
        <f t="shared" si="3"/>
        <v>0 0</v>
      </c>
      <c r="B77" s="205">
        <f>'Employees Summary'!B74</f>
        <v>0</v>
      </c>
      <c r="C77" s="197">
        <f>'Employees Summary'!C74</f>
        <v>0</v>
      </c>
      <c r="D77" s="197">
        <f t="shared" si="4"/>
        <v>0</v>
      </c>
      <c r="E77" s="213">
        <f t="shared" ca="1" si="5"/>
        <v>0</v>
      </c>
      <c r="F77" s="198">
        <f>IF($C77=0,0,SUMIF('Team members Data'!$B:$B,$C77,'Team members Data'!C:C))</f>
        <v>0</v>
      </c>
      <c r="G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*IF(F77=0,0,1),
_xlfn.IFNA(INDEX([1]Employees!$E:$E,MATCH($B77&amp;" "&amp;$C77,[1]Employees!$H:$H,0))
/F$4*F77,0)
)</f>
        <v>0</v>
      </c>
      <c r="H77" s="198">
        <f>IF($C77=0,0,SUMIF('Team members Data'!$B:$B,$C77,'Team members Data'!E:E))</f>
        <v>0</v>
      </c>
      <c r="I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*IF(H77=0,0,1),
_xlfn.IFNA(INDEX([1]Employees!$E:$E,MATCH($B77&amp;" "&amp;$C77,[1]Employees!$H:$H,0))
/H$4*H77,0)
)</f>
        <v>0</v>
      </c>
      <c r="J77" s="198">
        <f>IF($C77=0,0,SUMIF('Team members Data'!$B:$B,$C77,'Team members Data'!G:G))</f>
        <v>0</v>
      </c>
      <c r="K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*IF(J77=0,0,1),
_xlfn.IFNA(INDEX([1]Employees!$E:$E,MATCH($B77&amp;" "&amp;$C77,[1]Employees!$H:$H,0))
/J$4*J77,0)
)</f>
        <v>0</v>
      </c>
      <c r="L77" s="198">
        <f>IF($C77=0,0,SUMIF('Team members Data'!$B:$B,$C77,'Team members Data'!I:I))</f>
        <v>0</v>
      </c>
      <c r="M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*IF(L77=0,0,1),
_xlfn.IFNA(INDEX([1]Employees!$E:$E,MATCH($B77&amp;" "&amp;$C77,[1]Employees!$H:$H,0))
/L$4*L77,0)
)</f>
        <v>0</v>
      </c>
      <c r="N77" s="198">
        <f>IF($C77=0,0,SUMIF('Team members Data'!$B:$B,$C77,'Team members Data'!K:K))</f>
        <v>0</v>
      </c>
      <c r="O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*IF(N77=0,0,1),
_xlfn.IFNA(INDEX([1]Employees!$E:$E,MATCH($B77&amp;" "&amp;$C77,[1]Employees!$H:$H,0))
/N$4*N77,0)
)</f>
        <v>0</v>
      </c>
      <c r="P77" s="198">
        <f>IF($C77=0,0,SUMIF('Team members Data'!$B:$B,$C77,'Team members Data'!M:M))</f>
        <v>0</v>
      </c>
      <c r="Q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*IF(P77=0,0,1),
_xlfn.IFNA(INDEX([1]Employees!$E:$E,MATCH($B77&amp;" "&amp;$C77,[1]Employees!$H:$H,0))
/P$4*P77,0)
)</f>
        <v>0</v>
      </c>
      <c r="R77" s="198">
        <f>IF($C77=0,0,SUMIF('Team members Data'!$B:$B,$C77,'Team members Data'!O:O))</f>
        <v>0</v>
      </c>
      <c r="S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*IF(R77=0,0,1),
_xlfn.IFNA(INDEX([1]Employees!$E:$E,MATCH($B77&amp;" "&amp;$C77,[1]Employees!$H:$H,0))
/R$4*R77,0)
)</f>
        <v>0</v>
      </c>
      <c r="T77" s="198">
        <f>IF($C77=0,0,SUMIF('Team members Data'!$B:$B,$C77,'Team members Data'!Q:Q))</f>
        <v>0</v>
      </c>
      <c r="U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*IF(T77=0,0,1),
_xlfn.IFNA(INDEX([1]Employees!$E:$E,MATCH($B77&amp;" "&amp;$C77,[1]Employees!$H:$H,0))
/T$4*T77,0)
)</f>
        <v>0</v>
      </c>
      <c r="V77" s="198">
        <f>IF($C77=0,0,SUMIF('Team members Data'!$B:$B,$C77,'Team members Data'!S:S))</f>
        <v>0</v>
      </c>
      <c r="W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*IF(V77=0,0,1),
_xlfn.IFNA(INDEX([1]Employees!$E:$E,MATCH($B77&amp;" "&amp;$C77,[1]Employees!$H:$H,0))
/V$4*V77,0)
)</f>
        <v>0</v>
      </c>
      <c r="X77" s="198">
        <f>SUMIF('Team members Data'!$B:$B,$C77,'Team members Data'!U:U)</f>
        <v>0</v>
      </c>
      <c r="Y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*IF(X77=0,0,1),
_xlfn.IFNA(INDEX([1]Employees!$E:$E,MATCH($B77&amp;" "&amp;$C77,[1]Employees!$H:$H,0))
/X$4*X77,0)
)</f>
        <v>0</v>
      </c>
      <c r="Z77" s="198">
        <f>SUMIF('Team members Data'!$B:$B,$C77,'Team members Data'!W:W)</f>
        <v>0</v>
      </c>
      <c r="AA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*IF(Z77=0,0,1),
_xlfn.IFNA(INDEX([1]Employees!$E:$E,MATCH($B77&amp;" "&amp;$C77,[1]Employees!$H:$H,0))
/Z$4*Z77,0)
)</f>
        <v>0</v>
      </c>
      <c r="AB77" s="198">
        <f>SUMIF('Team members Data'!$B:$B,$C77,'Team members Data'!Y:Y)</f>
        <v>0</v>
      </c>
      <c r="AC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*IF(AB77=0,0,1),
_xlfn.IFNA(INDEX([1]Employees!$E:$E,MATCH($B77&amp;" "&amp;$C77,[1]Employees!$H:$H,0))
/AB$4*AB77,0)
)</f>
        <v>0</v>
      </c>
      <c r="AD77" s="198">
        <f>SUMIF('Team members Data'!$B:$B,$C77,'Team members Data'!AA:AA)</f>
        <v>0</v>
      </c>
      <c r="AE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*IF(AD77=0,0,1),
_xlfn.IFNA(INDEX([1]Employees!$E:$E,MATCH($B77&amp;" "&amp;$C77,[1]Employees!$H:$H,0))
/AD$4*AD77,0)
)</f>
        <v>0</v>
      </c>
      <c r="AF77" s="198">
        <f>SUMIF('Team members Data'!$B:$B,$C77,'Team members Data'!AC:AC)</f>
        <v>0</v>
      </c>
      <c r="AG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*IF(AF77=0,0,1),
_xlfn.IFNA(INDEX([1]Employees!$E:$E,MATCH($B77&amp;" "&amp;$C77,[1]Employees!$H:$H,0))
/AF$4*AF77,0)
)</f>
        <v>0</v>
      </c>
      <c r="AH77" s="198">
        <f>SUMIF('Team members Data'!$B:$B,$C77,'Team members Data'!AE:AE)</f>
        <v>0</v>
      </c>
      <c r="AI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*IF(AH77=0,0,1),
_xlfn.IFNA(INDEX([1]Employees!$E:$E,MATCH($B77&amp;" "&amp;$C77,[1]Employees!$H:$H,0))
/AH$4*AH77,0)
)</f>
        <v>0</v>
      </c>
      <c r="AJ77" s="198">
        <f>SUMIF('Team members Data'!$B:$B,$C77,'Team members Data'!AG:AG)</f>
        <v>0</v>
      </c>
      <c r="AK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*IF(AJ77=0,0,1),
_xlfn.IFNA(INDEX([1]Employees!$E:$E,MATCH($B77&amp;" "&amp;$C77,[1]Employees!$H:$H,0))
/AJ$4*AJ77,0)
)</f>
        <v>0</v>
      </c>
      <c r="AL77" s="198">
        <f>SUMIF('Team members Data'!$B:$B,$C77,'Team members Data'!AI:AI)</f>
        <v>0</v>
      </c>
      <c r="AM77" s="199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*IF(AL77=0,0,1),
_xlfn.IFNA(INDEX([1]Employees!$E:$E,MATCH($B77&amp;" "&amp;$C77,[1]Employees!$H:$H,0))
/AL$4*AL77,0)
)</f>
        <v>0</v>
      </c>
      <c r="AN77" s="198">
        <f>SUMIF('Team members Data'!$B:$B,$C77,'Team members Data'!AK:AK)</f>
        <v>0</v>
      </c>
      <c r="AO77" s="206">
        <f ca="1">IF(
SUMIF('Project Costs'!$C$21:$C$35,$C77,'Project Costs'!$M$21:$M$35)+SUMIF('Project Costs'!$C$46:$C$65,$C77,'Project Costs'!$M$46:$M$65)+SUMIF('Project Costs'!$C$76:$C$95,$C77,'Project Costs'!$M$76:$M$95)&gt;0,
(SUMIF('Project Costs'!$C$21:$C$35,$C77,'Project Costs'!$M$21:$M$35)+SUMIF('Project Costs'!$C$46:$C$65,$C77,'Project Costs'!$M$46:$M$65)+SUMIF('Project Costs'!$C$76:$C$95,$C77,'Project Costs'!$M$76:$M$95))
*IF(AN77=0,0,1),
_xlfn.IFNA(INDEX([1]Employees!$E:$E,MATCH($B77&amp;" "&amp;$C77,[1]Employees!$H:$H,0))
/AN$4*AN77,0)
)</f>
        <v>0</v>
      </c>
    </row>
    <row r="78" spans="1:41" x14ac:dyDescent="0.2">
      <c r="A78" s="54" t="str">
        <f t="shared" si="3"/>
        <v>0 0</v>
      </c>
      <c r="B78" s="205">
        <f>'Employees Summary'!B75</f>
        <v>0</v>
      </c>
      <c r="C78" s="197">
        <f>'Employees Summary'!C75</f>
        <v>0</v>
      </c>
      <c r="D78" s="197">
        <f t="shared" si="4"/>
        <v>0</v>
      </c>
      <c r="E78" s="213">
        <f t="shared" ca="1" si="5"/>
        <v>0</v>
      </c>
      <c r="F78" s="198">
        <f>IF($C78=0,0,SUMIF('Team members Data'!$B:$B,$C78,'Team members Data'!C:C))</f>
        <v>0</v>
      </c>
      <c r="G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*IF(F78=0,0,1),
_xlfn.IFNA(INDEX([1]Employees!$E:$E,MATCH($B78&amp;" "&amp;$C78,[1]Employees!$H:$H,0))
/F$4*F78,0)
)</f>
        <v>0</v>
      </c>
      <c r="H78" s="198">
        <f>IF($C78=0,0,SUMIF('Team members Data'!$B:$B,$C78,'Team members Data'!E:E))</f>
        <v>0</v>
      </c>
      <c r="I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*IF(H78=0,0,1),
_xlfn.IFNA(INDEX([1]Employees!$E:$E,MATCH($B78&amp;" "&amp;$C78,[1]Employees!$H:$H,0))
/H$4*H78,0)
)</f>
        <v>0</v>
      </c>
      <c r="J78" s="198">
        <f>IF($C78=0,0,SUMIF('Team members Data'!$B:$B,$C78,'Team members Data'!G:G))</f>
        <v>0</v>
      </c>
      <c r="K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*IF(J78=0,0,1),
_xlfn.IFNA(INDEX([1]Employees!$E:$E,MATCH($B78&amp;" "&amp;$C78,[1]Employees!$H:$H,0))
/J$4*J78,0)
)</f>
        <v>0</v>
      </c>
      <c r="L78" s="198">
        <f>IF($C78=0,0,SUMIF('Team members Data'!$B:$B,$C78,'Team members Data'!I:I))</f>
        <v>0</v>
      </c>
      <c r="M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*IF(L78=0,0,1),
_xlfn.IFNA(INDEX([1]Employees!$E:$E,MATCH($B78&amp;" "&amp;$C78,[1]Employees!$H:$H,0))
/L$4*L78,0)
)</f>
        <v>0</v>
      </c>
      <c r="N78" s="198">
        <f>IF($C78=0,0,SUMIF('Team members Data'!$B:$B,$C78,'Team members Data'!K:K))</f>
        <v>0</v>
      </c>
      <c r="O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*IF(N78=0,0,1),
_xlfn.IFNA(INDEX([1]Employees!$E:$E,MATCH($B78&amp;" "&amp;$C78,[1]Employees!$H:$H,0))
/N$4*N78,0)
)</f>
        <v>0</v>
      </c>
      <c r="P78" s="198">
        <f>IF($C78=0,0,SUMIF('Team members Data'!$B:$B,$C78,'Team members Data'!M:M))</f>
        <v>0</v>
      </c>
      <c r="Q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*IF(P78=0,0,1),
_xlfn.IFNA(INDEX([1]Employees!$E:$E,MATCH($B78&amp;" "&amp;$C78,[1]Employees!$H:$H,0))
/P$4*P78,0)
)</f>
        <v>0</v>
      </c>
      <c r="R78" s="198">
        <f>IF($C78=0,0,SUMIF('Team members Data'!$B:$B,$C78,'Team members Data'!O:O))</f>
        <v>0</v>
      </c>
      <c r="S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*IF(R78=0,0,1),
_xlfn.IFNA(INDEX([1]Employees!$E:$E,MATCH($B78&amp;" "&amp;$C78,[1]Employees!$H:$H,0))
/R$4*R78,0)
)</f>
        <v>0</v>
      </c>
      <c r="T78" s="198">
        <f>IF($C78=0,0,SUMIF('Team members Data'!$B:$B,$C78,'Team members Data'!Q:Q))</f>
        <v>0</v>
      </c>
      <c r="U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*IF(T78=0,0,1),
_xlfn.IFNA(INDEX([1]Employees!$E:$E,MATCH($B78&amp;" "&amp;$C78,[1]Employees!$H:$H,0))
/T$4*T78,0)
)</f>
        <v>0</v>
      </c>
      <c r="V78" s="198">
        <f>IF($C78=0,0,SUMIF('Team members Data'!$B:$B,$C78,'Team members Data'!S:S))</f>
        <v>0</v>
      </c>
      <c r="W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*IF(V78=0,0,1),
_xlfn.IFNA(INDEX([1]Employees!$E:$E,MATCH($B78&amp;" "&amp;$C78,[1]Employees!$H:$H,0))
/V$4*V78,0)
)</f>
        <v>0</v>
      </c>
      <c r="X78" s="198">
        <f>SUMIF('Team members Data'!$B:$B,$C78,'Team members Data'!U:U)</f>
        <v>0</v>
      </c>
      <c r="Y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*IF(X78=0,0,1),
_xlfn.IFNA(INDEX([1]Employees!$E:$E,MATCH($B78&amp;" "&amp;$C78,[1]Employees!$H:$H,0))
/X$4*X78,0)
)</f>
        <v>0</v>
      </c>
      <c r="Z78" s="198">
        <f>SUMIF('Team members Data'!$B:$B,$C78,'Team members Data'!W:W)</f>
        <v>0</v>
      </c>
      <c r="AA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*IF(Z78=0,0,1),
_xlfn.IFNA(INDEX([1]Employees!$E:$E,MATCH($B78&amp;" "&amp;$C78,[1]Employees!$H:$H,0))
/Z$4*Z78,0)
)</f>
        <v>0</v>
      </c>
      <c r="AB78" s="198">
        <f>SUMIF('Team members Data'!$B:$B,$C78,'Team members Data'!Y:Y)</f>
        <v>0</v>
      </c>
      <c r="AC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*IF(AB78=0,0,1),
_xlfn.IFNA(INDEX([1]Employees!$E:$E,MATCH($B78&amp;" "&amp;$C78,[1]Employees!$H:$H,0))
/AB$4*AB78,0)
)</f>
        <v>0</v>
      </c>
      <c r="AD78" s="198">
        <f>SUMIF('Team members Data'!$B:$B,$C78,'Team members Data'!AA:AA)</f>
        <v>0</v>
      </c>
      <c r="AE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*IF(AD78=0,0,1),
_xlfn.IFNA(INDEX([1]Employees!$E:$E,MATCH($B78&amp;" "&amp;$C78,[1]Employees!$H:$H,0))
/AD$4*AD78,0)
)</f>
        <v>0</v>
      </c>
      <c r="AF78" s="198">
        <f>SUMIF('Team members Data'!$B:$B,$C78,'Team members Data'!AC:AC)</f>
        <v>0</v>
      </c>
      <c r="AG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*IF(AF78=0,0,1),
_xlfn.IFNA(INDEX([1]Employees!$E:$E,MATCH($B78&amp;" "&amp;$C78,[1]Employees!$H:$H,0))
/AF$4*AF78,0)
)</f>
        <v>0</v>
      </c>
      <c r="AH78" s="198">
        <f>SUMIF('Team members Data'!$B:$B,$C78,'Team members Data'!AE:AE)</f>
        <v>0</v>
      </c>
      <c r="AI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*IF(AH78=0,0,1),
_xlfn.IFNA(INDEX([1]Employees!$E:$E,MATCH($B78&amp;" "&amp;$C78,[1]Employees!$H:$H,0))
/AH$4*AH78,0)
)</f>
        <v>0</v>
      </c>
      <c r="AJ78" s="198">
        <f>SUMIF('Team members Data'!$B:$B,$C78,'Team members Data'!AG:AG)</f>
        <v>0</v>
      </c>
      <c r="AK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*IF(AJ78=0,0,1),
_xlfn.IFNA(INDEX([1]Employees!$E:$E,MATCH($B78&amp;" "&amp;$C78,[1]Employees!$H:$H,0))
/AJ$4*AJ78,0)
)</f>
        <v>0</v>
      </c>
      <c r="AL78" s="198">
        <f>SUMIF('Team members Data'!$B:$B,$C78,'Team members Data'!AI:AI)</f>
        <v>0</v>
      </c>
      <c r="AM78" s="199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*IF(AL78=0,0,1),
_xlfn.IFNA(INDEX([1]Employees!$E:$E,MATCH($B78&amp;" "&amp;$C78,[1]Employees!$H:$H,0))
/AL$4*AL78,0)
)</f>
        <v>0</v>
      </c>
      <c r="AN78" s="198">
        <f>SUMIF('Team members Data'!$B:$B,$C78,'Team members Data'!AK:AK)</f>
        <v>0</v>
      </c>
      <c r="AO78" s="206">
        <f ca="1">IF(
SUMIF('Project Costs'!$C$21:$C$35,$C78,'Project Costs'!$M$21:$M$35)+SUMIF('Project Costs'!$C$46:$C$65,$C78,'Project Costs'!$M$46:$M$65)+SUMIF('Project Costs'!$C$76:$C$95,$C78,'Project Costs'!$M$76:$M$95)&gt;0,
(SUMIF('Project Costs'!$C$21:$C$35,$C78,'Project Costs'!$M$21:$M$35)+SUMIF('Project Costs'!$C$46:$C$65,$C78,'Project Costs'!$M$46:$M$65)+SUMIF('Project Costs'!$C$76:$C$95,$C78,'Project Costs'!$M$76:$M$95))
*IF(AN78=0,0,1),
_xlfn.IFNA(INDEX([1]Employees!$E:$E,MATCH($B78&amp;" "&amp;$C78,[1]Employees!$H:$H,0))
/AN$4*AN78,0)
)</f>
        <v>0</v>
      </c>
    </row>
    <row r="79" spans="1:41" x14ac:dyDescent="0.2">
      <c r="A79" s="54" t="str">
        <f t="shared" si="3"/>
        <v>0 0</v>
      </c>
      <c r="B79" s="205">
        <f>'Employees Summary'!B76</f>
        <v>0</v>
      </c>
      <c r="C79" s="197">
        <f>'Employees Summary'!C76</f>
        <v>0</v>
      </c>
      <c r="D79" s="197">
        <f t="shared" si="4"/>
        <v>0</v>
      </c>
      <c r="E79" s="213">
        <f t="shared" ca="1" si="5"/>
        <v>0</v>
      </c>
      <c r="F79" s="198">
        <f>IF($C79=0,0,SUMIF('Team members Data'!$B:$B,$C79,'Team members Data'!C:C))</f>
        <v>0</v>
      </c>
      <c r="G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*IF(F79=0,0,1),
_xlfn.IFNA(INDEX([1]Employees!$E:$E,MATCH($B79&amp;" "&amp;$C79,[1]Employees!$H:$H,0))
/F$4*F79,0)
)</f>
        <v>0</v>
      </c>
      <c r="H79" s="198">
        <f>IF($C79=0,0,SUMIF('Team members Data'!$B:$B,$C79,'Team members Data'!E:E))</f>
        <v>0</v>
      </c>
      <c r="I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*IF(H79=0,0,1),
_xlfn.IFNA(INDEX([1]Employees!$E:$E,MATCH($B79&amp;" "&amp;$C79,[1]Employees!$H:$H,0))
/H$4*H79,0)
)</f>
        <v>0</v>
      </c>
      <c r="J79" s="198">
        <f>IF($C79=0,0,SUMIF('Team members Data'!$B:$B,$C79,'Team members Data'!G:G))</f>
        <v>0</v>
      </c>
      <c r="K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*IF(J79=0,0,1),
_xlfn.IFNA(INDEX([1]Employees!$E:$E,MATCH($B79&amp;" "&amp;$C79,[1]Employees!$H:$H,0))
/J$4*J79,0)
)</f>
        <v>0</v>
      </c>
      <c r="L79" s="198">
        <f>IF($C79=0,0,SUMIF('Team members Data'!$B:$B,$C79,'Team members Data'!I:I))</f>
        <v>0</v>
      </c>
      <c r="M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*IF(L79=0,0,1),
_xlfn.IFNA(INDEX([1]Employees!$E:$E,MATCH($B79&amp;" "&amp;$C79,[1]Employees!$H:$H,0))
/L$4*L79,0)
)</f>
        <v>0</v>
      </c>
      <c r="N79" s="198">
        <f>IF($C79=0,0,SUMIF('Team members Data'!$B:$B,$C79,'Team members Data'!K:K))</f>
        <v>0</v>
      </c>
      <c r="O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*IF(N79=0,0,1),
_xlfn.IFNA(INDEX([1]Employees!$E:$E,MATCH($B79&amp;" "&amp;$C79,[1]Employees!$H:$H,0))
/N$4*N79,0)
)</f>
        <v>0</v>
      </c>
      <c r="P79" s="198">
        <f>IF($C79=0,0,SUMIF('Team members Data'!$B:$B,$C79,'Team members Data'!M:M))</f>
        <v>0</v>
      </c>
      <c r="Q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*IF(P79=0,0,1),
_xlfn.IFNA(INDEX([1]Employees!$E:$E,MATCH($B79&amp;" "&amp;$C79,[1]Employees!$H:$H,0))
/P$4*P79,0)
)</f>
        <v>0</v>
      </c>
      <c r="R79" s="198">
        <f>IF($C79=0,0,SUMIF('Team members Data'!$B:$B,$C79,'Team members Data'!O:O))</f>
        <v>0</v>
      </c>
      <c r="S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*IF(R79=0,0,1),
_xlfn.IFNA(INDEX([1]Employees!$E:$E,MATCH($B79&amp;" "&amp;$C79,[1]Employees!$H:$H,0))
/R$4*R79,0)
)</f>
        <v>0</v>
      </c>
      <c r="T79" s="198">
        <f>IF($C79=0,0,SUMIF('Team members Data'!$B:$B,$C79,'Team members Data'!Q:Q))</f>
        <v>0</v>
      </c>
      <c r="U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*IF(T79=0,0,1),
_xlfn.IFNA(INDEX([1]Employees!$E:$E,MATCH($B79&amp;" "&amp;$C79,[1]Employees!$H:$H,0))
/T$4*T79,0)
)</f>
        <v>0</v>
      </c>
      <c r="V79" s="198">
        <f>IF($C79=0,0,SUMIF('Team members Data'!$B:$B,$C79,'Team members Data'!S:S))</f>
        <v>0</v>
      </c>
      <c r="W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*IF(V79=0,0,1),
_xlfn.IFNA(INDEX([1]Employees!$E:$E,MATCH($B79&amp;" "&amp;$C79,[1]Employees!$H:$H,0))
/V$4*V79,0)
)</f>
        <v>0</v>
      </c>
      <c r="X79" s="198">
        <f>SUMIF('Team members Data'!$B:$B,$C79,'Team members Data'!U:U)</f>
        <v>0</v>
      </c>
      <c r="Y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*IF(X79=0,0,1),
_xlfn.IFNA(INDEX([1]Employees!$E:$E,MATCH($B79&amp;" "&amp;$C79,[1]Employees!$H:$H,0))
/X$4*X79,0)
)</f>
        <v>0</v>
      </c>
      <c r="Z79" s="198">
        <f>SUMIF('Team members Data'!$B:$B,$C79,'Team members Data'!W:W)</f>
        <v>0</v>
      </c>
      <c r="AA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*IF(Z79=0,0,1),
_xlfn.IFNA(INDEX([1]Employees!$E:$E,MATCH($B79&amp;" "&amp;$C79,[1]Employees!$H:$H,0))
/Z$4*Z79,0)
)</f>
        <v>0</v>
      </c>
      <c r="AB79" s="198">
        <f>SUMIF('Team members Data'!$B:$B,$C79,'Team members Data'!Y:Y)</f>
        <v>0</v>
      </c>
      <c r="AC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*IF(AB79=0,0,1),
_xlfn.IFNA(INDEX([1]Employees!$E:$E,MATCH($B79&amp;" "&amp;$C79,[1]Employees!$H:$H,0))
/AB$4*AB79,0)
)</f>
        <v>0</v>
      </c>
      <c r="AD79" s="198">
        <f>SUMIF('Team members Data'!$B:$B,$C79,'Team members Data'!AA:AA)</f>
        <v>0</v>
      </c>
      <c r="AE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*IF(AD79=0,0,1),
_xlfn.IFNA(INDEX([1]Employees!$E:$E,MATCH($B79&amp;" "&amp;$C79,[1]Employees!$H:$H,0))
/AD$4*AD79,0)
)</f>
        <v>0</v>
      </c>
      <c r="AF79" s="198">
        <f>SUMIF('Team members Data'!$B:$B,$C79,'Team members Data'!AC:AC)</f>
        <v>0</v>
      </c>
      <c r="AG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*IF(AF79=0,0,1),
_xlfn.IFNA(INDEX([1]Employees!$E:$E,MATCH($B79&amp;" "&amp;$C79,[1]Employees!$H:$H,0))
/AF$4*AF79,0)
)</f>
        <v>0</v>
      </c>
      <c r="AH79" s="198">
        <f>SUMIF('Team members Data'!$B:$B,$C79,'Team members Data'!AE:AE)</f>
        <v>0</v>
      </c>
      <c r="AI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*IF(AH79=0,0,1),
_xlfn.IFNA(INDEX([1]Employees!$E:$E,MATCH($B79&amp;" "&amp;$C79,[1]Employees!$H:$H,0))
/AH$4*AH79,0)
)</f>
        <v>0</v>
      </c>
      <c r="AJ79" s="198">
        <f>SUMIF('Team members Data'!$B:$B,$C79,'Team members Data'!AG:AG)</f>
        <v>0</v>
      </c>
      <c r="AK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*IF(AJ79=0,0,1),
_xlfn.IFNA(INDEX([1]Employees!$E:$E,MATCH($B79&amp;" "&amp;$C79,[1]Employees!$H:$H,0))
/AJ$4*AJ79,0)
)</f>
        <v>0</v>
      </c>
      <c r="AL79" s="198">
        <f>SUMIF('Team members Data'!$B:$B,$C79,'Team members Data'!AI:AI)</f>
        <v>0</v>
      </c>
      <c r="AM79" s="199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*IF(AL79=0,0,1),
_xlfn.IFNA(INDEX([1]Employees!$E:$E,MATCH($B79&amp;" "&amp;$C79,[1]Employees!$H:$H,0))
/AL$4*AL79,0)
)</f>
        <v>0</v>
      </c>
      <c r="AN79" s="198">
        <f>SUMIF('Team members Data'!$B:$B,$C79,'Team members Data'!AK:AK)</f>
        <v>0</v>
      </c>
      <c r="AO79" s="206">
        <f ca="1">IF(
SUMIF('Project Costs'!$C$21:$C$35,$C79,'Project Costs'!$M$21:$M$35)+SUMIF('Project Costs'!$C$46:$C$65,$C79,'Project Costs'!$M$46:$M$65)+SUMIF('Project Costs'!$C$76:$C$95,$C79,'Project Costs'!$M$76:$M$95)&gt;0,
(SUMIF('Project Costs'!$C$21:$C$35,$C79,'Project Costs'!$M$21:$M$35)+SUMIF('Project Costs'!$C$46:$C$65,$C79,'Project Costs'!$M$46:$M$65)+SUMIF('Project Costs'!$C$76:$C$95,$C79,'Project Costs'!$M$76:$M$95))
*IF(AN79=0,0,1),
_xlfn.IFNA(INDEX([1]Employees!$E:$E,MATCH($B79&amp;" "&amp;$C79,[1]Employees!$H:$H,0))
/AN$4*AN79,0)
)</f>
        <v>0</v>
      </c>
    </row>
    <row r="80" spans="1:41" x14ac:dyDescent="0.2">
      <c r="A80" s="54" t="str">
        <f t="shared" si="3"/>
        <v>0 0</v>
      </c>
      <c r="B80" s="205">
        <f>'Employees Summary'!B77</f>
        <v>0</v>
      </c>
      <c r="C80" s="197">
        <f>'Employees Summary'!C77</f>
        <v>0</v>
      </c>
      <c r="D80" s="197">
        <f t="shared" si="4"/>
        <v>0</v>
      </c>
      <c r="E80" s="213">
        <f t="shared" ca="1" si="5"/>
        <v>0</v>
      </c>
      <c r="F80" s="198">
        <f>IF($C80=0,0,SUMIF('Team members Data'!$B:$B,$C80,'Team members Data'!C:C))</f>
        <v>0</v>
      </c>
      <c r="G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*IF(F80=0,0,1),
_xlfn.IFNA(INDEX([1]Employees!$E:$E,MATCH($B80&amp;" "&amp;$C80,[1]Employees!$H:$H,0))
/F$4*F80,0)
)</f>
        <v>0</v>
      </c>
      <c r="H80" s="198">
        <f>IF($C80=0,0,SUMIF('Team members Data'!$B:$B,$C80,'Team members Data'!E:E))</f>
        <v>0</v>
      </c>
      <c r="I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*IF(H80=0,0,1),
_xlfn.IFNA(INDEX([1]Employees!$E:$E,MATCH($B80&amp;" "&amp;$C80,[1]Employees!$H:$H,0))
/H$4*H80,0)
)</f>
        <v>0</v>
      </c>
      <c r="J80" s="198">
        <f>IF($C80=0,0,SUMIF('Team members Data'!$B:$B,$C80,'Team members Data'!G:G))</f>
        <v>0</v>
      </c>
      <c r="K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*IF(J80=0,0,1),
_xlfn.IFNA(INDEX([1]Employees!$E:$E,MATCH($B80&amp;" "&amp;$C80,[1]Employees!$H:$H,0))
/J$4*J80,0)
)</f>
        <v>0</v>
      </c>
      <c r="L80" s="198">
        <f>IF($C80=0,0,SUMIF('Team members Data'!$B:$B,$C80,'Team members Data'!I:I))</f>
        <v>0</v>
      </c>
      <c r="M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*IF(L80=0,0,1),
_xlfn.IFNA(INDEX([1]Employees!$E:$E,MATCH($B80&amp;" "&amp;$C80,[1]Employees!$H:$H,0))
/L$4*L80,0)
)</f>
        <v>0</v>
      </c>
      <c r="N80" s="198">
        <f>IF($C80=0,0,SUMIF('Team members Data'!$B:$B,$C80,'Team members Data'!K:K))</f>
        <v>0</v>
      </c>
      <c r="O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*IF(N80=0,0,1),
_xlfn.IFNA(INDEX([1]Employees!$E:$E,MATCH($B80&amp;" "&amp;$C80,[1]Employees!$H:$H,0))
/N$4*N80,0)
)</f>
        <v>0</v>
      </c>
      <c r="P80" s="198">
        <f>IF($C80=0,0,SUMIF('Team members Data'!$B:$B,$C80,'Team members Data'!M:M))</f>
        <v>0</v>
      </c>
      <c r="Q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*IF(P80=0,0,1),
_xlfn.IFNA(INDEX([1]Employees!$E:$E,MATCH($B80&amp;" "&amp;$C80,[1]Employees!$H:$H,0))
/P$4*P80,0)
)</f>
        <v>0</v>
      </c>
      <c r="R80" s="198">
        <f>IF($C80=0,0,SUMIF('Team members Data'!$B:$B,$C80,'Team members Data'!O:O))</f>
        <v>0</v>
      </c>
      <c r="S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*IF(R80=0,0,1),
_xlfn.IFNA(INDEX([1]Employees!$E:$E,MATCH($B80&amp;" "&amp;$C80,[1]Employees!$H:$H,0))
/R$4*R80,0)
)</f>
        <v>0</v>
      </c>
      <c r="T80" s="198">
        <f>IF($C80=0,0,SUMIF('Team members Data'!$B:$B,$C80,'Team members Data'!Q:Q))</f>
        <v>0</v>
      </c>
      <c r="U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*IF(T80=0,0,1),
_xlfn.IFNA(INDEX([1]Employees!$E:$E,MATCH($B80&amp;" "&amp;$C80,[1]Employees!$H:$H,0))
/T$4*T80,0)
)</f>
        <v>0</v>
      </c>
      <c r="V80" s="198">
        <f>IF($C80=0,0,SUMIF('Team members Data'!$B:$B,$C80,'Team members Data'!S:S))</f>
        <v>0</v>
      </c>
      <c r="W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*IF(V80=0,0,1),
_xlfn.IFNA(INDEX([1]Employees!$E:$E,MATCH($B80&amp;" "&amp;$C80,[1]Employees!$H:$H,0))
/V$4*V80,0)
)</f>
        <v>0</v>
      </c>
      <c r="X80" s="198">
        <f>SUMIF('Team members Data'!$B:$B,$C80,'Team members Data'!U:U)</f>
        <v>0</v>
      </c>
      <c r="Y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*IF(X80=0,0,1),
_xlfn.IFNA(INDEX([1]Employees!$E:$E,MATCH($B80&amp;" "&amp;$C80,[1]Employees!$H:$H,0))
/X$4*X80,0)
)</f>
        <v>0</v>
      </c>
      <c r="Z80" s="198">
        <f>SUMIF('Team members Data'!$B:$B,$C80,'Team members Data'!W:W)</f>
        <v>0</v>
      </c>
      <c r="AA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*IF(Z80=0,0,1),
_xlfn.IFNA(INDEX([1]Employees!$E:$E,MATCH($B80&amp;" "&amp;$C80,[1]Employees!$H:$H,0))
/Z$4*Z80,0)
)</f>
        <v>0</v>
      </c>
      <c r="AB80" s="198">
        <f>SUMIF('Team members Data'!$B:$B,$C80,'Team members Data'!Y:Y)</f>
        <v>0</v>
      </c>
      <c r="AC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*IF(AB80=0,0,1),
_xlfn.IFNA(INDEX([1]Employees!$E:$E,MATCH($B80&amp;" "&amp;$C80,[1]Employees!$H:$H,0))
/AB$4*AB80,0)
)</f>
        <v>0</v>
      </c>
      <c r="AD80" s="198">
        <f>SUMIF('Team members Data'!$B:$B,$C80,'Team members Data'!AA:AA)</f>
        <v>0</v>
      </c>
      <c r="AE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*IF(AD80=0,0,1),
_xlfn.IFNA(INDEX([1]Employees!$E:$E,MATCH($B80&amp;" "&amp;$C80,[1]Employees!$H:$H,0))
/AD$4*AD80,0)
)</f>
        <v>0</v>
      </c>
      <c r="AF80" s="198">
        <f>SUMIF('Team members Data'!$B:$B,$C80,'Team members Data'!AC:AC)</f>
        <v>0</v>
      </c>
      <c r="AG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*IF(AF80=0,0,1),
_xlfn.IFNA(INDEX([1]Employees!$E:$E,MATCH($B80&amp;" "&amp;$C80,[1]Employees!$H:$H,0))
/AF$4*AF80,0)
)</f>
        <v>0</v>
      </c>
      <c r="AH80" s="198">
        <f>SUMIF('Team members Data'!$B:$B,$C80,'Team members Data'!AE:AE)</f>
        <v>0</v>
      </c>
      <c r="AI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*IF(AH80=0,0,1),
_xlfn.IFNA(INDEX([1]Employees!$E:$E,MATCH($B80&amp;" "&amp;$C80,[1]Employees!$H:$H,0))
/AH$4*AH80,0)
)</f>
        <v>0</v>
      </c>
      <c r="AJ80" s="198">
        <f>SUMIF('Team members Data'!$B:$B,$C80,'Team members Data'!AG:AG)</f>
        <v>0</v>
      </c>
      <c r="AK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*IF(AJ80=0,0,1),
_xlfn.IFNA(INDEX([1]Employees!$E:$E,MATCH($B80&amp;" "&amp;$C80,[1]Employees!$H:$H,0))
/AJ$4*AJ80,0)
)</f>
        <v>0</v>
      </c>
      <c r="AL80" s="198">
        <f>SUMIF('Team members Data'!$B:$B,$C80,'Team members Data'!AI:AI)</f>
        <v>0</v>
      </c>
      <c r="AM80" s="199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*IF(AL80=0,0,1),
_xlfn.IFNA(INDEX([1]Employees!$E:$E,MATCH($B80&amp;" "&amp;$C80,[1]Employees!$H:$H,0))
/AL$4*AL80,0)
)</f>
        <v>0</v>
      </c>
      <c r="AN80" s="198">
        <f>SUMIF('Team members Data'!$B:$B,$C80,'Team members Data'!AK:AK)</f>
        <v>0</v>
      </c>
      <c r="AO80" s="206">
        <f ca="1">IF(
SUMIF('Project Costs'!$C$21:$C$35,$C80,'Project Costs'!$M$21:$M$35)+SUMIF('Project Costs'!$C$46:$C$65,$C80,'Project Costs'!$M$46:$M$65)+SUMIF('Project Costs'!$C$76:$C$95,$C80,'Project Costs'!$M$76:$M$95)&gt;0,
(SUMIF('Project Costs'!$C$21:$C$35,$C80,'Project Costs'!$M$21:$M$35)+SUMIF('Project Costs'!$C$46:$C$65,$C80,'Project Costs'!$M$46:$M$65)+SUMIF('Project Costs'!$C$76:$C$95,$C80,'Project Costs'!$M$76:$M$95))
*IF(AN80=0,0,1),
_xlfn.IFNA(INDEX([1]Employees!$E:$E,MATCH($B80&amp;" "&amp;$C80,[1]Employees!$H:$H,0))
/AN$4*AN80,0)
)</f>
        <v>0</v>
      </c>
    </row>
    <row r="81" spans="1:41" x14ac:dyDescent="0.2">
      <c r="A81" s="54" t="str">
        <f t="shared" si="3"/>
        <v>0 0</v>
      </c>
      <c r="B81" s="205">
        <f>'Employees Summary'!B78</f>
        <v>0</v>
      </c>
      <c r="C81" s="197">
        <f>'Employees Summary'!C78</f>
        <v>0</v>
      </c>
      <c r="D81" s="197">
        <f t="shared" si="4"/>
        <v>0</v>
      </c>
      <c r="E81" s="213">
        <f t="shared" ca="1" si="5"/>
        <v>0</v>
      </c>
      <c r="F81" s="198">
        <f>IF($C81=0,0,SUMIF('Team members Data'!$B:$B,$C81,'Team members Data'!C:C))</f>
        <v>0</v>
      </c>
      <c r="G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*IF(F81=0,0,1),
_xlfn.IFNA(INDEX([1]Employees!$E:$E,MATCH($B81&amp;" "&amp;$C81,[1]Employees!$H:$H,0))
/F$4*F81,0)
)</f>
        <v>0</v>
      </c>
      <c r="H81" s="198">
        <f>IF($C81=0,0,SUMIF('Team members Data'!$B:$B,$C81,'Team members Data'!E:E))</f>
        <v>0</v>
      </c>
      <c r="I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*IF(H81=0,0,1),
_xlfn.IFNA(INDEX([1]Employees!$E:$E,MATCH($B81&amp;" "&amp;$C81,[1]Employees!$H:$H,0))
/H$4*H81,0)
)</f>
        <v>0</v>
      </c>
      <c r="J81" s="198">
        <f>IF($C81=0,0,SUMIF('Team members Data'!$B:$B,$C81,'Team members Data'!G:G))</f>
        <v>0</v>
      </c>
      <c r="K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*IF(J81=0,0,1),
_xlfn.IFNA(INDEX([1]Employees!$E:$E,MATCH($B81&amp;" "&amp;$C81,[1]Employees!$H:$H,0))
/J$4*J81,0)
)</f>
        <v>0</v>
      </c>
      <c r="L81" s="198">
        <f>IF($C81=0,0,SUMIF('Team members Data'!$B:$B,$C81,'Team members Data'!I:I))</f>
        <v>0</v>
      </c>
      <c r="M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*IF(L81=0,0,1),
_xlfn.IFNA(INDEX([1]Employees!$E:$E,MATCH($B81&amp;" "&amp;$C81,[1]Employees!$H:$H,0))
/L$4*L81,0)
)</f>
        <v>0</v>
      </c>
      <c r="N81" s="198">
        <f>IF($C81=0,0,SUMIF('Team members Data'!$B:$B,$C81,'Team members Data'!K:K))</f>
        <v>0</v>
      </c>
      <c r="O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*IF(N81=0,0,1),
_xlfn.IFNA(INDEX([1]Employees!$E:$E,MATCH($B81&amp;" "&amp;$C81,[1]Employees!$H:$H,0))
/N$4*N81,0)
)</f>
        <v>0</v>
      </c>
      <c r="P81" s="198">
        <f>IF($C81=0,0,SUMIF('Team members Data'!$B:$B,$C81,'Team members Data'!M:M))</f>
        <v>0</v>
      </c>
      <c r="Q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*IF(P81=0,0,1),
_xlfn.IFNA(INDEX([1]Employees!$E:$E,MATCH($B81&amp;" "&amp;$C81,[1]Employees!$H:$H,0))
/P$4*P81,0)
)</f>
        <v>0</v>
      </c>
      <c r="R81" s="198">
        <f>IF($C81=0,0,SUMIF('Team members Data'!$B:$B,$C81,'Team members Data'!O:O))</f>
        <v>0</v>
      </c>
      <c r="S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*IF(R81=0,0,1),
_xlfn.IFNA(INDEX([1]Employees!$E:$E,MATCH($B81&amp;" "&amp;$C81,[1]Employees!$H:$H,0))
/R$4*R81,0)
)</f>
        <v>0</v>
      </c>
      <c r="T81" s="198">
        <f>IF($C81=0,0,SUMIF('Team members Data'!$B:$B,$C81,'Team members Data'!Q:Q))</f>
        <v>0</v>
      </c>
      <c r="U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*IF(T81=0,0,1),
_xlfn.IFNA(INDEX([1]Employees!$E:$E,MATCH($B81&amp;" "&amp;$C81,[1]Employees!$H:$H,0))
/T$4*T81,0)
)</f>
        <v>0</v>
      </c>
      <c r="V81" s="198">
        <f>IF($C81=0,0,SUMIF('Team members Data'!$B:$B,$C81,'Team members Data'!S:S))</f>
        <v>0</v>
      </c>
      <c r="W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*IF(V81=0,0,1),
_xlfn.IFNA(INDEX([1]Employees!$E:$E,MATCH($B81&amp;" "&amp;$C81,[1]Employees!$H:$H,0))
/V$4*V81,0)
)</f>
        <v>0</v>
      </c>
      <c r="X81" s="198">
        <f>SUMIF('Team members Data'!$B:$B,$C81,'Team members Data'!U:U)</f>
        <v>0</v>
      </c>
      <c r="Y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*IF(X81=0,0,1),
_xlfn.IFNA(INDEX([1]Employees!$E:$E,MATCH($B81&amp;" "&amp;$C81,[1]Employees!$H:$H,0))
/X$4*X81,0)
)</f>
        <v>0</v>
      </c>
      <c r="Z81" s="198">
        <f>SUMIF('Team members Data'!$B:$B,$C81,'Team members Data'!W:W)</f>
        <v>0</v>
      </c>
      <c r="AA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*IF(Z81=0,0,1),
_xlfn.IFNA(INDEX([1]Employees!$E:$E,MATCH($B81&amp;" "&amp;$C81,[1]Employees!$H:$H,0))
/Z$4*Z81,0)
)</f>
        <v>0</v>
      </c>
      <c r="AB81" s="198">
        <f>SUMIF('Team members Data'!$B:$B,$C81,'Team members Data'!Y:Y)</f>
        <v>0</v>
      </c>
      <c r="AC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*IF(AB81=0,0,1),
_xlfn.IFNA(INDEX([1]Employees!$E:$E,MATCH($B81&amp;" "&amp;$C81,[1]Employees!$H:$H,0))
/AB$4*AB81,0)
)</f>
        <v>0</v>
      </c>
      <c r="AD81" s="198">
        <f>SUMIF('Team members Data'!$B:$B,$C81,'Team members Data'!AA:AA)</f>
        <v>0</v>
      </c>
      <c r="AE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*IF(AD81=0,0,1),
_xlfn.IFNA(INDEX([1]Employees!$E:$E,MATCH($B81&amp;" "&amp;$C81,[1]Employees!$H:$H,0))
/AD$4*AD81,0)
)</f>
        <v>0</v>
      </c>
      <c r="AF81" s="198">
        <f>SUMIF('Team members Data'!$B:$B,$C81,'Team members Data'!AC:AC)</f>
        <v>0</v>
      </c>
      <c r="AG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*IF(AF81=0,0,1),
_xlfn.IFNA(INDEX([1]Employees!$E:$E,MATCH($B81&amp;" "&amp;$C81,[1]Employees!$H:$H,0))
/AF$4*AF81,0)
)</f>
        <v>0</v>
      </c>
      <c r="AH81" s="198">
        <f>SUMIF('Team members Data'!$B:$B,$C81,'Team members Data'!AE:AE)</f>
        <v>0</v>
      </c>
      <c r="AI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*IF(AH81=0,0,1),
_xlfn.IFNA(INDEX([1]Employees!$E:$E,MATCH($B81&amp;" "&amp;$C81,[1]Employees!$H:$H,0))
/AH$4*AH81,0)
)</f>
        <v>0</v>
      </c>
      <c r="AJ81" s="198">
        <f>SUMIF('Team members Data'!$B:$B,$C81,'Team members Data'!AG:AG)</f>
        <v>0</v>
      </c>
      <c r="AK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*IF(AJ81=0,0,1),
_xlfn.IFNA(INDEX([1]Employees!$E:$E,MATCH($B81&amp;" "&amp;$C81,[1]Employees!$H:$H,0))
/AJ$4*AJ81,0)
)</f>
        <v>0</v>
      </c>
      <c r="AL81" s="198">
        <f>SUMIF('Team members Data'!$B:$B,$C81,'Team members Data'!AI:AI)</f>
        <v>0</v>
      </c>
      <c r="AM81" s="199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*IF(AL81=0,0,1),
_xlfn.IFNA(INDEX([1]Employees!$E:$E,MATCH($B81&amp;" "&amp;$C81,[1]Employees!$H:$H,0))
/AL$4*AL81,0)
)</f>
        <v>0</v>
      </c>
      <c r="AN81" s="198">
        <f>SUMIF('Team members Data'!$B:$B,$C81,'Team members Data'!AK:AK)</f>
        <v>0</v>
      </c>
      <c r="AO81" s="206">
        <f ca="1">IF(
SUMIF('Project Costs'!$C$21:$C$35,$C81,'Project Costs'!$M$21:$M$35)+SUMIF('Project Costs'!$C$46:$C$65,$C81,'Project Costs'!$M$46:$M$65)+SUMIF('Project Costs'!$C$76:$C$95,$C81,'Project Costs'!$M$76:$M$95)&gt;0,
(SUMIF('Project Costs'!$C$21:$C$35,$C81,'Project Costs'!$M$21:$M$35)+SUMIF('Project Costs'!$C$46:$C$65,$C81,'Project Costs'!$M$46:$M$65)+SUMIF('Project Costs'!$C$76:$C$95,$C81,'Project Costs'!$M$76:$M$95))
*IF(AN81=0,0,1),
_xlfn.IFNA(INDEX([1]Employees!$E:$E,MATCH($B81&amp;" "&amp;$C81,[1]Employees!$H:$H,0))
/AN$4*AN81,0)
)</f>
        <v>0</v>
      </c>
    </row>
    <row r="82" spans="1:41" x14ac:dyDescent="0.2">
      <c r="A82" s="54" t="str">
        <f t="shared" si="3"/>
        <v>0 0</v>
      </c>
      <c r="B82" s="205">
        <f>'Employees Summary'!B79</f>
        <v>0</v>
      </c>
      <c r="C82" s="197">
        <f>'Employees Summary'!C79</f>
        <v>0</v>
      </c>
      <c r="D82" s="197">
        <f t="shared" si="4"/>
        <v>0</v>
      </c>
      <c r="E82" s="213">
        <f t="shared" ca="1" si="5"/>
        <v>0</v>
      </c>
      <c r="F82" s="198">
        <f>IF($C82=0,0,SUMIF('Team members Data'!$B:$B,$C82,'Team members Data'!C:C))</f>
        <v>0</v>
      </c>
      <c r="G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*IF(F82=0,0,1),
_xlfn.IFNA(INDEX([1]Employees!$E:$E,MATCH($B82&amp;" "&amp;$C82,[1]Employees!$H:$H,0))
/F$4*F82,0)
)</f>
        <v>0</v>
      </c>
      <c r="H82" s="198">
        <f>IF($C82=0,0,SUMIF('Team members Data'!$B:$B,$C82,'Team members Data'!E:E))</f>
        <v>0</v>
      </c>
      <c r="I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*IF(H82=0,0,1),
_xlfn.IFNA(INDEX([1]Employees!$E:$E,MATCH($B82&amp;" "&amp;$C82,[1]Employees!$H:$H,0))
/H$4*H82,0)
)</f>
        <v>0</v>
      </c>
      <c r="J82" s="198">
        <f>IF($C82=0,0,SUMIF('Team members Data'!$B:$B,$C82,'Team members Data'!G:G))</f>
        <v>0</v>
      </c>
      <c r="K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*IF(J82=0,0,1),
_xlfn.IFNA(INDEX([1]Employees!$E:$E,MATCH($B82&amp;" "&amp;$C82,[1]Employees!$H:$H,0))
/J$4*J82,0)
)</f>
        <v>0</v>
      </c>
      <c r="L82" s="198">
        <f>IF($C82=0,0,SUMIF('Team members Data'!$B:$B,$C82,'Team members Data'!I:I))</f>
        <v>0</v>
      </c>
      <c r="M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*IF(L82=0,0,1),
_xlfn.IFNA(INDEX([1]Employees!$E:$E,MATCH($B82&amp;" "&amp;$C82,[1]Employees!$H:$H,0))
/L$4*L82,0)
)</f>
        <v>0</v>
      </c>
      <c r="N82" s="198">
        <f>IF($C82=0,0,SUMIF('Team members Data'!$B:$B,$C82,'Team members Data'!K:K))</f>
        <v>0</v>
      </c>
      <c r="O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*IF(N82=0,0,1),
_xlfn.IFNA(INDEX([1]Employees!$E:$E,MATCH($B82&amp;" "&amp;$C82,[1]Employees!$H:$H,0))
/N$4*N82,0)
)</f>
        <v>0</v>
      </c>
      <c r="P82" s="198">
        <f>IF($C82=0,0,SUMIF('Team members Data'!$B:$B,$C82,'Team members Data'!M:M))</f>
        <v>0</v>
      </c>
      <c r="Q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*IF(P82=0,0,1),
_xlfn.IFNA(INDEX([1]Employees!$E:$E,MATCH($B82&amp;" "&amp;$C82,[1]Employees!$H:$H,0))
/P$4*P82,0)
)</f>
        <v>0</v>
      </c>
      <c r="R82" s="198">
        <f>IF($C82=0,0,SUMIF('Team members Data'!$B:$B,$C82,'Team members Data'!O:O))</f>
        <v>0</v>
      </c>
      <c r="S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*IF(R82=0,0,1),
_xlfn.IFNA(INDEX([1]Employees!$E:$E,MATCH($B82&amp;" "&amp;$C82,[1]Employees!$H:$H,0))
/R$4*R82,0)
)</f>
        <v>0</v>
      </c>
      <c r="T82" s="198">
        <f>IF($C82=0,0,SUMIF('Team members Data'!$B:$B,$C82,'Team members Data'!Q:Q))</f>
        <v>0</v>
      </c>
      <c r="U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*IF(T82=0,0,1),
_xlfn.IFNA(INDEX([1]Employees!$E:$E,MATCH($B82&amp;" "&amp;$C82,[1]Employees!$H:$H,0))
/T$4*T82,0)
)</f>
        <v>0</v>
      </c>
      <c r="V82" s="198">
        <f>IF($C82=0,0,SUMIF('Team members Data'!$B:$B,$C82,'Team members Data'!S:S))</f>
        <v>0</v>
      </c>
      <c r="W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*IF(V82=0,0,1),
_xlfn.IFNA(INDEX([1]Employees!$E:$E,MATCH($B82&amp;" "&amp;$C82,[1]Employees!$H:$H,0))
/V$4*V82,0)
)</f>
        <v>0</v>
      </c>
      <c r="X82" s="198">
        <f>SUMIF('Team members Data'!$B:$B,$C82,'Team members Data'!U:U)</f>
        <v>0</v>
      </c>
      <c r="Y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*IF(X82=0,0,1),
_xlfn.IFNA(INDEX([1]Employees!$E:$E,MATCH($B82&amp;" "&amp;$C82,[1]Employees!$H:$H,0))
/X$4*X82,0)
)</f>
        <v>0</v>
      </c>
      <c r="Z82" s="198">
        <f>SUMIF('Team members Data'!$B:$B,$C82,'Team members Data'!W:W)</f>
        <v>0</v>
      </c>
      <c r="AA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*IF(Z82=0,0,1),
_xlfn.IFNA(INDEX([1]Employees!$E:$E,MATCH($B82&amp;" "&amp;$C82,[1]Employees!$H:$H,0))
/Z$4*Z82,0)
)</f>
        <v>0</v>
      </c>
      <c r="AB82" s="198">
        <f>SUMIF('Team members Data'!$B:$B,$C82,'Team members Data'!Y:Y)</f>
        <v>0</v>
      </c>
      <c r="AC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*IF(AB82=0,0,1),
_xlfn.IFNA(INDEX([1]Employees!$E:$E,MATCH($B82&amp;" "&amp;$C82,[1]Employees!$H:$H,0))
/AB$4*AB82,0)
)</f>
        <v>0</v>
      </c>
      <c r="AD82" s="198">
        <f>SUMIF('Team members Data'!$B:$B,$C82,'Team members Data'!AA:AA)</f>
        <v>0</v>
      </c>
      <c r="AE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*IF(AD82=0,0,1),
_xlfn.IFNA(INDEX([1]Employees!$E:$E,MATCH($B82&amp;" "&amp;$C82,[1]Employees!$H:$H,0))
/AD$4*AD82,0)
)</f>
        <v>0</v>
      </c>
      <c r="AF82" s="198">
        <f>SUMIF('Team members Data'!$B:$B,$C82,'Team members Data'!AC:AC)</f>
        <v>0</v>
      </c>
      <c r="AG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*IF(AF82=0,0,1),
_xlfn.IFNA(INDEX([1]Employees!$E:$E,MATCH($B82&amp;" "&amp;$C82,[1]Employees!$H:$H,0))
/AF$4*AF82,0)
)</f>
        <v>0</v>
      </c>
      <c r="AH82" s="198">
        <f>SUMIF('Team members Data'!$B:$B,$C82,'Team members Data'!AE:AE)</f>
        <v>0</v>
      </c>
      <c r="AI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*IF(AH82=0,0,1),
_xlfn.IFNA(INDEX([1]Employees!$E:$E,MATCH($B82&amp;" "&amp;$C82,[1]Employees!$H:$H,0))
/AH$4*AH82,0)
)</f>
        <v>0</v>
      </c>
      <c r="AJ82" s="198">
        <f>SUMIF('Team members Data'!$B:$B,$C82,'Team members Data'!AG:AG)</f>
        <v>0</v>
      </c>
      <c r="AK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*IF(AJ82=0,0,1),
_xlfn.IFNA(INDEX([1]Employees!$E:$E,MATCH($B82&amp;" "&amp;$C82,[1]Employees!$H:$H,0))
/AJ$4*AJ82,0)
)</f>
        <v>0</v>
      </c>
      <c r="AL82" s="198">
        <f>SUMIF('Team members Data'!$B:$B,$C82,'Team members Data'!AI:AI)</f>
        <v>0</v>
      </c>
      <c r="AM82" s="199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*IF(AL82=0,0,1),
_xlfn.IFNA(INDEX([1]Employees!$E:$E,MATCH($B82&amp;" "&amp;$C82,[1]Employees!$H:$H,0))
/AL$4*AL82,0)
)</f>
        <v>0</v>
      </c>
      <c r="AN82" s="198">
        <f>SUMIF('Team members Data'!$B:$B,$C82,'Team members Data'!AK:AK)</f>
        <v>0</v>
      </c>
      <c r="AO82" s="206">
        <f ca="1">IF(
SUMIF('Project Costs'!$C$21:$C$35,$C82,'Project Costs'!$M$21:$M$35)+SUMIF('Project Costs'!$C$46:$C$65,$C82,'Project Costs'!$M$46:$M$65)+SUMIF('Project Costs'!$C$76:$C$95,$C82,'Project Costs'!$M$76:$M$95)&gt;0,
(SUMIF('Project Costs'!$C$21:$C$35,$C82,'Project Costs'!$M$21:$M$35)+SUMIF('Project Costs'!$C$46:$C$65,$C82,'Project Costs'!$M$46:$M$65)+SUMIF('Project Costs'!$C$76:$C$95,$C82,'Project Costs'!$M$76:$M$95))
*IF(AN82=0,0,1),
_xlfn.IFNA(INDEX([1]Employees!$E:$E,MATCH($B82&amp;" "&amp;$C82,[1]Employees!$H:$H,0))
/AN$4*AN82,0)
)</f>
        <v>0</v>
      </c>
    </row>
    <row r="83" spans="1:41" x14ac:dyDescent="0.2">
      <c r="A83" s="54" t="str">
        <f t="shared" si="3"/>
        <v>0 0</v>
      </c>
      <c r="B83" s="205">
        <f>'Employees Summary'!B80</f>
        <v>0</v>
      </c>
      <c r="C83" s="197">
        <f>'Employees Summary'!C80</f>
        <v>0</v>
      </c>
      <c r="D83" s="197">
        <f t="shared" si="4"/>
        <v>0</v>
      </c>
      <c r="E83" s="213">
        <f t="shared" ca="1" si="5"/>
        <v>0</v>
      </c>
      <c r="F83" s="198">
        <f>IF($C83=0,0,SUMIF('Team members Data'!$B:$B,$C83,'Team members Data'!C:C))</f>
        <v>0</v>
      </c>
      <c r="G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*IF(F83=0,0,1),
_xlfn.IFNA(INDEX([1]Employees!$E:$E,MATCH($B83&amp;" "&amp;$C83,[1]Employees!$H:$H,0))
/F$4*F83,0)
)</f>
        <v>0</v>
      </c>
      <c r="H83" s="198">
        <f>IF($C83=0,0,SUMIF('Team members Data'!$B:$B,$C83,'Team members Data'!E:E))</f>
        <v>0</v>
      </c>
      <c r="I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*IF(H83=0,0,1),
_xlfn.IFNA(INDEX([1]Employees!$E:$E,MATCH($B83&amp;" "&amp;$C83,[1]Employees!$H:$H,0))
/H$4*H83,0)
)</f>
        <v>0</v>
      </c>
      <c r="J83" s="198">
        <f>IF($C83=0,0,SUMIF('Team members Data'!$B:$B,$C83,'Team members Data'!G:G))</f>
        <v>0</v>
      </c>
      <c r="K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*IF(J83=0,0,1),
_xlfn.IFNA(INDEX([1]Employees!$E:$E,MATCH($B83&amp;" "&amp;$C83,[1]Employees!$H:$H,0))
/J$4*J83,0)
)</f>
        <v>0</v>
      </c>
      <c r="L83" s="198">
        <f>IF($C83=0,0,SUMIF('Team members Data'!$B:$B,$C83,'Team members Data'!I:I))</f>
        <v>0</v>
      </c>
      <c r="M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*IF(L83=0,0,1),
_xlfn.IFNA(INDEX([1]Employees!$E:$E,MATCH($B83&amp;" "&amp;$C83,[1]Employees!$H:$H,0))
/L$4*L83,0)
)</f>
        <v>0</v>
      </c>
      <c r="N83" s="198">
        <f>IF($C83=0,0,SUMIF('Team members Data'!$B:$B,$C83,'Team members Data'!K:K))</f>
        <v>0</v>
      </c>
      <c r="O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*IF(N83=0,0,1),
_xlfn.IFNA(INDEX([1]Employees!$E:$E,MATCH($B83&amp;" "&amp;$C83,[1]Employees!$H:$H,0))
/N$4*N83,0)
)</f>
        <v>0</v>
      </c>
      <c r="P83" s="198">
        <f>IF($C83=0,0,SUMIF('Team members Data'!$B:$B,$C83,'Team members Data'!M:M))</f>
        <v>0</v>
      </c>
      <c r="Q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*IF(P83=0,0,1),
_xlfn.IFNA(INDEX([1]Employees!$E:$E,MATCH($B83&amp;" "&amp;$C83,[1]Employees!$H:$H,0))
/P$4*P83,0)
)</f>
        <v>0</v>
      </c>
      <c r="R83" s="198">
        <f>IF($C83=0,0,SUMIF('Team members Data'!$B:$B,$C83,'Team members Data'!O:O))</f>
        <v>0</v>
      </c>
      <c r="S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*IF(R83=0,0,1),
_xlfn.IFNA(INDEX([1]Employees!$E:$E,MATCH($B83&amp;" "&amp;$C83,[1]Employees!$H:$H,0))
/R$4*R83,0)
)</f>
        <v>0</v>
      </c>
      <c r="T83" s="198">
        <f>IF($C83=0,0,SUMIF('Team members Data'!$B:$B,$C83,'Team members Data'!Q:Q))</f>
        <v>0</v>
      </c>
      <c r="U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*IF(T83=0,0,1),
_xlfn.IFNA(INDEX([1]Employees!$E:$E,MATCH($B83&amp;" "&amp;$C83,[1]Employees!$H:$H,0))
/T$4*T83,0)
)</f>
        <v>0</v>
      </c>
      <c r="V83" s="198">
        <f>IF($C83=0,0,SUMIF('Team members Data'!$B:$B,$C83,'Team members Data'!S:S))</f>
        <v>0</v>
      </c>
      <c r="W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*IF(V83=0,0,1),
_xlfn.IFNA(INDEX([1]Employees!$E:$E,MATCH($B83&amp;" "&amp;$C83,[1]Employees!$H:$H,0))
/V$4*V83,0)
)</f>
        <v>0</v>
      </c>
      <c r="X83" s="198">
        <f>SUMIF('Team members Data'!$B:$B,$C83,'Team members Data'!U:U)</f>
        <v>0</v>
      </c>
      <c r="Y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*IF(X83=0,0,1),
_xlfn.IFNA(INDEX([1]Employees!$E:$E,MATCH($B83&amp;" "&amp;$C83,[1]Employees!$H:$H,0))
/X$4*X83,0)
)</f>
        <v>0</v>
      </c>
      <c r="Z83" s="198">
        <f>SUMIF('Team members Data'!$B:$B,$C83,'Team members Data'!W:W)</f>
        <v>0</v>
      </c>
      <c r="AA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*IF(Z83=0,0,1),
_xlfn.IFNA(INDEX([1]Employees!$E:$E,MATCH($B83&amp;" "&amp;$C83,[1]Employees!$H:$H,0))
/Z$4*Z83,0)
)</f>
        <v>0</v>
      </c>
      <c r="AB83" s="198">
        <f>SUMIF('Team members Data'!$B:$B,$C83,'Team members Data'!Y:Y)</f>
        <v>0</v>
      </c>
      <c r="AC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*IF(AB83=0,0,1),
_xlfn.IFNA(INDEX([1]Employees!$E:$E,MATCH($B83&amp;" "&amp;$C83,[1]Employees!$H:$H,0))
/AB$4*AB83,0)
)</f>
        <v>0</v>
      </c>
      <c r="AD83" s="198">
        <f>SUMIF('Team members Data'!$B:$B,$C83,'Team members Data'!AA:AA)</f>
        <v>0</v>
      </c>
      <c r="AE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*IF(AD83=0,0,1),
_xlfn.IFNA(INDEX([1]Employees!$E:$E,MATCH($B83&amp;" "&amp;$C83,[1]Employees!$H:$H,0))
/AD$4*AD83,0)
)</f>
        <v>0</v>
      </c>
      <c r="AF83" s="198">
        <f>SUMIF('Team members Data'!$B:$B,$C83,'Team members Data'!AC:AC)</f>
        <v>0</v>
      </c>
      <c r="AG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*IF(AF83=0,0,1),
_xlfn.IFNA(INDEX([1]Employees!$E:$E,MATCH($B83&amp;" "&amp;$C83,[1]Employees!$H:$H,0))
/AF$4*AF83,0)
)</f>
        <v>0</v>
      </c>
      <c r="AH83" s="198">
        <f>SUMIF('Team members Data'!$B:$B,$C83,'Team members Data'!AE:AE)</f>
        <v>0</v>
      </c>
      <c r="AI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*IF(AH83=0,0,1),
_xlfn.IFNA(INDEX([1]Employees!$E:$E,MATCH($B83&amp;" "&amp;$C83,[1]Employees!$H:$H,0))
/AH$4*AH83,0)
)</f>
        <v>0</v>
      </c>
      <c r="AJ83" s="198">
        <f>SUMIF('Team members Data'!$B:$B,$C83,'Team members Data'!AG:AG)</f>
        <v>0</v>
      </c>
      <c r="AK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*IF(AJ83=0,0,1),
_xlfn.IFNA(INDEX([1]Employees!$E:$E,MATCH($B83&amp;" "&amp;$C83,[1]Employees!$H:$H,0))
/AJ$4*AJ83,0)
)</f>
        <v>0</v>
      </c>
      <c r="AL83" s="198">
        <f>SUMIF('Team members Data'!$B:$B,$C83,'Team members Data'!AI:AI)</f>
        <v>0</v>
      </c>
      <c r="AM83" s="199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*IF(AL83=0,0,1),
_xlfn.IFNA(INDEX([1]Employees!$E:$E,MATCH($B83&amp;" "&amp;$C83,[1]Employees!$H:$H,0))
/AL$4*AL83,0)
)</f>
        <v>0</v>
      </c>
      <c r="AN83" s="198">
        <f>SUMIF('Team members Data'!$B:$B,$C83,'Team members Data'!AK:AK)</f>
        <v>0</v>
      </c>
      <c r="AO83" s="206">
        <f ca="1">IF(
SUMIF('Project Costs'!$C$21:$C$35,$C83,'Project Costs'!$M$21:$M$35)+SUMIF('Project Costs'!$C$46:$C$65,$C83,'Project Costs'!$M$46:$M$65)+SUMIF('Project Costs'!$C$76:$C$95,$C83,'Project Costs'!$M$76:$M$95)&gt;0,
(SUMIF('Project Costs'!$C$21:$C$35,$C83,'Project Costs'!$M$21:$M$35)+SUMIF('Project Costs'!$C$46:$C$65,$C83,'Project Costs'!$M$46:$M$65)+SUMIF('Project Costs'!$C$76:$C$95,$C83,'Project Costs'!$M$76:$M$95))
*IF(AN83=0,0,1),
_xlfn.IFNA(INDEX([1]Employees!$E:$E,MATCH($B83&amp;" "&amp;$C83,[1]Employees!$H:$H,0))
/AN$4*AN83,0)
)</f>
        <v>0</v>
      </c>
    </row>
    <row r="84" spans="1:41" x14ac:dyDescent="0.2">
      <c r="A84" s="54" t="str">
        <f t="shared" si="3"/>
        <v>0 0</v>
      </c>
      <c r="B84" s="205">
        <f>'Employees Summary'!B81</f>
        <v>0</v>
      </c>
      <c r="C84" s="197">
        <f>'Employees Summary'!C81</f>
        <v>0</v>
      </c>
      <c r="D84" s="197">
        <f t="shared" si="4"/>
        <v>0</v>
      </c>
      <c r="E84" s="213">
        <f t="shared" ca="1" si="5"/>
        <v>0</v>
      </c>
      <c r="F84" s="198">
        <f>IF($C84=0,0,SUMIF('Team members Data'!$B:$B,$C84,'Team members Data'!C:C))</f>
        <v>0</v>
      </c>
      <c r="G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*IF(F84=0,0,1),
_xlfn.IFNA(INDEX([1]Employees!$E:$E,MATCH($B84&amp;" "&amp;$C84,[1]Employees!$H:$H,0))
/F$4*F84,0)
)</f>
        <v>0</v>
      </c>
      <c r="H84" s="198">
        <f>IF($C84=0,0,SUMIF('Team members Data'!$B:$B,$C84,'Team members Data'!E:E))</f>
        <v>0</v>
      </c>
      <c r="I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*IF(H84=0,0,1),
_xlfn.IFNA(INDEX([1]Employees!$E:$E,MATCH($B84&amp;" "&amp;$C84,[1]Employees!$H:$H,0))
/H$4*H84,0)
)</f>
        <v>0</v>
      </c>
      <c r="J84" s="198">
        <f>IF($C84=0,0,SUMIF('Team members Data'!$B:$B,$C84,'Team members Data'!G:G))</f>
        <v>0</v>
      </c>
      <c r="K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*IF(J84=0,0,1),
_xlfn.IFNA(INDEX([1]Employees!$E:$E,MATCH($B84&amp;" "&amp;$C84,[1]Employees!$H:$H,0))
/J$4*J84,0)
)</f>
        <v>0</v>
      </c>
      <c r="L84" s="198">
        <f>IF($C84=0,0,SUMIF('Team members Data'!$B:$B,$C84,'Team members Data'!I:I))</f>
        <v>0</v>
      </c>
      <c r="M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*IF(L84=0,0,1),
_xlfn.IFNA(INDEX([1]Employees!$E:$E,MATCH($B84&amp;" "&amp;$C84,[1]Employees!$H:$H,0))
/L$4*L84,0)
)</f>
        <v>0</v>
      </c>
      <c r="N84" s="198">
        <f>IF($C84=0,0,SUMIF('Team members Data'!$B:$B,$C84,'Team members Data'!K:K))</f>
        <v>0</v>
      </c>
      <c r="O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*IF(N84=0,0,1),
_xlfn.IFNA(INDEX([1]Employees!$E:$E,MATCH($B84&amp;" "&amp;$C84,[1]Employees!$H:$H,0))
/N$4*N84,0)
)</f>
        <v>0</v>
      </c>
      <c r="P84" s="198">
        <f>IF($C84=0,0,SUMIF('Team members Data'!$B:$B,$C84,'Team members Data'!M:M))</f>
        <v>0</v>
      </c>
      <c r="Q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*IF(P84=0,0,1),
_xlfn.IFNA(INDEX([1]Employees!$E:$E,MATCH($B84&amp;" "&amp;$C84,[1]Employees!$H:$H,0))
/P$4*P84,0)
)</f>
        <v>0</v>
      </c>
      <c r="R84" s="198">
        <f>IF($C84=0,0,SUMIF('Team members Data'!$B:$B,$C84,'Team members Data'!O:O))</f>
        <v>0</v>
      </c>
      <c r="S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*IF(R84=0,0,1),
_xlfn.IFNA(INDEX([1]Employees!$E:$E,MATCH($B84&amp;" "&amp;$C84,[1]Employees!$H:$H,0))
/R$4*R84,0)
)</f>
        <v>0</v>
      </c>
      <c r="T84" s="198">
        <f>IF($C84=0,0,SUMIF('Team members Data'!$B:$B,$C84,'Team members Data'!Q:Q))</f>
        <v>0</v>
      </c>
      <c r="U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*IF(T84=0,0,1),
_xlfn.IFNA(INDEX([1]Employees!$E:$E,MATCH($B84&amp;" "&amp;$C84,[1]Employees!$H:$H,0))
/T$4*T84,0)
)</f>
        <v>0</v>
      </c>
      <c r="V84" s="198">
        <f>IF($C84=0,0,SUMIF('Team members Data'!$B:$B,$C84,'Team members Data'!S:S))</f>
        <v>0</v>
      </c>
      <c r="W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*IF(V84=0,0,1),
_xlfn.IFNA(INDEX([1]Employees!$E:$E,MATCH($B84&amp;" "&amp;$C84,[1]Employees!$H:$H,0))
/V$4*V84,0)
)</f>
        <v>0</v>
      </c>
      <c r="X84" s="198">
        <f>SUMIF('Team members Data'!$B:$B,$C84,'Team members Data'!U:U)</f>
        <v>0</v>
      </c>
      <c r="Y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*IF(X84=0,0,1),
_xlfn.IFNA(INDEX([1]Employees!$E:$E,MATCH($B84&amp;" "&amp;$C84,[1]Employees!$H:$H,0))
/X$4*X84,0)
)</f>
        <v>0</v>
      </c>
      <c r="Z84" s="198">
        <f>SUMIF('Team members Data'!$B:$B,$C84,'Team members Data'!W:W)</f>
        <v>0</v>
      </c>
      <c r="AA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*IF(Z84=0,0,1),
_xlfn.IFNA(INDEX([1]Employees!$E:$E,MATCH($B84&amp;" "&amp;$C84,[1]Employees!$H:$H,0))
/Z$4*Z84,0)
)</f>
        <v>0</v>
      </c>
      <c r="AB84" s="198">
        <f>SUMIF('Team members Data'!$B:$B,$C84,'Team members Data'!Y:Y)</f>
        <v>0</v>
      </c>
      <c r="AC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*IF(AB84=0,0,1),
_xlfn.IFNA(INDEX([1]Employees!$E:$E,MATCH($B84&amp;" "&amp;$C84,[1]Employees!$H:$H,0))
/AB$4*AB84,0)
)</f>
        <v>0</v>
      </c>
      <c r="AD84" s="198">
        <f>SUMIF('Team members Data'!$B:$B,$C84,'Team members Data'!AA:AA)</f>
        <v>0</v>
      </c>
      <c r="AE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*IF(AD84=0,0,1),
_xlfn.IFNA(INDEX([1]Employees!$E:$E,MATCH($B84&amp;" "&amp;$C84,[1]Employees!$H:$H,0))
/AD$4*AD84,0)
)</f>
        <v>0</v>
      </c>
      <c r="AF84" s="198">
        <f>SUMIF('Team members Data'!$B:$B,$C84,'Team members Data'!AC:AC)</f>
        <v>0</v>
      </c>
      <c r="AG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*IF(AF84=0,0,1),
_xlfn.IFNA(INDEX([1]Employees!$E:$E,MATCH($B84&amp;" "&amp;$C84,[1]Employees!$H:$H,0))
/AF$4*AF84,0)
)</f>
        <v>0</v>
      </c>
      <c r="AH84" s="198">
        <f>SUMIF('Team members Data'!$B:$B,$C84,'Team members Data'!AE:AE)</f>
        <v>0</v>
      </c>
      <c r="AI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*IF(AH84=0,0,1),
_xlfn.IFNA(INDEX([1]Employees!$E:$E,MATCH($B84&amp;" "&amp;$C84,[1]Employees!$H:$H,0))
/AH$4*AH84,0)
)</f>
        <v>0</v>
      </c>
      <c r="AJ84" s="198">
        <f>SUMIF('Team members Data'!$B:$B,$C84,'Team members Data'!AG:AG)</f>
        <v>0</v>
      </c>
      <c r="AK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*IF(AJ84=0,0,1),
_xlfn.IFNA(INDEX([1]Employees!$E:$E,MATCH($B84&amp;" "&amp;$C84,[1]Employees!$H:$H,0))
/AJ$4*AJ84,0)
)</f>
        <v>0</v>
      </c>
      <c r="AL84" s="198">
        <f>SUMIF('Team members Data'!$B:$B,$C84,'Team members Data'!AI:AI)</f>
        <v>0</v>
      </c>
      <c r="AM84" s="199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*IF(AL84=0,0,1),
_xlfn.IFNA(INDEX([1]Employees!$E:$E,MATCH($B84&amp;" "&amp;$C84,[1]Employees!$H:$H,0))
/AL$4*AL84,0)
)</f>
        <v>0</v>
      </c>
      <c r="AN84" s="198">
        <f>SUMIF('Team members Data'!$B:$B,$C84,'Team members Data'!AK:AK)</f>
        <v>0</v>
      </c>
      <c r="AO84" s="206">
        <f ca="1">IF(
SUMIF('Project Costs'!$C$21:$C$35,$C84,'Project Costs'!$M$21:$M$35)+SUMIF('Project Costs'!$C$46:$C$65,$C84,'Project Costs'!$M$46:$M$65)+SUMIF('Project Costs'!$C$76:$C$95,$C84,'Project Costs'!$M$76:$M$95)&gt;0,
(SUMIF('Project Costs'!$C$21:$C$35,$C84,'Project Costs'!$M$21:$M$35)+SUMIF('Project Costs'!$C$46:$C$65,$C84,'Project Costs'!$M$46:$M$65)+SUMIF('Project Costs'!$C$76:$C$95,$C84,'Project Costs'!$M$76:$M$95))
*IF(AN84=0,0,1),
_xlfn.IFNA(INDEX([1]Employees!$E:$E,MATCH($B84&amp;" "&amp;$C84,[1]Employees!$H:$H,0))
/AN$4*AN84,0)
)</f>
        <v>0</v>
      </c>
    </row>
    <row r="85" spans="1:41" x14ac:dyDescent="0.2">
      <c r="A85" s="54" t="str">
        <f t="shared" si="3"/>
        <v>0 0</v>
      </c>
      <c r="B85" s="205">
        <f>'Employees Summary'!B82</f>
        <v>0</v>
      </c>
      <c r="C85" s="197">
        <f>'Employees Summary'!C82</f>
        <v>0</v>
      </c>
      <c r="D85" s="197">
        <f t="shared" si="4"/>
        <v>0</v>
      </c>
      <c r="E85" s="213">
        <f t="shared" ca="1" si="5"/>
        <v>0</v>
      </c>
      <c r="F85" s="198">
        <f>IF($C85=0,0,SUMIF('Team members Data'!$B:$B,$C85,'Team members Data'!C:C))</f>
        <v>0</v>
      </c>
      <c r="G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*IF(F85=0,0,1),
_xlfn.IFNA(INDEX([1]Employees!$E:$E,MATCH($B85&amp;" "&amp;$C85,[1]Employees!$H:$H,0))
/F$4*F85,0)
)</f>
        <v>0</v>
      </c>
      <c r="H85" s="198">
        <f>IF($C85=0,0,SUMIF('Team members Data'!$B:$B,$C85,'Team members Data'!E:E))</f>
        <v>0</v>
      </c>
      <c r="I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*IF(H85=0,0,1),
_xlfn.IFNA(INDEX([1]Employees!$E:$E,MATCH($B85&amp;" "&amp;$C85,[1]Employees!$H:$H,0))
/H$4*H85,0)
)</f>
        <v>0</v>
      </c>
      <c r="J85" s="198">
        <f>IF($C85=0,0,SUMIF('Team members Data'!$B:$B,$C85,'Team members Data'!G:G))</f>
        <v>0</v>
      </c>
      <c r="K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*IF(J85=0,0,1),
_xlfn.IFNA(INDEX([1]Employees!$E:$E,MATCH($B85&amp;" "&amp;$C85,[1]Employees!$H:$H,0))
/J$4*J85,0)
)</f>
        <v>0</v>
      </c>
      <c r="L85" s="198">
        <f>IF($C85=0,0,SUMIF('Team members Data'!$B:$B,$C85,'Team members Data'!I:I))</f>
        <v>0</v>
      </c>
      <c r="M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*IF(L85=0,0,1),
_xlfn.IFNA(INDEX([1]Employees!$E:$E,MATCH($B85&amp;" "&amp;$C85,[1]Employees!$H:$H,0))
/L$4*L85,0)
)</f>
        <v>0</v>
      </c>
      <c r="N85" s="198">
        <f>IF($C85=0,0,SUMIF('Team members Data'!$B:$B,$C85,'Team members Data'!K:K))</f>
        <v>0</v>
      </c>
      <c r="O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*IF(N85=0,0,1),
_xlfn.IFNA(INDEX([1]Employees!$E:$E,MATCH($B85&amp;" "&amp;$C85,[1]Employees!$H:$H,0))
/N$4*N85,0)
)</f>
        <v>0</v>
      </c>
      <c r="P85" s="198">
        <f>IF($C85=0,0,SUMIF('Team members Data'!$B:$B,$C85,'Team members Data'!M:M))</f>
        <v>0</v>
      </c>
      <c r="Q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*IF(P85=0,0,1),
_xlfn.IFNA(INDEX([1]Employees!$E:$E,MATCH($B85&amp;" "&amp;$C85,[1]Employees!$H:$H,0))
/P$4*P85,0)
)</f>
        <v>0</v>
      </c>
      <c r="R85" s="198">
        <f>IF($C85=0,0,SUMIF('Team members Data'!$B:$B,$C85,'Team members Data'!O:O))</f>
        <v>0</v>
      </c>
      <c r="S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*IF(R85=0,0,1),
_xlfn.IFNA(INDEX([1]Employees!$E:$E,MATCH($B85&amp;" "&amp;$C85,[1]Employees!$H:$H,0))
/R$4*R85,0)
)</f>
        <v>0</v>
      </c>
      <c r="T85" s="198">
        <f>IF($C85=0,0,SUMIF('Team members Data'!$B:$B,$C85,'Team members Data'!Q:Q))</f>
        <v>0</v>
      </c>
      <c r="U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*IF(T85=0,0,1),
_xlfn.IFNA(INDEX([1]Employees!$E:$E,MATCH($B85&amp;" "&amp;$C85,[1]Employees!$H:$H,0))
/T$4*T85,0)
)</f>
        <v>0</v>
      </c>
      <c r="V85" s="198">
        <f>IF($C85=0,0,SUMIF('Team members Data'!$B:$B,$C85,'Team members Data'!S:S))</f>
        <v>0</v>
      </c>
      <c r="W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*IF(V85=0,0,1),
_xlfn.IFNA(INDEX([1]Employees!$E:$E,MATCH($B85&amp;" "&amp;$C85,[1]Employees!$H:$H,0))
/V$4*V85,0)
)</f>
        <v>0</v>
      </c>
      <c r="X85" s="198">
        <f>SUMIF('Team members Data'!$B:$B,$C85,'Team members Data'!U:U)</f>
        <v>0</v>
      </c>
      <c r="Y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*IF(X85=0,0,1),
_xlfn.IFNA(INDEX([1]Employees!$E:$E,MATCH($B85&amp;" "&amp;$C85,[1]Employees!$H:$H,0))
/X$4*X85,0)
)</f>
        <v>0</v>
      </c>
      <c r="Z85" s="198">
        <f>SUMIF('Team members Data'!$B:$B,$C85,'Team members Data'!W:W)</f>
        <v>0</v>
      </c>
      <c r="AA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*IF(Z85=0,0,1),
_xlfn.IFNA(INDEX([1]Employees!$E:$E,MATCH($B85&amp;" "&amp;$C85,[1]Employees!$H:$H,0))
/Z$4*Z85,0)
)</f>
        <v>0</v>
      </c>
      <c r="AB85" s="198">
        <f>SUMIF('Team members Data'!$B:$B,$C85,'Team members Data'!Y:Y)</f>
        <v>0</v>
      </c>
      <c r="AC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*IF(AB85=0,0,1),
_xlfn.IFNA(INDEX([1]Employees!$E:$E,MATCH($B85&amp;" "&amp;$C85,[1]Employees!$H:$H,0))
/AB$4*AB85,0)
)</f>
        <v>0</v>
      </c>
      <c r="AD85" s="198">
        <f>SUMIF('Team members Data'!$B:$B,$C85,'Team members Data'!AA:AA)</f>
        <v>0</v>
      </c>
      <c r="AE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*IF(AD85=0,0,1),
_xlfn.IFNA(INDEX([1]Employees!$E:$E,MATCH($B85&amp;" "&amp;$C85,[1]Employees!$H:$H,0))
/AD$4*AD85,0)
)</f>
        <v>0</v>
      </c>
      <c r="AF85" s="198">
        <f>SUMIF('Team members Data'!$B:$B,$C85,'Team members Data'!AC:AC)</f>
        <v>0</v>
      </c>
      <c r="AG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*IF(AF85=0,0,1),
_xlfn.IFNA(INDEX([1]Employees!$E:$E,MATCH($B85&amp;" "&amp;$C85,[1]Employees!$H:$H,0))
/AF$4*AF85,0)
)</f>
        <v>0</v>
      </c>
      <c r="AH85" s="198">
        <f>SUMIF('Team members Data'!$B:$B,$C85,'Team members Data'!AE:AE)</f>
        <v>0</v>
      </c>
      <c r="AI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*IF(AH85=0,0,1),
_xlfn.IFNA(INDEX([1]Employees!$E:$E,MATCH($B85&amp;" "&amp;$C85,[1]Employees!$H:$H,0))
/AH$4*AH85,0)
)</f>
        <v>0</v>
      </c>
      <c r="AJ85" s="198">
        <f>SUMIF('Team members Data'!$B:$B,$C85,'Team members Data'!AG:AG)</f>
        <v>0</v>
      </c>
      <c r="AK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*IF(AJ85=0,0,1),
_xlfn.IFNA(INDEX([1]Employees!$E:$E,MATCH($B85&amp;" "&amp;$C85,[1]Employees!$H:$H,0))
/AJ$4*AJ85,0)
)</f>
        <v>0</v>
      </c>
      <c r="AL85" s="198">
        <f>SUMIF('Team members Data'!$B:$B,$C85,'Team members Data'!AI:AI)</f>
        <v>0</v>
      </c>
      <c r="AM85" s="199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*IF(AL85=0,0,1),
_xlfn.IFNA(INDEX([1]Employees!$E:$E,MATCH($B85&amp;" "&amp;$C85,[1]Employees!$H:$H,0))
/AL$4*AL85,0)
)</f>
        <v>0</v>
      </c>
      <c r="AN85" s="198">
        <f>SUMIF('Team members Data'!$B:$B,$C85,'Team members Data'!AK:AK)</f>
        <v>0</v>
      </c>
      <c r="AO85" s="206">
        <f ca="1">IF(
SUMIF('Project Costs'!$C$21:$C$35,$C85,'Project Costs'!$M$21:$M$35)+SUMIF('Project Costs'!$C$46:$C$65,$C85,'Project Costs'!$M$46:$M$65)+SUMIF('Project Costs'!$C$76:$C$95,$C85,'Project Costs'!$M$76:$M$95)&gt;0,
(SUMIF('Project Costs'!$C$21:$C$35,$C85,'Project Costs'!$M$21:$M$35)+SUMIF('Project Costs'!$C$46:$C$65,$C85,'Project Costs'!$M$46:$M$65)+SUMIF('Project Costs'!$C$76:$C$95,$C85,'Project Costs'!$M$76:$M$95))
*IF(AN85=0,0,1),
_xlfn.IFNA(INDEX([1]Employees!$E:$E,MATCH($B85&amp;" "&amp;$C85,[1]Employees!$H:$H,0))
/AN$4*AN85,0)
)</f>
        <v>0</v>
      </c>
    </row>
    <row r="86" spans="1:41" x14ac:dyDescent="0.2">
      <c r="A86" s="54" t="str">
        <f t="shared" si="3"/>
        <v>0 0</v>
      </c>
      <c r="B86" s="205">
        <f>'Employees Summary'!B83</f>
        <v>0</v>
      </c>
      <c r="C86" s="197">
        <f>'Employees Summary'!C83</f>
        <v>0</v>
      </c>
      <c r="D86" s="197">
        <f t="shared" si="4"/>
        <v>0</v>
      </c>
      <c r="E86" s="213">
        <f t="shared" ca="1" si="5"/>
        <v>0</v>
      </c>
      <c r="F86" s="198">
        <f>IF($C86=0,0,SUMIF('Team members Data'!$B:$B,$C86,'Team members Data'!C:C))</f>
        <v>0</v>
      </c>
      <c r="G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*IF(F86=0,0,1),
_xlfn.IFNA(INDEX([1]Employees!$E:$E,MATCH($B86&amp;" "&amp;$C86,[1]Employees!$H:$H,0))
/F$4*F86,0)
)</f>
        <v>0</v>
      </c>
      <c r="H86" s="198">
        <f>IF($C86=0,0,SUMIF('Team members Data'!$B:$B,$C86,'Team members Data'!E:E))</f>
        <v>0</v>
      </c>
      <c r="I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*IF(H86=0,0,1),
_xlfn.IFNA(INDEX([1]Employees!$E:$E,MATCH($B86&amp;" "&amp;$C86,[1]Employees!$H:$H,0))
/H$4*H86,0)
)</f>
        <v>0</v>
      </c>
      <c r="J86" s="198">
        <f>IF($C86=0,0,SUMIF('Team members Data'!$B:$B,$C86,'Team members Data'!G:G))</f>
        <v>0</v>
      </c>
      <c r="K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*IF(J86=0,0,1),
_xlfn.IFNA(INDEX([1]Employees!$E:$E,MATCH($B86&amp;" "&amp;$C86,[1]Employees!$H:$H,0))
/J$4*J86,0)
)</f>
        <v>0</v>
      </c>
      <c r="L86" s="198">
        <f>IF($C86=0,0,SUMIF('Team members Data'!$B:$B,$C86,'Team members Data'!I:I))</f>
        <v>0</v>
      </c>
      <c r="M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*IF(L86=0,0,1),
_xlfn.IFNA(INDEX([1]Employees!$E:$E,MATCH($B86&amp;" "&amp;$C86,[1]Employees!$H:$H,0))
/L$4*L86,0)
)</f>
        <v>0</v>
      </c>
      <c r="N86" s="198">
        <f>IF($C86=0,0,SUMIF('Team members Data'!$B:$B,$C86,'Team members Data'!K:K))</f>
        <v>0</v>
      </c>
      <c r="O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*IF(N86=0,0,1),
_xlfn.IFNA(INDEX([1]Employees!$E:$E,MATCH($B86&amp;" "&amp;$C86,[1]Employees!$H:$H,0))
/N$4*N86,0)
)</f>
        <v>0</v>
      </c>
      <c r="P86" s="198">
        <f>IF($C86=0,0,SUMIF('Team members Data'!$B:$B,$C86,'Team members Data'!M:M))</f>
        <v>0</v>
      </c>
      <c r="Q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*IF(P86=0,0,1),
_xlfn.IFNA(INDEX([1]Employees!$E:$E,MATCH($B86&amp;" "&amp;$C86,[1]Employees!$H:$H,0))
/P$4*P86,0)
)</f>
        <v>0</v>
      </c>
      <c r="R86" s="198">
        <f>IF($C86=0,0,SUMIF('Team members Data'!$B:$B,$C86,'Team members Data'!O:O))</f>
        <v>0</v>
      </c>
      <c r="S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*IF(R86=0,0,1),
_xlfn.IFNA(INDEX([1]Employees!$E:$E,MATCH($B86&amp;" "&amp;$C86,[1]Employees!$H:$H,0))
/R$4*R86,0)
)</f>
        <v>0</v>
      </c>
      <c r="T86" s="198">
        <f>IF($C86=0,0,SUMIF('Team members Data'!$B:$B,$C86,'Team members Data'!Q:Q))</f>
        <v>0</v>
      </c>
      <c r="U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*IF(T86=0,0,1),
_xlfn.IFNA(INDEX([1]Employees!$E:$E,MATCH($B86&amp;" "&amp;$C86,[1]Employees!$H:$H,0))
/T$4*T86,0)
)</f>
        <v>0</v>
      </c>
      <c r="V86" s="198">
        <f>IF($C86=0,0,SUMIF('Team members Data'!$B:$B,$C86,'Team members Data'!S:S))</f>
        <v>0</v>
      </c>
      <c r="W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*IF(V86=0,0,1),
_xlfn.IFNA(INDEX([1]Employees!$E:$E,MATCH($B86&amp;" "&amp;$C86,[1]Employees!$H:$H,0))
/V$4*V86,0)
)</f>
        <v>0</v>
      </c>
      <c r="X86" s="198">
        <f>SUMIF('Team members Data'!$B:$B,$C86,'Team members Data'!U:U)</f>
        <v>0</v>
      </c>
      <c r="Y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*IF(X86=0,0,1),
_xlfn.IFNA(INDEX([1]Employees!$E:$E,MATCH($B86&amp;" "&amp;$C86,[1]Employees!$H:$H,0))
/X$4*X86,0)
)</f>
        <v>0</v>
      </c>
      <c r="Z86" s="198">
        <f>SUMIF('Team members Data'!$B:$B,$C86,'Team members Data'!W:W)</f>
        <v>0</v>
      </c>
      <c r="AA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*IF(Z86=0,0,1),
_xlfn.IFNA(INDEX([1]Employees!$E:$E,MATCH($B86&amp;" "&amp;$C86,[1]Employees!$H:$H,0))
/Z$4*Z86,0)
)</f>
        <v>0</v>
      </c>
      <c r="AB86" s="198">
        <f>SUMIF('Team members Data'!$B:$B,$C86,'Team members Data'!Y:Y)</f>
        <v>0</v>
      </c>
      <c r="AC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*IF(AB86=0,0,1),
_xlfn.IFNA(INDEX([1]Employees!$E:$E,MATCH($B86&amp;" "&amp;$C86,[1]Employees!$H:$H,0))
/AB$4*AB86,0)
)</f>
        <v>0</v>
      </c>
      <c r="AD86" s="198">
        <f>SUMIF('Team members Data'!$B:$B,$C86,'Team members Data'!AA:AA)</f>
        <v>0</v>
      </c>
      <c r="AE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*IF(AD86=0,0,1),
_xlfn.IFNA(INDEX([1]Employees!$E:$E,MATCH($B86&amp;" "&amp;$C86,[1]Employees!$H:$H,0))
/AD$4*AD86,0)
)</f>
        <v>0</v>
      </c>
      <c r="AF86" s="198">
        <f>SUMIF('Team members Data'!$B:$B,$C86,'Team members Data'!AC:AC)</f>
        <v>0</v>
      </c>
      <c r="AG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*IF(AF86=0,0,1),
_xlfn.IFNA(INDEX([1]Employees!$E:$E,MATCH($B86&amp;" "&amp;$C86,[1]Employees!$H:$H,0))
/AF$4*AF86,0)
)</f>
        <v>0</v>
      </c>
      <c r="AH86" s="198">
        <f>SUMIF('Team members Data'!$B:$B,$C86,'Team members Data'!AE:AE)</f>
        <v>0</v>
      </c>
      <c r="AI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*IF(AH86=0,0,1),
_xlfn.IFNA(INDEX([1]Employees!$E:$E,MATCH($B86&amp;" "&amp;$C86,[1]Employees!$H:$H,0))
/AH$4*AH86,0)
)</f>
        <v>0</v>
      </c>
      <c r="AJ86" s="198">
        <f>SUMIF('Team members Data'!$B:$B,$C86,'Team members Data'!AG:AG)</f>
        <v>0</v>
      </c>
      <c r="AK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*IF(AJ86=0,0,1),
_xlfn.IFNA(INDEX([1]Employees!$E:$E,MATCH($B86&amp;" "&amp;$C86,[1]Employees!$H:$H,0))
/AJ$4*AJ86,0)
)</f>
        <v>0</v>
      </c>
      <c r="AL86" s="198">
        <f>SUMIF('Team members Data'!$B:$B,$C86,'Team members Data'!AI:AI)</f>
        <v>0</v>
      </c>
      <c r="AM86" s="199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*IF(AL86=0,0,1),
_xlfn.IFNA(INDEX([1]Employees!$E:$E,MATCH($B86&amp;" "&amp;$C86,[1]Employees!$H:$H,0))
/AL$4*AL86,0)
)</f>
        <v>0</v>
      </c>
      <c r="AN86" s="198">
        <f>SUMIF('Team members Data'!$B:$B,$C86,'Team members Data'!AK:AK)</f>
        <v>0</v>
      </c>
      <c r="AO86" s="206">
        <f ca="1">IF(
SUMIF('Project Costs'!$C$21:$C$35,$C86,'Project Costs'!$M$21:$M$35)+SUMIF('Project Costs'!$C$46:$C$65,$C86,'Project Costs'!$M$46:$M$65)+SUMIF('Project Costs'!$C$76:$C$95,$C86,'Project Costs'!$M$76:$M$95)&gt;0,
(SUMIF('Project Costs'!$C$21:$C$35,$C86,'Project Costs'!$M$21:$M$35)+SUMIF('Project Costs'!$C$46:$C$65,$C86,'Project Costs'!$M$46:$M$65)+SUMIF('Project Costs'!$C$76:$C$95,$C86,'Project Costs'!$M$76:$M$95))
*IF(AN86=0,0,1),
_xlfn.IFNA(INDEX([1]Employees!$E:$E,MATCH($B86&amp;" "&amp;$C86,[1]Employees!$H:$H,0))
/AN$4*AN86,0)
)</f>
        <v>0</v>
      </c>
    </row>
    <row r="87" spans="1:41" x14ac:dyDescent="0.2">
      <c r="A87" s="54" t="str">
        <f t="shared" si="3"/>
        <v>0 0</v>
      </c>
      <c r="B87" s="205">
        <f>'Employees Summary'!B84</f>
        <v>0</v>
      </c>
      <c r="C87" s="197">
        <f>'Employees Summary'!C84</f>
        <v>0</v>
      </c>
      <c r="D87" s="197">
        <f t="shared" si="4"/>
        <v>0</v>
      </c>
      <c r="E87" s="213">
        <f t="shared" ca="1" si="5"/>
        <v>0</v>
      </c>
      <c r="F87" s="198">
        <f>IF($C87=0,0,SUMIF('Team members Data'!$B:$B,$C87,'Team members Data'!C:C))</f>
        <v>0</v>
      </c>
      <c r="G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*IF(F87=0,0,1),
_xlfn.IFNA(INDEX([1]Employees!$E:$E,MATCH($B87&amp;" "&amp;$C87,[1]Employees!$H:$H,0))
/F$4*F87,0)
)</f>
        <v>0</v>
      </c>
      <c r="H87" s="198">
        <f>IF($C87=0,0,SUMIF('Team members Data'!$B:$B,$C87,'Team members Data'!E:E))</f>
        <v>0</v>
      </c>
      <c r="I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*IF(H87=0,0,1),
_xlfn.IFNA(INDEX([1]Employees!$E:$E,MATCH($B87&amp;" "&amp;$C87,[1]Employees!$H:$H,0))
/H$4*H87,0)
)</f>
        <v>0</v>
      </c>
      <c r="J87" s="198">
        <f>IF($C87=0,0,SUMIF('Team members Data'!$B:$B,$C87,'Team members Data'!G:G))</f>
        <v>0</v>
      </c>
      <c r="K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*IF(J87=0,0,1),
_xlfn.IFNA(INDEX([1]Employees!$E:$E,MATCH($B87&amp;" "&amp;$C87,[1]Employees!$H:$H,0))
/J$4*J87,0)
)</f>
        <v>0</v>
      </c>
      <c r="L87" s="198">
        <f>IF($C87=0,0,SUMIF('Team members Data'!$B:$B,$C87,'Team members Data'!I:I))</f>
        <v>0</v>
      </c>
      <c r="M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*IF(L87=0,0,1),
_xlfn.IFNA(INDEX([1]Employees!$E:$E,MATCH($B87&amp;" "&amp;$C87,[1]Employees!$H:$H,0))
/L$4*L87,0)
)</f>
        <v>0</v>
      </c>
      <c r="N87" s="198">
        <f>IF($C87=0,0,SUMIF('Team members Data'!$B:$B,$C87,'Team members Data'!K:K))</f>
        <v>0</v>
      </c>
      <c r="O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*IF(N87=0,0,1),
_xlfn.IFNA(INDEX([1]Employees!$E:$E,MATCH($B87&amp;" "&amp;$C87,[1]Employees!$H:$H,0))
/N$4*N87,0)
)</f>
        <v>0</v>
      </c>
      <c r="P87" s="198">
        <f>IF($C87=0,0,SUMIF('Team members Data'!$B:$B,$C87,'Team members Data'!M:M))</f>
        <v>0</v>
      </c>
      <c r="Q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*IF(P87=0,0,1),
_xlfn.IFNA(INDEX([1]Employees!$E:$E,MATCH($B87&amp;" "&amp;$C87,[1]Employees!$H:$H,0))
/P$4*P87,0)
)</f>
        <v>0</v>
      </c>
      <c r="R87" s="198">
        <f>IF($C87=0,0,SUMIF('Team members Data'!$B:$B,$C87,'Team members Data'!O:O))</f>
        <v>0</v>
      </c>
      <c r="S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*IF(R87=0,0,1),
_xlfn.IFNA(INDEX([1]Employees!$E:$E,MATCH($B87&amp;" "&amp;$C87,[1]Employees!$H:$H,0))
/R$4*R87,0)
)</f>
        <v>0</v>
      </c>
      <c r="T87" s="198">
        <f>IF($C87=0,0,SUMIF('Team members Data'!$B:$B,$C87,'Team members Data'!Q:Q))</f>
        <v>0</v>
      </c>
      <c r="U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*IF(T87=0,0,1),
_xlfn.IFNA(INDEX([1]Employees!$E:$E,MATCH($B87&amp;" "&amp;$C87,[1]Employees!$H:$H,0))
/T$4*T87,0)
)</f>
        <v>0</v>
      </c>
      <c r="V87" s="198">
        <f>IF($C87=0,0,SUMIF('Team members Data'!$B:$B,$C87,'Team members Data'!S:S))</f>
        <v>0</v>
      </c>
      <c r="W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*IF(V87=0,0,1),
_xlfn.IFNA(INDEX([1]Employees!$E:$E,MATCH($B87&amp;" "&amp;$C87,[1]Employees!$H:$H,0))
/V$4*V87,0)
)</f>
        <v>0</v>
      </c>
      <c r="X87" s="198">
        <f>SUMIF('Team members Data'!$B:$B,$C87,'Team members Data'!U:U)</f>
        <v>0</v>
      </c>
      <c r="Y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*IF(X87=0,0,1),
_xlfn.IFNA(INDEX([1]Employees!$E:$E,MATCH($B87&amp;" "&amp;$C87,[1]Employees!$H:$H,0))
/X$4*X87,0)
)</f>
        <v>0</v>
      </c>
      <c r="Z87" s="198">
        <f>SUMIF('Team members Data'!$B:$B,$C87,'Team members Data'!W:W)</f>
        <v>0</v>
      </c>
      <c r="AA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*IF(Z87=0,0,1),
_xlfn.IFNA(INDEX([1]Employees!$E:$E,MATCH($B87&amp;" "&amp;$C87,[1]Employees!$H:$H,0))
/Z$4*Z87,0)
)</f>
        <v>0</v>
      </c>
      <c r="AB87" s="198">
        <f>SUMIF('Team members Data'!$B:$B,$C87,'Team members Data'!Y:Y)</f>
        <v>0</v>
      </c>
      <c r="AC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*IF(AB87=0,0,1),
_xlfn.IFNA(INDEX([1]Employees!$E:$E,MATCH($B87&amp;" "&amp;$C87,[1]Employees!$H:$H,0))
/AB$4*AB87,0)
)</f>
        <v>0</v>
      </c>
      <c r="AD87" s="198">
        <f>SUMIF('Team members Data'!$B:$B,$C87,'Team members Data'!AA:AA)</f>
        <v>0</v>
      </c>
      <c r="AE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*IF(AD87=0,0,1),
_xlfn.IFNA(INDEX([1]Employees!$E:$E,MATCH($B87&amp;" "&amp;$C87,[1]Employees!$H:$H,0))
/AD$4*AD87,0)
)</f>
        <v>0</v>
      </c>
      <c r="AF87" s="198">
        <f>SUMIF('Team members Data'!$B:$B,$C87,'Team members Data'!AC:AC)</f>
        <v>0</v>
      </c>
      <c r="AG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*IF(AF87=0,0,1),
_xlfn.IFNA(INDEX([1]Employees!$E:$E,MATCH($B87&amp;" "&amp;$C87,[1]Employees!$H:$H,0))
/AF$4*AF87,0)
)</f>
        <v>0</v>
      </c>
      <c r="AH87" s="198">
        <f>SUMIF('Team members Data'!$B:$B,$C87,'Team members Data'!AE:AE)</f>
        <v>0</v>
      </c>
      <c r="AI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*IF(AH87=0,0,1),
_xlfn.IFNA(INDEX([1]Employees!$E:$E,MATCH($B87&amp;" "&amp;$C87,[1]Employees!$H:$H,0))
/AH$4*AH87,0)
)</f>
        <v>0</v>
      </c>
      <c r="AJ87" s="198">
        <f>SUMIF('Team members Data'!$B:$B,$C87,'Team members Data'!AG:AG)</f>
        <v>0</v>
      </c>
      <c r="AK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*IF(AJ87=0,0,1),
_xlfn.IFNA(INDEX([1]Employees!$E:$E,MATCH($B87&amp;" "&amp;$C87,[1]Employees!$H:$H,0))
/AJ$4*AJ87,0)
)</f>
        <v>0</v>
      </c>
      <c r="AL87" s="198">
        <f>SUMIF('Team members Data'!$B:$B,$C87,'Team members Data'!AI:AI)</f>
        <v>0</v>
      </c>
      <c r="AM87" s="199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*IF(AL87=0,0,1),
_xlfn.IFNA(INDEX([1]Employees!$E:$E,MATCH($B87&amp;" "&amp;$C87,[1]Employees!$H:$H,0))
/AL$4*AL87,0)
)</f>
        <v>0</v>
      </c>
      <c r="AN87" s="198">
        <f>SUMIF('Team members Data'!$B:$B,$C87,'Team members Data'!AK:AK)</f>
        <v>0</v>
      </c>
      <c r="AO87" s="206">
        <f ca="1">IF(
SUMIF('Project Costs'!$C$21:$C$35,$C87,'Project Costs'!$M$21:$M$35)+SUMIF('Project Costs'!$C$46:$C$65,$C87,'Project Costs'!$M$46:$M$65)+SUMIF('Project Costs'!$C$76:$C$95,$C87,'Project Costs'!$M$76:$M$95)&gt;0,
(SUMIF('Project Costs'!$C$21:$C$35,$C87,'Project Costs'!$M$21:$M$35)+SUMIF('Project Costs'!$C$46:$C$65,$C87,'Project Costs'!$M$46:$M$65)+SUMIF('Project Costs'!$C$76:$C$95,$C87,'Project Costs'!$M$76:$M$95))
*IF(AN87=0,0,1),
_xlfn.IFNA(INDEX([1]Employees!$E:$E,MATCH($B87&amp;" "&amp;$C87,[1]Employees!$H:$H,0))
/AN$4*AN87,0)
)</f>
        <v>0</v>
      </c>
    </row>
    <row r="88" spans="1:41" x14ac:dyDescent="0.2">
      <c r="A88" s="54" t="str">
        <f t="shared" si="3"/>
        <v>0 0</v>
      </c>
      <c r="B88" s="205">
        <f>'Employees Summary'!B85</f>
        <v>0</v>
      </c>
      <c r="C88" s="197">
        <f>'Employees Summary'!C85</f>
        <v>0</v>
      </c>
      <c r="D88" s="197">
        <f t="shared" si="4"/>
        <v>0</v>
      </c>
      <c r="E88" s="213">
        <f t="shared" ca="1" si="5"/>
        <v>0</v>
      </c>
      <c r="F88" s="198">
        <f>IF($C88=0,0,SUMIF('Team members Data'!$B:$B,$C88,'Team members Data'!C:C))</f>
        <v>0</v>
      </c>
      <c r="G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*IF(F88=0,0,1),
_xlfn.IFNA(INDEX([1]Employees!$E:$E,MATCH($B88&amp;" "&amp;$C88,[1]Employees!$H:$H,0))
/F$4*F88,0)
)</f>
        <v>0</v>
      </c>
      <c r="H88" s="198">
        <f>IF($C88=0,0,SUMIF('Team members Data'!$B:$B,$C88,'Team members Data'!E:E))</f>
        <v>0</v>
      </c>
      <c r="I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*IF(H88=0,0,1),
_xlfn.IFNA(INDEX([1]Employees!$E:$E,MATCH($B88&amp;" "&amp;$C88,[1]Employees!$H:$H,0))
/H$4*H88,0)
)</f>
        <v>0</v>
      </c>
      <c r="J88" s="198">
        <f>IF($C88=0,0,SUMIF('Team members Data'!$B:$B,$C88,'Team members Data'!G:G))</f>
        <v>0</v>
      </c>
      <c r="K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*IF(J88=0,0,1),
_xlfn.IFNA(INDEX([1]Employees!$E:$E,MATCH($B88&amp;" "&amp;$C88,[1]Employees!$H:$H,0))
/J$4*J88,0)
)</f>
        <v>0</v>
      </c>
      <c r="L88" s="198">
        <f>IF($C88=0,0,SUMIF('Team members Data'!$B:$B,$C88,'Team members Data'!I:I))</f>
        <v>0</v>
      </c>
      <c r="M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*IF(L88=0,0,1),
_xlfn.IFNA(INDEX([1]Employees!$E:$E,MATCH($B88&amp;" "&amp;$C88,[1]Employees!$H:$H,0))
/L$4*L88,0)
)</f>
        <v>0</v>
      </c>
      <c r="N88" s="198">
        <f>IF($C88=0,0,SUMIF('Team members Data'!$B:$B,$C88,'Team members Data'!K:K))</f>
        <v>0</v>
      </c>
      <c r="O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*IF(N88=0,0,1),
_xlfn.IFNA(INDEX([1]Employees!$E:$E,MATCH($B88&amp;" "&amp;$C88,[1]Employees!$H:$H,0))
/N$4*N88,0)
)</f>
        <v>0</v>
      </c>
      <c r="P88" s="198">
        <f>IF($C88=0,0,SUMIF('Team members Data'!$B:$B,$C88,'Team members Data'!M:M))</f>
        <v>0</v>
      </c>
      <c r="Q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*IF(P88=0,0,1),
_xlfn.IFNA(INDEX([1]Employees!$E:$E,MATCH($B88&amp;" "&amp;$C88,[1]Employees!$H:$H,0))
/P$4*P88,0)
)</f>
        <v>0</v>
      </c>
      <c r="R88" s="198">
        <f>IF($C88=0,0,SUMIF('Team members Data'!$B:$B,$C88,'Team members Data'!O:O))</f>
        <v>0</v>
      </c>
      <c r="S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*IF(R88=0,0,1),
_xlfn.IFNA(INDEX([1]Employees!$E:$E,MATCH($B88&amp;" "&amp;$C88,[1]Employees!$H:$H,0))
/R$4*R88,0)
)</f>
        <v>0</v>
      </c>
      <c r="T88" s="198">
        <f>IF($C88=0,0,SUMIF('Team members Data'!$B:$B,$C88,'Team members Data'!Q:Q))</f>
        <v>0</v>
      </c>
      <c r="U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*IF(T88=0,0,1),
_xlfn.IFNA(INDEX([1]Employees!$E:$E,MATCH($B88&amp;" "&amp;$C88,[1]Employees!$H:$H,0))
/T$4*T88,0)
)</f>
        <v>0</v>
      </c>
      <c r="V88" s="198">
        <f>IF($C88=0,0,SUMIF('Team members Data'!$B:$B,$C88,'Team members Data'!S:S))</f>
        <v>0</v>
      </c>
      <c r="W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*IF(V88=0,0,1),
_xlfn.IFNA(INDEX([1]Employees!$E:$E,MATCH($B88&amp;" "&amp;$C88,[1]Employees!$H:$H,0))
/V$4*V88,0)
)</f>
        <v>0</v>
      </c>
      <c r="X88" s="198">
        <f>SUMIF('Team members Data'!$B:$B,$C88,'Team members Data'!U:U)</f>
        <v>0</v>
      </c>
      <c r="Y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*IF(X88=0,0,1),
_xlfn.IFNA(INDEX([1]Employees!$E:$E,MATCH($B88&amp;" "&amp;$C88,[1]Employees!$H:$H,0))
/X$4*X88,0)
)</f>
        <v>0</v>
      </c>
      <c r="Z88" s="198">
        <f>SUMIF('Team members Data'!$B:$B,$C88,'Team members Data'!W:W)</f>
        <v>0</v>
      </c>
      <c r="AA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*IF(Z88=0,0,1),
_xlfn.IFNA(INDEX([1]Employees!$E:$E,MATCH($B88&amp;" "&amp;$C88,[1]Employees!$H:$H,0))
/Z$4*Z88,0)
)</f>
        <v>0</v>
      </c>
      <c r="AB88" s="198">
        <f>SUMIF('Team members Data'!$B:$B,$C88,'Team members Data'!Y:Y)</f>
        <v>0</v>
      </c>
      <c r="AC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*IF(AB88=0,0,1),
_xlfn.IFNA(INDEX([1]Employees!$E:$E,MATCH($B88&amp;" "&amp;$C88,[1]Employees!$H:$H,0))
/AB$4*AB88,0)
)</f>
        <v>0</v>
      </c>
      <c r="AD88" s="198">
        <f>SUMIF('Team members Data'!$B:$B,$C88,'Team members Data'!AA:AA)</f>
        <v>0</v>
      </c>
      <c r="AE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*IF(AD88=0,0,1),
_xlfn.IFNA(INDEX([1]Employees!$E:$E,MATCH($B88&amp;" "&amp;$C88,[1]Employees!$H:$H,0))
/AD$4*AD88,0)
)</f>
        <v>0</v>
      </c>
      <c r="AF88" s="198">
        <f>SUMIF('Team members Data'!$B:$B,$C88,'Team members Data'!AC:AC)</f>
        <v>0</v>
      </c>
      <c r="AG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*IF(AF88=0,0,1),
_xlfn.IFNA(INDEX([1]Employees!$E:$E,MATCH($B88&amp;" "&amp;$C88,[1]Employees!$H:$H,0))
/AF$4*AF88,0)
)</f>
        <v>0</v>
      </c>
      <c r="AH88" s="198">
        <f>SUMIF('Team members Data'!$B:$B,$C88,'Team members Data'!AE:AE)</f>
        <v>0</v>
      </c>
      <c r="AI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*IF(AH88=0,0,1),
_xlfn.IFNA(INDEX([1]Employees!$E:$E,MATCH($B88&amp;" "&amp;$C88,[1]Employees!$H:$H,0))
/AH$4*AH88,0)
)</f>
        <v>0</v>
      </c>
      <c r="AJ88" s="198">
        <f>SUMIF('Team members Data'!$B:$B,$C88,'Team members Data'!AG:AG)</f>
        <v>0</v>
      </c>
      <c r="AK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*IF(AJ88=0,0,1),
_xlfn.IFNA(INDEX([1]Employees!$E:$E,MATCH($B88&amp;" "&amp;$C88,[1]Employees!$H:$H,0))
/AJ$4*AJ88,0)
)</f>
        <v>0</v>
      </c>
      <c r="AL88" s="198">
        <f>SUMIF('Team members Data'!$B:$B,$C88,'Team members Data'!AI:AI)</f>
        <v>0</v>
      </c>
      <c r="AM88" s="199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*IF(AL88=0,0,1),
_xlfn.IFNA(INDEX([1]Employees!$E:$E,MATCH($B88&amp;" "&amp;$C88,[1]Employees!$H:$H,0))
/AL$4*AL88,0)
)</f>
        <v>0</v>
      </c>
      <c r="AN88" s="198">
        <f>SUMIF('Team members Data'!$B:$B,$C88,'Team members Data'!AK:AK)</f>
        <v>0</v>
      </c>
      <c r="AO88" s="206">
        <f ca="1">IF(
SUMIF('Project Costs'!$C$21:$C$35,$C88,'Project Costs'!$M$21:$M$35)+SUMIF('Project Costs'!$C$46:$C$65,$C88,'Project Costs'!$M$46:$M$65)+SUMIF('Project Costs'!$C$76:$C$95,$C88,'Project Costs'!$M$76:$M$95)&gt;0,
(SUMIF('Project Costs'!$C$21:$C$35,$C88,'Project Costs'!$M$21:$M$35)+SUMIF('Project Costs'!$C$46:$C$65,$C88,'Project Costs'!$M$46:$M$65)+SUMIF('Project Costs'!$C$76:$C$95,$C88,'Project Costs'!$M$76:$M$95))
*IF(AN88=0,0,1),
_xlfn.IFNA(INDEX([1]Employees!$E:$E,MATCH($B88&amp;" "&amp;$C88,[1]Employees!$H:$H,0))
/AN$4*AN88,0)
)</f>
        <v>0</v>
      </c>
    </row>
    <row r="89" spans="1:41" x14ac:dyDescent="0.2">
      <c r="A89" s="54" t="str">
        <f t="shared" si="3"/>
        <v>0 0</v>
      </c>
      <c r="B89" s="205">
        <f>'Employees Summary'!B86</f>
        <v>0</v>
      </c>
      <c r="C89" s="197">
        <f>'Employees Summary'!C86</f>
        <v>0</v>
      </c>
      <c r="D89" s="197">
        <f t="shared" si="4"/>
        <v>0</v>
      </c>
      <c r="E89" s="213">
        <f t="shared" ca="1" si="5"/>
        <v>0</v>
      </c>
      <c r="F89" s="198">
        <f>IF($C89=0,0,SUMIF('Team members Data'!$B:$B,$C89,'Team members Data'!C:C))</f>
        <v>0</v>
      </c>
      <c r="G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*IF(F89=0,0,1),
_xlfn.IFNA(INDEX([1]Employees!$E:$E,MATCH($B89&amp;" "&amp;$C89,[1]Employees!$H:$H,0))
/F$4*F89,0)
)</f>
        <v>0</v>
      </c>
      <c r="H89" s="198">
        <f>IF($C89=0,0,SUMIF('Team members Data'!$B:$B,$C89,'Team members Data'!E:E))</f>
        <v>0</v>
      </c>
      <c r="I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*IF(H89=0,0,1),
_xlfn.IFNA(INDEX([1]Employees!$E:$E,MATCH($B89&amp;" "&amp;$C89,[1]Employees!$H:$H,0))
/H$4*H89,0)
)</f>
        <v>0</v>
      </c>
      <c r="J89" s="198">
        <f>IF($C89=0,0,SUMIF('Team members Data'!$B:$B,$C89,'Team members Data'!G:G))</f>
        <v>0</v>
      </c>
      <c r="K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*IF(J89=0,0,1),
_xlfn.IFNA(INDEX([1]Employees!$E:$E,MATCH($B89&amp;" "&amp;$C89,[1]Employees!$H:$H,0))
/J$4*J89,0)
)</f>
        <v>0</v>
      </c>
      <c r="L89" s="198">
        <f>IF($C89=0,0,SUMIF('Team members Data'!$B:$B,$C89,'Team members Data'!I:I))</f>
        <v>0</v>
      </c>
      <c r="M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*IF(L89=0,0,1),
_xlfn.IFNA(INDEX([1]Employees!$E:$E,MATCH($B89&amp;" "&amp;$C89,[1]Employees!$H:$H,0))
/L$4*L89,0)
)</f>
        <v>0</v>
      </c>
      <c r="N89" s="198">
        <f>IF($C89=0,0,SUMIF('Team members Data'!$B:$B,$C89,'Team members Data'!K:K))</f>
        <v>0</v>
      </c>
      <c r="O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*IF(N89=0,0,1),
_xlfn.IFNA(INDEX([1]Employees!$E:$E,MATCH($B89&amp;" "&amp;$C89,[1]Employees!$H:$H,0))
/N$4*N89,0)
)</f>
        <v>0</v>
      </c>
      <c r="P89" s="198">
        <f>IF($C89=0,0,SUMIF('Team members Data'!$B:$B,$C89,'Team members Data'!M:M))</f>
        <v>0</v>
      </c>
      <c r="Q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*IF(P89=0,0,1),
_xlfn.IFNA(INDEX([1]Employees!$E:$E,MATCH($B89&amp;" "&amp;$C89,[1]Employees!$H:$H,0))
/P$4*P89,0)
)</f>
        <v>0</v>
      </c>
      <c r="R89" s="198">
        <f>IF($C89=0,0,SUMIF('Team members Data'!$B:$B,$C89,'Team members Data'!O:O))</f>
        <v>0</v>
      </c>
      <c r="S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*IF(R89=0,0,1),
_xlfn.IFNA(INDEX([1]Employees!$E:$E,MATCH($B89&amp;" "&amp;$C89,[1]Employees!$H:$H,0))
/R$4*R89,0)
)</f>
        <v>0</v>
      </c>
      <c r="T89" s="198">
        <f>IF($C89=0,0,SUMIF('Team members Data'!$B:$B,$C89,'Team members Data'!Q:Q))</f>
        <v>0</v>
      </c>
      <c r="U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*IF(T89=0,0,1),
_xlfn.IFNA(INDEX([1]Employees!$E:$E,MATCH($B89&amp;" "&amp;$C89,[1]Employees!$H:$H,0))
/T$4*T89,0)
)</f>
        <v>0</v>
      </c>
      <c r="V89" s="198">
        <f>IF($C89=0,0,SUMIF('Team members Data'!$B:$B,$C89,'Team members Data'!S:S))</f>
        <v>0</v>
      </c>
      <c r="W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*IF(V89=0,0,1),
_xlfn.IFNA(INDEX([1]Employees!$E:$E,MATCH($B89&amp;" "&amp;$C89,[1]Employees!$H:$H,0))
/V$4*V89,0)
)</f>
        <v>0</v>
      </c>
      <c r="X89" s="198">
        <f>SUMIF('Team members Data'!$B:$B,$C89,'Team members Data'!U:U)</f>
        <v>0</v>
      </c>
      <c r="Y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*IF(X89=0,0,1),
_xlfn.IFNA(INDEX([1]Employees!$E:$E,MATCH($B89&amp;" "&amp;$C89,[1]Employees!$H:$H,0))
/X$4*X89,0)
)</f>
        <v>0</v>
      </c>
      <c r="Z89" s="198">
        <f>SUMIF('Team members Data'!$B:$B,$C89,'Team members Data'!W:W)</f>
        <v>0</v>
      </c>
      <c r="AA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*IF(Z89=0,0,1),
_xlfn.IFNA(INDEX([1]Employees!$E:$E,MATCH($B89&amp;" "&amp;$C89,[1]Employees!$H:$H,0))
/Z$4*Z89,0)
)</f>
        <v>0</v>
      </c>
      <c r="AB89" s="198">
        <f>SUMIF('Team members Data'!$B:$B,$C89,'Team members Data'!Y:Y)</f>
        <v>0</v>
      </c>
      <c r="AC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*IF(AB89=0,0,1),
_xlfn.IFNA(INDEX([1]Employees!$E:$E,MATCH($B89&amp;" "&amp;$C89,[1]Employees!$H:$H,0))
/AB$4*AB89,0)
)</f>
        <v>0</v>
      </c>
      <c r="AD89" s="198">
        <f>SUMIF('Team members Data'!$B:$B,$C89,'Team members Data'!AA:AA)</f>
        <v>0</v>
      </c>
      <c r="AE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*IF(AD89=0,0,1),
_xlfn.IFNA(INDEX([1]Employees!$E:$E,MATCH($B89&amp;" "&amp;$C89,[1]Employees!$H:$H,0))
/AD$4*AD89,0)
)</f>
        <v>0</v>
      </c>
      <c r="AF89" s="198">
        <f>SUMIF('Team members Data'!$B:$B,$C89,'Team members Data'!AC:AC)</f>
        <v>0</v>
      </c>
      <c r="AG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*IF(AF89=0,0,1),
_xlfn.IFNA(INDEX([1]Employees!$E:$E,MATCH($B89&amp;" "&amp;$C89,[1]Employees!$H:$H,0))
/AF$4*AF89,0)
)</f>
        <v>0</v>
      </c>
      <c r="AH89" s="198">
        <f>SUMIF('Team members Data'!$B:$B,$C89,'Team members Data'!AE:AE)</f>
        <v>0</v>
      </c>
      <c r="AI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*IF(AH89=0,0,1),
_xlfn.IFNA(INDEX([1]Employees!$E:$E,MATCH($B89&amp;" "&amp;$C89,[1]Employees!$H:$H,0))
/AH$4*AH89,0)
)</f>
        <v>0</v>
      </c>
      <c r="AJ89" s="198">
        <f>SUMIF('Team members Data'!$B:$B,$C89,'Team members Data'!AG:AG)</f>
        <v>0</v>
      </c>
      <c r="AK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*IF(AJ89=0,0,1),
_xlfn.IFNA(INDEX([1]Employees!$E:$E,MATCH($B89&amp;" "&amp;$C89,[1]Employees!$H:$H,0))
/AJ$4*AJ89,0)
)</f>
        <v>0</v>
      </c>
      <c r="AL89" s="198">
        <f>SUMIF('Team members Data'!$B:$B,$C89,'Team members Data'!AI:AI)</f>
        <v>0</v>
      </c>
      <c r="AM89" s="199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*IF(AL89=0,0,1),
_xlfn.IFNA(INDEX([1]Employees!$E:$E,MATCH($B89&amp;" "&amp;$C89,[1]Employees!$H:$H,0))
/AL$4*AL89,0)
)</f>
        <v>0</v>
      </c>
      <c r="AN89" s="198">
        <f>SUMIF('Team members Data'!$B:$B,$C89,'Team members Data'!AK:AK)</f>
        <v>0</v>
      </c>
      <c r="AO89" s="206">
        <f ca="1">IF(
SUMIF('Project Costs'!$C$21:$C$35,$C89,'Project Costs'!$M$21:$M$35)+SUMIF('Project Costs'!$C$46:$C$65,$C89,'Project Costs'!$M$46:$M$65)+SUMIF('Project Costs'!$C$76:$C$95,$C89,'Project Costs'!$M$76:$M$95)&gt;0,
(SUMIF('Project Costs'!$C$21:$C$35,$C89,'Project Costs'!$M$21:$M$35)+SUMIF('Project Costs'!$C$46:$C$65,$C89,'Project Costs'!$M$46:$M$65)+SUMIF('Project Costs'!$C$76:$C$95,$C89,'Project Costs'!$M$76:$M$95))
*IF(AN89=0,0,1),
_xlfn.IFNA(INDEX([1]Employees!$E:$E,MATCH($B89&amp;" "&amp;$C89,[1]Employees!$H:$H,0))
/AN$4*AN89,0)
)</f>
        <v>0</v>
      </c>
    </row>
    <row r="90" spans="1:41" x14ac:dyDescent="0.2">
      <c r="A90" s="54" t="str">
        <f t="shared" si="3"/>
        <v>0 0</v>
      </c>
      <c r="B90" s="205">
        <f>'Employees Summary'!B87</f>
        <v>0</v>
      </c>
      <c r="C90" s="197">
        <f>'Employees Summary'!C87</f>
        <v>0</v>
      </c>
      <c r="D90" s="197">
        <f t="shared" si="4"/>
        <v>0</v>
      </c>
      <c r="E90" s="213">
        <f t="shared" ca="1" si="5"/>
        <v>0</v>
      </c>
      <c r="F90" s="198">
        <f>IF($C90=0,0,SUMIF('Team members Data'!$B:$B,$C90,'Team members Data'!C:C))</f>
        <v>0</v>
      </c>
      <c r="G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*IF(F90=0,0,1),
_xlfn.IFNA(INDEX([1]Employees!$E:$E,MATCH($B90&amp;" "&amp;$C90,[1]Employees!$H:$H,0))
/F$4*F90,0)
)</f>
        <v>0</v>
      </c>
      <c r="H90" s="198">
        <f>IF($C90=0,0,SUMIF('Team members Data'!$B:$B,$C90,'Team members Data'!E:E))</f>
        <v>0</v>
      </c>
      <c r="I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*IF(H90=0,0,1),
_xlfn.IFNA(INDEX([1]Employees!$E:$E,MATCH($B90&amp;" "&amp;$C90,[1]Employees!$H:$H,0))
/H$4*H90,0)
)</f>
        <v>0</v>
      </c>
      <c r="J90" s="198">
        <f>IF($C90=0,0,SUMIF('Team members Data'!$B:$B,$C90,'Team members Data'!G:G))</f>
        <v>0</v>
      </c>
      <c r="K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*IF(J90=0,0,1),
_xlfn.IFNA(INDEX([1]Employees!$E:$E,MATCH($B90&amp;" "&amp;$C90,[1]Employees!$H:$H,0))
/J$4*J90,0)
)</f>
        <v>0</v>
      </c>
      <c r="L90" s="198">
        <f>IF($C90=0,0,SUMIF('Team members Data'!$B:$B,$C90,'Team members Data'!I:I))</f>
        <v>0</v>
      </c>
      <c r="M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*IF(L90=0,0,1),
_xlfn.IFNA(INDEX([1]Employees!$E:$E,MATCH($B90&amp;" "&amp;$C90,[1]Employees!$H:$H,0))
/L$4*L90,0)
)</f>
        <v>0</v>
      </c>
      <c r="N90" s="198">
        <f>IF($C90=0,0,SUMIF('Team members Data'!$B:$B,$C90,'Team members Data'!K:K))</f>
        <v>0</v>
      </c>
      <c r="O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*IF(N90=0,0,1),
_xlfn.IFNA(INDEX([1]Employees!$E:$E,MATCH($B90&amp;" "&amp;$C90,[1]Employees!$H:$H,0))
/N$4*N90,0)
)</f>
        <v>0</v>
      </c>
      <c r="P90" s="198">
        <f>IF($C90=0,0,SUMIF('Team members Data'!$B:$B,$C90,'Team members Data'!M:M))</f>
        <v>0</v>
      </c>
      <c r="Q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*IF(P90=0,0,1),
_xlfn.IFNA(INDEX([1]Employees!$E:$E,MATCH($B90&amp;" "&amp;$C90,[1]Employees!$H:$H,0))
/P$4*P90,0)
)</f>
        <v>0</v>
      </c>
      <c r="R90" s="198">
        <f>IF($C90=0,0,SUMIF('Team members Data'!$B:$B,$C90,'Team members Data'!O:O))</f>
        <v>0</v>
      </c>
      <c r="S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*IF(R90=0,0,1),
_xlfn.IFNA(INDEX([1]Employees!$E:$E,MATCH($B90&amp;" "&amp;$C90,[1]Employees!$H:$H,0))
/R$4*R90,0)
)</f>
        <v>0</v>
      </c>
      <c r="T90" s="198">
        <f>IF($C90=0,0,SUMIF('Team members Data'!$B:$B,$C90,'Team members Data'!Q:Q))</f>
        <v>0</v>
      </c>
      <c r="U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*IF(T90=0,0,1),
_xlfn.IFNA(INDEX([1]Employees!$E:$E,MATCH($B90&amp;" "&amp;$C90,[1]Employees!$H:$H,0))
/T$4*T90,0)
)</f>
        <v>0</v>
      </c>
      <c r="V90" s="198">
        <f>IF($C90=0,0,SUMIF('Team members Data'!$B:$B,$C90,'Team members Data'!S:S))</f>
        <v>0</v>
      </c>
      <c r="W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*IF(V90=0,0,1),
_xlfn.IFNA(INDEX([1]Employees!$E:$E,MATCH($B90&amp;" "&amp;$C90,[1]Employees!$H:$H,0))
/V$4*V90,0)
)</f>
        <v>0</v>
      </c>
      <c r="X90" s="198">
        <f>SUMIF('Team members Data'!$B:$B,$C90,'Team members Data'!U:U)</f>
        <v>0</v>
      </c>
      <c r="Y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*IF(X90=0,0,1),
_xlfn.IFNA(INDEX([1]Employees!$E:$E,MATCH($B90&amp;" "&amp;$C90,[1]Employees!$H:$H,0))
/X$4*X90,0)
)</f>
        <v>0</v>
      </c>
      <c r="Z90" s="198">
        <f>SUMIF('Team members Data'!$B:$B,$C90,'Team members Data'!W:W)</f>
        <v>0</v>
      </c>
      <c r="AA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*IF(Z90=0,0,1),
_xlfn.IFNA(INDEX([1]Employees!$E:$E,MATCH($B90&amp;" "&amp;$C90,[1]Employees!$H:$H,0))
/Z$4*Z90,0)
)</f>
        <v>0</v>
      </c>
      <c r="AB90" s="198">
        <f>SUMIF('Team members Data'!$B:$B,$C90,'Team members Data'!Y:Y)</f>
        <v>0</v>
      </c>
      <c r="AC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*IF(AB90=0,0,1),
_xlfn.IFNA(INDEX([1]Employees!$E:$E,MATCH($B90&amp;" "&amp;$C90,[1]Employees!$H:$H,0))
/AB$4*AB90,0)
)</f>
        <v>0</v>
      </c>
      <c r="AD90" s="198">
        <f>SUMIF('Team members Data'!$B:$B,$C90,'Team members Data'!AA:AA)</f>
        <v>0</v>
      </c>
      <c r="AE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*IF(AD90=0,0,1),
_xlfn.IFNA(INDEX([1]Employees!$E:$E,MATCH($B90&amp;" "&amp;$C90,[1]Employees!$H:$H,0))
/AD$4*AD90,0)
)</f>
        <v>0</v>
      </c>
      <c r="AF90" s="198">
        <f>SUMIF('Team members Data'!$B:$B,$C90,'Team members Data'!AC:AC)</f>
        <v>0</v>
      </c>
      <c r="AG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*IF(AF90=0,0,1),
_xlfn.IFNA(INDEX([1]Employees!$E:$E,MATCH($B90&amp;" "&amp;$C90,[1]Employees!$H:$H,0))
/AF$4*AF90,0)
)</f>
        <v>0</v>
      </c>
      <c r="AH90" s="198">
        <f>SUMIF('Team members Data'!$B:$B,$C90,'Team members Data'!AE:AE)</f>
        <v>0</v>
      </c>
      <c r="AI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*IF(AH90=0,0,1),
_xlfn.IFNA(INDEX([1]Employees!$E:$E,MATCH($B90&amp;" "&amp;$C90,[1]Employees!$H:$H,0))
/AH$4*AH90,0)
)</f>
        <v>0</v>
      </c>
      <c r="AJ90" s="198">
        <f>SUMIF('Team members Data'!$B:$B,$C90,'Team members Data'!AG:AG)</f>
        <v>0</v>
      </c>
      <c r="AK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*IF(AJ90=0,0,1),
_xlfn.IFNA(INDEX([1]Employees!$E:$E,MATCH($B90&amp;" "&amp;$C90,[1]Employees!$H:$H,0))
/AJ$4*AJ90,0)
)</f>
        <v>0</v>
      </c>
      <c r="AL90" s="198">
        <f>SUMIF('Team members Data'!$B:$B,$C90,'Team members Data'!AI:AI)</f>
        <v>0</v>
      </c>
      <c r="AM90" s="199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*IF(AL90=0,0,1),
_xlfn.IFNA(INDEX([1]Employees!$E:$E,MATCH($B90&amp;" "&amp;$C90,[1]Employees!$H:$H,0))
/AL$4*AL90,0)
)</f>
        <v>0</v>
      </c>
      <c r="AN90" s="198">
        <f>SUMIF('Team members Data'!$B:$B,$C90,'Team members Data'!AK:AK)</f>
        <v>0</v>
      </c>
      <c r="AO90" s="206">
        <f ca="1">IF(
SUMIF('Project Costs'!$C$21:$C$35,$C90,'Project Costs'!$M$21:$M$35)+SUMIF('Project Costs'!$C$46:$C$65,$C90,'Project Costs'!$M$46:$M$65)+SUMIF('Project Costs'!$C$76:$C$95,$C90,'Project Costs'!$M$76:$M$95)&gt;0,
(SUMIF('Project Costs'!$C$21:$C$35,$C90,'Project Costs'!$M$21:$M$35)+SUMIF('Project Costs'!$C$46:$C$65,$C90,'Project Costs'!$M$46:$M$65)+SUMIF('Project Costs'!$C$76:$C$95,$C90,'Project Costs'!$M$76:$M$95))
*IF(AN90=0,0,1),
_xlfn.IFNA(INDEX([1]Employees!$E:$E,MATCH($B90&amp;" "&amp;$C90,[1]Employees!$H:$H,0))
/AN$4*AN90,0)
)</f>
        <v>0</v>
      </c>
    </row>
    <row r="91" spans="1:41" x14ac:dyDescent="0.2">
      <c r="A91" s="54" t="str">
        <f t="shared" si="3"/>
        <v>0 0</v>
      </c>
      <c r="B91" s="205">
        <f>'Employees Summary'!B88</f>
        <v>0</v>
      </c>
      <c r="C91" s="197">
        <f>'Employees Summary'!C88</f>
        <v>0</v>
      </c>
      <c r="D91" s="197">
        <f t="shared" si="4"/>
        <v>0</v>
      </c>
      <c r="E91" s="213">
        <f t="shared" ca="1" si="5"/>
        <v>0</v>
      </c>
      <c r="F91" s="198">
        <f>IF($C91=0,0,SUMIF('Team members Data'!$B:$B,$C91,'Team members Data'!C:C))</f>
        <v>0</v>
      </c>
      <c r="G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*IF(F91=0,0,1),
_xlfn.IFNA(INDEX([1]Employees!$E:$E,MATCH($B91&amp;" "&amp;$C91,[1]Employees!$H:$H,0))
/F$4*F91,0)
)</f>
        <v>0</v>
      </c>
      <c r="H91" s="198">
        <f>IF($C91=0,0,SUMIF('Team members Data'!$B:$B,$C91,'Team members Data'!E:E))</f>
        <v>0</v>
      </c>
      <c r="I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*IF(H91=0,0,1),
_xlfn.IFNA(INDEX([1]Employees!$E:$E,MATCH($B91&amp;" "&amp;$C91,[1]Employees!$H:$H,0))
/H$4*H91,0)
)</f>
        <v>0</v>
      </c>
      <c r="J91" s="198">
        <f>IF($C91=0,0,SUMIF('Team members Data'!$B:$B,$C91,'Team members Data'!G:G))</f>
        <v>0</v>
      </c>
      <c r="K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*IF(J91=0,0,1),
_xlfn.IFNA(INDEX([1]Employees!$E:$E,MATCH($B91&amp;" "&amp;$C91,[1]Employees!$H:$H,0))
/J$4*J91,0)
)</f>
        <v>0</v>
      </c>
      <c r="L91" s="198">
        <f>IF($C91=0,0,SUMIF('Team members Data'!$B:$B,$C91,'Team members Data'!I:I))</f>
        <v>0</v>
      </c>
      <c r="M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*IF(L91=0,0,1),
_xlfn.IFNA(INDEX([1]Employees!$E:$E,MATCH($B91&amp;" "&amp;$C91,[1]Employees!$H:$H,0))
/L$4*L91,0)
)</f>
        <v>0</v>
      </c>
      <c r="N91" s="198">
        <f>IF($C91=0,0,SUMIF('Team members Data'!$B:$B,$C91,'Team members Data'!K:K))</f>
        <v>0</v>
      </c>
      <c r="O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*IF(N91=0,0,1),
_xlfn.IFNA(INDEX([1]Employees!$E:$E,MATCH($B91&amp;" "&amp;$C91,[1]Employees!$H:$H,0))
/N$4*N91,0)
)</f>
        <v>0</v>
      </c>
      <c r="P91" s="198">
        <f>IF($C91=0,0,SUMIF('Team members Data'!$B:$B,$C91,'Team members Data'!M:M))</f>
        <v>0</v>
      </c>
      <c r="Q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*IF(P91=0,0,1),
_xlfn.IFNA(INDEX([1]Employees!$E:$E,MATCH($B91&amp;" "&amp;$C91,[1]Employees!$H:$H,0))
/P$4*P91,0)
)</f>
        <v>0</v>
      </c>
      <c r="R91" s="198">
        <f>IF($C91=0,0,SUMIF('Team members Data'!$B:$B,$C91,'Team members Data'!O:O))</f>
        <v>0</v>
      </c>
      <c r="S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*IF(R91=0,0,1),
_xlfn.IFNA(INDEX([1]Employees!$E:$E,MATCH($B91&amp;" "&amp;$C91,[1]Employees!$H:$H,0))
/R$4*R91,0)
)</f>
        <v>0</v>
      </c>
      <c r="T91" s="198">
        <f>IF($C91=0,0,SUMIF('Team members Data'!$B:$B,$C91,'Team members Data'!Q:Q))</f>
        <v>0</v>
      </c>
      <c r="U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*IF(T91=0,0,1),
_xlfn.IFNA(INDEX([1]Employees!$E:$E,MATCH($B91&amp;" "&amp;$C91,[1]Employees!$H:$H,0))
/T$4*T91,0)
)</f>
        <v>0</v>
      </c>
      <c r="V91" s="198">
        <f>IF($C91=0,0,SUMIF('Team members Data'!$B:$B,$C91,'Team members Data'!S:S))</f>
        <v>0</v>
      </c>
      <c r="W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*IF(V91=0,0,1),
_xlfn.IFNA(INDEX([1]Employees!$E:$E,MATCH($B91&amp;" "&amp;$C91,[1]Employees!$H:$H,0))
/V$4*V91,0)
)</f>
        <v>0</v>
      </c>
      <c r="X91" s="198">
        <f>SUMIF('Team members Data'!$B:$B,$C91,'Team members Data'!U:U)</f>
        <v>0</v>
      </c>
      <c r="Y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*IF(X91=0,0,1),
_xlfn.IFNA(INDEX([1]Employees!$E:$E,MATCH($B91&amp;" "&amp;$C91,[1]Employees!$H:$H,0))
/X$4*X91,0)
)</f>
        <v>0</v>
      </c>
      <c r="Z91" s="198">
        <f>SUMIF('Team members Data'!$B:$B,$C91,'Team members Data'!W:W)</f>
        <v>0</v>
      </c>
      <c r="AA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*IF(Z91=0,0,1),
_xlfn.IFNA(INDEX([1]Employees!$E:$E,MATCH($B91&amp;" "&amp;$C91,[1]Employees!$H:$H,0))
/Z$4*Z91,0)
)</f>
        <v>0</v>
      </c>
      <c r="AB91" s="198">
        <f>SUMIF('Team members Data'!$B:$B,$C91,'Team members Data'!Y:Y)</f>
        <v>0</v>
      </c>
      <c r="AC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*IF(AB91=0,0,1),
_xlfn.IFNA(INDEX([1]Employees!$E:$E,MATCH($B91&amp;" "&amp;$C91,[1]Employees!$H:$H,0))
/AB$4*AB91,0)
)</f>
        <v>0</v>
      </c>
      <c r="AD91" s="198">
        <f>SUMIF('Team members Data'!$B:$B,$C91,'Team members Data'!AA:AA)</f>
        <v>0</v>
      </c>
      <c r="AE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*IF(AD91=0,0,1),
_xlfn.IFNA(INDEX([1]Employees!$E:$E,MATCH($B91&amp;" "&amp;$C91,[1]Employees!$H:$H,0))
/AD$4*AD91,0)
)</f>
        <v>0</v>
      </c>
      <c r="AF91" s="198">
        <f>SUMIF('Team members Data'!$B:$B,$C91,'Team members Data'!AC:AC)</f>
        <v>0</v>
      </c>
      <c r="AG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*IF(AF91=0,0,1),
_xlfn.IFNA(INDEX([1]Employees!$E:$E,MATCH($B91&amp;" "&amp;$C91,[1]Employees!$H:$H,0))
/AF$4*AF91,0)
)</f>
        <v>0</v>
      </c>
      <c r="AH91" s="198">
        <f>SUMIF('Team members Data'!$B:$B,$C91,'Team members Data'!AE:AE)</f>
        <v>0</v>
      </c>
      <c r="AI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*IF(AH91=0,0,1),
_xlfn.IFNA(INDEX([1]Employees!$E:$E,MATCH($B91&amp;" "&amp;$C91,[1]Employees!$H:$H,0))
/AH$4*AH91,0)
)</f>
        <v>0</v>
      </c>
      <c r="AJ91" s="198">
        <f>SUMIF('Team members Data'!$B:$B,$C91,'Team members Data'!AG:AG)</f>
        <v>0</v>
      </c>
      <c r="AK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*IF(AJ91=0,0,1),
_xlfn.IFNA(INDEX([1]Employees!$E:$E,MATCH($B91&amp;" "&amp;$C91,[1]Employees!$H:$H,0))
/AJ$4*AJ91,0)
)</f>
        <v>0</v>
      </c>
      <c r="AL91" s="198">
        <f>SUMIF('Team members Data'!$B:$B,$C91,'Team members Data'!AI:AI)</f>
        <v>0</v>
      </c>
      <c r="AM91" s="199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*IF(AL91=0,0,1),
_xlfn.IFNA(INDEX([1]Employees!$E:$E,MATCH($B91&amp;" "&amp;$C91,[1]Employees!$H:$H,0))
/AL$4*AL91,0)
)</f>
        <v>0</v>
      </c>
      <c r="AN91" s="198">
        <f>SUMIF('Team members Data'!$B:$B,$C91,'Team members Data'!AK:AK)</f>
        <v>0</v>
      </c>
      <c r="AO91" s="206">
        <f ca="1">IF(
SUMIF('Project Costs'!$C$21:$C$35,$C91,'Project Costs'!$M$21:$M$35)+SUMIF('Project Costs'!$C$46:$C$65,$C91,'Project Costs'!$M$46:$M$65)+SUMIF('Project Costs'!$C$76:$C$95,$C91,'Project Costs'!$M$76:$M$95)&gt;0,
(SUMIF('Project Costs'!$C$21:$C$35,$C91,'Project Costs'!$M$21:$M$35)+SUMIF('Project Costs'!$C$46:$C$65,$C91,'Project Costs'!$M$46:$M$65)+SUMIF('Project Costs'!$C$76:$C$95,$C91,'Project Costs'!$M$76:$M$95))
*IF(AN91=0,0,1),
_xlfn.IFNA(INDEX([1]Employees!$E:$E,MATCH($B91&amp;" "&amp;$C91,[1]Employees!$H:$H,0))
/AN$4*AN91,0)
)</f>
        <v>0</v>
      </c>
    </row>
    <row r="92" spans="1:41" x14ac:dyDescent="0.2">
      <c r="A92" s="54" t="str">
        <f t="shared" si="3"/>
        <v>0 0</v>
      </c>
      <c r="B92" s="205">
        <f>'Employees Summary'!B89</f>
        <v>0</v>
      </c>
      <c r="C92" s="197">
        <f>'Employees Summary'!C89</f>
        <v>0</v>
      </c>
      <c r="D92" s="197">
        <f t="shared" si="4"/>
        <v>0</v>
      </c>
      <c r="E92" s="213">
        <f t="shared" ca="1" si="5"/>
        <v>0</v>
      </c>
      <c r="F92" s="198">
        <f>IF($C92=0,0,SUMIF('Team members Data'!$B:$B,$C92,'Team members Data'!C:C))</f>
        <v>0</v>
      </c>
      <c r="G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*IF(F92=0,0,1),
_xlfn.IFNA(INDEX([1]Employees!$E:$E,MATCH($B92&amp;" "&amp;$C92,[1]Employees!$H:$H,0))
/F$4*F92,0)
)</f>
        <v>0</v>
      </c>
      <c r="H92" s="198">
        <f>IF($C92=0,0,SUMIF('Team members Data'!$B:$B,$C92,'Team members Data'!E:E))</f>
        <v>0</v>
      </c>
      <c r="I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*IF(H92=0,0,1),
_xlfn.IFNA(INDEX([1]Employees!$E:$E,MATCH($B92&amp;" "&amp;$C92,[1]Employees!$H:$H,0))
/H$4*H92,0)
)</f>
        <v>0</v>
      </c>
      <c r="J92" s="198">
        <f>IF($C92=0,0,SUMIF('Team members Data'!$B:$B,$C92,'Team members Data'!G:G))</f>
        <v>0</v>
      </c>
      <c r="K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*IF(J92=0,0,1),
_xlfn.IFNA(INDEX([1]Employees!$E:$E,MATCH($B92&amp;" "&amp;$C92,[1]Employees!$H:$H,0))
/J$4*J92,0)
)</f>
        <v>0</v>
      </c>
      <c r="L92" s="198">
        <f>IF($C92=0,0,SUMIF('Team members Data'!$B:$B,$C92,'Team members Data'!I:I))</f>
        <v>0</v>
      </c>
      <c r="M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*IF(L92=0,0,1),
_xlfn.IFNA(INDEX([1]Employees!$E:$E,MATCH($B92&amp;" "&amp;$C92,[1]Employees!$H:$H,0))
/L$4*L92,0)
)</f>
        <v>0</v>
      </c>
      <c r="N92" s="198">
        <f>IF($C92=0,0,SUMIF('Team members Data'!$B:$B,$C92,'Team members Data'!K:K))</f>
        <v>0</v>
      </c>
      <c r="O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*IF(N92=0,0,1),
_xlfn.IFNA(INDEX([1]Employees!$E:$E,MATCH($B92&amp;" "&amp;$C92,[1]Employees!$H:$H,0))
/N$4*N92,0)
)</f>
        <v>0</v>
      </c>
      <c r="P92" s="198">
        <f>IF($C92=0,0,SUMIF('Team members Data'!$B:$B,$C92,'Team members Data'!M:M))</f>
        <v>0</v>
      </c>
      <c r="Q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*IF(P92=0,0,1),
_xlfn.IFNA(INDEX([1]Employees!$E:$E,MATCH($B92&amp;" "&amp;$C92,[1]Employees!$H:$H,0))
/P$4*P92,0)
)</f>
        <v>0</v>
      </c>
      <c r="R92" s="198">
        <f>IF($C92=0,0,SUMIF('Team members Data'!$B:$B,$C92,'Team members Data'!O:O))</f>
        <v>0</v>
      </c>
      <c r="S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*IF(R92=0,0,1),
_xlfn.IFNA(INDEX([1]Employees!$E:$E,MATCH($B92&amp;" "&amp;$C92,[1]Employees!$H:$H,0))
/R$4*R92,0)
)</f>
        <v>0</v>
      </c>
      <c r="T92" s="198">
        <f>IF($C92=0,0,SUMIF('Team members Data'!$B:$B,$C92,'Team members Data'!Q:Q))</f>
        <v>0</v>
      </c>
      <c r="U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*IF(T92=0,0,1),
_xlfn.IFNA(INDEX([1]Employees!$E:$E,MATCH($B92&amp;" "&amp;$C92,[1]Employees!$H:$H,0))
/T$4*T92,0)
)</f>
        <v>0</v>
      </c>
      <c r="V92" s="198">
        <f>IF($C92=0,0,SUMIF('Team members Data'!$B:$B,$C92,'Team members Data'!S:S))</f>
        <v>0</v>
      </c>
      <c r="W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*IF(V92=0,0,1),
_xlfn.IFNA(INDEX([1]Employees!$E:$E,MATCH($B92&amp;" "&amp;$C92,[1]Employees!$H:$H,0))
/V$4*V92,0)
)</f>
        <v>0</v>
      </c>
      <c r="X92" s="198">
        <f>SUMIF('Team members Data'!$B:$B,$C92,'Team members Data'!U:U)</f>
        <v>0</v>
      </c>
      <c r="Y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*IF(X92=0,0,1),
_xlfn.IFNA(INDEX([1]Employees!$E:$E,MATCH($B92&amp;" "&amp;$C92,[1]Employees!$H:$H,0))
/X$4*X92,0)
)</f>
        <v>0</v>
      </c>
      <c r="Z92" s="198">
        <f>SUMIF('Team members Data'!$B:$B,$C92,'Team members Data'!W:W)</f>
        <v>0</v>
      </c>
      <c r="AA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*IF(Z92=0,0,1),
_xlfn.IFNA(INDEX([1]Employees!$E:$E,MATCH($B92&amp;" "&amp;$C92,[1]Employees!$H:$H,0))
/Z$4*Z92,0)
)</f>
        <v>0</v>
      </c>
      <c r="AB92" s="198">
        <f>SUMIF('Team members Data'!$B:$B,$C92,'Team members Data'!Y:Y)</f>
        <v>0</v>
      </c>
      <c r="AC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*IF(AB92=0,0,1),
_xlfn.IFNA(INDEX([1]Employees!$E:$E,MATCH($B92&amp;" "&amp;$C92,[1]Employees!$H:$H,0))
/AB$4*AB92,0)
)</f>
        <v>0</v>
      </c>
      <c r="AD92" s="198">
        <f>SUMIF('Team members Data'!$B:$B,$C92,'Team members Data'!AA:AA)</f>
        <v>0</v>
      </c>
      <c r="AE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*IF(AD92=0,0,1),
_xlfn.IFNA(INDEX([1]Employees!$E:$E,MATCH($B92&amp;" "&amp;$C92,[1]Employees!$H:$H,0))
/AD$4*AD92,0)
)</f>
        <v>0</v>
      </c>
      <c r="AF92" s="198">
        <f>SUMIF('Team members Data'!$B:$B,$C92,'Team members Data'!AC:AC)</f>
        <v>0</v>
      </c>
      <c r="AG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*IF(AF92=0,0,1),
_xlfn.IFNA(INDEX([1]Employees!$E:$E,MATCH($B92&amp;" "&amp;$C92,[1]Employees!$H:$H,0))
/AF$4*AF92,0)
)</f>
        <v>0</v>
      </c>
      <c r="AH92" s="198">
        <f>SUMIF('Team members Data'!$B:$B,$C92,'Team members Data'!AE:AE)</f>
        <v>0</v>
      </c>
      <c r="AI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*IF(AH92=0,0,1),
_xlfn.IFNA(INDEX([1]Employees!$E:$E,MATCH($B92&amp;" "&amp;$C92,[1]Employees!$H:$H,0))
/AH$4*AH92,0)
)</f>
        <v>0</v>
      </c>
      <c r="AJ92" s="198">
        <f>SUMIF('Team members Data'!$B:$B,$C92,'Team members Data'!AG:AG)</f>
        <v>0</v>
      </c>
      <c r="AK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*IF(AJ92=0,0,1),
_xlfn.IFNA(INDEX([1]Employees!$E:$E,MATCH($B92&amp;" "&amp;$C92,[1]Employees!$H:$H,0))
/AJ$4*AJ92,0)
)</f>
        <v>0</v>
      </c>
      <c r="AL92" s="198">
        <f>SUMIF('Team members Data'!$B:$B,$C92,'Team members Data'!AI:AI)</f>
        <v>0</v>
      </c>
      <c r="AM92" s="199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*IF(AL92=0,0,1),
_xlfn.IFNA(INDEX([1]Employees!$E:$E,MATCH($B92&amp;" "&amp;$C92,[1]Employees!$H:$H,0))
/AL$4*AL92,0)
)</f>
        <v>0</v>
      </c>
      <c r="AN92" s="198">
        <f>SUMIF('Team members Data'!$B:$B,$C92,'Team members Data'!AK:AK)</f>
        <v>0</v>
      </c>
      <c r="AO92" s="206">
        <f ca="1">IF(
SUMIF('Project Costs'!$C$21:$C$35,$C92,'Project Costs'!$M$21:$M$35)+SUMIF('Project Costs'!$C$46:$C$65,$C92,'Project Costs'!$M$46:$M$65)+SUMIF('Project Costs'!$C$76:$C$95,$C92,'Project Costs'!$M$76:$M$95)&gt;0,
(SUMIF('Project Costs'!$C$21:$C$35,$C92,'Project Costs'!$M$21:$M$35)+SUMIF('Project Costs'!$C$46:$C$65,$C92,'Project Costs'!$M$46:$M$65)+SUMIF('Project Costs'!$C$76:$C$95,$C92,'Project Costs'!$M$76:$M$95))
*IF(AN92=0,0,1),
_xlfn.IFNA(INDEX([1]Employees!$E:$E,MATCH($B92&amp;" "&amp;$C92,[1]Employees!$H:$H,0))
/AN$4*AN92,0)
)</f>
        <v>0</v>
      </c>
    </row>
    <row r="93" spans="1:41" x14ac:dyDescent="0.2">
      <c r="A93" s="54" t="str">
        <f t="shared" si="3"/>
        <v>0 0</v>
      </c>
      <c r="B93" s="205">
        <f>'Employees Summary'!B90</f>
        <v>0</v>
      </c>
      <c r="C93" s="197">
        <f>'Employees Summary'!C90</f>
        <v>0</v>
      </c>
      <c r="D93" s="197">
        <f t="shared" si="4"/>
        <v>0</v>
      </c>
      <c r="E93" s="213">
        <f t="shared" ca="1" si="5"/>
        <v>0</v>
      </c>
      <c r="F93" s="198">
        <f>IF($C93=0,0,SUMIF('Team members Data'!$B:$B,$C93,'Team members Data'!C:C))</f>
        <v>0</v>
      </c>
      <c r="G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*IF(F93=0,0,1),
_xlfn.IFNA(INDEX([1]Employees!$E:$E,MATCH($B93&amp;" "&amp;$C93,[1]Employees!$H:$H,0))
/F$4*F93,0)
)</f>
        <v>0</v>
      </c>
      <c r="H93" s="198">
        <f>IF($C93=0,0,SUMIF('Team members Data'!$B:$B,$C93,'Team members Data'!E:E))</f>
        <v>0</v>
      </c>
      <c r="I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*IF(H93=0,0,1),
_xlfn.IFNA(INDEX([1]Employees!$E:$E,MATCH($B93&amp;" "&amp;$C93,[1]Employees!$H:$H,0))
/H$4*H93,0)
)</f>
        <v>0</v>
      </c>
      <c r="J93" s="198">
        <f>IF($C93=0,0,SUMIF('Team members Data'!$B:$B,$C93,'Team members Data'!G:G))</f>
        <v>0</v>
      </c>
      <c r="K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*IF(J93=0,0,1),
_xlfn.IFNA(INDEX([1]Employees!$E:$E,MATCH($B93&amp;" "&amp;$C93,[1]Employees!$H:$H,0))
/J$4*J93,0)
)</f>
        <v>0</v>
      </c>
      <c r="L93" s="198">
        <f>IF($C93=0,0,SUMIF('Team members Data'!$B:$B,$C93,'Team members Data'!I:I))</f>
        <v>0</v>
      </c>
      <c r="M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*IF(L93=0,0,1),
_xlfn.IFNA(INDEX([1]Employees!$E:$E,MATCH($B93&amp;" "&amp;$C93,[1]Employees!$H:$H,0))
/L$4*L93,0)
)</f>
        <v>0</v>
      </c>
      <c r="N93" s="198">
        <f>IF($C93=0,0,SUMIF('Team members Data'!$B:$B,$C93,'Team members Data'!K:K))</f>
        <v>0</v>
      </c>
      <c r="O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*IF(N93=0,0,1),
_xlfn.IFNA(INDEX([1]Employees!$E:$E,MATCH($B93&amp;" "&amp;$C93,[1]Employees!$H:$H,0))
/N$4*N93,0)
)</f>
        <v>0</v>
      </c>
      <c r="P93" s="198">
        <f>IF($C93=0,0,SUMIF('Team members Data'!$B:$B,$C93,'Team members Data'!M:M))</f>
        <v>0</v>
      </c>
      <c r="Q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*IF(P93=0,0,1),
_xlfn.IFNA(INDEX([1]Employees!$E:$E,MATCH($B93&amp;" "&amp;$C93,[1]Employees!$H:$H,0))
/P$4*P93,0)
)</f>
        <v>0</v>
      </c>
      <c r="R93" s="198">
        <f>IF($C93=0,0,SUMIF('Team members Data'!$B:$B,$C93,'Team members Data'!O:O))</f>
        <v>0</v>
      </c>
      <c r="S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*IF(R93=0,0,1),
_xlfn.IFNA(INDEX([1]Employees!$E:$E,MATCH($B93&amp;" "&amp;$C93,[1]Employees!$H:$H,0))
/R$4*R93,0)
)</f>
        <v>0</v>
      </c>
      <c r="T93" s="198">
        <f>IF($C93=0,0,SUMIF('Team members Data'!$B:$B,$C93,'Team members Data'!Q:Q))</f>
        <v>0</v>
      </c>
      <c r="U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*IF(T93=0,0,1),
_xlfn.IFNA(INDEX([1]Employees!$E:$E,MATCH($B93&amp;" "&amp;$C93,[1]Employees!$H:$H,0))
/T$4*T93,0)
)</f>
        <v>0</v>
      </c>
      <c r="V93" s="198">
        <f>IF($C93=0,0,SUMIF('Team members Data'!$B:$B,$C93,'Team members Data'!S:S))</f>
        <v>0</v>
      </c>
      <c r="W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*IF(V93=0,0,1),
_xlfn.IFNA(INDEX([1]Employees!$E:$E,MATCH($B93&amp;" "&amp;$C93,[1]Employees!$H:$H,0))
/V$4*V93,0)
)</f>
        <v>0</v>
      </c>
      <c r="X93" s="198">
        <f>SUMIF('Team members Data'!$B:$B,$C93,'Team members Data'!U:U)</f>
        <v>0</v>
      </c>
      <c r="Y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*IF(X93=0,0,1),
_xlfn.IFNA(INDEX([1]Employees!$E:$E,MATCH($B93&amp;" "&amp;$C93,[1]Employees!$H:$H,0))
/X$4*X93,0)
)</f>
        <v>0</v>
      </c>
      <c r="Z93" s="198">
        <f>SUMIF('Team members Data'!$B:$B,$C93,'Team members Data'!W:W)</f>
        <v>0</v>
      </c>
      <c r="AA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*IF(Z93=0,0,1),
_xlfn.IFNA(INDEX([1]Employees!$E:$E,MATCH($B93&amp;" "&amp;$C93,[1]Employees!$H:$H,0))
/Z$4*Z93,0)
)</f>
        <v>0</v>
      </c>
      <c r="AB93" s="198">
        <f>SUMIF('Team members Data'!$B:$B,$C93,'Team members Data'!Y:Y)</f>
        <v>0</v>
      </c>
      <c r="AC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*IF(AB93=0,0,1),
_xlfn.IFNA(INDEX([1]Employees!$E:$E,MATCH($B93&amp;" "&amp;$C93,[1]Employees!$H:$H,0))
/AB$4*AB93,0)
)</f>
        <v>0</v>
      </c>
      <c r="AD93" s="198">
        <f>SUMIF('Team members Data'!$B:$B,$C93,'Team members Data'!AA:AA)</f>
        <v>0</v>
      </c>
      <c r="AE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*IF(AD93=0,0,1),
_xlfn.IFNA(INDEX([1]Employees!$E:$E,MATCH($B93&amp;" "&amp;$C93,[1]Employees!$H:$H,0))
/AD$4*AD93,0)
)</f>
        <v>0</v>
      </c>
      <c r="AF93" s="198">
        <f>SUMIF('Team members Data'!$B:$B,$C93,'Team members Data'!AC:AC)</f>
        <v>0</v>
      </c>
      <c r="AG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*IF(AF93=0,0,1),
_xlfn.IFNA(INDEX([1]Employees!$E:$E,MATCH($B93&amp;" "&amp;$C93,[1]Employees!$H:$H,0))
/AF$4*AF93,0)
)</f>
        <v>0</v>
      </c>
      <c r="AH93" s="198">
        <f>SUMIF('Team members Data'!$B:$B,$C93,'Team members Data'!AE:AE)</f>
        <v>0</v>
      </c>
      <c r="AI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*IF(AH93=0,0,1),
_xlfn.IFNA(INDEX([1]Employees!$E:$E,MATCH($B93&amp;" "&amp;$C93,[1]Employees!$H:$H,0))
/AH$4*AH93,0)
)</f>
        <v>0</v>
      </c>
      <c r="AJ93" s="198">
        <f>SUMIF('Team members Data'!$B:$B,$C93,'Team members Data'!AG:AG)</f>
        <v>0</v>
      </c>
      <c r="AK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*IF(AJ93=0,0,1),
_xlfn.IFNA(INDEX([1]Employees!$E:$E,MATCH($B93&amp;" "&amp;$C93,[1]Employees!$H:$H,0))
/AJ$4*AJ93,0)
)</f>
        <v>0</v>
      </c>
      <c r="AL93" s="198">
        <f>SUMIF('Team members Data'!$B:$B,$C93,'Team members Data'!AI:AI)</f>
        <v>0</v>
      </c>
      <c r="AM93" s="199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*IF(AL93=0,0,1),
_xlfn.IFNA(INDEX([1]Employees!$E:$E,MATCH($B93&amp;" "&amp;$C93,[1]Employees!$H:$H,0))
/AL$4*AL93,0)
)</f>
        <v>0</v>
      </c>
      <c r="AN93" s="198">
        <f>SUMIF('Team members Data'!$B:$B,$C93,'Team members Data'!AK:AK)</f>
        <v>0</v>
      </c>
      <c r="AO93" s="206">
        <f ca="1">IF(
SUMIF('Project Costs'!$C$21:$C$35,$C93,'Project Costs'!$M$21:$M$35)+SUMIF('Project Costs'!$C$46:$C$65,$C93,'Project Costs'!$M$46:$M$65)+SUMIF('Project Costs'!$C$76:$C$95,$C93,'Project Costs'!$M$76:$M$95)&gt;0,
(SUMIF('Project Costs'!$C$21:$C$35,$C93,'Project Costs'!$M$21:$M$35)+SUMIF('Project Costs'!$C$46:$C$65,$C93,'Project Costs'!$M$46:$M$65)+SUMIF('Project Costs'!$C$76:$C$95,$C93,'Project Costs'!$M$76:$M$95))
*IF(AN93=0,0,1),
_xlfn.IFNA(INDEX([1]Employees!$E:$E,MATCH($B93&amp;" "&amp;$C93,[1]Employees!$H:$H,0))
/AN$4*AN93,0)
)</f>
        <v>0</v>
      </c>
    </row>
    <row r="94" spans="1:41" x14ac:dyDescent="0.2">
      <c r="A94" s="54" t="str">
        <f t="shared" si="3"/>
        <v>0 0</v>
      </c>
      <c r="B94" s="205">
        <f>'Employees Summary'!B91</f>
        <v>0</v>
      </c>
      <c r="C94" s="197">
        <f>'Employees Summary'!C91</f>
        <v>0</v>
      </c>
      <c r="D94" s="197">
        <f t="shared" si="4"/>
        <v>0</v>
      </c>
      <c r="E94" s="213">
        <f t="shared" ca="1" si="5"/>
        <v>0</v>
      </c>
      <c r="F94" s="198">
        <f>IF($C94=0,0,SUMIF('Team members Data'!$B:$B,$C94,'Team members Data'!C:C))</f>
        <v>0</v>
      </c>
      <c r="G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*IF(F94=0,0,1),
_xlfn.IFNA(INDEX([1]Employees!$E:$E,MATCH($B94&amp;" "&amp;$C94,[1]Employees!$H:$H,0))
/F$4*F94,0)
)</f>
        <v>0</v>
      </c>
      <c r="H94" s="198">
        <f>IF($C94=0,0,SUMIF('Team members Data'!$B:$B,$C94,'Team members Data'!E:E))</f>
        <v>0</v>
      </c>
      <c r="I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*IF(H94=0,0,1),
_xlfn.IFNA(INDEX([1]Employees!$E:$E,MATCH($B94&amp;" "&amp;$C94,[1]Employees!$H:$H,0))
/H$4*H94,0)
)</f>
        <v>0</v>
      </c>
      <c r="J94" s="198">
        <f>IF($C94=0,0,SUMIF('Team members Data'!$B:$B,$C94,'Team members Data'!G:G))</f>
        <v>0</v>
      </c>
      <c r="K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*IF(J94=0,0,1),
_xlfn.IFNA(INDEX([1]Employees!$E:$E,MATCH($B94&amp;" "&amp;$C94,[1]Employees!$H:$H,0))
/J$4*J94,0)
)</f>
        <v>0</v>
      </c>
      <c r="L94" s="198">
        <f>IF($C94=0,0,SUMIF('Team members Data'!$B:$B,$C94,'Team members Data'!I:I))</f>
        <v>0</v>
      </c>
      <c r="M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*IF(L94=0,0,1),
_xlfn.IFNA(INDEX([1]Employees!$E:$E,MATCH($B94&amp;" "&amp;$C94,[1]Employees!$H:$H,0))
/L$4*L94,0)
)</f>
        <v>0</v>
      </c>
      <c r="N94" s="198">
        <f>IF($C94=0,0,SUMIF('Team members Data'!$B:$B,$C94,'Team members Data'!K:K))</f>
        <v>0</v>
      </c>
      <c r="O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*IF(N94=0,0,1),
_xlfn.IFNA(INDEX([1]Employees!$E:$E,MATCH($B94&amp;" "&amp;$C94,[1]Employees!$H:$H,0))
/N$4*N94,0)
)</f>
        <v>0</v>
      </c>
      <c r="P94" s="198">
        <f>IF($C94=0,0,SUMIF('Team members Data'!$B:$B,$C94,'Team members Data'!M:M))</f>
        <v>0</v>
      </c>
      <c r="Q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*IF(P94=0,0,1),
_xlfn.IFNA(INDEX([1]Employees!$E:$E,MATCH($B94&amp;" "&amp;$C94,[1]Employees!$H:$H,0))
/P$4*P94,0)
)</f>
        <v>0</v>
      </c>
      <c r="R94" s="198">
        <f>IF($C94=0,0,SUMIF('Team members Data'!$B:$B,$C94,'Team members Data'!O:O))</f>
        <v>0</v>
      </c>
      <c r="S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*IF(R94=0,0,1),
_xlfn.IFNA(INDEX([1]Employees!$E:$E,MATCH($B94&amp;" "&amp;$C94,[1]Employees!$H:$H,0))
/R$4*R94,0)
)</f>
        <v>0</v>
      </c>
      <c r="T94" s="198">
        <f>IF($C94=0,0,SUMIF('Team members Data'!$B:$B,$C94,'Team members Data'!Q:Q))</f>
        <v>0</v>
      </c>
      <c r="U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*IF(T94=0,0,1),
_xlfn.IFNA(INDEX([1]Employees!$E:$E,MATCH($B94&amp;" "&amp;$C94,[1]Employees!$H:$H,0))
/T$4*T94,0)
)</f>
        <v>0</v>
      </c>
      <c r="V94" s="198">
        <f>IF($C94=0,0,SUMIF('Team members Data'!$B:$B,$C94,'Team members Data'!S:S))</f>
        <v>0</v>
      </c>
      <c r="W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*IF(V94=0,0,1),
_xlfn.IFNA(INDEX([1]Employees!$E:$E,MATCH($B94&amp;" "&amp;$C94,[1]Employees!$H:$H,0))
/V$4*V94,0)
)</f>
        <v>0</v>
      </c>
      <c r="X94" s="198">
        <f>SUMIF('Team members Data'!$B:$B,$C94,'Team members Data'!U:U)</f>
        <v>0</v>
      </c>
      <c r="Y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*IF(X94=0,0,1),
_xlfn.IFNA(INDEX([1]Employees!$E:$E,MATCH($B94&amp;" "&amp;$C94,[1]Employees!$H:$H,0))
/X$4*X94,0)
)</f>
        <v>0</v>
      </c>
      <c r="Z94" s="198">
        <f>SUMIF('Team members Data'!$B:$B,$C94,'Team members Data'!W:W)</f>
        <v>0</v>
      </c>
      <c r="AA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*IF(Z94=0,0,1),
_xlfn.IFNA(INDEX([1]Employees!$E:$E,MATCH($B94&amp;" "&amp;$C94,[1]Employees!$H:$H,0))
/Z$4*Z94,0)
)</f>
        <v>0</v>
      </c>
      <c r="AB94" s="198">
        <f>SUMIF('Team members Data'!$B:$B,$C94,'Team members Data'!Y:Y)</f>
        <v>0</v>
      </c>
      <c r="AC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*IF(AB94=0,0,1),
_xlfn.IFNA(INDEX([1]Employees!$E:$E,MATCH($B94&amp;" "&amp;$C94,[1]Employees!$H:$H,0))
/AB$4*AB94,0)
)</f>
        <v>0</v>
      </c>
      <c r="AD94" s="198">
        <f>SUMIF('Team members Data'!$B:$B,$C94,'Team members Data'!AA:AA)</f>
        <v>0</v>
      </c>
      <c r="AE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*IF(AD94=0,0,1),
_xlfn.IFNA(INDEX([1]Employees!$E:$E,MATCH($B94&amp;" "&amp;$C94,[1]Employees!$H:$H,0))
/AD$4*AD94,0)
)</f>
        <v>0</v>
      </c>
      <c r="AF94" s="198">
        <f>SUMIF('Team members Data'!$B:$B,$C94,'Team members Data'!AC:AC)</f>
        <v>0</v>
      </c>
      <c r="AG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*IF(AF94=0,0,1),
_xlfn.IFNA(INDEX([1]Employees!$E:$E,MATCH($B94&amp;" "&amp;$C94,[1]Employees!$H:$H,0))
/AF$4*AF94,0)
)</f>
        <v>0</v>
      </c>
      <c r="AH94" s="198">
        <f>SUMIF('Team members Data'!$B:$B,$C94,'Team members Data'!AE:AE)</f>
        <v>0</v>
      </c>
      <c r="AI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*IF(AH94=0,0,1),
_xlfn.IFNA(INDEX([1]Employees!$E:$E,MATCH($B94&amp;" "&amp;$C94,[1]Employees!$H:$H,0))
/AH$4*AH94,0)
)</f>
        <v>0</v>
      </c>
      <c r="AJ94" s="198">
        <f>SUMIF('Team members Data'!$B:$B,$C94,'Team members Data'!AG:AG)</f>
        <v>0</v>
      </c>
      <c r="AK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*IF(AJ94=0,0,1),
_xlfn.IFNA(INDEX([1]Employees!$E:$E,MATCH($B94&amp;" "&amp;$C94,[1]Employees!$H:$H,0))
/AJ$4*AJ94,0)
)</f>
        <v>0</v>
      </c>
      <c r="AL94" s="198">
        <f>SUMIF('Team members Data'!$B:$B,$C94,'Team members Data'!AI:AI)</f>
        <v>0</v>
      </c>
      <c r="AM94" s="199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*IF(AL94=0,0,1),
_xlfn.IFNA(INDEX([1]Employees!$E:$E,MATCH($B94&amp;" "&amp;$C94,[1]Employees!$H:$H,0))
/AL$4*AL94,0)
)</f>
        <v>0</v>
      </c>
      <c r="AN94" s="198">
        <f>SUMIF('Team members Data'!$B:$B,$C94,'Team members Data'!AK:AK)</f>
        <v>0</v>
      </c>
      <c r="AO94" s="206">
        <f ca="1">IF(
SUMIF('Project Costs'!$C$21:$C$35,$C94,'Project Costs'!$M$21:$M$35)+SUMIF('Project Costs'!$C$46:$C$65,$C94,'Project Costs'!$M$46:$M$65)+SUMIF('Project Costs'!$C$76:$C$95,$C94,'Project Costs'!$M$76:$M$95)&gt;0,
(SUMIF('Project Costs'!$C$21:$C$35,$C94,'Project Costs'!$M$21:$M$35)+SUMIF('Project Costs'!$C$46:$C$65,$C94,'Project Costs'!$M$46:$M$65)+SUMIF('Project Costs'!$C$76:$C$95,$C94,'Project Costs'!$M$76:$M$95))
*IF(AN94=0,0,1),
_xlfn.IFNA(INDEX([1]Employees!$E:$E,MATCH($B94&amp;" "&amp;$C94,[1]Employees!$H:$H,0))
/AN$4*AN94,0)
)</f>
        <v>0</v>
      </c>
    </row>
    <row r="95" spans="1:41" x14ac:dyDescent="0.2">
      <c r="A95" s="54" t="str">
        <f t="shared" si="3"/>
        <v>0 0</v>
      </c>
      <c r="B95" s="205">
        <f>'Employees Summary'!B92</f>
        <v>0</v>
      </c>
      <c r="C95" s="197">
        <f>'Employees Summary'!C92</f>
        <v>0</v>
      </c>
      <c r="D95" s="197">
        <f t="shared" si="4"/>
        <v>0</v>
      </c>
      <c r="E95" s="213">
        <f t="shared" ca="1" si="5"/>
        <v>0</v>
      </c>
      <c r="F95" s="198">
        <f>IF($C95=0,0,SUMIF('Team members Data'!$B:$B,$C95,'Team members Data'!C:C))</f>
        <v>0</v>
      </c>
      <c r="G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*IF(F95=0,0,1),
_xlfn.IFNA(INDEX([1]Employees!$E:$E,MATCH($B95&amp;" "&amp;$C95,[1]Employees!$H:$H,0))
/F$4*F95,0)
)</f>
        <v>0</v>
      </c>
      <c r="H95" s="198">
        <f>IF($C95=0,0,SUMIF('Team members Data'!$B:$B,$C95,'Team members Data'!E:E))</f>
        <v>0</v>
      </c>
      <c r="I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*IF(H95=0,0,1),
_xlfn.IFNA(INDEX([1]Employees!$E:$E,MATCH($B95&amp;" "&amp;$C95,[1]Employees!$H:$H,0))
/H$4*H95,0)
)</f>
        <v>0</v>
      </c>
      <c r="J95" s="198">
        <f>IF($C95=0,0,SUMIF('Team members Data'!$B:$B,$C95,'Team members Data'!G:G))</f>
        <v>0</v>
      </c>
      <c r="K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*IF(J95=0,0,1),
_xlfn.IFNA(INDEX([1]Employees!$E:$E,MATCH($B95&amp;" "&amp;$C95,[1]Employees!$H:$H,0))
/J$4*J95,0)
)</f>
        <v>0</v>
      </c>
      <c r="L95" s="198">
        <f>IF($C95=0,0,SUMIF('Team members Data'!$B:$B,$C95,'Team members Data'!I:I))</f>
        <v>0</v>
      </c>
      <c r="M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*IF(L95=0,0,1),
_xlfn.IFNA(INDEX([1]Employees!$E:$E,MATCH($B95&amp;" "&amp;$C95,[1]Employees!$H:$H,0))
/L$4*L95,0)
)</f>
        <v>0</v>
      </c>
      <c r="N95" s="198">
        <f>IF($C95=0,0,SUMIF('Team members Data'!$B:$B,$C95,'Team members Data'!K:K))</f>
        <v>0</v>
      </c>
      <c r="O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*IF(N95=0,0,1),
_xlfn.IFNA(INDEX([1]Employees!$E:$E,MATCH($B95&amp;" "&amp;$C95,[1]Employees!$H:$H,0))
/N$4*N95,0)
)</f>
        <v>0</v>
      </c>
      <c r="P95" s="198">
        <f>IF($C95=0,0,SUMIF('Team members Data'!$B:$B,$C95,'Team members Data'!M:M))</f>
        <v>0</v>
      </c>
      <c r="Q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*IF(P95=0,0,1),
_xlfn.IFNA(INDEX([1]Employees!$E:$E,MATCH($B95&amp;" "&amp;$C95,[1]Employees!$H:$H,0))
/P$4*P95,0)
)</f>
        <v>0</v>
      </c>
      <c r="R95" s="198">
        <f>IF($C95=0,0,SUMIF('Team members Data'!$B:$B,$C95,'Team members Data'!O:O))</f>
        <v>0</v>
      </c>
      <c r="S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*IF(R95=0,0,1),
_xlfn.IFNA(INDEX([1]Employees!$E:$E,MATCH($B95&amp;" "&amp;$C95,[1]Employees!$H:$H,0))
/R$4*R95,0)
)</f>
        <v>0</v>
      </c>
      <c r="T95" s="198">
        <f>IF($C95=0,0,SUMIF('Team members Data'!$B:$B,$C95,'Team members Data'!Q:Q))</f>
        <v>0</v>
      </c>
      <c r="U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*IF(T95=0,0,1),
_xlfn.IFNA(INDEX([1]Employees!$E:$E,MATCH($B95&amp;" "&amp;$C95,[1]Employees!$H:$H,0))
/T$4*T95,0)
)</f>
        <v>0</v>
      </c>
      <c r="V95" s="198">
        <f>IF($C95=0,0,SUMIF('Team members Data'!$B:$B,$C95,'Team members Data'!S:S))</f>
        <v>0</v>
      </c>
      <c r="W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*IF(V95=0,0,1),
_xlfn.IFNA(INDEX([1]Employees!$E:$E,MATCH($B95&amp;" "&amp;$C95,[1]Employees!$H:$H,0))
/V$4*V95,0)
)</f>
        <v>0</v>
      </c>
      <c r="X95" s="198">
        <f>SUMIF('Team members Data'!$B:$B,$C95,'Team members Data'!U:U)</f>
        <v>0</v>
      </c>
      <c r="Y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*IF(X95=0,0,1),
_xlfn.IFNA(INDEX([1]Employees!$E:$E,MATCH($B95&amp;" "&amp;$C95,[1]Employees!$H:$H,0))
/X$4*X95,0)
)</f>
        <v>0</v>
      </c>
      <c r="Z95" s="198">
        <f>SUMIF('Team members Data'!$B:$B,$C95,'Team members Data'!W:W)</f>
        <v>0</v>
      </c>
      <c r="AA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*IF(Z95=0,0,1),
_xlfn.IFNA(INDEX([1]Employees!$E:$E,MATCH($B95&amp;" "&amp;$C95,[1]Employees!$H:$H,0))
/Z$4*Z95,0)
)</f>
        <v>0</v>
      </c>
      <c r="AB95" s="198">
        <f>SUMIF('Team members Data'!$B:$B,$C95,'Team members Data'!Y:Y)</f>
        <v>0</v>
      </c>
      <c r="AC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*IF(AB95=0,0,1),
_xlfn.IFNA(INDEX([1]Employees!$E:$E,MATCH($B95&amp;" "&amp;$C95,[1]Employees!$H:$H,0))
/AB$4*AB95,0)
)</f>
        <v>0</v>
      </c>
      <c r="AD95" s="198">
        <f>SUMIF('Team members Data'!$B:$B,$C95,'Team members Data'!AA:AA)</f>
        <v>0</v>
      </c>
      <c r="AE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*IF(AD95=0,0,1),
_xlfn.IFNA(INDEX([1]Employees!$E:$E,MATCH($B95&amp;" "&amp;$C95,[1]Employees!$H:$H,0))
/AD$4*AD95,0)
)</f>
        <v>0</v>
      </c>
      <c r="AF95" s="198">
        <f>SUMIF('Team members Data'!$B:$B,$C95,'Team members Data'!AC:AC)</f>
        <v>0</v>
      </c>
      <c r="AG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*IF(AF95=0,0,1),
_xlfn.IFNA(INDEX([1]Employees!$E:$E,MATCH($B95&amp;" "&amp;$C95,[1]Employees!$H:$H,0))
/AF$4*AF95,0)
)</f>
        <v>0</v>
      </c>
      <c r="AH95" s="198">
        <f>SUMIF('Team members Data'!$B:$B,$C95,'Team members Data'!AE:AE)</f>
        <v>0</v>
      </c>
      <c r="AI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*IF(AH95=0,0,1),
_xlfn.IFNA(INDEX([1]Employees!$E:$E,MATCH($B95&amp;" "&amp;$C95,[1]Employees!$H:$H,0))
/AH$4*AH95,0)
)</f>
        <v>0</v>
      </c>
      <c r="AJ95" s="198">
        <f>SUMIF('Team members Data'!$B:$B,$C95,'Team members Data'!AG:AG)</f>
        <v>0</v>
      </c>
      <c r="AK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*IF(AJ95=0,0,1),
_xlfn.IFNA(INDEX([1]Employees!$E:$E,MATCH($B95&amp;" "&amp;$C95,[1]Employees!$H:$H,0))
/AJ$4*AJ95,0)
)</f>
        <v>0</v>
      </c>
      <c r="AL95" s="198">
        <f>SUMIF('Team members Data'!$B:$B,$C95,'Team members Data'!AI:AI)</f>
        <v>0</v>
      </c>
      <c r="AM95" s="199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*IF(AL95=0,0,1),
_xlfn.IFNA(INDEX([1]Employees!$E:$E,MATCH($B95&amp;" "&amp;$C95,[1]Employees!$H:$H,0))
/AL$4*AL95,0)
)</f>
        <v>0</v>
      </c>
      <c r="AN95" s="198">
        <f>SUMIF('Team members Data'!$B:$B,$C95,'Team members Data'!AK:AK)</f>
        <v>0</v>
      </c>
      <c r="AO95" s="206">
        <f ca="1">IF(
SUMIF('Project Costs'!$C$21:$C$35,$C95,'Project Costs'!$M$21:$M$35)+SUMIF('Project Costs'!$C$46:$C$65,$C95,'Project Costs'!$M$46:$M$65)+SUMIF('Project Costs'!$C$76:$C$95,$C95,'Project Costs'!$M$76:$M$95)&gt;0,
(SUMIF('Project Costs'!$C$21:$C$35,$C95,'Project Costs'!$M$21:$M$35)+SUMIF('Project Costs'!$C$46:$C$65,$C95,'Project Costs'!$M$46:$M$65)+SUMIF('Project Costs'!$C$76:$C$95,$C95,'Project Costs'!$M$76:$M$95))
*IF(AN95=0,0,1),
_xlfn.IFNA(INDEX([1]Employees!$E:$E,MATCH($B95&amp;" "&amp;$C95,[1]Employees!$H:$H,0))
/AN$4*AN95,0)
)</f>
        <v>0</v>
      </c>
    </row>
    <row r="96" spans="1:41" x14ac:dyDescent="0.2">
      <c r="A96" s="54" t="str">
        <f t="shared" si="3"/>
        <v>0 0</v>
      </c>
      <c r="B96" s="205">
        <f>'Employees Summary'!B93</f>
        <v>0</v>
      </c>
      <c r="C96" s="197">
        <f>'Employees Summary'!C93</f>
        <v>0</v>
      </c>
      <c r="D96" s="197">
        <f t="shared" si="4"/>
        <v>0</v>
      </c>
      <c r="E96" s="213">
        <f t="shared" ca="1" si="5"/>
        <v>0</v>
      </c>
      <c r="F96" s="198">
        <f>IF($C96=0,0,SUMIF('Team members Data'!$B:$B,$C96,'Team members Data'!C:C))</f>
        <v>0</v>
      </c>
      <c r="G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*IF(F96=0,0,1),
_xlfn.IFNA(INDEX([1]Employees!$E:$E,MATCH($B96&amp;" "&amp;$C96,[1]Employees!$H:$H,0))
/F$4*F96,0)
)</f>
        <v>0</v>
      </c>
      <c r="H96" s="198">
        <f>IF($C96=0,0,SUMIF('Team members Data'!$B:$B,$C96,'Team members Data'!E:E))</f>
        <v>0</v>
      </c>
      <c r="I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*IF(H96=0,0,1),
_xlfn.IFNA(INDEX([1]Employees!$E:$E,MATCH($B96&amp;" "&amp;$C96,[1]Employees!$H:$H,0))
/H$4*H96,0)
)</f>
        <v>0</v>
      </c>
      <c r="J96" s="198">
        <f>IF($C96=0,0,SUMIF('Team members Data'!$B:$B,$C96,'Team members Data'!G:G))</f>
        <v>0</v>
      </c>
      <c r="K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*IF(J96=0,0,1),
_xlfn.IFNA(INDEX([1]Employees!$E:$E,MATCH($B96&amp;" "&amp;$C96,[1]Employees!$H:$H,0))
/J$4*J96,0)
)</f>
        <v>0</v>
      </c>
      <c r="L96" s="198">
        <f>IF($C96=0,0,SUMIF('Team members Data'!$B:$B,$C96,'Team members Data'!I:I))</f>
        <v>0</v>
      </c>
      <c r="M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*IF(L96=0,0,1),
_xlfn.IFNA(INDEX([1]Employees!$E:$E,MATCH($B96&amp;" "&amp;$C96,[1]Employees!$H:$H,0))
/L$4*L96,0)
)</f>
        <v>0</v>
      </c>
      <c r="N96" s="198">
        <f>IF($C96=0,0,SUMIF('Team members Data'!$B:$B,$C96,'Team members Data'!K:K))</f>
        <v>0</v>
      </c>
      <c r="O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*IF(N96=0,0,1),
_xlfn.IFNA(INDEX([1]Employees!$E:$E,MATCH($B96&amp;" "&amp;$C96,[1]Employees!$H:$H,0))
/N$4*N96,0)
)</f>
        <v>0</v>
      </c>
      <c r="P96" s="198">
        <f>IF($C96=0,0,SUMIF('Team members Data'!$B:$B,$C96,'Team members Data'!M:M))</f>
        <v>0</v>
      </c>
      <c r="Q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*IF(P96=0,0,1),
_xlfn.IFNA(INDEX([1]Employees!$E:$E,MATCH($B96&amp;" "&amp;$C96,[1]Employees!$H:$H,0))
/P$4*P96,0)
)</f>
        <v>0</v>
      </c>
      <c r="R96" s="198">
        <f>IF($C96=0,0,SUMIF('Team members Data'!$B:$B,$C96,'Team members Data'!O:O))</f>
        <v>0</v>
      </c>
      <c r="S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*IF(R96=0,0,1),
_xlfn.IFNA(INDEX([1]Employees!$E:$E,MATCH($B96&amp;" "&amp;$C96,[1]Employees!$H:$H,0))
/R$4*R96,0)
)</f>
        <v>0</v>
      </c>
      <c r="T96" s="198">
        <f>IF($C96=0,0,SUMIF('Team members Data'!$B:$B,$C96,'Team members Data'!Q:Q))</f>
        <v>0</v>
      </c>
      <c r="U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*IF(T96=0,0,1),
_xlfn.IFNA(INDEX([1]Employees!$E:$E,MATCH($B96&amp;" "&amp;$C96,[1]Employees!$H:$H,0))
/T$4*T96,0)
)</f>
        <v>0</v>
      </c>
      <c r="V96" s="198">
        <f>IF($C96=0,0,SUMIF('Team members Data'!$B:$B,$C96,'Team members Data'!S:S))</f>
        <v>0</v>
      </c>
      <c r="W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*IF(V96=0,0,1),
_xlfn.IFNA(INDEX([1]Employees!$E:$E,MATCH($B96&amp;" "&amp;$C96,[1]Employees!$H:$H,0))
/V$4*V96,0)
)</f>
        <v>0</v>
      </c>
      <c r="X96" s="198">
        <f>SUMIF('Team members Data'!$B:$B,$C96,'Team members Data'!U:U)</f>
        <v>0</v>
      </c>
      <c r="Y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*IF(X96=0,0,1),
_xlfn.IFNA(INDEX([1]Employees!$E:$E,MATCH($B96&amp;" "&amp;$C96,[1]Employees!$H:$H,0))
/X$4*X96,0)
)</f>
        <v>0</v>
      </c>
      <c r="Z96" s="198">
        <f>SUMIF('Team members Data'!$B:$B,$C96,'Team members Data'!W:W)</f>
        <v>0</v>
      </c>
      <c r="AA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*IF(Z96=0,0,1),
_xlfn.IFNA(INDEX([1]Employees!$E:$E,MATCH($B96&amp;" "&amp;$C96,[1]Employees!$H:$H,0))
/Z$4*Z96,0)
)</f>
        <v>0</v>
      </c>
      <c r="AB96" s="198">
        <f>SUMIF('Team members Data'!$B:$B,$C96,'Team members Data'!Y:Y)</f>
        <v>0</v>
      </c>
      <c r="AC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*IF(AB96=0,0,1),
_xlfn.IFNA(INDEX([1]Employees!$E:$E,MATCH($B96&amp;" "&amp;$C96,[1]Employees!$H:$H,0))
/AB$4*AB96,0)
)</f>
        <v>0</v>
      </c>
      <c r="AD96" s="198">
        <f>SUMIF('Team members Data'!$B:$B,$C96,'Team members Data'!AA:AA)</f>
        <v>0</v>
      </c>
      <c r="AE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*IF(AD96=0,0,1),
_xlfn.IFNA(INDEX([1]Employees!$E:$E,MATCH($B96&amp;" "&amp;$C96,[1]Employees!$H:$H,0))
/AD$4*AD96,0)
)</f>
        <v>0</v>
      </c>
      <c r="AF96" s="198">
        <f>SUMIF('Team members Data'!$B:$B,$C96,'Team members Data'!AC:AC)</f>
        <v>0</v>
      </c>
      <c r="AG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*IF(AF96=0,0,1),
_xlfn.IFNA(INDEX([1]Employees!$E:$E,MATCH($B96&amp;" "&amp;$C96,[1]Employees!$H:$H,0))
/AF$4*AF96,0)
)</f>
        <v>0</v>
      </c>
      <c r="AH96" s="198">
        <f>SUMIF('Team members Data'!$B:$B,$C96,'Team members Data'!AE:AE)</f>
        <v>0</v>
      </c>
      <c r="AI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*IF(AH96=0,0,1),
_xlfn.IFNA(INDEX([1]Employees!$E:$E,MATCH($B96&amp;" "&amp;$C96,[1]Employees!$H:$H,0))
/AH$4*AH96,0)
)</f>
        <v>0</v>
      </c>
      <c r="AJ96" s="198">
        <f>SUMIF('Team members Data'!$B:$B,$C96,'Team members Data'!AG:AG)</f>
        <v>0</v>
      </c>
      <c r="AK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*IF(AJ96=0,0,1),
_xlfn.IFNA(INDEX([1]Employees!$E:$E,MATCH($B96&amp;" "&amp;$C96,[1]Employees!$H:$H,0))
/AJ$4*AJ96,0)
)</f>
        <v>0</v>
      </c>
      <c r="AL96" s="198">
        <f>SUMIF('Team members Data'!$B:$B,$C96,'Team members Data'!AI:AI)</f>
        <v>0</v>
      </c>
      <c r="AM96" s="199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*IF(AL96=0,0,1),
_xlfn.IFNA(INDEX([1]Employees!$E:$E,MATCH($B96&amp;" "&amp;$C96,[1]Employees!$H:$H,0))
/AL$4*AL96,0)
)</f>
        <v>0</v>
      </c>
      <c r="AN96" s="198">
        <f>SUMIF('Team members Data'!$B:$B,$C96,'Team members Data'!AK:AK)</f>
        <v>0</v>
      </c>
      <c r="AO96" s="206">
        <f ca="1">IF(
SUMIF('Project Costs'!$C$21:$C$35,$C96,'Project Costs'!$M$21:$M$35)+SUMIF('Project Costs'!$C$46:$C$65,$C96,'Project Costs'!$M$46:$M$65)+SUMIF('Project Costs'!$C$76:$C$95,$C96,'Project Costs'!$M$76:$M$95)&gt;0,
(SUMIF('Project Costs'!$C$21:$C$35,$C96,'Project Costs'!$M$21:$M$35)+SUMIF('Project Costs'!$C$46:$C$65,$C96,'Project Costs'!$M$46:$M$65)+SUMIF('Project Costs'!$C$76:$C$95,$C96,'Project Costs'!$M$76:$M$95))
*IF(AN96=0,0,1),
_xlfn.IFNA(INDEX([1]Employees!$E:$E,MATCH($B96&amp;" "&amp;$C96,[1]Employees!$H:$H,0))
/AN$4*AN96,0)
)</f>
        <v>0</v>
      </c>
    </row>
    <row r="97" spans="1:41" x14ac:dyDescent="0.2">
      <c r="A97" s="54" t="str">
        <f t="shared" si="3"/>
        <v>0 0</v>
      </c>
      <c r="B97" s="205">
        <f>'Employees Summary'!B94</f>
        <v>0</v>
      </c>
      <c r="C97" s="197">
        <f>'Employees Summary'!C94</f>
        <v>0</v>
      </c>
      <c r="D97" s="197">
        <f t="shared" si="4"/>
        <v>0</v>
      </c>
      <c r="E97" s="213">
        <f t="shared" ca="1" si="5"/>
        <v>0</v>
      </c>
      <c r="F97" s="198">
        <f>IF($C97=0,0,SUMIF('Team members Data'!$B:$B,$C97,'Team members Data'!C:C))</f>
        <v>0</v>
      </c>
      <c r="G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*IF(F97=0,0,1),
_xlfn.IFNA(INDEX([1]Employees!$E:$E,MATCH($B97&amp;" "&amp;$C97,[1]Employees!$H:$H,0))
/F$4*F97,0)
)</f>
        <v>0</v>
      </c>
      <c r="H97" s="198">
        <f>IF($C97=0,0,SUMIF('Team members Data'!$B:$B,$C97,'Team members Data'!E:E))</f>
        <v>0</v>
      </c>
      <c r="I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*IF(H97=0,0,1),
_xlfn.IFNA(INDEX([1]Employees!$E:$E,MATCH($B97&amp;" "&amp;$C97,[1]Employees!$H:$H,0))
/H$4*H97,0)
)</f>
        <v>0</v>
      </c>
      <c r="J97" s="198">
        <f>IF($C97=0,0,SUMIF('Team members Data'!$B:$B,$C97,'Team members Data'!G:G))</f>
        <v>0</v>
      </c>
      <c r="K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*IF(J97=0,0,1),
_xlfn.IFNA(INDEX([1]Employees!$E:$E,MATCH($B97&amp;" "&amp;$C97,[1]Employees!$H:$H,0))
/J$4*J97,0)
)</f>
        <v>0</v>
      </c>
      <c r="L97" s="198">
        <f>IF($C97=0,0,SUMIF('Team members Data'!$B:$B,$C97,'Team members Data'!I:I))</f>
        <v>0</v>
      </c>
      <c r="M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*IF(L97=0,0,1),
_xlfn.IFNA(INDEX([1]Employees!$E:$E,MATCH($B97&amp;" "&amp;$C97,[1]Employees!$H:$H,0))
/L$4*L97,0)
)</f>
        <v>0</v>
      </c>
      <c r="N97" s="198">
        <f>IF($C97=0,0,SUMIF('Team members Data'!$B:$B,$C97,'Team members Data'!K:K))</f>
        <v>0</v>
      </c>
      <c r="O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*IF(N97=0,0,1),
_xlfn.IFNA(INDEX([1]Employees!$E:$E,MATCH($B97&amp;" "&amp;$C97,[1]Employees!$H:$H,0))
/N$4*N97,0)
)</f>
        <v>0</v>
      </c>
      <c r="P97" s="198">
        <f>IF($C97=0,0,SUMIF('Team members Data'!$B:$B,$C97,'Team members Data'!M:M))</f>
        <v>0</v>
      </c>
      <c r="Q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*IF(P97=0,0,1),
_xlfn.IFNA(INDEX([1]Employees!$E:$E,MATCH($B97&amp;" "&amp;$C97,[1]Employees!$H:$H,0))
/P$4*P97,0)
)</f>
        <v>0</v>
      </c>
      <c r="R97" s="198">
        <f>IF($C97=0,0,SUMIF('Team members Data'!$B:$B,$C97,'Team members Data'!O:O))</f>
        <v>0</v>
      </c>
      <c r="S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*IF(R97=0,0,1),
_xlfn.IFNA(INDEX([1]Employees!$E:$E,MATCH($B97&amp;" "&amp;$C97,[1]Employees!$H:$H,0))
/R$4*R97,0)
)</f>
        <v>0</v>
      </c>
      <c r="T97" s="198">
        <f>IF($C97=0,0,SUMIF('Team members Data'!$B:$B,$C97,'Team members Data'!Q:Q))</f>
        <v>0</v>
      </c>
      <c r="U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*IF(T97=0,0,1),
_xlfn.IFNA(INDEX([1]Employees!$E:$E,MATCH($B97&amp;" "&amp;$C97,[1]Employees!$H:$H,0))
/T$4*T97,0)
)</f>
        <v>0</v>
      </c>
      <c r="V97" s="198">
        <f>IF($C97=0,0,SUMIF('Team members Data'!$B:$B,$C97,'Team members Data'!S:S))</f>
        <v>0</v>
      </c>
      <c r="W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*IF(V97=0,0,1),
_xlfn.IFNA(INDEX([1]Employees!$E:$E,MATCH($B97&amp;" "&amp;$C97,[1]Employees!$H:$H,0))
/V$4*V97,0)
)</f>
        <v>0</v>
      </c>
      <c r="X97" s="198">
        <f>SUMIF('Team members Data'!$B:$B,$C97,'Team members Data'!U:U)</f>
        <v>0</v>
      </c>
      <c r="Y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*IF(X97=0,0,1),
_xlfn.IFNA(INDEX([1]Employees!$E:$E,MATCH($B97&amp;" "&amp;$C97,[1]Employees!$H:$H,0))
/X$4*X97,0)
)</f>
        <v>0</v>
      </c>
      <c r="Z97" s="198">
        <f>SUMIF('Team members Data'!$B:$B,$C97,'Team members Data'!W:W)</f>
        <v>0</v>
      </c>
      <c r="AA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*IF(Z97=0,0,1),
_xlfn.IFNA(INDEX([1]Employees!$E:$E,MATCH($B97&amp;" "&amp;$C97,[1]Employees!$H:$H,0))
/Z$4*Z97,0)
)</f>
        <v>0</v>
      </c>
      <c r="AB97" s="198">
        <f>SUMIF('Team members Data'!$B:$B,$C97,'Team members Data'!Y:Y)</f>
        <v>0</v>
      </c>
      <c r="AC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*IF(AB97=0,0,1),
_xlfn.IFNA(INDEX([1]Employees!$E:$E,MATCH($B97&amp;" "&amp;$C97,[1]Employees!$H:$H,0))
/AB$4*AB97,0)
)</f>
        <v>0</v>
      </c>
      <c r="AD97" s="198">
        <f>SUMIF('Team members Data'!$B:$B,$C97,'Team members Data'!AA:AA)</f>
        <v>0</v>
      </c>
      <c r="AE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*IF(AD97=0,0,1),
_xlfn.IFNA(INDEX([1]Employees!$E:$E,MATCH($B97&amp;" "&amp;$C97,[1]Employees!$H:$H,0))
/AD$4*AD97,0)
)</f>
        <v>0</v>
      </c>
      <c r="AF97" s="198">
        <f>SUMIF('Team members Data'!$B:$B,$C97,'Team members Data'!AC:AC)</f>
        <v>0</v>
      </c>
      <c r="AG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*IF(AF97=0,0,1),
_xlfn.IFNA(INDEX([1]Employees!$E:$E,MATCH($B97&amp;" "&amp;$C97,[1]Employees!$H:$H,0))
/AF$4*AF97,0)
)</f>
        <v>0</v>
      </c>
      <c r="AH97" s="198">
        <f>SUMIF('Team members Data'!$B:$B,$C97,'Team members Data'!AE:AE)</f>
        <v>0</v>
      </c>
      <c r="AI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*IF(AH97=0,0,1),
_xlfn.IFNA(INDEX([1]Employees!$E:$E,MATCH($B97&amp;" "&amp;$C97,[1]Employees!$H:$H,0))
/AH$4*AH97,0)
)</f>
        <v>0</v>
      </c>
      <c r="AJ97" s="198">
        <f>SUMIF('Team members Data'!$B:$B,$C97,'Team members Data'!AG:AG)</f>
        <v>0</v>
      </c>
      <c r="AK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*IF(AJ97=0,0,1),
_xlfn.IFNA(INDEX([1]Employees!$E:$E,MATCH($B97&amp;" "&amp;$C97,[1]Employees!$H:$H,0))
/AJ$4*AJ97,0)
)</f>
        <v>0</v>
      </c>
      <c r="AL97" s="198">
        <f>SUMIF('Team members Data'!$B:$B,$C97,'Team members Data'!AI:AI)</f>
        <v>0</v>
      </c>
      <c r="AM97" s="199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*IF(AL97=0,0,1),
_xlfn.IFNA(INDEX([1]Employees!$E:$E,MATCH($B97&amp;" "&amp;$C97,[1]Employees!$H:$H,0))
/AL$4*AL97,0)
)</f>
        <v>0</v>
      </c>
      <c r="AN97" s="198">
        <f>SUMIF('Team members Data'!$B:$B,$C97,'Team members Data'!AK:AK)</f>
        <v>0</v>
      </c>
      <c r="AO97" s="206">
        <f ca="1">IF(
SUMIF('Project Costs'!$C$21:$C$35,$C97,'Project Costs'!$M$21:$M$35)+SUMIF('Project Costs'!$C$46:$C$65,$C97,'Project Costs'!$M$46:$M$65)+SUMIF('Project Costs'!$C$76:$C$95,$C97,'Project Costs'!$M$76:$M$95)&gt;0,
(SUMIF('Project Costs'!$C$21:$C$35,$C97,'Project Costs'!$M$21:$M$35)+SUMIF('Project Costs'!$C$46:$C$65,$C97,'Project Costs'!$M$46:$M$65)+SUMIF('Project Costs'!$C$76:$C$95,$C97,'Project Costs'!$M$76:$M$95))
*IF(AN97=0,0,1),
_xlfn.IFNA(INDEX([1]Employees!$E:$E,MATCH($B97&amp;" "&amp;$C97,[1]Employees!$H:$H,0))
/AN$4*AN97,0)
)</f>
        <v>0</v>
      </c>
    </row>
    <row r="98" spans="1:41" x14ac:dyDescent="0.2">
      <c r="A98" s="54" t="str">
        <f t="shared" si="3"/>
        <v>0 0</v>
      </c>
      <c r="B98" s="205">
        <f>'Employees Summary'!B95</f>
        <v>0</v>
      </c>
      <c r="C98" s="197">
        <f>'Employees Summary'!C95</f>
        <v>0</v>
      </c>
      <c r="D98" s="197">
        <f t="shared" si="4"/>
        <v>0</v>
      </c>
      <c r="E98" s="213">
        <f t="shared" ca="1" si="5"/>
        <v>0</v>
      </c>
      <c r="F98" s="198">
        <f>IF($C98=0,0,SUMIF('Team members Data'!$B:$B,$C98,'Team members Data'!C:C))</f>
        <v>0</v>
      </c>
      <c r="G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*IF(F98=0,0,1),
_xlfn.IFNA(INDEX([1]Employees!$E:$E,MATCH($B98&amp;" "&amp;$C98,[1]Employees!$H:$H,0))
/F$4*F98,0)
)</f>
        <v>0</v>
      </c>
      <c r="H98" s="198">
        <f>IF($C98=0,0,SUMIF('Team members Data'!$B:$B,$C98,'Team members Data'!E:E))</f>
        <v>0</v>
      </c>
      <c r="I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*IF(H98=0,0,1),
_xlfn.IFNA(INDEX([1]Employees!$E:$E,MATCH($B98&amp;" "&amp;$C98,[1]Employees!$H:$H,0))
/H$4*H98,0)
)</f>
        <v>0</v>
      </c>
      <c r="J98" s="198">
        <f>IF($C98=0,0,SUMIF('Team members Data'!$B:$B,$C98,'Team members Data'!G:G))</f>
        <v>0</v>
      </c>
      <c r="K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*IF(J98=0,0,1),
_xlfn.IFNA(INDEX([1]Employees!$E:$E,MATCH($B98&amp;" "&amp;$C98,[1]Employees!$H:$H,0))
/J$4*J98,0)
)</f>
        <v>0</v>
      </c>
      <c r="L98" s="198">
        <f>IF($C98=0,0,SUMIF('Team members Data'!$B:$B,$C98,'Team members Data'!I:I))</f>
        <v>0</v>
      </c>
      <c r="M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*IF(L98=0,0,1),
_xlfn.IFNA(INDEX([1]Employees!$E:$E,MATCH($B98&amp;" "&amp;$C98,[1]Employees!$H:$H,0))
/L$4*L98,0)
)</f>
        <v>0</v>
      </c>
      <c r="N98" s="198">
        <f>IF($C98=0,0,SUMIF('Team members Data'!$B:$B,$C98,'Team members Data'!K:K))</f>
        <v>0</v>
      </c>
      <c r="O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*IF(N98=0,0,1),
_xlfn.IFNA(INDEX([1]Employees!$E:$E,MATCH($B98&amp;" "&amp;$C98,[1]Employees!$H:$H,0))
/N$4*N98,0)
)</f>
        <v>0</v>
      </c>
      <c r="P98" s="198">
        <f>IF($C98=0,0,SUMIF('Team members Data'!$B:$B,$C98,'Team members Data'!M:M))</f>
        <v>0</v>
      </c>
      <c r="Q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*IF(P98=0,0,1),
_xlfn.IFNA(INDEX([1]Employees!$E:$E,MATCH($B98&amp;" "&amp;$C98,[1]Employees!$H:$H,0))
/P$4*P98,0)
)</f>
        <v>0</v>
      </c>
      <c r="R98" s="198">
        <f>IF($C98=0,0,SUMIF('Team members Data'!$B:$B,$C98,'Team members Data'!O:O))</f>
        <v>0</v>
      </c>
      <c r="S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*IF(R98=0,0,1),
_xlfn.IFNA(INDEX([1]Employees!$E:$E,MATCH($B98&amp;" "&amp;$C98,[1]Employees!$H:$H,0))
/R$4*R98,0)
)</f>
        <v>0</v>
      </c>
      <c r="T98" s="198">
        <f>IF($C98=0,0,SUMIF('Team members Data'!$B:$B,$C98,'Team members Data'!Q:Q))</f>
        <v>0</v>
      </c>
      <c r="U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*IF(T98=0,0,1),
_xlfn.IFNA(INDEX([1]Employees!$E:$E,MATCH($B98&amp;" "&amp;$C98,[1]Employees!$H:$H,0))
/T$4*T98,0)
)</f>
        <v>0</v>
      </c>
      <c r="V98" s="198">
        <f>IF($C98=0,0,SUMIF('Team members Data'!$B:$B,$C98,'Team members Data'!S:S))</f>
        <v>0</v>
      </c>
      <c r="W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*IF(V98=0,0,1),
_xlfn.IFNA(INDEX([1]Employees!$E:$E,MATCH($B98&amp;" "&amp;$C98,[1]Employees!$H:$H,0))
/V$4*V98,0)
)</f>
        <v>0</v>
      </c>
      <c r="X98" s="198">
        <f>SUMIF('Team members Data'!$B:$B,$C98,'Team members Data'!U:U)</f>
        <v>0</v>
      </c>
      <c r="Y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*IF(X98=0,0,1),
_xlfn.IFNA(INDEX([1]Employees!$E:$E,MATCH($B98&amp;" "&amp;$C98,[1]Employees!$H:$H,0))
/X$4*X98,0)
)</f>
        <v>0</v>
      </c>
      <c r="Z98" s="198">
        <f>SUMIF('Team members Data'!$B:$B,$C98,'Team members Data'!W:W)</f>
        <v>0</v>
      </c>
      <c r="AA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*IF(Z98=0,0,1),
_xlfn.IFNA(INDEX([1]Employees!$E:$E,MATCH($B98&amp;" "&amp;$C98,[1]Employees!$H:$H,0))
/Z$4*Z98,0)
)</f>
        <v>0</v>
      </c>
      <c r="AB98" s="198">
        <f>SUMIF('Team members Data'!$B:$B,$C98,'Team members Data'!Y:Y)</f>
        <v>0</v>
      </c>
      <c r="AC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*IF(AB98=0,0,1),
_xlfn.IFNA(INDEX([1]Employees!$E:$E,MATCH($B98&amp;" "&amp;$C98,[1]Employees!$H:$H,0))
/AB$4*AB98,0)
)</f>
        <v>0</v>
      </c>
      <c r="AD98" s="198">
        <f>SUMIF('Team members Data'!$B:$B,$C98,'Team members Data'!AA:AA)</f>
        <v>0</v>
      </c>
      <c r="AE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*IF(AD98=0,0,1),
_xlfn.IFNA(INDEX([1]Employees!$E:$E,MATCH($B98&amp;" "&amp;$C98,[1]Employees!$H:$H,0))
/AD$4*AD98,0)
)</f>
        <v>0</v>
      </c>
      <c r="AF98" s="198">
        <f>SUMIF('Team members Data'!$B:$B,$C98,'Team members Data'!AC:AC)</f>
        <v>0</v>
      </c>
      <c r="AG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*IF(AF98=0,0,1),
_xlfn.IFNA(INDEX([1]Employees!$E:$E,MATCH($B98&amp;" "&amp;$C98,[1]Employees!$H:$H,0))
/AF$4*AF98,0)
)</f>
        <v>0</v>
      </c>
      <c r="AH98" s="198">
        <f>SUMIF('Team members Data'!$B:$B,$C98,'Team members Data'!AE:AE)</f>
        <v>0</v>
      </c>
      <c r="AI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*IF(AH98=0,0,1),
_xlfn.IFNA(INDEX([1]Employees!$E:$E,MATCH($B98&amp;" "&amp;$C98,[1]Employees!$H:$H,0))
/AH$4*AH98,0)
)</f>
        <v>0</v>
      </c>
      <c r="AJ98" s="198">
        <f>SUMIF('Team members Data'!$B:$B,$C98,'Team members Data'!AG:AG)</f>
        <v>0</v>
      </c>
      <c r="AK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*IF(AJ98=0,0,1),
_xlfn.IFNA(INDEX([1]Employees!$E:$E,MATCH($B98&amp;" "&amp;$C98,[1]Employees!$H:$H,0))
/AJ$4*AJ98,0)
)</f>
        <v>0</v>
      </c>
      <c r="AL98" s="198">
        <f>SUMIF('Team members Data'!$B:$B,$C98,'Team members Data'!AI:AI)</f>
        <v>0</v>
      </c>
      <c r="AM98" s="199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*IF(AL98=0,0,1),
_xlfn.IFNA(INDEX([1]Employees!$E:$E,MATCH($B98&amp;" "&amp;$C98,[1]Employees!$H:$H,0))
/AL$4*AL98,0)
)</f>
        <v>0</v>
      </c>
      <c r="AN98" s="198">
        <f>SUMIF('Team members Data'!$B:$B,$C98,'Team members Data'!AK:AK)</f>
        <v>0</v>
      </c>
      <c r="AO98" s="206">
        <f ca="1">IF(
SUMIF('Project Costs'!$C$21:$C$35,$C98,'Project Costs'!$M$21:$M$35)+SUMIF('Project Costs'!$C$46:$C$65,$C98,'Project Costs'!$M$46:$M$65)+SUMIF('Project Costs'!$C$76:$C$95,$C98,'Project Costs'!$M$76:$M$95)&gt;0,
(SUMIF('Project Costs'!$C$21:$C$35,$C98,'Project Costs'!$M$21:$M$35)+SUMIF('Project Costs'!$C$46:$C$65,$C98,'Project Costs'!$M$46:$M$65)+SUMIF('Project Costs'!$C$76:$C$95,$C98,'Project Costs'!$M$76:$M$95))
*IF(AN98=0,0,1),
_xlfn.IFNA(INDEX([1]Employees!$E:$E,MATCH($B98&amp;" "&amp;$C98,[1]Employees!$H:$H,0))
/AN$4*AN98,0)
)</f>
        <v>0</v>
      </c>
    </row>
    <row r="99" spans="1:41" x14ac:dyDescent="0.2">
      <c r="A99" s="54" t="str">
        <f t="shared" si="3"/>
        <v>0 0</v>
      </c>
      <c r="B99" s="205">
        <f>'Employees Summary'!B96</f>
        <v>0</v>
      </c>
      <c r="C99" s="197">
        <f>'Employees Summary'!C96</f>
        <v>0</v>
      </c>
      <c r="D99" s="197">
        <f t="shared" si="4"/>
        <v>0</v>
      </c>
      <c r="E99" s="213">
        <f t="shared" ca="1" si="5"/>
        <v>0</v>
      </c>
      <c r="F99" s="198">
        <f>IF($C99=0,0,SUMIF('Team members Data'!$B:$B,$C99,'Team members Data'!C:C))</f>
        <v>0</v>
      </c>
      <c r="G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*IF(F99=0,0,1),
_xlfn.IFNA(INDEX([1]Employees!$E:$E,MATCH($B99&amp;" "&amp;$C99,[1]Employees!$H:$H,0))
/F$4*F99,0)
)</f>
        <v>0</v>
      </c>
      <c r="H99" s="198">
        <f>IF($C99=0,0,SUMIF('Team members Data'!$B:$B,$C99,'Team members Data'!E:E))</f>
        <v>0</v>
      </c>
      <c r="I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*IF(H99=0,0,1),
_xlfn.IFNA(INDEX([1]Employees!$E:$E,MATCH($B99&amp;" "&amp;$C99,[1]Employees!$H:$H,0))
/H$4*H99,0)
)</f>
        <v>0</v>
      </c>
      <c r="J99" s="198">
        <f>IF($C99=0,0,SUMIF('Team members Data'!$B:$B,$C99,'Team members Data'!G:G))</f>
        <v>0</v>
      </c>
      <c r="K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*IF(J99=0,0,1),
_xlfn.IFNA(INDEX([1]Employees!$E:$E,MATCH($B99&amp;" "&amp;$C99,[1]Employees!$H:$H,0))
/J$4*J99,0)
)</f>
        <v>0</v>
      </c>
      <c r="L99" s="198">
        <f>IF($C99=0,0,SUMIF('Team members Data'!$B:$B,$C99,'Team members Data'!I:I))</f>
        <v>0</v>
      </c>
      <c r="M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*IF(L99=0,0,1),
_xlfn.IFNA(INDEX([1]Employees!$E:$E,MATCH($B99&amp;" "&amp;$C99,[1]Employees!$H:$H,0))
/L$4*L99,0)
)</f>
        <v>0</v>
      </c>
      <c r="N99" s="198">
        <f>IF($C99=0,0,SUMIF('Team members Data'!$B:$B,$C99,'Team members Data'!K:K))</f>
        <v>0</v>
      </c>
      <c r="O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*IF(N99=0,0,1),
_xlfn.IFNA(INDEX([1]Employees!$E:$E,MATCH($B99&amp;" "&amp;$C99,[1]Employees!$H:$H,0))
/N$4*N99,0)
)</f>
        <v>0</v>
      </c>
      <c r="P99" s="198">
        <f>IF($C99=0,0,SUMIF('Team members Data'!$B:$B,$C99,'Team members Data'!M:M))</f>
        <v>0</v>
      </c>
      <c r="Q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*IF(P99=0,0,1),
_xlfn.IFNA(INDEX([1]Employees!$E:$E,MATCH($B99&amp;" "&amp;$C99,[1]Employees!$H:$H,0))
/P$4*P99,0)
)</f>
        <v>0</v>
      </c>
      <c r="R99" s="198">
        <f>IF($C99=0,0,SUMIF('Team members Data'!$B:$B,$C99,'Team members Data'!O:O))</f>
        <v>0</v>
      </c>
      <c r="S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*IF(R99=0,0,1),
_xlfn.IFNA(INDEX([1]Employees!$E:$E,MATCH($B99&amp;" "&amp;$C99,[1]Employees!$H:$H,0))
/R$4*R99,0)
)</f>
        <v>0</v>
      </c>
      <c r="T99" s="198">
        <f>IF($C99=0,0,SUMIF('Team members Data'!$B:$B,$C99,'Team members Data'!Q:Q))</f>
        <v>0</v>
      </c>
      <c r="U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*IF(T99=0,0,1),
_xlfn.IFNA(INDEX([1]Employees!$E:$E,MATCH($B99&amp;" "&amp;$C99,[1]Employees!$H:$H,0))
/T$4*T99,0)
)</f>
        <v>0</v>
      </c>
      <c r="V99" s="198">
        <f>IF($C99=0,0,SUMIF('Team members Data'!$B:$B,$C99,'Team members Data'!S:S))</f>
        <v>0</v>
      </c>
      <c r="W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*IF(V99=0,0,1),
_xlfn.IFNA(INDEX([1]Employees!$E:$E,MATCH($B99&amp;" "&amp;$C99,[1]Employees!$H:$H,0))
/V$4*V99,0)
)</f>
        <v>0</v>
      </c>
      <c r="X99" s="198">
        <f>SUMIF('Team members Data'!$B:$B,$C99,'Team members Data'!U:U)</f>
        <v>0</v>
      </c>
      <c r="Y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*IF(X99=0,0,1),
_xlfn.IFNA(INDEX([1]Employees!$E:$E,MATCH($B99&amp;" "&amp;$C99,[1]Employees!$H:$H,0))
/X$4*X99,0)
)</f>
        <v>0</v>
      </c>
      <c r="Z99" s="198">
        <f>SUMIF('Team members Data'!$B:$B,$C99,'Team members Data'!W:W)</f>
        <v>0</v>
      </c>
      <c r="AA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*IF(Z99=0,0,1),
_xlfn.IFNA(INDEX([1]Employees!$E:$E,MATCH($B99&amp;" "&amp;$C99,[1]Employees!$H:$H,0))
/Z$4*Z99,0)
)</f>
        <v>0</v>
      </c>
      <c r="AB99" s="198">
        <f>SUMIF('Team members Data'!$B:$B,$C99,'Team members Data'!Y:Y)</f>
        <v>0</v>
      </c>
      <c r="AC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*IF(AB99=0,0,1),
_xlfn.IFNA(INDEX([1]Employees!$E:$E,MATCH($B99&amp;" "&amp;$C99,[1]Employees!$H:$H,0))
/AB$4*AB99,0)
)</f>
        <v>0</v>
      </c>
      <c r="AD99" s="198">
        <f>SUMIF('Team members Data'!$B:$B,$C99,'Team members Data'!AA:AA)</f>
        <v>0</v>
      </c>
      <c r="AE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*IF(AD99=0,0,1),
_xlfn.IFNA(INDEX([1]Employees!$E:$E,MATCH($B99&amp;" "&amp;$C99,[1]Employees!$H:$H,0))
/AD$4*AD99,0)
)</f>
        <v>0</v>
      </c>
      <c r="AF99" s="198">
        <f>SUMIF('Team members Data'!$B:$B,$C99,'Team members Data'!AC:AC)</f>
        <v>0</v>
      </c>
      <c r="AG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*IF(AF99=0,0,1),
_xlfn.IFNA(INDEX([1]Employees!$E:$E,MATCH($B99&amp;" "&amp;$C99,[1]Employees!$H:$H,0))
/AF$4*AF99,0)
)</f>
        <v>0</v>
      </c>
      <c r="AH99" s="198">
        <f>SUMIF('Team members Data'!$B:$B,$C99,'Team members Data'!AE:AE)</f>
        <v>0</v>
      </c>
      <c r="AI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*IF(AH99=0,0,1),
_xlfn.IFNA(INDEX([1]Employees!$E:$E,MATCH($B99&amp;" "&amp;$C99,[1]Employees!$H:$H,0))
/AH$4*AH99,0)
)</f>
        <v>0</v>
      </c>
      <c r="AJ99" s="198">
        <f>SUMIF('Team members Data'!$B:$B,$C99,'Team members Data'!AG:AG)</f>
        <v>0</v>
      </c>
      <c r="AK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*IF(AJ99=0,0,1),
_xlfn.IFNA(INDEX([1]Employees!$E:$E,MATCH($B99&amp;" "&amp;$C99,[1]Employees!$H:$H,0))
/AJ$4*AJ99,0)
)</f>
        <v>0</v>
      </c>
      <c r="AL99" s="198">
        <f>SUMIF('Team members Data'!$B:$B,$C99,'Team members Data'!AI:AI)</f>
        <v>0</v>
      </c>
      <c r="AM99" s="199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*IF(AL99=0,0,1),
_xlfn.IFNA(INDEX([1]Employees!$E:$E,MATCH($B99&amp;" "&amp;$C99,[1]Employees!$H:$H,0))
/AL$4*AL99,0)
)</f>
        <v>0</v>
      </c>
      <c r="AN99" s="198">
        <f>SUMIF('Team members Data'!$B:$B,$C99,'Team members Data'!AK:AK)</f>
        <v>0</v>
      </c>
      <c r="AO99" s="206">
        <f ca="1">IF(
SUMIF('Project Costs'!$C$21:$C$35,$C99,'Project Costs'!$M$21:$M$35)+SUMIF('Project Costs'!$C$46:$C$65,$C99,'Project Costs'!$M$46:$M$65)+SUMIF('Project Costs'!$C$76:$C$95,$C99,'Project Costs'!$M$76:$M$95)&gt;0,
(SUMIF('Project Costs'!$C$21:$C$35,$C99,'Project Costs'!$M$21:$M$35)+SUMIF('Project Costs'!$C$46:$C$65,$C99,'Project Costs'!$M$46:$M$65)+SUMIF('Project Costs'!$C$76:$C$95,$C99,'Project Costs'!$M$76:$M$95))
*IF(AN99=0,0,1),
_xlfn.IFNA(INDEX([1]Employees!$E:$E,MATCH($B99&amp;" "&amp;$C99,[1]Employees!$H:$H,0))
/AN$4*AN99,0)
)</f>
        <v>0</v>
      </c>
    </row>
    <row r="100" spans="1:41" x14ac:dyDescent="0.2">
      <c r="A100" s="54" t="str">
        <f t="shared" si="3"/>
        <v>0 0</v>
      </c>
      <c r="B100" s="205">
        <f>'Employees Summary'!B97</f>
        <v>0</v>
      </c>
      <c r="C100" s="197">
        <f>'Employees Summary'!C97</f>
        <v>0</v>
      </c>
      <c r="D100" s="197">
        <f t="shared" si="4"/>
        <v>0</v>
      </c>
      <c r="E100" s="213">
        <f t="shared" ca="1" si="5"/>
        <v>0</v>
      </c>
      <c r="F100" s="198">
        <f>IF($C100=0,0,SUMIF('Team members Data'!$B:$B,$C100,'Team members Data'!C:C))</f>
        <v>0</v>
      </c>
      <c r="G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*IF(F100=0,0,1),
_xlfn.IFNA(INDEX([1]Employees!$E:$E,MATCH($B100&amp;" "&amp;$C100,[1]Employees!$H:$H,0))
/F$4*F100,0)
)</f>
        <v>0</v>
      </c>
      <c r="H100" s="198">
        <f>IF($C100=0,0,SUMIF('Team members Data'!$B:$B,$C100,'Team members Data'!E:E))</f>
        <v>0</v>
      </c>
      <c r="I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*IF(H100=0,0,1),
_xlfn.IFNA(INDEX([1]Employees!$E:$E,MATCH($B100&amp;" "&amp;$C100,[1]Employees!$H:$H,0))
/H$4*H100,0)
)</f>
        <v>0</v>
      </c>
      <c r="J100" s="198">
        <f>IF($C100=0,0,SUMIF('Team members Data'!$B:$B,$C100,'Team members Data'!G:G))</f>
        <v>0</v>
      </c>
      <c r="K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*IF(J100=0,0,1),
_xlfn.IFNA(INDEX([1]Employees!$E:$E,MATCH($B100&amp;" "&amp;$C100,[1]Employees!$H:$H,0))
/J$4*J100,0)
)</f>
        <v>0</v>
      </c>
      <c r="L100" s="198">
        <f>IF($C100=0,0,SUMIF('Team members Data'!$B:$B,$C100,'Team members Data'!I:I))</f>
        <v>0</v>
      </c>
      <c r="M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*IF(L100=0,0,1),
_xlfn.IFNA(INDEX([1]Employees!$E:$E,MATCH($B100&amp;" "&amp;$C100,[1]Employees!$H:$H,0))
/L$4*L100,0)
)</f>
        <v>0</v>
      </c>
      <c r="N100" s="198">
        <f>IF($C100=0,0,SUMIF('Team members Data'!$B:$B,$C100,'Team members Data'!K:K))</f>
        <v>0</v>
      </c>
      <c r="O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*IF(N100=0,0,1),
_xlfn.IFNA(INDEX([1]Employees!$E:$E,MATCH($B100&amp;" "&amp;$C100,[1]Employees!$H:$H,0))
/N$4*N100,0)
)</f>
        <v>0</v>
      </c>
      <c r="P100" s="198">
        <f>IF($C100=0,0,SUMIF('Team members Data'!$B:$B,$C100,'Team members Data'!M:M))</f>
        <v>0</v>
      </c>
      <c r="Q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*IF(P100=0,0,1),
_xlfn.IFNA(INDEX([1]Employees!$E:$E,MATCH($B100&amp;" "&amp;$C100,[1]Employees!$H:$H,0))
/P$4*P100,0)
)</f>
        <v>0</v>
      </c>
      <c r="R100" s="198">
        <f>IF($C100=0,0,SUMIF('Team members Data'!$B:$B,$C100,'Team members Data'!O:O))</f>
        <v>0</v>
      </c>
      <c r="S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*IF(R100=0,0,1),
_xlfn.IFNA(INDEX([1]Employees!$E:$E,MATCH($B100&amp;" "&amp;$C100,[1]Employees!$H:$H,0))
/R$4*R100,0)
)</f>
        <v>0</v>
      </c>
      <c r="T100" s="198">
        <f>IF($C100=0,0,SUMIF('Team members Data'!$B:$B,$C100,'Team members Data'!Q:Q))</f>
        <v>0</v>
      </c>
      <c r="U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*IF(T100=0,0,1),
_xlfn.IFNA(INDEX([1]Employees!$E:$E,MATCH($B100&amp;" "&amp;$C100,[1]Employees!$H:$H,0))
/T$4*T100,0)
)</f>
        <v>0</v>
      </c>
      <c r="V100" s="198">
        <f>IF($C100=0,0,SUMIF('Team members Data'!$B:$B,$C100,'Team members Data'!S:S))</f>
        <v>0</v>
      </c>
      <c r="W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*IF(V100=0,0,1),
_xlfn.IFNA(INDEX([1]Employees!$E:$E,MATCH($B100&amp;" "&amp;$C100,[1]Employees!$H:$H,0))
/V$4*V100,0)
)</f>
        <v>0</v>
      </c>
      <c r="X100" s="198">
        <f>SUMIF('Team members Data'!$B:$B,$C100,'Team members Data'!U:U)</f>
        <v>0</v>
      </c>
      <c r="Y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*IF(X100=0,0,1),
_xlfn.IFNA(INDEX([1]Employees!$E:$E,MATCH($B100&amp;" "&amp;$C100,[1]Employees!$H:$H,0))
/X$4*X100,0)
)</f>
        <v>0</v>
      </c>
      <c r="Z100" s="198">
        <f>SUMIF('Team members Data'!$B:$B,$C100,'Team members Data'!W:W)</f>
        <v>0</v>
      </c>
      <c r="AA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*IF(Z100=0,0,1),
_xlfn.IFNA(INDEX([1]Employees!$E:$E,MATCH($B100&amp;" "&amp;$C100,[1]Employees!$H:$H,0))
/Z$4*Z100,0)
)</f>
        <v>0</v>
      </c>
      <c r="AB100" s="198">
        <f>SUMIF('Team members Data'!$B:$B,$C100,'Team members Data'!Y:Y)</f>
        <v>0</v>
      </c>
      <c r="AC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*IF(AB100=0,0,1),
_xlfn.IFNA(INDEX([1]Employees!$E:$E,MATCH($B100&amp;" "&amp;$C100,[1]Employees!$H:$H,0))
/AB$4*AB100,0)
)</f>
        <v>0</v>
      </c>
      <c r="AD100" s="198">
        <f>SUMIF('Team members Data'!$B:$B,$C100,'Team members Data'!AA:AA)</f>
        <v>0</v>
      </c>
      <c r="AE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*IF(AD100=0,0,1),
_xlfn.IFNA(INDEX([1]Employees!$E:$E,MATCH($B100&amp;" "&amp;$C100,[1]Employees!$H:$H,0))
/AD$4*AD100,0)
)</f>
        <v>0</v>
      </c>
      <c r="AF100" s="198">
        <f>SUMIF('Team members Data'!$B:$B,$C100,'Team members Data'!AC:AC)</f>
        <v>0</v>
      </c>
      <c r="AG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*IF(AF100=0,0,1),
_xlfn.IFNA(INDEX([1]Employees!$E:$E,MATCH($B100&amp;" "&amp;$C100,[1]Employees!$H:$H,0))
/AF$4*AF100,0)
)</f>
        <v>0</v>
      </c>
      <c r="AH100" s="198">
        <f>SUMIF('Team members Data'!$B:$B,$C100,'Team members Data'!AE:AE)</f>
        <v>0</v>
      </c>
      <c r="AI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*IF(AH100=0,0,1),
_xlfn.IFNA(INDEX([1]Employees!$E:$E,MATCH($B100&amp;" "&amp;$C100,[1]Employees!$H:$H,0))
/AH$4*AH100,0)
)</f>
        <v>0</v>
      </c>
      <c r="AJ100" s="198">
        <f>SUMIF('Team members Data'!$B:$B,$C100,'Team members Data'!AG:AG)</f>
        <v>0</v>
      </c>
      <c r="AK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*IF(AJ100=0,0,1),
_xlfn.IFNA(INDEX([1]Employees!$E:$E,MATCH($B100&amp;" "&amp;$C100,[1]Employees!$H:$H,0))
/AJ$4*AJ100,0)
)</f>
        <v>0</v>
      </c>
      <c r="AL100" s="198">
        <f>SUMIF('Team members Data'!$B:$B,$C100,'Team members Data'!AI:AI)</f>
        <v>0</v>
      </c>
      <c r="AM100" s="199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*IF(AL100=0,0,1),
_xlfn.IFNA(INDEX([1]Employees!$E:$E,MATCH($B100&amp;" "&amp;$C100,[1]Employees!$H:$H,0))
/AL$4*AL100,0)
)</f>
        <v>0</v>
      </c>
      <c r="AN100" s="198">
        <f>SUMIF('Team members Data'!$B:$B,$C100,'Team members Data'!AK:AK)</f>
        <v>0</v>
      </c>
      <c r="AO100" s="206">
        <f ca="1">IF(
SUMIF('Project Costs'!$C$21:$C$35,$C100,'Project Costs'!$M$21:$M$35)+SUMIF('Project Costs'!$C$46:$C$65,$C100,'Project Costs'!$M$46:$M$65)+SUMIF('Project Costs'!$C$76:$C$95,$C100,'Project Costs'!$M$76:$M$95)&gt;0,
(SUMIF('Project Costs'!$C$21:$C$35,$C100,'Project Costs'!$M$21:$M$35)+SUMIF('Project Costs'!$C$46:$C$65,$C100,'Project Costs'!$M$46:$M$65)+SUMIF('Project Costs'!$C$76:$C$95,$C100,'Project Costs'!$M$76:$M$95))
*IF(AN100=0,0,1),
_xlfn.IFNA(INDEX([1]Employees!$E:$E,MATCH($B100&amp;" "&amp;$C100,[1]Employees!$H:$H,0))
/AN$4*AN100,0)
)</f>
        <v>0</v>
      </c>
    </row>
    <row r="101" spans="1:41" x14ac:dyDescent="0.2">
      <c r="A101" s="54" t="str">
        <f t="shared" si="3"/>
        <v>0 0</v>
      </c>
      <c r="B101" s="205">
        <f>'Employees Summary'!B98</f>
        <v>0</v>
      </c>
      <c r="C101" s="197">
        <f>'Employees Summary'!C98</f>
        <v>0</v>
      </c>
      <c r="D101" s="197">
        <f t="shared" si="4"/>
        <v>0</v>
      </c>
      <c r="E101" s="213">
        <f t="shared" ca="1" si="5"/>
        <v>0</v>
      </c>
      <c r="F101" s="198">
        <f>IF($C101=0,0,SUMIF('Team members Data'!$B:$B,$C101,'Team members Data'!C:C))</f>
        <v>0</v>
      </c>
      <c r="G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*IF(F101=0,0,1),
_xlfn.IFNA(INDEX([1]Employees!$E:$E,MATCH($B101&amp;" "&amp;$C101,[1]Employees!$H:$H,0))
/F$4*F101,0)
)</f>
        <v>0</v>
      </c>
      <c r="H101" s="198">
        <f>IF($C101=0,0,SUMIF('Team members Data'!$B:$B,$C101,'Team members Data'!E:E))</f>
        <v>0</v>
      </c>
      <c r="I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*IF(H101=0,0,1),
_xlfn.IFNA(INDEX([1]Employees!$E:$E,MATCH($B101&amp;" "&amp;$C101,[1]Employees!$H:$H,0))
/H$4*H101,0)
)</f>
        <v>0</v>
      </c>
      <c r="J101" s="198">
        <f>IF($C101=0,0,SUMIF('Team members Data'!$B:$B,$C101,'Team members Data'!G:G))</f>
        <v>0</v>
      </c>
      <c r="K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*IF(J101=0,0,1),
_xlfn.IFNA(INDEX([1]Employees!$E:$E,MATCH($B101&amp;" "&amp;$C101,[1]Employees!$H:$H,0))
/J$4*J101,0)
)</f>
        <v>0</v>
      </c>
      <c r="L101" s="198">
        <f>IF($C101=0,0,SUMIF('Team members Data'!$B:$B,$C101,'Team members Data'!I:I))</f>
        <v>0</v>
      </c>
      <c r="M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*IF(L101=0,0,1),
_xlfn.IFNA(INDEX([1]Employees!$E:$E,MATCH($B101&amp;" "&amp;$C101,[1]Employees!$H:$H,0))
/L$4*L101,0)
)</f>
        <v>0</v>
      </c>
      <c r="N101" s="198">
        <f>IF($C101=0,0,SUMIF('Team members Data'!$B:$B,$C101,'Team members Data'!K:K))</f>
        <v>0</v>
      </c>
      <c r="O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*IF(N101=0,0,1),
_xlfn.IFNA(INDEX([1]Employees!$E:$E,MATCH($B101&amp;" "&amp;$C101,[1]Employees!$H:$H,0))
/N$4*N101,0)
)</f>
        <v>0</v>
      </c>
      <c r="P101" s="198">
        <f>IF($C101=0,0,SUMIF('Team members Data'!$B:$B,$C101,'Team members Data'!M:M))</f>
        <v>0</v>
      </c>
      <c r="Q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*IF(P101=0,0,1),
_xlfn.IFNA(INDEX([1]Employees!$E:$E,MATCH($B101&amp;" "&amp;$C101,[1]Employees!$H:$H,0))
/P$4*P101,0)
)</f>
        <v>0</v>
      </c>
      <c r="R101" s="198">
        <f>IF($C101=0,0,SUMIF('Team members Data'!$B:$B,$C101,'Team members Data'!O:O))</f>
        <v>0</v>
      </c>
      <c r="S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*IF(R101=0,0,1),
_xlfn.IFNA(INDEX([1]Employees!$E:$E,MATCH($B101&amp;" "&amp;$C101,[1]Employees!$H:$H,0))
/R$4*R101,0)
)</f>
        <v>0</v>
      </c>
      <c r="T101" s="198">
        <f>IF($C101=0,0,SUMIF('Team members Data'!$B:$B,$C101,'Team members Data'!Q:Q))</f>
        <v>0</v>
      </c>
      <c r="U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*IF(T101=0,0,1),
_xlfn.IFNA(INDEX([1]Employees!$E:$E,MATCH($B101&amp;" "&amp;$C101,[1]Employees!$H:$H,0))
/T$4*T101,0)
)</f>
        <v>0</v>
      </c>
      <c r="V101" s="198">
        <f>IF($C101=0,0,SUMIF('Team members Data'!$B:$B,$C101,'Team members Data'!S:S))</f>
        <v>0</v>
      </c>
      <c r="W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*IF(V101=0,0,1),
_xlfn.IFNA(INDEX([1]Employees!$E:$E,MATCH($B101&amp;" "&amp;$C101,[1]Employees!$H:$H,0))
/V$4*V101,0)
)</f>
        <v>0</v>
      </c>
      <c r="X101" s="198">
        <f>SUMIF('Team members Data'!$B:$B,$C101,'Team members Data'!U:U)</f>
        <v>0</v>
      </c>
      <c r="Y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*IF(X101=0,0,1),
_xlfn.IFNA(INDEX([1]Employees!$E:$E,MATCH($B101&amp;" "&amp;$C101,[1]Employees!$H:$H,0))
/X$4*X101,0)
)</f>
        <v>0</v>
      </c>
      <c r="Z101" s="198">
        <f>SUMIF('Team members Data'!$B:$B,$C101,'Team members Data'!W:W)</f>
        <v>0</v>
      </c>
      <c r="AA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*IF(Z101=0,0,1),
_xlfn.IFNA(INDEX([1]Employees!$E:$E,MATCH($B101&amp;" "&amp;$C101,[1]Employees!$H:$H,0))
/Z$4*Z101,0)
)</f>
        <v>0</v>
      </c>
      <c r="AB101" s="198">
        <f>SUMIF('Team members Data'!$B:$B,$C101,'Team members Data'!Y:Y)</f>
        <v>0</v>
      </c>
      <c r="AC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*IF(AB101=0,0,1),
_xlfn.IFNA(INDEX([1]Employees!$E:$E,MATCH($B101&amp;" "&amp;$C101,[1]Employees!$H:$H,0))
/AB$4*AB101,0)
)</f>
        <v>0</v>
      </c>
      <c r="AD101" s="198">
        <f>SUMIF('Team members Data'!$B:$B,$C101,'Team members Data'!AA:AA)</f>
        <v>0</v>
      </c>
      <c r="AE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*IF(AD101=0,0,1),
_xlfn.IFNA(INDEX([1]Employees!$E:$E,MATCH($B101&amp;" "&amp;$C101,[1]Employees!$H:$H,0))
/AD$4*AD101,0)
)</f>
        <v>0</v>
      </c>
      <c r="AF101" s="198">
        <f>SUMIF('Team members Data'!$B:$B,$C101,'Team members Data'!AC:AC)</f>
        <v>0</v>
      </c>
      <c r="AG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*IF(AF101=0,0,1),
_xlfn.IFNA(INDEX([1]Employees!$E:$E,MATCH($B101&amp;" "&amp;$C101,[1]Employees!$H:$H,0))
/AF$4*AF101,0)
)</f>
        <v>0</v>
      </c>
      <c r="AH101" s="198">
        <f>SUMIF('Team members Data'!$B:$B,$C101,'Team members Data'!AE:AE)</f>
        <v>0</v>
      </c>
      <c r="AI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*IF(AH101=0,0,1),
_xlfn.IFNA(INDEX([1]Employees!$E:$E,MATCH($B101&amp;" "&amp;$C101,[1]Employees!$H:$H,0))
/AH$4*AH101,0)
)</f>
        <v>0</v>
      </c>
      <c r="AJ101" s="198">
        <f>SUMIF('Team members Data'!$B:$B,$C101,'Team members Data'!AG:AG)</f>
        <v>0</v>
      </c>
      <c r="AK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*IF(AJ101=0,0,1),
_xlfn.IFNA(INDEX([1]Employees!$E:$E,MATCH($B101&amp;" "&amp;$C101,[1]Employees!$H:$H,0))
/AJ$4*AJ101,0)
)</f>
        <v>0</v>
      </c>
      <c r="AL101" s="198">
        <f>SUMIF('Team members Data'!$B:$B,$C101,'Team members Data'!AI:AI)</f>
        <v>0</v>
      </c>
      <c r="AM101" s="199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*IF(AL101=0,0,1),
_xlfn.IFNA(INDEX([1]Employees!$E:$E,MATCH($B101&amp;" "&amp;$C101,[1]Employees!$H:$H,0))
/AL$4*AL101,0)
)</f>
        <v>0</v>
      </c>
      <c r="AN101" s="198">
        <f>SUMIF('Team members Data'!$B:$B,$C101,'Team members Data'!AK:AK)</f>
        <v>0</v>
      </c>
      <c r="AO101" s="206">
        <f ca="1">IF(
SUMIF('Project Costs'!$C$21:$C$35,$C101,'Project Costs'!$M$21:$M$35)+SUMIF('Project Costs'!$C$46:$C$65,$C101,'Project Costs'!$M$46:$M$65)+SUMIF('Project Costs'!$C$76:$C$95,$C101,'Project Costs'!$M$76:$M$95)&gt;0,
(SUMIF('Project Costs'!$C$21:$C$35,$C101,'Project Costs'!$M$21:$M$35)+SUMIF('Project Costs'!$C$46:$C$65,$C101,'Project Costs'!$M$46:$M$65)+SUMIF('Project Costs'!$C$76:$C$95,$C101,'Project Costs'!$M$76:$M$95))
*IF(AN101=0,0,1),
_xlfn.IFNA(INDEX([1]Employees!$E:$E,MATCH($B101&amp;" "&amp;$C101,[1]Employees!$H:$H,0))
/AN$4*AN101,0)
)</f>
        <v>0</v>
      </c>
    </row>
    <row r="102" spans="1:41" x14ac:dyDescent="0.2">
      <c r="A102" s="54" t="str">
        <f t="shared" si="3"/>
        <v>0 0</v>
      </c>
      <c r="B102" s="205">
        <f>'Employees Summary'!B99</f>
        <v>0</v>
      </c>
      <c r="C102" s="197">
        <f>'Employees Summary'!C99</f>
        <v>0</v>
      </c>
      <c r="D102" s="197">
        <f t="shared" si="4"/>
        <v>0</v>
      </c>
      <c r="E102" s="213">
        <f t="shared" ca="1" si="5"/>
        <v>0</v>
      </c>
      <c r="F102" s="198">
        <f>IF($C102=0,0,SUMIF('Team members Data'!$B:$B,$C102,'Team members Data'!C:C))</f>
        <v>0</v>
      </c>
      <c r="G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*IF(F102=0,0,1),
_xlfn.IFNA(INDEX([1]Employees!$E:$E,MATCH($B102&amp;" "&amp;$C102,[1]Employees!$H:$H,0))
/F$4*F102,0)
)</f>
        <v>0</v>
      </c>
      <c r="H102" s="198">
        <f>IF($C102=0,0,SUMIF('Team members Data'!$B:$B,$C102,'Team members Data'!E:E))</f>
        <v>0</v>
      </c>
      <c r="I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*IF(H102=0,0,1),
_xlfn.IFNA(INDEX([1]Employees!$E:$E,MATCH($B102&amp;" "&amp;$C102,[1]Employees!$H:$H,0))
/H$4*H102,0)
)</f>
        <v>0</v>
      </c>
      <c r="J102" s="198">
        <f>IF($C102=0,0,SUMIF('Team members Data'!$B:$B,$C102,'Team members Data'!G:G))</f>
        <v>0</v>
      </c>
      <c r="K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*IF(J102=0,0,1),
_xlfn.IFNA(INDEX([1]Employees!$E:$E,MATCH($B102&amp;" "&amp;$C102,[1]Employees!$H:$H,0))
/J$4*J102,0)
)</f>
        <v>0</v>
      </c>
      <c r="L102" s="198">
        <f>IF($C102=0,0,SUMIF('Team members Data'!$B:$B,$C102,'Team members Data'!I:I))</f>
        <v>0</v>
      </c>
      <c r="M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*IF(L102=0,0,1),
_xlfn.IFNA(INDEX([1]Employees!$E:$E,MATCH($B102&amp;" "&amp;$C102,[1]Employees!$H:$H,0))
/L$4*L102,0)
)</f>
        <v>0</v>
      </c>
      <c r="N102" s="198">
        <f>IF($C102=0,0,SUMIF('Team members Data'!$B:$B,$C102,'Team members Data'!K:K))</f>
        <v>0</v>
      </c>
      <c r="O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*IF(N102=0,0,1),
_xlfn.IFNA(INDEX([1]Employees!$E:$E,MATCH($B102&amp;" "&amp;$C102,[1]Employees!$H:$H,0))
/N$4*N102,0)
)</f>
        <v>0</v>
      </c>
      <c r="P102" s="198">
        <f>IF($C102=0,0,SUMIF('Team members Data'!$B:$B,$C102,'Team members Data'!M:M))</f>
        <v>0</v>
      </c>
      <c r="Q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*IF(P102=0,0,1),
_xlfn.IFNA(INDEX([1]Employees!$E:$E,MATCH($B102&amp;" "&amp;$C102,[1]Employees!$H:$H,0))
/P$4*P102,0)
)</f>
        <v>0</v>
      </c>
      <c r="R102" s="198">
        <f>IF($C102=0,0,SUMIF('Team members Data'!$B:$B,$C102,'Team members Data'!O:O))</f>
        <v>0</v>
      </c>
      <c r="S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*IF(R102=0,0,1),
_xlfn.IFNA(INDEX([1]Employees!$E:$E,MATCH($B102&amp;" "&amp;$C102,[1]Employees!$H:$H,0))
/R$4*R102,0)
)</f>
        <v>0</v>
      </c>
      <c r="T102" s="198">
        <f>IF($C102=0,0,SUMIF('Team members Data'!$B:$B,$C102,'Team members Data'!Q:Q))</f>
        <v>0</v>
      </c>
      <c r="U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*IF(T102=0,0,1),
_xlfn.IFNA(INDEX([1]Employees!$E:$E,MATCH($B102&amp;" "&amp;$C102,[1]Employees!$H:$H,0))
/T$4*T102,0)
)</f>
        <v>0</v>
      </c>
      <c r="V102" s="198">
        <f>IF($C102=0,0,SUMIF('Team members Data'!$B:$B,$C102,'Team members Data'!S:S))</f>
        <v>0</v>
      </c>
      <c r="W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*IF(V102=0,0,1),
_xlfn.IFNA(INDEX([1]Employees!$E:$E,MATCH($B102&amp;" "&amp;$C102,[1]Employees!$H:$H,0))
/V$4*V102,0)
)</f>
        <v>0</v>
      </c>
      <c r="X102" s="198">
        <f>SUMIF('Team members Data'!$B:$B,$C102,'Team members Data'!U:U)</f>
        <v>0</v>
      </c>
      <c r="Y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*IF(X102=0,0,1),
_xlfn.IFNA(INDEX([1]Employees!$E:$E,MATCH($B102&amp;" "&amp;$C102,[1]Employees!$H:$H,0))
/X$4*X102,0)
)</f>
        <v>0</v>
      </c>
      <c r="Z102" s="198">
        <f>SUMIF('Team members Data'!$B:$B,$C102,'Team members Data'!W:W)</f>
        <v>0</v>
      </c>
      <c r="AA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*IF(Z102=0,0,1),
_xlfn.IFNA(INDEX([1]Employees!$E:$E,MATCH($B102&amp;" "&amp;$C102,[1]Employees!$H:$H,0))
/Z$4*Z102,0)
)</f>
        <v>0</v>
      </c>
      <c r="AB102" s="198">
        <f>SUMIF('Team members Data'!$B:$B,$C102,'Team members Data'!Y:Y)</f>
        <v>0</v>
      </c>
      <c r="AC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*IF(AB102=0,0,1),
_xlfn.IFNA(INDEX([1]Employees!$E:$E,MATCH($B102&amp;" "&amp;$C102,[1]Employees!$H:$H,0))
/AB$4*AB102,0)
)</f>
        <v>0</v>
      </c>
      <c r="AD102" s="198">
        <f>SUMIF('Team members Data'!$B:$B,$C102,'Team members Data'!AA:AA)</f>
        <v>0</v>
      </c>
      <c r="AE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*IF(AD102=0,0,1),
_xlfn.IFNA(INDEX([1]Employees!$E:$E,MATCH($B102&amp;" "&amp;$C102,[1]Employees!$H:$H,0))
/AD$4*AD102,0)
)</f>
        <v>0</v>
      </c>
      <c r="AF102" s="198">
        <f>SUMIF('Team members Data'!$B:$B,$C102,'Team members Data'!AC:AC)</f>
        <v>0</v>
      </c>
      <c r="AG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*IF(AF102=0,0,1),
_xlfn.IFNA(INDEX([1]Employees!$E:$E,MATCH($B102&amp;" "&amp;$C102,[1]Employees!$H:$H,0))
/AF$4*AF102,0)
)</f>
        <v>0</v>
      </c>
      <c r="AH102" s="198">
        <f>SUMIF('Team members Data'!$B:$B,$C102,'Team members Data'!AE:AE)</f>
        <v>0</v>
      </c>
      <c r="AI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*IF(AH102=0,0,1),
_xlfn.IFNA(INDEX([1]Employees!$E:$E,MATCH($B102&amp;" "&amp;$C102,[1]Employees!$H:$H,0))
/AH$4*AH102,0)
)</f>
        <v>0</v>
      </c>
      <c r="AJ102" s="198">
        <f>SUMIF('Team members Data'!$B:$B,$C102,'Team members Data'!AG:AG)</f>
        <v>0</v>
      </c>
      <c r="AK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*IF(AJ102=0,0,1),
_xlfn.IFNA(INDEX([1]Employees!$E:$E,MATCH($B102&amp;" "&amp;$C102,[1]Employees!$H:$H,0))
/AJ$4*AJ102,0)
)</f>
        <v>0</v>
      </c>
      <c r="AL102" s="198">
        <f>SUMIF('Team members Data'!$B:$B,$C102,'Team members Data'!AI:AI)</f>
        <v>0</v>
      </c>
      <c r="AM102" s="199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*IF(AL102=0,0,1),
_xlfn.IFNA(INDEX([1]Employees!$E:$E,MATCH($B102&amp;" "&amp;$C102,[1]Employees!$H:$H,0))
/AL$4*AL102,0)
)</f>
        <v>0</v>
      </c>
      <c r="AN102" s="198">
        <f>SUMIF('Team members Data'!$B:$B,$C102,'Team members Data'!AK:AK)</f>
        <v>0</v>
      </c>
      <c r="AO102" s="206">
        <f ca="1">IF(
SUMIF('Project Costs'!$C$21:$C$35,$C102,'Project Costs'!$M$21:$M$35)+SUMIF('Project Costs'!$C$46:$C$65,$C102,'Project Costs'!$M$46:$M$65)+SUMIF('Project Costs'!$C$76:$C$95,$C102,'Project Costs'!$M$76:$M$95)&gt;0,
(SUMIF('Project Costs'!$C$21:$C$35,$C102,'Project Costs'!$M$21:$M$35)+SUMIF('Project Costs'!$C$46:$C$65,$C102,'Project Costs'!$M$46:$M$65)+SUMIF('Project Costs'!$C$76:$C$95,$C102,'Project Costs'!$M$76:$M$95))
*IF(AN102=0,0,1),
_xlfn.IFNA(INDEX([1]Employees!$E:$E,MATCH($B102&amp;" "&amp;$C102,[1]Employees!$H:$H,0))
/AN$4*AN102,0)
)</f>
        <v>0</v>
      </c>
    </row>
    <row r="103" spans="1:41" x14ac:dyDescent="0.2">
      <c r="A103" s="54" t="str">
        <f t="shared" si="3"/>
        <v>0 0</v>
      </c>
      <c r="B103" s="205">
        <f>'Employees Summary'!B100</f>
        <v>0</v>
      </c>
      <c r="C103" s="197">
        <f>'Employees Summary'!C100</f>
        <v>0</v>
      </c>
      <c r="D103" s="197">
        <f t="shared" si="4"/>
        <v>0</v>
      </c>
      <c r="E103" s="213">
        <f t="shared" ca="1" si="5"/>
        <v>0</v>
      </c>
      <c r="F103" s="198">
        <f>IF($C103=0,0,SUMIF('Team members Data'!$B:$B,$C103,'Team members Data'!C:C))</f>
        <v>0</v>
      </c>
      <c r="G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*IF(F103=0,0,1),
_xlfn.IFNA(INDEX([1]Employees!$E:$E,MATCH($B103&amp;" "&amp;$C103,[1]Employees!$H:$H,0))
/F$4*F103,0)
)</f>
        <v>0</v>
      </c>
      <c r="H103" s="198">
        <f>IF($C103=0,0,SUMIF('Team members Data'!$B:$B,$C103,'Team members Data'!E:E))</f>
        <v>0</v>
      </c>
      <c r="I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*IF(H103=0,0,1),
_xlfn.IFNA(INDEX([1]Employees!$E:$E,MATCH($B103&amp;" "&amp;$C103,[1]Employees!$H:$H,0))
/H$4*H103,0)
)</f>
        <v>0</v>
      </c>
      <c r="J103" s="198">
        <f>IF($C103=0,0,SUMIF('Team members Data'!$B:$B,$C103,'Team members Data'!G:G))</f>
        <v>0</v>
      </c>
      <c r="K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*IF(J103=0,0,1),
_xlfn.IFNA(INDEX([1]Employees!$E:$E,MATCH($B103&amp;" "&amp;$C103,[1]Employees!$H:$H,0))
/J$4*J103,0)
)</f>
        <v>0</v>
      </c>
      <c r="L103" s="198">
        <f>IF($C103=0,0,SUMIF('Team members Data'!$B:$B,$C103,'Team members Data'!I:I))</f>
        <v>0</v>
      </c>
      <c r="M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*IF(L103=0,0,1),
_xlfn.IFNA(INDEX([1]Employees!$E:$E,MATCH($B103&amp;" "&amp;$C103,[1]Employees!$H:$H,0))
/L$4*L103,0)
)</f>
        <v>0</v>
      </c>
      <c r="N103" s="198">
        <f>IF($C103=0,0,SUMIF('Team members Data'!$B:$B,$C103,'Team members Data'!K:K))</f>
        <v>0</v>
      </c>
      <c r="O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*IF(N103=0,0,1),
_xlfn.IFNA(INDEX([1]Employees!$E:$E,MATCH($B103&amp;" "&amp;$C103,[1]Employees!$H:$H,0))
/N$4*N103,0)
)</f>
        <v>0</v>
      </c>
      <c r="P103" s="198">
        <f>IF($C103=0,0,SUMIF('Team members Data'!$B:$B,$C103,'Team members Data'!M:M))</f>
        <v>0</v>
      </c>
      <c r="Q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*IF(P103=0,0,1),
_xlfn.IFNA(INDEX([1]Employees!$E:$E,MATCH($B103&amp;" "&amp;$C103,[1]Employees!$H:$H,0))
/P$4*P103,0)
)</f>
        <v>0</v>
      </c>
      <c r="R103" s="198">
        <f>IF($C103=0,0,SUMIF('Team members Data'!$B:$B,$C103,'Team members Data'!O:O))</f>
        <v>0</v>
      </c>
      <c r="S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*IF(R103=0,0,1),
_xlfn.IFNA(INDEX([1]Employees!$E:$E,MATCH($B103&amp;" "&amp;$C103,[1]Employees!$H:$H,0))
/R$4*R103,0)
)</f>
        <v>0</v>
      </c>
      <c r="T103" s="198">
        <f>IF($C103=0,0,SUMIF('Team members Data'!$B:$B,$C103,'Team members Data'!Q:Q))</f>
        <v>0</v>
      </c>
      <c r="U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*IF(T103=0,0,1),
_xlfn.IFNA(INDEX([1]Employees!$E:$E,MATCH($B103&amp;" "&amp;$C103,[1]Employees!$H:$H,0))
/T$4*T103,0)
)</f>
        <v>0</v>
      </c>
      <c r="V103" s="198">
        <f>IF($C103=0,0,SUMIF('Team members Data'!$B:$B,$C103,'Team members Data'!S:S))</f>
        <v>0</v>
      </c>
      <c r="W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*IF(V103=0,0,1),
_xlfn.IFNA(INDEX([1]Employees!$E:$E,MATCH($B103&amp;" "&amp;$C103,[1]Employees!$H:$H,0))
/V$4*V103,0)
)</f>
        <v>0</v>
      </c>
      <c r="X103" s="198">
        <f>SUMIF('Team members Data'!$B:$B,$C103,'Team members Data'!U:U)</f>
        <v>0</v>
      </c>
      <c r="Y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*IF(X103=0,0,1),
_xlfn.IFNA(INDEX([1]Employees!$E:$E,MATCH($B103&amp;" "&amp;$C103,[1]Employees!$H:$H,0))
/X$4*X103,0)
)</f>
        <v>0</v>
      </c>
      <c r="Z103" s="198">
        <f>SUMIF('Team members Data'!$B:$B,$C103,'Team members Data'!W:W)</f>
        <v>0</v>
      </c>
      <c r="AA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*IF(Z103=0,0,1),
_xlfn.IFNA(INDEX([1]Employees!$E:$E,MATCH($B103&amp;" "&amp;$C103,[1]Employees!$H:$H,0))
/Z$4*Z103,0)
)</f>
        <v>0</v>
      </c>
      <c r="AB103" s="198">
        <f>SUMIF('Team members Data'!$B:$B,$C103,'Team members Data'!Y:Y)</f>
        <v>0</v>
      </c>
      <c r="AC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*IF(AB103=0,0,1),
_xlfn.IFNA(INDEX([1]Employees!$E:$E,MATCH($B103&amp;" "&amp;$C103,[1]Employees!$H:$H,0))
/AB$4*AB103,0)
)</f>
        <v>0</v>
      </c>
      <c r="AD103" s="198">
        <f>SUMIF('Team members Data'!$B:$B,$C103,'Team members Data'!AA:AA)</f>
        <v>0</v>
      </c>
      <c r="AE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*IF(AD103=0,0,1),
_xlfn.IFNA(INDEX([1]Employees!$E:$E,MATCH($B103&amp;" "&amp;$C103,[1]Employees!$H:$H,0))
/AD$4*AD103,0)
)</f>
        <v>0</v>
      </c>
      <c r="AF103" s="198">
        <f>SUMIF('Team members Data'!$B:$B,$C103,'Team members Data'!AC:AC)</f>
        <v>0</v>
      </c>
      <c r="AG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*IF(AF103=0,0,1),
_xlfn.IFNA(INDEX([1]Employees!$E:$E,MATCH($B103&amp;" "&amp;$C103,[1]Employees!$H:$H,0))
/AF$4*AF103,0)
)</f>
        <v>0</v>
      </c>
      <c r="AH103" s="198">
        <f>SUMIF('Team members Data'!$B:$B,$C103,'Team members Data'!AE:AE)</f>
        <v>0</v>
      </c>
      <c r="AI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*IF(AH103=0,0,1),
_xlfn.IFNA(INDEX([1]Employees!$E:$E,MATCH($B103&amp;" "&amp;$C103,[1]Employees!$H:$H,0))
/AH$4*AH103,0)
)</f>
        <v>0</v>
      </c>
      <c r="AJ103" s="198">
        <f>SUMIF('Team members Data'!$B:$B,$C103,'Team members Data'!AG:AG)</f>
        <v>0</v>
      </c>
      <c r="AK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*IF(AJ103=0,0,1),
_xlfn.IFNA(INDEX([1]Employees!$E:$E,MATCH($B103&amp;" "&amp;$C103,[1]Employees!$H:$H,0))
/AJ$4*AJ103,0)
)</f>
        <v>0</v>
      </c>
      <c r="AL103" s="198">
        <f>SUMIF('Team members Data'!$B:$B,$C103,'Team members Data'!AI:AI)</f>
        <v>0</v>
      </c>
      <c r="AM103" s="199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*IF(AL103=0,0,1),
_xlfn.IFNA(INDEX([1]Employees!$E:$E,MATCH($B103&amp;" "&amp;$C103,[1]Employees!$H:$H,0))
/AL$4*AL103,0)
)</f>
        <v>0</v>
      </c>
      <c r="AN103" s="198">
        <f>SUMIF('Team members Data'!$B:$B,$C103,'Team members Data'!AK:AK)</f>
        <v>0</v>
      </c>
      <c r="AO103" s="206">
        <f ca="1">IF(
SUMIF('Project Costs'!$C$21:$C$35,$C103,'Project Costs'!$M$21:$M$35)+SUMIF('Project Costs'!$C$46:$C$65,$C103,'Project Costs'!$M$46:$M$65)+SUMIF('Project Costs'!$C$76:$C$95,$C103,'Project Costs'!$M$76:$M$95)&gt;0,
(SUMIF('Project Costs'!$C$21:$C$35,$C103,'Project Costs'!$M$21:$M$35)+SUMIF('Project Costs'!$C$46:$C$65,$C103,'Project Costs'!$M$46:$M$65)+SUMIF('Project Costs'!$C$76:$C$95,$C103,'Project Costs'!$M$76:$M$95))
*IF(AN103=0,0,1),
_xlfn.IFNA(INDEX([1]Employees!$E:$E,MATCH($B103&amp;" "&amp;$C103,[1]Employees!$H:$H,0))
/AN$4*AN103,0)
)</f>
        <v>0</v>
      </c>
    </row>
    <row r="104" spans="1:41" x14ac:dyDescent="0.2">
      <c r="A104" s="54" t="str">
        <f t="shared" si="3"/>
        <v>0 0</v>
      </c>
      <c r="B104" s="205">
        <f>'Employees Summary'!B101</f>
        <v>0</v>
      </c>
      <c r="C104" s="197">
        <f>'Employees Summary'!C101</f>
        <v>0</v>
      </c>
      <c r="D104" s="197">
        <f t="shared" si="4"/>
        <v>0</v>
      </c>
      <c r="E104" s="213">
        <f t="shared" ca="1" si="5"/>
        <v>0</v>
      </c>
      <c r="F104" s="198">
        <f>IF($C104=0,0,SUMIF('Team members Data'!$B:$B,$C104,'Team members Data'!C:C))</f>
        <v>0</v>
      </c>
      <c r="G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*IF(F104=0,0,1),
_xlfn.IFNA(INDEX([1]Employees!$E:$E,MATCH($B104&amp;" "&amp;$C104,[1]Employees!$H:$H,0))
/F$4*F104,0)
)</f>
        <v>0</v>
      </c>
      <c r="H104" s="198">
        <f>IF($C104=0,0,SUMIF('Team members Data'!$B:$B,$C104,'Team members Data'!E:E))</f>
        <v>0</v>
      </c>
      <c r="I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*IF(H104=0,0,1),
_xlfn.IFNA(INDEX([1]Employees!$E:$E,MATCH($B104&amp;" "&amp;$C104,[1]Employees!$H:$H,0))
/H$4*H104,0)
)</f>
        <v>0</v>
      </c>
      <c r="J104" s="198">
        <f>IF($C104=0,0,SUMIF('Team members Data'!$B:$B,$C104,'Team members Data'!G:G))</f>
        <v>0</v>
      </c>
      <c r="K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*IF(J104=0,0,1),
_xlfn.IFNA(INDEX([1]Employees!$E:$E,MATCH($B104&amp;" "&amp;$C104,[1]Employees!$H:$H,0))
/J$4*J104,0)
)</f>
        <v>0</v>
      </c>
      <c r="L104" s="198">
        <f>IF($C104=0,0,SUMIF('Team members Data'!$B:$B,$C104,'Team members Data'!I:I))</f>
        <v>0</v>
      </c>
      <c r="M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*IF(L104=0,0,1),
_xlfn.IFNA(INDEX([1]Employees!$E:$E,MATCH($B104&amp;" "&amp;$C104,[1]Employees!$H:$H,0))
/L$4*L104,0)
)</f>
        <v>0</v>
      </c>
      <c r="N104" s="198">
        <f>IF($C104=0,0,SUMIF('Team members Data'!$B:$B,$C104,'Team members Data'!K:K))</f>
        <v>0</v>
      </c>
      <c r="O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*IF(N104=0,0,1),
_xlfn.IFNA(INDEX([1]Employees!$E:$E,MATCH($B104&amp;" "&amp;$C104,[1]Employees!$H:$H,0))
/N$4*N104,0)
)</f>
        <v>0</v>
      </c>
      <c r="P104" s="198">
        <f>IF($C104=0,0,SUMIF('Team members Data'!$B:$B,$C104,'Team members Data'!M:M))</f>
        <v>0</v>
      </c>
      <c r="Q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*IF(P104=0,0,1),
_xlfn.IFNA(INDEX([1]Employees!$E:$E,MATCH($B104&amp;" "&amp;$C104,[1]Employees!$H:$H,0))
/P$4*P104,0)
)</f>
        <v>0</v>
      </c>
      <c r="R104" s="198">
        <f>IF($C104=0,0,SUMIF('Team members Data'!$B:$B,$C104,'Team members Data'!O:O))</f>
        <v>0</v>
      </c>
      <c r="S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*IF(R104=0,0,1),
_xlfn.IFNA(INDEX([1]Employees!$E:$E,MATCH($B104&amp;" "&amp;$C104,[1]Employees!$H:$H,0))
/R$4*R104,0)
)</f>
        <v>0</v>
      </c>
      <c r="T104" s="198">
        <f>IF($C104=0,0,SUMIF('Team members Data'!$B:$B,$C104,'Team members Data'!Q:Q))</f>
        <v>0</v>
      </c>
      <c r="U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*IF(T104=0,0,1),
_xlfn.IFNA(INDEX([1]Employees!$E:$E,MATCH($B104&amp;" "&amp;$C104,[1]Employees!$H:$H,0))
/T$4*T104,0)
)</f>
        <v>0</v>
      </c>
      <c r="V104" s="198">
        <f>IF($C104=0,0,SUMIF('Team members Data'!$B:$B,$C104,'Team members Data'!S:S))</f>
        <v>0</v>
      </c>
      <c r="W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*IF(V104=0,0,1),
_xlfn.IFNA(INDEX([1]Employees!$E:$E,MATCH($B104&amp;" "&amp;$C104,[1]Employees!$H:$H,0))
/V$4*V104,0)
)</f>
        <v>0</v>
      </c>
      <c r="X104" s="198">
        <f>SUMIF('Team members Data'!$B:$B,$C104,'Team members Data'!U:U)</f>
        <v>0</v>
      </c>
      <c r="Y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*IF(X104=0,0,1),
_xlfn.IFNA(INDEX([1]Employees!$E:$E,MATCH($B104&amp;" "&amp;$C104,[1]Employees!$H:$H,0))
/X$4*X104,0)
)</f>
        <v>0</v>
      </c>
      <c r="Z104" s="198">
        <f>SUMIF('Team members Data'!$B:$B,$C104,'Team members Data'!W:W)</f>
        <v>0</v>
      </c>
      <c r="AA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*IF(Z104=0,0,1),
_xlfn.IFNA(INDEX([1]Employees!$E:$E,MATCH($B104&amp;" "&amp;$C104,[1]Employees!$H:$H,0))
/Z$4*Z104,0)
)</f>
        <v>0</v>
      </c>
      <c r="AB104" s="198">
        <f>SUMIF('Team members Data'!$B:$B,$C104,'Team members Data'!Y:Y)</f>
        <v>0</v>
      </c>
      <c r="AC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*IF(AB104=0,0,1),
_xlfn.IFNA(INDEX([1]Employees!$E:$E,MATCH($B104&amp;" "&amp;$C104,[1]Employees!$H:$H,0))
/AB$4*AB104,0)
)</f>
        <v>0</v>
      </c>
      <c r="AD104" s="198">
        <f>SUMIF('Team members Data'!$B:$B,$C104,'Team members Data'!AA:AA)</f>
        <v>0</v>
      </c>
      <c r="AE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*IF(AD104=0,0,1),
_xlfn.IFNA(INDEX([1]Employees!$E:$E,MATCH($B104&amp;" "&amp;$C104,[1]Employees!$H:$H,0))
/AD$4*AD104,0)
)</f>
        <v>0</v>
      </c>
      <c r="AF104" s="198">
        <f>SUMIF('Team members Data'!$B:$B,$C104,'Team members Data'!AC:AC)</f>
        <v>0</v>
      </c>
      <c r="AG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*IF(AF104=0,0,1),
_xlfn.IFNA(INDEX([1]Employees!$E:$E,MATCH($B104&amp;" "&amp;$C104,[1]Employees!$H:$H,0))
/AF$4*AF104,0)
)</f>
        <v>0</v>
      </c>
      <c r="AH104" s="198">
        <f>SUMIF('Team members Data'!$B:$B,$C104,'Team members Data'!AE:AE)</f>
        <v>0</v>
      </c>
      <c r="AI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*IF(AH104=0,0,1),
_xlfn.IFNA(INDEX([1]Employees!$E:$E,MATCH($B104&amp;" "&amp;$C104,[1]Employees!$H:$H,0))
/AH$4*AH104,0)
)</f>
        <v>0</v>
      </c>
      <c r="AJ104" s="198">
        <f>SUMIF('Team members Data'!$B:$B,$C104,'Team members Data'!AG:AG)</f>
        <v>0</v>
      </c>
      <c r="AK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*IF(AJ104=0,0,1),
_xlfn.IFNA(INDEX([1]Employees!$E:$E,MATCH($B104&amp;" "&amp;$C104,[1]Employees!$H:$H,0))
/AJ$4*AJ104,0)
)</f>
        <v>0</v>
      </c>
      <c r="AL104" s="198">
        <f>SUMIF('Team members Data'!$B:$B,$C104,'Team members Data'!AI:AI)</f>
        <v>0</v>
      </c>
      <c r="AM104" s="199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*IF(AL104=0,0,1),
_xlfn.IFNA(INDEX([1]Employees!$E:$E,MATCH($B104&amp;" "&amp;$C104,[1]Employees!$H:$H,0))
/AL$4*AL104,0)
)</f>
        <v>0</v>
      </c>
      <c r="AN104" s="198">
        <f>SUMIF('Team members Data'!$B:$B,$C104,'Team members Data'!AK:AK)</f>
        <v>0</v>
      </c>
      <c r="AO104" s="206">
        <f ca="1">IF(
SUMIF('Project Costs'!$C$21:$C$35,$C104,'Project Costs'!$M$21:$M$35)+SUMIF('Project Costs'!$C$46:$C$65,$C104,'Project Costs'!$M$46:$M$65)+SUMIF('Project Costs'!$C$76:$C$95,$C104,'Project Costs'!$M$76:$M$95)&gt;0,
(SUMIF('Project Costs'!$C$21:$C$35,$C104,'Project Costs'!$M$21:$M$35)+SUMIF('Project Costs'!$C$46:$C$65,$C104,'Project Costs'!$M$46:$M$65)+SUMIF('Project Costs'!$C$76:$C$95,$C104,'Project Costs'!$M$76:$M$95))
*IF(AN104=0,0,1),
_xlfn.IFNA(INDEX([1]Employees!$E:$E,MATCH($B104&amp;" "&amp;$C104,[1]Employees!$H:$H,0))
/AN$4*AN104,0)
)</f>
        <v>0</v>
      </c>
    </row>
    <row r="105" spans="1:41" x14ac:dyDescent="0.2">
      <c r="A105" s="54" t="str">
        <f t="shared" si="3"/>
        <v>0 0</v>
      </c>
      <c r="B105" s="205">
        <f>'Employees Summary'!B102</f>
        <v>0</v>
      </c>
      <c r="C105" s="197">
        <f>'Employees Summary'!C102</f>
        <v>0</v>
      </c>
      <c r="D105" s="197">
        <f t="shared" si="4"/>
        <v>0</v>
      </c>
      <c r="E105" s="213">
        <f t="shared" ca="1" si="5"/>
        <v>0</v>
      </c>
      <c r="F105" s="198">
        <f>IF($C105=0,0,SUMIF('Team members Data'!$B:$B,$C105,'Team members Data'!C:C))</f>
        <v>0</v>
      </c>
      <c r="G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*IF(F105=0,0,1),
_xlfn.IFNA(INDEX([1]Employees!$E:$E,MATCH($B105&amp;" "&amp;$C105,[1]Employees!$H:$H,0))
/F$4*F105,0)
)</f>
        <v>0</v>
      </c>
      <c r="H105" s="198">
        <f>IF($C105=0,0,SUMIF('Team members Data'!$B:$B,$C105,'Team members Data'!E:E))</f>
        <v>0</v>
      </c>
      <c r="I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*IF(H105=0,0,1),
_xlfn.IFNA(INDEX([1]Employees!$E:$E,MATCH($B105&amp;" "&amp;$C105,[1]Employees!$H:$H,0))
/H$4*H105,0)
)</f>
        <v>0</v>
      </c>
      <c r="J105" s="198">
        <f>IF($C105=0,0,SUMIF('Team members Data'!$B:$B,$C105,'Team members Data'!G:G))</f>
        <v>0</v>
      </c>
      <c r="K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*IF(J105=0,0,1),
_xlfn.IFNA(INDEX([1]Employees!$E:$E,MATCH($B105&amp;" "&amp;$C105,[1]Employees!$H:$H,0))
/J$4*J105,0)
)</f>
        <v>0</v>
      </c>
      <c r="L105" s="198">
        <f>IF($C105=0,0,SUMIF('Team members Data'!$B:$B,$C105,'Team members Data'!I:I))</f>
        <v>0</v>
      </c>
      <c r="M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*IF(L105=0,0,1),
_xlfn.IFNA(INDEX([1]Employees!$E:$E,MATCH($B105&amp;" "&amp;$C105,[1]Employees!$H:$H,0))
/L$4*L105,0)
)</f>
        <v>0</v>
      </c>
      <c r="N105" s="198">
        <f>IF($C105=0,0,SUMIF('Team members Data'!$B:$B,$C105,'Team members Data'!K:K))</f>
        <v>0</v>
      </c>
      <c r="O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*IF(N105=0,0,1),
_xlfn.IFNA(INDEX([1]Employees!$E:$E,MATCH($B105&amp;" "&amp;$C105,[1]Employees!$H:$H,0))
/N$4*N105,0)
)</f>
        <v>0</v>
      </c>
      <c r="P105" s="198">
        <f>IF($C105=0,0,SUMIF('Team members Data'!$B:$B,$C105,'Team members Data'!M:M))</f>
        <v>0</v>
      </c>
      <c r="Q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*IF(P105=0,0,1),
_xlfn.IFNA(INDEX([1]Employees!$E:$E,MATCH($B105&amp;" "&amp;$C105,[1]Employees!$H:$H,0))
/P$4*P105,0)
)</f>
        <v>0</v>
      </c>
      <c r="R105" s="198">
        <f>IF($C105=0,0,SUMIF('Team members Data'!$B:$B,$C105,'Team members Data'!O:O))</f>
        <v>0</v>
      </c>
      <c r="S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*IF(R105=0,0,1),
_xlfn.IFNA(INDEX([1]Employees!$E:$E,MATCH($B105&amp;" "&amp;$C105,[1]Employees!$H:$H,0))
/R$4*R105,0)
)</f>
        <v>0</v>
      </c>
      <c r="T105" s="198">
        <f>IF($C105=0,0,SUMIF('Team members Data'!$B:$B,$C105,'Team members Data'!Q:Q))</f>
        <v>0</v>
      </c>
      <c r="U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*IF(T105=0,0,1),
_xlfn.IFNA(INDEX([1]Employees!$E:$E,MATCH($B105&amp;" "&amp;$C105,[1]Employees!$H:$H,0))
/T$4*T105,0)
)</f>
        <v>0</v>
      </c>
      <c r="V105" s="198">
        <f>IF($C105=0,0,SUMIF('Team members Data'!$B:$B,$C105,'Team members Data'!S:S))</f>
        <v>0</v>
      </c>
      <c r="W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*IF(V105=0,0,1),
_xlfn.IFNA(INDEX([1]Employees!$E:$E,MATCH($B105&amp;" "&amp;$C105,[1]Employees!$H:$H,0))
/V$4*V105,0)
)</f>
        <v>0</v>
      </c>
      <c r="X105" s="198">
        <f>SUMIF('Team members Data'!$B:$B,$C105,'Team members Data'!U:U)</f>
        <v>0</v>
      </c>
      <c r="Y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*IF(X105=0,0,1),
_xlfn.IFNA(INDEX([1]Employees!$E:$E,MATCH($B105&amp;" "&amp;$C105,[1]Employees!$H:$H,0))
/X$4*X105,0)
)</f>
        <v>0</v>
      </c>
      <c r="Z105" s="198">
        <f>SUMIF('Team members Data'!$B:$B,$C105,'Team members Data'!W:W)</f>
        <v>0</v>
      </c>
      <c r="AA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*IF(Z105=0,0,1),
_xlfn.IFNA(INDEX([1]Employees!$E:$E,MATCH($B105&amp;" "&amp;$C105,[1]Employees!$H:$H,0))
/Z$4*Z105,0)
)</f>
        <v>0</v>
      </c>
      <c r="AB105" s="198">
        <f>SUMIF('Team members Data'!$B:$B,$C105,'Team members Data'!Y:Y)</f>
        <v>0</v>
      </c>
      <c r="AC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*IF(AB105=0,0,1),
_xlfn.IFNA(INDEX([1]Employees!$E:$E,MATCH($B105&amp;" "&amp;$C105,[1]Employees!$H:$H,0))
/AB$4*AB105,0)
)</f>
        <v>0</v>
      </c>
      <c r="AD105" s="198">
        <f>SUMIF('Team members Data'!$B:$B,$C105,'Team members Data'!AA:AA)</f>
        <v>0</v>
      </c>
      <c r="AE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*IF(AD105=0,0,1),
_xlfn.IFNA(INDEX([1]Employees!$E:$E,MATCH($B105&amp;" "&amp;$C105,[1]Employees!$H:$H,0))
/AD$4*AD105,0)
)</f>
        <v>0</v>
      </c>
      <c r="AF105" s="198">
        <f>SUMIF('Team members Data'!$B:$B,$C105,'Team members Data'!AC:AC)</f>
        <v>0</v>
      </c>
      <c r="AG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*IF(AF105=0,0,1),
_xlfn.IFNA(INDEX([1]Employees!$E:$E,MATCH($B105&amp;" "&amp;$C105,[1]Employees!$H:$H,0))
/AF$4*AF105,0)
)</f>
        <v>0</v>
      </c>
      <c r="AH105" s="198">
        <f>SUMIF('Team members Data'!$B:$B,$C105,'Team members Data'!AE:AE)</f>
        <v>0</v>
      </c>
      <c r="AI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*IF(AH105=0,0,1),
_xlfn.IFNA(INDEX([1]Employees!$E:$E,MATCH($B105&amp;" "&amp;$C105,[1]Employees!$H:$H,0))
/AH$4*AH105,0)
)</f>
        <v>0</v>
      </c>
      <c r="AJ105" s="198">
        <f>SUMIF('Team members Data'!$B:$B,$C105,'Team members Data'!AG:AG)</f>
        <v>0</v>
      </c>
      <c r="AK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*IF(AJ105=0,0,1),
_xlfn.IFNA(INDEX([1]Employees!$E:$E,MATCH($B105&amp;" "&amp;$C105,[1]Employees!$H:$H,0))
/AJ$4*AJ105,0)
)</f>
        <v>0</v>
      </c>
      <c r="AL105" s="198">
        <f>SUMIF('Team members Data'!$B:$B,$C105,'Team members Data'!AI:AI)</f>
        <v>0</v>
      </c>
      <c r="AM105" s="199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*IF(AL105=0,0,1),
_xlfn.IFNA(INDEX([1]Employees!$E:$E,MATCH($B105&amp;" "&amp;$C105,[1]Employees!$H:$H,0))
/AL$4*AL105,0)
)</f>
        <v>0</v>
      </c>
      <c r="AN105" s="198">
        <f>SUMIF('Team members Data'!$B:$B,$C105,'Team members Data'!AK:AK)</f>
        <v>0</v>
      </c>
      <c r="AO105" s="206">
        <f ca="1">IF(
SUMIF('Project Costs'!$C$21:$C$35,$C105,'Project Costs'!$M$21:$M$35)+SUMIF('Project Costs'!$C$46:$C$65,$C105,'Project Costs'!$M$46:$M$65)+SUMIF('Project Costs'!$C$76:$C$95,$C105,'Project Costs'!$M$76:$M$95)&gt;0,
(SUMIF('Project Costs'!$C$21:$C$35,$C105,'Project Costs'!$M$21:$M$35)+SUMIF('Project Costs'!$C$46:$C$65,$C105,'Project Costs'!$M$46:$M$65)+SUMIF('Project Costs'!$C$76:$C$95,$C105,'Project Costs'!$M$76:$M$95))
*IF(AN105=0,0,1),
_xlfn.IFNA(INDEX([1]Employees!$E:$E,MATCH($B105&amp;" "&amp;$C105,[1]Employees!$H:$H,0))
/AN$4*AN105,0)
)</f>
        <v>0</v>
      </c>
    </row>
    <row r="106" spans="1:41" x14ac:dyDescent="0.2">
      <c r="A106" s="54" t="str">
        <f t="shared" si="3"/>
        <v>0 0</v>
      </c>
      <c r="B106" s="207">
        <f>'Employees Summary'!B103</f>
        <v>0</v>
      </c>
      <c r="C106" s="208">
        <f>'Employees Summary'!C103</f>
        <v>0</v>
      </c>
      <c r="D106" s="208">
        <f t="shared" si="4"/>
        <v>0</v>
      </c>
      <c r="E106" s="214">
        <f t="shared" ca="1" si="5"/>
        <v>0</v>
      </c>
      <c r="F106" s="209">
        <f>IF($C106=0,0,SUMIF('Team members Data'!$B:$B,$C106,'Team members Data'!C:C))</f>
        <v>0</v>
      </c>
      <c r="G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*IF(F106=0,0,1),
_xlfn.IFNA(INDEX([1]Employees!$E:$E,MATCH($B106&amp;" "&amp;$C106,[1]Employees!$H:$H,0))
/F$4*F106,0)
)</f>
        <v>0</v>
      </c>
      <c r="H106" s="209">
        <f>IF($C106=0,0,SUMIF('Team members Data'!$B:$B,$C106,'Team members Data'!E:E))</f>
        <v>0</v>
      </c>
      <c r="I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*IF(H106=0,0,1),
_xlfn.IFNA(INDEX([1]Employees!$E:$E,MATCH($B106&amp;" "&amp;$C106,[1]Employees!$H:$H,0))
/H$4*H106,0)
)</f>
        <v>0</v>
      </c>
      <c r="J106" s="209">
        <f>IF($C106=0,0,SUMIF('Team members Data'!$B:$B,$C106,'Team members Data'!G:G))</f>
        <v>0</v>
      </c>
      <c r="K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*IF(J106=0,0,1),
_xlfn.IFNA(INDEX([1]Employees!$E:$E,MATCH($B106&amp;" "&amp;$C106,[1]Employees!$H:$H,0))
/J$4*J106,0)
)</f>
        <v>0</v>
      </c>
      <c r="L106" s="209">
        <f>IF($C106=0,0,SUMIF('Team members Data'!$B:$B,$C106,'Team members Data'!I:I))</f>
        <v>0</v>
      </c>
      <c r="M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*IF(L106=0,0,1),
_xlfn.IFNA(INDEX([1]Employees!$E:$E,MATCH($B106&amp;" "&amp;$C106,[1]Employees!$H:$H,0))
/L$4*L106,0)
)</f>
        <v>0</v>
      </c>
      <c r="N106" s="209">
        <f>IF($C106=0,0,SUMIF('Team members Data'!$B:$B,$C106,'Team members Data'!K:K))</f>
        <v>0</v>
      </c>
      <c r="O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*IF(N106=0,0,1),
_xlfn.IFNA(INDEX([1]Employees!$E:$E,MATCH($B106&amp;" "&amp;$C106,[1]Employees!$H:$H,0))
/N$4*N106,0)
)</f>
        <v>0</v>
      </c>
      <c r="P106" s="209">
        <f>IF($C106=0,0,SUMIF('Team members Data'!$B:$B,$C106,'Team members Data'!M:M))</f>
        <v>0</v>
      </c>
      <c r="Q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*IF(P106=0,0,1),
_xlfn.IFNA(INDEX([1]Employees!$E:$E,MATCH($B106&amp;" "&amp;$C106,[1]Employees!$H:$H,0))
/P$4*P106,0)
)</f>
        <v>0</v>
      </c>
      <c r="R106" s="209">
        <f>IF($C106=0,0,SUMIF('Team members Data'!$B:$B,$C106,'Team members Data'!O:O))</f>
        <v>0</v>
      </c>
      <c r="S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*IF(R106=0,0,1),
_xlfn.IFNA(INDEX([1]Employees!$E:$E,MATCH($B106&amp;" "&amp;$C106,[1]Employees!$H:$H,0))
/R$4*R106,0)
)</f>
        <v>0</v>
      </c>
      <c r="T106" s="209">
        <f>IF($C106=0,0,SUMIF('Team members Data'!$B:$B,$C106,'Team members Data'!Q:Q))</f>
        <v>0</v>
      </c>
      <c r="U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*IF(T106=0,0,1),
_xlfn.IFNA(INDEX([1]Employees!$E:$E,MATCH($B106&amp;" "&amp;$C106,[1]Employees!$H:$H,0))
/T$4*T106,0)
)</f>
        <v>0</v>
      </c>
      <c r="V106" s="209">
        <f>IF($C106=0,0,SUMIF('Team members Data'!$B:$B,$C106,'Team members Data'!S:S))</f>
        <v>0</v>
      </c>
      <c r="W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*IF(V106=0,0,1),
_xlfn.IFNA(INDEX([1]Employees!$E:$E,MATCH($B106&amp;" "&amp;$C106,[1]Employees!$H:$H,0))
/V$4*V106,0)
)</f>
        <v>0</v>
      </c>
      <c r="X106" s="209">
        <f>SUMIF('Team members Data'!$B:$B,$C106,'Team members Data'!U:U)</f>
        <v>0</v>
      </c>
      <c r="Y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*IF(X106=0,0,1),
_xlfn.IFNA(INDEX([1]Employees!$E:$E,MATCH($B106&amp;" "&amp;$C106,[1]Employees!$H:$H,0))
/X$4*X106,0)
)</f>
        <v>0</v>
      </c>
      <c r="Z106" s="209">
        <f>SUMIF('Team members Data'!$B:$B,$C106,'Team members Data'!W:W)</f>
        <v>0</v>
      </c>
      <c r="AA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*IF(Z106=0,0,1),
_xlfn.IFNA(INDEX([1]Employees!$E:$E,MATCH($B106&amp;" "&amp;$C106,[1]Employees!$H:$H,0))
/Z$4*Z106,0)
)</f>
        <v>0</v>
      </c>
      <c r="AB106" s="209">
        <f>SUMIF('Team members Data'!$B:$B,$C106,'Team members Data'!Y:Y)</f>
        <v>0</v>
      </c>
      <c r="AC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*IF(AB106=0,0,1),
_xlfn.IFNA(INDEX([1]Employees!$E:$E,MATCH($B106&amp;" "&amp;$C106,[1]Employees!$H:$H,0))
/AB$4*AB106,0)
)</f>
        <v>0</v>
      </c>
      <c r="AD106" s="209">
        <f>SUMIF('Team members Data'!$B:$B,$C106,'Team members Data'!AA:AA)</f>
        <v>0</v>
      </c>
      <c r="AE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*IF(AD106=0,0,1),
_xlfn.IFNA(INDEX([1]Employees!$E:$E,MATCH($B106&amp;" "&amp;$C106,[1]Employees!$H:$H,0))
/AD$4*AD106,0)
)</f>
        <v>0</v>
      </c>
      <c r="AF106" s="209">
        <f>SUMIF('Team members Data'!$B:$B,$C106,'Team members Data'!AC:AC)</f>
        <v>0</v>
      </c>
      <c r="AG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*IF(AF106=0,0,1),
_xlfn.IFNA(INDEX([1]Employees!$E:$E,MATCH($B106&amp;" "&amp;$C106,[1]Employees!$H:$H,0))
/AF$4*AF106,0)
)</f>
        <v>0</v>
      </c>
      <c r="AH106" s="209">
        <f>SUMIF('Team members Data'!$B:$B,$C106,'Team members Data'!AE:AE)</f>
        <v>0</v>
      </c>
      <c r="AI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*IF(AH106=0,0,1),
_xlfn.IFNA(INDEX([1]Employees!$E:$E,MATCH($B106&amp;" "&amp;$C106,[1]Employees!$H:$H,0))
/AH$4*AH106,0)
)</f>
        <v>0</v>
      </c>
      <c r="AJ106" s="209">
        <f>SUMIF('Team members Data'!$B:$B,$C106,'Team members Data'!AG:AG)</f>
        <v>0</v>
      </c>
      <c r="AK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*IF(AJ106=0,0,1),
_xlfn.IFNA(INDEX([1]Employees!$E:$E,MATCH($B106&amp;" "&amp;$C106,[1]Employees!$H:$H,0))
/AJ$4*AJ106,0)
)</f>
        <v>0</v>
      </c>
      <c r="AL106" s="209">
        <f>SUMIF('Team members Data'!$B:$B,$C106,'Team members Data'!AI:AI)</f>
        <v>0</v>
      </c>
      <c r="AM106" s="210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*IF(AL106=0,0,1),
_xlfn.IFNA(INDEX([1]Employees!$E:$E,MATCH($B106&amp;" "&amp;$C106,[1]Employees!$H:$H,0))
/AL$4*AL106,0)
)</f>
        <v>0</v>
      </c>
      <c r="AN106" s="209">
        <f>SUMIF('Team members Data'!$B:$B,$C106,'Team members Data'!AK:AK)</f>
        <v>0</v>
      </c>
      <c r="AO106" s="211">
        <f ca="1">IF(
SUMIF('Project Costs'!$C$21:$C$35,$C106,'Project Costs'!$M$21:$M$35)+SUMIF('Project Costs'!$C$46:$C$65,$C106,'Project Costs'!$M$46:$M$65)+SUMIF('Project Costs'!$C$76:$C$95,$C106,'Project Costs'!$M$76:$M$95)&gt;0,
(SUMIF('Project Costs'!$C$21:$C$35,$C106,'Project Costs'!$M$21:$M$35)+SUMIF('Project Costs'!$C$46:$C$65,$C106,'Project Costs'!$M$46:$M$65)+SUMIF('Project Costs'!$C$76:$C$95,$C106,'Project Costs'!$M$76:$M$95))
*IF(AN106=0,0,1),
_xlfn.IFNA(INDEX([1]Employees!$E:$E,MATCH($B106&amp;" "&amp;$C106,[1]Employees!$H:$H,0))
/AN$4*AN106,0)
)</f>
        <v>0</v>
      </c>
    </row>
  </sheetData>
  <sheetProtection algorithmName="SHA-512" hashValue="K/OZsyDMWJtTnsR+v6442CBSdgjm69BrRYH94M9xBLKAtrOsko249vRJuI+Jyy77PAV11Txv2a2WtnqUjtVbQw==" saltValue="56ZG8B61bvLH79AmSHE36w==" spinCount="100000" sheet="1" objects="1" scenarios="1" formatColumns="0"/>
  <mergeCells count="24">
    <mergeCell ref="AN5:AO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N5:O5"/>
    <mergeCell ref="P5:Q5"/>
    <mergeCell ref="C5:C6"/>
    <mergeCell ref="B5:B6"/>
    <mergeCell ref="E5:E6"/>
    <mergeCell ref="D5:D6"/>
    <mergeCell ref="F5:G5"/>
    <mergeCell ref="B4:E4"/>
    <mergeCell ref="I2:J2"/>
    <mergeCell ref="H5:I5"/>
    <mergeCell ref="J5:K5"/>
    <mergeCell ref="L5:M5"/>
  </mergeCells>
  <conditionalFormatting sqref="A7:XFD106">
    <cfRule type="cellIs" dxfId="61" priority="2" operator="equal">
      <formula>0</formula>
    </cfRule>
  </conditionalFormatting>
  <conditionalFormatting sqref="F5:XFD5">
    <cfRule type="cellIs" dxfId="60" priority="1" operator="equal">
      <formula>0</formula>
    </cfRule>
  </conditionalFormatting>
  <hyperlinks>
    <hyperlink ref="I2:J2" location="'Home'!A1" display="Home Page       " xr:uid="{A63B6EF8-8BEF-4680-A925-18DF53976BC2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B94F1-C97B-48A2-ABAF-5E9CEC4FFBBF}">
  <sheetPr codeName="Sheet11"/>
  <dimension ref="A1:T13"/>
  <sheetViews>
    <sheetView topLeftCell="B5" zoomScaleNormal="100" workbookViewId="0">
      <selection activeCell="C13" sqref="C13"/>
    </sheetView>
  </sheetViews>
  <sheetFormatPr defaultColWidth="9.125" defaultRowHeight="14.25" x14ac:dyDescent="0.2"/>
  <cols>
    <col min="1" max="1" width="9.125" style="54" hidden="1" customWidth="1"/>
    <col min="2" max="2" width="10" style="54" customWidth="1"/>
    <col min="3" max="3" width="13.375" style="54" customWidth="1"/>
    <col min="4" max="4" width="10.75" style="54" customWidth="1"/>
    <col min="5" max="6" width="11.75" style="54" bestFit="1" customWidth="1"/>
    <col min="7" max="7" width="11.125" style="54" bestFit="1" customWidth="1"/>
    <col min="8" max="8" width="10.625" style="54" bestFit="1" customWidth="1"/>
    <col min="9" max="10" width="11.25" style="54" bestFit="1" customWidth="1"/>
    <col min="11" max="11" width="14.75" style="54" customWidth="1"/>
    <col min="12" max="20" width="10.75" style="54" bestFit="1" customWidth="1"/>
    <col min="21" max="16384" width="9.125" style="54"/>
  </cols>
  <sheetData>
    <row r="1" spans="1:20" ht="5.25" customHeight="1" x14ac:dyDescent="0.2"/>
    <row r="2" spans="1:20" ht="51.75" customHeight="1" x14ac:dyDescent="0.2">
      <c r="B2" s="351"/>
      <c r="C2" s="351"/>
      <c r="D2" s="351"/>
      <c r="E2" s="351" t="s">
        <v>136</v>
      </c>
      <c r="F2" s="351"/>
      <c r="G2" s="351"/>
      <c r="H2" s="351"/>
      <c r="I2" s="351"/>
      <c r="J2" s="477" t="s">
        <v>128</v>
      </c>
      <c r="K2" s="477"/>
      <c r="L2" s="351"/>
    </row>
    <row r="3" spans="1:20" ht="3.75" customHeight="1" x14ac:dyDescent="0.2"/>
    <row r="4" spans="1:20" hidden="1" x14ac:dyDescent="0.2">
      <c r="C4" s="54">
        <f>NETWORKDAYS.INTL(DATE(YEAR(C5),MONTH(C5),1),DATE(YEAR(C5),MONTH(C5)+1,1)-1,7)</f>
        <v>23</v>
      </c>
      <c r="D4" s="54">
        <f>NETWORKDAYS.INTL(DATE(YEAR(D5),MONTH(D5),1),DATE(YEAR(D5),MONTH(D5)+1,1)-1,7)</f>
        <v>22</v>
      </c>
      <c r="E4" s="54">
        <f>NETWORKDAYS.INTL(DATE(YEAR(E5),MONTH(E5),1),DATE(YEAR(E5),MONTH(E5)+1,1)-1,7)</f>
        <v>20</v>
      </c>
      <c r="F4" s="54">
        <f>NETWORKDAYS.INTL(DATE(YEAR(F5),MONTH(F5),1),DATE(YEAR(F5),MONTH(F5)+1,1)-1,7)</f>
        <v>22</v>
      </c>
      <c r="G4" s="54">
        <f t="shared" ref="G4" si="0">NETWORKDAYS.INTL(DATE(YEAR(G5),MONTH(G5),1),DATE(YEAR(G5),MONTH(G5)+1,1)-1,7)</f>
        <v>22</v>
      </c>
      <c r="H4" s="54">
        <f t="shared" ref="H4" si="1">NETWORKDAYS.INTL(DATE(YEAR(H5),MONTH(H5),1),DATE(YEAR(H5),MONTH(H5)+1,1)-1,7)</f>
        <v>21</v>
      </c>
      <c r="I4" s="54">
        <f t="shared" ref="I4" si="2">NETWORKDAYS.INTL(DATE(YEAR(I5),MONTH(I5),1),DATE(YEAR(I5),MONTH(I5)+1,1)-1,7)</f>
        <v>22</v>
      </c>
      <c r="J4" s="54">
        <f t="shared" ref="J4" si="3">NETWORKDAYS.INTL(DATE(YEAR(J5),MONTH(J5),1),DATE(YEAR(J5),MONTH(J5)+1,1)-1,7)</f>
        <v>23</v>
      </c>
      <c r="K4" s="54">
        <f t="shared" ref="K4" si="4">NETWORKDAYS.INTL(DATE(YEAR(K5),MONTH(K5),1),DATE(YEAR(K5),MONTH(K5)+1,1)-1,7)</f>
        <v>21</v>
      </c>
      <c r="L4" s="54">
        <f t="shared" ref="L4" si="5">NETWORKDAYS.INTL(DATE(YEAR(L5),MONTH(L5),1),DATE(YEAR(L5),MONTH(L5)+1,1)-1,7)</f>
        <v>23</v>
      </c>
      <c r="M4" s="54">
        <f t="shared" ref="M4" si="6">NETWORKDAYS.INTL(DATE(YEAR(M5),MONTH(M5),1),DATE(YEAR(M5),MONTH(M5)+1,1)-1,7)</f>
        <v>23</v>
      </c>
      <c r="N4" s="54">
        <f t="shared" ref="N4" si="7">NETWORKDAYS.INTL(DATE(YEAR(N5),MONTH(N5),1),DATE(YEAR(N5),MONTH(N5)+1,1)-1,7)</f>
        <v>23</v>
      </c>
      <c r="O4" s="54">
        <f t="shared" ref="O4" si="8">NETWORKDAYS.INTL(DATE(YEAR(O5),MONTH(O5),1),DATE(YEAR(O5),MONTH(O5)+1,1)-1,7)</f>
        <v>23</v>
      </c>
      <c r="P4" s="54">
        <f t="shared" ref="P4" si="9">NETWORKDAYS.INTL(DATE(YEAR(P5),MONTH(P5),1),DATE(YEAR(P5),MONTH(P5)+1,1)-1,7)</f>
        <v>23</v>
      </c>
      <c r="Q4" s="54">
        <f t="shared" ref="Q4" si="10">NETWORKDAYS.INTL(DATE(YEAR(Q5),MONTH(Q5),1),DATE(YEAR(Q5),MONTH(Q5)+1,1)-1,7)</f>
        <v>23</v>
      </c>
      <c r="R4" s="54">
        <f t="shared" ref="R4" si="11">NETWORKDAYS.INTL(DATE(YEAR(R5),MONTH(R5),1),DATE(YEAR(R5),MONTH(R5)+1,1)-1,7)</f>
        <v>23</v>
      </c>
      <c r="S4" s="54">
        <f t="shared" ref="S4" si="12">NETWORKDAYS.INTL(DATE(YEAR(S5),MONTH(S5),1),DATE(YEAR(S5),MONTH(S5)+1,1)-1,7)</f>
        <v>23</v>
      </c>
      <c r="T4" s="54">
        <f t="shared" ref="T4" si="13">NETWORKDAYS.INTL(DATE(YEAR(T5),MONTH(T5),1),DATE(YEAR(T5),MONTH(T5)+1,1)-1,7)</f>
        <v>23</v>
      </c>
    </row>
    <row r="5" spans="1:20" ht="29.25" customHeight="1" x14ac:dyDescent="0.2">
      <c r="A5" s="56"/>
      <c r="B5" s="304" t="s">
        <v>131</v>
      </c>
      <c r="C5" s="371">
        <f>DATE(YEAR('Project Follow up - Base'!K12),MONTH('Project Follow up - Base'!K12),1)</f>
        <v>45627</v>
      </c>
      <c r="D5" s="371">
        <f>IF(C5=0,0, IF( EDATE(C5,1)&gt;DATE(YEAR('Project Follow up - Base'!$L$12),MONTH('Project Follow up - Base'!$L$12)+1,1)-1,0,EDATE(C5,1)))</f>
        <v>45658</v>
      </c>
      <c r="E5" s="371">
        <f>IF(D5=0,0, IF( EDATE(D5,1)&gt;DATE(YEAR('Project Follow up - Base'!$L$12),MONTH('Project Follow up - Base'!$L$12)+1,1)-1,0,EDATE(D5,1)))</f>
        <v>45689</v>
      </c>
      <c r="F5" s="371">
        <f>IF(E5=0,0, IF( EDATE(E5,1)&gt;DATE(YEAR('Project Follow up - Base'!$L$12),MONTH('Project Follow up - Base'!$L$12)+1,1)-1,0,EDATE(E5,1)))</f>
        <v>45717</v>
      </c>
      <c r="G5" s="371">
        <f>IF(F5=0,0, IF( EDATE(F5,1)&gt;DATE(YEAR('Project Follow up - Base'!$L$12),MONTH('Project Follow up - Base'!$L$12)+1,1)-1,0,EDATE(F5,1)))</f>
        <v>45748</v>
      </c>
      <c r="H5" s="371">
        <f>IF(G5=0,0, IF( EDATE(G5,1)&gt;DATE(YEAR('Project Follow up - Base'!$L$12),MONTH('Project Follow up - Base'!$L$12)+1,1)-1,0,EDATE(G5,1)))</f>
        <v>45778</v>
      </c>
      <c r="I5" s="371">
        <f>IF(H5=0,0, IF( EDATE(H5,1)&gt;DATE(YEAR('Project Follow up - Base'!$L$12),MONTH('Project Follow up - Base'!$L$12)+1,1)-1,0,EDATE(H5,1)))</f>
        <v>45809</v>
      </c>
      <c r="J5" s="371">
        <f>IF(I5=0,0, IF( EDATE(I5,1)&gt;DATE(YEAR('Project Follow up - Base'!$L$12),MONTH('Project Follow up - Base'!$L$12)+1,1)-1,0,EDATE(I5,1)))</f>
        <v>45839</v>
      </c>
      <c r="K5" s="371">
        <f>IF(J5=0,0, IF( EDATE(J5,1)&gt;DATE(YEAR('Project Follow up - Base'!$L$12),MONTH('Project Follow up - Base'!$L$12)+1,1)-1,0,EDATE(J5,1)))</f>
        <v>45870</v>
      </c>
      <c r="L5" s="371">
        <f>IF(K5=0,0, IF( EDATE(K5,1)&gt;DATE(YEAR('Project Follow up - Base'!$L$12),MONTH('Project Follow up - Base'!$L$12)+1,1)-1,0,EDATE(K5,1)))</f>
        <v>0</v>
      </c>
      <c r="M5" s="371">
        <f>IF(L5=0,0, IF( EDATE(L5,1)&gt;DATE(YEAR('Project Follow up - Base'!$L$12),MONTH('Project Follow up - Base'!$L$12)+1,1)-1,0,EDATE(L5,1)))</f>
        <v>0</v>
      </c>
      <c r="N5" s="371">
        <f>IF(M5=0,0, IF( EDATE(M5,1)&gt;DATE(YEAR('Project Follow up - Base'!$L$12),MONTH('Project Follow up - Base'!$L$12)+1,1)-1,0,EDATE(M5,1)))</f>
        <v>0</v>
      </c>
      <c r="O5" s="371">
        <f>IF(N5=0,0, IF( EDATE(N5,1)&gt;DATE(YEAR('Project Follow up - Base'!$L$12),MONTH('Project Follow up - Base'!$L$12)+1,1)-1,0,EDATE(N5,1)))</f>
        <v>0</v>
      </c>
      <c r="P5" s="371">
        <f>IF(O5=0,0, IF( EDATE(O5,1)&gt;DATE(YEAR('Project Follow up - Base'!$L$12),MONTH('Project Follow up - Base'!$L$12)+1,1)-1,0,EDATE(O5,1)))</f>
        <v>0</v>
      </c>
      <c r="Q5" s="371">
        <f>IF(P5=0,0, IF( EDATE(P5,1)&gt;DATE(YEAR('Project Follow up - Base'!$L$12),MONTH('Project Follow up - Base'!$L$12)+1,1)-1,0,EDATE(P5,1)))</f>
        <v>0</v>
      </c>
      <c r="R5" s="371">
        <f>IF(Q5=0,0, IF( EDATE(Q5,1)&gt;DATE(YEAR('Project Follow up - Base'!$L$12),MONTH('Project Follow up - Base'!$L$12)+1,1)-1,0,EDATE(Q5,1)))</f>
        <v>0</v>
      </c>
      <c r="S5" s="371">
        <f>IF(R5=0,0, IF( EDATE(R5,1)&gt;DATE(YEAR('Project Follow up - Base'!$L$12),MONTH('Project Follow up - Base'!$L$12)+1,1)-1,0,EDATE(R5,1)))</f>
        <v>0</v>
      </c>
      <c r="T5" s="371">
        <f>IF(S5=0,0, IF( EDATE(S5,1)&gt;DATE(YEAR('Project Follow up - Base'!$L$12),MONTH('Project Follow up - Base'!$L$12)+1,1)-1,0,EDATE(S5,1)))</f>
        <v>0</v>
      </c>
    </row>
    <row r="6" spans="1:20" x14ac:dyDescent="0.2">
      <c r="A6" s="54" t="e">
        <f>B6&amp;" "&amp;#REF!</f>
        <v>#REF!</v>
      </c>
      <c r="B6" s="200" t="s">
        <v>137</v>
      </c>
      <c r="C6" s="202">
        <f ca="1">SUMIF('Team members Data'!$A:$A,$B6,'Team members Data'!C:C)</f>
        <v>6</v>
      </c>
      <c r="D6" s="202">
        <f ca="1">SUMIF('Team members Data'!$A:$A,$B6,'Team members Data'!E:E)</f>
        <v>16</v>
      </c>
      <c r="E6" s="202">
        <f ca="1">SUMIF('Team members Data'!$A:$A,$B6,'Team members Data'!G:G)</f>
        <v>0</v>
      </c>
      <c r="F6" s="202">
        <f ca="1">SUMIF('Team members Data'!$A:$A,$B6,'Team members Data'!I:I)</f>
        <v>0</v>
      </c>
      <c r="G6" s="202">
        <f ca="1">SUMIF('Team members Data'!$A:$A,$B6,'Team members Data'!K:K)</f>
        <v>0</v>
      </c>
      <c r="H6" s="202">
        <f ca="1">SUMIF('Team members Data'!$A:$A,$B6,'Team members Data'!M:M)</f>
        <v>0</v>
      </c>
      <c r="I6" s="202">
        <f ca="1">SUMIF('Team members Data'!$A:$A,$B6,'Team members Data'!O:O)</f>
        <v>0</v>
      </c>
      <c r="J6" s="202">
        <f ca="1">SUMIF('Team members Data'!$A:$A,$B6,'Team members Data'!Q:Q)</f>
        <v>0</v>
      </c>
      <c r="K6" s="202">
        <f ca="1">SUMIF('Team members Data'!$A:$A,$B6,'Team members Data'!S:S)</f>
        <v>0</v>
      </c>
      <c r="L6" s="202">
        <f ca="1">SUMIF('Team members Data'!$A:$A,$B6,'Team members Data'!U:U)</f>
        <v>0</v>
      </c>
      <c r="M6" s="202">
        <f ca="1">SUMIF('Team members Data'!$A:$A,$B6,'Team members Data'!W:W)</f>
        <v>0</v>
      </c>
      <c r="N6" s="202">
        <f ca="1">SUMIF('Team members Data'!$A:$A,$B6,'Team members Data'!Y:Y)</f>
        <v>0</v>
      </c>
      <c r="O6" s="202">
        <f ca="1">SUMIF('Team members Data'!$A:$A,$B6,'Team members Data'!AA:AA)</f>
        <v>0</v>
      </c>
      <c r="P6" s="202">
        <f ca="1">SUMIF('Team members Data'!$A:$A,$B6,'Team members Data'!AC:AC)</f>
        <v>0</v>
      </c>
      <c r="Q6" s="202">
        <f ca="1">SUMIF('Team members Data'!$A:$A,$B6,'Team members Data'!AE:AE)</f>
        <v>0</v>
      </c>
      <c r="R6" s="202">
        <f ca="1">SUMIF('Team members Data'!$A:$A,$B6,'Team members Data'!AG:AG)</f>
        <v>0</v>
      </c>
      <c r="S6" s="202">
        <f ca="1">SUMIF('Team members Data'!$A:$A,$B6,'Team members Data'!AI:AI)</f>
        <v>0</v>
      </c>
      <c r="T6" s="202">
        <f ca="1">SUMIF('Team members Data'!$A:$A,$B6,'Team members Data'!AK:AK)</f>
        <v>0</v>
      </c>
    </row>
    <row r="7" spans="1:20" x14ac:dyDescent="0.2">
      <c r="A7" s="54" t="e">
        <f>B7&amp;" "&amp;#REF!</f>
        <v>#REF!</v>
      </c>
      <c r="B7" s="205" t="s">
        <v>138</v>
      </c>
      <c r="C7" s="198">
        <f ca="1">SUMIF('Team members Data'!$A:$A,$B7,'Team members Data'!C:C)</f>
        <v>0</v>
      </c>
      <c r="D7" s="198">
        <f ca="1">SUMIF('Team members Data'!$A:$A,$B7,'Team members Data'!E:E)</f>
        <v>30</v>
      </c>
      <c r="E7" s="198">
        <f ca="1">SUMIF('Team members Data'!$A:$A,$B7,'Team members Data'!G:G)</f>
        <v>27</v>
      </c>
      <c r="F7" s="198">
        <f ca="1">SUMIF('Team members Data'!$A:$A,$B7,'Team members Data'!I:I)</f>
        <v>35</v>
      </c>
      <c r="G7" s="198">
        <f ca="1">SUMIF('Team members Data'!$A:$A,$B7,'Team members Data'!K:K)</f>
        <v>57</v>
      </c>
      <c r="H7" s="198">
        <f ca="1">SUMIF('Team members Data'!$A:$A,$B7,'Team members Data'!M:M)</f>
        <v>45</v>
      </c>
      <c r="I7" s="198">
        <f ca="1">SUMIF('Team members Data'!$A:$A,$B7,'Team members Data'!O:O)</f>
        <v>30</v>
      </c>
      <c r="J7" s="198">
        <f ca="1">SUMIF('Team members Data'!$A:$A,$B7,'Team members Data'!Q:Q)</f>
        <v>6</v>
      </c>
      <c r="K7" s="198">
        <f ca="1">SUMIF('Team members Data'!$A:$A,$B7,'Team members Data'!S:S)</f>
        <v>0</v>
      </c>
      <c r="L7" s="198">
        <f ca="1">SUMIF('Team members Data'!$A:$A,$B7,'Team members Data'!U:U)</f>
        <v>0</v>
      </c>
      <c r="M7" s="198">
        <f ca="1">SUMIF('Team members Data'!$A:$A,$B7,'Team members Data'!W:W)</f>
        <v>0</v>
      </c>
      <c r="N7" s="198">
        <f ca="1">SUMIF('Team members Data'!$A:$A,$B7,'Team members Data'!Y:Y)</f>
        <v>0</v>
      </c>
      <c r="O7" s="198">
        <f ca="1">SUMIF('Team members Data'!$A:$A,$B7,'Team members Data'!AA:AA)</f>
        <v>0</v>
      </c>
      <c r="P7" s="198">
        <f ca="1">SUMIF('Team members Data'!$A:$A,$B7,'Team members Data'!AC:AC)</f>
        <v>0</v>
      </c>
      <c r="Q7" s="198">
        <f ca="1">SUMIF('Team members Data'!$A:$A,$B7,'Team members Data'!AE:AE)</f>
        <v>0</v>
      </c>
      <c r="R7" s="198">
        <f ca="1">SUMIF('Team members Data'!$A:$A,$B7,'Team members Data'!AG:AG)</f>
        <v>0</v>
      </c>
      <c r="S7" s="198">
        <f ca="1">SUMIF('Team members Data'!$A:$A,$B7,'Team members Data'!AI:AI)</f>
        <v>0</v>
      </c>
      <c r="T7" s="198">
        <f ca="1">SUMIF('Team members Data'!$A:$A,$B7,'Team members Data'!AK:AK)</f>
        <v>0</v>
      </c>
    </row>
    <row r="8" spans="1:20" x14ac:dyDescent="0.2">
      <c r="A8" s="54" t="e">
        <f>B8&amp;" "&amp;#REF!</f>
        <v>#REF!</v>
      </c>
      <c r="B8" s="205" t="s">
        <v>139</v>
      </c>
      <c r="C8" s="198">
        <f ca="1">SUMIF('Team members Data'!$A:$A,$B8,'Team members Data'!C:C)</f>
        <v>0</v>
      </c>
      <c r="D8" s="198">
        <f ca="1">SUMIF('Team members Data'!$A:$A,$B8,'Team members Data'!E:E)</f>
        <v>0</v>
      </c>
      <c r="E8" s="198">
        <f ca="1">SUMIF('Team members Data'!$A:$A,$B8,'Team members Data'!G:G)</f>
        <v>0</v>
      </c>
      <c r="F8" s="198">
        <f ca="1">SUMIF('Team members Data'!$A:$A,$B8,'Team members Data'!I:I)</f>
        <v>21</v>
      </c>
      <c r="G8" s="198">
        <f ca="1">SUMIF('Team members Data'!$A:$A,$B8,'Team members Data'!K:K)</f>
        <v>18</v>
      </c>
      <c r="H8" s="198">
        <f ca="1">SUMIF('Team members Data'!$A:$A,$B8,'Team members Data'!M:M)</f>
        <v>0</v>
      </c>
      <c r="I8" s="198">
        <f ca="1">SUMIF('Team members Data'!$A:$A,$B8,'Team members Data'!O:O)</f>
        <v>0</v>
      </c>
      <c r="J8" s="198">
        <f ca="1">SUMIF('Team members Data'!$A:$A,$B8,'Team members Data'!Q:Q)</f>
        <v>35</v>
      </c>
      <c r="K8" s="198">
        <f ca="1">SUMIF('Team members Data'!$A:$A,$B8,'Team members Data'!S:S)</f>
        <v>18</v>
      </c>
      <c r="L8" s="198">
        <f ca="1">SUMIF('Team members Data'!$A:$A,$B8,'Team members Data'!U:U)</f>
        <v>0</v>
      </c>
      <c r="M8" s="198">
        <f ca="1">SUMIF('Team members Data'!$A:$A,$B8,'Team members Data'!W:W)</f>
        <v>0</v>
      </c>
      <c r="N8" s="198">
        <f ca="1">SUMIF('Team members Data'!$A:$A,$B8,'Team members Data'!Y:Y)</f>
        <v>0</v>
      </c>
      <c r="O8" s="198">
        <f ca="1">SUMIF('Team members Data'!$A:$A,$B8,'Team members Data'!AA:AA)</f>
        <v>0</v>
      </c>
      <c r="P8" s="198">
        <f ca="1">SUMIF('Team members Data'!$A:$A,$B8,'Team members Data'!AC:AC)</f>
        <v>0</v>
      </c>
      <c r="Q8" s="198">
        <f ca="1">SUMIF('Team members Data'!$A:$A,$B8,'Team members Data'!AE:AE)</f>
        <v>0</v>
      </c>
      <c r="R8" s="198">
        <f ca="1">SUMIF('Team members Data'!$A:$A,$B8,'Team members Data'!AG:AG)</f>
        <v>0</v>
      </c>
      <c r="S8" s="198">
        <f ca="1">SUMIF('Team members Data'!$A:$A,$B8,'Team members Data'!AI:AI)</f>
        <v>0</v>
      </c>
      <c r="T8" s="198">
        <f ca="1">SUMIF('Team members Data'!$A:$A,$B8,'Team members Data'!AK:AK)</f>
        <v>0</v>
      </c>
    </row>
    <row r="9" spans="1:20" ht="8.25" customHeight="1" x14ac:dyDescent="0.2"/>
    <row r="10" spans="1:20" ht="15" x14ac:dyDescent="0.2">
      <c r="B10" s="304" t="s">
        <v>78</v>
      </c>
    </row>
    <row r="11" spans="1:20" x14ac:dyDescent="0.2">
      <c r="B11" s="200" t="s">
        <v>137</v>
      </c>
      <c r="C11" s="305">
        <f ca="1">IFERROR(COUNTIF(C6,"&gt;0")*[1]HeadDep!$C$1/INDEX('[3]Projects No. over Time'!2:2,MATCH(C$5,'[3]Projects No. over Time'!$1:$1,0)),0)</f>
        <v>31573.65</v>
      </c>
      <c r="D11" s="305">
        <f ca="1">IFERROR(COUNTIF(D6,"&gt;0")*[1]HeadDep!$C$1/INDEX('[3]Projects No. over Time'!2:2,MATCH(D$5,'[3]Projects No. over Time'!$1:$1,0)),0)</f>
        <v>31573.65</v>
      </c>
      <c r="E11" s="305">
        <f ca="1">IFERROR(COUNTIF(E6,"&gt;0")*[1]HeadDep!$C$1/INDEX('[3]Projects No. over Time'!2:2,MATCH(E$5,'[3]Projects No. over Time'!$1:$1,0)),0)</f>
        <v>0</v>
      </c>
      <c r="F11" s="305">
        <f ca="1">IFERROR(COUNTIF(F6,"&gt;0")*[1]HeadDep!$C$1/INDEX('[3]Projects No. over Time'!2:2,MATCH(F$5,'[3]Projects No. over Time'!$1:$1,0)),0)</f>
        <v>0</v>
      </c>
      <c r="G11" s="305">
        <f ca="1">IFERROR(COUNTIF(G6,"&gt;0")*[1]HeadDep!$C$1/INDEX('[3]Projects No. over Time'!2:2,MATCH(G$5,'[3]Projects No. over Time'!$1:$1,0)),0)</f>
        <v>0</v>
      </c>
      <c r="H11" s="305">
        <f ca="1">IFERROR(COUNTIF(H6,"&gt;0")*[1]HeadDep!$C$1/INDEX('[3]Projects No. over Time'!2:2,MATCH(H$5,'[3]Projects No. over Time'!$1:$1,0)),0)</f>
        <v>0</v>
      </c>
      <c r="I11" s="305">
        <f ca="1">IFERROR(COUNTIF(I6,"&gt;0")*[1]HeadDep!$C$1/INDEX('[3]Projects No. over Time'!2:2,MATCH(I$5,'[3]Projects No. over Time'!$1:$1,0)),0)</f>
        <v>0</v>
      </c>
      <c r="J11" s="305">
        <f ca="1">IFERROR(COUNTIF(J6,"&gt;0")*[1]HeadDep!$C$1/INDEX('[3]Projects No. over Time'!2:2,MATCH(J$5,'[3]Projects No. over Time'!$1:$1,0)),0)</f>
        <v>0</v>
      </c>
      <c r="K11" s="305">
        <f ca="1">IFERROR(COUNTIF(K6,"&gt;0")*[1]HeadDep!$C$1/INDEX('[3]Projects No. over Time'!2:2,MATCH(K$5,'[3]Projects No. over Time'!$1:$1,0)),0)</f>
        <v>0</v>
      </c>
      <c r="L11" s="305">
        <f ca="1">IFERROR(COUNTIF(L6,"&gt;0")*[1]HeadDep!$C$1/INDEX('[3]Projects No. over Time'!2:2,MATCH(L$5,'[3]Projects No. over Time'!$1:$1,0)),0)</f>
        <v>0</v>
      </c>
      <c r="M11" s="305">
        <f ca="1">IFERROR(COUNTIF(M6,"&gt;0")*[1]HeadDep!$C$1/INDEX('[3]Projects No. over Time'!2:2,MATCH(M$5,'[3]Projects No. over Time'!$1:$1,0)),0)</f>
        <v>0</v>
      </c>
      <c r="N11" s="305">
        <f ca="1">IFERROR(COUNTIF(N6,"&gt;0")*[1]HeadDep!$C$1/INDEX('[3]Projects No. over Time'!2:2,MATCH(N$5,'[3]Projects No. over Time'!$1:$1,0)),0)</f>
        <v>0</v>
      </c>
      <c r="O11" s="305">
        <f ca="1">IFERROR(COUNTIF(O6,"&gt;0")*[1]HeadDep!$C$1/INDEX('[3]Projects No. over Time'!2:2,MATCH(O$5,'[3]Projects No. over Time'!$1:$1,0)),0)</f>
        <v>0</v>
      </c>
      <c r="P11" s="305">
        <f ca="1">IFERROR(COUNTIF(P6,"&gt;0")*[1]HeadDep!$C$1/INDEX('[3]Projects No. over Time'!2:2,MATCH(P$5,'[3]Projects No. over Time'!$1:$1,0)),0)</f>
        <v>0</v>
      </c>
      <c r="Q11" s="305">
        <f ca="1">IFERROR(COUNTIF(Q6,"&gt;0")*[1]HeadDep!$C$1/INDEX('[3]Projects No. over Time'!2:2,MATCH(Q$5,'[3]Projects No. over Time'!$1:$1,0)),0)</f>
        <v>0</v>
      </c>
      <c r="R11" s="305">
        <f ca="1">IFERROR(COUNTIF(R6,"&gt;0")*[1]HeadDep!$C$1/INDEX('[3]Projects No. over Time'!2:2,MATCH(R$5,'[3]Projects No. over Time'!$1:$1,0)),0)</f>
        <v>0</v>
      </c>
      <c r="S11" s="305">
        <f ca="1">IFERROR(COUNTIF(S6,"&gt;0")*[1]HeadDep!$C$1/INDEX('[3]Projects No. over Time'!2:2,MATCH(S$5,'[3]Projects No. over Time'!$1:$1,0)),0)</f>
        <v>0</v>
      </c>
      <c r="T11" s="305">
        <f ca="1">IFERROR(COUNTIF(T6,"&gt;0")*[1]HeadDep!$C$1/INDEX('[3]Projects No. over Time'!2:2,MATCH(T$5,'[3]Projects No. over Time'!$1:$1,0)),0)</f>
        <v>0</v>
      </c>
    </row>
    <row r="12" spans="1:20" x14ac:dyDescent="0.2">
      <c r="B12" s="205" t="s">
        <v>138</v>
      </c>
      <c r="C12" s="306">
        <f ca="1">IFERROR(COUNTIF(C7,"&gt;0")*[1]HeadDep!$C$2/INDEX('[3]Projects No. over Time'!3:3,MATCH(C$5,'[3]Projects No. over Time'!$1:$1,0)),0)</f>
        <v>0</v>
      </c>
      <c r="D12" s="306">
        <f ca="1">IFERROR(COUNTIF(D7,"&gt;0")*[1]HeadDep!$C$2/INDEX('[3]Projects No. over Time'!3:3,MATCH(D$5,'[3]Projects No. over Time'!$1:$1,0)),0)</f>
        <v>20658.525000000001</v>
      </c>
      <c r="E12" s="306">
        <f ca="1">IFERROR(COUNTIF(E7,"&gt;0")*[1]HeadDep!$C$2/INDEX('[3]Projects No. over Time'!3:3,MATCH(E$5,'[3]Projects No. over Time'!$1:$1,0)),0)</f>
        <v>20658.525000000001</v>
      </c>
      <c r="F12" s="306">
        <f ca="1">IFERROR(COUNTIF(F7,"&gt;0")*[1]HeadDep!$C$2/INDEX('[3]Projects No. over Time'!3:3,MATCH(F$5,'[3]Projects No. over Time'!$1:$1,0)),0)</f>
        <v>13772.35</v>
      </c>
      <c r="G12" s="306">
        <f ca="1">IFERROR(COUNTIF(G7,"&gt;0")*[1]HeadDep!$C$2/INDEX('[3]Projects No. over Time'!3:3,MATCH(G$5,'[3]Projects No. over Time'!$1:$1,0)),0)</f>
        <v>20658.525000000001</v>
      </c>
      <c r="H12" s="306">
        <f ca="1">IFERROR(COUNTIF(H7,"&gt;0")*[1]HeadDep!$C$2/INDEX('[3]Projects No. over Time'!3:3,MATCH(H$5,'[3]Projects No. over Time'!$1:$1,0)),0)</f>
        <v>20658.525000000001</v>
      </c>
      <c r="I12" s="306">
        <f ca="1">IFERROR(COUNTIF(I7,"&gt;0")*[1]HeadDep!$C$2/INDEX('[3]Projects No. over Time'!3:3,MATCH(I$5,'[3]Projects No. over Time'!$1:$1,0)),0)</f>
        <v>13772.35</v>
      </c>
      <c r="J12" s="306">
        <f ca="1">IFERROR(COUNTIF(J7,"&gt;0")*[1]HeadDep!$C$2/INDEX('[3]Projects No. over Time'!3:3,MATCH(J$5,'[3]Projects No. over Time'!$1:$1,0)),0)</f>
        <v>41317.050000000003</v>
      </c>
      <c r="K12" s="306">
        <f ca="1">IFERROR(COUNTIF(K7,"&gt;0")*[1]HeadDep!$C$2/INDEX('[3]Projects No. over Time'!3:3,MATCH(K$5,'[3]Projects No. over Time'!$1:$1,0)),0)</f>
        <v>0</v>
      </c>
      <c r="L12" s="306">
        <f ca="1">IFERROR(COUNTIF(L7,"&gt;0")*[1]HeadDep!$C$2/INDEX('[3]Projects No. over Time'!3:3,MATCH(L$5,'[3]Projects No. over Time'!$1:$1,0)),0)</f>
        <v>0</v>
      </c>
      <c r="M12" s="306">
        <f ca="1">IFERROR(COUNTIF(M7,"&gt;0")*[1]HeadDep!$C$2/INDEX('[3]Projects No. over Time'!3:3,MATCH(M$5,'[3]Projects No. over Time'!$1:$1,0)),0)</f>
        <v>0</v>
      </c>
      <c r="N12" s="306">
        <f ca="1">IFERROR(COUNTIF(N7,"&gt;0")*[1]HeadDep!$C$2/INDEX('[3]Projects No. over Time'!3:3,MATCH(N$5,'[3]Projects No. over Time'!$1:$1,0)),0)</f>
        <v>0</v>
      </c>
      <c r="O12" s="306">
        <f ca="1">IFERROR(COUNTIF(O7,"&gt;0")*[1]HeadDep!$C$2/INDEX('[3]Projects No. over Time'!3:3,MATCH(O$5,'[3]Projects No. over Time'!$1:$1,0)),0)</f>
        <v>0</v>
      </c>
      <c r="P12" s="306">
        <f ca="1">IFERROR(COUNTIF(P7,"&gt;0")*[1]HeadDep!$C$2/INDEX('[3]Projects No. over Time'!3:3,MATCH(P$5,'[3]Projects No. over Time'!$1:$1,0)),0)</f>
        <v>0</v>
      </c>
      <c r="Q12" s="306">
        <f ca="1">IFERROR(COUNTIF(Q7,"&gt;0")*[1]HeadDep!$C$2/INDEX('[3]Projects No. over Time'!3:3,MATCH(Q$5,'[3]Projects No. over Time'!$1:$1,0)),0)</f>
        <v>0</v>
      </c>
      <c r="R12" s="306">
        <f ca="1">IFERROR(COUNTIF(R7,"&gt;0")*[1]HeadDep!$C$2/INDEX('[3]Projects No. over Time'!3:3,MATCH(R$5,'[3]Projects No. over Time'!$1:$1,0)),0)</f>
        <v>0</v>
      </c>
      <c r="S12" s="306">
        <f ca="1">IFERROR(COUNTIF(S7,"&gt;0")*[1]HeadDep!$C$2/INDEX('[3]Projects No. over Time'!3:3,MATCH(S$5,'[3]Projects No. over Time'!$1:$1,0)),0)</f>
        <v>0</v>
      </c>
      <c r="T12" s="306">
        <f ca="1">IFERROR(COUNTIF(T7,"&gt;0")*[1]HeadDep!$C$2/INDEX('[3]Projects No. over Time'!3:3,MATCH(T$5,'[3]Projects No. over Time'!$1:$1,0)),0)</f>
        <v>0</v>
      </c>
    </row>
    <row r="13" spans="1:20" x14ac:dyDescent="0.2">
      <c r="B13" s="205" t="s">
        <v>139</v>
      </c>
      <c r="C13" s="306">
        <f ca="1">IFERROR(COUNTIF(C8,"&gt;0")*[1]HeadDep!$C$3/INDEX('[3]Projects No. over Time'!4:4,MATCH(C$5,'[3]Projects No. over Time'!$1:$1,0)),0)</f>
        <v>0</v>
      </c>
      <c r="D13" s="306">
        <f ca="1">IFERROR(COUNTIF(D8,"&gt;0")*[1]HeadDep!$C$3/INDEX('[3]Projects No. over Time'!4:4,MATCH(D$5,'[3]Projects No. over Time'!$1:$1,0)),0)</f>
        <v>0</v>
      </c>
      <c r="E13" s="306">
        <f ca="1">IFERROR(COUNTIF(E8,"&gt;0")*[1]HeadDep!$C$3/INDEX('[3]Projects No. over Time'!4:4,MATCH(E$5,'[3]Projects No. over Time'!$1:$1,0)),0)</f>
        <v>0</v>
      </c>
      <c r="F13" s="306">
        <f ca="1">IFERROR(COUNTIF(F8,"&gt;0")*[1]HeadDep!$C$3/INDEX('[3]Projects No. over Time'!4:4,MATCH(F$5,'[3]Projects No. over Time'!$1:$1,0)),0)</f>
        <v>39495.370000000003</v>
      </c>
      <c r="G13" s="306">
        <f ca="1">IFERROR(COUNTIF(G8,"&gt;0")*[1]HeadDep!$C$3/INDEX('[3]Projects No. over Time'!4:4,MATCH(G$5,'[3]Projects No. over Time'!$1:$1,0)),0)</f>
        <v>19747.685000000001</v>
      </c>
      <c r="H13" s="306">
        <f ca="1">IFERROR(COUNTIF(H8,"&gt;0")*[1]HeadDep!$C$3/INDEX('[3]Projects No. over Time'!4:4,MATCH(H$5,'[3]Projects No. over Time'!$1:$1,0)),0)</f>
        <v>0</v>
      </c>
      <c r="I13" s="306">
        <f ca="1">IFERROR(COUNTIF(I8,"&gt;0")*[1]HeadDep!$C$3/INDEX('[3]Projects No. over Time'!4:4,MATCH(I$5,'[3]Projects No. over Time'!$1:$1,0)),0)</f>
        <v>0</v>
      </c>
      <c r="J13" s="306">
        <f ca="1">IFERROR(COUNTIF(J8,"&gt;0")*[1]HeadDep!$C$3/INDEX('[3]Projects No. over Time'!4:4,MATCH(J$5,'[3]Projects No. over Time'!$1:$1,0)),0)</f>
        <v>39495.370000000003</v>
      </c>
      <c r="K13" s="306">
        <f ca="1">IFERROR(COUNTIF(K8,"&gt;0")*[1]HeadDep!$C$3/INDEX('[3]Projects No. over Time'!4:4,MATCH(K$5,'[3]Projects No. over Time'!$1:$1,0)),0)</f>
        <v>39495.370000000003</v>
      </c>
      <c r="L13" s="306">
        <f ca="1">IFERROR(COUNTIF(L8,"&gt;0")*[1]HeadDep!$C$3/INDEX('[3]Projects No. over Time'!4:4,MATCH(L$5,'[3]Projects No. over Time'!$1:$1,0)),0)</f>
        <v>0</v>
      </c>
      <c r="M13" s="306">
        <f ca="1">IFERROR(COUNTIF(M8,"&gt;0")*[1]HeadDep!$C$3/INDEX('[3]Projects No. over Time'!4:4,MATCH(M$5,'[3]Projects No. over Time'!$1:$1,0)),0)</f>
        <v>0</v>
      </c>
      <c r="N13" s="306">
        <f ca="1">IFERROR(COUNTIF(N8,"&gt;0")*[1]HeadDep!$C$3/INDEX('[3]Projects No. over Time'!4:4,MATCH(N$5,'[3]Projects No. over Time'!$1:$1,0)),0)</f>
        <v>0</v>
      </c>
      <c r="O13" s="306">
        <f ca="1">IFERROR(COUNTIF(O8,"&gt;0")*[1]HeadDep!$C$3/INDEX('[3]Projects No. over Time'!4:4,MATCH(O$5,'[3]Projects No. over Time'!$1:$1,0)),0)</f>
        <v>0</v>
      </c>
      <c r="P13" s="306">
        <f ca="1">IFERROR(COUNTIF(P8,"&gt;0")*[1]HeadDep!$C$3/INDEX('[3]Projects No. over Time'!4:4,MATCH(P$5,'[3]Projects No. over Time'!$1:$1,0)),0)</f>
        <v>0</v>
      </c>
      <c r="Q13" s="306">
        <f ca="1">IFERROR(COUNTIF(Q8,"&gt;0")*[1]HeadDep!$C$3/INDEX('[3]Projects No. over Time'!4:4,MATCH(Q$5,'[3]Projects No. over Time'!$1:$1,0)),0)</f>
        <v>0</v>
      </c>
      <c r="R13" s="306">
        <f ca="1">IFERROR(COUNTIF(R8,"&gt;0")*[1]HeadDep!$C$3/INDEX('[3]Projects No. over Time'!4:4,MATCH(R$5,'[3]Projects No. over Time'!$1:$1,0)),0)</f>
        <v>0</v>
      </c>
      <c r="S13" s="306">
        <f ca="1">IFERROR(COUNTIF(S8,"&gt;0")*[1]HeadDep!$C$3/INDEX('[3]Projects No. over Time'!4:4,MATCH(S$5,'[3]Projects No. over Time'!$1:$1,0)),0)</f>
        <v>0</v>
      </c>
      <c r="T13" s="306">
        <f ca="1">IFERROR(COUNTIF(T8,"&gt;0")*[1]HeadDep!$C$3/INDEX('[3]Projects No. over Time'!4:4,MATCH(T$5,'[3]Projects No. over Time'!$1:$1,0)),0)</f>
        <v>0</v>
      </c>
    </row>
  </sheetData>
  <sheetProtection algorithmName="SHA-512" hashValue="K/OZsyDMWJtTnsR+v6442CBSdgjm69BrRYH94M9xBLKAtrOsko249vRJuI+Jyy77PAV11Txv2a2WtnqUjtVbQw==" saltValue="56ZG8B61bvLH79AmSHE36w==" spinCount="100000" sheet="1" objects="1" scenarios="1" formatColumns="0"/>
  <mergeCells count="1">
    <mergeCell ref="J2:K2"/>
  </mergeCells>
  <conditionalFormatting sqref="A6:XFD8">
    <cfRule type="cellIs" dxfId="59" priority="4" operator="equal">
      <formula>0</formula>
    </cfRule>
  </conditionalFormatting>
  <conditionalFormatting sqref="C5:T5">
    <cfRule type="cellIs" dxfId="58" priority="3" operator="equal">
      <formula>0</formula>
    </cfRule>
  </conditionalFormatting>
  <conditionalFormatting sqref="B11:B13">
    <cfRule type="cellIs" dxfId="57" priority="2" operator="equal">
      <formula>0</formula>
    </cfRule>
  </conditionalFormatting>
  <conditionalFormatting sqref="C11:T13">
    <cfRule type="cellIs" dxfId="56" priority="1" operator="equal">
      <formula>0</formula>
    </cfRule>
  </conditionalFormatting>
  <hyperlinks>
    <hyperlink ref="J2:K2" location="'Home'!A1" display="Home Page       " xr:uid="{3B77D4E7-4461-4385-9575-0000488A5E47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6A1B-B1B8-4825-9CB8-92906F77EBA3}">
  <sheetPr codeName="Sheet1"/>
  <dimension ref="A1:M104"/>
  <sheetViews>
    <sheetView topLeftCell="B40" workbookViewId="0">
      <selection activeCell="B1" sqref="B1"/>
    </sheetView>
  </sheetViews>
  <sheetFormatPr defaultColWidth="9.125" defaultRowHeight="14.25" x14ac:dyDescent="0.2"/>
  <cols>
    <col min="1" max="1" width="17.125" style="54" hidden="1" customWidth="1"/>
    <col min="2" max="2" width="11.125" style="54" customWidth="1"/>
    <col min="3" max="3" width="29.875" style="54" customWidth="1"/>
    <col min="4" max="4" width="17.625" style="55" bestFit="1" customWidth="1"/>
    <col min="5" max="5" width="18" style="55" hidden="1" customWidth="1"/>
    <col min="6" max="6" width="17.375" style="54" customWidth="1"/>
    <col min="7" max="7" width="9.125" style="54" bestFit="1" customWidth="1"/>
    <col min="8" max="8" width="14" style="54" hidden="1" customWidth="1"/>
    <col min="9" max="9" width="16.875" style="54" customWidth="1"/>
    <col min="10" max="10" width="28.75" style="54" hidden="1" customWidth="1"/>
    <col min="11" max="11" width="9.125" style="54" hidden="1" customWidth="1"/>
    <col min="12" max="12" width="15" style="54" customWidth="1"/>
    <col min="13" max="13" width="9.25" style="54" customWidth="1"/>
    <col min="14" max="16383" width="9.125" style="54"/>
    <col min="16384" max="16384" width="9.125" style="54" bestFit="1" customWidth="1"/>
  </cols>
  <sheetData>
    <row r="1" spans="1:13" ht="45" customHeight="1" x14ac:dyDescent="0.2">
      <c r="B1" s="349"/>
      <c r="C1" s="349"/>
      <c r="D1" s="349"/>
      <c r="E1" s="349"/>
      <c r="F1" s="349" t="s">
        <v>14</v>
      </c>
      <c r="G1" s="349"/>
      <c r="H1" s="348"/>
      <c r="I1" s="349"/>
      <c r="J1" s="348"/>
      <c r="K1" s="348"/>
      <c r="L1" s="347" t="s">
        <v>56</v>
      </c>
      <c r="M1" s="349"/>
    </row>
    <row r="2" spans="1:13" ht="3.75" customHeight="1" x14ac:dyDescent="0.2">
      <c r="D2" s="54"/>
      <c r="E2" s="54"/>
    </row>
    <row r="3" spans="1:13" s="96" customFormat="1" ht="30" x14ac:dyDescent="0.2">
      <c r="B3" s="275" t="s">
        <v>131</v>
      </c>
      <c r="C3" s="276" t="s">
        <v>122</v>
      </c>
      <c r="D3" s="276" t="s">
        <v>140</v>
      </c>
      <c r="E3" s="276" t="s">
        <v>141</v>
      </c>
      <c r="F3" s="277" t="s">
        <v>142</v>
      </c>
      <c r="G3" s="277" t="s">
        <v>143</v>
      </c>
      <c r="I3" s="277" t="s">
        <v>133</v>
      </c>
      <c r="J3" s="277" t="s">
        <v>144</v>
      </c>
      <c r="K3" s="277" t="s">
        <v>145</v>
      </c>
      <c r="L3" s="277" t="s">
        <v>146</v>
      </c>
      <c r="M3" s="277" t="s">
        <v>147</v>
      </c>
    </row>
    <row r="4" spans="1:13" x14ac:dyDescent="0.2">
      <c r="A4" s="54" t="str">
        <f t="shared" ref="A4:A35" si="0">B4&amp;" "&amp;D4</f>
        <v>Design 0</v>
      </c>
      <c r="B4" s="184" t="str">
        <f>[1]Employees!B4</f>
        <v>Design</v>
      </c>
      <c r="C4" s="184" t="str">
        <f>[1]Employees!C4</f>
        <v>Ahmed AL-Attas</v>
      </c>
      <c r="D4" s="185">
        <f>[1]Employees!D4</f>
        <v>0</v>
      </c>
      <c r="E4" s="164"/>
      <c r="F4" s="165">
        <f ca="1">INDEX('Project Costs'!C:N,MATCH($C4,'Project Costs'!C:C,0),12)</f>
        <v>0</v>
      </c>
      <c r="G4" s="166">
        <f ca="1">IFERROR('Project Follow up - Base'!$D$11*$F4/'Project Costs'!$K$10,0)</f>
        <v>0</v>
      </c>
      <c r="H4" s="54" t="str">
        <f>B4&amp;" "&amp;C4</f>
        <v>Design Ahmed AL-Attas</v>
      </c>
      <c r="I4" s="226">
        <f ca="1">IFERROR( IF(D4="Head Dep",IF(B4='Project Costs'!$B$12,'Project Costs'!$D$15,IF(B4='Project Costs'!$B$37,'Project Costs'!$D$40,IF(B4='Project Costs'!$B$67,'Project Costs'!$D$70,0))),IF(C4='Project Follow up - Base'!$D$17,'Project Costs'!$E$15,IF(C4='Project Follow up - Base'!$D$38,'Project Costs'!$E$40,IF(C4='Project Follow up - Base'!$D$74,'Project Costs'!$E$70,0))))+SUMIF('Project Costs'!$C$21:$C$35,C4,'Project Costs'!$H$21:$H$35)+SUMIF('Project Costs'!$C$21:$C$35,C4,'Project Costs'!$M$21:$M$35)+SUMIF('Project Costs'!$C$46:$C$65,C4,'Project Costs'!$H$46:$H$65)+SUMIF('Project Costs'!$C$46:$C$65,C4,'Project Costs'!$M$46:$M$65)+SUMIF('Project Costs'!$C$76:$C$95,C4,'Project Costs'!$H$76:$H$95)+SUMIF('Project Costs'!$C$76:$C$95,C4,'Project Costs'!$M$76:$M$95),0)</f>
        <v>0</v>
      </c>
      <c r="J4" s="184">
        <f>[1]Employees!F4</f>
        <v>0</v>
      </c>
      <c r="K4" s="184" t="str">
        <f>[1]Employees!G4</f>
        <v>Riyadh</v>
      </c>
      <c r="L4" s="310" t="str">
        <f>IF(AND('Employees KPIs'!D3="",'Employees KPIs'!E3=""),"", IF('Employees KPIs'!D3="",'Employees KPIs'!E3,AVERAGE('Employees KPIs'!D3:E3)))</f>
        <v/>
      </c>
      <c r="M4" s="310" t="str">
        <f>IF(L4="","",IF(L4&gt;=[1]KPI!$M$3,[1]KPI!$K$3,
IF(L4&gt;=[1]KPI!$M$3,[1]KPI!$K$3,
IF(L4&gt;=[1]KPI!$M$4,[1]KPI!$K$4,
IF(L4&gt;=[1]KPI!$M$5,[1]KPI!$K$5,
IF(L4&gt;=[1]KPI!$M$6,[1]KPI!$K$6,
[1]KPI!$K$7))))))</f>
        <v/>
      </c>
    </row>
    <row r="5" spans="1:13" x14ac:dyDescent="0.2">
      <c r="A5" s="54" t="str">
        <f t="shared" si="0"/>
        <v>Design Head Dep</v>
      </c>
      <c r="B5" s="186" t="str">
        <f>[1]Employees!B5</f>
        <v>Design</v>
      </c>
      <c r="C5" s="186" t="str">
        <f>[1]Employees!C5</f>
        <v>Younes Al-Ammar</v>
      </c>
      <c r="D5" s="186" t="str">
        <f>[1]Employees!D5</f>
        <v>Head Dep</v>
      </c>
      <c r="E5" s="164"/>
      <c r="F5" s="165">
        <f ca="1">INDEX('Project Costs'!C:N,MATCH($C5,'Project Costs'!C:C,0),12)</f>
        <v>0</v>
      </c>
      <c r="G5" s="166">
        <f ca="1">IFERROR('Project Follow up - Base'!$D$11*$F5/'Project Costs'!$K$10,0)</f>
        <v>0</v>
      </c>
      <c r="H5" s="54" t="str">
        <f t="shared" ref="H5:H68" si="1">B5&amp;" "&amp;C5</f>
        <v>Design Younes Al-Ammar</v>
      </c>
      <c r="I5" s="226">
        <f ca="1">IFERROR( IF(D5="Head Dep",IF(B5='Project Costs'!$B$12,'Project Costs'!$D$15,IF(B5='Project Costs'!$B$37,'Project Costs'!$D$40,IF(B5='Project Costs'!$B$67,'Project Costs'!$D$70,0))),IF(C5='Project Follow up - Base'!$D$17,'Project Costs'!$E$15,IF(C5='Project Follow up - Base'!$D$38,'Project Costs'!$E$40,IF(C5='Project Follow up - Base'!$D$74,'Project Costs'!$E$70,0))))+SUMIF('Project Costs'!$C$21:$C$35,C5,'Project Costs'!$H$21:$H$35)+SUMIF('Project Costs'!$C$21:$C$35,C5,'Project Costs'!$M$21:$M$35)+SUMIF('Project Costs'!$C$46:$C$65,C5,'Project Costs'!$H$46:$H$65)+SUMIF('Project Costs'!$C$46:$C$65,C5,'Project Costs'!$M$46:$M$65)+SUMIF('Project Costs'!$C$76:$C$95,C5,'Project Costs'!$H$76:$H$95)+SUMIF('Project Costs'!$C$76:$C$95,C5,'Project Costs'!$M$76:$M$95),0)</f>
        <v>151495.85000000003</v>
      </c>
      <c r="J5" s="186">
        <f>[1]Employees!F5</f>
        <v>0</v>
      </c>
      <c r="K5" s="184" t="str">
        <f>[1]Employees!G5</f>
        <v>Riyadh</v>
      </c>
      <c r="L5" s="310" t="str">
        <f>IF(AND('Employees KPIs'!D4="",'Employees KPIs'!E4=""),"", IF('Employees KPIs'!D4="",'Employees KPIs'!E4,AVERAGE('Employees KPIs'!D4:E4)))</f>
        <v/>
      </c>
      <c r="M5" s="310" t="str">
        <f>IF(L5="","",IF(L5&gt;=[1]KPI!$M$3,[1]KPI!$K$3,
IF(L5&gt;=[1]KPI!$M$3,[1]KPI!$K$3,
IF(L5&gt;=[1]KPI!$M$4,[1]KPI!$K$4,
IF(L5&gt;=[1]KPI!$M$5,[1]KPI!$K$5,
IF(L5&gt;=[1]KPI!$M$6,[1]KPI!$K$6,
[1]KPI!$K$7))))))</f>
        <v/>
      </c>
    </row>
    <row r="6" spans="1:13" x14ac:dyDescent="0.2">
      <c r="A6" s="54" t="str">
        <f t="shared" si="0"/>
        <v>Design 0</v>
      </c>
      <c r="B6" s="186" t="str">
        <f>[1]Employees!B6</f>
        <v>Design</v>
      </c>
      <c r="C6" s="186" t="str">
        <f>[1]Employees!C6</f>
        <v>Abdulaziz Alsaqqaf</v>
      </c>
      <c r="D6" s="186">
        <f>[1]Employees!D6</f>
        <v>0</v>
      </c>
      <c r="E6" s="164"/>
      <c r="F6" s="165">
        <f ca="1">INDEX('Project Costs'!C:N,MATCH($C6,'Project Costs'!C:C,0),12)</f>
        <v>0</v>
      </c>
      <c r="G6" s="166">
        <f ca="1">IFERROR('Project Follow up - Base'!$D$11*$F6/'Project Costs'!$K$10,0)</f>
        <v>0</v>
      </c>
      <c r="H6" s="54" t="str">
        <f t="shared" si="1"/>
        <v>Design Abdulaziz Alsaqqaf</v>
      </c>
      <c r="I6" s="226">
        <f ca="1">IFERROR( IF(D6="Head Dep",IF(B6='Project Costs'!$B$12,'Project Costs'!$D$15,IF(B6='Project Costs'!$B$37,'Project Costs'!$D$40,IF(B6='Project Costs'!$B$67,'Project Costs'!$D$70,0))),IF(C6='Project Follow up - Base'!$D$17,'Project Costs'!$E$15,IF(C6='Project Follow up - Base'!$D$38,'Project Costs'!$E$40,IF(C6='Project Follow up - Base'!$D$74,'Project Costs'!$E$70,0))))+SUMIF('Project Costs'!$C$21:$C$35,C6,'Project Costs'!$H$21:$H$35)+SUMIF('Project Costs'!$C$21:$C$35,C6,'Project Costs'!$M$21:$M$35)+SUMIF('Project Costs'!$C$46:$C$65,C6,'Project Costs'!$H$46:$H$65)+SUMIF('Project Costs'!$C$46:$C$65,C6,'Project Costs'!$M$46:$M$65)+SUMIF('Project Costs'!$C$76:$C$95,C6,'Project Costs'!$H$76:$H$95)+SUMIF('Project Costs'!$C$76:$C$95,C6,'Project Costs'!$M$76:$M$95),0)</f>
        <v>0</v>
      </c>
      <c r="J6" s="186">
        <f>[1]Employees!F6</f>
        <v>0</v>
      </c>
      <c r="K6" s="184" t="str">
        <f>[1]Employees!G6</f>
        <v>Riyadh</v>
      </c>
      <c r="L6" s="310" t="str">
        <f>IF(AND('Employees KPIs'!D5="",'Employees KPIs'!E5=""),"", IF('Employees KPIs'!D5="",'Employees KPIs'!E5,AVERAGE('Employees KPIs'!D5:E5)))</f>
        <v/>
      </c>
      <c r="M6" s="310" t="str">
        <f>IF(L6="","",IF(L6&gt;=[1]KPI!$M$3,[1]KPI!$K$3,
IF(L6&gt;=[1]KPI!$M$3,[1]KPI!$K$3,
IF(L6&gt;=[1]KPI!$M$4,[1]KPI!$K$4,
IF(L6&gt;=[1]KPI!$M$5,[1]KPI!$K$5,
IF(L6&gt;=[1]KPI!$M$6,[1]KPI!$K$6,
[1]KPI!$K$7))))))</f>
        <v/>
      </c>
    </row>
    <row r="7" spans="1:13" x14ac:dyDescent="0.2">
      <c r="A7" s="54" t="str">
        <f t="shared" si="0"/>
        <v>Design 0</v>
      </c>
      <c r="B7" s="186" t="str">
        <f>[1]Employees!B7</f>
        <v>Design</v>
      </c>
      <c r="C7" s="186" t="str">
        <f>[1]Employees!C7</f>
        <v>Ghadeer AlAmoudi</v>
      </c>
      <c r="D7" s="186">
        <f>[1]Employees!D7</f>
        <v>0</v>
      </c>
      <c r="E7" s="164"/>
      <c r="F7" s="165">
        <f ca="1">INDEX('Project Costs'!C:N,MATCH($C7,'Project Costs'!C:C,0),12)</f>
        <v>0</v>
      </c>
      <c r="G7" s="166">
        <f ca="1">IFERROR('Project Follow up - Base'!$D$11*$F7/'Project Costs'!$K$10,0)</f>
        <v>0</v>
      </c>
      <c r="H7" s="54" t="str">
        <f t="shared" si="1"/>
        <v>Design Ghadeer AlAmoudi</v>
      </c>
      <c r="I7" s="226">
        <f ca="1">IFERROR( IF(D7="Head Dep",IF(B7='Project Costs'!$B$12,'Project Costs'!$D$15,IF(B7='Project Costs'!$B$37,'Project Costs'!$D$40,IF(B7='Project Costs'!$B$67,'Project Costs'!$D$70,0))),IF(C7='Project Follow up - Base'!$D$17,'Project Costs'!$E$15,IF(C7='Project Follow up - Base'!$D$38,'Project Costs'!$E$40,IF(C7='Project Follow up - Base'!$D$74,'Project Costs'!$E$70,0))))+SUMIF('Project Costs'!$C$21:$C$35,C7,'Project Costs'!$H$21:$H$35)+SUMIF('Project Costs'!$C$21:$C$35,C7,'Project Costs'!$M$21:$M$35)+SUMIF('Project Costs'!$C$46:$C$65,C7,'Project Costs'!$H$46:$H$65)+SUMIF('Project Costs'!$C$46:$C$65,C7,'Project Costs'!$M$46:$M$65)+SUMIF('Project Costs'!$C$76:$C$95,C7,'Project Costs'!$H$76:$H$95)+SUMIF('Project Costs'!$C$76:$C$95,C7,'Project Costs'!$M$76:$M$95),0)</f>
        <v>0</v>
      </c>
      <c r="J7" s="186">
        <f>[1]Employees!F7</f>
        <v>0</v>
      </c>
      <c r="K7" s="184" t="str">
        <f>[1]Employees!G7</f>
        <v>Riyadh</v>
      </c>
      <c r="L7" s="310" t="str">
        <f>IF(AND('Employees KPIs'!D6="",'Employees KPIs'!E6=""),"", IF('Employees KPIs'!D6="",'Employees KPIs'!E6,AVERAGE('Employees KPIs'!D6:E6)))</f>
        <v/>
      </c>
      <c r="M7" s="310" t="str">
        <f>IF(L7="","",IF(L7&gt;=[1]KPI!$M$3,[1]KPI!$K$3,
IF(L7&gt;=[1]KPI!$M$3,[1]KPI!$K$3,
IF(L7&gt;=[1]KPI!$M$4,[1]KPI!$K$4,
IF(L7&gt;=[1]KPI!$M$5,[1]KPI!$K$5,
IF(L7&gt;=[1]KPI!$M$6,[1]KPI!$K$6,
[1]KPI!$K$7))))))</f>
        <v/>
      </c>
    </row>
    <row r="8" spans="1:13" x14ac:dyDescent="0.2">
      <c r="A8" s="54" t="str">
        <f t="shared" si="0"/>
        <v>Design 0</v>
      </c>
      <c r="B8" s="186" t="str">
        <f>[1]Employees!B8</f>
        <v>Design</v>
      </c>
      <c r="C8" s="186" t="str">
        <f>[1]Employees!C8</f>
        <v>Riyadh Almaghrabi</v>
      </c>
      <c r="D8" s="186">
        <f>[1]Employees!D8</f>
        <v>0</v>
      </c>
      <c r="E8" s="164"/>
      <c r="F8" s="165">
        <f ca="1">INDEX('Project Costs'!C:N,MATCH($C8,'Project Costs'!C:C,0),12)</f>
        <v>102</v>
      </c>
      <c r="G8" s="166">
        <f ca="1">IFERROR('Project Follow up - Base'!$D$11*$F8/'Project Costs'!$K$10,0)</f>
        <v>33326.742857142854</v>
      </c>
      <c r="H8" s="54" t="str">
        <f t="shared" si="1"/>
        <v>Design Riyadh Almaghrabi</v>
      </c>
      <c r="I8" s="226">
        <f ca="1">IFERROR( IF(D8="Head Dep",IF(B8='Project Costs'!$B$12,'Project Costs'!$D$15,IF(B8='Project Costs'!$B$37,'Project Costs'!$D$40,IF(B8='Project Costs'!$B$67,'Project Costs'!$D$70,0))),IF(C8='Project Follow up - Base'!$D$17,'Project Costs'!$E$15,IF(C8='Project Follow up - Base'!$D$38,'Project Costs'!$E$40,IF(C8='Project Follow up - Base'!$D$74,'Project Costs'!$E$70,0))))+SUMIF('Project Costs'!$C$21:$C$35,C8,'Project Costs'!$H$21:$H$35)+SUMIF('Project Costs'!$C$21:$C$35,C8,'Project Costs'!$M$21:$M$35)+SUMIF('Project Costs'!$C$46:$C$65,C8,'Project Costs'!$H$46:$H$65)+SUMIF('Project Costs'!$C$46:$C$65,C8,'Project Costs'!$M$46:$M$65)+SUMIF('Project Costs'!$C$76:$C$95,C8,'Project Costs'!$H$76:$H$95)+SUMIF('Project Costs'!$C$76:$C$95,C8,'Project Costs'!$M$76:$M$95),0)</f>
        <v>241831.11815122032</v>
      </c>
      <c r="J8" s="186">
        <f>[1]Employees!F8</f>
        <v>0</v>
      </c>
      <c r="K8" s="184" t="str">
        <f>[1]Employees!G8</f>
        <v>Riyadh</v>
      </c>
      <c r="L8" s="310">
        <f ca="1">IF(AND('Employees KPIs'!D7="",'Employees KPIs'!E7=""),"", IF('Employees KPIs'!D7="",'Employees KPIs'!E7,AVERAGE('Employees KPIs'!D7:E7)))</f>
        <v>0.90500000000000003</v>
      </c>
      <c r="M8" s="310" t="str">
        <f ca="1">IF(L8="","",IF(L8&gt;=[1]KPI!$M$3,[1]KPI!$K$3,
IF(L8&gt;=[1]KPI!$M$3,[1]KPI!$K$3,
IF(L8&gt;=[1]KPI!$M$4,[1]KPI!$K$4,
IF(L8&gt;=[1]KPI!$M$5,[1]KPI!$K$5,
IF(L8&gt;=[1]KPI!$M$6,[1]KPI!$K$6,
[1]KPI!$K$7))))))</f>
        <v>A</v>
      </c>
    </row>
    <row r="9" spans="1:13" x14ac:dyDescent="0.2">
      <c r="A9" s="54" t="str">
        <f t="shared" si="0"/>
        <v>Design 0</v>
      </c>
      <c r="B9" s="186" t="str">
        <f>[1]Employees!B9</f>
        <v>Design</v>
      </c>
      <c r="C9" s="186" t="str">
        <f>[1]Employees!C9</f>
        <v>Rakan  Arrabea</v>
      </c>
      <c r="D9" s="186">
        <f>[1]Employees!D9</f>
        <v>0</v>
      </c>
      <c r="E9" s="164"/>
      <c r="F9" s="165">
        <f ca="1">INDEX('Project Costs'!C:N,MATCH($C9,'Project Costs'!C:C,0),12)</f>
        <v>0</v>
      </c>
      <c r="G9" s="166">
        <f ca="1">IFERROR('Project Follow up - Base'!$D$11*$F9/'Project Costs'!$K$10,0)</f>
        <v>0</v>
      </c>
      <c r="H9" s="54" t="str">
        <f t="shared" si="1"/>
        <v>Design Rakan  Arrabea</v>
      </c>
      <c r="I9" s="226">
        <f ca="1">IFERROR( IF(D9="Head Dep",IF(B9='Project Costs'!$B$12,'Project Costs'!$D$15,IF(B9='Project Costs'!$B$37,'Project Costs'!$D$40,IF(B9='Project Costs'!$B$67,'Project Costs'!$D$70,0))),IF(C9='Project Follow up - Base'!$D$17,'Project Costs'!$E$15,IF(C9='Project Follow up - Base'!$D$38,'Project Costs'!$E$40,IF(C9='Project Follow up - Base'!$D$74,'Project Costs'!$E$70,0))))+SUMIF('Project Costs'!$C$21:$C$35,C9,'Project Costs'!$H$21:$H$35)+SUMIF('Project Costs'!$C$21:$C$35,C9,'Project Costs'!$M$21:$M$35)+SUMIF('Project Costs'!$C$46:$C$65,C9,'Project Costs'!$H$46:$H$65)+SUMIF('Project Costs'!$C$46:$C$65,C9,'Project Costs'!$M$46:$M$65)+SUMIF('Project Costs'!$C$76:$C$95,C9,'Project Costs'!$H$76:$H$95)+SUMIF('Project Costs'!$C$76:$C$95,C9,'Project Costs'!$M$76:$M$95),0)</f>
        <v>0</v>
      </c>
      <c r="J9" s="186">
        <f>[1]Employees!F9</f>
        <v>0</v>
      </c>
      <c r="K9" s="184" t="str">
        <f>[1]Employees!G9</f>
        <v>Riyadh</v>
      </c>
      <c r="L9" s="310" t="str">
        <f>IF(AND('Employees KPIs'!D8="",'Employees KPIs'!E8=""),"", IF('Employees KPIs'!D8="",'Employees KPIs'!E8,AVERAGE('Employees KPIs'!D8:E8)))</f>
        <v/>
      </c>
      <c r="M9" s="310" t="str">
        <f>IF(L9="","",IF(L9&gt;=[1]KPI!$M$3,[1]KPI!$K$3,
IF(L9&gt;=[1]KPI!$M$3,[1]KPI!$K$3,
IF(L9&gt;=[1]KPI!$M$4,[1]KPI!$K$4,
IF(L9&gt;=[1]KPI!$M$5,[1]KPI!$K$5,
IF(L9&gt;=[1]KPI!$M$6,[1]KPI!$K$6,
[1]KPI!$K$7))))))</f>
        <v/>
      </c>
    </row>
    <row r="10" spans="1:13" x14ac:dyDescent="0.2">
      <c r="A10" s="54" t="str">
        <f t="shared" si="0"/>
        <v>Design 0</v>
      </c>
      <c r="B10" s="186" t="str">
        <f>[1]Employees!B10</f>
        <v>Design</v>
      </c>
      <c r="C10" s="186" t="str">
        <f>[1]Employees!C10</f>
        <v>Aljawharah Aldahmash</v>
      </c>
      <c r="D10" s="186">
        <f>[1]Employees!D10</f>
        <v>0</v>
      </c>
      <c r="E10" s="164"/>
      <c r="F10" s="165">
        <f ca="1">INDEX('Project Costs'!C:N,MATCH($C10,'Project Costs'!C:C,0),12)</f>
        <v>0</v>
      </c>
      <c r="G10" s="166">
        <f ca="1">IFERROR('Project Follow up - Base'!$D$11*$F10/'Project Costs'!$K$10,0)</f>
        <v>0</v>
      </c>
      <c r="H10" s="54" t="str">
        <f t="shared" si="1"/>
        <v>Design Aljawharah Aldahmash</v>
      </c>
      <c r="I10" s="226">
        <f ca="1">IFERROR( IF(D10="Head Dep",IF(B10='Project Costs'!$B$12,'Project Costs'!$D$15,IF(B10='Project Costs'!$B$37,'Project Costs'!$D$40,IF(B10='Project Costs'!$B$67,'Project Costs'!$D$70,0))),IF(C10='Project Follow up - Base'!$D$17,'Project Costs'!$E$15,IF(C10='Project Follow up - Base'!$D$38,'Project Costs'!$E$40,IF(C10='Project Follow up - Base'!$D$74,'Project Costs'!$E$70,0))))+SUMIF('Project Costs'!$C$21:$C$35,C10,'Project Costs'!$H$21:$H$35)+SUMIF('Project Costs'!$C$21:$C$35,C10,'Project Costs'!$M$21:$M$35)+SUMIF('Project Costs'!$C$46:$C$65,C10,'Project Costs'!$H$46:$H$65)+SUMIF('Project Costs'!$C$46:$C$65,C10,'Project Costs'!$M$46:$M$65)+SUMIF('Project Costs'!$C$76:$C$95,C10,'Project Costs'!$H$76:$H$95)+SUMIF('Project Costs'!$C$76:$C$95,C10,'Project Costs'!$M$76:$M$95),0)</f>
        <v>0</v>
      </c>
      <c r="J10" s="186">
        <f>[1]Employees!F10</f>
        <v>0</v>
      </c>
      <c r="K10" s="184" t="str">
        <f>[1]Employees!G10</f>
        <v>Riyadh</v>
      </c>
      <c r="L10" s="310" t="str">
        <f>IF(AND('Employees KPIs'!D9="",'Employees KPIs'!E9=""),"", IF('Employees KPIs'!D9="",'Employees KPIs'!E9,AVERAGE('Employees KPIs'!D9:E9)))</f>
        <v/>
      </c>
      <c r="M10" s="310" t="str">
        <f>IF(L10="","",IF(L10&gt;=[1]KPI!$M$3,[1]KPI!$K$3,
IF(L10&gt;=[1]KPI!$M$3,[1]KPI!$K$3,
IF(L10&gt;=[1]KPI!$M$4,[1]KPI!$K$4,
IF(L10&gt;=[1]KPI!$M$5,[1]KPI!$K$5,
IF(L10&gt;=[1]KPI!$M$6,[1]KPI!$K$6,
[1]KPI!$K$7))))))</f>
        <v/>
      </c>
    </row>
    <row r="11" spans="1:13" x14ac:dyDescent="0.2">
      <c r="A11" s="54" t="str">
        <f t="shared" si="0"/>
        <v>Design 0</v>
      </c>
      <c r="B11" s="186" t="str">
        <f>[1]Employees!B11</f>
        <v>Design</v>
      </c>
      <c r="C11" s="186" t="str">
        <f>[1]Employees!C11</f>
        <v>Majed Al-Shadokhi</v>
      </c>
      <c r="D11" s="186">
        <f>[1]Employees!D11</f>
        <v>0</v>
      </c>
      <c r="E11" s="164"/>
      <c r="F11" s="165">
        <f ca="1">INDEX('Project Costs'!C:N,MATCH($C11,'Project Costs'!C:C,0),12)</f>
        <v>0</v>
      </c>
      <c r="G11" s="166">
        <f ca="1">IFERROR('Project Follow up - Base'!$D$11*$F11/'Project Costs'!$K$10,0)</f>
        <v>0</v>
      </c>
      <c r="H11" s="54" t="str">
        <f t="shared" si="1"/>
        <v>Design Majed Al-Shadokhi</v>
      </c>
      <c r="I11" s="226">
        <f ca="1">IFERROR( IF(D11="Head Dep",IF(B11='Project Costs'!$B$12,'Project Costs'!$D$15,IF(B11='Project Costs'!$B$37,'Project Costs'!$D$40,IF(B11='Project Costs'!$B$67,'Project Costs'!$D$70,0))),IF(C11='Project Follow up - Base'!$D$17,'Project Costs'!$E$15,IF(C11='Project Follow up - Base'!$D$38,'Project Costs'!$E$40,IF(C11='Project Follow up - Base'!$D$74,'Project Costs'!$E$70,0))))+SUMIF('Project Costs'!$C$21:$C$35,C11,'Project Costs'!$H$21:$H$35)+SUMIF('Project Costs'!$C$21:$C$35,C11,'Project Costs'!$M$21:$M$35)+SUMIF('Project Costs'!$C$46:$C$65,C11,'Project Costs'!$H$46:$H$65)+SUMIF('Project Costs'!$C$46:$C$65,C11,'Project Costs'!$M$46:$M$65)+SUMIF('Project Costs'!$C$76:$C$95,C11,'Project Costs'!$H$76:$H$95)+SUMIF('Project Costs'!$C$76:$C$95,C11,'Project Costs'!$M$76:$M$95),0)</f>
        <v>0</v>
      </c>
      <c r="J11" s="186">
        <f>[1]Employees!F11</f>
        <v>0</v>
      </c>
      <c r="K11" s="184" t="str">
        <f>[1]Employees!G11</f>
        <v>Riyadh</v>
      </c>
      <c r="L11" s="310" t="str">
        <f>IF(AND('Employees KPIs'!D10="",'Employees KPIs'!E10=""),"", IF('Employees KPIs'!D10="",'Employees KPIs'!E10,AVERAGE('Employees KPIs'!D10:E10)))</f>
        <v/>
      </c>
      <c r="M11" s="310" t="str">
        <f>IF(L11="","",IF(L11&gt;=[1]KPI!$M$3,[1]KPI!$K$3,
IF(L11&gt;=[1]KPI!$M$3,[1]KPI!$K$3,
IF(L11&gt;=[1]KPI!$M$4,[1]KPI!$K$4,
IF(L11&gt;=[1]KPI!$M$5,[1]KPI!$K$5,
IF(L11&gt;=[1]KPI!$M$6,[1]KPI!$K$6,
[1]KPI!$K$7))))))</f>
        <v/>
      </c>
    </row>
    <row r="12" spans="1:13" x14ac:dyDescent="0.2">
      <c r="A12" s="54" t="str">
        <f t="shared" si="0"/>
        <v>Design 0</v>
      </c>
      <c r="B12" s="186" t="str">
        <f>[1]Employees!B12</f>
        <v>Design</v>
      </c>
      <c r="C12" s="186" t="str">
        <f>[1]Employees!C12</f>
        <v>Mohamed shaldoum</v>
      </c>
      <c r="D12" s="186">
        <f>[1]Employees!D12</f>
        <v>0</v>
      </c>
      <c r="E12" s="164"/>
      <c r="F12" s="165">
        <f ca="1">INDEX('Project Costs'!C:N,MATCH($C12,'Project Costs'!C:C,0),12)</f>
        <v>0</v>
      </c>
      <c r="G12" s="166">
        <f ca="1">IFERROR('Project Follow up - Base'!$D$11*$F12/'Project Costs'!$K$10,0)</f>
        <v>0</v>
      </c>
      <c r="H12" s="54" t="str">
        <f t="shared" si="1"/>
        <v>Design Mohamed shaldoum</v>
      </c>
      <c r="I12" s="226">
        <f ca="1">IFERROR( IF(D12="Head Dep",IF(B12='Project Costs'!$B$12,'Project Costs'!$D$15,IF(B12='Project Costs'!$B$37,'Project Costs'!$D$40,IF(B12='Project Costs'!$B$67,'Project Costs'!$D$70,0))),IF(C12='Project Follow up - Base'!$D$17,'Project Costs'!$E$15,IF(C12='Project Follow up - Base'!$D$38,'Project Costs'!$E$40,IF(C12='Project Follow up - Base'!$D$74,'Project Costs'!$E$70,0))))+SUMIF('Project Costs'!$C$21:$C$35,C12,'Project Costs'!$H$21:$H$35)+SUMIF('Project Costs'!$C$21:$C$35,C12,'Project Costs'!$M$21:$M$35)+SUMIF('Project Costs'!$C$46:$C$65,C12,'Project Costs'!$H$46:$H$65)+SUMIF('Project Costs'!$C$46:$C$65,C12,'Project Costs'!$M$46:$M$65)+SUMIF('Project Costs'!$C$76:$C$95,C12,'Project Costs'!$H$76:$H$95)+SUMIF('Project Costs'!$C$76:$C$95,C12,'Project Costs'!$M$76:$M$95),0)</f>
        <v>0</v>
      </c>
      <c r="J12" s="186">
        <f>[1]Employees!F12</f>
        <v>0</v>
      </c>
      <c r="K12" s="184" t="str">
        <f>[1]Employees!G12</f>
        <v>Riyadh</v>
      </c>
      <c r="L12" s="310" t="str">
        <f>IF(AND('Employees KPIs'!D11="",'Employees KPIs'!E11=""),"", IF('Employees KPIs'!D11="",'Employees KPIs'!E11,AVERAGE('Employees KPIs'!D11:E11)))</f>
        <v/>
      </c>
      <c r="M12" s="310" t="str">
        <f>IF(L12="","",IF(L12&gt;=[1]KPI!$M$3,[1]KPI!$K$3,
IF(L12&gt;=[1]KPI!$M$3,[1]KPI!$K$3,
IF(L12&gt;=[1]KPI!$M$4,[1]KPI!$K$4,
IF(L12&gt;=[1]KPI!$M$5,[1]KPI!$K$5,
IF(L12&gt;=[1]KPI!$M$6,[1]KPI!$K$6,
[1]KPI!$K$7))))))</f>
        <v/>
      </c>
    </row>
    <row r="13" spans="1:13" x14ac:dyDescent="0.2">
      <c r="A13" s="54" t="str">
        <f t="shared" si="0"/>
        <v>Design 0</v>
      </c>
      <c r="B13" s="186" t="str">
        <f>[1]Employees!B13</f>
        <v>Design</v>
      </c>
      <c r="C13" s="186" t="str">
        <f>[1]Employees!C13</f>
        <v>ahmed sharara</v>
      </c>
      <c r="D13" s="186">
        <f>[1]Employees!D13</f>
        <v>0</v>
      </c>
      <c r="E13" s="164"/>
      <c r="F13" s="165">
        <f ca="1">INDEX('Project Costs'!C:N,MATCH($C13,'Project Costs'!C:C,0),12)</f>
        <v>0</v>
      </c>
      <c r="G13" s="166">
        <f ca="1">IFERROR('Project Follow up - Base'!$D$11*$F13/'Project Costs'!$K$10,0)</f>
        <v>0</v>
      </c>
      <c r="H13" s="54" t="str">
        <f t="shared" si="1"/>
        <v>Design ahmed sharara</v>
      </c>
      <c r="I13" s="226">
        <f ca="1">IFERROR( IF(D13="Head Dep",IF(B13='Project Costs'!$B$12,'Project Costs'!$D$15,IF(B13='Project Costs'!$B$37,'Project Costs'!$D$40,IF(B13='Project Costs'!$B$67,'Project Costs'!$D$70,0))),IF(C13='Project Follow up - Base'!$D$17,'Project Costs'!$E$15,IF(C13='Project Follow up - Base'!$D$38,'Project Costs'!$E$40,IF(C13='Project Follow up - Base'!$D$74,'Project Costs'!$E$70,0))))+SUMIF('Project Costs'!$C$21:$C$35,C13,'Project Costs'!$H$21:$H$35)+SUMIF('Project Costs'!$C$21:$C$35,C13,'Project Costs'!$M$21:$M$35)+SUMIF('Project Costs'!$C$46:$C$65,C13,'Project Costs'!$H$46:$H$65)+SUMIF('Project Costs'!$C$46:$C$65,C13,'Project Costs'!$M$46:$M$65)+SUMIF('Project Costs'!$C$76:$C$95,C13,'Project Costs'!$H$76:$H$95)+SUMIF('Project Costs'!$C$76:$C$95,C13,'Project Costs'!$M$76:$M$95),0)</f>
        <v>0</v>
      </c>
      <c r="J13" s="186">
        <f>[1]Employees!F13</f>
        <v>0</v>
      </c>
      <c r="K13" s="184" t="str">
        <f>[1]Employees!G13</f>
        <v>Riyadh</v>
      </c>
      <c r="L13" s="310" t="str">
        <f>IF(AND('Employees KPIs'!D12="",'Employees KPIs'!E12=""),"", IF('Employees KPIs'!D12="",'Employees KPIs'!E12,AVERAGE('Employees KPIs'!D12:E12)))</f>
        <v/>
      </c>
      <c r="M13" s="310" t="str">
        <f>IF(L13="","",IF(L13&gt;=[1]KPI!$M$3,[1]KPI!$K$3,
IF(L13&gt;=[1]KPI!$M$3,[1]KPI!$K$3,
IF(L13&gt;=[1]KPI!$M$4,[1]KPI!$K$4,
IF(L13&gt;=[1]KPI!$M$5,[1]KPI!$K$5,
IF(L13&gt;=[1]KPI!$M$6,[1]KPI!$K$6,
[1]KPI!$K$7))))))</f>
        <v/>
      </c>
    </row>
    <row r="14" spans="1:13" x14ac:dyDescent="0.2">
      <c r="A14" s="54" t="str">
        <f t="shared" si="0"/>
        <v>Design 0</v>
      </c>
      <c r="B14" s="186" t="str">
        <f>[1]Employees!B14</f>
        <v>Design</v>
      </c>
      <c r="C14" s="186" t="str">
        <f>[1]Employees!C14</f>
        <v>Bader  Alribi</v>
      </c>
      <c r="D14" s="186">
        <f>[1]Employees!D14</f>
        <v>0</v>
      </c>
      <c r="E14" s="164"/>
      <c r="F14" s="165">
        <f ca="1">INDEX('Project Costs'!C:N,MATCH($C14,'Project Costs'!C:C,0),12)</f>
        <v>0</v>
      </c>
      <c r="G14" s="166">
        <f ca="1">IFERROR('Project Follow up - Base'!$D$11*$F14/'Project Costs'!$K$10,0)</f>
        <v>0</v>
      </c>
      <c r="H14" s="54" t="str">
        <f t="shared" si="1"/>
        <v>Design Bader  Alribi</v>
      </c>
      <c r="I14" s="226">
        <f ca="1">IFERROR( IF(D14="Head Dep",IF(B14='Project Costs'!$B$12,'Project Costs'!$D$15,IF(B14='Project Costs'!$B$37,'Project Costs'!$D$40,IF(B14='Project Costs'!$B$67,'Project Costs'!$D$70,0))),IF(C14='Project Follow up - Base'!$D$17,'Project Costs'!$E$15,IF(C14='Project Follow up - Base'!$D$38,'Project Costs'!$E$40,IF(C14='Project Follow up - Base'!$D$74,'Project Costs'!$E$70,0))))+SUMIF('Project Costs'!$C$21:$C$35,C14,'Project Costs'!$H$21:$H$35)+SUMIF('Project Costs'!$C$21:$C$35,C14,'Project Costs'!$M$21:$M$35)+SUMIF('Project Costs'!$C$46:$C$65,C14,'Project Costs'!$H$46:$H$65)+SUMIF('Project Costs'!$C$46:$C$65,C14,'Project Costs'!$M$46:$M$65)+SUMIF('Project Costs'!$C$76:$C$95,C14,'Project Costs'!$H$76:$H$95)+SUMIF('Project Costs'!$C$76:$C$95,C14,'Project Costs'!$M$76:$M$95),0)</f>
        <v>0</v>
      </c>
      <c r="J14" s="186">
        <f>[1]Employees!F14</f>
        <v>0</v>
      </c>
      <c r="K14" s="184" t="str">
        <f>[1]Employees!G14</f>
        <v>Riyadh</v>
      </c>
      <c r="L14" s="310" t="str">
        <f>IF(AND('Employees KPIs'!D13="",'Employees KPIs'!E13=""),"", IF('Employees KPIs'!D13="",'Employees KPIs'!E13,AVERAGE('Employees KPIs'!D13:E13)))</f>
        <v/>
      </c>
      <c r="M14" s="310" t="str">
        <f>IF(L14="","",IF(L14&gt;=[1]KPI!$M$3,[1]KPI!$K$3,
IF(L14&gt;=[1]KPI!$M$3,[1]KPI!$K$3,
IF(L14&gt;=[1]KPI!$M$4,[1]KPI!$K$4,
IF(L14&gt;=[1]KPI!$M$5,[1]KPI!$K$5,
IF(L14&gt;=[1]KPI!$M$6,[1]KPI!$K$6,
[1]KPI!$K$7))))))</f>
        <v/>
      </c>
    </row>
    <row r="15" spans="1:13" x14ac:dyDescent="0.2">
      <c r="A15" s="54" t="str">
        <f t="shared" si="0"/>
        <v>Design 0</v>
      </c>
      <c r="B15" s="186" t="str">
        <f>[1]Employees!B15</f>
        <v>Design</v>
      </c>
      <c r="C15" s="186" t="str">
        <f>[1]Employees!C15</f>
        <v>Ummer Abdulmajeed</v>
      </c>
      <c r="D15" s="186">
        <f>[1]Employees!D15</f>
        <v>0</v>
      </c>
      <c r="E15" s="164"/>
      <c r="F15" s="165">
        <f ca="1">INDEX('Project Costs'!C:N,MATCH($C15,'Project Costs'!C:C,0),12)</f>
        <v>0</v>
      </c>
      <c r="G15" s="166">
        <f ca="1">IFERROR('Project Follow up - Base'!$D$11*$F15/'Project Costs'!$K$10,0)</f>
        <v>0</v>
      </c>
      <c r="H15" s="54" t="str">
        <f t="shared" si="1"/>
        <v>Design Ummer Abdulmajeed</v>
      </c>
      <c r="I15" s="226">
        <f ca="1">IFERROR( IF(D15="Head Dep",IF(B15='Project Costs'!$B$12,'Project Costs'!$D$15,IF(B15='Project Costs'!$B$37,'Project Costs'!$D$40,IF(B15='Project Costs'!$B$67,'Project Costs'!$D$70,0))),IF(C15='Project Follow up - Base'!$D$17,'Project Costs'!$E$15,IF(C15='Project Follow up - Base'!$D$38,'Project Costs'!$E$40,IF(C15='Project Follow up - Base'!$D$74,'Project Costs'!$E$70,0))))+SUMIF('Project Costs'!$C$21:$C$35,C15,'Project Costs'!$H$21:$H$35)+SUMIF('Project Costs'!$C$21:$C$35,C15,'Project Costs'!$M$21:$M$35)+SUMIF('Project Costs'!$C$46:$C$65,C15,'Project Costs'!$H$46:$H$65)+SUMIF('Project Costs'!$C$46:$C$65,C15,'Project Costs'!$M$46:$M$65)+SUMIF('Project Costs'!$C$76:$C$95,C15,'Project Costs'!$H$76:$H$95)+SUMIF('Project Costs'!$C$76:$C$95,C15,'Project Costs'!$M$76:$M$95),0)</f>
        <v>0</v>
      </c>
      <c r="J15" s="186">
        <f>[1]Employees!F15</f>
        <v>0</v>
      </c>
      <c r="K15" s="184" t="str">
        <f>[1]Employees!G15</f>
        <v>Riyadh</v>
      </c>
      <c r="L15" s="310" t="str">
        <f>IF(AND('Employees KPIs'!D14="",'Employees KPIs'!E14=""),"", IF('Employees KPIs'!D14="",'Employees KPIs'!E14,AVERAGE('Employees KPIs'!D14:E14)))</f>
        <v/>
      </c>
      <c r="M15" s="310" t="str">
        <f>IF(L15="","",IF(L15&gt;=[1]KPI!$M$3,[1]KPI!$K$3,
IF(L15&gt;=[1]KPI!$M$3,[1]KPI!$K$3,
IF(L15&gt;=[1]KPI!$M$4,[1]KPI!$K$4,
IF(L15&gt;=[1]KPI!$M$5,[1]KPI!$K$5,
IF(L15&gt;=[1]KPI!$M$6,[1]KPI!$K$6,
[1]KPI!$K$7))))))</f>
        <v/>
      </c>
    </row>
    <row r="16" spans="1:13" x14ac:dyDescent="0.2">
      <c r="A16" s="54" t="str">
        <f t="shared" si="0"/>
        <v>Design 0</v>
      </c>
      <c r="B16" s="186" t="str">
        <f>[1]Employees!B16</f>
        <v>Design</v>
      </c>
      <c r="C16" s="186" t="str">
        <f>[1]Employees!C16</f>
        <v>Muath Jumayah</v>
      </c>
      <c r="D16" s="186">
        <f>[1]Employees!D16</f>
        <v>0</v>
      </c>
      <c r="E16" s="164"/>
      <c r="F16" s="165">
        <f ca="1">INDEX('Project Costs'!C:N,MATCH($C16,'Project Costs'!C:C,0),12)</f>
        <v>0</v>
      </c>
      <c r="G16" s="166">
        <f ca="1">IFERROR('Project Follow up - Base'!$D$11*$F16/'Project Costs'!$K$10,0)</f>
        <v>0</v>
      </c>
      <c r="H16" s="54" t="str">
        <f t="shared" si="1"/>
        <v>Design Muath Jumayah</v>
      </c>
      <c r="I16" s="226">
        <f ca="1">IFERROR( IF(D16="Head Dep",IF(B16='Project Costs'!$B$12,'Project Costs'!$D$15,IF(B16='Project Costs'!$B$37,'Project Costs'!$D$40,IF(B16='Project Costs'!$B$67,'Project Costs'!$D$70,0))),IF(C16='Project Follow up - Base'!$D$17,'Project Costs'!$E$15,IF(C16='Project Follow up - Base'!$D$38,'Project Costs'!$E$40,IF(C16='Project Follow up - Base'!$D$74,'Project Costs'!$E$70,0))))+SUMIF('Project Costs'!$C$21:$C$35,C16,'Project Costs'!$H$21:$H$35)+SUMIF('Project Costs'!$C$21:$C$35,C16,'Project Costs'!$M$21:$M$35)+SUMIF('Project Costs'!$C$46:$C$65,C16,'Project Costs'!$H$46:$H$65)+SUMIF('Project Costs'!$C$46:$C$65,C16,'Project Costs'!$M$46:$M$65)+SUMIF('Project Costs'!$C$76:$C$95,C16,'Project Costs'!$H$76:$H$95)+SUMIF('Project Costs'!$C$76:$C$95,C16,'Project Costs'!$M$76:$M$95),0)</f>
        <v>0</v>
      </c>
      <c r="J16" s="186">
        <f>[1]Employees!F16</f>
        <v>0</v>
      </c>
      <c r="K16" s="184" t="str">
        <f>[1]Employees!G16</f>
        <v>Riyadh</v>
      </c>
      <c r="L16" s="310" t="str">
        <f>IF(AND('Employees KPIs'!D15="",'Employees KPIs'!E15=""),"", IF('Employees KPIs'!D15="",'Employees KPIs'!E15,AVERAGE('Employees KPIs'!D15:E15)))</f>
        <v/>
      </c>
      <c r="M16" s="310" t="str">
        <f>IF(L16="","",IF(L16&gt;=[1]KPI!$M$3,[1]KPI!$K$3,
IF(L16&gt;=[1]KPI!$M$3,[1]KPI!$K$3,
IF(L16&gt;=[1]KPI!$M$4,[1]KPI!$K$4,
IF(L16&gt;=[1]KPI!$M$5,[1]KPI!$K$5,
IF(L16&gt;=[1]KPI!$M$6,[1]KPI!$K$6,
[1]KPI!$K$7))))))</f>
        <v/>
      </c>
    </row>
    <row r="17" spans="1:13" x14ac:dyDescent="0.2">
      <c r="A17" s="54" t="str">
        <f t="shared" si="0"/>
        <v>Design 0</v>
      </c>
      <c r="B17" s="186" t="str">
        <f>[1]Employees!B17</f>
        <v>Design</v>
      </c>
      <c r="C17" s="186" t="str">
        <f>[1]Employees!C17</f>
        <v>Basem  Osman</v>
      </c>
      <c r="D17" s="186">
        <f>[1]Employees!D17</f>
        <v>0</v>
      </c>
      <c r="E17" s="164"/>
      <c r="F17" s="165">
        <f ca="1">INDEX('Project Costs'!C:N,MATCH($C17,'Project Costs'!C:C,0),12)</f>
        <v>0</v>
      </c>
      <c r="G17" s="166">
        <f ca="1">IFERROR('Project Follow up - Base'!$D$11*$F17/'Project Costs'!$K$10,0)</f>
        <v>0</v>
      </c>
      <c r="H17" s="54" t="str">
        <f t="shared" si="1"/>
        <v>Design Basem  Osman</v>
      </c>
      <c r="I17" s="226">
        <f ca="1">IFERROR( IF(D17="Head Dep",IF(B17='Project Costs'!$B$12,'Project Costs'!$D$15,IF(B17='Project Costs'!$B$37,'Project Costs'!$D$40,IF(B17='Project Costs'!$B$67,'Project Costs'!$D$70,0))),IF(C17='Project Follow up - Base'!$D$17,'Project Costs'!$E$15,IF(C17='Project Follow up - Base'!$D$38,'Project Costs'!$E$40,IF(C17='Project Follow up - Base'!$D$74,'Project Costs'!$E$70,0))))+SUMIF('Project Costs'!$C$21:$C$35,C17,'Project Costs'!$H$21:$H$35)+SUMIF('Project Costs'!$C$21:$C$35,C17,'Project Costs'!$M$21:$M$35)+SUMIF('Project Costs'!$C$46:$C$65,C17,'Project Costs'!$H$46:$H$65)+SUMIF('Project Costs'!$C$46:$C$65,C17,'Project Costs'!$M$46:$M$65)+SUMIF('Project Costs'!$C$76:$C$95,C17,'Project Costs'!$H$76:$H$95)+SUMIF('Project Costs'!$C$76:$C$95,C17,'Project Costs'!$M$76:$M$95),0)</f>
        <v>0</v>
      </c>
      <c r="J17" s="186">
        <f>[1]Employees!F17</f>
        <v>0</v>
      </c>
      <c r="K17" s="184" t="str">
        <f>[1]Employees!G17</f>
        <v>Riyadh</v>
      </c>
      <c r="L17" s="310" t="str">
        <f>IF(AND('Employees KPIs'!D16="",'Employees KPIs'!E16=""),"", IF('Employees KPIs'!D16="",'Employees KPIs'!E16,AVERAGE('Employees KPIs'!D16:E16)))</f>
        <v/>
      </c>
      <c r="M17" s="310" t="str">
        <f>IF(L17="","",IF(L17&gt;=[1]KPI!$M$3,[1]KPI!$K$3,
IF(L17&gt;=[1]KPI!$M$3,[1]KPI!$K$3,
IF(L17&gt;=[1]KPI!$M$4,[1]KPI!$K$4,
IF(L17&gt;=[1]KPI!$M$5,[1]KPI!$K$5,
IF(L17&gt;=[1]KPI!$M$6,[1]KPI!$K$6,
[1]KPI!$K$7))))))</f>
        <v/>
      </c>
    </row>
    <row r="18" spans="1:13" x14ac:dyDescent="0.2">
      <c r="A18" s="54" t="str">
        <f t="shared" si="0"/>
        <v>Design 0</v>
      </c>
      <c r="B18" s="186" t="str">
        <f>[1]Employees!B18</f>
        <v>Design</v>
      </c>
      <c r="C18" s="186" t="str">
        <f>[1]Employees!C18</f>
        <v>Abdullah  Alrahmah</v>
      </c>
      <c r="D18" s="186">
        <f>[1]Employees!D18</f>
        <v>0</v>
      </c>
      <c r="E18" s="164"/>
      <c r="F18" s="165">
        <f ca="1">INDEX('Project Costs'!C:N,MATCH($C18,'Project Costs'!C:C,0),12)</f>
        <v>0</v>
      </c>
      <c r="G18" s="166">
        <f ca="1">IFERROR('Project Follow up - Base'!$D$11*$F18/'Project Costs'!$K$10,0)</f>
        <v>0</v>
      </c>
      <c r="H18" s="54" t="str">
        <f t="shared" si="1"/>
        <v>Design Abdullah  Alrahmah</v>
      </c>
      <c r="I18" s="226">
        <f ca="1">IFERROR( IF(D18="Head Dep",IF(B18='Project Costs'!$B$12,'Project Costs'!$D$15,IF(B18='Project Costs'!$B$37,'Project Costs'!$D$40,IF(B18='Project Costs'!$B$67,'Project Costs'!$D$70,0))),IF(C18='Project Follow up - Base'!$D$17,'Project Costs'!$E$15,IF(C18='Project Follow up - Base'!$D$38,'Project Costs'!$E$40,IF(C18='Project Follow up - Base'!$D$74,'Project Costs'!$E$70,0))))+SUMIF('Project Costs'!$C$21:$C$35,C18,'Project Costs'!$H$21:$H$35)+SUMIF('Project Costs'!$C$21:$C$35,C18,'Project Costs'!$M$21:$M$35)+SUMIF('Project Costs'!$C$46:$C$65,C18,'Project Costs'!$H$46:$H$65)+SUMIF('Project Costs'!$C$46:$C$65,C18,'Project Costs'!$M$46:$M$65)+SUMIF('Project Costs'!$C$76:$C$95,C18,'Project Costs'!$H$76:$H$95)+SUMIF('Project Costs'!$C$76:$C$95,C18,'Project Costs'!$M$76:$M$95),0)</f>
        <v>0</v>
      </c>
      <c r="J18" s="186">
        <f>[1]Employees!F18</f>
        <v>0</v>
      </c>
      <c r="K18" s="184" t="str">
        <f>[1]Employees!G18</f>
        <v>Riyadh</v>
      </c>
      <c r="L18" s="310" t="str">
        <f>IF(AND('Employees KPIs'!D17="",'Employees KPIs'!E17=""),"", IF('Employees KPIs'!D17="",'Employees KPIs'!E17,AVERAGE('Employees KPIs'!D17:E17)))</f>
        <v/>
      </c>
      <c r="M18" s="310" t="str">
        <f>IF(L18="","",IF(L18&gt;=[1]KPI!$M$3,[1]KPI!$K$3,
IF(L18&gt;=[1]KPI!$M$3,[1]KPI!$K$3,
IF(L18&gt;=[1]KPI!$M$4,[1]KPI!$K$4,
IF(L18&gt;=[1]KPI!$M$5,[1]KPI!$K$5,
IF(L18&gt;=[1]KPI!$M$6,[1]KPI!$K$6,
[1]KPI!$K$7))))))</f>
        <v/>
      </c>
    </row>
    <row r="19" spans="1:13" x14ac:dyDescent="0.2">
      <c r="A19" s="54" t="str">
        <f t="shared" si="0"/>
        <v>Design 0</v>
      </c>
      <c r="B19" s="186" t="str">
        <f>[1]Employees!B19</f>
        <v>Design</v>
      </c>
      <c r="C19" s="186" t="str">
        <f>[1]Employees!C19</f>
        <v>Nouf shahbal</v>
      </c>
      <c r="D19" s="186">
        <f>[1]Employees!D19</f>
        <v>0</v>
      </c>
      <c r="E19" s="164"/>
      <c r="F19" s="165">
        <f ca="1">INDEX('Project Costs'!C:N,MATCH($C19,'Project Costs'!C:C,0),12)</f>
        <v>0</v>
      </c>
      <c r="G19" s="166">
        <f ca="1">IFERROR('Project Follow up - Base'!$D$11*$F19/'Project Costs'!$K$10,0)</f>
        <v>0</v>
      </c>
      <c r="H19" s="54" t="str">
        <f t="shared" si="1"/>
        <v>Design Nouf shahbal</v>
      </c>
      <c r="I19" s="226">
        <f ca="1">IFERROR( IF(D19="Head Dep",IF(B19='Project Costs'!$B$12,'Project Costs'!$D$15,IF(B19='Project Costs'!$B$37,'Project Costs'!$D$40,IF(B19='Project Costs'!$B$67,'Project Costs'!$D$70,0))),IF(C19='Project Follow up - Base'!$D$17,'Project Costs'!$E$15,IF(C19='Project Follow up - Base'!$D$38,'Project Costs'!$E$40,IF(C19='Project Follow up - Base'!$D$74,'Project Costs'!$E$70,0))))+SUMIF('Project Costs'!$C$21:$C$35,C19,'Project Costs'!$H$21:$H$35)+SUMIF('Project Costs'!$C$21:$C$35,C19,'Project Costs'!$M$21:$M$35)+SUMIF('Project Costs'!$C$46:$C$65,C19,'Project Costs'!$H$46:$H$65)+SUMIF('Project Costs'!$C$46:$C$65,C19,'Project Costs'!$M$46:$M$65)+SUMIF('Project Costs'!$C$76:$C$95,C19,'Project Costs'!$H$76:$H$95)+SUMIF('Project Costs'!$C$76:$C$95,C19,'Project Costs'!$M$76:$M$95),0)</f>
        <v>0</v>
      </c>
      <c r="J19" s="186">
        <f>[1]Employees!F19</f>
        <v>0</v>
      </c>
      <c r="K19" s="184" t="str">
        <f>[1]Employees!G19</f>
        <v>Riyadh</v>
      </c>
      <c r="L19" s="310" t="str">
        <f>IF(AND('Employees KPIs'!D18="",'Employees KPIs'!E18=""),"", IF('Employees KPIs'!D18="",'Employees KPIs'!E18,AVERAGE('Employees KPIs'!D18:E18)))</f>
        <v/>
      </c>
      <c r="M19" s="310" t="str">
        <f>IF(L19="","",IF(L19&gt;=[1]KPI!$M$3,[1]KPI!$K$3,
IF(L19&gt;=[1]KPI!$M$3,[1]KPI!$K$3,
IF(L19&gt;=[1]KPI!$M$4,[1]KPI!$K$4,
IF(L19&gt;=[1]KPI!$M$5,[1]KPI!$K$5,
IF(L19&gt;=[1]KPI!$M$6,[1]KPI!$K$6,
[1]KPI!$K$7))))))</f>
        <v/>
      </c>
    </row>
    <row r="20" spans="1:13" x14ac:dyDescent="0.2">
      <c r="A20" s="54" t="str">
        <f t="shared" si="0"/>
        <v>Design 0</v>
      </c>
      <c r="B20" s="186" t="str">
        <f>[1]Employees!B20</f>
        <v>Design</v>
      </c>
      <c r="C20" s="186" t="str">
        <f>[1]Employees!C20</f>
        <v>Nawaf Al Turaif</v>
      </c>
      <c r="D20" s="186">
        <f>[1]Employees!D20</f>
        <v>0</v>
      </c>
      <c r="E20" s="164"/>
      <c r="F20" s="165">
        <f ca="1">INDEX('Project Costs'!C:N,MATCH($C20,'Project Costs'!C:C,0),12)</f>
        <v>0</v>
      </c>
      <c r="G20" s="166">
        <f ca="1">IFERROR('Project Follow up - Base'!$D$11*$F20/'Project Costs'!$K$10,0)</f>
        <v>0</v>
      </c>
      <c r="H20" s="54" t="str">
        <f t="shared" si="1"/>
        <v>Design Nawaf Al Turaif</v>
      </c>
      <c r="I20" s="226">
        <f ca="1">IFERROR( IF(D20="Head Dep",IF(B20='Project Costs'!$B$12,'Project Costs'!$D$15,IF(B20='Project Costs'!$B$37,'Project Costs'!$D$40,IF(B20='Project Costs'!$B$67,'Project Costs'!$D$70,0))),IF(C20='Project Follow up - Base'!$D$17,'Project Costs'!$E$15,IF(C20='Project Follow up - Base'!$D$38,'Project Costs'!$E$40,IF(C20='Project Follow up - Base'!$D$74,'Project Costs'!$E$70,0))))+SUMIF('Project Costs'!$C$21:$C$35,C20,'Project Costs'!$H$21:$H$35)+SUMIF('Project Costs'!$C$21:$C$35,C20,'Project Costs'!$M$21:$M$35)+SUMIF('Project Costs'!$C$46:$C$65,C20,'Project Costs'!$H$46:$H$65)+SUMIF('Project Costs'!$C$46:$C$65,C20,'Project Costs'!$M$46:$M$65)+SUMIF('Project Costs'!$C$76:$C$95,C20,'Project Costs'!$H$76:$H$95)+SUMIF('Project Costs'!$C$76:$C$95,C20,'Project Costs'!$M$76:$M$95),0)</f>
        <v>0</v>
      </c>
      <c r="J20" s="186">
        <f>[1]Employees!F20</f>
        <v>0</v>
      </c>
      <c r="K20" s="184" t="str">
        <f>[1]Employees!G20</f>
        <v>Riyadh</v>
      </c>
      <c r="L20" s="310" t="str">
        <f>IF(AND('Employees KPIs'!D19="",'Employees KPIs'!E19=""),"", IF('Employees KPIs'!D19="",'Employees KPIs'!E19,AVERAGE('Employees KPIs'!D19:E19)))</f>
        <v/>
      </c>
      <c r="M20" s="310" t="str">
        <f>IF(L20="","",IF(L20&gt;=[1]KPI!$M$3,[1]KPI!$K$3,
IF(L20&gt;=[1]KPI!$M$3,[1]KPI!$K$3,
IF(L20&gt;=[1]KPI!$M$4,[1]KPI!$K$4,
IF(L20&gt;=[1]KPI!$M$5,[1]KPI!$K$5,
IF(L20&gt;=[1]KPI!$M$6,[1]KPI!$K$6,
[1]KPI!$K$7))))))</f>
        <v/>
      </c>
    </row>
    <row r="21" spans="1:13" x14ac:dyDescent="0.2">
      <c r="A21" s="54" t="str">
        <f t="shared" si="0"/>
        <v>Studies 0</v>
      </c>
      <c r="B21" s="186" t="str">
        <f>[1]Employees!B21</f>
        <v>Studies</v>
      </c>
      <c r="C21" s="186" t="str">
        <f>[1]Employees!C21</f>
        <v>Salman Mulhim</v>
      </c>
      <c r="D21" s="186">
        <f>[1]Employees!D21</f>
        <v>0</v>
      </c>
      <c r="E21" s="164"/>
      <c r="F21" s="165">
        <f ca="1">INDEX('Project Costs'!C:N,MATCH($C21,'Project Costs'!C:C,0),12)</f>
        <v>0</v>
      </c>
      <c r="G21" s="166">
        <f ca="1">IFERROR('Project Follow up - Base'!$D$11*$F21/'Project Costs'!$K$10,0)</f>
        <v>0</v>
      </c>
      <c r="H21" s="54" t="str">
        <f t="shared" si="1"/>
        <v>Studies Salman Mulhim</v>
      </c>
      <c r="I21" s="226">
        <f ca="1">IFERROR( IF(D21="Head Dep",IF(B21='Project Costs'!$B$12,'Project Costs'!$D$15,IF(B21='Project Costs'!$B$37,'Project Costs'!$D$40,IF(B21='Project Costs'!$B$67,'Project Costs'!$D$70,0))),IF(C21='Project Follow up - Base'!$D$17,'Project Costs'!$E$15,IF(C21='Project Follow up - Base'!$D$38,'Project Costs'!$E$40,IF(C21='Project Follow up - Base'!$D$74,'Project Costs'!$E$70,0))))+SUMIF('Project Costs'!$C$21:$C$35,C21,'Project Costs'!$H$21:$H$35)+SUMIF('Project Costs'!$C$21:$C$35,C21,'Project Costs'!$M$21:$M$35)+SUMIF('Project Costs'!$C$46:$C$65,C21,'Project Costs'!$H$46:$H$65)+SUMIF('Project Costs'!$C$46:$C$65,C21,'Project Costs'!$M$46:$M$65)+SUMIF('Project Costs'!$C$76:$C$95,C21,'Project Costs'!$H$76:$H$95)+SUMIF('Project Costs'!$C$76:$C$95,C21,'Project Costs'!$M$76:$M$95),0)</f>
        <v>0</v>
      </c>
      <c r="J21" s="186">
        <f>[1]Employees!F21</f>
        <v>0</v>
      </c>
      <c r="K21" s="184" t="str">
        <f>[1]Employees!G21</f>
        <v>Riyadh</v>
      </c>
      <c r="L21" s="310" t="str">
        <f>IF(AND('Employees KPIs'!D20="",'Employees KPIs'!E20=""),"", IF('Employees KPIs'!D20="",'Employees KPIs'!E20,AVERAGE('Employees KPIs'!D20:E20)))</f>
        <v/>
      </c>
      <c r="M21" s="310" t="str">
        <f>IF(L21="","",IF(L21&gt;=[1]KPI!$M$3,[1]KPI!$K$3,
IF(L21&gt;=[1]KPI!$M$3,[1]KPI!$K$3,
IF(L21&gt;=[1]KPI!$M$4,[1]KPI!$K$4,
IF(L21&gt;=[1]KPI!$M$5,[1]KPI!$K$5,
IF(L21&gt;=[1]KPI!$M$6,[1]KPI!$K$6,
[1]KPI!$K$7))))))</f>
        <v/>
      </c>
    </row>
    <row r="22" spans="1:13" x14ac:dyDescent="0.2">
      <c r="A22" s="54" t="str">
        <f t="shared" si="0"/>
        <v>Studies Head Dep</v>
      </c>
      <c r="B22" s="186" t="str">
        <f>[1]Employees!B22</f>
        <v>Studies</v>
      </c>
      <c r="C22" s="186" t="str">
        <f>[1]Employees!C22</f>
        <v>Abdulrahman Bukees</v>
      </c>
      <c r="D22" s="186" t="str">
        <f>[1]Employees!D22</f>
        <v>Head Dep</v>
      </c>
      <c r="E22" s="164"/>
      <c r="F22" s="165">
        <f ca="1">INDEX('Project Costs'!C:N,MATCH($C22,'Project Costs'!C:C,0),12)</f>
        <v>4</v>
      </c>
      <c r="G22" s="166">
        <f ca="1">IFERROR('Project Follow up - Base'!$D$11*$F22/'Project Costs'!$K$10,0)</f>
        <v>1306.9310924369747</v>
      </c>
      <c r="H22" s="54" t="str">
        <f t="shared" si="1"/>
        <v>Studies Abdulrahman Bukees</v>
      </c>
      <c r="I22" s="226">
        <f ca="1">IFERROR( IF(D22="Head Dep",IF(B22='Project Costs'!$B$12,'Project Costs'!$D$15,IF(B22='Project Costs'!$B$37,'Project Costs'!$D$40,IF(B22='Project Costs'!$B$67,'Project Costs'!$D$70,0))),IF(C22='Project Follow up - Base'!$D$17,'Project Costs'!$E$15,IF(C22='Project Follow up - Base'!$D$38,'Project Costs'!$E$40,IF(C22='Project Follow up - Base'!$D$74,'Project Costs'!$E$70,0))))+SUMIF('Project Costs'!$C$21:$C$35,C22,'Project Costs'!$H$21:$H$35)+SUMIF('Project Costs'!$C$21:$C$35,C22,'Project Costs'!$M$21:$M$35)+SUMIF('Project Costs'!$C$46:$C$65,C22,'Project Costs'!$H$46:$H$65)+SUMIF('Project Costs'!$C$46:$C$65,C22,'Project Costs'!$M$46:$M$65)+SUMIF('Project Costs'!$C$76:$C$95,C22,'Project Costs'!$H$76:$H$95)+SUMIF('Project Costs'!$C$76:$C$95,C22,'Project Costs'!$M$76:$M$95),0)</f>
        <v>5665.7854150197627</v>
      </c>
      <c r="J22" s="186">
        <f>[1]Employees!F22</f>
        <v>0</v>
      </c>
      <c r="K22" s="184" t="str">
        <f>[1]Employees!G22</f>
        <v>Riyadh</v>
      </c>
      <c r="L22" s="310">
        <f ca="1">IF(AND('Employees KPIs'!D21="",'Employees KPIs'!E21=""),"", IF('Employees KPIs'!D21="",'Employees KPIs'!E21,AVERAGE('Employees KPIs'!D21:E21)))</f>
        <v>1</v>
      </c>
      <c r="M22" s="310" t="str">
        <f ca="1">IF(L22="","",IF(L22&gt;=[1]KPI!$M$3,[1]KPI!$K$3,
IF(L22&gt;=[1]KPI!$M$3,[1]KPI!$K$3,
IF(L22&gt;=[1]KPI!$M$4,[1]KPI!$K$4,
IF(L22&gt;=[1]KPI!$M$5,[1]KPI!$K$5,
IF(L22&gt;=[1]KPI!$M$6,[1]KPI!$K$6,
[1]KPI!$K$7))))))</f>
        <v>A</v>
      </c>
    </row>
    <row r="23" spans="1:13" x14ac:dyDescent="0.2">
      <c r="A23" s="54" t="str">
        <f t="shared" si="0"/>
        <v>Studies 0</v>
      </c>
      <c r="B23" s="186" t="str">
        <f>[1]Employees!B23</f>
        <v>Studies</v>
      </c>
      <c r="C23" s="186" t="str">
        <f>[1]Employees!C23</f>
        <v>Omar  Nada</v>
      </c>
      <c r="D23" s="186">
        <f>[1]Employees!D23</f>
        <v>0</v>
      </c>
      <c r="E23" s="164"/>
      <c r="F23" s="165">
        <f ca="1">INDEX('Project Costs'!C:N,MATCH($C23,'Project Costs'!C:C,0),12)</f>
        <v>0</v>
      </c>
      <c r="G23" s="166">
        <f ca="1">IFERROR('Project Follow up - Base'!$D$11*$F23/'Project Costs'!$K$10,0)</f>
        <v>0</v>
      </c>
      <c r="H23" s="54" t="str">
        <f t="shared" si="1"/>
        <v>Studies Omar  Nada</v>
      </c>
      <c r="I23" s="226">
        <f ca="1">IFERROR( IF(D23="Head Dep",IF(B23='Project Costs'!$B$12,'Project Costs'!$D$15,IF(B23='Project Costs'!$B$37,'Project Costs'!$D$40,IF(B23='Project Costs'!$B$67,'Project Costs'!$D$70,0))),IF(C23='Project Follow up - Base'!$D$17,'Project Costs'!$E$15,IF(C23='Project Follow up - Base'!$D$38,'Project Costs'!$E$40,IF(C23='Project Follow up - Base'!$D$74,'Project Costs'!$E$70,0))))+SUMIF('Project Costs'!$C$21:$C$35,C23,'Project Costs'!$H$21:$H$35)+SUMIF('Project Costs'!$C$21:$C$35,C23,'Project Costs'!$M$21:$M$35)+SUMIF('Project Costs'!$C$46:$C$65,C23,'Project Costs'!$H$46:$H$65)+SUMIF('Project Costs'!$C$46:$C$65,C23,'Project Costs'!$M$46:$M$65)+SUMIF('Project Costs'!$C$76:$C$95,C23,'Project Costs'!$H$76:$H$95)+SUMIF('Project Costs'!$C$76:$C$95,C23,'Project Costs'!$M$76:$M$95),0)</f>
        <v>0</v>
      </c>
      <c r="J23" s="186">
        <f>[1]Employees!F23</f>
        <v>0</v>
      </c>
      <c r="K23" s="184" t="str">
        <f>[1]Employees!G23</f>
        <v>Riyadh</v>
      </c>
      <c r="L23" s="310" t="str">
        <f>IF(AND('Employees KPIs'!D22="",'Employees KPIs'!E22=""),"", IF('Employees KPIs'!D22="",'Employees KPIs'!E22,AVERAGE('Employees KPIs'!D22:E22)))</f>
        <v/>
      </c>
      <c r="M23" s="310" t="str">
        <f>IF(L23="","",IF(L23&gt;=[1]KPI!$M$3,[1]KPI!$K$3,
IF(L23&gt;=[1]KPI!$M$3,[1]KPI!$K$3,
IF(L23&gt;=[1]KPI!$M$4,[1]KPI!$K$4,
IF(L23&gt;=[1]KPI!$M$5,[1]KPI!$K$5,
IF(L23&gt;=[1]KPI!$M$6,[1]KPI!$K$6,
[1]KPI!$K$7))))))</f>
        <v/>
      </c>
    </row>
    <row r="24" spans="1:13" x14ac:dyDescent="0.2">
      <c r="A24" s="54" t="str">
        <f t="shared" si="0"/>
        <v>Studies 0</v>
      </c>
      <c r="B24" s="186" t="str">
        <f>[1]Employees!B24</f>
        <v>Studies</v>
      </c>
      <c r="C24" s="186" t="str">
        <f>[1]Employees!C24</f>
        <v>Ahmed Mahmoud</v>
      </c>
      <c r="D24" s="186">
        <f>[1]Employees!D24</f>
        <v>0</v>
      </c>
      <c r="E24" s="164"/>
      <c r="F24" s="165">
        <f ca="1">INDEX('Project Costs'!C:N,MATCH($C24,'Project Costs'!C:C,0),12)</f>
        <v>0</v>
      </c>
      <c r="G24" s="166">
        <f ca="1">IFERROR('Project Follow up - Base'!$D$11*$F24/'Project Costs'!$K$10,0)</f>
        <v>0</v>
      </c>
      <c r="H24" s="54" t="str">
        <f t="shared" si="1"/>
        <v>Studies Ahmed Mahmoud</v>
      </c>
      <c r="I24" s="226">
        <f ca="1">IFERROR( IF(D24="Head Dep",IF(B24='Project Costs'!$B$12,'Project Costs'!$D$15,IF(B24='Project Costs'!$B$37,'Project Costs'!$D$40,IF(B24='Project Costs'!$B$67,'Project Costs'!$D$70,0))),IF(C24='Project Follow up - Base'!$D$17,'Project Costs'!$E$15,IF(C24='Project Follow up - Base'!$D$38,'Project Costs'!$E$40,IF(C24='Project Follow up - Base'!$D$74,'Project Costs'!$E$70,0))))+SUMIF('Project Costs'!$C$21:$C$35,C24,'Project Costs'!$H$21:$H$35)+SUMIF('Project Costs'!$C$21:$C$35,C24,'Project Costs'!$M$21:$M$35)+SUMIF('Project Costs'!$C$46:$C$65,C24,'Project Costs'!$H$46:$H$65)+SUMIF('Project Costs'!$C$46:$C$65,C24,'Project Costs'!$M$46:$M$65)+SUMIF('Project Costs'!$C$76:$C$95,C24,'Project Costs'!$H$76:$H$95)+SUMIF('Project Costs'!$C$76:$C$95,C24,'Project Costs'!$M$76:$M$95),0)</f>
        <v>0</v>
      </c>
      <c r="J24" s="186">
        <f>[1]Employees!F24</f>
        <v>0</v>
      </c>
      <c r="K24" s="184" t="str">
        <f>[1]Employees!G24</f>
        <v>Riyadh</v>
      </c>
      <c r="L24" s="310" t="str">
        <f>IF(AND('Employees KPIs'!D23="",'Employees KPIs'!E23=""),"", IF('Employees KPIs'!D23="",'Employees KPIs'!E23,AVERAGE('Employees KPIs'!D23:E23)))</f>
        <v/>
      </c>
      <c r="M24" s="310" t="str">
        <f>IF(L24="","",IF(L24&gt;=[1]KPI!$M$3,[1]KPI!$K$3,
IF(L24&gt;=[1]KPI!$M$3,[1]KPI!$K$3,
IF(L24&gt;=[1]KPI!$M$4,[1]KPI!$K$4,
IF(L24&gt;=[1]KPI!$M$5,[1]KPI!$K$5,
IF(L24&gt;=[1]KPI!$M$6,[1]KPI!$K$6,
[1]KPI!$K$7))))))</f>
        <v/>
      </c>
    </row>
    <row r="25" spans="1:13" x14ac:dyDescent="0.2">
      <c r="A25" s="54" t="str">
        <f t="shared" si="0"/>
        <v>Studies 0</v>
      </c>
      <c r="B25" s="186" t="str">
        <f>[1]Employees!B25</f>
        <v>Studies</v>
      </c>
      <c r="C25" s="186" t="str">
        <f>[1]Employees!C25</f>
        <v>Satam Bahtab</v>
      </c>
      <c r="D25" s="186">
        <f>[1]Employees!D25</f>
        <v>0</v>
      </c>
      <c r="E25" s="164"/>
      <c r="F25" s="165">
        <f ca="1">INDEX('Project Costs'!C:N,MATCH($C25,'Project Costs'!C:C,0),12)</f>
        <v>0</v>
      </c>
      <c r="G25" s="166">
        <f ca="1">IFERROR('Project Follow up - Base'!$D$11*$F25/'Project Costs'!$K$10,0)</f>
        <v>0</v>
      </c>
      <c r="H25" s="54" t="str">
        <f t="shared" si="1"/>
        <v>Studies Satam Bahtab</v>
      </c>
      <c r="I25" s="226">
        <f ca="1">IFERROR( IF(D25="Head Dep",IF(B25='Project Costs'!$B$12,'Project Costs'!$D$15,IF(B25='Project Costs'!$B$37,'Project Costs'!$D$40,IF(B25='Project Costs'!$B$67,'Project Costs'!$D$70,0))),IF(C25='Project Follow up - Base'!$D$17,'Project Costs'!$E$15,IF(C25='Project Follow up - Base'!$D$38,'Project Costs'!$E$40,IF(C25='Project Follow up - Base'!$D$74,'Project Costs'!$E$70,0))))+SUMIF('Project Costs'!$C$21:$C$35,C25,'Project Costs'!$H$21:$H$35)+SUMIF('Project Costs'!$C$21:$C$35,C25,'Project Costs'!$M$21:$M$35)+SUMIF('Project Costs'!$C$46:$C$65,C25,'Project Costs'!$H$46:$H$65)+SUMIF('Project Costs'!$C$46:$C$65,C25,'Project Costs'!$M$46:$M$65)+SUMIF('Project Costs'!$C$76:$C$95,C25,'Project Costs'!$H$76:$H$95)+SUMIF('Project Costs'!$C$76:$C$95,C25,'Project Costs'!$M$76:$M$95),0)</f>
        <v>0</v>
      </c>
      <c r="J25" s="186">
        <f>[1]Employees!F25</f>
        <v>0</v>
      </c>
      <c r="K25" s="184" t="str">
        <f>[1]Employees!G25</f>
        <v>Riyadh</v>
      </c>
      <c r="L25" s="310" t="str">
        <f>IF(AND('Employees KPIs'!D24="",'Employees KPIs'!E24=""),"", IF('Employees KPIs'!D24="",'Employees KPIs'!E24,AVERAGE('Employees KPIs'!D24:E24)))</f>
        <v/>
      </c>
      <c r="M25" s="310" t="str">
        <f>IF(L25="","",IF(L25&gt;=[1]KPI!$M$3,[1]KPI!$K$3,
IF(L25&gt;=[1]KPI!$M$3,[1]KPI!$K$3,
IF(L25&gt;=[1]KPI!$M$4,[1]KPI!$K$4,
IF(L25&gt;=[1]KPI!$M$5,[1]KPI!$K$5,
IF(L25&gt;=[1]KPI!$M$6,[1]KPI!$K$6,
[1]KPI!$K$7))))))</f>
        <v/>
      </c>
    </row>
    <row r="26" spans="1:13" x14ac:dyDescent="0.2">
      <c r="A26" s="54" t="str">
        <f t="shared" si="0"/>
        <v>Studies 0</v>
      </c>
      <c r="B26" s="186" t="str">
        <f>[1]Employees!B26</f>
        <v>Studies</v>
      </c>
      <c r="C26" s="186" t="str">
        <f>[1]Employees!C26</f>
        <v>Muhammad Alsharabi</v>
      </c>
      <c r="D26" s="186">
        <f>[1]Employees!D26</f>
        <v>0</v>
      </c>
      <c r="E26" s="164"/>
      <c r="F26" s="165">
        <f ca="1">INDEX('Project Costs'!C:N,MATCH($C26,'Project Costs'!C:C,0),12)</f>
        <v>0</v>
      </c>
      <c r="G26" s="166">
        <f ca="1">IFERROR('Project Follow up - Base'!$D$11*$F26/'Project Costs'!$K$10,0)</f>
        <v>0</v>
      </c>
      <c r="H26" s="54" t="str">
        <f t="shared" si="1"/>
        <v>Studies Muhammad Alsharabi</v>
      </c>
      <c r="I26" s="226">
        <f ca="1">IFERROR( IF(D26="Head Dep",IF(B26='Project Costs'!$B$12,'Project Costs'!$D$15,IF(B26='Project Costs'!$B$37,'Project Costs'!$D$40,IF(B26='Project Costs'!$B$67,'Project Costs'!$D$70,0))),IF(C26='Project Follow up - Base'!$D$17,'Project Costs'!$E$15,IF(C26='Project Follow up - Base'!$D$38,'Project Costs'!$E$40,IF(C26='Project Follow up - Base'!$D$74,'Project Costs'!$E$70,0))))+SUMIF('Project Costs'!$C$21:$C$35,C26,'Project Costs'!$H$21:$H$35)+SUMIF('Project Costs'!$C$21:$C$35,C26,'Project Costs'!$M$21:$M$35)+SUMIF('Project Costs'!$C$46:$C$65,C26,'Project Costs'!$H$46:$H$65)+SUMIF('Project Costs'!$C$46:$C$65,C26,'Project Costs'!$M$46:$M$65)+SUMIF('Project Costs'!$C$76:$C$95,C26,'Project Costs'!$H$76:$H$95)+SUMIF('Project Costs'!$C$76:$C$95,C26,'Project Costs'!$M$76:$M$95),0)</f>
        <v>0</v>
      </c>
      <c r="J26" s="186">
        <f>[1]Employees!F26</f>
        <v>0</v>
      </c>
      <c r="K26" s="184" t="str">
        <f>[1]Employees!G26</f>
        <v>Riyadh</v>
      </c>
      <c r="L26" s="310" t="str">
        <f>IF(AND('Employees KPIs'!D25="",'Employees KPIs'!E25=""),"", IF('Employees KPIs'!D25="",'Employees KPIs'!E25,AVERAGE('Employees KPIs'!D25:E25)))</f>
        <v/>
      </c>
      <c r="M26" s="310" t="str">
        <f>IF(L26="","",IF(L26&gt;=[1]KPI!$M$3,[1]KPI!$K$3,
IF(L26&gt;=[1]KPI!$M$3,[1]KPI!$K$3,
IF(L26&gt;=[1]KPI!$M$4,[1]KPI!$K$4,
IF(L26&gt;=[1]KPI!$M$5,[1]KPI!$K$5,
IF(L26&gt;=[1]KPI!$M$6,[1]KPI!$K$6,
[1]KPI!$K$7))))))</f>
        <v/>
      </c>
    </row>
    <row r="27" spans="1:13" x14ac:dyDescent="0.2">
      <c r="A27" s="54" t="str">
        <f t="shared" si="0"/>
        <v>Technical Head Dep</v>
      </c>
      <c r="B27" s="186" t="str">
        <f>[1]Employees!B27</f>
        <v>Technical</v>
      </c>
      <c r="C27" s="186" t="str">
        <f>[1]Employees!C27</f>
        <v>Abdulmahsen Madhi</v>
      </c>
      <c r="D27" s="186" t="str">
        <f>[1]Employees!D27</f>
        <v>Head Dep</v>
      </c>
      <c r="E27" s="164"/>
      <c r="F27" s="165">
        <f ca="1">INDEX('Project Costs'!C:N,MATCH($C27,'Project Costs'!C:C,0),12)</f>
        <v>6</v>
      </c>
      <c r="G27" s="166">
        <f ca="1">IFERROR('Project Follow up - Base'!$D$11*$F27/'Project Costs'!$K$10,0)</f>
        <v>1960.3966386554621</v>
      </c>
      <c r="H27" s="54" t="str">
        <f t="shared" si="1"/>
        <v>Technical Abdulmahsen Madhi</v>
      </c>
      <c r="I27" s="226">
        <f ca="1">IFERROR( IF(D27="Head Dep",IF(B27='Project Costs'!$B$12,'Project Costs'!$D$15,IF(B27='Project Costs'!$B$37,'Project Costs'!$D$40,IF(B27='Project Costs'!$B$67,'Project Costs'!$D$70,0))),IF(C27='Project Follow up - Base'!$D$17,'Project Costs'!$E$15,IF(C27='Project Follow up - Base'!$D$38,'Project Costs'!$E$40,IF(C27='Project Follow up - Base'!$D$74,'Project Costs'!$E$70,0))))+SUMIF('Project Costs'!$C$21:$C$35,C27,'Project Costs'!$H$21:$H$35)+SUMIF('Project Costs'!$C$21:$C$35,C27,'Project Costs'!$M$21:$M$35)+SUMIF('Project Costs'!$C$46:$C$65,C27,'Project Costs'!$H$46:$H$65)+SUMIF('Project Costs'!$C$46:$C$65,C27,'Project Costs'!$M$46:$M$65)+SUMIF('Project Costs'!$C$76:$C$95,C27,'Project Costs'!$H$76:$H$95)+SUMIF('Project Costs'!$C$76:$C$95,C27,'Project Costs'!$M$76:$M$95),0)</f>
        <v>149518.18642857144</v>
      </c>
      <c r="J27" s="186">
        <f>[1]Employees!F27</f>
        <v>0</v>
      </c>
      <c r="K27" s="184" t="str">
        <f>[1]Employees!G27</f>
        <v>Riyadh</v>
      </c>
      <c r="L27" s="310">
        <f ca="1">IF(AND('Employees KPIs'!D26="",'Employees KPIs'!E26=""),"", IF('Employees KPIs'!D26="",'Employees KPIs'!E26,AVERAGE('Employees KPIs'!D26:E26)))</f>
        <v>1</v>
      </c>
      <c r="M27" s="310" t="str">
        <f ca="1">IF(L27="","",IF(L27&gt;=[1]KPI!$M$3,[1]KPI!$K$3,
IF(L27&gt;=[1]KPI!$M$3,[1]KPI!$K$3,
IF(L27&gt;=[1]KPI!$M$4,[1]KPI!$K$4,
IF(L27&gt;=[1]KPI!$M$5,[1]KPI!$K$5,
IF(L27&gt;=[1]KPI!$M$6,[1]KPI!$K$6,
[1]KPI!$K$7))))))</f>
        <v>A</v>
      </c>
    </row>
    <row r="28" spans="1:13" x14ac:dyDescent="0.2">
      <c r="A28" s="54" t="str">
        <f t="shared" si="0"/>
        <v>Technical 0</v>
      </c>
      <c r="B28" s="186" t="str">
        <f>[1]Employees!B28</f>
        <v>Technical</v>
      </c>
      <c r="C28" s="186" t="str">
        <f>[1]Employees!C28</f>
        <v>Jayson Bautista</v>
      </c>
      <c r="D28" s="186">
        <f>[1]Employees!D28</f>
        <v>0</v>
      </c>
      <c r="E28" s="164"/>
      <c r="F28" s="165">
        <f ca="1">INDEX('Project Costs'!C:N,MATCH($C28,'Project Costs'!C:C,0),12)</f>
        <v>12</v>
      </c>
      <c r="G28" s="166">
        <f ca="1">IFERROR('Project Follow up - Base'!$D$11*$F28/'Project Costs'!$K$10,0)</f>
        <v>3920.7932773109242</v>
      </c>
      <c r="H28" s="54" t="str">
        <f t="shared" si="1"/>
        <v>Technical Jayson Bautista</v>
      </c>
      <c r="I28" s="226">
        <f ca="1">IFERROR( IF(D28="Head Dep",IF(B28='Project Costs'!$B$12,'Project Costs'!$D$15,IF(B28='Project Costs'!$B$37,'Project Costs'!$D$40,IF(B28='Project Costs'!$B$67,'Project Costs'!$D$70,0))),IF(C28='Project Follow up - Base'!$D$17,'Project Costs'!$E$15,IF(C28='Project Follow up - Base'!$D$38,'Project Costs'!$E$40,IF(C28='Project Follow up - Base'!$D$74,'Project Costs'!$E$70,0))))+SUMIF('Project Costs'!$C$21:$C$35,C28,'Project Costs'!$H$21:$H$35)+SUMIF('Project Costs'!$C$21:$C$35,C28,'Project Costs'!$M$21:$M$35)+SUMIF('Project Costs'!$C$46:$C$65,C28,'Project Costs'!$H$46:$H$65)+SUMIF('Project Costs'!$C$46:$C$65,C28,'Project Costs'!$M$46:$M$65)+SUMIF('Project Costs'!$C$76:$C$95,C28,'Project Costs'!$H$76:$H$95)+SUMIF('Project Costs'!$C$76:$C$95,C28,'Project Costs'!$M$76:$M$95),0)</f>
        <v>14746.58789707187</v>
      </c>
      <c r="J28" s="186">
        <f>[1]Employees!F28</f>
        <v>0</v>
      </c>
      <c r="K28" s="184" t="str">
        <f>[1]Employees!G28</f>
        <v>Riyadh</v>
      </c>
      <c r="L28" s="310">
        <f ca="1">IF(AND('Employees KPIs'!D27="",'Employees KPIs'!E27=""),"", IF('Employees KPIs'!D27="",'Employees KPIs'!E27,AVERAGE('Employees KPIs'!D27:E27)))</f>
        <v>1</v>
      </c>
      <c r="M28" s="310" t="str">
        <f ca="1">IF(L28="","",IF(L28&gt;=[1]KPI!$M$3,[1]KPI!$K$3,
IF(L28&gt;=[1]KPI!$M$3,[1]KPI!$K$3,
IF(L28&gt;=[1]KPI!$M$4,[1]KPI!$K$4,
IF(L28&gt;=[1]KPI!$M$5,[1]KPI!$K$5,
IF(L28&gt;=[1]KPI!$M$6,[1]KPI!$K$6,
[1]KPI!$K$7))))))</f>
        <v>A</v>
      </c>
    </row>
    <row r="29" spans="1:13" x14ac:dyDescent="0.2">
      <c r="A29" s="54" t="str">
        <f t="shared" si="0"/>
        <v>Technical 0</v>
      </c>
      <c r="B29" s="186" t="str">
        <f>[1]Employees!B29</f>
        <v>Technical</v>
      </c>
      <c r="C29" s="186" t="str">
        <f>[1]Employees!C29</f>
        <v>Mohammed Al-Attar</v>
      </c>
      <c r="D29" s="186">
        <f>[1]Employees!D29</f>
        <v>0</v>
      </c>
      <c r="E29" s="164"/>
      <c r="F29" s="165">
        <f ca="1">INDEX('Project Costs'!C:N,MATCH($C29,'Project Costs'!C:C,0),12)</f>
        <v>0</v>
      </c>
      <c r="G29" s="166">
        <f ca="1">IFERROR('Project Follow up - Base'!$D$11*$F29/'Project Costs'!$K$10,0)</f>
        <v>0</v>
      </c>
      <c r="H29" s="54" t="str">
        <f t="shared" si="1"/>
        <v>Technical Mohammed Al-Attar</v>
      </c>
      <c r="I29" s="226">
        <f ca="1">IFERROR( IF(D29="Head Dep",IF(B29='Project Costs'!$B$12,'Project Costs'!$D$15,IF(B29='Project Costs'!$B$37,'Project Costs'!$D$40,IF(B29='Project Costs'!$B$67,'Project Costs'!$D$70,0))),IF(C29='Project Follow up - Base'!$D$17,'Project Costs'!$E$15,IF(C29='Project Follow up - Base'!$D$38,'Project Costs'!$E$40,IF(C29='Project Follow up - Base'!$D$74,'Project Costs'!$E$70,0))))+SUMIF('Project Costs'!$C$21:$C$35,C29,'Project Costs'!$H$21:$H$35)+SUMIF('Project Costs'!$C$21:$C$35,C29,'Project Costs'!$M$21:$M$35)+SUMIF('Project Costs'!$C$46:$C$65,C29,'Project Costs'!$H$46:$H$65)+SUMIF('Project Costs'!$C$46:$C$65,C29,'Project Costs'!$M$46:$M$65)+SUMIF('Project Costs'!$C$76:$C$95,C29,'Project Costs'!$H$76:$H$95)+SUMIF('Project Costs'!$C$76:$C$95,C29,'Project Costs'!$M$76:$M$95),0)</f>
        <v>0</v>
      </c>
      <c r="J29" s="186">
        <f>[1]Employees!F29</f>
        <v>0</v>
      </c>
      <c r="K29" s="184" t="str">
        <f>[1]Employees!G29</f>
        <v>Riyadh</v>
      </c>
      <c r="L29" s="310">
        <f ca="1">IF(AND('Employees KPIs'!D28="",'Employees KPIs'!E28=""),"", IF('Employees KPIs'!D28="",'Employees KPIs'!E28,AVERAGE('Employees KPIs'!D28:E28)))</f>
        <v>1</v>
      </c>
      <c r="M29" s="310" t="str">
        <f ca="1">IF(L29="","",IF(L29&gt;=[1]KPI!$M$3,[1]KPI!$K$3,
IF(L29&gt;=[1]KPI!$M$3,[1]KPI!$K$3,
IF(L29&gt;=[1]KPI!$M$4,[1]KPI!$K$4,
IF(L29&gt;=[1]KPI!$M$5,[1]KPI!$K$5,
IF(L29&gt;=[1]KPI!$M$6,[1]KPI!$K$6,
[1]KPI!$K$7))))))</f>
        <v>A</v>
      </c>
    </row>
    <row r="30" spans="1:13" x14ac:dyDescent="0.2">
      <c r="A30" s="54" t="str">
        <f t="shared" si="0"/>
        <v>Technical 0</v>
      </c>
      <c r="B30" s="186" t="str">
        <f>[1]Employees!B30</f>
        <v>Technical</v>
      </c>
      <c r="C30" s="186" t="str">
        <f>[1]Employees!C30</f>
        <v>Odai Souliman</v>
      </c>
      <c r="D30" s="186">
        <f>[1]Employees!D30</f>
        <v>0</v>
      </c>
      <c r="E30" s="164"/>
      <c r="F30" s="165">
        <f ca="1">INDEX('Project Costs'!C:N,MATCH($C30,'Project Costs'!C:C,0),12)</f>
        <v>6</v>
      </c>
      <c r="G30" s="166">
        <f ca="1">IFERROR('Project Follow up - Base'!$D$11*$F30/'Project Costs'!$K$10,0)</f>
        <v>1960.3966386554621</v>
      </c>
      <c r="H30" s="54" t="str">
        <f t="shared" si="1"/>
        <v>Technical Odai Souliman</v>
      </c>
      <c r="I30" s="226">
        <f ca="1">IFERROR( IF(D30="Head Dep",IF(B30='Project Costs'!$B$12,'Project Costs'!$D$15,IF(B30='Project Costs'!$B$37,'Project Costs'!$D$40,IF(B30='Project Costs'!$B$67,'Project Costs'!$D$70,0))),IF(C30='Project Follow up - Base'!$D$17,'Project Costs'!$E$15,IF(C30='Project Follow up - Base'!$D$38,'Project Costs'!$E$40,IF(C30='Project Follow up - Base'!$D$74,'Project Costs'!$E$70,0))))+SUMIF('Project Costs'!$C$21:$C$35,C30,'Project Costs'!$H$21:$H$35)+SUMIF('Project Costs'!$C$21:$C$35,C30,'Project Costs'!$M$21:$M$35)+SUMIF('Project Costs'!$C$46:$C$65,C30,'Project Costs'!$H$46:$H$65)+SUMIF('Project Costs'!$C$46:$C$65,C30,'Project Costs'!$M$46:$M$65)+SUMIF('Project Costs'!$C$76:$C$95,C30,'Project Costs'!$H$76:$H$95)+SUMIF('Project Costs'!$C$76:$C$95,C30,'Project Costs'!$M$76:$M$95),0)</f>
        <v>8201.9960662525882</v>
      </c>
      <c r="J30" s="186">
        <f>[1]Employees!F30</f>
        <v>0</v>
      </c>
      <c r="K30" s="184" t="str">
        <f>[1]Employees!G30</f>
        <v>Riyadh</v>
      </c>
      <c r="L30" s="310">
        <f ca="1">IF(AND('Employees KPIs'!D29="",'Employees KPIs'!E29=""),"", IF('Employees KPIs'!D29="",'Employees KPIs'!E29,AVERAGE('Employees KPIs'!D29:E29)))</f>
        <v>1</v>
      </c>
      <c r="M30" s="310" t="str">
        <f ca="1">IF(L30="","",IF(L30&gt;=[1]KPI!$M$3,[1]KPI!$K$3,
IF(L30&gt;=[1]KPI!$M$3,[1]KPI!$K$3,
IF(L30&gt;=[1]KPI!$M$4,[1]KPI!$K$4,
IF(L30&gt;=[1]KPI!$M$5,[1]KPI!$K$5,
IF(L30&gt;=[1]KPI!$M$6,[1]KPI!$K$6,
[1]KPI!$K$7))))))</f>
        <v>A</v>
      </c>
    </row>
    <row r="31" spans="1:13" x14ac:dyDescent="0.2">
      <c r="A31" s="54" t="str">
        <f t="shared" si="0"/>
        <v>Technical 0</v>
      </c>
      <c r="B31" s="186" t="str">
        <f>[1]Employees!B31</f>
        <v>Technical</v>
      </c>
      <c r="C31" s="186" t="str">
        <f>[1]Employees!C31</f>
        <v>Omar Darrar</v>
      </c>
      <c r="D31" s="186">
        <f>[1]Employees!D31</f>
        <v>0</v>
      </c>
      <c r="E31" s="164"/>
      <c r="F31" s="165">
        <f ca="1">INDEX('Project Costs'!C:N,MATCH($C31,'Project Costs'!C:C,0),12)</f>
        <v>0</v>
      </c>
      <c r="G31" s="166">
        <f ca="1">IFERROR('Project Follow up - Base'!$D$11*$F31/'Project Costs'!$K$10,0)</f>
        <v>0</v>
      </c>
      <c r="H31" s="54" t="str">
        <f t="shared" si="1"/>
        <v>Technical Omar Darrar</v>
      </c>
      <c r="I31" s="226">
        <f ca="1">IFERROR( IF(D31="Head Dep",IF(B31='Project Costs'!$B$12,'Project Costs'!$D$15,IF(B31='Project Costs'!$B$37,'Project Costs'!$D$40,IF(B31='Project Costs'!$B$67,'Project Costs'!$D$70,0))),IF(C31='Project Follow up - Base'!$D$17,'Project Costs'!$E$15,IF(C31='Project Follow up - Base'!$D$38,'Project Costs'!$E$40,IF(C31='Project Follow up - Base'!$D$74,'Project Costs'!$E$70,0))))+SUMIF('Project Costs'!$C$21:$C$35,C31,'Project Costs'!$H$21:$H$35)+SUMIF('Project Costs'!$C$21:$C$35,C31,'Project Costs'!$M$21:$M$35)+SUMIF('Project Costs'!$C$46:$C$65,C31,'Project Costs'!$H$46:$H$65)+SUMIF('Project Costs'!$C$46:$C$65,C31,'Project Costs'!$M$46:$M$65)+SUMIF('Project Costs'!$C$76:$C$95,C31,'Project Costs'!$H$76:$H$95)+SUMIF('Project Costs'!$C$76:$C$95,C31,'Project Costs'!$M$76:$M$95),0)</f>
        <v>0</v>
      </c>
      <c r="J31" s="186">
        <f>[1]Employees!F31</f>
        <v>0</v>
      </c>
      <c r="K31" s="184" t="str">
        <f>[1]Employees!G31</f>
        <v>Riyadh</v>
      </c>
      <c r="L31" s="310" t="str">
        <f>IF(AND('Employees KPIs'!D30="",'Employees KPIs'!E30=""),"", IF('Employees KPIs'!D30="",'Employees KPIs'!E30,AVERAGE('Employees KPIs'!D30:E30)))</f>
        <v/>
      </c>
      <c r="M31" s="310" t="str">
        <f>IF(L31="","",IF(L31&gt;=[1]KPI!$M$3,[1]KPI!$K$3,
IF(L31&gt;=[1]KPI!$M$3,[1]KPI!$K$3,
IF(L31&gt;=[1]KPI!$M$4,[1]KPI!$K$4,
IF(L31&gt;=[1]KPI!$M$5,[1]KPI!$K$5,
IF(L31&gt;=[1]KPI!$M$6,[1]KPI!$K$6,
[1]KPI!$K$7))))))</f>
        <v/>
      </c>
    </row>
    <row r="32" spans="1:13" x14ac:dyDescent="0.2">
      <c r="A32" s="54" t="str">
        <f t="shared" si="0"/>
        <v>Technical 0</v>
      </c>
      <c r="B32" s="186" t="str">
        <f>[1]Employees!B32</f>
        <v>Technical</v>
      </c>
      <c r="C32" s="186" t="str">
        <f>[1]Employees!C32</f>
        <v>Aamir Ahmad</v>
      </c>
      <c r="D32" s="186">
        <f>[1]Employees!D32</f>
        <v>0</v>
      </c>
      <c r="E32" s="164"/>
      <c r="F32" s="165">
        <f ca="1">INDEX('Project Costs'!C:N,MATCH($C32,'Project Costs'!C:C,0),12)</f>
        <v>0</v>
      </c>
      <c r="G32" s="166">
        <f ca="1">IFERROR('Project Follow up - Base'!$D$11*$F32/'Project Costs'!$K$10,0)</f>
        <v>0</v>
      </c>
      <c r="H32" s="54" t="str">
        <f t="shared" si="1"/>
        <v>Technical Aamir Ahmad</v>
      </c>
      <c r="I32" s="226">
        <f ca="1">IFERROR( IF(D32="Head Dep",IF(B32='Project Costs'!$B$12,'Project Costs'!$D$15,IF(B32='Project Costs'!$B$37,'Project Costs'!$D$40,IF(B32='Project Costs'!$B$67,'Project Costs'!$D$70,0))),IF(C32='Project Follow up - Base'!$D$17,'Project Costs'!$E$15,IF(C32='Project Follow up - Base'!$D$38,'Project Costs'!$E$40,IF(C32='Project Follow up - Base'!$D$74,'Project Costs'!$E$70,0))))+SUMIF('Project Costs'!$C$21:$C$35,C32,'Project Costs'!$H$21:$H$35)+SUMIF('Project Costs'!$C$21:$C$35,C32,'Project Costs'!$M$21:$M$35)+SUMIF('Project Costs'!$C$46:$C$65,C32,'Project Costs'!$H$46:$H$65)+SUMIF('Project Costs'!$C$46:$C$65,C32,'Project Costs'!$M$46:$M$65)+SUMIF('Project Costs'!$C$76:$C$95,C32,'Project Costs'!$H$76:$H$95)+SUMIF('Project Costs'!$C$76:$C$95,C32,'Project Costs'!$M$76:$M$95),0)</f>
        <v>0</v>
      </c>
      <c r="J32" s="186">
        <f>[1]Employees!F32</f>
        <v>0</v>
      </c>
      <c r="K32" s="184" t="str">
        <f>[1]Employees!G32</f>
        <v>Riyadh</v>
      </c>
      <c r="L32" s="310" t="str">
        <f>IF(AND('Employees KPIs'!D31="",'Employees KPIs'!E31=""),"", IF('Employees KPIs'!D31="",'Employees KPIs'!E31,AVERAGE('Employees KPIs'!D31:E31)))</f>
        <v/>
      </c>
      <c r="M32" s="310" t="str">
        <f>IF(L32="","",IF(L32&gt;=[1]KPI!$M$3,[1]KPI!$K$3,
IF(L32&gt;=[1]KPI!$M$3,[1]KPI!$K$3,
IF(L32&gt;=[1]KPI!$M$4,[1]KPI!$K$4,
IF(L32&gt;=[1]KPI!$M$5,[1]KPI!$K$5,
IF(L32&gt;=[1]KPI!$M$6,[1]KPI!$K$6,
[1]KPI!$K$7))))))</f>
        <v/>
      </c>
    </row>
    <row r="33" spans="1:13" x14ac:dyDescent="0.2">
      <c r="A33" s="54" t="str">
        <f t="shared" si="0"/>
        <v>Technical 0</v>
      </c>
      <c r="B33" s="186" t="str">
        <f>[1]Employees!B33</f>
        <v>Technical</v>
      </c>
      <c r="C33" s="186" t="str">
        <f>[1]Employees!C33</f>
        <v>Islam Abdelati</v>
      </c>
      <c r="D33" s="186">
        <f>[1]Employees!D33</f>
        <v>0</v>
      </c>
      <c r="E33" s="164"/>
      <c r="F33" s="167">
        <f ca="1">INDEX('Project Costs'!C:N,MATCH($C33,'Project Costs'!C:C,0),12)</f>
        <v>12</v>
      </c>
      <c r="G33" s="166">
        <f ca="1">IFERROR('Project Follow up - Base'!$D$11*$F33/'Project Costs'!$K$10,0)</f>
        <v>3920.7932773109242</v>
      </c>
      <c r="H33" s="54" t="str">
        <f t="shared" si="1"/>
        <v>Technical Islam Abdelati</v>
      </c>
      <c r="I33" s="226">
        <f ca="1">IFERROR( IF(D33="Head Dep",IF(B33='Project Costs'!$B$12,'Project Costs'!$D$15,IF(B33='Project Costs'!$B$37,'Project Costs'!$D$40,IF(B33='Project Costs'!$B$67,'Project Costs'!$D$70,0))),IF(C33='Project Follow up - Base'!$D$17,'Project Costs'!$E$15,IF(C33='Project Follow up - Base'!$D$38,'Project Costs'!$E$40,IF(C33='Project Follow up - Base'!$D$74,'Project Costs'!$E$70,0))))+SUMIF('Project Costs'!$C$21:$C$35,C33,'Project Costs'!$H$21:$H$35)+SUMIF('Project Costs'!$C$21:$C$35,C33,'Project Costs'!$M$21:$M$35)+SUMIF('Project Costs'!$C$46:$C$65,C33,'Project Costs'!$H$46:$H$65)+SUMIF('Project Costs'!$C$46:$C$65,C33,'Project Costs'!$M$46:$M$65)+SUMIF('Project Costs'!$C$76:$C$95,C33,'Project Costs'!$H$76:$H$95)+SUMIF('Project Costs'!$C$76:$C$95,C33,'Project Costs'!$M$76:$M$95),0)</f>
        <v>17268.715527950309</v>
      </c>
      <c r="J33" s="186">
        <f>[1]Employees!F33</f>
        <v>0</v>
      </c>
      <c r="K33" s="184" t="str">
        <f>[1]Employees!G33</f>
        <v>Riyadh</v>
      </c>
      <c r="L33" s="310">
        <f ca="1">IF(AND('Employees KPIs'!D32="",'Employees KPIs'!E32=""),"", IF('Employees KPIs'!D32="",'Employees KPIs'!E32,AVERAGE('Employees KPIs'!D32:E32)))</f>
        <v>1</v>
      </c>
      <c r="M33" s="310" t="str">
        <f ca="1">IF(L33="","",IF(L33&gt;=[1]KPI!$M$3,[1]KPI!$K$3,
IF(L33&gt;=[1]KPI!$M$3,[1]KPI!$K$3,
IF(L33&gt;=[1]KPI!$M$4,[1]KPI!$K$4,
IF(L33&gt;=[1]KPI!$M$5,[1]KPI!$K$5,
IF(L33&gt;=[1]KPI!$M$6,[1]KPI!$K$6,
[1]KPI!$K$7))))))</f>
        <v>A</v>
      </c>
    </row>
    <row r="34" spans="1:13" x14ac:dyDescent="0.2">
      <c r="A34" s="54" t="str">
        <f t="shared" si="0"/>
        <v>Technical 0</v>
      </c>
      <c r="B34" s="186" t="str">
        <f>[1]Employees!B34</f>
        <v>Technical</v>
      </c>
      <c r="C34" s="186" t="str">
        <f>[1]Employees!C34</f>
        <v>Muna Mubarak</v>
      </c>
      <c r="D34" s="186">
        <f>[1]Employees!D34</f>
        <v>0</v>
      </c>
      <c r="E34" s="164"/>
      <c r="F34" s="167"/>
      <c r="G34" s="168"/>
      <c r="H34" s="54" t="str">
        <f t="shared" si="1"/>
        <v>Technical Muna Mubarak</v>
      </c>
      <c r="I34" s="226">
        <f ca="1">IFERROR( IF(D34="Head Dep",IF(B34='Project Costs'!$B$12,'Project Costs'!$D$15,IF(B34='Project Costs'!$B$37,'Project Costs'!$D$40,IF(B34='Project Costs'!$B$67,'Project Costs'!$D$70,0))),IF(C34='Project Follow up - Base'!$D$17,'Project Costs'!$E$15,IF(C34='Project Follow up - Base'!$D$38,'Project Costs'!$E$40,IF(C34='Project Follow up - Base'!$D$74,'Project Costs'!$E$70,0))))+SUMIF('Project Costs'!$C$21:$C$35,C34,'Project Costs'!$H$21:$H$35)+SUMIF('Project Costs'!$C$21:$C$35,C34,'Project Costs'!$M$21:$M$35)+SUMIF('Project Costs'!$C$46:$C$65,C34,'Project Costs'!$H$46:$H$65)+SUMIF('Project Costs'!$C$46:$C$65,C34,'Project Costs'!$M$46:$M$65)+SUMIF('Project Costs'!$C$76:$C$95,C34,'Project Costs'!$H$76:$H$95)+SUMIF('Project Costs'!$C$76:$C$95,C34,'Project Costs'!$M$76:$M$95),0)</f>
        <v>0</v>
      </c>
      <c r="J34" s="186">
        <f>[1]Employees!F34</f>
        <v>0</v>
      </c>
      <c r="K34" s="184" t="str">
        <f>[1]Employees!G34</f>
        <v>Riyadh</v>
      </c>
      <c r="L34" s="310" t="str">
        <f>IF(AND('Employees KPIs'!D33="",'Employees KPIs'!E33=""),"", IF('Employees KPIs'!D33="",'Employees KPIs'!E33,AVERAGE('Employees KPIs'!D33:E33)))</f>
        <v/>
      </c>
      <c r="M34" s="310" t="str">
        <f>IF(L34="","",IF(L34&gt;=[1]KPI!$M$3,[1]KPI!$K$3,
IF(L34&gt;=[1]KPI!$M$3,[1]KPI!$K$3,
IF(L34&gt;=[1]KPI!$M$4,[1]KPI!$K$4,
IF(L34&gt;=[1]KPI!$M$5,[1]KPI!$K$5,
IF(L34&gt;=[1]KPI!$M$6,[1]KPI!$K$6,
[1]KPI!$K$7))))))</f>
        <v/>
      </c>
    </row>
    <row r="35" spans="1:13" x14ac:dyDescent="0.2">
      <c r="A35" s="54" t="str">
        <f t="shared" si="0"/>
        <v>Technical 0</v>
      </c>
      <c r="B35" s="186" t="str">
        <f>[1]Employees!B35</f>
        <v>Technical</v>
      </c>
      <c r="C35" s="186" t="str">
        <f>[1]Employees!C35</f>
        <v>Abdulrahman  Mohammed</v>
      </c>
      <c r="D35" s="186">
        <f>[1]Employees!D35</f>
        <v>0</v>
      </c>
      <c r="E35" s="164"/>
      <c r="F35" s="167"/>
      <c r="G35" s="168"/>
      <c r="H35" s="54" t="str">
        <f t="shared" si="1"/>
        <v>Technical Abdulrahman  Mohammed</v>
      </c>
      <c r="I35" s="226">
        <f ca="1">IFERROR( IF(D35="Head Dep",IF(B35='Project Costs'!$B$12,'Project Costs'!$D$15,IF(B35='Project Costs'!$B$37,'Project Costs'!$D$40,IF(B35='Project Costs'!$B$67,'Project Costs'!$D$70,0))),IF(C35='Project Follow up - Base'!$D$17,'Project Costs'!$E$15,IF(C35='Project Follow up - Base'!$D$38,'Project Costs'!$E$40,IF(C35='Project Follow up - Base'!$D$74,'Project Costs'!$E$70,0))))+SUMIF('Project Costs'!$C$21:$C$35,C35,'Project Costs'!$H$21:$H$35)+SUMIF('Project Costs'!$C$21:$C$35,C35,'Project Costs'!$M$21:$M$35)+SUMIF('Project Costs'!$C$46:$C$65,C35,'Project Costs'!$H$46:$H$65)+SUMIF('Project Costs'!$C$46:$C$65,C35,'Project Costs'!$M$46:$M$65)+SUMIF('Project Costs'!$C$76:$C$95,C35,'Project Costs'!$H$76:$H$95)+SUMIF('Project Costs'!$C$76:$C$95,C35,'Project Costs'!$M$76:$M$95),0)</f>
        <v>0</v>
      </c>
      <c r="J35" s="186">
        <f>[1]Employees!F35</f>
        <v>0</v>
      </c>
      <c r="K35" s="184" t="str">
        <f>[1]Employees!G35</f>
        <v>Riyadh</v>
      </c>
      <c r="L35" s="310" t="str">
        <f>IF(AND('Employees KPIs'!D34="",'Employees KPIs'!E34=""),"", IF('Employees KPIs'!D34="",'Employees KPIs'!E34,AVERAGE('Employees KPIs'!D34:E34)))</f>
        <v/>
      </c>
      <c r="M35" s="310" t="str">
        <f>IF(L35="","",IF(L35&gt;=[1]KPI!$M$3,[1]KPI!$K$3,
IF(L35&gt;=[1]KPI!$M$3,[1]KPI!$K$3,
IF(L35&gt;=[1]KPI!$M$4,[1]KPI!$K$4,
IF(L35&gt;=[1]KPI!$M$5,[1]KPI!$K$5,
IF(L35&gt;=[1]KPI!$M$6,[1]KPI!$K$6,
[1]KPI!$K$7))))))</f>
        <v/>
      </c>
    </row>
    <row r="36" spans="1:13" x14ac:dyDescent="0.2">
      <c r="A36" s="54" t="str">
        <f t="shared" ref="A36:A67" si="2">B36&amp;" "&amp;D36</f>
        <v>Technical 0</v>
      </c>
      <c r="B36" s="186" t="str">
        <f>[1]Employees!B36</f>
        <v>Technical</v>
      </c>
      <c r="C36" s="186" t="str">
        <f>[1]Employees!C36</f>
        <v>Ahmed Marrwa Marrwa</v>
      </c>
      <c r="D36" s="186">
        <f>[1]Employees!D36</f>
        <v>0</v>
      </c>
      <c r="E36" s="164"/>
      <c r="F36" s="167"/>
      <c r="G36" s="168"/>
      <c r="H36" s="54" t="str">
        <f t="shared" si="1"/>
        <v>Technical Ahmed Marrwa Marrwa</v>
      </c>
      <c r="I36" s="226">
        <f ca="1">IFERROR( IF(D36="Head Dep",IF(B36='Project Costs'!$B$12,'Project Costs'!$D$15,IF(B36='Project Costs'!$B$37,'Project Costs'!$D$40,IF(B36='Project Costs'!$B$67,'Project Costs'!$D$70,0))),IF(C36='Project Follow up - Base'!$D$17,'Project Costs'!$E$15,IF(C36='Project Follow up - Base'!$D$38,'Project Costs'!$E$40,IF(C36='Project Follow up - Base'!$D$74,'Project Costs'!$E$70,0))))+SUMIF('Project Costs'!$C$21:$C$35,C36,'Project Costs'!$H$21:$H$35)+SUMIF('Project Costs'!$C$21:$C$35,C36,'Project Costs'!$M$21:$M$35)+SUMIF('Project Costs'!$C$46:$C$65,C36,'Project Costs'!$H$46:$H$65)+SUMIF('Project Costs'!$C$46:$C$65,C36,'Project Costs'!$M$46:$M$65)+SUMIF('Project Costs'!$C$76:$C$95,C36,'Project Costs'!$H$76:$H$95)+SUMIF('Project Costs'!$C$76:$C$95,C36,'Project Costs'!$M$76:$M$95),0)</f>
        <v>0</v>
      </c>
      <c r="J36" s="186">
        <f>[1]Employees!F36</f>
        <v>0</v>
      </c>
      <c r="K36" s="184" t="str">
        <f>[1]Employees!G36</f>
        <v>Riyadh</v>
      </c>
      <c r="L36" s="310" t="str">
        <f>IF(AND('Employees KPIs'!D35="",'Employees KPIs'!E35=""),"", IF('Employees KPIs'!D35="",'Employees KPIs'!E35,AVERAGE('Employees KPIs'!D35:E35)))</f>
        <v/>
      </c>
      <c r="M36" s="310" t="str">
        <f>IF(L36="","",IF(L36&gt;=[1]KPI!$M$3,[1]KPI!$K$3,
IF(L36&gt;=[1]KPI!$M$3,[1]KPI!$K$3,
IF(L36&gt;=[1]KPI!$M$4,[1]KPI!$K$4,
IF(L36&gt;=[1]KPI!$M$5,[1]KPI!$K$5,
IF(L36&gt;=[1]KPI!$M$6,[1]KPI!$K$6,
[1]KPI!$K$7))))))</f>
        <v/>
      </c>
    </row>
    <row r="37" spans="1:13" x14ac:dyDescent="0.2">
      <c r="A37" s="54" t="str">
        <f t="shared" si="2"/>
        <v>Technical 0</v>
      </c>
      <c r="B37" s="186" t="str">
        <f>[1]Employees!B37</f>
        <v>Technical</v>
      </c>
      <c r="C37" s="186" t="str">
        <f>[1]Employees!C37</f>
        <v>Abdulelah Alforih</v>
      </c>
      <c r="D37" s="186">
        <f>[1]Employees!D37</f>
        <v>0</v>
      </c>
      <c r="E37" s="164"/>
      <c r="F37" s="167"/>
      <c r="G37" s="168"/>
      <c r="H37" s="54" t="str">
        <f t="shared" si="1"/>
        <v>Technical Abdulelah Alforih</v>
      </c>
      <c r="I37" s="226">
        <f ca="1">IFERROR( IF(D37="Head Dep",IF(B37='Project Costs'!$B$12,'Project Costs'!$D$15,IF(B37='Project Costs'!$B$37,'Project Costs'!$D$40,IF(B37='Project Costs'!$B$67,'Project Costs'!$D$70,0))),IF(C37='Project Follow up - Base'!$D$17,'Project Costs'!$E$15,IF(C37='Project Follow up - Base'!$D$38,'Project Costs'!$E$40,IF(C37='Project Follow up - Base'!$D$74,'Project Costs'!$E$70,0))))+SUMIF('Project Costs'!$C$21:$C$35,C37,'Project Costs'!$H$21:$H$35)+SUMIF('Project Costs'!$C$21:$C$35,C37,'Project Costs'!$M$21:$M$35)+SUMIF('Project Costs'!$C$46:$C$65,C37,'Project Costs'!$H$46:$H$65)+SUMIF('Project Costs'!$C$46:$C$65,C37,'Project Costs'!$M$46:$M$65)+SUMIF('Project Costs'!$C$76:$C$95,C37,'Project Costs'!$H$76:$H$95)+SUMIF('Project Costs'!$C$76:$C$95,C37,'Project Costs'!$M$76:$M$95),0)</f>
        <v>0</v>
      </c>
      <c r="J37" s="186">
        <f>[1]Employees!F37</f>
        <v>0</v>
      </c>
      <c r="K37" s="184" t="str">
        <f>[1]Employees!G37</f>
        <v>Riyadh</v>
      </c>
      <c r="L37" s="310" t="str">
        <f>IF(AND('Employees KPIs'!D36="",'Employees KPIs'!E36=""),"", IF('Employees KPIs'!D36="",'Employees KPIs'!E36,AVERAGE('Employees KPIs'!D36:E36)))</f>
        <v/>
      </c>
      <c r="M37" s="310" t="str">
        <f>IF(L37="","",IF(L37&gt;=[1]KPI!$M$3,[1]KPI!$K$3,
IF(L37&gt;=[1]KPI!$M$3,[1]KPI!$K$3,
IF(L37&gt;=[1]KPI!$M$4,[1]KPI!$K$4,
IF(L37&gt;=[1]KPI!$M$5,[1]KPI!$K$5,
IF(L37&gt;=[1]KPI!$M$6,[1]KPI!$K$6,
[1]KPI!$K$7))))))</f>
        <v/>
      </c>
    </row>
    <row r="38" spans="1:13" x14ac:dyDescent="0.2">
      <c r="A38" s="54" t="str">
        <f t="shared" si="2"/>
        <v>Technical 0</v>
      </c>
      <c r="B38" s="186" t="str">
        <f>[1]Employees!B38</f>
        <v>Technical</v>
      </c>
      <c r="C38" s="186" t="str">
        <f>[1]Employees!C38</f>
        <v>Abdulaziz  Aljanobi</v>
      </c>
      <c r="D38" s="186">
        <f>[1]Employees!D38</f>
        <v>0</v>
      </c>
      <c r="E38" s="164"/>
      <c r="F38" s="167"/>
      <c r="G38" s="168"/>
      <c r="H38" s="54" t="str">
        <f t="shared" si="1"/>
        <v>Technical Abdulaziz  Aljanobi</v>
      </c>
      <c r="I38" s="226">
        <f ca="1">IFERROR( IF(D38="Head Dep",IF(B38='Project Costs'!$B$12,'Project Costs'!$D$15,IF(B38='Project Costs'!$B$37,'Project Costs'!$D$40,IF(B38='Project Costs'!$B$67,'Project Costs'!$D$70,0))),IF(C38='Project Follow up - Base'!$D$17,'Project Costs'!$E$15,IF(C38='Project Follow up - Base'!$D$38,'Project Costs'!$E$40,IF(C38='Project Follow up - Base'!$D$74,'Project Costs'!$E$70,0))))+SUMIF('Project Costs'!$C$21:$C$35,C38,'Project Costs'!$H$21:$H$35)+SUMIF('Project Costs'!$C$21:$C$35,C38,'Project Costs'!$M$21:$M$35)+SUMIF('Project Costs'!$C$46:$C$65,C38,'Project Costs'!$H$46:$H$65)+SUMIF('Project Costs'!$C$46:$C$65,C38,'Project Costs'!$M$46:$M$65)+SUMIF('Project Costs'!$C$76:$C$95,C38,'Project Costs'!$H$76:$H$95)+SUMIF('Project Costs'!$C$76:$C$95,C38,'Project Costs'!$M$76:$M$95),0)</f>
        <v>0</v>
      </c>
      <c r="J38" s="186">
        <f>[1]Employees!F38</f>
        <v>0</v>
      </c>
      <c r="K38" s="184" t="str">
        <f>[1]Employees!G38</f>
        <v>Riyadh</v>
      </c>
      <c r="L38" s="310" t="str">
        <f>IF(AND('Employees KPIs'!D37="",'Employees KPIs'!E37=""),"", IF('Employees KPIs'!D37="",'Employees KPIs'!E37,AVERAGE('Employees KPIs'!D37:E37)))</f>
        <v/>
      </c>
      <c r="M38" s="310" t="str">
        <f>IF(L38="","",IF(L38&gt;=[1]KPI!$M$3,[1]KPI!$K$3,
IF(L38&gt;=[1]KPI!$M$3,[1]KPI!$K$3,
IF(L38&gt;=[1]KPI!$M$4,[1]KPI!$K$4,
IF(L38&gt;=[1]KPI!$M$5,[1]KPI!$K$5,
IF(L38&gt;=[1]KPI!$M$6,[1]KPI!$K$6,
[1]KPI!$K$7))))))</f>
        <v/>
      </c>
    </row>
    <row r="39" spans="1:13" x14ac:dyDescent="0.2">
      <c r="A39" s="54" t="str">
        <f t="shared" si="2"/>
        <v>Technical 0</v>
      </c>
      <c r="B39" s="186" t="str">
        <f>[1]Employees!B39</f>
        <v>Technical</v>
      </c>
      <c r="C39" s="186" t="str">
        <f>[1]Employees!C39</f>
        <v>Egypt</v>
      </c>
      <c r="D39" s="186">
        <f>[1]Employees!D39</f>
        <v>0</v>
      </c>
      <c r="E39" s="164"/>
      <c r="F39" s="167"/>
      <c r="G39" s="168"/>
      <c r="H39" s="54" t="str">
        <f t="shared" si="1"/>
        <v>Technical Egypt</v>
      </c>
      <c r="I39" s="226">
        <f ca="1">IFERROR( IF(D39="Head Dep",IF(B39='Project Costs'!$B$12,'Project Costs'!$D$15,IF(B39='Project Costs'!$B$37,'Project Costs'!$D$40,IF(B39='Project Costs'!$B$67,'Project Costs'!$D$70,0))),IF(C39='Project Follow up - Base'!$D$17,'Project Costs'!$E$15,IF(C39='Project Follow up - Base'!$D$38,'Project Costs'!$E$40,IF(C39='Project Follow up - Base'!$D$74,'Project Costs'!$E$70,0))))+SUMIF('Project Costs'!$C$21:$C$35,C39,'Project Costs'!$H$21:$H$35)+SUMIF('Project Costs'!$C$21:$C$35,C39,'Project Costs'!$M$21:$M$35)+SUMIF('Project Costs'!$C$46:$C$65,C39,'Project Costs'!$H$46:$H$65)+SUMIF('Project Costs'!$C$46:$C$65,C39,'Project Costs'!$M$46:$M$65)+SUMIF('Project Costs'!$C$76:$C$95,C39,'Project Costs'!$H$76:$H$95)+SUMIF('Project Costs'!$C$76:$C$95,C39,'Project Costs'!$M$76:$M$95),0)</f>
        <v>57416.34</v>
      </c>
      <c r="J39" s="186">
        <f>[1]Employees!F39</f>
        <v>0</v>
      </c>
      <c r="K39" s="184" t="str">
        <f>[1]Employees!G39</f>
        <v>Cairo</v>
      </c>
      <c r="L39" s="310">
        <f ca="1">IF(AND('Employees KPIs'!D38="",'Employees KPIs'!E38=""),"", IF('Employees KPIs'!D38="",'Employees KPIs'!E38,AVERAGE('Employees KPIs'!D38:E38)))</f>
        <v>1</v>
      </c>
      <c r="M39" s="310" t="str">
        <f ca="1">IF(L39="","",IF(L39&gt;=[1]KPI!$M$3,[1]KPI!$K$3,
IF(L39&gt;=[1]KPI!$M$3,[1]KPI!$K$3,
IF(L39&gt;=[1]KPI!$M$4,[1]KPI!$K$4,
IF(L39&gt;=[1]KPI!$M$5,[1]KPI!$K$5,
IF(L39&gt;=[1]KPI!$M$6,[1]KPI!$K$6,
[1]KPI!$K$7))))))</f>
        <v>A</v>
      </c>
    </row>
    <row r="40" spans="1:13" x14ac:dyDescent="0.2">
      <c r="A40" s="54" t="str">
        <f t="shared" si="2"/>
        <v>0 0</v>
      </c>
      <c r="B40" s="186">
        <f>[1]Employees!B40</f>
        <v>0</v>
      </c>
      <c r="C40" s="186">
        <f>[1]Employees!C40</f>
        <v>0</v>
      </c>
      <c r="D40" s="186">
        <f>[1]Employees!D40</f>
        <v>0</v>
      </c>
      <c r="E40" s="164"/>
      <c r="F40" s="167"/>
      <c r="G40" s="168"/>
      <c r="H40" s="54" t="str">
        <f t="shared" si="1"/>
        <v>0 0</v>
      </c>
      <c r="I40" s="226">
        <f ca="1">IFERROR( IF(D40="Head Dep",IF(B40='Project Costs'!$B$12,'Project Costs'!$D$15,IF(B40='Project Costs'!$B$37,'Project Costs'!$D$40,IF(B40='Project Costs'!$B$67,'Project Costs'!$D$70,0))),IF(C40='Project Follow up - Base'!$D$17,'Project Costs'!$E$15,IF(C40='Project Follow up - Base'!$D$38,'Project Costs'!$E$40,IF(C40='Project Follow up - Base'!$D$74,'Project Costs'!$E$70,0))))+SUMIF('Project Costs'!$C$21:$C$35,C40,'Project Costs'!$H$21:$H$35)+SUMIF('Project Costs'!$C$21:$C$35,C40,'Project Costs'!$M$21:$M$35)+SUMIF('Project Costs'!$C$46:$C$65,C40,'Project Costs'!$H$46:$H$65)+SUMIF('Project Costs'!$C$46:$C$65,C40,'Project Costs'!$M$46:$M$65)+SUMIF('Project Costs'!$C$76:$C$95,C40,'Project Costs'!$H$76:$H$95)+SUMIF('Project Costs'!$C$76:$C$95,C40,'Project Costs'!$M$76:$M$95),0)</f>
        <v>0</v>
      </c>
      <c r="J40" s="186">
        <f>[1]Employees!F40</f>
        <v>0</v>
      </c>
      <c r="K40" s="184">
        <f>[1]Employees!G40</f>
        <v>0</v>
      </c>
      <c r="L40" s="310" t="str">
        <f>IF(AND('Employees KPIs'!D39="",'Employees KPIs'!E39=""),"", IF('Employees KPIs'!D39="",'Employees KPIs'!E39,AVERAGE('Employees KPIs'!D39:E39)))</f>
        <v/>
      </c>
      <c r="M40" s="310" t="str">
        <f>IF(L40="","",IF(L40&gt;=[1]KPI!$M$3,[1]KPI!$K$3,
IF(L40&gt;=[1]KPI!$M$3,[1]KPI!$K$3,
IF(L40&gt;=[1]KPI!$M$4,[1]KPI!$K$4,
IF(L40&gt;=[1]KPI!$M$5,[1]KPI!$K$5,
IF(L40&gt;=[1]KPI!$M$6,[1]KPI!$K$6,
[1]KPI!$K$7))))))</f>
        <v/>
      </c>
    </row>
    <row r="41" spans="1:13" x14ac:dyDescent="0.2">
      <c r="A41" s="54" t="str">
        <f t="shared" si="2"/>
        <v>0 0</v>
      </c>
      <c r="B41" s="186">
        <f>[1]Employees!B41</f>
        <v>0</v>
      </c>
      <c r="C41" s="186">
        <f>[1]Employees!C41</f>
        <v>0</v>
      </c>
      <c r="D41" s="186">
        <f>[1]Employees!D41</f>
        <v>0</v>
      </c>
      <c r="E41" s="164"/>
      <c r="F41" s="167"/>
      <c r="G41" s="168"/>
      <c r="H41" s="54" t="str">
        <f t="shared" si="1"/>
        <v>0 0</v>
      </c>
      <c r="I41" s="226">
        <f ca="1">IFERROR( IF(D41="Head Dep",IF(B41='Project Costs'!$B$12,'Project Costs'!$D$15,IF(B41='Project Costs'!$B$37,'Project Costs'!$D$40,IF(B41='Project Costs'!$B$67,'Project Costs'!$D$70,0))),IF(C41='Project Follow up - Base'!$D$17,'Project Costs'!$E$15,IF(C41='Project Follow up - Base'!$D$38,'Project Costs'!$E$40,IF(C41='Project Follow up - Base'!$D$74,'Project Costs'!$E$70,0))))+SUMIF('Project Costs'!$C$21:$C$35,C41,'Project Costs'!$H$21:$H$35)+SUMIF('Project Costs'!$C$21:$C$35,C41,'Project Costs'!$M$21:$M$35)+SUMIF('Project Costs'!$C$46:$C$65,C41,'Project Costs'!$H$46:$H$65)+SUMIF('Project Costs'!$C$46:$C$65,C41,'Project Costs'!$M$46:$M$65)+SUMIF('Project Costs'!$C$76:$C$95,C41,'Project Costs'!$H$76:$H$95)+SUMIF('Project Costs'!$C$76:$C$95,C41,'Project Costs'!$M$76:$M$95),0)</f>
        <v>0</v>
      </c>
      <c r="J41" s="186">
        <f>[1]Employees!F41</f>
        <v>0</v>
      </c>
      <c r="K41" s="184">
        <f>[1]Employees!G41</f>
        <v>0</v>
      </c>
      <c r="L41" s="310" t="str">
        <f>IF(AND('Employees KPIs'!D40="",'Employees KPIs'!E40=""),"", IF('Employees KPIs'!D40="",'Employees KPIs'!E40,AVERAGE('Employees KPIs'!D40:E40)))</f>
        <v/>
      </c>
      <c r="M41" s="310" t="str">
        <f>IF(L41="","",IF(L41&gt;=[1]KPI!$M$3,[1]KPI!$K$3,
IF(L41&gt;=[1]KPI!$M$3,[1]KPI!$K$3,
IF(L41&gt;=[1]KPI!$M$4,[1]KPI!$K$4,
IF(L41&gt;=[1]KPI!$M$5,[1]KPI!$K$5,
IF(L41&gt;=[1]KPI!$M$6,[1]KPI!$K$6,
[1]KPI!$K$7))))))</f>
        <v/>
      </c>
    </row>
    <row r="42" spans="1:13" x14ac:dyDescent="0.2">
      <c r="A42" s="54" t="str">
        <f t="shared" si="2"/>
        <v>0 0</v>
      </c>
      <c r="B42" s="186">
        <f>[1]Employees!B42</f>
        <v>0</v>
      </c>
      <c r="C42" s="186">
        <f>[1]Employees!C42</f>
        <v>0</v>
      </c>
      <c r="D42" s="186">
        <f>[1]Employees!D42</f>
        <v>0</v>
      </c>
      <c r="E42" s="164"/>
      <c r="F42" s="167"/>
      <c r="G42" s="168"/>
      <c r="H42" s="54" t="str">
        <f t="shared" si="1"/>
        <v>0 0</v>
      </c>
      <c r="I42" s="226">
        <f ca="1">IFERROR( IF(D42="Head Dep",IF(B42='Project Costs'!$B$12,'Project Costs'!$D$15,IF(B42='Project Costs'!$B$37,'Project Costs'!$D$40,IF(B42='Project Costs'!$B$67,'Project Costs'!$D$70,0))),IF(C42='Project Follow up - Base'!$D$17,'Project Costs'!$E$15,IF(C42='Project Follow up - Base'!$D$38,'Project Costs'!$E$40,IF(C42='Project Follow up - Base'!$D$74,'Project Costs'!$E$70,0))))+SUMIF('Project Costs'!$C$21:$C$35,C42,'Project Costs'!$H$21:$H$35)+SUMIF('Project Costs'!$C$21:$C$35,C42,'Project Costs'!$M$21:$M$35)+SUMIF('Project Costs'!$C$46:$C$65,C42,'Project Costs'!$H$46:$H$65)+SUMIF('Project Costs'!$C$46:$C$65,C42,'Project Costs'!$M$46:$M$65)+SUMIF('Project Costs'!$C$76:$C$95,C42,'Project Costs'!$H$76:$H$95)+SUMIF('Project Costs'!$C$76:$C$95,C42,'Project Costs'!$M$76:$M$95),0)</f>
        <v>0</v>
      </c>
      <c r="J42" s="186">
        <f>[1]Employees!F42</f>
        <v>0</v>
      </c>
      <c r="K42" s="184">
        <f>[1]Employees!G42</f>
        <v>0</v>
      </c>
      <c r="L42" s="310" t="str">
        <f>IF(AND('Employees KPIs'!D41="",'Employees KPIs'!E41=""),"", IF('Employees KPIs'!D41="",'Employees KPIs'!E41,AVERAGE('Employees KPIs'!D41:E41)))</f>
        <v/>
      </c>
      <c r="M42" s="310" t="str">
        <f>IF(L42="","",IF(L42&gt;=[1]KPI!$M$3,[1]KPI!$K$3,
IF(L42&gt;=[1]KPI!$M$3,[1]KPI!$K$3,
IF(L42&gt;=[1]KPI!$M$4,[1]KPI!$K$4,
IF(L42&gt;=[1]KPI!$M$5,[1]KPI!$K$5,
IF(L42&gt;=[1]KPI!$M$6,[1]KPI!$K$6,
[1]KPI!$K$7))))))</f>
        <v/>
      </c>
    </row>
    <row r="43" spans="1:13" x14ac:dyDescent="0.2">
      <c r="A43" s="54" t="str">
        <f t="shared" si="2"/>
        <v>0 0</v>
      </c>
      <c r="B43" s="186">
        <f>[1]Employees!B43</f>
        <v>0</v>
      </c>
      <c r="C43" s="186">
        <f>[1]Employees!C43</f>
        <v>0</v>
      </c>
      <c r="D43" s="186">
        <f>[1]Employees!D43</f>
        <v>0</v>
      </c>
      <c r="E43" s="164"/>
      <c r="F43" s="167"/>
      <c r="G43" s="168"/>
      <c r="H43" s="54" t="str">
        <f t="shared" si="1"/>
        <v>0 0</v>
      </c>
      <c r="I43" s="226">
        <f ca="1">IFERROR( IF(D43="Head Dep",IF(B43='Project Costs'!$B$12,'Project Costs'!$D$15,IF(B43='Project Costs'!$B$37,'Project Costs'!$D$40,IF(B43='Project Costs'!$B$67,'Project Costs'!$D$70,0))),IF(C43='Project Follow up - Base'!$D$17,'Project Costs'!$E$15,IF(C43='Project Follow up - Base'!$D$38,'Project Costs'!$E$40,IF(C43='Project Follow up - Base'!$D$74,'Project Costs'!$E$70,0))))+SUMIF('Project Costs'!$C$21:$C$35,C43,'Project Costs'!$H$21:$H$35)+SUMIF('Project Costs'!$C$21:$C$35,C43,'Project Costs'!$M$21:$M$35)+SUMIF('Project Costs'!$C$46:$C$65,C43,'Project Costs'!$H$46:$H$65)+SUMIF('Project Costs'!$C$46:$C$65,C43,'Project Costs'!$M$46:$M$65)+SUMIF('Project Costs'!$C$76:$C$95,C43,'Project Costs'!$H$76:$H$95)+SUMIF('Project Costs'!$C$76:$C$95,C43,'Project Costs'!$M$76:$M$95),0)</f>
        <v>0</v>
      </c>
      <c r="J43" s="186">
        <f>[1]Employees!F43</f>
        <v>0</v>
      </c>
      <c r="K43" s="184">
        <f>[1]Employees!G43</f>
        <v>0</v>
      </c>
      <c r="L43" s="310" t="str">
        <f>IF(AND('Employees KPIs'!D42="",'Employees KPIs'!E42=""),"", IF('Employees KPIs'!D42="",'Employees KPIs'!E42,AVERAGE('Employees KPIs'!D42:E42)))</f>
        <v/>
      </c>
      <c r="M43" s="310" t="str">
        <f>IF(L43="","",IF(L43&gt;=[1]KPI!$M$3,[1]KPI!$K$3,
IF(L43&gt;=[1]KPI!$M$3,[1]KPI!$K$3,
IF(L43&gt;=[1]KPI!$M$4,[1]KPI!$K$4,
IF(L43&gt;=[1]KPI!$M$5,[1]KPI!$K$5,
IF(L43&gt;=[1]KPI!$M$6,[1]KPI!$K$6,
[1]KPI!$K$7))))))</f>
        <v/>
      </c>
    </row>
    <row r="44" spans="1:13" x14ac:dyDescent="0.2">
      <c r="A44" s="54" t="str">
        <f t="shared" si="2"/>
        <v>0 0</v>
      </c>
      <c r="B44" s="186">
        <f>[1]Employees!B44</f>
        <v>0</v>
      </c>
      <c r="C44" s="186">
        <f>[1]Employees!C44</f>
        <v>0</v>
      </c>
      <c r="D44" s="186">
        <f>[1]Employees!D44</f>
        <v>0</v>
      </c>
      <c r="E44" s="164"/>
      <c r="F44" s="167"/>
      <c r="G44" s="168"/>
      <c r="H44" s="54" t="str">
        <f t="shared" si="1"/>
        <v>0 0</v>
      </c>
      <c r="I44" s="226">
        <f ca="1">IFERROR( IF(D44="Head Dep",IF(B44='Project Costs'!$B$12,'Project Costs'!$D$15,IF(B44='Project Costs'!$B$37,'Project Costs'!$D$40,IF(B44='Project Costs'!$B$67,'Project Costs'!$D$70,0))),IF(C44='Project Follow up - Base'!$D$17,'Project Costs'!$E$15,IF(C44='Project Follow up - Base'!$D$38,'Project Costs'!$E$40,IF(C44='Project Follow up - Base'!$D$74,'Project Costs'!$E$70,0))))+SUMIF('Project Costs'!$C$21:$C$35,C44,'Project Costs'!$H$21:$H$35)+SUMIF('Project Costs'!$C$21:$C$35,C44,'Project Costs'!$M$21:$M$35)+SUMIF('Project Costs'!$C$46:$C$65,C44,'Project Costs'!$H$46:$H$65)+SUMIF('Project Costs'!$C$46:$C$65,C44,'Project Costs'!$M$46:$M$65)+SUMIF('Project Costs'!$C$76:$C$95,C44,'Project Costs'!$H$76:$H$95)+SUMIF('Project Costs'!$C$76:$C$95,C44,'Project Costs'!$M$76:$M$95),0)</f>
        <v>0</v>
      </c>
      <c r="J44" s="186">
        <f>[1]Employees!F44</f>
        <v>0</v>
      </c>
      <c r="K44" s="184">
        <f>[1]Employees!G44</f>
        <v>0</v>
      </c>
      <c r="L44" s="310" t="str">
        <f>IF(AND('Employees KPIs'!D43="",'Employees KPIs'!E43=""),"", IF('Employees KPIs'!D43="",'Employees KPIs'!E43,AVERAGE('Employees KPIs'!D43:E43)))</f>
        <v/>
      </c>
      <c r="M44" s="310" t="str">
        <f>IF(L44="","",IF(L44&gt;=[1]KPI!$M$3,[1]KPI!$K$3,
IF(L44&gt;=[1]KPI!$M$3,[1]KPI!$K$3,
IF(L44&gt;=[1]KPI!$M$4,[1]KPI!$K$4,
IF(L44&gt;=[1]KPI!$M$5,[1]KPI!$K$5,
IF(L44&gt;=[1]KPI!$M$6,[1]KPI!$K$6,
[1]KPI!$K$7))))))</f>
        <v/>
      </c>
    </row>
    <row r="45" spans="1:13" x14ac:dyDescent="0.2">
      <c r="A45" s="54" t="str">
        <f t="shared" si="2"/>
        <v>0 0</v>
      </c>
      <c r="B45" s="186">
        <f>[1]Employees!B45</f>
        <v>0</v>
      </c>
      <c r="C45" s="186">
        <f>[1]Employees!C45</f>
        <v>0</v>
      </c>
      <c r="D45" s="186">
        <f>[1]Employees!D45</f>
        <v>0</v>
      </c>
      <c r="E45" s="164"/>
      <c r="F45" s="167"/>
      <c r="G45" s="168"/>
      <c r="H45" s="54" t="str">
        <f t="shared" si="1"/>
        <v>0 0</v>
      </c>
      <c r="I45" s="226">
        <f ca="1">IFERROR( IF(D45="Head Dep",IF(B45='Project Costs'!$B$12,'Project Costs'!$D$15,IF(B45='Project Costs'!$B$37,'Project Costs'!$D$40,IF(B45='Project Costs'!$B$67,'Project Costs'!$D$70,0))),IF(C45='Project Follow up - Base'!$D$17,'Project Costs'!$E$15,IF(C45='Project Follow up - Base'!$D$38,'Project Costs'!$E$40,IF(C45='Project Follow up - Base'!$D$74,'Project Costs'!$E$70,0))))+SUMIF('Project Costs'!$C$21:$C$35,C45,'Project Costs'!$H$21:$H$35)+SUMIF('Project Costs'!$C$21:$C$35,C45,'Project Costs'!$M$21:$M$35)+SUMIF('Project Costs'!$C$46:$C$65,C45,'Project Costs'!$H$46:$H$65)+SUMIF('Project Costs'!$C$46:$C$65,C45,'Project Costs'!$M$46:$M$65)+SUMIF('Project Costs'!$C$76:$C$95,C45,'Project Costs'!$H$76:$H$95)+SUMIF('Project Costs'!$C$76:$C$95,C45,'Project Costs'!$M$76:$M$95),0)</f>
        <v>0</v>
      </c>
      <c r="J45" s="186">
        <f>[1]Employees!F45</f>
        <v>0</v>
      </c>
      <c r="K45" s="184">
        <f>[1]Employees!G45</f>
        <v>0</v>
      </c>
      <c r="L45" s="310" t="str">
        <f>IF(AND('Employees KPIs'!D44="",'Employees KPIs'!E44=""),"", IF('Employees KPIs'!D44="",'Employees KPIs'!E44,AVERAGE('Employees KPIs'!D44:E44)))</f>
        <v/>
      </c>
      <c r="M45" s="310" t="str">
        <f>IF(L45="","",IF(L45&gt;=[1]KPI!$M$3,[1]KPI!$K$3,
IF(L45&gt;=[1]KPI!$M$3,[1]KPI!$K$3,
IF(L45&gt;=[1]KPI!$M$4,[1]KPI!$K$4,
IF(L45&gt;=[1]KPI!$M$5,[1]KPI!$K$5,
IF(L45&gt;=[1]KPI!$M$6,[1]KPI!$K$6,
[1]KPI!$K$7))))))</f>
        <v/>
      </c>
    </row>
    <row r="46" spans="1:13" x14ac:dyDescent="0.2">
      <c r="A46" s="54" t="str">
        <f t="shared" si="2"/>
        <v>0 0</v>
      </c>
      <c r="B46" s="186">
        <f>[1]Employees!B46</f>
        <v>0</v>
      </c>
      <c r="C46" s="186">
        <f>[1]Employees!C46</f>
        <v>0</v>
      </c>
      <c r="D46" s="186">
        <f>[1]Employees!D46</f>
        <v>0</v>
      </c>
      <c r="E46" s="164"/>
      <c r="F46" s="167"/>
      <c r="G46" s="168"/>
      <c r="H46" s="54" t="str">
        <f t="shared" si="1"/>
        <v>0 0</v>
      </c>
      <c r="I46" s="226">
        <f ca="1">IFERROR( IF(D46="Head Dep",IF(B46='Project Costs'!$B$12,'Project Costs'!$D$15,IF(B46='Project Costs'!$B$37,'Project Costs'!$D$40,IF(B46='Project Costs'!$B$67,'Project Costs'!$D$70,0))),IF(C46='Project Follow up - Base'!$D$17,'Project Costs'!$E$15,IF(C46='Project Follow up - Base'!$D$38,'Project Costs'!$E$40,IF(C46='Project Follow up - Base'!$D$74,'Project Costs'!$E$70,0))))+SUMIF('Project Costs'!$C$21:$C$35,C46,'Project Costs'!$H$21:$H$35)+SUMIF('Project Costs'!$C$21:$C$35,C46,'Project Costs'!$M$21:$M$35)+SUMIF('Project Costs'!$C$46:$C$65,C46,'Project Costs'!$H$46:$H$65)+SUMIF('Project Costs'!$C$46:$C$65,C46,'Project Costs'!$M$46:$M$65)+SUMIF('Project Costs'!$C$76:$C$95,C46,'Project Costs'!$H$76:$H$95)+SUMIF('Project Costs'!$C$76:$C$95,C46,'Project Costs'!$M$76:$M$95),0)</f>
        <v>0</v>
      </c>
      <c r="J46" s="186">
        <f>[1]Employees!F46</f>
        <v>0</v>
      </c>
      <c r="K46" s="184">
        <f>[1]Employees!G46</f>
        <v>0</v>
      </c>
      <c r="L46" s="310" t="str">
        <f>IF(AND('Employees KPIs'!D45="",'Employees KPIs'!E45=""),"", IF('Employees KPIs'!D45="",'Employees KPIs'!E45,AVERAGE('Employees KPIs'!D45:E45)))</f>
        <v/>
      </c>
      <c r="M46" s="310" t="str">
        <f>IF(L46="","",IF(L46&gt;=[1]KPI!$M$3,[1]KPI!$K$3,
IF(L46&gt;=[1]KPI!$M$3,[1]KPI!$K$3,
IF(L46&gt;=[1]KPI!$M$4,[1]KPI!$K$4,
IF(L46&gt;=[1]KPI!$M$5,[1]KPI!$K$5,
IF(L46&gt;=[1]KPI!$M$6,[1]KPI!$K$6,
[1]KPI!$K$7))))))</f>
        <v/>
      </c>
    </row>
    <row r="47" spans="1:13" x14ac:dyDescent="0.2">
      <c r="A47" s="54" t="str">
        <f t="shared" si="2"/>
        <v>0 0</v>
      </c>
      <c r="B47" s="186">
        <f>[1]Employees!B47</f>
        <v>0</v>
      </c>
      <c r="C47" s="186">
        <f>[1]Employees!C47</f>
        <v>0</v>
      </c>
      <c r="D47" s="186">
        <f>[1]Employees!D47</f>
        <v>0</v>
      </c>
      <c r="E47" s="164"/>
      <c r="F47" s="167"/>
      <c r="G47" s="168"/>
      <c r="H47" s="54" t="str">
        <f t="shared" si="1"/>
        <v>0 0</v>
      </c>
      <c r="I47" s="226">
        <f ca="1">IFERROR( IF(D47="Head Dep",IF(B47='Project Costs'!$B$12,'Project Costs'!$D$15,IF(B47='Project Costs'!$B$37,'Project Costs'!$D$40,IF(B47='Project Costs'!$B$67,'Project Costs'!$D$70,0))),IF(C47='Project Follow up - Base'!$D$17,'Project Costs'!$E$15,IF(C47='Project Follow up - Base'!$D$38,'Project Costs'!$E$40,IF(C47='Project Follow up - Base'!$D$74,'Project Costs'!$E$70,0))))+SUMIF('Project Costs'!$C$21:$C$35,C47,'Project Costs'!$H$21:$H$35)+SUMIF('Project Costs'!$C$21:$C$35,C47,'Project Costs'!$M$21:$M$35)+SUMIF('Project Costs'!$C$46:$C$65,C47,'Project Costs'!$H$46:$H$65)+SUMIF('Project Costs'!$C$46:$C$65,C47,'Project Costs'!$M$46:$M$65)+SUMIF('Project Costs'!$C$76:$C$95,C47,'Project Costs'!$H$76:$H$95)+SUMIF('Project Costs'!$C$76:$C$95,C47,'Project Costs'!$M$76:$M$95),0)</f>
        <v>0</v>
      </c>
      <c r="J47" s="186">
        <f>[1]Employees!F47</f>
        <v>0</v>
      </c>
      <c r="K47" s="184">
        <f>[1]Employees!G47</f>
        <v>0</v>
      </c>
      <c r="L47" s="310" t="str">
        <f>IF(AND('Employees KPIs'!D46="",'Employees KPIs'!E46=""),"", IF('Employees KPIs'!D46="",'Employees KPIs'!E46,AVERAGE('Employees KPIs'!D46:E46)))</f>
        <v/>
      </c>
      <c r="M47" s="310" t="str">
        <f>IF(L47="","",IF(L47&gt;=[1]KPI!$M$3,[1]KPI!$K$3,
IF(L47&gt;=[1]KPI!$M$3,[1]KPI!$K$3,
IF(L47&gt;=[1]KPI!$M$4,[1]KPI!$K$4,
IF(L47&gt;=[1]KPI!$M$5,[1]KPI!$K$5,
IF(L47&gt;=[1]KPI!$M$6,[1]KPI!$K$6,
[1]KPI!$K$7))))))</f>
        <v/>
      </c>
    </row>
    <row r="48" spans="1:13" x14ac:dyDescent="0.2">
      <c r="A48" s="54" t="str">
        <f t="shared" si="2"/>
        <v>0 0</v>
      </c>
      <c r="B48" s="186">
        <f>[1]Employees!B48</f>
        <v>0</v>
      </c>
      <c r="C48" s="186">
        <f>[1]Employees!C48</f>
        <v>0</v>
      </c>
      <c r="D48" s="186">
        <f>[1]Employees!D48</f>
        <v>0</v>
      </c>
      <c r="E48" s="164"/>
      <c r="F48" s="167"/>
      <c r="G48" s="168"/>
      <c r="H48" s="54" t="str">
        <f t="shared" si="1"/>
        <v>0 0</v>
      </c>
      <c r="I48" s="226">
        <f ca="1">IFERROR( IF(D48="Head Dep",IF(B48='Project Costs'!$B$12,'Project Costs'!$D$15,IF(B48='Project Costs'!$B$37,'Project Costs'!$D$40,IF(B48='Project Costs'!$B$67,'Project Costs'!$D$70,0))),IF(C48='Project Follow up - Base'!$D$17,'Project Costs'!$E$15,IF(C48='Project Follow up - Base'!$D$38,'Project Costs'!$E$40,IF(C48='Project Follow up - Base'!$D$74,'Project Costs'!$E$70,0))))+SUMIF('Project Costs'!$C$21:$C$35,C48,'Project Costs'!$H$21:$H$35)+SUMIF('Project Costs'!$C$21:$C$35,C48,'Project Costs'!$M$21:$M$35)+SUMIF('Project Costs'!$C$46:$C$65,C48,'Project Costs'!$H$46:$H$65)+SUMIF('Project Costs'!$C$46:$C$65,C48,'Project Costs'!$M$46:$M$65)+SUMIF('Project Costs'!$C$76:$C$95,C48,'Project Costs'!$H$76:$H$95)+SUMIF('Project Costs'!$C$76:$C$95,C48,'Project Costs'!$M$76:$M$95),0)</f>
        <v>0</v>
      </c>
      <c r="J48" s="186">
        <f>[1]Employees!F48</f>
        <v>0</v>
      </c>
      <c r="K48" s="184">
        <f>[1]Employees!G48</f>
        <v>0</v>
      </c>
      <c r="L48" s="310" t="str">
        <f>IF(AND('Employees KPIs'!D47="",'Employees KPIs'!E47=""),"", IF('Employees KPIs'!D47="",'Employees KPIs'!E47,AVERAGE('Employees KPIs'!D47:E47)))</f>
        <v/>
      </c>
      <c r="M48" s="310" t="str">
        <f>IF(L48="","",IF(L48&gt;=[1]KPI!$M$3,[1]KPI!$K$3,
IF(L48&gt;=[1]KPI!$M$3,[1]KPI!$K$3,
IF(L48&gt;=[1]KPI!$M$4,[1]KPI!$K$4,
IF(L48&gt;=[1]KPI!$M$5,[1]KPI!$K$5,
IF(L48&gt;=[1]KPI!$M$6,[1]KPI!$K$6,
[1]KPI!$K$7))))))</f>
        <v/>
      </c>
    </row>
    <row r="49" spans="1:13" x14ac:dyDescent="0.2">
      <c r="A49" s="54" t="str">
        <f t="shared" si="2"/>
        <v>0 0</v>
      </c>
      <c r="B49" s="186">
        <f>[1]Employees!B49</f>
        <v>0</v>
      </c>
      <c r="C49" s="186">
        <f>[1]Employees!C49</f>
        <v>0</v>
      </c>
      <c r="D49" s="186">
        <f>[1]Employees!D49</f>
        <v>0</v>
      </c>
      <c r="E49" s="164"/>
      <c r="F49" s="167"/>
      <c r="G49" s="168"/>
      <c r="H49" s="54" t="str">
        <f t="shared" si="1"/>
        <v>0 0</v>
      </c>
      <c r="I49" s="226">
        <f ca="1">IFERROR( IF(D49="Head Dep",IF(B49='Project Costs'!$B$12,'Project Costs'!$D$15,IF(B49='Project Costs'!$B$37,'Project Costs'!$D$40,IF(B49='Project Costs'!$B$67,'Project Costs'!$D$70,0))),IF(C49='Project Follow up - Base'!$D$17,'Project Costs'!$E$15,IF(C49='Project Follow up - Base'!$D$38,'Project Costs'!$E$40,IF(C49='Project Follow up - Base'!$D$74,'Project Costs'!$E$70,0))))+SUMIF('Project Costs'!$C$21:$C$35,C49,'Project Costs'!$H$21:$H$35)+SUMIF('Project Costs'!$C$21:$C$35,C49,'Project Costs'!$M$21:$M$35)+SUMIF('Project Costs'!$C$46:$C$65,C49,'Project Costs'!$H$46:$H$65)+SUMIF('Project Costs'!$C$46:$C$65,C49,'Project Costs'!$M$46:$M$65)+SUMIF('Project Costs'!$C$76:$C$95,C49,'Project Costs'!$H$76:$H$95)+SUMIF('Project Costs'!$C$76:$C$95,C49,'Project Costs'!$M$76:$M$95),0)</f>
        <v>0</v>
      </c>
      <c r="J49" s="186">
        <f>[1]Employees!F49</f>
        <v>0</v>
      </c>
      <c r="K49" s="184">
        <f>[1]Employees!G49</f>
        <v>0</v>
      </c>
      <c r="L49" s="310" t="str">
        <f>IF(AND('Employees KPIs'!D48="",'Employees KPIs'!E48=""),"", IF('Employees KPIs'!D48="",'Employees KPIs'!E48,AVERAGE('Employees KPIs'!D48:E48)))</f>
        <v/>
      </c>
      <c r="M49" s="310" t="str">
        <f>IF(L49="","",IF(L49&gt;=[1]KPI!$M$3,[1]KPI!$K$3,
IF(L49&gt;=[1]KPI!$M$3,[1]KPI!$K$3,
IF(L49&gt;=[1]KPI!$M$4,[1]KPI!$K$4,
IF(L49&gt;=[1]KPI!$M$5,[1]KPI!$K$5,
IF(L49&gt;=[1]KPI!$M$6,[1]KPI!$K$6,
[1]KPI!$K$7))))))</f>
        <v/>
      </c>
    </row>
    <row r="50" spans="1:13" x14ac:dyDescent="0.2">
      <c r="A50" s="54" t="str">
        <f t="shared" si="2"/>
        <v>0 0</v>
      </c>
      <c r="B50" s="186">
        <f>[1]Employees!B50</f>
        <v>0</v>
      </c>
      <c r="C50" s="186">
        <f>[1]Employees!C50</f>
        <v>0</v>
      </c>
      <c r="D50" s="186">
        <f>[1]Employees!D50</f>
        <v>0</v>
      </c>
      <c r="E50" s="164"/>
      <c r="F50" s="167"/>
      <c r="G50" s="168"/>
      <c r="H50" s="54" t="str">
        <f t="shared" si="1"/>
        <v>0 0</v>
      </c>
      <c r="I50" s="226">
        <f ca="1">IFERROR( IF(D50="Head Dep",IF(B50='Project Costs'!$B$12,'Project Costs'!$D$15,IF(B50='Project Costs'!$B$37,'Project Costs'!$D$40,IF(B50='Project Costs'!$B$67,'Project Costs'!$D$70,0))),IF(C50='Project Follow up - Base'!$D$17,'Project Costs'!$E$15,IF(C50='Project Follow up - Base'!$D$38,'Project Costs'!$E$40,IF(C50='Project Follow up - Base'!$D$74,'Project Costs'!$E$70,0))))+SUMIF('Project Costs'!$C$21:$C$35,C50,'Project Costs'!$H$21:$H$35)+SUMIF('Project Costs'!$C$21:$C$35,C50,'Project Costs'!$M$21:$M$35)+SUMIF('Project Costs'!$C$46:$C$65,C50,'Project Costs'!$H$46:$H$65)+SUMIF('Project Costs'!$C$46:$C$65,C50,'Project Costs'!$M$46:$M$65)+SUMIF('Project Costs'!$C$76:$C$95,C50,'Project Costs'!$H$76:$H$95)+SUMIF('Project Costs'!$C$76:$C$95,C50,'Project Costs'!$M$76:$M$95),0)</f>
        <v>0</v>
      </c>
      <c r="J50" s="186">
        <f>[1]Employees!F50</f>
        <v>0</v>
      </c>
      <c r="K50" s="184">
        <f>[1]Employees!G50</f>
        <v>0</v>
      </c>
      <c r="L50" s="310" t="str">
        <f>IF(AND('Employees KPIs'!D49="",'Employees KPIs'!E49=""),"", IF('Employees KPIs'!D49="",'Employees KPIs'!E49,AVERAGE('Employees KPIs'!D49:E49)))</f>
        <v/>
      </c>
      <c r="M50" s="310" t="str">
        <f>IF(L50="","",IF(L50&gt;=[1]KPI!$M$3,[1]KPI!$K$3,
IF(L50&gt;=[1]KPI!$M$3,[1]KPI!$K$3,
IF(L50&gt;=[1]KPI!$M$4,[1]KPI!$K$4,
IF(L50&gt;=[1]KPI!$M$5,[1]KPI!$K$5,
IF(L50&gt;=[1]KPI!$M$6,[1]KPI!$K$6,
[1]KPI!$K$7))))))</f>
        <v/>
      </c>
    </row>
    <row r="51" spans="1:13" x14ac:dyDescent="0.2">
      <c r="A51" s="54" t="str">
        <f t="shared" si="2"/>
        <v>0 0</v>
      </c>
      <c r="B51" s="186">
        <f>[1]Employees!B51</f>
        <v>0</v>
      </c>
      <c r="C51" s="186">
        <f>[1]Employees!C51</f>
        <v>0</v>
      </c>
      <c r="D51" s="186">
        <f>[1]Employees!D51</f>
        <v>0</v>
      </c>
      <c r="E51" s="164"/>
      <c r="F51" s="167"/>
      <c r="G51" s="168"/>
      <c r="H51" s="54" t="str">
        <f t="shared" si="1"/>
        <v>0 0</v>
      </c>
      <c r="I51" s="226">
        <f ca="1">IFERROR( IF(D51="Head Dep",IF(B51='Project Costs'!$B$12,'Project Costs'!$D$15,IF(B51='Project Costs'!$B$37,'Project Costs'!$D$40,IF(B51='Project Costs'!$B$67,'Project Costs'!$D$70,0))),IF(C51='Project Follow up - Base'!$D$17,'Project Costs'!$E$15,IF(C51='Project Follow up - Base'!$D$38,'Project Costs'!$E$40,IF(C51='Project Follow up - Base'!$D$74,'Project Costs'!$E$70,0))))+SUMIF('Project Costs'!$C$21:$C$35,C51,'Project Costs'!$H$21:$H$35)+SUMIF('Project Costs'!$C$21:$C$35,C51,'Project Costs'!$M$21:$M$35)+SUMIF('Project Costs'!$C$46:$C$65,C51,'Project Costs'!$H$46:$H$65)+SUMIF('Project Costs'!$C$46:$C$65,C51,'Project Costs'!$M$46:$M$65)+SUMIF('Project Costs'!$C$76:$C$95,C51,'Project Costs'!$H$76:$H$95)+SUMIF('Project Costs'!$C$76:$C$95,C51,'Project Costs'!$M$76:$M$95),0)</f>
        <v>0</v>
      </c>
      <c r="J51" s="186">
        <f>[1]Employees!F51</f>
        <v>0</v>
      </c>
      <c r="K51" s="184">
        <f>[1]Employees!G51</f>
        <v>0</v>
      </c>
      <c r="L51" s="310" t="str">
        <f>IF(AND('Employees KPIs'!D50="",'Employees KPIs'!E50=""),"", IF('Employees KPIs'!D50="",'Employees KPIs'!E50,AVERAGE('Employees KPIs'!D50:E50)))</f>
        <v/>
      </c>
      <c r="M51" s="310" t="str">
        <f>IF(L51="","",IF(L51&gt;=[1]KPI!$M$3,[1]KPI!$K$3,
IF(L51&gt;=[1]KPI!$M$3,[1]KPI!$K$3,
IF(L51&gt;=[1]KPI!$M$4,[1]KPI!$K$4,
IF(L51&gt;=[1]KPI!$M$5,[1]KPI!$K$5,
IF(L51&gt;=[1]KPI!$M$6,[1]KPI!$K$6,
[1]KPI!$K$7))))))</f>
        <v/>
      </c>
    </row>
    <row r="52" spans="1:13" x14ac:dyDescent="0.2">
      <c r="A52" s="54" t="str">
        <f t="shared" si="2"/>
        <v>0 0</v>
      </c>
      <c r="B52" s="186">
        <f>[1]Employees!B52</f>
        <v>0</v>
      </c>
      <c r="C52" s="186">
        <f>[1]Employees!C52</f>
        <v>0</v>
      </c>
      <c r="D52" s="186">
        <f>[1]Employees!D52</f>
        <v>0</v>
      </c>
      <c r="E52" s="164"/>
      <c r="F52" s="167"/>
      <c r="G52" s="168"/>
      <c r="H52" s="54" t="str">
        <f t="shared" si="1"/>
        <v>0 0</v>
      </c>
      <c r="I52" s="226">
        <f ca="1">IFERROR( IF(D52="Head Dep",IF(B52='Project Costs'!$B$12,'Project Costs'!$D$15,IF(B52='Project Costs'!$B$37,'Project Costs'!$D$40,IF(B52='Project Costs'!$B$67,'Project Costs'!$D$70,0))),IF(C52='Project Follow up - Base'!$D$17,'Project Costs'!$E$15,IF(C52='Project Follow up - Base'!$D$38,'Project Costs'!$E$40,IF(C52='Project Follow up - Base'!$D$74,'Project Costs'!$E$70,0))))+SUMIF('Project Costs'!$C$21:$C$35,C52,'Project Costs'!$H$21:$H$35)+SUMIF('Project Costs'!$C$21:$C$35,C52,'Project Costs'!$M$21:$M$35)+SUMIF('Project Costs'!$C$46:$C$65,C52,'Project Costs'!$H$46:$H$65)+SUMIF('Project Costs'!$C$46:$C$65,C52,'Project Costs'!$M$46:$M$65)+SUMIF('Project Costs'!$C$76:$C$95,C52,'Project Costs'!$H$76:$H$95)+SUMIF('Project Costs'!$C$76:$C$95,C52,'Project Costs'!$M$76:$M$95),0)</f>
        <v>0</v>
      </c>
      <c r="J52" s="186">
        <f>[1]Employees!F52</f>
        <v>0</v>
      </c>
      <c r="K52" s="184">
        <f>[1]Employees!G52</f>
        <v>0</v>
      </c>
      <c r="L52" s="310" t="str">
        <f>IF(AND('Employees KPIs'!D51="",'Employees KPIs'!E51=""),"", IF('Employees KPIs'!D51="",'Employees KPIs'!E51,AVERAGE('Employees KPIs'!D51:E51)))</f>
        <v/>
      </c>
      <c r="M52" s="310" t="str">
        <f>IF(L52="","",IF(L52&gt;=[1]KPI!$M$3,[1]KPI!$K$3,
IF(L52&gt;=[1]KPI!$M$3,[1]KPI!$K$3,
IF(L52&gt;=[1]KPI!$M$4,[1]KPI!$K$4,
IF(L52&gt;=[1]KPI!$M$5,[1]KPI!$K$5,
IF(L52&gt;=[1]KPI!$M$6,[1]KPI!$K$6,
[1]KPI!$K$7))))))</f>
        <v/>
      </c>
    </row>
    <row r="53" spans="1:13" x14ac:dyDescent="0.2">
      <c r="A53" s="54" t="str">
        <f t="shared" si="2"/>
        <v>0 0</v>
      </c>
      <c r="B53" s="186">
        <f>[1]Employees!B53</f>
        <v>0</v>
      </c>
      <c r="C53" s="186">
        <f>[1]Employees!C53</f>
        <v>0</v>
      </c>
      <c r="D53" s="186">
        <f>[1]Employees!D53</f>
        <v>0</v>
      </c>
      <c r="E53" s="164"/>
      <c r="F53" s="167"/>
      <c r="G53" s="168"/>
      <c r="H53" s="54" t="str">
        <f t="shared" si="1"/>
        <v>0 0</v>
      </c>
      <c r="I53" s="226">
        <f ca="1">IFERROR( IF(D53="Head Dep",IF(B53='Project Costs'!$B$12,'Project Costs'!$D$15,IF(B53='Project Costs'!$B$37,'Project Costs'!$D$40,IF(B53='Project Costs'!$B$67,'Project Costs'!$D$70,0))),IF(C53='Project Follow up - Base'!$D$17,'Project Costs'!$E$15,IF(C53='Project Follow up - Base'!$D$38,'Project Costs'!$E$40,IF(C53='Project Follow up - Base'!$D$74,'Project Costs'!$E$70,0))))+SUMIF('Project Costs'!$C$21:$C$35,C53,'Project Costs'!$H$21:$H$35)+SUMIF('Project Costs'!$C$21:$C$35,C53,'Project Costs'!$M$21:$M$35)+SUMIF('Project Costs'!$C$46:$C$65,C53,'Project Costs'!$H$46:$H$65)+SUMIF('Project Costs'!$C$46:$C$65,C53,'Project Costs'!$M$46:$M$65)+SUMIF('Project Costs'!$C$76:$C$95,C53,'Project Costs'!$H$76:$H$95)+SUMIF('Project Costs'!$C$76:$C$95,C53,'Project Costs'!$M$76:$M$95),0)</f>
        <v>0</v>
      </c>
      <c r="J53" s="186">
        <f>[1]Employees!F53</f>
        <v>0</v>
      </c>
      <c r="K53" s="184">
        <f>[1]Employees!G53</f>
        <v>0</v>
      </c>
      <c r="L53" s="310" t="str">
        <f>IF(AND('Employees KPIs'!D52="",'Employees KPIs'!E52=""),"", IF('Employees KPIs'!D52="",'Employees KPIs'!E52,AVERAGE('Employees KPIs'!D52:E52)))</f>
        <v/>
      </c>
      <c r="M53" s="310" t="str">
        <f>IF(L53="","",IF(L53&gt;=[1]KPI!$M$3,[1]KPI!$K$3,
IF(L53&gt;=[1]KPI!$M$3,[1]KPI!$K$3,
IF(L53&gt;=[1]KPI!$M$4,[1]KPI!$K$4,
IF(L53&gt;=[1]KPI!$M$5,[1]KPI!$K$5,
IF(L53&gt;=[1]KPI!$M$6,[1]KPI!$K$6,
[1]KPI!$K$7))))))</f>
        <v/>
      </c>
    </row>
    <row r="54" spans="1:13" x14ac:dyDescent="0.2">
      <c r="A54" s="54" t="str">
        <f t="shared" si="2"/>
        <v>0 0</v>
      </c>
      <c r="B54" s="186">
        <f>[1]Employees!B54</f>
        <v>0</v>
      </c>
      <c r="C54" s="186">
        <f>[1]Employees!C54</f>
        <v>0</v>
      </c>
      <c r="D54" s="186">
        <f>[1]Employees!D54</f>
        <v>0</v>
      </c>
      <c r="E54" s="164"/>
      <c r="F54" s="167"/>
      <c r="G54" s="168"/>
      <c r="H54" s="54" t="str">
        <f t="shared" si="1"/>
        <v>0 0</v>
      </c>
      <c r="I54" s="226">
        <f ca="1">IFERROR( IF(D54="Head Dep",IF(B54='Project Costs'!$B$12,'Project Costs'!$D$15,IF(B54='Project Costs'!$B$37,'Project Costs'!$D$40,IF(B54='Project Costs'!$B$67,'Project Costs'!$D$70,0))),IF(C54='Project Follow up - Base'!$D$17,'Project Costs'!$E$15,IF(C54='Project Follow up - Base'!$D$38,'Project Costs'!$E$40,IF(C54='Project Follow up - Base'!$D$74,'Project Costs'!$E$70,0))))+SUMIF('Project Costs'!$C$21:$C$35,C54,'Project Costs'!$H$21:$H$35)+SUMIF('Project Costs'!$C$21:$C$35,C54,'Project Costs'!$M$21:$M$35)+SUMIF('Project Costs'!$C$46:$C$65,C54,'Project Costs'!$H$46:$H$65)+SUMIF('Project Costs'!$C$46:$C$65,C54,'Project Costs'!$M$46:$M$65)+SUMIF('Project Costs'!$C$76:$C$95,C54,'Project Costs'!$H$76:$H$95)+SUMIF('Project Costs'!$C$76:$C$95,C54,'Project Costs'!$M$76:$M$95),0)</f>
        <v>0</v>
      </c>
      <c r="J54" s="186">
        <f>[1]Employees!F54</f>
        <v>0</v>
      </c>
      <c r="K54" s="184">
        <f>[1]Employees!G54</f>
        <v>0</v>
      </c>
      <c r="L54" s="310" t="str">
        <f>IF(AND('Employees KPIs'!D53="",'Employees KPIs'!E53=""),"", IF('Employees KPIs'!D53="",'Employees KPIs'!E53,AVERAGE('Employees KPIs'!D53:E53)))</f>
        <v/>
      </c>
      <c r="M54" s="310" t="str">
        <f>IF(L54="","",IF(L54&gt;=[1]KPI!$M$3,[1]KPI!$K$3,
IF(L54&gt;=[1]KPI!$M$3,[1]KPI!$K$3,
IF(L54&gt;=[1]KPI!$M$4,[1]KPI!$K$4,
IF(L54&gt;=[1]KPI!$M$5,[1]KPI!$K$5,
IF(L54&gt;=[1]KPI!$M$6,[1]KPI!$K$6,
[1]KPI!$K$7))))))</f>
        <v/>
      </c>
    </row>
    <row r="55" spans="1:13" x14ac:dyDescent="0.2">
      <c r="A55" s="54" t="str">
        <f t="shared" si="2"/>
        <v>0 0</v>
      </c>
      <c r="B55" s="186">
        <f>[1]Employees!B55</f>
        <v>0</v>
      </c>
      <c r="C55" s="186">
        <f>[1]Employees!C55</f>
        <v>0</v>
      </c>
      <c r="D55" s="186">
        <f>[1]Employees!D55</f>
        <v>0</v>
      </c>
      <c r="E55" s="164"/>
      <c r="F55" s="167"/>
      <c r="G55" s="168"/>
      <c r="H55" s="54" t="str">
        <f t="shared" si="1"/>
        <v>0 0</v>
      </c>
      <c r="I55" s="226">
        <f ca="1">IFERROR( IF(D55="Head Dep",IF(B55='Project Costs'!$B$12,'Project Costs'!$D$15,IF(B55='Project Costs'!$B$37,'Project Costs'!$D$40,IF(B55='Project Costs'!$B$67,'Project Costs'!$D$70,0))),IF(C55='Project Follow up - Base'!$D$17,'Project Costs'!$E$15,IF(C55='Project Follow up - Base'!$D$38,'Project Costs'!$E$40,IF(C55='Project Follow up - Base'!$D$74,'Project Costs'!$E$70,0))))+SUMIF('Project Costs'!$C$21:$C$35,C55,'Project Costs'!$H$21:$H$35)+SUMIF('Project Costs'!$C$21:$C$35,C55,'Project Costs'!$M$21:$M$35)+SUMIF('Project Costs'!$C$46:$C$65,C55,'Project Costs'!$H$46:$H$65)+SUMIF('Project Costs'!$C$46:$C$65,C55,'Project Costs'!$M$46:$M$65)+SUMIF('Project Costs'!$C$76:$C$95,C55,'Project Costs'!$H$76:$H$95)+SUMIF('Project Costs'!$C$76:$C$95,C55,'Project Costs'!$M$76:$M$95),0)</f>
        <v>0</v>
      </c>
      <c r="J55" s="186">
        <f>[1]Employees!F55</f>
        <v>0</v>
      </c>
      <c r="K55" s="184">
        <f>[1]Employees!G55</f>
        <v>0</v>
      </c>
      <c r="L55" s="310" t="str">
        <f>IF(AND('Employees KPIs'!D54="",'Employees KPIs'!E54=""),"", IF('Employees KPIs'!D54="",'Employees KPIs'!E54,AVERAGE('Employees KPIs'!D54:E54)))</f>
        <v/>
      </c>
      <c r="M55" s="310" t="str">
        <f>IF(L55="","",IF(L55&gt;=[1]KPI!$M$3,[1]KPI!$K$3,
IF(L55&gt;=[1]KPI!$M$3,[1]KPI!$K$3,
IF(L55&gt;=[1]KPI!$M$4,[1]KPI!$K$4,
IF(L55&gt;=[1]KPI!$M$5,[1]KPI!$K$5,
IF(L55&gt;=[1]KPI!$M$6,[1]KPI!$K$6,
[1]KPI!$K$7))))))</f>
        <v/>
      </c>
    </row>
    <row r="56" spans="1:13" x14ac:dyDescent="0.2">
      <c r="A56" s="54" t="str">
        <f t="shared" si="2"/>
        <v>0 0</v>
      </c>
      <c r="B56" s="186">
        <f>[1]Employees!B56</f>
        <v>0</v>
      </c>
      <c r="C56" s="186">
        <f>[1]Employees!C56</f>
        <v>0</v>
      </c>
      <c r="D56" s="186">
        <f>[1]Employees!D56</f>
        <v>0</v>
      </c>
      <c r="E56" s="164"/>
      <c r="F56" s="167"/>
      <c r="G56" s="168"/>
      <c r="H56" s="54" t="str">
        <f t="shared" si="1"/>
        <v>0 0</v>
      </c>
      <c r="I56" s="226">
        <f ca="1">IFERROR( IF(D56="Head Dep",IF(B56='Project Costs'!$B$12,'Project Costs'!$D$15,IF(B56='Project Costs'!$B$37,'Project Costs'!$D$40,IF(B56='Project Costs'!$B$67,'Project Costs'!$D$70,0))),IF(C56='Project Follow up - Base'!$D$17,'Project Costs'!$E$15,IF(C56='Project Follow up - Base'!$D$38,'Project Costs'!$E$40,IF(C56='Project Follow up - Base'!$D$74,'Project Costs'!$E$70,0))))+SUMIF('Project Costs'!$C$21:$C$35,C56,'Project Costs'!$H$21:$H$35)+SUMIF('Project Costs'!$C$21:$C$35,C56,'Project Costs'!$M$21:$M$35)+SUMIF('Project Costs'!$C$46:$C$65,C56,'Project Costs'!$H$46:$H$65)+SUMIF('Project Costs'!$C$46:$C$65,C56,'Project Costs'!$M$46:$M$65)+SUMIF('Project Costs'!$C$76:$C$95,C56,'Project Costs'!$H$76:$H$95)+SUMIF('Project Costs'!$C$76:$C$95,C56,'Project Costs'!$M$76:$M$95),0)</f>
        <v>0</v>
      </c>
      <c r="J56" s="186">
        <f>[1]Employees!F56</f>
        <v>0</v>
      </c>
      <c r="K56" s="184">
        <f>[1]Employees!G56</f>
        <v>0</v>
      </c>
      <c r="L56" s="310" t="str">
        <f>IF(AND('Employees KPIs'!D55="",'Employees KPIs'!E55=""),"", IF('Employees KPIs'!D55="",'Employees KPIs'!E55,AVERAGE('Employees KPIs'!D55:E55)))</f>
        <v/>
      </c>
      <c r="M56" s="310" t="str">
        <f>IF(L56="","",IF(L56&gt;=[1]KPI!$M$3,[1]KPI!$K$3,
IF(L56&gt;=[1]KPI!$M$3,[1]KPI!$K$3,
IF(L56&gt;=[1]KPI!$M$4,[1]KPI!$K$4,
IF(L56&gt;=[1]KPI!$M$5,[1]KPI!$K$5,
IF(L56&gt;=[1]KPI!$M$6,[1]KPI!$K$6,
[1]KPI!$K$7))))))</f>
        <v/>
      </c>
    </row>
    <row r="57" spans="1:13" x14ac:dyDescent="0.2">
      <c r="A57" s="54" t="str">
        <f t="shared" si="2"/>
        <v>0 0</v>
      </c>
      <c r="B57" s="186">
        <f>[1]Employees!B57</f>
        <v>0</v>
      </c>
      <c r="C57" s="186">
        <f>[1]Employees!C57</f>
        <v>0</v>
      </c>
      <c r="D57" s="186">
        <f>[1]Employees!D57</f>
        <v>0</v>
      </c>
      <c r="E57" s="164"/>
      <c r="F57" s="167"/>
      <c r="G57" s="168"/>
      <c r="H57" s="54" t="str">
        <f t="shared" si="1"/>
        <v>0 0</v>
      </c>
      <c r="I57" s="226">
        <f ca="1">IFERROR( IF(D57="Head Dep",IF(B57='Project Costs'!$B$12,'Project Costs'!$D$15,IF(B57='Project Costs'!$B$37,'Project Costs'!$D$40,IF(B57='Project Costs'!$B$67,'Project Costs'!$D$70,0))),IF(C57='Project Follow up - Base'!$D$17,'Project Costs'!$E$15,IF(C57='Project Follow up - Base'!$D$38,'Project Costs'!$E$40,IF(C57='Project Follow up - Base'!$D$74,'Project Costs'!$E$70,0))))+SUMIF('Project Costs'!$C$21:$C$35,C57,'Project Costs'!$H$21:$H$35)+SUMIF('Project Costs'!$C$21:$C$35,C57,'Project Costs'!$M$21:$M$35)+SUMIF('Project Costs'!$C$46:$C$65,C57,'Project Costs'!$H$46:$H$65)+SUMIF('Project Costs'!$C$46:$C$65,C57,'Project Costs'!$M$46:$M$65)+SUMIF('Project Costs'!$C$76:$C$95,C57,'Project Costs'!$H$76:$H$95)+SUMIF('Project Costs'!$C$76:$C$95,C57,'Project Costs'!$M$76:$M$95),0)</f>
        <v>0</v>
      </c>
      <c r="J57" s="186">
        <f>[1]Employees!F57</f>
        <v>0</v>
      </c>
      <c r="K57" s="184">
        <f>[1]Employees!G57</f>
        <v>0</v>
      </c>
      <c r="L57" s="310" t="str">
        <f>IF(AND('Employees KPIs'!D56="",'Employees KPIs'!E56=""),"", IF('Employees KPIs'!D56="",'Employees KPIs'!E56,AVERAGE('Employees KPIs'!D56:E56)))</f>
        <v/>
      </c>
      <c r="M57" s="310" t="str">
        <f>IF(L57="","",IF(L57&gt;=[1]KPI!$M$3,[1]KPI!$K$3,
IF(L57&gt;=[1]KPI!$M$3,[1]KPI!$K$3,
IF(L57&gt;=[1]KPI!$M$4,[1]KPI!$K$4,
IF(L57&gt;=[1]KPI!$M$5,[1]KPI!$K$5,
IF(L57&gt;=[1]KPI!$M$6,[1]KPI!$K$6,
[1]KPI!$K$7))))))</f>
        <v/>
      </c>
    </row>
    <row r="58" spans="1:13" x14ac:dyDescent="0.2">
      <c r="A58" s="54" t="str">
        <f t="shared" si="2"/>
        <v>0 0</v>
      </c>
      <c r="B58" s="186">
        <f>[1]Employees!B58</f>
        <v>0</v>
      </c>
      <c r="C58" s="186">
        <f>[1]Employees!C58</f>
        <v>0</v>
      </c>
      <c r="D58" s="186">
        <f>[1]Employees!D58</f>
        <v>0</v>
      </c>
      <c r="E58" s="164"/>
      <c r="F58" s="167"/>
      <c r="G58" s="168"/>
      <c r="H58" s="54" t="str">
        <f t="shared" si="1"/>
        <v>0 0</v>
      </c>
      <c r="I58" s="226">
        <f ca="1">IFERROR( IF(D58="Head Dep",IF(B58='Project Costs'!$B$12,'Project Costs'!$D$15,IF(B58='Project Costs'!$B$37,'Project Costs'!$D$40,IF(B58='Project Costs'!$B$67,'Project Costs'!$D$70,0))),IF(C58='Project Follow up - Base'!$D$17,'Project Costs'!$E$15,IF(C58='Project Follow up - Base'!$D$38,'Project Costs'!$E$40,IF(C58='Project Follow up - Base'!$D$74,'Project Costs'!$E$70,0))))+SUMIF('Project Costs'!$C$21:$C$35,C58,'Project Costs'!$H$21:$H$35)+SUMIF('Project Costs'!$C$21:$C$35,C58,'Project Costs'!$M$21:$M$35)+SUMIF('Project Costs'!$C$46:$C$65,C58,'Project Costs'!$H$46:$H$65)+SUMIF('Project Costs'!$C$46:$C$65,C58,'Project Costs'!$M$46:$M$65)+SUMIF('Project Costs'!$C$76:$C$95,C58,'Project Costs'!$H$76:$H$95)+SUMIF('Project Costs'!$C$76:$C$95,C58,'Project Costs'!$M$76:$M$95),0)</f>
        <v>0</v>
      </c>
      <c r="J58" s="186">
        <f>[1]Employees!F58</f>
        <v>0</v>
      </c>
      <c r="K58" s="184">
        <f>[1]Employees!G58</f>
        <v>0</v>
      </c>
      <c r="L58" s="310" t="str">
        <f>IF(AND('Employees KPIs'!D57="",'Employees KPIs'!E57=""),"", IF('Employees KPIs'!D57="",'Employees KPIs'!E57,AVERAGE('Employees KPIs'!D57:E57)))</f>
        <v/>
      </c>
      <c r="M58" s="310" t="str">
        <f>IF(L58="","",IF(L58&gt;=[1]KPI!$M$3,[1]KPI!$K$3,
IF(L58&gt;=[1]KPI!$M$3,[1]KPI!$K$3,
IF(L58&gt;=[1]KPI!$M$4,[1]KPI!$K$4,
IF(L58&gt;=[1]KPI!$M$5,[1]KPI!$K$5,
IF(L58&gt;=[1]KPI!$M$6,[1]KPI!$K$6,
[1]KPI!$K$7))))))</f>
        <v/>
      </c>
    </row>
    <row r="59" spans="1:13" x14ac:dyDescent="0.2">
      <c r="A59" s="54" t="str">
        <f t="shared" si="2"/>
        <v>0 0</v>
      </c>
      <c r="B59" s="186">
        <f>[1]Employees!B59</f>
        <v>0</v>
      </c>
      <c r="C59" s="186">
        <f>[1]Employees!C59</f>
        <v>0</v>
      </c>
      <c r="D59" s="186">
        <f>[1]Employees!D59</f>
        <v>0</v>
      </c>
      <c r="E59" s="164"/>
      <c r="F59" s="167"/>
      <c r="G59" s="168"/>
      <c r="H59" s="54" t="str">
        <f t="shared" si="1"/>
        <v>0 0</v>
      </c>
      <c r="I59" s="226">
        <f ca="1">IFERROR( IF(D59="Head Dep",IF(B59='Project Costs'!$B$12,'Project Costs'!$D$15,IF(B59='Project Costs'!$B$37,'Project Costs'!$D$40,IF(B59='Project Costs'!$B$67,'Project Costs'!$D$70,0))),IF(C59='Project Follow up - Base'!$D$17,'Project Costs'!$E$15,IF(C59='Project Follow up - Base'!$D$38,'Project Costs'!$E$40,IF(C59='Project Follow up - Base'!$D$74,'Project Costs'!$E$70,0))))+SUMIF('Project Costs'!$C$21:$C$35,C59,'Project Costs'!$H$21:$H$35)+SUMIF('Project Costs'!$C$21:$C$35,C59,'Project Costs'!$M$21:$M$35)+SUMIF('Project Costs'!$C$46:$C$65,C59,'Project Costs'!$H$46:$H$65)+SUMIF('Project Costs'!$C$46:$C$65,C59,'Project Costs'!$M$46:$M$65)+SUMIF('Project Costs'!$C$76:$C$95,C59,'Project Costs'!$H$76:$H$95)+SUMIF('Project Costs'!$C$76:$C$95,C59,'Project Costs'!$M$76:$M$95),0)</f>
        <v>0</v>
      </c>
      <c r="J59" s="186">
        <f>[1]Employees!F59</f>
        <v>0</v>
      </c>
      <c r="K59" s="184">
        <f>[1]Employees!G59</f>
        <v>0</v>
      </c>
      <c r="L59" s="310" t="str">
        <f>IF(AND('Employees KPIs'!D58="",'Employees KPIs'!E58=""),"", IF('Employees KPIs'!D58="",'Employees KPIs'!E58,AVERAGE('Employees KPIs'!D58:E58)))</f>
        <v/>
      </c>
      <c r="M59" s="310" t="str">
        <f>IF(L59="","",IF(L59&gt;=[1]KPI!$M$3,[1]KPI!$K$3,
IF(L59&gt;=[1]KPI!$M$3,[1]KPI!$K$3,
IF(L59&gt;=[1]KPI!$M$4,[1]KPI!$K$4,
IF(L59&gt;=[1]KPI!$M$5,[1]KPI!$K$5,
IF(L59&gt;=[1]KPI!$M$6,[1]KPI!$K$6,
[1]KPI!$K$7))))))</f>
        <v/>
      </c>
    </row>
    <row r="60" spans="1:13" x14ac:dyDescent="0.2">
      <c r="A60" s="54" t="str">
        <f t="shared" si="2"/>
        <v>0 0</v>
      </c>
      <c r="B60" s="186">
        <f>[1]Employees!B60</f>
        <v>0</v>
      </c>
      <c r="C60" s="186">
        <f>[1]Employees!C60</f>
        <v>0</v>
      </c>
      <c r="D60" s="186">
        <f>[1]Employees!D60</f>
        <v>0</v>
      </c>
      <c r="E60" s="164"/>
      <c r="F60" s="167"/>
      <c r="G60" s="168"/>
      <c r="H60" s="54" t="str">
        <f t="shared" si="1"/>
        <v>0 0</v>
      </c>
      <c r="I60" s="226">
        <f ca="1">IFERROR( IF(D60="Head Dep",IF(B60='Project Costs'!$B$12,'Project Costs'!$D$15,IF(B60='Project Costs'!$B$37,'Project Costs'!$D$40,IF(B60='Project Costs'!$B$67,'Project Costs'!$D$70,0))),IF(C60='Project Follow up - Base'!$D$17,'Project Costs'!$E$15,IF(C60='Project Follow up - Base'!$D$38,'Project Costs'!$E$40,IF(C60='Project Follow up - Base'!$D$74,'Project Costs'!$E$70,0))))+SUMIF('Project Costs'!$C$21:$C$35,C60,'Project Costs'!$H$21:$H$35)+SUMIF('Project Costs'!$C$21:$C$35,C60,'Project Costs'!$M$21:$M$35)+SUMIF('Project Costs'!$C$46:$C$65,C60,'Project Costs'!$H$46:$H$65)+SUMIF('Project Costs'!$C$46:$C$65,C60,'Project Costs'!$M$46:$M$65)+SUMIF('Project Costs'!$C$76:$C$95,C60,'Project Costs'!$H$76:$H$95)+SUMIF('Project Costs'!$C$76:$C$95,C60,'Project Costs'!$M$76:$M$95),0)</f>
        <v>0</v>
      </c>
      <c r="J60" s="186">
        <f>[1]Employees!F60</f>
        <v>0</v>
      </c>
      <c r="K60" s="184">
        <f>[1]Employees!G60</f>
        <v>0</v>
      </c>
      <c r="L60" s="310" t="str">
        <f>IF(AND('Employees KPIs'!D59="",'Employees KPIs'!E59=""),"", IF('Employees KPIs'!D59="",'Employees KPIs'!E59,AVERAGE('Employees KPIs'!D59:E59)))</f>
        <v/>
      </c>
      <c r="M60" s="310" t="str">
        <f>IF(L60="","",IF(L60&gt;=[1]KPI!$M$3,[1]KPI!$K$3,
IF(L60&gt;=[1]KPI!$M$3,[1]KPI!$K$3,
IF(L60&gt;=[1]KPI!$M$4,[1]KPI!$K$4,
IF(L60&gt;=[1]KPI!$M$5,[1]KPI!$K$5,
IF(L60&gt;=[1]KPI!$M$6,[1]KPI!$K$6,
[1]KPI!$K$7))))))</f>
        <v/>
      </c>
    </row>
    <row r="61" spans="1:13" x14ac:dyDescent="0.2">
      <c r="A61" s="54" t="str">
        <f t="shared" si="2"/>
        <v>0 0</v>
      </c>
      <c r="B61" s="186">
        <f>[1]Employees!B61</f>
        <v>0</v>
      </c>
      <c r="C61" s="186">
        <f>[1]Employees!C61</f>
        <v>0</v>
      </c>
      <c r="D61" s="186">
        <f>[1]Employees!D61</f>
        <v>0</v>
      </c>
      <c r="E61" s="164"/>
      <c r="F61" s="167"/>
      <c r="G61" s="168"/>
      <c r="H61" s="54" t="str">
        <f t="shared" si="1"/>
        <v>0 0</v>
      </c>
      <c r="I61" s="226">
        <f ca="1">IFERROR( IF(D61="Head Dep",IF(B61='Project Costs'!$B$12,'Project Costs'!$D$15,IF(B61='Project Costs'!$B$37,'Project Costs'!$D$40,IF(B61='Project Costs'!$B$67,'Project Costs'!$D$70,0))),IF(C61='Project Follow up - Base'!$D$17,'Project Costs'!$E$15,IF(C61='Project Follow up - Base'!$D$38,'Project Costs'!$E$40,IF(C61='Project Follow up - Base'!$D$74,'Project Costs'!$E$70,0))))+SUMIF('Project Costs'!$C$21:$C$35,C61,'Project Costs'!$H$21:$H$35)+SUMIF('Project Costs'!$C$21:$C$35,C61,'Project Costs'!$M$21:$M$35)+SUMIF('Project Costs'!$C$46:$C$65,C61,'Project Costs'!$H$46:$H$65)+SUMIF('Project Costs'!$C$46:$C$65,C61,'Project Costs'!$M$46:$M$65)+SUMIF('Project Costs'!$C$76:$C$95,C61,'Project Costs'!$H$76:$H$95)+SUMIF('Project Costs'!$C$76:$C$95,C61,'Project Costs'!$M$76:$M$95),0)</f>
        <v>0</v>
      </c>
      <c r="J61" s="186">
        <f>[1]Employees!F61</f>
        <v>0</v>
      </c>
      <c r="K61" s="184">
        <f>[1]Employees!G61</f>
        <v>0</v>
      </c>
      <c r="L61" s="310" t="str">
        <f>IF(AND('Employees KPIs'!D60="",'Employees KPIs'!E60=""),"", IF('Employees KPIs'!D60="",'Employees KPIs'!E60,AVERAGE('Employees KPIs'!D60:E60)))</f>
        <v/>
      </c>
      <c r="M61" s="310" t="str">
        <f>IF(L61="","",IF(L61&gt;=[1]KPI!$M$3,[1]KPI!$K$3,
IF(L61&gt;=[1]KPI!$M$3,[1]KPI!$K$3,
IF(L61&gt;=[1]KPI!$M$4,[1]KPI!$K$4,
IF(L61&gt;=[1]KPI!$M$5,[1]KPI!$K$5,
IF(L61&gt;=[1]KPI!$M$6,[1]KPI!$K$6,
[1]KPI!$K$7))))))</f>
        <v/>
      </c>
    </row>
    <row r="62" spans="1:13" x14ac:dyDescent="0.2">
      <c r="A62" s="54" t="str">
        <f t="shared" si="2"/>
        <v>0 0</v>
      </c>
      <c r="B62" s="186">
        <f>[1]Employees!B62</f>
        <v>0</v>
      </c>
      <c r="C62" s="186">
        <f>[1]Employees!C62</f>
        <v>0</v>
      </c>
      <c r="D62" s="186">
        <f>[1]Employees!D62</f>
        <v>0</v>
      </c>
      <c r="E62" s="164"/>
      <c r="F62" s="167"/>
      <c r="G62" s="168"/>
      <c r="H62" s="54" t="str">
        <f t="shared" si="1"/>
        <v>0 0</v>
      </c>
      <c r="I62" s="226">
        <f ca="1">IFERROR( IF(D62="Head Dep",IF(B62='Project Costs'!$B$12,'Project Costs'!$D$15,IF(B62='Project Costs'!$B$37,'Project Costs'!$D$40,IF(B62='Project Costs'!$B$67,'Project Costs'!$D$70,0))),IF(C62='Project Follow up - Base'!$D$17,'Project Costs'!$E$15,IF(C62='Project Follow up - Base'!$D$38,'Project Costs'!$E$40,IF(C62='Project Follow up - Base'!$D$74,'Project Costs'!$E$70,0))))+SUMIF('Project Costs'!$C$21:$C$35,C62,'Project Costs'!$H$21:$H$35)+SUMIF('Project Costs'!$C$21:$C$35,C62,'Project Costs'!$M$21:$M$35)+SUMIF('Project Costs'!$C$46:$C$65,C62,'Project Costs'!$H$46:$H$65)+SUMIF('Project Costs'!$C$46:$C$65,C62,'Project Costs'!$M$46:$M$65)+SUMIF('Project Costs'!$C$76:$C$95,C62,'Project Costs'!$H$76:$H$95)+SUMIF('Project Costs'!$C$76:$C$95,C62,'Project Costs'!$M$76:$M$95),0)</f>
        <v>0</v>
      </c>
      <c r="J62" s="186">
        <f>[1]Employees!F62</f>
        <v>0</v>
      </c>
      <c r="K62" s="184">
        <f>[1]Employees!G62</f>
        <v>0</v>
      </c>
      <c r="L62" s="310" t="str">
        <f>IF(AND('Employees KPIs'!D61="",'Employees KPIs'!E61=""),"", IF('Employees KPIs'!D61="",'Employees KPIs'!E61,AVERAGE('Employees KPIs'!D61:E61)))</f>
        <v/>
      </c>
      <c r="M62" s="310" t="str">
        <f>IF(L62="","",IF(L62&gt;=[1]KPI!$M$3,[1]KPI!$K$3,
IF(L62&gt;=[1]KPI!$M$3,[1]KPI!$K$3,
IF(L62&gt;=[1]KPI!$M$4,[1]KPI!$K$4,
IF(L62&gt;=[1]KPI!$M$5,[1]KPI!$K$5,
IF(L62&gt;=[1]KPI!$M$6,[1]KPI!$K$6,
[1]KPI!$K$7))))))</f>
        <v/>
      </c>
    </row>
    <row r="63" spans="1:13" x14ac:dyDescent="0.2">
      <c r="A63" s="54" t="str">
        <f t="shared" si="2"/>
        <v>0 0</v>
      </c>
      <c r="B63" s="186">
        <f>[1]Employees!B63</f>
        <v>0</v>
      </c>
      <c r="C63" s="186">
        <f>[1]Employees!C63</f>
        <v>0</v>
      </c>
      <c r="D63" s="186">
        <f>[1]Employees!D63</f>
        <v>0</v>
      </c>
      <c r="E63" s="164"/>
      <c r="F63" s="167"/>
      <c r="G63" s="168"/>
      <c r="H63" s="54" t="str">
        <f t="shared" si="1"/>
        <v>0 0</v>
      </c>
      <c r="I63" s="226">
        <f ca="1">IFERROR( IF(D63="Head Dep",IF(B63='Project Costs'!$B$12,'Project Costs'!$D$15,IF(B63='Project Costs'!$B$37,'Project Costs'!$D$40,IF(B63='Project Costs'!$B$67,'Project Costs'!$D$70,0))),IF(C63='Project Follow up - Base'!$D$17,'Project Costs'!$E$15,IF(C63='Project Follow up - Base'!$D$38,'Project Costs'!$E$40,IF(C63='Project Follow up - Base'!$D$74,'Project Costs'!$E$70,0))))+SUMIF('Project Costs'!$C$21:$C$35,C63,'Project Costs'!$H$21:$H$35)+SUMIF('Project Costs'!$C$21:$C$35,C63,'Project Costs'!$M$21:$M$35)+SUMIF('Project Costs'!$C$46:$C$65,C63,'Project Costs'!$H$46:$H$65)+SUMIF('Project Costs'!$C$46:$C$65,C63,'Project Costs'!$M$46:$M$65)+SUMIF('Project Costs'!$C$76:$C$95,C63,'Project Costs'!$H$76:$H$95)+SUMIF('Project Costs'!$C$76:$C$95,C63,'Project Costs'!$M$76:$M$95),0)</f>
        <v>0</v>
      </c>
      <c r="J63" s="186">
        <f>[1]Employees!F63</f>
        <v>0</v>
      </c>
      <c r="K63" s="184">
        <f>[1]Employees!G63</f>
        <v>0</v>
      </c>
      <c r="L63" s="310" t="str">
        <f>IF(AND('Employees KPIs'!D62="",'Employees KPIs'!E62=""),"", IF('Employees KPIs'!D62="",'Employees KPIs'!E62,AVERAGE('Employees KPIs'!D62:E62)))</f>
        <v/>
      </c>
      <c r="M63" s="310" t="str">
        <f>IF(L63="","",IF(L63&gt;=[1]KPI!$M$3,[1]KPI!$K$3,
IF(L63&gt;=[1]KPI!$M$3,[1]KPI!$K$3,
IF(L63&gt;=[1]KPI!$M$4,[1]KPI!$K$4,
IF(L63&gt;=[1]KPI!$M$5,[1]KPI!$K$5,
IF(L63&gt;=[1]KPI!$M$6,[1]KPI!$K$6,
[1]KPI!$K$7))))))</f>
        <v/>
      </c>
    </row>
    <row r="64" spans="1:13" x14ac:dyDescent="0.2">
      <c r="A64" s="54" t="str">
        <f t="shared" si="2"/>
        <v>0 0</v>
      </c>
      <c r="B64" s="186">
        <f>[1]Employees!B64</f>
        <v>0</v>
      </c>
      <c r="C64" s="186">
        <f>[1]Employees!C64</f>
        <v>0</v>
      </c>
      <c r="D64" s="186">
        <f>[1]Employees!D64</f>
        <v>0</v>
      </c>
      <c r="E64" s="164"/>
      <c r="F64" s="167"/>
      <c r="G64" s="168"/>
      <c r="H64" s="54" t="str">
        <f t="shared" si="1"/>
        <v>0 0</v>
      </c>
      <c r="I64" s="226">
        <f ca="1">IFERROR( IF(D64="Head Dep",IF(B64='Project Costs'!$B$12,'Project Costs'!$D$15,IF(B64='Project Costs'!$B$37,'Project Costs'!$D$40,IF(B64='Project Costs'!$B$67,'Project Costs'!$D$70,0))),IF(C64='Project Follow up - Base'!$D$17,'Project Costs'!$E$15,IF(C64='Project Follow up - Base'!$D$38,'Project Costs'!$E$40,IF(C64='Project Follow up - Base'!$D$74,'Project Costs'!$E$70,0))))+SUMIF('Project Costs'!$C$21:$C$35,C64,'Project Costs'!$H$21:$H$35)+SUMIF('Project Costs'!$C$21:$C$35,C64,'Project Costs'!$M$21:$M$35)+SUMIF('Project Costs'!$C$46:$C$65,C64,'Project Costs'!$H$46:$H$65)+SUMIF('Project Costs'!$C$46:$C$65,C64,'Project Costs'!$M$46:$M$65)+SUMIF('Project Costs'!$C$76:$C$95,C64,'Project Costs'!$H$76:$H$95)+SUMIF('Project Costs'!$C$76:$C$95,C64,'Project Costs'!$M$76:$M$95),0)</f>
        <v>0</v>
      </c>
      <c r="J64" s="186">
        <f>[1]Employees!F64</f>
        <v>0</v>
      </c>
      <c r="K64" s="184">
        <f>[1]Employees!G64</f>
        <v>0</v>
      </c>
      <c r="L64" s="310" t="str">
        <f>IF(AND('Employees KPIs'!D63="",'Employees KPIs'!E63=""),"", IF('Employees KPIs'!D63="",'Employees KPIs'!E63,AVERAGE('Employees KPIs'!D63:E63)))</f>
        <v/>
      </c>
      <c r="M64" s="310" t="str">
        <f>IF(L64="","",IF(L64&gt;=[1]KPI!$M$3,[1]KPI!$K$3,
IF(L64&gt;=[1]KPI!$M$3,[1]KPI!$K$3,
IF(L64&gt;=[1]KPI!$M$4,[1]KPI!$K$4,
IF(L64&gt;=[1]KPI!$M$5,[1]KPI!$K$5,
IF(L64&gt;=[1]KPI!$M$6,[1]KPI!$K$6,
[1]KPI!$K$7))))))</f>
        <v/>
      </c>
    </row>
    <row r="65" spans="1:13" x14ac:dyDescent="0.2">
      <c r="A65" s="54" t="str">
        <f t="shared" si="2"/>
        <v>0 0</v>
      </c>
      <c r="B65" s="186">
        <f>[1]Employees!B65</f>
        <v>0</v>
      </c>
      <c r="C65" s="186">
        <f>[1]Employees!C65</f>
        <v>0</v>
      </c>
      <c r="D65" s="186">
        <f>[1]Employees!D65</f>
        <v>0</v>
      </c>
      <c r="E65" s="164"/>
      <c r="F65" s="167"/>
      <c r="G65" s="168"/>
      <c r="H65" s="54" t="str">
        <f t="shared" si="1"/>
        <v>0 0</v>
      </c>
      <c r="I65" s="226">
        <f ca="1">IFERROR( IF(D65="Head Dep",IF(B65='Project Costs'!$B$12,'Project Costs'!$D$15,IF(B65='Project Costs'!$B$37,'Project Costs'!$D$40,IF(B65='Project Costs'!$B$67,'Project Costs'!$D$70,0))),IF(C65='Project Follow up - Base'!$D$17,'Project Costs'!$E$15,IF(C65='Project Follow up - Base'!$D$38,'Project Costs'!$E$40,IF(C65='Project Follow up - Base'!$D$74,'Project Costs'!$E$70,0))))+SUMIF('Project Costs'!$C$21:$C$35,C65,'Project Costs'!$H$21:$H$35)+SUMIF('Project Costs'!$C$21:$C$35,C65,'Project Costs'!$M$21:$M$35)+SUMIF('Project Costs'!$C$46:$C$65,C65,'Project Costs'!$H$46:$H$65)+SUMIF('Project Costs'!$C$46:$C$65,C65,'Project Costs'!$M$46:$M$65)+SUMIF('Project Costs'!$C$76:$C$95,C65,'Project Costs'!$H$76:$H$95)+SUMIF('Project Costs'!$C$76:$C$95,C65,'Project Costs'!$M$76:$M$95),0)</f>
        <v>0</v>
      </c>
      <c r="J65" s="186">
        <f>[1]Employees!F65</f>
        <v>0</v>
      </c>
      <c r="K65" s="184">
        <f>[1]Employees!G65</f>
        <v>0</v>
      </c>
      <c r="L65" s="310" t="str">
        <f>IF(AND('Employees KPIs'!D64="",'Employees KPIs'!E64=""),"", IF('Employees KPIs'!D64="",'Employees KPIs'!E64,AVERAGE('Employees KPIs'!D64:E64)))</f>
        <v/>
      </c>
      <c r="M65" s="310" t="str">
        <f>IF(L65="","",IF(L65&gt;=[1]KPI!$M$3,[1]KPI!$K$3,
IF(L65&gt;=[1]KPI!$M$3,[1]KPI!$K$3,
IF(L65&gt;=[1]KPI!$M$4,[1]KPI!$K$4,
IF(L65&gt;=[1]KPI!$M$5,[1]KPI!$K$5,
IF(L65&gt;=[1]KPI!$M$6,[1]KPI!$K$6,
[1]KPI!$K$7))))))</f>
        <v/>
      </c>
    </row>
    <row r="66" spans="1:13" x14ac:dyDescent="0.2">
      <c r="A66" s="54" t="str">
        <f t="shared" si="2"/>
        <v>0 0</v>
      </c>
      <c r="B66" s="186">
        <f>[1]Employees!B66</f>
        <v>0</v>
      </c>
      <c r="C66" s="186">
        <f>[1]Employees!C66</f>
        <v>0</v>
      </c>
      <c r="D66" s="186">
        <f>[1]Employees!D66</f>
        <v>0</v>
      </c>
      <c r="E66" s="164"/>
      <c r="F66" s="167"/>
      <c r="G66" s="168"/>
      <c r="H66" s="54" t="str">
        <f t="shared" si="1"/>
        <v>0 0</v>
      </c>
      <c r="I66" s="226">
        <f ca="1">IFERROR( IF(D66="Head Dep",IF(B66='Project Costs'!$B$12,'Project Costs'!$D$15,IF(B66='Project Costs'!$B$37,'Project Costs'!$D$40,IF(B66='Project Costs'!$B$67,'Project Costs'!$D$70,0))),IF(C66='Project Follow up - Base'!$D$17,'Project Costs'!$E$15,IF(C66='Project Follow up - Base'!$D$38,'Project Costs'!$E$40,IF(C66='Project Follow up - Base'!$D$74,'Project Costs'!$E$70,0))))+SUMIF('Project Costs'!$C$21:$C$35,C66,'Project Costs'!$H$21:$H$35)+SUMIF('Project Costs'!$C$21:$C$35,C66,'Project Costs'!$M$21:$M$35)+SUMIF('Project Costs'!$C$46:$C$65,C66,'Project Costs'!$H$46:$H$65)+SUMIF('Project Costs'!$C$46:$C$65,C66,'Project Costs'!$M$46:$M$65)+SUMIF('Project Costs'!$C$76:$C$95,C66,'Project Costs'!$H$76:$H$95)+SUMIF('Project Costs'!$C$76:$C$95,C66,'Project Costs'!$M$76:$M$95),0)</f>
        <v>0</v>
      </c>
      <c r="J66" s="186">
        <f>[1]Employees!F66</f>
        <v>0</v>
      </c>
      <c r="K66" s="184">
        <f>[1]Employees!G66</f>
        <v>0</v>
      </c>
      <c r="L66" s="310" t="str">
        <f>IF(AND('Employees KPIs'!D65="",'Employees KPIs'!E65=""),"", IF('Employees KPIs'!D65="",'Employees KPIs'!E65,AVERAGE('Employees KPIs'!D65:E65)))</f>
        <v/>
      </c>
      <c r="M66" s="310" t="str">
        <f>IF(L66="","",IF(L66&gt;=[1]KPI!$M$3,[1]KPI!$K$3,
IF(L66&gt;=[1]KPI!$M$3,[1]KPI!$K$3,
IF(L66&gt;=[1]KPI!$M$4,[1]KPI!$K$4,
IF(L66&gt;=[1]KPI!$M$5,[1]KPI!$K$5,
IF(L66&gt;=[1]KPI!$M$6,[1]KPI!$K$6,
[1]KPI!$K$7))))))</f>
        <v/>
      </c>
    </row>
    <row r="67" spans="1:13" x14ac:dyDescent="0.2">
      <c r="A67" s="54" t="str">
        <f t="shared" si="2"/>
        <v>0 0</v>
      </c>
      <c r="B67" s="186">
        <f>[1]Employees!B67</f>
        <v>0</v>
      </c>
      <c r="C67" s="186">
        <f>[1]Employees!C67</f>
        <v>0</v>
      </c>
      <c r="D67" s="186">
        <f>[1]Employees!D67</f>
        <v>0</v>
      </c>
      <c r="E67" s="164"/>
      <c r="F67" s="167"/>
      <c r="G67" s="168"/>
      <c r="H67" s="54" t="str">
        <f t="shared" si="1"/>
        <v>0 0</v>
      </c>
      <c r="I67" s="226">
        <f ca="1">IFERROR( IF(D67="Head Dep",IF(B67='Project Costs'!$B$12,'Project Costs'!$D$15,IF(B67='Project Costs'!$B$37,'Project Costs'!$D$40,IF(B67='Project Costs'!$B$67,'Project Costs'!$D$70,0))),IF(C67='Project Follow up - Base'!$D$17,'Project Costs'!$E$15,IF(C67='Project Follow up - Base'!$D$38,'Project Costs'!$E$40,IF(C67='Project Follow up - Base'!$D$74,'Project Costs'!$E$70,0))))+SUMIF('Project Costs'!$C$21:$C$35,C67,'Project Costs'!$H$21:$H$35)+SUMIF('Project Costs'!$C$21:$C$35,C67,'Project Costs'!$M$21:$M$35)+SUMIF('Project Costs'!$C$46:$C$65,C67,'Project Costs'!$H$46:$H$65)+SUMIF('Project Costs'!$C$46:$C$65,C67,'Project Costs'!$M$46:$M$65)+SUMIF('Project Costs'!$C$76:$C$95,C67,'Project Costs'!$H$76:$H$95)+SUMIF('Project Costs'!$C$76:$C$95,C67,'Project Costs'!$M$76:$M$95),0)</f>
        <v>0</v>
      </c>
      <c r="J67" s="186">
        <f>[1]Employees!F67</f>
        <v>0</v>
      </c>
      <c r="K67" s="184">
        <f>[1]Employees!G67</f>
        <v>0</v>
      </c>
      <c r="L67" s="310" t="str">
        <f>IF(AND('Employees KPIs'!D66="",'Employees KPIs'!E66=""),"", IF('Employees KPIs'!D66="",'Employees KPIs'!E66,AVERAGE('Employees KPIs'!D66:E66)))</f>
        <v/>
      </c>
      <c r="M67" s="310" t="str">
        <f>IF(L67="","",IF(L67&gt;=[1]KPI!$M$3,[1]KPI!$K$3,
IF(L67&gt;=[1]KPI!$M$3,[1]KPI!$K$3,
IF(L67&gt;=[1]KPI!$M$4,[1]KPI!$K$4,
IF(L67&gt;=[1]KPI!$M$5,[1]KPI!$K$5,
IF(L67&gt;=[1]KPI!$M$6,[1]KPI!$K$6,
[1]KPI!$K$7))))))</f>
        <v/>
      </c>
    </row>
    <row r="68" spans="1:13" x14ac:dyDescent="0.2">
      <c r="A68" s="54" t="str">
        <f t="shared" ref="A68:A99" si="3">B68&amp;" "&amp;D68</f>
        <v>0 0</v>
      </c>
      <c r="B68" s="186">
        <f>[1]Employees!B68</f>
        <v>0</v>
      </c>
      <c r="C68" s="186">
        <f>[1]Employees!C68</f>
        <v>0</v>
      </c>
      <c r="D68" s="186">
        <f>[1]Employees!D68</f>
        <v>0</v>
      </c>
      <c r="E68" s="164"/>
      <c r="F68" s="167"/>
      <c r="G68" s="168"/>
      <c r="H68" s="54" t="str">
        <f t="shared" si="1"/>
        <v>0 0</v>
      </c>
      <c r="I68" s="226">
        <f ca="1">IFERROR( IF(D68="Head Dep",IF(B68='Project Costs'!$B$12,'Project Costs'!$D$15,IF(B68='Project Costs'!$B$37,'Project Costs'!$D$40,IF(B68='Project Costs'!$B$67,'Project Costs'!$D$70,0))),IF(C68='Project Follow up - Base'!$D$17,'Project Costs'!$E$15,IF(C68='Project Follow up - Base'!$D$38,'Project Costs'!$E$40,IF(C68='Project Follow up - Base'!$D$74,'Project Costs'!$E$70,0))))+SUMIF('Project Costs'!$C$21:$C$35,C68,'Project Costs'!$H$21:$H$35)+SUMIF('Project Costs'!$C$21:$C$35,C68,'Project Costs'!$M$21:$M$35)+SUMIF('Project Costs'!$C$46:$C$65,C68,'Project Costs'!$H$46:$H$65)+SUMIF('Project Costs'!$C$46:$C$65,C68,'Project Costs'!$M$46:$M$65)+SUMIF('Project Costs'!$C$76:$C$95,C68,'Project Costs'!$H$76:$H$95)+SUMIF('Project Costs'!$C$76:$C$95,C68,'Project Costs'!$M$76:$M$95),0)</f>
        <v>0</v>
      </c>
      <c r="J68" s="186">
        <f>[1]Employees!F68</f>
        <v>0</v>
      </c>
      <c r="K68" s="184">
        <f>[1]Employees!G68</f>
        <v>0</v>
      </c>
      <c r="L68" s="310" t="str">
        <f>IF(AND('Employees KPIs'!D67="",'Employees KPIs'!E67=""),"", IF('Employees KPIs'!D67="",'Employees KPIs'!E67,AVERAGE('Employees KPIs'!D67:E67)))</f>
        <v/>
      </c>
      <c r="M68" s="310" t="str">
        <f>IF(L68="","",IF(L68&gt;=[1]KPI!$M$3,[1]KPI!$K$3,
IF(L68&gt;=[1]KPI!$M$3,[1]KPI!$K$3,
IF(L68&gt;=[1]KPI!$M$4,[1]KPI!$K$4,
IF(L68&gt;=[1]KPI!$M$5,[1]KPI!$K$5,
IF(L68&gt;=[1]KPI!$M$6,[1]KPI!$K$6,
[1]KPI!$K$7))))))</f>
        <v/>
      </c>
    </row>
    <row r="69" spans="1:13" x14ac:dyDescent="0.2">
      <c r="A69" s="54" t="str">
        <f t="shared" si="3"/>
        <v>0 0</v>
      </c>
      <c r="B69" s="186">
        <f>[1]Employees!B69</f>
        <v>0</v>
      </c>
      <c r="C69" s="186">
        <f>[1]Employees!C69</f>
        <v>0</v>
      </c>
      <c r="D69" s="186">
        <f>[1]Employees!D69</f>
        <v>0</v>
      </c>
      <c r="E69" s="164"/>
      <c r="F69" s="167"/>
      <c r="G69" s="168"/>
      <c r="H69" s="54" t="str">
        <f t="shared" ref="H69:H104" si="4">B69&amp;" "&amp;C69</f>
        <v>0 0</v>
      </c>
      <c r="I69" s="226">
        <f ca="1">IFERROR( IF(D69="Head Dep",IF(B69='Project Costs'!$B$12,'Project Costs'!$D$15,IF(B69='Project Costs'!$B$37,'Project Costs'!$D$40,IF(B69='Project Costs'!$B$67,'Project Costs'!$D$70,0))),IF(C69='Project Follow up - Base'!$D$17,'Project Costs'!$E$15,IF(C69='Project Follow up - Base'!$D$38,'Project Costs'!$E$40,IF(C69='Project Follow up - Base'!$D$74,'Project Costs'!$E$70,0))))+SUMIF('Project Costs'!$C$21:$C$35,C69,'Project Costs'!$H$21:$H$35)+SUMIF('Project Costs'!$C$21:$C$35,C69,'Project Costs'!$M$21:$M$35)+SUMIF('Project Costs'!$C$46:$C$65,C69,'Project Costs'!$H$46:$H$65)+SUMIF('Project Costs'!$C$46:$C$65,C69,'Project Costs'!$M$46:$M$65)+SUMIF('Project Costs'!$C$76:$C$95,C69,'Project Costs'!$H$76:$H$95)+SUMIF('Project Costs'!$C$76:$C$95,C69,'Project Costs'!$M$76:$M$95),0)</f>
        <v>0</v>
      </c>
      <c r="J69" s="186">
        <f>[1]Employees!F69</f>
        <v>0</v>
      </c>
      <c r="K69" s="184">
        <f>[1]Employees!G69</f>
        <v>0</v>
      </c>
      <c r="L69" s="310" t="str">
        <f>IF(AND('Employees KPIs'!D68="",'Employees KPIs'!E68=""),"", IF('Employees KPIs'!D68="",'Employees KPIs'!E68,AVERAGE('Employees KPIs'!D68:E68)))</f>
        <v/>
      </c>
      <c r="M69" s="310" t="str">
        <f>IF(L69="","",IF(L69&gt;=[1]KPI!$M$3,[1]KPI!$K$3,
IF(L69&gt;=[1]KPI!$M$3,[1]KPI!$K$3,
IF(L69&gt;=[1]KPI!$M$4,[1]KPI!$K$4,
IF(L69&gt;=[1]KPI!$M$5,[1]KPI!$K$5,
IF(L69&gt;=[1]KPI!$M$6,[1]KPI!$K$6,
[1]KPI!$K$7))))))</f>
        <v/>
      </c>
    </row>
    <row r="70" spans="1:13" x14ac:dyDescent="0.2">
      <c r="A70" s="54" t="str">
        <f t="shared" si="3"/>
        <v>0 0</v>
      </c>
      <c r="B70" s="186">
        <f>[1]Employees!B70</f>
        <v>0</v>
      </c>
      <c r="C70" s="186">
        <f>[1]Employees!C70</f>
        <v>0</v>
      </c>
      <c r="D70" s="186">
        <f>[1]Employees!D70</f>
        <v>0</v>
      </c>
      <c r="E70" s="164"/>
      <c r="F70" s="167"/>
      <c r="G70" s="168"/>
      <c r="H70" s="54" t="str">
        <f t="shared" si="4"/>
        <v>0 0</v>
      </c>
      <c r="I70" s="226">
        <f ca="1">IFERROR( IF(D70="Head Dep",IF(B70='Project Costs'!$B$12,'Project Costs'!$D$15,IF(B70='Project Costs'!$B$37,'Project Costs'!$D$40,IF(B70='Project Costs'!$B$67,'Project Costs'!$D$70,0))),IF(C70='Project Follow up - Base'!$D$17,'Project Costs'!$E$15,IF(C70='Project Follow up - Base'!$D$38,'Project Costs'!$E$40,IF(C70='Project Follow up - Base'!$D$74,'Project Costs'!$E$70,0))))+SUMIF('Project Costs'!$C$21:$C$35,C70,'Project Costs'!$H$21:$H$35)+SUMIF('Project Costs'!$C$21:$C$35,C70,'Project Costs'!$M$21:$M$35)+SUMIF('Project Costs'!$C$46:$C$65,C70,'Project Costs'!$H$46:$H$65)+SUMIF('Project Costs'!$C$46:$C$65,C70,'Project Costs'!$M$46:$M$65)+SUMIF('Project Costs'!$C$76:$C$95,C70,'Project Costs'!$H$76:$H$95)+SUMIF('Project Costs'!$C$76:$C$95,C70,'Project Costs'!$M$76:$M$95),0)</f>
        <v>0</v>
      </c>
      <c r="J70" s="186">
        <f>[1]Employees!F70</f>
        <v>0</v>
      </c>
      <c r="K70" s="184">
        <f>[1]Employees!G70</f>
        <v>0</v>
      </c>
      <c r="L70" s="310" t="str">
        <f>IF(AND('Employees KPIs'!D69="",'Employees KPIs'!E69=""),"", IF('Employees KPIs'!D69="",'Employees KPIs'!E69,AVERAGE('Employees KPIs'!D69:E69)))</f>
        <v/>
      </c>
      <c r="M70" s="310" t="str">
        <f>IF(L70="","",IF(L70&gt;=[1]KPI!$M$3,[1]KPI!$K$3,
IF(L70&gt;=[1]KPI!$M$3,[1]KPI!$K$3,
IF(L70&gt;=[1]KPI!$M$4,[1]KPI!$K$4,
IF(L70&gt;=[1]KPI!$M$5,[1]KPI!$K$5,
IF(L70&gt;=[1]KPI!$M$6,[1]KPI!$K$6,
[1]KPI!$K$7))))))</f>
        <v/>
      </c>
    </row>
    <row r="71" spans="1:13" x14ac:dyDescent="0.2">
      <c r="A71" s="54" t="str">
        <f t="shared" si="3"/>
        <v>0 0</v>
      </c>
      <c r="B71" s="186">
        <f>[1]Employees!B71</f>
        <v>0</v>
      </c>
      <c r="C71" s="186">
        <f>[1]Employees!C71</f>
        <v>0</v>
      </c>
      <c r="D71" s="186">
        <f>[1]Employees!D71</f>
        <v>0</v>
      </c>
      <c r="E71" s="164"/>
      <c r="F71" s="167"/>
      <c r="G71" s="168"/>
      <c r="H71" s="54" t="str">
        <f t="shared" si="4"/>
        <v>0 0</v>
      </c>
      <c r="I71" s="226">
        <f ca="1">IFERROR( IF(D71="Head Dep",IF(B71='Project Costs'!$B$12,'Project Costs'!$D$15,IF(B71='Project Costs'!$B$37,'Project Costs'!$D$40,IF(B71='Project Costs'!$B$67,'Project Costs'!$D$70,0))),IF(C71='Project Follow up - Base'!$D$17,'Project Costs'!$E$15,IF(C71='Project Follow up - Base'!$D$38,'Project Costs'!$E$40,IF(C71='Project Follow up - Base'!$D$74,'Project Costs'!$E$70,0))))+SUMIF('Project Costs'!$C$21:$C$35,C71,'Project Costs'!$H$21:$H$35)+SUMIF('Project Costs'!$C$21:$C$35,C71,'Project Costs'!$M$21:$M$35)+SUMIF('Project Costs'!$C$46:$C$65,C71,'Project Costs'!$H$46:$H$65)+SUMIF('Project Costs'!$C$46:$C$65,C71,'Project Costs'!$M$46:$M$65)+SUMIF('Project Costs'!$C$76:$C$95,C71,'Project Costs'!$H$76:$H$95)+SUMIF('Project Costs'!$C$76:$C$95,C71,'Project Costs'!$M$76:$M$95),0)</f>
        <v>0</v>
      </c>
      <c r="J71" s="186">
        <f>[1]Employees!F71</f>
        <v>0</v>
      </c>
      <c r="K71" s="184">
        <f>[1]Employees!G71</f>
        <v>0</v>
      </c>
      <c r="L71" s="310" t="str">
        <f>IF(AND('Employees KPIs'!D70="",'Employees KPIs'!E70=""),"", IF('Employees KPIs'!D70="",'Employees KPIs'!E70,AVERAGE('Employees KPIs'!D70:E70)))</f>
        <v/>
      </c>
      <c r="M71" s="310" t="str">
        <f>IF(L71="","",IF(L71&gt;=[1]KPI!$M$3,[1]KPI!$K$3,
IF(L71&gt;=[1]KPI!$M$3,[1]KPI!$K$3,
IF(L71&gt;=[1]KPI!$M$4,[1]KPI!$K$4,
IF(L71&gt;=[1]KPI!$M$5,[1]KPI!$K$5,
IF(L71&gt;=[1]KPI!$M$6,[1]KPI!$K$6,
[1]KPI!$K$7))))))</f>
        <v/>
      </c>
    </row>
    <row r="72" spans="1:13" x14ac:dyDescent="0.2">
      <c r="A72" s="54" t="str">
        <f t="shared" si="3"/>
        <v>0 0</v>
      </c>
      <c r="B72" s="186">
        <f>[1]Employees!B72</f>
        <v>0</v>
      </c>
      <c r="C72" s="186">
        <f>[1]Employees!C72</f>
        <v>0</v>
      </c>
      <c r="D72" s="186">
        <f>[1]Employees!D72</f>
        <v>0</v>
      </c>
      <c r="E72" s="164"/>
      <c r="F72" s="167"/>
      <c r="G72" s="168"/>
      <c r="H72" s="54" t="str">
        <f t="shared" si="4"/>
        <v>0 0</v>
      </c>
      <c r="I72" s="226">
        <f ca="1">IFERROR( IF(D72="Head Dep",IF(B72='Project Costs'!$B$12,'Project Costs'!$D$15,IF(B72='Project Costs'!$B$37,'Project Costs'!$D$40,IF(B72='Project Costs'!$B$67,'Project Costs'!$D$70,0))),IF(C72='Project Follow up - Base'!$D$17,'Project Costs'!$E$15,IF(C72='Project Follow up - Base'!$D$38,'Project Costs'!$E$40,IF(C72='Project Follow up - Base'!$D$74,'Project Costs'!$E$70,0))))+SUMIF('Project Costs'!$C$21:$C$35,C72,'Project Costs'!$H$21:$H$35)+SUMIF('Project Costs'!$C$21:$C$35,C72,'Project Costs'!$M$21:$M$35)+SUMIF('Project Costs'!$C$46:$C$65,C72,'Project Costs'!$H$46:$H$65)+SUMIF('Project Costs'!$C$46:$C$65,C72,'Project Costs'!$M$46:$M$65)+SUMIF('Project Costs'!$C$76:$C$95,C72,'Project Costs'!$H$76:$H$95)+SUMIF('Project Costs'!$C$76:$C$95,C72,'Project Costs'!$M$76:$M$95),0)</f>
        <v>0</v>
      </c>
      <c r="J72" s="186">
        <f>[1]Employees!F72</f>
        <v>0</v>
      </c>
      <c r="K72" s="184">
        <f>[1]Employees!G72</f>
        <v>0</v>
      </c>
      <c r="L72" s="310" t="str">
        <f>IF(AND('Employees KPIs'!D71="",'Employees KPIs'!E71=""),"", IF('Employees KPIs'!D71="",'Employees KPIs'!E71,AVERAGE('Employees KPIs'!D71:E71)))</f>
        <v/>
      </c>
      <c r="M72" s="310" t="str">
        <f>IF(L72="","",IF(L72&gt;=[1]KPI!$M$3,[1]KPI!$K$3,
IF(L72&gt;=[1]KPI!$M$3,[1]KPI!$K$3,
IF(L72&gt;=[1]KPI!$M$4,[1]KPI!$K$4,
IF(L72&gt;=[1]KPI!$M$5,[1]KPI!$K$5,
IF(L72&gt;=[1]KPI!$M$6,[1]KPI!$K$6,
[1]KPI!$K$7))))))</f>
        <v/>
      </c>
    </row>
    <row r="73" spans="1:13" x14ac:dyDescent="0.2">
      <c r="A73" s="54" t="str">
        <f t="shared" si="3"/>
        <v>0 0</v>
      </c>
      <c r="B73" s="186">
        <f>[1]Employees!B73</f>
        <v>0</v>
      </c>
      <c r="C73" s="186">
        <f>[1]Employees!C73</f>
        <v>0</v>
      </c>
      <c r="D73" s="186">
        <f>[1]Employees!D73</f>
        <v>0</v>
      </c>
      <c r="E73" s="164"/>
      <c r="F73" s="167"/>
      <c r="G73" s="168"/>
      <c r="H73" s="54" t="str">
        <f t="shared" si="4"/>
        <v>0 0</v>
      </c>
      <c r="I73" s="226">
        <f ca="1">IFERROR( IF(D73="Head Dep",IF(B73='Project Costs'!$B$12,'Project Costs'!$D$15,IF(B73='Project Costs'!$B$37,'Project Costs'!$D$40,IF(B73='Project Costs'!$B$67,'Project Costs'!$D$70,0))),IF(C73='Project Follow up - Base'!$D$17,'Project Costs'!$E$15,IF(C73='Project Follow up - Base'!$D$38,'Project Costs'!$E$40,IF(C73='Project Follow up - Base'!$D$74,'Project Costs'!$E$70,0))))+SUMIF('Project Costs'!$C$21:$C$35,C73,'Project Costs'!$H$21:$H$35)+SUMIF('Project Costs'!$C$21:$C$35,C73,'Project Costs'!$M$21:$M$35)+SUMIF('Project Costs'!$C$46:$C$65,C73,'Project Costs'!$H$46:$H$65)+SUMIF('Project Costs'!$C$46:$C$65,C73,'Project Costs'!$M$46:$M$65)+SUMIF('Project Costs'!$C$76:$C$95,C73,'Project Costs'!$H$76:$H$95)+SUMIF('Project Costs'!$C$76:$C$95,C73,'Project Costs'!$M$76:$M$95),0)</f>
        <v>0</v>
      </c>
      <c r="J73" s="186">
        <f>[1]Employees!F73</f>
        <v>0</v>
      </c>
      <c r="K73" s="184">
        <f>[1]Employees!G73</f>
        <v>0</v>
      </c>
      <c r="L73" s="310" t="str">
        <f>IF(AND('Employees KPIs'!D72="",'Employees KPIs'!E72=""),"", IF('Employees KPIs'!D72="",'Employees KPIs'!E72,AVERAGE('Employees KPIs'!D72:E72)))</f>
        <v/>
      </c>
      <c r="M73" s="310" t="str">
        <f>IF(L73="","",IF(L73&gt;=[1]KPI!$M$3,[1]KPI!$K$3,
IF(L73&gt;=[1]KPI!$M$3,[1]KPI!$K$3,
IF(L73&gt;=[1]KPI!$M$4,[1]KPI!$K$4,
IF(L73&gt;=[1]KPI!$M$5,[1]KPI!$K$5,
IF(L73&gt;=[1]KPI!$M$6,[1]KPI!$K$6,
[1]KPI!$K$7))))))</f>
        <v/>
      </c>
    </row>
    <row r="74" spans="1:13" x14ac:dyDescent="0.2">
      <c r="A74" s="54" t="str">
        <f t="shared" si="3"/>
        <v>0 0</v>
      </c>
      <c r="B74" s="186">
        <f>[1]Employees!B74</f>
        <v>0</v>
      </c>
      <c r="C74" s="186">
        <f>[1]Employees!C74</f>
        <v>0</v>
      </c>
      <c r="D74" s="186">
        <f>[1]Employees!D74</f>
        <v>0</v>
      </c>
      <c r="E74" s="164"/>
      <c r="F74" s="167"/>
      <c r="G74" s="168"/>
      <c r="H74" s="54" t="str">
        <f t="shared" si="4"/>
        <v>0 0</v>
      </c>
      <c r="I74" s="226">
        <f ca="1">IFERROR( IF(D74="Head Dep",IF(B74='Project Costs'!$B$12,'Project Costs'!$D$15,IF(B74='Project Costs'!$B$37,'Project Costs'!$D$40,IF(B74='Project Costs'!$B$67,'Project Costs'!$D$70,0))),IF(C74='Project Follow up - Base'!$D$17,'Project Costs'!$E$15,IF(C74='Project Follow up - Base'!$D$38,'Project Costs'!$E$40,IF(C74='Project Follow up - Base'!$D$74,'Project Costs'!$E$70,0))))+SUMIF('Project Costs'!$C$21:$C$35,C74,'Project Costs'!$H$21:$H$35)+SUMIF('Project Costs'!$C$21:$C$35,C74,'Project Costs'!$M$21:$M$35)+SUMIF('Project Costs'!$C$46:$C$65,C74,'Project Costs'!$H$46:$H$65)+SUMIF('Project Costs'!$C$46:$C$65,C74,'Project Costs'!$M$46:$M$65)+SUMIF('Project Costs'!$C$76:$C$95,C74,'Project Costs'!$H$76:$H$95)+SUMIF('Project Costs'!$C$76:$C$95,C74,'Project Costs'!$M$76:$M$95),0)</f>
        <v>0</v>
      </c>
      <c r="J74" s="186">
        <f>[1]Employees!F74</f>
        <v>0</v>
      </c>
      <c r="K74" s="184">
        <f>[1]Employees!G74</f>
        <v>0</v>
      </c>
      <c r="L74" s="310" t="str">
        <f>IF(AND('Employees KPIs'!D73="",'Employees KPIs'!E73=""),"", IF('Employees KPIs'!D73="",'Employees KPIs'!E73,AVERAGE('Employees KPIs'!D73:E73)))</f>
        <v/>
      </c>
      <c r="M74" s="310" t="str">
        <f>IF(L74="","",IF(L74&gt;=[1]KPI!$M$3,[1]KPI!$K$3,
IF(L74&gt;=[1]KPI!$M$3,[1]KPI!$K$3,
IF(L74&gt;=[1]KPI!$M$4,[1]KPI!$K$4,
IF(L74&gt;=[1]KPI!$M$5,[1]KPI!$K$5,
IF(L74&gt;=[1]KPI!$M$6,[1]KPI!$K$6,
[1]KPI!$K$7))))))</f>
        <v/>
      </c>
    </row>
    <row r="75" spans="1:13" x14ac:dyDescent="0.2">
      <c r="A75" s="54" t="str">
        <f t="shared" si="3"/>
        <v>0 0</v>
      </c>
      <c r="B75" s="186">
        <f>[1]Employees!B75</f>
        <v>0</v>
      </c>
      <c r="C75" s="186">
        <f>[1]Employees!C75</f>
        <v>0</v>
      </c>
      <c r="D75" s="186">
        <f>[1]Employees!D75</f>
        <v>0</v>
      </c>
      <c r="E75" s="164"/>
      <c r="F75" s="167"/>
      <c r="G75" s="168"/>
      <c r="H75" s="54" t="str">
        <f t="shared" si="4"/>
        <v>0 0</v>
      </c>
      <c r="I75" s="226">
        <f ca="1">IFERROR( IF(D75="Head Dep",IF(B75='Project Costs'!$B$12,'Project Costs'!$D$15,IF(B75='Project Costs'!$B$37,'Project Costs'!$D$40,IF(B75='Project Costs'!$B$67,'Project Costs'!$D$70,0))),IF(C75='Project Follow up - Base'!$D$17,'Project Costs'!$E$15,IF(C75='Project Follow up - Base'!$D$38,'Project Costs'!$E$40,IF(C75='Project Follow up - Base'!$D$74,'Project Costs'!$E$70,0))))+SUMIF('Project Costs'!$C$21:$C$35,C75,'Project Costs'!$H$21:$H$35)+SUMIF('Project Costs'!$C$21:$C$35,C75,'Project Costs'!$M$21:$M$35)+SUMIF('Project Costs'!$C$46:$C$65,C75,'Project Costs'!$H$46:$H$65)+SUMIF('Project Costs'!$C$46:$C$65,C75,'Project Costs'!$M$46:$M$65)+SUMIF('Project Costs'!$C$76:$C$95,C75,'Project Costs'!$H$76:$H$95)+SUMIF('Project Costs'!$C$76:$C$95,C75,'Project Costs'!$M$76:$M$95),0)</f>
        <v>0</v>
      </c>
      <c r="J75" s="186">
        <f>[1]Employees!F75</f>
        <v>0</v>
      </c>
      <c r="K75" s="184">
        <f>[1]Employees!G75</f>
        <v>0</v>
      </c>
      <c r="L75" s="310" t="str">
        <f>IF(AND('Employees KPIs'!D74="",'Employees KPIs'!E74=""),"", IF('Employees KPIs'!D74="",'Employees KPIs'!E74,AVERAGE('Employees KPIs'!D74:E74)))</f>
        <v/>
      </c>
      <c r="M75" s="310" t="str">
        <f>IF(L75="","",IF(L75&gt;=[1]KPI!$M$3,[1]KPI!$K$3,
IF(L75&gt;=[1]KPI!$M$3,[1]KPI!$K$3,
IF(L75&gt;=[1]KPI!$M$4,[1]KPI!$K$4,
IF(L75&gt;=[1]KPI!$M$5,[1]KPI!$K$5,
IF(L75&gt;=[1]KPI!$M$6,[1]KPI!$K$6,
[1]KPI!$K$7))))))</f>
        <v/>
      </c>
    </row>
    <row r="76" spans="1:13" x14ac:dyDescent="0.2">
      <c r="A76" s="54" t="str">
        <f t="shared" si="3"/>
        <v>0 0</v>
      </c>
      <c r="B76" s="186">
        <f>[1]Employees!B76</f>
        <v>0</v>
      </c>
      <c r="C76" s="186">
        <f>[1]Employees!C76</f>
        <v>0</v>
      </c>
      <c r="D76" s="186">
        <f>[1]Employees!D76</f>
        <v>0</v>
      </c>
      <c r="E76" s="164"/>
      <c r="F76" s="167"/>
      <c r="G76" s="168"/>
      <c r="H76" s="54" t="str">
        <f t="shared" si="4"/>
        <v>0 0</v>
      </c>
      <c r="I76" s="226">
        <f ca="1">IFERROR( IF(D76="Head Dep",IF(B76='Project Costs'!$B$12,'Project Costs'!$D$15,IF(B76='Project Costs'!$B$37,'Project Costs'!$D$40,IF(B76='Project Costs'!$B$67,'Project Costs'!$D$70,0))),IF(C76='Project Follow up - Base'!$D$17,'Project Costs'!$E$15,IF(C76='Project Follow up - Base'!$D$38,'Project Costs'!$E$40,IF(C76='Project Follow up - Base'!$D$74,'Project Costs'!$E$70,0))))+SUMIF('Project Costs'!$C$21:$C$35,C76,'Project Costs'!$H$21:$H$35)+SUMIF('Project Costs'!$C$21:$C$35,C76,'Project Costs'!$M$21:$M$35)+SUMIF('Project Costs'!$C$46:$C$65,C76,'Project Costs'!$H$46:$H$65)+SUMIF('Project Costs'!$C$46:$C$65,C76,'Project Costs'!$M$46:$M$65)+SUMIF('Project Costs'!$C$76:$C$95,C76,'Project Costs'!$H$76:$H$95)+SUMIF('Project Costs'!$C$76:$C$95,C76,'Project Costs'!$M$76:$M$95),0)</f>
        <v>0</v>
      </c>
      <c r="J76" s="186">
        <f>[1]Employees!F76</f>
        <v>0</v>
      </c>
      <c r="K76" s="184">
        <f>[1]Employees!G76</f>
        <v>0</v>
      </c>
      <c r="L76" s="310" t="str">
        <f>IF(AND('Employees KPIs'!D75="",'Employees KPIs'!E75=""),"", IF('Employees KPIs'!D75="",'Employees KPIs'!E75,AVERAGE('Employees KPIs'!D75:E75)))</f>
        <v/>
      </c>
      <c r="M76" s="310" t="str">
        <f>IF(L76="","",IF(L76&gt;=[1]KPI!$M$3,[1]KPI!$K$3,
IF(L76&gt;=[1]KPI!$M$3,[1]KPI!$K$3,
IF(L76&gt;=[1]KPI!$M$4,[1]KPI!$K$4,
IF(L76&gt;=[1]KPI!$M$5,[1]KPI!$K$5,
IF(L76&gt;=[1]KPI!$M$6,[1]KPI!$K$6,
[1]KPI!$K$7))))))</f>
        <v/>
      </c>
    </row>
    <row r="77" spans="1:13" x14ac:dyDescent="0.2">
      <c r="A77" s="54" t="str">
        <f t="shared" si="3"/>
        <v>0 0</v>
      </c>
      <c r="B77" s="186">
        <f>[1]Employees!B77</f>
        <v>0</v>
      </c>
      <c r="C77" s="186">
        <f>[1]Employees!C77</f>
        <v>0</v>
      </c>
      <c r="D77" s="186">
        <f>[1]Employees!D77</f>
        <v>0</v>
      </c>
      <c r="E77" s="164"/>
      <c r="F77" s="167"/>
      <c r="G77" s="168"/>
      <c r="H77" s="54" t="str">
        <f t="shared" si="4"/>
        <v>0 0</v>
      </c>
      <c r="I77" s="226">
        <f ca="1">IFERROR( IF(D77="Head Dep",IF(B77='Project Costs'!$B$12,'Project Costs'!$D$15,IF(B77='Project Costs'!$B$37,'Project Costs'!$D$40,IF(B77='Project Costs'!$B$67,'Project Costs'!$D$70,0))),IF(C77='Project Follow up - Base'!$D$17,'Project Costs'!$E$15,IF(C77='Project Follow up - Base'!$D$38,'Project Costs'!$E$40,IF(C77='Project Follow up - Base'!$D$74,'Project Costs'!$E$70,0))))+SUMIF('Project Costs'!$C$21:$C$35,C77,'Project Costs'!$H$21:$H$35)+SUMIF('Project Costs'!$C$21:$C$35,C77,'Project Costs'!$M$21:$M$35)+SUMIF('Project Costs'!$C$46:$C$65,C77,'Project Costs'!$H$46:$H$65)+SUMIF('Project Costs'!$C$46:$C$65,C77,'Project Costs'!$M$46:$M$65)+SUMIF('Project Costs'!$C$76:$C$95,C77,'Project Costs'!$H$76:$H$95)+SUMIF('Project Costs'!$C$76:$C$95,C77,'Project Costs'!$M$76:$M$95),0)</f>
        <v>0</v>
      </c>
      <c r="J77" s="186">
        <f>[1]Employees!F77</f>
        <v>0</v>
      </c>
      <c r="K77" s="184">
        <f>[1]Employees!G77</f>
        <v>0</v>
      </c>
      <c r="L77" s="310" t="str">
        <f>IF(AND('Employees KPIs'!D76="",'Employees KPIs'!E76=""),"", IF('Employees KPIs'!D76="",'Employees KPIs'!E76,AVERAGE('Employees KPIs'!D76:E76)))</f>
        <v/>
      </c>
      <c r="M77" s="310" t="str">
        <f>IF(L77="","",IF(L77&gt;=[1]KPI!$M$3,[1]KPI!$K$3,
IF(L77&gt;=[1]KPI!$M$3,[1]KPI!$K$3,
IF(L77&gt;=[1]KPI!$M$4,[1]KPI!$K$4,
IF(L77&gt;=[1]KPI!$M$5,[1]KPI!$K$5,
IF(L77&gt;=[1]KPI!$M$6,[1]KPI!$K$6,
[1]KPI!$K$7))))))</f>
        <v/>
      </c>
    </row>
    <row r="78" spans="1:13" x14ac:dyDescent="0.2">
      <c r="A78" s="54" t="str">
        <f t="shared" si="3"/>
        <v>0 0</v>
      </c>
      <c r="B78" s="186">
        <f>[1]Employees!B78</f>
        <v>0</v>
      </c>
      <c r="C78" s="186">
        <f>[1]Employees!C78</f>
        <v>0</v>
      </c>
      <c r="D78" s="186">
        <f>[1]Employees!D78</f>
        <v>0</v>
      </c>
      <c r="E78" s="164"/>
      <c r="F78" s="167"/>
      <c r="G78" s="168"/>
      <c r="H78" s="54" t="str">
        <f t="shared" si="4"/>
        <v>0 0</v>
      </c>
      <c r="I78" s="226">
        <f ca="1">IFERROR( IF(D78="Head Dep",IF(B78='Project Costs'!$B$12,'Project Costs'!$D$15,IF(B78='Project Costs'!$B$37,'Project Costs'!$D$40,IF(B78='Project Costs'!$B$67,'Project Costs'!$D$70,0))),IF(C78='Project Follow up - Base'!$D$17,'Project Costs'!$E$15,IF(C78='Project Follow up - Base'!$D$38,'Project Costs'!$E$40,IF(C78='Project Follow up - Base'!$D$74,'Project Costs'!$E$70,0))))+SUMIF('Project Costs'!$C$21:$C$35,C78,'Project Costs'!$H$21:$H$35)+SUMIF('Project Costs'!$C$21:$C$35,C78,'Project Costs'!$M$21:$M$35)+SUMIF('Project Costs'!$C$46:$C$65,C78,'Project Costs'!$H$46:$H$65)+SUMIF('Project Costs'!$C$46:$C$65,C78,'Project Costs'!$M$46:$M$65)+SUMIF('Project Costs'!$C$76:$C$95,C78,'Project Costs'!$H$76:$H$95)+SUMIF('Project Costs'!$C$76:$C$95,C78,'Project Costs'!$M$76:$M$95),0)</f>
        <v>0</v>
      </c>
      <c r="J78" s="186">
        <f>[1]Employees!F78</f>
        <v>0</v>
      </c>
      <c r="K78" s="184">
        <f>[1]Employees!G78</f>
        <v>0</v>
      </c>
      <c r="L78" s="310" t="str">
        <f>IF(AND('Employees KPIs'!D77="",'Employees KPIs'!E77=""),"", IF('Employees KPIs'!D77="",'Employees KPIs'!E77,AVERAGE('Employees KPIs'!D77:E77)))</f>
        <v/>
      </c>
      <c r="M78" s="310" t="str">
        <f>IF(L78="","",IF(L78&gt;=[1]KPI!$M$3,[1]KPI!$K$3,
IF(L78&gt;=[1]KPI!$M$3,[1]KPI!$K$3,
IF(L78&gt;=[1]KPI!$M$4,[1]KPI!$K$4,
IF(L78&gt;=[1]KPI!$M$5,[1]KPI!$K$5,
IF(L78&gt;=[1]KPI!$M$6,[1]KPI!$K$6,
[1]KPI!$K$7))))))</f>
        <v/>
      </c>
    </row>
    <row r="79" spans="1:13" x14ac:dyDescent="0.2">
      <c r="A79" s="54" t="str">
        <f t="shared" si="3"/>
        <v>0 0</v>
      </c>
      <c r="B79" s="186">
        <f>[1]Employees!B79</f>
        <v>0</v>
      </c>
      <c r="C79" s="186">
        <f>[1]Employees!C79</f>
        <v>0</v>
      </c>
      <c r="D79" s="186">
        <f>[1]Employees!D79</f>
        <v>0</v>
      </c>
      <c r="E79" s="164"/>
      <c r="F79" s="167"/>
      <c r="G79" s="168"/>
      <c r="H79" s="54" t="str">
        <f t="shared" si="4"/>
        <v>0 0</v>
      </c>
      <c r="I79" s="226">
        <f ca="1">IFERROR( IF(D79="Head Dep",IF(B79='Project Costs'!$B$12,'Project Costs'!$D$15,IF(B79='Project Costs'!$B$37,'Project Costs'!$D$40,IF(B79='Project Costs'!$B$67,'Project Costs'!$D$70,0))),IF(C79='Project Follow up - Base'!$D$17,'Project Costs'!$E$15,IF(C79='Project Follow up - Base'!$D$38,'Project Costs'!$E$40,IF(C79='Project Follow up - Base'!$D$74,'Project Costs'!$E$70,0))))+SUMIF('Project Costs'!$C$21:$C$35,C79,'Project Costs'!$H$21:$H$35)+SUMIF('Project Costs'!$C$21:$C$35,C79,'Project Costs'!$M$21:$M$35)+SUMIF('Project Costs'!$C$46:$C$65,C79,'Project Costs'!$H$46:$H$65)+SUMIF('Project Costs'!$C$46:$C$65,C79,'Project Costs'!$M$46:$M$65)+SUMIF('Project Costs'!$C$76:$C$95,C79,'Project Costs'!$H$76:$H$95)+SUMIF('Project Costs'!$C$76:$C$95,C79,'Project Costs'!$M$76:$M$95),0)</f>
        <v>0</v>
      </c>
      <c r="J79" s="186">
        <f>[1]Employees!F79</f>
        <v>0</v>
      </c>
      <c r="K79" s="184">
        <f>[1]Employees!G79</f>
        <v>0</v>
      </c>
      <c r="L79" s="310" t="str">
        <f>IF(AND('Employees KPIs'!D78="",'Employees KPIs'!E78=""),"", IF('Employees KPIs'!D78="",'Employees KPIs'!E78,AVERAGE('Employees KPIs'!D78:E78)))</f>
        <v/>
      </c>
      <c r="M79" s="310" t="str">
        <f>IF(L79="","",IF(L79&gt;=[1]KPI!$M$3,[1]KPI!$K$3,
IF(L79&gt;=[1]KPI!$M$3,[1]KPI!$K$3,
IF(L79&gt;=[1]KPI!$M$4,[1]KPI!$K$4,
IF(L79&gt;=[1]KPI!$M$5,[1]KPI!$K$5,
IF(L79&gt;=[1]KPI!$M$6,[1]KPI!$K$6,
[1]KPI!$K$7))))))</f>
        <v/>
      </c>
    </row>
    <row r="80" spans="1:13" x14ac:dyDescent="0.2">
      <c r="A80" s="54" t="str">
        <f t="shared" si="3"/>
        <v>0 0</v>
      </c>
      <c r="B80" s="186">
        <f>[1]Employees!B80</f>
        <v>0</v>
      </c>
      <c r="C80" s="186">
        <f>[1]Employees!C80</f>
        <v>0</v>
      </c>
      <c r="D80" s="186">
        <f>[1]Employees!D80</f>
        <v>0</v>
      </c>
      <c r="E80" s="164"/>
      <c r="F80" s="167"/>
      <c r="G80" s="168"/>
      <c r="H80" s="54" t="str">
        <f t="shared" si="4"/>
        <v>0 0</v>
      </c>
      <c r="I80" s="226">
        <f ca="1">IFERROR( IF(D80="Head Dep",IF(B80='Project Costs'!$B$12,'Project Costs'!$D$15,IF(B80='Project Costs'!$B$37,'Project Costs'!$D$40,IF(B80='Project Costs'!$B$67,'Project Costs'!$D$70,0))),IF(C80='Project Follow up - Base'!$D$17,'Project Costs'!$E$15,IF(C80='Project Follow up - Base'!$D$38,'Project Costs'!$E$40,IF(C80='Project Follow up - Base'!$D$74,'Project Costs'!$E$70,0))))+SUMIF('Project Costs'!$C$21:$C$35,C80,'Project Costs'!$H$21:$H$35)+SUMIF('Project Costs'!$C$21:$C$35,C80,'Project Costs'!$M$21:$M$35)+SUMIF('Project Costs'!$C$46:$C$65,C80,'Project Costs'!$H$46:$H$65)+SUMIF('Project Costs'!$C$46:$C$65,C80,'Project Costs'!$M$46:$M$65)+SUMIF('Project Costs'!$C$76:$C$95,C80,'Project Costs'!$H$76:$H$95)+SUMIF('Project Costs'!$C$76:$C$95,C80,'Project Costs'!$M$76:$M$95),0)</f>
        <v>0</v>
      </c>
      <c r="J80" s="186">
        <f>[1]Employees!F80</f>
        <v>0</v>
      </c>
      <c r="K80" s="184">
        <f>[1]Employees!G80</f>
        <v>0</v>
      </c>
      <c r="L80" s="310" t="str">
        <f>IF(AND('Employees KPIs'!D79="",'Employees KPIs'!E79=""),"", IF('Employees KPIs'!D79="",'Employees KPIs'!E79,AVERAGE('Employees KPIs'!D79:E79)))</f>
        <v/>
      </c>
      <c r="M80" s="310" t="str">
        <f>IF(L80="","",IF(L80&gt;=[1]KPI!$M$3,[1]KPI!$K$3,
IF(L80&gt;=[1]KPI!$M$3,[1]KPI!$K$3,
IF(L80&gt;=[1]KPI!$M$4,[1]KPI!$K$4,
IF(L80&gt;=[1]KPI!$M$5,[1]KPI!$K$5,
IF(L80&gt;=[1]KPI!$M$6,[1]KPI!$K$6,
[1]KPI!$K$7))))))</f>
        <v/>
      </c>
    </row>
    <row r="81" spans="1:13" x14ac:dyDescent="0.2">
      <c r="A81" s="54" t="str">
        <f t="shared" si="3"/>
        <v>0 0</v>
      </c>
      <c r="B81" s="186">
        <f>[1]Employees!B81</f>
        <v>0</v>
      </c>
      <c r="C81" s="186">
        <f>[1]Employees!C81</f>
        <v>0</v>
      </c>
      <c r="D81" s="186">
        <f>[1]Employees!D81</f>
        <v>0</v>
      </c>
      <c r="E81" s="164"/>
      <c r="F81" s="167"/>
      <c r="G81" s="168"/>
      <c r="H81" s="54" t="str">
        <f t="shared" si="4"/>
        <v>0 0</v>
      </c>
      <c r="I81" s="226">
        <f ca="1">IFERROR( IF(D81="Head Dep",IF(B81='Project Costs'!$B$12,'Project Costs'!$D$15,IF(B81='Project Costs'!$B$37,'Project Costs'!$D$40,IF(B81='Project Costs'!$B$67,'Project Costs'!$D$70,0))),IF(C81='Project Follow up - Base'!$D$17,'Project Costs'!$E$15,IF(C81='Project Follow up - Base'!$D$38,'Project Costs'!$E$40,IF(C81='Project Follow up - Base'!$D$74,'Project Costs'!$E$70,0))))+SUMIF('Project Costs'!$C$21:$C$35,C81,'Project Costs'!$H$21:$H$35)+SUMIF('Project Costs'!$C$21:$C$35,C81,'Project Costs'!$M$21:$M$35)+SUMIF('Project Costs'!$C$46:$C$65,C81,'Project Costs'!$H$46:$H$65)+SUMIF('Project Costs'!$C$46:$C$65,C81,'Project Costs'!$M$46:$M$65)+SUMIF('Project Costs'!$C$76:$C$95,C81,'Project Costs'!$H$76:$H$95)+SUMIF('Project Costs'!$C$76:$C$95,C81,'Project Costs'!$M$76:$M$95),0)</f>
        <v>0</v>
      </c>
      <c r="J81" s="186">
        <f>[1]Employees!F81</f>
        <v>0</v>
      </c>
      <c r="K81" s="184">
        <f>[1]Employees!G81</f>
        <v>0</v>
      </c>
      <c r="L81" s="310" t="str">
        <f>IF(AND('Employees KPIs'!D80="",'Employees KPIs'!E80=""),"", IF('Employees KPIs'!D80="",'Employees KPIs'!E80,AVERAGE('Employees KPIs'!D80:E80)))</f>
        <v/>
      </c>
      <c r="M81" s="310" t="str">
        <f>IF(L81="","",IF(L81&gt;=[1]KPI!$M$3,[1]KPI!$K$3,
IF(L81&gt;=[1]KPI!$M$3,[1]KPI!$K$3,
IF(L81&gt;=[1]KPI!$M$4,[1]KPI!$K$4,
IF(L81&gt;=[1]KPI!$M$5,[1]KPI!$K$5,
IF(L81&gt;=[1]KPI!$M$6,[1]KPI!$K$6,
[1]KPI!$K$7))))))</f>
        <v/>
      </c>
    </row>
    <row r="82" spans="1:13" x14ac:dyDescent="0.2">
      <c r="A82" s="54" t="str">
        <f t="shared" si="3"/>
        <v>0 0</v>
      </c>
      <c r="B82" s="186">
        <f>[1]Employees!B82</f>
        <v>0</v>
      </c>
      <c r="C82" s="186">
        <f>[1]Employees!C82</f>
        <v>0</v>
      </c>
      <c r="D82" s="186">
        <f>[1]Employees!D82</f>
        <v>0</v>
      </c>
      <c r="E82" s="164"/>
      <c r="F82" s="167"/>
      <c r="G82" s="168"/>
      <c r="H82" s="54" t="str">
        <f t="shared" si="4"/>
        <v>0 0</v>
      </c>
      <c r="I82" s="226">
        <f ca="1">IFERROR( IF(D82="Head Dep",IF(B82='Project Costs'!$B$12,'Project Costs'!$D$15,IF(B82='Project Costs'!$B$37,'Project Costs'!$D$40,IF(B82='Project Costs'!$B$67,'Project Costs'!$D$70,0))),IF(C82='Project Follow up - Base'!$D$17,'Project Costs'!$E$15,IF(C82='Project Follow up - Base'!$D$38,'Project Costs'!$E$40,IF(C82='Project Follow up - Base'!$D$74,'Project Costs'!$E$70,0))))+SUMIF('Project Costs'!$C$21:$C$35,C82,'Project Costs'!$H$21:$H$35)+SUMIF('Project Costs'!$C$21:$C$35,C82,'Project Costs'!$M$21:$M$35)+SUMIF('Project Costs'!$C$46:$C$65,C82,'Project Costs'!$H$46:$H$65)+SUMIF('Project Costs'!$C$46:$C$65,C82,'Project Costs'!$M$46:$M$65)+SUMIF('Project Costs'!$C$76:$C$95,C82,'Project Costs'!$H$76:$H$95)+SUMIF('Project Costs'!$C$76:$C$95,C82,'Project Costs'!$M$76:$M$95),0)</f>
        <v>0</v>
      </c>
      <c r="J82" s="186">
        <f>[1]Employees!F82</f>
        <v>0</v>
      </c>
      <c r="K82" s="184">
        <f>[1]Employees!G82</f>
        <v>0</v>
      </c>
      <c r="L82" s="310" t="str">
        <f>IF(AND('Employees KPIs'!D81="",'Employees KPIs'!E81=""),"", IF('Employees KPIs'!D81="",'Employees KPIs'!E81,AVERAGE('Employees KPIs'!D81:E81)))</f>
        <v/>
      </c>
      <c r="M82" s="310" t="str">
        <f>IF(L82="","",IF(L82&gt;=[1]KPI!$M$3,[1]KPI!$K$3,
IF(L82&gt;=[1]KPI!$M$3,[1]KPI!$K$3,
IF(L82&gt;=[1]KPI!$M$4,[1]KPI!$K$4,
IF(L82&gt;=[1]KPI!$M$5,[1]KPI!$K$5,
IF(L82&gt;=[1]KPI!$M$6,[1]KPI!$K$6,
[1]KPI!$K$7))))))</f>
        <v/>
      </c>
    </row>
    <row r="83" spans="1:13" x14ac:dyDescent="0.2">
      <c r="A83" s="54" t="str">
        <f t="shared" si="3"/>
        <v>0 0</v>
      </c>
      <c r="B83" s="186">
        <f>[1]Employees!B83</f>
        <v>0</v>
      </c>
      <c r="C83" s="186">
        <f>[1]Employees!C83</f>
        <v>0</v>
      </c>
      <c r="D83" s="186">
        <f>[1]Employees!D83</f>
        <v>0</v>
      </c>
      <c r="E83" s="164"/>
      <c r="F83" s="167"/>
      <c r="G83" s="168"/>
      <c r="H83" s="54" t="str">
        <f t="shared" si="4"/>
        <v>0 0</v>
      </c>
      <c r="I83" s="226">
        <f ca="1">IFERROR( IF(D83="Head Dep",IF(B83='Project Costs'!$B$12,'Project Costs'!$D$15,IF(B83='Project Costs'!$B$37,'Project Costs'!$D$40,IF(B83='Project Costs'!$B$67,'Project Costs'!$D$70,0))),IF(C83='Project Follow up - Base'!$D$17,'Project Costs'!$E$15,IF(C83='Project Follow up - Base'!$D$38,'Project Costs'!$E$40,IF(C83='Project Follow up - Base'!$D$74,'Project Costs'!$E$70,0))))+SUMIF('Project Costs'!$C$21:$C$35,C83,'Project Costs'!$H$21:$H$35)+SUMIF('Project Costs'!$C$21:$C$35,C83,'Project Costs'!$M$21:$M$35)+SUMIF('Project Costs'!$C$46:$C$65,C83,'Project Costs'!$H$46:$H$65)+SUMIF('Project Costs'!$C$46:$C$65,C83,'Project Costs'!$M$46:$M$65)+SUMIF('Project Costs'!$C$76:$C$95,C83,'Project Costs'!$H$76:$H$95)+SUMIF('Project Costs'!$C$76:$C$95,C83,'Project Costs'!$M$76:$M$95),0)</f>
        <v>0</v>
      </c>
      <c r="J83" s="186">
        <f>[1]Employees!F83</f>
        <v>0</v>
      </c>
      <c r="K83" s="184">
        <f>[1]Employees!G83</f>
        <v>0</v>
      </c>
      <c r="L83" s="310" t="str">
        <f>IF(AND('Employees KPIs'!D82="",'Employees KPIs'!E82=""),"", IF('Employees KPIs'!D82="",'Employees KPIs'!E82,AVERAGE('Employees KPIs'!D82:E82)))</f>
        <v/>
      </c>
      <c r="M83" s="310" t="str">
        <f>IF(L83="","",IF(L83&gt;=[1]KPI!$M$3,[1]KPI!$K$3,
IF(L83&gt;=[1]KPI!$M$3,[1]KPI!$K$3,
IF(L83&gt;=[1]KPI!$M$4,[1]KPI!$K$4,
IF(L83&gt;=[1]KPI!$M$5,[1]KPI!$K$5,
IF(L83&gt;=[1]KPI!$M$6,[1]KPI!$K$6,
[1]KPI!$K$7))))))</f>
        <v/>
      </c>
    </row>
    <row r="84" spans="1:13" x14ac:dyDescent="0.2">
      <c r="A84" s="54" t="str">
        <f t="shared" si="3"/>
        <v>0 0</v>
      </c>
      <c r="B84" s="186">
        <f>[1]Employees!B84</f>
        <v>0</v>
      </c>
      <c r="C84" s="186">
        <f>[1]Employees!C84</f>
        <v>0</v>
      </c>
      <c r="D84" s="186">
        <f>[1]Employees!D84</f>
        <v>0</v>
      </c>
      <c r="E84" s="164"/>
      <c r="F84" s="167"/>
      <c r="G84" s="168"/>
      <c r="H84" s="54" t="str">
        <f t="shared" si="4"/>
        <v>0 0</v>
      </c>
      <c r="I84" s="226">
        <f ca="1">IFERROR( IF(D84="Head Dep",IF(B84='Project Costs'!$B$12,'Project Costs'!$D$15,IF(B84='Project Costs'!$B$37,'Project Costs'!$D$40,IF(B84='Project Costs'!$B$67,'Project Costs'!$D$70,0))),IF(C84='Project Follow up - Base'!$D$17,'Project Costs'!$E$15,IF(C84='Project Follow up - Base'!$D$38,'Project Costs'!$E$40,IF(C84='Project Follow up - Base'!$D$74,'Project Costs'!$E$70,0))))+SUMIF('Project Costs'!$C$21:$C$35,C84,'Project Costs'!$H$21:$H$35)+SUMIF('Project Costs'!$C$21:$C$35,C84,'Project Costs'!$M$21:$M$35)+SUMIF('Project Costs'!$C$46:$C$65,C84,'Project Costs'!$H$46:$H$65)+SUMIF('Project Costs'!$C$46:$C$65,C84,'Project Costs'!$M$46:$M$65)+SUMIF('Project Costs'!$C$76:$C$95,C84,'Project Costs'!$H$76:$H$95)+SUMIF('Project Costs'!$C$76:$C$95,C84,'Project Costs'!$M$76:$M$95),0)</f>
        <v>0</v>
      </c>
      <c r="J84" s="186">
        <f>[1]Employees!F84</f>
        <v>0</v>
      </c>
      <c r="K84" s="184">
        <f>[1]Employees!G84</f>
        <v>0</v>
      </c>
      <c r="L84" s="310" t="str">
        <f>IF(AND('Employees KPIs'!D83="",'Employees KPIs'!E83=""),"", IF('Employees KPIs'!D83="",'Employees KPIs'!E83,AVERAGE('Employees KPIs'!D83:E83)))</f>
        <v/>
      </c>
      <c r="M84" s="310" t="str">
        <f>IF(L84="","",IF(L84&gt;=[1]KPI!$M$3,[1]KPI!$K$3,
IF(L84&gt;=[1]KPI!$M$3,[1]KPI!$K$3,
IF(L84&gt;=[1]KPI!$M$4,[1]KPI!$K$4,
IF(L84&gt;=[1]KPI!$M$5,[1]KPI!$K$5,
IF(L84&gt;=[1]KPI!$M$6,[1]KPI!$K$6,
[1]KPI!$K$7))))))</f>
        <v/>
      </c>
    </row>
    <row r="85" spans="1:13" x14ac:dyDescent="0.2">
      <c r="A85" s="54" t="str">
        <f t="shared" si="3"/>
        <v>0 0</v>
      </c>
      <c r="B85" s="186">
        <f>[1]Employees!B85</f>
        <v>0</v>
      </c>
      <c r="C85" s="186">
        <f>[1]Employees!C85</f>
        <v>0</v>
      </c>
      <c r="D85" s="186">
        <f>[1]Employees!D85</f>
        <v>0</v>
      </c>
      <c r="E85" s="164"/>
      <c r="F85" s="167"/>
      <c r="G85" s="168"/>
      <c r="H85" s="54" t="str">
        <f t="shared" si="4"/>
        <v>0 0</v>
      </c>
      <c r="I85" s="226">
        <f ca="1">IFERROR( IF(D85="Head Dep",IF(B85='Project Costs'!$B$12,'Project Costs'!$D$15,IF(B85='Project Costs'!$B$37,'Project Costs'!$D$40,IF(B85='Project Costs'!$B$67,'Project Costs'!$D$70,0))),IF(C85='Project Follow up - Base'!$D$17,'Project Costs'!$E$15,IF(C85='Project Follow up - Base'!$D$38,'Project Costs'!$E$40,IF(C85='Project Follow up - Base'!$D$74,'Project Costs'!$E$70,0))))+SUMIF('Project Costs'!$C$21:$C$35,C85,'Project Costs'!$H$21:$H$35)+SUMIF('Project Costs'!$C$21:$C$35,C85,'Project Costs'!$M$21:$M$35)+SUMIF('Project Costs'!$C$46:$C$65,C85,'Project Costs'!$H$46:$H$65)+SUMIF('Project Costs'!$C$46:$C$65,C85,'Project Costs'!$M$46:$M$65)+SUMIF('Project Costs'!$C$76:$C$95,C85,'Project Costs'!$H$76:$H$95)+SUMIF('Project Costs'!$C$76:$C$95,C85,'Project Costs'!$M$76:$M$95),0)</f>
        <v>0</v>
      </c>
      <c r="J85" s="186">
        <f>[1]Employees!F85</f>
        <v>0</v>
      </c>
      <c r="K85" s="184">
        <f>[1]Employees!G85</f>
        <v>0</v>
      </c>
      <c r="L85" s="310" t="str">
        <f>IF(AND('Employees KPIs'!D84="",'Employees KPIs'!E84=""),"", IF('Employees KPIs'!D84="",'Employees KPIs'!E84,AVERAGE('Employees KPIs'!D84:E84)))</f>
        <v/>
      </c>
      <c r="M85" s="310" t="str">
        <f>IF(L85="","",IF(L85&gt;=[1]KPI!$M$3,[1]KPI!$K$3,
IF(L85&gt;=[1]KPI!$M$3,[1]KPI!$K$3,
IF(L85&gt;=[1]KPI!$M$4,[1]KPI!$K$4,
IF(L85&gt;=[1]KPI!$M$5,[1]KPI!$K$5,
IF(L85&gt;=[1]KPI!$M$6,[1]KPI!$K$6,
[1]KPI!$K$7))))))</f>
        <v/>
      </c>
    </row>
    <row r="86" spans="1:13" x14ac:dyDescent="0.2">
      <c r="A86" s="54" t="str">
        <f t="shared" si="3"/>
        <v>0 0</v>
      </c>
      <c r="B86" s="186">
        <f>[1]Employees!B86</f>
        <v>0</v>
      </c>
      <c r="C86" s="186">
        <f>[1]Employees!C86</f>
        <v>0</v>
      </c>
      <c r="D86" s="186">
        <f>[1]Employees!D86</f>
        <v>0</v>
      </c>
      <c r="E86" s="164"/>
      <c r="F86" s="167"/>
      <c r="G86" s="168"/>
      <c r="H86" s="54" t="str">
        <f t="shared" si="4"/>
        <v>0 0</v>
      </c>
      <c r="I86" s="226">
        <f ca="1">IFERROR( IF(D86="Head Dep",IF(B86='Project Costs'!$B$12,'Project Costs'!$D$15,IF(B86='Project Costs'!$B$37,'Project Costs'!$D$40,IF(B86='Project Costs'!$B$67,'Project Costs'!$D$70,0))),IF(C86='Project Follow up - Base'!$D$17,'Project Costs'!$E$15,IF(C86='Project Follow up - Base'!$D$38,'Project Costs'!$E$40,IF(C86='Project Follow up - Base'!$D$74,'Project Costs'!$E$70,0))))+SUMIF('Project Costs'!$C$21:$C$35,C86,'Project Costs'!$H$21:$H$35)+SUMIF('Project Costs'!$C$21:$C$35,C86,'Project Costs'!$M$21:$M$35)+SUMIF('Project Costs'!$C$46:$C$65,C86,'Project Costs'!$H$46:$H$65)+SUMIF('Project Costs'!$C$46:$C$65,C86,'Project Costs'!$M$46:$M$65)+SUMIF('Project Costs'!$C$76:$C$95,C86,'Project Costs'!$H$76:$H$95)+SUMIF('Project Costs'!$C$76:$C$95,C86,'Project Costs'!$M$76:$M$95),0)</f>
        <v>0</v>
      </c>
      <c r="J86" s="186">
        <f>[1]Employees!F86</f>
        <v>0</v>
      </c>
      <c r="K86" s="184">
        <f>[1]Employees!G86</f>
        <v>0</v>
      </c>
      <c r="L86" s="310" t="str">
        <f>IF(AND('Employees KPIs'!D85="",'Employees KPIs'!E85=""),"", IF('Employees KPIs'!D85="",'Employees KPIs'!E85,AVERAGE('Employees KPIs'!D85:E85)))</f>
        <v/>
      </c>
      <c r="M86" s="310" t="str">
        <f>IF(L86="","",IF(L86&gt;=[1]KPI!$M$3,[1]KPI!$K$3,
IF(L86&gt;=[1]KPI!$M$3,[1]KPI!$K$3,
IF(L86&gt;=[1]KPI!$M$4,[1]KPI!$K$4,
IF(L86&gt;=[1]KPI!$M$5,[1]KPI!$K$5,
IF(L86&gt;=[1]KPI!$M$6,[1]KPI!$K$6,
[1]KPI!$K$7))))))</f>
        <v/>
      </c>
    </row>
    <row r="87" spans="1:13" x14ac:dyDescent="0.2">
      <c r="A87" s="54" t="str">
        <f t="shared" si="3"/>
        <v>0 0</v>
      </c>
      <c r="B87" s="186">
        <f>[1]Employees!B87</f>
        <v>0</v>
      </c>
      <c r="C87" s="186">
        <f>[1]Employees!C87</f>
        <v>0</v>
      </c>
      <c r="D87" s="186">
        <f>[1]Employees!D87</f>
        <v>0</v>
      </c>
      <c r="E87" s="164"/>
      <c r="F87" s="167"/>
      <c r="G87" s="168"/>
      <c r="H87" s="54" t="str">
        <f t="shared" si="4"/>
        <v>0 0</v>
      </c>
      <c r="I87" s="226">
        <f ca="1">IFERROR( IF(D87="Head Dep",IF(B87='Project Costs'!$B$12,'Project Costs'!$D$15,IF(B87='Project Costs'!$B$37,'Project Costs'!$D$40,IF(B87='Project Costs'!$B$67,'Project Costs'!$D$70,0))),IF(C87='Project Follow up - Base'!$D$17,'Project Costs'!$E$15,IF(C87='Project Follow up - Base'!$D$38,'Project Costs'!$E$40,IF(C87='Project Follow up - Base'!$D$74,'Project Costs'!$E$70,0))))+SUMIF('Project Costs'!$C$21:$C$35,C87,'Project Costs'!$H$21:$H$35)+SUMIF('Project Costs'!$C$21:$C$35,C87,'Project Costs'!$M$21:$M$35)+SUMIF('Project Costs'!$C$46:$C$65,C87,'Project Costs'!$H$46:$H$65)+SUMIF('Project Costs'!$C$46:$C$65,C87,'Project Costs'!$M$46:$M$65)+SUMIF('Project Costs'!$C$76:$C$95,C87,'Project Costs'!$H$76:$H$95)+SUMIF('Project Costs'!$C$76:$C$95,C87,'Project Costs'!$M$76:$M$95),0)</f>
        <v>0</v>
      </c>
      <c r="J87" s="186">
        <f>[1]Employees!F87</f>
        <v>0</v>
      </c>
      <c r="K87" s="184">
        <f>[1]Employees!G87</f>
        <v>0</v>
      </c>
      <c r="L87" s="310" t="str">
        <f>IF(AND('Employees KPIs'!D86="",'Employees KPIs'!E86=""),"", IF('Employees KPIs'!D86="",'Employees KPIs'!E86,AVERAGE('Employees KPIs'!D86:E86)))</f>
        <v/>
      </c>
      <c r="M87" s="310" t="str">
        <f>IF(L87="","",IF(L87&gt;=[1]KPI!$M$3,[1]KPI!$K$3,
IF(L87&gt;=[1]KPI!$M$3,[1]KPI!$K$3,
IF(L87&gt;=[1]KPI!$M$4,[1]KPI!$K$4,
IF(L87&gt;=[1]KPI!$M$5,[1]KPI!$K$5,
IF(L87&gt;=[1]KPI!$M$6,[1]KPI!$K$6,
[1]KPI!$K$7))))))</f>
        <v/>
      </c>
    </row>
    <row r="88" spans="1:13" x14ac:dyDescent="0.2">
      <c r="A88" s="54" t="str">
        <f t="shared" si="3"/>
        <v>0 0</v>
      </c>
      <c r="B88" s="186">
        <f>[1]Employees!B88</f>
        <v>0</v>
      </c>
      <c r="C88" s="186">
        <f>[1]Employees!C88</f>
        <v>0</v>
      </c>
      <c r="D88" s="186">
        <f>[1]Employees!D88</f>
        <v>0</v>
      </c>
      <c r="E88" s="164"/>
      <c r="F88" s="167"/>
      <c r="G88" s="168"/>
      <c r="H88" s="54" t="str">
        <f t="shared" si="4"/>
        <v>0 0</v>
      </c>
      <c r="I88" s="226">
        <f ca="1">IFERROR( IF(D88="Head Dep",IF(B88='Project Costs'!$B$12,'Project Costs'!$D$15,IF(B88='Project Costs'!$B$37,'Project Costs'!$D$40,IF(B88='Project Costs'!$B$67,'Project Costs'!$D$70,0))),IF(C88='Project Follow up - Base'!$D$17,'Project Costs'!$E$15,IF(C88='Project Follow up - Base'!$D$38,'Project Costs'!$E$40,IF(C88='Project Follow up - Base'!$D$74,'Project Costs'!$E$70,0))))+SUMIF('Project Costs'!$C$21:$C$35,C88,'Project Costs'!$H$21:$H$35)+SUMIF('Project Costs'!$C$21:$C$35,C88,'Project Costs'!$M$21:$M$35)+SUMIF('Project Costs'!$C$46:$C$65,C88,'Project Costs'!$H$46:$H$65)+SUMIF('Project Costs'!$C$46:$C$65,C88,'Project Costs'!$M$46:$M$65)+SUMIF('Project Costs'!$C$76:$C$95,C88,'Project Costs'!$H$76:$H$95)+SUMIF('Project Costs'!$C$76:$C$95,C88,'Project Costs'!$M$76:$M$95),0)</f>
        <v>0</v>
      </c>
      <c r="J88" s="186">
        <f>[1]Employees!F88</f>
        <v>0</v>
      </c>
      <c r="K88" s="184">
        <f>[1]Employees!G88</f>
        <v>0</v>
      </c>
      <c r="L88" s="310" t="str">
        <f>IF(AND('Employees KPIs'!D87="",'Employees KPIs'!E87=""),"", IF('Employees KPIs'!D87="",'Employees KPIs'!E87,AVERAGE('Employees KPIs'!D87:E87)))</f>
        <v/>
      </c>
      <c r="M88" s="310" t="str">
        <f>IF(L88="","",IF(L88&gt;=[1]KPI!$M$3,[1]KPI!$K$3,
IF(L88&gt;=[1]KPI!$M$3,[1]KPI!$K$3,
IF(L88&gt;=[1]KPI!$M$4,[1]KPI!$K$4,
IF(L88&gt;=[1]KPI!$M$5,[1]KPI!$K$5,
IF(L88&gt;=[1]KPI!$M$6,[1]KPI!$K$6,
[1]KPI!$K$7))))))</f>
        <v/>
      </c>
    </row>
    <row r="89" spans="1:13" x14ac:dyDescent="0.2">
      <c r="A89" s="54" t="str">
        <f t="shared" si="3"/>
        <v>0 0</v>
      </c>
      <c r="B89" s="186">
        <f>[1]Employees!B89</f>
        <v>0</v>
      </c>
      <c r="C89" s="186">
        <f>[1]Employees!C89</f>
        <v>0</v>
      </c>
      <c r="D89" s="186">
        <f>[1]Employees!D89</f>
        <v>0</v>
      </c>
      <c r="E89" s="164"/>
      <c r="F89" s="167"/>
      <c r="G89" s="168"/>
      <c r="H89" s="54" t="str">
        <f t="shared" si="4"/>
        <v>0 0</v>
      </c>
      <c r="I89" s="226">
        <f ca="1">IFERROR( IF(D89="Head Dep",IF(B89='Project Costs'!$B$12,'Project Costs'!$D$15,IF(B89='Project Costs'!$B$37,'Project Costs'!$D$40,IF(B89='Project Costs'!$B$67,'Project Costs'!$D$70,0))),IF(C89='Project Follow up - Base'!$D$17,'Project Costs'!$E$15,IF(C89='Project Follow up - Base'!$D$38,'Project Costs'!$E$40,IF(C89='Project Follow up - Base'!$D$74,'Project Costs'!$E$70,0))))+SUMIF('Project Costs'!$C$21:$C$35,C89,'Project Costs'!$H$21:$H$35)+SUMIF('Project Costs'!$C$21:$C$35,C89,'Project Costs'!$M$21:$M$35)+SUMIF('Project Costs'!$C$46:$C$65,C89,'Project Costs'!$H$46:$H$65)+SUMIF('Project Costs'!$C$46:$C$65,C89,'Project Costs'!$M$46:$M$65)+SUMIF('Project Costs'!$C$76:$C$95,C89,'Project Costs'!$H$76:$H$95)+SUMIF('Project Costs'!$C$76:$C$95,C89,'Project Costs'!$M$76:$M$95),0)</f>
        <v>0</v>
      </c>
      <c r="J89" s="186">
        <f>[1]Employees!F89</f>
        <v>0</v>
      </c>
      <c r="K89" s="184">
        <f>[1]Employees!G89</f>
        <v>0</v>
      </c>
      <c r="L89" s="310" t="str">
        <f>IF(AND('Employees KPIs'!D88="",'Employees KPIs'!E88=""),"", IF('Employees KPIs'!D88="",'Employees KPIs'!E88,AVERAGE('Employees KPIs'!D88:E88)))</f>
        <v/>
      </c>
      <c r="M89" s="310" t="str">
        <f>IF(L89="","",IF(L89&gt;=[1]KPI!$M$3,[1]KPI!$K$3,
IF(L89&gt;=[1]KPI!$M$3,[1]KPI!$K$3,
IF(L89&gt;=[1]KPI!$M$4,[1]KPI!$K$4,
IF(L89&gt;=[1]KPI!$M$5,[1]KPI!$K$5,
IF(L89&gt;=[1]KPI!$M$6,[1]KPI!$K$6,
[1]KPI!$K$7))))))</f>
        <v/>
      </c>
    </row>
    <row r="90" spans="1:13" x14ac:dyDescent="0.2">
      <c r="A90" s="54" t="str">
        <f t="shared" si="3"/>
        <v>0 0</v>
      </c>
      <c r="B90" s="186">
        <f>[1]Employees!B90</f>
        <v>0</v>
      </c>
      <c r="C90" s="186">
        <f>[1]Employees!C90</f>
        <v>0</v>
      </c>
      <c r="D90" s="186">
        <f>[1]Employees!D90</f>
        <v>0</v>
      </c>
      <c r="E90" s="164"/>
      <c r="F90" s="167"/>
      <c r="G90" s="168"/>
      <c r="H90" s="54" t="str">
        <f t="shared" si="4"/>
        <v>0 0</v>
      </c>
      <c r="I90" s="226">
        <f ca="1">IFERROR( IF(D90="Head Dep",IF(B90='Project Costs'!$B$12,'Project Costs'!$D$15,IF(B90='Project Costs'!$B$37,'Project Costs'!$D$40,IF(B90='Project Costs'!$B$67,'Project Costs'!$D$70,0))),IF(C90='Project Follow up - Base'!$D$17,'Project Costs'!$E$15,IF(C90='Project Follow up - Base'!$D$38,'Project Costs'!$E$40,IF(C90='Project Follow up - Base'!$D$74,'Project Costs'!$E$70,0))))+SUMIF('Project Costs'!$C$21:$C$35,C90,'Project Costs'!$H$21:$H$35)+SUMIF('Project Costs'!$C$21:$C$35,C90,'Project Costs'!$M$21:$M$35)+SUMIF('Project Costs'!$C$46:$C$65,C90,'Project Costs'!$H$46:$H$65)+SUMIF('Project Costs'!$C$46:$C$65,C90,'Project Costs'!$M$46:$M$65)+SUMIF('Project Costs'!$C$76:$C$95,C90,'Project Costs'!$H$76:$H$95)+SUMIF('Project Costs'!$C$76:$C$95,C90,'Project Costs'!$M$76:$M$95),0)</f>
        <v>0</v>
      </c>
      <c r="J90" s="186">
        <f>[1]Employees!F90</f>
        <v>0</v>
      </c>
      <c r="K90" s="184">
        <f>[1]Employees!G90</f>
        <v>0</v>
      </c>
      <c r="L90" s="310" t="str">
        <f>IF(AND('Employees KPIs'!D89="",'Employees KPIs'!E89=""),"", IF('Employees KPIs'!D89="",'Employees KPIs'!E89,AVERAGE('Employees KPIs'!D89:E89)))</f>
        <v/>
      </c>
      <c r="M90" s="310" t="str">
        <f>IF(L90="","",IF(L90&gt;=[1]KPI!$M$3,[1]KPI!$K$3,
IF(L90&gt;=[1]KPI!$M$3,[1]KPI!$K$3,
IF(L90&gt;=[1]KPI!$M$4,[1]KPI!$K$4,
IF(L90&gt;=[1]KPI!$M$5,[1]KPI!$K$5,
IF(L90&gt;=[1]KPI!$M$6,[1]KPI!$K$6,
[1]KPI!$K$7))))))</f>
        <v/>
      </c>
    </row>
    <row r="91" spans="1:13" x14ac:dyDescent="0.2">
      <c r="A91" s="54" t="str">
        <f t="shared" si="3"/>
        <v>0 0</v>
      </c>
      <c r="B91" s="186">
        <f>[1]Employees!B91</f>
        <v>0</v>
      </c>
      <c r="C91" s="186">
        <f>[1]Employees!C91</f>
        <v>0</v>
      </c>
      <c r="D91" s="186">
        <f>[1]Employees!D91</f>
        <v>0</v>
      </c>
      <c r="E91" s="164"/>
      <c r="F91" s="167"/>
      <c r="G91" s="168"/>
      <c r="H91" s="54" t="str">
        <f t="shared" si="4"/>
        <v>0 0</v>
      </c>
      <c r="I91" s="226">
        <f ca="1">IFERROR( IF(D91="Head Dep",IF(B91='Project Costs'!$B$12,'Project Costs'!$D$15,IF(B91='Project Costs'!$B$37,'Project Costs'!$D$40,IF(B91='Project Costs'!$B$67,'Project Costs'!$D$70,0))),IF(C91='Project Follow up - Base'!$D$17,'Project Costs'!$E$15,IF(C91='Project Follow up - Base'!$D$38,'Project Costs'!$E$40,IF(C91='Project Follow up - Base'!$D$74,'Project Costs'!$E$70,0))))+SUMIF('Project Costs'!$C$21:$C$35,C91,'Project Costs'!$H$21:$H$35)+SUMIF('Project Costs'!$C$21:$C$35,C91,'Project Costs'!$M$21:$M$35)+SUMIF('Project Costs'!$C$46:$C$65,C91,'Project Costs'!$H$46:$H$65)+SUMIF('Project Costs'!$C$46:$C$65,C91,'Project Costs'!$M$46:$M$65)+SUMIF('Project Costs'!$C$76:$C$95,C91,'Project Costs'!$H$76:$H$95)+SUMIF('Project Costs'!$C$76:$C$95,C91,'Project Costs'!$M$76:$M$95),0)</f>
        <v>0</v>
      </c>
      <c r="J91" s="186">
        <f>[1]Employees!F91</f>
        <v>0</v>
      </c>
      <c r="K91" s="184">
        <f>[1]Employees!G91</f>
        <v>0</v>
      </c>
      <c r="L91" s="310" t="str">
        <f>IF(AND('Employees KPIs'!D90="",'Employees KPIs'!E90=""),"", IF('Employees KPIs'!D90="",'Employees KPIs'!E90,AVERAGE('Employees KPIs'!D90:E90)))</f>
        <v/>
      </c>
      <c r="M91" s="310" t="str">
        <f>IF(L91="","",IF(L91&gt;=[1]KPI!$M$3,[1]KPI!$K$3,
IF(L91&gt;=[1]KPI!$M$3,[1]KPI!$K$3,
IF(L91&gt;=[1]KPI!$M$4,[1]KPI!$K$4,
IF(L91&gt;=[1]KPI!$M$5,[1]KPI!$K$5,
IF(L91&gt;=[1]KPI!$M$6,[1]KPI!$K$6,
[1]KPI!$K$7))))))</f>
        <v/>
      </c>
    </row>
    <row r="92" spans="1:13" x14ac:dyDescent="0.2">
      <c r="A92" s="54" t="str">
        <f t="shared" si="3"/>
        <v>0 0</v>
      </c>
      <c r="B92" s="186">
        <f>[1]Employees!B92</f>
        <v>0</v>
      </c>
      <c r="C92" s="186">
        <f>[1]Employees!C92</f>
        <v>0</v>
      </c>
      <c r="D92" s="186">
        <f>[1]Employees!D92</f>
        <v>0</v>
      </c>
      <c r="E92" s="164"/>
      <c r="F92" s="167"/>
      <c r="G92" s="168"/>
      <c r="H92" s="54" t="str">
        <f t="shared" si="4"/>
        <v>0 0</v>
      </c>
      <c r="I92" s="226">
        <f ca="1">IFERROR( IF(D92="Head Dep",IF(B92='Project Costs'!$B$12,'Project Costs'!$D$15,IF(B92='Project Costs'!$B$37,'Project Costs'!$D$40,IF(B92='Project Costs'!$B$67,'Project Costs'!$D$70,0))),IF(C92='Project Follow up - Base'!$D$17,'Project Costs'!$E$15,IF(C92='Project Follow up - Base'!$D$38,'Project Costs'!$E$40,IF(C92='Project Follow up - Base'!$D$74,'Project Costs'!$E$70,0))))+SUMIF('Project Costs'!$C$21:$C$35,C92,'Project Costs'!$H$21:$H$35)+SUMIF('Project Costs'!$C$21:$C$35,C92,'Project Costs'!$M$21:$M$35)+SUMIF('Project Costs'!$C$46:$C$65,C92,'Project Costs'!$H$46:$H$65)+SUMIF('Project Costs'!$C$46:$C$65,C92,'Project Costs'!$M$46:$M$65)+SUMIF('Project Costs'!$C$76:$C$95,C92,'Project Costs'!$H$76:$H$95)+SUMIF('Project Costs'!$C$76:$C$95,C92,'Project Costs'!$M$76:$M$95),0)</f>
        <v>0</v>
      </c>
      <c r="J92" s="186">
        <f>[1]Employees!F92</f>
        <v>0</v>
      </c>
      <c r="K92" s="184">
        <f>[1]Employees!G92</f>
        <v>0</v>
      </c>
      <c r="L92" s="310" t="str">
        <f>IF(AND('Employees KPIs'!D91="",'Employees KPIs'!E91=""),"", IF('Employees KPIs'!D91="",'Employees KPIs'!E91,AVERAGE('Employees KPIs'!D91:E91)))</f>
        <v/>
      </c>
      <c r="M92" s="310" t="str">
        <f>IF(L92="","",IF(L92&gt;=[1]KPI!$M$3,[1]KPI!$K$3,
IF(L92&gt;=[1]KPI!$M$3,[1]KPI!$K$3,
IF(L92&gt;=[1]KPI!$M$4,[1]KPI!$K$4,
IF(L92&gt;=[1]KPI!$M$5,[1]KPI!$K$5,
IF(L92&gt;=[1]KPI!$M$6,[1]KPI!$K$6,
[1]KPI!$K$7))))))</f>
        <v/>
      </c>
    </row>
    <row r="93" spans="1:13" x14ac:dyDescent="0.2">
      <c r="A93" s="54" t="str">
        <f t="shared" si="3"/>
        <v>0 0</v>
      </c>
      <c r="B93" s="186">
        <f>[1]Employees!B93</f>
        <v>0</v>
      </c>
      <c r="C93" s="186">
        <f>[1]Employees!C93</f>
        <v>0</v>
      </c>
      <c r="D93" s="186">
        <f>[1]Employees!D93</f>
        <v>0</v>
      </c>
      <c r="E93" s="164"/>
      <c r="F93" s="167"/>
      <c r="G93" s="168"/>
      <c r="H93" s="54" t="str">
        <f t="shared" si="4"/>
        <v>0 0</v>
      </c>
      <c r="I93" s="226">
        <f ca="1">IFERROR( IF(D93="Head Dep",IF(B93='Project Costs'!$B$12,'Project Costs'!$D$15,IF(B93='Project Costs'!$B$37,'Project Costs'!$D$40,IF(B93='Project Costs'!$B$67,'Project Costs'!$D$70,0))),IF(C93='Project Follow up - Base'!$D$17,'Project Costs'!$E$15,IF(C93='Project Follow up - Base'!$D$38,'Project Costs'!$E$40,IF(C93='Project Follow up - Base'!$D$74,'Project Costs'!$E$70,0))))+SUMIF('Project Costs'!$C$21:$C$35,C93,'Project Costs'!$H$21:$H$35)+SUMIF('Project Costs'!$C$21:$C$35,C93,'Project Costs'!$M$21:$M$35)+SUMIF('Project Costs'!$C$46:$C$65,C93,'Project Costs'!$H$46:$H$65)+SUMIF('Project Costs'!$C$46:$C$65,C93,'Project Costs'!$M$46:$M$65)+SUMIF('Project Costs'!$C$76:$C$95,C93,'Project Costs'!$H$76:$H$95)+SUMIF('Project Costs'!$C$76:$C$95,C93,'Project Costs'!$M$76:$M$95),0)</f>
        <v>0</v>
      </c>
      <c r="J93" s="186">
        <f>[1]Employees!F93</f>
        <v>0</v>
      </c>
      <c r="K93" s="184">
        <f>[1]Employees!G93</f>
        <v>0</v>
      </c>
      <c r="L93" s="310" t="str">
        <f>IF(AND('Employees KPIs'!D92="",'Employees KPIs'!E92=""),"", IF('Employees KPIs'!D92="",'Employees KPIs'!E92,AVERAGE('Employees KPIs'!D92:E92)))</f>
        <v/>
      </c>
      <c r="M93" s="310" t="str">
        <f>IF(L93="","",IF(L93&gt;=[1]KPI!$M$3,[1]KPI!$K$3,
IF(L93&gt;=[1]KPI!$M$3,[1]KPI!$K$3,
IF(L93&gt;=[1]KPI!$M$4,[1]KPI!$K$4,
IF(L93&gt;=[1]KPI!$M$5,[1]KPI!$K$5,
IF(L93&gt;=[1]KPI!$M$6,[1]KPI!$K$6,
[1]KPI!$K$7))))))</f>
        <v/>
      </c>
    </row>
    <row r="94" spans="1:13" x14ac:dyDescent="0.2">
      <c r="A94" s="54" t="str">
        <f t="shared" si="3"/>
        <v>0 0</v>
      </c>
      <c r="B94" s="186">
        <f>[1]Employees!B94</f>
        <v>0</v>
      </c>
      <c r="C94" s="186">
        <f>[1]Employees!C94</f>
        <v>0</v>
      </c>
      <c r="D94" s="186">
        <f>[1]Employees!D94</f>
        <v>0</v>
      </c>
      <c r="E94" s="164"/>
      <c r="F94" s="167"/>
      <c r="G94" s="168"/>
      <c r="H94" s="54" t="str">
        <f t="shared" si="4"/>
        <v>0 0</v>
      </c>
      <c r="I94" s="226">
        <f ca="1">IFERROR( IF(D94="Head Dep",IF(B94='Project Costs'!$B$12,'Project Costs'!$D$15,IF(B94='Project Costs'!$B$37,'Project Costs'!$D$40,IF(B94='Project Costs'!$B$67,'Project Costs'!$D$70,0))),IF(C94='Project Follow up - Base'!$D$17,'Project Costs'!$E$15,IF(C94='Project Follow up - Base'!$D$38,'Project Costs'!$E$40,IF(C94='Project Follow up - Base'!$D$74,'Project Costs'!$E$70,0))))+SUMIF('Project Costs'!$C$21:$C$35,C94,'Project Costs'!$H$21:$H$35)+SUMIF('Project Costs'!$C$21:$C$35,C94,'Project Costs'!$M$21:$M$35)+SUMIF('Project Costs'!$C$46:$C$65,C94,'Project Costs'!$H$46:$H$65)+SUMIF('Project Costs'!$C$46:$C$65,C94,'Project Costs'!$M$46:$M$65)+SUMIF('Project Costs'!$C$76:$C$95,C94,'Project Costs'!$H$76:$H$95)+SUMIF('Project Costs'!$C$76:$C$95,C94,'Project Costs'!$M$76:$M$95),0)</f>
        <v>0</v>
      </c>
      <c r="J94" s="186">
        <f>[1]Employees!F94</f>
        <v>0</v>
      </c>
      <c r="K94" s="184">
        <f>[1]Employees!G94</f>
        <v>0</v>
      </c>
      <c r="L94" s="310" t="str">
        <f>IF(AND('Employees KPIs'!D93="",'Employees KPIs'!E93=""),"", IF('Employees KPIs'!D93="",'Employees KPIs'!E93,AVERAGE('Employees KPIs'!D93:E93)))</f>
        <v/>
      </c>
      <c r="M94" s="310" t="str">
        <f>IF(L94="","",IF(L94&gt;=[1]KPI!$M$3,[1]KPI!$K$3,
IF(L94&gt;=[1]KPI!$M$3,[1]KPI!$K$3,
IF(L94&gt;=[1]KPI!$M$4,[1]KPI!$K$4,
IF(L94&gt;=[1]KPI!$M$5,[1]KPI!$K$5,
IF(L94&gt;=[1]KPI!$M$6,[1]KPI!$K$6,
[1]KPI!$K$7))))))</f>
        <v/>
      </c>
    </row>
    <row r="95" spans="1:13" x14ac:dyDescent="0.2">
      <c r="A95" s="54" t="str">
        <f t="shared" si="3"/>
        <v>0 0</v>
      </c>
      <c r="B95" s="186">
        <f>[1]Employees!B95</f>
        <v>0</v>
      </c>
      <c r="C95" s="186">
        <f>[1]Employees!C95</f>
        <v>0</v>
      </c>
      <c r="D95" s="186">
        <f>[1]Employees!D95</f>
        <v>0</v>
      </c>
      <c r="E95" s="164"/>
      <c r="F95" s="167"/>
      <c r="G95" s="168"/>
      <c r="H95" s="54" t="str">
        <f t="shared" si="4"/>
        <v>0 0</v>
      </c>
      <c r="I95" s="226">
        <f ca="1">IFERROR( IF(D95="Head Dep",IF(B95='Project Costs'!$B$12,'Project Costs'!$D$15,IF(B95='Project Costs'!$B$37,'Project Costs'!$D$40,IF(B95='Project Costs'!$B$67,'Project Costs'!$D$70,0))),IF(C95='Project Follow up - Base'!$D$17,'Project Costs'!$E$15,IF(C95='Project Follow up - Base'!$D$38,'Project Costs'!$E$40,IF(C95='Project Follow up - Base'!$D$74,'Project Costs'!$E$70,0))))+SUMIF('Project Costs'!$C$21:$C$35,C95,'Project Costs'!$H$21:$H$35)+SUMIF('Project Costs'!$C$21:$C$35,C95,'Project Costs'!$M$21:$M$35)+SUMIF('Project Costs'!$C$46:$C$65,C95,'Project Costs'!$H$46:$H$65)+SUMIF('Project Costs'!$C$46:$C$65,C95,'Project Costs'!$M$46:$M$65)+SUMIF('Project Costs'!$C$76:$C$95,C95,'Project Costs'!$H$76:$H$95)+SUMIF('Project Costs'!$C$76:$C$95,C95,'Project Costs'!$M$76:$M$95),0)</f>
        <v>0</v>
      </c>
      <c r="J95" s="186">
        <f>[1]Employees!F95</f>
        <v>0</v>
      </c>
      <c r="K95" s="184">
        <f>[1]Employees!G95</f>
        <v>0</v>
      </c>
      <c r="L95" s="310" t="str">
        <f>IF(AND('Employees KPIs'!D94="",'Employees KPIs'!E94=""),"", IF('Employees KPIs'!D94="",'Employees KPIs'!E94,AVERAGE('Employees KPIs'!D94:E94)))</f>
        <v/>
      </c>
      <c r="M95" s="310" t="str">
        <f>IF(L95="","",IF(L95&gt;=[1]KPI!$M$3,[1]KPI!$K$3,
IF(L95&gt;=[1]KPI!$M$3,[1]KPI!$K$3,
IF(L95&gt;=[1]KPI!$M$4,[1]KPI!$K$4,
IF(L95&gt;=[1]KPI!$M$5,[1]KPI!$K$5,
IF(L95&gt;=[1]KPI!$M$6,[1]KPI!$K$6,
[1]KPI!$K$7))))))</f>
        <v/>
      </c>
    </row>
    <row r="96" spans="1:13" x14ac:dyDescent="0.2">
      <c r="A96" s="54" t="str">
        <f t="shared" si="3"/>
        <v>0 0</v>
      </c>
      <c r="B96" s="186">
        <f>[1]Employees!B96</f>
        <v>0</v>
      </c>
      <c r="C96" s="186">
        <f>[1]Employees!C96</f>
        <v>0</v>
      </c>
      <c r="D96" s="186">
        <f>[1]Employees!D96</f>
        <v>0</v>
      </c>
      <c r="E96" s="164"/>
      <c r="F96" s="167"/>
      <c r="G96" s="168"/>
      <c r="H96" s="54" t="str">
        <f t="shared" si="4"/>
        <v>0 0</v>
      </c>
      <c r="I96" s="226">
        <f ca="1">IFERROR( IF(D96="Head Dep",IF(B96='Project Costs'!$B$12,'Project Costs'!$D$15,IF(B96='Project Costs'!$B$37,'Project Costs'!$D$40,IF(B96='Project Costs'!$B$67,'Project Costs'!$D$70,0))),IF(C96='Project Follow up - Base'!$D$17,'Project Costs'!$E$15,IF(C96='Project Follow up - Base'!$D$38,'Project Costs'!$E$40,IF(C96='Project Follow up - Base'!$D$74,'Project Costs'!$E$70,0))))+SUMIF('Project Costs'!$C$21:$C$35,C96,'Project Costs'!$H$21:$H$35)+SUMIF('Project Costs'!$C$21:$C$35,C96,'Project Costs'!$M$21:$M$35)+SUMIF('Project Costs'!$C$46:$C$65,C96,'Project Costs'!$H$46:$H$65)+SUMIF('Project Costs'!$C$46:$C$65,C96,'Project Costs'!$M$46:$M$65)+SUMIF('Project Costs'!$C$76:$C$95,C96,'Project Costs'!$H$76:$H$95)+SUMIF('Project Costs'!$C$76:$C$95,C96,'Project Costs'!$M$76:$M$95),0)</f>
        <v>0</v>
      </c>
      <c r="J96" s="186">
        <f>[1]Employees!F96</f>
        <v>0</v>
      </c>
      <c r="K96" s="184">
        <f>[1]Employees!G96</f>
        <v>0</v>
      </c>
      <c r="L96" s="310" t="str">
        <f>IF(AND('Employees KPIs'!D95="",'Employees KPIs'!E95=""),"", IF('Employees KPIs'!D95="",'Employees KPIs'!E95,AVERAGE('Employees KPIs'!D95:E95)))</f>
        <v/>
      </c>
      <c r="M96" s="310" t="str">
        <f>IF(L96="","",IF(L96&gt;=[1]KPI!$M$3,[1]KPI!$K$3,
IF(L96&gt;=[1]KPI!$M$3,[1]KPI!$K$3,
IF(L96&gt;=[1]KPI!$M$4,[1]KPI!$K$4,
IF(L96&gt;=[1]KPI!$M$5,[1]KPI!$K$5,
IF(L96&gt;=[1]KPI!$M$6,[1]KPI!$K$6,
[1]KPI!$K$7))))))</f>
        <v/>
      </c>
    </row>
    <row r="97" spans="1:13" x14ac:dyDescent="0.2">
      <c r="A97" s="54" t="str">
        <f t="shared" si="3"/>
        <v>0 0</v>
      </c>
      <c r="B97" s="186">
        <f>[1]Employees!B97</f>
        <v>0</v>
      </c>
      <c r="C97" s="186">
        <f>[1]Employees!C97</f>
        <v>0</v>
      </c>
      <c r="D97" s="186">
        <f>[1]Employees!D97</f>
        <v>0</v>
      </c>
      <c r="E97" s="164"/>
      <c r="F97" s="167"/>
      <c r="G97" s="168"/>
      <c r="H97" s="54" t="str">
        <f t="shared" si="4"/>
        <v>0 0</v>
      </c>
      <c r="I97" s="226">
        <f ca="1">IFERROR( IF(D97="Head Dep",IF(B97='Project Costs'!$B$12,'Project Costs'!$D$15,IF(B97='Project Costs'!$B$37,'Project Costs'!$D$40,IF(B97='Project Costs'!$B$67,'Project Costs'!$D$70,0))),IF(C97='Project Follow up - Base'!$D$17,'Project Costs'!$E$15,IF(C97='Project Follow up - Base'!$D$38,'Project Costs'!$E$40,IF(C97='Project Follow up - Base'!$D$74,'Project Costs'!$E$70,0))))+SUMIF('Project Costs'!$C$21:$C$35,C97,'Project Costs'!$H$21:$H$35)+SUMIF('Project Costs'!$C$21:$C$35,C97,'Project Costs'!$M$21:$M$35)+SUMIF('Project Costs'!$C$46:$C$65,C97,'Project Costs'!$H$46:$H$65)+SUMIF('Project Costs'!$C$46:$C$65,C97,'Project Costs'!$M$46:$M$65)+SUMIF('Project Costs'!$C$76:$C$95,C97,'Project Costs'!$H$76:$H$95)+SUMIF('Project Costs'!$C$76:$C$95,C97,'Project Costs'!$M$76:$M$95),0)</f>
        <v>0</v>
      </c>
      <c r="J97" s="186">
        <f>[1]Employees!F97</f>
        <v>0</v>
      </c>
      <c r="K97" s="184">
        <f>[1]Employees!G97</f>
        <v>0</v>
      </c>
      <c r="L97" s="310" t="str">
        <f>IF(AND('Employees KPIs'!D96="",'Employees KPIs'!E96=""),"", IF('Employees KPIs'!D96="",'Employees KPIs'!E96,AVERAGE('Employees KPIs'!D96:E96)))</f>
        <v/>
      </c>
      <c r="M97" s="310" t="str">
        <f>IF(L97="","",IF(L97&gt;=[1]KPI!$M$3,[1]KPI!$K$3,
IF(L97&gt;=[1]KPI!$M$3,[1]KPI!$K$3,
IF(L97&gt;=[1]KPI!$M$4,[1]KPI!$K$4,
IF(L97&gt;=[1]KPI!$M$5,[1]KPI!$K$5,
IF(L97&gt;=[1]KPI!$M$6,[1]KPI!$K$6,
[1]KPI!$K$7))))))</f>
        <v/>
      </c>
    </row>
    <row r="98" spans="1:13" x14ac:dyDescent="0.2">
      <c r="A98" s="54" t="str">
        <f t="shared" si="3"/>
        <v>0 0</v>
      </c>
      <c r="B98" s="186">
        <f>[1]Employees!B98</f>
        <v>0</v>
      </c>
      <c r="C98" s="186">
        <f>[1]Employees!C98</f>
        <v>0</v>
      </c>
      <c r="D98" s="186">
        <f>[1]Employees!D98</f>
        <v>0</v>
      </c>
      <c r="E98" s="164"/>
      <c r="F98" s="167"/>
      <c r="G98" s="168"/>
      <c r="H98" s="54" t="str">
        <f t="shared" si="4"/>
        <v>0 0</v>
      </c>
      <c r="I98" s="226">
        <f ca="1">IFERROR( IF(D98="Head Dep",IF(B98='Project Costs'!$B$12,'Project Costs'!$D$15,IF(B98='Project Costs'!$B$37,'Project Costs'!$D$40,IF(B98='Project Costs'!$B$67,'Project Costs'!$D$70,0))),IF(C98='Project Follow up - Base'!$D$17,'Project Costs'!$E$15,IF(C98='Project Follow up - Base'!$D$38,'Project Costs'!$E$40,IF(C98='Project Follow up - Base'!$D$74,'Project Costs'!$E$70,0))))+SUMIF('Project Costs'!$C$21:$C$35,C98,'Project Costs'!$H$21:$H$35)+SUMIF('Project Costs'!$C$21:$C$35,C98,'Project Costs'!$M$21:$M$35)+SUMIF('Project Costs'!$C$46:$C$65,C98,'Project Costs'!$H$46:$H$65)+SUMIF('Project Costs'!$C$46:$C$65,C98,'Project Costs'!$M$46:$M$65)+SUMIF('Project Costs'!$C$76:$C$95,C98,'Project Costs'!$H$76:$H$95)+SUMIF('Project Costs'!$C$76:$C$95,C98,'Project Costs'!$M$76:$M$95),0)</f>
        <v>0</v>
      </c>
      <c r="J98" s="186">
        <f>[1]Employees!F98</f>
        <v>0</v>
      </c>
      <c r="K98" s="184">
        <f>[1]Employees!G98</f>
        <v>0</v>
      </c>
      <c r="L98" s="310" t="str">
        <f>IF(AND('Employees KPIs'!D97="",'Employees KPIs'!E97=""),"", IF('Employees KPIs'!D97="",'Employees KPIs'!E97,AVERAGE('Employees KPIs'!D97:E97)))</f>
        <v/>
      </c>
      <c r="M98" s="310" t="str">
        <f>IF(L98="","",IF(L98&gt;=[1]KPI!$M$3,[1]KPI!$K$3,
IF(L98&gt;=[1]KPI!$M$3,[1]KPI!$K$3,
IF(L98&gt;=[1]KPI!$M$4,[1]KPI!$K$4,
IF(L98&gt;=[1]KPI!$M$5,[1]KPI!$K$5,
IF(L98&gt;=[1]KPI!$M$6,[1]KPI!$K$6,
[1]KPI!$K$7))))))</f>
        <v/>
      </c>
    </row>
    <row r="99" spans="1:13" x14ac:dyDescent="0.2">
      <c r="A99" s="54" t="str">
        <f t="shared" si="3"/>
        <v>0 0</v>
      </c>
      <c r="B99" s="186">
        <f>[1]Employees!B99</f>
        <v>0</v>
      </c>
      <c r="C99" s="186">
        <f>[1]Employees!C99</f>
        <v>0</v>
      </c>
      <c r="D99" s="186">
        <f>[1]Employees!D99</f>
        <v>0</v>
      </c>
      <c r="E99" s="164"/>
      <c r="F99" s="167"/>
      <c r="G99" s="168"/>
      <c r="H99" s="54" t="str">
        <f t="shared" si="4"/>
        <v>0 0</v>
      </c>
      <c r="I99" s="226">
        <f ca="1">IFERROR( IF(D99="Head Dep",IF(B99='Project Costs'!$B$12,'Project Costs'!$D$15,IF(B99='Project Costs'!$B$37,'Project Costs'!$D$40,IF(B99='Project Costs'!$B$67,'Project Costs'!$D$70,0))),IF(C99='Project Follow up - Base'!$D$17,'Project Costs'!$E$15,IF(C99='Project Follow up - Base'!$D$38,'Project Costs'!$E$40,IF(C99='Project Follow up - Base'!$D$74,'Project Costs'!$E$70,0))))+SUMIF('Project Costs'!$C$21:$C$35,C99,'Project Costs'!$H$21:$H$35)+SUMIF('Project Costs'!$C$21:$C$35,C99,'Project Costs'!$M$21:$M$35)+SUMIF('Project Costs'!$C$46:$C$65,C99,'Project Costs'!$H$46:$H$65)+SUMIF('Project Costs'!$C$46:$C$65,C99,'Project Costs'!$M$46:$M$65)+SUMIF('Project Costs'!$C$76:$C$95,C99,'Project Costs'!$H$76:$H$95)+SUMIF('Project Costs'!$C$76:$C$95,C99,'Project Costs'!$M$76:$M$95),0)</f>
        <v>0</v>
      </c>
      <c r="J99" s="186">
        <f>[1]Employees!F99</f>
        <v>0</v>
      </c>
      <c r="K99" s="184">
        <f>[1]Employees!G99</f>
        <v>0</v>
      </c>
      <c r="L99" s="310" t="str">
        <f>IF(AND('Employees KPIs'!D98="",'Employees KPIs'!E98=""),"", IF('Employees KPIs'!D98="",'Employees KPIs'!E98,AVERAGE('Employees KPIs'!D98:E98)))</f>
        <v/>
      </c>
      <c r="M99" s="310" t="str">
        <f>IF(L99="","",IF(L99&gt;=[1]KPI!$M$3,[1]KPI!$K$3,
IF(L99&gt;=[1]KPI!$M$3,[1]KPI!$K$3,
IF(L99&gt;=[1]KPI!$M$4,[1]KPI!$K$4,
IF(L99&gt;=[1]KPI!$M$5,[1]KPI!$K$5,
IF(L99&gt;=[1]KPI!$M$6,[1]KPI!$K$6,
[1]KPI!$K$7))))))</f>
        <v/>
      </c>
    </row>
    <row r="100" spans="1:13" x14ac:dyDescent="0.2">
      <c r="A100" s="54" t="str">
        <f t="shared" ref="A100:A104" si="5">B100&amp;" "&amp;D100</f>
        <v>0 0</v>
      </c>
      <c r="B100" s="186">
        <f>[1]Employees!B100</f>
        <v>0</v>
      </c>
      <c r="C100" s="186">
        <f>[1]Employees!C100</f>
        <v>0</v>
      </c>
      <c r="D100" s="186">
        <f>[1]Employees!D100</f>
        <v>0</v>
      </c>
      <c r="E100" s="164"/>
      <c r="F100" s="167"/>
      <c r="G100" s="168"/>
      <c r="H100" s="54" t="str">
        <f t="shared" si="4"/>
        <v>0 0</v>
      </c>
      <c r="I100" s="226">
        <f ca="1">IFERROR( IF(D100="Head Dep",IF(B100='Project Costs'!$B$12,'Project Costs'!$D$15,IF(B100='Project Costs'!$B$37,'Project Costs'!$D$40,IF(B100='Project Costs'!$B$67,'Project Costs'!$D$70,0))),IF(C100='Project Follow up - Base'!$D$17,'Project Costs'!$E$15,IF(C100='Project Follow up - Base'!$D$38,'Project Costs'!$E$40,IF(C100='Project Follow up - Base'!$D$74,'Project Costs'!$E$70,0))))+SUMIF('Project Costs'!$C$21:$C$35,C100,'Project Costs'!$H$21:$H$35)+SUMIF('Project Costs'!$C$21:$C$35,C100,'Project Costs'!$M$21:$M$35)+SUMIF('Project Costs'!$C$46:$C$65,C100,'Project Costs'!$H$46:$H$65)+SUMIF('Project Costs'!$C$46:$C$65,C100,'Project Costs'!$M$46:$M$65)+SUMIF('Project Costs'!$C$76:$C$95,C100,'Project Costs'!$H$76:$H$95)+SUMIF('Project Costs'!$C$76:$C$95,C100,'Project Costs'!$M$76:$M$95),0)</f>
        <v>0</v>
      </c>
      <c r="J100" s="186">
        <f>[1]Employees!F100</f>
        <v>0</v>
      </c>
      <c r="K100" s="184">
        <f>[1]Employees!G100</f>
        <v>0</v>
      </c>
      <c r="L100" s="310" t="str">
        <f>IF(AND('Employees KPIs'!D99="",'Employees KPIs'!E99=""),"", IF('Employees KPIs'!D99="",'Employees KPIs'!E99,AVERAGE('Employees KPIs'!D99:E99)))</f>
        <v/>
      </c>
      <c r="M100" s="310" t="str">
        <f>IF(L100="","",IF(L100&gt;=[1]KPI!$M$3,[1]KPI!$K$3,
IF(L100&gt;=[1]KPI!$M$3,[1]KPI!$K$3,
IF(L100&gt;=[1]KPI!$M$4,[1]KPI!$K$4,
IF(L100&gt;=[1]KPI!$M$5,[1]KPI!$K$5,
IF(L100&gt;=[1]KPI!$M$6,[1]KPI!$K$6,
[1]KPI!$K$7))))))</f>
        <v/>
      </c>
    </row>
    <row r="101" spans="1:13" x14ac:dyDescent="0.2">
      <c r="A101" s="54" t="str">
        <f t="shared" si="5"/>
        <v>0 0</v>
      </c>
      <c r="B101" s="186">
        <f>[1]Employees!B101</f>
        <v>0</v>
      </c>
      <c r="C101" s="186">
        <f>[1]Employees!C101</f>
        <v>0</v>
      </c>
      <c r="D101" s="186">
        <f>[1]Employees!D101</f>
        <v>0</v>
      </c>
      <c r="E101" s="164"/>
      <c r="F101" s="167"/>
      <c r="G101" s="168"/>
      <c r="H101" s="54" t="str">
        <f t="shared" si="4"/>
        <v>0 0</v>
      </c>
      <c r="I101" s="226">
        <f ca="1">IFERROR( IF(D101="Head Dep",IF(B101='Project Costs'!$B$12,'Project Costs'!$D$15,IF(B101='Project Costs'!$B$37,'Project Costs'!$D$40,IF(B101='Project Costs'!$B$67,'Project Costs'!$D$70,0))),IF(C101='Project Follow up - Base'!$D$17,'Project Costs'!$E$15,IF(C101='Project Follow up - Base'!$D$38,'Project Costs'!$E$40,IF(C101='Project Follow up - Base'!$D$74,'Project Costs'!$E$70,0))))+SUMIF('Project Costs'!$C$21:$C$35,C101,'Project Costs'!$H$21:$H$35)+SUMIF('Project Costs'!$C$21:$C$35,C101,'Project Costs'!$M$21:$M$35)+SUMIF('Project Costs'!$C$46:$C$65,C101,'Project Costs'!$H$46:$H$65)+SUMIF('Project Costs'!$C$46:$C$65,C101,'Project Costs'!$M$46:$M$65)+SUMIF('Project Costs'!$C$76:$C$95,C101,'Project Costs'!$H$76:$H$95)+SUMIF('Project Costs'!$C$76:$C$95,C101,'Project Costs'!$M$76:$M$95),0)</f>
        <v>0</v>
      </c>
      <c r="J101" s="186">
        <f>[1]Employees!F101</f>
        <v>0</v>
      </c>
      <c r="K101" s="184">
        <f>[1]Employees!G101</f>
        <v>0</v>
      </c>
      <c r="L101" s="310" t="str">
        <f>IF(AND('Employees KPIs'!D100="",'Employees KPIs'!E100=""),"", IF('Employees KPIs'!D100="",'Employees KPIs'!E100,AVERAGE('Employees KPIs'!D100:E100)))</f>
        <v/>
      </c>
      <c r="M101" s="310" t="str">
        <f>IF(L101="","",IF(L101&gt;=[1]KPI!$M$3,[1]KPI!$K$3,
IF(L101&gt;=[1]KPI!$M$3,[1]KPI!$K$3,
IF(L101&gt;=[1]KPI!$M$4,[1]KPI!$K$4,
IF(L101&gt;=[1]KPI!$M$5,[1]KPI!$K$5,
IF(L101&gt;=[1]KPI!$M$6,[1]KPI!$K$6,
[1]KPI!$K$7))))))</f>
        <v/>
      </c>
    </row>
    <row r="102" spans="1:13" x14ac:dyDescent="0.2">
      <c r="A102" s="54" t="str">
        <f t="shared" si="5"/>
        <v>0 0</v>
      </c>
      <c r="B102" s="186">
        <f>[1]Employees!B102</f>
        <v>0</v>
      </c>
      <c r="C102" s="186">
        <f>[1]Employees!C102</f>
        <v>0</v>
      </c>
      <c r="D102" s="186">
        <f>[1]Employees!D102</f>
        <v>0</v>
      </c>
      <c r="E102" s="164"/>
      <c r="F102" s="167"/>
      <c r="G102" s="168"/>
      <c r="H102" s="54" t="str">
        <f t="shared" si="4"/>
        <v>0 0</v>
      </c>
      <c r="I102" s="226">
        <f ca="1">IFERROR( IF(D102="Head Dep",IF(B102='Project Costs'!$B$12,'Project Costs'!$D$15,IF(B102='Project Costs'!$B$37,'Project Costs'!$D$40,IF(B102='Project Costs'!$B$67,'Project Costs'!$D$70,0))),IF(C102='Project Follow up - Base'!$D$17,'Project Costs'!$E$15,IF(C102='Project Follow up - Base'!$D$38,'Project Costs'!$E$40,IF(C102='Project Follow up - Base'!$D$74,'Project Costs'!$E$70,0))))+SUMIF('Project Costs'!$C$21:$C$35,C102,'Project Costs'!$H$21:$H$35)+SUMIF('Project Costs'!$C$21:$C$35,C102,'Project Costs'!$M$21:$M$35)+SUMIF('Project Costs'!$C$46:$C$65,C102,'Project Costs'!$H$46:$H$65)+SUMIF('Project Costs'!$C$46:$C$65,C102,'Project Costs'!$M$46:$M$65)+SUMIF('Project Costs'!$C$76:$C$95,C102,'Project Costs'!$H$76:$H$95)+SUMIF('Project Costs'!$C$76:$C$95,C102,'Project Costs'!$M$76:$M$95),0)</f>
        <v>0</v>
      </c>
      <c r="J102" s="186">
        <f>[1]Employees!F102</f>
        <v>0</v>
      </c>
      <c r="K102" s="184">
        <f>[1]Employees!G102</f>
        <v>0</v>
      </c>
      <c r="L102" s="310" t="str">
        <f>IF(AND('Employees KPIs'!D101="",'Employees KPIs'!E101=""),"", IF('Employees KPIs'!D101="",'Employees KPIs'!E101,AVERAGE('Employees KPIs'!D101:E101)))</f>
        <v/>
      </c>
      <c r="M102" s="310" t="str">
        <f>IF(L102="","",IF(L102&gt;=[1]KPI!$M$3,[1]KPI!$K$3,
IF(L102&gt;=[1]KPI!$M$3,[1]KPI!$K$3,
IF(L102&gt;=[1]KPI!$M$4,[1]KPI!$K$4,
IF(L102&gt;=[1]KPI!$M$5,[1]KPI!$K$5,
IF(L102&gt;=[1]KPI!$M$6,[1]KPI!$K$6,
[1]KPI!$K$7))))))</f>
        <v/>
      </c>
    </row>
    <row r="103" spans="1:13" x14ac:dyDescent="0.2">
      <c r="A103" s="54" t="str">
        <f t="shared" si="5"/>
        <v>0 0</v>
      </c>
      <c r="B103" s="186">
        <f>[1]Employees!B103</f>
        <v>0</v>
      </c>
      <c r="C103" s="186">
        <f>[1]Employees!C103</f>
        <v>0</v>
      </c>
      <c r="D103" s="186">
        <f>[1]Employees!D103</f>
        <v>0</v>
      </c>
      <c r="E103" s="164"/>
      <c r="F103" s="167"/>
      <c r="G103" s="168"/>
      <c r="H103" s="54" t="str">
        <f t="shared" si="4"/>
        <v>0 0</v>
      </c>
      <c r="I103" s="226">
        <f ca="1">IFERROR( IF(D103="Head Dep",IF(B103='Project Costs'!$B$12,'Project Costs'!$D$15,IF(B103='Project Costs'!$B$37,'Project Costs'!$D$40,IF(B103='Project Costs'!$B$67,'Project Costs'!$D$70,0))),IF(C103='Project Follow up - Base'!$D$17,'Project Costs'!$E$15,IF(C103='Project Follow up - Base'!$D$38,'Project Costs'!$E$40,IF(C103='Project Follow up - Base'!$D$74,'Project Costs'!$E$70,0))))+SUMIF('Project Costs'!$C$21:$C$35,C103,'Project Costs'!$H$21:$H$35)+SUMIF('Project Costs'!$C$21:$C$35,C103,'Project Costs'!$M$21:$M$35)+SUMIF('Project Costs'!$C$46:$C$65,C103,'Project Costs'!$H$46:$H$65)+SUMIF('Project Costs'!$C$46:$C$65,C103,'Project Costs'!$M$46:$M$65)+SUMIF('Project Costs'!$C$76:$C$95,C103,'Project Costs'!$H$76:$H$95)+SUMIF('Project Costs'!$C$76:$C$95,C103,'Project Costs'!$M$76:$M$95),0)</f>
        <v>0</v>
      </c>
      <c r="J103" s="186">
        <f>[1]Employees!F103</f>
        <v>0</v>
      </c>
      <c r="K103" s="184">
        <f>[1]Employees!G103</f>
        <v>0</v>
      </c>
      <c r="L103" s="310" t="str">
        <f>IF(AND('Employees KPIs'!D102="",'Employees KPIs'!E102=""),"", IF('Employees KPIs'!D102="",'Employees KPIs'!E102,AVERAGE('Employees KPIs'!D102:E102)))</f>
        <v/>
      </c>
      <c r="M103" s="310" t="str">
        <f>IF(L103="","",IF(L103&gt;=[1]KPI!$M$3,[1]KPI!$K$3,
IF(L103&gt;=[1]KPI!$M$3,[1]KPI!$K$3,
IF(L103&gt;=[1]KPI!$M$4,[1]KPI!$K$4,
IF(L103&gt;=[1]KPI!$M$5,[1]KPI!$K$5,
IF(L103&gt;=[1]KPI!$M$6,[1]KPI!$K$6,
[1]KPI!$K$7))))))</f>
        <v/>
      </c>
    </row>
    <row r="104" spans="1:13" x14ac:dyDescent="0.2">
      <c r="A104" s="54" t="str">
        <f t="shared" si="5"/>
        <v>0 0</v>
      </c>
      <c r="B104" s="186">
        <f>[1]Employees!B104</f>
        <v>0</v>
      </c>
      <c r="C104" s="186">
        <f>[1]Employees!C104</f>
        <v>0</v>
      </c>
      <c r="D104" s="186">
        <f>[1]Employees!D104</f>
        <v>0</v>
      </c>
      <c r="E104" s="164"/>
      <c r="F104" s="167"/>
      <c r="G104" s="168"/>
      <c r="H104" s="54" t="str">
        <f t="shared" si="4"/>
        <v>0 0</v>
      </c>
      <c r="I104" s="226">
        <f ca="1">IFERROR( IF(D104="Head Dep",IF(B104='Project Costs'!$B$12,'Project Costs'!$D$15,IF(B104='Project Costs'!$B$37,'Project Costs'!$D$40,IF(B104='Project Costs'!$B$67,'Project Costs'!$D$70,0))),IF(C104='Project Follow up - Base'!$D$17,'Project Costs'!$E$15,IF(C104='Project Follow up - Base'!$D$38,'Project Costs'!$E$40,IF(C104='Project Follow up - Base'!$D$74,'Project Costs'!$E$70,0))))+SUMIF('Project Costs'!$C$21:$C$35,C104,'Project Costs'!$H$21:$H$35)+SUMIF('Project Costs'!$C$21:$C$35,C104,'Project Costs'!$M$21:$M$35)+SUMIF('Project Costs'!$C$46:$C$65,C104,'Project Costs'!$H$46:$H$65)+SUMIF('Project Costs'!$C$46:$C$65,C104,'Project Costs'!$M$46:$M$65)+SUMIF('Project Costs'!$C$76:$C$95,C104,'Project Costs'!$H$76:$H$95)+SUMIF('Project Costs'!$C$76:$C$95,C104,'Project Costs'!$M$76:$M$95),0)</f>
        <v>0</v>
      </c>
      <c r="J104" s="186">
        <f>[1]Employees!F104</f>
        <v>0</v>
      </c>
      <c r="K104" s="184">
        <f>[1]Employees!G104</f>
        <v>0</v>
      </c>
      <c r="L104" s="310" t="str">
        <f>IF(AND('Employees KPIs'!D103="",'Employees KPIs'!E103=""),"", IF('Employees KPIs'!D103="",'Employees KPIs'!E103,AVERAGE('Employees KPIs'!D103:E103)))</f>
        <v/>
      </c>
      <c r="M104" s="310" t="str">
        <f>IF(L104="","",IF(L104&gt;=[1]KPI!$M$3,[1]KPI!$K$3,
IF(L104&gt;=[1]KPI!$M$3,[1]KPI!$K$3,
IF(L104&gt;=[1]KPI!$M$4,[1]KPI!$K$4,
IF(L104&gt;=[1]KPI!$M$5,[1]KPI!$K$5,
IF(L104&gt;=[1]KPI!$M$6,[1]KPI!$K$6,
[1]KPI!$K$7))))))</f>
        <v/>
      </c>
    </row>
  </sheetData>
  <sheetProtection algorithmName="SHA-512" hashValue="75ezmCBICaf2im4mFztbI5x7O3nEEUwn/O9gwYvIJdZnS/vTsUE8+WTwJugDgEJdV3woZKtUNqgk/KCkUokGNw==" saltValue="ShuWwHo3aj9YoOIrIY6btQ==" spinCount="100000" sheet="1" objects="1" scenarios="1" formatColumns="0"/>
  <conditionalFormatting sqref="A1:B1 N1:XFD1 A2:XFD1048576">
    <cfRule type="cellIs" dxfId="55" priority="2" operator="equal">
      <formula>0</formula>
    </cfRule>
  </conditionalFormatting>
  <conditionalFormatting sqref="F1">
    <cfRule type="cellIs" dxfId="54" priority="1" operator="equal">
      <formula>0</formula>
    </cfRule>
  </conditionalFormatting>
  <dataValidations count="1">
    <dataValidation allowBlank="1" showInputMessage="1" showErrorMessage="1" sqref="B4:D33 E4:E39" xr:uid="{828D1B48-51A5-4C60-88A5-E18DC029D1B3}"/>
  </dataValidations>
  <hyperlinks>
    <hyperlink ref="L1" location="'Home'!A1" display="Home Page " xr:uid="{EED5C839-616A-4337-8DB9-85FD0A87243E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E5AF-ED8F-4465-AA4A-C87A546B5415}">
  <sheetPr codeName="Sheet4"/>
  <dimension ref="A1:BM148"/>
  <sheetViews>
    <sheetView zoomScaleNormal="100" workbookViewId="0">
      <selection activeCell="F2" sqref="F2"/>
    </sheetView>
  </sheetViews>
  <sheetFormatPr defaultColWidth="9.125" defaultRowHeight="14.25" x14ac:dyDescent="0.2"/>
  <cols>
    <col min="1" max="1" width="39.625" style="54" customWidth="1"/>
    <col min="2" max="2" width="9.125" style="54" customWidth="1"/>
    <col min="3" max="3" width="38" style="54" bestFit="1" customWidth="1"/>
    <col min="4" max="4" width="3" style="54" customWidth="1"/>
    <col min="5" max="5" width="8" style="54" customWidth="1"/>
    <col min="6" max="19" width="11.75" style="54" customWidth="1"/>
    <col min="20" max="16384" width="9.125" style="54"/>
  </cols>
  <sheetData>
    <row r="1" spans="1:65" ht="25.5" customHeight="1" x14ac:dyDescent="0.2">
      <c r="B1" s="174"/>
      <c r="C1" s="175"/>
      <c r="H1" s="170" t="s">
        <v>148</v>
      </c>
    </row>
    <row r="2" spans="1:65" s="96" customFormat="1" ht="32.25" customHeight="1" x14ac:dyDescent="0.2">
      <c r="A2" s="171" t="s">
        <v>149</v>
      </c>
      <c r="B2" s="171" t="s">
        <v>131</v>
      </c>
      <c r="C2" s="171" t="s">
        <v>86</v>
      </c>
      <c r="D2" s="54"/>
      <c r="E2" s="54"/>
      <c r="F2" s="331" t="str">
        <f>[1]Tasks!F2</f>
        <v>Park View</v>
      </c>
      <c r="G2" s="332" t="str">
        <f>[1]Tasks!G2</f>
        <v>Details</v>
      </c>
      <c r="H2" s="332" t="str">
        <f>[1]Tasks!H2</f>
        <v>Jevan Tower</v>
      </c>
      <c r="I2" s="332" t="str">
        <f>[1]Tasks!I2</f>
        <v>Al Hamra Mixed Use TOD Project</v>
      </c>
      <c r="J2" s="332">
        <f>[1]Tasks!J2</f>
        <v>0</v>
      </c>
      <c r="K2" s="332">
        <f>[1]Tasks!K2</f>
        <v>0</v>
      </c>
      <c r="L2" s="332">
        <f>[1]Tasks!L2</f>
        <v>0</v>
      </c>
      <c r="M2" s="332">
        <f>[1]Tasks!M2</f>
        <v>0</v>
      </c>
      <c r="N2" s="332">
        <f>[1]Tasks!N2</f>
        <v>0</v>
      </c>
      <c r="O2" s="332">
        <f>[1]Tasks!O2</f>
        <v>0</v>
      </c>
      <c r="P2" s="332">
        <f>[1]Tasks!P2</f>
        <v>0</v>
      </c>
      <c r="Q2" s="332">
        <f>[1]Tasks!Q2</f>
        <v>0</v>
      </c>
      <c r="R2" s="332">
        <f>[1]Tasks!R2</f>
        <v>0</v>
      </c>
      <c r="S2" s="332">
        <f>[1]Tasks!S2</f>
        <v>0</v>
      </c>
      <c r="T2" s="332">
        <f>[1]Tasks!T2</f>
        <v>0</v>
      </c>
      <c r="U2" s="332">
        <f>[1]Tasks!U2</f>
        <v>0</v>
      </c>
      <c r="V2" s="332">
        <f>[1]Tasks!V2</f>
        <v>0</v>
      </c>
      <c r="W2" s="332">
        <f>[1]Tasks!W2</f>
        <v>0</v>
      </c>
      <c r="X2" s="332">
        <f>[1]Tasks!X2</f>
        <v>0</v>
      </c>
      <c r="Y2" s="332">
        <f>[1]Tasks!Y2</f>
        <v>0</v>
      </c>
      <c r="Z2" s="332">
        <f>[1]Tasks!Z2</f>
        <v>0</v>
      </c>
      <c r="AA2" s="332">
        <f>[1]Tasks!AA2</f>
        <v>0</v>
      </c>
      <c r="AB2" s="332">
        <f>[1]Tasks!AB2</f>
        <v>0</v>
      </c>
      <c r="AC2" s="332">
        <f>[1]Tasks!AC2</f>
        <v>0</v>
      </c>
      <c r="AD2" s="332">
        <f>[1]Tasks!AD2</f>
        <v>0</v>
      </c>
      <c r="AE2" s="332">
        <f>[1]Tasks!AE2</f>
        <v>0</v>
      </c>
      <c r="AF2" s="332">
        <f>[1]Tasks!AF2</f>
        <v>0</v>
      </c>
      <c r="AG2" s="332">
        <f>[1]Tasks!AG2</f>
        <v>0</v>
      </c>
      <c r="AH2" s="332">
        <f>[1]Tasks!AH2</f>
        <v>0</v>
      </c>
      <c r="AI2" s="332">
        <f>[1]Tasks!AI2</f>
        <v>0</v>
      </c>
      <c r="AJ2" s="332">
        <f>[1]Tasks!AJ2</f>
        <v>0</v>
      </c>
      <c r="AK2" s="332">
        <f>[1]Tasks!AK2</f>
        <v>0</v>
      </c>
      <c r="AL2" s="332">
        <f>[1]Tasks!AL2</f>
        <v>0</v>
      </c>
      <c r="AM2" s="332">
        <f>[1]Tasks!AM2</f>
        <v>0</v>
      </c>
      <c r="AN2" s="332">
        <f>[1]Tasks!AN2</f>
        <v>0</v>
      </c>
      <c r="AO2" s="332">
        <f>[1]Tasks!AO2</f>
        <v>0</v>
      </c>
      <c r="AP2" s="332">
        <f>[1]Tasks!AP2</f>
        <v>0</v>
      </c>
      <c r="AQ2" s="332">
        <f>[1]Tasks!AQ2</f>
        <v>0</v>
      </c>
      <c r="AR2" s="332">
        <f>[1]Tasks!AR2</f>
        <v>0</v>
      </c>
      <c r="AS2" s="332">
        <f>[1]Tasks!AS2</f>
        <v>0</v>
      </c>
      <c r="AT2" s="332">
        <f>[1]Tasks!AT2</f>
        <v>0</v>
      </c>
      <c r="AU2" s="332">
        <f>[1]Tasks!AU2</f>
        <v>0</v>
      </c>
      <c r="AV2" s="332">
        <f>[1]Tasks!AV2</f>
        <v>0</v>
      </c>
      <c r="AW2" s="332">
        <f>[1]Tasks!AW2</f>
        <v>0</v>
      </c>
      <c r="AX2" s="332">
        <f>[1]Tasks!AX2</f>
        <v>0</v>
      </c>
      <c r="AY2" s="332">
        <f>[1]Tasks!AY2</f>
        <v>0</v>
      </c>
      <c r="AZ2" s="332">
        <f>[1]Tasks!AZ2</f>
        <v>0</v>
      </c>
      <c r="BA2" s="332">
        <f>[1]Tasks!BA2</f>
        <v>0</v>
      </c>
      <c r="BB2" s="332">
        <f>[1]Tasks!BB2</f>
        <v>0</v>
      </c>
      <c r="BC2" s="332">
        <f>[1]Tasks!BC2</f>
        <v>0</v>
      </c>
      <c r="BD2" s="332">
        <f>[1]Tasks!BD2</f>
        <v>0</v>
      </c>
      <c r="BE2" s="332">
        <f>[1]Tasks!BE2</f>
        <v>0</v>
      </c>
      <c r="BF2" s="332">
        <f>[1]Tasks!BF2</f>
        <v>0</v>
      </c>
      <c r="BG2" s="332">
        <f>[1]Tasks!BG2</f>
        <v>0</v>
      </c>
      <c r="BH2" s="332">
        <f>[1]Tasks!BH2</f>
        <v>0</v>
      </c>
      <c r="BI2" s="332">
        <f>[1]Tasks!BI2</f>
        <v>0</v>
      </c>
      <c r="BJ2" s="332">
        <f>[1]Tasks!BJ2</f>
        <v>0</v>
      </c>
      <c r="BK2" s="332">
        <f>[1]Tasks!BK2</f>
        <v>0</v>
      </c>
      <c r="BL2" s="332">
        <f>[1]Tasks!BL2</f>
        <v>0</v>
      </c>
      <c r="BM2" s="333">
        <f>[1]Tasks!BM2</f>
        <v>0</v>
      </c>
    </row>
    <row r="3" spans="1:65" x14ac:dyDescent="0.2">
      <c r="A3" s="172" t="str">
        <f>B3&amp;" "&amp;C3</f>
        <v>Studies Working on - Studies</v>
      </c>
      <c r="B3" s="173" t="str">
        <f>[1]Tasks!B3</f>
        <v>Studies</v>
      </c>
      <c r="C3" s="173" t="str">
        <f>[1]Tasks!C3</f>
        <v>Working on - Studies</v>
      </c>
      <c r="F3" s="334">
        <f>[1]Tasks!F3</f>
        <v>15</v>
      </c>
      <c r="G3" s="335">
        <f>[1]Tasks!G3</f>
        <v>15</v>
      </c>
      <c r="H3" s="335">
        <f>[1]Tasks!H3</f>
        <v>15</v>
      </c>
      <c r="I3" s="335">
        <f>[1]Tasks!I3</f>
        <v>15</v>
      </c>
      <c r="J3" s="335">
        <f>[1]Tasks!J3</f>
        <v>15</v>
      </c>
      <c r="K3" s="335">
        <f>[1]Tasks!K3</f>
        <v>15</v>
      </c>
      <c r="L3" s="335">
        <f>[1]Tasks!L3</f>
        <v>15</v>
      </c>
      <c r="M3" s="335">
        <f>[1]Tasks!M3</f>
        <v>15</v>
      </c>
      <c r="N3" s="335">
        <f>[1]Tasks!N3</f>
        <v>0</v>
      </c>
      <c r="O3" s="335">
        <f>[1]Tasks!O3</f>
        <v>0</v>
      </c>
      <c r="P3" s="335">
        <f>[1]Tasks!P3</f>
        <v>0</v>
      </c>
      <c r="Q3" s="335">
        <f>[1]Tasks!Q3</f>
        <v>0</v>
      </c>
      <c r="R3" s="335">
        <f>[1]Tasks!R3</f>
        <v>0</v>
      </c>
      <c r="S3" s="335">
        <f>[1]Tasks!S3</f>
        <v>0</v>
      </c>
      <c r="T3" s="335">
        <f>[1]Tasks!T3</f>
        <v>0</v>
      </c>
      <c r="U3" s="335">
        <f>[1]Tasks!U3</f>
        <v>0</v>
      </c>
      <c r="V3" s="335">
        <f>[1]Tasks!V3</f>
        <v>0</v>
      </c>
      <c r="W3" s="335">
        <f>[1]Tasks!W3</f>
        <v>0</v>
      </c>
      <c r="X3" s="335">
        <f>[1]Tasks!X3</f>
        <v>0</v>
      </c>
      <c r="Y3" s="335">
        <f>[1]Tasks!Y3</f>
        <v>0</v>
      </c>
      <c r="Z3" s="335">
        <f>[1]Tasks!Z3</f>
        <v>0</v>
      </c>
      <c r="AA3" s="335">
        <f>[1]Tasks!AA3</f>
        <v>0</v>
      </c>
      <c r="AB3" s="335">
        <f>[1]Tasks!AB3</f>
        <v>0</v>
      </c>
      <c r="AC3" s="335">
        <f>[1]Tasks!AC3</f>
        <v>0</v>
      </c>
      <c r="AD3" s="335">
        <f>[1]Tasks!AD3</f>
        <v>0</v>
      </c>
      <c r="AE3" s="335">
        <f>[1]Tasks!AE3</f>
        <v>0</v>
      </c>
      <c r="AF3" s="335">
        <f>[1]Tasks!AF3</f>
        <v>0</v>
      </c>
      <c r="AG3" s="335">
        <f>[1]Tasks!AG3</f>
        <v>0</v>
      </c>
      <c r="AH3" s="335">
        <f>[1]Tasks!AH3</f>
        <v>0</v>
      </c>
      <c r="AI3" s="335">
        <f>[1]Tasks!AI3</f>
        <v>0</v>
      </c>
      <c r="AJ3" s="335">
        <f>[1]Tasks!AJ3</f>
        <v>0</v>
      </c>
      <c r="AK3" s="335">
        <f>[1]Tasks!AK3</f>
        <v>0</v>
      </c>
      <c r="AL3" s="335">
        <f>[1]Tasks!AL3</f>
        <v>0</v>
      </c>
      <c r="AM3" s="335">
        <f>[1]Tasks!AM3</f>
        <v>0</v>
      </c>
      <c r="AN3" s="335">
        <f>[1]Tasks!AN3</f>
        <v>0</v>
      </c>
      <c r="AO3" s="335">
        <f>[1]Tasks!AO3</f>
        <v>0</v>
      </c>
      <c r="AP3" s="335">
        <f>[1]Tasks!AP3</f>
        <v>0</v>
      </c>
      <c r="AQ3" s="335">
        <f>[1]Tasks!AQ3</f>
        <v>0</v>
      </c>
      <c r="AR3" s="335">
        <f>[1]Tasks!AR3</f>
        <v>0</v>
      </c>
      <c r="AS3" s="335">
        <f>[1]Tasks!AS3</f>
        <v>0</v>
      </c>
      <c r="AT3" s="335">
        <f>[1]Tasks!AT3</f>
        <v>0</v>
      </c>
      <c r="AU3" s="335">
        <f>[1]Tasks!AU3</f>
        <v>0</v>
      </c>
      <c r="AV3" s="335">
        <f>[1]Tasks!AV3</f>
        <v>0</v>
      </c>
      <c r="AW3" s="335">
        <f>[1]Tasks!AW3</f>
        <v>0</v>
      </c>
      <c r="AX3" s="335">
        <f>[1]Tasks!AX3</f>
        <v>0</v>
      </c>
      <c r="AY3" s="335">
        <f>[1]Tasks!AY3</f>
        <v>0</v>
      </c>
      <c r="AZ3" s="335">
        <f>[1]Tasks!AZ3</f>
        <v>0</v>
      </c>
      <c r="BA3" s="335">
        <f>[1]Tasks!BA3</f>
        <v>0</v>
      </c>
      <c r="BB3" s="335">
        <f>[1]Tasks!BB3</f>
        <v>0</v>
      </c>
      <c r="BC3" s="335">
        <f>[1]Tasks!BC3</f>
        <v>0</v>
      </c>
      <c r="BD3" s="335">
        <f>[1]Tasks!BD3</f>
        <v>0</v>
      </c>
      <c r="BE3" s="335">
        <f>[1]Tasks!BE3</f>
        <v>0</v>
      </c>
      <c r="BF3" s="335">
        <f>[1]Tasks!BF3</f>
        <v>0</v>
      </c>
      <c r="BG3" s="335">
        <f>[1]Tasks!BG3</f>
        <v>0</v>
      </c>
      <c r="BH3" s="335">
        <f>[1]Tasks!BH3</f>
        <v>0</v>
      </c>
      <c r="BI3" s="335">
        <f>[1]Tasks!BI3</f>
        <v>0</v>
      </c>
      <c r="BJ3" s="335">
        <f>[1]Tasks!BJ3</f>
        <v>0</v>
      </c>
      <c r="BK3" s="335">
        <f>[1]Tasks!BK3</f>
        <v>0</v>
      </c>
      <c r="BL3" s="335">
        <f>[1]Tasks!BL3</f>
        <v>0</v>
      </c>
      <c r="BM3" s="336">
        <f>[1]Tasks!BM3</f>
        <v>0</v>
      </c>
    </row>
    <row r="4" spans="1:65" x14ac:dyDescent="0.2">
      <c r="A4" s="172" t="str">
        <f t="shared" ref="A4:A10" si="0">B4&amp;" "&amp;C4</f>
        <v xml:space="preserve">Studies ReWorking  - Studies </v>
      </c>
      <c r="B4" s="173" t="str">
        <f>[1]Tasks!B4</f>
        <v>Studies</v>
      </c>
      <c r="C4" s="173" t="str">
        <f>[1]Tasks!C4</f>
        <v xml:space="preserve">ReWorking  - Studies </v>
      </c>
      <c r="F4" s="334">
        <f>[1]Tasks!F4</f>
        <v>5</v>
      </c>
      <c r="G4" s="335">
        <f>[1]Tasks!G4</f>
        <v>5</v>
      </c>
      <c r="H4" s="335">
        <f>[1]Tasks!H4</f>
        <v>5</v>
      </c>
      <c r="I4" s="335">
        <f>[1]Tasks!I4</f>
        <v>5</v>
      </c>
      <c r="J4" s="335">
        <f>[1]Tasks!J4</f>
        <v>5</v>
      </c>
      <c r="K4" s="335">
        <f>[1]Tasks!K4</f>
        <v>5</v>
      </c>
      <c r="L4" s="335">
        <f>[1]Tasks!L4</f>
        <v>5</v>
      </c>
      <c r="M4" s="335">
        <f>[1]Tasks!M4</f>
        <v>5</v>
      </c>
      <c r="N4" s="335">
        <f>[1]Tasks!N4</f>
        <v>0</v>
      </c>
      <c r="O4" s="335">
        <f>[1]Tasks!O4</f>
        <v>0</v>
      </c>
      <c r="P4" s="335">
        <f>[1]Tasks!P4</f>
        <v>0</v>
      </c>
      <c r="Q4" s="335">
        <f>[1]Tasks!Q4</f>
        <v>0</v>
      </c>
      <c r="R4" s="335">
        <f>[1]Tasks!R4</f>
        <v>0</v>
      </c>
      <c r="S4" s="335">
        <f>[1]Tasks!S4</f>
        <v>0</v>
      </c>
      <c r="T4" s="335">
        <f>[1]Tasks!T4</f>
        <v>0</v>
      </c>
      <c r="U4" s="335">
        <f>[1]Tasks!U4</f>
        <v>0</v>
      </c>
      <c r="V4" s="335">
        <f>[1]Tasks!V4</f>
        <v>0</v>
      </c>
      <c r="W4" s="335">
        <f>[1]Tasks!W4</f>
        <v>0</v>
      </c>
      <c r="X4" s="335">
        <f>[1]Tasks!X4</f>
        <v>0</v>
      </c>
      <c r="Y4" s="335">
        <f>[1]Tasks!Y4</f>
        <v>0</v>
      </c>
      <c r="Z4" s="335">
        <f>[1]Tasks!Z4</f>
        <v>0</v>
      </c>
      <c r="AA4" s="335">
        <f>[1]Tasks!AA4</f>
        <v>0</v>
      </c>
      <c r="AB4" s="335">
        <f>[1]Tasks!AB4</f>
        <v>0</v>
      </c>
      <c r="AC4" s="335">
        <f>[1]Tasks!AC4</f>
        <v>0</v>
      </c>
      <c r="AD4" s="335">
        <f>[1]Tasks!AD4</f>
        <v>0</v>
      </c>
      <c r="AE4" s="335">
        <f>[1]Tasks!AE4</f>
        <v>0</v>
      </c>
      <c r="AF4" s="335">
        <f>[1]Tasks!AF4</f>
        <v>0</v>
      </c>
      <c r="AG4" s="335">
        <f>[1]Tasks!AG4</f>
        <v>0</v>
      </c>
      <c r="AH4" s="335">
        <f>[1]Tasks!AH4</f>
        <v>0</v>
      </c>
      <c r="AI4" s="335">
        <f>[1]Tasks!AI4</f>
        <v>0</v>
      </c>
      <c r="AJ4" s="335">
        <f>[1]Tasks!AJ4</f>
        <v>0</v>
      </c>
      <c r="AK4" s="335">
        <f>[1]Tasks!AK4</f>
        <v>0</v>
      </c>
      <c r="AL4" s="335">
        <f>[1]Tasks!AL4</f>
        <v>0</v>
      </c>
      <c r="AM4" s="335">
        <f>[1]Tasks!AM4</f>
        <v>0</v>
      </c>
      <c r="AN4" s="335">
        <f>[1]Tasks!AN4</f>
        <v>0</v>
      </c>
      <c r="AO4" s="335">
        <f>[1]Tasks!AO4</f>
        <v>0</v>
      </c>
      <c r="AP4" s="335">
        <f>[1]Tasks!AP4</f>
        <v>0</v>
      </c>
      <c r="AQ4" s="335">
        <f>[1]Tasks!AQ4</f>
        <v>0</v>
      </c>
      <c r="AR4" s="335">
        <f>[1]Tasks!AR4</f>
        <v>0</v>
      </c>
      <c r="AS4" s="335">
        <f>[1]Tasks!AS4</f>
        <v>0</v>
      </c>
      <c r="AT4" s="335">
        <f>[1]Tasks!AT4</f>
        <v>0</v>
      </c>
      <c r="AU4" s="335">
        <f>[1]Tasks!AU4</f>
        <v>0</v>
      </c>
      <c r="AV4" s="335">
        <f>[1]Tasks!AV4</f>
        <v>0</v>
      </c>
      <c r="AW4" s="335">
        <f>[1]Tasks!AW4</f>
        <v>0</v>
      </c>
      <c r="AX4" s="335">
        <f>[1]Tasks!AX4</f>
        <v>0</v>
      </c>
      <c r="AY4" s="335">
        <f>[1]Tasks!AY4</f>
        <v>0</v>
      </c>
      <c r="AZ4" s="335">
        <f>[1]Tasks!AZ4</f>
        <v>0</v>
      </c>
      <c r="BA4" s="335">
        <f>[1]Tasks!BA4</f>
        <v>0</v>
      </c>
      <c r="BB4" s="335">
        <f>[1]Tasks!BB4</f>
        <v>0</v>
      </c>
      <c r="BC4" s="335">
        <f>[1]Tasks!BC4</f>
        <v>0</v>
      </c>
      <c r="BD4" s="335">
        <f>[1]Tasks!BD4</f>
        <v>0</v>
      </c>
      <c r="BE4" s="335">
        <f>[1]Tasks!BE4</f>
        <v>0</v>
      </c>
      <c r="BF4" s="335">
        <f>[1]Tasks!BF4</f>
        <v>0</v>
      </c>
      <c r="BG4" s="335">
        <f>[1]Tasks!BG4</f>
        <v>0</v>
      </c>
      <c r="BH4" s="335">
        <f>[1]Tasks!BH4</f>
        <v>0</v>
      </c>
      <c r="BI4" s="335">
        <f>[1]Tasks!BI4</f>
        <v>0</v>
      </c>
      <c r="BJ4" s="335">
        <f>[1]Tasks!BJ4</f>
        <v>0</v>
      </c>
      <c r="BK4" s="335">
        <f>[1]Tasks!BK4</f>
        <v>0</v>
      </c>
      <c r="BL4" s="335">
        <f>[1]Tasks!BL4</f>
        <v>0</v>
      </c>
      <c r="BM4" s="336">
        <f>[1]Tasks!BM4</f>
        <v>0</v>
      </c>
    </row>
    <row r="5" spans="1:65" x14ac:dyDescent="0.2">
      <c r="A5" s="172" t="str">
        <f t="shared" si="0"/>
        <v>Studies ReWorking   - Studies (VO)</v>
      </c>
      <c r="B5" s="173" t="str">
        <f>[1]Tasks!B5</f>
        <v>Studies</v>
      </c>
      <c r="C5" s="173" t="str">
        <f>[1]Tasks!C5</f>
        <v>ReWorking   - Studies (VO)</v>
      </c>
      <c r="F5" s="334">
        <f>[1]Tasks!F5</f>
        <v>5</v>
      </c>
      <c r="G5" s="335">
        <f>[1]Tasks!G5</f>
        <v>5</v>
      </c>
      <c r="H5" s="335">
        <f>[1]Tasks!H5</f>
        <v>5</v>
      </c>
      <c r="I5" s="335">
        <f>[1]Tasks!I5</f>
        <v>5</v>
      </c>
      <c r="J5" s="335">
        <f>[1]Tasks!J5</f>
        <v>5</v>
      </c>
      <c r="K5" s="335">
        <f>[1]Tasks!K5</f>
        <v>5</v>
      </c>
      <c r="L5" s="335">
        <f>[1]Tasks!L5</f>
        <v>5</v>
      </c>
      <c r="M5" s="335">
        <f>[1]Tasks!M5</f>
        <v>5</v>
      </c>
      <c r="N5" s="335">
        <f>[1]Tasks!N5</f>
        <v>0</v>
      </c>
      <c r="O5" s="335">
        <f>[1]Tasks!O5</f>
        <v>0</v>
      </c>
      <c r="P5" s="335">
        <f>[1]Tasks!P5</f>
        <v>0</v>
      </c>
      <c r="Q5" s="335">
        <f>[1]Tasks!Q5</f>
        <v>0</v>
      </c>
      <c r="R5" s="335">
        <f>[1]Tasks!R5</f>
        <v>0</v>
      </c>
      <c r="S5" s="335">
        <f>[1]Tasks!S5</f>
        <v>0</v>
      </c>
      <c r="T5" s="335">
        <f>[1]Tasks!T5</f>
        <v>0</v>
      </c>
      <c r="U5" s="335">
        <f>[1]Tasks!U5</f>
        <v>0</v>
      </c>
      <c r="V5" s="335">
        <f>[1]Tasks!V5</f>
        <v>0</v>
      </c>
      <c r="W5" s="335">
        <f>[1]Tasks!W5</f>
        <v>0</v>
      </c>
      <c r="X5" s="335">
        <f>[1]Tasks!X5</f>
        <v>0</v>
      </c>
      <c r="Y5" s="335">
        <f>[1]Tasks!Y5</f>
        <v>0</v>
      </c>
      <c r="Z5" s="335">
        <f>[1]Tasks!Z5</f>
        <v>0</v>
      </c>
      <c r="AA5" s="335">
        <f>[1]Tasks!AA5</f>
        <v>0</v>
      </c>
      <c r="AB5" s="335">
        <f>[1]Tasks!AB5</f>
        <v>0</v>
      </c>
      <c r="AC5" s="335">
        <f>[1]Tasks!AC5</f>
        <v>0</v>
      </c>
      <c r="AD5" s="335">
        <f>[1]Tasks!AD5</f>
        <v>0</v>
      </c>
      <c r="AE5" s="335">
        <f>[1]Tasks!AE5</f>
        <v>0</v>
      </c>
      <c r="AF5" s="335">
        <f>[1]Tasks!AF5</f>
        <v>0</v>
      </c>
      <c r="AG5" s="335">
        <f>[1]Tasks!AG5</f>
        <v>0</v>
      </c>
      <c r="AH5" s="335">
        <f>[1]Tasks!AH5</f>
        <v>0</v>
      </c>
      <c r="AI5" s="335">
        <f>[1]Tasks!AI5</f>
        <v>0</v>
      </c>
      <c r="AJ5" s="335">
        <f>[1]Tasks!AJ5</f>
        <v>0</v>
      </c>
      <c r="AK5" s="335">
        <f>[1]Tasks!AK5</f>
        <v>0</v>
      </c>
      <c r="AL5" s="335">
        <f>[1]Tasks!AL5</f>
        <v>0</v>
      </c>
      <c r="AM5" s="335">
        <f>[1]Tasks!AM5</f>
        <v>0</v>
      </c>
      <c r="AN5" s="335">
        <f>[1]Tasks!AN5</f>
        <v>0</v>
      </c>
      <c r="AO5" s="335">
        <f>[1]Tasks!AO5</f>
        <v>0</v>
      </c>
      <c r="AP5" s="335">
        <f>[1]Tasks!AP5</f>
        <v>0</v>
      </c>
      <c r="AQ5" s="335">
        <f>[1]Tasks!AQ5</f>
        <v>0</v>
      </c>
      <c r="AR5" s="335">
        <f>[1]Tasks!AR5</f>
        <v>0</v>
      </c>
      <c r="AS5" s="335">
        <f>[1]Tasks!AS5</f>
        <v>0</v>
      </c>
      <c r="AT5" s="335">
        <f>[1]Tasks!AT5</f>
        <v>0</v>
      </c>
      <c r="AU5" s="335">
        <f>[1]Tasks!AU5</f>
        <v>0</v>
      </c>
      <c r="AV5" s="335">
        <f>[1]Tasks!AV5</f>
        <v>0</v>
      </c>
      <c r="AW5" s="335">
        <f>[1]Tasks!AW5</f>
        <v>0</v>
      </c>
      <c r="AX5" s="335">
        <f>[1]Tasks!AX5</f>
        <v>0</v>
      </c>
      <c r="AY5" s="335">
        <f>[1]Tasks!AY5</f>
        <v>0</v>
      </c>
      <c r="AZ5" s="335">
        <f>[1]Tasks!AZ5</f>
        <v>0</v>
      </c>
      <c r="BA5" s="335">
        <f>[1]Tasks!BA5</f>
        <v>0</v>
      </c>
      <c r="BB5" s="335">
        <f>[1]Tasks!BB5</f>
        <v>0</v>
      </c>
      <c r="BC5" s="335">
        <f>[1]Tasks!BC5</f>
        <v>0</v>
      </c>
      <c r="BD5" s="335">
        <f>[1]Tasks!BD5</f>
        <v>0</v>
      </c>
      <c r="BE5" s="335">
        <f>[1]Tasks!BE5</f>
        <v>0</v>
      </c>
      <c r="BF5" s="335">
        <f>[1]Tasks!BF5</f>
        <v>0</v>
      </c>
      <c r="BG5" s="335">
        <f>[1]Tasks!BG5</f>
        <v>0</v>
      </c>
      <c r="BH5" s="335">
        <f>[1]Tasks!BH5</f>
        <v>0</v>
      </c>
      <c r="BI5" s="335">
        <f>[1]Tasks!BI5</f>
        <v>0</v>
      </c>
      <c r="BJ5" s="335">
        <f>[1]Tasks!BJ5</f>
        <v>0</v>
      </c>
      <c r="BK5" s="335">
        <f>[1]Tasks!BK5</f>
        <v>0</v>
      </c>
      <c r="BL5" s="335">
        <f>[1]Tasks!BL5</f>
        <v>0</v>
      </c>
      <c r="BM5" s="336">
        <f>[1]Tasks!BM5</f>
        <v>0</v>
      </c>
    </row>
    <row r="6" spans="1:65" x14ac:dyDescent="0.2">
      <c r="A6" s="172" t="str">
        <f t="shared" si="0"/>
        <v>Studies Review and Comment - Studies</v>
      </c>
      <c r="B6" s="173" t="str">
        <f>[1]Tasks!B6</f>
        <v>Studies</v>
      </c>
      <c r="C6" s="173" t="str">
        <f>[1]Tasks!C6</f>
        <v>Review and Comment - Studies</v>
      </c>
      <c r="F6" s="334">
        <f>[1]Tasks!F6</f>
        <v>5</v>
      </c>
      <c r="G6" s="335">
        <f>[1]Tasks!G6</f>
        <v>5</v>
      </c>
      <c r="H6" s="335">
        <f>[1]Tasks!H6</f>
        <v>5</v>
      </c>
      <c r="I6" s="335">
        <f>[1]Tasks!I6</f>
        <v>5</v>
      </c>
      <c r="J6" s="335">
        <f>[1]Tasks!J6</f>
        <v>5</v>
      </c>
      <c r="K6" s="335">
        <f>[1]Tasks!K6</f>
        <v>5</v>
      </c>
      <c r="L6" s="335">
        <f>[1]Tasks!L6</f>
        <v>5</v>
      </c>
      <c r="M6" s="335">
        <f>[1]Tasks!M6</f>
        <v>5</v>
      </c>
      <c r="N6" s="335">
        <f>[1]Tasks!N6</f>
        <v>0</v>
      </c>
      <c r="O6" s="335">
        <f>[1]Tasks!O6</f>
        <v>0</v>
      </c>
      <c r="P6" s="335">
        <f>[1]Tasks!P6</f>
        <v>0</v>
      </c>
      <c r="Q6" s="335">
        <f>[1]Tasks!Q6</f>
        <v>0</v>
      </c>
      <c r="R6" s="335">
        <f>[1]Tasks!R6</f>
        <v>0</v>
      </c>
      <c r="S6" s="335">
        <f>[1]Tasks!S6</f>
        <v>0</v>
      </c>
      <c r="T6" s="335">
        <f>[1]Tasks!T6</f>
        <v>0</v>
      </c>
      <c r="U6" s="335">
        <f>[1]Tasks!U6</f>
        <v>0</v>
      </c>
      <c r="V6" s="335">
        <f>[1]Tasks!V6</f>
        <v>0</v>
      </c>
      <c r="W6" s="335">
        <f>[1]Tasks!W6</f>
        <v>0</v>
      </c>
      <c r="X6" s="335">
        <f>[1]Tasks!X6</f>
        <v>0</v>
      </c>
      <c r="Y6" s="335">
        <f>[1]Tasks!Y6</f>
        <v>0</v>
      </c>
      <c r="Z6" s="335">
        <f>[1]Tasks!Z6</f>
        <v>0</v>
      </c>
      <c r="AA6" s="335">
        <f>[1]Tasks!AA6</f>
        <v>0</v>
      </c>
      <c r="AB6" s="335">
        <f>[1]Tasks!AB6</f>
        <v>0</v>
      </c>
      <c r="AC6" s="335">
        <f>[1]Tasks!AC6</f>
        <v>0</v>
      </c>
      <c r="AD6" s="335">
        <f>[1]Tasks!AD6</f>
        <v>0</v>
      </c>
      <c r="AE6" s="335">
        <f>[1]Tasks!AE6</f>
        <v>0</v>
      </c>
      <c r="AF6" s="335">
        <f>[1]Tasks!AF6</f>
        <v>0</v>
      </c>
      <c r="AG6" s="335">
        <f>[1]Tasks!AG6</f>
        <v>0</v>
      </c>
      <c r="AH6" s="335">
        <f>[1]Tasks!AH6</f>
        <v>0</v>
      </c>
      <c r="AI6" s="335">
        <f>[1]Tasks!AI6</f>
        <v>0</v>
      </c>
      <c r="AJ6" s="335">
        <f>[1]Tasks!AJ6</f>
        <v>0</v>
      </c>
      <c r="AK6" s="335">
        <f>[1]Tasks!AK6</f>
        <v>0</v>
      </c>
      <c r="AL6" s="335">
        <f>[1]Tasks!AL6</f>
        <v>0</v>
      </c>
      <c r="AM6" s="335">
        <f>[1]Tasks!AM6</f>
        <v>0</v>
      </c>
      <c r="AN6" s="335">
        <f>[1]Tasks!AN6</f>
        <v>0</v>
      </c>
      <c r="AO6" s="335">
        <f>[1]Tasks!AO6</f>
        <v>0</v>
      </c>
      <c r="AP6" s="335">
        <f>[1]Tasks!AP6</f>
        <v>0</v>
      </c>
      <c r="AQ6" s="335">
        <f>[1]Tasks!AQ6</f>
        <v>0</v>
      </c>
      <c r="AR6" s="335">
        <f>[1]Tasks!AR6</f>
        <v>0</v>
      </c>
      <c r="AS6" s="335">
        <f>[1]Tasks!AS6</f>
        <v>0</v>
      </c>
      <c r="AT6" s="335">
        <f>[1]Tasks!AT6</f>
        <v>0</v>
      </c>
      <c r="AU6" s="335">
        <f>[1]Tasks!AU6</f>
        <v>0</v>
      </c>
      <c r="AV6" s="335">
        <f>[1]Tasks!AV6</f>
        <v>0</v>
      </c>
      <c r="AW6" s="335">
        <f>[1]Tasks!AW6</f>
        <v>0</v>
      </c>
      <c r="AX6" s="335">
        <f>[1]Tasks!AX6</f>
        <v>0</v>
      </c>
      <c r="AY6" s="335">
        <f>[1]Tasks!AY6</f>
        <v>0</v>
      </c>
      <c r="AZ6" s="335">
        <f>[1]Tasks!AZ6</f>
        <v>0</v>
      </c>
      <c r="BA6" s="335">
        <f>[1]Tasks!BA6</f>
        <v>0</v>
      </c>
      <c r="BB6" s="335">
        <f>[1]Tasks!BB6</f>
        <v>0</v>
      </c>
      <c r="BC6" s="335">
        <f>[1]Tasks!BC6</f>
        <v>0</v>
      </c>
      <c r="BD6" s="335">
        <f>[1]Tasks!BD6</f>
        <v>0</v>
      </c>
      <c r="BE6" s="335">
        <f>[1]Tasks!BE6</f>
        <v>0</v>
      </c>
      <c r="BF6" s="335">
        <f>[1]Tasks!BF6</f>
        <v>0</v>
      </c>
      <c r="BG6" s="335">
        <f>[1]Tasks!BG6</f>
        <v>0</v>
      </c>
      <c r="BH6" s="335">
        <f>[1]Tasks!BH6</f>
        <v>0</v>
      </c>
      <c r="BI6" s="335">
        <f>[1]Tasks!BI6</f>
        <v>0</v>
      </c>
      <c r="BJ6" s="335">
        <f>[1]Tasks!BJ6</f>
        <v>0</v>
      </c>
      <c r="BK6" s="335">
        <f>[1]Tasks!BK6</f>
        <v>0</v>
      </c>
      <c r="BL6" s="335">
        <f>[1]Tasks!BL6</f>
        <v>0</v>
      </c>
      <c r="BM6" s="336">
        <f>[1]Tasks!BM6</f>
        <v>0</v>
      </c>
    </row>
    <row r="7" spans="1:65" x14ac:dyDescent="0.2">
      <c r="A7" s="172" t="str">
        <f t="shared" si="0"/>
        <v>Studies Approved - Studies</v>
      </c>
      <c r="B7" s="173" t="str">
        <f>[1]Tasks!B7</f>
        <v>Studies</v>
      </c>
      <c r="C7" s="173" t="str">
        <f>[1]Tasks!C7</f>
        <v>Approved - Studies</v>
      </c>
      <c r="F7" s="334">
        <f>[1]Tasks!F7</f>
        <v>5</v>
      </c>
      <c r="G7" s="335">
        <f>[1]Tasks!G7</f>
        <v>5</v>
      </c>
      <c r="H7" s="335">
        <f>[1]Tasks!H7</f>
        <v>5</v>
      </c>
      <c r="I7" s="335">
        <f>[1]Tasks!I7</f>
        <v>5</v>
      </c>
      <c r="J7" s="335">
        <f>[1]Tasks!J7</f>
        <v>5</v>
      </c>
      <c r="K7" s="335">
        <f>[1]Tasks!K7</f>
        <v>5</v>
      </c>
      <c r="L7" s="335">
        <f>[1]Tasks!L7</f>
        <v>5</v>
      </c>
      <c r="M7" s="335">
        <f>[1]Tasks!M7</f>
        <v>5</v>
      </c>
      <c r="N7" s="335">
        <f>[1]Tasks!N7</f>
        <v>0</v>
      </c>
      <c r="O7" s="335">
        <f>[1]Tasks!O7</f>
        <v>0</v>
      </c>
      <c r="P7" s="335">
        <f>[1]Tasks!P7</f>
        <v>0</v>
      </c>
      <c r="Q7" s="335">
        <f>[1]Tasks!Q7</f>
        <v>0</v>
      </c>
      <c r="R7" s="335">
        <f>[1]Tasks!R7</f>
        <v>0</v>
      </c>
      <c r="S7" s="335">
        <f>[1]Tasks!S7</f>
        <v>0</v>
      </c>
      <c r="T7" s="335">
        <f>[1]Tasks!T7</f>
        <v>0</v>
      </c>
      <c r="U7" s="335">
        <f>[1]Tasks!U7</f>
        <v>0</v>
      </c>
      <c r="V7" s="335">
        <f>[1]Tasks!V7</f>
        <v>0</v>
      </c>
      <c r="W7" s="335">
        <f>[1]Tasks!W7</f>
        <v>0</v>
      </c>
      <c r="X7" s="335">
        <f>[1]Tasks!X7</f>
        <v>0</v>
      </c>
      <c r="Y7" s="335">
        <f>[1]Tasks!Y7</f>
        <v>0</v>
      </c>
      <c r="Z7" s="335">
        <f>[1]Tasks!Z7</f>
        <v>0</v>
      </c>
      <c r="AA7" s="335">
        <f>[1]Tasks!AA7</f>
        <v>0</v>
      </c>
      <c r="AB7" s="335">
        <f>[1]Tasks!AB7</f>
        <v>0</v>
      </c>
      <c r="AC7" s="335">
        <f>[1]Tasks!AC7</f>
        <v>0</v>
      </c>
      <c r="AD7" s="335">
        <f>[1]Tasks!AD7</f>
        <v>0</v>
      </c>
      <c r="AE7" s="335">
        <f>[1]Tasks!AE7</f>
        <v>0</v>
      </c>
      <c r="AF7" s="335">
        <f>[1]Tasks!AF7</f>
        <v>0</v>
      </c>
      <c r="AG7" s="335">
        <f>[1]Tasks!AG7</f>
        <v>0</v>
      </c>
      <c r="AH7" s="335">
        <f>[1]Tasks!AH7</f>
        <v>0</v>
      </c>
      <c r="AI7" s="335">
        <f>[1]Tasks!AI7</f>
        <v>0</v>
      </c>
      <c r="AJ7" s="335">
        <f>[1]Tasks!AJ7</f>
        <v>0</v>
      </c>
      <c r="AK7" s="335">
        <f>[1]Tasks!AK7</f>
        <v>0</v>
      </c>
      <c r="AL7" s="335">
        <f>[1]Tasks!AL7</f>
        <v>0</v>
      </c>
      <c r="AM7" s="335">
        <f>[1]Tasks!AM7</f>
        <v>0</v>
      </c>
      <c r="AN7" s="335">
        <f>[1]Tasks!AN7</f>
        <v>0</v>
      </c>
      <c r="AO7" s="335">
        <f>[1]Tasks!AO7</f>
        <v>0</v>
      </c>
      <c r="AP7" s="335">
        <f>[1]Tasks!AP7</f>
        <v>0</v>
      </c>
      <c r="AQ7" s="335">
        <f>[1]Tasks!AQ7</f>
        <v>0</v>
      </c>
      <c r="AR7" s="335">
        <f>[1]Tasks!AR7</f>
        <v>0</v>
      </c>
      <c r="AS7" s="335">
        <f>[1]Tasks!AS7</f>
        <v>0</v>
      </c>
      <c r="AT7" s="335">
        <f>[1]Tasks!AT7</f>
        <v>0</v>
      </c>
      <c r="AU7" s="335">
        <f>[1]Tasks!AU7</f>
        <v>0</v>
      </c>
      <c r="AV7" s="335">
        <f>[1]Tasks!AV7</f>
        <v>0</v>
      </c>
      <c r="AW7" s="335">
        <f>[1]Tasks!AW7</f>
        <v>0</v>
      </c>
      <c r="AX7" s="335">
        <f>[1]Tasks!AX7</f>
        <v>0</v>
      </c>
      <c r="AY7" s="335">
        <f>[1]Tasks!AY7</f>
        <v>0</v>
      </c>
      <c r="AZ7" s="335">
        <f>[1]Tasks!AZ7</f>
        <v>0</v>
      </c>
      <c r="BA7" s="335">
        <f>[1]Tasks!BA7</f>
        <v>0</v>
      </c>
      <c r="BB7" s="335">
        <f>[1]Tasks!BB7</f>
        <v>0</v>
      </c>
      <c r="BC7" s="335">
        <f>[1]Tasks!BC7</f>
        <v>0</v>
      </c>
      <c r="BD7" s="335">
        <f>[1]Tasks!BD7</f>
        <v>0</v>
      </c>
      <c r="BE7" s="335">
        <f>[1]Tasks!BE7</f>
        <v>0</v>
      </c>
      <c r="BF7" s="335">
        <f>[1]Tasks!BF7</f>
        <v>0</v>
      </c>
      <c r="BG7" s="335">
        <f>[1]Tasks!BG7</f>
        <v>0</v>
      </c>
      <c r="BH7" s="335">
        <f>[1]Tasks!BH7</f>
        <v>0</v>
      </c>
      <c r="BI7" s="335">
        <f>[1]Tasks!BI7</f>
        <v>0</v>
      </c>
      <c r="BJ7" s="335">
        <f>[1]Tasks!BJ7</f>
        <v>0</v>
      </c>
      <c r="BK7" s="335">
        <f>[1]Tasks!BK7</f>
        <v>0</v>
      </c>
      <c r="BL7" s="335">
        <f>[1]Tasks!BL7</f>
        <v>0</v>
      </c>
      <c r="BM7" s="336">
        <f>[1]Tasks!BM7</f>
        <v>0</v>
      </c>
    </row>
    <row r="8" spans="1:65" x14ac:dyDescent="0.2">
      <c r="A8" s="172" t="str">
        <f t="shared" si="0"/>
        <v>Design Working on - Design 25%</v>
      </c>
      <c r="B8" s="173" t="str">
        <f>[1]Tasks!B8</f>
        <v>Design</v>
      </c>
      <c r="C8" s="173" t="str">
        <f>[1]Tasks!C8</f>
        <v>Working on - Design 25%</v>
      </c>
      <c r="F8" s="334">
        <f>[1]Tasks!F8</f>
        <v>20</v>
      </c>
      <c r="G8" s="335">
        <f>[1]Tasks!G8</f>
        <v>20</v>
      </c>
      <c r="H8" s="335">
        <f>[1]Tasks!H8</f>
        <v>20</v>
      </c>
      <c r="I8" s="335">
        <f>[1]Tasks!I8</f>
        <v>20</v>
      </c>
      <c r="J8" s="335">
        <f>[1]Tasks!J8</f>
        <v>20</v>
      </c>
      <c r="K8" s="335">
        <f>[1]Tasks!K8</f>
        <v>20</v>
      </c>
      <c r="L8" s="335">
        <f>[1]Tasks!L8</f>
        <v>20</v>
      </c>
      <c r="M8" s="335">
        <f>[1]Tasks!M8</f>
        <v>20</v>
      </c>
      <c r="N8" s="335">
        <f>[1]Tasks!N8</f>
        <v>0</v>
      </c>
      <c r="O8" s="335">
        <f>[1]Tasks!O8</f>
        <v>0</v>
      </c>
      <c r="P8" s="335">
        <f>[1]Tasks!P8</f>
        <v>0</v>
      </c>
      <c r="Q8" s="335">
        <f>[1]Tasks!Q8</f>
        <v>0</v>
      </c>
      <c r="R8" s="335">
        <f>[1]Tasks!R8</f>
        <v>0</v>
      </c>
      <c r="S8" s="335">
        <f>[1]Tasks!S8</f>
        <v>0</v>
      </c>
      <c r="T8" s="335">
        <f>[1]Tasks!T8</f>
        <v>0</v>
      </c>
      <c r="U8" s="335">
        <f>[1]Tasks!U8</f>
        <v>0</v>
      </c>
      <c r="V8" s="335">
        <f>[1]Tasks!V8</f>
        <v>0</v>
      </c>
      <c r="W8" s="335">
        <f>[1]Tasks!W8</f>
        <v>0</v>
      </c>
      <c r="X8" s="335">
        <f>[1]Tasks!X8</f>
        <v>0</v>
      </c>
      <c r="Y8" s="335">
        <f>[1]Tasks!Y8</f>
        <v>0</v>
      </c>
      <c r="Z8" s="335">
        <f>[1]Tasks!Z8</f>
        <v>0</v>
      </c>
      <c r="AA8" s="335">
        <f>[1]Tasks!AA8</f>
        <v>0</v>
      </c>
      <c r="AB8" s="335">
        <f>[1]Tasks!AB8</f>
        <v>0</v>
      </c>
      <c r="AC8" s="335">
        <f>[1]Tasks!AC8</f>
        <v>0</v>
      </c>
      <c r="AD8" s="335">
        <f>[1]Tasks!AD8</f>
        <v>0</v>
      </c>
      <c r="AE8" s="335">
        <f>[1]Tasks!AE8</f>
        <v>0</v>
      </c>
      <c r="AF8" s="335">
        <f>[1]Tasks!AF8</f>
        <v>0</v>
      </c>
      <c r="AG8" s="335">
        <f>[1]Tasks!AG8</f>
        <v>0</v>
      </c>
      <c r="AH8" s="335">
        <f>[1]Tasks!AH8</f>
        <v>0</v>
      </c>
      <c r="AI8" s="335">
        <f>[1]Tasks!AI8</f>
        <v>0</v>
      </c>
      <c r="AJ8" s="335">
        <f>[1]Tasks!AJ8</f>
        <v>0</v>
      </c>
      <c r="AK8" s="335">
        <f>[1]Tasks!AK8</f>
        <v>0</v>
      </c>
      <c r="AL8" s="335">
        <f>[1]Tasks!AL8</f>
        <v>0</v>
      </c>
      <c r="AM8" s="335">
        <f>[1]Tasks!AM8</f>
        <v>0</v>
      </c>
      <c r="AN8" s="335">
        <f>[1]Tasks!AN8</f>
        <v>0</v>
      </c>
      <c r="AO8" s="335">
        <f>[1]Tasks!AO8</f>
        <v>0</v>
      </c>
      <c r="AP8" s="335">
        <f>[1]Tasks!AP8</f>
        <v>0</v>
      </c>
      <c r="AQ8" s="335">
        <f>[1]Tasks!AQ8</f>
        <v>0</v>
      </c>
      <c r="AR8" s="335">
        <f>[1]Tasks!AR8</f>
        <v>0</v>
      </c>
      <c r="AS8" s="335">
        <f>[1]Tasks!AS8</f>
        <v>0</v>
      </c>
      <c r="AT8" s="335">
        <f>[1]Tasks!AT8</f>
        <v>0</v>
      </c>
      <c r="AU8" s="335">
        <f>[1]Tasks!AU8</f>
        <v>0</v>
      </c>
      <c r="AV8" s="335">
        <f>[1]Tasks!AV8</f>
        <v>0</v>
      </c>
      <c r="AW8" s="335">
        <f>[1]Tasks!AW8</f>
        <v>0</v>
      </c>
      <c r="AX8" s="335">
        <f>[1]Tasks!AX8</f>
        <v>0</v>
      </c>
      <c r="AY8" s="335">
        <f>[1]Tasks!AY8</f>
        <v>0</v>
      </c>
      <c r="AZ8" s="335">
        <f>[1]Tasks!AZ8</f>
        <v>0</v>
      </c>
      <c r="BA8" s="335">
        <f>[1]Tasks!BA8</f>
        <v>0</v>
      </c>
      <c r="BB8" s="335">
        <f>[1]Tasks!BB8</f>
        <v>0</v>
      </c>
      <c r="BC8" s="335">
        <f>[1]Tasks!BC8</f>
        <v>0</v>
      </c>
      <c r="BD8" s="335">
        <f>[1]Tasks!BD8</f>
        <v>0</v>
      </c>
      <c r="BE8" s="335">
        <f>[1]Tasks!BE8</f>
        <v>0</v>
      </c>
      <c r="BF8" s="335">
        <f>[1]Tasks!BF8</f>
        <v>0</v>
      </c>
      <c r="BG8" s="335">
        <f>[1]Tasks!BG8</f>
        <v>0</v>
      </c>
      <c r="BH8" s="335">
        <f>[1]Tasks!BH8</f>
        <v>0</v>
      </c>
      <c r="BI8" s="335">
        <f>[1]Tasks!BI8</f>
        <v>0</v>
      </c>
      <c r="BJ8" s="335">
        <f>[1]Tasks!BJ8</f>
        <v>0</v>
      </c>
      <c r="BK8" s="335">
        <f>[1]Tasks!BK8</f>
        <v>0</v>
      </c>
      <c r="BL8" s="335">
        <f>[1]Tasks!BL8</f>
        <v>0</v>
      </c>
      <c r="BM8" s="336">
        <f>[1]Tasks!BM8</f>
        <v>0</v>
      </c>
    </row>
    <row r="9" spans="1:65" x14ac:dyDescent="0.2">
      <c r="A9" s="172" t="str">
        <f t="shared" si="0"/>
        <v>Design ReWorking  - Design 25%</v>
      </c>
      <c r="B9" s="173" t="str">
        <f>[1]Tasks!B9</f>
        <v>Design</v>
      </c>
      <c r="C9" s="173" t="str">
        <f>[1]Tasks!C9</f>
        <v>ReWorking  - Design 25%</v>
      </c>
      <c r="F9" s="334">
        <f>[1]Tasks!F9</f>
        <v>10</v>
      </c>
      <c r="G9" s="335">
        <f>[1]Tasks!G9</f>
        <v>10</v>
      </c>
      <c r="H9" s="335">
        <f>[1]Tasks!H9</f>
        <v>10</v>
      </c>
      <c r="I9" s="335">
        <f>[1]Tasks!I9</f>
        <v>10</v>
      </c>
      <c r="J9" s="335">
        <f>[1]Tasks!J9</f>
        <v>10</v>
      </c>
      <c r="K9" s="335">
        <f>[1]Tasks!K9</f>
        <v>10</v>
      </c>
      <c r="L9" s="335">
        <f>[1]Tasks!L9</f>
        <v>10</v>
      </c>
      <c r="M9" s="335">
        <f>[1]Tasks!M9</f>
        <v>10</v>
      </c>
      <c r="N9" s="335">
        <f>[1]Tasks!N9</f>
        <v>0</v>
      </c>
      <c r="O9" s="335">
        <f>[1]Tasks!O9</f>
        <v>0</v>
      </c>
      <c r="P9" s="335">
        <f>[1]Tasks!P9</f>
        <v>0</v>
      </c>
      <c r="Q9" s="335">
        <f>[1]Tasks!Q9</f>
        <v>0</v>
      </c>
      <c r="R9" s="335">
        <f>[1]Tasks!R9</f>
        <v>0</v>
      </c>
      <c r="S9" s="335">
        <f>[1]Tasks!S9</f>
        <v>0</v>
      </c>
      <c r="T9" s="335">
        <f>[1]Tasks!T9</f>
        <v>0</v>
      </c>
      <c r="U9" s="335">
        <f>[1]Tasks!U9</f>
        <v>0</v>
      </c>
      <c r="V9" s="335">
        <f>[1]Tasks!V9</f>
        <v>0</v>
      </c>
      <c r="W9" s="335">
        <f>[1]Tasks!W9</f>
        <v>0</v>
      </c>
      <c r="X9" s="335">
        <f>[1]Tasks!X9</f>
        <v>0</v>
      </c>
      <c r="Y9" s="335">
        <f>[1]Tasks!Y9</f>
        <v>0</v>
      </c>
      <c r="Z9" s="335">
        <f>[1]Tasks!Z9</f>
        <v>0</v>
      </c>
      <c r="AA9" s="335">
        <f>[1]Tasks!AA9</f>
        <v>0</v>
      </c>
      <c r="AB9" s="335">
        <f>[1]Tasks!AB9</f>
        <v>0</v>
      </c>
      <c r="AC9" s="335">
        <f>[1]Tasks!AC9</f>
        <v>0</v>
      </c>
      <c r="AD9" s="335">
        <f>[1]Tasks!AD9</f>
        <v>0</v>
      </c>
      <c r="AE9" s="335">
        <f>[1]Tasks!AE9</f>
        <v>0</v>
      </c>
      <c r="AF9" s="335">
        <f>[1]Tasks!AF9</f>
        <v>0</v>
      </c>
      <c r="AG9" s="335">
        <f>[1]Tasks!AG9</f>
        <v>0</v>
      </c>
      <c r="AH9" s="335">
        <f>[1]Tasks!AH9</f>
        <v>0</v>
      </c>
      <c r="AI9" s="335">
        <f>[1]Tasks!AI9</f>
        <v>0</v>
      </c>
      <c r="AJ9" s="335">
        <f>[1]Tasks!AJ9</f>
        <v>0</v>
      </c>
      <c r="AK9" s="335">
        <f>[1]Tasks!AK9</f>
        <v>0</v>
      </c>
      <c r="AL9" s="335">
        <f>[1]Tasks!AL9</f>
        <v>0</v>
      </c>
      <c r="AM9" s="335">
        <f>[1]Tasks!AM9</f>
        <v>0</v>
      </c>
      <c r="AN9" s="335">
        <f>[1]Tasks!AN9</f>
        <v>0</v>
      </c>
      <c r="AO9" s="335">
        <f>[1]Tasks!AO9</f>
        <v>0</v>
      </c>
      <c r="AP9" s="335">
        <f>[1]Tasks!AP9</f>
        <v>0</v>
      </c>
      <c r="AQ9" s="335">
        <f>[1]Tasks!AQ9</f>
        <v>0</v>
      </c>
      <c r="AR9" s="335">
        <f>[1]Tasks!AR9</f>
        <v>0</v>
      </c>
      <c r="AS9" s="335">
        <f>[1]Tasks!AS9</f>
        <v>0</v>
      </c>
      <c r="AT9" s="335">
        <f>[1]Tasks!AT9</f>
        <v>0</v>
      </c>
      <c r="AU9" s="335">
        <f>[1]Tasks!AU9</f>
        <v>0</v>
      </c>
      <c r="AV9" s="335">
        <f>[1]Tasks!AV9</f>
        <v>0</v>
      </c>
      <c r="AW9" s="335">
        <f>[1]Tasks!AW9</f>
        <v>0</v>
      </c>
      <c r="AX9" s="335">
        <f>[1]Tasks!AX9</f>
        <v>0</v>
      </c>
      <c r="AY9" s="335">
        <f>[1]Tasks!AY9</f>
        <v>0</v>
      </c>
      <c r="AZ9" s="335">
        <f>[1]Tasks!AZ9</f>
        <v>0</v>
      </c>
      <c r="BA9" s="335">
        <f>[1]Tasks!BA9</f>
        <v>0</v>
      </c>
      <c r="BB9" s="335">
        <f>[1]Tasks!BB9</f>
        <v>0</v>
      </c>
      <c r="BC9" s="335">
        <f>[1]Tasks!BC9</f>
        <v>0</v>
      </c>
      <c r="BD9" s="335">
        <f>[1]Tasks!BD9</f>
        <v>0</v>
      </c>
      <c r="BE9" s="335">
        <f>[1]Tasks!BE9</f>
        <v>0</v>
      </c>
      <c r="BF9" s="335">
        <f>[1]Tasks!BF9</f>
        <v>0</v>
      </c>
      <c r="BG9" s="335">
        <f>[1]Tasks!BG9</f>
        <v>0</v>
      </c>
      <c r="BH9" s="335">
        <f>[1]Tasks!BH9</f>
        <v>0</v>
      </c>
      <c r="BI9" s="335">
        <f>[1]Tasks!BI9</f>
        <v>0</v>
      </c>
      <c r="BJ9" s="335">
        <f>[1]Tasks!BJ9</f>
        <v>0</v>
      </c>
      <c r="BK9" s="335">
        <f>[1]Tasks!BK9</f>
        <v>0</v>
      </c>
      <c r="BL9" s="335">
        <f>[1]Tasks!BL9</f>
        <v>0</v>
      </c>
      <c r="BM9" s="336">
        <f>[1]Tasks!BM9</f>
        <v>0</v>
      </c>
    </row>
    <row r="10" spans="1:65" x14ac:dyDescent="0.2">
      <c r="A10" s="172" t="str">
        <f t="shared" si="0"/>
        <v>Design ReWorking   - Design 25% (VO)</v>
      </c>
      <c r="B10" s="173" t="str">
        <f>[1]Tasks!B10</f>
        <v>Design</v>
      </c>
      <c r="C10" s="173" t="str">
        <f>[1]Tasks!C10</f>
        <v>ReWorking   - Design 25% (VO)</v>
      </c>
      <c r="F10" s="334">
        <f>[1]Tasks!F10</f>
        <v>10</v>
      </c>
      <c r="G10" s="335">
        <f>[1]Tasks!G10</f>
        <v>10</v>
      </c>
      <c r="H10" s="335">
        <f>[1]Tasks!H10</f>
        <v>10</v>
      </c>
      <c r="I10" s="335">
        <f>[1]Tasks!I10</f>
        <v>10</v>
      </c>
      <c r="J10" s="335">
        <f>[1]Tasks!J10</f>
        <v>10</v>
      </c>
      <c r="K10" s="335">
        <f>[1]Tasks!K10</f>
        <v>10</v>
      </c>
      <c r="L10" s="335">
        <f>[1]Tasks!L10</f>
        <v>10</v>
      </c>
      <c r="M10" s="335">
        <f>[1]Tasks!M10</f>
        <v>10</v>
      </c>
      <c r="N10" s="335">
        <f>[1]Tasks!N10</f>
        <v>0</v>
      </c>
      <c r="O10" s="335">
        <f>[1]Tasks!O10</f>
        <v>0</v>
      </c>
      <c r="P10" s="335">
        <f>[1]Tasks!P10</f>
        <v>0</v>
      </c>
      <c r="Q10" s="335">
        <f>[1]Tasks!Q10</f>
        <v>0</v>
      </c>
      <c r="R10" s="335">
        <f>[1]Tasks!R10</f>
        <v>0</v>
      </c>
      <c r="S10" s="335">
        <f>[1]Tasks!S10</f>
        <v>0</v>
      </c>
      <c r="T10" s="335">
        <f>[1]Tasks!T10</f>
        <v>0</v>
      </c>
      <c r="U10" s="335">
        <f>[1]Tasks!U10</f>
        <v>0</v>
      </c>
      <c r="V10" s="335">
        <f>[1]Tasks!V10</f>
        <v>0</v>
      </c>
      <c r="W10" s="335">
        <f>[1]Tasks!W10</f>
        <v>0</v>
      </c>
      <c r="X10" s="335">
        <f>[1]Tasks!X10</f>
        <v>0</v>
      </c>
      <c r="Y10" s="335">
        <f>[1]Tasks!Y10</f>
        <v>0</v>
      </c>
      <c r="Z10" s="335">
        <f>[1]Tasks!Z10</f>
        <v>0</v>
      </c>
      <c r="AA10" s="335">
        <f>[1]Tasks!AA10</f>
        <v>0</v>
      </c>
      <c r="AB10" s="335">
        <f>[1]Tasks!AB10</f>
        <v>0</v>
      </c>
      <c r="AC10" s="335">
        <f>[1]Tasks!AC10</f>
        <v>0</v>
      </c>
      <c r="AD10" s="335">
        <f>[1]Tasks!AD10</f>
        <v>0</v>
      </c>
      <c r="AE10" s="335">
        <f>[1]Tasks!AE10</f>
        <v>0</v>
      </c>
      <c r="AF10" s="335">
        <f>[1]Tasks!AF10</f>
        <v>0</v>
      </c>
      <c r="AG10" s="335">
        <f>[1]Tasks!AG10</f>
        <v>0</v>
      </c>
      <c r="AH10" s="335">
        <f>[1]Tasks!AH10</f>
        <v>0</v>
      </c>
      <c r="AI10" s="335">
        <f>[1]Tasks!AI10</f>
        <v>0</v>
      </c>
      <c r="AJ10" s="335">
        <f>[1]Tasks!AJ10</f>
        <v>0</v>
      </c>
      <c r="AK10" s="335">
        <f>[1]Tasks!AK10</f>
        <v>0</v>
      </c>
      <c r="AL10" s="335">
        <f>[1]Tasks!AL10</f>
        <v>0</v>
      </c>
      <c r="AM10" s="335">
        <f>[1]Tasks!AM10</f>
        <v>0</v>
      </c>
      <c r="AN10" s="335">
        <f>[1]Tasks!AN10</f>
        <v>0</v>
      </c>
      <c r="AO10" s="335">
        <f>[1]Tasks!AO10</f>
        <v>0</v>
      </c>
      <c r="AP10" s="335">
        <f>[1]Tasks!AP10</f>
        <v>0</v>
      </c>
      <c r="AQ10" s="335">
        <f>[1]Tasks!AQ10</f>
        <v>0</v>
      </c>
      <c r="AR10" s="335">
        <f>[1]Tasks!AR10</f>
        <v>0</v>
      </c>
      <c r="AS10" s="335">
        <f>[1]Tasks!AS10</f>
        <v>0</v>
      </c>
      <c r="AT10" s="335">
        <f>[1]Tasks!AT10</f>
        <v>0</v>
      </c>
      <c r="AU10" s="335">
        <f>[1]Tasks!AU10</f>
        <v>0</v>
      </c>
      <c r="AV10" s="335">
        <f>[1]Tasks!AV10</f>
        <v>0</v>
      </c>
      <c r="AW10" s="335">
        <f>[1]Tasks!AW10</f>
        <v>0</v>
      </c>
      <c r="AX10" s="335">
        <f>[1]Tasks!AX10</f>
        <v>0</v>
      </c>
      <c r="AY10" s="335">
        <f>[1]Tasks!AY10</f>
        <v>0</v>
      </c>
      <c r="AZ10" s="335">
        <f>[1]Tasks!AZ10</f>
        <v>0</v>
      </c>
      <c r="BA10" s="335">
        <f>[1]Tasks!BA10</f>
        <v>0</v>
      </c>
      <c r="BB10" s="335">
        <f>[1]Tasks!BB10</f>
        <v>0</v>
      </c>
      <c r="BC10" s="335">
        <f>[1]Tasks!BC10</f>
        <v>0</v>
      </c>
      <c r="BD10" s="335">
        <f>[1]Tasks!BD10</f>
        <v>0</v>
      </c>
      <c r="BE10" s="335">
        <f>[1]Tasks!BE10</f>
        <v>0</v>
      </c>
      <c r="BF10" s="335">
        <f>[1]Tasks!BF10</f>
        <v>0</v>
      </c>
      <c r="BG10" s="335">
        <f>[1]Tasks!BG10</f>
        <v>0</v>
      </c>
      <c r="BH10" s="335">
        <f>[1]Tasks!BH10</f>
        <v>0</v>
      </c>
      <c r="BI10" s="335">
        <f>[1]Tasks!BI10</f>
        <v>0</v>
      </c>
      <c r="BJ10" s="335">
        <f>[1]Tasks!BJ10</f>
        <v>0</v>
      </c>
      <c r="BK10" s="335">
        <f>[1]Tasks!BK10</f>
        <v>0</v>
      </c>
      <c r="BL10" s="335">
        <f>[1]Tasks!BL10</f>
        <v>0</v>
      </c>
      <c r="BM10" s="336">
        <f>[1]Tasks!BM10</f>
        <v>0</v>
      </c>
    </row>
    <row r="11" spans="1:65" x14ac:dyDescent="0.2">
      <c r="A11" s="172" t="str">
        <f>B11&amp;" "&amp;C11</f>
        <v xml:space="preserve">Design Review and Comment - Design  25% </v>
      </c>
      <c r="B11" s="173" t="str">
        <f>[1]Tasks!B11</f>
        <v>Design</v>
      </c>
      <c r="C11" s="173" t="str">
        <f>[1]Tasks!C11</f>
        <v xml:space="preserve">Review and Comment - Design  25% </v>
      </c>
      <c r="F11" s="334">
        <f>[1]Tasks!F11</f>
        <v>5</v>
      </c>
      <c r="G11" s="335">
        <f>[1]Tasks!G11</f>
        <v>5</v>
      </c>
      <c r="H11" s="335">
        <f>[1]Tasks!H11</f>
        <v>5</v>
      </c>
      <c r="I11" s="335">
        <f>[1]Tasks!I11</f>
        <v>5</v>
      </c>
      <c r="J11" s="335">
        <f>[1]Tasks!J11</f>
        <v>5</v>
      </c>
      <c r="K11" s="335">
        <f>[1]Tasks!K11</f>
        <v>5</v>
      </c>
      <c r="L11" s="335">
        <f>[1]Tasks!L11</f>
        <v>5</v>
      </c>
      <c r="M11" s="335">
        <f>[1]Tasks!M11</f>
        <v>5</v>
      </c>
      <c r="N11" s="335">
        <f>[1]Tasks!N11</f>
        <v>0</v>
      </c>
      <c r="O11" s="335">
        <f>[1]Tasks!O11</f>
        <v>0</v>
      </c>
      <c r="P11" s="335">
        <f>[1]Tasks!P11</f>
        <v>0</v>
      </c>
      <c r="Q11" s="335">
        <f>[1]Tasks!Q11</f>
        <v>0</v>
      </c>
      <c r="R11" s="335">
        <f>[1]Tasks!R11</f>
        <v>0</v>
      </c>
      <c r="S11" s="335">
        <f>[1]Tasks!S11</f>
        <v>0</v>
      </c>
      <c r="T11" s="335">
        <f>[1]Tasks!T11</f>
        <v>0</v>
      </c>
      <c r="U11" s="335">
        <f>[1]Tasks!U11</f>
        <v>0</v>
      </c>
      <c r="V11" s="335">
        <f>[1]Tasks!V11</f>
        <v>0</v>
      </c>
      <c r="W11" s="335">
        <f>[1]Tasks!W11</f>
        <v>0</v>
      </c>
      <c r="X11" s="335">
        <f>[1]Tasks!X11</f>
        <v>0</v>
      </c>
      <c r="Y11" s="335">
        <f>[1]Tasks!Y11</f>
        <v>0</v>
      </c>
      <c r="Z11" s="335">
        <f>[1]Tasks!Z11</f>
        <v>0</v>
      </c>
      <c r="AA11" s="335">
        <f>[1]Tasks!AA11</f>
        <v>0</v>
      </c>
      <c r="AB11" s="335">
        <f>[1]Tasks!AB11</f>
        <v>0</v>
      </c>
      <c r="AC11" s="335">
        <f>[1]Tasks!AC11</f>
        <v>0</v>
      </c>
      <c r="AD11" s="335">
        <f>[1]Tasks!AD11</f>
        <v>0</v>
      </c>
      <c r="AE11" s="335">
        <f>[1]Tasks!AE11</f>
        <v>0</v>
      </c>
      <c r="AF11" s="335">
        <f>[1]Tasks!AF11</f>
        <v>0</v>
      </c>
      <c r="AG11" s="335">
        <f>[1]Tasks!AG11</f>
        <v>0</v>
      </c>
      <c r="AH11" s="335">
        <f>[1]Tasks!AH11</f>
        <v>0</v>
      </c>
      <c r="AI11" s="335">
        <f>[1]Tasks!AI11</f>
        <v>0</v>
      </c>
      <c r="AJ11" s="335">
        <f>[1]Tasks!AJ11</f>
        <v>0</v>
      </c>
      <c r="AK11" s="335">
        <f>[1]Tasks!AK11</f>
        <v>0</v>
      </c>
      <c r="AL11" s="335">
        <f>[1]Tasks!AL11</f>
        <v>0</v>
      </c>
      <c r="AM11" s="335">
        <f>[1]Tasks!AM11</f>
        <v>0</v>
      </c>
      <c r="AN11" s="335">
        <f>[1]Tasks!AN11</f>
        <v>0</v>
      </c>
      <c r="AO11" s="335">
        <f>[1]Tasks!AO11</f>
        <v>0</v>
      </c>
      <c r="AP11" s="335">
        <f>[1]Tasks!AP11</f>
        <v>0</v>
      </c>
      <c r="AQ11" s="335">
        <f>[1]Tasks!AQ11</f>
        <v>0</v>
      </c>
      <c r="AR11" s="335">
        <f>[1]Tasks!AR11</f>
        <v>0</v>
      </c>
      <c r="AS11" s="335">
        <f>[1]Tasks!AS11</f>
        <v>0</v>
      </c>
      <c r="AT11" s="335">
        <f>[1]Tasks!AT11</f>
        <v>0</v>
      </c>
      <c r="AU11" s="335">
        <f>[1]Tasks!AU11</f>
        <v>0</v>
      </c>
      <c r="AV11" s="335">
        <f>[1]Tasks!AV11</f>
        <v>0</v>
      </c>
      <c r="AW11" s="335">
        <f>[1]Tasks!AW11</f>
        <v>0</v>
      </c>
      <c r="AX11" s="335">
        <f>[1]Tasks!AX11</f>
        <v>0</v>
      </c>
      <c r="AY11" s="335">
        <f>[1]Tasks!AY11</f>
        <v>0</v>
      </c>
      <c r="AZ11" s="335">
        <f>[1]Tasks!AZ11</f>
        <v>0</v>
      </c>
      <c r="BA11" s="335">
        <f>[1]Tasks!BA11</f>
        <v>0</v>
      </c>
      <c r="BB11" s="335">
        <f>[1]Tasks!BB11</f>
        <v>0</v>
      </c>
      <c r="BC11" s="335">
        <f>[1]Tasks!BC11</f>
        <v>0</v>
      </c>
      <c r="BD11" s="335">
        <f>[1]Tasks!BD11</f>
        <v>0</v>
      </c>
      <c r="BE11" s="335">
        <f>[1]Tasks!BE11</f>
        <v>0</v>
      </c>
      <c r="BF11" s="335">
        <f>[1]Tasks!BF11</f>
        <v>0</v>
      </c>
      <c r="BG11" s="335">
        <f>[1]Tasks!BG11</f>
        <v>0</v>
      </c>
      <c r="BH11" s="335">
        <f>[1]Tasks!BH11</f>
        <v>0</v>
      </c>
      <c r="BI11" s="335">
        <f>[1]Tasks!BI11</f>
        <v>0</v>
      </c>
      <c r="BJ11" s="335">
        <f>[1]Tasks!BJ11</f>
        <v>0</v>
      </c>
      <c r="BK11" s="335">
        <f>[1]Tasks!BK11</f>
        <v>0</v>
      </c>
      <c r="BL11" s="335">
        <f>[1]Tasks!BL11</f>
        <v>0</v>
      </c>
      <c r="BM11" s="336">
        <f>[1]Tasks!BM11</f>
        <v>0</v>
      </c>
    </row>
    <row r="12" spans="1:65" x14ac:dyDescent="0.2">
      <c r="A12" s="172" t="str">
        <f t="shared" ref="A12:A75" si="1">B12&amp;" "&amp;C12</f>
        <v xml:space="preserve">Design Approved - Design 25% </v>
      </c>
      <c r="B12" s="173" t="str">
        <f>[1]Tasks!B12</f>
        <v>Design</v>
      </c>
      <c r="C12" s="173" t="str">
        <f>[1]Tasks!C12</f>
        <v xml:space="preserve">Approved - Design 25% </v>
      </c>
      <c r="F12" s="334">
        <f>[1]Tasks!F12</f>
        <v>1</v>
      </c>
      <c r="G12" s="335">
        <f>[1]Tasks!G12</f>
        <v>1</v>
      </c>
      <c r="H12" s="335">
        <f>[1]Tasks!H12</f>
        <v>1</v>
      </c>
      <c r="I12" s="335">
        <f>[1]Tasks!I12</f>
        <v>1</v>
      </c>
      <c r="J12" s="335">
        <f>[1]Tasks!J12</f>
        <v>1</v>
      </c>
      <c r="K12" s="335">
        <f>[1]Tasks!K12</f>
        <v>1</v>
      </c>
      <c r="L12" s="335">
        <f>[1]Tasks!L12</f>
        <v>1</v>
      </c>
      <c r="M12" s="335">
        <f>[1]Tasks!M12</f>
        <v>1</v>
      </c>
      <c r="N12" s="335">
        <f>[1]Tasks!N12</f>
        <v>0</v>
      </c>
      <c r="O12" s="335">
        <f>[1]Tasks!O12</f>
        <v>0</v>
      </c>
      <c r="P12" s="335">
        <f>[1]Tasks!P12</f>
        <v>0</v>
      </c>
      <c r="Q12" s="335">
        <f>[1]Tasks!Q12</f>
        <v>0</v>
      </c>
      <c r="R12" s="335">
        <f>[1]Tasks!R12</f>
        <v>0</v>
      </c>
      <c r="S12" s="335">
        <f>[1]Tasks!S12</f>
        <v>0</v>
      </c>
      <c r="T12" s="335">
        <f>[1]Tasks!T12</f>
        <v>0</v>
      </c>
      <c r="U12" s="335">
        <f>[1]Tasks!U12</f>
        <v>0</v>
      </c>
      <c r="V12" s="335">
        <f>[1]Tasks!V12</f>
        <v>0</v>
      </c>
      <c r="W12" s="335">
        <f>[1]Tasks!W12</f>
        <v>0</v>
      </c>
      <c r="X12" s="335">
        <f>[1]Tasks!X12</f>
        <v>0</v>
      </c>
      <c r="Y12" s="335">
        <f>[1]Tasks!Y12</f>
        <v>0</v>
      </c>
      <c r="Z12" s="335">
        <f>[1]Tasks!Z12</f>
        <v>0</v>
      </c>
      <c r="AA12" s="335">
        <f>[1]Tasks!AA12</f>
        <v>0</v>
      </c>
      <c r="AB12" s="335">
        <f>[1]Tasks!AB12</f>
        <v>0</v>
      </c>
      <c r="AC12" s="335">
        <f>[1]Tasks!AC12</f>
        <v>0</v>
      </c>
      <c r="AD12" s="335">
        <f>[1]Tasks!AD12</f>
        <v>0</v>
      </c>
      <c r="AE12" s="335">
        <f>[1]Tasks!AE12</f>
        <v>0</v>
      </c>
      <c r="AF12" s="335">
        <f>[1]Tasks!AF12</f>
        <v>0</v>
      </c>
      <c r="AG12" s="335">
        <f>[1]Tasks!AG12</f>
        <v>0</v>
      </c>
      <c r="AH12" s="335">
        <f>[1]Tasks!AH12</f>
        <v>0</v>
      </c>
      <c r="AI12" s="335">
        <f>[1]Tasks!AI12</f>
        <v>0</v>
      </c>
      <c r="AJ12" s="335">
        <f>[1]Tasks!AJ12</f>
        <v>0</v>
      </c>
      <c r="AK12" s="335">
        <f>[1]Tasks!AK12</f>
        <v>0</v>
      </c>
      <c r="AL12" s="335">
        <f>[1]Tasks!AL12</f>
        <v>0</v>
      </c>
      <c r="AM12" s="335">
        <f>[1]Tasks!AM12</f>
        <v>0</v>
      </c>
      <c r="AN12" s="335">
        <f>[1]Tasks!AN12</f>
        <v>0</v>
      </c>
      <c r="AO12" s="335">
        <f>[1]Tasks!AO12</f>
        <v>0</v>
      </c>
      <c r="AP12" s="335">
        <f>[1]Tasks!AP12</f>
        <v>0</v>
      </c>
      <c r="AQ12" s="335">
        <f>[1]Tasks!AQ12</f>
        <v>0</v>
      </c>
      <c r="AR12" s="335">
        <f>[1]Tasks!AR12</f>
        <v>0</v>
      </c>
      <c r="AS12" s="335">
        <f>[1]Tasks!AS12</f>
        <v>0</v>
      </c>
      <c r="AT12" s="335">
        <f>[1]Tasks!AT12</f>
        <v>0</v>
      </c>
      <c r="AU12" s="335">
        <f>[1]Tasks!AU12</f>
        <v>0</v>
      </c>
      <c r="AV12" s="335">
        <f>[1]Tasks!AV12</f>
        <v>0</v>
      </c>
      <c r="AW12" s="335">
        <f>[1]Tasks!AW12</f>
        <v>0</v>
      </c>
      <c r="AX12" s="335">
        <f>[1]Tasks!AX12</f>
        <v>0</v>
      </c>
      <c r="AY12" s="335">
        <f>[1]Tasks!AY12</f>
        <v>0</v>
      </c>
      <c r="AZ12" s="335">
        <f>[1]Tasks!AZ12</f>
        <v>0</v>
      </c>
      <c r="BA12" s="335">
        <f>[1]Tasks!BA12</f>
        <v>0</v>
      </c>
      <c r="BB12" s="335">
        <f>[1]Tasks!BB12</f>
        <v>0</v>
      </c>
      <c r="BC12" s="335">
        <f>[1]Tasks!BC12</f>
        <v>0</v>
      </c>
      <c r="BD12" s="335">
        <f>[1]Tasks!BD12</f>
        <v>0</v>
      </c>
      <c r="BE12" s="335">
        <f>[1]Tasks!BE12</f>
        <v>0</v>
      </c>
      <c r="BF12" s="335">
        <f>[1]Tasks!BF12</f>
        <v>0</v>
      </c>
      <c r="BG12" s="335">
        <f>[1]Tasks!BG12</f>
        <v>0</v>
      </c>
      <c r="BH12" s="335">
        <f>[1]Tasks!BH12</f>
        <v>0</v>
      </c>
      <c r="BI12" s="335">
        <f>[1]Tasks!BI12</f>
        <v>0</v>
      </c>
      <c r="BJ12" s="335">
        <f>[1]Tasks!BJ12</f>
        <v>0</v>
      </c>
      <c r="BK12" s="335">
        <f>[1]Tasks!BK12</f>
        <v>0</v>
      </c>
      <c r="BL12" s="335">
        <f>[1]Tasks!BL12</f>
        <v>0</v>
      </c>
      <c r="BM12" s="336">
        <f>[1]Tasks!BM12</f>
        <v>0</v>
      </c>
    </row>
    <row r="13" spans="1:65" x14ac:dyDescent="0.2">
      <c r="A13" s="172" t="str">
        <f t="shared" si="1"/>
        <v>Design Working on - Design 50%</v>
      </c>
      <c r="B13" s="173" t="str">
        <f>[1]Tasks!B13</f>
        <v>Design</v>
      </c>
      <c r="C13" s="173" t="str">
        <f>[1]Tasks!C13</f>
        <v>Working on - Design 50%</v>
      </c>
      <c r="F13" s="334">
        <f>[1]Tasks!F13</f>
        <v>20</v>
      </c>
      <c r="G13" s="335">
        <f>[1]Tasks!G13</f>
        <v>20</v>
      </c>
      <c r="H13" s="335">
        <f>[1]Tasks!H13</f>
        <v>20</v>
      </c>
      <c r="I13" s="335">
        <f>[1]Tasks!I13</f>
        <v>20</v>
      </c>
      <c r="J13" s="335">
        <f>[1]Tasks!J13</f>
        <v>20</v>
      </c>
      <c r="K13" s="335">
        <f>[1]Tasks!K13</f>
        <v>20</v>
      </c>
      <c r="L13" s="335">
        <f>[1]Tasks!L13</f>
        <v>20</v>
      </c>
      <c r="M13" s="335">
        <f>[1]Tasks!M13</f>
        <v>20</v>
      </c>
      <c r="N13" s="335">
        <f>[1]Tasks!N13</f>
        <v>0</v>
      </c>
      <c r="O13" s="335">
        <f>[1]Tasks!O13</f>
        <v>0</v>
      </c>
      <c r="P13" s="335">
        <f>[1]Tasks!P13</f>
        <v>0</v>
      </c>
      <c r="Q13" s="335">
        <f>[1]Tasks!Q13</f>
        <v>0</v>
      </c>
      <c r="R13" s="335">
        <f>[1]Tasks!R13</f>
        <v>0</v>
      </c>
      <c r="S13" s="335">
        <f>[1]Tasks!S13</f>
        <v>0</v>
      </c>
      <c r="T13" s="335">
        <f>[1]Tasks!T13</f>
        <v>0</v>
      </c>
      <c r="U13" s="335">
        <f>[1]Tasks!U13</f>
        <v>0</v>
      </c>
      <c r="V13" s="335">
        <f>[1]Tasks!V13</f>
        <v>0</v>
      </c>
      <c r="W13" s="335">
        <f>[1]Tasks!W13</f>
        <v>0</v>
      </c>
      <c r="X13" s="335">
        <f>[1]Tasks!X13</f>
        <v>0</v>
      </c>
      <c r="Y13" s="335">
        <f>[1]Tasks!Y13</f>
        <v>0</v>
      </c>
      <c r="Z13" s="335">
        <f>[1]Tasks!Z13</f>
        <v>0</v>
      </c>
      <c r="AA13" s="335">
        <f>[1]Tasks!AA13</f>
        <v>0</v>
      </c>
      <c r="AB13" s="335">
        <f>[1]Tasks!AB13</f>
        <v>0</v>
      </c>
      <c r="AC13" s="335">
        <f>[1]Tasks!AC13</f>
        <v>0</v>
      </c>
      <c r="AD13" s="335">
        <f>[1]Tasks!AD13</f>
        <v>0</v>
      </c>
      <c r="AE13" s="335">
        <f>[1]Tasks!AE13</f>
        <v>0</v>
      </c>
      <c r="AF13" s="335">
        <f>[1]Tasks!AF13</f>
        <v>0</v>
      </c>
      <c r="AG13" s="335">
        <f>[1]Tasks!AG13</f>
        <v>0</v>
      </c>
      <c r="AH13" s="335">
        <f>[1]Tasks!AH13</f>
        <v>0</v>
      </c>
      <c r="AI13" s="335">
        <f>[1]Tasks!AI13</f>
        <v>0</v>
      </c>
      <c r="AJ13" s="335">
        <f>[1]Tasks!AJ13</f>
        <v>0</v>
      </c>
      <c r="AK13" s="335">
        <f>[1]Tasks!AK13</f>
        <v>0</v>
      </c>
      <c r="AL13" s="335">
        <f>[1]Tasks!AL13</f>
        <v>0</v>
      </c>
      <c r="AM13" s="335">
        <f>[1]Tasks!AM13</f>
        <v>0</v>
      </c>
      <c r="AN13" s="335">
        <f>[1]Tasks!AN13</f>
        <v>0</v>
      </c>
      <c r="AO13" s="335">
        <f>[1]Tasks!AO13</f>
        <v>0</v>
      </c>
      <c r="AP13" s="335">
        <f>[1]Tasks!AP13</f>
        <v>0</v>
      </c>
      <c r="AQ13" s="335">
        <f>[1]Tasks!AQ13</f>
        <v>0</v>
      </c>
      <c r="AR13" s="335">
        <f>[1]Tasks!AR13</f>
        <v>0</v>
      </c>
      <c r="AS13" s="335">
        <f>[1]Tasks!AS13</f>
        <v>0</v>
      </c>
      <c r="AT13" s="335">
        <f>[1]Tasks!AT13</f>
        <v>0</v>
      </c>
      <c r="AU13" s="335">
        <f>[1]Tasks!AU13</f>
        <v>0</v>
      </c>
      <c r="AV13" s="335">
        <f>[1]Tasks!AV13</f>
        <v>0</v>
      </c>
      <c r="AW13" s="335">
        <f>[1]Tasks!AW13</f>
        <v>0</v>
      </c>
      <c r="AX13" s="335">
        <f>[1]Tasks!AX13</f>
        <v>0</v>
      </c>
      <c r="AY13" s="335">
        <f>[1]Tasks!AY13</f>
        <v>0</v>
      </c>
      <c r="AZ13" s="335">
        <f>[1]Tasks!AZ13</f>
        <v>0</v>
      </c>
      <c r="BA13" s="335">
        <f>[1]Tasks!BA13</f>
        <v>0</v>
      </c>
      <c r="BB13" s="335">
        <f>[1]Tasks!BB13</f>
        <v>0</v>
      </c>
      <c r="BC13" s="335">
        <f>[1]Tasks!BC13</f>
        <v>0</v>
      </c>
      <c r="BD13" s="335">
        <f>[1]Tasks!BD13</f>
        <v>0</v>
      </c>
      <c r="BE13" s="335">
        <f>[1]Tasks!BE13</f>
        <v>0</v>
      </c>
      <c r="BF13" s="335">
        <f>[1]Tasks!BF13</f>
        <v>0</v>
      </c>
      <c r="BG13" s="335">
        <f>[1]Tasks!BG13</f>
        <v>0</v>
      </c>
      <c r="BH13" s="335">
        <f>[1]Tasks!BH13</f>
        <v>0</v>
      </c>
      <c r="BI13" s="335">
        <f>[1]Tasks!BI13</f>
        <v>0</v>
      </c>
      <c r="BJ13" s="335">
        <f>[1]Tasks!BJ13</f>
        <v>0</v>
      </c>
      <c r="BK13" s="335">
        <f>[1]Tasks!BK13</f>
        <v>0</v>
      </c>
      <c r="BL13" s="335">
        <f>[1]Tasks!BL13</f>
        <v>0</v>
      </c>
      <c r="BM13" s="336">
        <f>[1]Tasks!BM13</f>
        <v>0</v>
      </c>
    </row>
    <row r="14" spans="1:65" x14ac:dyDescent="0.2">
      <c r="A14" s="172" t="str">
        <f t="shared" si="1"/>
        <v xml:space="preserve">Design ReWorking - Design 50% </v>
      </c>
      <c r="B14" s="173" t="str">
        <f>[1]Tasks!B14</f>
        <v>Design</v>
      </c>
      <c r="C14" s="173" t="str">
        <f>[1]Tasks!C14</f>
        <v xml:space="preserve">ReWorking - Design 50% </v>
      </c>
      <c r="F14" s="334">
        <f>[1]Tasks!F14</f>
        <v>10</v>
      </c>
      <c r="G14" s="335">
        <f>[1]Tasks!G14</f>
        <v>10</v>
      </c>
      <c r="H14" s="335">
        <f>[1]Tasks!H14</f>
        <v>10</v>
      </c>
      <c r="I14" s="335">
        <f>[1]Tasks!I14</f>
        <v>10</v>
      </c>
      <c r="J14" s="335">
        <f>[1]Tasks!J14</f>
        <v>10</v>
      </c>
      <c r="K14" s="335">
        <f>[1]Tasks!K14</f>
        <v>10</v>
      </c>
      <c r="L14" s="335">
        <f>[1]Tasks!L14</f>
        <v>10</v>
      </c>
      <c r="M14" s="335">
        <f>[1]Tasks!M14</f>
        <v>10</v>
      </c>
      <c r="N14" s="335">
        <f>[1]Tasks!N14</f>
        <v>0</v>
      </c>
      <c r="O14" s="335">
        <f>[1]Tasks!O14</f>
        <v>0</v>
      </c>
      <c r="P14" s="335">
        <f>[1]Tasks!P14</f>
        <v>0</v>
      </c>
      <c r="Q14" s="335">
        <f>[1]Tasks!Q14</f>
        <v>0</v>
      </c>
      <c r="R14" s="335">
        <f>[1]Tasks!R14</f>
        <v>0</v>
      </c>
      <c r="S14" s="335">
        <f>[1]Tasks!S14</f>
        <v>0</v>
      </c>
      <c r="T14" s="335">
        <f>[1]Tasks!T14</f>
        <v>0</v>
      </c>
      <c r="U14" s="335">
        <f>[1]Tasks!U14</f>
        <v>0</v>
      </c>
      <c r="V14" s="335">
        <f>[1]Tasks!V14</f>
        <v>0</v>
      </c>
      <c r="W14" s="335">
        <f>[1]Tasks!W14</f>
        <v>0</v>
      </c>
      <c r="X14" s="335">
        <f>[1]Tasks!X14</f>
        <v>0</v>
      </c>
      <c r="Y14" s="335">
        <f>[1]Tasks!Y14</f>
        <v>0</v>
      </c>
      <c r="Z14" s="335">
        <f>[1]Tasks!Z14</f>
        <v>0</v>
      </c>
      <c r="AA14" s="335">
        <f>[1]Tasks!AA14</f>
        <v>0</v>
      </c>
      <c r="AB14" s="335">
        <f>[1]Tasks!AB14</f>
        <v>0</v>
      </c>
      <c r="AC14" s="335">
        <f>[1]Tasks!AC14</f>
        <v>0</v>
      </c>
      <c r="AD14" s="335">
        <f>[1]Tasks!AD14</f>
        <v>0</v>
      </c>
      <c r="AE14" s="335">
        <f>[1]Tasks!AE14</f>
        <v>0</v>
      </c>
      <c r="AF14" s="335">
        <f>[1]Tasks!AF14</f>
        <v>0</v>
      </c>
      <c r="AG14" s="335">
        <f>[1]Tasks!AG14</f>
        <v>0</v>
      </c>
      <c r="AH14" s="335">
        <f>[1]Tasks!AH14</f>
        <v>0</v>
      </c>
      <c r="AI14" s="335">
        <f>[1]Tasks!AI14</f>
        <v>0</v>
      </c>
      <c r="AJ14" s="335">
        <f>[1]Tasks!AJ14</f>
        <v>0</v>
      </c>
      <c r="AK14" s="335">
        <f>[1]Tasks!AK14</f>
        <v>0</v>
      </c>
      <c r="AL14" s="335">
        <f>[1]Tasks!AL14</f>
        <v>0</v>
      </c>
      <c r="AM14" s="335">
        <f>[1]Tasks!AM14</f>
        <v>0</v>
      </c>
      <c r="AN14" s="335">
        <f>[1]Tasks!AN14</f>
        <v>0</v>
      </c>
      <c r="AO14" s="335">
        <f>[1]Tasks!AO14</f>
        <v>0</v>
      </c>
      <c r="AP14" s="335">
        <f>[1]Tasks!AP14</f>
        <v>0</v>
      </c>
      <c r="AQ14" s="335">
        <f>[1]Tasks!AQ14</f>
        <v>0</v>
      </c>
      <c r="AR14" s="335">
        <f>[1]Tasks!AR14</f>
        <v>0</v>
      </c>
      <c r="AS14" s="335">
        <f>[1]Tasks!AS14</f>
        <v>0</v>
      </c>
      <c r="AT14" s="335">
        <f>[1]Tasks!AT14</f>
        <v>0</v>
      </c>
      <c r="AU14" s="335">
        <f>[1]Tasks!AU14</f>
        <v>0</v>
      </c>
      <c r="AV14" s="335">
        <f>[1]Tasks!AV14</f>
        <v>0</v>
      </c>
      <c r="AW14" s="335">
        <f>[1]Tasks!AW14</f>
        <v>0</v>
      </c>
      <c r="AX14" s="335">
        <f>[1]Tasks!AX14</f>
        <v>0</v>
      </c>
      <c r="AY14" s="335">
        <f>[1]Tasks!AY14</f>
        <v>0</v>
      </c>
      <c r="AZ14" s="335">
        <f>[1]Tasks!AZ14</f>
        <v>0</v>
      </c>
      <c r="BA14" s="335">
        <f>[1]Tasks!BA14</f>
        <v>0</v>
      </c>
      <c r="BB14" s="335">
        <f>[1]Tasks!BB14</f>
        <v>0</v>
      </c>
      <c r="BC14" s="335">
        <f>[1]Tasks!BC14</f>
        <v>0</v>
      </c>
      <c r="BD14" s="335">
        <f>[1]Tasks!BD14</f>
        <v>0</v>
      </c>
      <c r="BE14" s="335">
        <f>[1]Tasks!BE14</f>
        <v>0</v>
      </c>
      <c r="BF14" s="335">
        <f>[1]Tasks!BF14</f>
        <v>0</v>
      </c>
      <c r="BG14" s="335">
        <f>[1]Tasks!BG14</f>
        <v>0</v>
      </c>
      <c r="BH14" s="335">
        <f>[1]Tasks!BH14</f>
        <v>0</v>
      </c>
      <c r="BI14" s="335">
        <f>[1]Tasks!BI14</f>
        <v>0</v>
      </c>
      <c r="BJ14" s="335">
        <f>[1]Tasks!BJ14</f>
        <v>0</v>
      </c>
      <c r="BK14" s="335">
        <f>[1]Tasks!BK14</f>
        <v>0</v>
      </c>
      <c r="BL14" s="335">
        <f>[1]Tasks!BL14</f>
        <v>0</v>
      </c>
      <c r="BM14" s="336">
        <f>[1]Tasks!BM14</f>
        <v>0</v>
      </c>
    </row>
    <row r="15" spans="1:65" x14ac:dyDescent="0.2">
      <c r="A15" s="172" t="str">
        <f t="shared" si="1"/>
        <v>Design ReWorking - Design 50% (VO)</v>
      </c>
      <c r="B15" s="173" t="str">
        <f>[1]Tasks!B15</f>
        <v>Design</v>
      </c>
      <c r="C15" s="173" t="str">
        <f>[1]Tasks!C15</f>
        <v>ReWorking - Design 50% (VO)</v>
      </c>
      <c r="F15" s="334">
        <f>[1]Tasks!F15</f>
        <v>10</v>
      </c>
      <c r="G15" s="335">
        <f>[1]Tasks!G15</f>
        <v>10</v>
      </c>
      <c r="H15" s="335">
        <f>[1]Tasks!H15</f>
        <v>10</v>
      </c>
      <c r="I15" s="335">
        <f>[1]Tasks!I15</f>
        <v>10</v>
      </c>
      <c r="J15" s="335">
        <f>[1]Tasks!J15</f>
        <v>10</v>
      </c>
      <c r="K15" s="335">
        <f>[1]Tasks!K15</f>
        <v>10</v>
      </c>
      <c r="L15" s="335">
        <f>[1]Tasks!L15</f>
        <v>10</v>
      </c>
      <c r="M15" s="335">
        <f>[1]Tasks!M15</f>
        <v>10</v>
      </c>
      <c r="N15" s="335">
        <f>[1]Tasks!N15</f>
        <v>0</v>
      </c>
      <c r="O15" s="335">
        <f>[1]Tasks!O15</f>
        <v>0</v>
      </c>
      <c r="P15" s="335">
        <f>[1]Tasks!P15</f>
        <v>0</v>
      </c>
      <c r="Q15" s="335">
        <f>[1]Tasks!Q15</f>
        <v>0</v>
      </c>
      <c r="R15" s="335">
        <f>[1]Tasks!R15</f>
        <v>0</v>
      </c>
      <c r="S15" s="335">
        <f>[1]Tasks!S15</f>
        <v>0</v>
      </c>
      <c r="T15" s="335">
        <f>[1]Tasks!T15</f>
        <v>0</v>
      </c>
      <c r="U15" s="335">
        <f>[1]Tasks!U15</f>
        <v>0</v>
      </c>
      <c r="V15" s="335">
        <f>[1]Tasks!V15</f>
        <v>0</v>
      </c>
      <c r="W15" s="335">
        <f>[1]Tasks!W15</f>
        <v>0</v>
      </c>
      <c r="X15" s="335">
        <f>[1]Tasks!X15</f>
        <v>0</v>
      </c>
      <c r="Y15" s="335">
        <f>[1]Tasks!Y15</f>
        <v>0</v>
      </c>
      <c r="Z15" s="335">
        <f>[1]Tasks!Z15</f>
        <v>0</v>
      </c>
      <c r="AA15" s="335">
        <f>[1]Tasks!AA15</f>
        <v>0</v>
      </c>
      <c r="AB15" s="335">
        <f>[1]Tasks!AB15</f>
        <v>0</v>
      </c>
      <c r="AC15" s="335">
        <f>[1]Tasks!AC15</f>
        <v>0</v>
      </c>
      <c r="AD15" s="335">
        <f>[1]Tasks!AD15</f>
        <v>0</v>
      </c>
      <c r="AE15" s="335">
        <f>[1]Tasks!AE15</f>
        <v>0</v>
      </c>
      <c r="AF15" s="335">
        <f>[1]Tasks!AF15</f>
        <v>0</v>
      </c>
      <c r="AG15" s="335">
        <f>[1]Tasks!AG15</f>
        <v>0</v>
      </c>
      <c r="AH15" s="335">
        <f>[1]Tasks!AH15</f>
        <v>0</v>
      </c>
      <c r="AI15" s="335">
        <f>[1]Tasks!AI15</f>
        <v>0</v>
      </c>
      <c r="AJ15" s="335">
        <f>[1]Tasks!AJ15</f>
        <v>0</v>
      </c>
      <c r="AK15" s="335">
        <f>[1]Tasks!AK15</f>
        <v>0</v>
      </c>
      <c r="AL15" s="335">
        <f>[1]Tasks!AL15</f>
        <v>0</v>
      </c>
      <c r="AM15" s="335">
        <f>[1]Tasks!AM15</f>
        <v>0</v>
      </c>
      <c r="AN15" s="335">
        <f>[1]Tasks!AN15</f>
        <v>0</v>
      </c>
      <c r="AO15" s="335">
        <f>[1]Tasks!AO15</f>
        <v>0</v>
      </c>
      <c r="AP15" s="335">
        <f>[1]Tasks!AP15</f>
        <v>0</v>
      </c>
      <c r="AQ15" s="335">
        <f>[1]Tasks!AQ15</f>
        <v>0</v>
      </c>
      <c r="AR15" s="335">
        <f>[1]Tasks!AR15</f>
        <v>0</v>
      </c>
      <c r="AS15" s="335">
        <f>[1]Tasks!AS15</f>
        <v>0</v>
      </c>
      <c r="AT15" s="335">
        <f>[1]Tasks!AT15</f>
        <v>0</v>
      </c>
      <c r="AU15" s="335">
        <f>[1]Tasks!AU15</f>
        <v>0</v>
      </c>
      <c r="AV15" s="335">
        <f>[1]Tasks!AV15</f>
        <v>0</v>
      </c>
      <c r="AW15" s="335">
        <f>[1]Tasks!AW15</f>
        <v>0</v>
      </c>
      <c r="AX15" s="335">
        <f>[1]Tasks!AX15</f>
        <v>0</v>
      </c>
      <c r="AY15" s="335">
        <f>[1]Tasks!AY15</f>
        <v>0</v>
      </c>
      <c r="AZ15" s="335">
        <f>[1]Tasks!AZ15</f>
        <v>0</v>
      </c>
      <c r="BA15" s="335">
        <f>[1]Tasks!BA15</f>
        <v>0</v>
      </c>
      <c r="BB15" s="335">
        <f>[1]Tasks!BB15</f>
        <v>0</v>
      </c>
      <c r="BC15" s="335">
        <f>[1]Tasks!BC15</f>
        <v>0</v>
      </c>
      <c r="BD15" s="335">
        <f>[1]Tasks!BD15</f>
        <v>0</v>
      </c>
      <c r="BE15" s="335">
        <f>[1]Tasks!BE15</f>
        <v>0</v>
      </c>
      <c r="BF15" s="335">
        <f>[1]Tasks!BF15</f>
        <v>0</v>
      </c>
      <c r="BG15" s="335">
        <f>[1]Tasks!BG15</f>
        <v>0</v>
      </c>
      <c r="BH15" s="335">
        <f>[1]Tasks!BH15</f>
        <v>0</v>
      </c>
      <c r="BI15" s="335">
        <f>[1]Tasks!BI15</f>
        <v>0</v>
      </c>
      <c r="BJ15" s="335">
        <f>[1]Tasks!BJ15</f>
        <v>0</v>
      </c>
      <c r="BK15" s="335">
        <f>[1]Tasks!BK15</f>
        <v>0</v>
      </c>
      <c r="BL15" s="335">
        <f>[1]Tasks!BL15</f>
        <v>0</v>
      </c>
      <c r="BM15" s="336">
        <f>[1]Tasks!BM15</f>
        <v>0</v>
      </c>
    </row>
    <row r="16" spans="1:65" x14ac:dyDescent="0.2">
      <c r="A16" s="172" t="str">
        <f t="shared" si="1"/>
        <v>Design Review and Comment - Design 50%</v>
      </c>
      <c r="B16" s="173" t="str">
        <f>[1]Tasks!B16</f>
        <v>Design</v>
      </c>
      <c r="C16" s="173" t="str">
        <f>[1]Tasks!C16</f>
        <v>Review and Comment - Design 50%</v>
      </c>
      <c r="F16" s="334">
        <f>[1]Tasks!F16</f>
        <v>5</v>
      </c>
      <c r="G16" s="335">
        <f>[1]Tasks!G16</f>
        <v>5</v>
      </c>
      <c r="H16" s="335">
        <f>[1]Tasks!H16</f>
        <v>5</v>
      </c>
      <c r="I16" s="335">
        <f>[1]Tasks!I16</f>
        <v>5</v>
      </c>
      <c r="J16" s="335">
        <f>[1]Tasks!J16</f>
        <v>5</v>
      </c>
      <c r="K16" s="335">
        <f>[1]Tasks!K16</f>
        <v>5</v>
      </c>
      <c r="L16" s="335">
        <f>[1]Tasks!L16</f>
        <v>5</v>
      </c>
      <c r="M16" s="335">
        <f>[1]Tasks!M16</f>
        <v>5</v>
      </c>
      <c r="N16" s="335">
        <f>[1]Tasks!N16</f>
        <v>0</v>
      </c>
      <c r="O16" s="335">
        <f>[1]Tasks!O16</f>
        <v>0</v>
      </c>
      <c r="P16" s="335">
        <f>[1]Tasks!P16</f>
        <v>0</v>
      </c>
      <c r="Q16" s="335">
        <f>[1]Tasks!Q16</f>
        <v>0</v>
      </c>
      <c r="R16" s="335">
        <f>[1]Tasks!R16</f>
        <v>0</v>
      </c>
      <c r="S16" s="335">
        <f>[1]Tasks!S16</f>
        <v>0</v>
      </c>
      <c r="T16" s="335">
        <f>[1]Tasks!T16</f>
        <v>0</v>
      </c>
      <c r="U16" s="335">
        <f>[1]Tasks!U16</f>
        <v>0</v>
      </c>
      <c r="V16" s="335">
        <f>[1]Tasks!V16</f>
        <v>0</v>
      </c>
      <c r="W16" s="335">
        <f>[1]Tasks!W16</f>
        <v>0</v>
      </c>
      <c r="X16" s="335">
        <f>[1]Tasks!X16</f>
        <v>0</v>
      </c>
      <c r="Y16" s="335">
        <f>[1]Tasks!Y16</f>
        <v>0</v>
      </c>
      <c r="Z16" s="335">
        <f>[1]Tasks!Z16</f>
        <v>0</v>
      </c>
      <c r="AA16" s="335">
        <f>[1]Tasks!AA16</f>
        <v>0</v>
      </c>
      <c r="AB16" s="335">
        <f>[1]Tasks!AB16</f>
        <v>0</v>
      </c>
      <c r="AC16" s="335">
        <f>[1]Tasks!AC16</f>
        <v>0</v>
      </c>
      <c r="AD16" s="335">
        <f>[1]Tasks!AD16</f>
        <v>0</v>
      </c>
      <c r="AE16" s="335">
        <f>[1]Tasks!AE16</f>
        <v>0</v>
      </c>
      <c r="AF16" s="335">
        <f>[1]Tasks!AF16</f>
        <v>0</v>
      </c>
      <c r="AG16" s="335">
        <f>[1]Tasks!AG16</f>
        <v>0</v>
      </c>
      <c r="AH16" s="335">
        <f>[1]Tasks!AH16</f>
        <v>0</v>
      </c>
      <c r="AI16" s="335">
        <f>[1]Tasks!AI16</f>
        <v>0</v>
      </c>
      <c r="AJ16" s="335">
        <f>[1]Tasks!AJ16</f>
        <v>0</v>
      </c>
      <c r="AK16" s="335">
        <f>[1]Tasks!AK16</f>
        <v>0</v>
      </c>
      <c r="AL16" s="335">
        <f>[1]Tasks!AL16</f>
        <v>0</v>
      </c>
      <c r="AM16" s="335">
        <f>[1]Tasks!AM16</f>
        <v>0</v>
      </c>
      <c r="AN16" s="335">
        <f>[1]Tasks!AN16</f>
        <v>0</v>
      </c>
      <c r="AO16" s="335">
        <f>[1]Tasks!AO16</f>
        <v>0</v>
      </c>
      <c r="AP16" s="335">
        <f>[1]Tasks!AP16</f>
        <v>0</v>
      </c>
      <c r="AQ16" s="335">
        <f>[1]Tasks!AQ16</f>
        <v>0</v>
      </c>
      <c r="AR16" s="335">
        <f>[1]Tasks!AR16</f>
        <v>0</v>
      </c>
      <c r="AS16" s="335">
        <f>[1]Tasks!AS16</f>
        <v>0</v>
      </c>
      <c r="AT16" s="335">
        <f>[1]Tasks!AT16</f>
        <v>0</v>
      </c>
      <c r="AU16" s="335">
        <f>[1]Tasks!AU16</f>
        <v>0</v>
      </c>
      <c r="AV16" s="335">
        <f>[1]Tasks!AV16</f>
        <v>0</v>
      </c>
      <c r="AW16" s="335">
        <f>[1]Tasks!AW16</f>
        <v>0</v>
      </c>
      <c r="AX16" s="335">
        <f>[1]Tasks!AX16</f>
        <v>0</v>
      </c>
      <c r="AY16" s="335">
        <f>[1]Tasks!AY16</f>
        <v>0</v>
      </c>
      <c r="AZ16" s="335">
        <f>[1]Tasks!AZ16</f>
        <v>0</v>
      </c>
      <c r="BA16" s="335">
        <f>[1]Tasks!BA16</f>
        <v>0</v>
      </c>
      <c r="BB16" s="335">
        <f>[1]Tasks!BB16</f>
        <v>0</v>
      </c>
      <c r="BC16" s="335">
        <f>[1]Tasks!BC16</f>
        <v>0</v>
      </c>
      <c r="BD16" s="335">
        <f>[1]Tasks!BD16</f>
        <v>0</v>
      </c>
      <c r="BE16" s="335">
        <f>[1]Tasks!BE16</f>
        <v>0</v>
      </c>
      <c r="BF16" s="335">
        <f>[1]Tasks!BF16</f>
        <v>0</v>
      </c>
      <c r="BG16" s="335">
        <f>[1]Tasks!BG16</f>
        <v>0</v>
      </c>
      <c r="BH16" s="335">
        <f>[1]Tasks!BH16</f>
        <v>0</v>
      </c>
      <c r="BI16" s="335">
        <f>[1]Tasks!BI16</f>
        <v>0</v>
      </c>
      <c r="BJ16" s="335">
        <f>[1]Tasks!BJ16</f>
        <v>0</v>
      </c>
      <c r="BK16" s="335">
        <f>[1]Tasks!BK16</f>
        <v>0</v>
      </c>
      <c r="BL16" s="335">
        <f>[1]Tasks!BL16</f>
        <v>0</v>
      </c>
      <c r="BM16" s="336">
        <f>[1]Tasks!BM16</f>
        <v>0</v>
      </c>
    </row>
    <row r="17" spans="1:65" x14ac:dyDescent="0.2">
      <c r="A17" s="172" t="str">
        <f t="shared" si="1"/>
        <v xml:space="preserve">Design Approved - Design 50% </v>
      </c>
      <c r="B17" s="173" t="str">
        <f>[1]Tasks!B17</f>
        <v>Design</v>
      </c>
      <c r="C17" s="173" t="str">
        <f>[1]Tasks!C17</f>
        <v xml:space="preserve">Approved - Design 50% </v>
      </c>
      <c r="F17" s="334">
        <f>[1]Tasks!F17</f>
        <v>1</v>
      </c>
      <c r="G17" s="335">
        <f>[1]Tasks!G17</f>
        <v>1</v>
      </c>
      <c r="H17" s="335">
        <f>[1]Tasks!H17</f>
        <v>1</v>
      </c>
      <c r="I17" s="335">
        <f>[1]Tasks!I17</f>
        <v>1</v>
      </c>
      <c r="J17" s="335">
        <f>[1]Tasks!J17</f>
        <v>1</v>
      </c>
      <c r="K17" s="335">
        <f>[1]Tasks!K17</f>
        <v>1</v>
      </c>
      <c r="L17" s="335">
        <f>[1]Tasks!L17</f>
        <v>1</v>
      </c>
      <c r="M17" s="335">
        <f>[1]Tasks!M17</f>
        <v>1</v>
      </c>
      <c r="N17" s="335">
        <f>[1]Tasks!N17</f>
        <v>0</v>
      </c>
      <c r="O17" s="335">
        <f>[1]Tasks!O17</f>
        <v>0</v>
      </c>
      <c r="P17" s="335">
        <f>[1]Tasks!P17</f>
        <v>0</v>
      </c>
      <c r="Q17" s="335">
        <f>[1]Tasks!Q17</f>
        <v>0</v>
      </c>
      <c r="R17" s="335">
        <f>[1]Tasks!R17</f>
        <v>0</v>
      </c>
      <c r="S17" s="335">
        <f>[1]Tasks!S17</f>
        <v>0</v>
      </c>
      <c r="T17" s="335">
        <f>[1]Tasks!T17</f>
        <v>0</v>
      </c>
      <c r="U17" s="335">
        <f>[1]Tasks!U17</f>
        <v>0</v>
      </c>
      <c r="V17" s="335">
        <f>[1]Tasks!V17</f>
        <v>0</v>
      </c>
      <c r="W17" s="335">
        <f>[1]Tasks!W17</f>
        <v>0</v>
      </c>
      <c r="X17" s="335">
        <f>[1]Tasks!X17</f>
        <v>0</v>
      </c>
      <c r="Y17" s="335">
        <f>[1]Tasks!Y17</f>
        <v>0</v>
      </c>
      <c r="Z17" s="335">
        <f>[1]Tasks!Z17</f>
        <v>0</v>
      </c>
      <c r="AA17" s="335">
        <f>[1]Tasks!AA17</f>
        <v>0</v>
      </c>
      <c r="AB17" s="335">
        <f>[1]Tasks!AB17</f>
        <v>0</v>
      </c>
      <c r="AC17" s="335">
        <f>[1]Tasks!AC17</f>
        <v>0</v>
      </c>
      <c r="AD17" s="335">
        <f>[1]Tasks!AD17</f>
        <v>0</v>
      </c>
      <c r="AE17" s="335">
        <f>[1]Tasks!AE17</f>
        <v>0</v>
      </c>
      <c r="AF17" s="335">
        <f>[1]Tasks!AF17</f>
        <v>0</v>
      </c>
      <c r="AG17" s="335">
        <f>[1]Tasks!AG17</f>
        <v>0</v>
      </c>
      <c r="AH17" s="335">
        <f>[1]Tasks!AH17</f>
        <v>0</v>
      </c>
      <c r="AI17" s="335">
        <f>[1]Tasks!AI17</f>
        <v>0</v>
      </c>
      <c r="AJ17" s="335">
        <f>[1]Tasks!AJ17</f>
        <v>0</v>
      </c>
      <c r="AK17" s="335">
        <f>[1]Tasks!AK17</f>
        <v>0</v>
      </c>
      <c r="AL17" s="335">
        <f>[1]Tasks!AL17</f>
        <v>0</v>
      </c>
      <c r="AM17" s="335">
        <f>[1]Tasks!AM17</f>
        <v>0</v>
      </c>
      <c r="AN17" s="335">
        <f>[1]Tasks!AN17</f>
        <v>0</v>
      </c>
      <c r="AO17" s="335">
        <f>[1]Tasks!AO17</f>
        <v>0</v>
      </c>
      <c r="AP17" s="335">
        <f>[1]Tasks!AP17</f>
        <v>0</v>
      </c>
      <c r="AQ17" s="335">
        <f>[1]Tasks!AQ17</f>
        <v>0</v>
      </c>
      <c r="AR17" s="335">
        <f>[1]Tasks!AR17</f>
        <v>0</v>
      </c>
      <c r="AS17" s="335">
        <f>[1]Tasks!AS17</f>
        <v>0</v>
      </c>
      <c r="AT17" s="335">
        <f>[1]Tasks!AT17</f>
        <v>0</v>
      </c>
      <c r="AU17" s="335">
        <f>[1]Tasks!AU17</f>
        <v>0</v>
      </c>
      <c r="AV17" s="335">
        <f>[1]Tasks!AV17</f>
        <v>0</v>
      </c>
      <c r="AW17" s="335">
        <f>[1]Tasks!AW17</f>
        <v>0</v>
      </c>
      <c r="AX17" s="335">
        <f>[1]Tasks!AX17</f>
        <v>0</v>
      </c>
      <c r="AY17" s="335">
        <f>[1]Tasks!AY17</f>
        <v>0</v>
      </c>
      <c r="AZ17" s="335">
        <f>[1]Tasks!AZ17</f>
        <v>0</v>
      </c>
      <c r="BA17" s="335">
        <f>[1]Tasks!BA17</f>
        <v>0</v>
      </c>
      <c r="BB17" s="335">
        <f>[1]Tasks!BB17</f>
        <v>0</v>
      </c>
      <c r="BC17" s="335">
        <f>[1]Tasks!BC17</f>
        <v>0</v>
      </c>
      <c r="BD17" s="335">
        <f>[1]Tasks!BD17</f>
        <v>0</v>
      </c>
      <c r="BE17" s="335">
        <f>[1]Tasks!BE17</f>
        <v>0</v>
      </c>
      <c r="BF17" s="335">
        <f>[1]Tasks!BF17</f>
        <v>0</v>
      </c>
      <c r="BG17" s="335">
        <f>[1]Tasks!BG17</f>
        <v>0</v>
      </c>
      <c r="BH17" s="335">
        <f>[1]Tasks!BH17</f>
        <v>0</v>
      </c>
      <c r="BI17" s="335">
        <f>[1]Tasks!BI17</f>
        <v>0</v>
      </c>
      <c r="BJ17" s="335">
        <f>[1]Tasks!BJ17</f>
        <v>0</v>
      </c>
      <c r="BK17" s="335">
        <f>[1]Tasks!BK17</f>
        <v>0</v>
      </c>
      <c r="BL17" s="335">
        <f>[1]Tasks!BL17</f>
        <v>0</v>
      </c>
      <c r="BM17" s="336">
        <f>[1]Tasks!BM17</f>
        <v>0</v>
      </c>
    </row>
    <row r="18" spans="1:65" x14ac:dyDescent="0.2">
      <c r="A18" s="172" t="str">
        <f t="shared" si="1"/>
        <v>Design Working on - Design 75%</v>
      </c>
      <c r="B18" s="173" t="str">
        <f>[1]Tasks!B18</f>
        <v>Design</v>
      </c>
      <c r="C18" s="173" t="str">
        <f>[1]Tasks!C18</f>
        <v>Working on - Design 75%</v>
      </c>
      <c r="F18" s="334">
        <f>[1]Tasks!F18</f>
        <v>20</v>
      </c>
      <c r="G18" s="335">
        <f>[1]Tasks!G18</f>
        <v>20</v>
      </c>
      <c r="H18" s="335">
        <f>[1]Tasks!H18</f>
        <v>20</v>
      </c>
      <c r="I18" s="335">
        <f>[1]Tasks!I18</f>
        <v>20</v>
      </c>
      <c r="J18" s="335">
        <f>[1]Tasks!J18</f>
        <v>20</v>
      </c>
      <c r="K18" s="335">
        <f>[1]Tasks!K18</f>
        <v>20</v>
      </c>
      <c r="L18" s="335">
        <f>[1]Tasks!L18</f>
        <v>20</v>
      </c>
      <c r="M18" s="335">
        <f>[1]Tasks!M18</f>
        <v>20</v>
      </c>
      <c r="N18" s="335">
        <f>[1]Tasks!N18</f>
        <v>0</v>
      </c>
      <c r="O18" s="335">
        <f>[1]Tasks!O18</f>
        <v>0</v>
      </c>
      <c r="P18" s="335">
        <f>[1]Tasks!P18</f>
        <v>0</v>
      </c>
      <c r="Q18" s="335">
        <f>[1]Tasks!Q18</f>
        <v>0</v>
      </c>
      <c r="R18" s="335">
        <f>[1]Tasks!R18</f>
        <v>0</v>
      </c>
      <c r="S18" s="335">
        <f>[1]Tasks!S18</f>
        <v>0</v>
      </c>
      <c r="T18" s="335">
        <f>[1]Tasks!T18</f>
        <v>0</v>
      </c>
      <c r="U18" s="335">
        <f>[1]Tasks!U18</f>
        <v>0</v>
      </c>
      <c r="V18" s="335">
        <f>[1]Tasks!V18</f>
        <v>0</v>
      </c>
      <c r="W18" s="335">
        <f>[1]Tasks!W18</f>
        <v>0</v>
      </c>
      <c r="X18" s="335">
        <f>[1]Tasks!X18</f>
        <v>0</v>
      </c>
      <c r="Y18" s="335">
        <f>[1]Tasks!Y18</f>
        <v>0</v>
      </c>
      <c r="Z18" s="335">
        <f>[1]Tasks!Z18</f>
        <v>0</v>
      </c>
      <c r="AA18" s="335">
        <f>[1]Tasks!AA18</f>
        <v>0</v>
      </c>
      <c r="AB18" s="335">
        <f>[1]Tasks!AB18</f>
        <v>0</v>
      </c>
      <c r="AC18" s="335">
        <f>[1]Tasks!AC18</f>
        <v>0</v>
      </c>
      <c r="AD18" s="335">
        <f>[1]Tasks!AD18</f>
        <v>0</v>
      </c>
      <c r="AE18" s="335">
        <f>[1]Tasks!AE18</f>
        <v>0</v>
      </c>
      <c r="AF18" s="335">
        <f>[1]Tasks!AF18</f>
        <v>0</v>
      </c>
      <c r="AG18" s="335">
        <f>[1]Tasks!AG18</f>
        <v>0</v>
      </c>
      <c r="AH18" s="335">
        <f>[1]Tasks!AH18</f>
        <v>0</v>
      </c>
      <c r="AI18" s="335">
        <f>[1]Tasks!AI18</f>
        <v>0</v>
      </c>
      <c r="AJ18" s="335">
        <f>[1]Tasks!AJ18</f>
        <v>0</v>
      </c>
      <c r="AK18" s="335">
        <f>[1]Tasks!AK18</f>
        <v>0</v>
      </c>
      <c r="AL18" s="335">
        <f>[1]Tasks!AL18</f>
        <v>0</v>
      </c>
      <c r="AM18" s="335">
        <f>[1]Tasks!AM18</f>
        <v>0</v>
      </c>
      <c r="AN18" s="335">
        <f>[1]Tasks!AN18</f>
        <v>0</v>
      </c>
      <c r="AO18" s="335">
        <f>[1]Tasks!AO18</f>
        <v>0</v>
      </c>
      <c r="AP18" s="335">
        <f>[1]Tasks!AP18</f>
        <v>0</v>
      </c>
      <c r="AQ18" s="335">
        <f>[1]Tasks!AQ18</f>
        <v>0</v>
      </c>
      <c r="AR18" s="335">
        <f>[1]Tasks!AR18</f>
        <v>0</v>
      </c>
      <c r="AS18" s="335">
        <f>[1]Tasks!AS18</f>
        <v>0</v>
      </c>
      <c r="AT18" s="335">
        <f>[1]Tasks!AT18</f>
        <v>0</v>
      </c>
      <c r="AU18" s="335">
        <f>[1]Tasks!AU18</f>
        <v>0</v>
      </c>
      <c r="AV18" s="335">
        <f>[1]Tasks!AV18</f>
        <v>0</v>
      </c>
      <c r="AW18" s="335">
        <f>[1]Tasks!AW18</f>
        <v>0</v>
      </c>
      <c r="AX18" s="335">
        <f>[1]Tasks!AX18</f>
        <v>0</v>
      </c>
      <c r="AY18" s="335">
        <f>[1]Tasks!AY18</f>
        <v>0</v>
      </c>
      <c r="AZ18" s="335">
        <f>[1]Tasks!AZ18</f>
        <v>0</v>
      </c>
      <c r="BA18" s="335">
        <f>[1]Tasks!BA18</f>
        <v>0</v>
      </c>
      <c r="BB18" s="335">
        <f>[1]Tasks!BB18</f>
        <v>0</v>
      </c>
      <c r="BC18" s="335">
        <f>[1]Tasks!BC18</f>
        <v>0</v>
      </c>
      <c r="BD18" s="335">
        <f>[1]Tasks!BD18</f>
        <v>0</v>
      </c>
      <c r="BE18" s="335">
        <f>[1]Tasks!BE18</f>
        <v>0</v>
      </c>
      <c r="BF18" s="335">
        <f>[1]Tasks!BF18</f>
        <v>0</v>
      </c>
      <c r="BG18" s="335">
        <f>[1]Tasks!BG18</f>
        <v>0</v>
      </c>
      <c r="BH18" s="335">
        <f>[1]Tasks!BH18</f>
        <v>0</v>
      </c>
      <c r="BI18" s="335">
        <f>[1]Tasks!BI18</f>
        <v>0</v>
      </c>
      <c r="BJ18" s="335">
        <f>[1]Tasks!BJ18</f>
        <v>0</v>
      </c>
      <c r="BK18" s="335">
        <f>[1]Tasks!BK18</f>
        <v>0</v>
      </c>
      <c r="BL18" s="335">
        <f>[1]Tasks!BL18</f>
        <v>0</v>
      </c>
      <c r="BM18" s="336">
        <f>[1]Tasks!BM18</f>
        <v>0</v>
      </c>
    </row>
    <row r="19" spans="1:65" x14ac:dyDescent="0.2">
      <c r="A19" s="172" t="str">
        <f t="shared" si="1"/>
        <v xml:space="preserve">Design ReWorking - Design 75% </v>
      </c>
      <c r="B19" s="173" t="str">
        <f>[1]Tasks!B19</f>
        <v>Design</v>
      </c>
      <c r="C19" s="173" t="str">
        <f>[1]Tasks!C19</f>
        <v xml:space="preserve">ReWorking - Design 75% </v>
      </c>
      <c r="F19" s="334">
        <f>[1]Tasks!F19</f>
        <v>10</v>
      </c>
      <c r="G19" s="335">
        <f>[1]Tasks!G19</f>
        <v>10</v>
      </c>
      <c r="H19" s="335">
        <f>[1]Tasks!H19</f>
        <v>10</v>
      </c>
      <c r="I19" s="335">
        <f>[1]Tasks!I19</f>
        <v>10</v>
      </c>
      <c r="J19" s="335">
        <f>[1]Tasks!J19</f>
        <v>10</v>
      </c>
      <c r="K19" s="335">
        <f>[1]Tasks!K19</f>
        <v>10</v>
      </c>
      <c r="L19" s="335">
        <f>[1]Tasks!L19</f>
        <v>10</v>
      </c>
      <c r="M19" s="335">
        <f>[1]Tasks!M19</f>
        <v>10</v>
      </c>
      <c r="N19" s="335">
        <f>[1]Tasks!N19</f>
        <v>0</v>
      </c>
      <c r="O19" s="335">
        <f>[1]Tasks!O19</f>
        <v>0</v>
      </c>
      <c r="P19" s="335">
        <f>[1]Tasks!P19</f>
        <v>0</v>
      </c>
      <c r="Q19" s="335">
        <f>[1]Tasks!Q19</f>
        <v>0</v>
      </c>
      <c r="R19" s="335">
        <f>[1]Tasks!R19</f>
        <v>0</v>
      </c>
      <c r="S19" s="335">
        <f>[1]Tasks!S19</f>
        <v>0</v>
      </c>
      <c r="T19" s="335">
        <f>[1]Tasks!T19</f>
        <v>0</v>
      </c>
      <c r="U19" s="335">
        <f>[1]Tasks!U19</f>
        <v>0</v>
      </c>
      <c r="V19" s="335">
        <f>[1]Tasks!V19</f>
        <v>0</v>
      </c>
      <c r="W19" s="335">
        <f>[1]Tasks!W19</f>
        <v>0</v>
      </c>
      <c r="X19" s="335">
        <f>[1]Tasks!X19</f>
        <v>0</v>
      </c>
      <c r="Y19" s="335">
        <f>[1]Tasks!Y19</f>
        <v>0</v>
      </c>
      <c r="Z19" s="335">
        <f>[1]Tasks!Z19</f>
        <v>0</v>
      </c>
      <c r="AA19" s="335">
        <f>[1]Tasks!AA19</f>
        <v>0</v>
      </c>
      <c r="AB19" s="335">
        <f>[1]Tasks!AB19</f>
        <v>0</v>
      </c>
      <c r="AC19" s="335">
        <f>[1]Tasks!AC19</f>
        <v>0</v>
      </c>
      <c r="AD19" s="335">
        <f>[1]Tasks!AD19</f>
        <v>0</v>
      </c>
      <c r="AE19" s="335">
        <f>[1]Tasks!AE19</f>
        <v>0</v>
      </c>
      <c r="AF19" s="335">
        <f>[1]Tasks!AF19</f>
        <v>0</v>
      </c>
      <c r="AG19" s="335">
        <f>[1]Tasks!AG19</f>
        <v>0</v>
      </c>
      <c r="AH19" s="335">
        <f>[1]Tasks!AH19</f>
        <v>0</v>
      </c>
      <c r="AI19" s="335">
        <f>[1]Tasks!AI19</f>
        <v>0</v>
      </c>
      <c r="AJ19" s="335">
        <f>[1]Tasks!AJ19</f>
        <v>0</v>
      </c>
      <c r="AK19" s="335">
        <f>[1]Tasks!AK19</f>
        <v>0</v>
      </c>
      <c r="AL19" s="335">
        <f>[1]Tasks!AL19</f>
        <v>0</v>
      </c>
      <c r="AM19" s="335">
        <f>[1]Tasks!AM19</f>
        <v>0</v>
      </c>
      <c r="AN19" s="335">
        <f>[1]Tasks!AN19</f>
        <v>0</v>
      </c>
      <c r="AO19" s="335">
        <f>[1]Tasks!AO19</f>
        <v>0</v>
      </c>
      <c r="AP19" s="335">
        <f>[1]Tasks!AP19</f>
        <v>0</v>
      </c>
      <c r="AQ19" s="335">
        <f>[1]Tasks!AQ19</f>
        <v>0</v>
      </c>
      <c r="AR19" s="335">
        <f>[1]Tasks!AR19</f>
        <v>0</v>
      </c>
      <c r="AS19" s="335">
        <f>[1]Tasks!AS19</f>
        <v>0</v>
      </c>
      <c r="AT19" s="335">
        <f>[1]Tasks!AT19</f>
        <v>0</v>
      </c>
      <c r="AU19" s="335">
        <f>[1]Tasks!AU19</f>
        <v>0</v>
      </c>
      <c r="AV19" s="335">
        <f>[1]Tasks!AV19</f>
        <v>0</v>
      </c>
      <c r="AW19" s="335">
        <f>[1]Tasks!AW19</f>
        <v>0</v>
      </c>
      <c r="AX19" s="335">
        <f>[1]Tasks!AX19</f>
        <v>0</v>
      </c>
      <c r="AY19" s="335">
        <f>[1]Tasks!AY19</f>
        <v>0</v>
      </c>
      <c r="AZ19" s="335">
        <f>[1]Tasks!AZ19</f>
        <v>0</v>
      </c>
      <c r="BA19" s="335">
        <f>[1]Tasks!BA19</f>
        <v>0</v>
      </c>
      <c r="BB19" s="335">
        <f>[1]Tasks!BB19</f>
        <v>0</v>
      </c>
      <c r="BC19" s="335">
        <f>[1]Tasks!BC19</f>
        <v>0</v>
      </c>
      <c r="BD19" s="335">
        <f>[1]Tasks!BD19</f>
        <v>0</v>
      </c>
      <c r="BE19" s="335">
        <f>[1]Tasks!BE19</f>
        <v>0</v>
      </c>
      <c r="BF19" s="335">
        <f>[1]Tasks!BF19</f>
        <v>0</v>
      </c>
      <c r="BG19" s="335">
        <f>[1]Tasks!BG19</f>
        <v>0</v>
      </c>
      <c r="BH19" s="335">
        <f>[1]Tasks!BH19</f>
        <v>0</v>
      </c>
      <c r="BI19" s="335">
        <f>[1]Tasks!BI19</f>
        <v>0</v>
      </c>
      <c r="BJ19" s="335">
        <f>[1]Tasks!BJ19</f>
        <v>0</v>
      </c>
      <c r="BK19" s="335">
        <f>[1]Tasks!BK19</f>
        <v>0</v>
      </c>
      <c r="BL19" s="335">
        <f>[1]Tasks!BL19</f>
        <v>0</v>
      </c>
      <c r="BM19" s="336">
        <f>[1]Tasks!BM19</f>
        <v>0</v>
      </c>
    </row>
    <row r="20" spans="1:65" x14ac:dyDescent="0.2">
      <c r="A20" s="172" t="str">
        <f t="shared" si="1"/>
        <v>Design ReWorking - Design 75% (VO)</v>
      </c>
      <c r="B20" s="173" t="str">
        <f>[1]Tasks!B20</f>
        <v>Design</v>
      </c>
      <c r="C20" s="173" t="str">
        <f>[1]Tasks!C20</f>
        <v>ReWorking - Design 75% (VO)</v>
      </c>
      <c r="F20" s="334">
        <f>[1]Tasks!F20</f>
        <v>10</v>
      </c>
      <c r="G20" s="335">
        <f>[1]Tasks!G20</f>
        <v>10</v>
      </c>
      <c r="H20" s="335">
        <f>[1]Tasks!H20</f>
        <v>10</v>
      </c>
      <c r="I20" s="335">
        <f>[1]Tasks!I20</f>
        <v>10</v>
      </c>
      <c r="J20" s="335">
        <f>[1]Tasks!J20</f>
        <v>10</v>
      </c>
      <c r="K20" s="335">
        <f>[1]Tasks!K20</f>
        <v>10</v>
      </c>
      <c r="L20" s="335">
        <f>[1]Tasks!L20</f>
        <v>10</v>
      </c>
      <c r="M20" s="335">
        <f>[1]Tasks!M20</f>
        <v>10</v>
      </c>
      <c r="N20" s="335">
        <f>[1]Tasks!N20</f>
        <v>0</v>
      </c>
      <c r="O20" s="335">
        <f>[1]Tasks!O20</f>
        <v>0</v>
      </c>
      <c r="P20" s="335">
        <f>[1]Tasks!P20</f>
        <v>0</v>
      </c>
      <c r="Q20" s="335">
        <f>[1]Tasks!Q20</f>
        <v>0</v>
      </c>
      <c r="R20" s="335">
        <f>[1]Tasks!R20</f>
        <v>0</v>
      </c>
      <c r="S20" s="335">
        <f>[1]Tasks!S20</f>
        <v>0</v>
      </c>
      <c r="T20" s="335">
        <f>[1]Tasks!T20</f>
        <v>0</v>
      </c>
      <c r="U20" s="335">
        <f>[1]Tasks!U20</f>
        <v>0</v>
      </c>
      <c r="V20" s="335">
        <f>[1]Tasks!V20</f>
        <v>0</v>
      </c>
      <c r="W20" s="335">
        <f>[1]Tasks!W20</f>
        <v>0</v>
      </c>
      <c r="X20" s="335">
        <f>[1]Tasks!X20</f>
        <v>0</v>
      </c>
      <c r="Y20" s="335">
        <f>[1]Tasks!Y20</f>
        <v>0</v>
      </c>
      <c r="Z20" s="335">
        <f>[1]Tasks!Z20</f>
        <v>0</v>
      </c>
      <c r="AA20" s="335">
        <f>[1]Tasks!AA20</f>
        <v>0</v>
      </c>
      <c r="AB20" s="335">
        <f>[1]Tasks!AB20</f>
        <v>0</v>
      </c>
      <c r="AC20" s="335">
        <f>[1]Tasks!AC20</f>
        <v>0</v>
      </c>
      <c r="AD20" s="335">
        <f>[1]Tasks!AD20</f>
        <v>0</v>
      </c>
      <c r="AE20" s="335">
        <f>[1]Tasks!AE20</f>
        <v>0</v>
      </c>
      <c r="AF20" s="335">
        <f>[1]Tasks!AF20</f>
        <v>0</v>
      </c>
      <c r="AG20" s="335">
        <f>[1]Tasks!AG20</f>
        <v>0</v>
      </c>
      <c r="AH20" s="335">
        <f>[1]Tasks!AH20</f>
        <v>0</v>
      </c>
      <c r="AI20" s="335">
        <f>[1]Tasks!AI20</f>
        <v>0</v>
      </c>
      <c r="AJ20" s="335">
        <f>[1]Tasks!AJ20</f>
        <v>0</v>
      </c>
      <c r="AK20" s="335">
        <f>[1]Tasks!AK20</f>
        <v>0</v>
      </c>
      <c r="AL20" s="335">
        <f>[1]Tasks!AL20</f>
        <v>0</v>
      </c>
      <c r="AM20" s="335">
        <f>[1]Tasks!AM20</f>
        <v>0</v>
      </c>
      <c r="AN20" s="335">
        <f>[1]Tasks!AN20</f>
        <v>0</v>
      </c>
      <c r="AO20" s="335">
        <f>[1]Tasks!AO20</f>
        <v>0</v>
      </c>
      <c r="AP20" s="335">
        <f>[1]Tasks!AP20</f>
        <v>0</v>
      </c>
      <c r="AQ20" s="335">
        <f>[1]Tasks!AQ20</f>
        <v>0</v>
      </c>
      <c r="AR20" s="335">
        <f>[1]Tasks!AR20</f>
        <v>0</v>
      </c>
      <c r="AS20" s="335">
        <f>[1]Tasks!AS20</f>
        <v>0</v>
      </c>
      <c r="AT20" s="335">
        <f>[1]Tasks!AT20</f>
        <v>0</v>
      </c>
      <c r="AU20" s="335">
        <f>[1]Tasks!AU20</f>
        <v>0</v>
      </c>
      <c r="AV20" s="335">
        <f>[1]Tasks!AV20</f>
        <v>0</v>
      </c>
      <c r="AW20" s="335">
        <f>[1]Tasks!AW20</f>
        <v>0</v>
      </c>
      <c r="AX20" s="335">
        <f>[1]Tasks!AX20</f>
        <v>0</v>
      </c>
      <c r="AY20" s="335">
        <f>[1]Tasks!AY20</f>
        <v>0</v>
      </c>
      <c r="AZ20" s="335">
        <f>[1]Tasks!AZ20</f>
        <v>0</v>
      </c>
      <c r="BA20" s="335">
        <f>[1]Tasks!BA20</f>
        <v>0</v>
      </c>
      <c r="BB20" s="335">
        <f>[1]Tasks!BB20</f>
        <v>0</v>
      </c>
      <c r="BC20" s="335">
        <f>[1]Tasks!BC20</f>
        <v>0</v>
      </c>
      <c r="BD20" s="335">
        <f>[1]Tasks!BD20</f>
        <v>0</v>
      </c>
      <c r="BE20" s="335">
        <f>[1]Tasks!BE20</f>
        <v>0</v>
      </c>
      <c r="BF20" s="335">
        <f>[1]Tasks!BF20</f>
        <v>0</v>
      </c>
      <c r="BG20" s="335">
        <f>[1]Tasks!BG20</f>
        <v>0</v>
      </c>
      <c r="BH20" s="335">
        <f>[1]Tasks!BH20</f>
        <v>0</v>
      </c>
      <c r="BI20" s="335">
        <f>[1]Tasks!BI20</f>
        <v>0</v>
      </c>
      <c r="BJ20" s="335">
        <f>[1]Tasks!BJ20</f>
        <v>0</v>
      </c>
      <c r="BK20" s="335">
        <f>[1]Tasks!BK20</f>
        <v>0</v>
      </c>
      <c r="BL20" s="335">
        <f>[1]Tasks!BL20</f>
        <v>0</v>
      </c>
      <c r="BM20" s="336">
        <f>[1]Tasks!BM20</f>
        <v>0</v>
      </c>
    </row>
    <row r="21" spans="1:65" x14ac:dyDescent="0.2">
      <c r="A21" s="172" t="str">
        <f t="shared" si="1"/>
        <v>Design Review and Comment - Design 75%</v>
      </c>
      <c r="B21" s="173" t="str">
        <f>[1]Tasks!B21</f>
        <v>Design</v>
      </c>
      <c r="C21" s="173" t="str">
        <f>[1]Tasks!C21</f>
        <v>Review and Comment - Design 75%</v>
      </c>
      <c r="F21" s="334">
        <f>[1]Tasks!F21</f>
        <v>5</v>
      </c>
      <c r="G21" s="335">
        <f>[1]Tasks!G21</f>
        <v>5</v>
      </c>
      <c r="H21" s="335">
        <f>[1]Tasks!H21</f>
        <v>5</v>
      </c>
      <c r="I21" s="335">
        <f>[1]Tasks!I21</f>
        <v>5</v>
      </c>
      <c r="J21" s="335">
        <f>[1]Tasks!J21</f>
        <v>5</v>
      </c>
      <c r="K21" s="335">
        <f>[1]Tasks!K21</f>
        <v>5</v>
      </c>
      <c r="L21" s="335">
        <f>[1]Tasks!L21</f>
        <v>5</v>
      </c>
      <c r="M21" s="335">
        <f>[1]Tasks!M21</f>
        <v>5</v>
      </c>
      <c r="N21" s="335">
        <f>[1]Tasks!N21</f>
        <v>0</v>
      </c>
      <c r="O21" s="335">
        <f>[1]Tasks!O21</f>
        <v>0</v>
      </c>
      <c r="P21" s="335">
        <f>[1]Tasks!P21</f>
        <v>0</v>
      </c>
      <c r="Q21" s="335">
        <f>[1]Tasks!Q21</f>
        <v>0</v>
      </c>
      <c r="R21" s="335">
        <f>[1]Tasks!R21</f>
        <v>0</v>
      </c>
      <c r="S21" s="335">
        <f>[1]Tasks!S21</f>
        <v>0</v>
      </c>
      <c r="T21" s="335">
        <f>[1]Tasks!T21</f>
        <v>0</v>
      </c>
      <c r="U21" s="335">
        <f>[1]Tasks!U21</f>
        <v>0</v>
      </c>
      <c r="V21" s="335">
        <f>[1]Tasks!V21</f>
        <v>0</v>
      </c>
      <c r="W21" s="335">
        <f>[1]Tasks!W21</f>
        <v>0</v>
      </c>
      <c r="X21" s="335">
        <f>[1]Tasks!X21</f>
        <v>0</v>
      </c>
      <c r="Y21" s="335">
        <f>[1]Tasks!Y21</f>
        <v>0</v>
      </c>
      <c r="Z21" s="335">
        <f>[1]Tasks!Z21</f>
        <v>0</v>
      </c>
      <c r="AA21" s="335">
        <f>[1]Tasks!AA21</f>
        <v>0</v>
      </c>
      <c r="AB21" s="335">
        <f>[1]Tasks!AB21</f>
        <v>0</v>
      </c>
      <c r="AC21" s="335">
        <f>[1]Tasks!AC21</f>
        <v>0</v>
      </c>
      <c r="AD21" s="335">
        <f>[1]Tasks!AD21</f>
        <v>0</v>
      </c>
      <c r="AE21" s="335">
        <f>[1]Tasks!AE21</f>
        <v>0</v>
      </c>
      <c r="AF21" s="335">
        <f>[1]Tasks!AF21</f>
        <v>0</v>
      </c>
      <c r="AG21" s="335">
        <f>[1]Tasks!AG21</f>
        <v>0</v>
      </c>
      <c r="AH21" s="335">
        <f>[1]Tasks!AH21</f>
        <v>0</v>
      </c>
      <c r="AI21" s="335">
        <f>[1]Tasks!AI21</f>
        <v>0</v>
      </c>
      <c r="AJ21" s="335">
        <f>[1]Tasks!AJ21</f>
        <v>0</v>
      </c>
      <c r="AK21" s="335">
        <f>[1]Tasks!AK21</f>
        <v>0</v>
      </c>
      <c r="AL21" s="335">
        <f>[1]Tasks!AL21</f>
        <v>0</v>
      </c>
      <c r="AM21" s="335">
        <f>[1]Tasks!AM21</f>
        <v>0</v>
      </c>
      <c r="AN21" s="335">
        <f>[1]Tasks!AN21</f>
        <v>0</v>
      </c>
      <c r="AO21" s="335">
        <f>[1]Tasks!AO21</f>
        <v>0</v>
      </c>
      <c r="AP21" s="335">
        <f>[1]Tasks!AP21</f>
        <v>0</v>
      </c>
      <c r="AQ21" s="335">
        <f>[1]Tasks!AQ21</f>
        <v>0</v>
      </c>
      <c r="AR21" s="335">
        <f>[1]Tasks!AR21</f>
        <v>0</v>
      </c>
      <c r="AS21" s="335">
        <f>[1]Tasks!AS21</f>
        <v>0</v>
      </c>
      <c r="AT21" s="335">
        <f>[1]Tasks!AT21</f>
        <v>0</v>
      </c>
      <c r="AU21" s="335">
        <f>[1]Tasks!AU21</f>
        <v>0</v>
      </c>
      <c r="AV21" s="335">
        <f>[1]Tasks!AV21</f>
        <v>0</v>
      </c>
      <c r="AW21" s="335">
        <f>[1]Tasks!AW21</f>
        <v>0</v>
      </c>
      <c r="AX21" s="335">
        <f>[1]Tasks!AX21</f>
        <v>0</v>
      </c>
      <c r="AY21" s="335">
        <f>[1]Tasks!AY21</f>
        <v>0</v>
      </c>
      <c r="AZ21" s="335">
        <f>[1]Tasks!AZ21</f>
        <v>0</v>
      </c>
      <c r="BA21" s="335">
        <f>[1]Tasks!BA21</f>
        <v>0</v>
      </c>
      <c r="BB21" s="335">
        <f>[1]Tasks!BB21</f>
        <v>0</v>
      </c>
      <c r="BC21" s="335">
        <f>[1]Tasks!BC21</f>
        <v>0</v>
      </c>
      <c r="BD21" s="335">
        <f>[1]Tasks!BD21</f>
        <v>0</v>
      </c>
      <c r="BE21" s="335">
        <f>[1]Tasks!BE21</f>
        <v>0</v>
      </c>
      <c r="BF21" s="335">
        <f>[1]Tasks!BF21</f>
        <v>0</v>
      </c>
      <c r="BG21" s="335">
        <f>[1]Tasks!BG21</f>
        <v>0</v>
      </c>
      <c r="BH21" s="335">
        <f>[1]Tasks!BH21</f>
        <v>0</v>
      </c>
      <c r="BI21" s="335">
        <f>[1]Tasks!BI21</f>
        <v>0</v>
      </c>
      <c r="BJ21" s="335">
        <f>[1]Tasks!BJ21</f>
        <v>0</v>
      </c>
      <c r="BK21" s="335">
        <f>[1]Tasks!BK21</f>
        <v>0</v>
      </c>
      <c r="BL21" s="335">
        <f>[1]Tasks!BL21</f>
        <v>0</v>
      </c>
      <c r="BM21" s="336">
        <f>[1]Tasks!BM21</f>
        <v>0</v>
      </c>
    </row>
    <row r="22" spans="1:65" x14ac:dyDescent="0.2">
      <c r="A22" s="172" t="str">
        <f t="shared" si="1"/>
        <v xml:space="preserve">Design Approved - Design 75% </v>
      </c>
      <c r="B22" s="173" t="str">
        <f>[1]Tasks!B22</f>
        <v>Design</v>
      </c>
      <c r="C22" s="173" t="str">
        <f>[1]Tasks!C22</f>
        <v xml:space="preserve">Approved - Design 75% </v>
      </c>
      <c r="F22" s="334">
        <f>[1]Tasks!F22</f>
        <v>1</v>
      </c>
      <c r="G22" s="335">
        <f>[1]Tasks!G22</f>
        <v>1</v>
      </c>
      <c r="H22" s="335">
        <f>[1]Tasks!H22</f>
        <v>1</v>
      </c>
      <c r="I22" s="335">
        <f>[1]Tasks!I22</f>
        <v>1</v>
      </c>
      <c r="J22" s="335">
        <f>[1]Tasks!J22</f>
        <v>1</v>
      </c>
      <c r="K22" s="335">
        <f>[1]Tasks!K22</f>
        <v>1</v>
      </c>
      <c r="L22" s="335">
        <f>[1]Tasks!L22</f>
        <v>1</v>
      </c>
      <c r="M22" s="335">
        <f>[1]Tasks!M22</f>
        <v>1</v>
      </c>
      <c r="N22" s="335">
        <f>[1]Tasks!N22</f>
        <v>0</v>
      </c>
      <c r="O22" s="335">
        <f>[1]Tasks!O22</f>
        <v>0</v>
      </c>
      <c r="P22" s="335">
        <f>[1]Tasks!P22</f>
        <v>0</v>
      </c>
      <c r="Q22" s="335">
        <f>[1]Tasks!Q22</f>
        <v>0</v>
      </c>
      <c r="R22" s="335">
        <f>[1]Tasks!R22</f>
        <v>0</v>
      </c>
      <c r="S22" s="335">
        <f>[1]Tasks!S22</f>
        <v>0</v>
      </c>
      <c r="T22" s="335">
        <f>[1]Tasks!T22</f>
        <v>0</v>
      </c>
      <c r="U22" s="335">
        <f>[1]Tasks!U22</f>
        <v>0</v>
      </c>
      <c r="V22" s="335">
        <f>[1]Tasks!V22</f>
        <v>0</v>
      </c>
      <c r="W22" s="335">
        <f>[1]Tasks!W22</f>
        <v>0</v>
      </c>
      <c r="X22" s="335">
        <f>[1]Tasks!X22</f>
        <v>0</v>
      </c>
      <c r="Y22" s="335">
        <f>[1]Tasks!Y22</f>
        <v>0</v>
      </c>
      <c r="Z22" s="335">
        <f>[1]Tasks!Z22</f>
        <v>0</v>
      </c>
      <c r="AA22" s="335">
        <f>[1]Tasks!AA22</f>
        <v>0</v>
      </c>
      <c r="AB22" s="335">
        <f>[1]Tasks!AB22</f>
        <v>0</v>
      </c>
      <c r="AC22" s="335">
        <f>[1]Tasks!AC22</f>
        <v>0</v>
      </c>
      <c r="AD22" s="335">
        <f>[1]Tasks!AD22</f>
        <v>0</v>
      </c>
      <c r="AE22" s="335">
        <f>[1]Tasks!AE22</f>
        <v>0</v>
      </c>
      <c r="AF22" s="335">
        <f>[1]Tasks!AF22</f>
        <v>0</v>
      </c>
      <c r="AG22" s="335">
        <f>[1]Tasks!AG22</f>
        <v>0</v>
      </c>
      <c r="AH22" s="335">
        <f>[1]Tasks!AH22</f>
        <v>0</v>
      </c>
      <c r="AI22" s="335">
        <f>[1]Tasks!AI22</f>
        <v>0</v>
      </c>
      <c r="AJ22" s="335">
        <f>[1]Tasks!AJ22</f>
        <v>0</v>
      </c>
      <c r="AK22" s="335">
        <f>[1]Tasks!AK22</f>
        <v>0</v>
      </c>
      <c r="AL22" s="335">
        <f>[1]Tasks!AL22</f>
        <v>0</v>
      </c>
      <c r="AM22" s="335">
        <f>[1]Tasks!AM22</f>
        <v>0</v>
      </c>
      <c r="AN22" s="335">
        <f>[1]Tasks!AN22</f>
        <v>0</v>
      </c>
      <c r="AO22" s="335">
        <f>[1]Tasks!AO22</f>
        <v>0</v>
      </c>
      <c r="AP22" s="335">
        <f>[1]Tasks!AP22</f>
        <v>0</v>
      </c>
      <c r="AQ22" s="335">
        <f>[1]Tasks!AQ22</f>
        <v>0</v>
      </c>
      <c r="AR22" s="335">
        <f>[1]Tasks!AR22</f>
        <v>0</v>
      </c>
      <c r="AS22" s="335">
        <f>[1]Tasks!AS22</f>
        <v>0</v>
      </c>
      <c r="AT22" s="335">
        <f>[1]Tasks!AT22</f>
        <v>0</v>
      </c>
      <c r="AU22" s="335">
        <f>[1]Tasks!AU22</f>
        <v>0</v>
      </c>
      <c r="AV22" s="335">
        <f>[1]Tasks!AV22</f>
        <v>0</v>
      </c>
      <c r="AW22" s="335">
        <f>[1]Tasks!AW22</f>
        <v>0</v>
      </c>
      <c r="AX22" s="335">
        <f>[1]Tasks!AX22</f>
        <v>0</v>
      </c>
      <c r="AY22" s="335">
        <f>[1]Tasks!AY22</f>
        <v>0</v>
      </c>
      <c r="AZ22" s="335">
        <f>[1]Tasks!AZ22</f>
        <v>0</v>
      </c>
      <c r="BA22" s="335">
        <f>[1]Tasks!BA22</f>
        <v>0</v>
      </c>
      <c r="BB22" s="335">
        <f>[1]Tasks!BB22</f>
        <v>0</v>
      </c>
      <c r="BC22" s="335">
        <f>[1]Tasks!BC22</f>
        <v>0</v>
      </c>
      <c r="BD22" s="335">
        <f>[1]Tasks!BD22</f>
        <v>0</v>
      </c>
      <c r="BE22" s="335">
        <f>[1]Tasks!BE22</f>
        <v>0</v>
      </c>
      <c r="BF22" s="335">
        <f>[1]Tasks!BF22</f>
        <v>0</v>
      </c>
      <c r="BG22" s="335">
        <f>[1]Tasks!BG22</f>
        <v>0</v>
      </c>
      <c r="BH22" s="335">
        <f>[1]Tasks!BH22</f>
        <v>0</v>
      </c>
      <c r="BI22" s="335">
        <f>[1]Tasks!BI22</f>
        <v>0</v>
      </c>
      <c r="BJ22" s="335">
        <f>[1]Tasks!BJ22</f>
        <v>0</v>
      </c>
      <c r="BK22" s="335">
        <f>[1]Tasks!BK22</f>
        <v>0</v>
      </c>
      <c r="BL22" s="335">
        <f>[1]Tasks!BL22</f>
        <v>0</v>
      </c>
      <c r="BM22" s="336">
        <f>[1]Tasks!BM22</f>
        <v>0</v>
      </c>
    </row>
    <row r="23" spans="1:65" x14ac:dyDescent="0.2">
      <c r="A23" s="172" t="str">
        <f t="shared" si="1"/>
        <v>Design Working on - Design 100%</v>
      </c>
      <c r="B23" s="173" t="str">
        <f>[1]Tasks!B23</f>
        <v>Design</v>
      </c>
      <c r="C23" s="173" t="str">
        <f>[1]Tasks!C23</f>
        <v>Working on - Design 100%</v>
      </c>
      <c r="F23" s="334">
        <f>[1]Tasks!F23</f>
        <v>20</v>
      </c>
      <c r="G23" s="335">
        <f>[1]Tasks!G23</f>
        <v>20</v>
      </c>
      <c r="H23" s="335">
        <f>[1]Tasks!H23</f>
        <v>20</v>
      </c>
      <c r="I23" s="335">
        <f>[1]Tasks!I23</f>
        <v>20</v>
      </c>
      <c r="J23" s="335">
        <f>[1]Tasks!J23</f>
        <v>20</v>
      </c>
      <c r="K23" s="335">
        <f>[1]Tasks!K23</f>
        <v>20</v>
      </c>
      <c r="L23" s="335">
        <f>[1]Tasks!L23</f>
        <v>20</v>
      </c>
      <c r="M23" s="335">
        <f>[1]Tasks!M23</f>
        <v>20</v>
      </c>
      <c r="N23" s="335">
        <f>[1]Tasks!N23</f>
        <v>0</v>
      </c>
      <c r="O23" s="335">
        <f>[1]Tasks!O23</f>
        <v>0</v>
      </c>
      <c r="P23" s="335">
        <f>[1]Tasks!P23</f>
        <v>0</v>
      </c>
      <c r="Q23" s="335">
        <f>[1]Tasks!Q23</f>
        <v>0</v>
      </c>
      <c r="R23" s="335">
        <f>[1]Tasks!R23</f>
        <v>0</v>
      </c>
      <c r="S23" s="335">
        <f>[1]Tasks!S23</f>
        <v>0</v>
      </c>
      <c r="T23" s="335">
        <f>[1]Tasks!T23</f>
        <v>0</v>
      </c>
      <c r="U23" s="335">
        <f>[1]Tasks!U23</f>
        <v>0</v>
      </c>
      <c r="V23" s="335">
        <f>[1]Tasks!V23</f>
        <v>0</v>
      </c>
      <c r="W23" s="335">
        <f>[1]Tasks!W23</f>
        <v>0</v>
      </c>
      <c r="X23" s="335">
        <f>[1]Tasks!X23</f>
        <v>0</v>
      </c>
      <c r="Y23" s="335">
        <f>[1]Tasks!Y23</f>
        <v>0</v>
      </c>
      <c r="Z23" s="335">
        <f>[1]Tasks!Z23</f>
        <v>0</v>
      </c>
      <c r="AA23" s="335">
        <f>[1]Tasks!AA23</f>
        <v>0</v>
      </c>
      <c r="AB23" s="335">
        <f>[1]Tasks!AB23</f>
        <v>0</v>
      </c>
      <c r="AC23" s="335">
        <f>[1]Tasks!AC23</f>
        <v>0</v>
      </c>
      <c r="AD23" s="335">
        <f>[1]Tasks!AD23</f>
        <v>0</v>
      </c>
      <c r="AE23" s="335">
        <f>[1]Tasks!AE23</f>
        <v>0</v>
      </c>
      <c r="AF23" s="335">
        <f>[1]Tasks!AF23</f>
        <v>0</v>
      </c>
      <c r="AG23" s="335">
        <f>[1]Tasks!AG23</f>
        <v>0</v>
      </c>
      <c r="AH23" s="335">
        <f>[1]Tasks!AH23</f>
        <v>0</v>
      </c>
      <c r="AI23" s="335">
        <f>[1]Tasks!AI23</f>
        <v>0</v>
      </c>
      <c r="AJ23" s="335">
        <f>[1]Tasks!AJ23</f>
        <v>0</v>
      </c>
      <c r="AK23" s="335">
        <f>[1]Tasks!AK23</f>
        <v>0</v>
      </c>
      <c r="AL23" s="335">
        <f>[1]Tasks!AL23</f>
        <v>0</v>
      </c>
      <c r="AM23" s="335">
        <f>[1]Tasks!AM23</f>
        <v>0</v>
      </c>
      <c r="AN23" s="335">
        <f>[1]Tasks!AN23</f>
        <v>0</v>
      </c>
      <c r="AO23" s="335">
        <f>[1]Tasks!AO23</f>
        <v>0</v>
      </c>
      <c r="AP23" s="335">
        <f>[1]Tasks!AP23</f>
        <v>0</v>
      </c>
      <c r="AQ23" s="335">
        <f>[1]Tasks!AQ23</f>
        <v>0</v>
      </c>
      <c r="AR23" s="335">
        <f>[1]Tasks!AR23</f>
        <v>0</v>
      </c>
      <c r="AS23" s="335">
        <f>[1]Tasks!AS23</f>
        <v>0</v>
      </c>
      <c r="AT23" s="335">
        <f>[1]Tasks!AT23</f>
        <v>0</v>
      </c>
      <c r="AU23" s="335">
        <f>[1]Tasks!AU23</f>
        <v>0</v>
      </c>
      <c r="AV23" s="335">
        <f>[1]Tasks!AV23</f>
        <v>0</v>
      </c>
      <c r="AW23" s="335">
        <f>[1]Tasks!AW23</f>
        <v>0</v>
      </c>
      <c r="AX23" s="335">
        <f>[1]Tasks!AX23</f>
        <v>0</v>
      </c>
      <c r="AY23" s="335">
        <f>[1]Tasks!AY23</f>
        <v>0</v>
      </c>
      <c r="AZ23" s="335">
        <f>[1]Tasks!AZ23</f>
        <v>0</v>
      </c>
      <c r="BA23" s="335">
        <f>[1]Tasks!BA23</f>
        <v>0</v>
      </c>
      <c r="BB23" s="335">
        <f>[1]Tasks!BB23</f>
        <v>0</v>
      </c>
      <c r="BC23" s="335">
        <f>[1]Tasks!BC23</f>
        <v>0</v>
      </c>
      <c r="BD23" s="335">
        <f>[1]Tasks!BD23</f>
        <v>0</v>
      </c>
      <c r="BE23" s="335">
        <f>[1]Tasks!BE23</f>
        <v>0</v>
      </c>
      <c r="BF23" s="335">
        <f>[1]Tasks!BF23</f>
        <v>0</v>
      </c>
      <c r="BG23" s="335">
        <f>[1]Tasks!BG23</f>
        <v>0</v>
      </c>
      <c r="BH23" s="335">
        <f>[1]Tasks!BH23</f>
        <v>0</v>
      </c>
      <c r="BI23" s="335">
        <f>[1]Tasks!BI23</f>
        <v>0</v>
      </c>
      <c r="BJ23" s="335">
        <f>[1]Tasks!BJ23</f>
        <v>0</v>
      </c>
      <c r="BK23" s="335">
        <f>[1]Tasks!BK23</f>
        <v>0</v>
      </c>
      <c r="BL23" s="335">
        <f>[1]Tasks!BL23</f>
        <v>0</v>
      </c>
      <c r="BM23" s="336">
        <f>[1]Tasks!BM23</f>
        <v>0</v>
      </c>
    </row>
    <row r="24" spans="1:65" x14ac:dyDescent="0.2">
      <c r="A24" s="172" t="str">
        <f t="shared" si="1"/>
        <v>Design ReWorking - Design 100%</v>
      </c>
      <c r="B24" s="173" t="str">
        <f>[1]Tasks!B24</f>
        <v>Design</v>
      </c>
      <c r="C24" s="173" t="str">
        <f>[1]Tasks!C24</f>
        <v>ReWorking - Design 100%</v>
      </c>
      <c r="F24" s="334">
        <f>[1]Tasks!F24</f>
        <v>10</v>
      </c>
      <c r="G24" s="335">
        <f>[1]Tasks!G24</f>
        <v>10</v>
      </c>
      <c r="H24" s="335">
        <f>[1]Tasks!H24</f>
        <v>10</v>
      </c>
      <c r="I24" s="335">
        <f>[1]Tasks!I24</f>
        <v>10</v>
      </c>
      <c r="J24" s="335">
        <f>[1]Tasks!J24</f>
        <v>10</v>
      </c>
      <c r="K24" s="335">
        <f>[1]Tasks!K24</f>
        <v>10</v>
      </c>
      <c r="L24" s="335">
        <f>[1]Tasks!L24</f>
        <v>10</v>
      </c>
      <c r="M24" s="335">
        <f>[1]Tasks!M24</f>
        <v>10</v>
      </c>
      <c r="N24" s="335">
        <f>[1]Tasks!N24</f>
        <v>0</v>
      </c>
      <c r="O24" s="335">
        <f>[1]Tasks!O24</f>
        <v>0</v>
      </c>
      <c r="P24" s="335">
        <f>[1]Tasks!P24</f>
        <v>0</v>
      </c>
      <c r="Q24" s="335">
        <f>[1]Tasks!Q24</f>
        <v>0</v>
      </c>
      <c r="R24" s="335">
        <f>[1]Tasks!R24</f>
        <v>0</v>
      </c>
      <c r="S24" s="335">
        <f>[1]Tasks!S24</f>
        <v>0</v>
      </c>
      <c r="T24" s="335">
        <f>[1]Tasks!T24</f>
        <v>0</v>
      </c>
      <c r="U24" s="335">
        <f>[1]Tasks!U24</f>
        <v>0</v>
      </c>
      <c r="V24" s="335">
        <f>[1]Tasks!V24</f>
        <v>0</v>
      </c>
      <c r="W24" s="335">
        <f>[1]Tasks!W24</f>
        <v>0</v>
      </c>
      <c r="X24" s="335">
        <f>[1]Tasks!X24</f>
        <v>0</v>
      </c>
      <c r="Y24" s="335">
        <f>[1]Tasks!Y24</f>
        <v>0</v>
      </c>
      <c r="Z24" s="335">
        <f>[1]Tasks!Z24</f>
        <v>0</v>
      </c>
      <c r="AA24" s="335">
        <f>[1]Tasks!AA24</f>
        <v>0</v>
      </c>
      <c r="AB24" s="335">
        <f>[1]Tasks!AB24</f>
        <v>0</v>
      </c>
      <c r="AC24" s="335">
        <f>[1]Tasks!AC24</f>
        <v>0</v>
      </c>
      <c r="AD24" s="335">
        <f>[1]Tasks!AD24</f>
        <v>0</v>
      </c>
      <c r="AE24" s="335">
        <f>[1]Tasks!AE24</f>
        <v>0</v>
      </c>
      <c r="AF24" s="335">
        <f>[1]Tasks!AF24</f>
        <v>0</v>
      </c>
      <c r="AG24" s="335">
        <f>[1]Tasks!AG24</f>
        <v>0</v>
      </c>
      <c r="AH24" s="335">
        <f>[1]Tasks!AH24</f>
        <v>0</v>
      </c>
      <c r="AI24" s="335">
        <f>[1]Tasks!AI24</f>
        <v>0</v>
      </c>
      <c r="AJ24" s="335">
        <f>[1]Tasks!AJ24</f>
        <v>0</v>
      </c>
      <c r="AK24" s="335">
        <f>[1]Tasks!AK24</f>
        <v>0</v>
      </c>
      <c r="AL24" s="335">
        <f>[1]Tasks!AL24</f>
        <v>0</v>
      </c>
      <c r="AM24" s="335">
        <f>[1]Tasks!AM24</f>
        <v>0</v>
      </c>
      <c r="AN24" s="335">
        <f>[1]Tasks!AN24</f>
        <v>0</v>
      </c>
      <c r="AO24" s="335">
        <f>[1]Tasks!AO24</f>
        <v>0</v>
      </c>
      <c r="AP24" s="335">
        <f>[1]Tasks!AP24</f>
        <v>0</v>
      </c>
      <c r="AQ24" s="335">
        <f>[1]Tasks!AQ24</f>
        <v>0</v>
      </c>
      <c r="AR24" s="335">
        <f>[1]Tasks!AR24</f>
        <v>0</v>
      </c>
      <c r="AS24" s="335">
        <f>[1]Tasks!AS24</f>
        <v>0</v>
      </c>
      <c r="AT24" s="335">
        <f>[1]Tasks!AT24</f>
        <v>0</v>
      </c>
      <c r="AU24" s="335">
        <f>[1]Tasks!AU24</f>
        <v>0</v>
      </c>
      <c r="AV24" s="335">
        <f>[1]Tasks!AV24</f>
        <v>0</v>
      </c>
      <c r="AW24" s="335">
        <f>[1]Tasks!AW24</f>
        <v>0</v>
      </c>
      <c r="AX24" s="335">
        <f>[1]Tasks!AX24</f>
        <v>0</v>
      </c>
      <c r="AY24" s="335">
        <f>[1]Tasks!AY24</f>
        <v>0</v>
      </c>
      <c r="AZ24" s="335">
        <f>[1]Tasks!AZ24</f>
        <v>0</v>
      </c>
      <c r="BA24" s="335">
        <f>[1]Tasks!BA24</f>
        <v>0</v>
      </c>
      <c r="BB24" s="335">
        <f>[1]Tasks!BB24</f>
        <v>0</v>
      </c>
      <c r="BC24" s="335">
        <f>[1]Tasks!BC24</f>
        <v>0</v>
      </c>
      <c r="BD24" s="335">
        <f>[1]Tasks!BD24</f>
        <v>0</v>
      </c>
      <c r="BE24" s="335">
        <f>[1]Tasks!BE24</f>
        <v>0</v>
      </c>
      <c r="BF24" s="335">
        <f>[1]Tasks!BF24</f>
        <v>0</v>
      </c>
      <c r="BG24" s="335">
        <f>[1]Tasks!BG24</f>
        <v>0</v>
      </c>
      <c r="BH24" s="335">
        <f>[1]Tasks!BH24</f>
        <v>0</v>
      </c>
      <c r="BI24" s="335">
        <f>[1]Tasks!BI24</f>
        <v>0</v>
      </c>
      <c r="BJ24" s="335">
        <f>[1]Tasks!BJ24</f>
        <v>0</v>
      </c>
      <c r="BK24" s="335">
        <f>[1]Tasks!BK24</f>
        <v>0</v>
      </c>
      <c r="BL24" s="335">
        <f>[1]Tasks!BL24</f>
        <v>0</v>
      </c>
      <c r="BM24" s="336">
        <f>[1]Tasks!BM24</f>
        <v>0</v>
      </c>
    </row>
    <row r="25" spans="1:65" x14ac:dyDescent="0.2">
      <c r="A25" s="172" t="str">
        <f t="shared" si="1"/>
        <v>Design ReWorking - Design 100% (VO)</v>
      </c>
      <c r="B25" s="173" t="str">
        <f>[1]Tasks!B25</f>
        <v>Design</v>
      </c>
      <c r="C25" s="173" t="str">
        <f>[1]Tasks!C25</f>
        <v>ReWorking - Design 100% (VO)</v>
      </c>
      <c r="F25" s="334">
        <f>[1]Tasks!F25</f>
        <v>10</v>
      </c>
      <c r="G25" s="335">
        <f>[1]Tasks!G25</f>
        <v>10</v>
      </c>
      <c r="H25" s="335">
        <f>[1]Tasks!H25</f>
        <v>10</v>
      </c>
      <c r="I25" s="335">
        <f>[1]Tasks!I25</f>
        <v>10</v>
      </c>
      <c r="J25" s="335">
        <f>[1]Tasks!J25</f>
        <v>10</v>
      </c>
      <c r="K25" s="335">
        <f>[1]Tasks!K25</f>
        <v>10</v>
      </c>
      <c r="L25" s="335">
        <f>[1]Tasks!L25</f>
        <v>10</v>
      </c>
      <c r="M25" s="335">
        <f>[1]Tasks!M25</f>
        <v>10</v>
      </c>
      <c r="N25" s="335">
        <f>[1]Tasks!N25</f>
        <v>0</v>
      </c>
      <c r="O25" s="335">
        <f>[1]Tasks!O25</f>
        <v>0</v>
      </c>
      <c r="P25" s="335">
        <f>[1]Tasks!P25</f>
        <v>0</v>
      </c>
      <c r="Q25" s="335">
        <f>[1]Tasks!Q25</f>
        <v>0</v>
      </c>
      <c r="R25" s="335">
        <f>[1]Tasks!R25</f>
        <v>0</v>
      </c>
      <c r="S25" s="335">
        <f>[1]Tasks!S25</f>
        <v>0</v>
      </c>
      <c r="T25" s="335">
        <f>[1]Tasks!T25</f>
        <v>0</v>
      </c>
      <c r="U25" s="335">
        <f>[1]Tasks!U25</f>
        <v>0</v>
      </c>
      <c r="V25" s="335">
        <f>[1]Tasks!V25</f>
        <v>0</v>
      </c>
      <c r="W25" s="335">
        <f>[1]Tasks!W25</f>
        <v>0</v>
      </c>
      <c r="X25" s="335">
        <f>[1]Tasks!X25</f>
        <v>0</v>
      </c>
      <c r="Y25" s="335">
        <f>[1]Tasks!Y25</f>
        <v>0</v>
      </c>
      <c r="Z25" s="335">
        <f>[1]Tasks!Z25</f>
        <v>0</v>
      </c>
      <c r="AA25" s="335">
        <f>[1]Tasks!AA25</f>
        <v>0</v>
      </c>
      <c r="AB25" s="335">
        <f>[1]Tasks!AB25</f>
        <v>0</v>
      </c>
      <c r="AC25" s="335">
        <f>[1]Tasks!AC25</f>
        <v>0</v>
      </c>
      <c r="AD25" s="335">
        <f>[1]Tasks!AD25</f>
        <v>0</v>
      </c>
      <c r="AE25" s="335">
        <f>[1]Tasks!AE25</f>
        <v>0</v>
      </c>
      <c r="AF25" s="335">
        <f>[1]Tasks!AF25</f>
        <v>0</v>
      </c>
      <c r="AG25" s="335">
        <f>[1]Tasks!AG25</f>
        <v>0</v>
      </c>
      <c r="AH25" s="335">
        <f>[1]Tasks!AH25</f>
        <v>0</v>
      </c>
      <c r="AI25" s="335">
        <f>[1]Tasks!AI25</f>
        <v>0</v>
      </c>
      <c r="AJ25" s="335">
        <f>[1]Tasks!AJ25</f>
        <v>0</v>
      </c>
      <c r="AK25" s="335">
        <f>[1]Tasks!AK25</f>
        <v>0</v>
      </c>
      <c r="AL25" s="335">
        <f>[1]Tasks!AL25</f>
        <v>0</v>
      </c>
      <c r="AM25" s="335">
        <f>[1]Tasks!AM25</f>
        <v>0</v>
      </c>
      <c r="AN25" s="335">
        <f>[1]Tasks!AN25</f>
        <v>0</v>
      </c>
      <c r="AO25" s="335">
        <f>[1]Tasks!AO25</f>
        <v>0</v>
      </c>
      <c r="AP25" s="335">
        <f>[1]Tasks!AP25</f>
        <v>0</v>
      </c>
      <c r="AQ25" s="335">
        <f>[1]Tasks!AQ25</f>
        <v>0</v>
      </c>
      <c r="AR25" s="335">
        <f>[1]Tasks!AR25</f>
        <v>0</v>
      </c>
      <c r="AS25" s="335">
        <f>[1]Tasks!AS25</f>
        <v>0</v>
      </c>
      <c r="AT25" s="335">
        <f>[1]Tasks!AT25</f>
        <v>0</v>
      </c>
      <c r="AU25" s="335">
        <f>[1]Tasks!AU25</f>
        <v>0</v>
      </c>
      <c r="AV25" s="335">
        <f>[1]Tasks!AV25</f>
        <v>0</v>
      </c>
      <c r="AW25" s="335">
        <f>[1]Tasks!AW25</f>
        <v>0</v>
      </c>
      <c r="AX25" s="335">
        <f>[1]Tasks!AX25</f>
        <v>0</v>
      </c>
      <c r="AY25" s="335">
        <f>[1]Tasks!AY25</f>
        <v>0</v>
      </c>
      <c r="AZ25" s="335">
        <f>[1]Tasks!AZ25</f>
        <v>0</v>
      </c>
      <c r="BA25" s="335">
        <f>[1]Tasks!BA25</f>
        <v>0</v>
      </c>
      <c r="BB25" s="335">
        <f>[1]Tasks!BB25</f>
        <v>0</v>
      </c>
      <c r="BC25" s="335">
        <f>[1]Tasks!BC25</f>
        <v>0</v>
      </c>
      <c r="BD25" s="335">
        <f>[1]Tasks!BD25</f>
        <v>0</v>
      </c>
      <c r="BE25" s="335">
        <f>[1]Tasks!BE25</f>
        <v>0</v>
      </c>
      <c r="BF25" s="335">
        <f>[1]Tasks!BF25</f>
        <v>0</v>
      </c>
      <c r="BG25" s="335">
        <f>[1]Tasks!BG25</f>
        <v>0</v>
      </c>
      <c r="BH25" s="335">
        <f>[1]Tasks!BH25</f>
        <v>0</v>
      </c>
      <c r="BI25" s="335">
        <f>[1]Tasks!BI25</f>
        <v>0</v>
      </c>
      <c r="BJ25" s="335">
        <f>[1]Tasks!BJ25</f>
        <v>0</v>
      </c>
      <c r="BK25" s="335">
        <f>[1]Tasks!BK25</f>
        <v>0</v>
      </c>
      <c r="BL25" s="335">
        <f>[1]Tasks!BL25</f>
        <v>0</v>
      </c>
      <c r="BM25" s="336">
        <f>[1]Tasks!BM25</f>
        <v>0</v>
      </c>
    </row>
    <row r="26" spans="1:65" x14ac:dyDescent="0.2">
      <c r="A26" s="172" t="str">
        <f t="shared" si="1"/>
        <v>Design Review and Comment - Design 100%</v>
      </c>
      <c r="B26" s="173" t="str">
        <f>[1]Tasks!B26</f>
        <v>Design</v>
      </c>
      <c r="C26" s="173" t="str">
        <f>[1]Tasks!C26</f>
        <v>Review and Comment - Design 100%</v>
      </c>
      <c r="F26" s="334">
        <f>[1]Tasks!F26</f>
        <v>5</v>
      </c>
      <c r="G26" s="335">
        <f>[1]Tasks!G26</f>
        <v>5</v>
      </c>
      <c r="H26" s="335">
        <f>[1]Tasks!H26</f>
        <v>5</v>
      </c>
      <c r="I26" s="335">
        <f>[1]Tasks!I26</f>
        <v>5</v>
      </c>
      <c r="J26" s="335">
        <f>[1]Tasks!J26</f>
        <v>5</v>
      </c>
      <c r="K26" s="335">
        <f>[1]Tasks!K26</f>
        <v>5</v>
      </c>
      <c r="L26" s="335">
        <f>[1]Tasks!L26</f>
        <v>5</v>
      </c>
      <c r="M26" s="335">
        <f>[1]Tasks!M26</f>
        <v>5</v>
      </c>
      <c r="N26" s="335">
        <f>[1]Tasks!N26</f>
        <v>0</v>
      </c>
      <c r="O26" s="335">
        <f>[1]Tasks!O26</f>
        <v>0</v>
      </c>
      <c r="P26" s="335">
        <f>[1]Tasks!P26</f>
        <v>0</v>
      </c>
      <c r="Q26" s="335">
        <f>[1]Tasks!Q26</f>
        <v>0</v>
      </c>
      <c r="R26" s="335">
        <f>[1]Tasks!R26</f>
        <v>0</v>
      </c>
      <c r="S26" s="335">
        <f>[1]Tasks!S26</f>
        <v>0</v>
      </c>
      <c r="T26" s="335">
        <f>[1]Tasks!T26</f>
        <v>0</v>
      </c>
      <c r="U26" s="335">
        <f>[1]Tasks!U26</f>
        <v>0</v>
      </c>
      <c r="V26" s="335">
        <f>[1]Tasks!V26</f>
        <v>0</v>
      </c>
      <c r="W26" s="335">
        <f>[1]Tasks!W26</f>
        <v>0</v>
      </c>
      <c r="X26" s="335">
        <f>[1]Tasks!X26</f>
        <v>0</v>
      </c>
      <c r="Y26" s="335">
        <f>[1]Tasks!Y26</f>
        <v>0</v>
      </c>
      <c r="Z26" s="335">
        <f>[1]Tasks!Z26</f>
        <v>0</v>
      </c>
      <c r="AA26" s="335">
        <f>[1]Tasks!AA26</f>
        <v>0</v>
      </c>
      <c r="AB26" s="335">
        <f>[1]Tasks!AB26</f>
        <v>0</v>
      </c>
      <c r="AC26" s="335">
        <f>[1]Tasks!AC26</f>
        <v>0</v>
      </c>
      <c r="AD26" s="335">
        <f>[1]Tasks!AD26</f>
        <v>0</v>
      </c>
      <c r="AE26" s="335">
        <f>[1]Tasks!AE26</f>
        <v>0</v>
      </c>
      <c r="AF26" s="335">
        <f>[1]Tasks!AF26</f>
        <v>0</v>
      </c>
      <c r="AG26" s="335">
        <f>[1]Tasks!AG26</f>
        <v>0</v>
      </c>
      <c r="AH26" s="335">
        <f>[1]Tasks!AH26</f>
        <v>0</v>
      </c>
      <c r="AI26" s="335">
        <f>[1]Tasks!AI26</f>
        <v>0</v>
      </c>
      <c r="AJ26" s="335">
        <f>[1]Tasks!AJ26</f>
        <v>0</v>
      </c>
      <c r="AK26" s="335">
        <f>[1]Tasks!AK26</f>
        <v>0</v>
      </c>
      <c r="AL26" s="335">
        <f>[1]Tasks!AL26</f>
        <v>0</v>
      </c>
      <c r="AM26" s="335">
        <f>[1]Tasks!AM26</f>
        <v>0</v>
      </c>
      <c r="AN26" s="335">
        <f>[1]Tasks!AN26</f>
        <v>0</v>
      </c>
      <c r="AO26" s="335">
        <f>[1]Tasks!AO26</f>
        <v>0</v>
      </c>
      <c r="AP26" s="335">
        <f>[1]Tasks!AP26</f>
        <v>0</v>
      </c>
      <c r="AQ26" s="335">
        <f>[1]Tasks!AQ26</f>
        <v>0</v>
      </c>
      <c r="AR26" s="335">
        <f>[1]Tasks!AR26</f>
        <v>0</v>
      </c>
      <c r="AS26" s="335">
        <f>[1]Tasks!AS26</f>
        <v>0</v>
      </c>
      <c r="AT26" s="335">
        <f>[1]Tasks!AT26</f>
        <v>0</v>
      </c>
      <c r="AU26" s="335">
        <f>[1]Tasks!AU26</f>
        <v>0</v>
      </c>
      <c r="AV26" s="335">
        <f>[1]Tasks!AV26</f>
        <v>0</v>
      </c>
      <c r="AW26" s="335">
        <f>[1]Tasks!AW26</f>
        <v>0</v>
      </c>
      <c r="AX26" s="335">
        <f>[1]Tasks!AX26</f>
        <v>0</v>
      </c>
      <c r="AY26" s="335">
        <f>[1]Tasks!AY26</f>
        <v>0</v>
      </c>
      <c r="AZ26" s="335">
        <f>[1]Tasks!AZ26</f>
        <v>0</v>
      </c>
      <c r="BA26" s="335">
        <f>[1]Tasks!BA26</f>
        <v>0</v>
      </c>
      <c r="BB26" s="335">
        <f>[1]Tasks!BB26</f>
        <v>0</v>
      </c>
      <c r="BC26" s="335">
        <f>[1]Tasks!BC26</f>
        <v>0</v>
      </c>
      <c r="BD26" s="335">
        <f>[1]Tasks!BD26</f>
        <v>0</v>
      </c>
      <c r="BE26" s="335">
        <f>[1]Tasks!BE26</f>
        <v>0</v>
      </c>
      <c r="BF26" s="335">
        <f>[1]Tasks!BF26</f>
        <v>0</v>
      </c>
      <c r="BG26" s="335">
        <f>[1]Tasks!BG26</f>
        <v>0</v>
      </c>
      <c r="BH26" s="335">
        <f>[1]Tasks!BH26</f>
        <v>0</v>
      </c>
      <c r="BI26" s="335">
        <f>[1]Tasks!BI26</f>
        <v>0</v>
      </c>
      <c r="BJ26" s="335">
        <f>[1]Tasks!BJ26</f>
        <v>0</v>
      </c>
      <c r="BK26" s="335">
        <f>[1]Tasks!BK26</f>
        <v>0</v>
      </c>
      <c r="BL26" s="335">
        <f>[1]Tasks!BL26</f>
        <v>0</v>
      </c>
      <c r="BM26" s="336">
        <f>[1]Tasks!BM26</f>
        <v>0</v>
      </c>
    </row>
    <row r="27" spans="1:65" x14ac:dyDescent="0.2">
      <c r="A27" s="172" t="str">
        <f t="shared" si="1"/>
        <v xml:space="preserve">Design Approved - Design 100% </v>
      </c>
      <c r="B27" s="173" t="str">
        <f>[1]Tasks!B27</f>
        <v>Design</v>
      </c>
      <c r="C27" s="173" t="str">
        <f>[1]Tasks!C27</f>
        <v xml:space="preserve">Approved - Design 100% </v>
      </c>
      <c r="F27" s="334">
        <f>[1]Tasks!F27</f>
        <v>1</v>
      </c>
      <c r="G27" s="335">
        <f>[1]Tasks!G27</f>
        <v>1</v>
      </c>
      <c r="H27" s="335">
        <f>[1]Tasks!H27</f>
        <v>1</v>
      </c>
      <c r="I27" s="335">
        <f>[1]Tasks!I27</f>
        <v>1</v>
      </c>
      <c r="J27" s="335">
        <f>[1]Tasks!J27</f>
        <v>1</v>
      </c>
      <c r="K27" s="335">
        <f>[1]Tasks!K27</f>
        <v>1</v>
      </c>
      <c r="L27" s="335">
        <f>[1]Tasks!L27</f>
        <v>1</v>
      </c>
      <c r="M27" s="335">
        <f>[1]Tasks!M27</f>
        <v>1</v>
      </c>
      <c r="N27" s="335">
        <f>[1]Tasks!N27</f>
        <v>0</v>
      </c>
      <c r="O27" s="335">
        <f>[1]Tasks!O27</f>
        <v>0</v>
      </c>
      <c r="P27" s="335">
        <f>[1]Tasks!P27</f>
        <v>0</v>
      </c>
      <c r="Q27" s="335">
        <f>[1]Tasks!Q27</f>
        <v>0</v>
      </c>
      <c r="R27" s="335">
        <f>[1]Tasks!R27</f>
        <v>0</v>
      </c>
      <c r="S27" s="335">
        <f>[1]Tasks!S27</f>
        <v>0</v>
      </c>
      <c r="T27" s="335">
        <f>[1]Tasks!T27</f>
        <v>0</v>
      </c>
      <c r="U27" s="335">
        <f>[1]Tasks!U27</f>
        <v>0</v>
      </c>
      <c r="V27" s="335">
        <f>[1]Tasks!V27</f>
        <v>0</v>
      </c>
      <c r="W27" s="335">
        <f>[1]Tasks!W27</f>
        <v>0</v>
      </c>
      <c r="X27" s="335">
        <f>[1]Tasks!X27</f>
        <v>0</v>
      </c>
      <c r="Y27" s="335">
        <f>[1]Tasks!Y27</f>
        <v>0</v>
      </c>
      <c r="Z27" s="335">
        <f>[1]Tasks!Z27</f>
        <v>0</v>
      </c>
      <c r="AA27" s="335">
        <f>[1]Tasks!AA27</f>
        <v>0</v>
      </c>
      <c r="AB27" s="335">
        <f>[1]Tasks!AB27</f>
        <v>0</v>
      </c>
      <c r="AC27" s="335">
        <f>[1]Tasks!AC27</f>
        <v>0</v>
      </c>
      <c r="AD27" s="335">
        <f>[1]Tasks!AD27</f>
        <v>0</v>
      </c>
      <c r="AE27" s="335">
        <f>[1]Tasks!AE27</f>
        <v>0</v>
      </c>
      <c r="AF27" s="335">
        <f>[1]Tasks!AF27</f>
        <v>0</v>
      </c>
      <c r="AG27" s="335">
        <f>[1]Tasks!AG27</f>
        <v>0</v>
      </c>
      <c r="AH27" s="335">
        <f>[1]Tasks!AH27</f>
        <v>0</v>
      </c>
      <c r="AI27" s="335">
        <f>[1]Tasks!AI27</f>
        <v>0</v>
      </c>
      <c r="AJ27" s="335">
        <f>[1]Tasks!AJ27</f>
        <v>0</v>
      </c>
      <c r="AK27" s="335">
        <f>[1]Tasks!AK27</f>
        <v>0</v>
      </c>
      <c r="AL27" s="335">
        <f>[1]Tasks!AL27</f>
        <v>0</v>
      </c>
      <c r="AM27" s="335">
        <f>[1]Tasks!AM27</f>
        <v>0</v>
      </c>
      <c r="AN27" s="335">
        <f>[1]Tasks!AN27</f>
        <v>0</v>
      </c>
      <c r="AO27" s="335">
        <f>[1]Tasks!AO27</f>
        <v>0</v>
      </c>
      <c r="AP27" s="335">
        <f>[1]Tasks!AP27</f>
        <v>0</v>
      </c>
      <c r="AQ27" s="335">
        <f>[1]Tasks!AQ27</f>
        <v>0</v>
      </c>
      <c r="AR27" s="335">
        <f>[1]Tasks!AR27</f>
        <v>0</v>
      </c>
      <c r="AS27" s="335">
        <f>[1]Tasks!AS27</f>
        <v>0</v>
      </c>
      <c r="AT27" s="335">
        <f>[1]Tasks!AT27</f>
        <v>0</v>
      </c>
      <c r="AU27" s="335">
        <f>[1]Tasks!AU27</f>
        <v>0</v>
      </c>
      <c r="AV27" s="335">
        <f>[1]Tasks!AV27</f>
        <v>0</v>
      </c>
      <c r="AW27" s="335">
        <f>[1]Tasks!AW27</f>
        <v>0</v>
      </c>
      <c r="AX27" s="335">
        <f>[1]Tasks!AX27</f>
        <v>0</v>
      </c>
      <c r="AY27" s="335">
        <f>[1]Tasks!AY27</f>
        <v>0</v>
      </c>
      <c r="AZ27" s="335">
        <f>[1]Tasks!AZ27</f>
        <v>0</v>
      </c>
      <c r="BA27" s="335">
        <f>[1]Tasks!BA27</f>
        <v>0</v>
      </c>
      <c r="BB27" s="335">
        <f>[1]Tasks!BB27</f>
        <v>0</v>
      </c>
      <c r="BC27" s="335">
        <f>[1]Tasks!BC27</f>
        <v>0</v>
      </c>
      <c r="BD27" s="335">
        <f>[1]Tasks!BD27</f>
        <v>0</v>
      </c>
      <c r="BE27" s="335">
        <f>[1]Tasks!BE27</f>
        <v>0</v>
      </c>
      <c r="BF27" s="335">
        <f>[1]Tasks!BF27</f>
        <v>0</v>
      </c>
      <c r="BG27" s="335">
        <f>[1]Tasks!BG27</f>
        <v>0</v>
      </c>
      <c r="BH27" s="335">
        <f>[1]Tasks!BH27</f>
        <v>0</v>
      </c>
      <c r="BI27" s="335">
        <f>[1]Tasks!BI27</f>
        <v>0</v>
      </c>
      <c r="BJ27" s="335">
        <f>[1]Tasks!BJ27</f>
        <v>0</v>
      </c>
      <c r="BK27" s="335">
        <f>[1]Tasks!BK27</f>
        <v>0</v>
      </c>
      <c r="BL27" s="335">
        <f>[1]Tasks!BL27</f>
        <v>0</v>
      </c>
      <c r="BM27" s="336">
        <f>[1]Tasks!BM27</f>
        <v>0</v>
      </c>
    </row>
    <row r="28" spans="1:65" x14ac:dyDescent="0.2">
      <c r="A28" s="172" t="str">
        <f t="shared" si="1"/>
        <v xml:space="preserve">Design Issuing 1st to G.C </v>
      </c>
      <c r="B28" s="173" t="str">
        <f>[1]Tasks!B28</f>
        <v>Design</v>
      </c>
      <c r="C28" s="173" t="str">
        <f>[1]Tasks!C28</f>
        <v xml:space="preserve">Issuing 1st to G.C </v>
      </c>
      <c r="F28" s="334">
        <f>[1]Tasks!F28</f>
        <v>1</v>
      </c>
      <c r="G28" s="335">
        <f>[1]Tasks!G28</f>
        <v>1</v>
      </c>
      <c r="H28" s="335">
        <f>[1]Tasks!H28</f>
        <v>1</v>
      </c>
      <c r="I28" s="335">
        <f>[1]Tasks!I28</f>
        <v>1</v>
      </c>
      <c r="J28" s="335">
        <f>[1]Tasks!J28</f>
        <v>1</v>
      </c>
      <c r="K28" s="335">
        <f>[1]Tasks!K28</f>
        <v>1</v>
      </c>
      <c r="L28" s="335">
        <f>[1]Tasks!L28</f>
        <v>1</v>
      </c>
      <c r="M28" s="335">
        <f>[1]Tasks!M28</f>
        <v>1</v>
      </c>
      <c r="N28" s="335">
        <f>[1]Tasks!N28</f>
        <v>0</v>
      </c>
      <c r="O28" s="335">
        <f>[1]Tasks!O28</f>
        <v>0</v>
      </c>
      <c r="P28" s="335">
        <f>[1]Tasks!P28</f>
        <v>0</v>
      </c>
      <c r="Q28" s="335">
        <f>[1]Tasks!Q28</f>
        <v>0</v>
      </c>
      <c r="R28" s="335">
        <f>[1]Tasks!R28</f>
        <v>0</v>
      </c>
      <c r="S28" s="335">
        <f>[1]Tasks!S28</f>
        <v>0</v>
      </c>
      <c r="T28" s="335">
        <f>[1]Tasks!T28</f>
        <v>0</v>
      </c>
      <c r="U28" s="335">
        <f>[1]Tasks!U28</f>
        <v>0</v>
      </c>
      <c r="V28" s="335">
        <f>[1]Tasks!V28</f>
        <v>0</v>
      </c>
      <c r="W28" s="335">
        <f>[1]Tasks!W28</f>
        <v>0</v>
      </c>
      <c r="X28" s="335">
        <f>[1]Tasks!X28</f>
        <v>0</v>
      </c>
      <c r="Y28" s="335">
        <f>[1]Tasks!Y28</f>
        <v>0</v>
      </c>
      <c r="Z28" s="335">
        <f>[1]Tasks!Z28</f>
        <v>0</v>
      </c>
      <c r="AA28" s="335">
        <f>[1]Tasks!AA28</f>
        <v>0</v>
      </c>
      <c r="AB28" s="335">
        <f>[1]Tasks!AB28</f>
        <v>0</v>
      </c>
      <c r="AC28" s="335">
        <f>[1]Tasks!AC28</f>
        <v>0</v>
      </c>
      <c r="AD28" s="335">
        <f>[1]Tasks!AD28</f>
        <v>0</v>
      </c>
      <c r="AE28" s="335">
        <f>[1]Tasks!AE28</f>
        <v>0</v>
      </c>
      <c r="AF28" s="335">
        <f>[1]Tasks!AF28</f>
        <v>0</v>
      </c>
      <c r="AG28" s="335">
        <f>[1]Tasks!AG28</f>
        <v>0</v>
      </c>
      <c r="AH28" s="335">
        <f>[1]Tasks!AH28</f>
        <v>0</v>
      </c>
      <c r="AI28" s="335">
        <f>[1]Tasks!AI28</f>
        <v>0</v>
      </c>
      <c r="AJ28" s="335">
        <f>[1]Tasks!AJ28</f>
        <v>0</v>
      </c>
      <c r="AK28" s="335">
        <f>[1]Tasks!AK28</f>
        <v>0</v>
      </c>
      <c r="AL28" s="335">
        <f>[1]Tasks!AL28</f>
        <v>0</v>
      </c>
      <c r="AM28" s="335">
        <f>[1]Tasks!AM28</f>
        <v>0</v>
      </c>
      <c r="AN28" s="335">
        <f>[1]Tasks!AN28</f>
        <v>0</v>
      </c>
      <c r="AO28" s="335">
        <f>[1]Tasks!AO28</f>
        <v>0</v>
      </c>
      <c r="AP28" s="335">
        <f>[1]Tasks!AP28</f>
        <v>0</v>
      </c>
      <c r="AQ28" s="335">
        <f>[1]Tasks!AQ28</f>
        <v>0</v>
      </c>
      <c r="AR28" s="335">
        <f>[1]Tasks!AR28</f>
        <v>0</v>
      </c>
      <c r="AS28" s="335">
        <f>[1]Tasks!AS28</f>
        <v>0</v>
      </c>
      <c r="AT28" s="335">
        <f>[1]Tasks!AT28</f>
        <v>0</v>
      </c>
      <c r="AU28" s="335">
        <f>[1]Tasks!AU28</f>
        <v>0</v>
      </c>
      <c r="AV28" s="335">
        <f>[1]Tasks!AV28</f>
        <v>0</v>
      </c>
      <c r="AW28" s="335">
        <f>[1]Tasks!AW28</f>
        <v>0</v>
      </c>
      <c r="AX28" s="335">
        <f>[1]Tasks!AX28</f>
        <v>0</v>
      </c>
      <c r="AY28" s="335">
        <f>[1]Tasks!AY28</f>
        <v>0</v>
      </c>
      <c r="AZ28" s="335">
        <f>[1]Tasks!AZ28</f>
        <v>0</v>
      </c>
      <c r="BA28" s="335">
        <f>[1]Tasks!BA28</f>
        <v>0</v>
      </c>
      <c r="BB28" s="335">
        <f>[1]Tasks!BB28</f>
        <v>0</v>
      </c>
      <c r="BC28" s="335">
        <f>[1]Tasks!BC28</f>
        <v>0</v>
      </c>
      <c r="BD28" s="335">
        <f>[1]Tasks!BD28</f>
        <v>0</v>
      </c>
      <c r="BE28" s="335">
        <f>[1]Tasks!BE28</f>
        <v>0</v>
      </c>
      <c r="BF28" s="335">
        <f>[1]Tasks!BF28</f>
        <v>0</v>
      </c>
      <c r="BG28" s="335">
        <f>[1]Tasks!BG28</f>
        <v>0</v>
      </c>
      <c r="BH28" s="335">
        <f>[1]Tasks!BH28</f>
        <v>0</v>
      </c>
      <c r="BI28" s="335">
        <f>[1]Tasks!BI28</f>
        <v>0</v>
      </c>
      <c r="BJ28" s="335">
        <f>[1]Tasks!BJ28</f>
        <v>0</v>
      </c>
      <c r="BK28" s="335">
        <f>[1]Tasks!BK28</f>
        <v>0</v>
      </c>
      <c r="BL28" s="335">
        <f>[1]Tasks!BL28</f>
        <v>0</v>
      </c>
      <c r="BM28" s="336">
        <f>[1]Tasks!BM28</f>
        <v>0</v>
      </c>
    </row>
    <row r="29" spans="1:65" x14ac:dyDescent="0.2">
      <c r="A29" s="172" t="str">
        <f t="shared" si="1"/>
        <v>Design Reissuing 1st to G.C</v>
      </c>
      <c r="B29" s="173" t="str">
        <f>[1]Tasks!B29</f>
        <v>Design</v>
      </c>
      <c r="C29" s="173" t="str">
        <f>[1]Tasks!C29</f>
        <v>Reissuing 1st to G.C</v>
      </c>
      <c r="F29" s="334">
        <f>[1]Tasks!F29</f>
        <v>10</v>
      </c>
      <c r="G29" s="335">
        <f>[1]Tasks!G29</f>
        <v>10</v>
      </c>
      <c r="H29" s="335">
        <f>[1]Tasks!H29</f>
        <v>10</v>
      </c>
      <c r="I29" s="335">
        <f>[1]Tasks!I29</f>
        <v>10</v>
      </c>
      <c r="J29" s="335">
        <f>[1]Tasks!J29</f>
        <v>10</v>
      </c>
      <c r="K29" s="335">
        <f>[1]Tasks!K29</f>
        <v>10</v>
      </c>
      <c r="L29" s="335">
        <f>[1]Tasks!L29</f>
        <v>10</v>
      </c>
      <c r="M29" s="335">
        <f>[1]Tasks!M29</f>
        <v>10</v>
      </c>
      <c r="N29" s="335">
        <f>[1]Tasks!N29</f>
        <v>0</v>
      </c>
      <c r="O29" s="335">
        <f>[1]Tasks!O29</f>
        <v>0</v>
      </c>
      <c r="P29" s="335">
        <f>[1]Tasks!P29</f>
        <v>0</v>
      </c>
      <c r="Q29" s="335">
        <f>[1]Tasks!Q29</f>
        <v>0</v>
      </c>
      <c r="R29" s="335">
        <f>[1]Tasks!R29</f>
        <v>0</v>
      </c>
      <c r="S29" s="335">
        <f>[1]Tasks!S29</f>
        <v>0</v>
      </c>
      <c r="T29" s="335">
        <f>[1]Tasks!T29</f>
        <v>0</v>
      </c>
      <c r="U29" s="335">
        <f>[1]Tasks!U29</f>
        <v>0</v>
      </c>
      <c r="V29" s="335">
        <f>[1]Tasks!V29</f>
        <v>0</v>
      </c>
      <c r="W29" s="335">
        <f>[1]Tasks!W29</f>
        <v>0</v>
      </c>
      <c r="X29" s="335">
        <f>[1]Tasks!X29</f>
        <v>0</v>
      </c>
      <c r="Y29" s="335">
        <f>[1]Tasks!Y29</f>
        <v>0</v>
      </c>
      <c r="Z29" s="335">
        <f>[1]Tasks!Z29</f>
        <v>0</v>
      </c>
      <c r="AA29" s="335">
        <f>[1]Tasks!AA29</f>
        <v>0</v>
      </c>
      <c r="AB29" s="335">
        <f>[1]Tasks!AB29</f>
        <v>0</v>
      </c>
      <c r="AC29" s="335">
        <f>[1]Tasks!AC29</f>
        <v>0</v>
      </c>
      <c r="AD29" s="335">
        <f>[1]Tasks!AD29</f>
        <v>0</v>
      </c>
      <c r="AE29" s="335">
        <f>[1]Tasks!AE29</f>
        <v>0</v>
      </c>
      <c r="AF29" s="335">
        <f>[1]Tasks!AF29</f>
        <v>0</v>
      </c>
      <c r="AG29" s="335">
        <f>[1]Tasks!AG29</f>
        <v>0</v>
      </c>
      <c r="AH29" s="335">
        <f>[1]Tasks!AH29</f>
        <v>0</v>
      </c>
      <c r="AI29" s="335">
        <f>[1]Tasks!AI29</f>
        <v>0</v>
      </c>
      <c r="AJ29" s="335">
        <f>[1]Tasks!AJ29</f>
        <v>0</v>
      </c>
      <c r="AK29" s="335">
        <f>[1]Tasks!AK29</f>
        <v>0</v>
      </c>
      <c r="AL29" s="335">
        <f>[1]Tasks!AL29</f>
        <v>0</v>
      </c>
      <c r="AM29" s="335">
        <f>[1]Tasks!AM29</f>
        <v>0</v>
      </c>
      <c r="AN29" s="335">
        <f>[1]Tasks!AN29</f>
        <v>0</v>
      </c>
      <c r="AO29" s="335">
        <f>[1]Tasks!AO29</f>
        <v>0</v>
      </c>
      <c r="AP29" s="335">
        <f>[1]Tasks!AP29</f>
        <v>0</v>
      </c>
      <c r="AQ29" s="335">
        <f>[1]Tasks!AQ29</f>
        <v>0</v>
      </c>
      <c r="AR29" s="335">
        <f>[1]Tasks!AR29</f>
        <v>0</v>
      </c>
      <c r="AS29" s="335">
        <f>[1]Tasks!AS29</f>
        <v>0</v>
      </c>
      <c r="AT29" s="335">
        <f>[1]Tasks!AT29</f>
        <v>0</v>
      </c>
      <c r="AU29" s="335">
        <f>[1]Tasks!AU29</f>
        <v>0</v>
      </c>
      <c r="AV29" s="335">
        <f>[1]Tasks!AV29</f>
        <v>0</v>
      </c>
      <c r="AW29" s="335">
        <f>[1]Tasks!AW29</f>
        <v>0</v>
      </c>
      <c r="AX29" s="335">
        <f>[1]Tasks!AX29</f>
        <v>0</v>
      </c>
      <c r="AY29" s="335">
        <f>[1]Tasks!AY29</f>
        <v>0</v>
      </c>
      <c r="AZ29" s="335">
        <f>[1]Tasks!AZ29</f>
        <v>0</v>
      </c>
      <c r="BA29" s="335">
        <f>[1]Tasks!BA29</f>
        <v>0</v>
      </c>
      <c r="BB29" s="335">
        <f>[1]Tasks!BB29</f>
        <v>0</v>
      </c>
      <c r="BC29" s="335">
        <f>[1]Tasks!BC29</f>
        <v>0</v>
      </c>
      <c r="BD29" s="335">
        <f>[1]Tasks!BD29</f>
        <v>0</v>
      </c>
      <c r="BE29" s="335">
        <f>[1]Tasks!BE29</f>
        <v>0</v>
      </c>
      <c r="BF29" s="335">
        <f>[1]Tasks!BF29</f>
        <v>0</v>
      </c>
      <c r="BG29" s="335">
        <f>[1]Tasks!BG29</f>
        <v>0</v>
      </c>
      <c r="BH29" s="335">
        <f>[1]Tasks!BH29</f>
        <v>0</v>
      </c>
      <c r="BI29" s="335">
        <f>[1]Tasks!BI29</f>
        <v>0</v>
      </c>
      <c r="BJ29" s="335">
        <f>[1]Tasks!BJ29</f>
        <v>0</v>
      </c>
      <c r="BK29" s="335">
        <f>[1]Tasks!BK29</f>
        <v>0</v>
      </c>
      <c r="BL29" s="335">
        <f>[1]Tasks!BL29</f>
        <v>0</v>
      </c>
      <c r="BM29" s="336">
        <f>[1]Tasks!BM29</f>
        <v>0</v>
      </c>
    </row>
    <row r="30" spans="1:65" x14ac:dyDescent="0.2">
      <c r="A30" s="172" t="str">
        <f t="shared" si="1"/>
        <v>Design Approval 1st - License</v>
      </c>
      <c r="B30" s="173" t="str">
        <f>[1]Tasks!B30</f>
        <v>Design</v>
      </c>
      <c r="C30" s="173" t="str">
        <f>[1]Tasks!C30</f>
        <v>Approval 1st - License</v>
      </c>
      <c r="F30" s="334">
        <f>[1]Tasks!F30</f>
        <v>90</v>
      </c>
      <c r="G30" s="335">
        <f>[1]Tasks!G30</f>
        <v>90</v>
      </c>
      <c r="H30" s="335">
        <f>[1]Tasks!H30</f>
        <v>90</v>
      </c>
      <c r="I30" s="335">
        <f>[1]Tasks!I30</f>
        <v>90</v>
      </c>
      <c r="J30" s="335">
        <f>[1]Tasks!J30</f>
        <v>90</v>
      </c>
      <c r="K30" s="335">
        <f>[1]Tasks!K30</f>
        <v>90</v>
      </c>
      <c r="L30" s="335">
        <f>[1]Tasks!L30</f>
        <v>90</v>
      </c>
      <c r="M30" s="335">
        <f>[1]Tasks!M30</f>
        <v>90</v>
      </c>
      <c r="N30" s="335">
        <f>[1]Tasks!N30</f>
        <v>0</v>
      </c>
      <c r="O30" s="335">
        <f>[1]Tasks!O30</f>
        <v>0</v>
      </c>
      <c r="P30" s="335">
        <f>[1]Tasks!P30</f>
        <v>0</v>
      </c>
      <c r="Q30" s="335">
        <f>[1]Tasks!Q30</f>
        <v>0</v>
      </c>
      <c r="R30" s="335">
        <f>[1]Tasks!R30</f>
        <v>0</v>
      </c>
      <c r="S30" s="335">
        <f>[1]Tasks!S30</f>
        <v>0</v>
      </c>
      <c r="T30" s="335">
        <f>[1]Tasks!T30</f>
        <v>0</v>
      </c>
      <c r="U30" s="335">
        <f>[1]Tasks!U30</f>
        <v>0</v>
      </c>
      <c r="V30" s="335">
        <f>[1]Tasks!V30</f>
        <v>0</v>
      </c>
      <c r="W30" s="335">
        <f>[1]Tasks!W30</f>
        <v>0</v>
      </c>
      <c r="X30" s="335">
        <f>[1]Tasks!X30</f>
        <v>0</v>
      </c>
      <c r="Y30" s="335">
        <f>[1]Tasks!Y30</f>
        <v>0</v>
      </c>
      <c r="Z30" s="335">
        <f>[1]Tasks!Z30</f>
        <v>0</v>
      </c>
      <c r="AA30" s="335">
        <f>[1]Tasks!AA30</f>
        <v>0</v>
      </c>
      <c r="AB30" s="335">
        <f>[1]Tasks!AB30</f>
        <v>0</v>
      </c>
      <c r="AC30" s="335">
        <f>[1]Tasks!AC30</f>
        <v>0</v>
      </c>
      <c r="AD30" s="335">
        <f>[1]Tasks!AD30</f>
        <v>0</v>
      </c>
      <c r="AE30" s="335">
        <f>[1]Tasks!AE30</f>
        <v>0</v>
      </c>
      <c r="AF30" s="335">
        <f>[1]Tasks!AF30</f>
        <v>0</v>
      </c>
      <c r="AG30" s="335">
        <f>[1]Tasks!AG30</f>
        <v>0</v>
      </c>
      <c r="AH30" s="335">
        <f>[1]Tasks!AH30</f>
        <v>0</v>
      </c>
      <c r="AI30" s="335">
        <f>[1]Tasks!AI30</f>
        <v>0</v>
      </c>
      <c r="AJ30" s="335">
        <f>[1]Tasks!AJ30</f>
        <v>0</v>
      </c>
      <c r="AK30" s="335">
        <f>[1]Tasks!AK30</f>
        <v>0</v>
      </c>
      <c r="AL30" s="335">
        <f>[1]Tasks!AL30</f>
        <v>0</v>
      </c>
      <c r="AM30" s="335">
        <f>[1]Tasks!AM30</f>
        <v>0</v>
      </c>
      <c r="AN30" s="335">
        <f>[1]Tasks!AN30</f>
        <v>0</v>
      </c>
      <c r="AO30" s="335">
        <f>[1]Tasks!AO30</f>
        <v>0</v>
      </c>
      <c r="AP30" s="335">
        <f>[1]Tasks!AP30</f>
        <v>0</v>
      </c>
      <c r="AQ30" s="335">
        <f>[1]Tasks!AQ30</f>
        <v>0</v>
      </c>
      <c r="AR30" s="335">
        <f>[1]Tasks!AR30</f>
        <v>0</v>
      </c>
      <c r="AS30" s="335">
        <f>[1]Tasks!AS30</f>
        <v>0</v>
      </c>
      <c r="AT30" s="335">
        <f>[1]Tasks!AT30</f>
        <v>0</v>
      </c>
      <c r="AU30" s="335">
        <f>[1]Tasks!AU30</f>
        <v>0</v>
      </c>
      <c r="AV30" s="335">
        <f>[1]Tasks!AV30</f>
        <v>0</v>
      </c>
      <c r="AW30" s="335">
        <f>[1]Tasks!AW30</f>
        <v>0</v>
      </c>
      <c r="AX30" s="335">
        <f>[1]Tasks!AX30</f>
        <v>0</v>
      </c>
      <c r="AY30" s="335">
        <f>[1]Tasks!AY30</f>
        <v>0</v>
      </c>
      <c r="AZ30" s="335">
        <f>[1]Tasks!AZ30</f>
        <v>0</v>
      </c>
      <c r="BA30" s="335">
        <f>[1]Tasks!BA30</f>
        <v>0</v>
      </c>
      <c r="BB30" s="335">
        <f>[1]Tasks!BB30</f>
        <v>0</v>
      </c>
      <c r="BC30" s="335">
        <f>[1]Tasks!BC30</f>
        <v>0</v>
      </c>
      <c r="BD30" s="335">
        <f>[1]Tasks!BD30</f>
        <v>0</v>
      </c>
      <c r="BE30" s="335">
        <f>[1]Tasks!BE30</f>
        <v>0</v>
      </c>
      <c r="BF30" s="335">
        <f>[1]Tasks!BF30</f>
        <v>0</v>
      </c>
      <c r="BG30" s="335">
        <f>[1]Tasks!BG30</f>
        <v>0</v>
      </c>
      <c r="BH30" s="335">
        <f>[1]Tasks!BH30</f>
        <v>0</v>
      </c>
      <c r="BI30" s="335">
        <f>[1]Tasks!BI30</f>
        <v>0</v>
      </c>
      <c r="BJ30" s="335">
        <f>[1]Tasks!BJ30</f>
        <v>0</v>
      </c>
      <c r="BK30" s="335">
        <f>[1]Tasks!BK30</f>
        <v>0</v>
      </c>
      <c r="BL30" s="335">
        <f>[1]Tasks!BL30</f>
        <v>0</v>
      </c>
      <c r="BM30" s="336">
        <f>[1]Tasks!BM30</f>
        <v>0</v>
      </c>
    </row>
    <row r="31" spans="1:65" x14ac:dyDescent="0.2">
      <c r="A31" s="172" t="str">
        <f t="shared" si="1"/>
        <v>Design Coordinate with Out-source</v>
      </c>
      <c r="B31" s="173" t="str">
        <f>[1]Tasks!B31</f>
        <v>Design</v>
      </c>
      <c r="C31" s="173" t="str">
        <f>[1]Tasks!C31</f>
        <v>Coordinate with Out-source</v>
      </c>
      <c r="F31" s="334">
        <f>[1]Tasks!F31</f>
        <v>10</v>
      </c>
      <c r="G31" s="335">
        <f>[1]Tasks!G31</f>
        <v>10</v>
      </c>
      <c r="H31" s="335">
        <f>[1]Tasks!H31</f>
        <v>10</v>
      </c>
      <c r="I31" s="335">
        <f>[1]Tasks!I31</f>
        <v>10</v>
      </c>
      <c r="J31" s="335">
        <f>[1]Tasks!J31</f>
        <v>10</v>
      </c>
      <c r="K31" s="335">
        <f>[1]Tasks!K31</f>
        <v>10</v>
      </c>
      <c r="L31" s="335">
        <f>[1]Tasks!L31</f>
        <v>10</v>
      </c>
      <c r="M31" s="335">
        <f>[1]Tasks!M31</f>
        <v>10</v>
      </c>
      <c r="N31" s="335">
        <f>[1]Tasks!N31</f>
        <v>0</v>
      </c>
      <c r="O31" s="335">
        <f>[1]Tasks!O31</f>
        <v>0</v>
      </c>
      <c r="P31" s="335">
        <f>[1]Tasks!P31</f>
        <v>0</v>
      </c>
      <c r="Q31" s="335">
        <f>[1]Tasks!Q31</f>
        <v>0</v>
      </c>
      <c r="R31" s="335">
        <f>[1]Tasks!R31</f>
        <v>0</v>
      </c>
      <c r="S31" s="335">
        <f>[1]Tasks!S31</f>
        <v>0</v>
      </c>
      <c r="T31" s="335">
        <f>[1]Tasks!T31</f>
        <v>0</v>
      </c>
      <c r="U31" s="335">
        <f>[1]Tasks!U31</f>
        <v>0</v>
      </c>
      <c r="V31" s="335">
        <f>[1]Tasks!V31</f>
        <v>0</v>
      </c>
      <c r="W31" s="335">
        <f>[1]Tasks!W31</f>
        <v>0</v>
      </c>
      <c r="X31" s="335">
        <f>[1]Tasks!X31</f>
        <v>0</v>
      </c>
      <c r="Y31" s="335">
        <f>[1]Tasks!Y31</f>
        <v>0</v>
      </c>
      <c r="Z31" s="335">
        <f>[1]Tasks!Z31</f>
        <v>0</v>
      </c>
      <c r="AA31" s="335">
        <f>[1]Tasks!AA31</f>
        <v>0</v>
      </c>
      <c r="AB31" s="335">
        <f>[1]Tasks!AB31</f>
        <v>0</v>
      </c>
      <c r="AC31" s="335">
        <f>[1]Tasks!AC31</f>
        <v>0</v>
      </c>
      <c r="AD31" s="335">
        <f>[1]Tasks!AD31</f>
        <v>0</v>
      </c>
      <c r="AE31" s="335">
        <f>[1]Tasks!AE31</f>
        <v>0</v>
      </c>
      <c r="AF31" s="335">
        <f>[1]Tasks!AF31</f>
        <v>0</v>
      </c>
      <c r="AG31" s="335">
        <f>[1]Tasks!AG31</f>
        <v>0</v>
      </c>
      <c r="AH31" s="335">
        <f>[1]Tasks!AH31</f>
        <v>0</v>
      </c>
      <c r="AI31" s="335">
        <f>[1]Tasks!AI31</f>
        <v>0</v>
      </c>
      <c r="AJ31" s="335">
        <f>[1]Tasks!AJ31</f>
        <v>0</v>
      </c>
      <c r="AK31" s="335">
        <f>[1]Tasks!AK31</f>
        <v>0</v>
      </c>
      <c r="AL31" s="335">
        <f>[1]Tasks!AL31</f>
        <v>0</v>
      </c>
      <c r="AM31" s="335">
        <f>[1]Tasks!AM31</f>
        <v>0</v>
      </c>
      <c r="AN31" s="335">
        <f>[1]Tasks!AN31</f>
        <v>0</v>
      </c>
      <c r="AO31" s="335">
        <f>[1]Tasks!AO31</f>
        <v>0</v>
      </c>
      <c r="AP31" s="335">
        <f>[1]Tasks!AP31</f>
        <v>0</v>
      </c>
      <c r="AQ31" s="335">
        <f>[1]Tasks!AQ31</f>
        <v>0</v>
      </c>
      <c r="AR31" s="335">
        <f>[1]Tasks!AR31</f>
        <v>0</v>
      </c>
      <c r="AS31" s="335">
        <f>[1]Tasks!AS31</f>
        <v>0</v>
      </c>
      <c r="AT31" s="335">
        <f>[1]Tasks!AT31</f>
        <v>0</v>
      </c>
      <c r="AU31" s="335">
        <f>[1]Tasks!AU31</f>
        <v>0</v>
      </c>
      <c r="AV31" s="335">
        <f>[1]Tasks!AV31</f>
        <v>0</v>
      </c>
      <c r="AW31" s="335">
        <f>[1]Tasks!AW31</f>
        <v>0</v>
      </c>
      <c r="AX31" s="335">
        <f>[1]Tasks!AX31</f>
        <v>0</v>
      </c>
      <c r="AY31" s="335">
        <f>[1]Tasks!AY31</f>
        <v>0</v>
      </c>
      <c r="AZ31" s="335">
        <f>[1]Tasks!AZ31</f>
        <v>0</v>
      </c>
      <c r="BA31" s="335">
        <f>[1]Tasks!BA31</f>
        <v>0</v>
      </c>
      <c r="BB31" s="335">
        <f>[1]Tasks!BB31</f>
        <v>0</v>
      </c>
      <c r="BC31" s="335">
        <f>[1]Tasks!BC31</f>
        <v>0</v>
      </c>
      <c r="BD31" s="335">
        <f>[1]Tasks!BD31</f>
        <v>0</v>
      </c>
      <c r="BE31" s="335">
        <f>[1]Tasks!BE31</f>
        <v>0</v>
      </c>
      <c r="BF31" s="335">
        <f>[1]Tasks!BF31</f>
        <v>0</v>
      </c>
      <c r="BG31" s="335">
        <f>[1]Tasks!BG31</f>
        <v>0</v>
      </c>
      <c r="BH31" s="335">
        <f>[1]Tasks!BH31</f>
        <v>0</v>
      </c>
      <c r="BI31" s="335">
        <f>[1]Tasks!BI31</f>
        <v>0</v>
      </c>
      <c r="BJ31" s="335">
        <f>[1]Tasks!BJ31</f>
        <v>0</v>
      </c>
      <c r="BK31" s="335">
        <f>[1]Tasks!BK31</f>
        <v>0</v>
      </c>
      <c r="BL31" s="335">
        <f>[1]Tasks!BL31</f>
        <v>0</v>
      </c>
      <c r="BM31" s="336">
        <f>[1]Tasks!BM31</f>
        <v>0</v>
      </c>
    </row>
    <row r="32" spans="1:65" x14ac:dyDescent="0.2">
      <c r="A32" s="172" t="str">
        <f t="shared" si="1"/>
        <v>Technical Handover</v>
      </c>
      <c r="B32" s="173" t="str">
        <f>[1]Tasks!B32</f>
        <v>Technical</v>
      </c>
      <c r="C32" s="173" t="str">
        <f>[1]Tasks!C32</f>
        <v>Handover</v>
      </c>
      <c r="F32" s="334">
        <f>[1]Tasks!F32</f>
        <v>5</v>
      </c>
      <c r="G32" s="335">
        <f>[1]Tasks!G32</f>
        <v>5</v>
      </c>
      <c r="H32" s="335">
        <f>[1]Tasks!H32</f>
        <v>5</v>
      </c>
      <c r="I32" s="335">
        <f>[1]Tasks!I32</f>
        <v>5</v>
      </c>
      <c r="J32" s="335">
        <f>[1]Tasks!J32</f>
        <v>5</v>
      </c>
      <c r="K32" s="335">
        <f>[1]Tasks!K32</f>
        <v>5</v>
      </c>
      <c r="L32" s="335">
        <f>[1]Tasks!L32</f>
        <v>5</v>
      </c>
      <c r="M32" s="335">
        <f>[1]Tasks!M32</f>
        <v>5</v>
      </c>
      <c r="N32" s="335">
        <f>[1]Tasks!N32</f>
        <v>0</v>
      </c>
      <c r="O32" s="335">
        <f>[1]Tasks!O32</f>
        <v>0</v>
      </c>
      <c r="P32" s="335">
        <f>[1]Tasks!P32</f>
        <v>0</v>
      </c>
      <c r="Q32" s="335">
        <f>[1]Tasks!Q32</f>
        <v>0</v>
      </c>
      <c r="R32" s="335">
        <f>[1]Tasks!R32</f>
        <v>0</v>
      </c>
      <c r="S32" s="335">
        <f>[1]Tasks!S32</f>
        <v>0</v>
      </c>
      <c r="T32" s="335">
        <f>[1]Tasks!T32</f>
        <v>0</v>
      </c>
      <c r="U32" s="335">
        <f>[1]Tasks!U32</f>
        <v>0</v>
      </c>
      <c r="V32" s="335">
        <f>[1]Tasks!V32</f>
        <v>0</v>
      </c>
      <c r="W32" s="335">
        <f>[1]Tasks!W32</f>
        <v>0</v>
      </c>
      <c r="X32" s="335">
        <f>[1]Tasks!X32</f>
        <v>0</v>
      </c>
      <c r="Y32" s="335">
        <f>[1]Tasks!Y32</f>
        <v>0</v>
      </c>
      <c r="Z32" s="335">
        <f>[1]Tasks!Z32</f>
        <v>0</v>
      </c>
      <c r="AA32" s="335">
        <f>[1]Tasks!AA32</f>
        <v>0</v>
      </c>
      <c r="AB32" s="335">
        <f>[1]Tasks!AB32</f>
        <v>0</v>
      </c>
      <c r="AC32" s="335">
        <f>[1]Tasks!AC32</f>
        <v>0</v>
      </c>
      <c r="AD32" s="335">
        <f>[1]Tasks!AD32</f>
        <v>0</v>
      </c>
      <c r="AE32" s="335">
        <f>[1]Tasks!AE32</f>
        <v>0</v>
      </c>
      <c r="AF32" s="335">
        <f>[1]Tasks!AF32</f>
        <v>0</v>
      </c>
      <c r="AG32" s="335">
        <f>[1]Tasks!AG32</f>
        <v>0</v>
      </c>
      <c r="AH32" s="335">
        <f>[1]Tasks!AH32</f>
        <v>0</v>
      </c>
      <c r="AI32" s="335">
        <f>[1]Tasks!AI32</f>
        <v>0</v>
      </c>
      <c r="AJ32" s="335">
        <f>[1]Tasks!AJ32</f>
        <v>0</v>
      </c>
      <c r="AK32" s="335">
        <f>[1]Tasks!AK32</f>
        <v>0</v>
      </c>
      <c r="AL32" s="335">
        <f>[1]Tasks!AL32</f>
        <v>0</v>
      </c>
      <c r="AM32" s="335">
        <f>[1]Tasks!AM32</f>
        <v>0</v>
      </c>
      <c r="AN32" s="335">
        <f>[1]Tasks!AN32</f>
        <v>0</v>
      </c>
      <c r="AO32" s="335">
        <f>[1]Tasks!AO32</f>
        <v>0</v>
      </c>
      <c r="AP32" s="335">
        <f>[1]Tasks!AP32</f>
        <v>0</v>
      </c>
      <c r="AQ32" s="335">
        <f>[1]Tasks!AQ32</f>
        <v>0</v>
      </c>
      <c r="AR32" s="335">
        <f>[1]Tasks!AR32</f>
        <v>0</v>
      </c>
      <c r="AS32" s="335">
        <f>[1]Tasks!AS32</f>
        <v>0</v>
      </c>
      <c r="AT32" s="335">
        <f>[1]Tasks!AT32</f>
        <v>0</v>
      </c>
      <c r="AU32" s="335">
        <f>[1]Tasks!AU32</f>
        <v>0</v>
      </c>
      <c r="AV32" s="335">
        <f>[1]Tasks!AV32</f>
        <v>0</v>
      </c>
      <c r="AW32" s="335">
        <f>[1]Tasks!AW32</f>
        <v>0</v>
      </c>
      <c r="AX32" s="335">
        <f>[1]Tasks!AX32</f>
        <v>0</v>
      </c>
      <c r="AY32" s="335">
        <f>[1]Tasks!AY32</f>
        <v>0</v>
      </c>
      <c r="AZ32" s="335">
        <f>[1]Tasks!AZ32</f>
        <v>0</v>
      </c>
      <c r="BA32" s="335">
        <f>[1]Tasks!BA32</f>
        <v>0</v>
      </c>
      <c r="BB32" s="335">
        <f>[1]Tasks!BB32</f>
        <v>0</v>
      </c>
      <c r="BC32" s="335">
        <f>[1]Tasks!BC32</f>
        <v>0</v>
      </c>
      <c r="BD32" s="335">
        <f>[1]Tasks!BD32</f>
        <v>0</v>
      </c>
      <c r="BE32" s="335">
        <f>[1]Tasks!BE32</f>
        <v>0</v>
      </c>
      <c r="BF32" s="335">
        <f>[1]Tasks!BF32</f>
        <v>0</v>
      </c>
      <c r="BG32" s="335">
        <f>[1]Tasks!BG32</f>
        <v>0</v>
      </c>
      <c r="BH32" s="335">
        <f>[1]Tasks!BH32</f>
        <v>0</v>
      </c>
      <c r="BI32" s="335">
        <f>[1]Tasks!BI32</f>
        <v>0</v>
      </c>
      <c r="BJ32" s="335">
        <f>[1]Tasks!BJ32</f>
        <v>0</v>
      </c>
      <c r="BK32" s="335">
        <f>[1]Tasks!BK32</f>
        <v>0</v>
      </c>
      <c r="BL32" s="335">
        <f>[1]Tasks!BL32</f>
        <v>0</v>
      </c>
      <c r="BM32" s="336">
        <f>[1]Tasks!BM32</f>
        <v>0</v>
      </c>
    </row>
    <row r="33" spans="1:65" x14ac:dyDescent="0.2">
      <c r="A33" s="172" t="str">
        <f t="shared" si="1"/>
        <v>Technical Working on - Development</v>
      </c>
      <c r="B33" s="173" t="str">
        <f>[1]Tasks!B33</f>
        <v>Technical</v>
      </c>
      <c r="C33" s="173" t="str">
        <f>[1]Tasks!C33</f>
        <v>Working on - Development</v>
      </c>
      <c r="F33" s="334">
        <f>[1]Tasks!F33</f>
        <v>20</v>
      </c>
      <c r="G33" s="335">
        <f>[1]Tasks!G33</f>
        <v>20</v>
      </c>
      <c r="H33" s="335">
        <f>[1]Tasks!H33</f>
        <v>20</v>
      </c>
      <c r="I33" s="335">
        <f>[1]Tasks!I33</f>
        <v>20</v>
      </c>
      <c r="J33" s="335">
        <f>[1]Tasks!J33</f>
        <v>20</v>
      </c>
      <c r="K33" s="335">
        <f>[1]Tasks!K33</f>
        <v>20</v>
      </c>
      <c r="L33" s="335">
        <f>[1]Tasks!L33</f>
        <v>20</v>
      </c>
      <c r="M33" s="335">
        <f>[1]Tasks!M33</f>
        <v>20</v>
      </c>
      <c r="N33" s="335">
        <f>[1]Tasks!N33</f>
        <v>0</v>
      </c>
      <c r="O33" s="335">
        <f>[1]Tasks!O33</f>
        <v>0</v>
      </c>
      <c r="P33" s="335">
        <f>[1]Tasks!P33</f>
        <v>0</v>
      </c>
      <c r="Q33" s="335">
        <f>[1]Tasks!Q33</f>
        <v>0</v>
      </c>
      <c r="R33" s="335">
        <f>[1]Tasks!R33</f>
        <v>0</v>
      </c>
      <c r="S33" s="335">
        <f>[1]Tasks!S33</f>
        <v>0</v>
      </c>
      <c r="T33" s="335">
        <f>[1]Tasks!T33</f>
        <v>0</v>
      </c>
      <c r="U33" s="335">
        <f>[1]Tasks!U33</f>
        <v>0</v>
      </c>
      <c r="V33" s="335">
        <f>[1]Tasks!V33</f>
        <v>0</v>
      </c>
      <c r="W33" s="335">
        <f>[1]Tasks!W33</f>
        <v>0</v>
      </c>
      <c r="X33" s="335">
        <f>[1]Tasks!X33</f>
        <v>0</v>
      </c>
      <c r="Y33" s="335">
        <f>[1]Tasks!Y33</f>
        <v>0</v>
      </c>
      <c r="Z33" s="335">
        <f>[1]Tasks!Z33</f>
        <v>0</v>
      </c>
      <c r="AA33" s="335">
        <f>[1]Tasks!AA33</f>
        <v>0</v>
      </c>
      <c r="AB33" s="335">
        <f>[1]Tasks!AB33</f>
        <v>0</v>
      </c>
      <c r="AC33" s="335">
        <f>[1]Tasks!AC33</f>
        <v>0</v>
      </c>
      <c r="AD33" s="335">
        <f>[1]Tasks!AD33</f>
        <v>0</v>
      </c>
      <c r="AE33" s="335">
        <f>[1]Tasks!AE33</f>
        <v>0</v>
      </c>
      <c r="AF33" s="335">
        <f>[1]Tasks!AF33</f>
        <v>0</v>
      </c>
      <c r="AG33" s="335">
        <f>[1]Tasks!AG33</f>
        <v>0</v>
      </c>
      <c r="AH33" s="335">
        <f>[1]Tasks!AH33</f>
        <v>0</v>
      </c>
      <c r="AI33" s="335">
        <f>[1]Tasks!AI33</f>
        <v>0</v>
      </c>
      <c r="AJ33" s="335">
        <f>[1]Tasks!AJ33</f>
        <v>0</v>
      </c>
      <c r="AK33" s="335">
        <f>[1]Tasks!AK33</f>
        <v>0</v>
      </c>
      <c r="AL33" s="335">
        <f>[1]Tasks!AL33</f>
        <v>0</v>
      </c>
      <c r="AM33" s="335">
        <f>[1]Tasks!AM33</f>
        <v>0</v>
      </c>
      <c r="AN33" s="335">
        <f>[1]Tasks!AN33</f>
        <v>0</v>
      </c>
      <c r="AO33" s="335">
        <f>[1]Tasks!AO33</f>
        <v>0</v>
      </c>
      <c r="AP33" s="335">
        <f>[1]Tasks!AP33</f>
        <v>0</v>
      </c>
      <c r="AQ33" s="335">
        <f>[1]Tasks!AQ33</f>
        <v>0</v>
      </c>
      <c r="AR33" s="335">
        <f>[1]Tasks!AR33</f>
        <v>0</v>
      </c>
      <c r="AS33" s="335">
        <f>[1]Tasks!AS33</f>
        <v>0</v>
      </c>
      <c r="AT33" s="335">
        <f>[1]Tasks!AT33</f>
        <v>0</v>
      </c>
      <c r="AU33" s="335">
        <f>[1]Tasks!AU33</f>
        <v>0</v>
      </c>
      <c r="AV33" s="335">
        <f>[1]Tasks!AV33</f>
        <v>0</v>
      </c>
      <c r="AW33" s="335">
        <f>[1]Tasks!AW33</f>
        <v>0</v>
      </c>
      <c r="AX33" s="335">
        <f>[1]Tasks!AX33</f>
        <v>0</v>
      </c>
      <c r="AY33" s="335">
        <f>[1]Tasks!AY33</f>
        <v>0</v>
      </c>
      <c r="AZ33" s="335">
        <f>[1]Tasks!AZ33</f>
        <v>0</v>
      </c>
      <c r="BA33" s="335">
        <f>[1]Tasks!BA33</f>
        <v>0</v>
      </c>
      <c r="BB33" s="335">
        <f>[1]Tasks!BB33</f>
        <v>0</v>
      </c>
      <c r="BC33" s="335">
        <f>[1]Tasks!BC33</f>
        <v>0</v>
      </c>
      <c r="BD33" s="335">
        <f>[1]Tasks!BD33</f>
        <v>0</v>
      </c>
      <c r="BE33" s="335">
        <f>[1]Tasks!BE33</f>
        <v>0</v>
      </c>
      <c r="BF33" s="335">
        <f>[1]Tasks!BF33</f>
        <v>0</v>
      </c>
      <c r="BG33" s="335">
        <f>[1]Tasks!BG33</f>
        <v>0</v>
      </c>
      <c r="BH33" s="335">
        <f>[1]Tasks!BH33</f>
        <v>0</v>
      </c>
      <c r="BI33" s="335">
        <f>[1]Tasks!BI33</f>
        <v>0</v>
      </c>
      <c r="BJ33" s="335">
        <f>[1]Tasks!BJ33</f>
        <v>0</v>
      </c>
      <c r="BK33" s="335">
        <f>[1]Tasks!BK33</f>
        <v>0</v>
      </c>
      <c r="BL33" s="335">
        <f>[1]Tasks!BL33</f>
        <v>0</v>
      </c>
      <c r="BM33" s="336">
        <f>[1]Tasks!BM33</f>
        <v>0</v>
      </c>
    </row>
    <row r="34" spans="1:65" x14ac:dyDescent="0.2">
      <c r="A34" s="172" t="str">
        <f t="shared" si="1"/>
        <v>Technical ReWorking - Development</v>
      </c>
      <c r="B34" s="173" t="str">
        <f>[1]Tasks!B34</f>
        <v>Technical</v>
      </c>
      <c r="C34" s="173" t="str">
        <f>[1]Tasks!C34</f>
        <v>ReWorking - Development</v>
      </c>
      <c r="F34" s="334">
        <f>[1]Tasks!F34</f>
        <v>10</v>
      </c>
      <c r="G34" s="335">
        <f>[1]Tasks!G34</f>
        <v>10</v>
      </c>
      <c r="H34" s="335">
        <f>[1]Tasks!H34</f>
        <v>10</v>
      </c>
      <c r="I34" s="335">
        <f>[1]Tasks!I34</f>
        <v>10</v>
      </c>
      <c r="J34" s="335">
        <f>[1]Tasks!J34</f>
        <v>10</v>
      </c>
      <c r="K34" s="335">
        <f>[1]Tasks!K34</f>
        <v>10</v>
      </c>
      <c r="L34" s="335">
        <f>[1]Tasks!L34</f>
        <v>10</v>
      </c>
      <c r="M34" s="335">
        <f>[1]Tasks!M34</f>
        <v>10</v>
      </c>
      <c r="N34" s="335">
        <f>[1]Tasks!N34</f>
        <v>0</v>
      </c>
      <c r="O34" s="335">
        <f>[1]Tasks!O34</f>
        <v>0</v>
      </c>
      <c r="P34" s="335">
        <f>[1]Tasks!P34</f>
        <v>0</v>
      </c>
      <c r="Q34" s="335">
        <f>[1]Tasks!Q34</f>
        <v>0</v>
      </c>
      <c r="R34" s="335">
        <f>[1]Tasks!R34</f>
        <v>0</v>
      </c>
      <c r="S34" s="335">
        <f>[1]Tasks!S34</f>
        <v>0</v>
      </c>
      <c r="T34" s="335">
        <f>[1]Tasks!T34</f>
        <v>0</v>
      </c>
      <c r="U34" s="335">
        <f>[1]Tasks!U34</f>
        <v>0</v>
      </c>
      <c r="V34" s="335">
        <f>[1]Tasks!V34</f>
        <v>0</v>
      </c>
      <c r="W34" s="335">
        <f>[1]Tasks!W34</f>
        <v>0</v>
      </c>
      <c r="X34" s="335">
        <f>[1]Tasks!X34</f>
        <v>0</v>
      </c>
      <c r="Y34" s="335">
        <f>[1]Tasks!Y34</f>
        <v>0</v>
      </c>
      <c r="Z34" s="335">
        <f>[1]Tasks!Z34</f>
        <v>0</v>
      </c>
      <c r="AA34" s="335">
        <f>[1]Tasks!AA34</f>
        <v>0</v>
      </c>
      <c r="AB34" s="335">
        <f>[1]Tasks!AB34</f>
        <v>0</v>
      </c>
      <c r="AC34" s="335">
        <f>[1]Tasks!AC34</f>
        <v>0</v>
      </c>
      <c r="AD34" s="335">
        <f>[1]Tasks!AD34</f>
        <v>0</v>
      </c>
      <c r="AE34" s="335">
        <f>[1]Tasks!AE34</f>
        <v>0</v>
      </c>
      <c r="AF34" s="335">
        <f>[1]Tasks!AF34</f>
        <v>0</v>
      </c>
      <c r="AG34" s="335">
        <f>[1]Tasks!AG34</f>
        <v>0</v>
      </c>
      <c r="AH34" s="335">
        <f>[1]Tasks!AH34</f>
        <v>0</v>
      </c>
      <c r="AI34" s="335">
        <f>[1]Tasks!AI34</f>
        <v>0</v>
      </c>
      <c r="AJ34" s="335">
        <f>[1]Tasks!AJ34</f>
        <v>0</v>
      </c>
      <c r="AK34" s="335">
        <f>[1]Tasks!AK34</f>
        <v>0</v>
      </c>
      <c r="AL34" s="335">
        <f>[1]Tasks!AL34</f>
        <v>0</v>
      </c>
      <c r="AM34" s="335">
        <f>[1]Tasks!AM34</f>
        <v>0</v>
      </c>
      <c r="AN34" s="335">
        <f>[1]Tasks!AN34</f>
        <v>0</v>
      </c>
      <c r="AO34" s="335">
        <f>[1]Tasks!AO34</f>
        <v>0</v>
      </c>
      <c r="AP34" s="335">
        <f>[1]Tasks!AP34</f>
        <v>0</v>
      </c>
      <c r="AQ34" s="335">
        <f>[1]Tasks!AQ34</f>
        <v>0</v>
      </c>
      <c r="AR34" s="335">
        <f>[1]Tasks!AR34</f>
        <v>0</v>
      </c>
      <c r="AS34" s="335">
        <f>[1]Tasks!AS34</f>
        <v>0</v>
      </c>
      <c r="AT34" s="335">
        <f>[1]Tasks!AT34</f>
        <v>0</v>
      </c>
      <c r="AU34" s="335">
        <f>[1]Tasks!AU34</f>
        <v>0</v>
      </c>
      <c r="AV34" s="335">
        <f>[1]Tasks!AV34</f>
        <v>0</v>
      </c>
      <c r="AW34" s="335">
        <f>[1]Tasks!AW34</f>
        <v>0</v>
      </c>
      <c r="AX34" s="335">
        <f>[1]Tasks!AX34</f>
        <v>0</v>
      </c>
      <c r="AY34" s="335">
        <f>[1]Tasks!AY34</f>
        <v>0</v>
      </c>
      <c r="AZ34" s="335">
        <f>[1]Tasks!AZ34</f>
        <v>0</v>
      </c>
      <c r="BA34" s="335">
        <f>[1]Tasks!BA34</f>
        <v>0</v>
      </c>
      <c r="BB34" s="335">
        <f>[1]Tasks!BB34</f>
        <v>0</v>
      </c>
      <c r="BC34" s="335">
        <f>[1]Tasks!BC34</f>
        <v>0</v>
      </c>
      <c r="BD34" s="335">
        <f>[1]Tasks!BD34</f>
        <v>0</v>
      </c>
      <c r="BE34" s="335">
        <f>[1]Tasks!BE34</f>
        <v>0</v>
      </c>
      <c r="BF34" s="335">
        <f>[1]Tasks!BF34</f>
        <v>0</v>
      </c>
      <c r="BG34" s="335">
        <f>[1]Tasks!BG34</f>
        <v>0</v>
      </c>
      <c r="BH34" s="335">
        <f>[1]Tasks!BH34</f>
        <v>0</v>
      </c>
      <c r="BI34" s="335">
        <f>[1]Tasks!BI34</f>
        <v>0</v>
      </c>
      <c r="BJ34" s="335">
        <f>[1]Tasks!BJ34</f>
        <v>0</v>
      </c>
      <c r="BK34" s="335">
        <f>[1]Tasks!BK34</f>
        <v>0</v>
      </c>
      <c r="BL34" s="335">
        <f>[1]Tasks!BL34</f>
        <v>0</v>
      </c>
      <c r="BM34" s="336">
        <f>[1]Tasks!BM34</f>
        <v>0</v>
      </c>
    </row>
    <row r="35" spans="1:65" x14ac:dyDescent="0.2">
      <c r="A35" s="172" t="str">
        <f t="shared" si="1"/>
        <v>Technical ReWorking - Development (VO)</v>
      </c>
      <c r="B35" s="173" t="str">
        <f>[1]Tasks!B35</f>
        <v>Technical</v>
      </c>
      <c r="C35" s="173" t="str">
        <f>[1]Tasks!C35</f>
        <v>ReWorking - Development (VO)</v>
      </c>
      <c r="F35" s="334">
        <f>[1]Tasks!F35</f>
        <v>10</v>
      </c>
      <c r="G35" s="335">
        <f>[1]Tasks!G35</f>
        <v>10</v>
      </c>
      <c r="H35" s="335">
        <f>[1]Tasks!H35</f>
        <v>10</v>
      </c>
      <c r="I35" s="335">
        <f>[1]Tasks!I35</f>
        <v>10</v>
      </c>
      <c r="J35" s="335">
        <f>[1]Tasks!J35</f>
        <v>10</v>
      </c>
      <c r="K35" s="335">
        <f>[1]Tasks!K35</f>
        <v>10</v>
      </c>
      <c r="L35" s="335">
        <f>[1]Tasks!L35</f>
        <v>10</v>
      </c>
      <c r="M35" s="335">
        <f>[1]Tasks!M35</f>
        <v>10</v>
      </c>
      <c r="N35" s="335">
        <f>[1]Tasks!N35</f>
        <v>0</v>
      </c>
      <c r="O35" s="335">
        <f>[1]Tasks!O35</f>
        <v>0</v>
      </c>
      <c r="P35" s="335">
        <f>[1]Tasks!P35</f>
        <v>0</v>
      </c>
      <c r="Q35" s="335">
        <f>[1]Tasks!Q35</f>
        <v>0</v>
      </c>
      <c r="R35" s="335">
        <f>[1]Tasks!R35</f>
        <v>0</v>
      </c>
      <c r="S35" s="335">
        <f>[1]Tasks!S35</f>
        <v>0</v>
      </c>
      <c r="T35" s="335">
        <f>[1]Tasks!T35</f>
        <v>0</v>
      </c>
      <c r="U35" s="335">
        <f>[1]Tasks!U35</f>
        <v>0</v>
      </c>
      <c r="V35" s="335">
        <f>[1]Tasks!V35</f>
        <v>0</v>
      </c>
      <c r="W35" s="335">
        <f>[1]Tasks!W35</f>
        <v>0</v>
      </c>
      <c r="X35" s="335">
        <f>[1]Tasks!X35</f>
        <v>0</v>
      </c>
      <c r="Y35" s="335">
        <f>[1]Tasks!Y35</f>
        <v>0</v>
      </c>
      <c r="Z35" s="335">
        <f>[1]Tasks!Z35</f>
        <v>0</v>
      </c>
      <c r="AA35" s="335">
        <f>[1]Tasks!AA35</f>
        <v>0</v>
      </c>
      <c r="AB35" s="335">
        <f>[1]Tasks!AB35</f>
        <v>0</v>
      </c>
      <c r="AC35" s="335">
        <f>[1]Tasks!AC35</f>
        <v>0</v>
      </c>
      <c r="AD35" s="335">
        <f>[1]Tasks!AD35</f>
        <v>0</v>
      </c>
      <c r="AE35" s="335">
        <f>[1]Tasks!AE35</f>
        <v>0</v>
      </c>
      <c r="AF35" s="335">
        <f>[1]Tasks!AF35</f>
        <v>0</v>
      </c>
      <c r="AG35" s="335">
        <f>[1]Tasks!AG35</f>
        <v>0</v>
      </c>
      <c r="AH35" s="335">
        <f>[1]Tasks!AH35</f>
        <v>0</v>
      </c>
      <c r="AI35" s="335">
        <f>[1]Tasks!AI35</f>
        <v>0</v>
      </c>
      <c r="AJ35" s="335">
        <f>[1]Tasks!AJ35</f>
        <v>0</v>
      </c>
      <c r="AK35" s="335">
        <f>[1]Tasks!AK35</f>
        <v>0</v>
      </c>
      <c r="AL35" s="335">
        <f>[1]Tasks!AL35</f>
        <v>0</v>
      </c>
      <c r="AM35" s="335">
        <f>[1]Tasks!AM35</f>
        <v>0</v>
      </c>
      <c r="AN35" s="335">
        <f>[1]Tasks!AN35</f>
        <v>0</v>
      </c>
      <c r="AO35" s="335">
        <f>[1]Tasks!AO35</f>
        <v>0</v>
      </c>
      <c r="AP35" s="335">
        <f>[1]Tasks!AP35</f>
        <v>0</v>
      </c>
      <c r="AQ35" s="335">
        <f>[1]Tasks!AQ35</f>
        <v>0</v>
      </c>
      <c r="AR35" s="335">
        <f>[1]Tasks!AR35</f>
        <v>0</v>
      </c>
      <c r="AS35" s="335">
        <f>[1]Tasks!AS35</f>
        <v>0</v>
      </c>
      <c r="AT35" s="335">
        <f>[1]Tasks!AT35</f>
        <v>0</v>
      </c>
      <c r="AU35" s="335">
        <f>[1]Tasks!AU35</f>
        <v>0</v>
      </c>
      <c r="AV35" s="335">
        <f>[1]Tasks!AV35</f>
        <v>0</v>
      </c>
      <c r="AW35" s="335">
        <f>[1]Tasks!AW35</f>
        <v>0</v>
      </c>
      <c r="AX35" s="335">
        <f>[1]Tasks!AX35</f>
        <v>0</v>
      </c>
      <c r="AY35" s="335">
        <f>[1]Tasks!AY35</f>
        <v>0</v>
      </c>
      <c r="AZ35" s="335">
        <f>[1]Tasks!AZ35</f>
        <v>0</v>
      </c>
      <c r="BA35" s="335">
        <f>[1]Tasks!BA35</f>
        <v>0</v>
      </c>
      <c r="BB35" s="335">
        <f>[1]Tasks!BB35</f>
        <v>0</v>
      </c>
      <c r="BC35" s="335">
        <f>[1]Tasks!BC35</f>
        <v>0</v>
      </c>
      <c r="BD35" s="335">
        <f>[1]Tasks!BD35</f>
        <v>0</v>
      </c>
      <c r="BE35" s="335">
        <f>[1]Tasks!BE35</f>
        <v>0</v>
      </c>
      <c r="BF35" s="335">
        <f>[1]Tasks!BF35</f>
        <v>0</v>
      </c>
      <c r="BG35" s="335">
        <f>[1]Tasks!BG35</f>
        <v>0</v>
      </c>
      <c r="BH35" s="335">
        <f>[1]Tasks!BH35</f>
        <v>0</v>
      </c>
      <c r="BI35" s="335">
        <f>[1]Tasks!BI35</f>
        <v>0</v>
      </c>
      <c r="BJ35" s="335">
        <f>[1]Tasks!BJ35</f>
        <v>0</v>
      </c>
      <c r="BK35" s="335">
        <f>[1]Tasks!BK35</f>
        <v>0</v>
      </c>
      <c r="BL35" s="335">
        <f>[1]Tasks!BL35</f>
        <v>0</v>
      </c>
      <c r="BM35" s="336">
        <f>[1]Tasks!BM35</f>
        <v>0</v>
      </c>
    </row>
    <row r="36" spans="1:65" x14ac:dyDescent="0.2">
      <c r="A36" s="172" t="str">
        <f t="shared" si="1"/>
        <v>Technical Review and Comment - Development</v>
      </c>
      <c r="B36" s="173" t="str">
        <f>[1]Tasks!B36</f>
        <v>Technical</v>
      </c>
      <c r="C36" s="173" t="str">
        <f>[1]Tasks!C36</f>
        <v>Review and Comment - Development</v>
      </c>
      <c r="F36" s="334">
        <f>[1]Tasks!F36</f>
        <v>5</v>
      </c>
      <c r="G36" s="335">
        <f>[1]Tasks!G36</f>
        <v>5</v>
      </c>
      <c r="H36" s="335">
        <f>[1]Tasks!H36</f>
        <v>5</v>
      </c>
      <c r="I36" s="335">
        <f>[1]Tasks!I36</f>
        <v>5</v>
      </c>
      <c r="J36" s="335">
        <f>[1]Tasks!J36</f>
        <v>5</v>
      </c>
      <c r="K36" s="335">
        <f>[1]Tasks!K36</f>
        <v>5</v>
      </c>
      <c r="L36" s="335">
        <f>[1]Tasks!L36</f>
        <v>5</v>
      </c>
      <c r="M36" s="335">
        <f>[1]Tasks!M36</f>
        <v>5</v>
      </c>
      <c r="N36" s="335">
        <f>[1]Tasks!N36</f>
        <v>0</v>
      </c>
      <c r="O36" s="335">
        <f>[1]Tasks!O36</f>
        <v>0</v>
      </c>
      <c r="P36" s="335">
        <f>[1]Tasks!P36</f>
        <v>0</v>
      </c>
      <c r="Q36" s="335">
        <f>[1]Tasks!Q36</f>
        <v>0</v>
      </c>
      <c r="R36" s="335">
        <f>[1]Tasks!R36</f>
        <v>0</v>
      </c>
      <c r="S36" s="335">
        <f>[1]Tasks!S36</f>
        <v>0</v>
      </c>
      <c r="T36" s="335">
        <f>[1]Tasks!T36</f>
        <v>0</v>
      </c>
      <c r="U36" s="335">
        <f>[1]Tasks!U36</f>
        <v>0</v>
      </c>
      <c r="V36" s="335">
        <f>[1]Tasks!V36</f>
        <v>0</v>
      </c>
      <c r="W36" s="335">
        <f>[1]Tasks!W36</f>
        <v>0</v>
      </c>
      <c r="X36" s="335">
        <f>[1]Tasks!X36</f>
        <v>0</v>
      </c>
      <c r="Y36" s="335">
        <f>[1]Tasks!Y36</f>
        <v>0</v>
      </c>
      <c r="Z36" s="335">
        <f>[1]Tasks!Z36</f>
        <v>0</v>
      </c>
      <c r="AA36" s="335">
        <f>[1]Tasks!AA36</f>
        <v>0</v>
      </c>
      <c r="AB36" s="335">
        <f>[1]Tasks!AB36</f>
        <v>0</v>
      </c>
      <c r="AC36" s="335">
        <f>[1]Tasks!AC36</f>
        <v>0</v>
      </c>
      <c r="AD36" s="335">
        <f>[1]Tasks!AD36</f>
        <v>0</v>
      </c>
      <c r="AE36" s="335">
        <f>[1]Tasks!AE36</f>
        <v>0</v>
      </c>
      <c r="AF36" s="335">
        <f>[1]Tasks!AF36</f>
        <v>0</v>
      </c>
      <c r="AG36" s="335">
        <f>[1]Tasks!AG36</f>
        <v>0</v>
      </c>
      <c r="AH36" s="335">
        <f>[1]Tasks!AH36</f>
        <v>0</v>
      </c>
      <c r="AI36" s="335">
        <f>[1]Tasks!AI36</f>
        <v>0</v>
      </c>
      <c r="AJ36" s="335">
        <f>[1]Tasks!AJ36</f>
        <v>0</v>
      </c>
      <c r="AK36" s="335">
        <f>[1]Tasks!AK36</f>
        <v>0</v>
      </c>
      <c r="AL36" s="335">
        <f>[1]Tasks!AL36</f>
        <v>0</v>
      </c>
      <c r="AM36" s="335">
        <f>[1]Tasks!AM36</f>
        <v>0</v>
      </c>
      <c r="AN36" s="335">
        <f>[1]Tasks!AN36</f>
        <v>0</v>
      </c>
      <c r="AO36" s="335">
        <f>[1]Tasks!AO36</f>
        <v>0</v>
      </c>
      <c r="AP36" s="335">
        <f>[1]Tasks!AP36</f>
        <v>0</v>
      </c>
      <c r="AQ36" s="335">
        <f>[1]Tasks!AQ36</f>
        <v>0</v>
      </c>
      <c r="AR36" s="335">
        <f>[1]Tasks!AR36</f>
        <v>0</v>
      </c>
      <c r="AS36" s="335">
        <f>[1]Tasks!AS36</f>
        <v>0</v>
      </c>
      <c r="AT36" s="335">
        <f>[1]Tasks!AT36</f>
        <v>0</v>
      </c>
      <c r="AU36" s="335">
        <f>[1]Tasks!AU36</f>
        <v>0</v>
      </c>
      <c r="AV36" s="335">
        <f>[1]Tasks!AV36</f>
        <v>0</v>
      </c>
      <c r="AW36" s="335">
        <f>[1]Tasks!AW36</f>
        <v>0</v>
      </c>
      <c r="AX36" s="335">
        <f>[1]Tasks!AX36</f>
        <v>0</v>
      </c>
      <c r="AY36" s="335">
        <f>[1]Tasks!AY36</f>
        <v>0</v>
      </c>
      <c r="AZ36" s="335">
        <f>[1]Tasks!AZ36</f>
        <v>0</v>
      </c>
      <c r="BA36" s="335">
        <f>[1]Tasks!BA36</f>
        <v>0</v>
      </c>
      <c r="BB36" s="335">
        <f>[1]Tasks!BB36</f>
        <v>0</v>
      </c>
      <c r="BC36" s="335">
        <f>[1]Tasks!BC36</f>
        <v>0</v>
      </c>
      <c r="BD36" s="335">
        <f>[1]Tasks!BD36</f>
        <v>0</v>
      </c>
      <c r="BE36" s="335">
        <f>[1]Tasks!BE36</f>
        <v>0</v>
      </c>
      <c r="BF36" s="335">
        <f>[1]Tasks!BF36</f>
        <v>0</v>
      </c>
      <c r="BG36" s="335">
        <f>[1]Tasks!BG36</f>
        <v>0</v>
      </c>
      <c r="BH36" s="335">
        <f>[1]Tasks!BH36</f>
        <v>0</v>
      </c>
      <c r="BI36" s="335">
        <f>[1]Tasks!BI36</f>
        <v>0</v>
      </c>
      <c r="BJ36" s="335">
        <f>[1]Tasks!BJ36</f>
        <v>0</v>
      </c>
      <c r="BK36" s="335">
        <f>[1]Tasks!BK36</f>
        <v>0</v>
      </c>
      <c r="BL36" s="335">
        <f>[1]Tasks!BL36</f>
        <v>0</v>
      </c>
      <c r="BM36" s="336">
        <f>[1]Tasks!BM36</f>
        <v>0</v>
      </c>
    </row>
    <row r="37" spans="1:65" x14ac:dyDescent="0.2">
      <c r="A37" s="172" t="str">
        <f t="shared" si="1"/>
        <v>Technical Approval - Development</v>
      </c>
      <c r="B37" s="173" t="str">
        <f>[1]Tasks!B37</f>
        <v>Technical</v>
      </c>
      <c r="C37" s="173" t="str">
        <f>[1]Tasks!C37</f>
        <v>Approval - Development</v>
      </c>
      <c r="F37" s="334">
        <f>[1]Tasks!F37</f>
        <v>1</v>
      </c>
      <c r="G37" s="335">
        <f>[1]Tasks!G37</f>
        <v>1</v>
      </c>
      <c r="H37" s="335">
        <f>[1]Tasks!H37</f>
        <v>1</v>
      </c>
      <c r="I37" s="335">
        <f>[1]Tasks!I37</f>
        <v>1</v>
      </c>
      <c r="J37" s="335">
        <f>[1]Tasks!J37</f>
        <v>1</v>
      </c>
      <c r="K37" s="335">
        <f>[1]Tasks!K37</f>
        <v>1</v>
      </c>
      <c r="L37" s="335">
        <f>[1]Tasks!L37</f>
        <v>1</v>
      </c>
      <c r="M37" s="335">
        <f>[1]Tasks!M37</f>
        <v>1</v>
      </c>
      <c r="N37" s="335">
        <f>[1]Tasks!N37</f>
        <v>0</v>
      </c>
      <c r="O37" s="335">
        <f>[1]Tasks!O37</f>
        <v>0</v>
      </c>
      <c r="P37" s="335">
        <f>[1]Tasks!P37</f>
        <v>0</v>
      </c>
      <c r="Q37" s="335">
        <f>[1]Tasks!Q37</f>
        <v>0</v>
      </c>
      <c r="R37" s="335">
        <f>[1]Tasks!R37</f>
        <v>0</v>
      </c>
      <c r="S37" s="335">
        <f>[1]Tasks!S37</f>
        <v>0</v>
      </c>
      <c r="T37" s="335">
        <f>[1]Tasks!T37</f>
        <v>0</v>
      </c>
      <c r="U37" s="335">
        <f>[1]Tasks!U37</f>
        <v>0</v>
      </c>
      <c r="V37" s="335">
        <f>[1]Tasks!V37</f>
        <v>0</v>
      </c>
      <c r="W37" s="335">
        <f>[1]Tasks!W37</f>
        <v>0</v>
      </c>
      <c r="X37" s="335">
        <f>[1]Tasks!X37</f>
        <v>0</v>
      </c>
      <c r="Y37" s="335">
        <f>[1]Tasks!Y37</f>
        <v>0</v>
      </c>
      <c r="Z37" s="335">
        <f>[1]Tasks!Z37</f>
        <v>0</v>
      </c>
      <c r="AA37" s="335">
        <f>[1]Tasks!AA37</f>
        <v>0</v>
      </c>
      <c r="AB37" s="335">
        <f>[1]Tasks!AB37</f>
        <v>0</v>
      </c>
      <c r="AC37" s="335">
        <f>[1]Tasks!AC37</f>
        <v>0</v>
      </c>
      <c r="AD37" s="335">
        <f>[1]Tasks!AD37</f>
        <v>0</v>
      </c>
      <c r="AE37" s="335">
        <f>[1]Tasks!AE37</f>
        <v>0</v>
      </c>
      <c r="AF37" s="335">
        <f>[1]Tasks!AF37</f>
        <v>0</v>
      </c>
      <c r="AG37" s="335">
        <f>[1]Tasks!AG37</f>
        <v>0</v>
      </c>
      <c r="AH37" s="335">
        <f>[1]Tasks!AH37</f>
        <v>0</v>
      </c>
      <c r="AI37" s="335">
        <f>[1]Tasks!AI37</f>
        <v>0</v>
      </c>
      <c r="AJ37" s="335">
        <f>[1]Tasks!AJ37</f>
        <v>0</v>
      </c>
      <c r="AK37" s="335">
        <f>[1]Tasks!AK37</f>
        <v>0</v>
      </c>
      <c r="AL37" s="335">
        <f>[1]Tasks!AL37</f>
        <v>0</v>
      </c>
      <c r="AM37" s="335">
        <f>[1]Tasks!AM37</f>
        <v>0</v>
      </c>
      <c r="AN37" s="335">
        <f>[1]Tasks!AN37</f>
        <v>0</v>
      </c>
      <c r="AO37" s="335">
        <f>[1]Tasks!AO37</f>
        <v>0</v>
      </c>
      <c r="AP37" s="335">
        <f>[1]Tasks!AP37</f>
        <v>0</v>
      </c>
      <c r="AQ37" s="335">
        <f>[1]Tasks!AQ37</f>
        <v>0</v>
      </c>
      <c r="AR37" s="335">
        <f>[1]Tasks!AR37</f>
        <v>0</v>
      </c>
      <c r="AS37" s="335">
        <f>[1]Tasks!AS37</f>
        <v>0</v>
      </c>
      <c r="AT37" s="335">
        <f>[1]Tasks!AT37</f>
        <v>0</v>
      </c>
      <c r="AU37" s="335">
        <f>[1]Tasks!AU37</f>
        <v>0</v>
      </c>
      <c r="AV37" s="335">
        <f>[1]Tasks!AV37</f>
        <v>0</v>
      </c>
      <c r="AW37" s="335">
        <f>[1]Tasks!AW37</f>
        <v>0</v>
      </c>
      <c r="AX37" s="335">
        <f>[1]Tasks!AX37</f>
        <v>0</v>
      </c>
      <c r="AY37" s="335">
        <f>[1]Tasks!AY37</f>
        <v>0</v>
      </c>
      <c r="AZ37" s="335">
        <f>[1]Tasks!AZ37</f>
        <v>0</v>
      </c>
      <c r="BA37" s="335">
        <f>[1]Tasks!BA37</f>
        <v>0</v>
      </c>
      <c r="BB37" s="335">
        <f>[1]Tasks!BB37</f>
        <v>0</v>
      </c>
      <c r="BC37" s="335">
        <f>[1]Tasks!BC37</f>
        <v>0</v>
      </c>
      <c r="BD37" s="335">
        <f>[1]Tasks!BD37</f>
        <v>0</v>
      </c>
      <c r="BE37" s="335">
        <f>[1]Tasks!BE37</f>
        <v>0</v>
      </c>
      <c r="BF37" s="335">
        <f>[1]Tasks!BF37</f>
        <v>0</v>
      </c>
      <c r="BG37" s="335">
        <f>[1]Tasks!BG37</f>
        <v>0</v>
      </c>
      <c r="BH37" s="335">
        <f>[1]Tasks!BH37</f>
        <v>0</v>
      </c>
      <c r="BI37" s="335">
        <f>[1]Tasks!BI37</f>
        <v>0</v>
      </c>
      <c r="BJ37" s="335">
        <f>[1]Tasks!BJ37</f>
        <v>0</v>
      </c>
      <c r="BK37" s="335">
        <f>[1]Tasks!BK37</f>
        <v>0</v>
      </c>
      <c r="BL37" s="335">
        <f>[1]Tasks!BL37</f>
        <v>0</v>
      </c>
      <c r="BM37" s="336">
        <f>[1]Tasks!BM37</f>
        <v>0</v>
      </c>
    </row>
    <row r="38" spans="1:65" x14ac:dyDescent="0.2">
      <c r="A38" s="172" t="str">
        <f t="shared" si="1"/>
        <v>Technical Working on - License</v>
      </c>
      <c r="B38" s="173" t="str">
        <f>[1]Tasks!B38</f>
        <v>Technical</v>
      </c>
      <c r="C38" s="173" t="str">
        <f>[1]Tasks!C38</f>
        <v>Working on - License</v>
      </c>
      <c r="F38" s="334">
        <f>[1]Tasks!F38</f>
        <v>10</v>
      </c>
      <c r="G38" s="335">
        <f>[1]Tasks!G38</f>
        <v>10</v>
      </c>
      <c r="H38" s="335">
        <f>[1]Tasks!H38</f>
        <v>10</v>
      </c>
      <c r="I38" s="335">
        <f>[1]Tasks!I38</f>
        <v>10</v>
      </c>
      <c r="J38" s="335">
        <f>[1]Tasks!J38</f>
        <v>10</v>
      </c>
      <c r="K38" s="335">
        <f>[1]Tasks!K38</f>
        <v>10</v>
      </c>
      <c r="L38" s="335">
        <f>[1]Tasks!L38</f>
        <v>10</v>
      </c>
      <c r="M38" s="335">
        <f>[1]Tasks!M38</f>
        <v>10</v>
      </c>
      <c r="N38" s="335">
        <f>[1]Tasks!N38</f>
        <v>0</v>
      </c>
      <c r="O38" s="335">
        <f>[1]Tasks!O38</f>
        <v>0</v>
      </c>
      <c r="P38" s="335">
        <f>[1]Tasks!P38</f>
        <v>0</v>
      </c>
      <c r="Q38" s="335">
        <f>[1]Tasks!Q38</f>
        <v>0</v>
      </c>
      <c r="R38" s="335">
        <f>[1]Tasks!R38</f>
        <v>0</v>
      </c>
      <c r="S38" s="335">
        <f>[1]Tasks!S38</f>
        <v>0</v>
      </c>
      <c r="T38" s="335">
        <f>[1]Tasks!T38</f>
        <v>0</v>
      </c>
      <c r="U38" s="335">
        <f>[1]Tasks!U38</f>
        <v>0</v>
      </c>
      <c r="V38" s="335">
        <f>[1]Tasks!V38</f>
        <v>0</v>
      </c>
      <c r="W38" s="335">
        <f>[1]Tasks!W38</f>
        <v>0</v>
      </c>
      <c r="X38" s="335">
        <f>[1]Tasks!X38</f>
        <v>0</v>
      </c>
      <c r="Y38" s="335">
        <f>[1]Tasks!Y38</f>
        <v>0</v>
      </c>
      <c r="Z38" s="335">
        <f>[1]Tasks!Z38</f>
        <v>0</v>
      </c>
      <c r="AA38" s="335">
        <f>[1]Tasks!AA38</f>
        <v>0</v>
      </c>
      <c r="AB38" s="335">
        <f>[1]Tasks!AB38</f>
        <v>0</v>
      </c>
      <c r="AC38" s="335">
        <f>[1]Tasks!AC38</f>
        <v>0</v>
      </c>
      <c r="AD38" s="335">
        <f>[1]Tasks!AD38</f>
        <v>0</v>
      </c>
      <c r="AE38" s="335">
        <f>[1]Tasks!AE38</f>
        <v>0</v>
      </c>
      <c r="AF38" s="335">
        <f>[1]Tasks!AF38</f>
        <v>0</v>
      </c>
      <c r="AG38" s="335">
        <f>[1]Tasks!AG38</f>
        <v>0</v>
      </c>
      <c r="AH38" s="335">
        <f>[1]Tasks!AH38</f>
        <v>0</v>
      </c>
      <c r="AI38" s="335">
        <f>[1]Tasks!AI38</f>
        <v>0</v>
      </c>
      <c r="AJ38" s="335">
        <f>[1]Tasks!AJ38</f>
        <v>0</v>
      </c>
      <c r="AK38" s="335">
        <f>[1]Tasks!AK38</f>
        <v>0</v>
      </c>
      <c r="AL38" s="335">
        <f>[1]Tasks!AL38</f>
        <v>0</v>
      </c>
      <c r="AM38" s="335">
        <f>[1]Tasks!AM38</f>
        <v>0</v>
      </c>
      <c r="AN38" s="335">
        <f>[1]Tasks!AN38</f>
        <v>0</v>
      </c>
      <c r="AO38" s="335">
        <f>[1]Tasks!AO38</f>
        <v>0</v>
      </c>
      <c r="AP38" s="335">
        <f>[1]Tasks!AP38</f>
        <v>0</v>
      </c>
      <c r="AQ38" s="335">
        <f>[1]Tasks!AQ38</f>
        <v>0</v>
      </c>
      <c r="AR38" s="335">
        <f>[1]Tasks!AR38</f>
        <v>0</v>
      </c>
      <c r="AS38" s="335">
        <f>[1]Tasks!AS38</f>
        <v>0</v>
      </c>
      <c r="AT38" s="335">
        <f>[1]Tasks!AT38</f>
        <v>0</v>
      </c>
      <c r="AU38" s="335">
        <f>[1]Tasks!AU38</f>
        <v>0</v>
      </c>
      <c r="AV38" s="335">
        <f>[1]Tasks!AV38</f>
        <v>0</v>
      </c>
      <c r="AW38" s="335">
        <f>[1]Tasks!AW38</f>
        <v>0</v>
      </c>
      <c r="AX38" s="335">
        <f>[1]Tasks!AX38</f>
        <v>0</v>
      </c>
      <c r="AY38" s="335">
        <f>[1]Tasks!AY38</f>
        <v>0</v>
      </c>
      <c r="AZ38" s="335">
        <f>[1]Tasks!AZ38</f>
        <v>0</v>
      </c>
      <c r="BA38" s="335">
        <f>[1]Tasks!BA38</f>
        <v>0</v>
      </c>
      <c r="BB38" s="335">
        <f>[1]Tasks!BB38</f>
        <v>0</v>
      </c>
      <c r="BC38" s="335">
        <f>[1]Tasks!BC38</f>
        <v>0</v>
      </c>
      <c r="BD38" s="335">
        <f>[1]Tasks!BD38</f>
        <v>0</v>
      </c>
      <c r="BE38" s="335">
        <f>[1]Tasks!BE38</f>
        <v>0</v>
      </c>
      <c r="BF38" s="335">
        <f>[1]Tasks!BF38</f>
        <v>0</v>
      </c>
      <c r="BG38" s="335">
        <f>[1]Tasks!BG38</f>
        <v>0</v>
      </c>
      <c r="BH38" s="335">
        <f>[1]Tasks!BH38</f>
        <v>0</v>
      </c>
      <c r="BI38" s="335">
        <f>[1]Tasks!BI38</f>
        <v>0</v>
      </c>
      <c r="BJ38" s="335">
        <f>[1]Tasks!BJ38</f>
        <v>0</v>
      </c>
      <c r="BK38" s="335">
        <f>[1]Tasks!BK38</f>
        <v>0</v>
      </c>
      <c r="BL38" s="335">
        <f>[1]Tasks!BL38</f>
        <v>0</v>
      </c>
      <c r="BM38" s="336">
        <f>[1]Tasks!BM38</f>
        <v>0</v>
      </c>
    </row>
    <row r="39" spans="1:65" x14ac:dyDescent="0.2">
      <c r="A39" s="172" t="str">
        <f t="shared" si="1"/>
        <v>Technical Issuing the license - R.M</v>
      </c>
      <c r="B39" s="173" t="str">
        <f>[1]Tasks!B39</f>
        <v>Technical</v>
      </c>
      <c r="C39" s="173" t="str">
        <f>[1]Tasks!C39</f>
        <v>Issuing the license - R.M</v>
      </c>
      <c r="F39" s="334">
        <f>[1]Tasks!F39</f>
        <v>10</v>
      </c>
      <c r="G39" s="335">
        <f>[1]Tasks!G39</f>
        <v>10</v>
      </c>
      <c r="H39" s="335">
        <f>[1]Tasks!H39</f>
        <v>10</v>
      </c>
      <c r="I39" s="335">
        <f>[1]Tasks!I39</f>
        <v>10</v>
      </c>
      <c r="J39" s="335">
        <f>[1]Tasks!J39</f>
        <v>10</v>
      </c>
      <c r="K39" s="335">
        <f>[1]Tasks!K39</f>
        <v>10</v>
      </c>
      <c r="L39" s="335">
        <f>[1]Tasks!L39</f>
        <v>10</v>
      </c>
      <c r="M39" s="335">
        <f>[1]Tasks!M39</f>
        <v>10</v>
      </c>
      <c r="N39" s="335">
        <f>[1]Tasks!N39</f>
        <v>0</v>
      </c>
      <c r="O39" s="335">
        <f>[1]Tasks!O39</f>
        <v>0</v>
      </c>
      <c r="P39" s="335">
        <f>[1]Tasks!P39</f>
        <v>0</v>
      </c>
      <c r="Q39" s="335">
        <f>[1]Tasks!Q39</f>
        <v>0</v>
      </c>
      <c r="R39" s="335">
        <f>[1]Tasks!R39</f>
        <v>0</v>
      </c>
      <c r="S39" s="335">
        <f>[1]Tasks!S39</f>
        <v>0</v>
      </c>
      <c r="T39" s="335">
        <f>[1]Tasks!T39</f>
        <v>0</v>
      </c>
      <c r="U39" s="335">
        <f>[1]Tasks!U39</f>
        <v>0</v>
      </c>
      <c r="V39" s="335">
        <f>[1]Tasks!V39</f>
        <v>0</v>
      </c>
      <c r="W39" s="335">
        <f>[1]Tasks!W39</f>
        <v>0</v>
      </c>
      <c r="X39" s="335">
        <f>[1]Tasks!X39</f>
        <v>0</v>
      </c>
      <c r="Y39" s="335">
        <f>[1]Tasks!Y39</f>
        <v>0</v>
      </c>
      <c r="Z39" s="335">
        <f>[1]Tasks!Z39</f>
        <v>0</v>
      </c>
      <c r="AA39" s="335">
        <f>[1]Tasks!AA39</f>
        <v>0</v>
      </c>
      <c r="AB39" s="335">
        <f>[1]Tasks!AB39</f>
        <v>0</v>
      </c>
      <c r="AC39" s="335">
        <f>[1]Tasks!AC39</f>
        <v>0</v>
      </c>
      <c r="AD39" s="335">
        <f>[1]Tasks!AD39</f>
        <v>0</v>
      </c>
      <c r="AE39" s="335">
        <f>[1]Tasks!AE39</f>
        <v>0</v>
      </c>
      <c r="AF39" s="335">
        <f>[1]Tasks!AF39</f>
        <v>0</v>
      </c>
      <c r="AG39" s="335">
        <f>[1]Tasks!AG39</f>
        <v>0</v>
      </c>
      <c r="AH39" s="335">
        <f>[1]Tasks!AH39</f>
        <v>0</v>
      </c>
      <c r="AI39" s="335">
        <f>[1]Tasks!AI39</f>
        <v>0</v>
      </c>
      <c r="AJ39" s="335">
        <f>[1]Tasks!AJ39</f>
        <v>0</v>
      </c>
      <c r="AK39" s="335">
        <f>[1]Tasks!AK39</f>
        <v>0</v>
      </c>
      <c r="AL39" s="335">
        <f>[1]Tasks!AL39</f>
        <v>0</v>
      </c>
      <c r="AM39" s="335">
        <f>[1]Tasks!AM39</f>
        <v>0</v>
      </c>
      <c r="AN39" s="335">
        <f>[1]Tasks!AN39</f>
        <v>0</v>
      </c>
      <c r="AO39" s="335">
        <f>[1]Tasks!AO39</f>
        <v>0</v>
      </c>
      <c r="AP39" s="335">
        <f>[1]Tasks!AP39</f>
        <v>0</v>
      </c>
      <c r="AQ39" s="335">
        <f>[1]Tasks!AQ39</f>
        <v>0</v>
      </c>
      <c r="AR39" s="335">
        <f>[1]Tasks!AR39</f>
        <v>0</v>
      </c>
      <c r="AS39" s="335">
        <f>[1]Tasks!AS39</f>
        <v>0</v>
      </c>
      <c r="AT39" s="335">
        <f>[1]Tasks!AT39</f>
        <v>0</v>
      </c>
      <c r="AU39" s="335">
        <f>[1]Tasks!AU39</f>
        <v>0</v>
      </c>
      <c r="AV39" s="335">
        <f>[1]Tasks!AV39</f>
        <v>0</v>
      </c>
      <c r="AW39" s="335">
        <f>[1]Tasks!AW39</f>
        <v>0</v>
      </c>
      <c r="AX39" s="335">
        <f>[1]Tasks!AX39</f>
        <v>0</v>
      </c>
      <c r="AY39" s="335">
        <f>[1]Tasks!AY39</f>
        <v>0</v>
      </c>
      <c r="AZ39" s="335">
        <f>[1]Tasks!AZ39</f>
        <v>0</v>
      </c>
      <c r="BA39" s="335">
        <f>[1]Tasks!BA39</f>
        <v>0</v>
      </c>
      <c r="BB39" s="335">
        <f>[1]Tasks!BB39</f>
        <v>0</v>
      </c>
      <c r="BC39" s="335">
        <f>[1]Tasks!BC39</f>
        <v>0</v>
      </c>
      <c r="BD39" s="335">
        <f>[1]Tasks!BD39</f>
        <v>0</v>
      </c>
      <c r="BE39" s="335">
        <f>[1]Tasks!BE39</f>
        <v>0</v>
      </c>
      <c r="BF39" s="335">
        <f>[1]Tasks!BF39</f>
        <v>0</v>
      </c>
      <c r="BG39" s="335">
        <f>[1]Tasks!BG39</f>
        <v>0</v>
      </c>
      <c r="BH39" s="335">
        <f>[1]Tasks!BH39</f>
        <v>0</v>
      </c>
      <c r="BI39" s="335">
        <f>[1]Tasks!BI39</f>
        <v>0</v>
      </c>
      <c r="BJ39" s="335">
        <f>[1]Tasks!BJ39</f>
        <v>0</v>
      </c>
      <c r="BK39" s="335">
        <f>[1]Tasks!BK39</f>
        <v>0</v>
      </c>
      <c r="BL39" s="335">
        <f>[1]Tasks!BL39</f>
        <v>0</v>
      </c>
      <c r="BM39" s="336">
        <f>[1]Tasks!BM39</f>
        <v>0</v>
      </c>
    </row>
    <row r="40" spans="1:65" x14ac:dyDescent="0.2">
      <c r="A40" s="172" t="str">
        <f t="shared" si="1"/>
        <v>Technical Reworking &amp; Issuing the license - R.M</v>
      </c>
      <c r="B40" s="173" t="str">
        <f>[1]Tasks!B40</f>
        <v>Technical</v>
      </c>
      <c r="C40" s="173" t="str">
        <f>[1]Tasks!C40</f>
        <v>Reworking &amp; Issuing the license - R.M</v>
      </c>
      <c r="F40" s="334">
        <f>[1]Tasks!F40</f>
        <v>10</v>
      </c>
      <c r="G40" s="335">
        <f>[1]Tasks!G40</f>
        <v>10</v>
      </c>
      <c r="H40" s="335">
        <f>[1]Tasks!H40</f>
        <v>10</v>
      </c>
      <c r="I40" s="335">
        <f>[1]Tasks!I40</f>
        <v>10</v>
      </c>
      <c r="J40" s="335">
        <f>[1]Tasks!J40</f>
        <v>10</v>
      </c>
      <c r="K40" s="335">
        <f>[1]Tasks!K40</f>
        <v>10</v>
      </c>
      <c r="L40" s="335">
        <f>[1]Tasks!L40</f>
        <v>10</v>
      </c>
      <c r="M40" s="335">
        <f>[1]Tasks!M40</f>
        <v>10</v>
      </c>
      <c r="N40" s="335">
        <f>[1]Tasks!N40</f>
        <v>0</v>
      </c>
      <c r="O40" s="335">
        <f>[1]Tasks!O40</f>
        <v>0</v>
      </c>
      <c r="P40" s="335">
        <f>[1]Tasks!P40</f>
        <v>0</v>
      </c>
      <c r="Q40" s="335">
        <f>[1]Tasks!Q40</f>
        <v>0</v>
      </c>
      <c r="R40" s="335">
        <f>[1]Tasks!R40</f>
        <v>0</v>
      </c>
      <c r="S40" s="335">
        <f>[1]Tasks!S40</f>
        <v>0</v>
      </c>
      <c r="T40" s="335">
        <f>[1]Tasks!T40</f>
        <v>0</v>
      </c>
      <c r="U40" s="335">
        <f>[1]Tasks!U40</f>
        <v>0</v>
      </c>
      <c r="V40" s="335">
        <f>[1]Tasks!V40</f>
        <v>0</v>
      </c>
      <c r="W40" s="335">
        <f>[1]Tasks!W40</f>
        <v>0</v>
      </c>
      <c r="X40" s="335">
        <f>[1]Tasks!X40</f>
        <v>0</v>
      </c>
      <c r="Y40" s="335">
        <f>[1]Tasks!Y40</f>
        <v>0</v>
      </c>
      <c r="Z40" s="335">
        <f>[1]Tasks!Z40</f>
        <v>0</v>
      </c>
      <c r="AA40" s="335">
        <f>[1]Tasks!AA40</f>
        <v>0</v>
      </c>
      <c r="AB40" s="335">
        <f>[1]Tasks!AB40</f>
        <v>0</v>
      </c>
      <c r="AC40" s="335">
        <f>[1]Tasks!AC40</f>
        <v>0</v>
      </c>
      <c r="AD40" s="335">
        <f>[1]Tasks!AD40</f>
        <v>0</v>
      </c>
      <c r="AE40" s="335">
        <f>[1]Tasks!AE40</f>
        <v>0</v>
      </c>
      <c r="AF40" s="335">
        <f>[1]Tasks!AF40</f>
        <v>0</v>
      </c>
      <c r="AG40" s="335">
        <f>[1]Tasks!AG40</f>
        <v>0</v>
      </c>
      <c r="AH40" s="335">
        <f>[1]Tasks!AH40</f>
        <v>0</v>
      </c>
      <c r="AI40" s="335">
        <f>[1]Tasks!AI40</f>
        <v>0</v>
      </c>
      <c r="AJ40" s="335">
        <f>[1]Tasks!AJ40</f>
        <v>0</v>
      </c>
      <c r="AK40" s="335">
        <f>[1]Tasks!AK40</f>
        <v>0</v>
      </c>
      <c r="AL40" s="335">
        <f>[1]Tasks!AL40</f>
        <v>0</v>
      </c>
      <c r="AM40" s="335">
        <f>[1]Tasks!AM40</f>
        <v>0</v>
      </c>
      <c r="AN40" s="335">
        <f>[1]Tasks!AN40</f>
        <v>0</v>
      </c>
      <c r="AO40" s="335">
        <f>[1]Tasks!AO40</f>
        <v>0</v>
      </c>
      <c r="AP40" s="335">
        <f>[1]Tasks!AP40</f>
        <v>0</v>
      </c>
      <c r="AQ40" s="335">
        <f>[1]Tasks!AQ40</f>
        <v>0</v>
      </c>
      <c r="AR40" s="335">
        <f>[1]Tasks!AR40</f>
        <v>0</v>
      </c>
      <c r="AS40" s="335">
        <f>[1]Tasks!AS40</f>
        <v>0</v>
      </c>
      <c r="AT40" s="335">
        <f>[1]Tasks!AT40</f>
        <v>0</v>
      </c>
      <c r="AU40" s="335">
        <f>[1]Tasks!AU40</f>
        <v>0</v>
      </c>
      <c r="AV40" s="335">
        <f>[1]Tasks!AV40</f>
        <v>0</v>
      </c>
      <c r="AW40" s="335">
        <f>[1]Tasks!AW40</f>
        <v>0</v>
      </c>
      <c r="AX40" s="335">
        <f>[1]Tasks!AX40</f>
        <v>0</v>
      </c>
      <c r="AY40" s="335">
        <f>[1]Tasks!AY40</f>
        <v>0</v>
      </c>
      <c r="AZ40" s="335">
        <f>[1]Tasks!AZ40</f>
        <v>0</v>
      </c>
      <c r="BA40" s="335">
        <f>[1]Tasks!BA40</f>
        <v>0</v>
      </c>
      <c r="BB40" s="335">
        <f>[1]Tasks!BB40</f>
        <v>0</v>
      </c>
      <c r="BC40" s="335">
        <f>[1]Tasks!BC40</f>
        <v>0</v>
      </c>
      <c r="BD40" s="335">
        <f>[1]Tasks!BD40</f>
        <v>0</v>
      </c>
      <c r="BE40" s="335">
        <f>[1]Tasks!BE40</f>
        <v>0</v>
      </c>
      <c r="BF40" s="335">
        <f>[1]Tasks!BF40</f>
        <v>0</v>
      </c>
      <c r="BG40" s="335">
        <f>[1]Tasks!BG40</f>
        <v>0</v>
      </c>
      <c r="BH40" s="335">
        <f>[1]Tasks!BH40</f>
        <v>0</v>
      </c>
      <c r="BI40" s="335">
        <f>[1]Tasks!BI40</f>
        <v>0</v>
      </c>
      <c r="BJ40" s="335">
        <f>[1]Tasks!BJ40</f>
        <v>0</v>
      </c>
      <c r="BK40" s="335">
        <f>[1]Tasks!BK40</f>
        <v>0</v>
      </c>
      <c r="BL40" s="335">
        <f>[1]Tasks!BL40</f>
        <v>0</v>
      </c>
      <c r="BM40" s="336">
        <f>[1]Tasks!BM40</f>
        <v>0</v>
      </c>
    </row>
    <row r="41" spans="1:65" x14ac:dyDescent="0.2">
      <c r="A41" s="172" t="str">
        <f t="shared" si="1"/>
        <v>Technical Approval the License - R.M</v>
      </c>
      <c r="B41" s="173" t="str">
        <f>[1]Tasks!B41</f>
        <v>Technical</v>
      </c>
      <c r="C41" s="173" t="str">
        <f>[1]Tasks!C41</f>
        <v>Approval the License - R.M</v>
      </c>
      <c r="F41" s="334">
        <f>[1]Tasks!F41</f>
        <v>1</v>
      </c>
      <c r="G41" s="335">
        <f>[1]Tasks!G41</f>
        <v>1</v>
      </c>
      <c r="H41" s="335">
        <f>[1]Tasks!H41</f>
        <v>1</v>
      </c>
      <c r="I41" s="335">
        <f>[1]Tasks!I41</f>
        <v>1</v>
      </c>
      <c r="J41" s="335">
        <f>[1]Tasks!J41</f>
        <v>1</v>
      </c>
      <c r="K41" s="335">
        <f>[1]Tasks!K41</f>
        <v>1</v>
      </c>
      <c r="L41" s="335">
        <f>[1]Tasks!L41</f>
        <v>1</v>
      </c>
      <c r="M41" s="335">
        <f>[1]Tasks!M41</f>
        <v>1</v>
      </c>
      <c r="N41" s="335">
        <f>[1]Tasks!N41</f>
        <v>0</v>
      </c>
      <c r="O41" s="335">
        <f>[1]Tasks!O41</f>
        <v>0</v>
      </c>
      <c r="P41" s="335">
        <f>[1]Tasks!P41</f>
        <v>0</v>
      </c>
      <c r="Q41" s="335">
        <f>[1]Tasks!Q41</f>
        <v>0</v>
      </c>
      <c r="R41" s="335">
        <f>[1]Tasks!R41</f>
        <v>0</v>
      </c>
      <c r="S41" s="335">
        <f>[1]Tasks!S41</f>
        <v>0</v>
      </c>
      <c r="T41" s="335">
        <f>[1]Tasks!T41</f>
        <v>0</v>
      </c>
      <c r="U41" s="335">
        <f>[1]Tasks!U41</f>
        <v>0</v>
      </c>
      <c r="V41" s="335">
        <f>[1]Tasks!V41</f>
        <v>0</v>
      </c>
      <c r="W41" s="335">
        <f>[1]Tasks!W41</f>
        <v>0</v>
      </c>
      <c r="X41" s="335">
        <f>[1]Tasks!X41</f>
        <v>0</v>
      </c>
      <c r="Y41" s="335">
        <f>[1]Tasks!Y41</f>
        <v>0</v>
      </c>
      <c r="Z41" s="335">
        <f>[1]Tasks!Z41</f>
        <v>0</v>
      </c>
      <c r="AA41" s="335">
        <f>[1]Tasks!AA41</f>
        <v>0</v>
      </c>
      <c r="AB41" s="335">
        <f>[1]Tasks!AB41</f>
        <v>0</v>
      </c>
      <c r="AC41" s="335">
        <f>[1]Tasks!AC41</f>
        <v>0</v>
      </c>
      <c r="AD41" s="335">
        <f>[1]Tasks!AD41</f>
        <v>0</v>
      </c>
      <c r="AE41" s="335">
        <f>[1]Tasks!AE41</f>
        <v>0</v>
      </c>
      <c r="AF41" s="335">
        <f>[1]Tasks!AF41</f>
        <v>0</v>
      </c>
      <c r="AG41" s="335">
        <f>[1]Tasks!AG41</f>
        <v>0</v>
      </c>
      <c r="AH41" s="335">
        <f>[1]Tasks!AH41</f>
        <v>0</v>
      </c>
      <c r="AI41" s="335">
        <f>[1]Tasks!AI41</f>
        <v>0</v>
      </c>
      <c r="AJ41" s="335">
        <f>[1]Tasks!AJ41</f>
        <v>0</v>
      </c>
      <c r="AK41" s="335">
        <f>[1]Tasks!AK41</f>
        <v>0</v>
      </c>
      <c r="AL41" s="335">
        <f>[1]Tasks!AL41</f>
        <v>0</v>
      </c>
      <c r="AM41" s="335">
        <f>[1]Tasks!AM41</f>
        <v>0</v>
      </c>
      <c r="AN41" s="335">
        <f>[1]Tasks!AN41</f>
        <v>0</v>
      </c>
      <c r="AO41" s="335">
        <f>[1]Tasks!AO41</f>
        <v>0</v>
      </c>
      <c r="AP41" s="335">
        <f>[1]Tasks!AP41</f>
        <v>0</v>
      </c>
      <c r="AQ41" s="335">
        <f>[1]Tasks!AQ41</f>
        <v>0</v>
      </c>
      <c r="AR41" s="335">
        <f>[1]Tasks!AR41</f>
        <v>0</v>
      </c>
      <c r="AS41" s="335">
        <f>[1]Tasks!AS41</f>
        <v>0</v>
      </c>
      <c r="AT41" s="335">
        <f>[1]Tasks!AT41</f>
        <v>0</v>
      </c>
      <c r="AU41" s="335">
        <f>[1]Tasks!AU41</f>
        <v>0</v>
      </c>
      <c r="AV41" s="335">
        <f>[1]Tasks!AV41</f>
        <v>0</v>
      </c>
      <c r="AW41" s="335">
        <f>[1]Tasks!AW41</f>
        <v>0</v>
      </c>
      <c r="AX41" s="335">
        <f>[1]Tasks!AX41</f>
        <v>0</v>
      </c>
      <c r="AY41" s="335">
        <f>[1]Tasks!AY41</f>
        <v>0</v>
      </c>
      <c r="AZ41" s="335">
        <f>[1]Tasks!AZ41</f>
        <v>0</v>
      </c>
      <c r="BA41" s="335">
        <f>[1]Tasks!BA41</f>
        <v>0</v>
      </c>
      <c r="BB41" s="335">
        <f>[1]Tasks!BB41</f>
        <v>0</v>
      </c>
      <c r="BC41" s="335">
        <f>[1]Tasks!BC41</f>
        <v>0</v>
      </c>
      <c r="BD41" s="335">
        <f>[1]Tasks!BD41</f>
        <v>0</v>
      </c>
      <c r="BE41" s="335">
        <f>[1]Tasks!BE41</f>
        <v>0</v>
      </c>
      <c r="BF41" s="335">
        <f>[1]Tasks!BF41</f>
        <v>0</v>
      </c>
      <c r="BG41" s="335">
        <f>[1]Tasks!BG41</f>
        <v>0</v>
      </c>
      <c r="BH41" s="335">
        <f>[1]Tasks!BH41</f>
        <v>0</v>
      </c>
      <c r="BI41" s="335">
        <f>[1]Tasks!BI41</f>
        <v>0</v>
      </c>
      <c r="BJ41" s="335">
        <f>[1]Tasks!BJ41</f>
        <v>0</v>
      </c>
      <c r="BK41" s="335">
        <f>[1]Tasks!BK41</f>
        <v>0</v>
      </c>
      <c r="BL41" s="335">
        <f>[1]Tasks!BL41</f>
        <v>0</v>
      </c>
      <c r="BM41" s="336">
        <f>[1]Tasks!BM41</f>
        <v>0</v>
      </c>
    </row>
    <row r="42" spans="1:65" x14ac:dyDescent="0.2">
      <c r="A42" s="172" t="str">
        <f t="shared" si="1"/>
        <v>Technical Working on - D.D</v>
      </c>
      <c r="B42" s="173" t="str">
        <f>[1]Tasks!B42</f>
        <v>Technical</v>
      </c>
      <c r="C42" s="173" t="str">
        <f>[1]Tasks!C42</f>
        <v>Working on - D.D</v>
      </c>
      <c r="F42" s="334">
        <f>[1]Tasks!F42</f>
        <v>60</v>
      </c>
      <c r="G42" s="335">
        <f>[1]Tasks!G42</f>
        <v>60</v>
      </c>
      <c r="H42" s="335">
        <f>[1]Tasks!H42</f>
        <v>60</v>
      </c>
      <c r="I42" s="335">
        <f>[1]Tasks!I42</f>
        <v>60</v>
      </c>
      <c r="J42" s="335">
        <f>[1]Tasks!J42</f>
        <v>60</v>
      </c>
      <c r="K42" s="335">
        <f>[1]Tasks!K42</f>
        <v>60</v>
      </c>
      <c r="L42" s="335">
        <f>[1]Tasks!L42</f>
        <v>60</v>
      </c>
      <c r="M42" s="335">
        <f>[1]Tasks!M42</f>
        <v>60</v>
      </c>
      <c r="N42" s="335">
        <f>[1]Tasks!N42</f>
        <v>0</v>
      </c>
      <c r="O42" s="335">
        <f>[1]Tasks!O42</f>
        <v>0</v>
      </c>
      <c r="P42" s="335">
        <f>[1]Tasks!P42</f>
        <v>0</v>
      </c>
      <c r="Q42" s="335">
        <f>[1]Tasks!Q42</f>
        <v>0</v>
      </c>
      <c r="R42" s="335">
        <f>[1]Tasks!R42</f>
        <v>0</v>
      </c>
      <c r="S42" s="335">
        <f>[1]Tasks!S42</f>
        <v>0</v>
      </c>
      <c r="T42" s="335">
        <f>[1]Tasks!T42</f>
        <v>0</v>
      </c>
      <c r="U42" s="335">
        <f>[1]Tasks!U42</f>
        <v>0</v>
      </c>
      <c r="V42" s="335">
        <f>[1]Tasks!V42</f>
        <v>0</v>
      </c>
      <c r="W42" s="335">
        <f>[1]Tasks!W42</f>
        <v>0</v>
      </c>
      <c r="X42" s="335">
        <f>[1]Tasks!X42</f>
        <v>0</v>
      </c>
      <c r="Y42" s="335">
        <f>[1]Tasks!Y42</f>
        <v>0</v>
      </c>
      <c r="Z42" s="335">
        <f>[1]Tasks!Z42</f>
        <v>0</v>
      </c>
      <c r="AA42" s="335">
        <f>[1]Tasks!AA42</f>
        <v>0</v>
      </c>
      <c r="AB42" s="335">
        <f>[1]Tasks!AB42</f>
        <v>0</v>
      </c>
      <c r="AC42" s="335">
        <f>[1]Tasks!AC42</f>
        <v>0</v>
      </c>
      <c r="AD42" s="335">
        <f>[1]Tasks!AD42</f>
        <v>0</v>
      </c>
      <c r="AE42" s="335">
        <f>[1]Tasks!AE42</f>
        <v>0</v>
      </c>
      <c r="AF42" s="335">
        <f>[1]Tasks!AF42</f>
        <v>0</v>
      </c>
      <c r="AG42" s="335">
        <f>[1]Tasks!AG42</f>
        <v>0</v>
      </c>
      <c r="AH42" s="335">
        <f>[1]Tasks!AH42</f>
        <v>0</v>
      </c>
      <c r="AI42" s="335">
        <f>[1]Tasks!AI42</f>
        <v>0</v>
      </c>
      <c r="AJ42" s="335">
        <f>[1]Tasks!AJ42</f>
        <v>0</v>
      </c>
      <c r="AK42" s="335">
        <f>[1]Tasks!AK42</f>
        <v>0</v>
      </c>
      <c r="AL42" s="335">
        <f>[1]Tasks!AL42</f>
        <v>0</v>
      </c>
      <c r="AM42" s="335">
        <f>[1]Tasks!AM42</f>
        <v>0</v>
      </c>
      <c r="AN42" s="335">
        <f>[1]Tasks!AN42</f>
        <v>0</v>
      </c>
      <c r="AO42" s="335">
        <f>[1]Tasks!AO42</f>
        <v>0</v>
      </c>
      <c r="AP42" s="335">
        <f>[1]Tasks!AP42</f>
        <v>0</v>
      </c>
      <c r="AQ42" s="335">
        <f>[1]Tasks!AQ42</f>
        <v>0</v>
      </c>
      <c r="AR42" s="335">
        <f>[1]Tasks!AR42</f>
        <v>0</v>
      </c>
      <c r="AS42" s="335">
        <f>[1]Tasks!AS42</f>
        <v>0</v>
      </c>
      <c r="AT42" s="335">
        <f>[1]Tasks!AT42</f>
        <v>0</v>
      </c>
      <c r="AU42" s="335">
        <f>[1]Tasks!AU42</f>
        <v>0</v>
      </c>
      <c r="AV42" s="335">
        <f>[1]Tasks!AV42</f>
        <v>0</v>
      </c>
      <c r="AW42" s="335">
        <f>[1]Tasks!AW42</f>
        <v>0</v>
      </c>
      <c r="AX42" s="335">
        <f>[1]Tasks!AX42</f>
        <v>0</v>
      </c>
      <c r="AY42" s="335">
        <f>[1]Tasks!AY42</f>
        <v>0</v>
      </c>
      <c r="AZ42" s="335">
        <f>[1]Tasks!AZ42</f>
        <v>0</v>
      </c>
      <c r="BA42" s="335">
        <f>[1]Tasks!BA42</f>
        <v>0</v>
      </c>
      <c r="BB42" s="335">
        <f>[1]Tasks!BB42</f>
        <v>0</v>
      </c>
      <c r="BC42" s="335">
        <f>[1]Tasks!BC42</f>
        <v>0</v>
      </c>
      <c r="BD42" s="335">
        <f>[1]Tasks!BD42</f>
        <v>0</v>
      </c>
      <c r="BE42" s="335">
        <f>[1]Tasks!BE42</f>
        <v>0</v>
      </c>
      <c r="BF42" s="335">
        <f>[1]Tasks!BF42</f>
        <v>0</v>
      </c>
      <c r="BG42" s="335">
        <f>[1]Tasks!BG42</f>
        <v>0</v>
      </c>
      <c r="BH42" s="335">
        <f>[1]Tasks!BH42</f>
        <v>0</v>
      </c>
      <c r="BI42" s="335">
        <f>[1]Tasks!BI42</f>
        <v>0</v>
      </c>
      <c r="BJ42" s="335">
        <f>[1]Tasks!BJ42</f>
        <v>0</v>
      </c>
      <c r="BK42" s="335">
        <f>[1]Tasks!BK42</f>
        <v>0</v>
      </c>
      <c r="BL42" s="335">
        <f>[1]Tasks!BL42</f>
        <v>0</v>
      </c>
      <c r="BM42" s="336">
        <f>[1]Tasks!BM42</f>
        <v>0</v>
      </c>
    </row>
    <row r="43" spans="1:65" x14ac:dyDescent="0.2">
      <c r="A43" s="172" t="str">
        <f t="shared" si="1"/>
        <v>Technical ReWorking - D.D (VO)</v>
      </c>
      <c r="B43" s="173" t="str">
        <f>[1]Tasks!B43</f>
        <v>Technical</v>
      </c>
      <c r="C43" s="173" t="str">
        <f>[1]Tasks!C43</f>
        <v>ReWorking - D.D (VO)</v>
      </c>
      <c r="F43" s="334">
        <f>[1]Tasks!F43</f>
        <v>10</v>
      </c>
      <c r="G43" s="335">
        <f>[1]Tasks!G43</f>
        <v>10</v>
      </c>
      <c r="H43" s="335">
        <f>[1]Tasks!H43</f>
        <v>10</v>
      </c>
      <c r="I43" s="335">
        <f>[1]Tasks!I43</f>
        <v>10</v>
      </c>
      <c r="J43" s="335">
        <f>[1]Tasks!J43</f>
        <v>10</v>
      </c>
      <c r="K43" s="335">
        <f>[1]Tasks!K43</f>
        <v>10</v>
      </c>
      <c r="L43" s="335">
        <f>[1]Tasks!L43</f>
        <v>10</v>
      </c>
      <c r="M43" s="335">
        <f>[1]Tasks!M43</f>
        <v>10</v>
      </c>
      <c r="N43" s="335">
        <f>[1]Tasks!N43</f>
        <v>0</v>
      </c>
      <c r="O43" s="335">
        <f>[1]Tasks!O43</f>
        <v>0</v>
      </c>
      <c r="P43" s="335">
        <f>[1]Tasks!P43</f>
        <v>0</v>
      </c>
      <c r="Q43" s="335">
        <f>[1]Tasks!Q43</f>
        <v>0</v>
      </c>
      <c r="R43" s="335">
        <f>[1]Tasks!R43</f>
        <v>0</v>
      </c>
      <c r="S43" s="335">
        <f>[1]Tasks!S43</f>
        <v>0</v>
      </c>
      <c r="T43" s="335">
        <f>[1]Tasks!T43</f>
        <v>0</v>
      </c>
      <c r="U43" s="335">
        <f>[1]Tasks!U43</f>
        <v>0</v>
      </c>
      <c r="V43" s="335">
        <f>[1]Tasks!V43</f>
        <v>0</v>
      </c>
      <c r="W43" s="335">
        <f>[1]Tasks!W43</f>
        <v>0</v>
      </c>
      <c r="X43" s="335">
        <f>[1]Tasks!X43</f>
        <v>0</v>
      </c>
      <c r="Y43" s="335">
        <f>[1]Tasks!Y43</f>
        <v>0</v>
      </c>
      <c r="Z43" s="335">
        <f>[1]Tasks!Z43</f>
        <v>0</v>
      </c>
      <c r="AA43" s="335">
        <f>[1]Tasks!AA43</f>
        <v>0</v>
      </c>
      <c r="AB43" s="335">
        <f>[1]Tasks!AB43</f>
        <v>0</v>
      </c>
      <c r="AC43" s="335">
        <f>[1]Tasks!AC43</f>
        <v>0</v>
      </c>
      <c r="AD43" s="335">
        <f>[1]Tasks!AD43</f>
        <v>0</v>
      </c>
      <c r="AE43" s="335">
        <f>[1]Tasks!AE43</f>
        <v>0</v>
      </c>
      <c r="AF43" s="335">
        <f>[1]Tasks!AF43</f>
        <v>0</v>
      </c>
      <c r="AG43" s="335">
        <f>[1]Tasks!AG43</f>
        <v>0</v>
      </c>
      <c r="AH43" s="335">
        <f>[1]Tasks!AH43</f>
        <v>0</v>
      </c>
      <c r="AI43" s="335">
        <f>[1]Tasks!AI43</f>
        <v>0</v>
      </c>
      <c r="AJ43" s="335">
        <f>[1]Tasks!AJ43</f>
        <v>0</v>
      </c>
      <c r="AK43" s="335">
        <f>[1]Tasks!AK43</f>
        <v>0</v>
      </c>
      <c r="AL43" s="335">
        <f>[1]Tasks!AL43</f>
        <v>0</v>
      </c>
      <c r="AM43" s="335">
        <f>[1]Tasks!AM43</f>
        <v>0</v>
      </c>
      <c r="AN43" s="335">
        <f>[1]Tasks!AN43</f>
        <v>0</v>
      </c>
      <c r="AO43" s="335">
        <f>[1]Tasks!AO43</f>
        <v>0</v>
      </c>
      <c r="AP43" s="335">
        <f>[1]Tasks!AP43</f>
        <v>0</v>
      </c>
      <c r="AQ43" s="335">
        <f>[1]Tasks!AQ43</f>
        <v>0</v>
      </c>
      <c r="AR43" s="335">
        <f>[1]Tasks!AR43</f>
        <v>0</v>
      </c>
      <c r="AS43" s="335">
        <f>[1]Tasks!AS43</f>
        <v>0</v>
      </c>
      <c r="AT43" s="335">
        <f>[1]Tasks!AT43</f>
        <v>0</v>
      </c>
      <c r="AU43" s="335">
        <f>[1]Tasks!AU43</f>
        <v>0</v>
      </c>
      <c r="AV43" s="335">
        <f>[1]Tasks!AV43</f>
        <v>0</v>
      </c>
      <c r="AW43" s="335">
        <f>[1]Tasks!AW43</f>
        <v>0</v>
      </c>
      <c r="AX43" s="335">
        <f>[1]Tasks!AX43</f>
        <v>0</v>
      </c>
      <c r="AY43" s="335">
        <f>[1]Tasks!AY43</f>
        <v>0</v>
      </c>
      <c r="AZ43" s="335">
        <f>[1]Tasks!AZ43</f>
        <v>0</v>
      </c>
      <c r="BA43" s="335">
        <f>[1]Tasks!BA43</f>
        <v>0</v>
      </c>
      <c r="BB43" s="335">
        <f>[1]Tasks!BB43</f>
        <v>0</v>
      </c>
      <c r="BC43" s="335">
        <f>[1]Tasks!BC43</f>
        <v>0</v>
      </c>
      <c r="BD43" s="335">
        <f>[1]Tasks!BD43</f>
        <v>0</v>
      </c>
      <c r="BE43" s="335">
        <f>[1]Tasks!BE43</f>
        <v>0</v>
      </c>
      <c r="BF43" s="335">
        <f>[1]Tasks!BF43</f>
        <v>0</v>
      </c>
      <c r="BG43" s="335">
        <f>[1]Tasks!BG43</f>
        <v>0</v>
      </c>
      <c r="BH43" s="335">
        <f>[1]Tasks!BH43</f>
        <v>0</v>
      </c>
      <c r="BI43" s="335">
        <f>[1]Tasks!BI43</f>
        <v>0</v>
      </c>
      <c r="BJ43" s="335">
        <f>[1]Tasks!BJ43</f>
        <v>0</v>
      </c>
      <c r="BK43" s="335">
        <f>[1]Tasks!BK43</f>
        <v>0</v>
      </c>
      <c r="BL43" s="335">
        <f>[1]Tasks!BL43</f>
        <v>0</v>
      </c>
      <c r="BM43" s="336">
        <f>[1]Tasks!BM43</f>
        <v>0</v>
      </c>
    </row>
    <row r="44" spans="1:65" x14ac:dyDescent="0.2">
      <c r="A44" s="172" t="str">
        <f t="shared" si="1"/>
        <v>Technical Review and Comment - DD</v>
      </c>
      <c r="B44" s="173" t="str">
        <f>[1]Tasks!B44</f>
        <v>Technical</v>
      </c>
      <c r="C44" s="173" t="str">
        <f>[1]Tasks!C44</f>
        <v>Review and Comment - DD</v>
      </c>
      <c r="F44" s="334">
        <f>[1]Tasks!F44</f>
        <v>5</v>
      </c>
      <c r="G44" s="335">
        <f>[1]Tasks!G44</f>
        <v>5</v>
      </c>
      <c r="H44" s="335">
        <f>[1]Tasks!H44</f>
        <v>5</v>
      </c>
      <c r="I44" s="335">
        <f>[1]Tasks!I44</f>
        <v>5</v>
      </c>
      <c r="J44" s="335">
        <f>[1]Tasks!J44</f>
        <v>5</v>
      </c>
      <c r="K44" s="335">
        <f>[1]Tasks!K44</f>
        <v>5</v>
      </c>
      <c r="L44" s="335">
        <f>[1]Tasks!L44</f>
        <v>5</v>
      </c>
      <c r="M44" s="335">
        <f>[1]Tasks!M44</f>
        <v>5</v>
      </c>
      <c r="N44" s="335">
        <f>[1]Tasks!N44</f>
        <v>0</v>
      </c>
      <c r="O44" s="335">
        <f>[1]Tasks!O44</f>
        <v>0</v>
      </c>
      <c r="P44" s="335">
        <f>[1]Tasks!P44</f>
        <v>0</v>
      </c>
      <c r="Q44" s="335">
        <f>[1]Tasks!Q44</f>
        <v>0</v>
      </c>
      <c r="R44" s="335">
        <f>[1]Tasks!R44</f>
        <v>0</v>
      </c>
      <c r="S44" s="335">
        <f>[1]Tasks!S44</f>
        <v>0</v>
      </c>
      <c r="T44" s="335">
        <f>[1]Tasks!T44</f>
        <v>0</v>
      </c>
      <c r="U44" s="335">
        <f>[1]Tasks!U44</f>
        <v>0</v>
      </c>
      <c r="V44" s="335">
        <f>[1]Tasks!V44</f>
        <v>0</v>
      </c>
      <c r="W44" s="335">
        <f>[1]Tasks!W44</f>
        <v>0</v>
      </c>
      <c r="X44" s="335">
        <f>[1]Tasks!X44</f>
        <v>0</v>
      </c>
      <c r="Y44" s="335">
        <f>[1]Tasks!Y44</f>
        <v>0</v>
      </c>
      <c r="Z44" s="335">
        <f>[1]Tasks!Z44</f>
        <v>0</v>
      </c>
      <c r="AA44" s="335">
        <f>[1]Tasks!AA44</f>
        <v>0</v>
      </c>
      <c r="AB44" s="335">
        <f>[1]Tasks!AB44</f>
        <v>0</v>
      </c>
      <c r="AC44" s="335">
        <f>[1]Tasks!AC44</f>
        <v>0</v>
      </c>
      <c r="AD44" s="335">
        <f>[1]Tasks!AD44</f>
        <v>0</v>
      </c>
      <c r="AE44" s="335">
        <f>[1]Tasks!AE44</f>
        <v>0</v>
      </c>
      <c r="AF44" s="335">
        <f>[1]Tasks!AF44</f>
        <v>0</v>
      </c>
      <c r="AG44" s="335">
        <f>[1]Tasks!AG44</f>
        <v>0</v>
      </c>
      <c r="AH44" s="335">
        <f>[1]Tasks!AH44</f>
        <v>0</v>
      </c>
      <c r="AI44" s="335">
        <f>[1]Tasks!AI44</f>
        <v>0</v>
      </c>
      <c r="AJ44" s="335">
        <f>[1]Tasks!AJ44</f>
        <v>0</v>
      </c>
      <c r="AK44" s="335">
        <f>[1]Tasks!AK44</f>
        <v>0</v>
      </c>
      <c r="AL44" s="335">
        <f>[1]Tasks!AL44</f>
        <v>0</v>
      </c>
      <c r="AM44" s="335">
        <f>[1]Tasks!AM44</f>
        <v>0</v>
      </c>
      <c r="AN44" s="335">
        <f>[1]Tasks!AN44</f>
        <v>0</v>
      </c>
      <c r="AO44" s="335">
        <f>[1]Tasks!AO44</f>
        <v>0</v>
      </c>
      <c r="AP44" s="335">
        <f>[1]Tasks!AP44</f>
        <v>0</v>
      </c>
      <c r="AQ44" s="335">
        <f>[1]Tasks!AQ44</f>
        <v>0</v>
      </c>
      <c r="AR44" s="335">
        <f>[1]Tasks!AR44</f>
        <v>0</v>
      </c>
      <c r="AS44" s="335">
        <f>[1]Tasks!AS44</f>
        <v>0</v>
      </c>
      <c r="AT44" s="335">
        <f>[1]Tasks!AT44</f>
        <v>0</v>
      </c>
      <c r="AU44" s="335">
        <f>[1]Tasks!AU44</f>
        <v>0</v>
      </c>
      <c r="AV44" s="335">
        <f>[1]Tasks!AV44</f>
        <v>0</v>
      </c>
      <c r="AW44" s="335">
        <f>[1]Tasks!AW44</f>
        <v>0</v>
      </c>
      <c r="AX44" s="335">
        <f>[1]Tasks!AX44</f>
        <v>0</v>
      </c>
      <c r="AY44" s="335">
        <f>[1]Tasks!AY44</f>
        <v>0</v>
      </c>
      <c r="AZ44" s="335">
        <f>[1]Tasks!AZ44</f>
        <v>0</v>
      </c>
      <c r="BA44" s="335">
        <f>[1]Tasks!BA44</f>
        <v>0</v>
      </c>
      <c r="BB44" s="335">
        <f>[1]Tasks!BB44</f>
        <v>0</v>
      </c>
      <c r="BC44" s="335">
        <f>[1]Tasks!BC44</f>
        <v>0</v>
      </c>
      <c r="BD44" s="335">
        <f>[1]Tasks!BD44</f>
        <v>0</v>
      </c>
      <c r="BE44" s="335">
        <f>[1]Tasks!BE44</f>
        <v>0</v>
      </c>
      <c r="BF44" s="335">
        <f>[1]Tasks!BF44</f>
        <v>0</v>
      </c>
      <c r="BG44" s="335">
        <f>[1]Tasks!BG44</f>
        <v>0</v>
      </c>
      <c r="BH44" s="335">
        <f>[1]Tasks!BH44</f>
        <v>0</v>
      </c>
      <c r="BI44" s="335">
        <f>[1]Tasks!BI44</f>
        <v>0</v>
      </c>
      <c r="BJ44" s="335">
        <f>[1]Tasks!BJ44</f>
        <v>0</v>
      </c>
      <c r="BK44" s="335">
        <f>[1]Tasks!BK44</f>
        <v>0</v>
      </c>
      <c r="BL44" s="335">
        <f>[1]Tasks!BL44</f>
        <v>0</v>
      </c>
      <c r="BM44" s="336">
        <f>[1]Tasks!BM44</f>
        <v>0</v>
      </c>
    </row>
    <row r="45" spans="1:65" x14ac:dyDescent="0.2">
      <c r="A45" s="172" t="str">
        <f t="shared" si="1"/>
        <v>Technical Approval - DD</v>
      </c>
      <c r="B45" s="173" t="str">
        <f>[1]Tasks!B45</f>
        <v>Technical</v>
      </c>
      <c r="C45" s="173" t="str">
        <f>[1]Tasks!C45</f>
        <v>Approval - DD</v>
      </c>
      <c r="F45" s="334">
        <f>[1]Tasks!F45</f>
        <v>1</v>
      </c>
      <c r="G45" s="335">
        <f>[1]Tasks!G45</f>
        <v>1</v>
      </c>
      <c r="H45" s="335">
        <f>[1]Tasks!H45</f>
        <v>1</v>
      </c>
      <c r="I45" s="335">
        <f>[1]Tasks!I45</f>
        <v>1</v>
      </c>
      <c r="J45" s="335">
        <f>[1]Tasks!J45</f>
        <v>1</v>
      </c>
      <c r="K45" s="335">
        <f>[1]Tasks!K45</f>
        <v>1</v>
      </c>
      <c r="L45" s="335">
        <f>[1]Tasks!L45</f>
        <v>1</v>
      </c>
      <c r="M45" s="335">
        <f>[1]Tasks!M45</f>
        <v>1</v>
      </c>
      <c r="N45" s="335">
        <f>[1]Tasks!N45</f>
        <v>0</v>
      </c>
      <c r="O45" s="335">
        <f>[1]Tasks!O45</f>
        <v>0</v>
      </c>
      <c r="P45" s="335">
        <f>[1]Tasks!P45</f>
        <v>0</v>
      </c>
      <c r="Q45" s="335">
        <f>[1]Tasks!Q45</f>
        <v>0</v>
      </c>
      <c r="R45" s="335">
        <f>[1]Tasks!R45</f>
        <v>0</v>
      </c>
      <c r="S45" s="335">
        <f>[1]Tasks!S45</f>
        <v>0</v>
      </c>
      <c r="T45" s="335">
        <f>[1]Tasks!T45</f>
        <v>0</v>
      </c>
      <c r="U45" s="335">
        <f>[1]Tasks!U45</f>
        <v>0</v>
      </c>
      <c r="V45" s="335">
        <f>[1]Tasks!V45</f>
        <v>0</v>
      </c>
      <c r="W45" s="335">
        <f>[1]Tasks!W45</f>
        <v>0</v>
      </c>
      <c r="X45" s="335">
        <f>[1]Tasks!X45</f>
        <v>0</v>
      </c>
      <c r="Y45" s="335">
        <f>[1]Tasks!Y45</f>
        <v>0</v>
      </c>
      <c r="Z45" s="335">
        <f>[1]Tasks!Z45</f>
        <v>0</v>
      </c>
      <c r="AA45" s="335">
        <f>[1]Tasks!AA45</f>
        <v>0</v>
      </c>
      <c r="AB45" s="335">
        <f>[1]Tasks!AB45</f>
        <v>0</v>
      </c>
      <c r="AC45" s="335">
        <f>[1]Tasks!AC45</f>
        <v>0</v>
      </c>
      <c r="AD45" s="335">
        <f>[1]Tasks!AD45</f>
        <v>0</v>
      </c>
      <c r="AE45" s="335">
        <f>[1]Tasks!AE45</f>
        <v>0</v>
      </c>
      <c r="AF45" s="335">
        <f>[1]Tasks!AF45</f>
        <v>0</v>
      </c>
      <c r="AG45" s="335">
        <f>[1]Tasks!AG45</f>
        <v>0</v>
      </c>
      <c r="AH45" s="335">
        <f>[1]Tasks!AH45</f>
        <v>0</v>
      </c>
      <c r="AI45" s="335">
        <f>[1]Tasks!AI45</f>
        <v>0</v>
      </c>
      <c r="AJ45" s="335">
        <f>[1]Tasks!AJ45</f>
        <v>0</v>
      </c>
      <c r="AK45" s="335">
        <f>[1]Tasks!AK45</f>
        <v>0</v>
      </c>
      <c r="AL45" s="335">
        <f>[1]Tasks!AL45</f>
        <v>0</v>
      </c>
      <c r="AM45" s="335">
        <f>[1]Tasks!AM45</f>
        <v>0</v>
      </c>
      <c r="AN45" s="335">
        <f>[1]Tasks!AN45</f>
        <v>0</v>
      </c>
      <c r="AO45" s="335">
        <f>[1]Tasks!AO45</f>
        <v>0</v>
      </c>
      <c r="AP45" s="335">
        <f>[1]Tasks!AP45</f>
        <v>0</v>
      </c>
      <c r="AQ45" s="335">
        <f>[1]Tasks!AQ45</f>
        <v>0</v>
      </c>
      <c r="AR45" s="335">
        <f>[1]Tasks!AR45</f>
        <v>0</v>
      </c>
      <c r="AS45" s="335">
        <f>[1]Tasks!AS45</f>
        <v>0</v>
      </c>
      <c r="AT45" s="335">
        <f>[1]Tasks!AT45</f>
        <v>0</v>
      </c>
      <c r="AU45" s="335">
        <f>[1]Tasks!AU45</f>
        <v>0</v>
      </c>
      <c r="AV45" s="335">
        <f>[1]Tasks!AV45</f>
        <v>0</v>
      </c>
      <c r="AW45" s="335">
        <f>[1]Tasks!AW45</f>
        <v>0</v>
      </c>
      <c r="AX45" s="335">
        <f>[1]Tasks!AX45</f>
        <v>0</v>
      </c>
      <c r="AY45" s="335">
        <f>[1]Tasks!AY45</f>
        <v>0</v>
      </c>
      <c r="AZ45" s="335">
        <f>[1]Tasks!AZ45</f>
        <v>0</v>
      </c>
      <c r="BA45" s="335">
        <f>[1]Tasks!BA45</f>
        <v>0</v>
      </c>
      <c r="BB45" s="335">
        <f>[1]Tasks!BB45</f>
        <v>0</v>
      </c>
      <c r="BC45" s="335">
        <f>[1]Tasks!BC45</f>
        <v>0</v>
      </c>
      <c r="BD45" s="335">
        <f>[1]Tasks!BD45</f>
        <v>0</v>
      </c>
      <c r="BE45" s="335">
        <f>[1]Tasks!BE45</f>
        <v>0</v>
      </c>
      <c r="BF45" s="335">
        <f>[1]Tasks!BF45</f>
        <v>0</v>
      </c>
      <c r="BG45" s="335">
        <f>[1]Tasks!BG45</f>
        <v>0</v>
      </c>
      <c r="BH45" s="335">
        <f>[1]Tasks!BH45</f>
        <v>0</v>
      </c>
      <c r="BI45" s="335">
        <f>[1]Tasks!BI45</f>
        <v>0</v>
      </c>
      <c r="BJ45" s="335">
        <f>[1]Tasks!BJ45</f>
        <v>0</v>
      </c>
      <c r="BK45" s="335">
        <f>[1]Tasks!BK45</f>
        <v>0</v>
      </c>
      <c r="BL45" s="335">
        <f>[1]Tasks!BL45</f>
        <v>0</v>
      </c>
      <c r="BM45" s="336">
        <f>[1]Tasks!BM45</f>
        <v>0</v>
      </c>
    </row>
    <row r="46" spans="1:65" x14ac:dyDescent="0.2">
      <c r="A46" s="172" t="str">
        <f t="shared" si="1"/>
        <v>Technical Working on 01 - BOQ</v>
      </c>
      <c r="B46" s="173" t="str">
        <f>[1]Tasks!B46</f>
        <v>Technical</v>
      </c>
      <c r="C46" s="173" t="str">
        <f>[1]Tasks!C46</f>
        <v>Working on 01 - BOQ</v>
      </c>
      <c r="F46" s="334">
        <f>[1]Tasks!F46</f>
        <v>10</v>
      </c>
      <c r="G46" s="335">
        <f>[1]Tasks!G46</f>
        <v>10</v>
      </c>
      <c r="H46" s="335">
        <f>[1]Tasks!H46</f>
        <v>10</v>
      </c>
      <c r="I46" s="335">
        <f>[1]Tasks!I46</f>
        <v>10</v>
      </c>
      <c r="J46" s="335">
        <f>[1]Tasks!J46</f>
        <v>10</v>
      </c>
      <c r="K46" s="335">
        <f>[1]Tasks!K46</f>
        <v>10</v>
      </c>
      <c r="L46" s="335">
        <f>[1]Tasks!L46</f>
        <v>10</v>
      </c>
      <c r="M46" s="335">
        <f>[1]Tasks!M46</f>
        <v>10</v>
      </c>
      <c r="N46" s="335">
        <f>[1]Tasks!N46</f>
        <v>0</v>
      </c>
      <c r="O46" s="335">
        <f>[1]Tasks!O46</f>
        <v>0</v>
      </c>
      <c r="P46" s="335">
        <f>[1]Tasks!P46</f>
        <v>0</v>
      </c>
      <c r="Q46" s="335">
        <f>[1]Tasks!Q46</f>
        <v>0</v>
      </c>
      <c r="R46" s="335">
        <f>[1]Tasks!R46</f>
        <v>0</v>
      </c>
      <c r="S46" s="335">
        <f>[1]Tasks!S46</f>
        <v>0</v>
      </c>
      <c r="T46" s="335">
        <f>[1]Tasks!T46</f>
        <v>0</v>
      </c>
      <c r="U46" s="335">
        <f>[1]Tasks!U46</f>
        <v>0</v>
      </c>
      <c r="V46" s="335">
        <f>[1]Tasks!V46</f>
        <v>0</v>
      </c>
      <c r="W46" s="335">
        <f>[1]Tasks!W46</f>
        <v>0</v>
      </c>
      <c r="X46" s="335">
        <f>[1]Tasks!X46</f>
        <v>0</v>
      </c>
      <c r="Y46" s="335">
        <f>[1]Tasks!Y46</f>
        <v>0</v>
      </c>
      <c r="Z46" s="335">
        <f>[1]Tasks!Z46</f>
        <v>0</v>
      </c>
      <c r="AA46" s="335">
        <f>[1]Tasks!AA46</f>
        <v>0</v>
      </c>
      <c r="AB46" s="335">
        <f>[1]Tasks!AB46</f>
        <v>0</v>
      </c>
      <c r="AC46" s="335">
        <f>[1]Tasks!AC46</f>
        <v>0</v>
      </c>
      <c r="AD46" s="335">
        <f>[1]Tasks!AD46</f>
        <v>0</v>
      </c>
      <c r="AE46" s="335">
        <f>[1]Tasks!AE46</f>
        <v>0</v>
      </c>
      <c r="AF46" s="335">
        <f>[1]Tasks!AF46</f>
        <v>0</v>
      </c>
      <c r="AG46" s="335">
        <f>[1]Tasks!AG46</f>
        <v>0</v>
      </c>
      <c r="AH46" s="335">
        <f>[1]Tasks!AH46</f>
        <v>0</v>
      </c>
      <c r="AI46" s="335">
        <f>[1]Tasks!AI46</f>
        <v>0</v>
      </c>
      <c r="AJ46" s="335">
        <f>[1]Tasks!AJ46</f>
        <v>0</v>
      </c>
      <c r="AK46" s="335">
        <f>[1]Tasks!AK46</f>
        <v>0</v>
      </c>
      <c r="AL46" s="335">
        <f>[1]Tasks!AL46</f>
        <v>0</v>
      </c>
      <c r="AM46" s="335">
        <f>[1]Tasks!AM46</f>
        <v>0</v>
      </c>
      <c r="AN46" s="335">
        <f>[1]Tasks!AN46</f>
        <v>0</v>
      </c>
      <c r="AO46" s="335">
        <f>[1]Tasks!AO46</f>
        <v>0</v>
      </c>
      <c r="AP46" s="335">
        <f>[1]Tasks!AP46</f>
        <v>0</v>
      </c>
      <c r="AQ46" s="335">
        <f>[1]Tasks!AQ46</f>
        <v>0</v>
      </c>
      <c r="AR46" s="335">
        <f>[1]Tasks!AR46</f>
        <v>0</v>
      </c>
      <c r="AS46" s="335">
        <f>[1]Tasks!AS46</f>
        <v>0</v>
      </c>
      <c r="AT46" s="335">
        <f>[1]Tasks!AT46</f>
        <v>0</v>
      </c>
      <c r="AU46" s="335">
        <f>[1]Tasks!AU46</f>
        <v>0</v>
      </c>
      <c r="AV46" s="335">
        <f>[1]Tasks!AV46</f>
        <v>0</v>
      </c>
      <c r="AW46" s="335">
        <f>[1]Tasks!AW46</f>
        <v>0</v>
      </c>
      <c r="AX46" s="335">
        <f>[1]Tasks!AX46</f>
        <v>0</v>
      </c>
      <c r="AY46" s="335">
        <f>[1]Tasks!AY46</f>
        <v>0</v>
      </c>
      <c r="AZ46" s="335">
        <f>[1]Tasks!AZ46</f>
        <v>0</v>
      </c>
      <c r="BA46" s="335">
        <f>[1]Tasks!BA46</f>
        <v>0</v>
      </c>
      <c r="BB46" s="335">
        <f>[1]Tasks!BB46</f>
        <v>0</v>
      </c>
      <c r="BC46" s="335">
        <f>[1]Tasks!BC46</f>
        <v>0</v>
      </c>
      <c r="BD46" s="335">
        <f>[1]Tasks!BD46</f>
        <v>0</v>
      </c>
      <c r="BE46" s="335">
        <f>[1]Tasks!BE46</f>
        <v>0</v>
      </c>
      <c r="BF46" s="335">
        <f>[1]Tasks!BF46</f>
        <v>0</v>
      </c>
      <c r="BG46" s="335">
        <f>[1]Tasks!BG46</f>
        <v>0</v>
      </c>
      <c r="BH46" s="335">
        <f>[1]Tasks!BH46</f>
        <v>0</v>
      </c>
      <c r="BI46" s="335">
        <f>[1]Tasks!BI46</f>
        <v>0</v>
      </c>
      <c r="BJ46" s="335">
        <f>[1]Tasks!BJ46</f>
        <v>0</v>
      </c>
      <c r="BK46" s="335">
        <f>[1]Tasks!BK46</f>
        <v>0</v>
      </c>
      <c r="BL46" s="335">
        <f>[1]Tasks!BL46</f>
        <v>0</v>
      </c>
      <c r="BM46" s="336">
        <f>[1]Tasks!BM46</f>
        <v>0</v>
      </c>
    </row>
    <row r="47" spans="1:65" x14ac:dyDescent="0.2">
      <c r="A47" s="172" t="str">
        <f t="shared" si="1"/>
        <v>Technical ReWorking -  BOQ (VO)</v>
      </c>
      <c r="B47" s="173" t="str">
        <f>[1]Tasks!B47</f>
        <v>Technical</v>
      </c>
      <c r="C47" s="173" t="str">
        <f>[1]Tasks!C47</f>
        <v>ReWorking -  BOQ (VO)</v>
      </c>
      <c r="F47" s="334">
        <f>[1]Tasks!F47</f>
        <v>10</v>
      </c>
      <c r="G47" s="335">
        <f>[1]Tasks!G47</f>
        <v>10</v>
      </c>
      <c r="H47" s="335">
        <f>[1]Tasks!H47</f>
        <v>10</v>
      </c>
      <c r="I47" s="335">
        <f>[1]Tasks!I47</f>
        <v>10</v>
      </c>
      <c r="J47" s="335">
        <f>[1]Tasks!J47</f>
        <v>10</v>
      </c>
      <c r="K47" s="335">
        <f>[1]Tasks!K47</f>
        <v>10</v>
      </c>
      <c r="L47" s="335">
        <f>[1]Tasks!L47</f>
        <v>10</v>
      </c>
      <c r="M47" s="335">
        <f>[1]Tasks!M47</f>
        <v>10</v>
      </c>
      <c r="N47" s="335">
        <f>[1]Tasks!N47</f>
        <v>0</v>
      </c>
      <c r="O47" s="335">
        <f>[1]Tasks!O47</f>
        <v>0</v>
      </c>
      <c r="P47" s="335">
        <f>[1]Tasks!P47</f>
        <v>0</v>
      </c>
      <c r="Q47" s="335">
        <f>[1]Tasks!Q47</f>
        <v>0</v>
      </c>
      <c r="R47" s="335">
        <f>[1]Tasks!R47</f>
        <v>0</v>
      </c>
      <c r="S47" s="335">
        <f>[1]Tasks!S47</f>
        <v>0</v>
      </c>
      <c r="T47" s="335">
        <f>[1]Tasks!T47</f>
        <v>0</v>
      </c>
      <c r="U47" s="335">
        <f>[1]Tasks!U47</f>
        <v>0</v>
      </c>
      <c r="V47" s="335">
        <f>[1]Tasks!V47</f>
        <v>0</v>
      </c>
      <c r="W47" s="335">
        <f>[1]Tasks!W47</f>
        <v>0</v>
      </c>
      <c r="X47" s="335">
        <f>[1]Tasks!X47</f>
        <v>0</v>
      </c>
      <c r="Y47" s="335">
        <f>[1]Tasks!Y47</f>
        <v>0</v>
      </c>
      <c r="Z47" s="335">
        <f>[1]Tasks!Z47</f>
        <v>0</v>
      </c>
      <c r="AA47" s="335">
        <f>[1]Tasks!AA47</f>
        <v>0</v>
      </c>
      <c r="AB47" s="335">
        <f>[1]Tasks!AB47</f>
        <v>0</v>
      </c>
      <c r="AC47" s="335">
        <f>[1]Tasks!AC47</f>
        <v>0</v>
      </c>
      <c r="AD47" s="335">
        <f>[1]Tasks!AD47</f>
        <v>0</v>
      </c>
      <c r="AE47" s="335">
        <f>[1]Tasks!AE47</f>
        <v>0</v>
      </c>
      <c r="AF47" s="335">
        <f>[1]Tasks!AF47</f>
        <v>0</v>
      </c>
      <c r="AG47" s="335">
        <f>[1]Tasks!AG47</f>
        <v>0</v>
      </c>
      <c r="AH47" s="335">
        <f>[1]Tasks!AH47</f>
        <v>0</v>
      </c>
      <c r="AI47" s="335">
        <f>[1]Tasks!AI47</f>
        <v>0</v>
      </c>
      <c r="AJ47" s="335">
        <f>[1]Tasks!AJ47</f>
        <v>0</v>
      </c>
      <c r="AK47" s="335">
        <f>[1]Tasks!AK47</f>
        <v>0</v>
      </c>
      <c r="AL47" s="335">
        <f>[1]Tasks!AL47</f>
        <v>0</v>
      </c>
      <c r="AM47" s="335">
        <f>[1]Tasks!AM47</f>
        <v>0</v>
      </c>
      <c r="AN47" s="335">
        <f>[1]Tasks!AN47</f>
        <v>0</v>
      </c>
      <c r="AO47" s="335">
        <f>[1]Tasks!AO47</f>
        <v>0</v>
      </c>
      <c r="AP47" s="335">
        <f>[1]Tasks!AP47</f>
        <v>0</v>
      </c>
      <c r="AQ47" s="335">
        <f>[1]Tasks!AQ47</f>
        <v>0</v>
      </c>
      <c r="AR47" s="335">
        <f>[1]Tasks!AR47</f>
        <v>0</v>
      </c>
      <c r="AS47" s="335">
        <f>[1]Tasks!AS47</f>
        <v>0</v>
      </c>
      <c r="AT47" s="335">
        <f>[1]Tasks!AT47</f>
        <v>0</v>
      </c>
      <c r="AU47" s="335">
        <f>[1]Tasks!AU47</f>
        <v>0</v>
      </c>
      <c r="AV47" s="335">
        <f>[1]Tasks!AV47</f>
        <v>0</v>
      </c>
      <c r="AW47" s="335">
        <f>[1]Tasks!AW47</f>
        <v>0</v>
      </c>
      <c r="AX47" s="335">
        <f>[1]Tasks!AX47</f>
        <v>0</v>
      </c>
      <c r="AY47" s="335">
        <f>[1]Tasks!AY47</f>
        <v>0</v>
      </c>
      <c r="AZ47" s="335">
        <f>[1]Tasks!AZ47</f>
        <v>0</v>
      </c>
      <c r="BA47" s="335">
        <f>[1]Tasks!BA47</f>
        <v>0</v>
      </c>
      <c r="BB47" s="335">
        <f>[1]Tasks!BB47</f>
        <v>0</v>
      </c>
      <c r="BC47" s="335">
        <f>[1]Tasks!BC47</f>
        <v>0</v>
      </c>
      <c r="BD47" s="335">
        <f>[1]Tasks!BD47</f>
        <v>0</v>
      </c>
      <c r="BE47" s="335">
        <f>[1]Tasks!BE47</f>
        <v>0</v>
      </c>
      <c r="BF47" s="335">
        <f>[1]Tasks!BF47</f>
        <v>0</v>
      </c>
      <c r="BG47" s="335">
        <f>[1]Tasks!BG47</f>
        <v>0</v>
      </c>
      <c r="BH47" s="335">
        <f>[1]Tasks!BH47</f>
        <v>0</v>
      </c>
      <c r="BI47" s="335">
        <f>[1]Tasks!BI47</f>
        <v>0</v>
      </c>
      <c r="BJ47" s="335">
        <f>[1]Tasks!BJ47</f>
        <v>0</v>
      </c>
      <c r="BK47" s="335">
        <f>[1]Tasks!BK47</f>
        <v>0</v>
      </c>
      <c r="BL47" s="335">
        <f>[1]Tasks!BL47</f>
        <v>0</v>
      </c>
      <c r="BM47" s="336">
        <f>[1]Tasks!BM47</f>
        <v>0</v>
      </c>
    </row>
    <row r="48" spans="1:65" x14ac:dyDescent="0.2">
      <c r="A48" s="172" t="str">
        <f t="shared" si="1"/>
        <v>Technical Review and Comment -  BOQ</v>
      </c>
      <c r="B48" s="173" t="str">
        <f>[1]Tasks!B48</f>
        <v>Technical</v>
      </c>
      <c r="C48" s="173" t="str">
        <f>[1]Tasks!C48</f>
        <v>Review and Comment -  BOQ</v>
      </c>
      <c r="F48" s="334">
        <f>[1]Tasks!F48</f>
        <v>5</v>
      </c>
      <c r="G48" s="335">
        <f>[1]Tasks!G48</f>
        <v>5</v>
      </c>
      <c r="H48" s="335">
        <f>[1]Tasks!H48</f>
        <v>5</v>
      </c>
      <c r="I48" s="335">
        <f>[1]Tasks!I48</f>
        <v>5</v>
      </c>
      <c r="J48" s="335">
        <f>[1]Tasks!J48</f>
        <v>5</v>
      </c>
      <c r="K48" s="335">
        <f>[1]Tasks!K48</f>
        <v>5</v>
      </c>
      <c r="L48" s="335">
        <f>[1]Tasks!L48</f>
        <v>5</v>
      </c>
      <c r="M48" s="335">
        <f>[1]Tasks!M48</f>
        <v>5</v>
      </c>
      <c r="N48" s="335">
        <f>[1]Tasks!N48</f>
        <v>0</v>
      </c>
      <c r="O48" s="335">
        <f>[1]Tasks!O48</f>
        <v>0</v>
      </c>
      <c r="P48" s="335">
        <f>[1]Tasks!P48</f>
        <v>0</v>
      </c>
      <c r="Q48" s="335">
        <f>[1]Tasks!Q48</f>
        <v>0</v>
      </c>
      <c r="R48" s="335">
        <f>[1]Tasks!R48</f>
        <v>0</v>
      </c>
      <c r="S48" s="335">
        <f>[1]Tasks!S48</f>
        <v>0</v>
      </c>
      <c r="T48" s="335">
        <f>[1]Tasks!T48</f>
        <v>0</v>
      </c>
      <c r="U48" s="335">
        <f>[1]Tasks!U48</f>
        <v>0</v>
      </c>
      <c r="V48" s="335">
        <f>[1]Tasks!V48</f>
        <v>0</v>
      </c>
      <c r="W48" s="335">
        <f>[1]Tasks!W48</f>
        <v>0</v>
      </c>
      <c r="X48" s="335">
        <f>[1]Tasks!X48</f>
        <v>0</v>
      </c>
      <c r="Y48" s="335">
        <f>[1]Tasks!Y48</f>
        <v>0</v>
      </c>
      <c r="Z48" s="335">
        <f>[1]Tasks!Z48</f>
        <v>0</v>
      </c>
      <c r="AA48" s="335">
        <f>[1]Tasks!AA48</f>
        <v>0</v>
      </c>
      <c r="AB48" s="335">
        <f>[1]Tasks!AB48</f>
        <v>0</v>
      </c>
      <c r="AC48" s="335">
        <f>[1]Tasks!AC48</f>
        <v>0</v>
      </c>
      <c r="AD48" s="335">
        <f>[1]Tasks!AD48</f>
        <v>0</v>
      </c>
      <c r="AE48" s="335">
        <f>[1]Tasks!AE48</f>
        <v>0</v>
      </c>
      <c r="AF48" s="335">
        <f>[1]Tasks!AF48</f>
        <v>0</v>
      </c>
      <c r="AG48" s="335">
        <f>[1]Tasks!AG48</f>
        <v>0</v>
      </c>
      <c r="AH48" s="335">
        <f>[1]Tasks!AH48</f>
        <v>0</v>
      </c>
      <c r="AI48" s="335">
        <f>[1]Tasks!AI48</f>
        <v>0</v>
      </c>
      <c r="AJ48" s="335">
        <f>[1]Tasks!AJ48</f>
        <v>0</v>
      </c>
      <c r="AK48" s="335">
        <f>[1]Tasks!AK48</f>
        <v>0</v>
      </c>
      <c r="AL48" s="335">
        <f>[1]Tasks!AL48</f>
        <v>0</v>
      </c>
      <c r="AM48" s="335">
        <f>[1]Tasks!AM48</f>
        <v>0</v>
      </c>
      <c r="AN48" s="335">
        <f>[1]Tasks!AN48</f>
        <v>0</v>
      </c>
      <c r="AO48" s="335">
        <f>[1]Tasks!AO48</f>
        <v>0</v>
      </c>
      <c r="AP48" s="335">
        <f>[1]Tasks!AP48</f>
        <v>0</v>
      </c>
      <c r="AQ48" s="335">
        <f>[1]Tasks!AQ48</f>
        <v>0</v>
      </c>
      <c r="AR48" s="335">
        <f>[1]Tasks!AR48</f>
        <v>0</v>
      </c>
      <c r="AS48" s="335">
        <f>[1]Tasks!AS48</f>
        <v>0</v>
      </c>
      <c r="AT48" s="335">
        <f>[1]Tasks!AT48</f>
        <v>0</v>
      </c>
      <c r="AU48" s="335">
        <f>[1]Tasks!AU48</f>
        <v>0</v>
      </c>
      <c r="AV48" s="335">
        <f>[1]Tasks!AV48</f>
        <v>0</v>
      </c>
      <c r="AW48" s="335">
        <f>[1]Tasks!AW48</f>
        <v>0</v>
      </c>
      <c r="AX48" s="335">
        <f>[1]Tasks!AX48</f>
        <v>0</v>
      </c>
      <c r="AY48" s="335">
        <f>[1]Tasks!AY48</f>
        <v>0</v>
      </c>
      <c r="AZ48" s="335">
        <f>[1]Tasks!AZ48</f>
        <v>0</v>
      </c>
      <c r="BA48" s="335">
        <f>[1]Tasks!BA48</f>
        <v>0</v>
      </c>
      <c r="BB48" s="335">
        <f>[1]Tasks!BB48</f>
        <v>0</v>
      </c>
      <c r="BC48" s="335">
        <f>[1]Tasks!BC48</f>
        <v>0</v>
      </c>
      <c r="BD48" s="335">
        <f>[1]Tasks!BD48</f>
        <v>0</v>
      </c>
      <c r="BE48" s="335">
        <f>[1]Tasks!BE48</f>
        <v>0</v>
      </c>
      <c r="BF48" s="335">
        <f>[1]Tasks!BF48</f>
        <v>0</v>
      </c>
      <c r="BG48" s="335">
        <f>[1]Tasks!BG48</f>
        <v>0</v>
      </c>
      <c r="BH48" s="335">
        <f>[1]Tasks!BH48</f>
        <v>0</v>
      </c>
      <c r="BI48" s="335">
        <f>[1]Tasks!BI48</f>
        <v>0</v>
      </c>
      <c r="BJ48" s="335">
        <f>[1]Tasks!BJ48</f>
        <v>0</v>
      </c>
      <c r="BK48" s="335">
        <f>[1]Tasks!BK48</f>
        <v>0</v>
      </c>
      <c r="BL48" s="335">
        <f>[1]Tasks!BL48</f>
        <v>0</v>
      </c>
      <c r="BM48" s="336">
        <f>[1]Tasks!BM48</f>
        <v>0</v>
      </c>
    </row>
    <row r="49" spans="1:65" x14ac:dyDescent="0.2">
      <c r="A49" s="172" t="str">
        <f t="shared" si="1"/>
        <v>Technical Approval -  BOQ</v>
      </c>
      <c r="B49" s="173" t="str">
        <f>[1]Tasks!B49</f>
        <v>Technical</v>
      </c>
      <c r="C49" s="173" t="str">
        <f>[1]Tasks!C49</f>
        <v>Approval -  BOQ</v>
      </c>
      <c r="F49" s="334">
        <f>[1]Tasks!F49</f>
        <v>1</v>
      </c>
      <c r="G49" s="335">
        <f>[1]Tasks!G49</f>
        <v>1</v>
      </c>
      <c r="H49" s="335">
        <f>[1]Tasks!H49</f>
        <v>1</v>
      </c>
      <c r="I49" s="335">
        <f>[1]Tasks!I49</f>
        <v>1</v>
      </c>
      <c r="J49" s="335">
        <f>[1]Tasks!J49</f>
        <v>1</v>
      </c>
      <c r="K49" s="335">
        <f>[1]Tasks!K49</f>
        <v>1</v>
      </c>
      <c r="L49" s="335">
        <f>[1]Tasks!L49</f>
        <v>1</v>
      </c>
      <c r="M49" s="335">
        <f>[1]Tasks!M49</f>
        <v>1</v>
      </c>
      <c r="N49" s="335">
        <f>[1]Tasks!N49</f>
        <v>0</v>
      </c>
      <c r="O49" s="335">
        <f>[1]Tasks!O49</f>
        <v>0</v>
      </c>
      <c r="P49" s="335">
        <f>[1]Tasks!P49</f>
        <v>0</v>
      </c>
      <c r="Q49" s="335">
        <f>[1]Tasks!Q49</f>
        <v>0</v>
      </c>
      <c r="R49" s="335">
        <f>[1]Tasks!R49</f>
        <v>0</v>
      </c>
      <c r="S49" s="335">
        <f>[1]Tasks!S49</f>
        <v>0</v>
      </c>
      <c r="T49" s="335">
        <f>[1]Tasks!T49</f>
        <v>0</v>
      </c>
      <c r="U49" s="335">
        <f>[1]Tasks!U49</f>
        <v>0</v>
      </c>
      <c r="V49" s="335">
        <f>[1]Tasks!V49</f>
        <v>0</v>
      </c>
      <c r="W49" s="335">
        <f>[1]Tasks!W49</f>
        <v>0</v>
      </c>
      <c r="X49" s="335">
        <f>[1]Tasks!X49</f>
        <v>0</v>
      </c>
      <c r="Y49" s="335">
        <f>[1]Tasks!Y49</f>
        <v>0</v>
      </c>
      <c r="Z49" s="335">
        <f>[1]Tasks!Z49</f>
        <v>0</v>
      </c>
      <c r="AA49" s="335">
        <f>[1]Tasks!AA49</f>
        <v>0</v>
      </c>
      <c r="AB49" s="335">
        <f>[1]Tasks!AB49</f>
        <v>0</v>
      </c>
      <c r="AC49" s="335">
        <f>[1]Tasks!AC49</f>
        <v>0</v>
      </c>
      <c r="AD49" s="335">
        <f>[1]Tasks!AD49</f>
        <v>0</v>
      </c>
      <c r="AE49" s="335">
        <f>[1]Tasks!AE49</f>
        <v>0</v>
      </c>
      <c r="AF49" s="335">
        <f>[1]Tasks!AF49</f>
        <v>0</v>
      </c>
      <c r="AG49" s="335">
        <f>[1]Tasks!AG49</f>
        <v>0</v>
      </c>
      <c r="AH49" s="335">
        <f>[1]Tasks!AH49</f>
        <v>0</v>
      </c>
      <c r="AI49" s="335">
        <f>[1]Tasks!AI49</f>
        <v>0</v>
      </c>
      <c r="AJ49" s="335">
        <f>[1]Tasks!AJ49</f>
        <v>0</v>
      </c>
      <c r="AK49" s="335">
        <f>[1]Tasks!AK49</f>
        <v>0</v>
      </c>
      <c r="AL49" s="335">
        <f>[1]Tasks!AL49</f>
        <v>0</v>
      </c>
      <c r="AM49" s="335">
        <f>[1]Tasks!AM49</f>
        <v>0</v>
      </c>
      <c r="AN49" s="335">
        <f>[1]Tasks!AN49</f>
        <v>0</v>
      </c>
      <c r="AO49" s="335">
        <f>[1]Tasks!AO49</f>
        <v>0</v>
      </c>
      <c r="AP49" s="335">
        <f>[1]Tasks!AP49</f>
        <v>0</v>
      </c>
      <c r="AQ49" s="335">
        <f>[1]Tasks!AQ49</f>
        <v>0</v>
      </c>
      <c r="AR49" s="335">
        <f>[1]Tasks!AR49</f>
        <v>0</v>
      </c>
      <c r="AS49" s="335">
        <f>[1]Tasks!AS49</f>
        <v>0</v>
      </c>
      <c r="AT49" s="335">
        <f>[1]Tasks!AT49</f>
        <v>0</v>
      </c>
      <c r="AU49" s="335">
        <f>[1]Tasks!AU49</f>
        <v>0</v>
      </c>
      <c r="AV49" s="335">
        <f>[1]Tasks!AV49</f>
        <v>0</v>
      </c>
      <c r="AW49" s="335">
        <f>[1]Tasks!AW49</f>
        <v>0</v>
      </c>
      <c r="AX49" s="335">
        <f>[1]Tasks!AX49</f>
        <v>0</v>
      </c>
      <c r="AY49" s="335">
        <f>[1]Tasks!AY49</f>
        <v>0</v>
      </c>
      <c r="AZ49" s="335">
        <f>[1]Tasks!AZ49</f>
        <v>0</v>
      </c>
      <c r="BA49" s="335">
        <f>[1]Tasks!BA49</f>
        <v>0</v>
      </c>
      <c r="BB49" s="335">
        <f>[1]Tasks!BB49</f>
        <v>0</v>
      </c>
      <c r="BC49" s="335">
        <f>[1]Tasks!BC49</f>
        <v>0</v>
      </c>
      <c r="BD49" s="335">
        <f>[1]Tasks!BD49</f>
        <v>0</v>
      </c>
      <c r="BE49" s="335">
        <f>[1]Tasks!BE49</f>
        <v>0</v>
      </c>
      <c r="BF49" s="335">
        <f>[1]Tasks!BF49</f>
        <v>0</v>
      </c>
      <c r="BG49" s="335">
        <f>[1]Tasks!BG49</f>
        <v>0</v>
      </c>
      <c r="BH49" s="335">
        <f>[1]Tasks!BH49</f>
        <v>0</v>
      </c>
      <c r="BI49" s="335">
        <f>[1]Tasks!BI49</f>
        <v>0</v>
      </c>
      <c r="BJ49" s="335">
        <f>[1]Tasks!BJ49</f>
        <v>0</v>
      </c>
      <c r="BK49" s="335">
        <f>[1]Tasks!BK49</f>
        <v>0</v>
      </c>
      <c r="BL49" s="335">
        <f>[1]Tasks!BL49</f>
        <v>0</v>
      </c>
      <c r="BM49" s="336">
        <f>[1]Tasks!BM49</f>
        <v>0</v>
      </c>
    </row>
    <row r="50" spans="1:65" x14ac:dyDescent="0.2">
      <c r="A50" s="172" t="str">
        <f t="shared" si="1"/>
        <v>Technical Coordinate with Out-source.</v>
      </c>
      <c r="B50" s="173" t="str">
        <f>[1]Tasks!B50</f>
        <v>Technical</v>
      </c>
      <c r="C50" s="173" t="str">
        <f>[1]Tasks!C50</f>
        <v>Coordinate with Out-source.</v>
      </c>
      <c r="F50" s="334">
        <f>[1]Tasks!F50</f>
        <v>10</v>
      </c>
      <c r="G50" s="335">
        <f>[1]Tasks!G50</f>
        <v>10</v>
      </c>
      <c r="H50" s="335">
        <f>[1]Tasks!H50</f>
        <v>10</v>
      </c>
      <c r="I50" s="335">
        <f>[1]Tasks!I50</f>
        <v>10</v>
      </c>
      <c r="J50" s="335">
        <f>[1]Tasks!J50</f>
        <v>10</v>
      </c>
      <c r="K50" s="335">
        <f>[1]Tasks!K50</f>
        <v>10</v>
      </c>
      <c r="L50" s="335">
        <f>[1]Tasks!L50</f>
        <v>10</v>
      </c>
      <c r="M50" s="335">
        <f>[1]Tasks!M50</f>
        <v>10</v>
      </c>
      <c r="N50" s="335">
        <f>[1]Tasks!N50</f>
        <v>0</v>
      </c>
      <c r="O50" s="335">
        <f>[1]Tasks!O50</f>
        <v>0</v>
      </c>
      <c r="P50" s="335">
        <f>[1]Tasks!P50</f>
        <v>0</v>
      </c>
      <c r="Q50" s="335">
        <f>[1]Tasks!Q50</f>
        <v>0</v>
      </c>
      <c r="R50" s="335">
        <f>[1]Tasks!R50</f>
        <v>0</v>
      </c>
      <c r="S50" s="335">
        <f>[1]Tasks!S50</f>
        <v>0</v>
      </c>
      <c r="T50" s="335">
        <f>[1]Tasks!T50</f>
        <v>0</v>
      </c>
      <c r="U50" s="335">
        <f>[1]Tasks!U50</f>
        <v>0</v>
      </c>
      <c r="V50" s="335">
        <f>[1]Tasks!V50</f>
        <v>0</v>
      </c>
      <c r="W50" s="335">
        <f>[1]Tasks!W50</f>
        <v>0</v>
      </c>
      <c r="X50" s="335">
        <f>[1]Tasks!X50</f>
        <v>0</v>
      </c>
      <c r="Y50" s="335">
        <f>[1]Tasks!Y50</f>
        <v>0</v>
      </c>
      <c r="Z50" s="335">
        <f>[1]Tasks!Z50</f>
        <v>0</v>
      </c>
      <c r="AA50" s="335">
        <f>[1]Tasks!AA50</f>
        <v>0</v>
      </c>
      <c r="AB50" s="335">
        <f>[1]Tasks!AB50</f>
        <v>0</v>
      </c>
      <c r="AC50" s="335">
        <f>[1]Tasks!AC50</f>
        <v>0</v>
      </c>
      <c r="AD50" s="335">
        <f>[1]Tasks!AD50</f>
        <v>0</v>
      </c>
      <c r="AE50" s="335">
        <f>[1]Tasks!AE50</f>
        <v>0</v>
      </c>
      <c r="AF50" s="335">
        <f>[1]Tasks!AF50</f>
        <v>0</v>
      </c>
      <c r="AG50" s="335">
        <f>[1]Tasks!AG50</f>
        <v>0</v>
      </c>
      <c r="AH50" s="335">
        <f>[1]Tasks!AH50</f>
        <v>0</v>
      </c>
      <c r="AI50" s="335">
        <f>[1]Tasks!AI50</f>
        <v>0</v>
      </c>
      <c r="AJ50" s="335">
        <f>[1]Tasks!AJ50</f>
        <v>0</v>
      </c>
      <c r="AK50" s="335">
        <f>[1]Tasks!AK50</f>
        <v>0</v>
      </c>
      <c r="AL50" s="335">
        <f>[1]Tasks!AL50</f>
        <v>0</v>
      </c>
      <c r="AM50" s="335">
        <f>[1]Tasks!AM50</f>
        <v>0</v>
      </c>
      <c r="AN50" s="335">
        <f>[1]Tasks!AN50</f>
        <v>0</v>
      </c>
      <c r="AO50" s="335">
        <f>[1]Tasks!AO50</f>
        <v>0</v>
      </c>
      <c r="AP50" s="335">
        <f>[1]Tasks!AP50</f>
        <v>0</v>
      </c>
      <c r="AQ50" s="335">
        <f>[1]Tasks!AQ50</f>
        <v>0</v>
      </c>
      <c r="AR50" s="335">
        <f>[1]Tasks!AR50</f>
        <v>0</v>
      </c>
      <c r="AS50" s="335">
        <f>[1]Tasks!AS50</f>
        <v>0</v>
      </c>
      <c r="AT50" s="335">
        <f>[1]Tasks!AT50</f>
        <v>0</v>
      </c>
      <c r="AU50" s="335">
        <f>[1]Tasks!AU50</f>
        <v>0</v>
      </c>
      <c r="AV50" s="335">
        <f>[1]Tasks!AV50</f>
        <v>0</v>
      </c>
      <c r="AW50" s="335">
        <f>[1]Tasks!AW50</f>
        <v>0</v>
      </c>
      <c r="AX50" s="335">
        <f>[1]Tasks!AX50</f>
        <v>0</v>
      </c>
      <c r="AY50" s="335">
        <f>[1]Tasks!AY50</f>
        <v>0</v>
      </c>
      <c r="AZ50" s="335">
        <f>[1]Tasks!AZ50</f>
        <v>0</v>
      </c>
      <c r="BA50" s="335">
        <f>[1]Tasks!BA50</f>
        <v>0</v>
      </c>
      <c r="BB50" s="335">
        <f>[1]Tasks!BB50</f>
        <v>0</v>
      </c>
      <c r="BC50" s="335">
        <f>[1]Tasks!BC50</f>
        <v>0</v>
      </c>
      <c r="BD50" s="335">
        <f>[1]Tasks!BD50</f>
        <v>0</v>
      </c>
      <c r="BE50" s="335">
        <f>[1]Tasks!BE50</f>
        <v>0</v>
      </c>
      <c r="BF50" s="335">
        <f>[1]Tasks!BF50</f>
        <v>0</v>
      </c>
      <c r="BG50" s="335">
        <f>[1]Tasks!BG50</f>
        <v>0</v>
      </c>
      <c r="BH50" s="335">
        <f>[1]Tasks!BH50</f>
        <v>0</v>
      </c>
      <c r="BI50" s="335">
        <f>[1]Tasks!BI50</f>
        <v>0</v>
      </c>
      <c r="BJ50" s="335">
        <f>[1]Tasks!BJ50</f>
        <v>0</v>
      </c>
      <c r="BK50" s="335">
        <f>[1]Tasks!BK50</f>
        <v>0</v>
      </c>
      <c r="BL50" s="335">
        <f>[1]Tasks!BL50</f>
        <v>0</v>
      </c>
      <c r="BM50" s="336">
        <f>[1]Tasks!BM50</f>
        <v>0</v>
      </c>
    </row>
    <row r="51" spans="1:65" x14ac:dyDescent="0.2">
      <c r="A51" s="172" t="str">
        <f t="shared" si="1"/>
        <v>0 0</v>
      </c>
      <c r="B51" s="173">
        <f>[1]Tasks!B51</f>
        <v>0</v>
      </c>
      <c r="C51" s="173">
        <f>[1]Tasks!C51</f>
        <v>0</v>
      </c>
      <c r="F51" s="334">
        <f>[1]Tasks!F51</f>
        <v>0</v>
      </c>
      <c r="G51" s="335">
        <f>[1]Tasks!G51</f>
        <v>0</v>
      </c>
      <c r="H51" s="335">
        <f>[1]Tasks!H51</f>
        <v>0</v>
      </c>
      <c r="I51" s="335">
        <f>[1]Tasks!I51</f>
        <v>0</v>
      </c>
      <c r="J51" s="335">
        <f>[1]Tasks!J51</f>
        <v>0</v>
      </c>
      <c r="K51" s="335">
        <f>[1]Tasks!K51</f>
        <v>0</v>
      </c>
      <c r="L51" s="335">
        <f>[1]Tasks!L51</f>
        <v>0</v>
      </c>
      <c r="M51" s="335">
        <f>[1]Tasks!M51</f>
        <v>0</v>
      </c>
      <c r="N51" s="335">
        <f>[1]Tasks!N51</f>
        <v>0</v>
      </c>
      <c r="O51" s="335">
        <f>[1]Tasks!O51</f>
        <v>0</v>
      </c>
      <c r="P51" s="335">
        <f>[1]Tasks!P51</f>
        <v>0</v>
      </c>
      <c r="Q51" s="335">
        <f>[1]Tasks!Q51</f>
        <v>0</v>
      </c>
      <c r="R51" s="335">
        <f>[1]Tasks!R51</f>
        <v>0</v>
      </c>
      <c r="S51" s="335">
        <f>[1]Tasks!S51</f>
        <v>0</v>
      </c>
      <c r="T51" s="335">
        <f>[1]Tasks!T51</f>
        <v>0</v>
      </c>
      <c r="U51" s="335">
        <f>[1]Tasks!U51</f>
        <v>0</v>
      </c>
      <c r="V51" s="335">
        <f>[1]Tasks!V51</f>
        <v>0</v>
      </c>
      <c r="W51" s="335">
        <f>[1]Tasks!W51</f>
        <v>0</v>
      </c>
      <c r="X51" s="335">
        <f>[1]Tasks!X51</f>
        <v>0</v>
      </c>
      <c r="Y51" s="335">
        <f>[1]Tasks!Y51</f>
        <v>0</v>
      </c>
      <c r="Z51" s="335">
        <f>[1]Tasks!Z51</f>
        <v>0</v>
      </c>
      <c r="AA51" s="335">
        <f>[1]Tasks!AA51</f>
        <v>0</v>
      </c>
      <c r="AB51" s="335">
        <f>[1]Tasks!AB51</f>
        <v>0</v>
      </c>
      <c r="AC51" s="335">
        <f>[1]Tasks!AC51</f>
        <v>0</v>
      </c>
      <c r="AD51" s="335">
        <f>[1]Tasks!AD51</f>
        <v>0</v>
      </c>
      <c r="AE51" s="335">
        <f>[1]Tasks!AE51</f>
        <v>0</v>
      </c>
      <c r="AF51" s="335">
        <f>[1]Tasks!AF51</f>
        <v>0</v>
      </c>
      <c r="AG51" s="335">
        <f>[1]Tasks!AG51</f>
        <v>0</v>
      </c>
      <c r="AH51" s="335">
        <f>[1]Tasks!AH51</f>
        <v>0</v>
      </c>
      <c r="AI51" s="335">
        <f>[1]Tasks!AI51</f>
        <v>0</v>
      </c>
      <c r="AJ51" s="335">
        <f>[1]Tasks!AJ51</f>
        <v>0</v>
      </c>
      <c r="AK51" s="335">
        <f>[1]Tasks!AK51</f>
        <v>0</v>
      </c>
      <c r="AL51" s="335">
        <f>[1]Tasks!AL51</f>
        <v>0</v>
      </c>
      <c r="AM51" s="335">
        <f>[1]Tasks!AM51</f>
        <v>0</v>
      </c>
      <c r="AN51" s="335">
        <f>[1]Tasks!AN51</f>
        <v>0</v>
      </c>
      <c r="AO51" s="335">
        <f>[1]Tasks!AO51</f>
        <v>0</v>
      </c>
      <c r="AP51" s="335">
        <f>[1]Tasks!AP51</f>
        <v>0</v>
      </c>
      <c r="AQ51" s="335">
        <f>[1]Tasks!AQ51</f>
        <v>0</v>
      </c>
      <c r="AR51" s="335">
        <f>[1]Tasks!AR51</f>
        <v>0</v>
      </c>
      <c r="AS51" s="335">
        <f>[1]Tasks!AS51</f>
        <v>0</v>
      </c>
      <c r="AT51" s="335">
        <f>[1]Tasks!AT51</f>
        <v>0</v>
      </c>
      <c r="AU51" s="335">
        <f>[1]Tasks!AU51</f>
        <v>0</v>
      </c>
      <c r="AV51" s="335">
        <f>[1]Tasks!AV51</f>
        <v>0</v>
      </c>
      <c r="AW51" s="335">
        <f>[1]Tasks!AW51</f>
        <v>0</v>
      </c>
      <c r="AX51" s="335">
        <f>[1]Tasks!AX51</f>
        <v>0</v>
      </c>
      <c r="AY51" s="335">
        <f>[1]Tasks!AY51</f>
        <v>0</v>
      </c>
      <c r="AZ51" s="335">
        <f>[1]Tasks!AZ51</f>
        <v>0</v>
      </c>
      <c r="BA51" s="335">
        <f>[1]Tasks!BA51</f>
        <v>0</v>
      </c>
      <c r="BB51" s="335">
        <f>[1]Tasks!BB51</f>
        <v>0</v>
      </c>
      <c r="BC51" s="335">
        <f>[1]Tasks!BC51</f>
        <v>0</v>
      </c>
      <c r="BD51" s="335">
        <f>[1]Tasks!BD51</f>
        <v>0</v>
      </c>
      <c r="BE51" s="335">
        <f>[1]Tasks!BE51</f>
        <v>0</v>
      </c>
      <c r="BF51" s="335">
        <f>[1]Tasks!BF51</f>
        <v>0</v>
      </c>
      <c r="BG51" s="335">
        <f>[1]Tasks!BG51</f>
        <v>0</v>
      </c>
      <c r="BH51" s="335">
        <f>[1]Tasks!BH51</f>
        <v>0</v>
      </c>
      <c r="BI51" s="335">
        <f>[1]Tasks!BI51</f>
        <v>0</v>
      </c>
      <c r="BJ51" s="335">
        <f>[1]Tasks!BJ51</f>
        <v>0</v>
      </c>
      <c r="BK51" s="335">
        <f>[1]Tasks!BK51</f>
        <v>0</v>
      </c>
      <c r="BL51" s="335">
        <f>[1]Tasks!BL51</f>
        <v>0</v>
      </c>
      <c r="BM51" s="336">
        <f>[1]Tasks!BM51</f>
        <v>0</v>
      </c>
    </row>
    <row r="52" spans="1:65" x14ac:dyDescent="0.2">
      <c r="A52" s="172" t="str">
        <f t="shared" si="1"/>
        <v>0 0</v>
      </c>
      <c r="B52" s="173">
        <f>[1]Tasks!B52</f>
        <v>0</v>
      </c>
      <c r="C52" s="173">
        <f>[1]Tasks!C52</f>
        <v>0</v>
      </c>
      <c r="F52" s="334">
        <f>[1]Tasks!F52</f>
        <v>0</v>
      </c>
      <c r="G52" s="335">
        <f>[1]Tasks!G52</f>
        <v>0</v>
      </c>
      <c r="H52" s="335">
        <f>[1]Tasks!H52</f>
        <v>0</v>
      </c>
      <c r="I52" s="335">
        <f>[1]Tasks!I52</f>
        <v>0</v>
      </c>
      <c r="J52" s="335">
        <f>[1]Tasks!J52</f>
        <v>0</v>
      </c>
      <c r="K52" s="335">
        <f>[1]Tasks!K52</f>
        <v>0</v>
      </c>
      <c r="L52" s="335">
        <f>[1]Tasks!L52</f>
        <v>0</v>
      </c>
      <c r="M52" s="335">
        <f>[1]Tasks!M52</f>
        <v>0</v>
      </c>
      <c r="N52" s="335">
        <f>[1]Tasks!N52</f>
        <v>0</v>
      </c>
      <c r="O52" s="335">
        <f>[1]Tasks!O52</f>
        <v>0</v>
      </c>
      <c r="P52" s="335">
        <f>[1]Tasks!P52</f>
        <v>0</v>
      </c>
      <c r="Q52" s="335">
        <f>[1]Tasks!Q52</f>
        <v>0</v>
      </c>
      <c r="R52" s="335">
        <f>[1]Tasks!R52</f>
        <v>0</v>
      </c>
      <c r="S52" s="335">
        <f>[1]Tasks!S52</f>
        <v>0</v>
      </c>
      <c r="T52" s="335">
        <f>[1]Tasks!T52</f>
        <v>0</v>
      </c>
      <c r="U52" s="335">
        <f>[1]Tasks!U52</f>
        <v>0</v>
      </c>
      <c r="V52" s="335">
        <f>[1]Tasks!V52</f>
        <v>0</v>
      </c>
      <c r="W52" s="335">
        <f>[1]Tasks!W52</f>
        <v>0</v>
      </c>
      <c r="X52" s="335">
        <f>[1]Tasks!X52</f>
        <v>0</v>
      </c>
      <c r="Y52" s="335">
        <f>[1]Tasks!Y52</f>
        <v>0</v>
      </c>
      <c r="Z52" s="335">
        <f>[1]Tasks!Z52</f>
        <v>0</v>
      </c>
      <c r="AA52" s="335">
        <f>[1]Tasks!AA52</f>
        <v>0</v>
      </c>
      <c r="AB52" s="335">
        <f>[1]Tasks!AB52</f>
        <v>0</v>
      </c>
      <c r="AC52" s="335">
        <f>[1]Tasks!AC52</f>
        <v>0</v>
      </c>
      <c r="AD52" s="335">
        <f>[1]Tasks!AD52</f>
        <v>0</v>
      </c>
      <c r="AE52" s="335">
        <f>[1]Tasks!AE52</f>
        <v>0</v>
      </c>
      <c r="AF52" s="335">
        <f>[1]Tasks!AF52</f>
        <v>0</v>
      </c>
      <c r="AG52" s="335">
        <f>[1]Tasks!AG52</f>
        <v>0</v>
      </c>
      <c r="AH52" s="335">
        <f>[1]Tasks!AH52</f>
        <v>0</v>
      </c>
      <c r="AI52" s="335">
        <f>[1]Tasks!AI52</f>
        <v>0</v>
      </c>
      <c r="AJ52" s="335">
        <f>[1]Tasks!AJ52</f>
        <v>0</v>
      </c>
      <c r="AK52" s="335">
        <f>[1]Tasks!AK52</f>
        <v>0</v>
      </c>
      <c r="AL52" s="335">
        <f>[1]Tasks!AL52</f>
        <v>0</v>
      </c>
      <c r="AM52" s="335">
        <f>[1]Tasks!AM52</f>
        <v>0</v>
      </c>
      <c r="AN52" s="335">
        <f>[1]Tasks!AN52</f>
        <v>0</v>
      </c>
      <c r="AO52" s="335">
        <f>[1]Tasks!AO52</f>
        <v>0</v>
      </c>
      <c r="AP52" s="335">
        <f>[1]Tasks!AP52</f>
        <v>0</v>
      </c>
      <c r="AQ52" s="335">
        <f>[1]Tasks!AQ52</f>
        <v>0</v>
      </c>
      <c r="AR52" s="335">
        <f>[1]Tasks!AR52</f>
        <v>0</v>
      </c>
      <c r="AS52" s="335">
        <f>[1]Tasks!AS52</f>
        <v>0</v>
      </c>
      <c r="AT52" s="335">
        <f>[1]Tasks!AT52</f>
        <v>0</v>
      </c>
      <c r="AU52" s="335">
        <f>[1]Tasks!AU52</f>
        <v>0</v>
      </c>
      <c r="AV52" s="335">
        <f>[1]Tasks!AV52</f>
        <v>0</v>
      </c>
      <c r="AW52" s="335">
        <f>[1]Tasks!AW52</f>
        <v>0</v>
      </c>
      <c r="AX52" s="335">
        <f>[1]Tasks!AX52</f>
        <v>0</v>
      </c>
      <c r="AY52" s="335">
        <f>[1]Tasks!AY52</f>
        <v>0</v>
      </c>
      <c r="AZ52" s="335">
        <f>[1]Tasks!AZ52</f>
        <v>0</v>
      </c>
      <c r="BA52" s="335">
        <f>[1]Tasks!BA52</f>
        <v>0</v>
      </c>
      <c r="BB52" s="335">
        <f>[1]Tasks!BB52</f>
        <v>0</v>
      </c>
      <c r="BC52" s="335">
        <f>[1]Tasks!BC52</f>
        <v>0</v>
      </c>
      <c r="BD52" s="335">
        <f>[1]Tasks!BD52</f>
        <v>0</v>
      </c>
      <c r="BE52" s="335">
        <f>[1]Tasks!BE52</f>
        <v>0</v>
      </c>
      <c r="BF52" s="335">
        <f>[1]Tasks!BF52</f>
        <v>0</v>
      </c>
      <c r="BG52" s="335">
        <f>[1]Tasks!BG52</f>
        <v>0</v>
      </c>
      <c r="BH52" s="335">
        <f>[1]Tasks!BH52</f>
        <v>0</v>
      </c>
      <c r="BI52" s="335">
        <f>[1]Tasks!BI52</f>
        <v>0</v>
      </c>
      <c r="BJ52" s="335">
        <f>[1]Tasks!BJ52</f>
        <v>0</v>
      </c>
      <c r="BK52" s="335">
        <f>[1]Tasks!BK52</f>
        <v>0</v>
      </c>
      <c r="BL52" s="335">
        <f>[1]Tasks!BL52</f>
        <v>0</v>
      </c>
      <c r="BM52" s="336">
        <f>[1]Tasks!BM52</f>
        <v>0</v>
      </c>
    </row>
    <row r="53" spans="1:65" x14ac:dyDescent="0.2">
      <c r="A53" s="172" t="str">
        <f t="shared" si="1"/>
        <v>0 0</v>
      </c>
      <c r="B53" s="173">
        <f>[1]Tasks!B53</f>
        <v>0</v>
      </c>
      <c r="C53" s="173">
        <f>[1]Tasks!C53</f>
        <v>0</v>
      </c>
      <c r="F53" s="334">
        <f>[1]Tasks!F53</f>
        <v>0</v>
      </c>
      <c r="G53" s="335">
        <f>[1]Tasks!G53</f>
        <v>0</v>
      </c>
      <c r="H53" s="335">
        <f>[1]Tasks!H53</f>
        <v>0</v>
      </c>
      <c r="I53" s="335">
        <f>[1]Tasks!I53</f>
        <v>0</v>
      </c>
      <c r="J53" s="335">
        <f>[1]Tasks!J53</f>
        <v>0</v>
      </c>
      <c r="K53" s="335">
        <f>[1]Tasks!K53</f>
        <v>0</v>
      </c>
      <c r="L53" s="335">
        <f>[1]Tasks!L53</f>
        <v>0</v>
      </c>
      <c r="M53" s="335">
        <f>[1]Tasks!M53</f>
        <v>0</v>
      </c>
      <c r="N53" s="335">
        <f>[1]Tasks!N53</f>
        <v>0</v>
      </c>
      <c r="O53" s="335">
        <f>[1]Tasks!O53</f>
        <v>0</v>
      </c>
      <c r="P53" s="335">
        <f>[1]Tasks!P53</f>
        <v>0</v>
      </c>
      <c r="Q53" s="335">
        <f>[1]Tasks!Q53</f>
        <v>0</v>
      </c>
      <c r="R53" s="335">
        <f>[1]Tasks!R53</f>
        <v>0</v>
      </c>
      <c r="S53" s="335">
        <f>[1]Tasks!S53</f>
        <v>0</v>
      </c>
      <c r="T53" s="335">
        <f>[1]Tasks!T53</f>
        <v>0</v>
      </c>
      <c r="U53" s="335">
        <f>[1]Tasks!U53</f>
        <v>0</v>
      </c>
      <c r="V53" s="335">
        <f>[1]Tasks!V53</f>
        <v>0</v>
      </c>
      <c r="W53" s="335">
        <f>[1]Tasks!W53</f>
        <v>0</v>
      </c>
      <c r="X53" s="335">
        <f>[1]Tasks!X53</f>
        <v>0</v>
      </c>
      <c r="Y53" s="335">
        <f>[1]Tasks!Y53</f>
        <v>0</v>
      </c>
      <c r="Z53" s="335">
        <f>[1]Tasks!Z53</f>
        <v>0</v>
      </c>
      <c r="AA53" s="335">
        <f>[1]Tasks!AA53</f>
        <v>0</v>
      </c>
      <c r="AB53" s="335">
        <f>[1]Tasks!AB53</f>
        <v>0</v>
      </c>
      <c r="AC53" s="335">
        <f>[1]Tasks!AC53</f>
        <v>0</v>
      </c>
      <c r="AD53" s="335">
        <f>[1]Tasks!AD53</f>
        <v>0</v>
      </c>
      <c r="AE53" s="335">
        <f>[1]Tasks!AE53</f>
        <v>0</v>
      </c>
      <c r="AF53" s="335">
        <f>[1]Tasks!AF53</f>
        <v>0</v>
      </c>
      <c r="AG53" s="335">
        <f>[1]Tasks!AG53</f>
        <v>0</v>
      </c>
      <c r="AH53" s="335">
        <f>[1]Tasks!AH53</f>
        <v>0</v>
      </c>
      <c r="AI53" s="335">
        <f>[1]Tasks!AI53</f>
        <v>0</v>
      </c>
      <c r="AJ53" s="335">
        <f>[1]Tasks!AJ53</f>
        <v>0</v>
      </c>
      <c r="AK53" s="335">
        <f>[1]Tasks!AK53</f>
        <v>0</v>
      </c>
      <c r="AL53" s="335">
        <f>[1]Tasks!AL53</f>
        <v>0</v>
      </c>
      <c r="AM53" s="335">
        <f>[1]Tasks!AM53</f>
        <v>0</v>
      </c>
      <c r="AN53" s="335">
        <f>[1]Tasks!AN53</f>
        <v>0</v>
      </c>
      <c r="AO53" s="335">
        <f>[1]Tasks!AO53</f>
        <v>0</v>
      </c>
      <c r="AP53" s="335">
        <f>[1]Tasks!AP53</f>
        <v>0</v>
      </c>
      <c r="AQ53" s="335">
        <f>[1]Tasks!AQ53</f>
        <v>0</v>
      </c>
      <c r="AR53" s="335">
        <f>[1]Tasks!AR53</f>
        <v>0</v>
      </c>
      <c r="AS53" s="335">
        <f>[1]Tasks!AS53</f>
        <v>0</v>
      </c>
      <c r="AT53" s="335">
        <f>[1]Tasks!AT53</f>
        <v>0</v>
      </c>
      <c r="AU53" s="335">
        <f>[1]Tasks!AU53</f>
        <v>0</v>
      </c>
      <c r="AV53" s="335">
        <f>[1]Tasks!AV53</f>
        <v>0</v>
      </c>
      <c r="AW53" s="335">
        <f>[1]Tasks!AW53</f>
        <v>0</v>
      </c>
      <c r="AX53" s="335">
        <f>[1]Tasks!AX53</f>
        <v>0</v>
      </c>
      <c r="AY53" s="335">
        <f>[1]Tasks!AY53</f>
        <v>0</v>
      </c>
      <c r="AZ53" s="335">
        <f>[1]Tasks!AZ53</f>
        <v>0</v>
      </c>
      <c r="BA53" s="335">
        <f>[1]Tasks!BA53</f>
        <v>0</v>
      </c>
      <c r="BB53" s="335">
        <f>[1]Tasks!BB53</f>
        <v>0</v>
      </c>
      <c r="BC53" s="335">
        <f>[1]Tasks!BC53</f>
        <v>0</v>
      </c>
      <c r="BD53" s="335">
        <f>[1]Tasks!BD53</f>
        <v>0</v>
      </c>
      <c r="BE53" s="335">
        <f>[1]Tasks!BE53</f>
        <v>0</v>
      </c>
      <c r="BF53" s="335">
        <f>[1]Tasks!BF53</f>
        <v>0</v>
      </c>
      <c r="BG53" s="335">
        <f>[1]Tasks!BG53</f>
        <v>0</v>
      </c>
      <c r="BH53" s="335">
        <f>[1]Tasks!BH53</f>
        <v>0</v>
      </c>
      <c r="BI53" s="335">
        <f>[1]Tasks!BI53</f>
        <v>0</v>
      </c>
      <c r="BJ53" s="335">
        <f>[1]Tasks!BJ53</f>
        <v>0</v>
      </c>
      <c r="BK53" s="335">
        <f>[1]Tasks!BK53</f>
        <v>0</v>
      </c>
      <c r="BL53" s="335">
        <f>[1]Tasks!BL53</f>
        <v>0</v>
      </c>
      <c r="BM53" s="336">
        <f>[1]Tasks!BM53</f>
        <v>0</v>
      </c>
    </row>
    <row r="54" spans="1:65" x14ac:dyDescent="0.2">
      <c r="A54" s="172" t="str">
        <f t="shared" si="1"/>
        <v>0 0</v>
      </c>
      <c r="B54" s="173">
        <f>[1]Tasks!B54</f>
        <v>0</v>
      </c>
      <c r="C54" s="173">
        <f>[1]Tasks!C54</f>
        <v>0</v>
      </c>
      <c r="F54" s="334">
        <f>[1]Tasks!F54</f>
        <v>0</v>
      </c>
      <c r="G54" s="335">
        <f>[1]Tasks!G54</f>
        <v>0</v>
      </c>
      <c r="H54" s="335">
        <f>[1]Tasks!H54</f>
        <v>0</v>
      </c>
      <c r="I54" s="335">
        <f>[1]Tasks!I54</f>
        <v>0</v>
      </c>
      <c r="J54" s="335">
        <f>[1]Tasks!J54</f>
        <v>0</v>
      </c>
      <c r="K54" s="335">
        <f>[1]Tasks!K54</f>
        <v>0</v>
      </c>
      <c r="L54" s="335">
        <f>[1]Tasks!L54</f>
        <v>0</v>
      </c>
      <c r="M54" s="335">
        <f>[1]Tasks!M54</f>
        <v>0</v>
      </c>
      <c r="N54" s="335">
        <f>[1]Tasks!N54</f>
        <v>0</v>
      </c>
      <c r="O54" s="335">
        <f>[1]Tasks!O54</f>
        <v>0</v>
      </c>
      <c r="P54" s="335">
        <f>[1]Tasks!P54</f>
        <v>0</v>
      </c>
      <c r="Q54" s="335">
        <f>[1]Tasks!Q54</f>
        <v>0</v>
      </c>
      <c r="R54" s="335">
        <f>[1]Tasks!R54</f>
        <v>0</v>
      </c>
      <c r="S54" s="335">
        <f>[1]Tasks!S54</f>
        <v>0</v>
      </c>
      <c r="T54" s="335">
        <f>[1]Tasks!T54</f>
        <v>0</v>
      </c>
      <c r="U54" s="335">
        <f>[1]Tasks!U54</f>
        <v>0</v>
      </c>
      <c r="V54" s="335">
        <f>[1]Tasks!V54</f>
        <v>0</v>
      </c>
      <c r="W54" s="335">
        <f>[1]Tasks!W54</f>
        <v>0</v>
      </c>
      <c r="X54" s="335">
        <f>[1]Tasks!X54</f>
        <v>0</v>
      </c>
      <c r="Y54" s="335">
        <f>[1]Tasks!Y54</f>
        <v>0</v>
      </c>
      <c r="Z54" s="335">
        <f>[1]Tasks!Z54</f>
        <v>0</v>
      </c>
      <c r="AA54" s="335">
        <f>[1]Tasks!AA54</f>
        <v>0</v>
      </c>
      <c r="AB54" s="335">
        <f>[1]Tasks!AB54</f>
        <v>0</v>
      </c>
      <c r="AC54" s="335">
        <f>[1]Tasks!AC54</f>
        <v>0</v>
      </c>
      <c r="AD54" s="335">
        <f>[1]Tasks!AD54</f>
        <v>0</v>
      </c>
      <c r="AE54" s="335">
        <f>[1]Tasks!AE54</f>
        <v>0</v>
      </c>
      <c r="AF54" s="335">
        <f>[1]Tasks!AF54</f>
        <v>0</v>
      </c>
      <c r="AG54" s="335">
        <f>[1]Tasks!AG54</f>
        <v>0</v>
      </c>
      <c r="AH54" s="335">
        <f>[1]Tasks!AH54</f>
        <v>0</v>
      </c>
      <c r="AI54" s="335">
        <f>[1]Tasks!AI54</f>
        <v>0</v>
      </c>
      <c r="AJ54" s="335">
        <f>[1]Tasks!AJ54</f>
        <v>0</v>
      </c>
      <c r="AK54" s="335">
        <f>[1]Tasks!AK54</f>
        <v>0</v>
      </c>
      <c r="AL54" s="335">
        <f>[1]Tasks!AL54</f>
        <v>0</v>
      </c>
      <c r="AM54" s="335">
        <f>[1]Tasks!AM54</f>
        <v>0</v>
      </c>
      <c r="AN54" s="335">
        <f>[1]Tasks!AN54</f>
        <v>0</v>
      </c>
      <c r="AO54" s="335">
        <f>[1]Tasks!AO54</f>
        <v>0</v>
      </c>
      <c r="AP54" s="335">
        <f>[1]Tasks!AP54</f>
        <v>0</v>
      </c>
      <c r="AQ54" s="335">
        <f>[1]Tasks!AQ54</f>
        <v>0</v>
      </c>
      <c r="AR54" s="335">
        <f>[1]Tasks!AR54</f>
        <v>0</v>
      </c>
      <c r="AS54" s="335">
        <f>[1]Tasks!AS54</f>
        <v>0</v>
      </c>
      <c r="AT54" s="335">
        <f>[1]Tasks!AT54</f>
        <v>0</v>
      </c>
      <c r="AU54" s="335">
        <f>[1]Tasks!AU54</f>
        <v>0</v>
      </c>
      <c r="AV54" s="335">
        <f>[1]Tasks!AV54</f>
        <v>0</v>
      </c>
      <c r="AW54" s="335">
        <f>[1]Tasks!AW54</f>
        <v>0</v>
      </c>
      <c r="AX54" s="335">
        <f>[1]Tasks!AX54</f>
        <v>0</v>
      </c>
      <c r="AY54" s="335">
        <f>[1]Tasks!AY54</f>
        <v>0</v>
      </c>
      <c r="AZ54" s="335">
        <f>[1]Tasks!AZ54</f>
        <v>0</v>
      </c>
      <c r="BA54" s="335">
        <f>[1]Tasks!BA54</f>
        <v>0</v>
      </c>
      <c r="BB54" s="335">
        <f>[1]Tasks!BB54</f>
        <v>0</v>
      </c>
      <c r="BC54" s="335">
        <f>[1]Tasks!BC54</f>
        <v>0</v>
      </c>
      <c r="BD54" s="335">
        <f>[1]Tasks!BD54</f>
        <v>0</v>
      </c>
      <c r="BE54" s="335">
        <f>[1]Tasks!BE54</f>
        <v>0</v>
      </c>
      <c r="BF54" s="335">
        <f>[1]Tasks!BF54</f>
        <v>0</v>
      </c>
      <c r="BG54" s="335">
        <f>[1]Tasks!BG54</f>
        <v>0</v>
      </c>
      <c r="BH54" s="335">
        <f>[1]Tasks!BH54</f>
        <v>0</v>
      </c>
      <c r="BI54" s="335">
        <f>[1]Tasks!BI54</f>
        <v>0</v>
      </c>
      <c r="BJ54" s="335">
        <f>[1]Tasks!BJ54</f>
        <v>0</v>
      </c>
      <c r="BK54" s="335">
        <f>[1]Tasks!BK54</f>
        <v>0</v>
      </c>
      <c r="BL54" s="335">
        <f>[1]Tasks!BL54</f>
        <v>0</v>
      </c>
      <c r="BM54" s="336">
        <f>[1]Tasks!BM54</f>
        <v>0</v>
      </c>
    </row>
    <row r="55" spans="1:65" x14ac:dyDescent="0.2">
      <c r="A55" s="172" t="str">
        <f t="shared" si="1"/>
        <v>0 0</v>
      </c>
      <c r="B55" s="173">
        <f>[1]Tasks!B55</f>
        <v>0</v>
      </c>
      <c r="C55" s="173">
        <f>[1]Tasks!C55</f>
        <v>0</v>
      </c>
      <c r="F55" s="334">
        <f>[1]Tasks!F55</f>
        <v>0</v>
      </c>
      <c r="G55" s="335">
        <f>[1]Tasks!G55</f>
        <v>0</v>
      </c>
      <c r="H55" s="335">
        <f>[1]Tasks!H55</f>
        <v>0</v>
      </c>
      <c r="I55" s="335">
        <f>[1]Tasks!I55</f>
        <v>0</v>
      </c>
      <c r="J55" s="335">
        <f>[1]Tasks!J55</f>
        <v>0</v>
      </c>
      <c r="K55" s="335">
        <f>[1]Tasks!K55</f>
        <v>0</v>
      </c>
      <c r="L55" s="335">
        <f>[1]Tasks!L55</f>
        <v>0</v>
      </c>
      <c r="M55" s="335">
        <f>[1]Tasks!M55</f>
        <v>0</v>
      </c>
      <c r="N55" s="335">
        <f>[1]Tasks!N55</f>
        <v>0</v>
      </c>
      <c r="O55" s="335">
        <f>[1]Tasks!O55</f>
        <v>0</v>
      </c>
      <c r="P55" s="335">
        <f>[1]Tasks!P55</f>
        <v>0</v>
      </c>
      <c r="Q55" s="335">
        <f>[1]Tasks!Q55</f>
        <v>0</v>
      </c>
      <c r="R55" s="335">
        <f>[1]Tasks!R55</f>
        <v>0</v>
      </c>
      <c r="S55" s="335">
        <f>[1]Tasks!S55</f>
        <v>0</v>
      </c>
      <c r="T55" s="335">
        <f>[1]Tasks!T55</f>
        <v>0</v>
      </c>
      <c r="U55" s="335">
        <f>[1]Tasks!U55</f>
        <v>0</v>
      </c>
      <c r="V55" s="335">
        <f>[1]Tasks!V55</f>
        <v>0</v>
      </c>
      <c r="W55" s="335">
        <f>[1]Tasks!W55</f>
        <v>0</v>
      </c>
      <c r="X55" s="335">
        <f>[1]Tasks!X55</f>
        <v>0</v>
      </c>
      <c r="Y55" s="335">
        <f>[1]Tasks!Y55</f>
        <v>0</v>
      </c>
      <c r="Z55" s="335">
        <f>[1]Tasks!Z55</f>
        <v>0</v>
      </c>
      <c r="AA55" s="335">
        <f>[1]Tasks!AA55</f>
        <v>0</v>
      </c>
      <c r="AB55" s="335">
        <f>[1]Tasks!AB55</f>
        <v>0</v>
      </c>
      <c r="AC55" s="335">
        <f>[1]Tasks!AC55</f>
        <v>0</v>
      </c>
      <c r="AD55" s="335">
        <f>[1]Tasks!AD55</f>
        <v>0</v>
      </c>
      <c r="AE55" s="335">
        <f>[1]Tasks!AE55</f>
        <v>0</v>
      </c>
      <c r="AF55" s="335">
        <f>[1]Tasks!AF55</f>
        <v>0</v>
      </c>
      <c r="AG55" s="335">
        <f>[1]Tasks!AG55</f>
        <v>0</v>
      </c>
      <c r="AH55" s="335">
        <f>[1]Tasks!AH55</f>
        <v>0</v>
      </c>
      <c r="AI55" s="335">
        <f>[1]Tasks!AI55</f>
        <v>0</v>
      </c>
      <c r="AJ55" s="335">
        <f>[1]Tasks!AJ55</f>
        <v>0</v>
      </c>
      <c r="AK55" s="335">
        <f>[1]Tasks!AK55</f>
        <v>0</v>
      </c>
      <c r="AL55" s="335">
        <f>[1]Tasks!AL55</f>
        <v>0</v>
      </c>
      <c r="AM55" s="335">
        <f>[1]Tasks!AM55</f>
        <v>0</v>
      </c>
      <c r="AN55" s="335">
        <f>[1]Tasks!AN55</f>
        <v>0</v>
      </c>
      <c r="AO55" s="335">
        <f>[1]Tasks!AO55</f>
        <v>0</v>
      </c>
      <c r="AP55" s="335">
        <f>[1]Tasks!AP55</f>
        <v>0</v>
      </c>
      <c r="AQ55" s="335">
        <f>[1]Tasks!AQ55</f>
        <v>0</v>
      </c>
      <c r="AR55" s="335">
        <f>[1]Tasks!AR55</f>
        <v>0</v>
      </c>
      <c r="AS55" s="335">
        <f>[1]Tasks!AS55</f>
        <v>0</v>
      </c>
      <c r="AT55" s="335">
        <f>[1]Tasks!AT55</f>
        <v>0</v>
      </c>
      <c r="AU55" s="335">
        <f>[1]Tasks!AU55</f>
        <v>0</v>
      </c>
      <c r="AV55" s="335">
        <f>[1]Tasks!AV55</f>
        <v>0</v>
      </c>
      <c r="AW55" s="335">
        <f>[1]Tasks!AW55</f>
        <v>0</v>
      </c>
      <c r="AX55" s="335">
        <f>[1]Tasks!AX55</f>
        <v>0</v>
      </c>
      <c r="AY55" s="335">
        <f>[1]Tasks!AY55</f>
        <v>0</v>
      </c>
      <c r="AZ55" s="335">
        <f>[1]Tasks!AZ55</f>
        <v>0</v>
      </c>
      <c r="BA55" s="335">
        <f>[1]Tasks!BA55</f>
        <v>0</v>
      </c>
      <c r="BB55" s="335">
        <f>[1]Tasks!BB55</f>
        <v>0</v>
      </c>
      <c r="BC55" s="335">
        <f>[1]Tasks!BC55</f>
        <v>0</v>
      </c>
      <c r="BD55" s="335">
        <f>[1]Tasks!BD55</f>
        <v>0</v>
      </c>
      <c r="BE55" s="335">
        <f>[1]Tasks!BE55</f>
        <v>0</v>
      </c>
      <c r="BF55" s="335">
        <f>[1]Tasks!BF55</f>
        <v>0</v>
      </c>
      <c r="BG55" s="335">
        <f>[1]Tasks!BG55</f>
        <v>0</v>
      </c>
      <c r="BH55" s="335">
        <f>[1]Tasks!BH55</f>
        <v>0</v>
      </c>
      <c r="BI55" s="335">
        <f>[1]Tasks!BI55</f>
        <v>0</v>
      </c>
      <c r="BJ55" s="335">
        <f>[1]Tasks!BJ55</f>
        <v>0</v>
      </c>
      <c r="BK55" s="335">
        <f>[1]Tasks!BK55</f>
        <v>0</v>
      </c>
      <c r="BL55" s="335">
        <f>[1]Tasks!BL55</f>
        <v>0</v>
      </c>
      <c r="BM55" s="336">
        <f>[1]Tasks!BM55</f>
        <v>0</v>
      </c>
    </row>
    <row r="56" spans="1:65" x14ac:dyDescent="0.2">
      <c r="A56" s="172" t="str">
        <f t="shared" si="1"/>
        <v>0 0</v>
      </c>
      <c r="B56" s="173">
        <f>[1]Tasks!B56</f>
        <v>0</v>
      </c>
      <c r="C56" s="173">
        <f>[1]Tasks!C56</f>
        <v>0</v>
      </c>
      <c r="F56" s="334">
        <f>[1]Tasks!F56</f>
        <v>0</v>
      </c>
      <c r="G56" s="335">
        <f>[1]Tasks!G56</f>
        <v>0</v>
      </c>
      <c r="H56" s="335">
        <f>[1]Tasks!H56</f>
        <v>0</v>
      </c>
      <c r="I56" s="335">
        <f>[1]Tasks!I56</f>
        <v>0</v>
      </c>
      <c r="J56" s="335">
        <f>[1]Tasks!J56</f>
        <v>0</v>
      </c>
      <c r="K56" s="335">
        <f>[1]Tasks!K56</f>
        <v>0</v>
      </c>
      <c r="L56" s="335">
        <f>[1]Tasks!L56</f>
        <v>0</v>
      </c>
      <c r="M56" s="335">
        <f>[1]Tasks!M56</f>
        <v>0</v>
      </c>
      <c r="N56" s="335">
        <f>[1]Tasks!N56</f>
        <v>0</v>
      </c>
      <c r="O56" s="335">
        <f>[1]Tasks!O56</f>
        <v>0</v>
      </c>
      <c r="P56" s="335">
        <f>[1]Tasks!P56</f>
        <v>0</v>
      </c>
      <c r="Q56" s="335">
        <f>[1]Tasks!Q56</f>
        <v>0</v>
      </c>
      <c r="R56" s="335">
        <f>[1]Tasks!R56</f>
        <v>0</v>
      </c>
      <c r="S56" s="335">
        <f>[1]Tasks!S56</f>
        <v>0</v>
      </c>
      <c r="T56" s="335">
        <f>[1]Tasks!T56</f>
        <v>0</v>
      </c>
      <c r="U56" s="335">
        <f>[1]Tasks!U56</f>
        <v>0</v>
      </c>
      <c r="V56" s="335">
        <f>[1]Tasks!V56</f>
        <v>0</v>
      </c>
      <c r="W56" s="335">
        <f>[1]Tasks!W56</f>
        <v>0</v>
      </c>
      <c r="X56" s="335">
        <f>[1]Tasks!X56</f>
        <v>0</v>
      </c>
      <c r="Y56" s="335">
        <f>[1]Tasks!Y56</f>
        <v>0</v>
      </c>
      <c r="Z56" s="335">
        <f>[1]Tasks!Z56</f>
        <v>0</v>
      </c>
      <c r="AA56" s="335">
        <f>[1]Tasks!AA56</f>
        <v>0</v>
      </c>
      <c r="AB56" s="335">
        <f>[1]Tasks!AB56</f>
        <v>0</v>
      </c>
      <c r="AC56" s="335">
        <f>[1]Tasks!AC56</f>
        <v>0</v>
      </c>
      <c r="AD56" s="335">
        <f>[1]Tasks!AD56</f>
        <v>0</v>
      </c>
      <c r="AE56" s="335">
        <f>[1]Tasks!AE56</f>
        <v>0</v>
      </c>
      <c r="AF56" s="335">
        <f>[1]Tasks!AF56</f>
        <v>0</v>
      </c>
      <c r="AG56" s="335">
        <f>[1]Tasks!AG56</f>
        <v>0</v>
      </c>
      <c r="AH56" s="335">
        <f>[1]Tasks!AH56</f>
        <v>0</v>
      </c>
      <c r="AI56" s="335">
        <f>[1]Tasks!AI56</f>
        <v>0</v>
      </c>
      <c r="AJ56" s="335">
        <f>[1]Tasks!AJ56</f>
        <v>0</v>
      </c>
      <c r="AK56" s="335">
        <f>[1]Tasks!AK56</f>
        <v>0</v>
      </c>
      <c r="AL56" s="335">
        <f>[1]Tasks!AL56</f>
        <v>0</v>
      </c>
      <c r="AM56" s="335">
        <f>[1]Tasks!AM56</f>
        <v>0</v>
      </c>
      <c r="AN56" s="335">
        <f>[1]Tasks!AN56</f>
        <v>0</v>
      </c>
      <c r="AO56" s="335">
        <f>[1]Tasks!AO56</f>
        <v>0</v>
      </c>
      <c r="AP56" s="335">
        <f>[1]Tasks!AP56</f>
        <v>0</v>
      </c>
      <c r="AQ56" s="335">
        <f>[1]Tasks!AQ56</f>
        <v>0</v>
      </c>
      <c r="AR56" s="335">
        <f>[1]Tasks!AR56</f>
        <v>0</v>
      </c>
      <c r="AS56" s="335">
        <f>[1]Tasks!AS56</f>
        <v>0</v>
      </c>
      <c r="AT56" s="335">
        <f>[1]Tasks!AT56</f>
        <v>0</v>
      </c>
      <c r="AU56" s="335">
        <f>[1]Tasks!AU56</f>
        <v>0</v>
      </c>
      <c r="AV56" s="335">
        <f>[1]Tasks!AV56</f>
        <v>0</v>
      </c>
      <c r="AW56" s="335">
        <f>[1]Tasks!AW56</f>
        <v>0</v>
      </c>
      <c r="AX56" s="335">
        <f>[1]Tasks!AX56</f>
        <v>0</v>
      </c>
      <c r="AY56" s="335">
        <f>[1]Tasks!AY56</f>
        <v>0</v>
      </c>
      <c r="AZ56" s="335">
        <f>[1]Tasks!AZ56</f>
        <v>0</v>
      </c>
      <c r="BA56" s="335">
        <f>[1]Tasks!BA56</f>
        <v>0</v>
      </c>
      <c r="BB56" s="335">
        <f>[1]Tasks!BB56</f>
        <v>0</v>
      </c>
      <c r="BC56" s="335">
        <f>[1]Tasks!BC56</f>
        <v>0</v>
      </c>
      <c r="BD56" s="335">
        <f>[1]Tasks!BD56</f>
        <v>0</v>
      </c>
      <c r="BE56" s="335">
        <f>[1]Tasks!BE56</f>
        <v>0</v>
      </c>
      <c r="BF56" s="335">
        <f>[1]Tasks!BF56</f>
        <v>0</v>
      </c>
      <c r="BG56" s="335">
        <f>[1]Tasks!BG56</f>
        <v>0</v>
      </c>
      <c r="BH56" s="335">
        <f>[1]Tasks!BH56</f>
        <v>0</v>
      </c>
      <c r="BI56" s="335">
        <f>[1]Tasks!BI56</f>
        <v>0</v>
      </c>
      <c r="BJ56" s="335">
        <f>[1]Tasks!BJ56</f>
        <v>0</v>
      </c>
      <c r="BK56" s="335">
        <f>[1]Tasks!BK56</f>
        <v>0</v>
      </c>
      <c r="BL56" s="335">
        <f>[1]Tasks!BL56</f>
        <v>0</v>
      </c>
      <c r="BM56" s="336">
        <f>[1]Tasks!BM56</f>
        <v>0</v>
      </c>
    </row>
    <row r="57" spans="1:65" x14ac:dyDescent="0.2">
      <c r="A57" s="172" t="str">
        <f t="shared" si="1"/>
        <v>0 0</v>
      </c>
      <c r="B57" s="173">
        <f>[1]Tasks!B57</f>
        <v>0</v>
      </c>
      <c r="C57" s="173">
        <f>[1]Tasks!C57</f>
        <v>0</v>
      </c>
      <c r="F57" s="334">
        <f>[1]Tasks!F57</f>
        <v>0</v>
      </c>
      <c r="G57" s="335">
        <f>[1]Tasks!G57</f>
        <v>0</v>
      </c>
      <c r="H57" s="335">
        <f>[1]Tasks!H57</f>
        <v>0</v>
      </c>
      <c r="I57" s="335">
        <f>[1]Tasks!I57</f>
        <v>0</v>
      </c>
      <c r="J57" s="335">
        <f>[1]Tasks!J57</f>
        <v>0</v>
      </c>
      <c r="K57" s="335">
        <f>[1]Tasks!K57</f>
        <v>0</v>
      </c>
      <c r="L57" s="335">
        <f>[1]Tasks!L57</f>
        <v>0</v>
      </c>
      <c r="M57" s="335">
        <f>[1]Tasks!M57</f>
        <v>0</v>
      </c>
      <c r="N57" s="335">
        <f>[1]Tasks!N57</f>
        <v>0</v>
      </c>
      <c r="O57" s="335">
        <f>[1]Tasks!O57</f>
        <v>0</v>
      </c>
      <c r="P57" s="335">
        <f>[1]Tasks!P57</f>
        <v>0</v>
      </c>
      <c r="Q57" s="335">
        <f>[1]Tasks!Q57</f>
        <v>0</v>
      </c>
      <c r="R57" s="335">
        <f>[1]Tasks!R57</f>
        <v>0</v>
      </c>
      <c r="S57" s="335">
        <f>[1]Tasks!S57</f>
        <v>0</v>
      </c>
      <c r="T57" s="335">
        <f>[1]Tasks!T57</f>
        <v>0</v>
      </c>
      <c r="U57" s="335">
        <f>[1]Tasks!U57</f>
        <v>0</v>
      </c>
      <c r="V57" s="335">
        <f>[1]Tasks!V57</f>
        <v>0</v>
      </c>
      <c r="W57" s="335">
        <f>[1]Tasks!W57</f>
        <v>0</v>
      </c>
      <c r="X57" s="335">
        <f>[1]Tasks!X57</f>
        <v>0</v>
      </c>
      <c r="Y57" s="335">
        <f>[1]Tasks!Y57</f>
        <v>0</v>
      </c>
      <c r="Z57" s="335">
        <f>[1]Tasks!Z57</f>
        <v>0</v>
      </c>
      <c r="AA57" s="335">
        <f>[1]Tasks!AA57</f>
        <v>0</v>
      </c>
      <c r="AB57" s="335">
        <f>[1]Tasks!AB57</f>
        <v>0</v>
      </c>
      <c r="AC57" s="335">
        <f>[1]Tasks!AC57</f>
        <v>0</v>
      </c>
      <c r="AD57" s="335">
        <f>[1]Tasks!AD57</f>
        <v>0</v>
      </c>
      <c r="AE57" s="335">
        <f>[1]Tasks!AE57</f>
        <v>0</v>
      </c>
      <c r="AF57" s="335">
        <f>[1]Tasks!AF57</f>
        <v>0</v>
      </c>
      <c r="AG57" s="335">
        <f>[1]Tasks!AG57</f>
        <v>0</v>
      </c>
      <c r="AH57" s="335">
        <f>[1]Tasks!AH57</f>
        <v>0</v>
      </c>
      <c r="AI57" s="335">
        <f>[1]Tasks!AI57</f>
        <v>0</v>
      </c>
      <c r="AJ57" s="335">
        <f>[1]Tasks!AJ57</f>
        <v>0</v>
      </c>
      <c r="AK57" s="335">
        <f>[1]Tasks!AK57</f>
        <v>0</v>
      </c>
      <c r="AL57" s="335">
        <f>[1]Tasks!AL57</f>
        <v>0</v>
      </c>
      <c r="AM57" s="335">
        <f>[1]Tasks!AM57</f>
        <v>0</v>
      </c>
      <c r="AN57" s="335">
        <f>[1]Tasks!AN57</f>
        <v>0</v>
      </c>
      <c r="AO57" s="335">
        <f>[1]Tasks!AO57</f>
        <v>0</v>
      </c>
      <c r="AP57" s="335">
        <f>[1]Tasks!AP57</f>
        <v>0</v>
      </c>
      <c r="AQ57" s="335">
        <f>[1]Tasks!AQ57</f>
        <v>0</v>
      </c>
      <c r="AR57" s="335">
        <f>[1]Tasks!AR57</f>
        <v>0</v>
      </c>
      <c r="AS57" s="335">
        <f>[1]Tasks!AS57</f>
        <v>0</v>
      </c>
      <c r="AT57" s="335">
        <f>[1]Tasks!AT57</f>
        <v>0</v>
      </c>
      <c r="AU57" s="335">
        <f>[1]Tasks!AU57</f>
        <v>0</v>
      </c>
      <c r="AV57" s="335">
        <f>[1]Tasks!AV57</f>
        <v>0</v>
      </c>
      <c r="AW57" s="335">
        <f>[1]Tasks!AW57</f>
        <v>0</v>
      </c>
      <c r="AX57" s="335">
        <f>[1]Tasks!AX57</f>
        <v>0</v>
      </c>
      <c r="AY57" s="335">
        <f>[1]Tasks!AY57</f>
        <v>0</v>
      </c>
      <c r="AZ57" s="335">
        <f>[1]Tasks!AZ57</f>
        <v>0</v>
      </c>
      <c r="BA57" s="335">
        <f>[1]Tasks!BA57</f>
        <v>0</v>
      </c>
      <c r="BB57" s="335">
        <f>[1]Tasks!BB57</f>
        <v>0</v>
      </c>
      <c r="BC57" s="335">
        <f>[1]Tasks!BC57</f>
        <v>0</v>
      </c>
      <c r="BD57" s="335">
        <f>[1]Tasks!BD57</f>
        <v>0</v>
      </c>
      <c r="BE57" s="335">
        <f>[1]Tasks!BE57</f>
        <v>0</v>
      </c>
      <c r="BF57" s="335">
        <f>[1]Tasks!BF57</f>
        <v>0</v>
      </c>
      <c r="BG57" s="335">
        <f>[1]Tasks!BG57</f>
        <v>0</v>
      </c>
      <c r="BH57" s="335">
        <f>[1]Tasks!BH57</f>
        <v>0</v>
      </c>
      <c r="BI57" s="335">
        <f>[1]Tasks!BI57</f>
        <v>0</v>
      </c>
      <c r="BJ57" s="335">
        <f>[1]Tasks!BJ57</f>
        <v>0</v>
      </c>
      <c r="BK57" s="335">
        <f>[1]Tasks!BK57</f>
        <v>0</v>
      </c>
      <c r="BL57" s="335">
        <f>[1]Tasks!BL57</f>
        <v>0</v>
      </c>
      <c r="BM57" s="336">
        <f>[1]Tasks!BM57</f>
        <v>0</v>
      </c>
    </row>
    <row r="58" spans="1:65" x14ac:dyDescent="0.2">
      <c r="A58" s="172" t="str">
        <f t="shared" si="1"/>
        <v>0 0</v>
      </c>
      <c r="B58" s="173">
        <f>[1]Tasks!B58</f>
        <v>0</v>
      </c>
      <c r="C58" s="173">
        <f>[1]Tasks!C58</f>
        <v>0</v>
      </c>
      <c r="F58" s="334">
        <f>[1]Tasks!F58</f>
        <v>0</v>
      </c>
      <c r="G58" s="335">
        <f>[1]Tasks!G58</f>
        <v>0</v>
      </c>
      <c r="H58" s="335">
        <f>[1]Tasks!H58</f>
        <v>0</v>
      </c>
      <c r="I58" s="335">
        <f>[1]Tasks!I58</f>
        <v>0</v>
      </c>
      <c r="J58" s="335">
        <f>[1]Tasks!J58</f>
        <v>0</v>
      </c>
      <c r="K58" s="335">
        <f>[1]Tasks!K58</f>
        <v>0</v>
      </c>
      <c r="L58" s="335">
        <f>[1]Tasks!L58</f>
        <v>0</v>
      </c>
      <c r="M58" s="335">
        <f>[1]Tasks!M58</f>
        <v>0</v>
      </c>
      <c r="N58" s="335">
        <f>[1]Tasks!N58</f>
        <v>0</v>
      </c>
      <c r="O58" s="335">
        <f>[1]Tasks!O58</f>
        <v>0</v>
      </c>
      <c r="P58" s="335">
        <f>[1]Tasks!P58</f>
        <v>0</v>
      </c>
      <c r="Q58" s="335">
        <f>[1]Tasks!Q58</f>
        <v>0</v>
      </c>
      <c r="R58" s="335">
        <f>[1]Tasks!R58</f>
        <v>0</v>
      </c>
      <c r="S58" s="335">
        <f>[1]Tasks!S58</f>
        <v>0</v>
      </c>
      <c r="T58" s="335">
        <f>[1]Tasks!T58</f>
        <v>0</v>
      </c>
      <c r="U58" s="335">
        <f>[1]Tasks!U58</f>
        <v>0</v>
      </c>
      <c r="V58" s="335">
        <f>[1]Tasks!V58</f>
        <v>0</v>
      </c>
      <c r="W58" s="335">
        <f>[1]Tasks!W58</f>
        <v>0</v>
      </c>
      <c r="X58" s="335">
        <f>[1]Tasks!X58</f>
        <v>0</v>
      </c>
      <c r="Y58" s="335">
        <f>[1]Tasks!Y58</f>
        <v>0</v>
      </c>
      <c r="Z58" s="335">
        <f>[1]Tasks!Z58</f>
        <v>0</v>
      </c>
      <c r="AA58" s="335">
        <f>[1]Tasks!AA58</f>
        <v>0</v>
      </c>
      <c r="AB58" s="335">
        <f>[1]Tasks!AB58</f>
        <v>0</v>
      </c>
      <c r="AC58" s="335">
        <f>[1]Tasks!AC58</f>
        <v>0</v>
      </c>
      <c r="AD58" s="335">
        <f>[1]Tasks!AD58</f>
        <v>0</v>
      </c>
      <c r="AE58" s="335">
        <f>[1]Tasks!AE58</f>
        <v>0</v>
      </c>
      <c r="AF58" s="335">
        <f>[1]Tasks!AF58</f>
        <v>0</v>
      </c>
      <c r="AG58" s="335">
        <f>[1]Tasks!AG58</f>
        <v>0</v>
      </c>
      <c r="AH58" s="335">
        <f>[1]Tasks!AH58</f>
        <v>0</v>
      </c>
      <c r="AI58" s="335">
        <f>[1]Tasks!AI58</f>
        <v>0</v>
      </c>
      <c r="AJ58" s="335">
        <f>[1]Tasks!AJ58</f>
        <v>0</v>
      </c>
      <c r="AK58" s="335">
        <f>[1]Tasks!AK58</f>
        <v>0</v>
      </c>
      <c r="AL58" s="335">
        <f>[1]Tasks!AL58</f>
        <v>0</v>
      </c>
      <c r="AM58" s="335">
        <f>[1]Tasks!AM58</f>
        <v>0</v>
      </c>
      <c r="AN58" s="335">
        <f>[1]Tasks!AN58</f>
        <v>0</v>
      </c>
      <c r="AO58" s="335">
        <f>[1]Tasks!AO58</f>
        <v>0</v>
      </c>
      <c r="AP58" s="335">
        <f>[1]Tasks!AP58</f>
        <v>0</v>
      </c>
      <c r="AQ58" s="335">
        <f>[1]Tasks!AQ58</f>
        <v>0</v>
      </c>
      <c r="AR58" s="335">
        <f>[1]Tasks!AR58</f>
        <v>0</v>
      </c>
      <c r="AS58" s="335">
        <f>[1]Tasks!AS58</f>
        <v>0</v>
      </c>
      <c r="AT58" s="335">
        <f>[1]Tasks!AT58</f>
        <v>0</v>
      </c>
      <c r="AU58" s="335">
        <f>[1]Tasks!AU58</f>
        <v>0</v>
      </c>
      <c r="AV58" s="335">
        <f>[1]Tasks!AV58</f>
        <v>0</v>
      </c>
      <c r="AW58" s="335">
        <f>[1]Tasks!AW58</f>
        <v>0</v>
      </c>
      <c r="AX58" s="335">
        <f>[1]Tasks!AX58</f>
        <v>0</v>
      </c>
      <c r="AY58" s="335">
        <f>[1]Tasks!AY58</f>
        <v>0</v>
      </c>
      <c r="AZ58" s="335">
        <f>[1]Tasks!AZ58</f>
        <v>0</v>
      </c>
      <c r="BA58" s="335">
        <f>[1]Tasks!BA58</f>
        <v>0</v>
      </c>
      <c r="BB58" s="335">
        <f>[1]Tasks!BB58</f>
        <v>0</v>
      </c>
      <c r="BC58" s="335">
        <f>[1]Tasks!BC58</f>
        <v>0</v>
      </c>
      <c r="BD58" s="335">
        <f>[1]Tasks!BD58</f>
        <v>0</v>
      </c>
      <c r="BE58" s="335">
        <f>[1]Tasks!BE58</f>
        <v>0</v>
      </c>
      <c r="BF58" s="335">
        <f>[1]Tasks!BF58</f>
        <v>0</v>
      </c>
      <c r="BG58" s="335">
        <f>[1]Tasks!BG58</f>
        <v>0</v>
      </c>
      <c r="BH58" s="335">
        <f>[1]Tasks!BH58</f>
        <v>0</v>
      </c>
      <c r="BI58" s="335">
        <f>[1]Tasks!BI58</f>
        <v>0</v>
      </c>
      <c r="BJ58" s="335">
        <f>[1]Tasks!BJ58</f>
        <v>0</v>
      </c>
      <c r="BK58" s="335">
        <f>[1]Tasks!BK58</f>
        <v>0</v>
      </c>
      <c r="BL58" s="335">
        <f>[1]Tasks!BL58</f>
        <v>0</v>
      </c>
      <c r="BM58" s="336">
        <f>[1]Tasks!BM58</f>
        <v>0</v>
      </c>
    </row>
    <row r="59" spans="1:65" x14ac:dyDescent="0.2">
      <c r="A59" s="172" t="str">
        <f t="shared" si="1"/>
        <v>0 0</v>
      </c>
      <c r="B59" s="173">
        <f>[1]Tasks!B59</f>
        <v>0</v>
      </c>
      <c r="C59" s="173">
        <f>[1]Tasks!C59</f>
        <v>0</v>
      </c>
      <c r="F59" s="334">
        <f>[1]Tasks!F59</f>
        <v>0</v>
      </c>
      <c r="G59" s="335">
        <f>[1]Tasks!G59</f>
        <v>0</v>
      </c>
      <c r="H59" s="335">
        <f>[1]Tasks!H59</f>
        <v>0</v>
      </c>
      <c r="I59" s="335">
        <f>[1]Tasks!I59</f>
        <v>0</v>
      </c>
      <c r="J59" s="335">
        <f>[1]Tasks!J59</f>
        <v>0</v>
      </c>
      <c r="K59" s="335">
        <f>[1]Tasks!K59</f>
        <v>0</v>
      </c>
      <c r="L59" s="335">
        <f>[1]Tasks!L59</f>
        <v>0</v>
      </c>
      <c r="M59" s="335">
        <f>[1]Tasks!M59</f>
        <v>0</v>
      </c>
      <c r="N59" s="335">
        <f>[1]Tasks!N59</f>
        <v>0</v>
      </c>
      <c r="O59" s="335">
        <f>[1]Tasks!O59</f>
        <v>0</v>
      </c>
      <c r="P59" s="335">
        <f>[1]Tasks!P59</f>
        <v>0</v>
      </c>
      <c r="Q59" s="335">
        <f>[1]Tasks!Q59</f>
        <v>0</v>
      </c>
      <c r="R59" s="335">
        <f>[1]Tasks!R59</f>
        <v>0</v>
      </c>
      <c r="S59" s="335">
        <f>[1]Tasks!S59</f>
        <v>0</v>
      </c>
      <c r="T59" s="335">
        <f>[1]Tasks!T59</f>
        <v>0</v>
      </c>
      <c r="U59" s="335">
        <f>[1]Tasks!U59</f>
        <v>0</v>
      </c>
      <c r="V59" s="335">
        <f>[1]Tasks!V59</f>
        <v>0</v>
      </c>
      <c r="W59" s="335">
        <f>[1]Tasks!W59</f>
        <v>0</v>
      </c>
      <c r="X59" s="335">
        <f>[1]Tasks!X59</f>
        <v>0</v>
      </c>
      <c r="Y59" s="335">
        <f>[1]Tasks!Y59</f>
        <v>0</v>
      </c>
      <c r="Z59" s="335">
        <f>[1]Tasks!Z59</f>
        <v>0</v>
      </c>
      <c r="AA59" s="335">
        <f>[1]Tasks!AA59</f>
        <v>0</v>
      </c>
      <c r="AB59" s="335">
        <f>[1]Tasks!AB59</f>
        <v>0</v>
      </c>
      <c r="AC59" s="335">
        <f>[1]Tasks!AC59</f>
        <v>0</v>
      </c>
      <c r="AD59" s="335">
        <f>[1]Tasks!AD59</f>
        <v>0</v>
      </c>
      <c r="AE59" s="335">
        <f>[1]Tasks!AE59</f>
        <v>0</v>
      </c>
      <c r="AF59" s="335">
        <f>[1]Tasks!AF59</f>
        <v>0</v>
      </c>
      <c r="AG59" s="335">
        <f>[1]Tasks!AG59</f>
        <v>0</v>
      </c>
      <c r="AH59" s="335">
        <f>[1]Tasks!AH59</f>
        <v>0</v>
      </c>
      <c r="AI59" s="335">
        <f>[1]Tasks!AI59</f>
        <v>0</v>
      </c>
      <c r="AJ59" s="335">
        <f>[1]Tasks!AJ59</f>
        <v>0</v>
      </c>
      <c r="AK59" s="335">
        <f>[1]Tasks!AK59</f>
        <v>0</v>
      </c>
      <c r="AL59" s="335">
        <f>[1]Tasks!AL59</f>
        <v>0</v>
      </c>
      <c r="AM59" s="335">
        <f>[1]Tasks!AM59</f>
        <v>0</v>
      </c>
      <c r="AN59" s="335">
        <f>[1]Tasks!AN59</f>
        <v>0</v>
      </c>
      <c r="AO59" s="335">
        <f>[1]Tasks!AO59</f>
        <v>0</v>
      </c>
      <c r="AP59" s="335">
        <f>[1]Tasks!AP59</f>
        <v>0</v>
      </c>
      <c r="AQ59" s="335">
        <f>[1]Tasks!AQ59</f>
        <v>0</v>
      </c>
      <c r="AR59" s="335">
        <f>[1]Tasks!AR59</f>
        <v>0</v>
      </c>
      <c r="AS59" s="335">
        <f>[1]Tasks!AS59</f>
        <v>0</v>
      </c>
      <c r="AT59" s="335">
        <f>[1]Tasks!AT59</f>
        <v>0</v>
      </c>
      <c r="AU59" s="335">
        <f>[1]Tasks!AU59</f>
        <v>0</v>
      </c>
      <c r="AV59" s="335">
        <f>[1]Tasks!AV59</f>
        <v>0</v>
      </c>
      <c r="AW59" s="335">
        <f>[1]Tasks!AW59</f>
        <v>0</v>
      </c>
      <c r="AX59" s="335">
        <f>[1]Tasks!AX59</f>
        <v>0</v>
      </c>
      <c r="AY59" s="335">
        <f>[1]Tasks!AY59</f>
        <v>0</v>
      </c>
      <c r="AZ59" s="335">
        <f>[1]Tasks!AZ59</f>
        <v>0</v>
      </c>
      <c r="BA59" s="335">
        <f>[1]Tasks!BA59</f>
        <v>0</v>
      </c>
      <c r="BB59" s="335">
        <f>[1]Tasks!BB59</f>
        <v>0</v>
      </c>
      <c r="BC59" s="335">
        <f>[1]Tasks!BC59</f>
        <v>0</v>
      </c>
      <c r="BD59" s="335">
        <f>[1]Tasks!BD59</f>
        <v>0</v>
      </c>
      <c r="BE59" s="335">
        <f>[1]Tasks!BE59</f>
        <v>0</v>
      </c>
      <c r="BF59" s="335">
        <f>[1]Tasks!BF59</f>
        <v>0</v>
      </c>
      <c r="BG59" s="335">
        <f>[1]Tasks!BG59</f>
        <v>0</v>
      </c>
      <c r="BH59" s="335">
        <f>[1]Tasks!BH59</f>
        <v>0</v>
      </c>
      <c r="BI59" s="335">
        <f>[1]Tasks!BI59</f>
        <v>0</v>
      </c>
      <c r="BJ59" s="335">
        <f>[1]Tasks!BJ59</f>
        <v>0</v>
      </c>
      <c r="BK59" s="335">
        <f>[1]Tasks!BK59</f>
        <v>0</v>
      </c>
      <c r="BL59" s="335">
        <f>[1]Tasks!BL59</f>
        <v>0</v>
      </c>
      <c r="BM59" s="336">
        <f>[1]Tasks!BM59</f>
        <v>0</v>
      </c>
    </row>
    <row r="60" spans="1:65" x14ac:dyDescent="0.2">
      <c r="A60" s="172" t="str">
        <f t="shared" si="1"/>
        <v>0 0</v>
      </c>
      <c r="B60" s="173">
        <f>[1]Tasks!B60</f>
        <v>0</v>
      </c>
      <c r="C60" s="173">
        <f>[1]Tasks!C60</f>
        <v>0</v>
      </c>
      <c r="F60" s="334">
        <f>[1]Tasks!F60</f>
        <v>0</v>
      </c>
      <c r="G60" s="335">
        <f>[1]Tasks!G60</f>
        <v>0</v>
      </c>
      <c r="H60" s="335">
        <f>[1]Tasks!H60</f>
        <v>0</v>
      </c>
      <c r="I60" s="335">
        <f>[1]Tasks!I60</f>
        <v>0</v>
      </c>
      <c r="J60" s="335">
        <f>[1]Tasks!J60</f>
        <v>0</v>
      </c>
      <c r="K60" s="335">
        <f>[1]Tasks!K60</f>
        <v>0</v>
      </c>
      <c r="L60" s="335">
        <f>[1]Tasks!L60</f>
        <v>0</v>
      </c>
      <c r="M60" s="335">
        <f>[1]Tasks!M60</f>
        <v>0</v>
      </c>
      <c r="N60" s="335">
        <f>[1]Tasks!N60</f>
        <v>0</v>
      </c>
      <c r="O60" s="335">
        <f>[1]Tasks!O60</f>
        <v>0</v>
      </c>
      <c r="P60" s="335">
        <f>[1]Tasks!P60</f>
        <v>0</v>
      </c>
      <c r="Q60" s="335">
        <f>[1]Tasks!Q60</f>
        <v>0</v>
      </c>
      <c r="R60" s="335">
        <f>[1]Tasks!R60</f>
        <v>0</v>
      </c>
      <c r="S60" s="335">
        <f>[1]Tasks!S60</f>
        <v>0</v>
      </c>
      <c r="T60" s="335">
        <f>[1]Tasks!T60</f>
        <v>0</v>
      </c>
      <c r="U60" s="335">
        <f>[1]Tasks!U60</f>
        <v>0</v>
      </c>
      <c r="V60" s="335">
        <f>[1]Tasks!V60</f>
        <v>0</v>
      </c>
      <c r="W60" s="335">
        <f>[1]Tasks!W60</f>
        <v>0</v>
      </c>
      <c r="X60" s="335">
        <f>[1]Tasks!X60</f>
        <v>0</v>
      </c>
      <c r="Y60" s="335">
        <f>[1]Tasks!Y60</f>
        <v>0</v>
      </c>
      <c r="Z60" s="335">
        <f>[1]Tasks!Z60</f>
        <v>0</v>
      </c>
      <c r="AA60" s="335">
        <f>[1]Tasks!AA60</f>
        <v>0</v>
      </c>
      <c r="AB60" s="335">
        <f>[1]Tasks!AB60</f>
        <v>0</v>
      </c>
      <c r="AC60" s="335">
        <f>[1]Tasks!AC60</f>
        <v>0</v>
      </c>
      <c r="AD60" s="335">
        <f>[1]Tasks!AD60</f>
        <v>0</v>
      </c>
      <c r="AE60" s="335">
        <f>[1]Tasks!AE60</f>
        <v>0</v>
      </c>
      <c r="AF60" s="335">
        <f>[1]Tasks!AF60</f>
        <v>0</v>
      </c>
      <c r="AG60" s="335">
        <f>[1]Tasks!AG60</f>
        <v>0</v>
      </c>
      <c r="AH60" s="335">
        <f>[1]Tasks!AH60</f>
        <v>0</v>
      </c>
      <c r="AI60" s="335">
        <f>[1]Tasks!AI60</f>
        <v>0</v>
      </c>
      <c r="AJ60" s="335">
        <f>[1]Tasks!AJ60</f>
        <v>0</v>
      </c>
      <c r="AK60" s="335">
        <f>[1]Tasks!AK60</f>
        <v>0</v>
      </c>
      <c r="AL60" s="335">
        <f>[1]Tasks!AL60</f>
        <v>0</v>
      </c>
      <c r="AM60" s="335">
        <f>[1]Tasks!AM60</f>
        <v>0</v>
      </c>
      <c r="AN60" s="335">
        <f>[1]Tasks!AN60</f>
        <v>0</v>
      </c>
      <c r="AO60" s="335">
        <f>[1]Tasks!AO60</f>
        <v>0</v>
      </c>
      <c r="AP60" s="335">
        <f>[1]Tasks!AP60</f>
        <v>0</v>
      </c>
      <c r="AQ60" s="335">
        <f>[1]Tasks!AQ60</f>
        <v>0</v>
      </c>
      <c r="AR60" s="335">
        <f>[1]Tasks!AR60</f>
        <v>0</v>
      </c>
      <c r="AS60" s="335">
        <f>[1]Tasks!AS60</f>
        <v>0</v>
      </c>
      <c r="AT60" s="335">
        <f>[1]Tasks!AT60</f>
        <v>0</v>
      </c>
      <c r="AU60" s="335">
        <f>[1]Tasks!AU60</f>
        <v>0</v>
      </c>
      <c r="AV60" s="335">
        <f>[1]Tasks!AV60</f>
        <v>0</v>
      </c>
      <c r="AW60" s="335">
        <f>[1]Tasks!AW60</f>
        <v>0</v>
      </c>
      <c r="AX60" s="335">
        <f>[1]Tasks!AX60</f>
        <v>0</v>
      </c>
      <c r="AY60" s="335">
        <f>[1]Tasks!AY60</f>
        <v>0</v>
      </c>
      <c r="AZ60" s="335">
        <f>[1]Tasks!AZ60</f>
        <v>0</v>
      </c>
      <c r="BA60" s="335">
        <f>[1]Tasks!BA60</f>
        <v>0</v>
      </c>
      <c r="BB60" s="335">
        <f>[1]Tasks!BB60</f>
        <v>0</v>
      </c>
      <c r="BC60" s="335">
        <f>[1]Tasks!BC60</f>
        <v>0</v>
      </c>
      <c r="BD60" s="335">
        <f>[1]Tasks!BD60</f>
        <v>0</v>
      </c>
      <c r="BE60" s="335">
        <f>[1]Tasks!BE60</f>
        <v>0</v>
      </c>
      <c r="BF60" s="335">
        <f>[1]Tasks!BF60</f>
        <v>0</v>
      </c>
      <c r="BG60" s="335">
        <f>[1]Tasks!BG60</f>
        <v>0</v>
      </c>
      <c r="BH60" s="335">
        <f>[1]Tasks!BH60</f>
        <v>0</v>
      </c>
      <c r="BI60" s="335">
        <f>[1]Tasks!BI60</f>
        <v>0</v>
      </c>
      <c r="BJ60" s="335">
        <f>[1]Tasks!BJ60</f>
        <v>0</v>
      </c>
      <c r="BK60" s="335">
        <f>[1]Tasks!BK60</f>
        <v>0</v>
      </c>
      <c r="BL60" s="335">
        <f>[1]Tasks!BL60</f>
        <v>0</v>
      </c>
      <c r="BM60" s="336">
        <f>[1]Tasks!BM60</f>
        <v>0</v>
      </c>
    </row>
    <row r="61" spans="1:65" x14ac:dyDescent="0.2">
      <c r="A61" s="172" t="str">
        <f t="shared" si="1"/>
        <v>0 0</v>
      </c>
      <c r="B61" s="173">
        <f>[1]Tasks!B61</f>
        <v>0</v>
      </c>
      <c r="C61" s="173">
        <f>[1]Tasks!C61</f>
        <v>0</v>
      </c>
      <c r="F61" s="334">
        <f>[1]Tasks!F61</f>
        <v>0</v>
      </c>
      <c r="G61" s="335">
        <f>[1]Tasks!G61</f>
        <v>0</v>
      </c>
      <c r="H61" s="335">
        <f>[1]Tasks!H61</f>
        <v>0</v>
      </c>
      <c r="I61" s="335">
        <f>[1]Tasks!I61</f>
        <v>0</v>
      </c>
      <c r="J61" s="335">
        <f>[1]Tasks!J61</f>
        <v>0</v>
      </c>
      <c r="K61" s="335">
        <f>[1]Tasks!K61</f>
        <v>0</v>
      </c>
      <c r="L61" s="335">
        <f>[1]Tasks!L61</f>
        <v>0</v>
      </c>
      <c r="M61" s="335">
        <f>[1]Tasks!M61</f>
        <v>0</v>
      </c>
      <c r="N61" s="335">
        <f>[1]Tasks!N61</f>
        <v>0</v>
      </c>
      <c r="O61" s="335">
        <f>[1]Tasks!O61</f>
        <v>0</v>
      </c>
      <c r="P61" s="335">
        <f>[1]Tasks!P61</f>
        <v>0</v>
      </c>
      <c r="Q61" s="335">
        <f>[1]Tasks!Q61</f>
        <v>0</v>
      </c>
      <c r="R61" s="335">
        <f>[1]Tasks!R61</f>
        <v>0</v>
      </c>
      <c r="S61" s="335">
        <f>[1]Tasks!S61</f>
        <v>0</v>
      </c>
      <c r="T61" s="335">
        <f>[1]Tasks!T61</f>
        <v>0</v>
      </c>
      <c r="U61" s="335">
        <f>[1]Tasks!U61</f>
        <v>0</v>
      </c>
      <c r="V61" s="335">
        <f>[1]Tasks!V61</f>
        <v>0</v>
      </c>
      <c r="W61" s="335">
        <f>[1]Tasks!W61</f>
        <v>0</v>
      </c>
      <c r="X61" s="335">
        <f>[1]Tasks!X61</f>
        <v>0</v>
      </c>
      <c r="Y61" s="335">
        <f>[1]Tasks!Y61</f>
        <v>0</v>
      </c>
      <c r="Z61" s="335">
        <f>[1]Tasks!Z61</f>
        <v>0</v>
      </c>
      <c r="AA61" s="335">
        <f>[1]Tasks!AA61</f>
        <v>0</v>
      </c>
      <c r="AB61" s="335">
        <f>[1]Tasks!AB61</f>
        <v>0</v>
      </c>
      <c r="AC61" s="335">
        <f>[1]Tasks!AC61</f>
        <v>0</v>
      </c>
      <c r="AD61" s="335">
        <f>[1]Tasks!AD61</f>
        <v>0</v>
      </c>
      <c r="AE61" s="335">
        <f>[1]Tasks!AE61</f>
        <v>0</v>
      </c>
      <c r="AF61" s="335">
        <f>[1]Tasks!AF61</f>
        <v>0</v>
      </c>
      <c r="AG61" s="335">
        <f>[1]Tasks!AG61</f>
        <v>0</v>
      </c>
      <c r="AH61" s="335">
        <f>[1]Tasks!AH61</f>
        <v>0</v>
      </c>
      <c r="AI61" s="335">
        <f>[1]Tasks!AI61</f>
        <v>0</v>
      </c>
      <c r="AJ61" s="335">
        <f>[1]Tasks!AJ61</f>
        <v>0</v>
      </c>
      <c r="AK61" s="335">
        <f>[1]Tasks!AK61</f>
        <v>0</v>
      </c>
      <c r="AL61" s="335">
        <f>[1]Tasks!AL61</f>
        <v>0</v>
      </c>
      <c r="AM61" s="335">
        <f>[1]Tasks!AM61</f>
        <v>0</v>
      </c>
      <c r="AN61" s="335">
        <f>[1]Tasks!AN61</f>
        <v>0</v>
      </c>
      <c r="AO61" s="335">
        <f>[1]Tasks!AO61</f>
        <v>0</v>
      </c>
      <c r="AP61" s="335">
        <f>[1]Tasks!AP61</f>
        <v>0</v>
      </c>
      <c r="AQ61" s="335">
        <f>[1]Tasks!AQ61</f>
        <v>0</v>
      </c>
      <c r="AR61" s="335">
        <f>[1]Tasks!AR61</f>
        <v>0</v>
      </c>
      <c r="AS61" s="335">
        <f>[1]Tasks!AS61</f>
        <v>0</v>
      </c>
      <c r="AT61" s="335">
        <f>[1]Tasks!AT61</f>
        <v>0</v>
      </c>
      <c r="AU61" s="335">
        <f>[1]Tasks!AU61</f>
        <v>0</v>
      </c>
      <c r="AV61" s="335">
        <f>[1]Tasks!AV61</f>
        <v>0</v>
      </c>
      <c r="AW61" s="335">
        <f>[1]Tasks!AW61</f>
        <v>0</v>
      </c>
      <c r="AX61" s="335">
        <f>[1]Tasks!AX61</f>
        <v>0</v>
      </c>
      <c r="AY61" s="335">
        <f>[1]Tasks!AY61</f>
        <v>0</v>
      </c>
      <c r="AZ61" s="335">
        <f>[1]Tasks!AZ61</f>
        <v>0</v>
      </c>
      <c r="BA61" s="335">
        <f>[1]Tasks!BA61</f>
        <v>0</v>
      </c>
      <c r="BB61" s="335">
        <f>[1]Tasks!BB61</f>
        <v>0</v>
      </c>
      <c r="BC61" s="335">
        <f>[1]Tasks!BC61</f>
        <v>0</v>
      </c>
      <c r="BD61" s="335">
        <f>[1]Tasks!BD61</f>
        <v>0</v>
      </c>
      <c r="BE61" s="335">
        <f>[1]Tasks!BE61</f>
        <v>0</v>
      </c>
      <c r="BF61" s="335">
        <f>[1]Tasks!BF61</f>
        <v>0</v>
      </c>
      <c r="BG61" s="335">
        <f>[1]Tasks!BG61</f>
        <v>0</v>
      </c>
      <c r="BH61" s="335">
        <f>[1]Tasks!BH61</f>
        <v>0</v>
      </c>
      <c r="BI61" s="335">
        <f>[1]Tasks!BI61</f>
        <v>0</v>
      </c>
      <c r="BJ61" s="335">
        <f>[1]Tasks!BJ61</f>
        <v>0</v>
      </c>
      <c r="BK61" s="335">
        <f>[1]Tasks!BK61</f>
        <v>0</v>
      </c>
      <c r="BL61" s="335">
        <f>[1]Tasks!BL61</f>
        <v>0</v>
      </c>
      <c r="BM61" s="336">
        <f>[1]Tasks!BM61</f>
        <v>0</v>
      </c>
    </row>
    <row r="62" spans="1:65" x14ac:dyDescent="0.2">
      <c r="A62" s="172" t="str">
        <f t="shared" si="1"/>
        <v>0 0</v>
      </c>
      <c r="B62" s="173">
        <f>[1]Tasks!B62</f>
        <v>0</v>
      </c>
      <c r="C62" s="173">
        <f>[1]Tasks!C62</f>
        <v>0</v>
      </c>
      <c r="F62" s="334">
        <f>[1]Tasks!F62</f>
        <v>0</v>
      </c>
      <c r="G62" s="335">
        <f>[1]Tasks!G62</f>
        <v>0</v>
      </c>
      <c r="H62" s="335">
        <f>[1]Tasks!H62</f>
        <v>0</v>
      </c>
      <c r="I62" s="335">
        <f>[1]Tasks!I62</f>
        <v>0</v>
      </c>
      <c r="J62" s="335">
        <f>[1]Tasks!J62</f>
        <v>0</v>
      </c>
      <c r="K62" s="335">
        <f>[1]Tasks!K62</f>
        <v>0</v>
      </c>
      <c r="L62" s="335">
        <f>[1]Tasks!L62</f>
        <v>0</v>
      </c>
      <c r="M62" s="335">
        <f>[1]Tasks!M62</f>
        <v>0</v>
      </c>
      <c r="N62" s="335">
        <f>[1]Tasks!N62</f>
        <v>0</v>
      </c>
      <c r="O62" s="335">
        <f>[1]Tasks!O62</f>
        <v>0</v>
      </c>
      <c r="P62" s="335">
        <f>[1]Tasks!P62</f>
        <v>0</v>
      </c>
      <c r="Q62" s="335">
        <f>[1]Tasks!Q62</f>
        <v>0</v>
      </c>
      <c r="R62" s="335">
        <f>[1]Tasks!R62</f>
        <v>0</v>
      </c>
      <c r="S62" s="335">
        <f>[1]Tasks!S62</f>
        <v>0</v>
      </c>
      <c r="T62" s="335">
        <f>[1]Tasks!T62</f>
        <v>0</v>
      </c>
      <c r="U62" s="335">
        <f>[1]Tasks!U62</f>
        <v>0</v>
      </c>
      <c r="V62" s="335">
        <f>[1]Tasks!V62</f>
        <v>0</v>
      </c>
      <c r="W62" s="335">
        <f>[1]Tasks!W62</f>
        <v>0</v>
      </c>
      <c r="X62" s="335">
        <f>[1]Tasks!X62</f>
        <v>0</v>
      </c>
      <c r="Y62" s="335">
        <f>[1]Tasks!Y62</f>
        <v>0</v>
      </c>
      <c r="Z62" s="335">
        <f>[1]Tasks!Z62</f>
        <v>0</v>
      </c>
      <c r="AA62" s="335">
        <f>[1]Tasks!AA62</f>
        <v>0</v>
      </c>
      <c r="AB62" s="335">
        <f>[1]Tasks!AB62</f>
        <v>0</v>
      </c>
      <c r="AC62" s="335">
        <f>[1]Tasks!AC62</f>
        <v>0</v>
      </c>
      <c r="AD62" s="335">
        <f>[1]Tasks!AD62</f>
        <v>0</v>
      </c>
      <c r="AE62" s="335">
        <f>[1]Tasks!AE62</f>
        <v>0</v>
      </c>
      <c r="AF62" s="335">
        <f>[1]Tasks!AF62</f>
        <v>0</v>
      </c>
      <c r="AG62" s="335">
        <f>[1]Tasks!AG62</f>
        <v>0</v>
      </c>
      <c r="AH62" s="335">
        <f>[1]Tasks!AH62</f>
        <v>0</v>
      </c>
      <c r="AI62" s="335">
        <f>[1]Tasks!AI62</f>
        <v>0</v>
      </c>
      <c r="AJ62" s="335">
        <f>[1]Tasks!AJ62</f>
        <v>0</v>
      </c>
      <c r="AK62" s="335">
        <f>[1]Tasks!AK62</f>
        <v>0</v>
      </c>
      <c r="AL62" s="335">
        <f>[1]Tasks!AL62</f>
        <v>0</v>
      </c>
      <c r="AM62" s="335">
        <f>[1]Tasks!AM62</f>
        <v>0</v>
      </c>
      <c r="AN62" s="335">
        <f>[1]Tasks!AN62</f>
        <v>0</v>
      </c>
      <c r="AO62" s="335">
        <f>[1]Tasks!AO62</f>
        <v>0</v>
      </c>
      <c r="AP62" s="335">
        <f>[1]Tasks!AP62</f>
        <v>0</v>
      </c>
      <c r="AQ62" s="335">
        <f>[1]Tasks!AQ62</f>
        <v>0</v>
      </c>
      <c r="AR62" s="335">
        <f>[1]Tasks!AR62</f>
        <v>0</v>
      </c>
      <c r="AS62" s="335">
        <f>[1]Tasks!AS62</f>
        <v>0</v>
      </c>
      <c r="AT62" s="335">
        <f>[1]Tasks!AT62</f>
        <v>0</v>
      </c>
      <c r="AU62" s="335">
        <f>[1]Tasks!AU62</f>
        <v>0</v>
      </c>
      <c r="AV62" s="335">
        <f>[1]Tasks!AV62</f>
        <v>0</v>
      </c>
      <c r="AW62" s="335">
        <f>[1]Tasks!AW62</f>
        <v>0</v>
      </c>
      <c r="AX62" s="335">
        <f>[1]Tasks!AX62</f>
        <v>0</v>
      </c>
      <c r="AY62" s="335">
        <f>[1]Tasks!AY62</f>
        <v>0</v>
      </c>
      <c r="AZ62" s="335">
        <f>[1]Tasks!AZ62</f>
        <v>0</v>
      </c>
      <c r="BA62" s="335">
        <f>[1]Tasks!BA62</f>
        <v>0</v>
      </c>
      <c r="BB62" s="335">
        <f>[1]Tasks!BB62</f>
        <v>0</v>
      </c>
      <c r="BC62" s="335">
        <f>[1]Tasks!BC62</f>
        <v>0</v>
      </c>
      <c r="BD62" s="335">
        <f>[1]Tasks!BD62</f>
        <v>0</v>
      </c>
      <c r="BE62" s="335">
        <f>[1]Tasks!BE62</f>
        <v>0</v>
      </c>
      <c r="BF62" s="335">
        <f>[1]Tasks!BF62</f>
        <v>0</v>
      </c>
      <c r="BG62" s="335">
        <f>[1]Tasks!BG62</f>
        <v>0</v>
      </c>
      <c r="BH62" s="335">
        <f>[1]Tasks!BH62</f>
        <v>0</v>
      </c>
      <c r="BI62" s="335">
        <f>[1]Tasks!BI62</f>
        <v>0</v>
      </c>
      <c r="BJ62" s="335">
        <f>[1]Tasks!BJ62</f>
        <v>0</v>
      </c>
      <c r="BK62" s="335">
        <f>[1]Tasks!BK62</f>
        <v>0</v>
      </c>
      <c r="BL62" s="335">
        <f>[1]Tasks!BL62</f>
        <v>0</v>
      </c>
      <c r="BM62" s="336">
        <f>[1]Tasks!BM62</f>
        <v>0</v>
      </c>
    </row>
    <row r="63" spans="1:65" x14ac:dyDescent="0.2">
      <c r="A63" s="172" t="str">
        <f t="shared" si="1"/>
        <v>0 0</v>
      </c>
      <c r="B63" s="173">
        <f>[1]Tasks!B63</f>
        <v>0</v>
      </c>
      <c r="C63" s="173">
        <f>[1]Tasks!C63</f>
        <v>0</v>
      </c>
      <c r="F63" s="334">
        <f>[1]Tasks!F63</f>
        <v>0</v>
      </c>
      <c r="G63" s="335">
        <f>[1]Tasks!G63</f>
        <v>0</v>
      </c>
      <c r="H63" s="335">
        <f>[1]Tasks!H63</f>
        <v>0</v>
      </c>
      <c r="I63" s="335">
        <f>[1]Tasks!I63</f>
        <v>0</v>
      </c>
      <c r="J63" s="335">
        <f>[1]Tasks!J63</f>
        <v>0</v>
      </c>
      <c r="K63" s="335">
        <f>[1]Tasks!K63</f>
        <v>0</v>
      </c>
      <c r="L63" s="335">
        <f>[1]Tasks!L63</f>
        <v>0</v>
      </c>
      <c r="M63" s="335">
        <f>[1]Tasks!M63</f>
        <v>0</v>
      </c>
      <c r="N63" s="335">
        <f>[1]Tasks!N63</f>
        <v>0</v>
      </c>
      <c r="O63" s="335">
        <f>[1]Tasks!O63</f>
        <v>0</v>
      </c>
      <c r="P63" s="335">
        <f>[1]Tasks!P63</f>
        <v>0</v>
      </c>
      <c r="Q63" s="335">
        <f>[1]Tasks!Q63</f>
        <v>0</v>
      </c>
      <c r="R63" s="335">
        <f>[1]Tasks!R63</f>
        <v>0</v>
      </c>
      <c r="S63" s="335">
        <f>[1]Tasks!S63</f>
        <v>0</v>
      </c>
      <c r="T63" s="335">
        <f>[1]Tasks!T63</f>
        <v>0</v>
      </c>
      <c r="U63" s="335">
        <f>[1]Tasks!U63</f>
        <v>0</v>
      </c>
      <c r="V63" s="335">
        <f>[1]Tasks!V63</f>
        <v>0</v>
      </c>
      <c r="W63" s="335">
        <f>[1]Tasks!W63</f>
        <v>0</v>
      </c>
      <c r="X63" s="335">
        <f>[1]Tasks!X63</f>
        <v>0</v>
      </c>
      <c r="Y63" s="335">
        <f>[1]Tasks!Y63</f>
        <v>0</v>
      </c>
      <c r="Z63" s="335">
        <f>[1]Tasks!Z63</f>
        <v>0</v>
      </c>
      <c r="AA63" s="335">
        <f>[1]Tasks!AA63</f>
        <v>0</v>
      </c>
      <c r="AB63" s="335">
        <f>[1]Tasks!AB63</f>
        <v>0</v>
      </c>
      <c r="AC63" s="335">
        <f>[1]Tasks!AC63</f>
        <v>0</v>
      </c>
      <c r="AD63" s="335">
        <f>[1]Tasks!AD63</f>
        <v>0</v>
      </c>
      <c r="AE63" s="335">
        <f>[1]Tasks!AE63</f>
        <v>0</v>
      </c>
      <c r="AF63" s="335">
        <f>[1]Tasks!AF63</f>
        <v>0</v>
      </c>
      <c r="AG63" s="335">
        <f>[1]Tasks!AG63</f>
        <v>0</v>
      </c>
      <c r="AH63" s="335">
        <f>[1]Tasks!AH63</f>
        <v>0</v>
      </c>
      <c r="AI63" s="335">
        <f>[1]Tasks!AI63</f>
        <v>0</v>
      </c>
      <c r="AJ63" s="335">
        <f>[1]Tasks!AJ63</f>
        <v>0</v>
      </c>
      <c r="AK63" s="335">
        <f>[1]Tasks!AK63</f>
        <v>0</v>
      </c>
      <c r="AL63" s="335">
        <f>[1]Tasks!AL63</f>
        <v>0</v>
      </c>
      <c r="AM63" s="335">
        <f>[1]Tasks!AM63</f>
        <v>0</v>
      </c>
      <c r="AN63" s="335">
        <f>[1]Tasks!AN63</f>
        <v>0</v>
      </c>
      <c r="AO63" s="335">
        <f>[1]Tasks!AO63</f>
        <v>0</v>
      </c>
      <c r="AP63" s="335">
        <f>[1]Tasks!AP63</f>
        <v>0</v>
      </c>
      <c r="AQ63" s="335">
        <f>[1]Tasks!AQ63</f>
        <v>0</v>
      </c>
      <c r="AR63" s="335">
        <f>[1]Tasks!AR63</f>
        <v>0</v>
      </c>
      <c r="AS63" s="335">
        <f>[1]Tasks!AS63</f>
        <v>0</v>
      </c>
      <c r="AT63" s="335">
        <f>[1]Tasks!AT63</f>
        <v>0</v>
      </c>
      <c r="AU63" s="335">
        <f>[1]Tasks!AU63</f>
        <v>0</v>
      </c>
      <c r="AV63" s="335">
        <f>[1]Tasks!AV63</f>
        <v>0</v>
      </c>
      <c r="AW63" s="335">
        <f>[1]Tasks!AW63</f>
        <v>0</v>
      </c>
      <c r="AX63" s="335">
        <f>[1]Tasks!AX63</f>
        <v>0</v>
      </c>
      <c r="AY63" s="335">
        <f>[1]Tasks!AY63</f>
        <v>0</v>
      </c>
      <c r="AZ63" s="335">
        <f>[1]Tasks!AZ63</f>
        <v>0</v>
      </c>
      <c r="BA63" s="335">
        <f>[1]Tasks!BA63</f>
        <v>0</v>
      </c>
      <c r="BB63" s="335">
        <f>[1]Tasks!BB63</f>
        <v>0</v>
      </c>
      <c r="BC63" s="335">
        <f>[1]Tasks!BC63</f>
        <v>0</v>
      </c>
      <c r="BD63" s="335">
        <f>[1]Tasks!BD63</f>
        <v>0</v>
      </c>
      <c r="BE63" s="335">
        <f>[1]Tasks!BE63</f>
        <v>0</v>
      </c>
      <c r="BF63" s="335">
        <f>[1]Tasks!BF63</f>
        <v>0</v>
      </c>
      <c r="BG63" s="335">
        <f>[1]Tasks!BG63</f>
        <v>0</v>
      </c>
      <c r="BH63" s="335">
        <f>[1]Tasks!BH63</f>
        <v>0</v>
      </c>
      <c r="BI63" s="335">
        <f>[1]Tasks!BI63</f>
        <v>0</v>
      </c>
      <c r="BJ63" s="335">
        <f>[1]Tasks!BJ63</f>
        <v>0</v>
      </c>
      <c r="BK63" s="335">
        <f>[1]Tasks!BK63</f>
        <v>0</v>
      </c>
      <c r="BL63" s="335">
        <f>[1]Tasks!BL63</f>
        <v>0</v>
      </c>
      <c r="BM63" s="336">
        <f>[1]Tasks!BM63</f>
        <v>0</v>
      </c>
    </row>
    <row r="64" spans="1:65" x14ac:dyDescent="0.2">
      <c r="A64" s="172" t="str">
        <f t="shared" si="1"/>
        <v>0 0</v>
      </c>
      <c r="B64" s="173">
        <f>[1]Tasks!B64</f>
        <v>0</v>
      </c>
      <c r="C64" s="173">
        <f>[1]Tasks!C64</f>
        <v>0</v>
      </c>
      <c r="F64" s="334">
        <f>[1]Tasks!F64</f>
        <v>0</v>
      </c>
      <c r="G64" s="335">
        <f>[1]Tasks!G64</f>
        <v>0</v>
      </c>
      <c r="H64" s="335">
        <f>[1]Tasks!H64</f>
        <v>0</v>
      </c>
      <c r="I64" s="335">
        <f>[1]Tasks!I64</f>
        <v>0</v>
      </c>
      <c r="J64" s="335">
        <f>[1]Tasks!J64</f>
        <v>0</v>
      </c>
      <c r="K64" s="335">
        <f>[1]Tasks!K64</f>
        <v>0</v>
      </c>
      <c r="L64" s="335">
        <f>[1]Tasks!L64</f>
        <v>0</v>
      </c>
      <c r="M64" s="335">
        <f>[1]Tasks!M64</f>
        <v>0</v>
      </c>
      <c r="N64" s="335">
        <f>[1]Tasks!N64</f>
        <v>0</v>
      </c>
      <c r="O64" s="335">
        <f>[1]Tasks!O64</f>
        <v>0</v>
      </c>
      <c r="P64" s="335">
        <f>[1]Tasks!P64</f>
        <v>0</v>
      </c>
      <c r="Q64" s="335">
        <f>[1]Tasks!Q64</f>
        <v>0</v>
      </c>
      <c r="R64" s="335">
        <f>[1]Tasks!R64</f>
        <v>0</v>
      </c>
      <c r="S64" s="335">
        <f>[1]Tasks!S64</f>
        <v>0</v>
      </c>
      <c r="T64" s="335">
        <f>[1]Tasks!T64</f>
        <v>0</v>
      </c>
      <c r="U64" s="335">
        <f>[1]Tasks!U64</f>
        <v>0</v>
      </c>
      <c r="V64" s="335">
        <f>[1]Tasks!V64</f>
        <v>0</v>
      </c>
      <c r="W64" s="335">
        <f>[1]Tasks!W64</f>
        <v>0</v>
      </c>
      <c r="X64" s="335">
        <f>[1]Tasks!X64</f>
        <v>0</v>
      </c>
      <c r="Y64" s="335">
        <f>[1]Tasks!Y64</f>
        <v>0</v>
      </c>
      <c r="Z64" s="335">
        <f>[1]Tasks!Z64</f>
        <v>0</v>
      </c>
      <c r="AA64" s="335">
        <f>[1]Tasks!AA64</f>
        <v>0</v>
      </c>
      <c r="AB64" s="335">
        <f>[1]Tasks!AB64</f>
        <v>0</v>
      </c>
      <c r="AC64" s="335">
        <f>[1]Tasks!AC64</f>
        <v>0</v>
      </c>
      <c r="AD64" s="335">
        <f>[1]Tasks!AD64</f>
        <v>0</v>
      </c>
      <c r="AE64" s="335">
        <f>[1]Tasks!AE64</f>
        <v>0</v>
      </c>
      <c r="AF64" s="335">
        <f>[1]Tasks!AF64</f>
        <v>0</v>
      </c>
      <c r="AG64" s="335">
        <f>[1]Tasks!AG64</f>
        <v>0</v>
      </c>
      <c r="AH64" s="335">
        <f>[1]Tasks!AH64</f>
        <v>0</v>
      </c>
      <c r="AI64" s="335">
        <f>[1]Tasks!AI64</f>
        <v>0</v>
      </c>
      <c r="AJ64" s="335">
        <f>[1]Tasks!AJ64</f>
        <v>0</v>
      </c>
      <c r="AK64" s="335">
        <f>[1]Tasks!AK64</f>
        <v>0</v>
      </c>
      <c r="AL64" s="335">
        <f>[1]Tasks!AL64</f>
        <v>0</v>
      </c>
      <c r="AM64" s="335">
        <f>[1]Tasks!AM64</f>
        <v>0</v>
      </c>
      <c r="AN64" s="335">
        <f>[1]Tasks!AN64</f>
        <v>0</v>
      </c>
      <c r="AO64" s="335">
        <f>[1]Tasks!AO64</f>
        <v>0</v>
      </c>
      <c r="AP64" s="335">
        <f>[1]Tasks!AP64</f>
        <v>0</v>
      </c>
      <c r="AQ64" s="335">
        <f>[1]Tasks!AQ64</f>
        <v>0</v>
      </c>
      <c r="AR64" s="335">
        <f>[1]Tasks!AR64</f>
        <v>0</v>
      </c>
      <c r="AS64" s="335">
        <f>[1]Tasks!AS64</f>
        <v>0</v>
      </c>
      <c r="AT64" s="335">
        <f>[1]Tasks!AT64</f>
        <v>0</v>
      </c>
      <c r="AU64" s="335">
        <f>[1]Tasks!AU64</f>
        <v>0</v>
      </c>
      <c r="AV64" s="335">
        <f>[1]Tasks!AV64</f>
        <v>0</v>
      </c>
      <c r="AW64" s="335">
        <f>[1]Tasks!AW64</f>
        <v>0</v>
      </c>
      <c r="AX64" s="335">
        <f>[1]Tasks!AX64</f>
        <v>0</v>
      </c>
      <c r="AY64" s="335">
        <f>[1]Tasks!AY64</f>
        <v>0</v>
      </c>
      <c r="AZ64" s="335">
        <f>[1]Tasks!AZ64</f>
        <v>0</v>
      </c>
      <c r="BA64" s="335">
        <f>[1]Tasks!BA64</f>
        <v>0</v>
      </c>
      <c r="BB64" s="335">
        <f>[1]Tasks!BB64</f>
        <v>0</v>
      </c>
      <c r="BC64" s="335">
        <f>[1]Tasks!BC64</f>
        <v>0</v>
      </c>
      <c r="BD64" s="335">
        <f>[1]Tasks!BD64</f>
        <v>0</v>
      </c>
      <c r="BE64" s="335">
        <f>[1]Tasks!BE64</f>
        <v>0</v>
      </c>
      <c r="BF64" s="335">
        <f>[1]Tasks!BF64</f>
        <v>0</v>
      </c>
      <c r="BG64" s="335">
        <f>[1]Tasks!BG64</f>
        <v>0</v>
      </c>
      <c r="BH64" s="335">
        <f>[1]Tasks!BH64</f>
        <v>0</v>
      </c>
      <c r="BI64" s="335">
        <f>[1]Tasks!BI64</f>
        <v>0</v>
      </c>
      <c r="BJ64" s="335">
        <f>[1]Tasks!BJ64</f>
        <v>0</v>
      </c>
      <c r="BK64" s="335">
        <f>[1]Tasks!BK64</f>
        <v>0</v>
      </c>
      <c r="BL64" s="335">
        <f>[1]Tasks!BL64</f>
        <v>0</v>
      </c>
      <c r="BM64" s="336">
        <f>[1]Tasks!BM64</f>
        <v>0</v>
      </c>
    </row>
    <row r="65" spans="1:65" x14ac:dyDescent="0.2">
      <c r="A65" s="172" t="str">
        <f t="shared" si="1"/>
        <v>0 0</v>
      </c>
      <c r="B65" s="173">
        <f>[1]Tasks!B65</f>
        <v>0</v>
      </c>
      <c r="C65" s="173">
        <f>[1]Tasks!C65</f>
        <v>0</v>
      </c>
      <c r="F65" s="334">
        <f>[1]Tasks!F65</f>
        <v>0</v>
      </c>
      <c r="G65" s="335">
        <f>[1]Tasks!G65</f>
        <v>0</v>
      </c>
      <c r="H65" s="335">
        <f>[1]Tasks!H65</f>
        <v>0</v>
      </c>
      <c r="I65" s="335">
        <f>[1]Tasks!I65</f>
        <v>0</v>
      </c>
      <c r="J65" s="335">
        <f>[1]Tasks!J65</f>
        <v>0</v>
      </c>
      <c r="K65" s="335">
        <f>[1]Tasks!K65</f>
        <v>0</v>
      </c>
      <c r="L65" s="335">
        <f>[1]Tasks!L65</f>
        <v>0</v>
      </c>
      <c r="M65" s="335">
        <f>[1]Tasks!M65</f>
        <v>0</v>
      </c>
      <c r="N65" s="335">
        <f>[1]Tasks!N65</f>
        <v>0</v>
      </c>
      <c r="O65" s="335">
        <f>[1]Tasks!O65</f>
        <v>0</v>
      </c>
      <c r="P65" s="335">
        <f>[1]Tasks!P65</f>
        <v>0</v>
      </c>
      <c r="Q65" s="335">
        <f>[1]Tasks!Q65</f>
        <v>0</v>
      </c>
      <c r="R65" s="335">
        <f>[1]Tasks!R65</f>
        <v>0</v>
      </c>
      <c r="S65" s="335">
        <f>[1]Tasks!S65</f>
        <v>0</v>
      </c>
      <c r="T65" s="335">
        <f>[1]Tasks!T65</f>
        <v>0</v>
      </c>
      <c r="U65" s="335">
        <f>[1]Tasks!U65</f>
        <v>0</v>
      </c>
      <c r="V65" s="335">
        <f>[1]Tasks!V65</f>
        <v>0</v>
      </c>
      <c r="W65" s="335">
        <f>[1]Tasks!W65</f>
        <v>0</v>
      </c>
      <c r="X65" s="335">
        <f>[1]Tasks!X65</f>
        <v>0</v>
      </c>
      <c r="Y65" s="335">
        <f>[1]Tasks!Y65</f>
        <v>0</v>
      </c>
      <c r="Z65" s="335">
        <f>[1]Tasks!Z65</f>
        <v>0</v>
      </c>
      <c r="AA65" s="335">
        <f>[1]Tasks!AA65</f>
        <v>0</v>
      </c>
      <c r="AB65" s="335">
        <f>[1]Tasks!AB65</f>
        <v>0</v>
      </c>
      <c r="AC65" s="335">
        <f>[1]Tasks!AC65</f>
        <v>0</v>
      </c>
      <c r="AD65" s="335">
        <f>[1]Tasks!AD65</f>
        <v>0</v>
      </c>
      <c r="AE65" s="335">
        <f>[1]Tasks!AE65</f>
        <v>0</v>
      </c>
      <c r="AF65" s="335">
        <f>[1]Tasks!AF65</f>
        <v>0</v>
      </c>
      <c r="AG65" s="335">
        <f>[1]Tasks!AG65</f>
        <v>0</v>
      </c>
      <c r="AH65" s="335">
        <f>[1]Tasks!AH65</f>
        <v>0</v>
      </c>
      <c r="AI65" s="335">
        <f>[1]Tasks!AI65</f>
        <v>0</v>
      </c>
      <c r="AJ65" s="335">
        <f>[1]Tasks!AJ65</f>
        <v>0</v>
      </c>
      <c r="AK65" s="335">
        <f>[1]Tasks!AK65</f>
        <v>0</v>
      </c>
      <c r="AL65" s="335">
        <f>[1]Tasks!AL65</f>
        <v>0</v>
      </c>
      <c r="AM65" s="335">
        <f>[1]Tasks!AM65</f>
        <v>0</v>
      </c>
      <c r="AN65" s="335">
        <f>[1]Tasks!AN65</f>
        <v>0</v>
      </c>
      <c r="AO65" s="335">
        <f>[1]Tasks!AO65</f>
        <v>0</v>
      </c>
      <c r="AP65" s="335">
        <f>[1]Tasks!AP65</f>
        <v>0</v>
      </c>
      <c r="AQ65" s="335">
        <f>[1]Tasks!AQ65</f>
        <v>0</v>
      </c>
      <c r="AR65" s="335">
        <f>[1]Tasks!AR65</f>
        <v>0</v>
      </c>
      <c r="AS65" s="335">
        <f>[1]Tasks!AS65</f>
        <v>0</v>
      </c>
      <c r="AT65" s="335">
        <f>[1]Tasks!AT65</f>
        <v>0</v>
      </c>
      <c r="AU65" s="335">
        <f>[1]Tasks!AU65</f>
        <v>0</v>
      </c>
      <c r="AV65" s="335">
        <f>[1]Tasks!AV65</f>
        <v>0</v>
      </c>
      <c r="AW65" s="335">
        <f>[1]Tasks!AW65</f>
        <v>0</v>
      </c>
      <c r="AX65" s="335">
        <f>[1]Tasks!AX65</f>
        <v>0</v>
      </c>
      <c r="AY65" s="335">
        <f>[1]Tasks!AY65</f>
        <v>0</v>
      </c>
      <c r="AZ65" s="335">
        <f>[1]Tasks!AZ65</f>
        <v>0</v>
      </c>
      <c r="BA65" s="335">
        <f>[1]Tasks!BA65</f>
        <v>0</v>
      </c>
      <c r="BB65" s="335">
        <f>[1]Tasks!BB65</f>
        <v>0</v>
      </c>
      <c r="BC65" s="335">
        <f>[1]Tasks!BC65</f>
        <v>0</v>
      </c>
      <c r="BD65" s="335">
        <f>[1]Tasks!BD65</f>
        <v>0</v>
      </c>
      <c r="BE65" s="335">
        <f>[1]Tasks!BE65</f>
        <v>0</v>
      </c>
      <c r="BF65" s="335">
        <f>[1]Tasks!BF65</f>
        <v>0</v>
      </c>
      <c r="BG65" s="335">
        <f>[1]Tasks!BG65</f>
        <v>0</v>
      </c>
      <c r="BH65" s="335">
        <f>[1]Tasks!BH65</f>
        <v>0</v>
      </c>
      <c r="BI65" s="335">
        <f>[1]Tasks!BI65</f>
        <v>0</v>
      </c>
      <c r="BJ65" s="335">
        <f>[1]Tasks!BJ65</f>
        <v>0</v>
      </c>
      <c r="BK65" s="335">
        <f>[1]Tasks!BK65</f>
        <v>0</v>
      </c>
      <c r="BL65" s="335">
        <f>[1]Tasks!BL65</f>
        <v>0</v>
      </c>
      <c r="BM65" s="336">
        <f>[1]Tasks!BM65</f>
        <v>0</v>
      </c>
    </row>
    <row r="66" spans="1:65" x14ac:dyDescent="0.2">
      <c r="A66" s="172" t="str">
        <f t="shared" si="1"/>
        <v>0 0</v>
      </c>
      <c r="B66" s="173">
        <f>[1]Tasks!B66</f>
        <v>0</v>
      </c>
      <c r="C66" s="173">
        <f>[1]Tasks!C66</f>
        <v>0</v>
      </c>
      <c r="F66" s="334">
        <f>[1]Tasks!F66</f>
        <v>0</v>
      </c>
      <c r="G66" s="335">
        <f>[1]Tasks!G66</f>
        <v>0</v>
      </c>
      <c r="H66" s="335">
        <f>[1]Tasks!H66</f>
        <v>0</v>
      </c>
      <c r="I66" s="335">
        <f>[1]Tasks!I66</f>
        <v>0</v>
      </c>
      <c r="J66" s="335">
        <f>[1]Tasks!J66</f>
        <v>0</v>
      </c>
      <c r="K66" s="335">
        <f>[1]Tasks!K66</f>
        <v>0</v>
      </c>
      <c r="L66" s="335">
        <f>[1]Tasks!L66</f>
        <v>0</v>
      </c>
      <c r="M66" s="335">
        <f>[1]Tasks!M66</f>
        <v>0</v>
      </c>
      <c r="N66" s="335">
        <f>[1]Tasks!N66</f>
        <v>0</v>
      </c>
      <c r="O66" s="335">
        <f>[1]Tasks!O66</f>
        <v>0</v>
      </c>
      <c r="P66" s="335">
        <f>[1]Tasks!P66</f>
        <v>0</v>
      </c>
      <c r="Q66" s="335">
        <f>[1]Tasks!Q66</f>
        <v>0</v>
      </c>
      <c r="R66" s="335">
        <f>[1]Tasks!R66</f>
        <v>0</v>
      </c>
      <c r="S66" s="335">
        <f>[1]Tasks!S66</f>
        <v>0</v>
      </c>
      <c r="T66" s="335">
        <f>[1]Tasks!T66</f>
        <v>0</v>
      </c>
      <c r="U66" s="335">
        <f>[1]Tasks!U66</f>
        <v>0</v>
      </c>
      <c r="V66" s="335">
        <f>[1]Tasks!V66</f>
        <v>0</v>
      </c>
      <c r="W66" s="335">
        <f>[1]Tasks!W66</f>
        <v>0</v>
      </c>
      <c r="X66" s="335">
        <f>[1]Tasks!X66</f>
        <v>0</v>
      </c>
      <c r="Y66" s="335">
        <f>[1]Tasks!Y66</f>
        <v>0</v>
      </c>
      <c r="Z66" s="335">
        <f>[1]Tasks!Z66</f>
        <v>0</v>
      </c>
      <c r="AA66" s="335">
        <f>[1]Tasks!AA66</f>
        <v>0</v>
      </c>
      <c r="AB66" s="335">
        <f>[1]Tasks!AB66</f>
        <v>0</v>
      </c>
      <c r="AC66" s="335">
        <f>[1]Tasks!AC66</f>
        <v>0</v>
      </c>
      <c r="AD66" s="335">
        <f>[1]Tasks!AD66</f>
        <v>0</v>
      </c>
      <c r="AE66" s="335">
        <f>[1]Tasks!AE66</f>
        <v>0</v>
      </c>
      <c r="AF66" s="335">
        <f>[1]Tasks!AF66</f>
        <v>0</v>
      </c>
      <c r="AG66" s="335">
        <f>[1]Tasks!AG66</f>
        <v>0</v>
      </c>
      <c r="AH66" s="335">
        <f>[1]Tasks!AH66</f>
        <v>0</v>
      </c>
      <c r="AI66" s="335">
        <f>[1]Tasks!AI66</f>
        <v>0</v>
      </c>
      <c r="AJ66" s="335">
        <f>[1]Tasks!AJ66</f>
        <v>0</v>
      </c>
      <c r="AK66" s="335">
        <f>[1]Tasks!AK66</f>
        <v>0</v>
      </c>
      <c r="AL66" s="335">
        <f>[1]Tasks!AL66</f>
        <v>0</v>
      </c>
      <c r="AM66" s="335">
        <f>[1]Tasks!AM66</f>
        <v>0</v>
      </c>
      <c r="AN66" s="335">
        <f>[1]Tasks!AN66</f>
        <v>0</v>
      </c>
      <c r="AO66" s="335">
        <f>[1]Tasks!AO66</f>
        <v>0</v>
      </c>
      <c r="AP66" s="335">
        <f>[1]Tasks!AP66</f>
        <v>0</v>
      </c>
      <c r="AQ66" s="335">
        <f>[1]Tasks!AQ66</f>
        <v>0</v>
      </c>
      <c r="AR66" s="335">
        <f>[1]Tasks!AR66</f>
        <v>0</v>
      </c>
      <c r="AS66" s="335">
        <f>[1]Tasks!AS66</f>
        <v>0</v>
      </c>
      <c r="AT66" s="335">
        <f>[1]Tasks!AT66</f>
        <v>0</v>
      </c>
      <c r="AU66" s="335">
        <f>[1]Tasks!AU66</f>
        <v>0</v>
      </c>
      <c r="AV66" s="335">
        <f>[1]Tasks!AV66</f>
        <v>0</v>
      </c>
      <c r="AW66" s="335">
        <f>[1]Tasks!AW66</f>
        <v>0</v>
      </c>
      <c r="AX66" s="335">
        <f>[1]Tasks!AX66</f>
        <v>0</v>
      </c>
      <c r="AY66" s="335">
        <f>[1]Tasks!AY66</f>
        <v>0</v>
      </c>
      <c r="AZ66" s="335">
        <f>[1]Tasks!AZ66</f>
        <v>0</v>
      </c>
      <c r="BA66" s="335">
        <f>[1]Tasks!BA66</f>
        <v>0</v>
      </c>
      <c r="BB66" s="335">
        <f>[1]Tasks!BB66</f>
        <v>0</v>
      </c>
      <c r="BC66" s="335">
        <f>[1]Tasks!BC66</f>
        <v>0</v>
      </c>
      <c r="BD66" s="335">
        <f>[1]Tasks!BD66</f>
        <v>0</v>
      </c>
      <c r="BE66" s="335">
        <f>[1]Tasks!BE66</f>
        <v>0</v>
      </c>
      <c r="BF66" s="335">
        <f>[1]Tasks!BF66</f>
        <v>0</v>
      </c>
      <c r="BG66" s="335">
        <f>[1]Tasks!BG66</f>
        <v>0</v>
      </c>
      <c r="BH66" s="335">
        <f>[1]Tasks!BH66</f>
        <v>0</v>
      </c>
      <c r="BI66" s="335">
        <f>[1]Tasks!BI66</f>
        <v>0</v>
      </c>
      <c r="BJ66" s="335">
        <f>[1]Tasks!BJ66</f>
        <v>0</v>
      </c>
      <c r="BK66" s="335">
        <f>[1]Tasks!BK66</f>
        <v>0</v>
      </c>
      <c r="BL66" s="335">
        <f>[1]Tasks!BL66</f>
        <v>0</v>
      </c>
      <c r="BM66" s="336">
        <f>[1]Tasks!BM66</f>
        <v>0</v>
      </c>
    </row>
    <row r="67" spans="1:65" x14ac:dyDescent="0.2">
      <c r="A67" s="172" t="str">
        <f t="shared" si="1"/>
        <v>0 0</v>
      </c>
      <c r="B67" s="173">
        <f>[1]Tasks!B67</f>
        <v>0</v>
      </c>
      <c r="C67" s="173">
        <f>[1]Tasks!C67</f>
        <v>0</v>
      </c>
      <c r="F67" s="334">
        <f>[1]Tasks!F67</f>
        <v>0</v>
      </c>
      <c r="G67" s="335">
        <f>[1]Tasks!G67</f>
        <v>0</v>
      </c>
      <c r="H67" s="335">
        <f>[1]Tasks!H67</f>
        <v>0</v>
      </c>
      <c r="I67" s="335">
        <f>[1]Tasks!I67</f>
        <v>0</v>
      </c>
      <c r="J67" s="335">
        <f>[1]Tasks!J67</f>
        <v>0</v>
      </c>
      <c r="K67" s="335">
        <f>[1]Tasks!K67</f>
        <v>0</v>
      </c>
      <c r="L67" s="335">
        <f>[1]Tasks!L67</f>
        <v>0</v>
      </c>
      <c r="M67" s="335">
        <f>[1]Tasks!M67</f>
        <v>0</v>
      </c>
      <c r="N67" s="335">
        <f>[1]Tasks!N67</f>
        <v>0</v>
      </c>
      <c r="O67" s="335">
        <f>[1]Tasks!O67</f>
        <v>0</v>
      </c>
      <c r="P67" s="335">
        <f>[1]Tasks!P67</f>
        <v>0</v>
      </c>
      <c r="Q67" s="335">
        <f>[1]Tasks!Q67</f>
        <v>0</v>
      </c>
      <c r="R67" s="335">
        <f>[1]Tasks!R67</f>
        <v>0</v>
      </c>
      <c r="S67" s="335">
        <f>[1]Tasks!S67</f>
        <v>0</v>
      </c>
      <c r="T67" s="335">
        <f>[1]Tasks!T67</f>
        <v>0</v>
      </c>
      <c r="U67" s="335">
        <f>[1]Tasks!U67</f>
        <v>0</v>
      </c>
      <c r="V67" s="335">
        <f>[1]Tasks!V67</f>
        <v>0</v>
      </c>
      <c r="W67" s="335">
        <f>[1]Tasks!W67</f>
        <v>0</v>
      </c>
      <c r="X67" s="335">
        <f>[1]Tasks!X67</f>
        <v>0</v>
      </c>
      <c r="Y67" s="335">
        <f>[1]Tasks!Y67</f>
        <v>0</v>
      </c>
      <c r="Z67" s="335">
        <f>[1]Tasks!Z67</f>
        <v>0</v>
      </c>
      <c r="AA67" s="335">
        <f>[1]Tasks!AA67</f>
        <v>0</v>
      </c>
      <c r="AB67" s="335">
        <f>[1]Tasks!AB67</f>
        <v>0</v>
      </c>
      <c r="AC67" s="335">
        <f>[1]Tasks!AC67</f>
        <v>0</v>
      </c>
      <c r="AD67" s="335">
        <f>[1]Tasks!AD67</f>
        <v>0</v>
      </c>
      <c r="AE67" s="335">
        <f>[1]Tasks!AE67</f>
        <v>0</v>
      </c>
      <c r="AF67" s="335">
        <f>[1]Tasks!AF67</f>
        <v>0</v>
      </c>
      <c r="AG67" s="335">
        <f>[1]Tasks!AG67</f>
        <v>0</v>
      </c>
      <c r="AH67" s="335">
        <f>[1]Tasks!AH67</f>
        <v>0</v>
      </c>
      <c r="AI67" s="335">
        <f>[1]Tasks!AI67</f>
        <v>0</v>
      </c>
      <c r="AJ67" s="335">
        <f>[1]Tasks!AJ67</f>
        <v>0</v>
      </c>
      <c r="AK67" s="335">
        <f>[1]Tasks!AK67</f>
        <v>0</v>
      </c>
      <c r="AL67" s="335">
        <f>[1]Tasks!AL67</f>
        <v>0</v>
      </c>
      <c r="AM67" s="335">
        <f>[1]Tasks!AM67</f>
        <v>0</v>
      </c>
      <c r="AN67" s="335">
        <f>[1]Tasks!AN67</f>
        <v>0</v>
      </c>
      <c r="AO67" s="335">
        <f>[1]Tasks!AO67</f>
        <v>0</v>
      </c>
      <c r="AP67" s="335">
        <f>[1]Tasks!AP67</f>
        <v>0</v>
      </c>
      <c r="AQ67" s="335">
        <f>[1]Tasks!AQ67</f>
        <v>0</v>
      </c>
      <c r="AR67" s="335">
        <f>[1]Tasks!AR67</f>
        <v>0</v>
      </c>
      <c r="AS67" s="335">
        <f>[1]Tasks!AS67</f>
        <v>0</v>
      </c>
      <c r="AT67" s="335">
        <f>[1]Tasks!AT67</f>
        <v>0</v>
      </c>
      <c r="AU67" s="335">
        <f>[1]Tasks!AU67</f>
        <v>0</v>
      </c>
      <c r="AV67" s="335">
        <f>[1]Tasks!AV67</f>
        <v>0</v>
      </c>
      <c r="AW67" s="335">
        <f>[1]Tasks!AW67</f>
        <v>0</v>
      </c>
      <c r="AX67" s="335">
        <f>[1]Tasks!AX67</f>
        <v>0</v>
      </c>
      <c r="AY67" s="335">
        <f>[1]Tasks!AY67</f>
        <v>0</v>
      </c>
      <c r="AZ67" s="335">
        <f>[1]Tasks!AZ67</f>
        <v>0</v>
      </c>
      <c r="BA67" s="335">
        <f>[1]Tasks!BA67</f>
        <v>0</v>
      </c>
      <c r="BB67" s="335">
        <f>[1]Tasks!BB67</f>
        <v>0</v>
      </c>
      <c r="BC67" s="335">
        <f>[1]Tasks!BC67</f>
        <v>0</v>
      </c>
      <c r="BD67" s="335">
        <f>[1]Tasks!BD67</f>
        <v>0</v>
      </c>
      <c r="BE67" s="335">
        <f>[1]Tasks!BE67</f>
        <v>0</v>
      </c>
      <c r="BF67" s="335">
        <f>[1]Tasks!BF67</f>
        <v>0</v>
      </c>
      <c r="BG67" s="335">
        <f>[1]Tasks!BG67</f>
        <v>0</v>
      </c>
      <c r="BH67" s="335">
        <f>[1]Tasks!BH67</f>
        <v>0</v>
      </c>
      <c r="BI67" s="335">
        <f>[1]Tasks!BI67</f>
        <v>0</v>
      </c>
      <c r="BJ67" s="335">
        <f>[1]Tasks!BJ67</f>
        <v>0</v>
      </c>
      <c r="BK67" s="335">
        <f>[1]Tasks!BK67</f>
        <v>0</v>
      </c>
      <c r="BL67" s="335">
        <f>[1]Tasks!BL67</f>
        <v>0</v>
      </c>
      <c r="BM67" s="336">
        <f>[1]Tasks!BM67</f>
        <v>0</v>
      </c>
    </row>
    <row r="68" spans="1:65" x14ac:dyDescent="0.2">
      <c r="A68" s="172" t="str">
        <f t="shared" si="1"/>
        <v>0 0</v>
      </c>
      <c r="B68" s="173">
        <f>[1]Tasks!B68</f>
        <v>0</v>
      </c>
      <c r="C68" s="173">
        <f>[1]Tasks!C68</f>
        <v>0</v>
      </c>
      <c r="F68" s="334">
        <f>[1]Tasks!F68</f>
        <v>0</v>
      </c>
      <c r="G68" s="335">
        <f>[1]Tasks!G68</f>
        <v>0</v>
      </c>
      <c r="H68" s="335">
        <f>[1]Tasks!H68</f>
        <v>0</v>
      </c>
      <c r="I68" s="335">
        <f>[1]Tasks!I68</f>
        <v>0</v>
      </c>
      <c r="J68" s="335">
        <f>[1]Tasks!J68</f>
        <v>0</v>
      </c>
      <c r="K68" s="335">
        <f>[1]Tasks!K68</f>
        <v>0</v>
      </c>
      <c r="L68" s="335">
        <f>[1]Tasks!L68</f>
        <v>0</v>
      </c>
      <c r="M68" s="335">
        <f>[1]Tasks!M68</f>
        <v>0</v>
      </c>
      <c r="N68" s="335">
        <f>[1]Tasks!N68</f>
        <v>0</v>
      </c>
      <c r="O68" s="335">
        <f>[1]Tasks!O68</f>
        <v>0</v>
      </c>
      <c r="P68" s="335">
        <f>[1]Tasks!P68</f>
        <v>0</v>
      </c>
      <c r="Q68" s="335">
        <f>[1]Tasks!Q68</f>
        <v>0</v>
      </c>
      <c r="R68" s="335">
        <f>[1]Tasks!R68</f>
        <v>0</v>
      </c>
      <c r="S68" s="335">
        <f>[1]Tasks!S68</f>
        <v>0</v>
      </c>
      <c r="T68" s="335">
        <f>[1]Tasks!T68</f>
        <v>0</v>
      </c>
      <c r="U68" s="335">
        <f>[1]Tasks!U68</f>
        <v>0</v>
      </c>
      <c r="V68" s="335">
        <f>[1]Tasks!V68</f>
        <v>0</v>
      </c>
      <c r="W68" s="335">
        <f>[1]Tasks!W68</f>
        <v>0</v>
      </c>
      <c r="X68" s="335">
        <f>[1]Tasks!X68</f>
        <v>0</v>
      </c>
      <c r="Y68" s="335">
        <f>[1]Tasks!Y68</f>
        <v>0</v>
      </c>
      <c r="Z68" s="335">
        <f>[1]Tasks!Z68</f>
        <v>0</v>
      </c>
      <c r="AA68" s="335">
        <f>[1]Tasks!AA68</f>
        <v>0</v>
      </c>
      <c r="AB68" s="335">
        <f>[1]Tasks!AB68</f>
        <v>0</v>
      </c>
      <c r="AC68" s="335">
        <f>[1]Tasks!AC68</f>
        <v>0</v>
      </c>
      <c r="AD68" s="335">
        <f>[1]Tasks!AD68</f>
        <v>0</v>
      </c>
      <c r="AE68" s="335">
        <f>[1]Tasks!AE68</f>
        <v>0</v>
      </c>
      <c r="AF68" s="335">
        <f>[1]Tasks!AF68</f>
        <v>0</v>
      </c>
      <c r="AG68" s="335">
        <f>[1]Tasks!AG68</f>
        <v>0</v>
      </c>
      <c r="AH68" s="335">
        <f>[1]Tasks!AH68</f>
        <v>0</v>
      </c>
      <c r="AI68" s="335">
        <f>[1]Tasks!AI68</f>
        <v>0</v>
      </c>
      <c r="AJ68" s="335">
        <f>[1]Tasks!AJ68</f>
        <v>0</v>
      </c>
      <c r="AK68" s="335">
        <f>[1]Tasks!AK68</f>
        <v>0</v>
      </c>
      <c r="AL68" s="335">
        <f>[1]Tasks!AL68</f>
        <v>0</v>
      </c>
      <c r="AM68" s="335">
        <f>[1]Tasks!AM68</f>
        <v>0</v>
      </c>
      <c r="AN68" s="335">
        <f>[1]Tasks!AN68</f>
        <v>0</v>
      </c>
      <c r="AO68" s="335">
        <f>[1]Tasks!AO68</f>
        <v>0</v>
      </c>
      <c r="AP68" s="335">
        <f>[1]Tasks!AP68</f>
        <v>0</v>
      </c>
      <c r="AQ68" s="335">
        <f>[1]Tasks!AQ68</f>
        <v>0</v>
      </c>
      <c r="AR68" s="335">
        <f>[1]Tasks!AR68</f>
        <v>0</v>
      </c>
      <c r="AS68" s="335">
        <f>[1]Tasks!AS68</f>
        <v>0</v>
      </c>
      <c r="AT68" s="335">
        <f>[1]Tasks!AT68</f>
        <v>0</v>
      </c>
      <c r="AU68" s="335">
        <f>[1]Tasks!AU68</f>
        <v>0</v>
      </c>
      <c r="AV68" s="335">
        <f>[1]Tasks!AV68</f>
        <v>0</v>
      </c>
      <c r="AW68" s="335">
        <f>[1]Tasks!AW68</f>
        <v>0</v>
      </c>
      <c r="AX68" s="335">
        <f>[1]Tasks!AX68</f>
        <v>0</v>
      </c>
      <c r="AY68" s="335">
        <f>[1]Tasks!AY68</f>
        <v>0</v>
      </c>
      <c r="AZ68" s="335">
        <f>[1]Tasks!AZ68</f>
        <v>0</v>
      </c>
      <c r="BA68" s="335">
        <f>[1]Tasks!BA68</f>
        <v>0</v>
      </c>
      <c r="BB68" s="335">
        <f>[1]Tasks!BB68</f>
        <v>0</v>
      </c>
      <c r="BC68" s="335">
        <f>[1]Tasks!BC68</f>
        <v>0</v>
      </c>
      <c r="BD68" s="335">
        <f>[1]Tasks!BD68</f>
        <v>0</v>
      </c>
      <c r="BE68" s="335">
        <f>[1]Tasks!BE68</f>
        <v>0</v>
      </c>
      <c r="BF68" s="335">
        <f>[1]Tasks!BF68</f>
        <v>0</v>
      </c>
      <c r="BG68" s="335">
        <f>[1]Tasks!BG68</f>
        <v>0</v>
      </c>
      <c r="BH68" s="335">
        <f>[1]Tasks!BH68</f>
        <v>0</v>
      </c>
      <c r="BI68" s="335">
        <f>[1]Tasks!BI68</f>
        <v>0</v>
      </c>
      <c r="BJ68" s="335">
        <f>[1]Tasks!BJ68</f>
        <v>0</v>
      </c>
      <c r="BK68" s="335">
        <f>[1]Tasks!BK68</f>
        <v>0</v>
      </c>
      <c r="BL68" s="335">
        <f>[1]Tasks!BL68</f>
        <v>0</v>
      </c>
      <c r="BM68" s="336">
        <f>[1]Tasks!BM68</f>
        <v>0</v>
      </c>
    </row>
    <row r="69" spans="1:65" x14ac:dyDescent="0.2">
      <c r="A69" s="172" t="str">
        <f t="shared" si="1"/>
        <v>0 0</v>
      </c>
      <c r="B69" s="173">
        <f>[1]Tasks!B69</f>
        <v>0</v>
      </c>
      <c r="C69" s="173">
        <f>[1]Tasks!C69</f>
        <v>0</v>
      </c>
      <c r="F69" s="334">
        <f>[1]Tasks!F69</f>
        <v>0</v>
      </c>
      <c r="G69" s="335">
        <f>[1]Tasks!G69</f>
        <v>0</v>
      </c>
      <c r="H69" s="335">
        <f>[1]Tasks!H69</f>
        <v>0</v>
      </c>
      <c r="I69" s="335">
        <f>[1]Tasks!I69</f>
        <v>0</v>
      </c>
      <c r="J69" s="335">
        <f>[1]Tasks!J69</f>
        <v>0</v>
      </c>
      <c r="K69" s="335">
        <f>[1]Tasks!K69</f>
        <v>0</v>
      </c>
      <c r="L69" s="335">
        <f>[1]Tasks!L69</f>
        <v>0</v>
      </c>
      <c r="M69" s="335">
        <f>[1]Tasks!M69</f>
        <v>0</v>
      </c>
      <c r="N69" s="335">
        <f>[1]Tasks!N69</f>
        <v>0</v>
      </c>
      <c r="O69" s="335">
        <f>[1]Tasks!O69</f>
        <v>0</v>
      </c>
      <c r="P69" s="335">
        <f>[1]Tasks!P69</f>
        <v>0</v>
      </c>
      <c r="Q69" s="335">
        <f>[1]Tasks!Q69</f>
        <v>0</v>
      </c>
      <c r="R69" s="335">
        <f>[1]Tasks!R69</f>
        <v>0</v>
      </c>
      <c r="S69" s="335">
        <f>[1]Tasks!S69</f>
        <v>0</v>
      </c>
      <c r="T69" s="335">
        <f>[1]Tasks!T69</f>
        <v>0</v>
      </c>
      <c r="U69" s="335">
        <f>[1]Tasks!U69</f>
        <v>0</v>
      </c>
      <c r="V69" s="335">
        <f>[1]Tasks!V69</f>
        <v>0</v>
      </c>
      <c r="W69" s="335">
        <f>[1]Tasks!W69</f>
        <v>0</v>
      </c>
      <c r="X69" s="335">
        <f>[1]Tasks!X69</f>
        <v>0</v>
      </c>
      <c r="Y69" s="335">
        <f>[1]Tasks!Y69</f>
        <v>0</v>
      </c>
      <c r="Z69" s="335">
        <f>[1]Tasks!Z69</f>
        <v>0</v>
      </c>
      <c r="AA69" s="335">
        <f>[1]Tasks!AA69</f>
        <v>0</v>
      </c>
      <c r="AB69" s="335">
        <f>[1]Tasks!AB69</f>
        <v>0</v>
      </c>
      <c r="AC69" s="335">
        <f>[1]Tasks!AC69</f>
        <v>0</v>
      </c>
      <c r="AD69" s="335">
        <f>[1]Tasks!AD69</f>
        <v>0</v>
      </c>
      <c r="AE69" s="335">
        <f>[1]Tasks!AE69</f>
        <v>0</v>
      </c>
      <c r="AF69" s="335">
        <f>[1]Tasks!AF69</f>
        <v>0</v>
      </c>
      <c r="AG69" s="335">
        <f>[1]Tasks!AG69</f>
        <v>0</v>
      </c>
      <c r="AH69" s="335">
        <f>[1]Tasks!AH69</f>
        <v>0</v>
      </c>
      <c r="AI69" s="335">
        <f>[1]Tasks!AI69</f>
        <v>0</v>
      </c>
      <c r="AJ69" s="335">
        <f>[1]Tasks!AJ69</f>
        <v>0</v>
      </c>
      <c r="AK69" s="335">
        <f>[1]Tasks!AK69</f>
        <v>0</v>
      </c>
      <c r="AL69" s="335">
        <f>[1]Tasks!AL69</f>
        <v>0</v>
      </c>
      <c r="AM69" s="335">
        <f>[1]Tasks!AM69</f>
        <v>0</v>
      </c>
      <c r="AN69" s="335">
        <f>[1]Tasks!AN69</f>
        <v>0</v>
      </c>
      <c r="AO69" s="335">
        <f>[1]Tasks!AO69</f>
        <v>0</v>
      </c>
      <c r="AP69" s="335">
        <f>[1]Tasks!AP69</f>
        <v>0</v>
      </c>
      <c r="AQ69" s="335">
        <f>[1]Tasks!AQ69</f>
        <v>0</v>
      </c>
      <c r="AR69" s="335">
        <f>[1]Tasks!AR69</f>
        <v>0</v>
      </c>
      <c r="AS69" s="335">
        <f>[1]Tasks!AS69</f>
        <v>0</v>
      </c>
      <c r="AT69" s="335">
        <f>[1]Tasks!AT69</f>
        <v>0</v>
      </c>
      <c r="AU69" s="335">
        <f>[1]Tasks!AU69</f>
        <v>0</v>
      </c>
      <c r="AV69" s="335">
        <f>[1]Tasks!AV69</f>
        <v>0</v>
      </c>
      <c r="AW69" s="335">
        <f>[1]Tasks!AW69</f>
        <v>0</v>
      </c>
      <c r="AX69" s="335">
        <f>[1]Tasks!AX69</f>
        <v>0</v>
      </c>
      <c r="AY69" s="335">
        <f>[1]Tasks!AY69</f>
        <v>0</v>
      </c>
      <c r="AZ69" s="335">
        <f>[1]Tasks!AZ69</f>
        <v>0</v>
      </c>
      <c r="BA69" s="335">
        <f>[1]Tasks!BA69</f>
        <v>0</v>
      </c>
      <c r="BB69" s="335">
        <f>[1]Tasks!BB69</f>
        <v>0</v>
      </c>
      <c r="BC69" s="335">
        <f>[1]Tasks!BC69</f>
        <v>0</v>
      </c>
      <c r="BD69" s="335">
        <f>[1]Tasks!BD69</f>
        <v>0</v>
      </c>
      <c r="BE69" s="335">
        <f>[1]Tasks!BE69</f>
        <v>0</v>
      </c>
      <c r="BF69" s="335">
        <f>[1]Tasks!BF69</f>
        <v>0</v>
      </c>
      <c r="BG69" s="335">
        <f>[1]Tasks!BG69</f>
        <v>0</v>
      </c>
      <c r="BH69" s="335">
        <f>[1]Tasks!BH69</f>
        <v>0</v>
      </c>
      <c r="BI69" s="335">
        <f>[1]Tasks!BI69</f>
        <v>0</v>
      </c>
      <c r="BJ69" s="335">
        <f>[1]Tasks!BJ69</f>
        <v>0</v>
      </c>
      <c r="BK69" s="335">
        <f>[1]Tasks!BK69</f>
        <v>0</v>
      </c>
      <c r="BL69" s="335">
        <f>[1]Tasks!BL69</f>
        <v>0</v>
      </c>
      <c r="BM69" s="336">
        <f>[1]Tasks!BM69</f>
        <v>0</v>
      </c>
    </row>
    <row r="70" spans="1:65" x14ac:dyDescent="0.2">
      <c r="A70" s="172" t="str">
        <f t="shared" si="1"/>
        <v>0 0</v>
      </c>
      <c r="B70" s="173">
        <f>[1]Tasks!B70</f>
        <v>0</v>
      </c>
      <c r="C70" s="173">
        <f>[1]Tasks!C70</f>
        <v>0</v>
      </c>
      <c r="F70" s="334">
        <f>[1]Tasks!F70</f>
        <v>0</v>
      </c>
      <c r="G70" s="335">
        <f>[1]Tasks!G70</f>
        <v>0</v>
      </c>
      <c r="H70" s="335">
        <f>[1]Tasks!H70</f>
        <v>0</v>
      </c>
      <c r="I70" s="335">
        <f>[1]Tasks!I70</f>
        <v>0</v>
      </c>
      <c r="J70" s="335">
        <f>[1]Tasks!J70</f>
        <v>0</v>
      </c>
      <c r="K70" s="335">
        <f>[1]Tasks!K70</f>
        <v>0</v>
      </c>
      <c r="L70" s="335">
        <f>[1]Tasks!L70</f>
        <v>0</v>
      </c>
      <c r="M70" s="335">
        <f>[1]Tasks!M70</f>
        <v>0</v>
      </c>
      <c r="N70" s="335">
        <f>[1]Tasks!N70</f>
        <v>0</v>
      </c>
      <c r="O70" s="335">
        <f>[1]Tasks!O70</f>
        <v>0</v>
      </c>
      <c r="P70" s="335">
        <f>[1]Tasks!P70</f>
        <v>0</v>
      </c>
      <c r="Q70" s="335">
        <f>[1]Tasks!Q70</f>
        <v>0</v>
      </c>
      <c r="R70" s="335">
        <f>[1]Tasks!R70</f>
        <v>0</v>
      </c>
      <c r="S70" s="335">
        <f>[1]Tasks!S70</f>
        <v>0</v>
      </c>
      <c r="T70" s="335">
        <f>[1]Tasks!T70</f>
        <v>0</v>
      </c>
      <c r="U70" s="335">
        <f>[1]Tasks!U70</f>
        <v>0</v>
      </c>
      <c r="V70" s="335">
        <f>[1]Tasks!V70</f>
        <v>0</v>
      </c>
      <c r="W70" s="335">
        <f>[1]Tasks!W70</f>
        <v>0</v>
      </c>
      <c r="X70" s="335">
        <f>[1]Tasks!X70</f>
        <v>0</v>
      </c>
      <c r="Y70" s="335">
        <f>[1]Tasks!Y70</f>
        <v>0</v>
      </c>
      <c r="Z70" s="335">
        <f>[1]Tasks!Z70</f>
        <v>0</v>
      </c>
      <c r="AA70" s="335">
        <f>[1]Tasks!AA70</f>
        <v>0</v>
      </c>
      <c r="AB70" s="335">
        <f>[1]Tasks!AB70</f>
        <v>0</v>
      </c>
      <c r="AC70" s="335">
        <f>[1]Tasks!AC70</f>
        <v>0</v>
      </c>
      <c r="AD70" s="335">
        <f>[1]Tasks!AD70</f>
        <v>0</v>
      </c>
      <c r="AE70" s="335">
        <f>[1]Tasks!AE70</f>
        <v>0</v>
      </c>
      <c r="AF70" s="335">
        <f>[1]Tasks!AF70</f>
        <v>0</v>
      </c>
      <c r="AG70" s="335">
        <f>[1]Tasks!AG70</f>
        <v>0</v>
      </c>
      <c r="AH70" s="335">
        <f>[1]Tasks!AH70</f>
        <v>0</v>
      </c>
      <c r="AI70" s="335">
        <f>[1]Tasks!AI70</f>
        <v>0</v>
      </c>
      <c r="AJ70" s="335">
        <f>[1]Tasks!AJ70</f>
        <v>0</v>
      </c>
      <c r="AK70" s="335">
        <f>[1]Tasks!AK70</f>
        <v>0</v>
      </c>
      <c r="AL70" s="335">
        <f>[1]Tasks!AL70</f>
        <v>0</v>
      </c>
      <c r="AM70" s="335">
        <f>[1]Tasks!AM70</f>
        <v>0</v>
      </c>
      <c r="AN70" s="335">
        <f>[1]Tasks!AN70</f>
        <v>0</v>
      </c>
      <c r="AO70" s="335">
        <f>[1]Tasks!AO70</f>
        <v>0</v>
      </c>
      <c r="AP70" s="335">
        <f>[1]Tasks!AP70</f>
        <v>0</v>
      </c>
      <c r="AQ70" s="335">
        <f>[1]Tasks!AQ70</f>
        <v>0</v>
      </c>
      <c r="AR70" s="335">
        <f>[1]Tasks!AR70</f>
        <v>0</v>
      </c>
      <c r="AS70" s="335">
        <f>[1]Tasks!AS70</f>
        <v>0</v>
      </c>
      <c r="AT70" s="335">
        <f>[1]Tasks!AT70</f>
        <v>0</v>
      </c>
      <c r="AU70" s="335">
        <f>[1]Tasks!AU70</f>
        <v>0</v>
      </c>
      <c r="AV70" s="335">
        <f>[1]Tasks!AV70</f>
        <v>0</v>
      </c>
      <c r="AW70" s="335">
        <f>[1]Tasks!AW70</f>
        <v>0</v>
      </c>
      <c r="AX70" s="335">
        <f>[1]Tasks!AX70</f>
        <v>0</v>
      </c>
      <c r="AY70" s="335">
        <f>[1]Tasks!AY70</f>
        <v>0</v>
      </c>
      <c r="AZ70" s="335">
        <f>[1]Tasks!AZ70</f>
        <v>0</v>
      </c>
      <c r="BA70" s="335">
        <f>[1]Tasks!BA70</f>
        <v>0</v>
      </c>
      <c r="BB70" s="335">
        <f>[1]Tasks!BB70</f>
        <v>0</v>
      </c>
      <c r="BC70" s="335">
        <f>[1]Tasks!BC70</f>
        <v>0</v>
      </c>
      <c r="BD70" s="335">
        <f>[1]Tasks!BD70</f>
        <v>0</v>
      </c>
      <c r="BE70" s="335">
        <f>[1]Tasks!BE70</f>
        <v>0</v>
      </c>
      <c r="BF70" s="335">
        <f>[1]Tasks!BF70</f>
        <v>0</v>
      </c>
      <c r="BG70" s="335">
        <f>[1]Tasks!BG70</f>
        <v>0</v>
      </c>
      <c r="BH70" s="335">
        <f>[1]Tasks!BH70</f>
        <v>0</v>
      </c>
      <c r="BI70" s="335">
        <f>[1]Tasks!BI70</f>
        <v>0</v>
      </c>
      <c r="BJ70" s="335">
        <f>[1]Tasks!BJ70</f>
        <v>0</v>
      </c>
      <c r="BK70" s="335">
        <f>[1]Tasks!BK70</f>
        <v>0</v>
      </c>
      <c r="BL70" s="335">
        <f>[1]Tasks!BL70</f>
        <v>0</v>
      </c>
      <c r="BM70" s="336">
        <f>[1]Tasks!BM70</f>
        <v>0</v>
      </c>
    </row>
    <row r="71" spans="1:65" x14ac:dyDescent="0.2">
      <c r="A71" s="172" t="str">
        <f t="shared" si="1"/>
        <v>0 0</v>
      </c>
      <c r="B71" s="173">
        <f>[1]Tasks!B71</f>
        <v>0</v>
      </c>
      <c r="C71" s="173">
        <f>[1]Tasks!C71</f>
        <v>0</v>
      </c>
      <c r="F71" s="334">
        <f>[1]Tasks!F71</f>
        <v>0</v>
      </c>
      <c r="G71" s="335">
        <f>[1]Tasks!G71</f>
        <v>0</v>
      </c>
      <c r="H71" s="335">
        <f>[1]Tasks!H71</f>
        <v>0</v>
      </c>
      <c r="I71" s="335">
        <f>[1]Tasks!I71</f>
        <v>0</v>
      </c>
      <c r="J71" s="335">
        <f>[1]Tasks!J71</f>
        <v>0</v>
      </c>
      <c r="K71" s="335">
        <f>[1]Tasks!K71</f>
        <v>0</v>
      </c>
      <c r="L71" s="335">
        <f>[1]Tasks!L71</f>
        <v>0</v>
      </c>
      <c r="M71" s="335">
        <f>[1]Tasks!M71</f>
        <v>0</v>
      </c>
      <c r="N71" s="335">
        <f>[1]Tasks!N71</f>
        <v>0</v>
      </c>
      <c r="O71" s="335">
        <f>[1]Tasks!O71</f>
        <v>0</v>
      </c>
      <c r="P71" s="335">
        <f>[1]Tasks!P71</f>
        <v>0</v>
      </c>
      <c r="Q71" s="335">
        <f>[1]Tasks!Q71</f>
        <v>0</v>
      </c>
      <c r="R71" s="335">
        <f>[1]Tasks!R71</f>
        <v>0</v>
      </c>
      <c r="S71" s="335">
        <f>[1]Tasks!S71</f>
        <v>0</v>
      </c>
      <c r="T71" s="335">
        <f>[1]Tasks!T71</f>
        <v>0</v>
      </c>
      <c r="U71" s="335">
        <f>[1]Tasks!U71</f>
        <v>0</v>
      </c>
      <c r="V71" s="335">
        <f>[1]Tasks!V71</f>
        <v>0</v>
      </c>
      <c r="W71" s="335">
        <f>[1]Tasks!W71</f>
        <v>0</v>
      </c>
      <c r="X71" s="335">
        <f>[1]Tasks!X71</f>
        <v>0</v>
      </c>
      <c r="Y71" s="335">
        <f>[1]Tasks!Y71</f>
        <v>0</v>
      </c>
      <c r="Z71" s="335">
        <f>[1]Tasks!Z71</f>
        <v>0</v>
      </c>
      <c r="AA71" s="335">
        <f>[1]Tasks!AA71</f>
        <v>0</v>
      </c>
      <c r="AB71" s="335">
        <f>[1]Tasks!AB71</f>
        <v>0</v>
      </c>
      <c r="AC71" s="335">
        <f>[1]Tasks!AC71</f>
        <v>0</v>
      </c>
      <c r="AD71" s="335">
        <f>[1]Tasks!AD71</f>
        <v>0</v>
      </c>
      <c r="AE71" s="335">
        <f>[1]Tasks!AE71</f>
        <v>0</v>
      </c>
      <c r="AF71" s="335">
        <f>[1]Tasks!AF71</f>
        <v>0</v>
      </c>
      <c r="AG71" s="335">
        <f>[1]Tasks!AG71</f>
        <v>0</v>
      </c>
      <c r="AH71" s="335">
        <f>[1]Tasks!AH71</f>
        <v>0</v>
      </c>
      <c r="AI71" s="335">
        <f>[1]Tasks!AI71</f>
        <v>0</v>
      </c>
      <c r="AJ71" s="335">
        <f>[1]Tasks!AJ71</f>
        <v>0</v>
      </c>
      <c r="AK71" s="335">
        <f>[1]Tasks!AK71</f>
        <v>0</v>
      </c>
      <c r="AL71" s="335">
        <f>[1]Tasks!AL71</f>
        <v>0</v>
      </c>
      <c r="AM71" s="335">
        <f>[1]Tasks!AM71</f>
        <v>0</v>
      </c>
      <c r="AN71" s="335">
        <f>[1]Tasks!AN71</f>
        <v>0</v>
      </c>
      <c r="AO71" s="335">
        <f>[1]Tasks!AO71</f>
        <v>0</v>
      </c>
      <c r="AP71" s="335">
        <f>[1]Tasks!AP71</f>
        <v>0</v>
      </c>
      <c r="AQ71" s="335">
        <f>[1]Tasks!AQ71</f>
        <v>0</v>
      </c>
      <c r="AR71" s="335">
        <f>[1]Tasks!AR71</f>
        <v>0</v>
      </c>
      <c r="AS71" s="335">
        <f>[1]Tasks!AS71</f>
        <v>0</v>
      </c>
      <c r="AT71" s="335">
        <f>[1]Tasks!AT71</f>
        <v>0</v>
      </c>
      <c r="AU71" s="335">
        <f>[1]Tasks!AU71</f>
        <v>0</v>
      </c>
      <c r="AV71" s="335">
        <f>[1]Tasks!AV71</f>
        <v>0</v>
      </c>
      <c r="AW71" s="335">
        <f>[1]Tasks!AW71</f>
        <v>0</v>
      </c>
      <c r="AX71" s="335">
        <f>[1]Tasks!AX71</f>
        <v>0</v>
      </c>
      <c r="AY71" s="335">
        <f>[1]Tasks!AY71</f>
        <v>0</v>
      </c>
      <c r="AZ71" s="335">
        <f>[1]Tasks!AZ71</f>
        <v>0</v>
      </c>
      <c r="BA71" s="335">
        <f>[1]Tasks!BA71</f>
        <v>0</v>
      </c>
      <c r="BB71" s="335">
        <f>[1]Tasks!BB71</f>
        <v>0</v>
      </c>
      <c r="BC71" s="335">
        <f>[1]Tasks!BC71</f>
        <v>0</v>
      </c>
      <c r="BD71" s="335">
        <f>[1]Tasks!BD71</f>
        <v>0</v>
      </c>
      <c r="BE71" s="335">
        <f>[1]Tasks!BE71</f>
        <v>0</v>
      </c>
      <c r="BF71" s="335">
        <f>[1]Tasks!BF71</f>
        <v>0</v>
      </c>
      <c r="BG71" s="335">
        <f>[1]Tasks!BG71</f>
        <v>0</v>
      </c>
      <c r="BH71" s="335">
        <f>[1]Tasks!BH71</f>
        <v>0</v>
      </c>
      <c r="BI71" s="335">
        <f>[1]Tasks!BI71</f>
        <v>0</v>
      </c>
      <c r="BJ71" s="335">
        <f>[1]Tasks!BJ71</f>
        <v>0</v>
      </c>
      <c r="BK71" s="335">
        <f>[1]Tasks!BK71</f>
        <v>0</v>
      </c>
      <c r="BL71" s="335">
        <f>[1]Tasks!BL71</f>
        <v>0</v>
      </c>
      <c r="BM71" s="336">
        <f>[1]Tasks!BM71</f>
        <v>0</v>
      </c>
    </row>
    <row r="72" spans="1:65" x14ac:dyDescent="0.2">
      <c r="A72" s="172" t="str">
        <f t="shared" si="1"/>
        <v>0 0</v>
      </c>
      <c r="B72" s="173">
        <f>[1]Tasks!B72</f>
        <v>0</v>
      </c>
      <c r="C72" s="173">
        <f>[1]Tasks!C72</f>
        <v>0</v>
      </c>
      <c r="F72" s="334">
        <f>[1]Tasks!F72</f>
        <v>0</v>
      </c>
      <c r="G72" s="335">
        <f>[1]Tasks!G72</f>
        <v>0</v>
      </c>
      <c r="H72" s="335">
        <f>[1]Tasks!H72</f>
        <v>0</v>
      </c>
      <c r="I72" s="335">
        <f>[1]Tasks!I72</f>
        <v>0</v>
      </c>
      <c r="J72" s="335">
        <f>[1]Tasks!J72</f>
        <v>0</v>
      </c>
      <c r="K72" s="335">
        <f>[1]Tasks!K72</f>
        <v>0</v>
      </c>
      <c r="L72" s="335">
        <f>[1]Tasks!L72</f>
        <v>0</v>
      </c>
      <c r="M72" s="335">
        <f>[1]Tasks!M72</f>
        <v>0</v>
      </c>
      <c r="N72" s="335">
        <f>[1]Tasks!N72</f>
        <v>0</v>
      </c>
      <c r="O72" s="335">
        <f>[1]Tasks!O72</f>
        <v>0</v>
      </c>
      <c r="P72" s="335">
        <f>[1]Tasks!P72</f>
        <v>0</v>
      </c>
      <c r="Q72" s="335">
        <f>[1]Tasks!Q72</f>
        <v>0</v>
      </c>
      <c r="R72" s="335">
        <f>[1]Tasks!R72</f>
        <v>0</v>
      </c>
      <c r="S72" s="335">
        <f>[1]Tasks!S72</f>
        <v>0</v>
      </c>
      <c r="T72" s="335">
        <f>[1]Tasks!T72</f>
        <v>0</v>
      </c>
      <c r="U72" s="335">
        <f>[1]Tasks!U72</f>
        <v>0</v>
      </c>
      <c r="V72" s="335">
        <f>[1]Tasks!V72</f>
        <v>0</v>
      </c>
      <c r="W72" s="335">
        <f>[1]Tasks!W72</f>
        <v>0</v>
      </c>
      <c r="X72" s="335">
        <f>[1]Tasks!X72</f>
        <v>0</v>
      </c>
      <c r="Y72" s="335">
        <f>[1]Tasks!Y72</f>
        <v>0</v>
      </c>
      <c r="Z72" s="335">
        <f>[1]Tasks!Z72</f>
        <v>0</v>
      </c>
      <c r="AA72" s="335">
        <f>[1]Tasks!AA72</f>
        <v>0</v>
      </c>
      <c r="AB72" s="335">
        <f>[1]Tasks!AB72</f>
        <v>0</v>
      </c>
      <c r="AC72" s="335">
        <f>[1]Tasks!AC72</f>
        <v>0</v>
      </c>
      <c r="AD72" s="335">
        <f>[1]Tasks!AD72</f>
        <v>0</v>
      </c>
      <c r="AE72" s="335">
        <f>[1]Tasks!AE72</f>
        <v>0</v>
      </c>
      <c r="AF72" s="335">
        <f>[1]Tasks!AF72</f>
        <v>0</v>
      </c>
      <c r="AG72" s="335">
        <f>[1]Tasks!AG72</f>
        <v>0</v>
      </c>
      <c r="AH72" s="335">
        <f>[1]Tasks!AH72</f>
        <v>0</v>
      </c>
      <c r="AI72" s="335">
        <f>[1]Tasks!AI72</f>
        <v>0</v>
      </c>
      <c r="AJ72" s="335">
        <f>[1]Tasks!AJ72</f>
        <v>0</v>
      </c>
      <c r="AK72" s="335">
        <f>[1]Tasks!AK72</f>
        <v>0</v>
      </c>
      <c r="AL72" s="335">
        <f>[1]Tasks!AL72</f>
        <v>0</v>
      </c>
      <c r="AM72" s="335">
        <f>[1]Tasks!AM72</f>
        <v>0</v>
      </c>
      <c r="AN72" s="335">
        <f>[1]Tasks!AN72</f>
        <v>0</v>
      </c>
      <c r="AO72" s="335">
        <f>[1]Tasks!AO72</f>
        <v>0</v>
      </c>
      <c r="AP72" s="335">
        <f>[1]Tasks!AP72</f>
        <v>0</v>
      </c>
      <c r="AQ72" s="335">
        <f>[1]Tasks!AQ72</f>
        <v>0</v>
      </c>
      <c r="AR72" s="335">
        <f>[1]Tasks!AR72</f>
        <v>0</v>
      </c>
      <c r="AS72" s="335">
        <f>[1]Tasks!AS72</f>
        <v>0</v>
      </c>
      <c r="AT72" s="335">
        <f>[1]Tasks!AT72</f>
        <v>0</v>
      </c>
      <c r="AU72" s="335">
        <f>[1]Tasks!AU72</f>
        <v>0</v>
      </c>
      <c r="AV72" s="335">
        <f>[1]Tasks!AV72</f>
        <v>0</v>
      </c>
      <c r="AW72" s="335">
        <f>[1]Tasks!AW72</f>
        <v>0</v>
      </c>
      <c r="AX72" s="335">
        <f>[1]Tasks!AX72</f>
        <v>0</v>
      </c>
      <c r="AY72" s="335">
        <f>[1]Tasks!AY72</f>
        <v>0</v>
      </c>
      <c r="AZ72" s="335">
        <f>[1]Tasks!AZ72</f>
        <v>0</v>
      </c>
      <c r="BA72" s="335">
        <f>[1]Tasks!BA72</f>
        <v>0</v>
      </c>
      <c r="BB72" s="335">
        <f>[1]Tasks!BB72</f>
        <v>0</v>
      </c>
      <c r="BC72" s="335">
        <f>[1]Tasks!BC72</f>
        <v>0</v>
      </c>
      <c r="BD72" s="335">
        <f>[1]Tasks!BD72</f>
        <v>0</v>
      </c>
      <c r="BE72" s="335">
        <f>[1]Tasks!BE72</f>
        <v>0</v>
      </c>
      <c r="BF72" s="335">
        <f>[1]Tasks!BF72</f>
        <v>0</v>
      </c>
      <c r="BG72" s="335">
        <f>[1]Tasks!BG72</f>
        <v>0</v>
      </c>
      <c r="BH72" s="335">
        <f>[1]Tasks!BH72</f>
        <v>0</v>
      </c>
      <c r="BI72" s="335">
        <f>[1]Tasks!BI72</f>
        <v>0</v>
      </c>
      <c r="BJ72" s="335">
        <f>[1]Tasks!BJ72</f>
        <v>0</v>
      </c>
      <c r="BK72" s="335">
        <f>[1]Tasks!BK72</f>
        <v>0</v>
      </c>
      <c r="BL72" s="335">
        <f>[1]Tasks!BL72</f>
        <v>0</v>
      </c>
      <c r="BM72" s="336">
        <f>[1]Tasks!BM72</f>
        <v>0</v>
      </c>
    </row>
    <row r="73" spans="1:65" x14ac:dyDescent="0.2">
      <c r="A73" s="172" t="str">
        <f t="shared" si="1"/>
        <v>0 0</v>
      </c>
      <c r="B73" s="173">
        <f>[1]Tasks!B73</f>
        <v>0</v>
      </c>
      <c r="C73" s="173">
        <f>[1]Tasks!C73</f>
        <v>0</v>
      </c>
      <c r="F73" s="334">
        <f>[1]Tasks!F73</f>
        <v>0</v>
      </c>
      <c r="G73" s="335">
        <f>[1]Tasks!G73</f>
        <v>0</v>
      </c>
      <c r="H73" s="335">
        <f>[1]Tasks!H73</f>
        <v>0</v>
      </c>
      <c r="I73" s="335">
        <f>[1]Tasks!I73</f>
        <v>0</v>
      </c>
      <c r="J73" s="335">
        <f>[1]Tasks!J73</f>
        <v>0</v>
      </c>
      <c r="K73" s="335">
        <f>[1]Tasks!K73</f>
        <v>0</v>
      </c>
      <c r="L73" s="335">
        <f>[1]Tasks!L73</f>
        <v>0</v>
      </c>
      <c r="M73" s="335">
        <f>[1]Tasks!M73</f>
        <v>0</v>
      </c>
      <c r="N73" s="335">
        <f>[1]Tasks!N73</f>
        <v>0</v>
      </c>
      <c r="O73" s="335">
        <f>[1]Tasks!O73</f>
        <v>0</v>
      </c>
      <c r="P73" s="335">
        <f>[1]Tasks!P73</f>
        <v>0</v>
      </c>
      <c r="Q73" s="335">
        <f>[1]Tasks!Q73</f>
        <v>0</v>
      </c>
      <c r="R73" s="335">
        <f>[1]Tasks!R73</f>
        <v>0</v>
      </c>
      <c r="S73" s="335">
        <f>[1]Tasks!S73</f>
        <v>0</v>
      </c>
      <c r="T73" s="335">
        <f>[1]Tasks!T73</f>
        <v>0</v>
      </c>
      <c r="U73" s="335">
        <f>[1]Tasks!U73</f>
        <v>0</v>
      </c>
      <c r="V73" s="335">
        <f>[1]Tasks!V73</f>
        <v>0</v>
      </c>
      <c r="W73" s="335">
        <f>[1]Tasks!W73</f>
        <v>0</v>
      </c>
      <c r="X73" s="335">
        <f>[1]Tasks!X73</f>
        <v>0</v>
      </c>
      <c r="Y73" s="335">
        <f>[1]Tasks!Y73</f>
        <v>0</v>
      </c>
      <c r="Z73" s="335">
        <f>[1]Tasks!Z73</f>
        <v>0</v>
      </c>
      <c r="AA73" s="335">
        <f>[1]Tasks!AA73</f>
        <v>0</v>
      </c>
      <c r="AB73" s="335">
        <f>[1]Tasks!AB73</f>
        <v>0</v>
      </c>
      <c r="AC73" s="335">
        <f>[1]Tasks!AC73</f>
        <v>0</v>
      </c>
      <c r="AD73" s="335">
        <f>[1]Tasks!AD73</f>
        <v>0</v>
      </c>
      <c r="AE73" s="335">
        <f>[1]Tasks!AE73</f>
        <v>0</v>
      </c>
      <c r="AF73" s="335">
        <f>[1]Tasks!AF73</f>
        <v>0</v>
      </c>
      <c r="AG73" s="335">
        <f>[1]Tasks!AG73</f>
        <v>0</v>
      </c>
      <c r="AH73" s="335">
        <f>[1]Tasks!AH73</f>
        <v>0</v>
      </c>
      <c r="AI73" s="335">
        <f>[1]Tasks!AI73</f>
        <v>0</v>
      </c>
      <c r="AJ73" s="335">
        <f>[1]Tasks!AJ73</f>
        <v>0</v>
      </c>
      <c r="AK73" s="335">
        <f>[1]Tasks!AK73</f>
        <v>0</v>
      </c>
      <c r="AL73" s="335">
        <f>[1]Tasks!AL73</f>
        <v>0</v>
      </c>
      <c r="AM73" s="335">
        <f>[1]Tasks!AM73</f>
        <v>0</v>
      </c>
      <c r="AN73" s="335">
        <f>[1]Tasks!AN73</f>
        <v>0</v>
      </c>
      <c r="AO73" s="335">
        <f>[1]Tasks!AO73</f>
        <v>0</v>
      </c>
      <c r="AP73" s="335">
        <f>[1]Tasks!AP73</f>
        <v>0</v>
      </c>
      <c r="AQ73" s="335">
        <f>[1]Tasks!AQ73</f>
        <v>0</v>
      </c>
      <c r="AR73" s="335">
        <f>[1]Tasks!AR73</f>
        <v>0</v>
      </c>
      <c r="AS73" s="335">
        <f>[1]Tasks!AS73</f>
        <v>0</v>
      </c>
      <c r="AT73" s="335">
        <f>[1]Tasks!AT73</f>
        <v>0</v>
      </c>
      <c r="AU73" s="335">
        <f>[1]Tasks!AU73</f>
        <v>0</v>
      </c>
      <c r="AV73" s="335">
        <f>[1]Tasks!AV73</f>
        <v>0</v>
      </c>
      <c r="AW73" s="335">
        <f>[1]Tasks!AW73</f>
        <v>0</v>
      </c>
      <c r="AX73" s="335">
        <f>[1]Tasks!AX73</f>
        <v>0</v>
      </c>
      <c r="AY73" s="335">
        <f>[1]Tasks!AY73</f>
        <v>0</v>
      </c>
      <c r="AZ73" s="335">
        <f>[1]Tasks!AZ73</f>
        <v>0</v>
      </c>
      <c r="BA73" s="335">
        <f>[1]Tasks!BA73</f>
        <v>0</v>
      </c>
      <c r="BB73" s="335">
        <f>[1]Tasks!BB73</f>
        <v>0</v>
      </c>
      <c r="BC73" s="335">
        <f>[1]Tasks!BC73</f>
        <v>0</v>
      </c>
      <c r="BD73" s="335">
        <f>[1]Tasks!BD73</f>
        <v>0</v>
      </c>
      <c r="BE73" s="335">
        <f>[1]Tasks!BE73</f>
        <v>0</v>
      </c>
      <c r="BF73" s="335">
        <f>[1]Tasks!BF73</f>
        <v>0</v>
      </c>
      <c r="BG73" s="335">
        <f>[1]Tasks!BG73</f>
        <v>0</v>
      </c>
      <c r="BH73" s="335">
        <f>[1]Tasks!BH73</f>
        <v>0</v>
      </c>
      <c r="BI73" s="335">
        <f>[1]Tasks!BI73</f>
        <v>0</v>
      </c>
      <c r="BJ73" s="335">
        <f>[1]Tasks!BJ73</f>
        <v>0</v>
      </c>
      <c r="BK73" s="335">
        <f>[1]Tasks!BK73</f>
        <v>0</v>
      </c>
      <c r="BL73" s="335">
        <f>[1]Tasks!BL73</f>
        <v>0</v>
      </c>
      <c r="BM73" s="336">
        <f>[1]Tasks!BM73</f>
        <v>0</v>
      </c>
    </row>
    <row r="74" spans="1:65" x14ac:dyDescent="0.2">
      <c r="A74" s="172" t="str">
        <f t="shared" si="1"/>
        <v>0 0</v>
      </c>
      <c r="B74" s="173">
        <f>[1]Tasks!B74</f>
        <v>0</v>
      </c>
      <c r="C74" s="173">
        <f>[1]Tasks!C74</f>
        <v>0</v>
      </c>
      <c r="F74" s="334">
        <f>[1]Tasks!F74</f>
        <v>0</v>
      </c>
      <c r="G74" s="335">
        <f>[1]Tasks!G74</f>
        <v>0</v>
      </c>
      <c r="H74" s="335">
        <f>[1]Tasks!H74</f>
        <v>0</v>
      </c>
      <c r="I74" s="335">
        <f>[1]Tasks!I74</f>
        <v>0</v>
      </c>
      <c r="J74" s="335">
        <f>[1]Tasks!J74</f>
        <v>0</v>
      </c>
      <c r="K74" s="335">
        <f>[1]Tasks!K74</f>
        <v>0</v>
      </c>
      <c r="L74" s="335">
        <f>[1]Tasks!L74</f>
        <v>0</v>
      </c>
      <c r="M74" s="335">
        <f>[1]Tasks!M74</f>
        <v>0</v>
      </c>
      <c r="N74" s="335">
        <f>[1]Tasks!N74</f>
        <v>0</v>
      </c>
      <c r="O74" s="335">
        <f>[1]Tasks!O74</f>
        <v>0</v>
      </c>
      <c r="P74" s="335">
        <f>[1]Tasks!P74</f>
        <v>0</v>
      </c>
      <c r="Q74" s="335">
        <f>[1]Tasks!Q74</f>
        <v>0</v>
      </c>
      <c r="R74" s="335">
        <f>[1]Tasks!R74</f>
        <v>0</v>
      </c>
      <c r="S74" s="335">
        <f>[1]Tasks!S74</f>
        <v>0</v>
      </c>
      <c r="T74" s="335">
        <f>[1]Tasks!T74</f>
        <v>0</v>
      </c>
      <c r="U74" s="335">
        <f>[1]Tasks!U74</f>
        <v>0</v>
      </c>
      <c r="V74" s="335">
        <f>[1]Tasks!V74</f>
        <v>0</v>
      </c>
      <c r="W74" s="335">
        <f>[1]Tasks!W74</f>
        <v>0</v>
      </c>
      <c r="X74" s="335">
        <f>[1]Tasks!X74</f>
        <v>0</v>
      </c>
      <c r="Y74" s="335">
        <f>[1]Tasks!Y74</f>
        <v>0</v>
      </c>
      <c r="Z74" s="335">
        <f>[1]Tasks!Z74</f>
        <v>0</v>
      </c>
      <c r="AA74" s="335">
        <f>[1]Tasks!AA74</f>
        <v>0</v>
      </c>
      <c r="AB74" s="335">
        <f>[1]Tasks!AB74</f>
        <v>0</v>
      </c>
      <c r="AC74" s="335">
        <f>[1]Tasks!AC74</f>
        <v>0</v>
      </c>
      <c r="AD74" s="335">
        <f>[1]Tasks!AD74</f>
        <v>0</v>
      </c>
      <c r="AE74" s="335">
        <f>[1]Tasks!AE74</f>
        <v>0</v>
      </c>
      <c r="AF74" s="335">
        <f>[1]Tasks!AF74</f>
        <v>0</v>
      </c>
      <c r="AG74" s="335">
        <f>[1]Tasks!AG74</f>
        <v>0</v>
      </c>
      <c r="AH74" s="335">
        <f>[1]Tasks!AH74</f>
        <v>0</v>
      </c>
      <c r="AI74" s="335">
        <f>[1]Tasks!AI74</f>
        <v>0</v>
      </c>
      <c r="AJ74" s="335">
        <f>[1]Tasks!AJ74</f>
        <v>0</v>
      </c>
      <c r="AK74" s="335">
        <f>[1]Tasks!AK74</f>
        <v>0</v>
      </c>
      <c r="AL74" s="335">
        <f>[1]Tasks!AL74</f>
        <v>0</v>
      </c>
      <c r="AM74" s="335">
        <f>[1]Tasks!AM74</f>
        <v>0</v>
      </c>
      <c r="AN74" s="335">
        <f>[1]Tasks!AN74</f>
        <v>0</v>
      </c>
      <c r="AO74" s="335">
        <f>[1]Tasks!AO74</f>
        <v>0</v>
      </c>
      <c r="AP74" s="335">
        <f>[1]Tasks!AP74</f>
        <v>0</v>
      </c>
      <c r="AQ74" s="335">
        <f>[1]Tasks!AQ74</f>
        <v>0</v>
      </c>
      <c r="AR74" s="335">
        <f>[1]Tasks!AR74</f>
        <v>0</v>
      </c>
      <c r="AS74" s="335">
        <f>[1]Tasks!AS74</f>
        <v>0</v>
      </c>
      <c r="AT74" s="335">
        <f>[1]Tasks!AT74</f>
        <v>0</v>
      </c>
      <c r="AU74" s="335">
        <f>[1]Tasks!AU74</f>
        <v>0</v>
      </c>
      <c r="AV74" s="335">
        <f>[1]Tasks!AV74</f>
        <v>0</v>
      </c>
      <c r="AW74" s="335">
        <f>[1]Tasks!AW74</f>
        <v>0</v>
      </c>
      <c r="AX74" s="335">
        <f>[1]Tasks!AX74</f>
        <v>0</v>
      </c>
      <c r="AY74" s="335">
        <f>[1]Tasks!AY74</f>
        <v>0</v>
      </c>
      <c r="AZ74" s="335">
        <f>[1]Tasks!AZ74</f>
        <v>0</v>
      </c>
      <c r="BA74" s="335">
        <f>[1]Tasks!BA74</f>
        <v>0</v>
      </c>
      <c r="BB74" s="335">
        <f>[1]Tasks!BB74</f>
        <v>0</v>
      </c>
      <c r="BC74" s="335">
        <f>[1]Tasks!BC74</f>
        <v>0</v>
      </c>
      <c r="BD74" s="335">
        <f>[1]Tasks!BD74</f>
        <v>0</v>
      </c>
      <c r="BE74" s="335">
        <f>[1]Tasks!BE74</f>
        <v>0</v>
      </c>
      <c r="BF74" s="335">
        <f>[1]Tasks!BF74</f>
        <v>0</v>
      </c>
      <c r="BG74" s="335">
        <f>[1]Tasks!BG74</f>
        <v>0</v>
      </c>
      <c r="BH74" s="335">
        <f>[1]Tasks!BH74</f>
        <v>0</v>
      </c>
      <c r="BI74" s="335">
        <f>[1]Tasks!BI74</f>
        <v>0</v>
      </c>
      <c r="BJ74" s="335">
        <f>[1]Tasks!BJ74</f>
        <v>0</v>
      </c>
      <c r="BK74" s="335">
        <f>[1]Tasks!BK74</f>
        <v>0</v>
      </c>
      <c r="BL74" s="335">
        <f>[1]Tasks!BL74</f>
        <v>0</v>
      </c>
      <c r="BM74" s="336">
        <f>[1]Tasks!BM74</f>
        <v>0</v>
      </c>
    </row>
    <row r="75" spans="1:65" x14ac:dyDescent="0.2">
      <c r="A75" s="172" t="str">
        <f t="shared" si="1"/>
        <v>0 0</v>
      </c>
      <c r="B75" s="173">
        <f>[1]Tasks!B75</f>
        <v>0</v>
      </c>
      <c r="C75" s="173">
        <f>[1]Tasks!C75</f>
        <v>0</v>
      </c>
      <c r="F75" s="334">
        <f>[1]Tasks!F75</f>
        <v>0</v>
      </c>
      <c r="G75" s="335">
        <f>[1]Tasks!G75</f>
        <v>0</v>
      </c>
      <c r="H75" s="335">
        <f>[1]Tasks!H75</f>
        <v>0</v>
      </c>
      <c r="I75" s="335">
        <f>[1]Tasks!I75</f>
        <v>0</v>
      </c>
      <c r="J75" s="335">
        <f>[1]Tasks!J75</f>
        <v>0</v>
      </c>
      <c r="K75" s="335">
        <f>[1]Tasks!K75</f>
        <v>0</v>
      </c>
      <c r="L75" s="335">
        <f>[1]Tasks!L75</f>
        <v>0</v>
      </c>
      <c r="M75" s="335">
        <f>[1]Tasks!M75</f>
        <v>0</v>
      </c>
      <c r="N75" s="335">
        <f>[1]Tasks!N75</f>
        <v>0</v>
      </c>
      <c r="O75" s="335">
        <f>[1]Tasks!O75</f>
        <v>0</v>
      </c>
      <c r="P75" s="335">
        <f>[1]Tasks!P75</f>
        <v>0</v>
      </c>
      <c r="Q75" s="335">
        <f>[1]Tasks!Q75</f>
        <v>0</v>
      </c>
      <c r="R75" s="335">
        <f>[1]Tasks!R75</f>
        <v>0</v>
      </c>
      <c r="S75" s="335">
        <f>[1]Tasks!S75</f>
        <v>0</v>
      </c>
      <c r="T75" s="335">
        <f>[1]Tasks!T75</f>
        <v>0</v>
      </c>
      <c r="U75" s="335">
        <f>[1]Tasks!U75</f>
        <v>0</v>
      </c>
      <c r="V75" s="335">
        <f>[1]Tasks!V75</f>
        <v>0</v>
      </c>
      <c r="W75" s="335">
        <f>[1]Tasks!W75</f>
        <v>0</v>
      </c>
      <c r="X75" s="335">
        <f>[1]Tasks!X75</f>
        <v>0</v>
      </c>
      <c r="Y75" s="335">
        <f>[1]Tasks!Y75</f>
        <v>0</v>
      </c>
      <c r="Z75" s="335">
        <f>[1]Tasks!Z75</f>
        <v>0</v>
      </c>
      <c r="AA75" s="335">
        <f>[1]Tasks!AA75</f>
        <v>0</v>
      </c>
      <c r="AB75" s="335">
        <f>[1]Tasks!AB75</f>
        <v>0</v>
      </c>
      <c r="AC75" s="335">
        <f>[1]Tasks!AC75</f>
        <v>0</v>
      </c>
      <c r="AD75" s="335">
        <f>[1]Tasks!AD75</f>
        <v>0</v>
      </c>
      <c r="AE75" s="335">
        <f>[1]Tasks!AE75</f>
        <v>0</v>
      </c>
      <c r="AF75" s="335">
        <f>[1]Tasks!AF75</f>
        <v>0</v>
      </c>
      <c r="AG75" s="335">
        <f>[1]Tasks!AG75</f>
        <v>0</v>
      </c>
      <c r="AH75" s="335">
        <f>[1]Tasks!AH75</f>
        <v>0</v>
      </c>
      <c r="AI75" s="335">
        <f>[1]Tasks!AI75</f>
        <v>0</v>
      </c>
      <c r="AJ75" s="335">
        <f>[1]Tasks!AJ75</f>
        <v>0</v>
      </c>
      <c r="AK75" s="335">
        <f>[1]Tasks!AK75</f>
        <v>0</v>
      </c>
      <c r="AL75" s="335">
        <f>[1]Tasks!AL75</f>
        <v>0</v>
      </c>
      <c r="AM75" s="335">
        <f>[1]Tasks!AM75</f>
        <v>0</v>
      </c>
      <c r="AN75" s="335">
        <f>[1]Tasks!AN75</f>
        <v>0</v>
      </c>
      <c r="AO75" s="335">
        <f>[1]Tasks!AO75</f>
        <v>0</v>
      </c>
      <c r="AP75" s="335">
        <f>[1]Tasks!AP75</f>
        <v>0</v>
      </c>
      <c r="AQ75" s="335">
        <f>[1]Tasks!AQ75</f>
        <v>0</v>
      </c>
      <c r="AR75" s="335">
        <f>[1]Tasks!AR75</f>
        <v>0</v>
      </c>
      <c r="AS75" s="335">
        <f>[1]Tasks!AS75</f>
        <v>0</v>
      </c>
      <c r="AT75" s="335">
        <f>[1]Tasks!AT75</f>
        <v>0</v>
      </c>
      <c r="AU75" s="335">
        <f>[1]Tasks!AU75</f>
        <v>0</v>
      </c>
      <c r="AV75" s="335">
        <f>[1]Tasks!AV75</f>
        <v>0</v>
      </c>
      <c r="AW75" s="335">
        <f>[1]Tasks!AW75</f>
        <v>0</v>
      </c>
      <c r="AX75" s="335">
        <f>[1]Tasks!AX75</f>
        <v>0</v>
      </c>
      <c r="AY75" s="335">
        <f>[1]Tasks!AY75</f>
        <v>0</v>
      </c>
      <c r="AZ75" s="335">
        <f>[1]Tasks!AZ75</f>
        <v>0</v>
      </c>
      <c r="BA75" s="335">
        <f>[1]Tasks!BA75</f>
        <v>0</v>
      </c>
      <c r="BB75" s="335">
        <f>[1]Tasks!BB75</f>
        <v>0</v>
      </c>
      <c r="BC75" s="335">
        <f>[1]Tasks!BC75</f>
        <v>0</v>
      </c>
      <c r="BD75" s="335">
        <f>[1]Tasks!BD75</f>
        <v>0</v>
      </c>
      <c r="BE75" s="335">
        <f>[1]Tasks!BE75</f>
        <v>0</v>
      </c>
      <c r="BF75" s="335">
        <f>[1]Tasks!BF75</f>
        <v>0</v>
      </c>
      <c r="BG75" s="335">
        <f>[1]Tasks!BG75</f>
        <v>0</v>
      </c>
      <c r="BH75" s="335">
        <f>[1]Tasks!BH75</f>
        <v>0</v>
      </c>
      <c r="BI75" s="335">
        <f>[1]Tasks!BI75</f>
        <v>0</v>
      </c>
      <c r="BJ75" s="335">
        <f>[1]Tasks!BJ75</f>
        <v>0</v>
      </c>
      <c r="BK75" s="335">
        <f>[1]Tasks!BK75</f>
        <v>0</v>
      </c>
      <c r="BL75" s="335">
        <f>[1]Tasks!BL75</f>
        <v>0</v>
      </c>
      <c r="BM75" s="336">
        <f>[1]Tasks!BM75</f>
        <v>0</v>
      </c>
    </row>
    <row r="76" spans="1:65" x14ac:dyDescent="0.2">
      <c r="A76" s="172" t="str">
        <f t="shared" ref="A76:A139" si="2">B76&amp;" "&amp;C76</f>
        <v>0 0</v>
      </c>
      <c r="B76" s="173">
        <f>[1]Tasks!B76</f>
        <v>0</v>
      </c>
      <c r="C76" s="173">
        <f>[1]Tasks!C76</f>
        <v>0</v>
      </c>
      <c r="F76" s="334">
        <f>[1]Tasks!F76</f>
        <v>0</v>
      </c>
      <c r="G76" s="335">
        <f>[1]Tasks!G76</f>
        <v>0</v>
      </c>
      <c r="H76" s="335">
        <f>[1]Tasks!H76</f>
        <v>0</v>
      </c>
      <c r="I76" s="335">
        <f>[1]Tasks!I76</f>
        <v>0</v>
      </c>
      <c r="J76" s="335">
        <f>[1]Tasks!J76</f>
        <v>0</v>
      </c>
      <c r="K76" s="335">
        <f>[1]Tasks!K76</f>
        <v>0</v>
      </c>
      <c r="L76" s="335">
        <f>[1]Tasks!L76</f>
        <v>0</v>
      </c>
      <c r="M76" s="335">
        <f>[1]Tasks!M76</f>
        <v>0</v>
      </c>
      <c r="N76" s="335">
        <f>[1]Tasks!N76</f>
        <v>0</v>
      </c>
      <c r="O76" s="335">
        <f>[1]Tasks!O76</f>
        <v>0</v>
      </c>
      <c r="P76" s="335">
        <f>[1]Tasks!P76</f>
        <v>0</v>
      </c>
      <c r="Q76" s="335">
        <f>[1]Tasks!Q76</f>
        <v>0</v>
      </c>
      <c r="R76" s="335">
        <f>[1]Tasks!R76</f>
        <v>0</v>
      </c>
      <c r="S76" s="335">
        <f>[1]Tasks!S76</f>
        <v>0</v>
      </c>
      <c r="T76" s="335">
        <f>[1]Tasks!T76</f>
        <v>0</v>
      </c>
      <c r="U76" s="335">
        <f>[1]Tasks!U76</f>
        <v>0</v>
      </c>
      <c r="V76" s="335">
        <f>[1]Tasks!V76</f>
        <v>0</v>
      </c>
      <c r="W76" s="335">
        <f>[1]Tasks!W76</f>
        <v>0</v>
      </c>
      <c r="X76" s="335">
        <f>[1]Tasks!X76</f>
        <v>0</v>
      </c>
      <c r="Y76" s="335">
        <f>[1]Tasks!Y76</f>
        <v>0</v>
      </c>
      <c r="Z76" s="335">
        <f>[1]Tasks!Z76</f>
        <v>0</v>
      </c>
      <c r="AA76" s="335">
        <f>[1]Tasks!AA76</f>
        <v>0</v>
      </c>
      <c r="AB76" s="335">
        <f>[1]Tasks!AB76</f>
        <v>0</v>
      </c>
      <c r="AC76" s="335">
        <f>[1]Tasks!AC76</f>
        <v>0</v>
      </c>
      <c r="AD76" s="335">
        <f>[1]Tasks!AD76</f>
        <v>0</v>
      </c>
      <c r="AE76" s="335">
        <f>[1]Tasks!AE76</f>
        <v>0</v>
      </c>
      <c r="AF76" s="335">
        <f>[1]Tasks!AF76</f>
        <v>0</v>
      </c>
      <c r="AG76" s="335">
        <f>[1]Tasks!AG76</f>
        <v>0</v>
      </c>
      <c r="AH76" s="335">
        <f>[1]Tasks!AH76</f>
        <v>0</v>
      </c>
      <c r="AI76" s="335">
        <f>[1]Tasks!AI76</f>
        <v>0</v>
      </c>
      <c r="AJ76" s="335">
        <f>[1]Tasks!AJ76</f>
        <v>0</v>
      </c>
      <c r="AK76" s="335">
        <f>[1]Tasks!AK76</f>
        <v>0</v>
      </c>
      <c r="AL76" s="335">
        <f>[1]Tasks!AL76</f>
        <v>0</v>
      </c>
      <c r="AM76" s="335">
        <f>[1]Tasks!AM76</f>
        <v>0</v>
      </c>
      <c r="AN76" s="335">
        <f>[1]Tasks!AN76</f>
        <v>0</v>
      </c>
      <c r="AO76" s="335">
        <f>[1]Tasks!AO76</f>
        <v>0</v>
      </c>
      <c r="AP76" s="335">
        <f>[1]Tasks!AP76</f>
        <v>0</v>
      </c>
      <c r="AQ76" s="335">
        <f>[1]Tasks!AQ76</f>
        <v>0</v>
      </c>
      <c r="AR76" s="335">
        <f>[1]Tasks!AR76</f>
        <v>0</v>
      </c>
      <c r="AS76" s="335">
        <f>[1]Tasks!AS76</f>
        <v>0</v>
      </c>
      <c r="AT76" s="335">
        <f>[1]Tasks!AT76</f>
        <v>0</v>
      </c>
      <c r="AU76" s="335">
        <f>[1]Tasks!AU76</f>
        <v>0</v>
      </c>
      <c r="AV76" s="335">
        <f>[1]Tasks!AV76</f>
        <v>0</v>
      </c>
      <c r="AW76" s="335">
        <f>[1]Tasks!AW76</f>
        <v>0</v>
      </c>
      <c r="AX76" s="335">
        <f>[1]Tasks!AX76</f>
        <v>0</v>
      </c>
      <c r="AY76" s="335">
        <f>[1]Tasks!AY76</f>
        <v>0</v>
      </c>
      <c r="AZ76" s="335">
        <f>[1]Tasks!AZ76</f>
        <v>0</v>
      </c>
      <c r="BA76" s="335">
        <f>[1]Tasks!BA76</f>
        <v>0</v>
      </c>
      <c r="BB76" s="335">
        <f>[1]Tasks!BB76</f>
        <v>0</v>
      </c>
      <c r="BC76" s="335">
        <f>[1]Tasks!BC76</f>
        <v>0</v>
      </c>
      <c r="BD76" s="335">
        <f>[1]Tasks!BD76</f>
        <v>0</v>
      </c>
      <c r="BE76" s="335">
        <f>[1]Tasks!BE76</f>
        <v>0</v>
      </c>
      <c r="BF76" s="335">
        <f>[1]Tasks!BF76</f>
        <v>0</v>
      </c>
      <c r="BG76" s="335">
        <f>[1]Tasks!BG76</f>
        <v>0</v>
      </c>
      <c r="BH76" s="335">
        <f>[1]Tasks!BH76</f>
        <v>0</v>
      </c>
      <c r="BI76" s="335">
        <f>[1]Tasks!BI76</f>
        <v>0</v>
      </c>
      <c r="BJ76" s="335">
        <f>[1]Tasks!BJ76</f>
        <v>0</v>
      </c>
      <c r="BK76" s="335">
        <f>[1]Tasks!BK76</f>
        <v>0</v>
      </c>
      <c r="BL76" s="335">
        <f>[1]Tasks!BL76</f>
        <v>0</v>
      </c>
      <c r="BM76" s="336">
        <f>[1]Tasks!BM76</f>
        <v>0</v>
      </c>
    </row>
    <row r="77" spans="1:65" x14ac:dyDescent="0.2">
      <c r="A77" s="172" t="str">
        <f t="shared" si="2"/>
        <v>0 0</v>
      </c>
      <c r="B77" s="173">
        <f>[1]Tasks!B77</f>
        <v>0</v>
      </c>
      <c r="C77" s="173">
        <f>[1]Tasks!C77</f>
        <v>0</v>
      </c>
      <c r="F77" s="334">
        <f>[1]Tasks!F77</f>
        <v>0</v>
      </c>
      <c r="G77" s="335">
        <f>[1]Tasks!G77</f>
        <v>0</v>
      </c>
      <c r="H77" s="335">
        <f>[1]Tasks!H77</f>
        <v>0</v>
      </c>
      <c r="I77" s="335">
        <f>[1]Tasks!I77</f>
        <v>0</v>
      </c>
      <c r="J77" s="335">
        <f>[1]Tasks!J77</f>
        <v>0</v>
      </c>
      <c r="K77" s="335">
        <f>[1]Tasks!K77</f>
        <v>0</v>
      </c>
      <c r="L77" s="335">
        <f>[1]Tasks!L77</f>
        <v>0</v>
      </c>
      <c r="M77" s="335">
        <f>[1]Tasks!M77</f>
        <v>0</v>
      </c>
      <c r="N77" s="335">
        <f>[1]Tasks!N77</f>
        <v>0</v>
      </c>
      <c r="O77" s="335">
        <f>[1]Tasks!O77</f>
        <v>0</v>
      </c>
      <c r="P77" s="335">
        <f>[1]Tasks!P77</f>
        <v>0</v>
      </c>
      <c r="Q77" s="335">
        <f>[1]Tasks!Q77</f>
        <v>0</v>
      </c>
      <c r="R77" s="335">
        <f>[1]Tasks!R77</f>
        <v>0</v>
      </c>
      <c r="S77" s="335">
        <f>[1]Tasks!S77</f>
        <v>0</v>
      </c>
      <c r="T77" s="335">
        <f>[1]Tasks!T77</f>
        <v>0</v>
      </c>
      <c r="U77" s="335">
        <f>[1]Tasks!U77</f>
        <v>0</v>
      </c>
      <c r="V77" s="335">
        <f>[1]Tasks!V77</f>
        <v>0</v>
      </c>
      <c r="W77" s="335">
        <f>[1]Tasks!W77</f>
        <v>0</v>
      </c>
      <c r="X77" s="335">
        <f>[1]Tasks!X77</f>
        <v>0</v>
      </c>
      <c r="Y77" s="335">
        <f>[1]Tasks!Y77</f>
        <v>0</v>
      </c>
      <c r="Z77" s="335">
        <f>[1]Tasks!Z77</f>
        <v>0</v>
      </c>
      <c r="AA77" s="335">
        <f>[1]Tasks!AA77</f>
        <v>0</v>
      </c>
      <c r="AB77" s="335">
        <f>[1]Tasks!AB77</f>
        <v>0</v>
      </c>
      <c r="AC77" s="335">
        <f>[1]Tasks!AC77</f>
        <v>0</v>
      </c>
      <c r="AD77" s="335">
        <f>[1]Tasks!AD77</f>
        <v>0</v>
      </c>
      <c r="AE77" s="335">
        <f>[1]Tasks!AE77</f>
        <v>0</v>
      </c>
      <c r="AF77" s="335">
        <f>[1]Tasks!AF77</f>
        <v>0</v>
      </c>
      <c r="AG77" s="335">
        <f>[1]Tasks!AG77</f>
        <v>0</v>
      </c>
      <c r="AH77" s="335">
        <f>[1]Tasks!AH77</f>
        <v>0</v>
      </c>
      <c r="AI77" s="335">
        <f>[1]Tasks!AI77</f>
        <v>0</v>
      </c>
      <c r="AJ77" s="335">
        <f>[1]Tasks!AJ77</f>
        <v>0</v>
      </c>
      <c r="AK77" s="335">
        <f>[1]Tasks!AK77</f>
        <v>0</v>
      </c>
      <c r="AL77" s="335">
        <f>[1]Tasks!AL77</f>
        <v>0</v>
      </c>
      <c r="AM77" s="335">
        <f>[1]Tasks!AM77</f>
        <v>0</v>
      </c>
      <c r="AN77" s="335">
        <f>[1]Tasks!AN77</f>
        <v>0</v>
      </c>
      <c r="AO77" s="335">
        <f>[1]Tasks!AO77</f>
        <v>0</v>
      </c>
      <c r="AP77" s="335">
        <f>[1]Tasks!AP77</f>
        <v>0</v>
      </c>
      <c r="AQ77" s="335">
        <f>[1]Tasks!AQ77</f>
        <v>0</v>
      </c>
      <c r="AR77" s="335">
        <f>[1]Tasks!AR77</f>
        <v>0</v>
      </c>
      <c r="AS77" s="335">
        <f>[1]Tasks!AS77</f>
        <v>0</v>
      </c>
      <c r="AT77" s="335">
        <f>[1]Tasks!AT77</f>
        <v>0</v>
      </c>
      <c r="AU77" s="335">
        <f>[1]Tasks!AU77</f>
        <v>0</v>
      </c>
      <c r="AV77" s="335">
        <f>[1]Tasks!AV77</f>
        <v>0</v>
      </c>
      <c r="AW77" s="335">
        <f>[1]Tasks!AW77</f>
        <v>0</v>
      </c>
      <c r="AX77" s="335">
        <f>[1]Tasks!AX77</f>
        <v>0</v>
      </c>
      <c r="AY77" s="335">
        <f>[1]Tasks!AY77</f>
        <v>0</v>
      </c>
      <c r="AZ77" s="335">
        <f>[1]Tasks!AZ77</f>
        <v>0</v>
      </c>
      <c r="BA77" s="335">
        <f>[1]Tasks!BA77</f>
        <v>0</v>
      </c>
      <c r="BB77" s="335">
        <f>[1]Tasks!BB77</f>
        <v>0</v>
      </c>
      <c r="BC77" s="335">
        <f>[1]Tasks!BC77</f>
        <v>0</v>
      </c>
      <c r="BD77" s="335">
        <f>[1]Tasks!BD77</f>
        <v>0</v>
      </c>
      <c r="BE77" s="335">
        <f>[1]Tasks!BE77</f>
        <v>0</v>
      </c>
      <c r="BF77" s="335">
        <f>[1]Tasks!BF77</f>
        <v>0</v>
      </c>
      <c r="BG77" s="335">
        <f>[1]Tasks!BG77</f>
        <v>0</v>
      </c>
      <c r="BH77" s="335">
        <f>[1]Tasks!BH77</f>
        <v>0</v>
      </c>
      <c r="BI77" s="335">
        <f>[1]Tasks!BI77</f>
        <v>0</v>
      </c>
      <c r="BJ77" s="335">
        <f>[1]Tasks!BJ77</f>
        <v>0</v>
      </c>
      <c r="BK77" s="335">
        <f>[1]Tasks!BK77</f>
        <v>0</v>
      </c>
      <c r="BL77" s="335">
        <f>[1]Tasks!BL77</f>
        <v>0</v>
      </c>
      <c r="BM77" s="336">
        <f>[1]Tasks!BM77</f>
        <v>0</v>
      </c>
    </row>
    <row r="78" spans="1:65" x14ac:dyDescent="0.2">
      <c r="A78" s="172" t="str">
        <f t="shared" si="2"/>
        <v>0 0</v>
      </c>
      <c r="B78" s="173">
        <f>[1]Tasks!B78</f>
        <v>0</v>
      </c>
      <c r="C78" s="173">
        <f>[1]Tasks!C78</f>
        <v>0</v>
      </c>
      <c r="F78" s="334">
        <f>[1]Tasks!F78</f>
        <v>0</v>
      </c>
      <c r="G78" s="335">
        <f>[1]Tasks!G78</f>
        <v>0</v>
      </c>
      <c r="H78" s="335">
        <f>[1]Tasks!H78</f>
        <v>0</v>
      </c>
      <c r="I78" s="335">
        <f>[1]Tasks!I78</f>
        <v>0</v>
      </c>
      <c r="J78" s="335">
        <f>[1]Tasks!J78</f>
        <v>0</v>
      </c>
      <c r="K78" s="335">
        <f>[1]Tasks!K78</f>
        <v>0</v>
      </c>
      <c r="L78" s="335">
        <f>[1]Tasks!L78</f>
        <v>0</v>
      </c>
      <c r="M78" s="335">
        <f>[1]Tasks!M78</f>
        <v>0</v>
      </c>
      <c r="N78" s="335">
        <f>[1]Tasks!N78</f>
        <v>0</v>
      </c>
      <c r="O78" s="335">
        <f>[1]Tasks!O78</f>
        <v>0</v>
      </c>
      <c r="P78" s="335">
        <f>[1]Tasks!P78</f>
        <v>0</v>
      </c>
      <c r="Q78" s="335">
        <f>[1]Tasks!Q78</f>
        <v>0</v>
      </c>
      <c r="R78" s="335">
        <f>[1]Tasks!R78</f>
        <v>0</v>
      </c>
      <c r="S78" s="335">
        <f>[1]Tasks!S78</f>
        <v>0</v>
      </c>
      <c r="T78" s="335">
        <f>[1]Tasks!T78</f>
        <v>0</v>
      </c>
      <c r="U78" s="335">
        <f>[1]Tasks!U78</f>
        <v>0</v>
      </c>
      <c r="V78" s="335">
        <f>[1]Tasks!V78</f>
        <v>0</v>
      </c>
      <c r="W78" s="335">
        <f>[1]Tasks!W78</f>
        <v>0</v>
      </c>
      <c r="X78" s="335">
        <f>[1]Tasks!X78</f>
        <v>0</v>
      </c>
      <c r="Y78" s="335">
        <f>[1]Tasks!Y78</f>
        <v>0</v>
      </c>
      <c r="Z78" s="335">
        <f>[1]Tasks!Z78</f>
        <v>0</v>
      </c>
      <c r="AA78" s="335">
        <f>[1]Tasks!AA78</f>
        <v>0</v>
      </c>
      <c r="AB78" s="335">
        <f>[1]Tasks!AB78</f>
        <v>0</v>
      </c>
      <c r="AC78" s="335">
        <f>[1]Tasks!AC78</f>
        <v>0</v>
      </c>
      <c r="AD78" s="335">
        <f>[1]Tasks!AD78</f>
        <v>0</v>
      </c>
      <c r="AE78" s="335">
        <f>[1]Tasks!AE78</f>
        <v>0</v>
      </c>
      <c r="AF78" s="335">
        <f>[1]Tasks!AF78</f>
        <v>0</v>
      </c>
      <c r="AG78" s="335">
        <f>[1]Tasks!AG78</f>
        <v>0</v>
      </c>
      <c r="AH78" s="335">
        <f>[1]Tasks!AH78</f>
        <v>0</v>
      </c>
      <c r="AI78" s="335">
        <f>[1]Tasks!AI78</f>
        <v>0</v>
      </c>
      <c r="AJ78" s="335">
        <f>[1]Tasks!AJ78</f>
        <v>0</v>
      </c>
      <c r="AK78" s="335">
        <f>[1]Tasks!AK78</f>
        <v>0</v>
      </c>
      <c r="AL78" s="335">
        <f>[1]Tasks!AL78</f>
        <v>0</v>
      </c>
      <c r="AM78" s="335">
        <f>[1]Tasks!AM78</f>
        <v>0</v>
      </c>
      <c r="AN78" s="335">
        <f>[1]Tasks!AN78</f>
        <v>0</v>
      </c>
      <c r="AO78" s="335">
        <f>[1]Tasks!AO78</f>
        <v>0</v>
      </c>
      <c r="AP78" s="335">
        <f>[1]Tasks!AP78</f>
        <v>0</v>
      </c>
      <c r="AQ78" s="335">
        <f>[1]Tasks!AQ78</f>
        <v>0</v>
      </c>
      <c r="AR78" s="335">
        <f>[1]Tasks!AR78</f>
        <v>0</v>
      </c>
      <c r="AS78" s="335">
        <f>[1]Tasks!AS78</f>
        <v>0</v>
      </c>
      <c r="AT78" s="335">
        <f>[1]Tasks!AT78</f>
        <v>0</v>
      </c>
      <c r="AU78" s="335">
        <f>[1]Tasks!AU78</f>
        <v>0</v>
      </c>
      <c r="AV78" s="335">
        <f>[1]Tasks!AV78</f>
        <v>0</v>
      </c>
      <c r="AW78" s="335">
        <f>[1]Tasks!AW78</f>
        <v>0</v>
      </c>
      <c r="AX78" s="335">
        <f>[1]Tasks!AX78</f>
        <v>0</v>
      </c>
      <c r="AY78" s="335">
        <f>[1]Tasks!AY78</f>
        <v>0</v>
      </c>
      <c r="AZ78" s="335">
        <f>[1]Tasks!AZ78</f>
        <v>0</v>
      </c>
      <c r="BA78" s="335">
        <f>[1]Tasks!BA78</f>
        <v>0</v>
      </c>
      <c r="BB78" s="335">
        <f>[1]Tasks!BB78</f>
        <v>0</v>
      </c>
      <c r="BC78" s="335">
        <f>[1]Tasks!BC78</f>
        <v>0</v>
      </c>
      <c r="BD78" s="335">
        <f>[1]Tasks!BD78</f>
        <v>0</v>
      </c>
      <c r="BE78" s="335">
        <f>[1]Tasks!BE78</f>
        <v>0</v>
      </c>
      <c r="BF78" s="335">
        <f>[1]Tasks!BF78</f>
        <v>0</v>
      </c>
      <c r="BG78" s="335">
        <f>[1]Tasks!BG78</f>
        <v>0</v>
      </c>
      <c r="BH78" s="335">
        <f>[1]Tasks!BH78</f>
        <v>0</v>
      </c>
      <c r="BI78" s="335">
        <f>[1]Tasks!BI78</f>
        <v>0</v>
      </c>
      <c r="BJ78" s="335">
        <f>[1]Tasks!BJ78</f>
        <v>0</v>
      </c>
      <c r="BK78" s="335">
        <f>[1]Tasks!BK78</f>
        <v>0</v>
      </c>
      <c r="BL78" s="335">
        <f>[1]Tasks!BL78</f>
        <v>0</v>
      </c>
      <c r="BM78" s="336">
        <f>[1]Tasks!BM78</f>
        <v>0</v>
      </c>
    </row>
    <row r="79" spans="1:65" x14ac:dyDescent="0.2">
      <c r="A79" s="172" t="str">
        <f t="shared" si="2"/>
        <v>0 0</v>
      </c>
      <c r="B79" s="173">
        <f>[1]Tasks!B79</f>
        <v>0</v>
      </c>
      <c r="C79" s="173">
        <f>[1]Tasks!C79</f>
        <v>0</v>
      </c>
      <c r="F79" s="334">
        <f>[1]Tasks!F79</f>
        <v>0</v>
      </c>
      <c r="G79" s="335">
        <f>[1]Tasks!G79</f>
        <v>0</v>
      </c>
      <c r="H79" s="335">
        <f>[1]Tasks!H79</f>
        <v>0</v>
      </c>
      <c r="I79" s="335">
        <f>[1]Tasks!I79</f>
        <v>0</v>
      </c>
      <c r="J79" s="335">
        <f>[1]Tasks!J79</f>
        <v>0</v>
      </c>
      <c r="K79" s="335">
        <f>[1]Tasks!K79</f>
        <v>0</v>
      </c>
      <c r="L79" s="335">
        <f>[1]Tasks!L79</f>
        <v>0</v>
      </c>
      <c r="M79" s="335">
        <f>[1]Tasks!M79</f>
        <v>0</v>
      </c>
      <c r="N79" s="335">
        <f>[1]Tasks!N79</f>
        <v>0</v>
      </c>
      <c r="O79" s="335">
        <f>[1]Tasks!O79</f>
        <v>0</v>
      </c>
      <c r="P79" s="335">
        <f>[1]Tasks!P79</f>
        <v>0</v>
      </c>
      <c r="Q79" s="335">
        <f>[1]Tasks!Q79</f>
        <v>0</v>
      </c>
      <c r="R79" s="335">
        <f>[1]Tasks!R79</f>
        <v>0</v>
      </c>
      <c r="S79" s="335">
        <f>[1]Tasks!S79</f>
        <v>0</v>
      </c>
      <c r="T79" s="335">
        <f>[1]Tasks!T79</f>
        <v>0</v>
      </c>
      <c r="U79" s="335">
        <f>[1]Tasks!U79</f>
        <v>0</v>
      </c>
      <c r="V79" s="335">
        <f>[1]Tasks!V79</f>
        <v>0</v>
      </c>
      <c r="W79" s="335">
        <f>[1]Tasks!W79</f>
        <v>0</v>
      </c>
      <c r="X79" s="335">
        <f>[1]Tasks!X79</f>
        <v>0</v>
      </c>
      <c r="Y79" s="335">
        <f>[1]Tasks!Y79</f>
        <v>0</v>
      </c>
      <c r="Z79" s="335">
        <f>[1]Tasks!Z79</f>
        <v>0</v>
      </c>
      <c r="AA79" s="335">
        <f>[1]Tasks!AA79</f>
        <v>0</v>
      </c>
      <c r="AB79" s="335">
        <f>[1]Tasks!AB79</f>
        <v>0</v>
      </c>
      <c r="AC79" s="335">
        <f>[1]Tasks!AC79</f>
        <v>0</v>
      </c>
      <c r="AD79" s="335">
        <f>[1]Tasks!AD79</f>
        <v>0</v>
      </c>
      <c r="AE79" s="335">
        <f>[1]Tasks!AE79</f>
        <v>0</v>
      </c>
      <c r="AF79" s="335">
        <f>[1]Tasks!AF79</f>
        <v>0</v>
      </c>
      <c r="AG79" s="335">
        <f>[1]Tasks!AG79</f>
        <v>0</v>
      </c>
      <c r="AH79" s="335">
        <f>[1]Tasks!AH79</f>
        <v>0</v>
      </c>
      <c r="AI79" s="335">
        <f>[1]Tasks!AI79</f>
        <v>0</v>
      </c>
      <c r="AJ79" s="335">
        <f>[1]Tasks!AJ79</f>
        <v>0</v>
      </c>
      <c r="AK79" s="335">
        <f>[1]Tasks!AK79</f>
        <v>0</v>
      </c>
      <c r="AL79" s="335">
        <f>[1]Tasks!AL79</f>
        <v>0</v>
      </c>
      <c r="AM79" s="335">
        <f>[1]Tasks!AM79</f>
        <v>0</v>
      </c>
      <c r="AN79" s="335">
        <f>[1]Tasks!AN79</f>
        <v>0</v>
      </c>
      <c r="AO79" s="335">
        <f>[1]Tasks!AO79</f>
        <v>0</v>
      </c>
      <c r="AP79" s="335">
        <f>[1]Tasks!AP79</f>
        <v>0</v>
      </c>
      <c r="AQ79" s="335">
        <f>[1]Tasks!AQ79</f>
        <v>0</v>
      </c>
      <c r="AR79" s="335">
        <f>[1]Tasks!AR79</f>
        <v>0</v>
      </c>
      <c r="AS79" s="335">
        <f>[1]Tasks!AS79</f>
        <v>0</v>
      </c>
      <c r="AT79" s="335">
        <f>[1]Tasks!AT79</f>
        <v>0</v>
      </c>
      <c r="AU79" s="335">
        <f>[1]Tasks!AU79</f>
        <v>0</v>
      </c>
      <c r="AV79" s="335">
        <f>[1]Tasks!AV79</f>
        <v>0</v>
      </c>
      <c r="AW79" s="335">
        <f>[1]Tasks!AW79</f>
        <v>0</v>
      </c>
      <c r="AX79" s="335">
        <f>[1]Tasks!AX79</f>
        <v>0</v>
      </c>
      <c r="AY79" s="335">
        <f>[1]Tasks!AY79</f>
        <v>0</v>
      </c>
      <c r="AZ79" s="335">
        <f>[1]Tasks!AZ79</f>
        <v>0</v>
      </c>
      <c r="BA79" s="335">
        <f>[1]Tasks!BA79</f>
        <v>0</v>
      </c>
      <c r="BB79" s="335">
        <f>[1]Tasks!BB79</f>
        <v>0</v>
      </c>
      <c r="BC79" s="335">
        <f>[1]Tasks!BC79</f>
        <v>0</v>
      </c>
      <c r="BD79" s="335">
        <f>[1]Tasks!BD79</f>
        <v>0</v>
      </c>
      <c r="BE79" s="335">
        <f>[1]Tasks!BE79</f>
        <v>0</v>
      </c>
      <c r="BF79" s="335">
        <f>[1]Tasks!BF79</f>
        <v>0</v>
      </c>
      <c r="BG79" s="335">
        <f>[1]Tasks!BG79</f>
        <v>0</v>
      </c>
      <c r="BH79" s="335">
        <f>[1]Tasks!BH79</f>
        <v>0</v>
      </c>
      <c r="BI79" s="335">
        <f>[1]Tasks!BI79</f>
        <v>0</v>
      </c>
      <c r="BJ79" s="335">
        <f>[1]Tasks!BJ79</f>
        <v>0</v>
      </c>
      <c r="BK79" s="335">
        <f>[1]Tasks!BK79</f>
        <v>0</v>
      </c>
      <c r="BL79" s="335">
        <f>[1]Tasks!BL79</f>
        <v>0</v>
      </c>
      <c r="BM79" s="336">
        <f>[1]Tasks!BM79</f>
        <v>0</v>
      </c>
    </row>
    <row r="80" spans="1:65" x14ac:dyDescent="0.2">
      <c r="A80" s="172" t="str">
        <f t="shared" si="2"/>
        <v>0 0</v>
      </c>
      <c r="B80" s="173">
        <f>[1]Tasks!B80</f>
        <v>0</v>
      </c>
      <c r="C80" s="173">
        <f>[1]Tasks!C80</f>
        <v>0</v>
      </c>
      <c r="F80" s="334">
        <f>[1]Tasks!F80</f>
        <v>0</v>
      </c>
      <c r="G80" s="335">
        <f>[1]Tasks!G80</f>
        <v>0</v>
      </c>
      <c r="H80" s="335">
        <f>[1]Tasks!H80</f>
        <v>0</v>
      </c>
      <c r="I80" s="335">
        <f>[1]Tasks!I80</f>
        <v>0</v>
      </c>
      <c r="J80" s="335">
        <f>[1]Tasks!J80</f>
        <v>0</v>
      </c>
      <c r="K80" s="335">
        <f>[1]Tasks!K80</f>
        <v>0</v>
      </c>
      <c r="L80" s="335">
        <f>[1]Tasks!L80</f>
        <v>0</v>
      </c>
      <c r="M80" s="335">
        <f>[1]Tasks!M80</f>
        <v>0</v>
      </c>
      <c r="N80" s="335">
        <f>[1]Tasks!N80</f>
        <v>0</v>
      </c>
      <c r="O80" s="335">
        <f>[1]Tasks!O80</f>
        <v>0</v>
      </c>
      <c r="P80" s="335">
        <f>[1]Tasks!P80</f>
        <v>0</v>
      </c>
      <c r="Q80" s="335">
        <f>[1]Tasks!Q80</f>
        <v>0</v>
      </c>
      <c r="R80" s="335">
        <f>[1]Tasks!R80</f>
        <v>0</v>
      </c>
      <c r="S80" s="335">
        <f>[1]Tasks!S80</f>
        <v>0</v>
      </c>
      <c r="T80" s="335">
        <f>[1]Tasks!T80</f>
        <v>0</v>
      </c>
      <c r="U80" s="335">
        <f>[1]Tasks!U80</f>
        <v>0</v>
      </c>
      <c r="V80" s="335">
        <f>[1]Tasks!V80</f>
        <v>0</v>
      </c>
      <c r="W80" s="335">
        <f>[1]Tasks!W80</f>
        <v>0</v>
      </c>
      <c r="X80" s="335">
        <f>[1]Tasks!X80</f>
        <v>0</v>
      </c>
      <c r="Y80" s="335">
        <f>[1]Tasks!Y80</f>
        <v>0</v>
      </c>
      <c r="Z80" s="335">
        <f>[1]Tasks!Z80</f>
        <v>0</v>
      </c>
      <c r="AA80" s="335">
        <f>[1]Tasks!AA80</f>
        <v>0</v>
      </c>
      <c r="AB80" s="335">
        <f>[1]Tasks!AB80</f>
        <v>0</v>
      </c>
      <c r="AC80" s="335">
        <f>[1]Tasks!AC80</f>
        <v>0</v>
      </c>
      <c r="AD80" s="335">
        <f>[1]Tasks!AD80</f>
        <v>0</v>
      </c>
      <c r="AE80" s="335">
        <f>[1]Tasks!AE80</f>
        <v>0</v>
      </c>
      <c r="AF80" s="335">
        <f>[1]Tasks!AF80</f>
        <v>0</v>
      </c>
      <c r="AG80" s="335">
        <f>[1]Tasks!AG80</f>
        <v>0</v>
      </c>
      <c r="AH80" s="335">
        <f>[1]Tasks!AH80</f>
        <v>0</v>
      </c>
      <c r="AI80" s="335">
        <f>[1]Tasks!AI80</f>
        <v>0</v>
      </c>
      <c r="AJ80" s="335">
        <f>[1]Tasks!AJ80</f>
        <v>0</v>
      </c>
      <c r="AK80" s="335">
        <f>[1]Tasks!AK80</f>
        <v>0</v>
      </c>
      <c r="AL80" s="335">
        <f>[1]Tasks!AL80</f>
        <v>0</v>
      </c>
      <c r="AM80" s="335">
        <f>[1]Tasks!AM80</f>
        <v>0</v>
      </c>
      <c r="AN80" s="335">
        <f>[1]Tasks!AN80</f>
        <v>0</v>
      </c>
      <c r="AO80" s="335">
        <f>[1]Tasks!AO80</f>
        <v>0</v>
      </c>
      <c r="AP80" s="335">
        <f>[1]Tasks!AP80</f>
        <v>0</v>
      </c>
      <c r="AQ80" s="335">
        <f>[1]Tasks!AQ80</f>
        <v>0</v>
      </c>
      <c r="AR80" s="335">
        <f>[1]Tasks!AR80</f>
        <v>0</v>
      </c>
      <c r="AS80" s="335">
        <f>[1]Tasks!AS80</f>
        <v>0</v>
      </c>
      <c r="AT80" s="335">
        <f>[1]Tasks!AT80</f>
        <v>0</v>
      </c>
      <c r="AU80" s="335">
        <f>[1]Tasks!AU80</f>
        <v>0</v>
      </c>
      <c r="AV80" s="335">
        <f>[1]Tasks!AV80</f>
        <v>0</v>
      </c>
      <c r="AW80" s="335">
        <f>[1]Tasks!AW80</f>
        <v>0</v>
      </c>
      <c r="AX80" s="335">
        <f>[1]Tasks!AX80</f>
        <v>0</v>
      </c>
      <c r="AY80" s="335">
        <f>[1]Tasks!AY80</f>
        <v>0</v>
      </c>
      <c r="AZ80" s="335">
        <f>[1]Tasks!AZ80</f>
        <v>0</v>
      </c>
      <c r="BA80" s="335">
        <f>[1]Tasks!BA80</f>
        <v>0</v>
      </c>
      <c r="BB80" s="335">
        <f>[1]Tasks!BB80</f>
        <v>0</v>
      </c>
      <c r="BC80" s="335">
        <f>[1]Tasks!BC80</f>
        <v>0</v>
      </c>
      <c r="BD80" s="335">
        <f>[1]Tasks!BD80</f>
        <v>0</v>
      </c>
      <c r="BE80" s="335">
        <f>[1]Tasks!BE80</f>
        <v>0</v>
      </c>
      <c r="BF80" s="335">
        <f>[1]Tasks!BF80</f>
        <v>0</v>
      </c>
      <c r="BG80" s="335">
        <f>[1]Tasks!BG80</f>
        <v>0</v>
      </c>
      <c r="BH80" s="335">
        <f>[1]Tasks!BH80</f>
        <v>0</v>
      </c>
      <c r="BI80" s="335">
        <f>[1]Tasks!BI80</f>
        <v>0</v>
      </c>
      <c r="BJ80" s="335">
        <f>[1]Tasks!BJ80</f>
        <v>0</v>
      </c>
      <c r="BK80" s="335">
        <f>[1]Tasks!BK80</f>
        <v>0</v>
      </c>
      <c r="BL80" s="335">
        <f>[1]Tasks!BL80</f>
        <v>0</v>
      </c>
      <c r="BM80" s="336">
        <f>[1]Tasks!BM80</f>
        <v>0</v>
      </c>
    </row>
    <row r="81" spans="1:65" x14ac:dyDescent="0.2">
      <c r="A81" s="172" t="str">
        <f t="shared" si="2"/>
        <v>0 0</v>
      </c>
      <c r="B81" s="173">
        <f>[1]Tasks!B81</f>
        <v>0</v>
      </c>
      <c r="C81" s="173">
        <f>[1]Tasks!C81</f>
        <v>0</v>
      </c>
      <c r="F81" s="334">
        <f>[1]Tasks!F81</f>
        <v>0</v>
      </c>
      <c r="G81" s="335">
        <f>[1]Tasks!G81</f>
        <v>0</v>
      </c>
      <c r="H81" s="335">
        <f>[1]Tasks!H81</f>
        <v>0</v>
      </c>
      <c r="I81" s="335">
        <f>[1]Tasks!I81</f>
        <v>0</v>
      </c>
      <c r="J81" s="335">
        <f>[1]Tasks!J81</f>
        <v>0</v>
      </c>
      <c r="K81" s="335">
        <f>[1]Tasks!K81</f>
        <v>0</v>
      </c>
      <c r="L81" s="335">
        <f>[1]Tasks!L81</f>
        <v>0</v>
      </c>
      <c r="M81" s="335">
        <f>[1]Tasks!M81</f>
        <v>0</v>
      </c>
      <c r="N81" s="335">
        <f>[1]Tasks!N81</f>
        <v>0</v>
      </c>
      <c r="O81" s="335">
        <f>[1]Tasks!O81</f>
        <v>0</v>
      </c>
      <c r="P81" s="335">
        <f>[1]Tasks!P81</f>
        <v>0</v>
      </c>
      <c r="Q81" s="335">
        <f>[1]Tasks!Q81</f>
        <v>0</v>
      </c>
      <c r="R81" s="335">
        <f>[1]Tasks!R81</f>
        <v>0</v>
      </c>
      <c r="S81" s="335">
        <f>[1]Tasks!S81</f>
        <v>0</v>
      </c>
      <c r="T81" s="335">
        <f>[1]Tasks!T81</f>
        <v>0</v>
      </c>
      <c r="U81" s="335">
        <f>[1]Tasks!U81</f>
        <v>0</v>
      </c>
      <c r="V81" s="335">
        <f>[1]Tasks!V81</f>
        <v>0</v>
      </c>
      <c r="W81" s="335">
        <f>[1]Tasks!W81</f>
        <v>0</v>
      </c>
      <c r="X81" s="335">
        <f>[1]Tasks!X81</f>
        <v>0</v>
      </c>
      <c r="Y81" s="335">
        <f>[1]Tasks!Y81</f>
        <v>0</v>
      </c>
      <c r="Z81" s="335">
        <f>[1]Tasks!Z81</f>
        <v>0</v>
      </c>
      <c r="AA81" s="335">
        <f>[1]Tasks!AA81</f>
        <v>0</v>
      </c>
      <c r="AB81" s="335">
        <f>[1]Tasks!AB81</f>
        <v>0</v>
      </c>
      <c r="AC81" s="335">
        <f>[1]Tasks!AC81</f>
        <v>0</v>
      </c>
      <c r="AD81" s="335">
        <f>[1]Tasks!AD81</f>
        <v>0</v>
      </c>
      <c r="AE81" s="335">
        <f>[1]Tasks!AE81</f>
        <v>0</v>
      </c>
      <c r="AF81" s="335">
        <f>[1]Tasks!AF81</f>
        <v>0</v>
      </c>
      <c r="AG81" s="335">
        <f>[1]Tasks!AG81</f>
        <v>0</v>
      </c>
      <c r="AH81" s="335">
        <f>[1]Tasks!AH81</f>
        <v>0</v>
      </c>
      <c r="AI81" s="335">
        <f>[1]Tasks!AI81</f>
        <v>0</v>
      </c>
      <c r="AJ81" s="335">
        <f>[1]Tasks!AJ81</f>
        <v>0</v>
      </c>
      <c r="AK81" s="335">
        <f>[1]Tasks!AK81</f>
        <v>0</v>
      </c>
      <c r="AL81" s="335">
        <f>[1]Tasks!AL81</f>
        <v>0</v>
      </c>
      <c r="AM81" s="335">
        <f>[1]Tasks!AM81</f>
        <v>0</v>
      </c>
      <c r="AN81" s="335">
        <f>[1]Tasks!AN81</f>
        <v>0</v>
      </c>
      <c r="AO81" s="335">
        <f>[1]Tasks!AO81</f>
        <v>0</v>
      </c>
      <c r="AP81" s="335">
        <f>[1]Tasks!AP81</f>
        <v>0</v>
      </c>
      <c r="AQ81" s="335">
        <f>[1]Tasks!AQ81</f>
        <v>0</v>
      </c>
      <c r="AR81" s="335">
        <f>[1]Tasks!AR81</f>
        <v>0</v>
      </c>
      <c r="AS81" s="335">
        <f>[1]Tasks!AS81</f>
        <v>0</v>
      </c>
      <c r="AT81" s="335">
        <f>[1]Tasks!AT81</f>
        <v>0</v>
      </c>
      <c r="AU81" s="335">
        <f>[1]Tasks!AU81</f>
        <v>0</v>
      </c>
      <c r="AV81" s="335">
        <f>[1]Tasks!AV81</f>
        <v>0</v>
      </c>
      <c r="AW81" s="335">
        <f>[1]Tasks!AW81</f>
        <v>0</v>
      </c>
      <c r="AX81" s="335">
        <f>[1]Tasks!AX81</f>
        <v>0</v>
      </c>
      <c r="AY81" s="335">
        <f>[1]Tasks!AY81</f>
        <v>0</v>
      </c>
      <c r="AZ81" s="335">
        <f>[1]Tasks!AZ81</f>
        <v>0</v>
      </c>
      <c r="BA81" s="335">
        <f>[1]Tasks!BA81</f>
        <v>0</v>
      </c>
      <c r="BB81" s="335">
        <f>[1]Tasks!BB81</f>
        <v>0</v>
      </c>
      <c r="BC81" s="335">
        <f>[1]Tasks!BC81</f>
        <v>0</v>
      </c>
      <c r="BD81" s="335">
        <f>[1]Tasks!BD81</f>
        <v>0</v>
      </c>
      <c r="BE81" s="335">
        <f>[1]Tasks!BE81</f>
        <v>0</v>
      </c>
      <c r="BF81" s="335">
        <f>[1]Tasks!BF81</f>
        <v>0</v>
      </c>
      <c r="BG81" s="335">
        <f>[1]Tasks!BG81</f>
        <v>0</v>
      </c>
      <c r="BH81" s="335">
        <f>[1]Tasks!BH81</f>
        <v>0</v>
      </c>
      <c r="BI81" s="335">
        <f>[1]Tasks!BI81</f>
        <v>0</v>
      </c>
      <c r="BJ81" s="335">
        <f>[1]Tasks!BJ81</f>
        <v>0</v>
      </c>
      <c r="BK81" s="335">
        <f>[1]Tasks!BK81</f>
        <v>0</v>
      </c>
      <c r="BL81" s="335">
        <f>[1]Tasks!BL81</f>
        <v>0</v>
      </c>
      <c r="BM81" s="336">
        <f>[1]Tasks!BM81</f>
        <v>0</v>
      </c>
    </row>
    <row r="82" spans="1:65" x14ac:dyDescent="0.2">
      <c r="A82" s="172" t="str">
        <f t="shared" si="2"/>
        <v>0 0</v>
      </c>
      <c r="B82" s="173">
        <f>[1]Tasks!B82</f>
        <v>0</v>
      </c>
      <c r="C82" s="173">
        <f>[1]Tasks!C82</f>
        <v>0</v>
      </c>
      <c r="F82" s="334">
        <f>[1]Tasks!F82</f>
        <v>0</v>
      </c>
      <c r="G82" s="335">
        <f>[1]Tasks!G82</f>
        <v>0</v>
      </c>
      <c r="H82" s="335">
        <f>[1]Tasks!H82</f>
        <v>0</v>
      </c>
      <c r="I82" s="335">
        <f>[1]Tasks!I82</f>
        <v>0</v>
      </c>
      <c r="J82" s="335">
        <f>[1]Tasks!J82</f>
        <v>0</v>
      </c>
      <c r="K82" s="335">
        <f>[1]Tasks!K82</f>
        <v>0</v>
      </c>
      <c r="L82" s="335">
        <f>[1]Tasks!L82</f>
        <v>0</v>
      </c>
      <c r="M82" s="335">
        <f>[1]Tasks!M82</f>
        <v>0</v>
      </c>
      <c r="N82" s="335">
        <f>[1]Tasks!N82</f>
        <v>0</v>
      </c>
      <c r="O82" s="335">
        <f>[1]Tasks!O82</f>
        <v>0</v>
      </c>
      <c r="P82" s="335">
        <f>[1]Tasks!P82</f>
        <v>0</v>
      </c>
      <c r="Q82" s="335">
        <f>[1]Tasks!Q82</f>
        <v>0</v>
      </c>
      <c r="R82" s="335">
        <f>[1]Tasks!R82</f>
        <v>0</v>
      </c>
      <c r="S82" s="335">
        <f>[1]Tasks!S82</f>
        <v>0</v>
      </c>
      <c r="T82" s="335">
        <f>[1]Tasks!T82</f>
        <v>0</v>
      </c>
      <c r="U82" s="335">
        <f>[1]Tasks!U82</f>
        <v>0</v>
      </c>
      <c r="V82" s="335">
        <f>[1]Tasks!V82</f>
        <v>0</v>
      </c>
      <c r="W82" s="335">
        <f>[1]Tasks!W82</f>
        <v>0</v>
      </c>
      <c r="X82" s="335">
        <f>[1]Tasks!X82</f>
        <v>0</v>
      </c>
      <c r="Y82" s="335">
        <f>[1]Tasks!Y82</f>
        <v>0</v>
      </c>
      <c r="Z82" s="335">
        <f>[1]Tasks!Z82</f>
        <v>0</v>
      </c>
      <c r="AA82" s="335">
        <f>[1]Tasks!AA82</f>
        <v>0</v>
      </c>
      <c r="AB82" s="335">
        <f>[1]Tasks!AB82</f>
        <v>0</v>
      </c>
      <c r="AC82" s="335">
        <f>[1]Tasks!AC82</f>
        <v>0</v>
      </c>
      <c r="AD82" s="335">
        <f>[1]Tasks!AD82</f>
        <v>0</v>
      </c>
      <c r="AE82" s="335">
        <f>[1]Tasks!AE82</f>
        <v>0</v>
      </c>
      <c r="AF82" s="335">
        <f>[1]Tasks!AF82</f>
        <v>0</v>
      </c>
      <c r="AG82" s="335">
        <f>[1]Tasks!AG82</f>
        <v>0</v>
      </c>
      <c r="AH82" s="335">
        <f>[1]Tasks!AH82</f>
        <v>0</v>
      </c>
      <c r="AI82" s="335">
        <f>[1]Tasks!AI82</f>
        <v>0</v>
      </c>
      <c r="AJ82" s="335">
        <f>[1]Tasks!AJ82</f>
        <v>0</v>
      </c>
      <c r="AK82" s="335">
        <f>[1]Tasks!AK82</f>
        <v>0</v>
      </c>
      <c r="AL82" s="335">
        <f>[1]Tasks!AL82</f>
        <v>0</v>
      </c>
      <c r="AM82" s="335">
        <f>[1]Tasks!AM82</f>
        <v>0</v>
      </c>
      <c r="AN82" s="335">
        <f>[1]Tasks!AN82</f>
        <v>0</v>
      </c>
      <c r="AO82" s="335">
        <f>[1]Tasks!AO82</f>
        <v>0</v>
      </c>
      <c r="AP82" s="335">
        <f>[1]Tasks!AP82</f>
        <v>0</v>
      </c>
      <c r="AQ82" s="335">
        <f>[1]Tasks!AQ82</f>
        <v>0</v>
      </c>
      <c r="AR82" s="335">
        <f>[1]Tasks!AR82</f>
        <v>0</v>
      </c>
      <c r="AS82" s="335">
        <f>[1]Tasks!AS82</f>
        <v>0</v>
      </c>
      <c r="AT82" s="335">
        <f>[1]Tasks!AT82</f>
        <v>0</v>
      </c>
      <c r="AU82" s="335">
        <f>[1]Tasks!AU82</f>
        <v>0</v>
      </c>
      <c r="AV82" s="335">
        <f>[1]Tasks!AV82</f>
        <v>0</v>
      </c>
      <c r="AW82" s="335">
        <f>[1]Tasks!AW82</f>
        <v>0</v>
      </c>
      <c r="AX82" s="335">
        <f>[1]Tasks!AX82</f>
        <v>0</v>
      </c>
      <c r="AY82" s="335">
        <f>[1]Tasks!AY82</f>
        <v>0</v>
      </c>
      <c r="AZ82" s="335">
        <f>[1]Tasks!AZ82</f>
        <v>0</v>
      </c>
      <c r="BA82" s="335">
        <f>[1]Tasks!BA82</f>
        <v>0</v>
      </c>
      <c r="BB82" s="335">
        <f>[1]Tasks!BB82</f>
        <v>0</v>
      </c>
      <c r="BC82" s="335">
        <f>[1]Tasks!BC82</f>
        <v>0</v>
      </c>
      <c r="BD82" s="335">
        <f>[1]Tasks!BD82</f>
        <v>0</v>
      </c>
      <c r="BE82" s="335">
        <f>[1]Tasks!BE82</f>
        <v>0</v>
      </c>
      <c r="BF82" s="335">
        <f>[1]Tasks!BF82</f>
        <v>0</v>
      </c>
      <c r="BG82" s="335">
        <f>[1]Tasks!BG82</f>
        <v>0</v>
      </c>
      <c r="BH82" s="335">
        <f>[1]Tasks!BH82</f>
        <v>0</v>
      </c>
      <c r="BI82" s="335">
        <f>[1]Tasks!BI82</f>
        <v>0</v>
      </c>
      <c r="BJ82" s="335">
        <f>[1]Tasks!BJ82</f>
        <v>0</v>
      </c>
      <c r="BK82" s="335">
        <f>[1]Tasks!BK82</f>
        <v>0</v>
      </c>
      <c r="BL82" s="335">
        <f>[1]Tasks!BL82</f>
        <v>0</v>
      </c>
      <c r="BM82" s="336">
        <f>[1]Tasks!BM82</f>
        <v>0</v>
      </c>
    </row>
    <row r="83" spans="1:65" x14ac:dyDescent="0.2">
      <c r="A83" s="172" t="str">
        <f t="shared" si="2"/>
        <v>0 0</v>
      </c>
      <c r="B83" s="173">
        <f>[1]Tasks!B83</f>
        <v>0</v>
      </c>
      <c r="C83" s="173">
        <f>[1]Tasks!C83</f>
        <v>0</v>
      </c>
      <c r="F83" s="334">
        <f>[1]Tasks!F83</f>
        <v>0</v>
      </c>
      <c r="G83" s="335">
        <f>[1]Tasks!G83</f>
        <v>0</v>
      </c>
      <c r="H83" s="335">
        <f>[1]Tasks!H83</f>
        <v>0</v>
      </c>
      <c r="I83" s="335">
        <f>[1]Tasks!I83</f>
        <v>0</v>
      </c>
      <c r="J83" s="335">
        <f>[1]Tasks!J83</f>
        <v>0</v>
      </c>
      <c r="K83" s="335">
        <f>[1]Tasks!K83</f>
        <v>0</v>
      </c>
      <c r="L83" s="335">
        <f>[1]Tasks!L83</f>
        <v>0</v>
      </c>
      <c r="M83" s="335">
        <f>[1]Tasks!M83</f>
        <v>0</v>
      </c>
      <c r="N83" s="335">
        <f>[1]Tasks!N83</f>
        <v>0</v>
      </c>
      <c r="O83" s="335">
        <f>[1]Tasks!O83</f>
        <v>0</v>
      </c>
      <c r="P83" s="335">
        <f>[1]Tasks!P83</f>
        <v>0</v>
      </c>
      <c r="Q83" s="335">
        <f>[1]Tasks!Q83</f>
        <v>0</v>
      </c>
      <c r="R83" s="335">
        <f>[1]Tasks!R83</f>
        <v>0</v>
      </c>
      <c r="S83" s="335">
        <f>[1]Tasks!S83</f>
        <v>0</v>
      </c>
      <c r="T83" s="335">
        <f>[1]Tasks!T83</f>
        <v>0</v>
      </c>
      <c r="U83" s="335">
        <f>[1]Tasks!U83</f>
        <v>0</v>
      </c>
      <c r="V83" s="335">
        <f>[1]Tasks!V83</f>
        <v>0</v>
      </c>
      <c r="W83" s="335">
        <f>[1]Tasks!W83</f>
        <v>0</v>
      </c>
      <c r="X83" s="335">
        <f>[1]Tasks!X83</f>
        <v>0</v>
      </c>
      <c r="Y83" s="335">
        <f>[1]Tasks!Y83</f>
        <v>0</v>
      </c>
      <c r="Z83" s="335">
        <f>[1]Tasks!Z83</f>
        <v>0</v>
      </c>
      <c r="AA83" s="335">
        <f>[1]Tasks!AA83</f>
        <v>0</v>
      </c>
      <c r="AB83" s="335">
        <f>[1]Tasks!AB83</f>
        <v>0</v>
      </c>
      <c r="AC83" s="335">
        <f>[1]Tasks!AC83</f>
        <v>0</v>
      </c>
      <c r="AD83" s="335">
        <f>[1]Tasks!AD83</f>
        <v>0</v>
      </c>
      <c r="AE83" s="335">
        <f>[1]Tasks!AE83</f>
        <v>0</v>
      </c>
      <c r="AF83" s="335">
        <f>[1]Tasks!AF83</f>
        <v>0</v>
      </c>
      <c r="AG83" s="335">
        <f>[1]Tasks!AG83</f>
        <v>0</v>
      </c>
      <c r="AH83" s="335">
        <f>[1]Tasks!AH83</f>
        <v>0</v>
      </c>
      <c r="AI83" s="335">
        <f>[1]Tasks!AI83</f>
        <v>0</v>
      </c>
      <c r="AJ83" s="335">
        <f>[1]Tasks!AJ83</f>
        <v>0</v>
      </c>
      <c r="AK83" s="335">
        <f>[1]Tasks!AK83</f>
        <v>0</v>
      </c>
      <c r="AL83" s="335">
        <f>[1]Tasks!AL83</f>
        <v>0</v>
      </c>
      <c r="AM83" s="335">
        <f>[1]Tasks!AM83</f>
        <v>0</v>
      </c>
      <c r="AN83" s="335">
        <f>[1]Tasks!AN83</f>
        <v>0</v>
      </c>
      <c r="AO83" s="335">
        <f>[1]Tasks!AO83</f>
        <v>0</v>
      </c>
      <c r="AP83" s="335">
        <f>[1]Tasks!AP83</f>
        <v>0</v>
      </c>
      <c r="AQ83" s="335">
        <f>[1]Tasks!AQ83</f>
        <v>0</v>
      </c>
      <c r="AR83" s="335">
        <f>[1]Tasks!AR83</f>
        <v>0</v>
      </c>
      <c r="AS83" s="335">
        <f>[1]Tasks!AS83</f>
        <v>0</v>
      </c>
      <c r="AT83" s="335">
        <f>[1]Tasks!AT83</f>
        <v>0</v>
      </c>
      <c r="AU83" s="335">
        <f>[1]Tasks!AU83</f>
        <v>0</v>
      </c>
      <c r="AV83" s="335">
        <f>[1]Tasks!AV83</f>
        <v>0</v>
      </c>
      <c r="AW83" s="335">
        <f>[1]Tasks!AW83</f>
        <v>0</v>
      </c>
      <c r="AX83" s="335">
        <f>[1]Tasks!AX83</f>
        <v>0</v>
      </c>
      <c r="AY83" s="335">
        <f>[1]Tasks!AY83</f>
        <v>0</v>
      </c>
      <c r="AZ83" s="335">
        <f>[1]Tasks!AZ83</f>
        <v>0</v>
      </c>
      <c r="BA83" s="335">
        <f>[1]Tasks!BA83</f>
        <v>0</v>
      </c>
      <c r="BB83" s="335">
        <f>[1]Tasks!BB83</f>
        <v>0</v>
      </c>
      <c r="BC83" s="335">
        <f>[1]Tasks!BC83</f>
        <v>0</v>
      </c>
      <c r="BD83" s="335">
        <f>[1]Tasks!BD83</f>
        <v>0</v>
      </c>
      <c r="BE83" s="335">
        <f>[1]Tasks!BE83</f>
        <v>0</v>
      </c>
      <c r="BF83" s="335">
        <f>[1]Tasks!BF83</f>
        <v>0</v>
      </c>
      <c r="BG83" s="335">
        <f>[1]Tasks!BG83</f>
        <v>0</v>
      </c>
      <c r="BH83" s="335">
        <f>[1]Tasks!BH83</f>
        <v>0</v>
      </c>
      <c r="BI83" s="335">
        <f>[1]Tasks!BI83</f>
        <v>0</v>
      </c>
      <c r="BJ83" s="335">
        <f>[1]Tasks!BJ83</f>
        <v>0</v>
      </c>
      <c r="BK83" s="335">
        <f>[1]Tasks!BK83</f>
        <v>0</v>
      </c>
      <c r="BL83" s="335">
        <f>[1]Tasks!BL83</f>
        <v>0</v>
      </c>
      <c r="BM83" s="336">
        <f>[1]Tasks!BM83</f>
        <v>0</v>
      </c>
    </row>
    <row r="84" spans="1:65" x14ac:dyDescent="0.2">
      <c r="A84" s="172" t="str">
        <f t="shared" si="2"/>
        <v>0 0</v>
      </c>
      <c r="B84" s="173">
        <f>[1]Tasks!B84</f>
        <v>0</v>
      </c>
      <c r="C84" s="173">
        <f>[1]Tasks!C84</f>
        <v>0</v>
      </c>
      <c r="F84" s="334">
        <f>[1]Tasks!F84</f>
        <v>0</v>
      </c>
      <c r="G84" s="335">
        <f>[1]Tasks!G84</f>
        <v>0</v>
      </c>
      <c r="H84" s="335">
        <f>[1]Tasks!H84</f>
        <v>0</v>
      </c>
      <c r="I84" s="335">
        <f>[1]Tasks!I84</f>
        <v>0</v>
      </c>
      <c r="J84" s="335">
        <f>[1]Tasks!J84</f>
        <v>0</v>
      </c>
      <c r="K84" s="335">
        <f>[1]Tasks!K84</f>
        <v>0</v>
      </c>
      <c r="L84" s="335">
        <f>[1]Tasks!L84</f>
        <v>0</v>
      </c>
      <c r="M84" s="335">
        <f>[1]Tasks!M84</f>
        <v>0</v>
      </c>
      <c r="N84" s="335">
        <f>[1]Tasks!N84</f>
        <v>0</v>
      </c>
      <c r="O84" s="335">
        <f>[1]Tasks!O84</f>
        <v>0</v>
      </c>
      <c r="P84" s="335">
        <f>[1]Tasks!P84</f>
        <v>0</v>
      </c>
      <c r="Q84" s="335">
        <f>[1]Tasks!Q84</f>
        <v>0</v>
      </c>
      <c r="R84" s="335">
        <f>[1]Tasks!R84</f>
        <v>0</v>
      </c>
      <c r="S84" s="335">
        <f>[1]Tasks!S84</f>
        <v>0</v>
      </c>
      <c r="T84" s="335">
        <f>[1]Tasks!T84</f>
        <v>0</v>
      </c>
      <c r="U84" s="335">
        <f>[1]Tasks!U84</f>
        <v>0</v>
      </c>
      <c r="V84" s="335">
        <f>[1]Tasks!V84</f>
        <v>0</v>
      </c>
      <c r="W84" s="335">
        <f>[1]Tasks!W84</f>
        <v>0</v>
      </c>
      <c r="X84" s="335">
        <f>[1]Tasks!X84</f>
        <v>0</v>
      </c>
      <c r="Y84" s="335">
        <f>[1]Tasks!Y84</f>
        <v>0</v>
      </c>
      <c r="Z84" s="335">
        <f>[1]Tasks!Z84</f>
        <v>0</v>
      </c>
      <c r="AA84" s="335">
        <f>[1]Tasks!AA84</f>
        <v>0</v>
      </c>
      <c r="AB84" s="335">
        <f>[1]Tasks!AB84</f>
        <v>0</v>
      </c>
      <c r="AC84" s="335">
        <f>[1]Tasks!AC84</f>
        <v>0</v>
      </c>
      <c r="AD84" s="335">
        <f>[1]Tasks!AD84</f>
        <v>0</v>
      </c>
      <c r="AE84" s="335">
        <f>[1]Tasks!AE84</f>
        <v>0</v>
      </c>
      <c r="AF84" s="335">
        <f>[1]Tasks!AF84</f>
        <v>0</v>
      </c>
      <c r="AG84" s="335">
        <f>[1]Tasks!AG84</f>
        <v>0</v>
      </c>
      <c r="AH84" s="335">
        <f>[1]Tasks!AH84</f>
        <v>0</v>
      </c>
      <c r="AI84" s="335">
        <f>[1]Tasks!AI84</f>
        <v>0</v>
      </c>
      <c r="AJ84" s="335">
        <f>[1]Tasks!AJ84</f>
        <v>0</v>
      </c>
      <c r="AK84" s="335">
        <f>[1]Tasks!AK84</f>
        <v>0</v>
      </c>
      <c r="AL84" s="335">
        <f>[1]Tasks!AL84</f>
        <v>0</v>
      </c>
      <c r="AM84" s="335">
        <f>[1]Tasks!AM84</f>
        <v>0</v>
      </c>
      <c r="AN84" s="335">
        <f>[1]Tasks!AN84</f>
        <v>0</v>
      </c>
      <c r="AO84" s="335">
        <f>[1]Tasks!AO84</f>
        <v>0</v>
      </c>
      <c r="AP84" s="335">
        <f>[1]Tasks!AP84</f>
        <v>0</v>
      </c>
      <c r="AQ84" s="335">
        <f>[1]Tasks!AQ84</f>
        <v>0</v>
      </c>
      <c r="AR84" s="335">
        <f>[1]Tasks!AR84</f>
        <v>0</v>
      </c>
      <c r="AS84" s="335">
        <f>[1]Tasks!AS84</f>
        <v>0</v>
      </c>
      <c r="AT84" s="335">
        <f>[1]Tasks!AT84</f>
        <v>0</v>
      </c>
      <c r="AU84" s="335">
        <f>[1]Tasks!AU84</f>
        <v>0</v>
      </c>
      <c r="AV84" s="335">
        <f>[1]Tasks!AV84</f>
        <v>0</v>
      </c>
      <c r="AW84" s="335">
        <f>[1]Tasks!AW84</f>
        <v>0</v>
      </c>
      <c r="AX84" s="335">
        <f>[1]Tasks!AX84</f>
        <v>0</v>
      </c>
      <c r="AY84" s="335">
        <f>[1]Tasks!AY84</f>
        <v>0</v>
      </c>
      <c r="AZ84" s="335">
        <f>[1]Tasks!AZ84</f>
        <v>0</v>
      </c>
      <c r="BA84" s="335">
        <f>[1]Tasks!BA84</f>
        <v>0</v>
      </c>
      <c r="BB84" s="335">
        <f>[1]Tasks!BB84</f>
        <v>0</v>
      </c>
      <c r="BC84" s="335">
        <f>[1]Tasks!BC84</f>
        <v>0</v>
      </c>
      <c r="BD84" s="335">
        <f>[1]Tasks!BD84</f>
        <v>0</v>
      </c>
      <c r="BE84" s="335">
        <f>[1]Tasks!BE84</f>
        <v>0</v>
      </c>
      <c r="BF84" s="335">
        <f>[1]Tasks!BF84</f>
        <v>0</v>
      </c>
      <c r="BG84" s="335">
        <f>[1]Tasks!BG84</f>
        <v>0</v>
      </c>
      <c r="BH84" s="335">
        <f>[1]Tasks!BH84</f>
        <v>0</v>
      </c>
      <c r="BI84" s="335">
        <f>[1]Tasks!BI84</f>
        <v>0</v>
      </c>
      <c r="BJ84" s="335">
        <f>[1]Tasks!BJ84</f>
        <v>0</v>
      </c>
      <c r="BK84" s="335">
        <f>[1]Tasks!BK84</f>
        <v>0</v>
      </c>
      <c r="BL84" s="335">
        <f>[1]Tasks!BL84</f>
        <v>0</v>
      </c>
      <c r="BM84" s="336">
        <f>[1]Tasks!BM84</f>
        <v>0</v>
      </c>
    </row>
    <row r="85" spans="1:65" x14ac:dyDescent="0.2">
      <c r="A85" s="172" t="str">
        <f t="shared" si="2"/>
        <v>0 0</v>
      </c>
      <c r="B85" s="173">
        <f>[1]Tasks!B85</f>
        <v>0</v>
      </c>
      <c r="C85" s="173">
        <f>[1]Tasks!C85</f>
        <v>0</v>
      </c>
      <c r="F85" s="334">
        <f>[1]Tasks!F85</f>
        <v>0</v>
      </c>
      <c r="G85" s="335">
        <f>[1]Tasks!G85</f>
        <v>0</v>
      </c>
      <c r="H85" s="335">
        <f>[1]Tasks!H85</f>
        <v>0</v>
      </c>
      <c r="I85" s="335">
        <f>[1]Tasks!I85</f>
        <v>0</v>
      </c>
      <c r="J85" s="335">
        <f>[1]Tasks!J85</f>
        <v>0</v>
      </c>
      <c r="K85" s="335">
        <f>[1]Tasks!K85</f>
        <v>0</v>
      </c>
      <c r="L85" s="335">
        <f>[1]Tasks!L85</f>
        <v>0</v>
      </c>
      <c r="M85" s="335">
        <f>[1]Tasks!M85</f>
        <v>0</v>
      </c>
      <c r="N85" s="335">
        <f>[1]Tasks!N85</f>
        <v>0</v>
      </c>
      <c r="O85" s="335">
        <f>[1]Tasks!O85</f>
        <v>0</v>
      </c>
      <c r="P85" s="335">
        <f>[1]Tasks!P85</f>
        <v>0</v>
      </c>
      <c r="Q85" s="335">
        <f>[1]Tasks!Q85</f>
        <v>0</v>
      </c>
      <c r="R85" s="335">
        <f>[1]Tasks!R85</f>
        <v>0</v>
      </c>
      <c r="S85" s="335">
        <f>[1]Tasks!S85</f>
        <v>0</v>
      </c>
      <c r="T85" s="335">
        <f>[1]Tasks!T85</f>
        <v>0</v>
      </c>
      <c r="U85" s="335">
        <f>[1]Tasks!U85</f>
        <v>0</v>
      </c>
      <c r="V85" s="335">
        <f>[1]Tasks!V85</f>
        <v>0</v>
      </c>
      <c r="W85" s="335">
        <f>[1]Tasks!W85</f>
        <v>0</v>
      </c>
      <c r="X85" s="335">
        <f>[1]Tasks!X85</f>
        <v>0</v>
      </c>
      <c r="Y85" s="335">
        <f>[1]Tasks!Y85</f>
        <v>0</v>
      </c>
      <c r="Z85" s="335">
        <f>[1]Tasks!Z85</f>
        <v>0</v>
      </c>
      <c r="AA85" s="335">
        <f>[1]Tasks!AA85</f>
        <v>0</v>
      </c>
      <c r="AB85" s="335">
        <f>[1]Tasks!AB85</f>
        <v>0</v>
      </c>
      <c r="AC85" s="335">
        <f>[1]Tasks!AC85</f>
        <v>0</v>
      </c>
      <c r="AD85" s="335">
        <f>[1]Tasks!AD85</f>
        <v>0</v>
      </c>
      <c r="AE85" s="335">
        <f>[1]Tasks!AE85</f>
        <v>0</v>
      </c>
      <c r="AF85" s="335">
        <f>[1]Tasks!AF85</f>
        <v>0</v>
      </c>
      <c r="AG85" s="335">
        <f>[1]Tasks!AG85</f>
        <v>0</v>
      </c>
      <c r="AH85" s="335">
        <f>[1]Tasks!AH85</f>
        <v>0</v>
      </c>
      <c r="AI85" s="335">
        <f>[1]Tasks!AI85</f>
        <v>0</v>
      </c>
      <c r="AJ85" s="335">
        <f>[1]Tasks!AJ85</f>
        <v>0</v>
      </c>
      <c r="AK85" s="335">
        <f>[1]Tasks!AK85</f>
        <v>0</v>
      </c>
      <c r="AL85" s="335">
        <f>[1]Tasks!AL85</f>
        <v>0</v>
      </c>
      <c r="AM85" s="335">
        <f>[1]Tasks!AM85</f>
        <v>0</v>
      </c>
      <c r="AN85" s="335">
        <f>[1]Tasks!AN85</f>
        <v>0</v>
      </c>
      <c r="AO85" s="335">
        <f>[1]Tasks!AO85</f>
        <v>0</v>
      </c>
      <c r="AP85" s="335">
        <f>[1]Tasks!AP85</f>
        <v>0</v>
      </c>
      <c r="AQ85" s="335">
        <f>[1]Tasks!AQ85</f>
        <v>0</v>
      </c>
      <c r="AR85" s="335">
        <f>[1]Tasks!AR85</f>
        <v>0</v>
      </c>
      <c r="AS85" s="335">
        <f>[1]Tasks!AS85</f>
        <v>0</v>
      </c>
      <c r="AT85" s="335">
        <f>[1]Tasks!AT85</f>
        <v>0</v>
      </c>
      <c r="AU85" s="335">
        <f>[1]Tasks!AU85</f>
        <v>0</v>
      </c>
      <c r="AV85" s="335">
        <f>[1]Tasks!AV85</f>
        <v>0</v>
      </c>
      <c r="AW85" s="335">
        <f>[1]Tasks!AW85</f>
        <v>0</v>
      </c>
      <c r="AX85" s="335">
        <f>[1]Tasks!AX85</f>
        <v>0</v>
      </c>
      <c r="AY85" s="335">
        <f>[1]Tasks!AY85</f>
        <v>0</v>
      </c>
      <c r="AZ85" s="335">
        <f>[1]Tasks!AZ85</f>
        <v>0</v>
      </c>
      <c r="BA85" s="335">
        <f>[1]Tasks!BA85</f>
        <v>0</v>
      </c>
      <c r="BB85" s="335">
        <f>[1]Tasks!BB85</f>
        <v>0</v>
      </c>
      <c r="BC85" s="335">
        <f>[1]Tasks!BC85</f>
        <v>0</v>
      </c>
      <c r="BD85" s="335">
        <f>[1]Tasks!BD85</f>
        <v>0</v>
      </c>
      <c r="BE85" s="335">
        <f>[1]Tasks!BE85</f>
        <v>0</v>
      </c>
      <c r="BF85" s="335">
        <f>[1]Tasks!BF85</f>
        <v>0</v>
      </c>
      <c r="BG85" s="335">
        <f>[1]Tasks!BG85</f>
        <v>0</v>
      </c>
      <c r="BH85" s="335">
        <f>[1]Tasks!BH85</f>
        <v>0</v>
      </c>
      <c r="BI85" s="335">
        <f>[1]Tasks!BI85</f>
        <v>0</v>
      </c>
      <c r="BJ85" s="335">
        <f>[1]Tasks!BJ85</f>
        <v>0</v>
      </c>
      <c r="BK85" s="335">
        <f>[1]Tasks!BK85</f>
        <v>0</v>
      </c>
      <c r="BL85" s="335">
        <f>[1]Tasks!BL85</f>
        <v>0</v>
      </c>
      <c r="BM85" s="336">
        <f>[1]Tasks!BM85</f>
        <v>0</v>
      </c>
    </row>
    <row r="86" spans="1:65" x14ac:dyDescent="0.2">
      <c r="A86" s="172" t="str">
        <f t="shared" si="2"/>
        <v>0 0</v>
      </c>
      <c r="B86" s="173">
        <f>[1]Tasks!B86</f>
        <v>0</v>
      </c>
      <c r="C86" s="173">
        <f>[1]Tasks!C86</f>
        <v>0</v>
      </c>
      <c r="F86" s="334">
        <f>[1]Tasks!F86</f>
        <v>0</v>
      </c>
      <c r="G86" s="335">
        <f>[1]Tasks!G86</f>
        <v>0</v>
      </c>
      <c r="H86" s="335">
        <f>[1]Tasks!H86</f>
        <v>0</v>
      </c>
      <c r="I86" s="335">
        <f>[1]Tasks!I86</f>
        <v>0</v>
      </c>
      <c r="J86" s="335">
        <f>[1]Tasks!J86</f>
        <v>0</v>
      </c>
      <c r="K86" s="335">
        <f>[1]Tasks!K86</f>
        <v>0</v>
      </c>
      <c r="L86" s="335">
        <f>[1]Tasks!L86</f>
        <v>0</v>
      </c>
      <c r="M86" s="335">
        <f>[1]Tasks!M86</f>
        <v>0</v>
      </c>
      <c r="N86" s="335">
        <f>[1]Tasks!N86</f>
        <v>0</v>
      </c>
      <c r="O86" s="335">
        <f>[1]Tasks!O86</f>
        <v>0</v>
      </c>
      <c r="P86" s="335">
        <f>[1]Tasks!P86</f>
        <v>0</v>
      </c>
      <c r="Q86" s="335">
        <f>[1]Tasks!Q86</f>
        <v>0</v>
      </c>
      <c r="R86" s="335">
        <f>[1]Tasks!R86</f>
        <v>0</v>
      </c>
      <c r="S86" s="335">
        <f>[1]Tasks!S86</f>
        <v>0</v>
      </c>
      <c r="T86" s="335">
        <f>[1]Tasks!T86</f>
        <v>0</v>
      </c>
      <c r="U86" s="335">
        <f>[1]Tasks!U86</f>
        <v>0</v>
      </c>
      <c r="V86" s="335">
        <f>[1]Tasks!V86</f>
        <v>0</v>
      </c>
      <c r="W86" s="335">
        <f>[1]Tasks!W86</f>
        <v>0</v>
      </c>
      <c r="X86" s="335">
        <f>[1]Tasks!X86</f>
        <v>0</v>
      </c>
      <c r="Y86" s="335">
        <f>[1]Tasks!Y86</f>
        <v>0</v>
      </c>
      <c r="Z86" s="335">
        <f>[1]Tasks!Z86</f>
        <v>0</v>
      </c>
      <c r="AA86" s="335">
        <f>[1]Tasks!AA86</f>
        <v>0</v>
      </c>
      <c r="AB86" s="335">
        <f>[1]Tasks!AB86</f>
        <v>0</v>
      </c>
      <c r="AC86" s="335">
        <f>[1]Tasks!AC86</f>
        <v>0</v>
      </c>
      <c r="AD86" s="335">
        <f>[1]Tasks!AD86</f>
        <v>0</v>
      </c>
      <c r="AE86" s="335">
        <f>[1]Tasks!AE86</f>
        <v>0</v>
      </c>
      <c r="AF86" s="335">
        <f>[1]Tasks!AF86</f>
        <v>0</v>
      </c>
      <c r="AG86" s="335">
        <f>[1]Tasks!AG86</f>
        <v>0</v>
      </c>
      <c r="AH86" s="335">
        <f>[1]Tasks!AH86</f>
        <v>0</v>
      </c>
      <c r="AI86" s="335">
        <f>[1]Tasks!AI86</f>
        <v>0</v>
      </c>
      <c r="AJ86" s="335">
        <f>[1]Tasks!AJ86</f>
        <v>0</v>
      </c>
      <c r="AK86" s="335">
        <f>[1]Tasks!AK86</f>
        <v>0</v>
      </c>
      <c r="AL86" s="335">
        <f>[1]Tasks!AL86</f>
        <v>0</v>
      </c>
      <c r="AM86" s="335">
        <f>[1]Tasks!AM86</f>
        <v>0</v>
      </c>
      <c r="AN86" s="335">
        <f>[1]Tasks!AN86</f>
        <v>0</v>
      </c>
      <c r="AO86" s="335">
        <f>[1]Tasks!AO86</f>
        <v>0</v>
      </c>
      <c r="AP86" s="335">
        <f>[1]Tasks!AP86</f>
        <v>0</v>
      </c>
      <c r="AQ86" s="335">
        <f>[1]Tasks!AQ86</f>
        <v>0</v>
      </c>
      <c r="AR86" s="335">
        <f>[1]Tasks!AR86</f>
        <v>0</v>
      </c>
      <c r="AS86" s="335">
        <f>[1]Tasks!AS86</f>
        <v>0</v>
      </c>
      <c r="AT86" s="335">
        <f>[1]Tasks!AT86</f>
        <v>0</v>
      </c>
      <c r="AU86" s="335">
        <f>[1]Tasks!AU86</f>
        <v>0</v>
      </c>
      <c r="AV86" s="335">
        <f>[1]Tasks!AV86</f>
        <v>0</v>
      </c>
      <c r="AW86" s="335">
        <f>[1]Tasks!AW86</f>
        <v>0</v>
      </c>
      <c r="AX86" s="335">
        <f>[1]Tasks!AX86</f>
        <v>0</v>
      </c>
      <c r="AY86" s="335">
        <f>[1]Tasks!AY86</f>
        <v>0</v>
      </c>
      <c r="AZ86" s="335">
        <f>[1]Tasks!AZ86</f>
        <v>0</v>
      </c>
      <c r="BA86" s="335">
        <f>[1]Tasks!BA86</f>
        <v>0</v>
      </c>
      <c r="BB86" s="335">
        <f>[1]Tasks!BB86</f>
        <v>0</v>
      </c>
      <c r="BC86" s="335">
        <f>[1]Tasks!BC86</f>
        <v>0</v>
      </c>
      <c r="BD86" s="335">
        <f>[1]Tasks!BD86</f>
        <v>0</v>
      </c>
      <c r="BE86" s="335">
        <f>[1]Tasks!BE86</f>
        <v>0</v>
      </c>
      <c r="BF86" s="335">
        <f>[1]Tasks!BF86</f>
        <v>0</v>
      </c>
      <c r="BG86" s="335">
        <f>[1]Tasks!BG86</f>
        <v>0</v>
      </c>
      <c r="BH86" s="335">
        <f>[1]Tasks!BH86</f>
        <v>0</v>
      </c>
      <c r="BI86" s="335">
        <f>[1]Tasks!BI86</f>
        <v>0</v>
      </c>
      <c r="BJ86" s="335">
        <f>[1]Tasks!BJ86</f>
        <v>0</v>
      </c>
      <c r="BK86" s="335">
        <f>[1]Tasks!BK86</f>
        <v>0</v>
      </c>
      <c r="BL86" s="335">
        <f>[1]Tasks!BL86</f>
        <v>0</v>
      </c>
      <c r="BM86" s="336">
        <f>[1]Tasks!BM86</f>
        <v>0</v>
      </c>
    </row>
    <row r="87" spans="1:65" x14ac:dyDescent="0.2">
      <c r="A87" s="172" t="str">
        <f t="shared" si="2"/>
        <v>0 0</v>
      </c>
      <c r="B87" s="173">
        <f>[1]Tasks!B87</f>
        <v>0</v>
      </c>
      <c r="C87" s="173">
        <f>[1]Tasks!C87</f>
        <v>0</v>
      </c>
      <c r="F87" s="334">
        <f>[1]Tasks!F87</f>
        <v>0</v>
      </c>
      <c r="G87" s="335">
        <f>[1]Tasks!G87</f>
        <v>0</v>
      </c>
      <c r="H87" s="335">
        <f>[1]Tasks!H87</f>
        <v>0</v>
      </c>
      <c r="I87" s="335">
        <f>[1]Tasks!I87</f>
        <v>0</v>
      </c>
      <c r="J87" s="335">
        <f>[1]Tasks!J87</f>
        <v>0</v>
      </c>
      <c r="K87" s="335">
        <f>[1]Tasks!K87</f>
        <v>0</v>
      </c>
      <c r="L87" s="335">
        <f>[1]Tasks!L87</f>
        <v>0</v>
      </c>
      <c r="M87" s="335">
        <f>[1]Tasks!M87</f>
        <v>0</v>
      </c>
      <c r="N87" s="335">
        <f>[1]Tasks!N87</f>
        <v>0</v>
      </c>
      <c r="O87" s="335">
        <f>[1]Tasks!O87</f>
        <v>0</v>
      </c>
      <c r="P87" s="335">
        <f>[1]Tasks!P87</f>
        <v>0</v>
      </c>
      <c r="Q87" s="335">
        <f>[1]Tasks!Q87</f>
        <v>0</v>
      </c>
      <c r="R87" s="335">
        <f>[1]Tasks!R87</f>
        <v>0</v>
      </c>
      <c r="S87" s="335">
        <f>[1]Tasks!S87</f>
        <v>0</v>
      </c>
      <c r="T87" s="335">
        <f>[1]Tasks!T87</f>
        <v>0</v>
      </c>
      <c r="U87" s="335">
        <f>[1]Tasks!U87</f>
        <v>0</v>
      </c>
      <c r="V87" s="335">
        <f>[1]Tasks!V87</f>
        <v>0</v>
      </c>
      <c r="W87" s="335">
        <f>[1]Tasks!W87</f>
        <v>0</v>
      </c>
      <c r="X87" s="335">
        <f>[1]Tasks!X87</f>
        <v>0</v>
      </c>
      <c r="Y87" s="335">
        <f>[1]Tasks!Y87</f>
        <v>0</v>
      </c>
      <c r="Z87" s="335">
        <f>[1]Tasks!Z87</f>
        <v>0</v>
      </c>
      <c r="AA87" s="335">
        <f>[1]Tasks!AA87</f>
        <v>0</v>
      </c>
      <c r="AB87" s="335">
        <f>[1]Tasks!AB87</f>
        <v>0</v>
      </c>
      <c r="AC87" s="335">
        <f>[1]Tasks!AC87</f>
        <v>0</v>
      </c>
      <c r="AD87" s="335">
        <f>[1]Tasks!AD87</f>
        <v>0</v>
      </c>
      <c r="AE87" s="335">
        <f>[1]Tasks!AE87</f>
        <v>0</v>
      </c>
      <c r="AF87" s="335">
        <f>[1]Tasks!AF87</f>
        <v>0</v>
      </c>
      <c r="AG87" s="335">
        <f>[1]Tasks!AG87</f>
        <v>0</v>
      </c>
      <c r="AH87" s="335">
        <f>[1]Tasks!AH87</f>
        <v>0</v>
      </c>
      <c r="AI87" s="335">
        <f>[1]Tasks!AI87</f>
        <v>0</v>
      </c>
      <c r="AJ87" s="335">
        <f>[1]Tasks!AJ87</f>
        <v>0</v>
      </c>
      <c r="AK87" s="335">
        <f>[1]Tasks!AK87</f>
        <v>0</v>
      </c>
      <c r="AL87" s="335">
        <f>[1]Tasks!AL87</f>
        <v>0</v>
      </c>
      <c r="AM87" s="335">
        <f>[1]Tasks!AM87</f>
        <v>0</v>
      </c>
      <c r="AN87" s="335">
        <f>[1]Tasks!AN87</f>
        <v>0</v>
      </c>
      <c r="AO87" s="335">
        <f>[1]Tasks!AO87</f>
        <v>0</v>
      </c>
      <c r="AP87" s="335">
        <f>[1]Tasks!AP87</f>
        <v>0</v>
      </c>
      <c r="AQ87" s="335">
        <f>[1]Tasks!AQ87</f>
        <v>0</v>
      </c>
      <c r="AR87" s="335">
        <f>[1]Tasks!AR87</f>
        <v>0</v>
      </c>
      <c r="AS87" s="335">
        <f>[1]Tasks!AS87</f>
        <v>0</v>
      </c>
      <c r="AT87" s="335">
        <f>[1]Tasks!AT87</f>
        <v>0</v>
      </c>
      <c r="AU87" s="335">
        <f>[1]Tasks!AU87</f>
        <v>0</v>
      </c>
      <c r="AV87" s="335">
        <f>[1]Tasks!AV87</f>
        <v>0</v>
      </c>
      <c r="AW87" s="335">
        <f>[1]Tasks!AW87</f>
        <v>0</v>
      </c>
      <c r="AX87" s="335">
        <f>[1]Tasks!AX87</f>
        <v>0</v>
      </c>
      <c r="AY87" s="335">
        <f>[1]Tasks!AY87</f>
        <v>0</v>
      </c>
      <c r="AZ87" s="335">
        <f>[1]Tasks!AZ87</f>
        <v>0</v>
      </c>
      <c r="BA87" s="335">
        <f>[1]Tasks!BA87</f>
        <v>0</v>
      </c>
      <c r="BB87" s="335">
        <f>[1]Tasks!BB87</f>
        <v>0</v>
      </c>
      <c r="BC87" s="335">
        <f>[1]Tasks!BC87</f>
        <v>0</v>
      </c>
      <c r="BD87" s="335">
        <f>[1]Tasks!BD87</f>
        <v>0</v>
      </c>
      <c r="BE87" s="335">
        <f>[1]Tasks!BE87</f>
        <v>0</v>
      </c>
      <c r="BF87" s="335">
        <f>[1]Tasks!BF87</f>
        <v>0</v>
      </c>
      <c r="BG87" s="335">
        <f>[1]Tasks!BG87</f>
        <v>0</v>
      </c>
      <c r="BH87" s="335">
        <f>[1]Tasks!BH87</f>
        <v>0</v>
      </c>
      <c r="BI87" s="335">
        <f>[1]Tasks!BI87</f>
        <v>0</v>
      </c>
      <c r="BJ87" s="335">
        <f>[1]Tasks!BJ87</f>
        <v>0</v>
      </c>
      <c r="BK87" s="335">
        <f>[1]Tasks!BK87</f>
        <v>0</v>
      </c>
      <c r="BL87" s="335">
        <f>[1]Tasks!BL87</f>
        <v>0</v>
      </c>
      <c r="BM87" s="336">
        <f>[1]Tasks!BM87</f>
        <v>0</v>
      </c>
    </row>
    <row r="88" spans="1:65" x14ac:dyDescent="0.2">
      <c r="A88" s="172" t="str">
        <f t="shared" si="2"/>
        <v>0 0</v>
      </c>
      <c r="B88" s="173">
        <f>[1]Tasks!B88</f>
        <v>0</v>
      </c>
      <c r="C88" s="173">
        <f>[1]Tasks!C88</f>
        <v>0</v>
      </c>
      <c r="F88" s="334">
        <f>[1]Tasks!F88</f>
        <v>0</v>
      </c>
      <c r="G88" s="335">
        <f>[1]Tasks!G88</f>
        <v>0</v>
      </c>
      <c r="H88" s="335">
        <f>[1]Tasks!H88</f>
        <v>0</v>
      </c>
      <c r="I88" s="335">
        <f>[1]Tasks!I88</f>
        <v>0</v>
      </c>
      <c r="J88" s="335">
        <f>[1]Tasks!J88</f>
        <v>0</v>
      </c>
      <c r="K88" s="335">
        <f>[1]Tasks!K88</f>
        <v>0</v>
      </c>
      <c r="L88" s="335">
        <f>[1]Tasks!L88</f>
        <v>0</v>
      </c>
      <c r="M88" s="335">
        <f>[1]Tasks!M88</f>
        <v>0</v>
      </c>
      <c r="N88" s="335">
        <f>[1]Tasks!N88</f>
        <v>0</v>
      </c>
      <c r="O88" s="335">
        <f>[1]Tasks!O88</f>
        <v>0</v>
      </c>
      <c r="P88" s="335">
        <f>[1]Tasks!P88</f>
        <v>0</v>
      </c>
      <c r="Q88" s="335">
        <f>[1]Tasks!Q88</f>
        <v>0</v>
      </c>
      <c r="R88" s="335">
        <f>[1]Tasks!R88</f>
        <v>0</v>
      </c>
      <c r="S88" s="335">
        <f>[1]Tasks!S88</f>
        <v>0</v>
      </c>
      <c r="T88" s="335">
        <f>[1]Tasks!T88</f>
        <v>0</v>
      </c>
      <c r="U88" s="335">
        <f>[1]Tasks!U88</f>
        <v>0</v>
      </c>
      <c r="V88" s="335">
        <f>[1]Tasks!V88</f>
        <v>0</v>
      </c>
      <c r="W88" s="335">
        <f>[1]Tasks!W88</f>
        <v>0</v>
      </c>
      <c r="X88" s="335">
        <f>[1]Tasks!X88</f>
        <v>0</v>
      </c>
      <c r="Y88" s="335">
        <f>[1]Tasks!Y88</f>
        <v>0</v>
      </c>
      <c r="Z88" s="335">
        <f>[1]Tasks!Z88</f>
        <v>0</v>
      </c>
      <c r="AA88" s="335">
        <f>[1]Tasks!AA88</f>
        <v>0</v>
      </c>
      <c r="AB88" s="335">
        <f>[1]Tasks!AB88</f>
        <v>0</v>
      </c>
      <c r="AC88" s="335">
        <f>[1]Tasks!AC88</f>
        <v>0</v>
      </c>
      <c r="AD88" s="335">
        <f>[1]Tasks!AD88</f>
        <v>0</v>
      </c>
      <c r="AE88" s="335">
        <f>[1]Tasks!AE88</f>
        <v>0</v>
      </c>
      <c r="AF88" s="335">
        <f>[1]Tasks!AF88</f>
        <v>0</v>
      </c>
      <c r="AG88" s="335">
        <f>[1]Tasks!AG88</f>
        <v>0</v>
      </c>
      <c r="AH88" s="335">
        <f>[1]Tasks!AH88</f>
        <v>0</v>
      </c>
      <c r="AI88" s="335">
        <f>[1]Tasks!AI88</f>
        <v>0</v>
      </c>
      <c r="AJ88" s="335">
        <f>[1]Tasks!AJ88</f>
        <v>0</v>
      </c>
      <c r="AK88" s="335">
        <f>[1]Tasks!AK88</f>
        <v>0</v>
      </c>
      <c r="AL88" s="335">
        <f>[1]Tasks!AL88</f>
        <v>0</v>
      </c>
      <c r="AM88" s="335">
        <f>[1]Tasks!AM88</f>
        <v>0</v>
      </c>
      <c r="AN88" s="335">
        <f>[1]Tasks!AN88</f>
        <v>0</v>
      </c>
      <c r="AO88" s="335">
        <f>[1]Tasks!AO88</f>
        <v>0</v>
      </c>
      <c r="AP88" s="335">
        <f>[1]Tasks!AP88</f>
        <v>0</v>
      </c>
      <c r="AQ88" s="335">
        <f>[1]Tasks!AQ88</f>
        <v>0</v>
      </c>
      <c r="AR88" s="335">
        <f>[1]Tasks!AR88</f>
        <v>0</v>
      </c>
      <c r="AS88" s="335">
        <f>[1]Tasks!AS88</f>
        <v>0</v>
      </c>
      <c r="AT88" s="335">
        <f>[1]Tasks!AT88</f>
        <v>0</v>
      </c>
      <c r="AU88" s="335">
        <f>[1]Tasks!AU88</f>
        <v>0</v>
      </c>
      <c r="AV88" s="335">
        <f>[1]Tasks!AV88</f>
        <v>0</v>
      </c>
      <c r="AW88" s="335">
        <f>[1]Tasks!AW88</f>
        <v>0</v>
      </c>
      <c r="AX88" s="335">
        <f>[1]Tasks!AX88</f>
        <v>0</v>
      </c>
      <c r="AY88" s="335">
        <f>[1]Tasks!AY88</f>
        <v>0</v>
      </c>
      <c r="AZ88" s="335">
        <f>[1]Tasks!AZ88</f>
        <v>0</v>
      </c>
      <c r="BA88" s="335">
        <f>[1]Tasks!BA88</f>
        <v>0</v>
      </c>
      <c r="BB88" s="335">
        <f>[1]Tasks!BB88</f>
        <v>0</v>
      </c>
      <c r="BC88" s="335">
        <f>[1]Tasks!BC88</f>
        <v>0</v>
      </c>
      <c r="BD88" s="335">
        <f>[1]Tasks!BD88</f>
        <v>0</v>
      </c>
      <c r="BE88" s="335">
        <f>[1]Tasks!BE88</f>
        <v>0</v>
      </c>
      <c r="BF88" s="335">
        <f>[1]Tasks!BF88</f>
        <v>0</v>
      </c>
      <c r="BG88" s="335">
        <f>[1]Tasks!BG88</f>
        <v>0</v>
      </c>
      <c r="BH88" s="335">
        <f>[1]Tasks!BH88</f>
        <v>0</v>
      </c>
      <c r="BI88" s="335">
        <f>[1]Tasks!BI88</f>
        <v>0</v>
      </c>
      <c r="BJ88" s="335">
        <f>[1]Tasks!BJ88</f>
        <v>0</v>
      </c>
      <c r="BK88" s="335">
        <f>[1]Tasks!BK88</f>
        <v>0</v>
      </c>
      <c r="BL88" s="335">
        <f>[1]Tasks!BL88</f>
        <v>0</v>
      </c>
      <c r="BM88" s="336">
        <f>[1]Tasks!BM88</f>
        <v>0</v>
      </c>
    </row>
    <row r="89" spans="1:65" x14ac:dyDescent="0.2">
      <c r="A89" s="172" t="str">
        <f t="shared" si="2"/>
        <v>0 0</v>
      </c>
      <c r="B89" s="173">
        <f>[1]Tasks!B89</f>
        <v>0</v>
      </c>
      <c r="C89" s="173">
        <f>[1]Tasks!C89</f>
        <v>0</v>
      </c>
      <c r="F89" s="334">
        <f>[1]Tasks!F89</f>
        <v>0</v>
      </c>
      <c r="G89" s="335">
        <f>[1]Tasks!G89</f>
        <v>0</v>
      </c>
      <c r="H89" s="335">
        <f>[1]Tasks!H89</f>
        <v>0</v>
      </c>
      <c r="I89" s="335">
        <f>[1]Tasks!I89</f>
        <v>0</v>
      </c>
      <c r="J89" s="335">
        <f>[1]Tasks!J89</f>
        <v>0</v>
      </c>
      <c r="K89" s="335">
        <f>[1]Tasks!K89</f>
        <v>0</v>
      </c>
      <c r="L89" s="335">
        <f>[1]Tasks!L89</f>
        <v>0</v>
      </c>
      <c r="M89" s="335">
        <f>[1]Tasks!M89</f>
        <v>0</v>
      </c>
      <c r="N89" s="335">
        <f>[1]Tasks!N89</f>
        <v>0</v>
      </c>
      <c r="O89" s="335">
        <f>[1]Tasks!O89</f>
        <v>0</v>
      </c>
      <c r="P89" s="335">
        <f>[1]Tasks!P89</f>
        <v>0</v>
      </c>
      <c r="Q89" s="335">
        <f>[1]Tasks!Q89</f>
        <v>0</v>
      </c>
      <c r="R89" s="335">
        <f>[1]Tasks!R89</f>
        <v>0</v>
      </c>
      <c r="S89" s="335">
        <f>[1]Tasks!S89</f>
        <v>0</v>
      </c>
      <c r="T89" s="335">
        <f>[1]Tasks!T89</f>
        <v>0</v>
      </c>
      <c r="U89" s="335">
        <f>[1]Tasks!U89</f>
        <v>0</v>
      </c>
      <c r="V89" s="335">
        <f>[1]Tasks!V89</f>
        <v>0</v>
      </c>
      <c r="W89" s="335">
        <f>[1]Tasks!W89</f>
        <v>0</v>
      </c>
      <c r="X89" s="335">
        <f>[1]Tasks!X89</f>
        <v>0</v>
      </c>
      <c r="Y89" s="335">
        <f>[1]Tasks!Y89</f>
        <v>0</v>
      </c>
      <c r="Z89" s="335">
        <f>[1]Tasks!Z89</f>
        <v>0</v>
      </c>
      <c r="AA89" s="335">
        <f>[1]Tasks!AA89</f>
        <v>0</v>
      </c>
      <c r="AB89" s="335">
        <f>[1]Tasks!AB89</f>
        <v>0</v>
      </c>
      <c r="AC89" s="335">
        <f>[1]Tasks!AC89</f>
        <v>0</v>
      </c>
      <c r="AD89" s="335">
        <f>[1]Tasks!AD89</f>
        <v>0</v>
      </c>
      <c r="AE89" s="335">
        <f>[1]Tasks!AE89</f>
        <v>0</v>
      </c>
      <c r="AF89" s="335">
        <f>[1]Tasks!AF89</f>
        <v>0</v>
      </c>
      <c r="AG89" s="335">
        <f>[1]Tasks!AG89</f>
        <v>0</v>
      </c>
      <c r="AH89" s="335">
        <f>[1]Tasks!AH89</f>
        <v>0</v>
      </c>
      <c r="AI89" s="335">
        <f>[1]Tasks!AI89</f>
        <v>0</v>
      </c>
      <c r="AJ89" s="335">
        <f>[1]Tasks!AJ89</f>
        <v>0</v>
      </c>
      <c r="AK89" s="335">
        <f>[1]Tasks!AK89</f>
        <v>0</v>
      </c>
      <c r="AL89" s="335">
        <f>[1]Tasks!AL89</f>
        <v>0</v>
      </c>
      <c r="AM89" s="335">
        <f>[1]Tasks!AM89</f>
        <v>0</v>
      </c>
      <c r="AN89" s="335">
        <f>[1]Tasks!AN89</f>
        <v>0</v>
      </c>
      <c r="AO89" s="335">
        <f>[1]Tasks!AO89</f>
        <v>0</v>
      </c>
      <c r="AP89" s="335">
        <f>[1]Tasks!AP89</f>
        <v>0</v>
      </c>
      <c r="AQ89" s="335">
        <f>[1]Tasks!AQ89</f>
        <v>0</v>
      </c>
      <c r="AR89" s="335">
        <f>[1]Tasks!AR89</f>
        <v>0</v>
      </c>
      <c r="AS89" s="335">
        <f>[1]Tasks!AS89</f>
        <v>0</v>
      </c>
      <c r="AT89" s="335">
        <f>[1]Tasks!AT89</f>
        <v>0</v>
      </c>
      <c r="AU89" s="335">
        <f>[1]Tasks!AU89</f>
        <v>0</v>
      </c>
      <c r="AV89" s="335">
        <f>[1]Tasks!AV89</f>
        <v>0</v>
      </c>
      <c r="AW89" s="335">
        <f>[1]Tasks!AW89</f>
        <v>0</v>
      </c>
      <c r="AX89" s="335">
        <f>[1]Tasks!AX89</f>
        <v>0</v>
      </c>
      <c r="AY89" s="335">
        <f>[1]Tasks!AY89</f>
        <v>0</v>
      </c>
      <c r="AZ89" s="335">
        <f>[1]Tasks!AZ89</f>
        <v>0</v>
      </c>
      <c r="BA89" s="335">
        <f>[1]Tasks!BA89</f>
        <v>0</v>
      </c>
      <c r="BB89" s="335">
        <f>[1]Tasks!BB89</f>
        <v>0</v>
      </c>
      <c r="BC89" s="335">
        <f>[1]Tasks!BC89</f>
        <v>0</v>
      </c>
      <c r="BD89" s="335">
        <f>[1]Tasks!BD89</f>
        <v>0</v>
      </c>
      <c r="BE89" s="335">
        <f>[1]Tasks!BE89</f>
        <v>0</v>
      </c>
      <c r="BF89" s="335">
        <f>[1]Tasks!BF89</f>
        <v>0</v>
      </c>
      <c r="BG89" s="335">
        <f>[1]Tasks!BG89</f>
        <v>0</v>
      </c>
      <c r="BH89" s="335">
        <f>[1]Tasks!BH89</f>
        <v>0</v>
      </c>
      <c r="BI89" s="335">
        <f>[1]Tasks!BI89</f>
        <v>0</v>
      </c>
      <c r="BJ89" s="335">
        <f>[1]Tasks!BJ89</f>
        <v>0</v>
      </c>
      <c r="BK89" s="335">
        <f>[1]Tasks!BK89</f>
        <v>0</v>
      </c>
      <c r="BL89" s="335">
        <f>[1]Tasks!BL89</f>
        <v>0</v>
      </c>
      <c r="BM89" s="336">
        <f>[1]Tasks!BM89</f>
        <v>0</v>
      </c>
    </row>
    <row r="90" spans="1:65" x14ac:dyDescent="0.2">
      <c r="A90" s="172" t="str">
        <f t="shared" si="2"/>
        <v>0 0</v>
      </c>
      <c r="B90" s="173">
        <f>[1]Tasks!B90</f>
        <v>0</v>
      </c>
      <c r="C90" s="173">
        <f>[1]Tasks!C90</f>
        <v>0</v>
      </c>
      <c r="F90" s="334">
        <f>[1]Tasks!F90</f>
        <v>0</v>
      </c>
      <c r="G90" s="335">
        <f>[1]Tasks!G90</f>
        <v>0</v>
      </c>
      <c r="H90" s="335">
        <f>[1]Tasks!H90</f>
        <v>0</v>
      </c>
      <c r="I90" s="335">
        <f>[1]Tasks!I90</f>
        <v>0</v>
      </c>
      <c r="J90" s="335">
        <f>[1]Tasks!J90</f>
        <v>0</v>
      </c>
      <c r="K90" s="335">
        <f>[1]Tasks!K90</f>
        <v>0</v>
      </c>
      <c r="L90" s="335">
        <f>[1]Tasks!L90</f>
        <v>0</v>
      </c>
      <c r="M90" s="335">
        <f>[1]Tasks!M90</f>
        <v>0</v>
      </c>
      <c r="N90" s="335">
        <f>[1]Tasks!N90</f>
        <v>0</v>
      </c>
      <c r="O90" s="335">
        <f>[1]Tasks!O90</f>
        <v>0</v>
      </c>
      <c r="P90" s="335">
        <f>[1]Tasks!P90</f>
        <v>0</v>
      </c>
      <c r="Q90" s="335">
        <f>[1]Tasks!Q90</f>
        <v>0</v>
      </c>
      <c r="R90" s="335">
        <f>[1]Tasks!R90</f>
        <v>0</v>
      </c>
      <c r="S90" s="335">
        <f>[1]Tasks!S90</f>
        <v>0</v>
      </c>
      <c r="T90" s="335">
        <f>[1]Tasks!T90</f>
        <v>0</v>
      </c>
      <c r="U90" s="335">
        <f>[1]Tasks!U90</f>
        <v>0</v>
      </c>
      <c r="V90" s="335">
        <f>[1]Tasks!V90</f>
        <v>0</v>
      </c>
      <c r="W90" s="335">
        <f>[1]Tasks!W90</f>
        <v>0</v>
      </c>
      <c r="X90" s="335">
        <f>[1]Tasks!X90</f>
        <v>0</v>
      </c>
      <c r="Y90" s="335">
        <f>[1]Tasks!Y90</f>
        <v>0</v>
      </c>
      <c r="Z90" s="335">
        <f>[1]Tasks!Z90</f>
        <v>0</v>
      </c>
      <c r="AA90" s="335">
        <f>[1]Tasks!AA90</f>
        <v>0</v>
      </c>
      <c r="AB90" s="335">
        <f>[1]Tasks!AB90</f>
        <v>0</v>
      </c>
      <c r="AC90" s="335">
        <f>[1]Tasks!AC90</f>
        <v>0</v>
      </c>
      <c r="AD90" s="335">
        <f>[1]Tasks!AD90</f>
        <v>0</v>
      </c>
      <c r="AE90" s="335">
        <f>[1]Tasks!AE90</f>
        <v>0</v>
      </c>
      <c r="AF90" s="335">
        <f>[1]Tasks!AF90</f>
        <v>0</v>
      </c>
      <c r="AG90" s="335">
        <f>[1]Tasks!AG90</f>
        <v>0</v>
      </c>
      <c r="AH90" s="335">
        <f>[1]Tasks!AH90</f>
        <v>0</v>
      </c>
      <c r="AI90" s="335">
        <f>[1]Tasks!AI90</f>
        <v>0</v>
      </c>
      <c r="AJ90" s="335">
        <f>[1]Tasks!AJ90</f>
        <v>0</v>
      </c>
      <c r="AK90" s="335">
        <f>[1]Tasks!AK90</f>
        <v>0</v>
      </c>
      <c r="AL90" s="335">
        <f>[1]Tasks!AL90</f>
        <v>0</v>
      </c>
      <c r="AM90" s="335">
        <f>[1]Tasks!AM90</f>
        <v>0</v>
      </c>
      <c r="AN90" s="335">
        <f>[1]Tasks!AN90</f>
        <v>0</v>
      </c>
      <c r="AO90" s="335">
        <f>[1]Tasks!AO90</f>
        <v>0</v>
      </c>
      <c r="AP90" s="335">
        <f>[1]Tasks!AP90</f>
        <v>0</v>
      </c>
      <c r="AQ90" s="335">
        <f>[1]Tasks!AQ90</f>
        <v>0</v>
      </c>
      <c r="AR90" s="335">
        <f>[1]Tasks!AR90</f>
        <v>0</v>
      </c>
      <c r="AS90" s="335">
        <f>[1]Tasks!AS90</f>
        <v>0</v>
      </c>
      <c r="AT90" s="335">
        <f>[1]Tasks!AT90</f>
        <v>0</v>
      </c>
      <c r="AU90" s="335">
        <f>[1]Tasks!AU90</f>
        <v>0</v>
      </c>
      <c r="AV90" s="335">
        <f>[1]Tasks!AV90</f>
        <v>0</v>
      </c>
      <c r="AW90" s="335">
        <f>[1]Tasks!AW90</f>
        <v>0</v>
      </c>
      <c r="AX90" s="335">
        <f>[1]Tasks!AX90</f>
        <v>0</v>
      </c>
      <c r="AY90" s="335">
        <f>[1]Tasks!AY90</f>
        <v>0</v>
      </c>
      <c r="AZ90" s="335">
        <f>[1]Tasks!AZ90</f>
        <v>0</v>
      </c>
      <c r="BA90" s="335">
        <f>[1]Tasks!BA90</f>
        <v>0</v>
      </c>
      <c r="BB90" s="335">
        <f>[1]Tasks!BB90</f>
        <v>0</v>
      </c>
      <c r="BC90" s="335">
        <f>[1]Tasks!BC90</f>
        <v>0</v>
      </c>
      <c r="BD90" s="335">
        <f>[1]Tasks!BD90</f>
        <v>0</v>
      </c>
      <c r="BE90" s="335">
        <f>[1]Tasks!BE90</f>
        <v>0</v>
      </c>
      <c r="BF90" s="335">
        <f>[1]Tasks!BF90</f>
        <v>0</v>
      </c>
      <c r="BG90" s="335">
        <f>[1]Tasks!BG90</f>
        <v>0</v>
      </c>
      <c r="BH90" s="335">
        <f>[1]Tasks!BH90</f>
        <v>0</v>
      </c>
      <c r="BI90" s="335">
        <f>[1]Tasks!BI90</f>
        <v>0</v>
      </c>
      <c r="BJ90" s="335">
        <f>[1]Tasks!BJ90</f>
        <v>0</v>
      </c>
      <c r="BK90" s="335">
        <f>[1]Tasks!BK90</f>
        <v>0</v>
      </c>
      <c r="BL90" s="335">
        <f>[1]Tasks!BL90</f>
        <v>0</v>
      </c>
      <c r="BM90" s="336">
        <f>[1]Tasks!BM90</f>
        <v>0</v>
      </c>
    </row>
    <row r="91" spans="1:65" x14ac:dyDescent="0.2">
      <c r="A91" s="172" t="str">
        <f t="shared" si="2"/>
        <v>0 0</v>
      </c>
      <c r="B91" s="173">
        <f>[1]Tasks!B91</f>
        <v>0</v>
      </c>
      <c r="C91" s="173">
        <f>[1]Tasks!C91</f>
        <v>0</v>
      </c>
      <c r="F91" s="334">
        <f>[1]Tasks!F91</f>
        <v>0</v>
      </c>
      <c r="G91" s="335">
        <f>[1]Tasks!G91</f>
        <v>0</v>
      </c>
      <c r="H91" s="335">
        <f>[1]Tasks!H91</f>
        <v>0</v>
      </c>
      <c r="I91" s="335">
        <f>[1]Tasks!I91</f>
        <v>0</v>
      </c>
      <c r="J91" s="335">
        <f>[1]Tasks!J91</f>
        <v>0</v>
      </c>
      <c r="K91" s="335">
        <f>[1]Tasks!K91</f>
        <v>0</v>
      </c>
      <c r="L91" s="335">
        <f>[1]Tasks!L91</f>
        <v>0</v>
      </c>
      <c r="M91" s="335">
        <f>[1]Tasks!M91</f>
        <v>0</v>
      </c>
      <c r="N91" s="335">
        <f>[1]Tasks!N91</f>
        <v>0</v>
      </c>
      <c r="O91" s="335">
        <f>[1]Tasks!O91</f>
        <v>0</v>
      </c>
      <c r="P91" s="335">
        <f>[1]Tasks!P91</f>
        <v>0</v>
      </c>
      <c r="Q91" s="335">
        <f>[1]Tasks!Q91</f>
        <v>0</v>
      </c>
      <c r="R91" s="335">
        <f>[1]Tasks!R91</f>
        <v>0</v>
      </c>
      <c r="S91" s="335">
        <f>[1]Tasks!S91</f>
        <v>0</v>
      </c>
      <c r="T91" s="335">
        <f>[1]Tasks!T91</f>
        <v>0</v>
      </c>
      <c r="U91" s="335">
        <f>[1]Tasks!U91</f>
        <v>0</v>
      </c>
      <c r="V91" s="335">
        <f>[1]Tasks!V91</f>
        <v>0</v>
      </c>
      <c r="W91" s="335">
        <f>[1]Tasks!W91</f>
        <v>0</v>
      </c>
      <c r="X91" s="335">
        <f>[1]Tasks!X91</f>
        <v>0</v>
      </c>
      <c r="Y91" s="335">
        <f>[1]Tasks!Y91</f>
        <v>0</v>
      </c>
      <c r="Z91" s="335">
        <f>[1]Tasks!Z91</f>
        <v>0</v>
      </c>
      <c r="AA91" s="335">
        <f>[1]Tasks!AA91</f>
        <v>0</v>
      </c>
      <c r="AB91" s="335">
        <f>[1]Tasks!AB91</f>
        <v>0</v>
      </c>
      <c r="AC91" s="335">
        <f>[1]Tasks!AC91</f>
        <v>0</v>
      </c>
      <c r="AD91" s="335">
        <f>[1]Tasks!AD91</f>
        <v>0</v>
      </c>
      <c r="AE91" s="335">
        <f>[1]Tasks!AE91</f>
        <v>0</v>
      </c>
      <c r="AF91" s="335">
        <f>[1]Tasks!AF91</f>
        <v>0</v>
      </c>
      <c r="AG91" s="335">
        <f>[1]Tasks!AG91</f>
        <v>0</v>
      </c>
      <c r="AH91" s="335">
        <f>[1]Tasks!AH91</f>
        <v>0</v>
      </c>
      <c r="AI91" s="335">
        <f>[1]Tasks!AI91</f>
        <v>0</v>
      </c>
      <c r="AJ91" s="335">
        <f>[1]Tasks!AJ91</f>
        <v>0</v>
      </c>
      <c r="AK91" s="335">
        <f>[1]Tasks!AK91</f>
        <v>0</v>
      </c>
      <c r="AL91" s="335">
        <f>[1]Tasks!AL91</f>
        <v>0</v>
      </c>
      <c r="AM91" s="335">
        <f>[1]Tasks!AM91</f>
        <v>0</v>
      </c>
      <c r="AN91" s="335">
        <f>[1]Tasks!AN91</f>
        <v>0</v>
      </c>
      <c r="AO91" s="335">
        <f>[1]Tasks!AO91</f>
        <v>0</v>
      </c>
      <c r="AP91" s="335">
        <f>[1]Tasks!AP91</f>
        <v>0</v>
      </c>
      <c r="AQ91" s="335">
        <f>[1]Tasks!AQ91</f>
        <v>0</v>
      </c>
      <c r="AR91" s="335">
        <f>[1]Tasks!AR91</f>
        <v>0</v>
      </c>
      <c r="AS91" s="335">
        <f>[1]Tasks!AS91</f>
        <v>0</v>
      </c>
      <c r="AT91" s="335">
        <f>[1]Tasks!AT91</f>
        <v>0</v>
      </c>
      <c r="AU91" s="335">
        <f>[1]Tasks!AU91</f>
        <v>0</v>
      </c>
      <c r="AV91" s="335">
        <f>[1]Tasks!AV91</f>
        <v>0</v>
      </c>
      <c r="AW91" s="335">
        <f>[1]Tasks!AW91</f>
        <v>0</v>
      </c>
      <c r="AX91" s="335">
        <f>[1]Tasks!AX91</f>
        <v>0</v>
      </c>
      <c r="AY91" s="335">
        <f>[1]Tasks!AY91</f>
        <v>0</v>
      </c>
      <c r="AZ91" s="335">
        <f>[1]Tasks!AZ91</f>
        <v>0</v>
      </c>
      <c r="BA91" s="335">
        <f>[1]Tasks!BA91</f>
        <v>0</v>
      </c>
      <c r="BB91" s="335">
        <f>[1]Tasks!BB91</f>
        <v>0</v>
      </c>
      <c r="BC91" s="335">
        <f>[1]Tasks!BC91</f>
        <v>0</v>
      </c>
      <c r="BD91" s="335">
        <f>[1]Tasks!BD91</f>
        <v>0</v>
      </c>
      <c r="BE91" s="335">
        <f>[1]Tasks!BE91</f>
        <v>0</v>
      </c>
      <c r="BF91" s="335">
        <f>[1]Tasks!BF91</f>
        <v>0</v>
      </c>
      <c r="BG91" s="335">
        <f>[1]Tasks!BG91</f>
        <v>0</v>
      </c>
      <c r="BH91" s="335">
        <f>[1]Tasks!BH91</f>
        <v>0</v>
      </c>
      <c r="BI91" s="335">
        <f>[1]Tasks!BI91</f>
        <v>0</v>
      </c>
      <c r="BJ91" s="335">
        <f>[1]Tasks!BJ91</f>
        <v>0</v>
      </c>
      <c r="BK91" s="335">
        <f>[1]Tasks!BK91</f>
        <v>0</v>
      </c>
      <c r="BL91" s="335">
        <f>[1]Tasks!BL91</f>
        <v>0</v>
      </c>
      <c r="BM91" s="336">
        <f>[1]Tasks!BM91</f>
        <v>0</v>
      </c>
    </row>
    <row r="92" spans="1:65" x14ac:dyDescent="0.2">
      <c r="A92" s="172" t="str">
        <f t="shared" si="2"/>
        <v>0 0</v>
      </c>
      <c r="B92" s="173">
        <f>[1]Tasks!B92</f>
        <v>0</v>
      </c>
      <c r="C92" s="173">
        <f>[1]Tasks!C92</f>
        <v>0</v>
      </c>
      <c r="F92" s="334">
        <f>[1]Tasks!F92</f>
        <v>0</v>
      </c>
      <c r="G92" s="335">
        <f>[1]Tasks!G92</f>
        <v>0</v>
      </c>
      <c r="H92" s="335">
        <f>[1]Tasks!H92</f>
        <v>0</v>
      </c>
      <c r="I92" s="335">
        <f>[1]Tasks!I92</f>
        <v>0</v>
      </c>
      <c r="J92" s="335">
        <f>[1]Tasks!J92</f>
        <v>0</v>
      </c>
      <c r="K92" s="335">
        <f>[1]Tasks!K92</f>
        <v>0</v>
      </c>
      <c r="L92" s="335">
        <f>[1]Tasks!L92</f>
        <v>0</v>
      </c>
      <c r="M92" s="335">
        <f>[1]Tasks!M92</f>
        <v>0</v>
      </c>
      <c r="N92" s="335">
        <f>[1]Tasks!N92</f>
        <v>0</v>
      </c>
      <c r="O92" s="335">
        <f>[1]Tasks!O92</f>
        <v>0</v>
      </c>
      <c r="P92" s="335">
        <f>[1]Tasks!P92</f>
        <v>0</v>
      </c>
      <c r="Q92" s="335">
        <f>[1]Tasks!Q92</f>
        <v>0</v>
      </c>
      <c r="R92" s="335">
        <f>[1]Tasks!R92</f>
        <v>0</v>
      </c>
      <c r="S92" s="335">
        <f>[1]Tasks!S92</f>
        <v>0</v>
      </c>
      <c r="T92" s="335">
        <f>[1]Tasks!T92</f>
        <v>0</v>
      </c>
      <c r="U92" s="335">
        <f>[1]Tasks!U92</f>
        <v>0</v>
      </c>
      <c r="V92" s="335">
        <f>[1]Tasks!V92</f>
        <v>0</v>
      </c>
      <c r="W92" s="335">
        <f>[1]Tasks!W92</f>
        <v>0</v>
      </c>
      <c r="X92" s="335">
        <f>[1]Tasks!X92</f>
        <v>0</v>
      </c>
      <c r="Y92" s="335">
        <f>[1]Tasks!Y92</f>
        <v>0</v>
      </c>
      <c r="Z92" s="335">
        <f>[1]Tasks!Z92</f>
        <v>0</v>
      </c>
      <c r="AA92" s="335">
        <f>[1]Tasks!AA92</f>
        <v>0</v>
      </c>
      <c r="AB92" s="335">
        <f>[1]Tasks!AB92</f>
        <v>0</v>
      </c>
      <c r="AC92" s="335">
        <f>[1]Tasks!AC92</f>
        <v>0</v>
      </c>
      <c r="AD92" s="335">
        <f>[1]Tasks!AD92</f>
        <v>0</v>
      </c>
      <c r="AE92" s="335">
        <f>[1]Tasks!AE92</f>
        <v>0</v>
      </c>
      <c r="AF92" s="335">
        <f>[1]Tasks!AF92</f>
        <v>0</v>
      </c>
      <c r="AG92" s="335">
        <f>[1]Tasks!AG92</f>
        <v>0</v>
      </c>
      <c r="AH92" s="335">
        <f>[1]Tasks!AH92</f>
        <v>0</v>
      </c>
      <c r="AI92" s="335">
        <f>[1]Tasks!AI92</f>
        <v>0</v>
      </c>
      <c r="AJ92" s="335">
        <f>[1]Tasks!AJ92</f>
        <v>0</v>
      </c>
      <c r="AK92" s="335">
        <f>[1]Tasks!AK92</f>
        <v>0</v>
      </c>
      <c r="AL92" s="335">
        <f>[1]Tasks!AL92</f>
        <v>0</v>
      </c>
      <c r="AM92" s="335">
        <f>[1]Tasks!AM92</f>
        <v>0</v>
      </c>
      <c r="AN92" s="335">
        <f>[1]Tasks!AN92</f>
        <v>0</v>
      </c>
      <c r="AO92" s="335">
        <f>[1]Tasks!AO92</f>
        <v>0</v>
      </c>
      <c r="AP92" s="335">
        <f>[1]Tasks!AP92</f>
        <v>0</v>
      </c>
      <c r="AQ92" s="335">
        <f>[1]Tasks!AQ92</f>
        <v>0</v>
      </c>
      <c r="AR92" s="335">
        <f>[1]Tasks!AR92</f>
        <v>0</v>
      </c>
      <c r="AS92" s="335">
        <f>[1]Tasks!AS92</f>
        <v>0</v>
      </c>
      <c r="AT92" s="335">
        <f>[1]Tasks!AT92</f>
        <v>0</v>
      </c>
      <c r="AU92" s="335">
        <f>[1]Tasks!AU92</f>
        <v>0</v>
      </c>
      <c r="AV92" s="335">
        <f>[1]Tasks!AV92</f>
        <v>0</v>
      </c>
      <c r="AW92" s="335">
        <f>[1]Tasks!AW92</f>
        <v>0</v>
      </c>
      <c r="AX92" s="335">
        <f>[1]Tasks!AX92</f>
        <v>0</v>
      </c>
      <c r="AY92" s="335">
        <f>[1]Tasks!AY92</f>
        <v>0</v>
      </c>
      <c r="AZ92" s="335">
        <f>[1]Tasks!AZ92</f>
        <v>0</v>
      </c>
      <c r="BA92" s="335">
        <f>[1]Tasks!BA92</f>
        <v>0</v>
      </c>
      <c r="BB92" s="335">
        <f>[1]Tasks!BB92</f>
        <v>0</v>
      </c>
      <c r="BC92" s="335">
        <f>[1]Tasks!BC92</f>
        <v>0</v>
      </c>
      <c r="BD92" s="335">
        <f>[1]Tasks!BD92</f>
        <v>0</v>
      </c>
      <c r="BE92" s="335">
        <f>[1]Tasks!BE92</f>
        <v>0</v>
      </c>
      <c r="BF92" s="335">
        <f>[1]Tasks!BF92</f>
        <v>0</v>
      </c>
      <c r="BG92" s="335">
        <f>[1]Tasks!BG92</f>
        <v>0</v>
      </c>
      <c r="BH92" s="335">
        <f>[1]Tasks!BH92</f>
        <v>0</v>
      </c>
      <c r="BI92" s="335">
        <f>[1]Tasks!BI92</f>
        <v>0</v>
      </c>
      <c r="BJ92" s="335">
        <f>[1]Tasks!BJ92</f>
        <v>0</v>
      </c>
      <c r="BK92" s="335">
        <f>[1]Tasks!BK92</f>
        <v>0</v>
      </c>
      <c r="BL92" s="335">
        <f>[1]Tasks!BL92</f>
        <v>0</v>
      </c>
      <c r="BM92" s="336">
        <f>[1]Tasks!BM92</f>
        <v>0</v>
      </c>
    </row>
    <row r="93" spans="1:65" x14ac:dyDescent="0.2">
      <c r="A93" s="172" t="str">
        <f t="shared" si="2"/>
        <v>0 0</v>
      </c>
      <c r="B93" s="173">
        <f>[1]Tasks!B93</f>
        <v>0</v>
      </c>
      <c r="C93" s="173">
        <f>[1]Tasks!C93</f>
        <v>0</v>
      </c>
      <c r="F93" s="334">
        <f>[1]Tasks!F93</f>
        <v>0</v>
      </c>
      <c r="G93" s="335">
        <f>[1]Tasks!G93</f>
        <v>0</v>
      </c>
      <c r="H93" s="335">
        <f>[1]Tasks!H93</f>
        <v>0</v>
      </c>
      <c r="I93" s="335">
        <f>[1]Tasks!I93</f>
        <v>0</v>
      </c>
      <c r="J93" s="335">
        <f>[1]Tasks!J93</f>
        <v>0</v>
      </c>
      <c r="K93" s="335">
        <f>[1]Tasks!K93</f>
        <v>0</v>
      </c>
      <c r="L93" s="335">
        <f>[1]Tasks!L93</f>
        <v>0</v>
      </c>
      <c r="M93" s="335">
        <f>[1]Tasks!M93</f>
        <v>0</v>
      </c>
      <c r="N93" s="335">
        <f>[1]Tasks!N93</f>
        <v>0</v>
      </c>
      <c r="O93" s="335">
        <f>[1]Tasks!O93</f>
        <v>0</v>
      </c>
      <c r="P93" s="335">
        <f>[1]Tasks!P93</f>
        <v>0</v>
      </c>
      <c r="Q93" s="335">
        <f>[1]Tasks!Q93</f>
        <v>0</v>
      </c>
      <c r="R93" s="335">
        <f>[1]Tasks!R93</f>
        <v>0</v>
      </c>
      <c r="S93" s="335">
        <f>[1]Tasks!S93</f>
        <v>0</v>
      </c>
      <c r="T93" s="335">
        <f>[1]Tasks!T93</f>
        <v>0</v>
      </c>
      <c r="U93" s="335">
        <f>[1]Tasks!U93</f>
        <v>0</v>
      </c>
      <c r="V93" s="335">
        <f>[1]Tasks!V93</f>
        <v>0</v>
      </c>
      <c r="W93" s="335">
        <f>[1]Tasks!W93</f>
        <v>0</v>
      </c>
      <c r="X93" s="335">
        <f>[1]Tasks!X93</f>
        <v>0</v>
      </c>
      <c r="Y93" s="335">
        <f>[1]Tasks!Y93</f>
        <v>0</v>
      </c>
      <c r="Z93" s="335">
        <f>[1]Tasks!Z93</f>
        <v>0</v>
      </c>
      <c r="AA93" s="335">
        <f>[1]Tasks!AA93</f>
        <v>0</v>
      </c>
      <c r="AB93" s="335">
        <f>[1]Tasks!AB93</f>
        <v>0</v>
      </c>
      <c r="AC93" s="335">
        <f>[1]Tasks!AC93</f>
        <v>0</v>
      </c>
      <c r="AD93" s="335">
        <f>[1]Tasks!AD93</f>
        <v>0</v>
      </c>
      <c r="AE93" s="335">
        <f>[1]Tasks!AE93</f>
        <v>0</v>
      </c>
      <c r="AF93" s="335">
        <f>[1]Tasks!AF93</f>
        <v>0</v>
      </c>
      <c r="AG93" s="335">
        <f>[1]Tasks!AG93</f>
        <v>0</v>
      </c>
      <c r="AH93" s="335">
        <f>[1]Tasks!AH93</f>
        <v>0</v>
      </c>
      <c r="AI93" s="335">
        <f>[1]Tasks!AI93</f>
        <v>0</v>
      </c>
      <c r="AJ93" s="335">
        <f>[1]Tasks!AJ93</f>
        <v>0</v>
      </c>
      <c r="AK93" s="335">
        <f>[1]Tasks!AK93</f>
        <v>0</v>
      </c>
      <c r="AL93" s="335">
        <f>[1]Tasks!AL93</f>
        <v>0</v>
      </c>
      <c r="AM93" s="335">
        <f>[1]Tasks!AM93</f>
        <v>0</v>
      </c>
      <c r="AN93" s="335">
        <f>[1]Tasks!AN93</f>
        <v>0</v>
      </c>
      <c r="AO93" s="335">
        <f>[1]Tasks!AO93</f>
        <v>0</v>
      </c>
      <c r="AP93" s="335">
        <f>[1]Tasks!AP93</f>
        <v>0</v>
      </c>
      <c r="AQ93" s="335">
        <f>[1]Tasks!AQ93</f>
        <v>0</v>
      </c>
      <c r="AR93" s="335">
        <f>[1]Tasks!AR93</f>
        <v>0</v>
      </c>
      <c r="AS93" s="335">
        <f>[1]Tasks!AS93</f>
        <v>0</v>
      </c>
      <c r="AT93" s="335">
        <f>[1]Tasks!AT93</f>
        <v>0</v>
      </c>
      <c r="AU93" s="335">
        <f>[1]Tasks!AU93</f>
        <v>0</v>
      </c>
      <c r="AV93" s="335">
        <f>[1]Tasks!AV93</f>
        <v>0</v>
      </c>
      <c r="AW93" s="335">
        <f>[1]Tasks!AW93</f>
        <v>0</v>
      </c>
      <c r="AX93" s="335">
        <f>[1]Tasks!AX93</f>
        <v>0</v>
      </c>
      <c r="AY93" s="335">
        <f>[1]Tasks!AY93</f>
        <v>0</v>
      </c>
      <c r="AZ93" s="335">
        <f>[1]Tasks!AZ93</f>
        <v>0</v>
      </c>
      <c r="BA93" s="335">
        <f>[1]Tasks!BA93</f>
        <v>0</v>
      </c>
      <c r="BB93" s="335">
        <f>[1]Tasks!BB93</f>
        <v>0</v>
      </c>
      <c r="BC93" s="335">
        <f>[1]Tasks!BC93</f>
        <v>0</v>
      </c>
      <c r="BD93" s="335">
        <f>[1]Tasks!BD93</f>
        <v>0</v>
      </c>
      <c r="BE93" s="335">
        <f>[1]Tasks!BE93</f>
        <v>0</v>
      </c>
      <c r="BF93" s="335">
        <f>[1]Tasks!BF93</f>
        <v>0</v>
      </c>
      <c r="BG93" s="335">
        <f>[1]Tasks!BG93</f>
        <v>0</v>
      </c>
      <c r="BH93" s="335">
        <f>[1]Tasks!BH93</f>
        <v>0</v>
      </c>
      <c r="BI93" s="335">
        <f>[1]Tasks!BI93</f>
        <v>0</v>
      </c>
      <c r="BJ93" s="335">
        <f>[1]Tasks!BJ93</f>
        <v>0</v>
      </c>
      <c r="BK93" s="335">
        <f>[1]Tasks!BK93</f>
        <v>0</v>
      </c>
      <c r="BL93" s="335">
        <f>[1]Tasks!BL93</f>
        <v>0</v>
      </c>
      <c r="BM93" s="336">
        <f>[1]Tasks!BM93</f>
        <v>0</v>
      </c>
    </row>
    <row r="94" spans="1:65" x14ac:dyDescent="0.2">
      <c r="A94" s="172" t="str">
        <f t="shared" si="2"/>
        <v>0 0</v>
      </c>
      <c r="B94" s="173">
        <f>[1]Tasks!B94</f>
        <v>0</v>
      </c>
      <c r="C94" s="173">
        <f>[1]Tasks!C94</f>
        <v>0</v>
      </c>
      <c r="F94" s="334">
        <f>[1]Tasks!F94</f>
        <v>0</v>
      </c>
      <c r="G94" s="335">
        <f>[1]Tasks!G94</f>
        <v>0</v>
      </c>
      <c r="H94" s="335">
        <f>[1]Tasks!H94</f>
        <v>0</v>
      </c>
      <c r="I94" s="335">
        <f>[1]Tasks!I94</f>
        <v>0</v>
      </c>
      <c r="J94" s="335">
        <f>[1]Tasks!J94</f>
        <v>0</v>
      </c>
      <c r="K94" s="335">
        <f>[1]Tasks!K94</f>
        <v>0</v>
      </c>
      <c r="L94" s="335">
        <f>[1]Tasks!L94</f>
        <v>0</v>
      </c>
      <c r="M94" s="335">
        <f>[1]Tasks!M94</f>
        <v>0</v>
      </c>
      <c r="N94" s="335">
        <f>[1]Tasks!N94</f>
        <v>0</v>
      </c>
      <c r="O94" s="335">
        <f>[1]Tasks!O94</f>
        <v>0</v>
      </c>
      <c r="P94" s="335">
        <f>[1]Tasks!P94</f>
        <v>0</v>
      </c>
      <c r="Q94" s="335">
        <f>[1]Tasks!Q94</f>
        <v>0</v>
      </c>
      <c r="R94" s="335">
        <f>[1]Tasks!R94</f>
        <v>0</v>
      </c>
      <c r="S94" s="335">
        <f>[1]Tasks!S94</f>
        <v>0</v>
      </c>
      <c r="T94" s="335">
        <f>[1]Tasks!T94</f>
        <v>0</v>
      </c>
      <c r="U94" s="335">
        <f>[1]Tasks!U94</f>
        <v>0</v>
      </c>
      <c r="V94" s="335">
        <f>[1]Tasks!V94</f>
        <v>0</v>
      </c>
      <c r="W94" s="335">
        <f>[1]Tasks!W94</f>
        <v>0</v>
      </c>
      <c r="X94" s="335">
        <f>[1]Tasks!X94</f>
        <v>0</v>
      </c>
      <c r="Y94" s="335">
        <f>[1]Tasks!Y94</f>
        <v>0</v>
      </c>
      <c r="Z94" s="335">
        <f>[1]Tasks!Z94</f>
        <v>0</v>
      </c>
      <c r="AA94" s="335">
        <f>[1]Tasks!AA94</f>
        <v>0</v>
      </c>
      <c r="AB94" s="335">
        <f>[1]Tasks!AB94</f>
        <v>0</v>
      </c>
      <c r="AC94" s="335">
        <f>[1]Tasks!AC94</f>
        <v>0</v>
      </c>
      <c r="AD94" s="335">
        <f>[1]Tasks!AD94</f>
        <v>0</v>
      </c>
      <c r="AE94" s="335">
        <f>[1]Tasks!AE94</f>
        <v>0</v>
      </c>
      <c r="AF94" s="335">
        <f>[1]Tasks!AF94</f>
        <v>0</v>
      </c>
      <c r="AG94" s="335">
        <f>[1]Tasks!AG94</f>
        <v>0</v>
      </c>
      <c r="AH94" s="335">
        <f>[1]Tasks!AH94</f>
        <v>0</v>
      </c>
      <c r="AI94" s="335">
        <f>[1]Tasks!AI94</f>
        <v>0</v>
      </c>
      <c r="AJ94" s="335">
        <f>[1]Tasks!AJ94</f>
        <v>0</v>
      </c>
      <c r="AK94" s="335">
        <f>[1]Tasks!AK94</f>
        <v>0</v>
      </c>
      <c r="AL94" s="335">
        <f>[1]Tasks!AL94</f>
        <v>0</v>
      </c>
      <c r="AM94" s="335">
        <f>[1]Tasks!AM94</f>
        <v>0</v>
      </c>
      <c r="AN94" s="335">
        <f>[1]Tasks!AN94</f>
        <v>0</v>
      </c>
      <c r="AO94" s="335">
        <f>[1]Tasks!AO94</f>
        <v>0</v>
      </c>
      <c r="AP94" s="335">
        <f>[1]Tasks!AP94</f>
        <v>0</v>
      </c>
      <c r="AQ94" s="335">
        <f>[1]Tasks!AQ94</f>
        <v>0</v>
      </c>
      <c r="AR94" s="335">
        <f>[1]Tasks!AR94</f>
        <v>0</v>
      </c>
      <c r="AS94" s="335">
        <f>[1]Tasks!AS94</f>
        <v>0</v>
      </c>
      <c r="AT94" s="335">
        <f>[1]Tasks!AT94</f>
        <v>0</v>
      </c>
      <c r="AU94" s="335">
        <f>[1]Tasks!AU94</f>
        <v>0</v>
      </c>
      <c r="AV94" s="335">
        <f>[1]Tasks!AV94</f>
        <v>0</v>
      </c>
      <c r="AW94" s="335">
        <f>[1]Tasks!AW94</f>
        <v>0</v>
      </c>
      <c r="AX94" s="335">
        <f>[1]Tasks!AX94</f>
        <v>0</v>
      </c>
      <c r="AY94" s="335">
        <f>[1]Tasks!AY94</f>
        <v>0</v>
      </c>
      <c r="AZ94" s="335">
        <f>[1]Tasks!AZ94</f>
        <v>0</v>
      </c>
      <c r="BA94" s="335">
        <f>[1]Tasks!BA94</f>
        <v>0</v>
      </c>
      <c r="BB94" s="335">
        <f>[1]Tasks!BB94</f>
        <v>0</v>
      </c>
      <c r="BC94" s="335">
        <f>[1]Tasks!BC94</f>
        <v>0</v>
      </c>
      <c r="BD94" s="335">
        <f>[1]Tasks!BD94</f>
        <v>0</v>
      </c>
      <c r="BE94" s="335">
        <f>[1]Tasks!BE94</f>
        <v>0</v>
      </c>
      <c r="BF94" s="335">
        <f>[1]Tasks!BF94</f>
        <v>0</v>
      </c>
      <c r="BG94" s="335">
        <f>[1]Tasks!BG94</f>
        <v>0</v>
      </c>
      <c r="BH94" s="335">
        <f>[1]Tasks!BH94</f>
        <v>0</v>
      </c>
      <c r="BI94" s="335">
        <f>[1]Tasks!BI94</f>
        <v>0</v>
      </c>
      <c r="BJ94" s="335">
        <f>[1]Tasks!BJ94</f>
        <v>0</v>
      </c>
      <c r="BK94" s="335">
        <f>[1]Tasks!BK94</f>
        <v>0</v>
      </c>
      <c r="BL94" s="335">
        <f>[1]Tasks!BL94</f>
        <v>0</v>
      </c>
      <c r="BM94" s="336">
        <f>[1]Tasks!BM94</f>
        <v>0</v>
      </c>
    </row>
    <row r="95" spans="1:65" x14ac:dyDescent="0.2">
      <c r="A95" s="172" t="str">
        <f t="shared" si="2"/>
        <v>0 0</v>
      </c>
      <c r="B95" s="173">
        <f>[1]Tasks!B95</f>
        <v>0</v>
      </c>
      <c r="C95" s="173">
        <f>[1]Tasks!C95</f>
        <v>0</v>
      </c>
      <c r="F95" s="334">
        <f>[1]Tasks!F95</f>
        <v>0</v>
      </c>
      <c r="G95" s="335">
        <f>[1]Tasks!G95</f>
        <v>0</v>
      </c>
      <c r="H95" s="335">
        <f>[1]Tasks!H95</f>
        <v>0</v>
      </c>
      <c r="I95" s="335">
        <f>[1]Tasks!I95</f>
        <v>0</v>
      </c>
      <c r="J95" s="335">
        <f>[1]Tasks!J95</f>
        <v>0</v>
      </c>
      <c r="K95" s="335">
        <f>[1]Tasks!K95</f>
        <v>0</v>
      </c>
      <c r="L95" s="335">
        <f>[1]Tasks!L95</f>
        <v>0</v>
      </c>
      <c r="M95" s="335">
        <f>[1]Tasks!M95</f>
        <v>0</v>
      </c>
      <c r="N95" s="335">
        <f>[1]Tasks!N95</f>
        <v>0</v>
      </c>
      <c r="O95" s="335">
        <f>[1]Tasks!O95</f>
        <v>0</v>
      </c>
      <c r="P95" s="335">
        <f>[1]Tasks!P95</f>
        <v>0</v>
      </c>
      <c r="Q95" s="335">
        <f>[1]Tasks!Q95</f>
        <v>0</v>
      </c>
      <c r="R95" s="335">
        <f>[1]Tasks!R95</f>
        <v>0</v>
      </c>
      <c r="S95" s="335">
        <f>[1]Tasks!S95</f>
        <v>0</v>
      </c>
      <c r="T95" s="335">
        <f>[1]Tasks!T95</f>
        <v>0</v>
      </c>
      <c r="U95" s="335">
        <f>[1]Tasks!U95</f>
        <v>0</v>
      </c>
      <c r="V95" s="335">
        <f>[1]Tasks!V95</f>
        <v>0</v>
      </c>
      <c r="W95" s="335">
        <f>[1]Tasks!W95</f>
        <v>0</v>
      </c>
      <c r="X95" s="335">
        <f>[1]Tasks!X95</f>
        <v>0</v>
      </c>
      <c r="Y95" s="335">
        <f>[1]Tasks!Y95</f>
        <v>0</v>
      </c>
      <c r="Z95" s="335">
        <f>[1]Tasks!Z95</f>
        <v>0</v>
      </c>
      <c r="AA95" s="335">
        <f>[1]Tasks!AA95</f>
        <v>0</v>
      </c>
      <c r="AB95" s="335">
        <f>[1]Tasks!AB95</f>
        <v>0</v>
      </c>
      <c r="AC95" s="335">
        <f>[1]Tasks!AC95</f>
        <v>0</v>
      </c>
      <c r="AD95" s="335">
        <f>[1]Tasks!AD95</f>
        <v>0</v>
      </c>
      <c r="AE95" s="335">
        <f>[1]Tasks!AE95</f>
        <v>0</v>
      </c>
      <c r="AF95" s="335">
        <f>[1]Tasks!AF95</f>
        <v>0</v>
      </c>
      <c r="AG95" s="335">
        <f>[1]Tasks!AG95</f>
        <v>0</v>
      </c>
      <c r="AH95" s="335">
        <f>[1]Tasks!AH95</f>
        <v>0</v>
      </c>
      <c r="AI95" s="335">
        <f>[1]Tasks!AI95</f>
        <v>0</v>
      </c>
      <c r="AJ95" s="335">
        <f>[1]Tasks!AJ95</f>
        <v>0</v>
      </c>
      <c r="AK95" s="335">
        <f>[1]Tasks!AK95</f>
        <v>0</v>
      </c>
      <c r="AL95" s="335">
        <f>[1]Tasks!AL95</f>
        <v>0</v>
      </c>
      <c r="AM95" s="335">
        <f>[1]Tasks!AM95</f>
        <v>0</v>
      </c>
      <c r="AN95" s="335">
        <f>[1]Tasks!AN95</f>
        <v>0</v>
      </c>
      <c r="AO95" s="335">
        <f>[1]Tasks!AO95</f>
        <v>0</v>
      </c>
      <c r="AP95" s="335">
        <f>[1]Tasks!AP95</f>
        <v>0</v>
      </c>
      <c r="AQ95" s="335">
        <f>[1]Tasks!AQ95</f>
        <v>0</v>
      </c>
      <c r="AR95" s="335">
        <f>[1]Tasks!AR95</f>
        <v>0</v>
      </c>
      <c r="AS95" s="335">
        <f>[1]Tasks!AS95</f>
        <v>0</v>
      </c>
      <c r="AT95" s="335">
        <f>[1]Tasks!AT95</f>
        <v>0</v>
      </c>
      <c r="AU95" s="335">
        <f>[1]Tasks!AU95</f>
        <v>0</v>
      </c>
      <c r="AV95" s="335">
        <f>[1]Tasks!AV95</f>
        <v>0</v>
      </c>
      <c r="AW95" s="335">
        <f>[1]Tasks!AW95</f>
        <v>0</v>
      </c>
      <c r="AX95" s="335">
        <f>[1]Tasks!AX95</f>
        <v>0</v>
      </c>
      <c r="AY95" s="335">
        <f>[1]Tasks!AY95</f>
        <v>0</v>
      </c>
      <c r="AZ95" s="335">
        <f>[1]Tasks!AZ95</f>
        <v>0</v>
      </c>
      <c r="BA95" s="335">
        <f>[1]Tasks!BA95</f>
        <v>0</v>
      </c>
      <c r="BB95" s="335">
        <f>[1]Tasks!BB95</f>
        <v>0</v>
      </c>
      <c r="BC95" s="335">
        <f>[1]Tasks!BC95</f>
        <v>0</v>
      </c>
      <c r="BD95" s="335">
        <f>[1]Tasks!BD95</f>
        <v>0</v>
      </c>
      <c r="BE95" s="335">
        <f>[1]Tasks!BE95</f>
        <v>0</v>
      </c>
      <c r="BF95" s="335">
        <f>[1]Tasks!BF95</f>
        <v>0</v>
      </c>
      <c r="BG95" s="335">
        <f>[1]Tasks!BG95</f>
        <v>0</v>
      </c>
      <c r="BH95" s="335">
        <f>[1]Tasks!BH95</f>
        <v>0</v>
      </c>
      <c r="BI95" s="335">
        <f>[1]Tasks!BI95</f>
        <v>0</v>
      </c>
      <c r="BJ95" s="335">
        <f>[1]Tasks!BJ95</f>
        <v>0</v>
      </c>
      <c r="BK95" s="335">
        <f>[1]Tasks!BK95</f>
        <v>0</v>
      </c>
      <c r="BL95" s="335">
        <f>[1]Tasks!BL95</f>
        <v>0</v>
      </c>
      <c r="BM95" s="336">
        <f>[1]Tasks!BM95</f>
        <v>0</v>
      </c>
    </row>
    <row r="96" spans="1:65" x14ac:dyDescent="0.2">
      <c r="A96" s="172" t="str">
        <f t="shared" si="2"/>
        <v>0 0</v>
      </c>
      <c r="B96" s="173">
        <f>[1]Tasks!B96</f>
        <v>0</v>
      </c>
      <c r="C96" s="173">
        <f>[1]Tasks!C96</f>
        <v>0</v>
      </c>
      <c r="F96" s="334">
        <f>[1]Tasks!F96</f>
        <v>0</v>
      </c>
      <c r="G96" s="335">
        <f>[1]Tasks!G96</f>
        <v>0</v>
      </c>
      <c r="H96" s="335">
        <f>[1]Tasks!H96</f>
        <v>0</v>
      </c>
      <c r="I96" s="335">
        <f>[1]Tasks!I96</f>
        <v>0</v>
      </c>
      <c r="J96" s="335">
        <f>[1]Tasks!J96</f>
        <v>0</v>
      </c>
      <c r="K96" s="335">
        <f>[1]Tasks!K96</f>
        <v>0</v>
      </c>
      <c r="L96" s="335">
        <f>[1]Tasks!L96</f>
        <v>0</v>
      </c>
      <c r="M96" s="335">
        <f>[1]Tasks!M96</f>
        <v>0</v>
      </c>
      <c r="N96" s="335">
        <f>[1]Tasks!N96</f>
        <v>0</v>
      </c>
      <c r="O96" s="335">
        <f>[1]Tasks!O96</f>
        <v>0</v>
      </c>
      <c r="P96" s="335">
        <f>[1]Tasks!P96</f>
        <v>0</v>
      </c>
      <c r="Q96" s="335">
        <f>[1]Tasks!Q96</f>
        <v>0</v>
      </c>
      <c r="R96" s="335">
        <f>[1]Tasks!R96</f>
        <v>0</v>
      </c>
      <c r="S96" s="335">
        <f>[1]Tasks!S96</f>
        <v>0</v>
      </c>
      <c r="T96" s="335">
        <f>[1]Tasks!T96</f>
        <v>0</v>
      </c>
      <c r="U96" s="335">
        <f>[1]Tasks!U96</f>
        <v>0</v>
      </c>
      <c r="V96" s="335">
        <f>[1]Tasks!V96</f>
        <v>0</v>
      </c>
      <c r="W96" s="335">
        <f>[1]Tasks!W96</f>
        <v>0</v>
      </c>
      <c r="X96" s="335">
        <f>[1]Tasks!X96</f>
        <v>0</v>
      </c>
      <c r="Y96" s="335">
        <f>[1]Tasks!Y96</f>
        <v>0</v>
      </c>
      <c r="Z96" s="335">
        <f>[1]Tasks!Z96</f>
        <v>0</v>
      </c>
      <c r="AA96" s="335">
        <f>[1]Tasks!AA96</f>
        <v>0</v>
      </c>
      <c r="AB96" s="335">
        <f>[1]Tasks!AB96</f>
        <v>0</v>
      </c>
      <c r="AC96" s="335">
        <f>[1]Tasks!AC96</f>
        <v>0</v>
      </c>
      <c r="AD96" s="335">
        <f>[1]Tasks!AD96</f>
        <v>0</v>
      </c>
      <c r="AE96" s="335">
        <f>[1]Tasks!AE96</f>
        <v>0</v>
      </c>
      <c r="AF96" s="335">
        <f>[1]Tasks!AF96</f>
        <v>0</v>
      </c>
      <c r="AG96" s="335">
        <f>[1]Tasks!AG96</f>
        <v>0</v>
      </c>
      <c r="AH96" s="335">
        <f>[1]Tasks!AH96</f>
        <v>0</v>
      </c>
      <c r="AI96" s="335">
        <f>[1]Tasks!AI96</f>
        <v>0</v>
      </c>
      <c r="AJ96" s="335">
        <f>[1]Tasks!AJ96</f>
        <v>0</v>
      </c>
      <c r="AK96" s="335">
        <f>[1]Tasks!AK96</f>
        <v>0</v>
      </c>
      <c r="AL96" s="335">
        <f>[1]Tasks!AL96</f>
        <v>0</v>
      </c>
      <c r="AM96" s="335">
        <f>[1]Tasks!AM96</f>
        <v>0</v>
      </c>
      <c r="AN96" s="335">
        <f>[1]Tasks!AN96</f>
        <v>0</v>
      </c>
      <c r="AO96" s="335">
        <f>[1]Tasks!AO96</f>
        <v>0</v>
      </c>
      <c r="AP96" s="335">
        <f>[1]Tasks!AP96</f>
        <v>0</v>
      </c>
      <c r="AQ96" s="335">
        <f>[1]Tasks!AQ96</f>
        <v>0</v>
      </c>
      <c r="AR96" s="335">
        <f>[1]Tasks!AR96</f>
        <v>0</v>
      </c>
      <c r="AS96" s="335">
        <f>[1]Tasks!AS96</f>
        <v>0</v>
      </c>
      <c r="AT96" s="335">
        <f>[1]Tasks!AT96</f>
        <v>0</v>
      </c>
      <c r="AU96" s="335">
        <f>[1]Tasks!AU96</f>
        <v>0</v>
      </c>
      <c r="AV96" s="335">
        <f>[1]Tasks!AV96</f>
        <v>0</v>
      </c>
      <c r="AW96" s="335">
        <f>[1]Tasks!AW96</f>
        <v>0</v>
      </c>
      <c r="AX96" s="335">
        <f>[1]Tasks!AX96</f>
        <v>0</v>
      </c>
      <c r="AY96" s="335">
        <f>[1]Tasks!AY96</f>
        <v>0</v>
      </c>
      <c r="AZ96" s="335">
        <f>[1]Tasks!AZ96</f>
        <v>0</v>
      </c>
      <c r="BA96" s="335">
        <f>[1]Tasks!BA96</f>
        <v>0</v>
      </c>
      <c r="BB96" s="335">
        <f>[1]Tasks!BB96</f>
        <v>0</v>
      </c>
      <c r="BC96" s="335">
        <f>[1]Tasks!BC96</f>
        <v>0</v>
      </c>
      <c r="BD96" s="335">
        <f>[1]Tasks!BD96</f>
        <v>0</v>
      </c>
      <c r="BE96" s="335">
        <f>[1]Tasks!BE96</f>
        <v>0</v>
      </c>
      <c r="BF96" s="335">
        <f>[1]Tasks!BF96</f>
        <v>0</v>
      </c>
      <c r="BG96" s="335">
        <f>[1]Tasks!BG96</f>
        <v>0</v>
      </c>
      <c r="BH96" s="335">
        <f>[1]Tasks!BH96</f>
        <v>0</v>
      </c>
      <c r="BI96" s="335">
        <f>[1]Tasks!BI96</f>
        <v>0</v>
      </c>
      <c r="BJ96" s="335">
        <f>[1]Tasks!BJ96</f>
        <v>0</v>
      </c>
      <c r="BK96" s="335">
        <f>[1]Tasks!BK96</f>
        <v>0</v>
      </c>
      <c r="BL96" s="335">
        <f>[1]Tasks!BL96</f>
        <v>0</v>
      </c>
      <c r="BM96" s="336">
        <f>[1]Tasks!BM96</f>
        <v>0</v>
      </c>
    </row>
    <row r="97" spans="1:65" x14ac:dyDescent="0.2">
      <c r="A97" s="172" t="str">
        <f t="shared" si="2"/>
        <v>0 0</v>
      </c>
      <c r="B97" s="173">
        <f>[1]Tasks!B97</f>
        <v>0</v>
      </c>
      <c r="C97" s="173">
        <f>[1]Tasks!C97</f>
        <v>0</v>
      </c>
      <c r="F97" s="334">
        <f>[1]Tasks!F97</f>
        <v>0</v>
      </c>
      <c r="G97" s="335">
        <f>[1]Tasks!G97</f>
        <v>0</v>
      </c>
      <c r="H97" s="335">
        <f>[1]Tasks!H97</f>
        <v>0</v>
      </c>
      <c r="I97" s="335">
        <f>[1]Tasks!I97</f>
        <v>0</v>
      </c>
      <c r="J97" s="335">
        <f>[1]Tasks!J97</f>
        <v>0</v>
      </c>
      <c r="K97" s="335">
        <f>[1]Tasks!K97</f>
        <v>0</v>
      </c>
      <c r="L97" s="335">
        <f>[1]Tasks!L97</f>
        <v>0</v>
      </c>
      <c r="M97" s="335">
        <f>[1]Tasks!M97</f>
        <v>0</v>
      </c>
      <c r="N97" s="335">
        <f>[1]Tasks!N97</f>
        <v>0</v>
      </c>
      <c r="O97" s="335">
        <f>[1]Tasks!O97</f>
        <v>0</v>
      </c>
      <c r="P97" s="335">
        <f>[1]Tasks!P97</f>
        <v>0</v>
      </c>
      <c r="Q97" s="335">
        <f>[1]Tasks!Q97</f>
        <v>0</v>
      </c>
      <c r="R97" s="335">
        <f>[1]Tasks!R97</f>
        <v>0</v>
      </c>
      <c r="S97" s="335">
        <f>[1]Tasks!S97</f>
        <v>0</v>
      </c>
      <c r="T97" s="335">
        <f>[1]Tasks!T97</f>
        <v>0</v>
      </c>
      <c r="U97" s="335">
        <f>[1]Tasks!U97</f>
        <v>0</v>
      </c>
      <c r="V97" s="335">
        <f>[1]Tasks!V97</f>
        <v>0</v>
      </c>
      <c r="W97" s="335">
        <f>[1]Tasks!W97</f>
        <v>0</v>
      </c>
      <c r="X97" s="335">
        <f>[1]Tasks!X97</f>
        <v>0</v>
      </c>
      <c r="Y97" s="335">
        <f>[1]Tasks!Y97</f>
        <v>0</v>
      </c>
      <c r="Z97" s="335">
        <f>[1]Tasks!Z97</f>
        <v>0</v>
      </c>
      <c r="AA97" s="335">
        <f>[1]Tasks!AA97</f>
        <v>0</v>
      </c>
      <c r="AB97" s="335">
        <f>[1]Tasks!AB97</f>
        <v>0</v>
      </c>
      <c r="AC97" s="335">
        <f>[1]Tasks!AC97</f>
        <v>0</v>
      </c>
      <c r="AD97" s="335">
        <f>[1]Tasks!AD97</f>
        <v>0</v>
      </c>
      <c r="AE97" s="335">
        <f>[1]Tasks!AE97</f>
        <v>0</v>
      </c>
      <c r="AF97" s="335">
        <f>[1]Tasks!AF97</f>
        <v>0</v>
      </c>
      <c r="AG97" s="335">
        <f>[1]Tasks!AG97</f>
        <v>0</v>
      </c>
      <c r="AH97" s="335">
        <f>[1]Tasks!AH97</f>
        <v>0</v>
      </c>
      <c r="AI97" s="335">
        <f>[1]Tasks!AI97</f>
        <v>0</v>
      </c>
      <c r="AJ97" s="335">
        <f>[1]Tasks!AJ97</f>
        <v>0</v>
      </c>
      <c r="AK97" s="335">
        <f>[1]Tasks!AK97</f>
        <v>0</v>
      </c>
      <c r="AL97" s="335">
        <f>[1]Tasks!AL97</f>
        <v>0</v>
      </c>
      <c r="AM97" s="335">
        <f>[1]Tasks!AM97</f>
        <v>0</v>
      </c>
      <c r="AN97" s="335">
        <f>[1]Tasks!AN97</f>
        <v>0</v>
      </c>
      <c r="AO97" s="335">
        <f>[1]Tasks!AO97</f>
        <v>0</v>
      </c>
      <c r="AP97" s="335">
        <f>[1]Tasks!AP97</f>
        <v>0</v>
      </c>
      <c r="AQ97" s="335">
        <f>[1]Tasks!AQ97</f>
        <v>0</v>
      </c>
      <c r="AR97" s="335">
        <f>[1]Tasks!AR97</f>
        <v>0</v>
      </c>
      <c r="AS97" s="335">
        <f>[1]Tasks!AS97</f>
        <v>0</v>
      </c>
      <c r="AT97" s="335">
        <f>[1]Tasks!AT97</f>
        <v>0</v>
      </c>
      <c r="AU97" s="335">
        <f>[1]Tasks!AU97</f>
        <v>0</v>
      </c>
      <c r="AV97" s="335">
        <f>[1]Tasks!AV97</f>
        <v>0</v>
      </c>
      <c r="AW97" s="335">
        <f>[1]Tasks!AW97</f>
        <v>0</v>
      </c>
      <c r="AX97" s="335">
        <f>[1]Tasks!AX97</f>
        <v>0</v>
      </c>
      <c r="AY97" s="335">
        <f>[1]Tasks!AY97</f>
        <v>0</v>
      </c>
      <c r="AZ97" s="335">
        <f>[1]Tasks!AZ97</f>
        <v>0</v>
      </c>
      <c r="BA97" s="335">
        <f>[1]Tasks!BA97</f>
        <v>0</v>
      </c>
      <c r="BB97" s="335">
        <f>[1]Tasks!BB97</f>
        <v>0</v>
      </c>
      <c r="BC97" s="335">
        <f>[1]Tasks!BC97</f>
        <v>0</v>
      </c>
      <c r="BD97" s="335">
        <f>[1]Tasks!BD97</f>
        <v>0</v>
      </c>
      <c r="BE97" s="335">
        <f>[1]Tasks!BE97</f>
        <v>0</v>
      </c>
      <c r="BF97" s="335">
        <f>[1]Tasks!BF97</f>
        <v>0</v>
      </c>
      <c r="BG97" s="335">
        <f>[1]Tasks!BG97</f>
        <v>0</v>
      </c>
      <c r="BH97" s="335">
        <f>[1]Tasks!BH97</f>
        <v>0</v>
      </c>
      <c r="BI97" s="335">
        <f>[1]Tasks!BI97</f>
        <v>0</v>
      </c>
      <c r="BJ97" s="335">
        <f>[1]Tasks!BJ97</f>
        <v>0</v>
      </c>
      <c r="BK97" s="335">
        <f>[1]Tasks!BK97</f>
        <v>0</v>
      </c>
      <c r="BL97" s="335">
        <f>[1]Tasks!BL97</f>
        <v>0</v>
      </c>
      <c r="BM97" s="336">
        <f>[1]Tasks!BM97</f>
        <v>0</v>
      </c>
    </row>
    <row r="98" spans="1:65" x14ac:dyDescent="0.2">
      <c r="A98" s="172" t="str">
        <f t="shared" si="2"/>
        <v>0 0</v>
      </c>
      <c r="B98" s="173">
        <f>[1]Tasks!B98</f>
        <v>0</v>
      </c>
      <c r="C98" s="173">
        <f>[1]Tasks!C98</f>
        <v>0</v>
      </c>
      <c r="F98" s="334">
        <f>[1]Tasks!F98</f>
        <v>0</v>
      </c>
      <c r="G98" s="335">
        <f>[1]Tasks!G98</f>
        <v>0</v>
      </c>
      <c r="H98" s="335">
        <f>[1]Tasks!H98</f>
        <v>0</v>
      </c>
      <c r="I98" s="335">
        <f>[1]Tasks!I98</f>
        <v>0</v>
      </c>
      <c r="J98" s="335">
        <f>[1]Tasks!J98</f>
        <v>0</v>
      </c>
      <c r="K98" s="335">
        <f>[1]Tasks!K98</f>
        <v>0</v>
      </c>
      <c r="L98" s="335">
        <f>[1]Tasks!L98</f>
        <v>0</v>
      </c>
      <c r="M98" s="335">
        <f>[1]Tasks!M98</f>
        <v>0</v>
      </c>
      <c r="N98" s="335">
        <f>[1]Tasks!N98</f>
        <v>0</v>
      </c>
      <c r="O98" s="335">
        <f>[1]Tasks!O98</f>
        <v>0</v>
      </c>
      <c r="P98" s="335">
        <f>[1]Tasks!P98</f>
        <v>0</v>
      </c>
      <c r="Q98" s="335">
        <f>[1]Tasks!Q98</f>
        <v>0</v>
      </c>
      <c r="R98" s="335">
        <f>[1]Tasks!R98</f>
        <v>0</v>
      </c>
      <c r="S98" s="335">
        <f>[1]Tasks!S98</f>
        <v>0</v>
      </c>
      <c r="T98" s="335">
        <f>[1]Tasks!T98</f>
        <v>0</v>
      </c>
      <c r="U98" s="335">
        <f>[1]Tasks!U98</f>
        <v>0</v>
      </c>
      <c r="V98" s="335">
        <f>[1]Tasks!V98</f>
        <v>0</v>
      </c>
      <c r="W98" s="335">
        <f>[1]Tasks!W98</f>
        <v>0</v>
      </c>
      <c r="X98" s="335">
        <f>[1]Tasks!X98</f>
        <v>0</v>
      </c>
      <c r="Y98" s="335">
        <f>[1]Tasks!Y98</f>
        <v>0</v>
      </c>
      <c r="Z98" s="335">
        <f>[1]Tasks!Z98</f>
        <v>0</v>
      </c>
      <c r="AA98" s="335">
        <f>[1]Tasks!AA98</f>
        <v>0</v>
      </c>
      <c r="AB98" s="335">
        <f>[1]Tasks!AB98</f>
        <v>0</v>
      </c>
      <c r="AC98" s="335">
        <f>[1]Tasks!AC98</f>
        <v>0</v>
      </c>
      <c r="AD98" s="335">
        <f>[1]Tasks!AD98</f>
        <v>0</v>
      </c>
      <c r="AE98" s="335">
        <f>[1]Tasks!AE98</f>
        <v>0</v>
      </c>
      <c r="AF98" s="335">
        <f>[1]Tasks!AF98</f>
        <v>0</v>
      </c>
      <c r="AG98" s="335">
        <f>[1]Tasks!AG98</f>
        <v>0</v>
      </c>
      <c r="AH98" s="335">
        <f>[1]Tasks!AH98</f>
        <v>0</v>
      </c>
      <c r="AI98" s="335">
        <f>[1]Tasks!AI98</f>
        <v>0</v>
      </c>
      <c r="AJ98" s="335">
        <f>[1]Tasks!AJ98</f>
        <v>0</v>
      </c>
      <c r="AK98" s="335">
        <f>[1]Tasks!AK98</f>
        <v>0</v>
      </c>
      <c r="AL98" s="335">
        <f>[1]Tasks!AL98</f>
        <v>0</v>
      </c>
      <c r="AM98" s="335">
        <f>[1]Tasks!AM98</f>
        <v>0</v>
      </c>
      <c r="AN98" s="335">
        <f>[1]Tasks!AN98</f>
        <v>0</v>
      </c>
      <c r="AO98" s="335">
        <f>[1]Tasks!AO98</f>
        <v>0</v>
      </c>
      <c r="AP98" s="335">
        <f>[1]Tasks!AP98</f>
        <v>0</v>
      </c>
      <c r="AQ98" s="335">
        <f>[1]Tasks!AQ98</f>
        <v>0</v>
      </c>
      <c r="AR98" s="335">
        <f>[1]Tasks!AR98</f>
        <v>0</v>
      </c>
      <c r="AS98" s="335">
        <f>[1]Tasks!AS98</f>
        <v>0</v>
      </c>
      <c r="AT98" s="335">
        <f>[1]Tasks!AT98</f>
        <v>0</v>
      </c>
      <c r="AU98" s="335">
        <f>[1]Tasks!AU98</f>
        <v>0</v>
      </c>
      <c r="AV98" s="335">
        <f>[1]Tasks!AV98</f>
        <v>0</v>
      </c>
      <c r="AW98" s="335">
        <f>[1]Tasks!AW98</f>
        <v>0</v>
      </c>
      <c r="AX98" s="335">
        <f>[1]Tasks!AX98</f>
        <v>0</v>
      </c>
      <c r="AY98" s="335">
        <f>[1]Tasks!AY98</f>
        <v>0</v>
      </c>
      <c r="AZ98" s="335">
        <f>[1]Tasks!AZ98</f>
        <v>0</v>
      </c>
      <c r="BA98" s="335">
        <f>[1]Tasks!BA98</f>
        <v>0</v>
      </c>
      <c r="BB98" s="335">
        <f>[1]Tasks!BB98</f>
        <v>0</v>
      </c>
      <c r="BC98" s="335">
        <f>[1]Tasks!BC98</f>
        <v>0</v>
      </c>
      <c r="BD98" s="335">
        <f>[1]Tasks!BD98</f>
        <v>0</v>
      </c>
      <c r="BE98" s="335">
        <f>[1]Tasks!BE98</f>
        <v>0</v>
      </c>
      <c r="BF98" s="335">
        <f>[1]Tasks!BF98</f>
        <v>0</v>
      </c>
      <c r="BG98" s="335">
        <f>[1]Tasks!BG98</f>
        <v>0</v>
      </c>
      <c r="BH98" s="335">
        <f>[1]Tasks!BH98</f>
        <v>0</v>
      </c>
      <c r="BI98" s="335">
        <f>[1]Tasks!BI98</f>
        <v>0</v>
      </c>
      <c r="BJ98" s="335">
        <f>[1]Tasks!BJ98</f>
        <v>0</v>
      </c>
      <c r="BK98" s="335">
        <f>[1]Tasks!BK98</f>
        <v>0</v>
      </c>
      <c r="BL98" s="335">
        <f>[1]Tasks!BL98</f>
        <v>0</v>
      </c>
      <c r="BM98" s="336">
        <f>[1]Tasks!BM98</f>
        <v>0</v>
      </c>
    </row>
    <row r="99" spans="1:65" x14ac:dyDescent="0.2">
      <c r="A99" s="172" t="str">
        <f t="shared" si="2"/>
        <v>0 0</v>
      </c>
      <c r="B99" s="173">
        <f>[1]Tasks!B99</f>
        <v>0</v>
      </c>
      <c r="C99" s="173">
        <f>[1]Tasks!C99</f>
        <v>0</v>
      </c>
      <c r="F99" s="334">
        <f>[1]Tasks!F99</f>
        <v>0</v>
      </c>
      <c r="G99" s="335">
        <f>[1]Tasks!G99</f>
        <v>0</v>
      </c>
      <c r="H99" s="335">
        <f>[1]Tasks!H99</f>
        <v>0</v>
      </c>
      <c r="I99" s="335">
        <f>[1]Tasks!I99</f>
        <v>0</v>
      </c>
      <c r="J99" s="335">
        <f>[1]Tasks!J99</f>
        <v>0</v>
      </c>
      <c r="K99" s="335">
        <f>[1]Tasks!K99</f>
        <v>0</v>
      </c>
      <c r="L99" s="335">
        <f>[1]Tasks!L99</f>
        <v>0</v>
      </c>
      <c r="M99" s="335">
        <f>[1]Tasks!M99</f>
        <v>0</v>
      </c>
      <c r="N99" s="335">
        <f>[1]Tasks!N99</f>
        <v>0</v>
      </c>
      <c r="O99" s="335">
        <f>[1]Tasks!O99</f>
        <v>0</v>
      </c>
      <c r="P99" s="335">
        <f>[1]Tasks!P99</f>
        <v>0</v>
      </c>
      <c r="Q99" s="335">
        <f>[1]Tasks!Q99</f>
        <v>0</v>
      </c>
      <c r="R99" s="335">
        <f>[1]Tasks!R99</f>
        <v>0</v>
      </c>
      <c r="S99" s="335">
        <f>[1]Tasks!S99</f>
        <v>0</v>
      </c>
      <c r="T99" s="335">
        <f>[1]Tasks!T99</f>
        <v>0</v>
      </c>
      <c r="U99" s="335">
        <f>[1]Tasks!U99</f>
        <v>0</v>
      </c>
      <c r="V99" s="335">
        <f>[1]Tasks!V99</f>
        <v>0</v>
      </c>
      <c r="W99" s="335">
        <f>[1]Tasks!W99</f>
        <v>0</v>
      </c>
      <c r="X99" s="335">
        <f>[1]Tasks!X99</f>
        <v>0</v>
      </c>
      <c r="Y99" s="335">
        <f>[1]Tasks!Y99</f>
        <v>0</v>
      </c>
      <c r="Z99" s="335">
        <f>[1]Tasks!Z99</f>
        <v>0</v>
      </c>
      <c r="AA99" s="335">
        <f>[1]Tasks!AA99</f>
        <v>0</v>
      </c>
      <c r="AB99" s="335">
        <f>[1]Tasks!AB99</f>
        <v>0</v>
      </c>
      <c r="AC99" s="335">
        <f>[1]Tasks!AC99</f>
        <v>0</v>
      </c>
      <c r="AD99" s="335">
        <f>[1]Tasks!AD99</f>
        <v>0</v>
      </c>
      <c r="AE99" s="335">
        <f>[1]Tasks!AE99</f>
        <v>0</v>
      </c>
      <c r="AF99" s="335">
        <f>[1]Tasks!AF99</f>
        <v>0</v>
      </c>
      <c r="AG99" s="335">
        <f>[1]Tasks!AG99</f>
        <v>0</v>
      </c>
      <c r="AH99" s="335">
        <f>[1]Tasks!AH99</f>
        <v>0</v>
      </c>
      <c r="AI99" s="335">
        <f>[1]Tasks!AI99</f>
        <v>0</v>
      </c>
      <c r="AJ99" s="335">
        <f>[1]Tasks!AJ99</f>
        <v>0</v>
      </c>
      <c r="AK99" s="335">
        <f>[1]Tasks!AK99</f>
        <v>0</v>
      </c>
      <c r="AL99" s="335">
        <f>[1]Tasks!AL99</f>
        <v>0</v>
      </c>
      <c r="AM99" s="335">
        <f>[1]Tasks!AM99</f>
        <v>0</v>
      </c>
      <c r="AN99" s="335">
        <f>[1]Tasks!AN99</f>
        <v>0</v>
      </c>
      <c r="AO99" s="335">
        <f>[1]Tasks!AO99</f>
        <v>0</v>
      </c>
      <c r="AP99" s="335">
        <f>[1]Tasks!AP99</f>
        <v>0</v>
      </c>
      <c r="AQ99" s="335">
        <f>[1]Tasks!AQ99</f>
        <v>0</v>
      </c>
      <c r="AR99" s="335">
        <f>[1]Tasks!AR99</f>
        <v>0</v>
      </c>
      <c r="AS99" s="335">
        <f>[1]Tasks!AS99</f>
        <v>0</v>
      </c>
      <c r="AT99" s="335">
        <f>[1]Tasks!AT99</f>
        <v>0</v>
      </c>
      <c r="AU99" s="335">
        <f>[1]Tasks!AU99</f>
        <v>0</v>
      </c>
      <c r="AV99" s="335">
        <f>[1]Tasks!AV99</f>
        <v>0</v>
      </c>
      <c r="AW99" s="335">
        <f>[1]Tasks!AW99</f>
        <v>0</v>
      </c>
      <c r="AX99" s="335">
        <f>[1]Tasks!AX99</f>
        <v>0</v>
      </c>
      <c r="AY99" s="335">
        <f>[1]Tasks!AY99</f>
        <v>0</v>
      </c>
      <c r="AZ99" s="335">
        <f>[1]Tasks!AZ99</f>
        <v>0</v>
      </c>
      <c r="BA99" s="335">
        <f>[1]Tasks!BA99</f>
        <v>0</v>
      </c>
      <c r="BB99" s="335">
        <f>[1]Tasks!BB99</f>
        <v>0</v>
      </c>
      <c r="BC99" s="335">
        <f>[1]Tasks!BC99</f>
        <v>0</v>
      </c>
      <c r="BD99" s="335">
        <f>[1]Tasks!BD99</f>
        <v>0</v>
      </c>
      <c r="BE99" s="335">
        <f>[1]Tasks!BE99</f>
        <v>0</v>
      </c>
      <c r="BF99" s="335">
        <f>[1]Tasks!BF99</f>
        <v>0</v>
      </c>
      <c r="BG99" s="335">
        <f>[1]Tasks!BG99</f>
        <v>0</v>
      </c>
      <c r="BH99" s="335">
        <f>[1]Tasks!BH99</f>
        <v>0</v>
      </c>
      <c r="BI99" s="335">
        <f>[1]Tasks!BI99</f>
        <v>0</v>
      </c>
      <c r="BJ99" s="335">
        <f>[1]Tasks!BJ99</f>
        <v>0</v>
      </c>
      <c r="BK99" s="335">
        <f>[1]Tasks!BK99</f>
        <v>0</v>
      </c>
      <c r="BL99" s="335">
        <f>[1]Tasks!BL99</f>
        <v>0</v>
      </c>
      <c r="BM99" s="336">
        <f>[1]Tasks!BM99</f>
        <v>0</v>
      </c>
    </row>
    <row r="100" spans="1:65" x14ac:dyDescent="0.2">
      <c r="A100" s="172" t="str">
        <f t="shared" si="2"/>
        <v>0 0</v>
      </c>
      <c r="B100" s="173">
        <f>[1]Tasks!B100</f>
        <v>0</v>
      </c>
      <c r="C100" s="173">
        <f>[1]Tasks!C100</f>
        <v>0</v>
      </c>
      <c r="F100" s="334">
        <f>[1]Tasks!F100</f>
        <v>0</v>
      </c>
      <c r="G100" s="335">
        <f>[1]Tasks!G100</f>
        <v>0</v>
      </c>
      <c r="H100" s="335">
        <f>[1]Tasks!H100</f>
        <v>0</v>
      </c>
      <c r="I100" s="335">
        <f>[1]Tasks!I100</f>
        <v>0</v>
      </c>
      <c r="J100" s="335">
        <f>[1]Tasks!J100</f>
        <v>0</v>
      </c>
      <c r="K100" s="335">
        <f>[1]Tasks!K100</f>
        <v>0</v>
      </c>
      <c r="L100" s="335">
        <f>[1]Tasks!L100</f>
        <v>0</v>
      </c>
      <c r="M100" s="335">
        <f>[1]Tasks!M100</f>
        <v>0</v>
      </c>
      <c r="N100" s="335">
        <f>[1]Tasks!N100</f>
        <v>0</v>
      </c>
      <c r="O100" s="335">
        <f>[1]Tasks!O100</f>
        <v>0</v>
      </c>
      <c r="P100" s="335">
        <f>[1]Tasks!P100</f>
        <v>0</v>
      </c>
      <c r="Q100" s="335">
        <f>[1]Tasks!Q100</f>
        <v>0</v>
      </c>
      <c r="R100" s="335">
        <f>[1]Tasks!R100</f>
        <v>0</v>
      </c>
      <c r="S100" s="335">
        <f>[1]Tasks!S100</f>
        <v>0</v>
      </c>
      <c r="T100" s="335">
        <f>[1]Tasks!T100</f>
        <v>0</v>
      </c>
      <c r="U100" s="335">
        <f>[1]Tasks!U100</f>
        <v>0</v>
      </c>
      <c r="V100" s="335">
        <f>[1]Tasks!V100</f>
        <v>0</v>
      </c>
      <c r="W100" s="335">
        <f>[1]Tasks!W100</f>
        <v>0</v>
      </c>
      <c r="X100" s="335">
        <f>[1]Tasks!X100</f>
        <v>0</v>
      </c>
      <c r="Y100" s="335">
        <f>[1]Tasks!Y100</f>
        <v>0</v>
      </c>
      <c r="Z100" s="335">
        <f>[1]Tasks!Z100</f>
        <v>0</v>
      </c>
      <c r="AA100" s="335">
        <f>[1]Tasks!AA100</f>
        <v>0</v>
      </c>
      <c r="AB100" s="335">
        <f>[1]Tasks!AB100</f>
        <v>0</v>
      </c>
      <c r="AC100" s="335">
        <f>[1]Tasks!AC100</f>
        <v>0</v>
      </c>
      <c r="AD100" s="335">
        <f>[1]Tasks!AD100</f>
        <v>0</v>
      </c>
      <c r="AE100" s="335">
        <f>[1]Tasks!AE100</f>
        <v>0</v>
      </c>
      <c r="AF100" s="335">
        <f>[1]Tasks!AF100</f>
        <v>0</v>
      </c>
      <c r="AG100" s="335">
        <f>[1]Tasks!AG100</f>
        <v>0</v>
      </c>
      <c r="AH100" s="335">
        <f>[1]Tasks!AH100</f>
        <v>0</v>
      </c>
      <c r="AI100" s="335">
        <f>[1]Tasks!AI100</f>
        <v>0</v>
      </c>
      <c r="AJ100" s="335">
        <f>[1]Tasks!AJ100</f>
        <v>0</v>
      </c>
      <c r="AK100" s="335">
        <f>[1]Tasks!AK100</f>
        <v>0</v>
      </c>
      <c r="AL100" s="335">
        <f>[1]Tasks!AL100</f>
        <v>0</v>
      </c>
      <c r="AM100" s="335">
        <f>[1]Tasks!AM100</f>
        <v>0</v>
      </c>
      <c r="AN100" s="335">
        <f>[1]Tasks!AN100</f>
        <v>0</v>
      </c>
      <c r="AO100" s="335">
        <f>[1]Tasks!AO100</f>
        <v>0</v>
      </c>
      <c r="AP100" s="335">
        <f>[1]Tasks!AP100</f>
        <v>0</v>
      </c>
      <c r="AQ100" s="335">
        <f>[1]Tasks!AQ100</f>
        <v>0</v>
      </c>
      <c r="AR100" s="335">
        <f>[1]Tasks!AR100</f>
        <v>0</v>
      </c>
      <c r="AS100" s="335">
        <f>[1]Tasks!AS100</f>
        <v>0</v>
      </c>
      <c r="AT100" s="335">
        <f>[1]Tasks!AT100</f>
        <v>0</v>
      </c>
      <c r="AU100" s="335">
        <f>[1]Tasks!AU100</f>
        <v>0</v>
      </c>
      <c r="AV100" s="335">
        <f>[1]Tasks!AV100</f>
        <v>0</v>
      </c>
      <c r="AW100" s="335">
        <f>[1]Tasks!AW100</f>
        <v>0</v>
      </c>
      <c r="AX100" s="335">
        <f>[1]Tasks!AX100</f>
        <v>0</v>
      </c>
      <c r="AY100" s="335">
        <f>[1]Tasks!AY100</f>
        <v>0</v>
      </c>
      <c r="AZ100" s="335">
        <f>[1]Tasks!AZ100</f>
        <v>0</v>
      </c>
      <c r="BA100" s="335">
        <f>[1]Tasks!BA100</f>
        <v>0</v>
      </c>
      <c r="BB100" s="335">
        <f>[1]Tasks!BB100</f>
        <v>0</v>
      </c>
      <c r="BC100" s="335">
        <f>[1]Tasks!BC100</f>
        <v>0</v>
      </c>
      <c r="BD100" s="335">
        <f>[1]Tasks!BD100</f>
        <v>0</v>
      </c>
      <c r="BE100" s="335">
        <f>[1]Tasks!BE100</f>
        <v>0</v>
      </c>
      <c r="BF100" s="335">
        <f>[1]Tasks!BF100</f>
        <v>0</v>
      </c>
      <c r="BG100" s="335">
        <f>[1]Tasks!BG100</f>
        <v>0</v>
      </c>
      <c r="BH100" s="335">
        <f>[1]Tasks!BH100</f>
        <v>0</v>
      </c>
      <c r="BI100" s="335">
        <f>[1]Tasks!BI100</f>
        <v>0</v>
      </c>
      <c r="BJ100" s="335">
        <f>[1]Tasks!BJ100</f>
        <v>0</v>
      </c>
      <c r="BK100" s="335">
        <f>[1]Tasks!BK100</f>
        <v>0</v>
      </c>
      <c r="BL100" s="335">
        <f>[1]Tasks!BL100</f>
        <v>0</v>
      </c>
      <c r="BM100" s="336">
        <f>[1]Tasks!BM100</f>
        <v>0</v>
      </c>
    </row>
    <row r="101" spans="1:65" x14ac:dyDescent="0.2">
      <c r="A101" s="172" t="str">
        <f t="shared" si="2"/>
        <v>0 0</v>
      </c>
      <c r="B101" s="173">
        <f>[1]Tasks!B101</f>
        <v>0</v>
      </c>
      <c r="C101" s="173">
        <f>[1]Tasks!C101</f>
        <v>0</v>
      </c>
      <c r="F101" s="334">
        <f>[1]Tasks!F101</f>
        <v>0</v>
      </c>
      <c r="G101" s="335">
        <f>[1]Tasks!G101</f>
        <v>0</v>
      </c>
      <c r="H101" s="335">
        <f>[1]Tasks!H101</f>
        <v>0</v>
      </c>
      <c r="I101" s="335">
        <f>[1]Tasks!I101</f>
        <v>0</v>
      </c>
      <c r="J101" s="335">
        <f>[1]Tasks!J101</f>
        <v>0</v>
      </c>
      <c r="K101" s="335">
        <f>[1]Tasks!K101</f>
        <v>0</v>
      </c>
      <c r="L101" s="335">
        <f>[1]Tasks!L101</f>
        <v>0</v>
      </c>
      <c r="M101" s="335">
        <f>[1]Tasks!M101</f>
        <v>0</v>
      </c>
      <c r="N101" s="335">
        <f>[1]Tasks!N101</f>
        <v>0</v>
      </c>
      <c r="O101" s="335">
        <f>[1]Tasks!O101</f>
        <v>0</v>
      </c>
      <c r="P101" s="335">
        <f>[1]Tasks!P101</f>
        <v>0</v>
      </c>
      <c r="Q101" s="335">
        <f>[1]Tasks!Q101</f>
        <v>0</v>
      </c>
      <c r="R101" s="335">
        <f>[1]Tasks!R101</f>
        <v>0</v>
      </c>
      <c r="S101" s="335">
        <f>[1]Tasks!S101</f>
        <v>0</v>
      </c>
      <c r="T101" s="335">
        <f>[1]Tasks!T101</f>
        <v>0</v>
      </c>
      <c r="U101" s="335">
        <f>[1]Tasks!U101</f>
        <v>0</v>
      </c>
      <c r="V101" s="335">
        <f>[1]Tasks!V101</f>
        <v>0</v>
      </c>
      <c r="W101" s="335">
        <f>[1]Tasks!W101</f>
        <v>0</v>
      </c>
      <c r="X101" s="335">
        <f>[1]Tasks!X101</f>
        <v>0</v>
      </c>
      <c r="Y101" s="335">
        <f>[1]Tasks!Y101</f>
        <v>0</v>
      </c>
      <c r="Z101" s="335">
        <f>[1]Tasks!Z101</f>
        <v>0</v>
      </c>
      <c r="AA101" s="335">
        <f>[1]Tasks!AA101</f>
        <v>0</v>
      </c>
      <c r="AB101" s="335">
        <f>[1]Tasks!AB101</f>
        <v>0</v>
      </c>
      <c r="AC101" s="335">
        <f>[1]Tasks!AC101</f>
        <v>0</v>
      </c>
      <c r="AD101" s="335">
        <f>[1]Tasks!AD101</f>
        <v>0</v>
      </c>
      <c r="AE101" s="335">
        <f>[1]Tasks!AE101</f>
        <v>0</v>
      </c>
      <c r="AF101" s="335">
        <f>[1]Tasks!AF101</f>
        <v>0</v>
      </c>
      <c r="AG101" s="335">
        <f>[1]Tasks!AG101</f>
        <v>0</v>
      </c>
      <c r="AH101" s="335">
        <f>[1]Tasks!AH101</f>
        <v>0</v>
      </c>
      <c r="AI101" s="335">
        <f>[1]Tasks!AI101</f>
        <v>0</v>
      </c>
      <c r="AJ101" s="335">
        <f>[1]Tasks!AJ101</f>
        <v>0</v>
      </c>
      <c r="AK101" s="335">
        <f>[1]Tasks!AK101</f>
        <v>0</v>
      </c>
      <c r="AL101" s="335">
        <f>[1]Tasks!AL101</f>
        <v>0</v>
      </c>
      <c r="AM101" s="335">
        <f>[1]Tasks!AM101</f>
        <v>0</v>
      </c>
      <c r="AN101" s="335">
        <f>[1]Tasks!AN101</f>
        <v>0</v>
      </c>
      <c r="AO101" s="335">
        <f>[1]Tasks!AO101</f>
        <v>0</v>
      </c>
      <c r="AP101" s="335">
        <f>[1]Tasks!AP101</f>
        <v>0</v>
      </c>
      <c r="AQ101" s="335">
        <f>[1]Tasks!AQ101</f>
        <v>0</v>
      </c>
      <c r="AR101" s="335">
        <f>[1]Tasks!AR101</f>
        <v>0</v>
      </c>
      <c r="AS101" s="335">
        <f>[1]Tasks!AS101</f>
        <v>0</v>
      </c>
      <c r="AT101" s="335">
        <f>[1]Tasks!AT101</f>
        <v>0</v>
      </c>
      <c r="AU101" s="335">
        <f>[1]Tasks!AU101</f>
        <v>0</v>
      </c>
      <c r="AV101" s="335">
        <f>[1]Tasks!AV101</f>
        <v>0</v>
      </c>
      <c r="AW101" s="335">
        <f>[1]Tasks!AW101</f>
        <v>0</v>
      </c>
      <c r="AX101" s="335">
        <f>[1]Tasks!AX101</f>
        <v>0</v>
      </c>
      <c r="AY101" s="335">
        <f>[1]Tasks!AY101</f>
        <v>0</v>
      </c>
      <c r="AZ101" s="335">
        <f>[1]Tasks!AZ101</f>
        <v>0</v>
      </c>
      <c r="BA101" s="335">
        <f>[1]Tasks!BA101</f>
        <v>0</v>
      </c>
      <c r="BB101" s="335">
        <f>[1]Tasks!BB101</f>
        <v>0</v>
      </c>
      <c r="BC101" s="335">
        <f>[1]Tasks!BC101</f>
        <v>0</v>
      </c>
      <c r="BD101" s="335">
        <f>[1]Tasks!BD101</f>
        <v>0</v>
      </c>
      <c r="BE101" s="335">
        <f>[1]Tasks!BE101</f>
        <v>0</v>
      </c>
      <c r="BF101" s="335">
        <f>[1]Tasks!BF101</f>
        <v>0</v>
      </c>
      <c r="BG101" s="335">
        <f>[1]Tasks!BG101</f>
        <v>0</v>
      </c>
      <c r="BH101" s="335">
        <f>[1]Tasks!BH101</f>
        <v>0</v>
      </c>
      <c r="BI101" s="335">
        <f>[1]Tasks!BI101</f>
        <v>0</v>
      </c>
      <c r="BJ101" s="335">
        <f>[1]Tasks!BJ101</f>
        <v>0</v>
      </c>
      <c r="BK101" s="335">
        <f>[1]Tasks!BK101</f>
        <v>0</v>
      </c>
      <c r="BL101" s="335">
        <f>[1]Tasks!BL101</f>
        <v>0</v>
      </c>
      <c r="BM101" s="336">
        <f>[1]Tasks!BM101</f>
        <v>0</v>
      </c>
    </row>
    <row r="102" spans="1:65" x14ac:dyDescent="0.2">
      <c r="A102" s="172" t="str">
        <f t="shared" si="2"/>
        <v>0 0</v>
      </c>
      <c r="B102" s="173">
        <f>[1]Tasks!B102</f>
        <v>0</v>
      </c>
      <c r="C102" s="173">
        <f>[1]Tasks!C102</f>
        <v>0</v>
      </c>
      <c r="F102" s="334">
        <f>[1]Tasks!F102</f>
        <v>0</v>
      </c>
      <c r="G102" s="335">
        <f>[1]Tasks!G102</f>
        <v>0</v>
      </c>
      <c r="H102" s="335">
        <f>[1]Tasks!H102</f>
        <v>0</v>
      </c>
      <c r="I102" s="335">
        <f>[1]Tasks!I102</f>
        <v>0</v>
      </c>
      <c r="J102" s="335">
        <f>[1]Tasks!J102</f>
        <v>0</v>
      </c>
      <c r="K102" s="335">
        <f>[1]Tasks!K102</f>
        <v>0</v>
      </c>
      <c r="L102" s="335">
        <f>[1]Tasks!L102</f>
        <v>0</v>
      </c>
      <c r="M102" s="335">
        <f>[1]Tasks!M102</f>
        <v>0</v>
      </c>
      <c r="N102" s="335">
        <f>[1]Tasks!N102</f>
        <v>0</v>
      </c>
      <c r="O102" s="335">
        <f>[1]Tasks!O102</f>
        <v>0</v>
      </c>
      <c r="P102" s="335">
        <f>[1]Tasks!P102</f>
        <v>0</v>
      </c>
      <c r="Q102" s="335">
        <f>[1]Tasks!Q102</f>
        <v>0</v>
      </c>
      <c r="R102" s="335">
        <f>[1]Tasks!R102</f>
        <v>0</v>
      </c>
      <c r="S102" s="335">
        <f>[1]Tasks!S102</f>
        <v>0</v>
      </c>
      <c r="T102" s="335">
        <f>[1]Tasks!T102</f>
        <v>0</v>
      </c>
      <c r="U102" s="335">
        <f>[1]Tasks!U102</f>
        <v>0</v>
      </c>
      <c r="V102" s="335">
        <f>[1]Tasks!V102</f>
        <v>0</v>
      </c>
      <c r="W102" s="335">
        <f>[1]Tasks!W102</f>
        <v>0</v>
      </c>
      <c r="X102" s="335">
        <f>[1]Tasks!X102</f>
        <v>0</v>
      </c>
      <c r="Y102" s="335">
        <f>[1]Tasks!Y102</f>
        <v>0</v>
      </c>
      <c r="Z102" s="335">
        <f>[1]Tasks!Z102</f>
        <v>0</v>
      </c>
      <c r="AA102" s="335">
        <f>[1]Tasks!AA102</f>
        <v>0</v>
      </c>
      <c r="AB102" s="335">
        <f>[1]Tasks!AB102</f>
        <v>0</v>
      </c>
      <c r="AC102" s="335">
        <f>[1]Tasks!AC102</f>
        <v>0</v>
      </c>
      <c r="AD102" s="335">
        <f>[1]Tasks!AD102</f>
        <v>0</v>
      </c>
      <c r="AE102" s="335">
        <f>[1]Tasks!AE102</f>
        <v>0</v>
      </c>
      <c r="AF102" s="335">
        <f>[1]Tasks!AF102</f>
        <v>0</v>
      </c>
      <c r="AG102" s="335">
        <f>[1]Tasks!AG102</f>
        <v>0</v>
      </c>
      <c r="AH102" s="335">
        <f>[1]Tasks!AH102</f>
        <v>0</v>
      </c>
      <c r="AI102" s="335">
        <f>[1]Tasks!AI102</f>
        <v>0</v>
      </c>
      <c r="AJ102" s="335">
        <f>[1]Tasks!AJ102</f>
        <v>0</v>
      </c>
      <c r="AK102" s="335">
        <f>[1]Tasks!AK102</f>
        <v>0</v>
      </c>
      <c r="AL102" s="335">
        <f>[1]Tasks!AL102</f>
        <v>0</v>
      </c>
      <c r="AM102" s="335">
        <f>[1]Tasks!AM102</f>
        <v>0</v>
      </c>
      <c r="AN102" s="335">
        <f>[1]Tasks!AN102</f>
        <v>0</v>
      </c>
      <c r="AO102" s="335">
        <f>[1]Tasks!AO102</f>
        <v>0</v>
      </c>
      <c r="AP102" s="335">
        <f>[1]Tasks!AP102</f>
        <v>0</v>
      </c>
      <c r="AQ102" s="335">
        <f>[1]Tasks!AQ102</f>
        <v>0</v>
      </c>
      <c r="AR102" s="335">
        <f>[1]Tasks!AR102</f>
        <v>0</v>
      </c>
      <c r="AS102" s="335">
        <f>[1]Tasks!AS102</f>
        <v>0</v>
      </c>
      <c r="AT102" s="335">
        <f>[1]Tasks!AT102</f>
        <v>0</v>
      </c>
      <c r="AU102" s="335">
        <f>[1]Tasks!AU102</f>
        <v>0</v>
      </c>
      <c r="AV102" s="335">
        <f>[1]Tasks!AV102</f>
        <v>0</v>
      </c>
      <c r="AW102" s="335">
        <f>[1]Tasks!AW102</f>
        <v>0</v>
      </c>
      <c r="AX102" s="335">
        <f>[1]Tasks!AX102</f>
        <v>0</v>
      </c>
      <c r="AY102" s="335">
        <f>[1]Tasks!AY102</f>
        <v>0</v>
      </c>
      <c r="AZ102" s="335">
        <f>[1]Tasks!AZ102</f>
        <v>0</v>
      </c>
      <c r="BA102" s="335">
        <f>[1]Tasks!BA102</f>
        <v>0</v>
      </c>
      <c r="BB102" s="335">
        <f>[1]Tasks!BB102</f>
        <v>0</v>
      </c>
      <c r="BC102" s="335">
        <f>[1]Tasks!BC102</f>
        <v>0</v>
      </c>
      <c r="BD102" s="335">
        <f>[1]Tasks!BD102</f>
        <v>0</v>
      </c>
      <c r="BE102" s="335">
        <f>[1]Tasks!BE102</f>
        <v>0</v>
      </c>
      <c r="BF102" s="335">
        <f>[1]Tasks!BF102</f>
        <v>0</v>
      </c>
      <c r="BG102" s="335">
        <f>[1]Tasks!BG102</f>
        <v>0</v>
      </c>
      <c r="BH102" s="335">
        <f>[1]Tasks!BH102</f>
        <v>0</v>
      </c>
      <c r="BI102" s="335">
        <f>[1]Tasks!BI102</f>
        <v>0</v>
      </c>
      <c r="BJ102" s="335">
        <f>[1]Tasks!BJ102</f>
        <v>0</v>
      </c>
      <c r="BK102" s="335">
        <f>[1]Tasks!BK102</f>
        <v>0</v>
      </c>
      <c r="BL102" s="335">
        <f>[1]Tasks!BL102</f>
        <v>0</v>
      </c>
      <c r="BM102" s="336">
        <f>[1]Tasks!BM102</f>
        <v>0</v>
      </c>
    </row>
    <row r="103" spans="1:65" x14ac:dyDescent="0.2">
      <c r="A103" s="172" t="str">
        <f t="shared" si="2"/>
        <v>0 0</v>
      </c>
      <c r="B103" s="173">
        <f>[1]Tasks!B103</f>
        <v>0</v>
      </c>
      <c r="C103" s="173">
        <f>[1]Tasks!C103</f>
        <v>0</v>
      </c>
      <c r="F103" s="334">
        <f>[1]Tasks!F103</f>
        <v>0</v>
      </c>
      <c r="G103" s="335">
        <f>[1]Tasks!G103</f>
        <v>0</v>
      </c>
      <c r="H103" s="335">
        <f>[1]Tasks!H103</f>
        <v>0</v>
      </c>
      <c r="I103" s="335">
        <f>[1]Tasks!I103</f>
        <v>0</v>
      </c>
      <c r="J103" s="335">
        <f>[1]Tasks!J103</f>
        <v>0</v>
      </c>
      <c r="K103" s="335">
        <f>[1]Tasks!K103</f>
        <v>0</v>
      </c>
      <c r="L103" s="335">
        <f>[1]Tasks!L103</f>
        <v>0</v>
      </c>
      <c r="M103" s="335">
        <f>[1]Tasks!M103</f>
        <v>0</v>
      </c>
      <c r="N103" s="335">
        <f>[1]Tasks!N103</f>
        <v>0</v>
      </c>
      <c r="O103" s="335">
        <f>[1]Tasks!O103</f>
        <v>0</v>
      </c>
      <c r="P103" s="335">
        <f>[1]Tasks!P103</f>
        <v>0</v>
      </c>
      <c r="Q103" s="335">
        <f>[1]Tasks!Q103</f>
        <v>0</v>
      </c>
      <c r="R103" s="335">
        <f>[1]Tasks!R103</f>
        <v>0</v>
      </c>
      <c r="S103" s="335">
        <f>[1]Tasks!S103</f>
        <v>0</v>
      </c>
      <c r="T103" s="335">
        <f>[1]Tasks!T103</f>
        <v>0</v>
      </c>
      <c r="U103" s="335">
        <f>[1]Tasks!U103</f>
        <v>0</v>
      </c>
      <c r="V103" s="335">
        <f>[1]Tasks!V103</f>
        <v>0</v>
      </c>
      <c r="W103" s="335">
        <f>[1]Tasks!W103</f>
        <v>0</v>
      </c>
      <c r="X103" s="335">
        <f>[1]Tasks!X103</f>
        <v>0</v>
      </c>
      <c r="Y103" s="335">
        <f>[1]Tasks!Y103</f>
        <v>0</v>
      </c>
      <c r="Z103" s="335">
        <f>[1]Tasks!Z103</f>
        <v>0</v>
      </c>
      <c r="AA103" s="335">
        <f>[1]Tasks!AA103</f>
        <v>0</v>
      </c>
      <c r="AB103" s="335">
        <f>[1]Tasks!AB103</f>
        <v>0</v>
      </c>
      <c r="AC103" s="335">
        <f>[1]Tasks!AC103</f>
        <v>0</v>
      </c>
      <c r="AD103" s="335">
        <f>[1]Tasks!AD103</f>
        <v>0</v>
      </c>
      <c r="AE103" s="335">
        <f>[1]Tasks!AE103</f>
        <v>0</v>
      </c>
      <c r="AF103" s="335">
        <f>[1]Tasks!AF103</f>
        <v>0</v>
      </c>
      <c r="AG103" s="335">
        <f>[1]Tasks!AG103</f>
        <v>0</v>
      </c>
      <c r="AH103" s="335">
        <f>[1]Tasks!AH103</f>
        <v>0</v>
      </c>
      <c r="AI103" s="335">
        <f>[1]Tasks!AI103</f>
        <v>0</v>
      </c>
      <c r="AJ103" s="335">
        <f>[1]Tasks!AJ103</f>
        <v>0</v>
      </c>
      <c r="AK103" s="335">
        <f>[1]Tasks!AK103</f>
        <v>0</v>
      </c>
      <c r="AL103" s="335">
        <f>[1]Tasks!AL103</f>
        <v>0</v>
      </c>
      <c r="AM103" s="335">
        <f>[1]Tasks!AM103</f>
        <v>0</v>
      </c>
      <c r="AN103" s="335">
        <f>[1]Tasks!AN103</f>
        <v>0</v>
      </c>
      <c r="AO103" s="335">
        <f>[1]Tasks!AO103</f>
        <v>0</v>
      </c>
      <c r="AP103" s="335">
        <f>[1]Tasks!AP103</f>
        <v>0</v>
      </c>
      <c r="AQ103" s="335">
        <f>[1]Tasks!AQ103</f>
        <v>0</v>
      </c>
      <c r="AR103" s="335">
        <f>[1]Tasks!AR103</f>
        <v>0</v>
      </c>
      <c r="AS103" s="335">
        <f>[1]Tasks!AS103</f>
        <v>0</v>
      </c>
      <c r="AT103" s="335">
        <f>[1]Tasks!AT103</f>
        <v>0</v>
      </c>
      <c r="AU103" s="335">
        <f>[1]Tasks!AU103</f>
        <v>0</v>
      </c>
      <c r="AV103" s="335">
        <f>[1]Tasks!AV103</f>
        <v>0</v>
      </c>
      <c r="AW103" s="335">
        <f>[1]Tasks!AW103</f>
        <v>0</v>
      </c>
      <c r="AX103" s="335">
        <f>[1]Tasks!AX103</f>
        <v>0</v>
      </c>
      <c r="AY103" s="335">
        <f>[1]Tasks!AY103</f>
        <v>0</v>
      </c>
      <c r="AZ103" s="335">
        <f>[1]Tasks!AZ103</f>
        <v>0</v>
      </c>
      <c r="BA103" s="335">
        <f>[1]Tasks!BA103</f>
        <v>0</v>
      </c>
      <c r="BB103" s="335">
        <f>[1]Tasks!BB103</f>
        <v>0</v>
      </c>
      <c r="BC103" s="335">
        <f>[1]Tasks!BC103</f>
        <v>0</v>
      </c>
      <c r="BD103" s="335">
        <f>[1]Tasks!BD103</f>
        <v>0</v>
      </c>
      <c r="BE103" s="335">
        <f>[1]Tasks!BE103</f>
        <v>0</v>
      </c>
      <c r="BF103" s="335">
        <f>[1]Tasks!BF103</f>
        <v>0</v>
      </c>
      <c r="BG103" s="335">
        <f>[1]Tasks!BG103</f>
        <v>0</v>
      </c>
      <c r="BH103" s="335">
        <f>[1]Tasks!BH103</f>
        <v>0</v>
      </c>
      <c r="BI103" s="335">
        <f>[1]Tasks!BI103</f>
        <v>0</v>
      </c>
      <c r="BJ103" s="335">
        <f>[1]Tasks!BJ103</f>
        <v>0</v>
      </c>
      <c r="BK103" s="335">
        <f>[1]Tasks!BK103</f>
        <v>0</v>
      </c>
      <c r="BL103" s="335">
        <f>[1]Tasks!BL103</f>
        <v>0</v>
      </c>
      <c r="BM103" s="336">
        <f>[1]Tasks!BM103</f>
        <v>0</v>
      </c>
    </row>
    <row r="104" spans="1:65" x14ac:dyDescent="0.2">
      <c r="A104" s="172" t="str">
        <f t="shared" si="2"/>
        <v>0 0</v>
      </c>
      <c r="B104" s="173">
        <f>[1]Tasks!B104</f>
        <v>0</v>
      </c>
      <c r="C104" s="173">
        <f>[1]Tasks!C104</f>
        <v>0</v>
      </c>
      <c r="F104" s="334">
        <f>[1]Tasks!F104</f>
        <v>0</v>
      </c>
      <c r="G104" s="335">
        <f>[1]Tasks!G104</f>
        <v>0</v>
      </c>
      <c r="H104" s="335">
        <f>[1]Tasks!H104</f>
        <v>0</v>
      </c>
      <c r="I104" s="335">
        <f>[1]Tasks!I104</f>
        <v>0</v>
      </c>
      <c r="J104" s="335">
        <f>[1]Tasks!J104</f>
        <v>0</v>
      </c>
      <c r="K104" s="335">
        <f>[1]Tasks!K104</f>
        <v>0</v>
      </c>
      <c r="L104" s="335">
        <f>[1]Tasks!L104</f>
        <v>0</v>
      </c>
      <c r="M104" s="335">
        <f>[1]Tasks!M104</f>
        <v>0</v>
      </c>
      <c r="N104" s="335">
        <f>[1]Tasks!N104</f>
        <v>0</v>
      </c>
      <c r="O104" s="335">
        <f>[1]Tasks!O104</f>
        <v>0</v>
      </c>
      <c r="P104" s="335">
        <f>[1]Tasks!P104</f>
        <v>0</v>
      </c>
      <c r="Q104" s="335">
        <f>[1]Tasks!Q104</f>
        <v>0</v>
      </c>
      <c r="R104" s="335">
        <f>[1]Tasks!R104</f>
        <v>0</v>
      </c>
      <c r="S104" s="335">
        <f>[1]Tasks!S104</f>
        <v>0</v>
      </c>
      <c r="T104" s="335">
        <f>[1]Tasks!T104</f>
        <v>0</v>
      </c>
      <c r="U104" s="335">
        <f>[1]Tasks!U104</f>
        <v>0</v>
      </c>
      <c r="V104" s="335">
        <f>[1]Tasks!V104</f>
        <v>0</v>
      </c>
      <c r="W104" s="335">
        <f>[1]Tasks!W104</f>
        <v>0</v>
      </c>
      <c r="X104" s="335">
        <f>[1]Tasks!X104</f>
        <v>0</v>
      </c>
      <c r="Y104" s="335">
        <f>[1]Tasks!Y104</f>
        <v>0</v>
      </c>
      <c r="Z104" s="335">
        <f>[1]Tasks!Z104</f>
        <v>0</v>
      </c>
      <c r="AA104" s="335">
        <f>[1]Tasks!AA104</f>
        <v>0</v>
      </c>
      <c r="AB104" s="335">
        <f>[1]Tasks!AB104</f>
        <v>0</v>
      </c>
      <c r="AC104" s="335">
        <f>[1]Tasks!AC104</f>
        <v>0</v>
      </c>
      <c r="AD104" s="335">
        <f>[1]Tasks!AD104</f>
        <v>0</v>
      </c>
      <c r="AE104" s="335">
        <f>[1]Tasks!AE104</f>
        <v>0</v>
      </c>
      <c r="AF104" s="335">
        <f>[1]Tasks!AF104</f>
        <v>0</v>
      </c>
      <c r="AG104" s="335">
        <f>[1]Tasks!AG104</f>
        <v>0</v>
      </c>
      <c r="AH104" s="335">
        <f>[1]Tasks!AH104</f>
        <v>0</v>
      </c>
      <c r="AI104" s="335">
        <f>[1]Tasks!AI104</f>
        <v>0</v>
      </c>
      <c r="AJ104" s="335">
        <f>[1]Tasks!AJ104</f>
        <v>0</v>
      </c>
      <c r="AK104" s="335">
        <f>[1]Tasks!AK104</f>
        <v>0</v>
      </c>
      <c r="AL104" s="335">
        <f>[1]Tasks!AL104</f>
        <v>0</v>
      </c>
      <c r="AM104" s="335">
        <f>[1]Tasks!AM104</f>
        <v>0</v>
      </c>
      <c r="AN104" s="335">
        <f>[1]Tasks!AN104</f>
        <v>0</v>
      </c>
      <c r="AO104" s="335">
        <f>[1]Tasks!AO104</f>
        <v>0</v>
      </c>
      <c r="AP104" s="335">
        <f>[1]Tasks!AP104</f>
        <v>0</v>
      </c>
      <c r="AQ104" s="335">
        <f>[1]Tasks!AQ104</f>
        <v>0</v>
      </c>
      <c r="AR104" s="335">
        <f>[1]Tasks!AR104</f>
        <v>0</v>
      </c>
      <c r="AS104" s="335">
        <f>[1]Tasks!AS104</f>
        <v>0</v>
      </c>
      <c r="AT104" s="335">
        <f>[1]Tasks!AT104</f>
        <v>0</v>
      </c>
      <c r="AU104" s="335">
        <f>[1]Tasks!AU104</f>
        <v>0</v>
      </c>
      <c r="AV104" s="335">
        <f>[1]Tasks!AV104</f>
        <v>0</v>
      </c>
      <c r="AW104" s="335">
        <f>[1]Tasks!AW104</f>
        <v>0</v>
      </c>
      <c r="AX104" s="335">
        <f>[1]Tasks!AX104</f>
        <v>0</v>
      </c>
      <c r="AY104" s="335">
        <f>[1]Tasks!AY104</f>
        <v>0</v>
      </c>
      <c r="AZ104" s="335">
        <f>[1]Tasks!AZ104</f>
        <v>0</v>
      </c>
      <c r="BA104" s="335">
        <f>[1]Tasks!BA104</f>
        <v>0</v>
      </c>
      <c r="BB104" s="335">
        <f>[1]Tasks!BB104</f>
        <v>0</v>
      </c>
      <c r="BC104" s="335">
        <f>[1]Tasks!BC104</f>
        <v>0</v>
      </c>
      <c r="BD104" s="335">
        <f>[1]Tasks!BD104</f>
        <v>0</v>
      </c>
      <c r="BE104" s="335">
        <f>[1]Tasks!BE104</f>
        <v>0</v>
      </c>
      <c r="BF104" s="335">
        <f>[1]Tasks!BF104</f>
        <v>0</v>
      </c>
      <c r="BG104" s="335">
        <f>[1]Tasks!BG104</f>
        <v>0</v>
      </c>
      <c r="BH104" s="335">
        <f>[1]Tasks!BH104</f>
        <v>0</v>
      </c>
      <c r="BI104" s="335">
        <f>[1]Tasks!BI104</f>
        <v>0</v>
      </c>
      <c r="BJ104" s="335">
        <f>[1]Tasks!BJ104</f>
        <v>0</v>
      </c>
      <c r="BK104" s="335">
        <f>[1]Tasks!BK104</f>
        <v>0</v>
      </c>
      <c r="BL104" s="335">
        <f>[1]Tasks!BL104</f>
        <v>0</v>
      </c>
      <c r="BM104" s="336">
        <f>[1]Tasks!BM104</f>
        <v>0</v>
      </c>
    </row>
    <row r="105" spans="1:65" x14ac:dyDescent="0.2">
      <c r="A105" s="172" t="str">
        <f t="shared" si="2"/>
        <v>0 0</v>
      </c>
      <c r="B105" s="173">
        <f>[1]Tasks!B105</f>
        <v>0</v>
      </c>
      <c r="C105" s="173">
        <f>[1]Tasks!C105</f>
        <v>0</v>
      </c>
      <c r="F105" s="334">
        <f>[1]Tasks!F105</f>
        <v>0</v>
      </c>
      <c r="G105" s="335">
        <f>[1]Tasks!G105</f>
        <v>0</v>
      </c>
      <c r="H105" s="335">
        <f>[1]Tasks!H105</f>
        <v>0</v>
      </c>
      <c r="I105" s="335">
        <f>[1]Tasks!I105</f>
        <v>0</v>
      </c>
      <c r="J105" s="335">
        <f>[1]Tasks!J105</f>
        <v>0</v>
      </c>
      <c r="K105" s="335">
        <f>[1]Tasks!K105</f>
        <v>0</v>
      </c>
      <c r="L105" s="335">
        <f>[1]Tasks!L105</f>
        <v>0</v>
      </c>
      <c r="M105" s="335">
        <f>[1]Tasks!M105</f>
        <v>0</v>
      </c>
      <c r="N105" s="335">
        <f>[1]Tasks!N105</f>
        <v>0</v>
      </c>
      <c r="O105" s="335">
        <f>[1]Tasks!O105</f>
        <v>0</v>
      </c>
      <c r="P105" s="335">
        <f>[1]Tasks!P105</f>
        <v>0</v>
      </c>
      <c r="Q105" s="335">
        <f>[1]Tasks!Q105</f>
        <v>0</v>
      </c>
      <c r="R105" s="335">
        <f>[1]Tasks!R105</f>
        <v>0</v>
      </c>
      <c r="S105" s="335">
        <f>[1]Tasks!S105</f>
        <v>0</v>
      </c>
      <c r="T105" s="335">
        <f>[1]Tasks!T105</f>
        <v>0</v>
      </c>
      <c r="U105" s="335">
        <f>[1]Tasks!U105</f>
        <v>0</v>
      </c>
      <c r="V105" s="335">
        <f>[1]Tasks!V105</f>
        <v>0</v>
      </c>
      <c r="W105" s="335">
        <f>[1]Tasks!W105</f>
        <v>0</v>
      </c>
      <c r="X105" s="335">
        <f>[1]Tasks!X105</f>
        <v>0</v>
      </c>
      <c r="Y105" s="335">
        <f>[1]Tasks!Y105</f>
        <v>0</v>
      </c>
      <c r="Z105" s="335">
        <f>[1]Tasks!Z105</f>
        <v>0</v>
      </c>
      <c r="AA105" s="335">
        <f>[1]Tasks!AA105</f>
        <v>0</v>
      </c>
      <c r="AB105" s="335">
        <f>[1]Tasks!AB105</f>
        <v>0</v>
      </c>
      <c r="AC105" s="335">
        <f>[1]Tasks!AC105</f>
        <v>0</v>
      </c>
      <c r="AD105" s="335">
        <f>[1]Tasks!AD105</f>
        <v>0</v>
      </c>
      <c r="AE105" s="335">
        <f>[1]Tasks!AE105</f>
        <v>0</v>
      </c>
      <c r="AF105" s="335">
        <f>[1]Tasks!AF105</f>
        <v>0</v>
      </c>
      <c r="AG105" s="335">
        <f>[1]Tasks!AG105</f>
        <v>0</v>
      </c>
      <c r="AH105" s="335">
        <f>[1]Tasks!AH105</f>
        <v>0</v>
      </c>
      <c r="AI105" s="335">
        <f>[1]Tasks!AI105</f>
        <v>0</v>
      </c>
      <c r="AJ105" s="335">
        <f>[1]Tasks!AJ105</f>
        <v>0</v>
      </c>
      <c r="AK105" s="335">
        <f>[1]Tasks!AK105</f>
        <v>0</v>
      </c>
      <c r="AL105" s="335">
        <f>[1]Tasks!AL105</f>
        <v>0</v>
      </c>
      <c r="AM105" s="335">
        <f>[1]Tasks!AM105</f>
        <v>0</v>
      </c>
      <c r="AN105" s="335">
        <f>[1]Tasks!AN105</f>
        <v>0</v>
      </c>
      <c r="AO105" s="335">
        <f>[1]Tasks!AO105</f>
        <v>0</v>
      </c>
      <c r="AP105" s="335">
        <f>[1]Tasks!AP105</f>
        <v>0</v>
      </c>
      <c r="AQ105" s="335">
        <f>[1]Tasks!AQ105</f>
        <v>0</v>
      </c>
      <c r="AR105" s="335">
        <f>[1]Tasks!AR105</f>
        <v>0</v>
      </c>
      <c r="AS105" s="335">
        <f>[1]Tasks!AS105</f>
        <v>0</v>
      </c>
      <c r="AT105" s="335">
        <f>[1]Tasks!AT105</f>
        <v>0</v>
      </c>
      <c r="AU105" s="335">
        <f>[1]Tasks!AU105</f>
        <v>0</v>
      </c>
      <c r="AV105" s="335">
        <f>[1]Tasks!AV105</f>
        <v>0</v>
      </c>
      <c r="AW105" s="335">
        <f>[1]Tasks!AW105</f>
        <v>0</v>
      </c>
      <c r="AX105" s="335">
        <f>[1]Tasks!AX105</f>
        <v>0</v>
      </c>
      <c r="AY105" s="335">
        <f>[1]Tasks!AY105</f>
        <v>0</v>
      </c>
      <c r="AZ105" s="335">
        <f>[1]Tasks!AZ105</f>
        <v>0</v>
      </c>
      <c r="BA105" s="335">
        <f>[1]Tasks!BA105</f>
        <v>0</v>
      </c>
      <c r="BB105" s="335">
        <f>[1]Tasks!BB105</f>
        <v>0</v>
      </c>
      <c r="BC105" s="335">
        <f>[1]Tasks!BC105</f>
        <v>0</v>
      </c>
      <c r="BD105" s="335">
        <f>[1]Tasks!BD105</f>
        <v>0</v>
      </c>
      <c r="BE105" s="335">
        <f>[1]Tasks!BE105</f>
        <v>0</v>
      </c>
      <c r="BF105" s="335">
        <f>[1]Tasks!BF105</f>
        <v>0</v>
      </c>
      <c r="BG105" s="335">
        <f>[1]Tasks!BG105</f>
        <v>0</v>
      </c>
      <c r="BH105" s="335">
        <f>[1]Tasks!BH105</f>
        <v>0</v>
      </c>
      <c r="BI105" s="335">
        <f>[1]Tasks!BI105</f>
        <v>0</v>
      </c>
      <c r="BJ105" s="335">
        <f>[1]Tasks!BJ105</f>
        <v>0</v>
      </c>
      <c r="BK105" s="335">
        <f>[1]Tasks!BK105</f>
        <v>0</v>
      </c>
      <c r="BL105" s="335">
        <f>[1]Tasks!BL105</f>
        <v>0</v>
      </c>
      <c r="BM105" s="336">
        <f>[1]Tasks!BM105</f>
        <v>0</v>
      </c>
    </row>
    <row r="106" spans="1:65" x14ac:dyDescent="0.2">
      <c r="A106" s="172" t="str">
        <f t="shared" si="2"/>
        <v>0 0</v>
      </c>
      <c r="B106" s="173">
        <f>[1]Tasks!B106</f>
        <v>0</v>
      </c>
      <c r="C106" s="173">
        <f>[1]Tasks!C106</f>
        <v>0</v>
      </c>
      <c r="F106" s="334">
        <f>[1]Tasks!F106</f>
        <v>0</v>
      </c>
      <c r="G106" s="335">
        <f>[1]Tasks!G106</f>
        <v>0</v>
      </c>
      <c r="H106" s="335">
        <f>[1]Tasks!H106</f>
        <v>0</v>
      </c>
      <c r="I106" s="335">
        <f>[1]Tasks!I106</f>
        <v>0</v>
      </c>
      <c r="J106" s="335">
        <f>[1]Tasks!J106</f>
        <v>0</v>
      </c>
      <c r="K106" s="335">
        <f>[1]Tasks!K106</f>
        <v>0</v>
      </c>
      <c r="L106" s="335">
        <f>[1]Tasks!L106</f>
        <v>0</v>
      </c>
      <c r="M106" s="335">
        <f>[1]Tasks!M106</f>
        <v>0</v>
      </c>
      <c r="N106" s="335">
        <f>[1]Tasks!N106</f>
        <v>0</v>
      </c>
      <c r="O106" s="335">
        <f>[1]Tasks!O106</f>
        <v>0</v>
      </c>
      <c r="P106" s="335">
        <f>[1]Tasks!P106</f>
        <v>0</v>
      </c>
      <c r="Q106" s="335">
        <f>[1]Tasks!Q106</f>
        <v>0</v>
      </c>
      <c r="R106" s="335">
        <f>[1]Tasks!R106</f>
        <v>0</v>
      </c>
      <c r="S106" s="335">
        <f>[1]Tasks!S106</f>
        <v>0</v>
      </c>
      <c r="T106" s="335">
        <f>[1]Tasks!T106</f>
        <v>0</v>
      </c>
      <c r="U106" s="335">
        <f>[1]Tasks!U106</f>
        <v>0</v>
      </c>
      <c r="V106" s="335">
        <f>[1]Tasks!V106</f>
        <v>0</v>
      </c>
      <c r="W106" s="335">
        <f>[1]Tasks!W106</f>
        <v>0</v>
      </c>
      <c r="X106" s="335">
        <f>[1]Tasks!X106</f>
        <v>0</v>
      </c>
      <c r="Y106" s="335">
        <f>[1]Tasks!Y106</f>
        <v>0</v>
      </c>
      <c r="Z106" s="335">
        <f>[1]Tasks!Z106</f>
        <v>0</v>
      </c>
      <c r="AA106" s="335">
        <f>[1]Tasks!AA106</f>
        <v>0</v>
      </c>
      <c r="AB106" s="335">
        <f>[1]Tasks!AB106</f>
        <v>0</v>
      </c>
      <c r="AC106" s="335">
        <f>[1]Tasks!AC106</f>
        <v>0</v>
      </c>
      <c r="AD106" s="335">
        <f>[1]Tasks!AD106</f>
        <v>0</v>
      </c>
      <c r="AE106" s="335">
        <f>[1]Tasks!AE106</f>
        <v>0</v>
      </c>
      <c r="AF106" s="335">
        <f>[1]Tasks!AF106</f>
        <v>0</v>
      </c>
      <c r="AG106" s="335">
        <f>[1]Tasks!AG106</f>
        <v>0</v>
      </c>
      <c r="AH106" s="335">
        <f>[1]Tasks!AH106</f>
        <v>0</v>
      </c>
      <c r="AI106" s="335">
        <f>[1]Tasks!AI106</f>
        <v>0</v>
      </c>
      <c r="AJ106" s="335">
        <f>[1]Tasks!AJ106</f>
        <v>0</v>
      </c>
      <c r="AK106" s="335">
        <f>[1]Tasks!AK106</f>
        <v>0</v>
      </c>
      <c r="AL106" s="335">
        <f>[1]Tasks!AL106</f>
        <v>0</v>
      </c>
      <c r="AM106" s="335">
        <f>[1]Tasks!AM106</f>
        <v>0</v>
      </c>
      <c r="AN106" s="335">
        <f>[1]Tasks!AN106</f>
        <v>0</v>
      </c>
      <c r="AO106" s="335">
        <f>[1]Tasks!AO106</f>
        <v>0</v>
      </c>
      <c r="AP106" s="335">
        <f>[1]Tasks!AP106</f>
        <v>0</v>
      </c>
      <c r="AQ106" s="335">
        <f>[1]Tasks!AQ106</f>
        <v>0</v>
      </c>
      <c r="AR106" s="335">
        <f>[1]Tasks!AR106</f>
        <v>0</v>
      </c>
      <c r="AS106" s="335">
        <f>[1]Tasks!AS106</f>
        <v>0</v>
      </c>
      <c r="AT106" s="335">
        <f>[1]Tasks!AT106</f>
        <v>0</v>
      </c>
      <c r="AU106" s="335">
        <f>[1]Tasks!AU106</f>
        <v>0</v>
      </c>
      <c r="AV106" s="335">
        <f>[1]Tasks!AV106</f>
        <v>0</v>
      </c>
      <c r="AW106" s="335">
        <f>[1]Tasks!AW106</f>
        <v>0</v>
      </c>
      <c r="AX106" s="335">
        <f>[1]Tasks!AX106</f>
        <v>0</v>
      </c>
      <c r="AY106" s="335">
        <f>[1]Tasks!AY106</f>
        <v>0</v>
      </c>
      <c r="AZ106" s="335">
        <f>[1]Tasks!AZ106</f>
        <v>0</v>
      </c>
      <c r="BA106" s="335">
        <f>[1]Tasks!BA106</f>
        <v>0</v>
      </c>
      <c r="BB106" s="335">
        <f>[1]Tasks!BB106</f>
        <v>0</v>
      </c>
      <c r="BC106" s="335">
        <f>[1]Tasks!BC106</f>
        <v>0</v>
      </c>
      <c r="BD106" s="335">
        <f>[1]Tasks!BD106</f>
        <v>0</v>
      </c>
      <c r="BE106" s="335">
        <f>[1]Tasks!BE106</f>
        <v>0</v>
      </c>
      <c r="BF106" s="335">
        <f>[1]Tasks!BF106</f>
        <v>0</v>
      </c>
      <c r="BG106" s="335">
        <f>[1]Tasks!BG106</f>
        <v>0</v>
      </c>
      <c r="BH106" s="335">
        <f>[1]Tasks!BH106</f>
        <v>0</v>
      </c>
      <c r="BI106" s="335">
        <f>[1]Tasks!BI106</f>
        <v>0</v>
      </c>
      <c r="BJ106" s="335">
        <f>[1]Tasks!BJ106</f>
        <v>0</v>
      </c>
      <c r="BK106" s="335">
        <f>[1]Tasks!BK106</f>
        <v>0</v>
      </c>
      <c r="BL106" s="335">
        <f>[1]Tasks!BL106</f>
        <v>0</v>
      </c>
      <c r="BM106" s="336">
        <f>[1]Tasks!BM106</f>
        <v>0</v>
      </c>
    </row>
    <row r="107" spans="1:65" x14ac:dyDescent="0.2">
      <c r="A107" s="172" t="str">
        <f t="shared" si="2"/>
        <v>0 0</v>
      </c>
      <c r="B107" s="173">
        <f>[1]Tasks!B107</f>
        <v>0</v>
      </c>
      <c r="C107" s="173">
        <f>[1]Tasks!C107</f>
        <v>0</v>
      </c>
      <c r="F107" s="334">
        <f>[1]Tasks!F107</f>
        <v>0</v>
      </c>
      <c r="G107" s="335">
        <f>[1]Tasks!G107</f>
        <v>0</v>
      </c>
      <c r="H107" s="335">
        <f>[1]Tasks!H107</f>
        <v>0</v>
      </c>
      <c r="I107" s="335">
        <f>[1]Tasks!I107</f>
        <v>0</v>
      </c>
      <c r="J107" s="335">
        <f>[1]Tasks!J107</f>
        <v>0</v>
      </c>
      <c r="K107" s="335">
        <f>[1]Tasks!K107</f>
        <v>0</v>
      </c>
      <c r="L107" s="335">
        <f>[1]Tasks!L107</f>
        <v>0</v>
      </c>
      <c r="M107" s="335">
        <f>[1]Tasks!M107</f>
        <v>0</v>
      </c>
      <c r="N107" s="335">
        <f>[1]Tasks!N107</f>
        <v>0</v>
      </c>
      <c r="O107" s="335">
        <f>[1]Tasks!O107</f>
        <v>0</v>
      </c>
      <c r="P107" s="335">
        <f>[1]Tasks!P107</f>
        <v>0</v>
      </c>
      <c r="Q107" s="335">
        <f>[1]Tasks!Q107</f>
        <v>0</v>
      </c>
      <c r="R107" s="335">
        <f>[1]Tasks!R107</f>
        <v>0</v>
      </c>
      <c r="S107" s="335">
        <f>[1]Tasks!S107</f>
        <v>0</v>
      </c>
      <c r="T107" s="335">
        <f>[1]Tasks!T107</f>
        <v>0</v>
      </c>
      <c r="U107" s="335">
        <f>[1]Tasks!U107</f>
        <v>0</v>
      </c>
      <c r="V107" s="335">
        <f>[1]Tasks!V107</f>
        <v>0</v>
      </c>
      <c r="W107" s="335">
        <f>[1]Tasks!W107</f>
        <v>0</v>
      </c>
      <c r="X107" s="335">
        <f>[1]Tasks!X107</f>
        <v>0</v>
      </c>
      <c r="Y107" s="335">
        <f>[1]Tasks!Y107</f>
        <v>0</v>
      </c>
      <c r="Z107" s="335">
        <f>[1]Tasks!Z107</f>
        <v>0</v>
      </c>
      <c r="AA107" s="335">
        <f>[1]Tasks!AA107</f>
        <v>0</v>
      </c>
      <c r="AB107" s="335">
        <f>[1]Tasks!AB107</f>
        <v>0</v>
      </c>
      <c r="AC107" s="335">
        <f>[1]Tasks!AC107</f>
        <v>0</v>
      </c>
      <c r="AD107" s="335">
        <f>[1]Tasks!AD107</f>
        <v>0</v>
      </c>
      <c r="AE107" s="335">
        <f>[1]Tasks!AE107</f>
        <v>0</v>
      </c>
      <c r="AF107" s="335">
        <f>[1]Tasks!AF107</f>
        <v>0</v>
      </c>
      <c r="AG107" s="335">
        <f>[1]Tasks!AG107</f>
        <v>0</v>
      </c>
      <c r="AH107" s="335">
        <f>[1]Tasks!AH107</f>
        <v>0</v>
      </c>
      <c r="AI107" s="335">
        <f>[1]Tasks!AI107</f>
        <v>0</v>
      </c>
      <c r="AJ107" s="335">
        <f>[1]Tasks!AJ107</f>
        <v>0</v>
      </c>
      <c r="AK107" s="335">
        <f>[1]Tasks!AK107</f>
        <v>0</v>
      </c>
      <c r="AL107" s="335">
        <f>[1]Tasks!AL107</f>
        <v>0</v>
      </c>
      <c r="AM107" s="335">
        <f>[1]Tasks!AM107</f>
        <v>0</v>
      </c>
      <c r="AN107" s="335">
        <f>[1]Tasks!AN107</f>
        <v>0</v>
      </c>
      <c r="AO107" s="335">
        <f>[1]Tasks!AO107</f>
        <v>0</v>
      </c>
      <c r="AP107" s="335">
        <f>[1]Tasks!AP107</f>
        <v>0</v>
      </c>
      <c r="AQ107" s="335">
        <f>[1]Tasks!AQ107</f>
        <v>0</v>
      </c>
      <c r="AR107" s="335">
        <f>[1]Tasks!AR107</f>
        <v>0</v>
      </c>
      <c r="AS107" s="335">
        <f>[1]Tasks!AS107</f>
        <v>0</v>
      </c>
      <c r="AT107" s="335">
        <f>[1]Tasks!AT107</f>
        <v>0</v>
      </c>
      <c r="AU107" s="335">
        <f>[1]Tasks!AU107</f>
        <v>0</v>
      </c>
      <c r="AV107" s="335">
        <f>[1]Tasks!AV107</f>
        <v>0</v>
      </c>
      <c r="AW107" s="335">
        <f>[1]Tasks!AW107</f>
        <v>0</v>
      </c>
      <c r="AX107" s="335">
        <f>[1]Tasks!AX107</f>
        <v>0</v>
      </c>
      <c r="AY107" s="335">
        <f>[1]Tasks!AY107</f>
        <v>0</v>
      </c>
      <c r="AZ107" s="335">
        <f>[1]Tasks!AZ107</f>
        <v>0</v>
      </c>
      <c r="BA107" s="335">
        <f>[1]Tasks!BA107</f>
        <v>0</v>
      </c>
      <c r="BB107" s="335">
        <f>[1]Tasks!BB107</f>
        <v>0</v>
      </c>
      <c r="BC107" s="335">
        <f>[1]Tasks!BC107</f>
        <v>0</v>
      </c>
      <c r="BD107" s="335">
        <f>[1]Tasks!BD107</f>
        <v>0</v>
      </c>
      <c r="BE107" s="335">
        <f>[1]Tasks!BE107</f>
        <v>0</v>
      </c>
      <c r="BF107" s="335">
        <f>[1]Tasks!BF107</f>
        <v>0</v>
      </c>
      <c r="BG107" s="335">
        <f>[1]Tasks!BG107</f>
        <v>0</v>
      </c>
      <c r="BH107" s="335">
        <f>[1]Tasks!BH107</f>
        <v>0</v>
      </c>
      <c r="BI107" s="335">
        <f>[1]Tasks!BI107</f>
        <v>0</v>
      </c>
      <c r="BJ107" s="335">
        <f>[1]Tasks!BJ107</f>
        <v>0</v>
      </c>
      <c r="BK107" s="335">
        <f>[1]Tasks!BK107</f>
        <v>0</v>
      </c>
      <c r="BL107" s="335">
        <f>[1]Tasks!BL107</f>
        <v>0</v>
      </c>
      <c r="BM107" s="336">
        <f>[1]Tasks!BM107</f>
        <v>0</v>
      </c>
    </row>
    <row r="108" spans="1:65" x14ac:dyDescent="0.2">
      <c r="A108" s="172" t="str">
        <f t="shared" si="2"/>
        <v>0 0</v>
      </c>
      <c r="B108" s="173">
        <f>[1]Tasks!B108</f>
        <v>0</v>
      </c>
      <c r="C108" s="173">
        <f>[1]Tasks!C108</f>
        <v>0</v>
      </c>
      <c r="F108" s="334">
        <f>[1]Tasks!F108</f>
        <v>0</v>
      </c>
      <c r="G108" s="335">
        <f>[1]Tasks!G108</f>
        <v>0</v>
      </c>
      <c r="H108" s="335">
        <f>[1]Tasks!H108</f>
        <v>0</v>
      </c>
      <c r="I108" s="335">
        <f>[1]Tasks!I108</f>
        <v>0</v>
      </c>
      <c r="J108" s="335">
        <f>[1]Tasks!J108</f>
        <v>0</v>
      </c>
      <c r="K108" s="335">
        <f>[1]Tasks!K108</f>
        <v>0</v>
      </c>
      <c r="L108" s="335">
        <f>[1]Tasks!L108</f>
        <v>0</v>
      </c>
      <c r="M108" s="335">
        <f>[1]Tasks!M108</f>
        <v>0</v>
      </c>
      <c r="N108" s="335">
        <f>[1]Tasks!N108</f>
        <v>0</v>
      </c>
      <c r="O108" s="335">
        <f>[1]Tasks!O108</f>
        <v>0</v>
      </c>
      <c r="P108" s="335">
        <f>[1]Tasks!P108</f>
        <v>0</v>
      </c>
      <c r="Q108" s="335">
        <f>[1]Tasks!Q108</f>
        <v>0</v>
      </c>
      <c r="R108" s="335">
        <f>[1]Tasks!R108</f>
        <v>0</v>
      </c>
      <c r="S108" s="335">
        <f>[1]Tasks!S108</f>
        <v>0</v>
      </c>
      <c r="T108" s="335">
        <f>[1]Tasks!T108</f>
        <v>0</v>
      </c>
      <c r="U108" s="335">
        <f>[1]Tasks!U108</f>
        <v>0</v>
      </c>
      <c r="V108" s="335">
        <f>[1]Tasks!V108</f>
        <v>0</v>
      </c>
      <c r="W108" s="335">
        <f>[1]Tasks!W108</f>
        <v>0</v>
      </c>
      <c r="X108" s="335">
        <f>[1]Tasks!X108</f>
        <v>0</v>
      </c>
      <c r="Y108" s="335">
        <f>[1]Tasks!Y108</f>
        <v>0</v>
      </c>
      <c r="Z108" s="335">
        <f>[1]Tasks!Z108</f>
        <v>0</v>
      </c>
      <c r="AA108" s="335">
        <f>[1]Tasks!AA108</f>
        <v>0</v>
      </c>
      <c r="AB108" s="335">
        <f>[1]Tasks!AB108</f>
        <v>0</v>
      </c>
      <c r="AC108" s="335">
        <f>[1]Tasks!AC108</f>
        <v>0</v>
      </c>
      <c r="AD108" s="335">
        <f>[1]Tasks!AD108</f>
        <v>0</v>
      </c>
      <c r="AE108" s="335">
        <f>[1]Tasks!AE108</f>
        <v>0</v>
      </c>
      <c r="AF108" s="335">
        <f>[1]Tasks!AF108</f>
        <v>0</v>
      </c>
      <c r="AG108" s="335">
        <f>[1]Tasks!AG108</f>
        <v>0</v>
      </c>
      <c r="AH108" s="335">
        <f>[1]Tasks!AH108</f>
        <v>0</v>
      </c>
      <c r="AI108" s="335">
        <f>[1]Tasks!AI108</f>
        <v>0</v>
      </c>
      <c r="AJ108" s="335">
        <f>[1]Tasks!AJ108</f>
        <v>0</v>
      </c>
      <c r="AK108" s="335">
        <f>[1]Tasks!AK108</f>
        <v>0</v>
      </c>
      <c r="AL108" s="335">
        <f>[1]Tasks!AL108</f>
        <v>0</v>
      </c>
      <c r="AM108" s="335">
        <f>[1]Tasks!AM108</f>
        <v>0</v>
      </c>
      <c r="AN108" s="335">
        <f>[1]Tasks!AN108</f>
        <v>0</v>
      </c>
      <c r="AO108" s="335">
        <f>[1]Tasks!AO108</f>
        <v>0</v>
      </c>
      <c r="AP108" s="335">
        <f>[1]Tasks!AP108</f>
        <v>0</v>
      </c>
      <c r="AQ108" s="335">
        <f>[1]Tasks!AQ108</f>
        <v>0</v>
      </c>
      <c r="AR108" s="335">
        <f>[1]Tasks!AR108</f>
        <v>0</v>
      </c>
      <c r="AS108" s="335">
        <f>[1]Tasks!AS108</f>
        <v>0</v>
      </c>
      <c r="AT108" s="335">
        <f>[1]Tasks!AT108</f>
        <v>0</v>
      </c>
      <c r="AU108" s="335">
        <f>[1]Tasks!AU108</f>
        <v>0</v>
      </c>
      <c r="AV108" s="335">
        <f>[1]Tasks!AV108</f>
        <v>0</v>
      </c>
      <c r="AW108" s="335">
        <f>[1]Tasks!AW108</f>
        <v>0</v>
      </c>
      <c r="AX108" s="335">
        <f>[1]Tasks!AX108</f>
        <v>0</v>
      </c>
      <c r="AY108" s="335">
        <f>[1]Tasks!AY108</f>
        <v>0</v>
      </c>
      <c r="AZ108" s="335">
        <f>[1]Tasks!AZ108</f>
        <v>0</v>
      </c>
      <c r="BA108" s="335">
        <f>[1]Tasks!BA108</f>
        <v>0</v>
      </c>
      <c r="BB108" s="335">
        <f>[1]Tasks!BB108</f>
        <v>0</v>
      </c>
      <c r="BC108" s="335">
        <f>[1]Tasks!BC108</f>
        <v>0</v>
      </c>
      <c r="BD108" s="335">
        <f>[1]Tasks!BD108</f>
        <v>0</v>
      </c>
      <c r="BE108" s="335">
        <f>[1]Tasks!BE108</f>
        <v>0</v>
      </c>
      <c r="BF108" s="335">
        <f>[1]Tasks!BF108</f>
        <v>0</v>
      </c>
      <c r="BG108" s="335">
        <f>[1]Tasks!BG108</f>
        <v>0</v>
      </c>
      <c r="BH108" s="335">
        <f>[1]Tasks!BH108</f>
        <v>0</v>
      </c>
      <c r="BI108" s="335">
        <f>[1]Tasks!BI108</f>
        <v>0</v>
      </c>
      <c r="BJ108" s="335">
        <f>[1]Tasks!BJ108</f>
        <v>0</v>
      </c>
      <c r="BK108" s="335">
        <f>[1]Tasks!BK108</f>
        <v>0</v>
      </c>
      <c r="BL108" s="335">
        <f>[1]Tasks!BL108</f>
        <v>0</v>
      </c>
      <c r="BM108" s="336">
        <f>[1]Tasks!BM108</f>
        <v>0</v>
      </c>
    </row>
    <row r="109" spans="1:65" x14ac:dyDescent="0.2">
      <c r="A109" s="172" t="str">
        <f t="shared" si="2"/>
        <v>0 0</v>
      </c>
      <c r="B109" s="173">
        <f>[1]Tasks!B109</f>
        <v>0</v>
      </c>
      <c r="C109" s="173">
        <f>[1]Tasks!C109</f>
        <v>0</v>
      </c>
      <c r="F109" s="334">
        <f>[1]Tasks!F109</f>
        <v>0</v>
      </c>
      <c r="G109" s="335">
        <f>[1]Tasks!G109</f>
        <v>0</v>
      </c>
      <c r="H109" s="335">
        <f>[1]Tasks!H109</f>
        <v>0</v>
      </c>
      <c r="I109" s="335">
        <f>[1]Tasks!I109</f>
        <v>0</v>
      </c>
      <c r="J109" s="335">
        <f>[1]Tasks!J109</f>
        <v>0</v>
      </c>
      <c r="K109" s="335">
        <f>[1]Tasks!K109</f>
        <v>0</v>
      </c>
      <c r="L109" s="335">
        <f>[1]Tasks!L109</f>
        <v>0</v>
      </c>
      <c r="M109" s="335">
        <f>[1]Tasks!M109</f>
        <v>0</v>
      </c>
      <c r="N109" s="335">
        <f>[1]Tasks!N109</f>
        <v>0</v>
      </c>
      <c r="O109" s="335">
        <f>[1]Tasks!O109</f>
        <v>0</v>
      </c>
      <c r="P109" s="335">
        <f>[1]Tasks!P109</f>
        <v>0</v>
      </c>
      <c r="Q109" s="335">
        <f>[1]Tasks!Q109</f>
        <v>0</v>
      </c>
      <c r="R109" s="335">
        <f>[1]Tasks!R109</f>
        <v>0</v>
      </c>
      <c r="S109" s="335">
        <f>[1]Tasks!S109</f>
        <v>0</v>
      </c>
      <c r="T109" s="335">
        <f>[1]Tasks!T109</f>
        <v>0</v>
      </c>
      <c r="U109" s="335">
        <f>[1]Tasks!U109</f>
        <v>0</v>
      </c>
      <c r="V109" s="335">
        <f>[1]Tasks!V109</f>
        <v>0</v>
      </c>
      <c r="W109" s="335">
        <f>[1]Tasks!W109</f>
        <v>0</v>
      </c>
      <c r="X109" s="335">
        <f>[1]Tasks!X109</f>
        <v>0</v>
      </c>
      <c r="Y109" s="335">
        <f>[1]Tasks!Y109</f>
        <v>0</v>
      </c>
      <c r="Z109" s="335">
        <f>[1]Tasks!Z109</f>
        <v>0</v>
      </c>
      <c r="AA109" s="335">
        <f>[1]Tasks!AA109</f>
        <v>0</v>
      </c>
      <c r="AB109" s="335">
        <f>[1]Tasks!AB109</f>
        <v>0</v>
      </c>
      <c r="AC109" s="335">
        <f>[1]Tasks!AC109</f>
        <v>0</v>
      </c>
      <c r="AD109" s="335">
        <f>[1]Tasks!AD109</f>
        <v>0</v>
      </c>
      <c r="AE109" s="335">
        <f>[1]Tasks!AE109</f>
        <v>0</v>
      </c>
      <c r="AF109" s="335">
        <f>[1]Tasks!AF109</f>
        <v>0</v>
      </c>
      <c r="AG109" s="335">
        <f>[1]Tasks!AG109</f>
        <v>0</v>
      </c>
      <c r="AH109" s="335">
        <f>[1]Tasks!AH109</f>
        <v>0</v>
      </c>
      <c r="AI109" s="335">
        <f>[1]Tasks!AI109</f>
        <v>0</v>
      </c>
      <c r="AJ109" s="335">
        <f>[1]Tasks!AJ109</f>
        <v>0</v>
      </c>
      <c r="AK109" s="335">
        <f>[1]Tasks!AK109</f>
        <v>0</v>
      </c>
      <c r="AL109" s="335">
        <f>[1]Tasks!AL109</f>
        <v>0</v>
      </c>
      <c r="AM109" s="335">
        <f>[1]Tasks!AM109</f>
        <v>0</v>
      </c>
      <c r="AN109" s="335">
        <f>[1]Tasks!AN109</f>
        <v>0</v>
      </c>
      <c r="AO109" s="335">
        <f>[1]Tasks!AO109</f>
        <v>0</v>
      </c>
      <c r="AP109" s="335">
        <f>[1]Tasks!AP109</f>
        <v>0</v>
      </c>
      <c r="AQ109" s="335">
        <f>[1]Tasks!AQ109</f>
        <v>0</v>
      </c>
      <c r="AR109" s="335">
        <f>[1]Tasks!AR109</f>
        <v>0</v>
      </c>
      <c r="AS109" s="335">
        <f>[1]Tasks!AS109</f>
        <v>0</v>
      </c>
      <c r="AT109" s="335">
        <f>[1]Tasks!AT109</f>
        <v>0</v>
      </c>
      <c r="AU109" s="335">
        <f>[1]Tasks!AU109</f>
        <v>0</v>
      </c>
      <c r="AV109" s="335">
        <f>[1]Tasks!AV109</f>
        <v>0</v>
      </c>
      <c r="AW109" s="335">
        <f>[1]Tasks!AW109</f>
        <v>0</v>
      </c>
      <c r="AX109" s="335">
        <f>[1]Tasks!AX109</f>
        <v>0</v>
      </c>
      <c r="AY109" s="335">
        <f>[1]Tasks!AY109</f>
        <v>0</v>
      </c>
      <c r="AZ109" s="335">
        <f>[1]Tasks!AZ109</f>
        <v>0</v>
      </c>
      <c r="BA109" s="335">
        <f>[1]Tasks!BA109</f>
        <v>0</v>
      </c>
      <c r="BB109" s="335">
        <f>[1]Tasks!BB109</f>
        <v>0</v>
      </c>
      <c r="BC109" s="335">
        <f>[1]Tasks!BC109</f>
        <v>0</v>
      </c>
      <c r="BD109" s="335">
        <f>[1]Tasks!BD109</f>
        <v>0</v>
      </c>
      <c r="BE109" s="335">
        <f>[1]Tasks!BE109</f>
        <v>0</v>
      </c>
      <c r="BF109" s="335">
        <f>[1]Tasks!BF109</f>
        <v>0</v>
      </c>
      <c r="BG109" s="335">
        <f>[1]Tasks!BG109</f>
        <v>0</v>
      </c>
      <c r="BH109" s="335">
        <f>[1]Tasks!BH109</f>
        <v>0</v>
      </c>
      <c r="BI109" s="335">
        <f>[1]Tasks!BI109</f>
        <v>0</v>
      </c>
      <c r="BJ109" s="335">
        <f>[1]Tasks!BJ109</f>
        <v>0</v>
      </c>
      <c r="BK109" s="335">
        <f>[1]Tasks!BK109</f>
        <v>0</v>
      </c>
      <c r="BL109" s="335">
        <f>[1]Tasks!BL109</f>
        <v>0</v>
      </c>
      <c r="BM109" s="336">
        <f>[1]Tasks!BM109</f>
        <v>0</v>
      </c>
    </row>
    <row r="110" spans="1:65" x14ac:dyDescent="0.2">
      <c r="A110" s="172" t="str">
        <f t="shared" si="2"/>
        <v>0 0</v>
      </c>
      <c r="B110" s="173">
        <f>[1]Tasks!B110</f>
        <v>0</v>
      </c>
      <c r="C110" s="173">
        <f>[1]Tasks!C110</f>
        <v>0</v>
      </c>
      <c r="F110" s="334">
        <f>[1]Tasks!F110</f>
        <v>0</v>
      </c>
      <c r="G110" s="335">
        <f>[1]Tasks!G110</f>
        <v>0</v>
      </c>
      <c r="H110" s="335">
        <f>[1]Tasks!H110</f>
        <v>0</v>
      </c>
      <c r="I110" s="335">
        <f>[1]Tasks!I110</f>
        <v>0</v>
      </c>
      <c r="J110" s="335">
        <f>[1]Tasks!J110</f>
        <v>0</v>
      </c>
      <c r="K110" s="335">
        <f>[1]Tasks!K110</f>
        <v>0</v>
      </c>
      <c r="L110" s="335">
        <f>[1]Tasks!L110</f>
        <v>0</v>
      </c>
      <c r="M110" s="335">
        <f>[1]Tasks!M110</f>
        <v>0</v>
      </c>
      <c r="N110" s="335">
        <f>[1]Tasks!N110</f>
        <v>0</v>
      </c>
      <c r="O110" s="335">
        <f>[1]Tasks!O110</f>
        <v>0</v>
      </c>
      <c r="P110" s="335">
        <f>[1]Tasks!P110</f>
        <v>0</v>
      </c>
      <c r="Q110" s="335">
        <f>[1]Tasks!Q110</f>
        <v>0</v>
      </c>
      <c r="R110" s="335">
        <f>[1]Tasks!R110</f>
        <v>0</v>
      </c>
      <c r="S110" s="335">
        <f>[1]Tasks!S110</f>
        <v>0</v>
      </c>
      <c r="T110" s="335">
        <f>[1]Tasks!T110</f>
        <v>0</v>
      </c>
      <c r="U110" s="335">
        <f>[1]Tasks!U110</f>
        <v>0</v>
      </c>
      <c r="V110" s="335">
        <f>[1]Tasks!V110</f>
        <v>0</v>
      </c>
      <c r="W110" s="335">
        <f>[1]Tasks!W110</f>
        <v>0</v>
      </c>
      <c r="X110" s="335">
        <f>[1]Tasks!X110</f>
        <v>0</v>
      </c>
      <c r="Y110" s="335">
        <f>[1]Tasks!Y110</f>
        <v>0</v>
      </c>
      <c r="Z110" s="335">
        <f>[1]Tasks!Z110</f>
        <v>0</v>
      </c>
      <c r="AA110" s="335">
        <f>[1]Tasks!AA110</f>
        <v>0</v>
      </c>
      <c r="AB110" s="335">
        <f>[1]Tasks!AB110</f>
        <v>0</v>
      </c>
      <c r="AC110" s="335">
        <f>[1]Tasks!AC110</f>
        <v>0</v>
      </c>
      <c r="AD110" s="335">
        <f>[1]Tasks!AD110</f>
        <v>0</v>
      </c>
      <c r="AE110" s="335">
        <f>[1]Tasks!AE110</f>
        <v>0</v>
      </c>
      <c r="AF110" s="335">
        <f>[1]Tasks!AF110</f>
        <v>0</v>
      </c>
      <c r="AG110" s="335">
        <f>[1]Tasks!AG110</f>
        <v>0</v>
      </c>
      <c r="AH110" s="335">
        <f>[1]Tasks!AH110</f>
        <v>0</v>
      </c>
      <c r="AI110" s="335">
        <f>[1]Tasks!AI110</f>
        <v>0</v>
      </c>
      <c r="AJ110" s="335">
        <f>[1]Tasks!AJ110</f>
        <v>0</v>
      </c>
      <c r="AK110" s="335">
        <f>[1]Tasks!AK110</f>
        <v>0</v>
      </c>
      <c r="AL110" s="335">
        <f>[1]Tasks!AL110</f>
        <v>0</v>
      </c>
      <c r="AM110" s="335">
        <f>[1]Tasks!AM110</f>
        <v>0</v>
      </c>
      <c r="AN110" s="335">
        <f>[1]Tasks!AN110</f>
        <v>0</v>
      </c>
      <c r="AO110" s="335">
        <f>[1]Tasks!AO110</f>
        <v>0</v>
      </c>
      <c r="AP110" s="335">
        <f>[1]Tasks!AP110</f>
        <v>0</v>
      </c>
      <c r="AQ110" s="335">
        <f>[1]Tasks!AQ110</f>
        <v>0</v>
      </c>
      <c r="AR110" s="335">
        <f>[1]Tasks!AR110</f>
        <v>0</v>
      </c>
      <c r="AS110" s="335">
        <f>[1]Tasks!AS110</f>
        <v>0</v>
      </c>
      <c r="AT110" s="335">
        <f>[1]Tasks!AT110</f>
        <v>0</v>
      </c>
      <c r="AU110" s="335">
        <f>[1]Tasks!AU110</f>
        <v>0</v>
      </c>
      <c r="AV110" s="335">
        <f>[1]Tasks!AV110</f>
        <v>0</v>
      </c>
      <c r="AW110" s="335">
        <f>[1]Tasks!AW110</f>
        <v>0</v>
      </c>
      <c r="AX110" s="335">
        <f>[1]Tasks!AX110</f>
        <v>0</v>
      </c>
      <c r="AY110" s="335">
        <f>[1]Tasks!AY110</f>
        <v>0</v>
      </c>
      <c r="AZ110" s="335">
        <f>[1]Tasks!AZ110</f>
        <v>0</v>
      </c>
      <c r="BA110" s="335">
        <f>[1]Tasks!BA110</f>
        <v>0</v>
      </c>
      <c r="BB110" s="335">
        <f>[1]Tasks!BB110</f>
        <v>0</v>
      </c>
      <c r="BC110" s="335">
        <f>[1]Tasks!BC110</f>
        <v>0</v>
      </c>
      <c r="BD110" s="335">
        <f>[1]Tasks!BD110</f>
        <v>0</v>
      </c>
      <c r="BE110" s="335">
        <f>[1]Tasks!BE110</f>
        <v>0</v>
      </c>
      <c r="BF110" s="335">
        <f>[1]Tasks!BF110</f>
        <v>0</v>
      </c>
      <c r="BG110" s="335">
        <f>[1]Tasks!BG110</f>
        <v>0</v>
      </c>
      <c r="BH110" s="335">
        <f>[1]Tasks!BH110</f>
        <v>0</v>
      </c>
      <c r="BI110" s="335">
        <f>[1]Tasks!BI110</f>
        <v>0</v>
      </c>
      <c r="BJ110" s="335">
        <f>[1]Tasks!BJ110</f>
        <v>0</v>
      </c>
      <c r="BK110" s="335">
        <f>[1]Tasks!BK110</f>
        <v>0</v>
      </c>
      <c r="BL110" s="335">
        <f>[1]Tasks!BL110</f>
        <v>0</v>
      </c>
      <c r="BM110" s="336">
        <f>[1]Tasks!BM110</f>
        <v>0</v>
      </c>
    </row>
    <row r="111" spans="1:65" x14ac:dyDescent="0.2">
      <c r="A111" s="172" t="str">
        <f t="shared" si="2"/>
        <v>0 0</v>
      </c>
      <c r="B111" s="173">
        <f>[1]Tasks!B111</f>
        <v>0</v>
      </c>
      <c r="C111" s="173">
        <f>[1]Tasks!C111</f>
        <v>0</v>
      </c>
      <c r="F111" s="334">
        <f>[1]Tasks!F111</f>
        <v>0</v>
      </c>
      <c r="G111" s="335">
        <f>[1]Tasks!G111</f>
        <v>0</v>
      </c>
      <c r="H111" s="335">
        <f>[1]Tasks!H111</f>
        <v>0</v>
      </c>
      <c r="I111" s="335">
        <f>[1]Tasks!I111</f>
        <v>0</v>
      </c>
      <c r="J111" s="335">
        <f>[1]Tasks!J111</f>
        <v>0</v>
      </c>
      <c r="K111" s="335">
        <f>[1]Tasks!K111</f>
        <v>0</v>
      </c>
      <c r="L111" s="335">
        <f>[1]Tasks!L111</f>
        <v>0</v>
      </c>
      <c r="M111" s="335">
        <f>[1]Tasks!M111</f>
        <v>0</v>
      </c>
      <c r="N111" s="335">
        <f>[1]Tasks!N111</f>
        <v>0</v>
      </c>
      <c r="O111" s="335">
        <f>[1]Tasks!O111</f>
        <v>0</v>
      </c>
      <c r="P111" s="335">
        <f>[1]Tasks!P111</f>
        <v>0</v>
      </c>
      <c r="Q111" s="335">
        <f>[1]Tasks!Q111</f>
        <v>0</v>
      </c>
      <c r="R111" s="335">
        <f>[1]Tasks!R111</f>
        <v>0</v>
      </c>
      <c r="S111" s="335">
        <f>[1]Tasks!S111</f>
        <v>0</v>
      </c>
      <c r="T111" s="335">
        <f>[1]Tasks!T111</f>
        <v>0</v>
      </c>
      <c r="U111" s="335">
        <f>[1]Tasks!U111</f>
        <v>0</v>
      </c>
      <c r="V111" s="335">
        <f>[1]Tasks!V111</f>
        <v>0</v>
      </c>
      <c r="W111" s="335">
        <f>[1]Tasks!W111</f>
        <v>0</v>
      </c>
      <c r="X111" s="335">
        <f>[1]Tasks!X111</f>
        <v>0</v>
      </c>
      <c r="Y111" s="335">
        <f>[1]Tasks!Y111</f>
        <v>0</v>
      </c>
      <c r="Z111" s="335">
        <f>[1]Tasks!Z111</f>
        <v>0</v>
      </c>
      <c r="AA111" s="335">
        <f>[1]Tasks!AA111</f>
        <v>0</v>
      </c>
      <c r="AB111" s="335">
        <f>[1]Tasks!AB111</f>
        <v>0</v>
      </c>
      <c r="AC111" s="335">
        <f>[1]Tasks!AC111</f>
        <v>0</v>
      </c>
      <c r="AD111" s="335">
        <f>[1]Tasks!AD111</f>
        <v>0</v>
      </c>
      <c r="AE111" s="335">
        <f>[1]Tasks!AE111</f>
        <v>0</v>
      </c>
      <c r="AF111" s="335">
        <f>[1]Tasks!AF111</f>
        <v>0</v>
      </c>
      <c r="AG111" s="335">
        <f>[1]Tasks!AG111</f>
        <v>0</v>
      </c>
      <c r="AH111" s="335">
        <f>[1]Tasks!AH111</f>
        <v>0</v>
      </c>
      <c r="AI111" s="335">
        <f>[1]Tasks!AI111</f>
        <v>0</v>
      </c>
      <c r="AJ111" s="335">
        <f>[1]Tasks!AJ111</f>
        <v>0</v>
      </c>
      <c r="AK111" s="335">
        <f>[1]Tasks!AK111</f>
        <v>0</v>
      </c>
      <c r="AL111" s="335">
        <f>[1]Tasks!AL111</f>
        <v>0</v>
      </c>
      <c r="AM111" s="335">
        <f>[1]Tasks!AM111</f>
        <v>0</v>
      </c>
      <c r="AN111" s="335">
        <f>[1]Tasks!AN111</f>
        <v>0</v>
      </c>
      <c r="AO111" s="335">
        <f>[1]Tasks!AO111</f>
        <v>0</v>
      </c>
      <c r="AP111" s="335">
        <f>[1]Tasks!AP111</f>
        <v>0</v>
      </c>
      <c r="AQ111" s="335">
        <f>[1]Tasks!AQ111</f>
        <v>0</v>
      </c>
      <c r="AR111" s="335">
        <f>[1]Tasks!AR111</f>
        <v>0</v>
      </c>
      <c r="AS111" s="335">
        <f>[1]Tasks!AS111</f>
        <v>0</v>
      </c>
      <c r="AT111" s="335">
        <f>[1]Tasks!AT111</f>
        <v>0</v>
      </c>
      <c r="AU111" s="335">
        <f>[1]Tasks!AU111</f>
        <v>0</v>
      </c>
      <c r="AV111" s="335">
        <f>[1]Tasks!AV111</f>
        <v>0</v>
      </c>
      <c r="AW111" s="335">
        <f>[1]Tasks!AW111</f>
        <v>0</v>
      </c>
      <c r="AX111" s="335">
        <f>[1]Tasks!AX111</f>
        <v>0</v>
      </c>
      <c r="AY111" s="335">
        <f>[1]Tasks!AY111</f>
        <v>0</v>
      </c>
      <c r="AZ111" s="335">
        <f>[1]Tasks!AZ111</f>
        <v>0</v>
      </c>
      <c r="BA111" s="335">
        <f>[1]Tasks!BA111</f>
        <v>0</v>
      </c>
      <c r="BB111" s="335">
        <f>[1]Tasks!BB111</f>
        <v>0</v>
      </c>
      <c r="BC111" s="335">
        <f>[1]Tasks!BC111</f>
        <v>0</v>
      </c>
      <c r="BD111" s="335">
        <f>[1]Tasks!BD111</f>
        <v>0</v>
      </c>
      <c r="BE111" s="335">
        <f>[1]Tasks!BE111</f>
        <v>0</v>
      </c>
      <c r="BF111" s="335">
        <f>[1]Tasks!BF111</f>
        <v>0</v>
      </c>
      <c r="BG111" s="335">
        <f>[1]Tasks!BG111</f>
        <v>0</v>
      </c>
      <c r="BH111" s="335">
        <f>[1]Tasks!BH111</f>
        <v>0</v>
      </c>
      <c r="BI111" s="335">
        <f>[1]Tasks!BI111</f>
        <v>0</v>
      </c>
      <c r="BJ111" s="335">
        <f>[1]Tasks!BJ111</f>
        <v>0</v>
      </c>
      <c r="BK111" s="335">
        <f>[1]Tasks!BK111</f>
        <v>0</v>
      </c>
      <c r="BL111" s="335">
        <f>[1]Tasks!BL111</f>
        <v>0</v>
      </c>
      <c r="BM111" s="336">
        <f>[1]Tasks!BM111</f>
        <v>0</v>
      </c>
    </row>
    <row r="112" spans="1:65" x14ac:dyDescent="0.2">
      <c r="A112" s="172" t="str">
        <f t="shared" si="2"/>
        <v>0 0</v>
      </c>
      <c r="B112" s="173">
        <f>[1]Tasks!B112</f>
        <v>0</v>
      </c>
      <c r="C112" s="173">
        <f>[1]Tasks!C112</f>
        <v>0</v>
      </c>
      <c r="F112" s="334">
        <f>[1]Tasks!F112</f>
        <v>0</v>
      </c>
      <c r="G112" s="335">
        <f>[1]Tasks!G112</f>
        <v>0</v>
      </c>
      <c r="H112" s="335">
        <f>[1]Tasks!H112</f>
        <v>0</v>
      </c>
      <c r="I112" s="335">
        <f>[1]Tasks!I112</f>
        <v>0</v>
      </c>
      <c r="J112" s="335">
        <f>[1]Tasks!J112</f>
        <v>0</v>
      </c>
      <c r="K112" s="335">
        <f>[1]Tasks!K112</f>
        <v>0</v>
      </c>
      <c r="L112" s="335">
        <f>[1]Tasks!L112</f>
        <v>0</v>
      </c>
      <c r="M112" s="335">
        <f>[1]Tasks!M112</f>
        <v>0</v>
      </c>
      <c r="N112" s="335">
        <f>[1]Tasks!N112</f>
        <v>0</v>
      </c>
      <c r="O112" s="335">
        <f>[1]Tasks!O112</f>
        <v>0</v>
      </c>
      <c r="P112" s="335">
        <f>[1]Tasks!P112</f>
        <v>0</v>
      </c>
      <c r="Q112" s="335">
        <f>[1]Tasks!Q112</f>
        <v>0</v>
      </c>
      <c r="R112" s="335">
        <f>[1]Tasks!R112</f>
        <v>0</v>
      </c>
      <c r="S112" s="335">
        <f>[1]Tasks!S112</f>
        <v>0</v>
      </c>
      <c r="T112" s="335">
        <f>[1]Tasks!T112</f>
        <v>0</v>
      </c>
      <c r="U112" s="335">
        <f>[1]Tasks!U112</f>
        <v>0</v>
      </c>
      <c r="V112" s="335">
        <f>[1]Tasks!V112</f>
        <v>0</v>
      </c>
      <c r="W112" s="335">
        <f>[1]Tasks!W112</f>
        <v>0</v>
      </c>
      <c r="X112" s="335">
        <f>[1]Tasks!X112</f>
        <v>0</v>
      </c>
      <c r="Y112" s="335">
        <f>[1]Tasks!Y112</f>
        <v>0</v>
      </c>
      <c r="Z112" s="335">
        <f>[1]Tasks!Z112</f>
        <v>0</v>
      </c>
      <c r="AA112" s="335">
        <f>[1]Tasks!AA112</f>
        <v>0</v>
      </c>
      <c r="AB112" s="335">
        <f>[1]Tasks!AB112</f>
        <v>0</v>
      </c>
      <c r="AC112" s="335">
        <f>[1]Tasks!AC112</f>
        <v>0</v>
      </c>
      <c r="AD112" s="335">
        <f>[1]Tasks!AD112</f>
        <v>0</v>
      </c>
      <c r="AE112" s="335">
        <f>[1]Tasks!AE112</f>
        <v>0</v>
      </c>
      <c r="AF112" s="335">
        <f>[1]Tasks!AF112</f>
        <v>0</v>
      </c>
      <c r="AG112" s="335">
        <f>[1]Tasks!AG112</f>
        <v>0</v>
      </c>
      <c r="AH112" s="335">
        <f>[1]Tasks!AH112</f>
        <v>0</v>
      </c>
      <c r="AI112" s="335">
        <f>[1]Tasks!AI112</f>
        <v>0</v>
      </c>
      <c r="AJ112" s="335">
        <f>[1]Tasks!AJ112</f>
        <v>0</v>
      </c>
      <c r="AK112" s="335">
        <f>[1]Tasks!AK112</f>
        <v>0</v>
      </c>
      <c r="AL112" s="335">
        <f>[1]Tasks!AL112</f>
        <v>0</v>
      </c>
      <c r="AM112" s="335">
        <f>[1]Tasks!AM112</f>
        <v>0</v>
      </c>
      <c r="AN112" s="335">
        <f>[1]Tasks!AN112</f>
        <v>0</v>
      </c>
      <c r="AO112" s="335">
        <f>[1]Tasks!AO112</f>
        <v>0</v>
      </c>
      <c r="AP112" s="335">
        <f>[1]Tasks!AP112</f>
        <v>0</v>
      </c>
      <c r="AQ112" s="335">
        <f>[1]Tasks!AQ112</f>
        <v>0</v>
      </c>
      <c r="AR112" s="335">
        <f>[1]Tasks!AR112</f>
        <v>0</v>
      </c>
      <c r="AS112" s="335">
        <f>[1]Tasks!AS112</f>
        <v>0</v>
      </c>
      <c r="AT112" s="335">
        <f>[1]Tasks!AT112</f>
        <v>0</v>
      </c>
      <c r="AU112" s="335">
        <f>[1]Tasks!AU112</f>
        <v>0</v>
      </c>
      <c r="AV112" s="335">
        <f>[1]Tasks!AV112</f>
        <v>0</v>
      </c>
      <c r="AW112" s="335">
        <f>[1]Tasks!AW112</f>
        <v>0</v>
      </c>
      <c r="AX112" s="335">
        <f>[1]Tasks!AX112</f>
        <v>0</v>
      </c>
      <c r="AY112" s="335">
        <f>[1]Tasks!AY112</f>
        <v>0</v>
      </c>
      <c r="AZ112" s="335">
        <f>[1]Tasks!AZ112</f>
        <v>0</v>
      </c>
      <c r="BA112" s="335">
        <f>[1]Tasks!BA112</f>
        <v>0</v>
      </c>
      <c r="BB112" s="335">
        <f>[1]Tasks!BB112</f>
        <v>0</v>
      </c>
      <c r="BC112" s="335">
        <f>[1]Tasks!BC112</f>
        <v>0</v>
      </c>
      <c r="BD112" s="335">
        <f>[1]Tasks!BD112</f>
        <v>0</v>
      </c>
      <c r="BE112" s="335">
        <f>[1]Tasks!BE112</f>
        <v>0</v>
      </c>
      <c r="BF112" s="335">
        <f>[1]Tasks!BF112</f>
        <v>0</v>
      </c>
      <c r="BG112" s="335">
        <f>[1]Tasks!BG112</f>
        <v>0</v>
      </c>
      <c r="BH112" s="335">
        <f>[1]Tasks!BH112</f>
        <v>0</v>
      </c>
      <c r="BI112" s="335">
        <f>[1]Tasks!BI112</f>
        <v>0</v>
      </c>
      <c r="BJ112" s="335">
        <f>[1]Tasks!BJ112</f>
        <v>0</v>
      </c>
      <c r="BK112" s="335">
        <f>[1]Tasks!BK112</f>
        <v>0</v>
      </c>
      <c r="BL112" s="335">
        <f>[1]Tasks!BL112</f>
        <v>0</v>
      </c>
      <c r="BM112" s="336">
        <f>[1]Tasks!BM112</f>
        <v>0</v>
      </c>
    </row>
    <row r="113" spans="1:65" x14ac:dyDescent="0.2">
      <c r="A113" s="172" t="str">
        <f t="shared" si="2"/>
        <v>0 0</v>
      </c>
      <c r="B113" s="173">
        <f>[1]Tasks!B113</f>
        <v>0</v>
      </c>
      <c r="C113" s="173">
        <f>[1]Tasks!C113</f>
        <v>0</v>
      </c>
      <c r="F113" s="334">
        <f>[1]Tasks!F113</f>
        <v>0</v>
      </c>
      <c r="G113" s="335">
        <f>[1]Tasks!G113</f>
        <v>0</v>
      </c>
      <c r="H113" s="335">
        <f>[1]Tasks!H113</f>
        <v>0</v>
      </c>
      <c r="I113" s="335">
        <f>[1]Tasks!I113</f>
        <v>0</v>
      </c>
      <c r="J113" s="335">
        <f>[1]Tasks!J113</f>
        <v>0</v>
      </c>
      <c r="K113" s="335">
        <f>[1]Tasks!K113</f>
        <v>0</v>
      </c>
      <c r="L113" s="335">
        <f>[1]Tasks!L113</f>
        <v>0</v>
      </c>
      <c r="M113" s="335">
        <f>[1]Tasks!M113</f>
        <v>0</v>
      </c>
      <c r="N113" s="335">
        <f>[1]Tasks!N113</f>
        <v>0</v>
      </c>
      <c r="O113" s="335">
        <f>[1]Tasks!O113</f>
        <v>0</v>
      </c>
      <c r="P113" s="335">
        <f>[1]Tasks!P113</f>
        <v>0</v>
      </c>
      <c r="Q113" s="335">
        <f>[1]Tasks!Q113</f>
        <v>0</v>
      </c>
      <c r="R113" s="335">
        <f>[1]Tasks!R113</f>
        <v>0</v>
      </c>
      <c r="S113" s="335">
        <f>[1]Tasks!S113</f>
        <v>0</v>
      </c>
      <c r="T113" s="335">
        <f>[1]Tasks!T113</f>
        <v>0</v>
      </c>
      <c r="U113" s="335">
        <f>[1]Tasks!U113</f>
        <v>0</v>
      </c>
      <c r="V113" s="335">
        <f>[1]Tasks!V113</f>
        <v>0</v>
      </c>
      <c r="W113" s="335">
        <f>[1]Tasks!W113</f>
        <v>0</v>
      </c>
      <c r="X113" s="335">
        <f>[1]Tasks!X113</f>
        <v>0</v>
      </c>
      <c r="Y113" s="335">
        <f>[1]Tasks!Y113</f>
        <v>0</v>
      </c>
      <c r="Z113" s="335">
        <f>[1]Tasks!Z113</f>
        <v>0</v>
      </c>
      <c r="AA113" s="335">
        <f>[1]Tasks!AA113</f>
        <v>0</v>
      </c>
      <c r="AB113" s="335">
        <f>[1]Tasks!AB113</f>
        <v>0</v>
      </c>
      <c r="AC113" s="335">
        <f>[1]Tasks!AC113</f>
        <v>0</v>
      </c>
      <c r="AD113" s="335">
        <f>[1]Tasks!AD113</f>
        <v>0</v>
      </c>
      <c r="AE113" s="335">
        <f>[1]Tasks!AE113</f>
        <v>0</v>
      </c>
      <c r="AF113" s="335">
        <f>[1]Tasks!AF113</f>
        <v>0</v>
      </c>
      <c r="AG113" s="335">
        <f>[1]Tasks!AG113</f>
        <v>0</v>
      </c>
      <c r="AH113" s="335">
        <f>[1]Tasks!AH113</f>
        <v>0</v>
      </c>
      <c r="AI113" s="335">
        <f>[1]Tasks!AI113</f>
        <v>0</v>
      </c>
      <c r="AJ113" s="335">
        <f>[1]Tasks!AJ113</f>
        <v>0</v>
      </c>
      <c r="AK113" s="335">
        <f>[1]Tasks!AK113</f>
        <v>0</v>
      </c>
      <c r="AL113" s="335">
        <f>[1]Tasks!AL113</f>
        <v>0</v>
      </c>
      <c r="AM113" s="335">
        <f>[1]Tasks!AM113</f>
        <v>0</v>
      </c>
      <c r="AN113" s="335">
        <f>[1]Tasks!AN113</f>
        <v>0</v>
      </c>
      <c r="AO113" s="335">
        <f>[1]Tasks!AO113</f>
        <v>0</v>
      </c>
      <c r="AP113" s="335">
        <f>[1]Tasks!AP113</f>
        <v>0</v>
      </c>
      <c r="AQ113" s="335">
        <f>[1]Tasks!AQ113</f>
        <v>0</v>
      </c>
      <c r="AR113" s="335">
        <f>[1]Tasks!AR113</f>
        <v>0</v>
      </c>
      <c r="AS113" s="335">
        <f>[1]Tasks!AS113</f>
        <v>0</v>
      </c>
      <c r="AT113" s="335">
        <f>[1]Tasks!AT113</f>
        <v>0</v>
      </c>
      <c r="AU113" s="335">
        <f>[1]Tasks!AU113</f>
        <v>0</v>
      </c>
      <c r="AV113" s="335">
        <f>[1]Tasks!AV113</f>
        <v>0</v>
      </c>
      <c r="AW113" s="335">
        <f>[1]Tasks!AW113</f>
        <v>0</v>
      </c>
      <c r="AX113" s="335">
        <f>[1]Tasks!AX113</f>
        <v>0</v>
      </c>
      <c r="AY113" s="335">
        <f>[1]Tasks!AY113</f>
        <v>0</v>
      </c>
      <c r="AZ113" s="335">
        <f>[1]Tasks!AZ113</f>
        <v>0</v>
      </c>
      <c r="BA113" s="335">
        <f>[1]Tasks!BA113</f>
        <v>0</v>
      </c>
      <c r="BB113" s="335">
        <f>[1]Tasks!BB113</f>
        <v>0</v>
      </c>
      <c r="BC113" s="335">
        <f>[1]Tasks!BC113</f>
        <v>0</v>
      </c>
      <c r="BD113" s="335">
        <f>[1]Tasks!BD113</f>
        <v>0</v>
      </c>
      <c r="BE113" s="335">
        <f>[1]Tasks!BE113</f>
        <v>0</v>
      </c>
      <c r="BF113" s="335">
        <f>[1]Tasks!BF113</f>
        <v>0</v>
      </c>
      <c r="BG113" s="335">
        <f>[1]Tasks!BG113</f>
        <v>0</v>
      </c>
      <c r="BH113" s="335">
        <f>[1]Tasks!BH113</f>
        <v>0</v>
      </c>
      <c r="BI113" s="335">
        <f>[1]Tasks!BI113</f>
        <v>0</v>
      </c>
      <c r="BJ113" s="335">
        <f>[1]Tasks!BJ113</f>
        <v>0</v>
      </c>
      <c r="BK113" s="335">
        <f>[1]Tasks!BK113</f>
        <v>0</v>
      </c>
      <c r="BL113" s="335">
        <f>[1]Tasks!BL113</f>
        <v>0</v>
      </c>
      <c r="BM113" s="336">
        <f>[1]Tasks!BM113</f>
        <v>0</v>
      </c>
    </row>
    <row r="114" spans="1:65" x14ac:dyDescent="0.2">
      <c r="A114" s="172" t="str">
        <f t="shared" si="2"/>
        <v>0 0</v>
      </c>
      <c r="B114" s="173">
        <f>[1]Tasks!B114</f>
        <v>0</v>
      </c>
      <c r="C114" s="173">
        <f>[1]Tasks!C114</f>
        <v>0</v>
      </c>
      <c r="F114" s="334">
        <f>[1]Tasks!F114</f>
        <v>0</v>
      </c>
      <c r="G114" s="335">
        <f>[1]Tasks!G114</f>
        <v>0</v>
      </c>
      <c r="H114" s="335">
        <f>[1]Tasks!H114</f>
        <v>0</v>
      </c>
      <c r="I114" s="335">
        <f>[1]Tasks!I114</f>
        <v>0</v>
      </c>
      <c r="J114" s="335">
        <f>[1]Tasks!J114</f>
        <v>0</v>
      </c>
      <c r="K114" s="335">
        <f>[1]Tasks!K114</f>
        <v>0</v>
      </c>
      <c r="L114" s="335">
        <f>[1]Tasks!L114</f>
        <v>0</v>
      </c>
      <c r="M114" s="335">
        <f>[1]Tasks!M114</f>
        <v>0</v>
      </c>
      <c r="N114" s="335">
        <f>[1]Tasks!N114</f>
        <v>0</v>
      </c>
      <c r="O114" s="335">
        <f>[1]Tasks!O114</f>
        <v>0</v>
      </c>
      <c r="P114" s="335">
        <f>[1]Tasks!P114</f>
        <v>0</v>
      </c>
      <c r="Q114" s="335">
        <f>[1]Tasks!Q114</f>
        <v>0</v>
      </c>
      <c r="R114" s="335">
        <f>[1]Tasks!R114</f>
        <v>0</v>
      </c>
      <c r="S114" s="335">
        <f>[1]Tasks!S114</f>
        <v>0</v>
      </c>
      <c r="T114" s="335">
        <f>[1]Tasks!T114</f>
        <v>0</v>
      </c>
      <c r="U114" s="335">
        <f>[1]Tasks!U114</f>
        <v>0</v>
      </c>
      <c r="V114" s="335">
        <f>[1]Tasks!V114</f>
        <v>0</v>
      </c>
      <c r="W114" s="335">
        <f>[1]Tasks!W114</f>
        <v>0</v>
      </c>
      <c r="X114" s="335">
        <f>[1]Tasks!X114</f>
        <v>0</v>
      </c>
      <c r="Y114" s="335">
        <f>[1]Tasks!Y114</f>
        <v>0</v>
      </c>
      <c r="Z114" s="335">
        <f>[1]Tasks!Z114</f>
        <v>0</v>
      </c>
      <c r="AA114" s="335">
        <f>[1]Tasks!AA114</f>
        <v>0</v>
      </c>
      <c r="AB114" s="335">
        <f>[1]Tasks!AB114</f>
        <v>0</v>
      </c>
      <c r="AC114" s="335">
        <f>[1]Tasks!AC114</f>
        <v>0</v>
      </c>
      <c r="AD114" s="335">
        <f>[1]Tasks!AD114</f>
        <v>0</v>
      </c>
      <c r="AE114" s="335">
        <f>[1]Tasks!AE114</f>
        <v>0</v>
      </c>
      <c r="AF114" s="335">
        <f>[1]Tasks!AF114</f>
        <v>0</v>
      </c>
      <c r="AG114" s="335">
        <f>[1]Tasks!AG114</f>
        <v>0</v>
      </c>
      <c r="AH114" s="335">
        <f>[1]Tasks!AH114</f>
        <v>0</v>
      </c>
      <c r="AI114" s="335">
        <f>[1]Tasks!AI114</f>
        <v>0</v>
      </c>
      <c r="AJ114" s="335">
        <f>[1]Tasks!AJ114</f>
        <v>0</v>
      </c>
      <c r="AK114" s="335">
        <f>[1]Tasks!AK114</f>
        <v>0</v>
      </c>
      <c r="AL114" s="335">
        <f>[1]Tasks!AL114</f>
        <v>0</v>
      </c>
      <c r="AM114" s="335">
        <f>[1]Tasks!AM114</f>
        <v>0</v>
      </c>
      <c r="AN114" s="335">
        <f>[1]Tasks!AN114</f>
        <v>0</v>
      </c>
      <c r="AO114" s="335">
        <f>[1]Tasks!AO114</f>
        <v>0</v>
      </c>
      <c r="AP114" s="335">
        <f>[1]Tasks!AP114</f>
        <v>0</v>
      </c>
      <c r="AQ114" s="335">
        <f>[1]Tasks!AQ114</f>
        <v>0</v>
      </c>
      <c r="AR114" s="335">
        <f>[1]Tasks!AR114</f>
        <v>0</v>
      </c>
      <c r="AS114" s="335">
        <f>[1]Tasks!AS114</f>
        <v>0</v>
      </c>
      <c r="AT114" s="335">
        <f>[1]Tasks!AT114</f>
        <v>0</v>
      </c>
      <c r="AU114" s="335">
        <f>[1]Tasks!AU114</f>
        <v>0</v>
      </c>
      <c r="AV114" s="335">
        <f>[1]Tasks!AV114</f>
        <v>0</v>
      </c>
      <c r="AW114" s="335">
        <f>[1]Tasks!AW114</f>
        <v>0</v>
      </c>
      <c r="AX114" s="335">
        <f>[1]Tasks!AX114</f>
        <v>0</v>
      </c>
      <c r="AY114" s="335">
        <f>[1]Tasks!AY114</f>
        <v>0</v>
      </c>
      <c r="AZ114" s="335">
        <f>[1]Tasks!AZ114</f>
        <v>0</v>
      </c>
      <c r="BA114" s="335">
        <f>[1]Tasks!BA114</f>
        <v>0</v>
      </c>
      <c r="BB114" s="335">
        <f>[1]Tasks!BB114</f>
        <v>0</v>
      </c>
      <c r="BC114" s="335">
        <f>[1]Tasks!BC114</f>
        <v>0</v>
      </c>
      <c r="BD114" s="335">
        <f>[1]Tasks!BD114</f>
        <v>0</v>
      </c>
      <c r="BE114" s="335">
        <f>[1]Tasks!BE114</f>
        <v>0</v>
      </c>
      <c r="BF114" s="335">
        <f>[1]Tasks!BF114</f>
        <v>0</v>
      </c>
      <c r="BG114" s="335">
        <f>[1]Tasks!BG114</f>
        <v>0</v>
      </c>
      <c r="BH114" s="335">
        <f>[1]Tasks!BH114</f>
        <v>0</v>
      </c>
      <c r="BI114" s="335">
        <f>[1]Tasks!BI114</f>
        <v>0</v>
      </c>
      <c r="BJ114" s="335">
        <f>[1]Tasks!BJ114</f>
        <v>0</v>
      </c>
      <c r="BK114" s="335">
        <f>[1]Tasks!BK114</f>
        <v>0</v>
      </c>
      <c r="BL114" s="335">
        <f>[1]Tasks!BL114</f>
        <v>0</v>
      </c>
      <c r="BM114" s="336">
        <f>[1]Tasks!BM114</f>
        <v>0</v>
      </c>
    </row>
    <row r="115" spans="1:65" x14ac:dyDescent="0.2">
      <c r="A115" s="172" t="str">
        <f t="shared" si="2"/>
        <v>0 0</v>
      </c>
      <c r="B115" s="173">
        <f>[1]Tasks!B115</f>
        <v>0</v>
      </c>
      <c r="C115" s="173">
        <f>[1]Tasks!C115</f>
        <v>0</v>
      </c>
      <c r="F115" s="334">
        <f>[1]Tasks!F115</f>
        <v>0</v>
      </c>
      <c r="G115" s="335">
        <f>[1]Tasks!G115</f>
        <v>0</v>
      </c>
      <c r="H115" s="335">
        <f>[1]Tasks!H115</f>
        <v>0</v>
      </c>
      <c r="I115" s="335">
        <f>[1]Tasks!I115</f>
        <v>0</v>
      </c>
      <c r="J115" s="335">
        <f>[1]Tasks!J115</f>
        <v>0</v>
      </c>
      <c r="K115" s="335">
        <f>[1]Tasks!K115</f>
        <v>0</v>
      </c>
      <c r="L115" s="335">
        <f>[1]Tasks!L115</f>
        <v>0</v>
      </c>
      <c r="M115" s="335">
        <f>[1]Tasks!M115</f>
        <v>0</v>
      </c>
      <c r="N115" s="335">
        <f>[1]Tasks!N115</f>
        <v>0</v>
      </c>
      <c r="O115" s="335">
        <f>[1]Tasks!O115</f>
        <v>0</v>
      </c>
      <c r="P115" s="335">
        <f>[1]Tasks!P115</f>
        <v>0</v>
      </c>
      <c r="Q115" s="335">
        <f>[1]Tasks!Q115</f>
        <v>0</v>
      </c>
      <c r="R115" s="335">
        <f>[1]Tasks!R115</f>
        <v>0</v>
      </c>
      <c r="S115" s="335">
        <f>[1]Tasks!S115</f>
        <v>0</v>
      </c>
      <c r="T115" s="335">
        <f>[1]Tasks!T115</f>
        <v>0</v>
      </c>
      <c r="U115" s="335">
        <f>[1]Tasks!U115</f>
        <v>0</v>
      </c>
      <c r="V115" s="335">
        <f>[1]Tasks!V115</f>
        <v>0</v>
      </c>
      <c r="W115" s="335">
        <f>[1]Tasks!W115</f>
        <v>0</v>
      </c>
      <c r="X115" s="335">
        <f>[1]Tasks!X115</f>
        <v>0</v>
      </c>
      <c r="Y115" s="335">
        <f>[1]Tasks!Y115</f>
        <v>0</v>
      </c>
      <c r="Z115" s="335">
        <f>[1]Tasks!Z115</f>
        <v>0</v>
      </c>
      <c r="AA115" s="335">
        <f>[1]Tasks!AA115</f>
        <v>0</v>
      </c>
      <c r="AB115" s="335">
        <f>[1]Tasks!AB115</f>
        <v>0</v>
      </c>
      <c r="AC115" s="335">
        <f>[1]Tasks!AC115</f>
        <v>0</v>
      </c>
      <c r="AD115" s="335">
        <f>[1]Tasks!AD115</f>
        <v>0</v>
      </c>
      <c r="AE115" s="335">
        <f>[1]Tasks!AE115</f>
        <v>0</v>
      </c>
      <c r="AF115" s="335">
        <f>[1]Tasks!AF115</f>
        <v>0</v>
      </c>
      <c r="AG115" s="335">
        <f>[1]Tasks!AG115</f>
        <v>0</v>
      </c>
      <c r="AH115" s="335">
        <f>[1]Tasks!AH115</f>
        <v>0</v>
      </c>
      <c r="AI115" s="335">
        <f>[1]Tasks!AI115</f>
        <v>0</v>
      </c>
      <c r="AJ115" s="335">
        <f>[1]Tasks!AJ115</f>
        <v>0</v>
      </c>
      <c r="AK115" s="335">
        <f>[1]Tasks!AK115</f>
        <v>0</v>
      </c>
      <c r="AL115" s="335">
        <f>[1]Tasks!AL115</f>
        <v>0</v>
      </c>
      <c r="AM115" s="335">
        <f>[1]Tasks!AM115</f>
        <v>0</v>
      </c>
      <c r="AN115" s="335">
        <f>[1]Tasks!AN115</f>
        <v>0</v>
      </c>
      <c r="AO115" s="335">
        <f>[1]Tasks!AO115</f>
        <v>0</v>
      </c>
      <c r="AP115" s="335">
        <f>[1]Tasks!AP115</f>
        <v>0</v>
      </c>
      <c r="AQ115" s="335">
        <f>[1]Tasks!AQ115</f>
        <v>0</v>
      </c>
      <c r="AR115" s="335">
        <f>[1]Tasks!AR115</f>
        <v>0</v>
      </c>
      <c r="AS115" s="335">
        <f>[1]Tasks!AS115</f>
        <v>0</v>
      </c>
      <c r="AT115" s="335">
        <f>[1]Tasks!AT115</f>
        <v>0</v>
      </c>
      <c r="AU115" s="335">
        <f>[1]Tasks!AU115</f>
        <v>0</v>
      </c>
      <c r="AV115" s="335">
        <f>[1]Tasks!AV115</f>
        <v>0</v>
      </c>
      <c r="AW115" s="335">
        <f>[1]Tasks!AW115</f>
        <v>0</v>
      </c>
      <c r="AX115" s="335">
        <f>[1]Tasks!AX115</f>
        <v>0</v>
      </c>
      <c r="AY115" s="335">
        <f>[1]Tasks!AY115</f>
        <v>0</v>
      </c>
      <c r="AZ115" s="335">
        <f>[1]Tasks!AZ115</f>
        <v>0</v>
      </c>
      <c r="BA115" s="335">
        <f>[1]Tasks!BA115</f>
        <v>0</v>
      </c>
      <c r="BB115" s="335">
        <f>[1]Tasks!BB115</f>
        <v>0</v>
      </c>
      <c r="BC115" s="335">
        <f>[1]Tasks!BC115</f>
        <v>0</v>
      </c>
      <c r="BD115" s="335">
        <f>[1]Tasks!BD115</f>
        <v>0</v>
      </c>
      <c r="BE115" s="335">
        <f>[1]Tasks!BE115</f>
        <v>0</v>
      </c>
      <c r="BF115" s="335">
        <f>[1]Tasks!BF115</f>
        <v>0</v>
      </c>
      <c r="BG115" s="335">
        <f>[1]Tasks!BG115</f>
        <v>0</v>
      </c>
      <c r="BH115" s="335">
        <f>[1]Tasks!BH115</f>
        <v>0</v>
      </c>
      <c r="BI115" s="335">
        <f>[1]Tasks!BI115</f>
        <v>0</v>
      </c>
      <c r="BJ115" s="335">
        <f>[1]Tasks!BJ115</f>
        <v>0</v>
      </c>
      <c r="BK115" s="335">
        <f>[1]Tasks!BK115</f>
        <v>0</v>
      </c>
      <c r="BL115" s="335">
        <f>[1]Tasks!BL115</f>
        <v>0</v>
      </c>
      <c r="BM115" s="336">
        <f>[1]Tasks!BM115</f>
        <v>0</v>
      </c>
    </row>
    <row r="116" spans="1:65" x14ac:dyDescent="0.2">
      <c r="A116" s="172" t="str">
        <f t="shared" si="2"/>
        <v>0 0</v>
      </c>
      <c r="B116" s="173">
        <f>[1]Tasks!B116</f>
        <v>0</v>
      </c>
      <c r="C116" s="173">
        <f>[1]Tasks!C116</f>
        <v>0</v>
      </c>
      <c r="F116" s="334">
        <f>[1]Tasks!F116</f>
        <v>0</v>
      </c>
      <c r="G116" s="335">
        <f>[1]Tasks!G116</f>
        <v>0</v>
      </c>
      <c r="H116" s="335">
        <f>[1]Tasks!H116</f>
        <v>0</v>
      </c>
      <c r="I116" s="335">
        <f>[1]Tasks!I116</f>
        <v>0</v>
      </c>
      <c r="J116" s="335">
        <f>[1]Tasks!J116</f>
        <v>0</v>
      </c>
      <c r="K116" s="335">
        <f>[1]Tasks!K116</f>
        <v>0</v>
      </c>
      <c r="L116" s="335">
        <f>[1]Tasks!L116</f>
        <v>0</v>
      </c>
      <c r="M116" s="335">
        <f>[1]Tasks!M116</f>
        <v>0</v>
      </c>
      <c r="N116" s="335">
        <f>[1]Tasks!N116</f>
        <v>0</v>
      </c>
      <c r="O116" s="335">
        <f>[1]Tasks!O116</f>
        <v>0</v>
      </c>
      <c r="P116" s="335">
        <f>[1]Tasks!P116</f>
        <v>0</v>
      </c>
      <c r="Q116" s="335">
        <f>[1]Tasks!Q116</f>
        <v>0</v>
      </c>
      <c r="R116" s="335">
        <f>[1]Tasks!R116</f>
        <v>0</v>
      </c>
      <c r="S116" s="335">
        <f>[1]Tasks!S116</f>
        <v>0</v>
      </c>
      <c r="T116" s="335">
        <f>[1]Tasks!T116</f>
        <v>0</v>
      </c>
      <c r="U116" s="335">
        <f>[1]Tasks!U116</f>
        <v>0</v>
      </c>
      <c r="V116" s="335">
        <f>[1]Tasks!V116</f>
        <v>0</v>
      </c>
      <c r="W116" s="335">
        <f>[1]Tasks!W116</f>
        <v>0</v>
      </c>
      <c r="X116" s="335">
        <f>[1]Tasks!X116</f>
        <v>0</v>
      </c>
      <c r="Y116" s="335">
        <f>[1]Tasks!Y116</f>
        <v>0</v>
      </c>
      <c r="Z116" s="335">
        <f>[1]Tasks!Z116</f>
        <v>0</v>
      </c>
      <c r="AA116" s="335">
        <f>[1]Tasks!AA116</f>
        <v>0</v>
      </c>
      <c r="AB116" s="335">
        <f>[1]Tasks!AB116</f>
        <v>0</v>
      </c>
      <c r="AC116" s="335">
        <f>[1]Tasks!AC116</f>
        <v>0</v>
      </c>
      <c r="AD116" s="335">
        <f>[1]Tasks!AD116</f>
        <v>0</v>
      </c>
      <c r="AE116" s="335">
        <f>[1]Tasks!AE116</f>
        <v>0</v>
      </c>
      <c r="AF116" s="335">
        <f>[1]Tasks!AF116</f>
        <v>0</v>
      </c>
      <c r="AG116" s="335">
        <f>[1]Tasks!AG116</f>
        <v>0</v>
      </c>
      <c r="AH116" s="335">
        <f>[1]Tasks!AH116</f>
        <v>0</v>
      </c>
      <c r="AI116" s="335">
        <f>[1]Tasks!AI116</f>
        <v>0</v>
      </c>
      <c r="AJ116" s="335">
        <f>[1]Tasks!AJ116</f>
        <v>0</v>
      </c>
      <c r="AK116" s="335">
        <f>[1]Tasks!AK116</f>
        <v>0</v>
      </c>
      <c r="AL116" s="335">
        <f>[1]Tasks!AL116</f>
        <v>0</v>
      </c>
      <c r="AM116" s="335">
        <f>[1]Tasks!AM116</f>
        <v>0</v>
      </c>
      <c r="AN116" s="335">
        <f>[1]Tasks!AN116</f>
        <v>0</v>
      </c>
      <c r="AO116" s="335">
        <f>[1]Tasks!AO116</f>
        <v>0</v>
      </c>
      <c r="AP116" s="335">
        <f>[1]Tasks!AP116</f>
        <v>0</v>
      </c>
      <c r="AQ116" s="335">
        <f>[1]Tasks!AQ116</f>
        <v>0</v>
      </c>
      <c r="AR116" s="335">
        <f>[1]Tasks!AR116</f>
        <v>0</v>
      </c>
      <c r="AS116" s="335">
        <f>[1]Tasks!AS116</f>
        <v>0</v>
      </c>
      <c r="AT116" s="335">
        <f>[1]Tasks!AT116</f>
        <v>0</v>
      </c>
      <c r="AU116" s="335">
        <f>[1]Tasks!AU116</f>
        <v>0</v>
      </c>
      <c r="AV116" s="335">
        <f>[1]Tasks!AV116</f>
        <v>0</v>
      </c>
      <c r="AW116" s="335">
        <f>[1]Tasks!AW116</f>
        <v>0</v>
      </c>
      <c r="AX116" s="335">
        <f>[1]Tasks!AX116</f>
        <v>0</v>
      </c>
      <c r="AY116" s="335">
        <f>[1]Tasks!AY116</f>
        <v>0</v>
      </c>
      <c r="AZ116" s="335">
        <f>[1]Tasks!AZ116</f>
        <v>0</v>
      </c>
      <c r="BA116" s="335">
        <f>[1]Tasks!BA116</f>
        <v>0</v>
      </c>
      <c r="BB116" s="335">
        <f>[1]Tasks!BB116</f>
        <v>0</v>
      </c>
      <c r="BC116" s="335">
        <f>[1]Tasks!BC116</f>
        <v>0</v>
      </c>
      <c r="BD116" s="335">
        <f>[1]Tasks!BD116</f>
        <v>0</v>
      </c>
      <c r="BE116" s="335">
        <f>[1]Tasks!BE116</f>
        <v>0</v>
      </c>
      <c r="BF116" s="335">
        <f>[1]Tasks!BF116</f>
        <v>0</v>
      </c>
      <c r="BG116" s="335">
        <f>[1]Tasks!BG116</f>
        <v>0</v>
      </c>
      <c r="BH116" s="335">
        <f>[1]Tasks!BH116</f>
        <v>0</v>
      </c>
      <c r="BI116" s="335">
        <f>[1]Tasks!BI116</f>
        <v>0</v>
      </c>
      <c r="BJ116" s="335">
        <f>[1]Tasks!BJ116</f>
        <v>0</v>
      </c>
      <c r="BK116" s="335">
        <f>[1]Tasks!BK116</f>
        <v>0</v>
      </c>
      <c r="BL116" s="335">
        <f>[1]Tasks!BL116</f>
        <v>0</v>
      </c>
      <c r="BM116" s="336">
        <f>[1]Tasks!BM116</f>
        <v>0</v>
      </c>
    </row>
    <row r="117" spans="1:65" x14ac:dyDescent="0.2">
      <c r="A117" s="172" t="str">
        <f t="shared" si="2"/>
        <v>0 0</v>
      </c>
      <c r="B117" s="173">
        <f>[1]Tasks!B117</f>
        <v>0</v>
      </c>
      <c r="C117" s="173">
        <f>[1]Tasks!C117</f>
        <v>0</v>
      </c>
      <c r="F117" s="334">
        <f>[1]Tasks!F117</f>
        <v>0</v>
      </c>
      <c r="G117" s="335">
        <f>[1]Tasks!G117</f>
        <v>0</v>
      </c>
      <c r="H117" s="335">
        <f>[1]Tasks!H117</f>
        <v>0</v>
      </c>
      <c r="I117" s="335">
        <f>[1]Tasks!I117</f>
        <v>0</v>
      </c>
      <c r="J117" s="335">
        <f>[1]Tasks!J117</f>
        <v>0</v>
      </c>
      <c r="K117" s="335">
        <f>[1]Tasks!K117</f>
        <v>0</v>
      </c>
      <c r="L117" s="335">
        <f>[1]Tasks!L117</f>
        <v>0</v>
      </c>
      <c r="M117" s="335">
        <f>[1]Tasks!M117</f>
        <v>0</v>
      </c>
      <c r="N117" s="335">
        <f>[1]Tasks!N117</f>
        <v>0</v>
      </c>
      <c r="O117" s="335">
        <f>[1]Tasks!O117</f>
        <v>0</v>
      </c>
      <c r="P117" s="335">
        <f>[1]Tasks!P117</f>
        <v>0</v>
      </c>
      <c r="Q117" s="335">
        <f>[1]Tasks!Q117</f>
        <v>0</v>
      </c>
      <c r="R117" s="335">
        <f>[1]Tasks!R117</f>
        <v>0</v>
      </c>
      <c r="S117" s="335">
        <f>[1]Tasks!S117</f>
        <v>0</v>
      </c>
      <c r="T117" s="335">
        <f>[1]Tasks!T117</f>
        <v>0</v>
      </c>
      <c r="U117" s="335">
        <f>[1]Tasks!U117</f>
        <v>0</v>
      </c>
      <c r="V117" s="335">
        <f>[1]Tasks!V117</f>
        <v>0</v>
      </c>
      <c r="W117" s="335">
        <f>[1]Tasks!W117</f>
        <v>0</v>
      </c>
      <c r="X117" s="335">
        <f>[1]Tasks!X117</f>
        <v>0</v>
      </c>
      <c r="Y117" s="335">
        <f>[1]Tasks!Y117</f>
        <v>0</v>
      </c>
      <c r="Z117" s="335">
        <f>[1]Tasks!Z117</f>
        <v>0</v>
      </c>
      <c r="AA117" s="335">
        <f>[1]Tasks!AA117</f>
        <v>0</v>
      </c>
      <c r="AB117" s="335">
        <f>[1]Tasks!AB117</f>
        <v>0</v>
      </c>
      <c r="AC117" s="335">
        <f>[1]Tasks!AC117</f>
        <v>0</v>
      </c>
      <c r="AD117" s="335">
        <f>[1]Tasks!AD117</f>
        <v>0</v>
      </c>
      <c r="AE117" s="335">
        <f>[1]Tasks!AE117</f>
        <v>0</v>
      </c>
      <c r="AF117" s="335">
        <f>[1]Tasks!AF117</f>
        <v>0</v>
      </c>
      <c r="AG117" s="335">
        <f>[1]Tasks!AG117</f>
        <v>0</v>
      </c>
      <c r="AH117" s="335">
        <f>[1]Tasks!AH117</f>
        <v>0</v>
      </c>
      <c r="AI117" s="335">
        <f>[1]Tasks!AI117</f>
        <v>0</v>
      </c>
      <c r="AJ117" s="335">
        <f>[1]Tasks!AJ117</f>
        <v>0</v>
      </c>
      <c r="AK117" s="335">
        <f>[1]Tasks!AK117</f>
        <v>0</v>
      </c>
      <c r="AL117" s="335">
        <f>[1]Tasks!AL117</f>
        <v>0</v>
      </c>
      <c r="AM117" s="335">
        <f>[1]Tasks!AM117</f>
        <v>0</v>
      </c>
      <c r="AN117" s="335">
        <f>[1]Tasks!AN117</f>
        <v>0</v>
      </c>
      <c r="AO117" s="335">
        <f>[1]Tasks!AO117</f>
        <v>0</v>
      </c>
      <c r="AP117" s="335">
        <f>[1]Tasks!AP117</f>
        <v>0</v>
      </c>
      <c r="AQ117" s="335">
        <f>[1]Tasks!AQ117</f>
        <v>0</v>
      </c>
      <c r="AR117" s="335">
        <f>[1]Tasks!AR117</f>
        <v>0</v>
      </c>
      <c r="AS117" s="335">
        <f>[1]Tasks!AS117</f>
        <v>0</v>
      </c>
      <c r="AT117" s="335">
        <f>[1]Tasks!AT117</f>
        <v>0</v>
      </c>
      <c r="AU117" s="335">
        <f>[1]Tasks!AU117</f>
        <v>0</v>
      </c>
      <c r="AV117" s="335">
        <f>[1]Tasks!AV117</f>
        <v>0</v>
      </c>
      <c r="AW117" s="335">
        <f>[1]Tasks!AW117</f>
        <v>0</v>
      </c>
      <c r="AX117" s="335">
        <f>[1]Tasks!AX117</f>
        <v>0</v>
      </c>
      <c r="AY117" s="335">
        <f>[1]Tasks!AY117</f>
        <v>0</v>
      </c>
      <c r="AZ117" s="335">
        <f>[1]Tasks!AZ117</f>
        <v>0</v>
      </c>
      <c r="BA117" s="335">
        <f>[1]Tasks!BA117</f>
        <v>0</v>
      </c>
      <c r="BB117" s="335">
        <f>[1]Tasks!BB117</f>
        <v>0</v>
      </c>
      <c r="BC117" s="335">
        <f>[1]Tasks!BC117</f>
        <v>0</v>
      </c>
      <c r="BD117" s="335">
        <f>[1]Tasks!BD117</f>
        <v>0</v>
      </c>
      <c r="BE117" s="335">
        <f>[1]Tasks!BE117</f>
        <v>0</v>
      </c>
      <c r="BF117" s="335">
        <f>[1]Tasks!BF117</f>
        <v>0</v>
      </c>
      <c r="BG117" s="335">
        <f>[1]Tasks!BG117</f>
        <v>0</v>
      </c>
      <c r="BH117" s="335">
        <f>[1]Tasks!BH117</f>
        <v>0</v>
      </c>
      <c r="BI117" s="335">
        <f>[1]Tasks!BI117</f>
        <v>0</v>
      </c>
      <c r="BJ117" s="335">
        <f>[1]Tasks!BJ117</f>
        <v>0</v>
      </c>
      <c r="BK117" s="335">
        <f>[1]Tasks!BK117</f>
        <v>0</v>
      </c>
      <c r="BL117" s="335">
        <f>[1]Tasks!BL117</f>
        <v>0</v>
      </c>
      <c r="BM117" s="336">
        <f>[1]Tasks!BM117</f>
        <v>0</v>
      </c>
    </row>
    <row r="118" spans="1:65" x14ac:dyDescent="0.2">
      <c r="A118" s="172" t="str">
        <f t="shared" si="2"/>
        <v>0 0</v>
      </c>
      <c r="B118" s="173">
        <f>[1]Tasks!B118</f>
        <v>0</v>
      </c>
      <c r="C118" s="173">
        <f>[1]Tasks!C118</f>
        <v>0</v>
      </c>
      <c r="F118" s="334">
        <f>[1]Tasks!F118</f>
        <v>0</v>
      </c>
      <c r="G118" s="335">
        <f>[1]Tasks!G118</f>
        <v>0</v>
      </c>
      <c r="H118" s="335">
        <f>[1]Tasks!H118</f>
        <v>0</v>
      </c>
      <c r="I118" s="335">
        <f>[1]Tasks!I118</f>
        <v>0</v>
      </c>
      <c r="J118" s="335">
        <f>[1]Tasks!J118</f>
        <v>0</v>
      </c>
      <c r="K118" s="335">
        <f>[1]Tasks!K118</f>
        <v>0</v>
      </c>
      <c r="L118" s="335">
        <f>[1]Tasks!L118</f>
        <v>0</v>
      </c>
      <c r="M118" s="335">
        <f>[1]Tasks!M118</f>
        <v>0</v>
      </c>
      <c r="N118" s="335">
        <f>[1]Tasks!N118</f>
        <v>0</v>
      </c>
      <c r="O118" s="335">
        <f>[1]Tasks!O118</f>
        <v>0</v>
      </c>
      <c r="P118" s="335">
        <f>[1]Tasks!P118</f>
        <v>0</v>
      </c>
      <c r="Q118" s="335">
        <f>[1]Tasks!Q118</f>
        <v>0</v>
      </c>
      <c r="R118" s="335">
        <f>[1]Tasks!R118</f>
        <v>0</v>
      </c>
      <c r="S118" s="335">
        <f>[1]Tasks!S118</f>
        <v>0</v>
      </c>
      <c r="T118" s="335">
        <f>[1]Tasks!T118</f>
        <v>0</v>
      </c>
      <c r="U118" s="335">
        <f>[1]Tasks!U118</f>
        <v>0</v>
      </c>
      <c r="V118" s="335">
        <f>[1]Tasks!V118</f>
        <v>0</v>
      </c>
      <c r="W118" s="335">
        <f>[1]Tasks!W118</f>
        <v>0</v>
      </c>
      <c r="X118" s="335">
        <f>[1]Tasks!X118</f>
        <v>0</v>
      </c>
      <c r="Y118" s="335">
        <f>[1]Tasks!Y118</f>
        <v>0</v>
      </c>
      <c r="Z118" s="335">
        <f>[1]Tasks!Z118</f>
        <v>0</v>
      </c>
      <c r="AA118" s="335">
        <f>[1]Tasks!AA118</f>
        <v>0</v>
      </c>
      <c r="AB118" s="335">
        <f>[1]Tasks!AB118</f>
        <v>0</v>
      </c>
      <c r="AC118" s="335">
        <f>[1]Tasks!AC118</f>
        <v>0</v>
      </c>
      <c r="AD118" s="335">
        <f>[1]Tasks!AD118</f>
        <v>0</v>
      </c>
      <c r="AE118" s="335">
        <f>[1]Tasks!AE118</f>
        <v>0</v>
      </c>
      <c r="AF118" s="335">
        <f>[1]Tasks!AF118</f>
        <v>0</v>
      </c>
      <c r="AG118" s="335">
        <f>[1]Tasks!AG118</f>
        <v>0</v>
      </c>
      <c r="AH118" s="335">
        <f>[1]Tasks!AH118</f>
        <v>0</v>
      </c>
      <c r="AI118" s="335">
        <f>[1]Tasks!AI118</f>
        <v>0</v>
      </c>
      <c r="AJ118" s="335">
        <f>[1]Tasks!AJ118</f>
        <v>0</v>
      </c>
      <c r="AK118" s="335">
        <f>[1]Tasks!AK118</f>
        <v>0</v>
      </c>
      <c r="AL118" s="335">
        <f>[1]Tasks!AL118</f>
        <v>0</v>
      </c>
      <c r="AM118" s="335">
        <f>[1]Tasks!AM118</f>
        <v>0</v>
      </c>
      <c r="AN118" s="335">
        <f>[1]Tasks!AN118</f>
        <v>0</v>
      </c>
      <c r="AO118" s="335">
        <f>[1]Tasks!AO118</f>
        <v>0</v>
      </c>
      <c r="AP118" s="335">
        <f>[1]Tasks!AP118</f>
        <v>0</v>
      </c>
      <c r="AQ118" s="335">
        <f>[1]Tasks!AQ118</f>
        <v>0</v>
      </c>
      <c r="AR118" s="335">
        <f>[1]Tasks!AR118</f>
        <v>0</v>
      </c>
      <c r="AS118" s="335">
        <f>[1]Tasks!AS118</f>
        <v>0</v>
      </c>
      <c r="AT118" s="335">
        <f>[1]Tasks!AT118</f>
        <v>0</v>
      </c>
      <c r="AU118" s="335">
        <f>[1]Tasks!AU118</f>
        <v>0</v>
      </c>
      <c r="AV118" s="335">
        <f>[1]Tasks!AV118</f>
        <v>0</v>
      </c>
      <c r="AW118" s="335">
        <f>[1]Tasks!AW118</f>
        <v>0</v>
      </c>
      <c r="AX118" s="335">
        <f>[1]Tasks!AX118</f>
        <v>0</v>
      </c>
      <c r="AY118" s="335">
        <f>[1]Tasks!AY118</f>
        <v>0</v>
      </c>
      <c r="AZ118" s="335">
        <f>[1]Tasks!AZ118</f>
        <v>0</v>
      </c>
      <c r="BA118" s="335">
        <f>[1]Tasks!BA118</f>
        <v>0</v>
      </c>
      <c r="BB118" s="335">
        <f>[1]Tasks!BB118</f>
        <v>0</v>
      </c>
      <c r="BC118" s="335">
        <f>[1]Tasks!BC118</f>
        <v>0</v>
      </c>
      <c r="BD118" s="335">
        <f>[1]Tasks!BD118</f>
        <v>0</v>
      </c>
      <c r="BE118" s="335">
        <f>[1]Tasks!BE118</f>
        <v>0</v>
      </c>
      <c r="BF118" s="335">
        <f>[1]Tasks!BF118</f>
        <v>0</v>
      </c>
      <c r="BG118" s="335">
        <f>[1]Tasks!BG118</f>
        <v>0</v>
      </c>
      <c r="BH118" s="335">
        <f>[1]Tasks!BH118</f>
        <v>0</v>
      </c>
      <c r="BI118" s="335">
        <f>[1]Tasks!BI118</f>
        <v>0</v>
      </c>
      <c r="BJ118" s="335">
        <f>[1]Tasks!BJ118</f>
        <v>0</v>
      </c>
      <c r="BK118" s="335">
        <f>[1]Tasks!BK118</f>
        <v>0</v>
      </c>
      <c r="BL118" s="335">
        <f>[1]Tasks!BL118</f>
        <v>0</v>
      </c>
      <c r="BM118" s="336">
        <f>[1]Tasks!BM118</f>
        <v>0</v>
      </c>
    </row>
    <row r="119" spans="1:65" x14ac:dyDescent="0.2">
      <c r="A119" s="172" t="str">
        <f t="shared" si="2"/>
        <v>0 0</v>
      </c>
      <c r="B119" s="173">
        <f>[1]Tasks!B119</f>
        <v>0</v>
      </c>
      <c r="C119" s="173">
        <f>[1]Tasks!C119</f>
        <v>0</v>
      </c>
      <c r="F119" s="334">
        <f>[1]Tasks!F119</f>
        <v>0</v>
      </c>
      <c r="G119" s="335">
        <f>[1]Tasks!G119</f>
        <v>0</v>
      </c>
      <c r="H119" s="335">
        <f>[1]Tasks!H119</f>
        <v>0</v>
      </c>
      <c r="I119" s="335">
        <f>[1]Tasks!I119</f>
        <v>0</v>
      </c>
      <c r="J119" s="335">
        <f>[1]Tasks!J119</f>
        <v>0</v>
      </c>
      <c r="K119" s="335">
        <f>[1]Tasks!K119</f>
        <v>0</v>
      </c>
      <c r="L119" s="335">
        <f>[1]Tasks!L119</f>
        <v>0</v>
      </c>
      <c r="M119" s="335">
        <f>[1]Tasks!M119</f>
        <v>0</v>
      </c>
      <c r="N119" s="335">
        <f>[1]Tasks!N119</f>
        <v>0</v>
      </c>
      <c r="O119" s="335">
        <f>[1]Tasks!O119</f>
        <v>0</v>
      </c>
      <c r="P119" s="335">
        <f>[1]Tasks!P119</f>
        <v>0</v>
      </c>
      <c r="Q119" s="335">
        <f>[1]Tasks!Q119</f>
        <v>0</v>
      </c>
      <c r="R119" s="335">
        <f>[1]Tasks!R119</f>
        <v>0</v>
      </c>
      <c r="S119" s="335">
        <f>[1]Tasks!S119</f>
        <v>0</v>
      </c>
      <c r="T119" s="335">
        <f>[1]Tasks!T119</f>
        <v>0</v>
      </c>
      <c r="U119" s="335">
        <f>[1]Tasks!U119</f>
        <v>0</v>
      </c>
      <c r="V119" s="335">
        <f>[1]Tasks!V119</f>
        <v>0</v>
      </c>
      <c r="W119" s="335">
        <f>[1]Tasks!W119</f>
        <v>0</v>
      </c>
      <c r="X119" s="335">
        <f>[1]Tasks!X119</f>
        <v>0</v>
      </c>
      <c r="Y119" s="335">
        <f>[1]Tasks!Y119</f>
        <v>0</v>
      </c>
      <c r="Z119" s="335">
        <f>[1]Tasks!Z119</f>
        <v>0</v>
      </c>
      <c r="AA119" s="335">
        <f>[1]Tasks!AA119</f>
        <v>0</v>
      </c>
      <c r="AB119" s="335">
        <f>[1]Tasks!AB119</f>
        <v>0</v>
      </c>
      <c r="AC119" s="335">
        <f>[1]Tasks!AC119</f>
        <v>0</v>
      </c>
      <c r="AD119" s="335">
        <f>[1]Tasks!AD119</f>
        <v>0</v>
      </c>
      <c r="AE119" s="335">
        <f>[1]Tasks!AE119</f>
        <v>0</v>
      </c>
      <c r="AF119" s="335">
        <f>[1]Tasks!AF119</f>
        <v>0</v>
      </c>
      <c r="AG119" s="335">
        <f>[1]Tasks!AG119</f>
        <v>0</v>
      </c>
      <c r="AH119" s="335">
        <f>[1]Tasks!AH119</f>
        <v>0</v>
      </c>
      <c r="AI119" s="335">
        <f>[1]Tasks!AI119</f>
        <v>0</v>
      </c>
      <c r="AJ119" s="335">
        <f>[1]Tasks!AJ119</f>
        <v>0</v>
      </c>
      <c r="AK119" s="335">
        <f>[1]Tasks!AK119</f>
        <v>0</v>
      </c>
      <c r="AL119" s="335">
        <f>[1]Tasks!AL119</f>
        <v>0</v>
      </c>
      <c r="AM119" s="335">
        <f>[1]Tasks!AM119</f>
        <v>0</v>
      </c>
      <c r="AN119" s="335">
        <f>[1]Tasks!AN119</f>
        <v>0</v>
      </c>
      <c r="AO119" s="335">
        <f>[1]Tasks!AO119</f>
        <v>0</v>
      </c>
      <c r="AP119" s="335">
        <f>[1]Tasks!AP119</f>
        <v>0</v>
      </c>
      <c r="AQ119" s="335">
        <f>[1]Tasks!AQ119</f>
        <v>0</v>
      </c>
      <c r="AR119" s="335">
        <f>[1]Tasks!AR119</f>
        <v>0</v>
      </c>
      <c r="AS119" s="335">
        <f>[1]Tasks!AS119</f>
        <v>0</v>
      </c>
      <c r="AT119" s="335">
        <f>[1]Tasks!AT119</f>
        <v>0</v>
      </c>
      <c r="AU119" s="335">
        <f>[1]Tasks!AU119</f>
        <v>0</v>
      </c>
      <c r="AV119" s="335">
        <f>[1]Tasks!AV119</f>
        <v>0</v>
      </c>
      <c r="AW119" s="335">
        <f>[1]Tasks!AW119</f>
        <v>0</v>
      </c>
      <c r="AX119" s="335">
        <f>[1]Tasks!AX119</f>
        <v>0</v>
      </c>
      <c r="AY119" s="335">
        <f>[1]Tasks!AY119</f>
        <v>0</v>
      </c>
      <c r="AZ119" s="335">
        <f>[1]Tasks!AZ119</f>
        <v>0</v>
      </c>
      <c r="BA119" s="335">
        <f>[1]Tasks!BA119</f>
        <v>0</v>
      </c>
      <c r="BB119" s="335">
        <f>[1]Tasks!BB119</f>
        <v>0</v>
      </c>
      <c r="BC119" s="335">
        <f>[1]Tasks!BC119</f>
        <v>0</v>
      </c>
      <c r="BD119" s="335">
        <f>[1]Tasks!BD119</f>
        <v>0</v>
      </c>
      <c r="BE119" s="335">
        <f>[1]Tasks!BE119</f>
        <v>0</v>
      </c>
      <c r="BF119" s="335">
        <f>[1]Tasks!BF119</f>
        <v>0</v>
      </c>
      <c r="BG119" s="335">
        <f>[1]Tasks!BG119</f>
        <v>0</v>
      </c>
      <c r="BH119" s="335">
        <f>[1]Tasks!BH119</f>
        <v>0</v>
      </c>
      <c r="BI119" s="335">
        <f>[1]Tasks!BI119</f>
        <v>0</v>
      </c>
      <c r="BJ119" s="335">
        <f>[1]Tasks!BJ119</f>
        <v>0</v>
      </c>
      <c r="BK119" s="335">
        <f>[1]Tasks!BK119</f>
        <v>0</v>
      </c>
      <c r="BL119" s="335">
        <f>[1]Tasks!BL119</f>
        <v>0</v>
      </c>
      <c r="BM119" s="336">
        <f>[1]Tasks!BM119</f>
        <v>0</v>
      </c>
    </row>
    <row r="120" spans="1:65" x14ac:dyDescent="0.2">
      <c r="A120" s="172" t="str">
        <f t="shared" si="2"/>
        <v>0 0</v>
      </c>
      <c r="B120" s="173">
        <f>[1]Tasks!B120</f>
        <v>0</v>
      </c>
      <c r="C120" s="173">
        <f>[1]Tasks!C120</f>
        <v>0</v>
      </c>
      <c r="F120" s="334">
        <f>[1]Tasks!F120</f>
        <v>0</v>
      </c>
      <c r="G120" s="335">
        <f>[1]Tasks!G120</f>
        <v>0</v>
      </c>
      <c r="H120" s="335">
        <f>[1]Tasks!H120</f>
        <v>0</v>
      </c>
      <c r="I120" s="335">
        <f>[1]Tasks!I120</f>
        <v>0</v>
      </c>
      <c r="J120" s="335">
        <f>[1]Tasks!J120</f>
        <v>0</v>
      </c>
      <c r="K120" s="335">
        <f>[1]Tasks!K120</f>
        <v>0</v>
      </c>
      <c r="L120" s="335">
        <f>[1]Tasks!L120</f>
        <v>0</v>
      </c>
      <c r="M120" s="335">
        <f>[1]Tasks!M120</f>
        <v>0</v>
      </c>
      <c r="N120" s="335">
        <f>[1]Tasks!N120</f>
        <v>0</v>
      </c>
      <c r="O120" s="335">
        <f>[1]Tasks!O120</f>
        <v>0</v>
      </c>
      <c r="P120" s="335">
        <f>[1]Tasks!P120</f>
        <v>0</v>
      </c>
      <c r="Q120" s="335">
        <f>[1]Tasks!Q120</f>
        <v>0</v>
      </c>
      <c r="R120" s="335">
        <f>[1]Tasks!R120</f>
        <v>0</v>
      </c>
      <c r="S120" s="335">
        <f>[1]Tasks!S120</f>
        <v>0</v>
      </c>
      <c r="T120" s="335">
        <f>[1]Tasks!T120</f>
        <v>0</v>
      </c>
      <c r="U120" s="335">
        <f>[1]Tasks!U120</f>
        <v>0</v>
      </c>
      <c r="V120" s="335">
        <f>[1]Tasks!V120</f>
        <v>0</v>
      </c>
      <c r="W120" s="335">
        <f>[1]Tasks!W120</f>
        <v>0</v>
      </c>
      <c r="X120" s="335">
        <f>[1]Tasks!X120</f>
        <v>0</v>
      </c>
      <c r="Y120" s="335">
        <f>[1]Tasks!Y120</f>
        <v>0</v>
      </c>
      <c r="Z120" s="335">
        <f>[1]Tasks!Z120</f>
        <v>0</v>
      </c>
      <c r="AA120" s="335">
        <f>[1]Tasks!AA120</f>
        <v>0</v>
      </c>
      <c r="AB120" s="335">
        <f>[1]Tasks!AB120</f>
        <v>0</v>
      </c>
      <c r="AC120" s="335">
        <f>[1]Tasks!AC120</f>
        <v>0</v>
      </c>
      <c r="AD120" s="335">
        <f>[1]Tasks!AD120</f>
        <v>0</v>
      </c>
      <c r="AE120" s="335">
        <f>[1]Tasks!AE120</f>
        <v>0</v>
      </c>
      <c r="AF120" s="335">
        <f>[1]Tasks!AF120</f>
        <v>0</v>
      </c>
      <c r="AG120" s="335">
        <f>[1]Tasks!AG120</f>
        <v>0</v>
      </c>
      <c r="AH120" s="335">
        <f>[1]Tasks!AH120</f>
        <v>0</v>
      </c>
      <c r="AI120" s="335">
        <f>[1]Tasks!AI120</f>
        <v>0</v>
      </c>
      <c r="AJ120" s="335">
        <f>[1]Tasks!AJ120</f>
        <v>0</v>
      </c>
      <c r="AK120" s="335">
        <f>[1]Tasks!AK120</f>
        <v>0</v>
      </c>
      <c r="AL120" s="335">
        <f>[1]Tasks!AL120</f>
        <v>0</v>
      </c>
      <c r="AM120" s="335">
        <f>[1]Tasks!AM120</f>
        <v>0</v>
      </c>
      <c r="AN120" s="335">
        <f>[1]Tasks!AN120</f>
        <v>0</v>
      </c>
      <c r="AO120" s="335">
        <f>[1]Tasks!AO120</f>
        <v>0</v>
      </c>
      <c r="AP120" s="335">
        <f>[1]Tasks!AP120</f>
        <v>0</v>
      </c>
      <c r="AQ120" s="335">
        <f>[1]Tasks!AQ120</f>
        <v>0</v>
      </c>
      <c r="AR120" s="335">
        <f>[1]Tasks!AR120</f>
        <v>0</v>
      </c>
      <c r="AS120" s="335">
        <f>[1]Tasks!AS120</f>
        <v>0</v>
      </c>
      <c r="AT120" s="335">
        <f>[1]Tasks!AT120</f>
        <v>0</v>
      </c>
      <c r="AU120" s="335">
        <f>[1]Tasks!AU120</f>
        <v>0</v>
      </c>
      <c r="AV120" s="335">
        <f>[1]Tasks!AV120</f>
        <v>0</v>
      </c>
      <c r="AW120" s="335">
        <f>[1]Tasks!AW120</f>
        <v>0</v>
      </c>
      <c r="AX120" s="335">
        <f>[1]Tasks!AX120</f>
        <v>0</v>
      </c>
      <c r="AY120" s="335">
        <f>[1]Tasks!AY120</f>
        <v>0</v>
      </c>
      <c r="AZ120" s="335">
        <f>[1]Tasks!AZ120</f>
        <v>0</v>
      </c>
      <c r="BA120" s="335">
        <f>[1]Tasks!BA120</f>
        <v>0</v>
      </c>
      <c r="BB120" s="335">
        <f>[1]Tasks!BB120</f>
        <v>0</v>
      </c>
      <c r="BC120" s="335">
        <f>[1]Tasks!BC120</f>
        <v>0</v>
      </c>
      <c r="BD120" s="335">
        <f>[1]Tasks!BD120</f>
        <v>0</v>
      </c>
      <c r="BE120" s="335">
        <f>[1]Tasks!BE120</f>
        <v>0</v>
      </c>
      <c r="BF120" s="335">
        <f>[1]Tasks!BF120</f>
        <v>0</v>
      </c>
      <c r="BG120" s="335">
        <f>[1]Tasks!BG120</f>
        <v>0</v>
      </c>
      <c r="BH120" s="335">
        <f>[1]Tasks!BH120</f>
        <v>0</v>
      </c>
      <c r="BI120" s="335">
        <f>[1]Tasks!BI120</f>
        <v>0</v>
      </c>
      <c r="BJ120" s="335">
        <f>[1]Tasks!BJ120</f>
        <v>0</v>
      </c>
      <c r="BK120" s="335">
        <f>[1]Tasks!BK120</f>
        <v>0</v>
      </c>
      <c r="BL120" s="335">
        <f>[1]Tasks!BL120</f>
        <v>0</v>
      </c>
      <c r="BM120" s="336">
        <f>[1]Tasks!BM120</f>
        <v>0</v>
      </c>
    </row>
    <row r="121" spans="1:65" x14ac:dyDescent="0.2">
      <c r="A121" s="172" t="str">
        <f t="shared" si="2"/>
        <v>0 0</v>
      </c>
      <c r="B121" s="173">
        <f>[1]Tasks!B121</f>
        <v>0</v>
      </c>
      <c r="C121" s="173">
        <f>[1]Tasks!C121</f>
        <v>0</v>
      </c>
      <c r="F121" s="334">
        <f>[1]Tasks!F121</f>
        <v>0</v>
      </c>
      <c r="G121" s="335">
        <f>[1]Tasks!G121</f>
        <v>0</v>
      </c>
      <c r="H121" s="335">
        <f>[1]Tasks!H121</f>
        <v>0</v>
      </c>
      <c r="I121" s="335">
        <f>[1]Tasks!I121</f>
        <v>0</v>
      </c>
      <c r="J121" s="335">
        <f>[1]Tasks!J121</f>
        <v>0</v>
      </c>
      <c r="K121" s="335">
        <f>[1]Tasks!K121</f>
        <v>0</v>
      </c>
      <c r="L121" s="335">
        <f>[1]Tasks!L121</f>
        <v>0</v>
      </c>
      <c r="M121" s="335">
        <f>[1]Tasks!M121</f>
        <v>0</v>
      </c>
      <c r="N121" s="335">
        <f>[1]Tasks!N121</f>
        <v>0</v>
      </c>
      <c r="O121" s="335">
        <f>[1]Tasks!O121</f>
        <v>0</v>
      </c>
      <c r="P121" s="335">
        <f>[1]Tasks!P121</f>
        <v>0</v>
      </c>
      <c r="Q121" s="335">
        <f>[1]Tasks!Q121</f>
        <v>0</v>
      </c>
      <c r="R121" s="335">
        <f>[1]Tasks!R121</f>
        <v>0</v>
      </c>
      <c r="S121" s="335">
        <f>[1]Tasks!S121</f>
        <v>0</v>
      </c>
      <c r="T121" s="335">
        <f>[1]Tasks!T121</f>
        <v>0</v>
      </c>
      <c r="U121" s="335">
        <f>[1]Tasks!U121</f>
        <v>0</v>
      </c>
      <c r="V121" s="335">
        <f>[1]Tasks!V121</f>
        <v>0</v>
      </c>
      <c r="W121" s="335">
        <f>[1]Tasks!W121</f>
        <v>0</v>
      </c>
      <c r="X121" s="335">
        <f>[1]Tasks!X121</f>
        <v>0</v>
      </c>
      <c r="Y121" s="335">
        <f>[1]Tasks!Y121</f>
        <v>0</v>
      </c>
      <c r="Z121" s="335">
        <f>[1]Tasks!Z121</f>
        <v>0</v>
      </c>
      <c r="AA121" s="335">
        <f>[1]Tasks!AA121</f>
        <v>0</v>
      </c>
      <c r="AB121" s="335">
        <f>[1]Tasks!AB121</f>
        <v>0</v>
      </c>
      <c r="AC121" s="335">
        <f>[1]Tasks!AC121</f>
        <v>0</v>
      </c>
      <c r="AD121" s="335">
        <f>[1]Tasks!AD121</f>
        <v>0</v>
      </c>
      <c r="AE121" s="335">
        <f>[1]Tasks!AE121</f>
        <v>0</v>
      </c>
      <c r="AF121" s="335">
        <f>[1]Tasks!AF121</f>
        <v>0</v>
      </c>
      <c r="AG121" s="335">
        <f>[1]Tasks!AG121</f>
        <v>0</v>
      </c>
      <c r="AH121" s="335">
        <f>[1]Tasks!AH121</f>
        <v>0</v>
      </c>
      <c r="AI121" s="335">
        <f>[1]Tasks!AI121</f>
        <v>0</v>
      </c>
      <c r="AJ121" s="335">
        <f>[1]Tasks!AJ121</f>
        <v>0</v>
      </c>
      <c r="AK121" s="335">
        <f>[1]Tasks!AK121</f>
        <v>0</v>
      </c>
      <c r="AL121" s="335">
        <f>[1]Tasks!AL121</f>
        <v>0</v>
      </c>
      <c r="AM121" s="335">
        <f>[1]Tasks!AM121</f>
        <v>0</v>
      </c>
      <c r="AN121" s="335">
        <f>[1]Tasks!AN121</f>
        <v>0</v>
      </c>
      <c r="AO121" s="335">
        <f>[1]Tasks!AO121</f>
        <v>0</v>
      </c>
      <c r="AP121" s="335">
        <f>[1]Tasks!AP121</f>
        <v>0</v>
      </c>
      <c r="AQ121" s="335">
        <f>[1]Tasks!AQ121</f>
        <v>0</v>
      </c>
      <c r="AR121" s="335">
        <f>[1]Tasks!AR121</f>
        <v>0</v>
      </c>
      <c r="AS121" s="335">
        <f>[1]Tasks!AS121</f>
        <v>0</v>
      </c>
      <c r="AT121" s="335">
        <f>[1]Tasks!AT121</f>
        <v>0</v>
      </c>
      <c r="AU121" s="335">
        <f>[1]Tasks!AU121</f>
        <v>0</v>
      </c>
      <c r="AV121" s="335">
        <f>[1]Tasks!AV121</f>
        <v>0</v>
      </c>
      <c r="AW121" s="335">
        <f>[1]Tasks!AW121</f>
        <v>0</v>
      </c>
      <c r="AX121" s="335">
        <f>[1]Tasks!AX121</f>
        <v>0</v>
      </c>
      <c r="AY121" s="335">
        <f>[1]Tasks!AY121</f>
        <v>0</v>
      </c>
      <c r="AZ121" s="335">
        <f>[1]Tasks!AZ121</f>
        <v>0</v>
      </c>
      <c r="BA121" s="335">
        <f>[1]Tasks!BA121</f>
        <v>0</v>
      </c>
      <c r="BB121" s="335">
        <f>[1]Tasks!BB121</f>
        <v>0</v>
      </c>
      <c r="BC121" s="335">
        <f>[1]Tasks!BC121</f>
        <v>0</v>
      </c>
      <c r="BD121" s="335">
        <f>[1]Tasks!BD121</f>
        <v>0</v>
      </c>
      <c r="BE121" s="335">
        <f>[1]Tasks!BE121</f>
        <v>0</v>
      </c>
      <c r="BF121" s="335">
        <f>[1]Tasks!BF121</f>
        <v>0</v>
      </c>
      <c r="BG121" s="335">
        <f>[1]Tasks!BG121</f>
        <v>0</v>
      </c>
      <c r="BH121" s="335">
        <f>[1]Tasks!BH121</f>
        <v>0</v>
      </c>
      <c r="BI121" s="335">
        <f>[1]Tasks!BI121</f>
        <v>0</v>
      </c>
      <c r="BJ121" s="335">
        <f>[1]Tasks!BJ121</f>
        <v>0</v>
      </c>
      <c r="BK121" s="335">
        <f>[1]Tasks!BK121</f>
        <v>0</v>
      </c>
      <c r="BL121" s="335">
        <f>[1]Tasks!BL121</f>
        <v>0</v>
      </c>
      <c r="BM121" s="336">
        <f>[1]Tasks!BM121</f>
        <v>0</v>
      </c>
    </row>
    <row r="122" spans="1:65" x14ac:dyDescent="0.2">
      <c r="A122" s="172" t="str">
        <f t="shared" si="2"/>
        <v>0 0</v>
      </c>
      <c r="B122" s="173">
        <f>[1]Tasks!B122</f>
        <v>0</v>
      </c>
      <c r="C122" s="173">
        <f>[1]Tasks!C122</f>
        <v>0</v>
      </c>
      <c r="F122" s="334">
        <f>[1]Tasks!F122</f>
        <v>0</v>
      </c>
      <c r="G122" s="335">
        <f>[1]Tasks!G122</f>
        <v>0</v>
      </c>
      <c r="H122" s="335">
        <f>[1]Tasks!H122</f>
        <v>0</v>
      </c>
      <c r="I122" s="335">
        <f>[1]Tasks!I122</f>
        <v>0</v>
      </c>
      <c r="J122" s="335">
        <f>[1]Tasks!J122</f>
        <v>0</v>
      </c>
      <c r="K122" s="335">
        <f>[1]Tasks!K122</f>
        <v>0</v>
      </c>
      <c r="L122" s="335">
        <f>[1]Tasks!L122</f>
        <v>0</v>
      </c>
      <c r="M122" s="335">
        <f>[1]Tasks!M122</f>
        <v>0</v>
      </c>
      <c r="N122" s="335">
        <f>[1]Tasks!N122</f>
        <v>0</v>
      </c>
      <c r="O122" s="335">
        <f>[1]Tasks!O122</f>
        <v>0</v>
      </c>
      <c r="P122" s="335">
        <f>[1]Tasks!P122</f>
        <v>0</v>
      </c>
      <c r="Q122" s="335">
        <f>[1]Tasks!Q122</f>
        <v>0</v>
      </c>
      <c r="R122" s="335">
        <f>[1]Tasks!R122</f>
        <v>0</v>
      </c>
      <c r="S122" s="335">
        <f>[1]Tasks!S122</f>
        <v>0</v>
      </c>
      <c r="T122" s="335">
        <f>[1]Tasks!T122</f>
        <v>0</v>
      </c>
      <c r="U122" s="335">
        <f>[1]Tasks!U122</f>
        <v>0</v>
      </c>
      <c r="V122" s="335">
        <f>[1]Tasks!V122</f>
        <v>0</v>
      </c>
      <c r="W122" s="335">
        <f>[1]Tasks!W122</f>
        <v>0</v>
      </c>
      <c r="X122" s="335">
        <f>[1]Tasks!X122</f>
        <v>0</v>
      </c>
      <c r="Y122" s="335">
        <f>[1]Tasks!Y122</f>
        <v>0</v>
      </c>
      <c r="Z122" s="335">
        <f>[1]Tasks!Z122</f>
        <v>0</v>
      </c>
      <c r="AA122" s="335">
        <f>[1]Tasks!AA122</f>
        <v>0</v>
      </c>
      <c r="AB122" s="335">
        <f>[1]Tasks!AB122</f>
        <v>0</v>
      </c>
      <c r="AC122" s="335">
        <f>[1]Tasks!AC122</f>
        <v>0</v>
      </c>
      <c r="AD122" s="335">
        <f>[1]Tasks!AD122</f>
        <v>0</v>
      </c>
      <c r="AE122" s="335">
        <f>[1]Tasks!AE122</f>
        <v>0</v>
      </c>
      <c r="AF122" s="335">
        <f>[1]Tasks!AF122</f>
        <v>0</v>
      </c>
      <c r="AG122" s="335">
        <f>[1]Tasks!AG122</f>
        <v>0</v>
      </c>
      <c r="AH122" s="335">
        <f>[1]Tasks!AH122</f>
        <v>0</v>
      </c>
      <c r="AI122" s="335">
        <f>[1]Tasks!AI122</f>
        <v>0</v>
      </c>
      <c r="AJ122" s="335">
        <f>[1]Tasks!AJ122</f>
        <v>0</v>
      </c>
      <c r="AK122" s="335">
        <f>[1]Tasks!AK122</f>
        <v>0</v>
      </c>
      <c r="AL122" s="335">
        <f>[1]Tasks!AL122</f>
        <v>0</v>
      </c>
      <c r="AM122" s="335">
        <f>[1]Tasks!AM122</f>
        <v>0</v>
      </c>
      <c r="AN122" s="335">
        <f>[1]Tasks!AN122</f>
        <v>0</v>
      </c>
      <c r="AO122" s="335">
        <f>[1]Tasks!AO122</f>
        <v>0</v>
      </c>
      <c r="AP122" s="335">
        <f>[1]Tasks!AP122</f>
        <v>0</v>
      </c>
      <c r="AQ122" s="335">
        <f>[1]Tasks!AQ122</f>
        <v>0</v>
      </c>
      <c r="AR122" s="335">
        <f>[1]Tasks!AR122</f>
        <v>0</v>
      </c>
      <c r="AS122" s="335">
        <f>[1]Tasks!AS122</f>
        <v>0</v>
      </c>
      <c r="AT122" s="335">
        <f>[1]Tasks!AT122</f>
        <v>0</v>
      </c>
      <c r="AU122" s="335">
        <f>[1]Tasks!AU122</f>
        <v>0</v>
      </c>
      <c r="AV122" s="335">
        <f>[1]Tasks!AV122</f>
        <v>0</v>
      </c>
      <c r="AW122" s="335">
        <f>[1]Tasks!AW122</f>
        <v>0</v>
      </c>
      <c r="AX122" s="335">
        <f>[1]Tasks!AX122</f>
        <v>0</v>
      </c>
      <c r="AY122" s="335">
        <f>[1]Tasks!AY122</f>
        <v>0</v>
      </c>
      <c r="AZ122" s="335">
        <f>[1]Tasks!AZ122</f>
        <v>0</v>
      </c>
      <c r="BA122" s="335">
        <f>[1]Tasks!BA122</f>
        <v>0</v>
      </c>
      <c r="BB122" s="335">
        <f>[1]Tasks!BB122</f>
        <v>0</v>
      </c>
      <c r="BC122" s="335">
        <f>[1]Tasks!BC122</f>
        <v>0</v>
      </c>
      <c r="BD122" s="335">
        <f>[1]Tasks!BD122</f>
        <v>0</v>
      </c>
      <c r="BE122" s="335">
        <f>[1]Tasks!BE122</f>
        <v>0</v>
      </c>
      <c r="BF122" s="335">
        <f>[1]Tasks!BF122</f>
        <v>0</v>
      </c>
      <c r="BG122" s="335">
        <f>[1]Tasks!BG122</f>
        <v>0</v>
      </c>
      <c r="BH122" s="335">
        <f>[1]Tasks!BH122</f>
        <v>0</v>
      </c>
      <c r="BI122" s="335">
        <f>[1]Tasks!BI122</f>
        <v>0</v>
      </c>
      <c r="BJ122" s="335">
        <f>[1]Tasks!BJ122</f>
        <v>0</v>
      </c>
      <c r="BK122" s="335">
        <f>[1]Tasks!BK122</f>
        <v>0</v>
      </c>
      <c r="BL122" s="335">
        <f>[1]Tasks!BL122</f>
        <v>0</v>
      </c>
      <c r="BM122" s="336">
        <f>[1]Tasks!BM122</f>
        <v>0</v>
      </c>
    </row>
    <row r="123" spans="1:65" x14ac:dyDescent="0.2">
      <c r="A123" s="172" t="str">
        <f t="shared" si="2"/>
        <v>0 0</v>
      </c>
      <c r="B123" s="173">
        <f>[1]Tasks!B123</f>
        <v>0</v>
      </c>
      <c r="C123" s="173">
        <f>[1]Tasks!C123</f>
        <v>0</v>
      </c>
      <c r="F123" s="334">
        <f>[1]Tasks!F123</f>
        <v>0</v>
      </c>
      <c r="G123" s="335">
        <f>[1]Tasks!G123</f>
        <v>0</v>
      </c>
      <c r="H123" s="335">
        <f>[1]Tasks!H123</f>
        <v>0</v>
      </c>
      <c r="I123" s="335">
        <f>[1]Tasks!I123</f>
        <v>0</v>
      </c>
      <c r="J123" s="335">
        <f>[1]Tasks!J123</f>
        <v>0</v>
      </c>
      <c r="K123" s="335">
        <f>[1]Tasks!K123</f>
        <v>0</v>
      </c>
      <c r="L123" s="335">
        <f>[1]Tasks!L123</f>
        <v>0</v>
      </c>
      <c r="M123" s="335">
        <f>[1]Tasks!M123</f>
        <v>0</v>
      </c>
      <c r="N123" s="335">
        <f>[1]Tasks!N123</f>
        <v>0</v>
      </c>
      <c r="O123" s="335">
        <f>[1]Tasks!O123</f>
        <v>0</v>
      </c>
      <c r="P123" s="335">
        <f>[1]Tasks!P123</f>
        <v>0</v>
      </c>
      <c r="Q123" s="335">
        <f>[1]Tasks!Q123</f>
        <v>0</v>
      </c>
      <c r="R123" s="335">
        <f>[1]Tasks!R123</f>
        <v>0</v>
      </c>
      <c r="S123" s="335">
        <f>[1]Tasks!S123</f>
        <v>0</v>
      </c>
      <c r="T123" s="335">
        <f>[1]Tasks!T123</f>
        <v>0</v>
      </c>
      <c r="U123" s="335">
        <f>[1]Tasks!U123</f>
        <v>0</v>
      </c>
      <c r="V123" s="335">
        <f>[1]Tasks!V123</f>
        <v>0</v>
      </c>
      <c r="W123" s="335">
        <f>[1]Tasks!W123</f>
        <v>0</v>
      </c>
      <c r="X123" s="335">
        <f>[1]Tasks!X123</f>
        <v>0</v>
      </c>
      <c r="Y123" s="335">
        <f>[1]Tasks!Y123</f>
        <v>0</v>
      </c>
      <c r="Z123" s="335">
        <f>[1]Tasks!Z123</f>
        <v>0</v>
      </c>
      <c r="AA123" s="335">
        <f>[1]Tasks!AA123</f>
        <v>0</v>
      </c>
      <c r="AB123" s="335">
        <f>[1]Tasks!AB123</f>
        <v>0</v>
      </c>
      <c r="AC123" s="335">
        <f>[1]Tasks!AC123</f>
        <v>0</v>
      </c>
      <c r="AD123" s="335">
        <f>[1]Tasks!AD123</f>
        <v>0</v>
      </c>
      <c r="AE123" s="335">
        <f>[1]Tasks!AE123</f>
        <v>0</v>
      </c>
      <c r="AF123" s="335">
        <f>[1]Tasks!AF123</f>
        <v>0</v>
      </c>
      <c r="AG123" s="335">
        <f>[1]Tasks!AG123</f>
        <v>0</v>
      </c>
      <c r="AH123" s="335">
        <f>[1]Tasks!AH123</f>
        <v>0</v>
      </c>
      <c r="AI123" s="335">
        <f>[1]Tasks!AI123</f>
        <v>0</v>
      </c>
      <c r="AJ123" s="335">
        <f>[1]Tasks!AJ123</f>
        <v>0</v>
      </c>
      <c r="AK123" s="335">
        <f>[1]Tasks!AK123</f>
        <v>0</v>
      </c>
      <c r="AL123" s="335">
        <f>[1]Tasks!AL123</f>
        <v>0</v>
      </c>
      <c r="AM123" s="335">
        <f>[1]Tasks!AM123</f>
        <v>0</v>
      </c>
      <c r="AN123" s="335">
        <f>[1]Tasks!AN123</f>
        <v>0</v>
      </c>
      <c r="AO123" s="335">
        <f>[1]Tasks!AO123</f>
        <v>0</v>
      </c>
      <c r="AP123" s="335">
        <f>[1]Tasks!AP123</f>
        <v>0</v>
      </c>
      <c r="AQ123" s="335">
        <f>[1]Tasks!AQ123</f>
        <v>0</v>
      </c>
      <c r="AR123" s="335">
        <f>[1]Tasks!AR123</f>
        <v>0</v>
      </c>
      <c r="AS123" s="335">
        <f>[1]Tasks!AS123</f>
        <v>0</v>
      </c>
      <c r="AT123" s="335">
        <f>[1]Tasks!AT123</f>
        <v>0</v>
      </c>
      <c r="AU123" s="335">
        <f>[1]Tasks!AU123</f>
        <v>0</v>
      </c>
      <c r="AV123" s="335">
        <f>[1]Tasks!AV123</f>
        <v>0</v>
      </c>
      <c r="AW123" s="335">
        <f>[1]Tasks!AW123</f>
        <v>0</v>
      </c>
      <c r="AX123" s="335">
        <f>[1]Tasks!AX123</f>
        <v>0</v>
      </c>
      <c r="AY123" s="335">
        <f>[1]Tasks!AY123</f>
        <v>0</v>
      </c>
      <c r="AZ123" s="335">
        <f>[1]Tasks!AZ123</f>
        <v>0</v>
      </c>
      <c r="BA123" s="335">
        <f>[1]Tasks!BA123</f>
        <v>0</v>
      </c>
      <c r="BB123" s="335">
        <f>[1]Tasks!BB123</f>
        <v>0</v>
      </c>
      <c r="BC123" s="335">
        <f>[1]Tasks!BC123</f>
        <v>0</v>
      </c>
      <c r="BD123" s="335">
        <f>[1]Tasks!BD123</f>
        <v>0</v>
      </c>
      <c r="BE123" s="335">
        <f>[1]Tasks!BE123</f>
        <v>0</v>
      </c>
      <c r="BF123" s="335">
        <f>[1]Tasks!BF123</f>
        <v>0</v>
      </c>
      <c r="BG123" s="335">
        <f>[1]Tasks!BG123</f>
        <v>0</v>
      </c>
      <c r="BH123" s="335">
        <f>[1]Tasks!BH123</f>
        <v>0</v>
      </c>
      <c r="BI123" s="335">
        <f>[1]Tasks!BI123</f>
        <v>0</v>
      </c>
      <c r="BJ123" s="335">
        <f>[1]Tasks!BJ123</f>
        <v>0</v>
      </c>
      <c r="BK123" s="335">
        <f>[1]Tasks!BK123</f>
        <v>0</v>
      </c>
      <c r="BL123" s="335">
        <f>[1]Tasks!BL123</f>
        <v>0</v>
      </c>
      <c r="BM123" s="336">
        <f>[1]Tasks!BM123</f>
        <v>0</v>
      </c>
    </row>
    <row r="124" spans="1:65" x14ac:dyDescent="0.2">
      <c r="A124" s="172" t="str">
        <f t="shared" si="2"/>
        <v>0 0</v>
      </c>
      <c r="B124" s="173">
        <f>[1]Tasks!B124</f>
        <v>0</v>
      </c>
      <c r="C124" s="173">
        <f>[1]Tasks!C124</f>
        <v>0</v>
      </c>
      <c r="F124" s="334">
        <f>[1]Tasks!F124</f>
        <v>0</v>
      </c>
      <c r="G124" s="335">
        <f>[1]Tasks!G124</f>
        <v>0</v>
      </c>
      <c r="H124" s="335">
        <f>[1]Tasks!H124</f>
        <v>0</v>
      </c>
      <c r="I124" s="335">
        <f>[1]Tasks!I124</f>
        <v>0</v>
      </c>
      <c r="J124" s="335">
        <f>[1]Tasks!J124</f>
        <v>0</v>
      </c>
      <c r="K124" s="335">
        <f>[1]Tasks!K124</f>
        <v>0</v>
      </c>
      <c r="L124" s="335">
        <f>[1]Tasks!L124</f>
        <v>0</v>
      </c>
      <c r="M124" s="335">
        <f>[1]Tasks!M124</f>
        <v>0</v>
      </c>
      <c r="N124" s="335">
        <f>[1]Tasks!N124</f>
        <v>0</v>
      </c>
      <c r="O124" s="335">
        <f>[1]Tasks!O124</f>
        <v>0</v>
      </c>
      <c r="P124" s="335">
        <f>[1]Tasks!P124</f>
        <v>0</v>
      </c>
      <c r="Q124" s="335">
        <f>[1]Tasks!Q124</f>
        <v>0</v>
      </c>
      <c r="R124" s="335">
        <f>[1]Tasks!R124</f>
        <v>0</v>
      </c>
      <c r="S124" s="335">
        <f>[1]Tasks!S124</f>
        <v>0</v>
      </c>
      <c r="T124" s="335">
        <f>[1]Tasks!T124</f>
        <v>0</v>
      </c>
      <c r="U124" s="335">
        <f>[1]Tasks!U124</f>
        <v>0</v>
      </c>
      <c r="V124" s="335">
        <f>[1]Tasks!V124</f>
        <v>0</v>
      </c>
      <c r="W124" s="335">
        <f>[1]Tasks!W124</f>
        <v>0</v>
      </c>
      <c r="X124" s="335">
        <f>[1]Tasks!X124</f>
        <v>0</v>
      </c>
      <c r="Y124" s="335">
        <f>[1]Tasks!Y124</f>
        <v>0</v>
      </c>
      <c r="Z124" s="335">
        <f>[1]Tasks!Z124</f>
        <v>0</v>
      </c>
      <c r="AA124" s="335">
        <f>[1]Tasks!AA124</f>
        <v>0</v>
      </c>
      <c r="AB124" s="335">
        <f>[1]Tasks!AB124</f>
        <v>0</v>
      </c>
      <c r="AC124" s="335">
        <f>[1]Tasks!AC124</f>
        <v>0</v>
      </c>
      <c r="AD124" s="335">
        <f>[1]Tasks!AD124</f>
        <v>0</v>
      </c>
      <c r="AE124" s="335">
        <f>[1]Tasks!AE124</f>
        <v>0</v>
      </c>
      <c r="AF124" s="335">
        <f>[1]Tasks!AF124</f>
        <v>0</v>
      </c>
      <c r="AG124" s="335">
        <f>[1]Tasks!AG124</f>
        <v>0</v>
      </c>
      <c r="AH124" s="335">
        <f>[1]Tasks!AH124</f>
        <v>0</v>
      </c>
      <c r="AI124" s="335">
        <f>[1]Tasks!AI124</f>
        <v>0</v>
      </c>
      <c r="AJ124" s="335">
        <f>[1]Tasks!AJ124</f>
        <v>0</v>
      </c>
      <c r="AK124" s="335">
        <f>[1]Tasks!AK124</f>
        <v>0</v>
      </c>
      <c r="AL124" s="335">
        <f>[1]Tasks!AL124</f>
        <v>0</v>
      </c>
      <c r="AM124" s="335">
        <f>[1]Tasks!AM124</f>
        <v>0</v>
      </c>
      <c r="AN124" s="335">
        <f>[1]Tasks!AN124</f>
        <v>0</v>
      </c>
      <c r="AO124" s="335">
        <f>[1]Tasks!AO124</f>
        <v>0</v>
      </c>
      <c r="AP124" s="335">
        <f>[1]Tasks!AP124</f>
        <v>0</v>
      </c>
      <c r="AQ124" s="335">
        <f>[1]Tasks!AQ124</f>
        <v>0</v>
      </c>
      <c r="AR124" s="335">
        <f>[1]Tasks!AR124</f>
        <v>0</v>
      </c>
      <c r="AS124" s="335">
        <f>[1]Tasks!AS124</f>
        <v>0</v>
      </c>
      <c r="AT124" s="335">
        <f>[1]Tasks!AT124</f>
        <v>0</v>
      </c>
      <c r="AU124" s="335">
        <f>[1]Tasks!AU124</f>
        <v>0</v>
      </c>
      <c r="AV124" s="335">
        <f>[1]Tasks!AV124</f>
        <v>0</v>
      </c>
      <c r="AW124" s="335">
        <f>[1]Tasks!AW124</f>
        <v>0</v>
      </c>
      <c r="AX124" s="335">
        <f>[1]Tasks!AX124</f>
        <v>0</v>
      </c>
      <c r="AY124" s="335">
        <f>[1]Tasks!AY124</f>
        <v>0</v>
      </c>
      <c r="AZ124" s="335">
        <f>[1]Tasks!AZ124</f>
        <v>0</v>
      </c>
      <c r="BA124" s="335">
        <f>[1]Tasks!BA124</f>
        <v>0</v>
      </c>
      <c r="BB124" s="335">
        <f>[1]Tasks!BB124</f>
        <v>0</v>
      </c>
      <c r="BC124" s="335">
        <f>[1]Tasks!BC124</f>
        <v>0</v>
      </c>
      <c r="BD124" s="335">
        <f>[1]Tasks!BD124</f>
        <v>0</v>
      </c>
      <c r="BE124" s="335">
        <f>[1]Tasks!BE124</f>
        <v>0</v>
      </c>
      <c r="BF124" s="335">
        <f>[1]Tasks!BF124</f>
        <v>0</v>
      </c>
      <c r="BG124" s="335">
        <f>[1]Tasks!BG124</f>
        <v>0</v>
      </c>
      <c r="BH124" s="335">
        <f>[1]Tasks!BH124</f>
        <v>0</v>
      </c>
      <c r="BI124" s="335">
        <f>[1]Tasks!BI124</f>
        <v>0</v>
      </c>
      <c r="BJ124" s="335">
        <f>[1]Tasks!BJ124</f>
        <v>0</v>
      </c>
      <c r="BK124" s="335">
        <f>[1]Tasks!BK124</f>
        <v>0</v>
      </c>
      <c r="BL124" s="335">
        <f>[1]Tasks!BL124</f>
        <v>0</v>
      </c>
      <c r="BM124" s="336">
        <f>[1]Tasks!BM124</f>
        <v>0</v>
      </c>
    </row>
    <row r="125" spans="1:65" x14ac:dyDescent="0.2">
      <c r="A125" s="172" t="str">
        <f t="shared" si="2"/>
        <v>0 0</v>
      </c>
      <c r="B125" s="173">
        <f>[1]Tasks!B125</f>
        <v>0</v>
      </c>
      <c r="C125" s="173">
        <f>[1]Tasks!C125</f>
        <v>0</v>
      </c>
      <c r="F125" s="334">
        <f>[1]Tasks!F125</f>
        <v>0</v>
      </c>
      <c r="G125" s="335">
        <f>[1]Tasks!G125</f>
        <v>0</v>
      </c>
      <c r="H125" s="335">
        <f>[1]Tasks!H125</f>
        <v>0</v>
      </c>
      <c r="I125" s="335">
        <f>[1]Tasks!I125</f>
        <v>0</v>
      </c>
      <c r="J125" s="335">
        <f>[1]Tasks!J125</f>
        <v>0</v>
      </c>
      <c r="K125" s="335">
        <f>[1]Tasks!K125</f>
        <v>0</v>
      </c>
      <c r="L125" s="335">
        <f>[1]Tasks!L125</f>
        <v>0</v>
      </c>
      <c r="M125" s="335">
        <f>[1]Tasks!M125</f>
        <v>0</v>
      </c>
      <c r="N125" s="335">
        <f>[1]Tasks!N125</f>
        <v>0</v>
      </c>
      <c r="O125" s="335">
        <f>[1]Tasks!O125</f>
        <v>0</v>
      </c>
      <c r="P125" s="335">
        <f>[1]Tasks!P125</f>
        <v>0</v>
      </c>
      <c r="Q125" s="335">
        <f>[1]Tasks!Q125</f>
        <v>0</v>
      </c>
      <c r="R125" s="335">
        <f>[1]Tasks!R125</f>
        <v>0</v>
      </c>
      <c r="S125" s="335">
        <f>[1]Tasks!S125</f>
        <v>0</v>
      </c>
      <c r="T125" s="335">
        <f>[1]Tasks!T125</f>
        <v>0</v>
      </c>
      <c r="U125" s="335">
        <f>[1]Tasks!U125</f>
        <v>0</v>
      </c>
      <c r="V125" s="335">
        <f>[1]Tasks!V125</f>
        <v>0</v>
      </c>
      <c r="W125" s="335">
        <f>[1]Tasks!W125</f>
        <v>0</v>
      </c>
      <c r="X125" s="335">
        <f>[1]Tasks!X125</f>
        <v>0</v>
      </c>
      <c r="Y125" s="335">
        <f>[1]Tasks!Y125</f>
        <v>0</v>
      </c>
      <c r="Z125" s="335">
        <f>[1]Tasks!Z125</f>
        <v>0</v>
      </c>
      <c r="AA125" s="335">
        <f>[1]Tasks!AA125</f>
        <v>0</v>
      </c>
      <c r="AB125" s="335">
        <f>[1]Tasks!AB125</f>
        <v>0</v>
      </c>
      <c r="AC125" s="335">
        <f>[1]Tasks!AC125</f>
        <v>0</v>
      </c>
      <c r="AD125" s="335">
        <f>[1]Tasks!AD125</f>
        <v>0</v>
      </c>
      <c r="AE125" s="335">
        <f>[1]Tasks!AE125</f>
        <v>0</v>
      </c>
      <c r="AF125" s="335">
        <f>[1]Tasks!AF125</f>
        <v>0</v>
      </c>
      <c r="AG125" s="335">
        <f>[1]Tasks!AG125</f>
        <v>0</v>
      </c>
      <c r="AH125" s="335">
        <f>[1]Tasks!AH125</f>
        <v>0</v>
      </c>
      <c r="AI125" s="335">
        <f>[1]Tasks!AI125</f>
        <v>0</v>
      </c>
      <c r="AJ125" s="335">
        <f>[1]Tasks!AJ125</f>
        <v>0</v>
      </c>
      <c r="AK125" s="335">
        <f>[1]Tasks!AK125</f>
        <v>0</v>
      </c>
      <c r="AL125" s="335">
        <f>[1]Tasks!AL125</f>
        <v>0</v>
      </c>
      <c r="AM125" s="335">
        <f>[1]Tasks!AM125</f>
        <v>0</v>
      </c>
      <c r="AN125" s="335">
        <f>[1]Tasks!AN125</f>
        <v>0</v>
      </c>
      <c r="AO125" s="335">
        <f>[1]Tasks!AO125</f>
        <v>0</v>
      </c>
      <c r="AP125" s="335">
        <f>[1]Tasks!AP125</f>
        <v>0</v>
      </c>
      <c r="AQ125" s="335">
        <f>[1]Tasks!AQ125</f>
        <v>0</v>
      </c>
      <c r="AR125" s="335">
        <f>[1]Tasks!AR125</f>
        <v>0</v>
      </c>
      <c r="AS125" s="335">
        <f>[1]Tasks!AS125</f>
        <v>0</v>
      </c>
      <c r="AT125" s="335">
        <f>[1]Tasks!AT125</f>
        <v>0</v>
      </c>
      <c r="AU125" s="335">
        <f>[1]Tasks!AU125</f>
        <v>0</v>
      </c>
      <c r="AV125" s="335">
        <f>[1]Tasks!AV125</f>
        <v>0</v>
      </c>
      <c r="AW125" s="335">
        <f>[1]Tasks!AW125</f>
        <v>0</v>
      </c>
      <c r="AX125" s="335">
        <f>[1]Tasks!AX125</f>
        <v>0</v>
      </c>
      <c r="AY125" s="335">
        <f>[1]Tasks!AY125</f>
        <v>0</v>
      </c>
      <c r="AZ125" s="335">
        <f>[1]Tasks!AZ125</f>
        <v>0</v>
      </c>
      <c r="BA125" s="335">
        <f>[1]Tasks!BA125</f>
        <v>0</v>
      </c>
      <c r="BB125" s="335">
        <f>[1]Tasks!BB125</f>
        <v>0</v>
      </c>
      <c r="BC125" s="335">
        <f>[1]Tasks!BC125</f>
        <v>0</v>
      </c>
      <c r="BD125" s="335">
        <f>[1]Tasks!BD125</f>
        <v>0</v>
      </c>
      <c r="BE125" s="335">
        <f>[1]Tasks!BE125</f>
        <v>0</v>
      </c>
      <c r="BF125" s="335">
        <f>[1]Tasks!BF125</f>
        <v>0</v>
      </c>
      <c r="BG125" s="335">
        <f>[1]Tasks!BG125</f>
        <v>0</v>
      </c>
      <c r="BH125" s="335">
        <f>[1]Tasks!BH125</f>
        <v>0</v>
      </c>
      <c r="BI125" s="335">
        <f>[1]Tasks!BI125</f>
        <v>0</v>
      </c>
      <c r="BJ125" s="335">
        <f>[1]Tasks!BJ125</f>
        <v>0</v>
      </c>
      <c r="BK125" s="335">
        <f>[1]Tasks!BK125</f>
        <v>0</v>
      </c>
      <c r="BL125" s="335">
        <f>[1]Tasks!BL125</f>
        <v>0</v>
      </c>
      <c r="BM125" s="336">
        <f>[1]Tasks!BM125</f>
        <v>0</v>
      </c>
    </row>
    <row r="126" spans="1:65" x14ac:dyDescent="0.2">
      <c r="A126" s="172" t="str">
        <f t="shared" si="2"/>
        <v>0 0</v>
      </c>
      <c r="B126" s="173">
        <f>[1]Tasks!B126</f>
        <v>0</v>
      </c>
      <c r="C126" s="173">
        <f>[1]Tasks!C126</f>
        <v>0</v>
      </c>
      <c r="F126" s="334">
        <f>[1]Tasks!F126</f>
        <v>0</v>
      </c>
      <c r="G126" s="335">
        <f>[1]Tasks!G126</f>
        <v>0</v>
      </c>
      <c r="H126" s="335">
        <f>[1]Tasks!H126</f>
        <v>0</v>
      </c>
      <c r="I126" s="335">
        <f>[1]Tasks!I126</f>
        <v>0</v>
      </c>
      <c r="J126" s="335">
        <f>[1]Tasks!J126</f>
        <v>0</v>
      </c>
      <c r="K126" s="335">
        <f>[1]Tasks!K126</f>
        <v>0</v>
      </c>
      <c r="L126" s="335">
        <f>[1]Tasks!L126</f>
        <v>0</v>
      </c>
      <c r="M126" s="335">
        <f>[1]Tasks!M126</f>
        <v>0</v>
      </c>
      <c r="N126" s="335">
        <f>[1]Tasks!N126</f>
        <v>0</v>
      </c>
      <c r="O126" s="335">
        <f>[1]Tasks!O126</f>
        <v>0</v>
      </c>
      <c r="P126" s="335">
        <f>[1]Tasks!P126</f>
        <v>0</v>
      </c>
      <c r="Q126" s="335">
        <f>[1]Tasks!Q126</f>
        <v>0</v>
      </c>
      <c r="R126" s="335">
        <f>[1]Tasks!R126</f>
        <v>0</v>
      </c>
      <c r="S126" s="335">
        <f>[1]Tasks!S126</f>
        <v>0</v>
      </c>
      <c r="T126" s="335">
        <f>[1]Tasks!T126</f>
        <v>0</v>
      </c>
      <c r="U126" s="335">
        <f>[1]Tasks!U126</f>
        <v>0</v>
      </c>
      <c r="V126" s="335">
        <f>[1]Tasks!V126</f>
        <v>0</v>
      </c>
      <c r="W126" s="335">
        <f>[1]Tasks!W126</f>
        <v>0</v>
      </c>
      <c r="X126" s="335">
        <f>[1]Tasks!X126</f>
        <v>0</v>
      </c>
      <c r="Y126" s="335">
        <f>[1]Tasks!Y126</f>
        <v>0</v>
      </c>
      <c r="Z126" s="335">
        <f>[1]Tasks!Z126</f>
        <v>0</v>
      </c>
      <c r="AA126" s="335">
        <f>[1]Tasks!AA126</f>
        <v>0</v>
      </c>
      <c r="AB126" s="335">
        <f>[1]Tasks!AB126</f>
        <v>0</v>
      </c>
      <c r="AC126" s="335">
        <f>[1]Tasks!AC126</f>
        <v>0</v>
      </c>
      <c r="AD126" s="335">
        <f>[1]Tasks!AD126</f>
        <v>0</v>
      </c>
      <c r="AE126" s="335">
        <f>[1]Tasks!AE126</f>
        <v>0</v>
      </c>
      <c r="AF126" s="335">
        <f>[1]Tasks!AF126</f>
        <v>0</v>
      </c>
      <c r="AG126" s="335">
        <f>[1]Tasks!AG126</f>
        <v>0</v>
      </c>
      <c r="AH126" s="335">
        <f>[1]Tasks!AH126</f>
        <v>0</v>
      </c>
      <c r="AI126" s="335">
        <f>[1]Tasks!AI126</f>
        <v>0</v>
      </c>
      <c r="AJ126" s="335">
        <f>[1]Tasks!AJ126</f>
        <v>0</v>
      </c>
      <c r="AK126" s="335">
        <f>[1]Tasks!AK126</f>
        <v>0</v>
      </c>
      <c r="AL126" s="335">
        <f>[1]Tasks!AL126</f>
        <v>0</v>
      </c>
      <c r="AM126" s="335">
        <f>[1]Tasks!AM126</f>
        <v>0</v>
      </c>
      <c r="AN126" s="335">
        <f>[1]Tasks!AN126</f>
        <v>0</v>
      </c>
      <c r="AO126" s="335">
        <f>[1]Tasks!AO126</f>
        <v>0</v>
      </c>
      <c r="AP126" s="335">
        <f>[1]Tasks!AP126</f>
        <v>0</v>
      </c>
      <c r="AQ126" s="335">
        <f>[1]Tasks!AQ126</f>
        <v>0</v>
      </c>
      <c r="AR126" s="335">
        <f>[1]Tasks!AR126</f>
        <v>0</v>
      </c>
      <c r="AS126" s="335">
        <f>[1]Tasks!AS126</f>
        <v>0</v>
      </c>
      <c r="AT126" s="335">
        <f>[1]Tasks!AT126</f>
        <v>0</v>
      </c>
      <c r="AU126" s="335">
        <f>[1]Tasks!AU126</f>
        <v>0</v>
      </c>
      <c r="AV126" s="335">
        <f>[1]Tasks!AV126</f>
        <v>0</v>
      </c>
      <c r="AW126" s="335">
        <f>[1]Tasks!AW126</f>
        <v>0</v>
      </c>
      <c r="AX126" s="335">
        <f>[1]Tasks!AX126</f>
        <v>0</v>
      </c>
      <c r="AY126" s="335">
        <f>[1]Tasks!AY126</f>
        <v>0</v>
      </c>
      <c r="AZ126" s="335">
        <f>[1]Tasks!AZ126</f>
        <v>0</v>
      </c>
      <c r="BA126" s="335">
        <f>[1]Tasks!BA126</f>
        <v>0</v>
      </c>
      <c r="BB126" s="335">
        <f>[1]Tasks!BB126</f>
        <v>0</v>
      </c>
      <c r="BC126" s="335">
        <f>[1]Tasks!BC126</f>
        <v>0</v>
      </c>
      <c r="BD126" s="335">
        <f>[1]Tasks!BD126</f>
        <v>0</v>
      </c>
      <c r="BE126" s="335">
        <f>[1]Tasks!BE126</f>
        <v>0</v>
      </c>
      <c r="BF126" s="335">
        <f>[1]Tasks!BF126</f>
        <v>0</v>
      </c>
      <c r="BG126" s="335">
        <f>[1]Tasks!BG126</f>
        <v>0</v>
      </c>
      <c r="BH126" s="335">
        <f>[1]Tasks!BH126</f>
        <v>0</v>
      </c>
      <c r="BI126" s="335">
        <f>[1]Tasks!BI126</f>
        <v>0</v>
      </c>
      <c r="BJ126" s="335">
        <f>[1]Tasks!BJ126</f>
        <v>0</v>
      </c>
      <c r="BK126" s="335">
        <f>[1]Tasks!BK126</f>
        <v>0</v>
      </c>
      <c r="BL126" s="335">
        <f>[1]Tasks!BL126</f>
        <v>0</v>
      </c>
      <c r="BM126" s="336">
        <f>[1]Tasks!BM126</f>
        <v>0</v>
      </c>
    </row>
    <row r="127" spans="1:65" x14ac:dyDescent="0.2">
      <c r="A127" s="172" t="str">
        <f t="shared" si="2"/>
        <v>0 0</v>
      </c>
      <c r="B127" s="173">
        <f>[1]Tasks!B127</f>
        <v>0</v>
      </c>
      <c r="C127" s="173">
        <f>[1]Tasks!C127</f>
        <v>0</v>
      </c>
      <c r="F127" s="334">
        <f>[1]Tasks!F127</f>
        <v>0</v>
      </c>
      <c r="G127" s="335">
        <f>[1]Tasks!G127</f>
        <v>0</v>
      </c>
      <c r="H127" s="335">
        <f>[1]Tasks!H127</f>
        <v>0</v>
      </c>
      <c r="I127" s="335">
        <f>[1]Tasks!I127</f>
        <v>0</v>
      </c>
      <c r="J127" s="335">
        <f>[1]Tasks!J127</f>
        <v>0</v>
      </c>
      <c r="K127" s="335">
        <f>[1]Tasks!K127</f>
        <v>0</v>
      </c>
      <c r="L127" s="335">
        <f>[1]Tasks!L127</f>
        <v>0</v>
      </c>
      <c r="M127" s="335">
        <f>[1]Tasks!M127</f>
        <v>0</v>
      </c>
      <c r="N127" s="335">
        <f>[1]Tasks!N127</f>
        <v>0</v>
      </c>
      <c r="O127" s="335">
        <f>[1]Tasks!O127</f>
        <v>0</v>
      </c>
      <c r="P127" s="335">
        <f>[1]Tasks!P127</f>
        <v>0</v>
      </c>
      <c r="Q127" s="335">
        <f>[1]Tasks!Q127</f>
        <v>0</v>
      </c>
      <c r="R127" s="335">
        <f>[1]Tasks!R127</f>
        <v>0</v>
      </c>
      <c r="S127" s="335">
        <f>[1]Tasks!S127</f>
        <v>0</v>
      </c>
      <c r="T127" s="335">
        <f>[1]Tasks!T127</f>
        <v>0</v>
      </c>
      <c r="U127" s="335">
        <f>[1]Tasks!U127</f>
        <v>0</v>
      </c>
      <c r="V127" s="335">
        <f>[1]Tasks!V127</f>
        <v>0</v>
      </c>
      <c r="W127" s="335">
        <f>[1]Tasks!W127</f>
        <v>0</v>
      </c>
      <c r="X127" s="335">
        <f>[1]Tasks!X127</f>
        <v>0</v>
      </c>
      <c r="Y127" s="335">
        <f>[1]Tasks!Y127</f>
        <v>0</v>
      </c>
      <c r="Z127" s="335">
        <f>[1]Tasks!Z127</f>
        <v>0</v>
      </c>
      <c r="AA127" s="335">
        <f>[1]Tasks!AA127</f>
        <v>0</v>
      </c>
      <c r="AB127" s="335">
        <f>[1]Tasks!AB127</f>
        <v>0</v>
      </c>
      <c r="AC127" s="335">
        <f>[1]Tasks!AC127</f>
        <v>0</v>
      </c>
      <c r="AD127" s="335">
        <f>[1]Tasks!AD127</f>
        <v>0</v>
      </c>
      <c r="AE127" s="335">
        <f>[1]Tasks!AE127</f>
        <v>0</v>
      </c>
      <c r="AF127" s="335">
        <f>[1]Tasks!AF127</f>
        <v>0</v>
      </c>
      <c r="AG127" s="335">
        <f>[1]Tasks!AG127</f>
        <v>0</v>
      </c>
      <c r="AH127" s="335">
        <f>[1]Tasks!AH127</f>
        <v>0</v>
      </c>
      <c r="AI127" s="335">
        <f>[1]Tasks!AI127</f>
        <v>0</v>
      </c>
      <c r="AJ127" s="335">
        <f>[1]Tasks!AJ127</f>
        <v>0</v>
      </c>
      <c r="AK127" s="335">
        <f>[1]Tasks!AK127</f>
        <v>0</v>
      </c>
      <c r="AL127" s="335">
        <f>[1]Tasks!AL127</f>
        <v>0</v>
      </c>
      <c r="AM127" s="335">
        <f>[1]Tasks!AM127</f>
        <v>0</v>
      </c>
      <c r="AN127" s="335">
        <f>[1]Tasks!AN127</f>
        <v>0</v>
      </c>
      <c r="AO127" s="335">
        <f>[1]Tasks!AO127</f>
        <v>0</v>
      </c>
      <c r="AP127" s="335">
        <f>[1]Tasks!AP127</f>
        <v>0</v>
      </c>
      <c r="AQ127" s="335">
        <f>[1]Tasks!AQ127</f>
        <v>0</v>
      </c>
      <c r="AR127" s="335">
        <f>[1]Tasks!AR127</f>
        <v>0</v>
      </c>
      <c r="AS127" s="335">
        <f>[1]Tasks!AS127</f>
        <v>0</v>
      </c>
      <c r="AT127" s="335">
        <f>[1]Tasks!AT127</f>
        <v>0</v>
      </c>
      <c r="AU127" s="335">
        <f>[1]Tasks!AU127</f>
        <v>0</v>
      </c>
      <c r="AV127" s="335">
        <f>[1]Tasks!AV127</f>
        <v>0</v>
      </c>
      <c r="AW127" s="335">
        <f>[1]Tasks!AW127</f>
        <v>0</v>
      </c>
      <c r="AX127" s="335">
        <f>[1]Tasks!AX127</f>
        <v>0</v>
      </c>
      <c r="AY127" s="335">
        <f>[1]Tasks!AY127</f>
        <v>0</v>
      </c>
      <c r="AZ127" s="335">
        <f>[1]Tasks!AZ127</f>
        <v>0</v>
      </c>
      <c r="BA127" s="335">
        <f>[1]Tasks!BA127</f>
        <v>0</v>
      </c>
      <c r="BB127" s="335">
        <f>[1]Tasks!BB127</f>
        <v>0</v>
      </c>
      <c r="BC127" s="335">
        <f>[1]Tasks!BC127</f>
        <v>0</v>
      </c>
      <c r="BD127" s="335">
        <f>[1]Tasks!BD127</f>
        <v>0</v>
      </c>
      <c r="BE127" s="335">
        <f>[1]Tasks!BE127</f>
        <v>0</v>
      </c>
      <c r="BF127" s="335">
        <f>[1]Tasks!BF127</f>
        <v>0</v>
      </c>
      <c r="BG127" s="335">
        <f>[1]Tasks!BG127</f>
        <v>0</v>
      </c>
      <c r="BH127" s="335">
        <f>[1]Tasks!BH127</f>
        <v>0</v>
      </c>
      <c r="BI127" s="335">
        <f>[1]Tasks!BI127</f>
        <v>0</v>
      </c>
      <c r="BJ127" s="335">
        <f>[1]Tasks!BJ127</f>
        <v>0</v>
      </c>
      <c r="BK127" s="335">
        <f>[1]Tasks!BK127</f>
        <v>0</v>
      </c>
      <c r="BL127" s="335">
        <f>[1]Tasks!BL127</f>
        <v>0</v>
      </c>
      <c r="BM127" s="336">
        <f>[1]Tasks!BM127</f>
        <v>0</v>
      </c>
    </row>
    <row r="128" spans="1:65" x14ac:dyDescent="0.2">
      <c r="A128" s="172" t="str">
        <f t="shared" si="2"/>
        <v>0 0</v>
      </c>
      <c r="B128" s="173">
        <f>[1]Tasks!B128</f>
        <v>0</v>
      </c>
      <c r="C128" s="173">
        <f>[1]Tasks!C128</f>
        <v>0</v>
      </c>
      <c r="F128" s="334">
        <f>[1]Tasks!F128</f>
        <v>0</v>
      </c>
      <c r="G128" s="335">
        <f>[1]Tasks!G128</f>
        <v>0</v>
      </c>
      <c r="H128" s="335">
        <f>[1]Tasks!H128</f>
        <v>0</v>
      </c>
      <c r="I128" s="335">
        <f>[1]Tasks!I128</f>
        <v>0</v>
      </c>
      <c r="J128" s="335">
        <f>[1]Tasks!J128</f>
        <v>0</v>
      </c>
      <c r="K128" s="335">
        <f>[1]Tasks!K128</f>
        <v>0</v>
      </c>
      <c r="L128" s="335">
        <f>[1]Tasks!L128</f>
        <v>0</v>
      </c>
      <c r="M128" s="335">
        <f>[1]Tasks!M128</f>
        <v>0</v>
      </c>
      <c r="N128" s="335">
        <f>[1]Tasks!N128</f>
        <v>0</v>
      </c>
      <c r="O128" s="335">
        <f>[1]Tasks!O128</f>
        <v>0</v>
      </c>
      <c r="P128" s="335">
        <f>[1]Tasks!P128</f>
        <v>0</v>
      </c>
      <c r="Q128" s="335">
        <f>[1]Tasks!Q128</f>
        <v>0</v>
      </c>
      <c r="R128" s="335">
        <f>[1]Tasks!R128</f>
        <v>0</v>
      </c>
      <c r="S128" s="335">
        <f>[1]Tasks!S128</f>
        <v>0</v>
      </c>
      <c r="T128" s="335">
        <f>[1]Tasks!T128</f>
        <v>0</v>
      </c>
      <c r="U128" s="335">
        <f>[1]Tasks!U128</f>
        <v>0</v>
      </c>
      <c r="V128" s="335">
        <f>[1]Tasks!V128</f>
        <v>0</v>
      </c>
      <c r="W128" s="335">
        <f>[1]Tasks!W128</f>
        <v>0</v>
      </c>
      <c r="X128" s="335">
        <f>[1]Tasks!X128</f>
        <v>0</v>
      </c>
      <c r="Y128" s="335">
        <f>[1]Tasks!Y128</f>
        <v>0</v>
      </c>
      <c r="Z128" s="335">
        <f>[1]Tasks!Z128</f>
        <v>0</v>
      </c>
      <c r="AA128" s="335">
        <f>[1]Tasks!AA128</f>
        <v>0</v>
      </c>
      <c r="AB128" s="335">
        <f>[1]Tasks!AB128</f>
        <v>0</v>
      </c>
      <c r="AC128" s="335">
        <f>[1]Tasks!AC128</f>
        <v>0</v>
      </c>
      <c r="AD128" s="335">
        <f>[1]Tasks!AD128</f>
        <v>0</v>
      </c>
      <c r="AE128" s="335">
        <f>[1]Tasks!AE128</f>
        <v>0</v>
      </c>
      <c r="AF128" s="335">
        <f>[1]Tasks!AF128</f>
        <v>0</v>
      </c>
      <c r="AG128" s="335">
        <f>[1]Tasks!AG128</f>
        <v>0</v>
      </c>
      <c r="AH128" s="335">
        <f>[1]Tasks!AH128</f>
        <v>0</v>
      </c>
      <c r="AI128" s="335">
        <f>[1]Tasks!AI128</f>
        <v>0</v>
      </c>
      <c r="AJ128" s="335">
        <f>[1]Tasks!AJ128</f>
        <v>0</v>
      </c>
      <c r="AK128" s="335">
        <f>[1]Tasks!AK128</f>
        <v>0</v>
      </c>
      <c r="AL128" s="335">
        <f>[1]Tasks!AL128</f>
        <v>0</v>
      </c>
      <c r="AM128" s="335">
        <f>[1]Tasks!AM128</f>
        <v>0</v>
      </c>
      <c r="AN128" s="335">
        <f>[1]Tasks!AN128</f>
        <v>0</v>
      </c>
      <c r="AO128" s="335">
        <f>[1]Tasks!AO128</f>
        <v>0</v>
      </c>
      <c r="AP128" s="335">
        <f>[1]Tasks!AP128</f>
        <v>0</v>
      </c>
      <c r="AQ128" s="335">
        <f>[1]Tasks!AQ128</f>
        <v>0</v>
      </c>
      <c r="AR128" s="335">
        <f>[1]Tasks!AR128</f>
        <v>0</v>
      </c>
      <c r="AS128" s="335">
        <f>[1]Tasks!AS128</f>
        <v>0</v>
      </c>
      <c r="AT128" s="335">
        <f>[1]Tasks!AT128</f>
        <v>0</v>
      </c>
      <c r="AU128" s="335">
        <f>[1]Tasks!AU128</f>
        <v>0</v>
      </c>
      <c r="AV128" s="335">
        <f>[1]Tasks!AV128</f>
        <v>0</v>
      </c>
      <c r="AW128" s="335">
        <f>[1]Tasks!AW128</f>
        <v>0</v>
      </c>
      <c r="AX128" s="335">
        <f>[1]Tasks!AX128</f>
        <v>0</v>
      </c>
      <c r="AY128" s="335">
        <f>[1]Tasks!AY128</f>
        <v>0</v>
      </c>
      <c r="AZ128" s="335">
        <f>[1]Tasks!AZ128</f>
        <v>0</v>
      </c>
      <c r="BA128" s="335">
        <f>[1]Tasks!BA128</f>
        <v>0</v>
      </c>
      <c r="BB128" s="335">
        <f>[1]Tasks!BB128</f>
        <v>0</v>
      </c>
      <c r="BC128" s="335">
        <f>[1]Tasks!BC128</f>
        <v>0</v>
      </c>
      <c r="BD128" s="335">
        <f>[1]Tasks!BD128</f>
        <v>0</v>
      </c>
      <c r="BE128" s="335">
        <f>[1]Tasks!BE128</f>
        <v>0</v>
      </c>
      <c r="BF128" s="335">
        <f>[1]Tasks!BF128</f>
        <v>0</v>
      </c>
      <c r="BG128" s="335">
        <f>[1]Tasks!BG128</f>
        <v>0</v>
      </c>
      <c r="BH128" s="335">
        <f>[1]Tasks!BH128</f>
        <v>0</v>
      </c>
      <c r="BI128" s="335">
        <f>[1]Tasks!BI128</f>
        <v>0</v>
      </c>
      <c r="BJ128" s="335">
        <f>[1]Tasks!BJ128</f>
        <v>0</v>
      </c>
      <c r="BK128" s="335">
        <f>[1]Tasks!BK128</f>
        <v>0</v>
      </c>
      <c r="BL128" s="335">
        <f>[1]Tasks!BL128</f>
        <v>0</v>
      </c>
      <c r="BM128" s="336">
        <f>[1]Tasks!BM128</f>
        <v>0</v>
      </c>
    </row>
    <row r="129" spans="1:65" x14ac:dyDescent="0.2">
      <c r="A129" s="172" t="str">
        <f t="shared" si="2"/>
        <v>0 0</v>
      </c>
      <c r="B129" s="173">
        <f>[1]Tasks!B129</f>
        <v>0</v>
      </c>
      <c r="C129" s="173">
        <f>[1]Tasks!C129</f>
        <v>0</v>
      </c>
      <c r="F129" s="334">
        <f>[1]Tasks!F129</f>
        <v>0</v>
      </c>
      <c r="G129" s="335">
        <f>[1]Tasks!G129</f>
        <v>0</v>
      </c>
      <c r="H129" s="335">
        <f>[1]Tasks!H129</f>
        <v>0</v>
      </c>
      <c r="I129" s="335">
        <f>[1]Tasks!I129</f>
        <v>0</v>
      </c>
      <c r="J129" s="335">
        <f>[1]Tasks!J129</f>
        <v>0</v>
      </c>
      <c r="K129" s="335">
        <f>[1]Tasks!K129</f>
        <v>0</v>
      </c>
      <c r="L129" s="335">
        <f>[1]Tasks!L129</f>
        <v>0</v>
      </c>
      <c r="M129" s="335">
        <f>[1]Tasks!M129</f>
        <v>0</v>
      </c>
      <c r="N129" s="335">
        <f>[1]Tasks!N129</f>
        <v>0</v>
      </c>
      <c r="O129" s="335">
        <f>[1]Tasks!O129</f>
        <v>0</v>
      </c>
      <c r="P129" s="335">
        <f>[1]Tasks!P129</f>
        <v>0</v>
      </c>
      <c r="Q129" s="335">
        <f>[1]Tasks!Q129</f>
        <v>0</v>
      </c>
      <c r="R129" s="335">
        <f>[1]Tasks!R129</f>
        <v>0</v>
      </c>
      <c r="S129" s="335">
        <f>[1]Tasks!S129</f>
        <v>0</v>
      </c>
      <c r="T129" s="335">
        <f>[1]Tasks!T129</f>
        <v>0</v>
      </c>
      <c r="U129" s="335">
        <f>[1]Tasks!U129</f>
        <v>0</v>
      </c>
      <c r="V129" s="335">
        <f>[1]Tasks!V129</f>
        <v>0</v>
      </c>
      <c r="W129" s="335">
        <f>[1]Tasks!W129</f>
        <v>0</v>
      </c>
      <c r="X129" s="335">
        <f>[1]Tasks!X129</f>
        <v>0</v>
      </c>
      <c r="Y129" s="335">
        <f>[1]Tasks!Y129</f>
        <v>0</v>
      </c>
      <c r="Z129" s="335">
        <f>[1]Tasks!Z129</f>
        <v>0</v>
      </c>
      <c r="AA129" s="335">
        <f>[1]Tasks!AA129</f>
        <v>0</v>
      </c>
      <c r="AB129" s="335">
        <f>[1]Tasks!AB129</f>
        <v>0</v>
      </c>
      <c r="AC129" s="335">
        <f>[1]Tasks!AC129</f>
        <v>0</v>
      </c>
      <c r="AD129" s="335">
        <f>[1]Tasks!AD129</f>
        <v>0</v>
      </c>
      <c r="AE129" s="335">
        <f>[1]Tasks!AE129</f>
        <v>0</v>
      </c>
      <c r="AF129" s="335">
        <f>[1]Tasks!AF129</f>
        <v>0</v>
      </c>
      <c r="AG129" s="335">
        <f>[1]Tasks!AG129</f>
        <v>0</v>
      </c>
      <c r="AH129" s="335">
        <f>[1]Tasks!AH129</f>
        <v>0</v>
      </c>
      <c r="AI129" s="335">
        <f>[1]Tasks!AI129</f>
        <v>0</v>
      </c>
      <c r="AJ129" s="335">
        <f>[1]Tasks!AJ129</f>
        <v>0</v>
      </c>
      <c r="AK129" s="335">
        <f>[1]Tasks!AK129</f>
        <v>0</v>
      </c>
      <c r="AL129" s="335">
        <f>[1]Tasks!AL129</f>
        <v>0</v>
      </c>
      <c r="AM129" s="335">
        <f>[1]Tasks!AM129</f>
        <v>0</v>
      </c>
      <c r="AN129" s="335">
        <f>[1]Tasks!AN129</f>
        <v>0</v>
      </c>
      <c r="AO129" s="335">
        <f>[1]Tasks!AO129</f>
        <v>0</v>
      </c>
      <c r="AP129" s="335">
        <f>[1]Tasks!AP129</f>
        <v>0</v>
      </c>
      <c r="AQ129" s="335">
        <f>[1]Tasks!AQ129</f>
        <v>0</v>
      </c>
      <c r="AR129" s="335">
        <f>[1]Tasks!AR129</f>
        <v>0</v>
      </c>
      <c r="AS129" s="335">
        <f>[1]Tasks!AS129</f>
        <v>0</v>
      </c>
      <c r="AT129" s="335">
        <f>[1]Tasks!AT129</f>
        <v>0</v>
      </c>
      <c r="AU129" s="335">
        <f>[1]Tasks!AU129</f>
        <v>0</v>
      </c>
      <c r="AV129" s="335">
        <f>[1]Tasks!AV129</f>
        <v>0</v>
      </c>
      <c r="AW129" s="335">
        <f>[1]Tasks!AW129</f>
        <v>0</v>
      </c>
      <c r="AX129" s="335">
        <f>[1]Tasks!AX129</f>
        <v>0</v>
      </c>
      <c r="AY129" s="335">
        <f>[1]Tasks!AY129</f>
        <v>0</v>
      </c>
      <c r="AZ129" s="335">
        <f>[1]Tasks!AZ129</f>
        <v>0</v>
      </c>
      <c r="BA129" s="335">
        <f>[1]Tasks!BA129</f>
        <v>0</v>
      </c>
      <c r="BB129" s="335">
        <f>[1]Tasks!BB129</f>
        <v>0</v>
      </c>
      <c r="BC129" s="335">
        <f>[1]Tasks!BC129</f>
        <v>0</v>
      </c>
      <c r="BD129" s="335">
        <f>[1]Tasks!BD129</f>
        <v>0</v>
      </c>
      <c r="BE129" s="335">
        <f>[1]Tasks!BE129</f>
        <v>0</v>
      </c>
      <c r="BF129" s="335">
        <f>[1]Tasks!BF129</f>
        <v>0</v>
      </c>
      <c r="BG129" s="335">
        <f>[1]Tasks!BG129</f>
        <v>0</v>
      </c>
      <c r="BH129" s="335">
        <f>[1]Tasks!BH129</f>
        <v>0</v>
      </c>
      <c r="BI129" s="335">
        <f>[1]Tasks!BI129</f>
        <v>0</v>
      </c>
      <c r="BJ129" s="335">
        <f>[1]Tasks!BJ129</f>
        <v>0</v>
      </c>
      <c r="BK129" s="335">
        <f>[1]Tasks!BK129</f>
        <v>0</v>
      </c>
      <c r="BL129" s="335">
        <f>[1]Tasks!BL129</f>
        <v>0</v>
      </c>
      <c r="BM129" s="336">
        <f>[1]Tasks!BM129</f>
        <v>0</v>
      </c>
    </row>
    <row r="130" spans="1:65" x14ac:dyDescent="0.2">
      <c r="A130" s="172" t="str">
        <f t="shared" si="2"/>
        <v>0 0</v>
      </c>
      <c r="B130" s="173">
        <f>[1]Tasks!B130</f>
        <v>0</v>
      </c>
      <c r="C130" s="173">
        <f>[1]Tasks!C130</f>
        <v>0</v>
      </c>
      <c r="F130" s="334">
        <f>[1]Tasks!F130</f>
        <v>0</v>
      </c>
      <c r="G130" s="335">
        <f>[1]Tasks!G130</f>
        <v>0</v>
      </c>
      <c r="H130" s="335">
        <f>[1]Tasks!H130</f>
        <v>0</v>
      </c>
      <c r="I130" s="335">
        <f>[1]Tasks!I130</f>
        <v>0</v>
      </c>
      <c r="J130" s="335">
        <f>[1]Tasks!J130</f>
        <v>0</v>
      </c>
      <c r="K130" s="335">
        <f>[1]Tasks!K130</f>
        <v>0</v>
      </c>
      <c r="L130" s="335">
        <f>[1]Tasks!L130</f>
        <v>0</v>
      </c>
      <c r="M130" s="335">
        <f>[1]Tasks!M130</f>
        <v>0</v>
      </c>
      <c r="N130" s="335">
        <f>[1]Tasks!N130</f>
        <v>0</v>
      </c>
      <c r="O130" s="335">
        <f>[1]Tasks!O130</f>
        <v>0</v>
      </c>
      <c r="P130" s="335">
        <f>[1]Tasks!P130</f>
        <v>0</v>
      </c>
      <c r="Q130" s="335">
        <f>[1]Tasks!Q130</f>
        <v>0</v>
      </c>
      <c r="R130" s="335">
        <f>[1]Tasks!R130</f>
        <v>0</v>
      </c>
      <c r="S130" s="335">
        <f>[1]Tasks!S130</f>
        <v>0</v>
      </c>
      <c r="T130" s="335">
        <f>[1]Tasks!T130</f>
        <v>0</v>
      </c>
      <c r="U130" s="335">
        <f>[1]Tasks!U130</f>
        <v>0</v>
      </c>
      <c r="V130" s="335">
        <f>[1]Tasks!V130</f>
        <v>0</v>
      </c>
      <c r="W130" s="335">
        <f>[1]Tasks!W130</f>
        <v>0</v>
      </c>
      <c r="X130" s="335">
        <f>[1]Tasks!X130</f>
        <v>0</v>
      </c>
      <c r="Y130" s="335">
        <f>[1]Tasks!Y130</f>
        <v>0</v>
      </c>
      <c r="Z130" s="335">
        <f>[1]Tasks!Z130</f>
        <v>0</v>
      </c>
      <c r="AA130" s="335">
        <f>[1]Tasks!AA130</f>
        <v>0</v>
      </c>
      <c r="AB130" s="335">
        <f>[1]Tasks!AB130</f>
        <v>0</v>
      </c>
      <c r="AC130" s="335">
        <f>[1]Tasks!AC130</f>
        <v>0</v>
      </c>
      <c r="AD130" s="335">
        <f>[1]Tasks!AD130</f>
        <v>0</v>
      </c>
      <c r="AE130" s="335">
        <f>[1]Tasks!AE130</f>
        <v>0</v>
      </c>
      <c r="AF130" s="335">
        <f>[1]Tasks!AF130</f>
        <v>0</v>
      </c>
      <c r="AG130" s="335">
        <f>[1]Tasks!AG130</f>
        <v>0</v>
      </c>
      <c r="AH130" s="335">
        <f>[1]Tasks!AH130</f>
        <v>0</v>
      </c>
      <c r="AI130" s="335">
        <f>[1]Tasks!AI130</f>
        <v>0</v>
      </c>
      <c r="AJ130" s="335">
        <f>[1]Tasks!AJ130</f>
        <v>0</v>
      </c>
      <c r="AK130" s="335">
        <f>[1]Tasks!AK130</f>
        <v>0</v>
      </c>
      <c r="AL130" s="335">
        <f>[1]Tasks!AL130</f>
        <v>0</v>
      </c>
      <c r="AM130" s="335">
        <f>[1]Tasks!AM130</f>
        <v>0</v>
      </c>
      <c r="AN130" s="335">
        <f>[1]Tasks!AN130</f>
        <v>0</v>
      </c>
      <c r="AO130" s="335">
        <f>[1]Tasks!AO130</f>
        <v>0</v>
      </c>
      <c r="AP130" s="335">
        <f>[1]Tasks!AP130</f>
        <v>0</v>
      </c>
      <c r="AQ130" s="335">
        <f>[1]Tasks!AQ130</f>
        <v>0</v>
      </c>
      <c r="AR130" s="335">
        <f>[1]Tasks!AR130</f>
        <v>0</v>
      </c>
      <c r="AS130" s="335">
        <f>[1]Tasks!AS130</f>
        <v>0</v>
      </c>
      <c r="AT130" s="335">
        <f>[1]Tasks!AT130</f>
        <v>0</v>
      </c>
      <c r="AU130" s="335">
        <f>[1]Tasks!AU130</f>
        <v>0</v>
      </c>
      <c r="AV130" s="335">
        <f>[1]Tasks!AV130</f>
        <v>0</v>
      </c>
      <c r="AW130" s="335">
        <f>[1]Tasks!AW130</f>
        <v>0</v>
      </c>
      <c r="AX130" s="335">
        <f>[1]Tasks!AX130</f>
        <v>0</v>
      </c>
      <c r="AY130" s="335">
        <f>[1]Tasks!AY130</f>
        <v>0</v>
      </c>
      <c r="AZ130" s="335">
        <f>[1]Tasks!AZ130</f>
        <v>0</v>
      </c>
      <c r="BA130" s="335">
        <f>[1]Tasks!BA130</f>
        <v>0</v>
      </c>
      <c r="BB130" s="335">
        <f>[1]Tasks!BB130</f>
        <v>0</v>
      </c>
      <c r="BC130" s="335">
        <f>[1]Tasks!BC130</f>
        <v>0</v>
      </c>
      <c r="BD130" s="335">
        <f>[1]Tasks!BD130</f>
        <v>0</v>
      </c>
      <c r="BE130" s="335">
        <f>[1]Tasks!BE130</f>
        <v>0</v>
      </c>
      <c r="BF130" s="335">
        <f>[1]Tasks!BF130</f>
        <v>0</v>
      </c>
      <c r="BG130" s="335">
        <f>[1]Tasks!BG130</f>
        <v>0</v>
      </c>
      <c r="BH130" s="335">
        <f>[1]Tasks!BH130</f>
        <v>0</v>
      </c>
      <c r="BI130" s="335">
        <f>[1]Tasks!BI130</f>
        <v>0</v>
      </c>
      <c r="BJ130" s="335">
        <f>[1]Tasks!BJ130</f>
        <v>0</v>
      </c>
      <c r="BK130" s="335">
        <f>[1]Tasks!BK130</f>
        <v>0</v>
      </c>
      <c r="BL130" s="335">
        <f>[1]Tasks!BL130</f>
        <v>0</v>
      </c>
      <c r="BM130" s="336">
        <f>[1]Tasks!BM130</f>
        <v>0</v>
      </c>
    </row>
    <row r="131" spans="1:65" x14ac:dyDescent="0.2">
      <c r="A131" s="172" t="str">
        <f t="shared" si="2"/>
        <v>0 0</v>
      </c>
      <c r="B131" s="173">
        <f>[1]Tasks!B131</f>
        <v>0</v>
      </c>
      <c r="C131" s="173">
        <f>[1]Tasks!C131</f>
        <v>0</v>
      </c>
      <c r="F131" s="334">
        <f>[1]Tasks!F131</f>
        <v>0</v>
      </c>
      <c r="G131" s="335">
        <f>[1]Tasks!G131</f>
        <v>0</v>
      </c>
      <c r="H131" s="335">
        <f>[1]Tasks!H131</f>
        <v>0</v>
      </c>
      <c r="I131" s="335">
        <f>[1]Tasks!I131</f>
        <v>0</v>
      </c>
      <c r="J131" s="335">
        <f>[1]Tasks!J131</f>
        <v>0</v>
      </c>
      <c r="K131" s="335">
        <f>[1]Tasks!K131</f>
        <v>0</v>
      </c>
      <c r="L131" s="335">
        <f>[1]Tasks!L131</f>
        <v>0</v>
      </c>
      <c r="M131" s="335">
        <f>[1]Tasks!M131</f>
        <v>0</v>
      </c>
      <c r="N131" s="335">
        <f>[1]Tasks!N131</f>
        <v>0</v>
      </c>
      <c r="O131" s="335">
        <f>[1]Tasks!O131</f>
        <v>0</v>
      </c>
      <c r="P131" s="335">
        <f>[1]Tasks!P131</f>
        <v>0</v>
      </c>
      <c r="Q131" s="335">
        <f>[1]Tasks!Q131</f>
        <v>0</v>
      </c>
      <c r="R131" s="335">
        <f>[1]Tasks!R131</f>
        <v>0</v>
      </c>
      <c r="S131" s="335">
        <f>[1]Tasks!S131</f>
        <v>0</v>
      </c>
      <c r="T131" s="335">
        <f>[1]Tasks!T131</f>
        <v>0</v>
      </c>
      <c r="U131" s="335">
        <f>[1]Tasks!U131</f>
        <v>0</v>
      </c>
      <c r="V131" s="335">
        <f>[1]Tasks!V131</f>
        <v>0</v>
      </c>
      <c r="W131" s="335">
        <f>[1]Tasks!W131</f>
        <v>0</v>
      </c>
      <c r="X131" s="335">
        <f>[1]Tasks!X131</f>
        <v>0</v>
      </c>
      <c r="Y131" s="335">
        <f>[1]Tasks!Y131</f>
        <v>0</v>
      </c>
      <c r="Z131" s="335">
        <f>[1]Tasks!Z131</f>
        <v>0</v>
      </c>
      <c r="AA131" s="335">
        <f>[1]Tasks!AA131</f>
        <v>0</v>
      </c>
      <c r="AB131" s="335">
        <f>[1]Tasks!AB131</f>
        <v>0</v>
      </c>
      <c r="AC131" s="335">
        <f>[1]Tasks!AC131</f>
        <v>0</v>
      </c>
      <c r="AD131" s="335">
        <f>[1]Tasks!AD131</f>
        <v>0</v>
      </c>
      <c r="AE131" s="335">
        <f>[1]Tasks!AE131</f>
        <v>0</v>
      </c>
      <c r="AF131" s="335">
        <f>[1]Tasks!AF131</f>
        <v>0</v>
      </c>
      <c r="AG131" s="335">
        <f>[1]Tasks!AG131</f>
        <v>0</v>
      </c>
      <c r="AH131" s="335">
        <f>[1]Tasks!AH131</f>
        <v>0</v>
      </c>
      <c r="AI131" s="335">
        <f>[1]Tasks!AI131</f>
        <v>0</v>
      </c>
      <c r="AJ131" s="335">
        <f>[1]Tasks!AJ131</f>
        <v>0</v>
      </c>
      <c r="AK131" s="335">
        <f>[1]Tasks!AK131</f>
        <v>0</v>
      </c>
      <c r="AL131" s="335">
        <f>[1]Tasks!AL131</f>
        <v>0</v>
      </c>
      <c r="AM131" s="335">
        <f>[1]Tasks!AM131</f>
        <v>0</v>
      </c>
      <c r="AN131" s="335">
        <f>[1]Tasks!AN131</f>
        <v>0</v>
      </c>
      <c r="AO131" s="335">
        <f>[1]Tasks!AO131</f>
        <v>0</v>
      </c>
      <c r="AP131" s="335">
        <f>[1]Tasks!AP131</f>
        <v>0</v>
      </c>
      <c r="AQ131" s="335">
        <f>[1]Tasks!AQ131</f>
        <v>0</v>
      </c>
      <c r="AR131" s="335">
        <f>[1]Tasks!AR131</f>
        <v>0</v>
      </c>
      <c r="AS131" s="335">
        <f>[1]Tasks!AS131</f>
        <v>0</v>
      </c>
      <c r="AT131" s="335">
        <f>[1]Tasks!AT131</f>
        <v>0</v>
      </c>
      <c r="AU131" s="335">
        <f>[1]Tasks!AU131</f>
        <v>0</v>
      </c>
      <c r="AV131" s="335">
        <f>[1]Tasks!AV131</f>
        <v>0</v>
      </c>
      <c r="AW131" s="335">
        <f>[1]Tasks!AW131</f>
        <v>0</v>
      </c>
      <c r="AX131" s="335">
        <f>[1]Tasks!AX131</f>
        <v>0</v>
      </c>
      <c r="AY131" s="335">
        <f>[1]Tasks!AY131</f>
        <v>0</v>
      </c>
      <c r="AZ131" s="335">
        <f>[1]Tasks!AZ131</f>
        <v>0</v>
      </c>
      <c r="BA131" s="335">
        <f>[1]Tasks!BA131</f>
        <v>0</v>
      </c>
      <c r="BB131" s="335">
        <f>[1]Tasks!BB131</f>
        <v>0</v>
      </c>
      <c r="BC131" s="335">
        <f>[1]Tasks!BC131</f>
        <v>0</v>
      </c>
      <c r="BD131" s="335">
        <f>[1]Tasks!BD131</f>
        <v>0</v>
      </c>
      <c r="BE131" s="335">
        <f>[1]Tasks!BE131</f>
        <v>0</v>
      </c>
      <c r="BF131" s="335">
        <f>[1]Tasks!BF131</f>
        <v>0</v>
      </c>
      <c r="BG131" s="335">
        <f>[1]Tasks!BG131</f>
        <v>0</v>
      </c>
      <c r="BH131" s="335">
        <f>[1]Tasks!BH131</f>
        <v>0</v>
      </c>
      <c r="BI131" s="335">
        <f>[1]Tasks!BI131</f>
        <v>0</v>
      </c>
      <c r="BJ131" s="335">
        <f>[1]Tasks!BJ131</f>
        <v>0</v>
      </c>
      <c r="BK131" s="335">
        <f>[1]Tasks!BK131</f>
        <v>0</v>
      </c>
      <c r="BL131" s="335">
        <f>[1]Tasks!BL131</f>
        <v>0</v>
      </c>
      <c r="BM131" s="336">
        <f>[1]Tasks!BM131</f>
        <v>0</v>
      </c>
    </row>
    <row r="132" spans="1:65" x14ac:dyDescent="0.2">
      <c r="A132" s="172" t="str">
        <f t="shared" si="2"/>
        <v>0 0</v>
      </c>
      <c r="B132" s="173">
        <f>[1]Tasks!B132</f>
        <v>0</v>
      </c>
      <c r="C132" s="173">
        <f>[1]Tasks!C132</f>
        <v>0</v>
      </c>
      <c r="F132" s="334">
        <f>[1]Tasks!F132</f>
        <v>0</v>
      </c>
      <c r="G132" s="335">
        <f>[1]Tasks!G132</f>
        <v>0</v>
      </c>
      <c r="H132" s="335">
        <f>[1]Tasks!H132</f>
        <v>0</v>
      </c>
      <c r="I132" s="335">
        <f>[1]Tasks!I132</f>
        <v>0</v>
      </c>
      <c r="J132" s="335">
        <f>[1]Tasks!J132</f>
        <v>0</v>
      </c>
      <c r="K132" s="335">
        <f>[1]Tasks!K132</f>
        <v>0</v>
      </c>
      <c r="L132" s="335">
        <f>[1]Tasks!L132</f>
        <v>0</v>
      </c>
      <c r="M132" s="335">
        <f>[1]Tasks!M132</f>
        <v>0</v>
      </c>
      <c r="N132" s="335">
        <f>[1]Tasks!N132</f>
        <v>0</v>
      </c>
      <c r="O132" s="335">
        <f>[1]Tasks!O132</f>
        <v>0</v>
      </c>
      <c r="P132" s="335">
        <f>[1]Tasks!P132</f>
        <v>0</v>
      </c>
      <c r="Q132" s="335">
        <f>[1]Tasks!Q132</f>
        <v>0</v>
      </c>
      <c r="R132" s="335">
        <f>[1]Tasks!R132</f>
        <v>0</v>
      </c>
      <c r="S132" s="335">
        <f>[1]Tasks!S132</f>
        <v>0</v>
      </c>
      <c r="T132" s="335">
        <f>[1]Tasks!T132</f>
        <v>0</v>
      </c>
      <c r="U132" s="335">
        <f>[1]Tasks!U132</f>
        <v>0</v>
      </c>
      <c r="V132" s="335">
        <f>[1]Tasks!V132</f>
        <v>0</v>
      </c>
      <c r="W132" s="335">
        <f>[1]Tasks!W132</f>
        <v>0</v>
      </c>
      <c r="X132" s="335">
        <f>[1]Tasks!X132</f>
        <v>0</v>
      </c>
      <c r="Y132" s="335">
        <f>[1]Tasks!Y132</f>
        <v>0</v>
      </c>
      <c r="Z132" s="335">
        <f>[1]Tasks!Z132</f>
        <v>0</v>
      </c>
      <c r="AA132" s="335">
        <f>[1]Tasks!AA132</f>
        <v>0</v>
      </c>
      <c r="AB132" s="335">
        <f>[1]Tasks!AB132</f>
        <v>0</v>
      </c>
      <c r="AC132" s="335">
        <f>[1]Tasks!AC132</f>
        <v>0</v>
      </c>
      <c r="AD132" s="335">
        <f>[1]Tasks!AD132</f>
        <v>0</v>
      </c>
      <c r="AE132" s="335">
        <f>[1]Tasks!AE132</f>
        <v>0</v>
      </c>
      <c r="AF132" s="335">
        <f>[1]Tasks!AF132</f>
        <v>0</v>
      </c>
      <c r="AG132" s="335">
        <f>[1]Tasks!AG132</f>
        <v>0</v>
      </c>
      <c r="AH132" s="335">
        <f>[1]Tasks!AH132</f>
        <v>0</v>
      </c>
      <c r="AI132" s="335">
        <f>[1]Tasks!AI132</f>
        <v>0</v>
      </c>
      <c r="AJ132" s="335">
        <f>[1]Tasks!AJ132</f>
        <v>0</v>
      </c>
      <c r="AK132" s="335">
        <f>[1]Tasks!AK132</f>
        <v>0</v>
      </c>
      <c r="AL132" s="335">
        <f>[1]Tasks!AL132</f>
        <v>0</v>
      </c>
      <c r="AM132" s="335">
        <f>[1]Tasks!AM132</f>
        <v>0</v>
      </c>
      <c r="AN132" s="335">
        <f>[1]Tasks!AN132</f>
        <v>0</v>
      </c>
      <c r="AO132" s="335">
        <f>[1]Tasks!AO132</f>
        <v>0</v>
      </c>
      <c r="AP132" s="335">
        <f>[1]Tasks!AP132</f>
        <v>0</v>
      </c>
      <c r="AQ132" s="335">
        <f>[1]Tasks!AQ132</f>
        <v>0</v>
      </c>
      <c r="AR132" s="335">
        <f>[1]Tasks!AR132</f>
        <v>0</v>
      </c>
      <c r="AS132" s="335">
        <f>[1]Tasks!AS132</f>
        <v>0</v>
      </c>
      <c r="AT132" s="335">
        <f>[1]Tasks!AT132</f>
        <v>0</v>
      </c>
      <c r="AU132" s="335">
        <f>[1]Tasks!AU132</f>
        <v>0</v>
      </c>
      <c r="AV132" s="335">
        <f>[1]Tasks!AV132</f>
        <v>0</v>
      </c>
      <c r="AW132" s="335">
        <f>[1]Tasks!AW132</f>
        <v>0</v>
      </c>
      <c r="AX132" s="335">
        <f>[1]Tasks!AX132</f>
        <v>0</v>
      </c>
      <c r="AY132" s="335">
        <f>[1]Tasks!AY132</f>
        <v>0</v>
      </c>
      <c r="AZ132" s="335">
        <f>[1]Tasks!AZ132</f>
        <v>0</v>
      </c>
      <c r="BA132" s="335">
        <f>[1]Tasks!BA132</f>
        <v>0</v>
      </c>
      <c r="BB132" s="335">
        <f>[1]Tasks!BB132</f>
        <v>0</v>
      </c>
      <c r="BC132" s="335">
        <f>[1]Tasks!BC132</f>
        <v>0</v>
      </c>
      <c r="BD132" s="335">
        <f>[1]Tasks!BD132</f>
        <v>0</v>
      </c>
      <c r="BE132" s="335">
        <f>[1]Tasks!BE132</f>
        <v>0</v>
      </c>
      <c r="BF132" s="335">
        <f>[1]Tasks!BF132</f>
        <v>0</v>
      </c>
      <c r="BG132" s="335">
        <f>[1]Tasks!BG132</f>
        <v>0</v>
      </c>
      <c r="BH132" s="335">
        <f>[1]Tasks!BH132</f>
        <v>0</v>
      </c>
      <c r="BI132" s="335">
        <f>[1]Tasks!BI132</f>
        <v>0</v>
      </c>
      <c r="BJ132" s="335">
        <f>[1]Tasks!BJ132</f>
        <v>0</v>
      </c>
      <c r="BK132" s="335">
        <f>[1]Tasks!BK132</f>
        <v>0</v>
      </c>
      <c r="BL132" s="335">
        <f>[1]Tasks!BL132</f>
        <v>0</v>
      </c>
      <c r="BM132" s="336">
        <f>[1]Tasks!BM132</f>
        <v>0</v>
      </c>
    </row>
    <row r="133" spans="1:65" x14ac:dyDescent="0.2">
      <c r="A133" s="172" t="str">
        <f t="shared" si="2"/>
        <v>0 0</v>
      </c>
      <c r="B133" s="173">
        <f>[1]Tasks!B133</f>
        <v>0</v>
      </c>
      <c r="C133" s="173">
        <f>[1]Tasks!C133</f>
        <v>0</v>
      </c>
      <c r="F133" s="334">
        <f>[1]Tasks!F133</f>
        <v>0</v>
      </c>
      <c r="G133" s="335">
        <f>[1]Tasks!G133</f>
        <v>0</v>
      </c>
      <c r="H133" s="335">
        <f>[1]Tasks!H133</f>
        <v>0</v>
      </c>
      <c r="I133" s="335">
        <f>[1]Tasks!I133</f>
        <v>0</v>
      </c>
      <c r="J133" s="335">
        <f>[1]Tasks!J133</f>
        <v>0</v>
      </c>
      <c r="K133" s="335">
        <f>[1]Tasks!K133</f>
        <v>0</v>
      </c>
      <c r="L133" s="335">
        <f>[1]Tasks!L133</f>
        <v>0</v>
      </c>
      <c r="M133" s="335">
        <f>[1]Tasks!M133</f>
        <v>0</v>
      </c>
      <c r="N133" s="335">
        <f>[1]Tasks!N133</f>
        <v>0</v>
      </c>
      <c r="O133" s="335">
        <f>[1]Tasks!O133</f>
        <v>0</v>
      </c>
      <c r="P133" s="335">
        <f>[1]Tasks!P133</f>
        <v>0</v>
      </c>
      <c r="Q133" s="335">
        <f>[1]Tasks!Q133</f>
        <v>0</v>
      </c>
      <c r="R133" s="335">
        <f>[1]Tasks!R133</f>
        <v>0</v>
      </c>
      <c r="S133" s="335">
        <f>[1]Tasks!S133</f>
        <v>0</v>
      </c>
      <c r="T133" s="335">
        <f>[1]Tasks!T133</f>
        <v>0</v>
      </c>
      <c r="U133" s="335">
        <f>[1]Tasks!U133</f>
        <v>0</v>
      </c>
      <c r="V133" s="335">
        <f>[1]Tasks!V133</f>
        <v>0</v>
      </c>
      <c r="W133" s="335">
        <f>[1]Tasks!W133</f>
        <v>0</v>
      </c>
      <c r="X133" s="335">
        <f>[1]Tasks!X133</f>
        <v>0</v>
      </c>
      <c r="Y133" s="335">
        <f>[1]Tasks!Y133</f>
        <v>0</v>
      </c>
      <c r="Z133" s="335">
        <f>[1]Tasks!Z133</f>
        <v>0</v>
      </c>
      <c r="AA133" s="335">
        <f>[1]Tasks!AA133</f>
        <v>0</v>
      </c>
      <c r="AB133" s="335">
        <f>[1]Tasks!AB133</f>
        <v>0</v>
      </c>
      <c r="AC133" s="335">
        <f>[1]Tasks!AC133</f>
        <v>0</v>
      </c>
      <c r="AD133" s="335">
        <f>[1]Tasks!AD133</f>
        <v>0</v>
      </c>
      <c r="AE133" s="335">
        <f>[1]Tasks!AE133</f>
        <v>0</v>
      </c>
      <c r="AF133" s="335">
        <f>[1]Tasks!AF133</f>
        <v>0</v>
      </c>
      <c r="AG133" s="335">
        <f>[1]Tasks!AG133</f>
        <v>0</v>
      </c>
      <c r="AH133" s="335">
        <f>[1]Tasks!AH133</f>
        <v>0</v>
      </c>
      <c r="AI133" s="335">
        <f>[1]Tasks!AI133</f>
        <v>0</v>
      </c>
      <c r="AJ133" s="335">
        <f>[1]Tasks!AJ133</f>
        <v>0</v>
      </c>
      <c r="AK133" s="335">
        <f>[1]Tasks!AK133</f>
        <v>0</v>
      </c>
      <c r="AL133" s="335">
        <f>[1]Tasks!AL133</f>
        <v>0</v>
      </c>
      <c r="AM133" s="335">
        <f>[1]Tasks!AM133</f>
        <v>0</v>
      </c>
      <c r="AN133" s="335">
        <f>[1]Tasks!AN133</f>
        <v>0</v>
      </c>
      <c r="AO133" s="335">
        <f>[1]Tasks!AO133</f>
        <v>0</v>
      </c>
      <c r="AP133" s="335">
        <f>[1]Tasks!AP133</f>
        <v>0</v>
      </c>
      <c r="AQ133" s="335">
        <f>[1]Tasks!AQ133</f>
        <v>0</v>
      </c>
      <c r="AR133" s="335">
        <f>[1]Tasks!AR133</f>
        <v>0</v>
      </c>
      <c r="AS133" s="335">
        <f>[1]Tasks!AS133</f>
        <v>0</v>
      </c>
      <c r="AT133" s="335">
        <f>[1]Tasks!AT133</f>
        <v>0</v>
      </c>
      <c r="AU133" s="335">
        <f>[1]Tasks!AU133</f>
        <v>0</v>
      </c>
      <c r="AV133" s="335">
        <f>[1]Tasks!AV133</f>
        <v>0</v>
      </c>
      <c r="AW133" s="335">
        <f>[1]Tasks!AW133</f>
        <v>0</v>
      </c>
      <c r="AX133" s="335">
        <f>[1]Tasks!AX133</f>
        <v>0</v>
      </c>
      <c r="AY133" s="335">
        <f>[1]Tasks!AY133</f>
        <v>0</v>
      </c>
      <c r="AZ133" s="335">
        <f>[1]Tasks!AZ133</f>
        <v>0</v>
      </c>
      <c r="BA133" s="335">
        <f>[1]Tasks!BA133</f>
        <v>0</v>
      </c>
      <c r="BB133" s="335">
        <f>[1]Tasks!BB133</f>
        <v>0</v>
      </c>
      <c r="BC133" s="335">
        <f>[1]Tasks!BC133</f>
        <v>0</v>
      </c>
      <c r="BD133" s="335">
        <f>[1]Tasks!BD133</f>
        <v>0</v>
      </c>
      <c r="BE133" s="335">
        <f>[1]Tasks!BE133</f>
        <v>0</v>
      </c>
      <c r="BF133" s="335">
        <f>[1]Tasks!BF133</f>
        <v>0</v>
      </c>
      <c r="BG133" s="335">
        <f>[1]Tasks!BG133</f>
        <v>0</v>
      </c>
      <c r="BH133" s="335">
        <f>[1]Tasks!BH133</f>
        <v>0</v>
      </c>
      <c r="BI133" s="335">
        <f>[1]Tasks!BI133</f>
        <v>0</v>
      </c>
      <c r="BJ133" s="335">
        <f>[1]Tasks!BJ133</f>
        <v>0</v>
      </c>
      <c r="BK133" s="335">
        <f>[1]Tasks!BK133</f>
        <v>0</v>
      </c>
      <c r="BL133" s="335">
        <f>[1]Tasks!BL133</f>
        <v>0</v>
      </c>
      <c r="BM133" s="336">
        <f>[1]Tasks!BM133</f>
        <v>0</v>
      </c>
    </row>
    <row r="134" spans="1:65" x14ac:dyDescent="0.2">
      <c r="A134" s="172" t="str">
        <f t="shared" si="2"/>
        <v>0 0</v>
      </c>
      <c r="B134" s="173">
        <f>[1]Tasks!B134</f>
        <v>0</v>
      </c>
      <c r="C134" s="173">
        <f>[1]Tasks!C134</f>
        <v>0</v>
      </c>
      <c r="F134" s="334">
        <f>[1]Tasks!F134</f>
        <v>0</v>
      </c>
      <c r="G134" s="335">
        <f>[1]Tasks!G134</f>
        <v>0</v>
      </c>
      <c r="H134" s="335">
        <f>[1]Tasks!H134</f>
        <v>0</v>
      </c>
      <c r="I134" s="335">
        <f>[1]Tasks!I134</f>
        <v>0</v>
      </c>
      <c r="J134" s="335">
        <f>[1]Tasks!J134</f>
        <v>0</v>
      </c>
      <c r="K134" s="335">
        <f>[1]Tasks!K134</f>
        <v>0</v>
      </c>
      <c r="L134" s="335">
        <f>[1]Tasks!L134</f>
        <v>0</v>
      </c>
      <c r="M134" s="335">
        <f>[1]Tasks!M134</f>
        <v>0</v>
      </c>
      <c r="N134" s="335">
        <f>[1]Tasks!N134</f>
        <v>0</v>
      </c>
      <c r="O134" s="335">
        <f>[1]Tasks!O134</f>
        <v>0</v>
      </c>
      <c r="P134" s="335">
        <f>[1]Tasks!P134</f>
        <v>0</v>
      </c>
      <c r="Q134" s="335">
        <f>[1]Tasks!Q134</f>
        <v>0</v>
      </c>
      <c r="R134" s="335">
        <f>[1]Tasks!R134</f>
        <v>0</v>
      </c>
      <c r="S134" s="335">
        <f>[1]Tasks!S134</f>
        <v>0</v>
      </c>
      <c r="T134" s="335">
        <f>[1]Tasks!T134</f>
        <v>0</v>
      </c>
      <c r="U134" s="335">
        <f>[1]Tasks!U134</f>
        <v>0</v>
      </c>
      <c r="V134" s="335">
        <f>[1]Tasks!V134</f>
        <v>0</v>
      </c>
      <c r="W134" s="335">
        <f>[1]Tasks!W134</f>
        <v>0</v>
      </c>
      <c r="X134" s="335">
        <f>[1]Tasks!X134</f>
        <v>0</v>
      </c>
      <c r="Y134" s="335">
        <f>[1]Tasks!Y134</f>
        <v>0</v>
      </c>
      <c r="Z134" s="335">
        <f>[1]Tasks!Z134</f>
        <v>0</v>
      </c>
      <c r="AA134" s="335">
        <f>[1]Tasks!AA134</f>
        <v>0</v>
      </c>
      <c r="AB134" s="335">
        <f>[1]Tasks!AB134</f>
        <v>0</v>
      </c>
      <c r="AC134" s="335">
        <f>[1]Tasks!AC134</f>
        <v>0</v>
      </c>
      <c r="AD134" s="335">
        <f>[1]Tasks!AD134</f>
        <v>0</v>
      </c>
      <c r="AE134" s="335">
        <f>[1]Tasks!AE134</f>
        <v>0</v>
      </c>
      <c r="AF134" s="335">
        <f>[1]Tasks!AF134</f>
        <v>0</v>
      </c>
      <c r="AG134" s="335">
        <f>[1]Tasks!AG134</f>
        <v>0</v>
      </c>
      <c r="AH134" s="335">
        <f>[1]Tasks!AH134</f>
        <v>0</v>
      </c>
      <c r="AI134" s="335">
        <f>[1]Tasks!AI134</f>
        <v>0</v>
      </c>
      <c r="AJ134" s="335">
        <f>[1]Tasks!AJ134</f>
        <v>0</v>
      </c>
      <c r="AK134" s="335">
        <f>[1]Tasks!AK134</f>
        <v>0</v>
      </c>
      <c r="AL134" s="335">
        <f>[1]Tasks!AL134</f>
        <v>0</v>
      </c>
      <c r="AM134" s="335">
        <f>[1]Tasks!AM134</f>
        <v>0</v>
      </c>
      <c r="AN134" s="335">
        <f>[1]Tasks!AN134</f>
        <v>0</v>
      </c>
      <c r="AO134" s="335">
        <f>[1]Tasks!AO134</f>
        <v>0</v>
      </c>
      <c r="AP134" s="335">
        <f>[1]Tasks!AP134</f>
        <v>0</v>
      </c>
      <c r="AQ134" s="335">
        <f>[1]Tasks!AQ134</f>
        <v>0</v>
      </c>
      <c r="AR134" s="335">
        <f>[1]Tasks!AR134</f>
        <v>0</v>
      </c>
      <c r="AS134" s="335">
        <f>[1]Tasks!AS134</f>
        <v>0</v>
      </c>
      <c r="AT134" s="335">
        <f>[1]Tasks!AT134</f>
        <v>0</v>
      </c>
      <c r="AU134" s="335">
        <f>[1]Tasks!AU134</f>
        <v>0</v>
      </c>
      <c r="AV134" s="335">
        <f>[1]Tasks!AV134</f>
        <v>0</v>
      </c>
      <c r="AW134" s="335">
        <f>[1]Tasks!AW134</f>
        <v>0</v>
      </c>
      <c r="AX134" s="335">
        <f>[1]Tasks!AX134</f>
        <v>0</v>
      </c>
      <c r="AY134" s="335">
        <f>[1]Tasks!AY134</f>
        <v>0</v>
      </c>
      <c r="AZ134" s="335">
        <f>[1]Tasks!AZ134</f>
        <v>0</v>
      </c>
      <c r="BA134" s="335">
        <f>[1]Tasks!BA134</f>
        <v>0</v>
      </c>
      <c r="BB134" s="335">
        <f>[1]Tasks!BB134</f>
        <v>0</v>
      </c>
      <c r="BC134" s="335">
        <f>[1]Tasks!BC134</f>
        <v>0</v>
      </c>
      <c r="BD134" s="335">
        <f>[1]Tasks!BD134</f>
        <v>0</v>
      </c>
      <c r="BE134" s="335">
        <f>[1]Tasks!BE134</f>
        <v>0</v>
      </c>
      <c r="BF134" s="335">
        <f>[1]Tasks!BF134</f>
        <v>0</v>
      </c>
      <c r="BG134" s="335">
        <f>[1]Tasks!BG134</f>
        <v>0</v>
      </c>
      <c r="BH134" s="335">
        <f>[1]Tasks!BH134</f>
        <v>0</v>
      </c>
      <c r="BI134" s="335">
        <f>[1]Tasks!BI134</f>
        <v>0</v>
      </c>
      <c r="BJ134" s="335">
        <f>[1]Tasks!BJ134</f>
        <v>0</v>
      </c>
      <c r="BK134" s="335">
        <f>[1]Tasks!BK134</f>
        <v>0</v>
      </c>
      <c r="BL134" s="335">
        <f>[1]Tasks!BL134</f>
        <v>0</v>
      </c>
      <c r="BM134" s="336">
        <f>[1]Tasks!BM134</f>
        <v>0</v>
      </c>
    </row>
    <row r="135" spans="1:65" x14ac:dyDescent="0.2">
      <c r="A135" s="172" t="str">
        <f t="shared" si="2"/>
        <v>0 0</v>
      </c>
      <c r="B135" s="173">
        <f>[1]Tasks!B135</f>
        <v>0</v>
      </c>
      <c r="C135" s="173">
        <f>[1]Tasks!C135</f>
        <v>0</v>
      </c>
      <c r="F135" s="334">
        <f>[1]Tasks!F135</f>
        <v>0</v>
      </c>
      <c r="G135" s="335">
        <f>[1]Tasks!G135</f>
        <v>0</v>
      </c>
      <c r="H135" s="335">
        <f>[1]Tasks!H135</f>
        <v>0</v>
      </c>
      <c r="I135" s="335">
        <f>[1]Tasks!I135</f>
        <v>0</v>
      </c>
      <c r="J135" s="335">
        <f>[1]Tasks!J135</f>
        <v>0</v>
      </c>
      <c r="K135" s="335">
        <f>[1]Tasks!K135</f>
        <v>0</v>
      </c>
      <c r="L135" s="335">
        <f>[1]Tasks!L135</f>
        <v>0</v>
      </c>
      <c r="M135" s="335">
        <f>[1]Tasks!M135</f>
        <v>0</v>
      </c>
      <c r="N135" s="335">
        <f>[1]Tasks!N135</f>
        <v>0</v>
      </c>
      <c r="O135" s="335">
        <f>[1]Tasks!O135</f>
        <v>0</v>
      </c>
      <c r="P135" s="335">
        <f>[1]Tasks!P135</f>
        <v>0</v>
      </c>
      <c r="Q135" s="335">
        <f>[1]Tasks!Q135</f>
        <v>0</v>
      </c>
      <c r="R135" s="335">
        <f>[1]Tasks!R135</f>
        <v>0</v>
      </c>
      <c r="S135" s="335">
        <f>[1]Tasks!S135</f>
        <v>0</v>
      </c>
      <c r="T135" s="335">
        <f>[1]Tasks!T135</f>
        <v>0</v>
      </c>
      <c r="U135" s="335">
        <f>[1]Tasks!U135</f>
        <v>0</v>
      </c>
      <c r="V135" s="335">
        <f>[1]Tasks!V135</f>
        <v>0</v>
      </c>
      <c r="W135" s="335">
        <f>[1]Tasks!W135</f>
        <v>0</v>
      </c>
      <c r="X135" s="335">
        <f>[1]Tasks!X135</f>
        <v>0</v>
      </c>
      <c r="Y135" s="335">
        <f>[1]Tasks!Y135</f>
        <v>0</v>
      </c>
      <c r="Z135" s="335">
        <f>[1]Tasks!Z135</f>
        <v>0</v>
      </c>
      <c r="AA135" s="335">
        <f>[1]Tasks!AA135</f>
        <v>0</v>
      </c>
      <c r="AB135" s="335">
        <f>[1]Tasks!AB135</f>
        <v>0</v>
      </c>
      <c r="AC135" s="335">
        <f>[1]Tasks!AC135</f>
        <v>0</v>
      </c>
      <c r="AD135" s="335">
        <f>[1]Tasks!AD135</f>
        <v>0</v>
      </c>
      <c r="AE135" s="335">
        <f>[1]Tasks!AE135</f>
        <v>0</v>
      </c>
      <c r="AF135" s="335">
        <f>[1]Tasks!AF135</f>
        <v>0</v>
      </c>
      <c r="AG135" s="335">
        <f>[1]Tasks!AG135</f>
        <v>0</v>
      </c>
      <c r="AH135" s="335">
        <f>[1]Tasks!AH135</f>
        <v>0</v>
      </c>
      <c r="AI135" s="335">
        <f>[1]Tasks!AI135</f>
        <v>0</v>
      </c>
      <c r="AJ135" s="335">
        <f>[1]Tasks!AJ135</f>
        <v>0</v>
      </c>
      <c r="AK135" s="335">
        <f>[1]Tasks!AK135</f>
        <v>0</v>
      </c>
      <c r="AL135" s="335">
        <f>[1]Tasks!AL135</f>
        <v>0</v>
      </c>
      <c r="AM135" s="335">
        <f>[1]Tasks!AM135</f>
        <v>0</v>
      </c>
      <c r="AN135" s="335">
        <f>[1]Tasks!AN135</f>
        <v>0</v>
      </c>
      <c r="AO135" s="335">
        <f>[1]Tasks!AO135</f>
        <v>0</v>
      </c>
      <c r="AP135" s="335">
        <f>[1]Tasks!AP135</f>
        <v>0</v>
      </c>
      <c r="AQ135" s="335">
        <f>[1]Tasks!AQ135</f>
        <v>0</v>
      </c>
      <c r="AR135" s="335">
        <f>[1]Tasks!AR135</f>
        <v>0</v>
      </c>
      <c r="AS135" s="335">
        <f>[1]Tasks!AS135</f>
        <v>0</v>
      </c>
      <c r="AT135" s="335">
        <f>[1]Tasks!AT135</f>
        <v>0</v>
      </c>
      <c r="AU135" s="335">
        <f>[1]Tasks!AU135</f>
        <v>0</v>
      </c>
      <c r="AV135" s="335">
        <f>[1]Tasks!AV135</f>
        <v>0</v>
      </c>
      <c r="AW135" s="335">
        <f>[1]Tasks!AW135</f>
        <v>0</v>
      </c>
      <c r="AX135" s="335">
        <f>[1]Tasks!AX135</f>
        <v>0</v>
      </c>
      <c r="AY135" s="335">
        <f>[1]Tasks!AY135</f>
        <v>0</v>
      </c>
      <c r="AZ135" s="335">
        <f>[1]Tasks!AZ135</f>
        <v>0</v>
      </c>
      <c r="BA135" s="335">
        <f>[1]Tasks!BA135</f>
        <v>0</v>
      </c>
      <c r="BB135" s="335">
        <f>[1]Tasks!BB135</f>
        <v>0</v>
      </c>
      <c r="BC135" s="335">
        <f>[1]Tasks!BC135</f>
        <v>0</v>
      </c>
      <c r="BD135" s="335">
        <f>[1]Tasks!BD135</f>
        <v>0</v>
      </c>
      <c r="BE135" s="335">
        <f>[1]Tasks!BE135</f>
        <v>0</v>
      </c>
      <c r="BF135" s="335">
        <f>[1]Tasks!BF135</f>
        <v>0</v>
      </c>
      <c r="BG135" s="335">
        <f>[1]Tasks!BG135</f>
        <v>0</v>
      </c>
      <c r="BH135" s="335">
        <f>[1]Tasks!BH135</f>
        <v>0</v>
      </c>
      <c r="BI135" s="335">
        <f>[1]Tasks!BI135</f>
        <v>0</v>
      </c>
      <c r="BJ135" s="335">
        <f>[1]Tasks!BJ135</f>
        <v>0</v>
      </c>
      <c r="BK135" s="335">
        <f>[1]Tasks!BK135</f>
        <v>0</v>
      </c>
      <c r="BL135" s="335">
        <f>[1]Tasks!BL135</f>
        <v>0</v>
      </c>
      <c r="BM135" s="336">
        <f>[1]Tasks!BM135</f>
        <v>0</v>
      </c>
    </row>
    <row r="136" spans="1:65" x14ac:dyDescent="0.2">
      <c r="A136" s="172" t="str">
        <f t="shared" si="2"/>
        <v>0 0</v>
      </c>
      <c r="B136" s="173">
        <f>[1]Tasks!B136</f>
        <v>0</v>
      </c>
      <c r="C136" s="173">
        <f>[1]Tasks!C136</f>
        <v>0</v>
      </c>
      <c r="F136" s="334">
        <f>[1]Tasks!F136</f>
        <v>0</v>
      </c>
      <c r="G136" s="335">
        <f>[1]Tasks!G136</f>
        <v>0</v>
      </c>
      <c r="H136" s="335">
        <f>[1]Tasks!H136</f>
        <v>0</v>
      </c>
      <c r="I136" s="335">
        <f>[1]Tasks!I136</f>
        <v>0</v>
      </c>
      <c r="J136" s="335">
        <f>[1]Tasks!J136</f>
        <v>0</v>
      </c>
      <c r="K136" s="335">
        <f>[1]Tasks!K136</f>
        <v>0</v>
      </c>
      <c r="L136" s="335">
        <f>[1]Tasks!L136</f>
        <v>0</v>
      </c>
      <c r="M136" s="335">
        <f>[1]Tasks!M136</f>
        <v>0</v>
      </c>
      <c r="N136" s="335">
        <f>[1]Tasks!N136</f>
        <v>0</v>
      </c>
      <c r="O136" s="335">
        <f>[1]Tasks!O136</f>
        <v>0</v>
      </c>
      <c r="P136" s="335">
        <f>[1]Tasks!P136</f>
        <v>0</v>
      </c>
      <c r="Q136" s="335">
        <f>[1]Tasks!Q136</f>
        <v>0</v>
      </c>
      <c r="R136" s="335">
        <f>[1]Tasks!R136</f>
        <v>0</v>
      </c>
      <c r="S136" s="335">
        <f>[1]Tasks!S136</f>
        <v>0</v>
      </c>
      <c r="T136" s="335">
        <f>[1]Tasks!T136</f>
        <v>0</v>
      </c>
      <c r="U136" s="335">
        <f>[1]Tasks!U136</f>
        <v>0</v>
      </c>
      <c r="V136" s="335">
        <f>[1]Tasks!V136</f>
        <v>0</v>
      </c>
      <c r="W136" s="335">
        <f>[1]Tasks!W136</f>
        <v>0</v>
      </c>
      <c r="X136" s="335">
        <f>[1]Tasks!X136</f>
        <v>0</v>
      </c>
      <c r="Y136" s="335">
        <f>[1]Tasks!Y136</f>
        <v>0</v>
      </c>
      <c r="Z136" s="335">
        <f>[1]Tasks!Z136</f>
        <v>0</v>
      </c>
      <c r="AA136" s="335">
        <f>[1]Tasks!AA136</f>
        <v>0</v>
      </c>
      <c r="AB136" s="335">
        <f>[1]Tasks!AB136</f>
        <v>0</v>
      </c>
      <c r="AC136" s="335">
        <f>[1]Tasks!AC136</f>
        <v>0</v>
      </c>
      <c r="AD136" s="335">
        <f>[1]Tasks!AD136</f>
        <v>0</v>
      </c>
      <c r="AE136" s="335">
        <f>[1]Tasks!AE136</f>
        <v>0</v>
      </c>
      <c r="AF136" s="335">
        <f>[1]Tasks!AF136</f>
        <v>0</v>
      </c>
      <c r="AG136" s="335">
        <f>[1]Tasks!AG136</f>
        <v>0</v>
      </c>
      <c r="AH136" s="335">
        <f>[1]Tasks!AH136</f>
        <v>0</v>
      </c>
      <c r="AI136" s="335">
        <f>[1]Tasks!AI136</f>
        <v>0</v>
      </c>
      <c r="AJ136" s="335">
        <f>[1]Tasks!AJ136</f>
        <v>0</v>
      </c>
      <c r="AK136" s="335">
        <f>[1]Tasks!AK136</f>
        <v>0</v>
      </c>
      <c r="AL136" s="335">
        <f>[1]Tasks!AL136</f>
        <v>0</v>
      </c>
      <c r="AM136" s="335">
        <f>[1]Tasks!AM136</f>
        <v>0</v>
      </c>
      <c r="AN136" s="335">
        <f>[1]Tasks!AN136</f>
        <v>0</v>
      </c>
      <c r="AO136" s="335">
        <f>[1]Tasks!AO136</f>
        <v>0</v>
      </c>
      <c r="AP136" s="335">
        <f>[1]Tasks!AP136</f>
        <v>0</v>
      </c>
      <c r="AQ136" s="335">
        <f>[1]Tasks!AQ136</f>
        <v>0</v>
      </c>
      <c r="AR136" s="335">
        <f>[1]Tasks!AR136</f>
        <v>0</v>
      </c>
      <c r="AS136" s="335">
        <f>[1]Tasks!AS136</f>
        <v>0</v>
      </c>
      <c r="AT136" s="335">
        <f>[1]Tasks!AT136</f>
        <v>0</v>
      </c>
      <c r="AU136" s="335">
        <f>[1]Tasks!AU136</f>
        <v>0</v>
      </c>
      <c r="AV136" s="335">
        <f>[1]Tasks!AV136</f>
        <v>0</v>
      </c>
      <c r="AW136" s="335">
        <f>[1]Tasks!AW136</f>
        <v>0</v>
      </c>
      <c r="AX136" s="335">
        <f>[1]Tasks!AX136</f>
        <v>0</v>
      </c>
      <c r="AY136" s="335">
        <f>[1]Tasks!AY136</f>
        <v>0</v>
      </c>
      <c r="AZ136" s="335">
        <f>[1]Tasks!AZ136</f>
        <v>0</v>
      </c>
      <c r="BA136" s="335">
        <f>[1]Tasks!BA136</f>
        <v>0</v>
      </c>
      <c r="BB136" s="335">
        <f>[1]Tasks!BB136</f>
        <v>0</v>
      </c>
      <c r="BC136" s="335">
        <f>[1]Tasks!BC136</f>
        <v>0</v>
      </c>
      <c r="BD136" s="335">
        <f>[1]Tasks!BD136</f>
        <v>0</v>
      </c>
      <c r="BE136" s="335">
        <f>[1]Tasks!BE136</f>
        <v>0</v>
      </c>
      <c r="BF136" s="335">
        <f>[1]Tasks!BF136</f>
        <v>0</v>
      </c>
      <c r="BG136" s="335">
        <f>[1]Tasks!BG136</f>
        <v>0</v>
      </c>
      <c r="BH136" s="335">
        <f>[1]Tasks!BH136</f>
        <v>0</v>
      </c>
      <c r="BI136" s="335">
        <f>[1]Tasks!BI136</f>
        <v>0</v>
      </c>
      <c r="BJ136" s="335">
        <f>[1]Tasks!BJ136</f>
        <v>0</v>
      </c>
      <c r="BK136" s="335">
        <f>[1]Tasks!BK136</f>
        <v>0</v>
      </c>
      <c r="BL136" s="335">
        <f>[1]Tasks!BL136</f>
        <v>0</v>
      </c>
      <c r="BM136" s="336">
        <f>[1]Tasks!BM136</f>
        <v>0</v>
      </c>
    </row>
    <row r="137" spans="1:65" x14ac:dyDescent="0.2">
      <c r="A137" s="172" t="str">
        <f t="shared" si="2"/>
        <v>0 0</v>
      </c>
      <c r="B137" s="173">
        <f>[1]Tasks!B137</f>
        <v>0</v>
      </c>
      <c r="C137" s="173">
        <f>[1]Tasks!C137</f>
        <v>0</v>
      </c>
      <c r="F137" s="334">
        <f>[1]Tasks!F137</f>
        <v>0</v>
      </c>
      <c r="G137" s="335">
        <f>[1]Tasks!G137</f>
        <v>0</v>
      </c>
      <c r="H137" s="335">
        <f>[1]Tasks!H137</f>
        <v>0</v>
      </c>
      <c r="I137" s="335">
        <f>[1]Tasks!I137</f>
        <v>0</v>
      </c>
      <c r="J137" s="335">
        <f>[1]Tasks!J137</f>
        <v>0</v>
      </c>
      <c r="K137" s="335">
        <f>[1]Tasks!K137</f>
        <v>0</v>
      </c>
      <c r="L137" s="335">
        <f>[1]Tasks!L137</f>
        <v>0</v>
      </c>
      <c r="M137" s="335">
        <f>[1]Tasks!M137</f>
        <v>0</v>
      </c>
      <c r="N137" s="335">
        <f>[1]Tasks!N137</f>
        <v>0</v>
      </c>
      <c r="O137" s="335">
        <f>[1]Tasks!O137</f>
        <v>0</v>
      </c>
      <c r="P137" s="335">
        <f>[1]Tasks!P137</f>
        <v>0</v>
      </c>
      <c r="Q137" s="335">
        <f>[1]Tasks!Q137</f>
        <v>0</v>
      </c>
      <c r="R137" s="335">
        <f>[1]Tasks!R137</f>
        <v>0</v>
      </c>
      <c r="S137" s="335">
        <f>[1]Tasks!S137</f>
        <v>0</v>
      </c>
      <c r="T137" s="335">
        <f>[1]Tasks!T137</f>
        <v>0</v>
      </c>
      <c r="U137" s="335">
        <f>[1]Tasks!U137</f>
        <v>0</v>
      </c>
      <c r="V137" s="335">
        <f>[1]Tasks!V137</f>
        <v>0</v>
      </c>
      <c r="W137" s="335">
        <f>[1]Tasks!W137</f>
        <v>0</v>
      </c>
      <c r="X137" s="335">
        <f>[1]Tasks!X137</f>
        <v>0</v>
      </c>
      <c r="Y137" s="335">
        <f>[1]Tasks!Y137</f>
        <v>0</v>
      </c>
      <c r="Z137" s="335">
        <f>[1]Tasks!Z137</f>
        <v>0</v>
      </c>
      <c r="AA137" s="335">
        <f>[1]Tasks!AA137</f>
        <v>0</v>
      </c>
      <c r="AB137" s="335">
        <f>[1]Tasks!AB137</f>
        <v>0</v>
      </c>
      <c r="AC137" s="335">
        <f>[1]Tasks!AC137</f>
        <v>0</v>
      </c>
      <c r="AD137" s="335">
        <f>[1]Tasks!AD137</f>
        <v>0</v>
      </c>
      <c r="AE137" s="335">
        <f>[1]Tasks!AE137</f>
        <v>0</v>
      </c>
      <c r="AF137" s="335">
        <f>[1]Tasks!AF137</f>
        <v>0</v>
      </c>
      <c r="AG137" s="335">
        <f>[1]Tasks!AG137</f>
        <v>0</v>
      </c>
      <c r="AH137" s="335">
        <f>[1]Tasks!AH137</f>
        <v>0</v>
      </c>
      <c r="AI137" s="335">
        <f>[1]Tasks!AI137</f>
        <v>0</v>
      </c>
      <c r="AJ137" s="335">
        <f>[1]Tasks!AJ137</f>
        <v>0</v>
      </c>
      <c r="AK137" s="335">
        <f>[1]Tasks!AK137</f>
        <v>0</v>
      </c>
      <c r="AL137" s="335">
        <f>[1]Tasks!AL137</f>
        <v>0</v>
      </c>
      <c r="AM137" s="335">
        <f>[1]Tasks!AM137</f>
        <v>0</v>
      </c>
      <c r="AN137" s="335">
        <f>[1]Tasks!AN137</f>
        <v>0</v>
      </c>
      <c r="AO137" s="335">
        <f>[1]Tasks!AO137</f>
        <v>0</v>
      </c>
      <c r="AP137" s="335">
        <f>[1]Tasks!AP137</f>
        <v>0</v>
      </c>
      <c r="AQ137" s="335">
        <f>[1]Tasks!AQ137</f>
        <v>0</v>
      </c>
      <c r="AR137" s="335">
        <f>[1]Tasks!AR137</f>
        <v>0</v>
      </c>
      <c r="AS137" s="335">
        <f>[1]Tasks!AS137</f>
        <v>0</v>
      </c>
      <c r="AT137" s="335">
        <f>[1]Tasks!AT137</f>
        <v>0</v>
      </c>
      <c r="AU137" s="335">
        <f>[1]Tasks!AU137</f>
        <v>0</v>
      </c>
      <c r="AV137" s="335">
        <f>[1]Tasks!AV137</f>
        <v>0</v>
      </c>
      <c r="AW137" s="335">
        <f>[1]Tasks!AW137</f>
        <v>0</v>
      </c>
      <c r="AX137" s="335">
        <f>[1]Tasks!AX137</f>
        <v>0</v>
      </c>
      <c r="AY137" s="335">
        <f>[1]Tasks!AY137</f>
        <v>0</v>
      </c>
      <c r="AZ137" s="335">
        <f>[1]Tasks!AZ137</f>
        <v>0</v>
      </c>
      <c r="BA137" s="335">
        <f>[1]Tasks!BA137</f>
        <v>0</v>
      </c>
      <c r="BB137" s="335">
        <f>[1]Tasks!BB137</f>
        <v>0</v>
      </c>
      <c r="BC137" s="335">
        <f>[1]Tasks!BC137</f>
        <v>0</v>
      </c>
      <c r="BD137" s="335">
        <f>[1]Tasks!BD137</f>
        <v>0</v>
      </c>
      <c r="BE137" s="335">
        <f>[1]Tasks!BE137</f>
        <v>0</v>
      </c>
      <c r="BF137" s="335">
        <f>[1]Tasks!BF137</f>
        <v>0</v>
      </c>
      <c r="BG137" s="335">
        <f>[1]Tasks!BG137</f>
        <v>0</v>
      </c>
      <c r="BH137" s="335">
        <f>[1]Tasks!BH137</f>
        <v>0</v>
      </c>
      <c r="BI137" s="335">
        <f>[1]Tasks!BI137</f>
        <v>0</v>
      </c>
      <c r="BJ137" s="335">
        <f>[1]Tasks!BJ137</f>
        <v>0</v>
      </c>
      <c r="BK137" s="335">
        <f>[1]Tasks!BK137</f>
        <v>0</v>
      </c>
      <c r="BL137" s="335">
        <f>[1]Tasks!BL137</f>
        <v>0</v>
      </c>
      <c r="BM137" s="336">
        <f>[1]Tasks!BM137</f>
        <v>0</v>
      </c>
    </row>
    <row r="138" spans="1:65" x14ac:dyDescent="0.2">
      <c r="A138" s="172" t="str">
        <f t="shared" si="2"/>
        <v>0 0</v>
      </c>
      <c r="B138" s="173">
        <f>[1]Tasks!B138</f>
        <v>0</v>
      </c>
      <c r="C138" s="173">
        <f>[1]Tasks!C138</f>
        <v>0</v>
      </c>
      <c r="F138" s="334">
        <f>[1]Tasks!F138</f>
        <v>0</v>
      </c>
      <c r="G138" s="335">
        <f>[1]Tasks!G138</f>
        <v>0</v>
      </c>
      <c r="H138" s="335">
        <f>[1]Tasks!H138</f>
        <v>0</v>
      </c>
      <c r="I138" s="335">
        <f>[1]Tasks!I138</f>
        <v>0</v>
      </c>
      <c r="J138" s="335">
        <f>[1]Tasks!J138</f>
        <v>0</v>
      </c>
      <c r="K138" s="335">
        <f>[1]Tasks!K138</f>
        <v>0</v>
      </c>
      <c r="L138" s="335">
        <f>[1]Tasks!L138</f>
        <v>0</v>
      </c>
      <c r="M138" s="335">
        <f>[1]Tasks!M138</f>
        <v>0</v>
      </c>
      <c r="N138" s="335">
        <f>[1]Tasks!N138</f>
        <v>0</v>
      </c>
      <c r="O138" s="335">
        <f>[1]Tasks!O138</f>
        <v>0</v>
      </c>
      <c r="P138" s="335">
        <f>[1]Tasks!P138</f>
        <v>0</v>
      </c>
      <c r="Q138" s="335">
        <f>[1]Tasks!Q138</f>
        <v>0</v>
      </c>
      <c r="R138" s="335">
        <f>[1]Tasks!R138</f>
        <v>0</v>
      </c>
      <c r="S138" s="335">
        <f>[1]Tasks!S138</f>
        <v>0</v>
      </c>
      <c r="T138" s="335">
        <f>[1]Tasks!T138</f>
        <v>0</v>
      </c>
      <c r="U138" s="335">
        <f>[1]Tasks!U138</f>
        <v>0</v>
      </c>
      <c r="V138" s="335">
        <f>[1]Tasks!V138</f>
        <v>0</v>
      </c>
      <c r="W138" s="335">
        <f>[1]Tasks!W138</f>
        <v>0</v>
      </c>
      <c r="X138" s="335">
        <f>[1]Tasks!X138</f>
        <v>0</v>
      </c>
      <c r="Y138" s="335">
        <f>[1]Tasks!Y138</f>
        <v>0</v>
      </c>
      <c r="Z138" s="335">
        <f>[1]Tasks!Z138</f>
        <v>0</v>
      </c>
      <c r="AA138" s="335">
        <f>[1]Tasks!AA138</f>
        <v>0</v>
      </c>
      <c r="AB138" s="335">
        <f>[1]Tasks!AB138</f>
        <v>0</v>
      </c>
      <c r="AC138" s="335">
        <f>[1]Tasks!AC138</f>
        <v>0</v>
      </c>
      <c r="AD138" s="335">
        <f>[1]Tasks!AD138</f>
        <v>0</v>
      </c>
      <c r="AE138" s="335">
        <f>[1]Tasks!AE138</f>
        <v>0</v>
      </c>
      <c r="AF138" s="335">
        <f>[1]Tasks!AF138</f>
        <v>0</v>
      </c>
      <c r="AG138" s="335">
        <f>[1]Tasks!AG138</f>
        <v>0</v>
      </c>
      <c r="AH138" s="335">
        <f>[1]Tasks!AH138</f>
        <v>0</v>
      </c>
      <c r="AI138" s="335">
        <f>[1]Tasks!AI138</f>
        <v>0</v>
      </c>
      <c r="AJ138" s="335">
        <f>[1]Tasks!AJ138</f>
        <v>0</v>
      </c>
      <c r="AK138" s="335">
        <f>[1]Tasks!AK138</f>
        <v>0</v>
      </c>
      <c r="AL138" s="335">
        <f>[1]Tasks!AL138</f>
        <v>0</v>
      </c>
      <c r="AM138" s="335">
        <f>[1]Tasks!AM138</f>
        <v>0</v>
      </c>
      <c r="AN138" s="335">
        <f>[1]Tasks!AN138</f>
        <v>0</v>
      </c>
      <c r="AO138" s="335">
        <f>[1]Tasks!AO138</f>
        <v>0</v>
      </c>
      <c r="AP138" s="335">
        <f>[1]Tasks!AP138</f>
        <v>0</v>
      </c>
      <c r="AQ138" s="335">
        <f>[1]Tasks!AQ138</f>
        <v>0</v>
      </c>
      <c r="AR138" s="335">
        <f>[1]Tasks!AR138</f>
        <v>0</v>
      </c>
      <c r="AS138" s="335">
        <f>[1]Tasks!AS138</f>
        <v>0</v>
      </c>
      <c r="AT138" s="335">
        <f>[1]Tasks!AT138</f>
        <v>0</v>
      </c>
      <c r="AU138" s="335">
        <f>[1]Tasks!AU138</f>
        <v>0</v>
      </c>
      <c r="AV138" s="335">
        <f>[1]Tasks!AV138</f>
        <v>0</v>
      </c>
      <c r="AW138" s="335">
        <f>[1]Tasks!AW138</f>
        <v>0</v>
      </c>
      <c r="AX138" s="335">
        <f>[1]Tasks!AX138</f>
        <v>0</v>
      </c>
      <c r="AY138" s="335">
        <f>[1]Tasks!AY138</f>
        <v>0</v>
      </c>
      <c r="AZ138" s="335">
        <f>[1]Tasks!AZ138</f>
        <v>0</v>
      </c>
      <c r="BA138" s="335">
        <f>[1]Tasks!BA138</f>
        <v>0</v>
      </c>
      <c r="BB138" s="335">
        <f>[1]Tasks!BB138</f>
        <v>0</v>
      </c>
      <c r="BC138" s="335">
        <f>[1]Tasks!BC138</f>
        <v>0</v>
      </c>
      <c r="BD138" s="335">
        <f>[1]Tasks!BD138</f>
        <v>0</v>
      </c>
      <c r="BE138" s="335">
        <f>[1]Tasks!BE138</f>
        <v>0</v>
      </c>
      <c r="BF138" s="335">
        <f>[1]Tasks!BF138</f>
        <v>0</v>
      </c>
      <c r="BG138" s="335">
        <f>[1]Tasks!BG138</f>
        <v>0</v>
      </c>
      <c r="BH138" s="335">
        <f>[1]Tasks!BH138</f>
        <v>0</v>
      </c>
      <c r="BI138" s="335">
        <f>[1]Tasks!BI138</f>
        <v>0</v>
      </c>
      <c r="BJ138" s="335">
        <f>[1]Tasks!BJ138</f>
        <v>0</v>
      </c>
      <c r="BK138" s="335">
        <f>[1]Tasks!BK138</f>
        <v>0</v>
      </c>
      <c r="BL138" s="335">
        <f>[1]Tasks!BL138</f>
        <v>0</v>
      </c>
      <c r="BM138" s="336">
        <f>[1]Tasks!BM138</f>
        <v>0</v>
      </c>
    </row>
    <row r="139" spans="1:65" x14ac:dyDescent="0.2">
      <c r="A139" s="172" t="str">
        <f t="shared" si="2"/>
        <v>0 0</v>
      </c>
      <c r="B139" s="173">
        <f>[1]Tasks!B139</f>
        <v>0</v>
      </c>
      <c r="C139" s="173">
        <f>[1]Tasks!C139</f>
        <v>0</v>
      </c>
      <c r="F139" s="334">
        <f>[1]Tasks!F139</f>
        <v>0</v>
      </c>
      <c r="G139" s="335">
        <f>[1]Tasks!G139</f>
        <v>0</v>
      </c>
      <c r="H139" s="335">
        <f>[1]Tasks!H139</f>
        <v>0</v>
      </c>
      <c r="I139" s="335">
        <f>[1]Tasks!I139</f>
        <v>0</v>
      </c>
      <c r="J139" s="335">
        <f>[1]Tasks!J139</f>
        <v>0</v>
      </c>
      <c r="K139" s="335">
        <f>[1]Tasks!K139</f>
        <v>0</v>
      </c>
      <c r="L139" s="335">
        <f>[1]Tasks!L139</f>
        <v>0</v>
      </c>
      <c r="M139" s="335">
        <f>[1]Tasks!M139</f>
        <v>0</v>
      </c>
      <c r="N139" s="335">
        <f>[1]Tasks!N139</f>
        <v>0</v>
      </c>
      <c r="O139" s="335">
        <f>[1]Tasks!O139</f>
        <v>0</v>
      </c>
      <c r="P139" s="335">
        <f>[1]Tasks!P139</f>
        <v>0</v>
      </c>
      <c r="Q139" s="335">
        <f>[1]Tasks!Q139</f>
        <v>0</v>
      </c>
      <c r="R139" s="335">
        <f>[1]Tasks!R139</f>
        <v>0</v>
      </c>
      <c r="S139" s="335">
        <f>[1]Tasks!S139</f>
        <v>0</v>
      </c>
      <c r="T139" s="335">
        <f>[1]Tasks!T139</f>
        <v>0</v>
      </c>
      <c r="U139" s="335">
        <f>[1]Tasks!U139</f>
        <v>0</v>
      </c>
      <c r="V139" s="335">
        <f>[1]Tasks!V139</f>
        <v>0</v>
      </c>
      <c r="W139" s="335">
        <f>[1]Tasks!W139</f>
        <v>0</v>
      </c>
      <c r="X139" s="335">
        <f>[1]Tasks!X139</f>
        <v>0</v>
      </c>
      <c r="Y139" s="335">
        <f>[1]Tasks!Y139</f>
        <v>0</v>
      </c>
      <c r="Z139" s="335">
        <f>[1]Tasks!Z139</f>
        <v>0</v>
      </c>
      <c r="AA139" s="335">
        <f>[1]Tasks!AA139</f>
        <v>0</v>
      </c>
      <c r="AB139" s="335">
        <f>[1]Tasks!AB139</f>
        <v>0</v>
      </c>
      <c r="AC139" s="335">
        <f>[1]Tasks!AC139</f>
        <v>0</v>
      </c>
      <c r="AD139" s="335">
        <f>[1]Tasks!AD139</f>
        <v>0</v>
      </c>
      <c r="AE139" s="335">
        <f>[1]Tasks!AE139</f>
        <v>0</v>
      </c>
      <c r="AF139" s="335">
        <f>[1]Tasks!AF139</f>
        <v>0</v>
      </c>
      <c r="AG139" s="335">
        <f>[1]Tasks!AG139</f>
        <v>0</v>
      </c>
      <c r="AH139" s="335">
        <f>[1]Tasks!AH139</f>
        <v>0</v>
      </c>
      <c r="AI139" s="335">
        <f>[1]Tasks!AI139</f>
        <v>0</v>
      </c>
      <c r="AJ139" s="335">
        <f>[1]Tasks!AJ139</f>
        <v>0</v>
      </c>
      <c r="AK139" s="335">
        <f>[1]Tasks!AK139</f>
        <v>0</v>
      </c>
      <c r="AL139" s="335">
        <f>[1]Tasks!AL139</f>
        <v>0</v>
      </c>
      <c r="AM139" s="335">
        <f>[1]Tasks!AM139</f>
        <v>0</v>
      </c>
      <c r="AN139" s="335">
        <f>[1]Tasks!AN139</f>
        <v>0</v>
      </c>
      <c r="AO139" s="335">
        <f>[1]Tasks!AO139</f>
        <v>0</v>
      </c>
      <c r="AP139" s="335">
        <f>[1]Tasks!AP139</f>
        <v>0</v>
      </c>
      <c r="AQ139" s="335">
        <f>[1]Tasks!AQ139</f>
        <v>0</v>
      </c>
      <c r="AR139" s="335">
        <f>[1]Tasks!AR139</f>
        <v>0</v>
      </c>
      <c r="AS139" s="335">
        <f>[1]Tasks!AS139</f>
        <v>0</v>
      </c>
      <c r="AT139" s="335">
        <f>[1]Tasks!AT139</f>
        <v>0</v>
      </c>
      <c r="AU139" s="335">
        <f>[1]Tasks!AU139</f>
        <v>0</v>
      </c>
      <c r="AV139" s="335">
        <f>[1]Tasks!AV139</f>
        <v>0</v>
      </c>
      <c r="AW139" s="335">
        <f>[1]Tasks!AW139</f>
        <v>0</v>
      </c>
      <c r="AX139" s="335">
        <f>[1]Tasks!AX139</f>
        <v>0</v>
      </c>
      <c r="AY139" s="335">
        <f>[1]Tasks!AY139</f>
        <v>0</v>
      </c>
      <c r="AZ139" s="335">
        <f>[1]Tasks!AZ139</f>
        <v>0</v>
      </c>
      <c r="BA139" s="335">
        <f>[1]Tasks!BA139</f>
        <v>0</v>
      </c>
      <c r="BB139" s="335">
        <f>[1]Tasks!BB139</f>
        <v>0</v>
      </c>
      <c r="BC139" s="335">
        <f>[1]Tasks!BC139</f>
        <v>0</v>
      </c>
      <c r="BD139" s="335">
        <f>[1]Tasks!BD139</f>
        <v>0</v>
      </c>
      <c r="BE139" s="335">
        <f>[1]Tasks!BE139</f>
        <v>0</v>
      </c>
      <c r="BF139" s="335">
        <f>[1]Tasks!BF139</f>
        <v>0</v>
      </c>
      <c r="BG139" s="335">
        <f>[1]Tasks!BG139</f>
        <v>0</v>
      </c>
      <c r="BH139" s="335">
        <f>[1]Tasks!BH139</f>
        <v>0</v>
      </c>
      <c r="BI139" s="335">
        <f>[1]Tasks!BI139</f>
        <v>0</v>
      </c>
      <c r="BJ139" s="335">
        <f>[1]Tasks!BJ139</f>
        <v>0</v>
      </c>
      <c r="BK139" s="335">
        <f>[1]Tasks!BK139</f>
        <v>0</v>
      </c>
      <c r="BL139" s="335">
        <f>[1]Tasks!BL139</f>
        <v>0</v>
      </c>
      <c r="BM139" s="336">
        <f>[1]Tasks!BM139</f>
        <v>0</v>
      </c>
    </row>
    <row r="140" spans="1:65" x14ac:dyDescent="0.2">
      <c r="A140" s="172" t="str">
        <f t="shared" ref="A140:A148" si="3">B140&amp;" "&amp;C140</f>
        <v>0 0</v>
      </c>
      <c r="B140" s="173">
        <f>[1]Tasks!B140</f>
        <v>0</v>
      </c>
      <c r="C140" s="173">
        <f>[1]Tasks!C140</f>
        <v>0</v>
      </c>
      <c r="F140" s="334">
        <f>[1]Tasks!F140</f>
        <v>0</v>
      </c>
      <c r="G140" s="335">
        <f>[1]Tasks!G140</f>
        <v>0</v>
      </c>
      <c r="H140" s="335">
        <f>[1]Tasks!H140</f>
        <v>0</v>
      </c>
      <c r="I140" s="335">
        <f>[1]Tasks!I140</f>
        <v>0</v>
      </c>
      <c r="J140" s="335">
        <f>[1]Tasks!J140</f>
        <v>0</v>
      </c>
      <c r="K140" s="335">
        <f>[1]Tasks!K140</f>
        <v>0</v>
      </c>
      <c r="L140" s="335">
        <f>[1]Tasks!L140</f>
        <v>0</v>
      </c>
      <c r="M140" s="335">
        <f>[1]Tasks!M140</f>
        <v>0</v>
      </c>
      <c r="N140" s="335">
        <f>[1]Tasks!N140</f>
        <v>0</v>
      </c>
      <c r="O140" s="335">
        <f>[1]Tasks!O140</f>
        <v>0</v>
      </c>
      <c r="P140" s="335">
        <f>[1]Tasks!P140</f>
        <v>0</v>
      </c>
      <c r="Q140" s="335">
        <f>[1]Tasks!Q140</f>
        <v>0</v>
      </c>
      <c r="R140" s="335">
        <f>[1]Tasks!R140</f>
        <v>0</v>
      </c>
      <c r="S140" s="335">
        <f>[1]Tasks!S140</f>
        <v>0</v>
      </c>
      <c r="T140" s="335">
        <f>[1]Tasks!T140</f>
        <v>0</v>
      </c>
      <c r="U140" s="335">
        <f>[1]Tasks!U140</f>
        <v>0</v>
      </c>
      <c r="V140" s="335">
        <f>[1]Tasks!V140</f>
        <v>0</v>
      </c>
      <c r="W140" s="335">
        <f>[1]Tasks!W140</f>
        <v>0</v>
      </c>
      <c r="X140" s="335">
        <f>[1]Tasks!X140</f>
        <v>0</v>
      </c>
      <c r="Y140" s="335">
        <f>[1]Tasks!Y140</f>
        <v>0</v>
      </c>
      <c r="Z140" s="335">
        <f>[1]Tasks!Z140</f>
        <v>0</v>
      </c>
      <c r="AA140" s="335">
        <f>[1]Tasks!AA140</f>
        <v>0</v>
      </c>
      <c r="AB140" s="335">
        <f>[1]Tasks!AB140</f>
        <v>0</v>
      </c>
      <c r="AC140" s="335">
        <f>[1]Tasks!AC140</f>
        <v>0</v>
      </c>
      <c r="AD140" s="335">
        <f>[1]Tasks!AD140</f>
        <v>0</v>
      </c>
      <c r="AE140" s="335">
        <f>[1]Tasks!AE140</f>
        <v>0</v>
      </c>
      <c r="AF140" s="335">
        <f>[1]Tasks!AF140</f>
        <v>0</v>
      </c>
      <c r="AG140" s="335">
        <f>[1]Tasks!AG140</f>
        <v>0</v>
      </c>
      <c r="AH140" s="335">
        <f>[1]Tasks!AH140</f>
        <v>0</v>
      </c>
      <c r="AI140" s="335">
        <f>[1]Tasks!AI140</f>
        <v>0</v>
      </c>
      <c r="AJ140" s="335">
        <f>[1]Tasks!AJ140</f>
        <v>0</v>
      </c>
      <c r="AK140" s="335">
        <f>[1]Tasks!AK140</f>
        <v>0</v>
      </c>
      <c r="AL140" s="335">
        <f>[1]Tasks!AL140</f>
        <v>0</v>
      </c>
      <c r="AM140" s="335">
        <f>[1]Tasks!AM140</f>
        <v>0</v>
      </c>
      <c r="AN140" s="335">
        <f>[1]Tasks!AN140</f>
        <v>0</v>
      </c>
      <c r="AO140" s="335">
        <f>[1]Tasks!AO140</f>
        <v>0</v>
      </c>
      <c r="AP140" s="335">
        <f>[1]Tasks!AP140</f>
        <v>0</v>
      </c>
      <c r="AQ140" s="335">
        <f>[1]Tasks!AQ140</f>
        <v>0</v>
      </c>
      <c r="AR140" s="335">
        <f>[1]Tasks!AR140</f>
        <v>0</v>
      </c>
      <c r="AS140" s="335">
        <f>[1]Tasks!AS140</f>
        <v>0</v>
      </c>
      <c r="AT140" s="335">
        <f>[1]Tasks!AT140</f>
        <v>0</v>
      </c>
      <c r="AU140" s="335">
        <f>[1]Tasks!AU140</f>
        <v>0</v>
      </c>
      <c r="AV140" s="335">
        <f>[1]Tasks!AV140</f>
        <v>0</v>
      </c>
      <c r="AW140" s="335">
        <f>[1]Tasks!AW140</f>
        <v>0</v>
      </c>
      <c r="AX140" s="335">
        <f>[1]Tasks!AX140</f>
        <v>0</v>
      </c>
      <c r="AY140" s="335">
        <f>[1]Tasks!AY140</f>
        <v>0</v>
      </c>
      <c r="AZ140" s="335">
        <f>[1]Tasks!AZ140</f>
        <v>0</v>
      </c>
      <c r="BA140" s="335">
        <f>[1]Tasks!BA140</f>
        <v>0</v>
      </c>
      <c r="BB140" s="335">
        <f>[1]Tasks!BB140</f>
        <v>0</v>
      </c>
      <c r="BC140" s="335">
        <f>[1]Tasks!BC140</f>
        <v>0</v>
      </c>
      <c r="BD140" s="335">
        <f>[1]Tasks!BD140</f>
        <v>0</v>
      </c>
      <c r="BE140" s="335">
        <f>[1]Tasks!BE140</f>
        <v>0</v>
      </c>
      <c r="BF140" s="335">
        <f>[1]Tasks!BF140</f>
        <v>0</v>
      </c>
      <c r="BG140" s="335">
        <f>[1]Tasks!BG140</f>
        <v>0</v>
      </c>
      <c r="BH140" s="335">
        <f>[1]Tasks!BH140</f>
        <v>0</v>
      </c>
      <c r="BI140" s="335">
        <f>[1]Tasks!BI140</f>
        <v>0</v>
      </c>
      <c r="BJ140" s="335">
        <f>[1]Tasks!BJ140</f>
        <v>0</v>
      </c>
      <c r="BK140" s="335">
        <f>[1]Tasks!BK140</f>
        <v>0</v>
      </c>
      <c r="BL140" s="335">
        <f>[1]Tasks!BL140</f>
        <v>0</v>
      </c>
      <c r="BM140" s="336">
        <f>[1]Tasks!BM140</f>
        <v>0</v>
      </c>
    </row>
    <row r="141" spans="1:65" x14ac:dyDescent="0.2">
      <c r="A141" s="172" t="str">
        <f t="shared" si="3"/>
        <v>0 0</v>
      </c>
      <c r="B141" s="173">
        <f>[1]Tasks!B141</f>
        <v>0</v>
      </c>
      <c r="C141" s="173">
        <f>[1]Tasks!C141</f>
        <v>0</v>
      </c>
      <c r="F141" s="334">
        <f>[1]Tasks!F141</f>
        <v>0</v>
      </c>
      <c r="G141" s="335">
        <f>[1]Tasks!G141</f>
        <v>0</v>
      </c>
      <c r="H141" s="335">
        <f>[1]Tasks!H141</f>
        <v>0</v>
      </c>
      <c r="I141" s="335">
        <f>[1]Tasks!I141</f>
        <v>0</v>
      </c>
      <c r="J141" s="335">
        <f>[1]Tasks!J141</f>
        <v>0</v>
      </c>
      <c r="K141" s="335">
        <f>[1]Tasks!K141</f>
        <v>0</v>
      </c>
      <c r="L141" s="335">
        <f>[1]Tasks!L141</f>
        <v>0</v>
      </c>
      <c r="M141" s="335">
        <f>[1]Tasks!M141</f>
        <v>0</v>
      </c>
      <c r="N141" s="335">
        <f>[1]Tasks!N141</f>
        <v>0</v>
      </c>
      <c r="O141" s="335">
        <f>[1]Tasks!O141</f>
        <v>0</v>
      </c>
      <c r="P141" s="335">
        <f>[1]Tasks!P141</f>
        <v>0</v>
      </c>
      <c r="Q141" s="335">
        <f>[1]Tasks!Q141</f>
        <v>0</v>
      </c>
      <c r="R141" s="335">
        <f>[1]Tasks!R141</f>
        <v>0</v>
      </c>
      <c r="S141" s="335">
        <f>[1]Tasks!S141</f>
        <v>0</v>
      </c>
      <c r="T141" s="335">
        <f>[1]Tasks!T141</f>
        <v>0</v>
      </c>
      <c r="U141" s="335">
        <f>[1]Tasks!U141</f>
        <v>0</v>
      </c>
      <c r="V141" s="335">
        <f>[1]Tasks!V141</f>
        <v>0</v>
      </c>
      <c r="W141" s="335">
        <f>[1]Tasks!W141</f>
        <v>0</v>
      </c>
      <c r="X141" s="335">
        <f>[1]Tasks!X141</f>
        <v>0</v>
      </c>
      <c r="Y141" s="335">
        <f>[1]Tasks!Y141</f>
        <v>0</v>
      </c>
      <c r="Z141" s="335">
        <f>[1]Tasks!Z141</f>
        <v>0</v>
      </c>
      <c r="AA141" s="335">
        <f>[1]Tasks!AA141</f>
        <v>0</v>
      </c>
      <c r="AB141" s="335">
        <f>[1]Tasks!AB141</f>
        <v>0</v>
      </c>
      <c r="AC141" s="335">
        <f>[1]Tasks!AC141</f>
        <v>0</v>
      </c>
      <c r="AD141" s="335">
        <f>[1]Tasks!AD141</f>
        <v>0</v>
      </c>
      <c r="AE141" s="335">
        <f>[1]Tasks!AE141</f>
        <v>0</v>
      </c>
      <c r="AF141" s="335">
        <f>[1]Tasks!AF141</f>
        <v>0</v>
      </c>
      <c r="AG141" s="335">
        <f>[1]Tasks!AG141</f>
        <v>0</v>
      </c>
      <c r="AH141" s="335">
        <f>[1]Tasks!AH141</f>
        <v>0</v>
      </c>
      <c r="AI141" s="335">
        <f>[1]Tasks!AI141</f>
        <v>0</v>
      </c>
      <c r="AJ141" s="335">
        <f>[1]Tasks!AJ141</f>
        <v>0</v>
      </c>
      <c r="AK141" s="335">
        <f>[1]Tasks!AK141</f>
        <v>0</v>
      </c>
      <c r="AL141" s="335">
        <f>[1]Tasks!AL141</f>
        <v>0</v>
      </c>
      <c r="AM141" s="335">
        <f>[1]Tasks!AM141</f>
        <v>0</v>
      </c>
      <c r="AN141" s="335">
        <f>[1]Tasks!AN141</f>
        <v>0</v>
      </c>
      <c r="AO141" s="335">
        <f>[1]Tasks!AO141</f>
        <v>0</v>
      </c>
      <c r="AP141" s="335">
        <f>[1]Tasks!AP141</f>
        <v>0</v>
      </c>
      <c r="AQ141" s="335">
        <f>[1]Tasks!AQ141</f>
        <v>0</v>
      </c>
      <c r="AR141" s="335">
        <f>[1]Tasks!AR141</f>
        <v>0</v>
      </c>
      <c r="AS141" s="335">
        <f>[1]Tasks!AS141</f>
        <v>0</v>
      </c>
      <c r="AT141" s="335">
        <f>[1]Tasks!AT141</f>
        <v>0</v>
      </c>
      <c r="AU141" s="335">
        <f>[1]Tasks!AU141</f>
        <v>0</v>
      </c>
      <c r="AV141" s="335">
        <f>[1]Tasks!AV141</f>
        <v>0</v>
      </c>
      <c r="AW141" s="335">
        <f>[1]Tasks!AW141</f>
        <v>0</v>
      </c>
      <c r="AX141" s="335">
        <f>[1]Tasks!AX141</f>
        <v>0</v>
      </c>
      <c r="AY141" s="335">
        <f>[1]Tasks!AY141</f>
        <v>0</v>
      </c>
      <c r="AZ141" s="335">
        <f>[1]Tasks!AZ141</f>
        <v>0</v>
      </c>
      <c r="BA141" s="335">
        <f>[1]Tasks!BA141</f>
        <v>0</v>
      </c>
      <c r="BB141" s="335">
        <f>[1]Tasks!BB141</f>
        <v>0</v>
      </c>
      <c r="BC141" s="335">
        <f>[1]Tasks!BC141</f>
        <v>0</v>
      </c>
      <c r="BD141" s="335">
        <f>[1]Tasks!BD141</f>
        <v>0</v>
      </c>
      <c r="BE141" s="335">
        <f>[1]Tasks!BE141</f>
        <v>0</v>
      </c>
      <c r="BF141" s="335">
        <f>[1]Tasks!BF141</f>
        <v>0</v>
      </c>
      <c r="BG141" s="335">
        <f>[1]Tasks!BG141</f>
        <v>0</v>
      </c>
      <c r="BH141" s="335">
        <f>[1]Tasks!BH141</f>
        <v>0</v>
      </c>
      <c r="BI141" s="335">
        <f>[1]Tasks!BI141</f>
        <v>0</v>
      </c>
      <c r="BJ141" s="335">
        <f>[1]Tasks!BJ141</f>
        <v>0</v>
      </c>
      <c r="BK141" s="335">
        <f>[1]Tasks!BK141</f>
        <v>0</v>
      </c>
      <c r="BL141" s="335">
        <f>[1]Tasks!BL141</f>
        <v>0</v>
      </c>
      <c r="BM141" s="336">
        <f>[1]Tasks!BM141</f>
        <v>0</v>
      </c>
    </row>
    <row r="142" spans="1:65" x14ac:dyDescent="0.2">
      <c r="A142" s="172" t="str">
        <f t="shared" si="3"/>
        <v>0 0</v>
      </c>
      <c r="B142" s="173">
        <f>[1]Tasks!B142</f>
        <v>0</v>
      </c>
      <c r="C142" s="173">
        <f>[1]Tasks!C142</f>
        <v>0</v>
      </c>
      <c r="F142" s="334">
        <f>[1]Tasks!F142</f>
        <v>0</v>
      </c>
      <c r="G142" s="335">
        <f>[1]Tasks!G142</f>
        <v>0</v>
      </c>
      <c r="H142" s="335">
        <f>[1]Tasks!H142</f>
        <v>0</v>
      </c>
      <c r="I142" s="335">
        <f>[1]Tasks!I142</f>
        <v>0</v>
      </c>
      <c r="J142" s="335">
        <f>[1]Tasks!J142</f>
        <v>0</v>
      </c>
      <c r="K142" s="335">
        <f>[1]Tasks!K142</f>
        <v>0</v>
      </c>
      <c r="L142" s="335">
        <f>[1]Tasks!L142</f>
        <v>0</v>
      </c>
      <c r="M142" s="335">
        <f>[1]Tasks!M142</f>
        <v>0</v>
      </c>
      <c r="N142" s="335">
        <f>[1]Tasks!N142</f>
        <v>0</v>
      </c>
      <c r="O142" s="335">
        <f>[1]Tasks!O142</f>
        <v>0</v>
      </c>
      <c r="P142" s="335">
        <f>[1]Tasks!P142</f>
        <v>0</v>
      </c>
      <c r="Q142" s="335">
        <f>[1]Tasks!Q142</f>
        <v>0</v>
      </c>
      <c r="R142" s="335">
        <f>[1]Tasks!R142</f>
        <v>0</v>
      </c>
      <c r="S142" s="335">
        <f>[1]Tasks!S142</f>
        <v>0</v>
      </c>
      <c r="T142" s="335">
        <f>[1]Tasks!T142</f>
        <v>0</v>
      </c>
      <c r="U142" s="335">
        <f>[1]Tasks!U142</f>
        <v>0</v>
      </c>
      <c r="V142" s="335">
        <f>[1]Tasks!V142</f>
        <v>0</v>
      </c>
      <c r="W142" s="335">
        <f>[1]Tasks!W142</f>
        <v>0</v>
      </c>
      <c r="X142" s="335">
        <f>[1]Tasks!X142</f>
        <v>0</v>
      </c>
      <c r="Y142" s="335">
        <f>[1]Tasks!Y142</f>
        <v>0</v>
      </c>
      <c r="Z142" s="335">
        <f>[1]Tasks!Z142</f>
        <v>0</v>
      </c>
      <c r="AA142" s="335">
        <f>[1]Tasks!AA142</f>
        <v>0</v>
      </c>
      <c r="AB142" s="335">
        <f>[1]Tasks!AB142</f>
        <v>0</v>
      </c>
      <c r="AC142" s="335">
        <f>[1]Tasks!AC142</f>
        <v>0</v>
      </c>
      <c r="AD142" s="335">
        <f>[1]Tasks!AD142</f>
        <v>0</v>
      </c>
      <c r="AE142" s="335">
        <f>[1]Tasks!AE142</f>
        <v>0</v>
      </c>
      <c r="AF142" s="335">
        <f>[1]Tasks!AF142</f>
        <v>0</v>
      </c>
      <c r="AG142" s="335">
        <f>[1]Tasks!AG142</f>
        <v>0</v>
      </c>
      <c r="AH142" s="335">
        <f>[1]Tasks!AH142</f>
        <v>0</v>
      </c>
      <c r="AI142" s="335">
        <f>[1]Tasks!AI142</f>
        <v>0</v>
      </c>
      <c r="AJ142" s="335">
        <f>[1]Tasks!AJ142</f>
        <v>0</v>
      </c>
      <c r="AK142" s="335">
        <f>[1]Tasks!AK142</f>
        <v>0</v>
      </c>
      <c r="AL142" s="335">
        <f>[1]Tasks!AL142</f>
        <v>0</v>
      </c>
      <c r="AM142" s="335">
        <f>[1]Tasks!AM142</f>
        <v>0</v>
      </c>
      <c r="AN142" s="335">
        <f>[1]Tasks!AN142</f>
        <v>0</v>
      </c>
      <c r="AO142" s="335">
        <f>[1]Tasks!AO142</f>
        <v>0</v>
      </c>
      <c r="AP142" s="335">
        <f>[1]Tasks!AP142</f>
        <v>0</v>
      </c>
      <c r="AQ142" s="335">
        <f>[1]Tasks!AQ142</f>
        <v>0</v>
      </c>
      <c r="AR142" s="335">
        <f>[1]Tasks!AR142</f>
        <v>0</v>
      </c>
      <c r="AS142" s="335">
        <f>[1]Tasks!AS142</f>
        <v>0</v>
      </c>
      <c r="AT142" s="335">
        <f>[1]Tasks!AT142</f>
        <v>0</v>
      </c>
      <c r="AU142" s="335">
        <f>[1]Tasks!AU142</f>
        <v>0</v>
      </c>
      <c r="AV142" s="335">
        <f>[1]Tasks!AV142</f>
        <v>0</v>
      </c>
      <c r="AW142" s="335">
        <f>[1]Tasks!AW142</f>
        <v>0</v>
      </c>
      <c r="AX142" s="335">
        <f>[1]Tasks!AX142</f>
        <v>0</v>
      </c>
      <c r="AY142" s="335">
        <f>[1]Tasks!AY142</f>
        <v>0</v>
      </c>
      <c r="AZ142" s="335">
        <f>[1]Tasks!AZ142</f>
        <v>0</v>
      </c>
      <c r="BA142" s="335">
        <f>[1]Tasks!BA142</f>
        <v>0</v>
      </c>
      <c r="BB142" s="335">
        <f>[1]Tasks!BB142</f>
        <v>0</v>
      </c>
      <c r="BC142" s="335">
        <f>[1]Tasks!BC142</f>
        <v>0</v>
      </c>
      <c r="BD142" s="335">
        <f>[1]Tasks!BD142</f>
        <v>0</v>
      </c>
      <c r="BE142" s="335">
        <f>[1]Tasks!BE142</f>
        <v>0</v>
      </c>
      <c r="BF142" s="335">
        <f>[1]Tasks!BF142</f>
        <v>0</v>
      </c>
      <c r="BG142" s="335">
        <f>[1]Tasks!BG142</f>
        <v>0</v>
      </c>
      <c r="BH142" s="335">
        <f>[1]Tasks!BH142</f>
        <v>0</v>
      </c>
      <c r="BI142" s="335">
        <f>[1]Tasks!BI142</f>
        <v>0</v>
      </c>
      <c r="BJ142" s="335">
        <f>[1]Tasks!BJ142</f>
        <v>0</v>
      </c>
      <c r="BK142" s="335">
        <f>[1]Tasks!BK142</f>
        <v>0</v>
      </c>
      <c r="BL142" s="335">
        <f>[1]Tasks!BL142</f>
        <v>0</v>
      </c>
      <c r="BM142" s="336">
        <f>[1]Tasks!BM142</f>
        <v>0</v>
      </c>
    </row>
    <row r="143" spans="1:65" x14ac:dyDescent="0.2">
      <c r="A143" s="172" t="str">
        <f t="shared" si="3"/>
        <v>0 0</v>
      </c>
      <c r="B143" s="173">
        <f>[1]Tasks!B143</f>
        <v>0</v>
      </c>
      <c r="C143" s="173">
        <f>[1]Tasks!C143</f>
        <v>0</v>
      </c>
      <c r="F143" s="334">
        <f>[1]Tasks!F143</f>
        <v>0</v>
      </c>
      <c r="G143" s="335">
        <f>[1]Tasks!G143</f>
        <v>0</v>
      </c>
      <c r="H143" s="335">
        <f>[1]Tasks!H143</f>
        <v>0</v>
      </c>
      <c r="I143" s="335">
        <f>[1]Tasks!I143</f>
        <v>0</v>
      </c>
      <c r="J143" s="335">
        <f>[1]Tasks!J143</f>
        <v>0</v>
      </c>
      <c r="K143" s="335">
        <f>[1]Tasks!K143</f>
        <v>0</v>
      </c>
      <c r="L143" s="335">
        <f>[1]Tasks!L143</f>
        <v>0</v>
      </c>
      <c r="M143" s="335">
        <f>[1]Tasks!M143</f>
        <v>0</v>
      </c>
      <c r="N143" s="335">
        <f>[1]Tasks!N143</f>
        <v>0</v>
      </c>
      <c r="O143" s="335">
        <f>[1]Tasks!O143</f>
        <v>0</v>
      </c>
      <c r="P143" s="335">
        <f>[1]Tasks!P143</f>
        <v>0</v>
      </c>
      <c r="Q143" s="335">
        <f>[1]Tasks!Q143</f>
        <v>0</v>
      </c>
      <c r="R143" s="335">
        <f>[1]Tasks!R143</f>
        <v>0</v>
      </c>
      <c r="S143" s="335">
        <f>[1]Tasks!S143</f>
        <v>0</v>
      </c>
      <c r="T143" s="335">
        <f>[1]Tasks!T143</f>
        <v>0</v>
      </c>
      <c r="U143" s="335">
        <f>[1]Tasks!U143</f>
        <v>0</v>
      </c>
      <c r="V143" s="335">
        <f>[1]Tasks!V143</f>
        <v>0</v>
      </c>
      <c r="W143" s="335">
        <f>[1]Tasks!W143</f>
        <v>0</v>
      </c>
      <c r="X143" s="335">
        <f>[1]Tasks!X143</f>
        <v>0</v>
      </c>
      <c r="Y143" s="335">
        <f>[1]Tasks!Y143</f>
        <v>0</v>
      </c>
      <c r="Z143" s="335">
        <f>[1]Tasks!Z143</f>
        <v>0</v>
      </c>
      <c r="AA143" s="335">
        <f>[1]Tasks!AA143</f>
        <v>0</v>
      </c>
      <c r="AB143" s="335">
        <f>[1]Tasks!AB143</f>
        <v>0</v>
      </c>
      <c r="AC143" s="335">
        <f>[1]Tasks!AC143</f>
        <v>0</v>
      </c>
      <c r="AD143" s="335">
        <f>[1]Tasks!AD143</f>
        <v>0</v>
      </c>
      <c r="AE143" s="335">
        <f>[1]Tasks!AE143</f>
        <v>0</v>
      </c>
      <c r="AF143" s="335">
        <f>[1]Tasks!AF143</f>
        <v>0</v>
      </c>
      <c r="AG143" s="335">
        <f>[1]Tasks!AG143</f>
        <v>0</v>
      </c>
      <c r="AH143" s="335">
        <f>[1]Tasks!AH143</f>
        <v>0</v>
      </c>
      <c r="AI143" s="335">
        <f>[1]Tasks!AI143</f>
        <v>0</v>
      </c>
      <c r="AJ143" s="335">
        <f>[1]Tasks!AJ143</f>
        <v>0</v>
      </c>
      <c r="AK143" s="335">
        <f>[1]Tasks!AK143</f>
        <v>0</v>
      </c>
      <c r="AL143" s="335">
        <f>[1]Tasks!AL143</f>
        <v>0</v>
      </c>
      <c r="AM143" s="335">
        <f>[1]Tasks!AM143</f>
        <v>0</v>
      </c>
      <c r="AN143" s="335">
        <f>[1]Tasks!AN143</f>
        <v>0</v>
      </c>
      <c r="AO143" s="335">
        <f>[1]Tasks!AO143</f>
        <v>0</v>
      </c>
      <c r="AP143" s="335">
        <f>[1]Tasks!AP143</f>
        <v>0</v>
      </c>
      <c r="AQ143" s="335">
        <f>[1]Tasks!AQ143</f>
        <v>0</v>
      </c>
      <c r="AR143" s="335">
        <f>[1]Tasks!AR143</f>
        <v>0</v>
      </c>
      <c r="AS143" s="335">
        <f>[1]Tasks!AS143</f>
        <v>0</v>
      </c>
      <c r="AT143" s="335">
        <f>[1]Tasks!AT143</f>
        <v>0</v>
      </c>
      <c r="AU143" s="335">
        <f>[1]Tasks!AU143</f>
        <v>0</v>
      </c>
      <c r="AV143" s="335">
        <f>[1]Tasks!AV143</f>
        <v>0</v>
      </c>
      <c r="AW143" s="335">
        <f>[1]Tasks!AW143</f>
        <v>0</v>
      </c>
      <c r="AX143" s="335">
        <f>[1]Tasks!AX143</f>
        <v>0</v>
      </c>
      <c r="AY143" s="335">
        <f>[1]Tasks!AY143</f>
        <v>0</v>
      </c>
      <c r="AZ143" s="335">
        <f>[1]Tasks!AZ143</f>
        <v>0</v>
      </c>
      <c r="BA143" s="335">
        <f>[1]Tasks!BA143</f>
        <v>0</v>
      </c>
      <c r="BB143" s="335">
        <f>[1]Tasks!BB143</f>
        <v>0</v>
      </c>
      <c r="BC143" s="335">
        <f>[1]Tasks!BC143</f>
        <v>0</v>
      </c>
      <c r="BD143" s="335">
        <f>[1]Tasks!BD143</f>
        <v>0</v>
      </c>
      <c r="BE143" s="335">
        <f>[1]Tasks!BE143</f>
        <v>0</v>
      </c>
      <c r="BF143" s="335">
        <f>[1]Tasks!BF143</f>
        <v>0</v>
      </c>
      <c r="BG143" s="335">
        <f>[1]Tasks!BG143</f>
        <v>0</v>
      </c>
      <c r="BH143" s="335">
        <f>[1]Tasks!BH143</f>
        <v>0</v>
      </c>
      <c r="BI143" s="335">
        <f>[1]Tasks!BI143</f>
        <v>0</v>
      </c>
      <c r="BJ143" s="335">
        <f>[1]Tasks!BJ143</f>
        <v>0</v>
      </c>
      <c r="BK143" s="335">
        <f>[1]Tasks!BK143</f>
        <v>0</v>
      </c>
      <c r="BL143" s="335">
        <f>[1]Tasks!BL143</f>
        <v>0</v>
      </c>
      <c r="BM143" s="336">
        <f>[1]Tasks!BM143</f>
        <v>0</v>
      </c>
    </row>
    <row r="144" spans="1:65" x14ac:dyDescent="0.2">
      <c r="A144" s="172" t="str">
        <f t="shared" si="3"/>
        <v>0 0</v>
      </c>
      <c r="B144" s="173">
        <f>[1]Tasks!B144</f>
        <v>0</v>
      </c>
      <c r="C144" s="173">
        <f>[1]Tasks!C144</f>
        <v>0</v>
      </c>
      <c r="F144" s="334">
        <f>[1]Tasks!F144</f>
        <v>0</v>
      </c>
      <c r="G144" s="335">
        <f>[1]Tasks!G144</f>
        <v>0</v>
      </c>
      <c r="H144" s="335">
        <f>[1]Tasks!H144</f>
        <v>0</v>
      </c>
      <c r="I144" s="335">
        <f>[1]Tasks!I144</f>
        <v>0</v>
      </c>
      <c r="J144" s="335">
        <f>[1]Tasks!J144</f>
        <v>0</v>
      </c>
      <c r="K144" s="335">
        <f>[1]Tasks!K144</f>
        <v>0</v>
      </c>
      <c r="L144" s="335">
        <f>[1]Tasks!L144</f>
        <v>0</v>
      </c>
      <c r="M144" s="335">
        <f>[1]Tasks!M144</f>
        <v>0</v>
      </c>
      <c r="N144" s="335">
        <f>[1]Tasks!N144</f>
        <v>0</v>
      </c>
      <c r="O144" s="335">
        <f>[1]Tasks!O144</f>
        <v>0</v>
      </c>
      <c r="P144" s="335">
        <f>[1]Tasks!P144</f>
        <v>0</v>
      </c>
      <c r="Q144" s="335">
        <f>[1]Tasks!Q144</f>
        <v>0</v>
      </c>
      <c r="R144" s="335">
        <f>[1]Tasks!R144</f>
        <v>0</v>
      </c>
      <c r="S144" s="335">
        <f>[1]Tasks!S144</f>
        <v>0</v>
      </c>
      <c r="T144" s="335">
        <f>[1]Tasks!T144</f>
        <v>0</v>
      </c>
      <c r="U144" s="335">
        <f>[1]Tasks!U144</f>
        <v>0</v>
      </c>
      <c r="V144" s="335">
        <f>[1]Tasks!V144</f>
        <v>0</v>
      </c>
      <c r="W144" s="335">
        <f>[1]Tasks!W144</f>
        <v>0</v>
      </c>
      <c r="X144" s="335">
        <f>[1]Tasks!X144</f>
        <v>0</v>
      </c>
      <c r="Y144" s="335">
        <f>[1]Tasks!Y144</f>
        <v>0</v>
      </c>
      <c r="Z144" s="335">
        <f>[1]Tasks!Z144</f>
        <v>0</v>
      </c>
      <c r="AA144" s="335">
        <f>[1]Tasks!AA144</f>
        <v>0</v>
      </c>
      <c r="AB144" s="335">
        <f>[1]Tasks!AB144</f>
        <v>0</v>
      </c>
      <c r="AC144" s="335">
        <f>[1]Tasks!AC144</f>
        <v>0</v>
      </c>
      <c r="AD144" s="335">
        <f>[1]Tasks!AD144</f>
        <v>0</v>
      </c>
      <c r="AE144" s="335">
        <f>[1]Tasks!AE144</f>
        <v>0</v>
      </c>
      <c r="AF144" s="335">
        <f>[1]Tasks!AF144</f>
        <v>0</v>
      </c>
      <c r="AG144" s="335">
        <f>[1]Tasks!AG144</f>
        <v>0</v>
      </c>
      <c r="AH144" s="335">
        <f>[1]Tasks!AH144</f>
        <v>0</v>
      </c>
      <c r="AI144" s="335">
        <f>[1]Tasks!AI144</f>
        <v>0</v>
      </c>
      <c r="AJ144" s="335">
        <f>[1]Tasks!AJ144</f>
        <v>0</v>
      </c>
      <c r="AK144" s="335">
        <f>[1]Tasks!AK144</f>
        <v>0</v>
      </c>
      <c r="AL144" s="335">
        <f>[1]Tasks!AL144</f>
        <v>0</v>
      </c>
      <c r="AM144" s="335">
        <f>[1]Tasks!AM144</f>
        <v>0</v>
      </c>
      <c r="AN144" s="335">
        <f>[1]Tasks!AN144</f>
        <v>0</v>
      </c>
      <c r="AO144" s="335">
        <f>[1]Tasks!AO144</f>
        <v>0</v>
      </c>
      <c r="AP144" s="335">
        <f>[1]Tasks!AP144</f>
        <v>0</v>
      </c>
      <c r="AQ144" s="335">
        <f>[1]Tasks!AQ144</f>
        <v>0</v>
      </c>
      <c r="AR144" s="335">
        <f>[1]Tasks!AR144</f>
        <v>0</v>
      </c>
      <c r="AS144" s="335">
        <f>[1]Tasks!AS144</f>
        <v>0</v>
      </c>
      <c r="AT144" s="335">
        <f>[1]Tasks!AT144</f>
        <v>0</v>
      </c>
      <c r="AU144" s="335">
        <f>[1]Tasks!AU144</f>
        <v>0</v>
      </c>
      <c r="AV144" s="335">
        <f>[1]Tasks!AV144</f>
        <v>0</v>
      </c>
      <c r="AW144" s="335">
        <f>[1]Tasks!AW144</f>
        <v>0</v>
      </c>
      <c r="AX144" s="335">
        <f>[1]Tasks!AX144</f>
        <v>0</v>
      </c>
      <c r="AY144" s="335">
        <f>[1]Tasks!AY144</f>
        <v>0</v>
      </c>
      <c r="AZ144" s="335">
        <f>[1]Tasks!AZ144</f>
        <v>0</v>
      </c>
      <c r="BA144" s="335">
        <f>[1]Tasks!BA144</f>
        <v>0</v>
      </c>
      <c r="BB144" s="335">
        <f>[1]Tasks!BB144</f>
        <v>0</v>
      </c>
      <c r="BC144" s="335">
        <f>[1]Tasks!BC144</f>
        <v>0</v>
      </c>
      <c r="BD144" s="335">
        <f>[1]Tasks!BD144</f>
        <v>0</v>
      </c>
      <c r="BE144" s="335">
        <f>[1]Tasks!BE144</f>
        <v>0</v>
      </c>
      <c r="BF144" s="335">
        <f>[1]Tasks!BF144</f>
        <v>0</v>
      </c>
      <c r="BG144" s="335">
        <f>[1]Tasks!BG144</f>
        <v>0</v>
      </c>
      <c r="BH144" s="335">
        <f>[1]Tasks!BH144</f>
        <v>0</v>
      </c>
      <c r="BI144" s="335">
        <f>[1]Tasks!BI144</f>
        <v>0</v>
      </c>
      <c r="BJ144" s="335">
        <f>[1]Tasks!BJ144</f>
        <v>0</v>
      </c>
      <c r="BK144" s="335">
        <f>[1]Tasks!BK144</f>
        <v>0</v>
      </c>
      <c r="BL144" s="335">
        <f>[1]Tasks!BL144</f>
        <v>0</v>
      </c>
      <c r="BM144" s="336">
        <f>[1]Tasks!BM144</f>
        <v>0</v>
      </c>
    </row>
    <row r="145" spans="1:65" x14ac:dyDescent="0.2">
      <c r="A145" s="172" t="str">
        <f t="shared" si="3"/>
        <v>0 0</v>
      </c>
      <c r="B145" s="173">
        <f>[1]Tasks!B145</f>
        <v>0</v>
      </c>
      <c r="C145" s="173">
        <f>[1]Tasks!C145</f>
        <v>0</v>
      </c>
      <c r="F145" s="334">
        <f>[1]Tasks!F145</f>
        <v>0</v>
      </c>
      <c r="G145" s="335">
        <f>[1]Tasks!G145</f>
        <v>0</v>
      </c>
      <c r="H145" s="335">
        <f>[1]Tasks!H145</f>
        <v>0</v>
      </c>
      <c r="I145" s="335">
        <f>[1]Tasks!I145</f>
        <v>0</v>
      </c>
      <c r="J145" s="335">
        <f>[1]Tasks!J145</f>
        <v>0</v>
      </c>
      <c r="K145" s="335">
        <f>[1]Tasks!K145</f>
        <v>0</v>
      </c>
      <c r="L145" s="335">
        <f>[1]Tasks!L145</f>
        <v>0</v>
      </c>
      <c r="M145" s="335">
        <f>[1]Tasks!M145</f>
        <v>0</v>
      </c>
      <c r="N145" s="335">
        <f>[1]Tasks!N145</f>
        <v>0</v>
      </c>
      <c r="O145" s="335">
        <f>[1]Tasks!O145</f>
        <v>0</v>
      </c>
      <c r="P145" s="335">
        <f>[1]Tasks!P145</f>
        <v>0</v>
      </c>
      <c r="Q145" s="335">
        <f>[1]Tasks!Q145</f>
        <v>0</v>
      </c>
      <c r="R145" s="335">
        <f>[1]Tasks!R145</f>
        <v>0</v>
      </c>
      <c r="S145" s="335">
        <f>[1]Tasks!S145</f>
        <v>0</v>
      </c>
      <c r="T145" s="335">
        <f>[1]Tasks!T145</f>
        <v>0</v>
      </c>
      <c r="U145" s="335">
        <f>[1]Tasks!U145</f>
        <v>0</v>
      </c>
      <c r="V145" s="335">
        <f>[1]Tasks!V145</f>
        <v>0</v>
      </c>
      <c r="W145" s="335">
        <f>[1]Tasks!W145</f>
        <v>0</v>
      </c>
      <c r="X145" s="335">
        <f>[1]Tasks!X145</f>
        <v>0</v>
      </c>
      <c r="Y145" s="335">
        <f>[1]Tasks!Y145</f>
        <v>0</v>
      </c>
      <c r="Z145" s="335">
        <f>[1]Tasks!Z145</f>
        <v>0</v>
      </c>
      <c r="AA145" s="335">
        <f>[1]Tasks!AA145</f>
        <v>0</v>
      </c>
      <c r="AB145" s="335">
        <f>[1]Tasks!AB145</f>
        <v>0</v>
      </c>
      <c r="AC145" s="335">
        <f>[1]Tasks!AC145</f>
        <v>0</v>
      </c>
      <c r="AD145" s="335">
        <f>[1]Tasks!AD145</f>
        <v>0</v>
      </c>
      <c r="AE145" s="335">
        <f>[1]Tasks!AE145</f>
        <v>0</v>
      </c>
      <c r="AF145" s="335">
        <f>[1]Tasks!AF145</f>
        <v>0</v>
      </c>
      <c r="AG145" s="335">
        <f>[1]Tasks!AG145</f>
        <v>0</v>
      </c>
      <c r="AH145" s="335">
        <f>[1]Tasks!AH145</f>
        <v>0</v>
      </c>
      <c r="AI145" s="335">
        <f>[1]Tasks!AI145</f>
        <v>0</v>
      </c>
      <c r="AJ145" s="335">
        <f>[1]Tasks!AJ145</f>
        <v>0</v>
      </c>
      <c r="AK145" s="335">
        <f>[1]Tasks!AK145</f>
        <v>0</v>
      </c>
      <c r="AL145" s="335">
        <f>[1]Tasks!AL145</f>
        <v>0</v>
      </c>
      <c r="AM145" s="335">
        <f>[1]Tasks!AM145</f>
        <v>0</v>
      </c>
      <c r="AN145" s="335">
        <f>[1]Tasks!AN145</f>
        <v>0</v>
      </c>
      <c r="AO145" s="335">
        <f>[1]Tasks!AO145</f>
        <v>0</v>
      </c>
      <c r="AP145" s="335">
        <f>[1]Tasks!AP145</f>
        <v>0</v>
      </c>
      <c r="AQ145" s="335">
        <f>[1]Tasks!AQ145</f>
        <v>0</v>
      </c>
      <c r="AR145" s="335">
        <f>[1]Tasks!AR145</f>
        <v>0</v>
      </c>
      <c r="AS145" s="335">
        <f>[1]Tasks!AS145</f>
        <v>0</v>
      </c>
      <c r="AT145" s="335">
        <f>[1]Tasks!AT145</f>
        <v>0</v>
      </c>
      <c r="AU145" s="335">
        <f>[1]Tasks!AU145</f>
        <v>0</v>
      </c>
      <c r="AV145" s="335">
        <f>[1]Tasks!AV145</f>
        <v>0</v>
      </c>
      <c r="AW145" s="335">
        <f>[1]Tasks!AW145</f>
        <v>0</v>
      </c>
      <c r="AX145" s="335">
        <f>[1]Tasks!AX145</f>
        <v>0</v>
      </c>
      <c r="AY145" s="335">
        <f>[1]Tasks!AY145</f>
        <v>0</v>
      </c>
      <c r="AZ145" s="335">
        <f>[1]Tasks!AZ145</f>
        <v>0</v>
      </c>
      <c r="BA145" s="335">
        <f>[1]Tasks!BA145</f>
        <v>0</v>
      </c>
      <c r="BB145" s="335">
        <f>[1]Tasks!BB145</f>
        <v>0</v>
      </c>
      <c r="BC145" s="335">
        <f>[1]Tasks!BC145</f>
        <v>0</v>
      </c>
      <c r="BD145" s="335">
        <f>[1]Tasks!BD145</f>
        <v>0</v>
      </c>
      <c r="BE145" s="335">
        <f>[1]Tasks!BE145</f>
        <v>0</v>
      </c>
      <c r="BF145" s="335">
        <f>[1]Tasks!BF145</f>
        <v>0</v>
      </c>
      <c r="BG145" s="335">
        <f>[1]Tasks!BG145</f>
        <v>0</v>
      </c>
      <c r="BH145" s="335">
        <f>[1]Tasks!BH145</f>
        <v>0</v>
      </c>
      <c r="BI145" s="335">
        <f>[1]Tasks!BI145</f>
        <v>0</v>
      </c>
      <c r="BJ145" s="335">
        <f>[1]Tasks!BJ145</f>
        <v>0</v>
      </c>
      <c r="BK145" s="335">
        <f>[1]Tasks!BK145</f>
        <v>0</v>
      </c>
      <c r="BL145" s="335">
        <f>[1]Tasks!BL145</f>
        <v>0</v>
      </c>
      <c r="BM145" s="336">
        <f>[1]Tasks!BM145</f>
        <v>0</v>
      </c>
    </row>
    <row r="146" spans="1:65" x14ac:dyDescent="0.2">
      <c r="A146" s="172" t="str">
        <f t="shared" si="3"/>
        <v>0 0</v>
      </c>
      <c r="B146" s="173">
        <f>[1]Tasks!B146</f>
        <v>0</v>
      </c>
      <c r="C146" s="173">
        <f>[1]Tasks!C146</f>
        <v>0</v>
      </c>
      <c r="F146" s="334">
        <f>[1]Tasks!F146</f>
        <v>0</v>
      </c>
      <c r="G146" s="335">
        <f>[1]Tasks!G146</f>
        <v>0</v>
      </c>
      <c r="H146" s="335">
        <f>[1]Tasks!H146</f>
        <v>0</v>
      </c>
      <c r="I146" s="335">
        <f>[1]Tasks!I146</f>
        <v>0</v>
      </c>
      <c r="J146" s="335">
        <f>[1]Tasks!J146</f>
        <v>0</v>
      </c>
      <c r="K146" s="335">
        <f>[1]Tasks!K146</f>
        <v>0</v>
      </c>
      <c r="L146" s="335">
        <f>[1]Tasks!L146</f>
        <v>0</v>
      </c>
      <c r="M146" s="335">
        <f>[1]Tasks!M146</f>
        <v>0</v>
      </c>
      <c r="N146" s="335">
        <f>[1]Tasks!N146</f>
        <v>0</v>
      </c>
      <c r="O146" s="335">
        <f>[1]Tasks!O146</f>
        <v>0</v>
      </c>
      <c r="P146" s="335">
        <f>[1]Tasks!P146</f>
        <v>0</v>
      </c>
      <c r="Q146" s="335">
        <f>[1]Tasks!Q146</f>
        <v>0</v>
      </c>
      <c r="R146" s="335">
        <f>[1]Tasks!R146</f>
        <v>0</v>
      </c>
      <c r="S146" s="335">
        <f>[1]Tasks!S146</f>
        <v>0</v>
      </c>
      <c r="T146" s="335">
        <f>[1]Tasks!T146</f>
        <v>0</v>
      </c>
      <c r="U146" s="335">
        <f>[1]Tasks!U146</f>
        <v>0</v>
      </c>
      <c r="V146" s="335">
        <f>[1]Tasks!V146</f>
        <v>0</v>
      </c>
      <c r="W146" s="335">
        <f>[1]Tasks!W146</f>
        <v>0</v>
      </c>
      <c r="X146" s="335">
        <f>[1]Tasks!X146</f>
        <v>0</v>
      </c>
      <c r="Y146" s="335">
        <f>[1]Tasks!Y146</f>
        <v>0</v>
      </c>
      <c r="Z146" s="335">
        <f>[1]Tasks!Z146</f>
        <v>0</v>
      </c>
      <c r="AA146" s="335">
        <f>[1]Tasks!AA146</f>
        <v>0</v>
      </c>
      <c r="AB146" s="335">
        <f>[1]Tasks!AB146</f>
        <v>0</v>
      </c>
      <c r="AC146" s="335">
        <f>[1]Tasks!AC146</f>
        <v>0</v>
      </c>
      <c r="AD146" s="335">
        <f>[1]Tasks!AD146</f>
        <v>0</v>
      </c>
      <c r="AE146" s="335">
        <f>[1]Tasks!AE146</f>
        <v>0</v>
      </c>
      <c r="AF146" s="335">
        <f>[1]Tasks!AF146</f>
        <v>0</v>
      </c>
      <c r="AG146" s="335">
        <f>[1]Tasks!AG146</f>
        <v>0</v>
      </c>
      <c r="AH146" s="335">
        <f>[1]Tasks!AH146</f>
        <v>0</v>
      </c>
      <c r="AI146" s="335">
        <f>[1]Tasks!AI146</f>
        <v>0</v>
      </c>
      <c r="AJ146" s="335">
        <f>[1]Tasks!AJ146</f>
        <v>0</v>
      </c>
      <c r="AK146" s="335">
        <f>[1]Tasks!AK146</f>
        <v>0</v>
      </c>
      <c r="AL146" s="335">
        <f>[1]Tasks!AL146</f>
        <v>0</v>
      </c>
      <c r="AM146" s="335">
        <f>[1]Tasks!AM146</f>
        <v>0</v>
      </c>
      <c r="AN146" s="335">
        <f>[1]Tasks!AN146</f>
        <v>0</v>
      </c>
      <c r="AO146" s="335">
        <f>[1]Tasks!AO146</f>
        <v>0</v>
      </c>
      <c r="AP146" s="335">
        <f>[1]Tasks!AP146</f>
        <v>0</v>
      </c>
      <c r="AQ146" s="335">
        <f>[1]Tasks!AQ146</f>
        <v>0</v>
      </c>
      <c r="AR146" s="335">
        <f>[1]Tasks!AR146</f>
        <v>0</v>
      </c>
      <c r="AS146" s="335">
        <f>[1]Tasks!AS146</f>
        <v>0</v>
      </c>
      <c r="AT146" s="335">
        <f>[1]Tasks!AT146</f>
        <v>0</v>
      </c>
      <c r="AU146" s="335">
        <f>[1]Tasks!AU146</f>
        <v>0</v>
      </c>
      <c r="AV146" s="335">
        <f>[1]Tasks!AV146</f>
        <v>0</v>
      </c>
      <c r="AW146" s="335">
        <f>[1]Tasks!AW146</f>
        <v>0</v>
      </c>
      <c r="AX146" s="335">
        <f>[1]Tasks!AX146</f>
        <v>0</v>
      </c>
      <c r="AY146" s="335">
        <f>[1]Tasks!AY146</f>
        <v>0</v>
      </c>
      <c r="AZ146" s="335">
        <f>[1]Tasks!AZ146</f>
        <v>0</v>
      </c>
      <c r="BA146" s="335">
        <f>[1]Tasks!BA146</f>
        <v>0</v>
      </c>
      <c r="BB146" s="335">
        <f>[1]Tasks!BB146</f>
        <v>0</v>
      </c>
      <c r="BC146" s="335">
        <f>[1]Tasks!BC146</f>
        <v>0</v>
      </c>
      <c r="BD146" s="335">
        <f>[1]Tasks!BD146</f>
        <v>0</v>
      </c>
      <c r="BE146" s="335">
        <f>[1]Tasks!BE146</f>
        <v>0</v>
      </c>
      <c r="BF146" s="335">
        <f>[1]Tasks!BF146</f>
        <v>0</v>
      </c>
      <c r="BG146" s="335">
        <f>[1]Tasks!BG146</f>
        <v>0</v>
      </c>
      <c r="BH146" s="335">
        <f>[1]Tasks!BH146</f>
        <v>0</v>
      </c>
      <c r="BI146" s="335">
        <f>[1]Tasks!BI146</f>
        <v>0</v>
      </c>
      <c r="BJ146" s="335">
        <f>[1]Tasks!BJ146</f>
        <v>0</v>
      </c>
      <c r="BK146" s="335">
        <f>[1]Tasks!BK146</f>
        <v>0</v>
      </c>
      <c r="BL146" s="335">
        <f>[1]Tasks!BL146</f>
        <v>0</v>
      </c>
      <c r="BM146" s="336">
        <f>[1]Tasks!BM146</f>
        <v>0</v>
      </c>
    </row>
    <row r="147" spans="1:65" x14ac:dyDescent="0.2">
      <c r="A147" s="172" t="str">
        <f t="shared" si="3"/>
        <v>0 0</v>
      </c>
      <c r="B147" s="173">
        <f>[1]Tasks!B147</f>
        <v>0</v>
      </c>
      <c r="C147" s="173">
        <f>[1]Tasks!C147</f>
        <v>0</v>
      </c>
      <c r="F147" s="334">
        <f>[1]Tasks!F147</f>
        <v>0</v>
      </c>
      <c r="G147" s="335">
        <f>[1]Tasks!G147</f>
        <v>0</v>
      </c>
      <c r="H147" s="335">
        <f>[1]Tasks!H147</f>
        <v>0</v>
      </c>
      <c r="I147" s="335">
        <f>[1]Tasks!I147</f>
        <v>0</v>
      </c>
      <c r="J147" s="335">
        <f>[1]Tasks!J147</f>
        <v>0</v>
      </c>
      <c r="K147" s="335">
        <f>[1]Tasks!K147</f>
        <v>0</v>
      </c>
      <c r="L147" s="335">
        <f>[1]Tasks!L147</f>
        <v>0</v>
      </c>
      <c r="M147" s="335">
        <f>[1]Tasks!M147</f>
        <v>0</v>
      </c>
      <c r="N147" s="335">
        <f>[1]Tasks!N147</f>
        <v>0</v>
      </c>
      <c r="O147" s="335">
        <f>[1]Tasks!O147</f>
        <v>0</v>
      </c>
      <c r="P147" s="335">
        <f>[1]Tasks!P147</f>
        <v>0</v>
      </c>
      <c r="Q147" s="335">
        <f>[1]Tasks!Q147</f>
        <v>0</v>
      </c>
      <c r="R147" s="335">
        <f>[1]Tasks!R147</f>
        <v>0</v>
      </c>
      <c r="S147" s="335">
        <f>[1]Tasks!S147</f>
        <v>0</v>
      </c>
      <c r="T147" s="335">
        <f>[1]Tasks!T147</f>
        <v>0</v>
      </c>
      <c r="U147" s="335">
        <f>[1]Tasks!U147</f>
        <v>0</v>
      </c>
      <c r="V147" s="335">
        <f>[1]Tasks!V147</f>
        <v>0</v>
      </c>
      <c r="W147" s="335">
        <f>[1]Tasks!W147</f>
        <v>0</v>
      </c>
      <c r="X147" s="335">
        <f>[1]Tasks!X147</f>
        <v>0</v>
      </c>
      <c r="Y147" s="335">
        <f>[1]Tasks!Y147</f>
        <v>0</v>
      </c>
      <c r="Z147" s="335">
        <f>[1]Tasks!Z147</f>
        <v>0</v>
      </c>
      <c r="AA147" s="335">
        <f>[1]Tasks!AA147</f>
        <v>0</v>
      </c>
      <c r="AB147" s="335">
        <f>[1]Tasks!AB147</f>
        <v>0</v>
      </c>
      <c r="AC147" s="335">
        <f>[1]Tasks!AC147</f>
        <v>0</v>
      </c>
      <c r="AD147" s="335">
        <f>[1]Tasks!AD147</f>
        <v>0</v>
      </c>
      <c r="AE147" s="335">
        <f>[1]Tasks!AE147</f>
        <v>0</v>
      </c>
      <c r="AF147" s="335">
        <f>[1]Tasks!AF147</f>
        <v>0</v>
      </c>
      <c r="AG147" s="335">
        <f>[1]Tasks!AG147</f>
        <v>0</v>
      </c>
      <c r="AH147" s="335">
        <f>[1]Tasks!AH147</f>
        <v>0</v>
      </c>
      <c r="AI147" s="335">
        <f>[1]Tasks!AI147</f>
        <v>0</v>
      </c>
      <c r="AJ147" s="335">
        <f>[1]Tasks!AJ147</f>
        <v>0</v>
      </c>
      <c r="AK147" s="335">
        <f>[1]Tasks!AK147</f>
        <v>0</v>
      </c>
      <c r="AL147" s="335">
        <f>[1]Tasks!AL147</f>
        <v>0</v>
      </c>
      <c r="AM147" s="335">
        <f>[1]Tasks!AM147</f>
        <v>0</v>
      </c>
      <c r="AN147" s="335">
        <f>[1]Tasks!AN147</f>
        <v>0</v>
      </c>
      <c r="AO147" s="335">
        <f>[1]Tasks!AO147</f>
        <v>0</v>
      </c>
      <c r="AP147" s="335">
        <f>[1]Tasks!AP147</f>
        <v>0</v>
      </c>
      <c r="AQ147" s="335">
        <f>[1]Tasks!AQ147</f>
        <v>0</v>
      </c>
      <c r="AR147" s="335">
        <f>[1]Tasks!AR147</f>
        <v>0</v>
      </c>
      <c r="AS147" s="335">
        <f>[1]Tasks!AS147</f>
        <v>0</v>
      </c>
      <c r="AT147" s="335">
        <f>[1]Tasks!AT147</f>
        <v>0</v>
      </c>
      <c r="AU147" s="335">
        <f>[1]Tasks!AU147</f>
        <v>0</v>
      </c>
      <c r="AV147" s="335">
        <f>[1]Tasks!AV147</f>
        <v>0</v>
      </c>
      <c r="AW147" s="335">
        <f>[1]Tasks!AW147</f>
        <v>0</v>
      </c>
      <c r="AX147" s="335">
        <f>[1]Tasks!AX147</f>
        <v>0</v>
      </c>
      <c r="AY147" s="335">
        <f>[1]Tasks!AY147</f>
        <v>0</v>
      </c>
      <c r="AZ147" s="335">
        <f>[1]Tasks!AZ147</f>
        <v>0</v>
      </c>
      <c r="BA147" s="335">
        <f>[1]Tasks!BA147</f>
        <v>0</v>
      </c>
      <c r="BB147" s="335">
        <f>[1]Tasks!BB147</f>
        <v>0</v>
      </c>
      <c r="BC147" s="335">
        <f>[1]Tasks!BC147</f>
        <v>0</v>
      </c>
      <c r="BD147" s="335">
        <f>[1]Tasks!BD147</f>
        <v>0</v>
      </c>
      <c r="BE147" s="335">
        <f>[1]Tasks!BE147</f>
        <v>0</v>
      </c>
      <c r="BF147" s="335">
        <f>[1]Tasks!BF147</f>
        <v>0</v>
      </c>
      <c r="BG147" s="335">
        <f>[1]Tasks!BG147</f>
        <v>0</v>
      </c>
      <c r="BH147" s="335">
        <f>[1]Tasks!BH147</f>
        <v>0</v>
      </c>
      <c r="BI147" s="335">
        <f>[1]Tasks!BI147</f>
        <v>0</v>
      </c>
      <c r="BJ147" s="335">
        <f>[1]Tasks!BJ147</f>
        <v>0</v>
      </c>
      <c r="BK147" s="335">
        <f>[1]Tasks!BK147</f>
        <v>0</v>
      </c>
      <c r="BL147" s="335">
        <f>[1]Tasks!BL147</f>
        <v>0</v>
      </c>
      <c r="BM147" s="336">
        <f>[1]Tasks!BM147</f>
        <v>0</v>
      </c>
    </row>
    <row r="148" spans="1:65" x14ac:dyDescent="0.2">
      <c r="A148" s="172" t="str">
        <f t="shared" si="3"/>
        <v>0 0</v>
      </c>
      <c r="B148" s="173">
        <f>[1]Tasks!B148</f>
        <v>0</v>
      </c>
      <c r="C148" s="173">
        <f>[1]Tasks!C148</f>
        <v>0</v>
      </c>
      <c r="F148" s="334">
        <f>[1]Tasks!F148</f>
        <v>0</v>
      </c>
      <c r="G148" s="335">
        <f>[1]Tasks!G148</f>
        <v>0</v>
      </c>
      <c r="H148" s="335">
        <f>[1]Tasks!H148</f>
        <v>0</v>
      </c>
      <c r="I148" s="335">
        <f>[1]Tasks!I148</f>
        <v>0</v>
      </c>
      <c r="J148" s="335">
        <f>[1]Tasks!J148</f>
        <v>0</v>
      </c>
      <c r="K148" s="335">
        <f>[1]Tasks!K148</f>
        <v>0</v>
      </c>
      <c r="L148" s="335">
        <f>[1]Tasks!L148</f>
        <v>0</v>
      </c>
      <c r="M148" s="335">
        <f>[1]Tasks!M148</f>
        <v>0</v>
      </c>
      <c r="N148" s="335">
        <f>[1]Tasks!N148</f>
        <v>0</v>
      </c>
      <c r="O148" s="335">
        <f>[1]Tasks!O148</f>
        <v>0</v>
      </c>
      <c r="P148" s="335">
        <f>[1]Tasks!P148</f>
        <v>0</v>
      </c>
      <c r="Q148" s="335">
        <f>[1]Tasks!Q148</f>
        <v>0</v>
      </c>
      <c r="R148" s="335">
        <f>[1]Tasks!R148</f>
        <v>0</v>
      </c>
      <c r="S148" s="335">
        <f>[1]Tasks!S148</f>
        <v>0</v>
      </c>
      <c r="T148" s="335">
        <f>[1]Tasks!T148</f>
        <v>0</v>
      </c>
      <c r="U148" s="335">
        <f>[1]Tasks!U148</f>
        <v>0</v>
      </c>
      <c r="V148" s="335">
        <f>[1]Tasks!V148</f>
        <v>0</v>
      </c>
      <c r="W148" s="335">
        <f>[1]Tasks!W148</f>
        <v>0</v>
      </c>
      <c r="X148" s="335">
        <f>[1]Tasks!X148</f>
        <v>0</v>
      </c>
      <c r="Y148" s="335">
        <f>[1]Tasks!Y148</f>
        <v>0</v>
      </c>
      <c r="Z148" s="335">
        <f>[1]Tasks!Z148</f>
        <v>0</v>
      </c>
      <c r="AA148" s="335">
        <f>[1]Tasks!AA148</f>
        <v>0</v>
      </c>
      <c r="AB148" s="335">
        <f>[1]Tasks!AB148</f>
        <v>0</v>
      </c>
      <c r="AC148" s="335">
        <f>[1]Tasks!AC148</f>
        <v>0</v>
      </c>
      <c r="AD148" s="335">
        <f>[1]Tasks!AD148</f>
        <v>0</v>
      </c>
      <c r="AE148" s="335">
        <f>[1]Tasks!AE148</f>
        <v>0</v>
      </c>
      <c r="AF148" s="335">
        <f>[1]Tasks!AF148</f>
        <v>0</v>
      </c>
      <c r="AG148" s="335">
        <f>[1]Tasks!AG148</f>
        <v>0</v>
      </c>
      <c r="AH148" s="335">
        <f>[1]Tasks!AH148</f>
        <v>0</v>
      </c>
      <c r="AI148" s="335">
        <f>[1]Tasks!AI148</f>
        <v>0</v>
      </c>
      <c r="AJ148" s="335">
        <f>[1]Tasks!AJ148</f>
        <v>0</v>
      </c>
      <c r="AK148" s="335">
        <f>[1]Tasks!AK148</f>
        <v>0</v>
      </c>
      <c r="AL148" s="335">
        <f>[1]Tasks!AL148</f>
        <v>0</v>
      </c>
      <c r="AM148" s="335">
        <f>[1]Tasks!AM148</f>
        <v>0</v>
      </c>
      <c r="AN148" s="335">
        <f>[1]Tasks!AN148</f>
        <v>0</v>
      </c>
      <c r="AO148" s="335">
        <f>[1]Tasks!AO148</f>
        <v>0</v>
      </c>
      <c r="AP148" s="335">
        <f>[1]Tasks!AP148</f>
        <v>0</v>
      </c>
      <c r="AQ148" s="335">
        <f>[1]Tasks!AQ148</f>
        <v>0</v>
      </c>
      <c r="AR148" s="335">
        <f>[1]Tasks!AR148</f>
        <v>0</v>
      </c>
      <c r="AS148" s="335">
        <f>[1]Tasks!AS148</f>
        <v>0</v>
      </c>
      <c r="AT148" s="335">
        <f>[1]Tasks!AT148</f>
        <v>0</v>
      </c>
      <c r="AU148" s="335">
        <f>[1]Tasks!AU148</f>
        <v>0</v>
      </c>
      <c r="AV148" s="335">
        <f>[1]Tasks!AV148</f>
        <v>0</v>
      </c>
      <c r="AW148" s="335">
        <f>[1]Tasks!AW148</f>
        <v>0</v>
      </c>
      <c r="AX148" s="335">
        <f>[1]Tasks!AX148</f>
        <v>0</v>
      </c>
      <c r="AY148" s="335">
        <f>[1]Tasks!AY148</f>
        <v>0</v>
      </c>
      <c r="AZ148" s="335">
        <f>[1]Tasks!AZ148</f>
        <v>0</v>
      </c>
      <c r="BA148" s="335">
        <f>[1]Tasks!BA148</f>
        <v>0</v>
      </c>
      <c r="BB148" s="335">
        <f>[1]Tasks!BB148</f>
        <v>0</v>
      </c>
      <c r="BC148" s="335">
        <f>[1]Tasks!BC148</f>
        <v>0</v>
      </c>
      <c r="BD148" s="335">
        <f>[1]Tasks!BD148</f>
        <v>0</v>
      </c>
      <c r="BE148" s="335">
        <f>[1]Tasks!BE148</f>
        <v>0</v>
      </c>
      <c r="BF148" s="335">
        <f>[1]Tasks!BF148</f>
        <v>0</v>
      </c>
      <c r="BG148" s="335">
        <f>[1]Tasks!BG148</f>
        <v>0</v>
      </c>
      <c r="BH148" s="335">
        <f>[1]Tasks!BH148</f>
        <v>0</v>
      </c>
      <c r="BI148" s="335">
        <f>[1]Tasks!BI148</f>
        <v>0</v>
      </c>
      <c r="BJ148" s="335">
        <f>[1]Tasks!BJ148</f>
        <v>0</v>
      </c>
      <c r="BK148" s="335">
        <f>[1]Tasks!BK148</f>
        <v>0</v>
      </c>
      <c r="BL148" s="335">
        <f>[1]Tasks!BL148</f>
        <v>0</v>
      </c>
      <c r="BM148" s="336">
        <f>[1]Tasks!BM148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A7BA-B688-4D5F-AE07-61889505E69D}">
  <sheetPr codeName="Sheet12"/>
  <dimension ref="A1:DB103"/>
  <sheetViews>
    <sheetView topLeftCell="B1" workbookViewId="0">
      <selection activeCell="D7" sqref="D7"/>
    </sheetView>
  </sheetViews>
  <sheetFormatPr defaultColWidth="9.125" defaultRowHeight="14.25" x14ac:dyDescent="0.2"/>
  <cols>
    <col min="1" max="1" width="9.125" style="327" hidden="1" customWidth="1"/>
    <col min="2" max="2" width="9.125" style="327"/>
    <col min="3" max="3" width="11.875" style="327" bestFit="1" customWidth="1"/>
    <col min="4" max="5" width="11.875" style="329" customWidth="1"/>
    <col min="6" max="6" width="9.125" style="329" customWidth="1"/>
    <col min="7" max="7" width="10.125" style="329" customWidth="1"/>
    <col min="8" max="8" width="10.875" style="329" customWidth="1"/>
    <col min="9" max="9" width="21.25" style="327" customWidth="1"/>
    <col min="10" max="45" width="17.375" style="327" customWidth="1"/>
    <col min="46" max="46" width="19" style="327" customWidth="1"/>
    <col min="47" max="48" width="17.375" style="327" customWidth="1"/>
    <col min="49" max="16384" width="9.125" style="327"/>
  </cols>
  <sheetData>
    <row r="1" spans="1:106" s="328" customFormat="1" ht="33" customHeight="1" x14ac:dyDescent="0.2">
      <c r="A1" s="478" t="s">
        <v>17</v>
      </c>
      <c r="B1" s="478"/>
      <c r="C1" s="478"/>
      <c r="D1" s="478"/>
      <c r="E1" s="478"/>
      <c r="F1" s="361"/>
      <c r="G1" s="361"/>
      <c r="H1" s="361"/>
      <c r="I1" s="347" t="s">
        <v>150</v>
      </c>
      <c r="J1" s="370">
        <v>1</v>
      </c>
      <c r="K1" s="328">
        <v>2</v>
      </c>
      <c r="L1" s="328">
        <v>3</v>
      </c>
      <c r="M1" s="328">
        <v>4</v>
      </c>
      <c r="N1" s="328">
        <v>5</v>
      </c>
      <c r="O1" s="328">
        <v>6</v>
      </c>
      <c r="P1" s="328">
        <v>7</v>
      </c>
      <c r="Q1" s="328">
        <v>8</v>
      </c>
      <c r="R1" s="328">
        <v>9</v>
      </c>
      <c r="S1" s="328">
        <v>10</v>
      </c>
      <c r="T1" s="328">
        <v>11</v>
      </c>
      <c r="U1" s="328">
        <v>12</v>
      </c>
      <c r="V1" s="328">
        <v>13</v>
      </c>
      <c r="W1" s="328">
        <v>14</v>
      </c>
      <c r="X1" s="328">
        <v>15</v>
      </c>
      <c r="Y1" s="328">
        <v>16</v>
      </c>
      <c r="Z1" s="328">
        <v>17</v>
      </c>
      <c r="AA1" s="328">
        <v>18</v>
      </c>
      <c r="AB1" s="328">
        <v>19</v>
      </c>
      <c r="AC1" s="328">
        <v>20</v>
      </c>
      <c r="AD1" s="328">
        <v>21</v>
      </c>
      <c r="AE1" s="328">
        <v>22</v>
      </c>
      <c r="AF1" s="328">
        <v>23</v>
      </c>
      <c r="AG1" s="328">
        <v>24</v>
      </c>
      <c r="AH1" s="328">
        <v>25</v>
      </c>
      <c r="AI1" s="328">
        <v>26</v>
      </c>
      <c r="AJ1" s="328">
        <v>27</v>
      </c>
      <c r="AK1" s="328">
        <v>28</v>
      </c>
      <c r="AL1" s="328">
        <v>29</v>
      </c>
      <c r="AM1" s="328">
        <v>30</v>
      </c>
      <c r="AN1" s="328">
        <v>31</v>
      </c>
      <c r="AO1" s="328">
        <v>32</v>
      </c>
      <c r="AP1" s="328">
        <v>33</v>
      </c>
      <c r="AQ1" s="328">
        <v>34</v>
      </c>
      <c r="AR1" s="328">
        <v>35</v>
      </c>
      <c r="AS1" s="328">
        <v>36</v>
      </c>
      <c r="AT1" s="328">
        <v>37</v>
      </c>
      <c r="AU1" s="328">
        <v>38</v>
      </c>
      <c r="AV1" s="328">
        <v>39</v>
      </c>
      <c r="AW1" s="328">
        <v>40</v>
      </c>
      <c r="AX1" s="328">
        <v>41</v>
      </c>
      <c r="AY1" s="328">
        <v>42</v>
      </c>
      <c r="AZ1" s="328">
        <v>43</v>
      </c>
      <c r="BA1" s="328">
        <v>44</v>
      </c>
      <c r="BB1" s="328">
        <v>45</v>
      </c>
      <c r="BC1" s="328">
        <v>46</v>
      </c>
      <c r="BD1" s="328">
        <v>47</v>
      </c>
      <c r="BE1" s="328">
        <v>48</v>
      </c>
      <c r="BF1" s="328">
        <v>49</v>
      </c>
      <c r="BG1" s="328">
        <v>50</v>
      </c>
      <c r="BH1" s="328">
        <v>51</v>
      </c>
      <c r="BI1" s="328">
        <v>52</v>
      </c>
      <c r="BJ1" s="328">
        <v>53</v>
      </c>
      <c r="BK1" s="328">
        <v>54</v>
      </c>
      <c r="BL1" s="328">
        <v>55</v>
      </c>
      <c r="BM1" s="328">
        <v>56</v>
      </c>
      <c r="BN1" s="328">
        <v>57</v>
      </c>
      <c r="BO1" s="328">
        <v>58</v>
      </c>
      <c r="BP1" s="328">
        <v>59</v>
      </c>
      <c r="BQ1" s="328">
        <v>60</v>
      </c>
      <c r="BR1" s="328">
        <v>61</v>
      </c>
      <c r="BS1" s="328">
        <v>62</v>
      </c>
      <c r="BT1" s="328">
        <v>63</v>
      </c>
      <c r="BU1" s="328">
        <v>64</v>
      </c>
      <c r="BV1" s="328">
        <v>65</v>
      </c>
      <c r="BW1" s="328">
        <v>66</v>
      </c>
      <c r="BX1" s="328">
        <v>67</v>
      </c>
      <c r="BY1" s="328">
        <v>68</v>
      </c>
      <c r="BZ1" s="328">
        <v>69</v>
      </c>
      <c r="CA1" s="328">
        <v>70</v>
      </c>
      <c r="CB1" s="328">
        <v>71</v>
      </c>
      <c r="CC1" s="328">
        <v>72</v>
      </c>
      <c r="CD1" s="328">
        <v>73</v>
      </c>
      <c r="CE1" s="328">
        <v>74</v>
      </c>
      <c r="CF1" s="328">
        <v>75</v>
      </c>
      <c r="CG1" s="328">
        <v>76</v>
      </c>
      <c r="CH1" s="328">
        <v>77</v>
      </c>
      <c r="CI1" s="328">
        <v>78</v>
      </c>
      <c r="CJ1" s="328">
        <v>79</v>
      </c>
      <c r="CK1" s="328">
        <v>80</v>
      </c>
      <c r="CL1" s="328">
        <v>81</v>
      </c>
      <c r="CM1" s="328">
        <v>82</v>
      </c>
      <c r="CN1" s="328">
        <v>83</v>
      </c>
      <c r="CO1" s="328">
        <v>84</v>
      </c>
      <c r="CP1" s="328">
        <v>85</v>
      </c>
      <c r="CQ1" s="328">
        <v>86</v>
      </c>
      <c r="CR1" s="328">
        <v>87</v>
      </c>
      <c r="CS1" s="328">
        <v>88</v>
      </c>
      <c r="CT1" s="328">
        <v>89</v>
      </c>
      <c r="CU1" s="328">
        <v>90</v>
      </c>
      <c r="CV1" s="328">
        <v>91</v>
      </c>
      <c r="CW1" s="328">
        <v>92</v>
      </c>
      <c r="CX1" s="328">
        <v>93</v>
      </c>
      <c r="CY1" s="328">
        <v>94</v>
      </c>
      <c r="CZ1" s="328">
        <v>95</v>
      </c>
      <c r="DA1" s="328">
        <v>96</v>
      </c>
      <c r="DB1" s="328">
        <v>97</v>
      </c>
    </row>
    <row r="2" spans="1:106" ht="51" customHeight="1" x14ac:dyDescent="0.2">
      <c r="A2" s="275" t="s">
        <v>151</v>
      </c>
      <c r="B2" s="275" t="s">
        <v>131</v>
      </c>
      <c r="C2" s="343" t="s">
        <v>122</v>
      </c>
      <c r="D2" s="343" t="s">
        <v>152</v>
      </c>
      <c r="E2" s="363" t="s">
        <v>153</v>
      </c>
      <c r="F2" s="364" t="s">
        <v>154</v>
      </c>
      <c r="G2" s="362" t="s">
        <v>155</v>
      </c>
      <c r="H2" s="362" t="s">
        <v>156</v>
      </c>
      <c r="I2" s="360" t="str" cm="1">
        <f t="array" aca="1" ref="I2" ca="1">INDIRECT("'List'!P"&amp;1+2)</f>
        <v xml:space="preserve">Client Modification </v>
      </c>
      <c r="J2" s="115" t="str" cm="1">
        <f t="array" aca="1" ref="J2" ca="1">INDIRECT("'List'!P"&amp;J1+2)</f>
        <v xml:space="preserve">Client Modification </v>
      </c>
      <c r="K2" s="115" t="str" cm="1">
        <f t="array" aca="1" ref="K2" ca="1">INDIRECT("'List'!P"&amp;K1+2)</f>
        <v>Client Modification (Exceptional)</v>
      </c>
      <c r="L2" s="115" t="str" cm="1">
        <f t="array" aca="1" ref="L2" ca="1">INDIRECT("'List'!P"&amp;L1+2)</f>
        <v>Technical Mistake</v>
      </c>
      <c r="M2" s="115" t="str" cm="1">
        <f t="array" aca="1" ref="M2" ca="1">INDIRECT("'List'!P"&amp;M1+2)</f>
        <v>...</v>
      </c>
      <c r="N2" s="115" t="str" cm="1">
        <f t="array" aca="1" ref="N2" ca="1">INDIRECT("'List'!P"&amp;N1+2)</f>
        <v xml:space="preserve">Client Modification </v>
      </c>
      <c r="O2" s="115" t="str" cm="1">
        <f t="array" aca="1" ref="O2" ca="1">INDIRECT("'List'!P"&amp;O1+2)</f>
        <v>Client Modification (Exceptional)</v>
      </c>
      <c r="P2" s="115" t="str" cm="1">
        <f t="array" aca="1" ref="P2" ca="1">INDIRECT("'List'!P"&amp;P1+2)</f>
        <v>Technical Mistake</v>
      </c>
      <c r="Q2" s="115" t="str" cm="1">
        <f t="array" aca="1" ref="Q2" ca="1">INDIRECT("'List'!P"&amp;Q1+2)</f>
        <v>G.C Modification (Problems)</v>
      </c>
      <c r="R2" s="115" t="str" cm="1">
        <f t="array" aca="1" ref="R2" ca="1">INDIRECT("'List'!P"&amp;R1+2)</f>
        <v>G.C Modification (Opinion)</v>
      </c>
      <c r="S2" s="115" t="str" cm="1">
        <f t="array" aca="1" ref="S2" ca="1">INDIRECT("'List'!P"&amp;S1+2)</f>
        <v>...</v>
      </c>
      <c r="T2" s="115" t="str" cm="1">
        <f t="array" aca="1" ref="T2" ca="1">INDIRECT("'List'!P"&amp;T1+2)</f>
        <v xml:space="preserve">Client Modification </v>
      </c>
      <c r="U2" s="115" t="str" cm="1">
        <f t="array" aca="1" ref="U2" ca="1">INDIRECT("'List'!P"&amp;U1+2)</f>
        <v>Client Modification (Exceptional)</v>
      </c>
      <c r="V2" s="115" t="str" cm="1">
        <f t="array" aca="1" ref="V2" ca="1">INDIRECT("'List'!P"&amp;V1+2)</f>
        <v>Technical Mistake</v>
      </c>
      <c r="W2" s="115" t="str" cm="1">
        <f t="array" aca="1" ref="W2" ca="1">INDIRECT("'List'!P"&amp;W1+2)</f>
        <v>Technical Mistake (Design Dep)</v>
      </c>
      <c r="X2" s="115" t="str" cm="1">
        <f t="array" aca="1" ref="X2" ca="1">INDIRECT("'List'!P"&amp;X1+2)</f>
        <v>G.C Modification (Problems)</v>
      </c>
      <c r="Y2" s="115" t="str" cm="1">
        <f t="array" aca="1" ref="Y2" ca="1">INDIRECT("'List'!P"&amp;Y1+2)</f>
        <v>G.C Modification (Opinion)</v>
      </c>
      <c r="Z2" s="115" t="str" cm="1">
        <f t="array" aca="1" ref="Z2" ca="1">INDIRECT("'List'!P"&amp;Z1+2)</f>
        <v>Reviewing the G.C</v>
      </c>
      <c r="AA2" s="115" t="str" cm="1">
        <f t="array" aca="1" ref="AA2" ca="1">INDIRECT("'List'!P"&amp;AA1+2)</f>
        <v>...</v>
      </c>
      <c r="AB2" s="115" t="str" cm="1">
        <f t="array" aca="1" ref="AB2" ca="1">INDIRECT("'List'!P"&amp;AB1+2)</f>
        <v/>
      </c>
      <c r="AC2" s="115" t="str" cm="1">
        <f t="array" aca="1" ref="AC2" ca="1">INDIRECT("'List'!P"&amp;AC1+2)</f>
        <v/>
      </c>
      <c r="AD2" s="115" t="str" cm="1">
        <f t="array" aca="1" ref="AD2" ca="1">INDIRECT("'List'!P"&amp;AD1+2)</f>
        <v/>
      </c>
      <c r="AE2" s="115" t="str" cm="1">
        <f t="array" aca="1" ref="AE2" ca="1">INDIRECT("'List'!P"&amp;AE1+2)</f>
        <v/>
      </c>
      <c r="AF2" s="115" t="str" cm="1">
        <f t="array" aca="1" ref="AF2" ca="1">INDIRECT("'List'!P"&amp;AF1+2)</f>
        <v/>
      </c>
      <c r="AG2" s="115" t="str" cm="1">
        <f t="array" aca="1" ref="AG2" ca="1">INDIRECT("'List'!P"&amp;AG1+2)</f>
        <v/>
      </c>
      <c r="AH2" s="115" t="str" cm="1">
        <f t="array" aca="1" ref="AH2" ca="1">INDIRECT("'List'!P"&amp;AH1+2)</f>
        <v/>
      </c>
      <c r="AI2" s="115" t="str" cm="1">
        <f t="array" aca="1" ref="AI2" ca="1">INDIRECT("'List'!P"&amp;AI1+2)</f>
        <v/>
      </c>
      <c r="AJ2" s="115" t="str" cm="1">
        <f t="array" aca="1" ref="AJ2" ca="1">INDIRECT("'List'!P"&amp;AJ1+2)</f>
        <v/>
      </c>
      <c r="AK2" s="115" t="str" cm="1">
        <f t="array" aca="1" ref="AK2" ca="1">INDIRECT("'List'!P"&amp;AK1+2)</f>
        <v/>
      </c>
      <c r="AL2" s="115" t="str" cm="1">
        <f t="array" aca="1" ref="AL2" ca="1">INDIRECT("'List'!P"&amp;AL1+2)</f>
        <v/>
      </c>
      <c r="AM2" s="115" t="str" cm="1">
        <f t="array" aca="1" ref="AM2" ca="1">INDIRECT("'List'!P"&amp;AM1+2)</f>
        <v/>
      </c>
      <c r="AN2" s="115" t="str" cm="1">
        <f t="array" aca="1" ref="AN2" ca="1">INDIRECT("'List'!P"&amp;AN1+2)</f>
        <v/>
      </c>
      <c r="AO2" s="115" t="str" cm="1">
        <f t="array" aca="1" ref="AO2" ca="1">INDIRECT("'List'!P"&amp;AO1+2)</f>
        <v/>
      </c>
      <c r="AP2" s="115" t="str" cm="1">
        <f t="array" aca="1" ref="AP2" ca="1">INDIRECT("'List'!P"&amp;AP1+2)</f>
        <v/>
      </c>
      <c r="AQ2" s="115" t="str" cm="1">
        <f t="array" aca="1" ref="AQ2" ca="1">INDIRECT("'List'!P"&amp;AQ1+2)</f>
        <v/>
      </c>
      <c r="AR2" s="115" t="str" cm="1">
        <f t="array" aca="1" ref="AR2" ca="1">INDIRECT("'List'!P"&amp;AR1+2)</f>
        <v/>
      </c>
      <c r="AS2" s="115" t="str" cm="1">
        <f t="array" aca="1" ref="AS2" ca="1">INDIRECT("'List'!P"&amp;AS1+2)</f>
        <v/>
      </c>
      <c r="AT2" s="115" t="str" cm="1">
        <f t="array" aca="1" ref="AT2" ca="1">INDIRECT("'List'!P"&amp;AT1+2)</f>
        <v/>
      </c>
      <c r="AU2" s="115" t="str" cm="1">
        <f t="array" aca="1" ref="AU2" ca="1">INDIRECT("'List'!P"&amp;AU1+2)</f>
        <v/>
      </c>
      <c r="AV2" s="115" t="str" cm="1">
        <f t="array" aca="1" ref="AV2" ca="1">INDIRECT("'List'!P"&amp;AV1+2)</f>
        <v/>
      </c>
      <c r="AW2" s="115" t="str" cm="1">
        <f t="array" aca="1" ref="AW2" ca="1">INDIRECT("'List'!P"&amp;AW1+2)</f>
        <v/>
      </c>
      <c r="AX2" s="115" t="str" cm="1">
        <f t="array" aca="1" ref="AX2" ca="1">INDIRECT("'List'!P"&amp;AX1+2)</f>
        <v/>
      </c>
      <c r="AY2" s="115" t="str" cm="1">
        <f t="array" aca="1" ref="AY2" ca="1">INDIRECT("'List'!P"&amp;AY1+2)</f>
        <v/>
      </c>
      <c r="AZ2" s="115" t="str" cm="1">
        <f t="array" aca="1" ref="AZ2" ca="1">INDIRECT("'List'!P"&amp;AZ1+2)</f>
        <v/>
      </c>
      <c r="BA2" s="115" t="str" cm="1">
        <f t="array" aca="1" ref="BA2" ca="1">INDIRECT("'List'!P"&amp;BA1+2)</f>
        <v/>
      </c>
      <c r="BB2" s="115" t="str" cm="1">
        <f t="array" aca="1" ref="BB2" ca="1">INDIRECT("'List'!P"&amp;BB1+2)</f>
        <v/>
      </c>
      <c r="BC2" s="115" t="str" cm="1">
        <f t="array" aca="1" ref="BC2" ca="1">INDIRECT("'List'!P"&amp;BC1+2)</f>
        <v/>
      </c>
      <c r="BD2" s="115" t="str" cm="1">
        <f t="array" aca="1" ref="BD2" ca="1">INDIRECT("'List'!P"&amp;BD1+2)</f>
        <v/>
      </c>
      <c r="BE2" s="115" t="str" cm="1">
        <f t="array" aca="1" ref="BE2" ca="1">INDIRECT("'List'!P"&amp;BE1+2)</f>
        <v/>
      </c>
      <c r="BF2" s="115" t="str" cm="1">
        <f t="array" aca="1" ref="BF2" ca="1">INDIRECT("'List'!P"&amp;BF1+2)</f>
        <v/>
      </c>
      <c r="BG2" s="115" t="str" cm="1">
        <f t="array" aca="1" ref="BG2" ca="1">INDIRECT("'List'!P"&amp;BG1+2)</f>
        <v/>
      </c>
      <c r="BH2" s="115" t="str" cm="1">
        <f t="array" aca="1" ref="BH2" ca="1">INDIRECT("'List'!P"&amp;BH1+2)</f>
        <v/>
      </c>
      <c r="BI2" s="115" t="str" cm="1">
        <f t="array" aca="1" ref="BI2" ca="1">INDIRECT("'List'!P"&amp;BI1+2)</f>
        <v/>
      </c>
      <c r="BJ2" s="115" t="str" cm="1">
        <f t="array" aca="1" ref="BJ2" ca="1">INDIRECT("'List'!P"&amp;BJ1+2)</f>
        <v/>
      </c>
      <c r="BK2" s="115" t="str" cm="1">
        <f t="array" aca="1" ref="BK2" ca="1">INDIRECT("'List'!P"&amp;BK1+2)</f>
        <v/>
      </c>
      <c r="BL2" s="115" t="str" cm="1">
        <f t="array" aca="1" ref="BL2" ca="1">INDIRECT("'List'!P"&amp;BL1+2)</f>
        <v/>
      </c>
      <c r="BM2" s="115" t="str" cm="1">
        <f t="array" aca="1" ref="BM2" ca="1">INDIRECT("'List'!P"&amp;BM1+2)</f>
        <v/>
      </c>
      <c r="BN2" s="115" t="str" cm="1">
        <f t="array" aca="1" ref="BN2" ca="1">INDIRECT("'List'!P"&amp;BN1+2)</f>
        <v/>
      </c>
      <c r="BO2" s="115" t="str" cm="1">
        <f t="array" aca="1" ref="BO2" ca="1">INDIRECT("'List'!P"&amp;BO1+2)</f>
        <v/>
      </c>
      <c r="BP2" s="115" t="str" cm="1">
        <f t="array" aca="1" ref="BP2" ca="1">INDIRECT("'List'!P"&amp;BP1+2)</f>
        <v/>
      </c>
      <c r="BQ2" s="115" t="str" cm="1">
        <f t="array" aca="1" ref="BQ2" ca="1">INDIRECT("'List'!P"&amp;BQ1+2)</f>
        <v/>
      </c>
      <c r="BR2" s="115" t="str" cm="1">
        <f t="array" aca="1" ref="BR2" ca="1">INDIRECT("'List'!P"&amp;BR1+2)</f>
        <v/>
      </c>
      <c r="BS2" s="115" t="str" cm="1">
        <f t="array" aca="1" ref="BS2" ca="1">INDIRECT("'List'!P"&amp;BS1+2)</f>
        <v/>
      </c>
      <c r="BT2" s="115" t="str" cm="1">
        <f t="array" aca="1" ref="BT2" ca="1">INDIRECT("'List'!P"&amp;BT1+2)</f>
        <v/>
      </c>
      <c r="BU2" s="115" t="str" cm="1">
        <f t="array" aca="1" ref="BU2" ca="1">INDIRECT("'List'!P"&amp;BU1+2)</f>
        <v/>
      </c>
      <c r="BV2" s="115" t="str" cm="1">
        <f t="array" aca="1" ref="BV2" ca="1">INDIRECT("'List'!P"&amp;BV1+2)</f>
        <v/>
      </c>
      <c r="BW2" s="115" t="str" cm="1">
        <f t="array" aca="1" ref="BW2" ca="1">INDIRECT("'List'!P"&amp;BW1+2)</f>
        <v/>
      </c>
      <c r="BX2" s="115" t="str" cm="1">
        <f t="array" aca="1" ref="BX2" ca="1">INDIRECT("'List'!P"&amp;BX1+2)</f>
        <v/>
      </c>
      <c r="BY2" s="115" t="str" cm="1">
        <f t="array" aca="1" ref="BY2" ca="1">INDIRECT("'List'!P"&amp;BY1+2)</f>
        <v/>
      </c>
      <c r="BZ2" s="115" t="str" cm="1">
        <f t="array" aca="1" ref="BZ2" ca="1">INDIRECT("'List'!P"&amp;BZ1+2)</f>
        <v/>
      </c>
      <c r="CA2" s="115" t="str" cm="1">
        <f t="array" aca="1" ref="CA2" ca="1">INDIRECT("'List'!P"&amp;CA1+2)</f>
        <v/>
      </c>
      <c r="CB2" s="115" t="str" cm="1">
        <f t="array" aca="1" ref="CB2" ca="1">INDIRECT("'List'!P"&amp;CB1+2)</f>
        <v/>
      </c>
      <c r="CC2" s="115" t="str" cm="1">
        <f t="array" aca="1" ref="CC2" ca="1">INDIRECT("'List'!P"&amp;CC1+2)</f>
        <v/>
      </c>
      <c r="CD2" s="115" t="str" cm="1">
        <f t="array" aca="1" ref="CD2" ca="1">INDIRECT("'List'!P"&amp;CD1+2)</f>
        <v/>
      </c>
      <c r="CE2" s="115" t="str" cm="1">
        <f t="array" aca="1" ref="CE2" ca="1">INDIRECT("'List'!P"&amp;CE1+2)</f>
        <v/>
      </c>
      <c r="CF2" s="115" t="str" cm="1">
        <f t="array" aca="1" ref="CF2" ca="1">INDIRECT("'List'!P"&amp;CF1+2)</f>
        <v/>
      </c>
      <c r="CG2" s="115" t="str" cm="1">
        <f t="array" aca="1" ref="CG2" ca="1">INDIRECT("'List'!P"&amp;CG1+2)</f>
        <v/>
      </c>
      <c r="CH2" s="115" t="str" cm="1">
        <f t="array" aca="1" ref="CH2" ca="1">INDIRECT("'List'!P"&amp;CH1+2)</f>
        <v/>
      </c>
      <c r="CI2" s="115" t="str" cm="1">
        <f t="array" aca="1" ref="CI2" ca="1">INDIRECT("'List'!P"&amp;CI1+2)</f>
        <v/>
      </c>
      <c r="CJ2" s="115" t="str" cm="1">
        <f t="array" aca="1" ref="CJ2" ca="1">INDIRECT("'List'!P"&amp;CJ1+2)</f>
        <v/>
      </c>
      <c r="CK2" s="115" t="str" cm="1">
        <f t="array" aca="1" ref="CK2" ca="1">INDIRECT("'List'!P"&amp;CK1+2)</f>
        <v/>
      </c>
      <c r="CL2" s="115" t="str" cm="1">
        <f t="array" aca="1" ref="CL2" ca="1">INDIRECT("'List'!P"&amp;CL1+2)</f>
        <v/>
      </c>
      <c r="CM2" s="115" t="str" cm="1">
        <f t="array" aca="1" ref="CM2" ca="1">INDIRECT("'List'!P"&amp;CM1+2)</f>
        <v/>
      </c>
      <c r="CN2" s="115" t="str" cm="1">
        <f t="array" aca="1" ref="CN2" ca="1">INDIRECT("'List'!P"&amp;CN1+2)</f>
        <v/>
      </c>
      <c r="CO2" s="115" t="str" cm="1">
        <f t="array" aca="1" ref="CO2" ca="1">INDIRECT("'List'!P"&amp;CO1+2)</f>
        <v/>
      </c>
      <c r="CP2" s="115" t="str" cm="1">
        <f t="array" aca="1" ref="CP2" ca="1">INDIRECT("'List'!P"&amp;CP1+2)</f>
        <v/>
      </c>
      <c r="CQ2" s="115" t="str" cm="1">
        <f t="array" aca="1" ref="CQ2" ca="1">INDIRECT("'List'!P"&amp;CQ1+2)</f>
        <v/>
      </c>
      <c r="CR2" s="115" t="str" cm="1">
        <f t="array" aca="1" ref="CR2" ca="1">INDIRECT("'List'!P"&amp;CR1+2)</f>
        <v/>
      </c>
      <c r="CS2" s="115" t="str" cm="1">
        <f t="array" aca="1" ref="CS2" ca="1">INDIRECT("'List'!P"&amp;CS1+2)</f>
        <v/>
      </c>
      <c r="CT2" s="115" t="str" cm="1">
        <f t="array" aca="1" ref="CT2" ca="1">INDIRECT("'List'!P"&amp;CT1+2)</f>
        <v/>
      </c>
      <c r="CU2" s="115" t="str" cm="1">
        <f t="array" aca="1" ref="CU2" ca="1">INDIRECT("'List'!P"&amp;CU1+2)</f>
        <v/>
      </c>
      <c r="CV2" s="115" t="str" cm="1">
        <f t="array" aca="1" ref="CV2" ca="1">INDIRECT("'List'!P"&amp;CV1+2)</f>
        <v/>
      </c>
      <c r="CW2" s="115" t="str" cm="1">
        <f t="array" aca="1" ref="CW2" ca="1">INDIRECT("'List'!P"&amp;CW1+2)</f>
        <v/>
      </c>
      <c r="CX2" s="115" t="str" cm="1">
        <f t="array" aca="1" ref="CX2" ca="1">INDIRECT("'List'!P"&amp;CX1+2)</f>
        <v/>
      </c>
      <c r="CY2" s="115" t="str" cm="1">
        <f t="array" aca="1" ref="CY2" ca="1">INDIRECT("'List'!P"&amp;CY1+2)</f>
        <v/>
      </c>
      <c r="CZ2" s="115" t="str" cm="1">
        <f t="array" aca="1" ref="CZ2" ca="1">INDIRECT("'List'!P"&amp;CZ1+2)</f>
        <v/>
      </c>
      <c r="DA2" s="115" t="str" cm="1">
        <f t="array" aca="1" ref="DA2" ca="1">INDIRECT("'List'!P"&amp;DA1+2)</f>
        <v/>
      </c>
      <c r="DB2" s="115" t="str" cm="1">
        <f t="array" aca="1" ref="DB2" ca="1">INDIRECT("'List'!P"&amp;DB1+2)</f>
        <v/>
      </c>
    </row>
    <row r="3" spans="1:106" x14ac:dyDescent="0.2">
      <c r="A3" s="353">
        <f>COUNTIF('Project Follow up - Base'!$F$20:$F$96,C3)</f>
        <v>0</v>
      </c>
      <c r="B3" s="353" t="str">
        <f>'Employees Summary'!B4</f>
        <v>Design</v>
      </c>
      <c r="C3" s="353" t="str">
        <f>'Employees Summary'!C4</f>
        <v>Ahmed AL-Attas</v>
      </c>
      <c r="D3" s="354" t="str">
        <f>IF(C3=0,"", IF(A3&gt;0,1-(G3*[1]KPI!$C$3)-(H3*[1]KPI!$C$4),""))</f>
        <v/>
      </c>
      <c r="E3" s="365" t="str">
        <f>IF(OR(C3='Project Follow up - Base'!$D$17,C3='Project Follow up - Base'!$D$38,C3='Project Follow up - Base'!$D$74), IF(SUMIF(B:B,B3,A:A)=0,"", AVERAGEIF(B:B,B3,D:D)),"")</f>
        <v/>
      </c>
      <c r="F3" s="366">
        <f>SUMIF('Project Follow up - Base'!$F$20:$F$102,'Employees KPIs'!C3,'Project Follow up - Base'!$AA$20:$AA$102)</f>
        <v>0</v>
      </c>
      <c r="G3" s="355">
        <f>IF( F3=0,
   0,
   IF(
     F3-
     [1]KPI!$F$3
     &lt;0,0,
     F3-
     [1]KPI!$F$3
    )*
     [1]KPI!$G$3
)</f>
        <v>0</v>
      </c>
      <c r="H3" s="355">
        <f ca="1">SUM(I3:DB3)</f>
        <v>0</v>
      </c>
      <c r="I3" s="356">
        <f ca="1">IF(
COUNTIFS('Project Follow up - Base'!$S$20:$S$96,I$2,'Project Follow up - Base'!$F$20:$F$96,$C3)&lt;= INDEX(List!$Q:$Q,MATCH(I$2,List!$P:$P,0)),
0,
(COUNTIFS('Project Follow up - Base'!$S$20:$S$96,I$2,'Project Follow up - Base'!$F$20:$F$96,$C3)
- INDEX(List!$Q:$Q,MATCH(I$2,List!$P:$P,0)))
* INDEX(List!$R:$R,MATCH(I$2,List!$P:$P,0)))</f>
        <v>0</v>
      </c>
      <c r="J3" s="357">
        <f ca="1">IF(
COUNTIFS('Project Follow up - Base'!$S$20:$S$96,J$2,'Project Follow up - Base'!$F$20:$F$96,$C3)&lt;= INDEX(List!$Q:$Q,MATCH(J$2,List!$P:$P,0)),
0,
(COUNTIFS('Project Follow up - Base'!$S$20:$S$96,J$2,'Project Follow up - Base'!$F$20:$F$96,$C3)
- INDEX(List!$Q:$Q,MATCH(J$2,List!$P:$P,0)))
* INDEX(List!$R:$R,MATCH(J$2,List!$P:$P,0)))</f>
        <v>0</v>
      </c>
      <c r="K3" s="357">
        <f ca="1">IF(
COUNTIFS('Project Follow up - Base'!$S$20:$S$96,K$2,'Project Follow up - Base'!$F$20:$F$96,$C3)&lt;= INDEX(List!$Q:$Q,MATCH(K$2,List!$P:$P,0)),
0,
(COUNTIFS('Project Follow up - Base'!$S$20:$S$96,K$2,'Project Follow up - Base'!$F$20:$F$96,$C3)
- INDEX(List!$Q:$Q,MATCH(K$2,List!$P:$P,0)))
* INDEX(List!$R:$R,MATCH(K$2,List!$P:$P,0)))</f>
        <v>0</v>
      </c>
      <c r="L3" s="357">
        <f ca="1">IF(
COUNTIFS('Project Follow up - Base'!$S$20:$S$96,L$2,'Project Follow up - Base'!$F$20:$F$96,$C3)&lt;= INDEX(List!$Q:$Q,MATCH(L$2,List!$P:$P,0)),
0,
(COUNTIFS('Project Follow up - Base'!$S$20:$S$96,L$2,'Project Follow up - Base'!$F$20:$F$96,$C3)
- INDEX(List!$Q:$Q,MATCH(L$2,List!$P:$P,0)))
* INDEX(List!$R:$R,MATCH(L$2,List!$P:$P,0)))</f>
        <v>0</v>
      </c>
      <c r="M3" s="357">
        <f ca="1">IF(
COUNTIFS('Project Follow up - Base'!$S$20:$S$96,M$2,'Project Follow up - Base'!$F$20:$F$96,$C3)&lt;= INDEX(List!$Q:$Q,MATCH(M$2,List!$P:$P,0)),
0,
(COUNTIFS('Project Follow up - Base'!$S$20:$S$96,M$2,'Project Follow up - Base'!$F$20:$F$96,$C3)
- INDEX(List!$Q:$Q,MATCH(M$2,List!$P:$P,0)))
* INDEX(List!$R:$R,MATCH(M$2,List!$P:$P,0)))</f>
        <v>0</v>
      </c>
      <c r="N3" s="357">
        <f ca="1">IF(
COUNTIFS('Project Follow up - Base'!$S$20:$S$96,N$2,'Project Follow up - Base'!$F$20:$F$96,$C3)&lt;= INDEX(List!$Q:$Q,MATCH(N$2,List!$P:$P,0)),
0,
(COUNTIFS('Project Follow up - Base'!$S$20:$S$96,N$2,'Project Follow up - Base'!$F$20:$F$96,$C3)
- INDEX(List!$Q:$Q,MATCH(N$2,List!$P:$P,0)))
* INDEX(List!$R:$R,MATCH(N$2,List!$P:$P,0)))</f>
        <v>0</v>
      </c>
      <c r="O3" s="357">
        <f ca="1">IF(
COUNTIFS('Project Follow up - Base'!$S$20:$S$96,O$2,'Project Follow up - Base'!$F$20:$F$96,$C3)&lt;= INDEX(List!$Q:$Q,MATCH(O$2,List!$P:$P,0)),
0,
(COUNTIFS('Project Follow up - Base'!$S$20:$S$96,O$2,'Project Follow up - Base'!$F$20:$F$96,$C3)
- INDEX(List!$Q:$Q,MATCH(O$2,List!$P:$P,0)))
* INDEX(List!$R:$R,MATCH(O$2,List!$P:$P,0)))</f>
        <v>0</v>
      </c>
      <c r="P3" s="357">
        <f ca="1">IF(
COUNTIFS('Project Follow up - Base'!$S$20:$S$96,P$2,'Project Follow up - Base'!$F$20:$F$96,$C3)&lt;= INDEX(List!$Q:$Q,MATCH(P$2,List!$P:$P,0)),
0,
(COUNTIFS('Project Follow up - Base'!$S$20:$S$96,P$2,'Project Follow up - Base'!$F$20:$F$96,$C3)
- INDEX(List!$Q:$Q,MATCH(P$2,List!$P:$P,0)))
* INDEX(List!$R:$R,MATCH(P$2,List!$P:$P,0)))</f>
        <v>0</v>
      </c>
      <c r="Q3" s="357">
        <f ca="1">IF(
COUNTIFS('Project Follow up - Base'!$S$20:$S$96,Q$2,'Project Follow up - Base'!$F$20:$F$96,$C3)&lt;= INDEX(List!$Q:$Q,MATCH(Q$2,List!$P:$P,0)),
0,
(COUNTIFS('Project Follow up - Base'!$S$20:$S$96,Q$2,'Project Follow up - Base'!$F$20:$F$96,$C3)
- INDEX(List!$Q:$Q,MATCH(Q$2,List!$P:$P,0)))
* INDEX(List!$R:$R,MATCH(Q$2,List!$P:$P,0)))</f>
        <v>0</v>
      </c>
      <c r="R3" s="357">
        <f ca="1">IF(
COUNTIFS('Project Follow up - Base'!$S$20:$S$96,R$2,'Project Follow up - Base'!$F$20:$F$96,$C3)&lt;= INDEX(List!$Q:$Q,MATCH(R$2,List!$P:$P,0)),
0,
(COUNTIFS('Project Follow up - Base'!$S$20:$S$96,R$2,'Project Follow up - Base'!$F$20:$F$96,$C3)
- INDEX(List!$Q:$Q,MATCH(R$2,List!$P:$P,0)))
* INDEX(List!$R:$R,MATCH(R$2,List!$P:$P,0)))</f>
        <v>0</v>
      </c>
      <c r="S3" s="357">
        <f ca="1">IF(
COUNTIFS('Project Follow up - Base'!$S$20:$S$96,S$2,'Project Follow up - Base'!$F$20:$F$96,$C3)&lt;= INDEX(List!$Q:$Q,MATCH(S$2,List!$P:$P,0)),
0,
(COUNTIFS('Project Follow up - Base'!$S$20:$S$96,S$2,'Project Follow up - Base'!$F$20:$F$96,$C3)
- INDEX(List!$Q:$Q,MATCH(S$2,List!$P:$P,0)))
* INDEX(List!$R:$R,MATCH(S$2,List!$P:$P,0)))</f>
        <v>0</v>
      </c>
      <c r="T3" s="357">
        <f ca="1">IF(
COUNTIFS('Project Follow up - Base'!$S$20:$S$96,T$2,'Project Follow up - Base'!$F$20:$F$96,$C3)&lt;= INDEX(List!$Q:$Q,MATCH(T$2,List!$P:$P,0)),
0,
(COUNTIFS('Project Follow up - Base'!$S$20:$S$96,T$2,'Project Follow up - Base'!$F$20:$F$96,$C3)
- INDEX(List!$Q:$Q,MATCH(T$2,List!$P:$P,0)))
* INDEX(List!$R:$R,MATCH(T$2,List!$P:$P,0)))</f>
        <v>0</v>
      </c>
      <c r="U3" s="357">
        <f ca="1">IF(
COUNTIFS('Project Follow up - Base'!$S$20:$S$96,U$2,'Project Follow up - Base'!$F$20:$F$96,$C3)&lt;= INDEX(List!$Q:$Q,MATCH(U$2,List!$P:$P,0)),
0,
(COUNTIFS('Project Follow up - Base'!$S$20:$S$96,U$2,'Project Follow up - Base'!$F$20:$F$96,$C3)
- INDEX(List!$Q:$Q,MATCH(U$2,List!$P:$P,0)))
* INDEX(List!$R:$R,MATCH(U$2,List!$P:$P,0)))</f>
        <v>0</v>
      </c>
      <c r="V3" s="357">
        <f ca="1">IF(
COUNTIFS('Project Follow up - Base'!$S$20:$S$96,V$2,'Project Follow up - Base'!$F$20:$F$96,$C3)&lt;= INDEX(List!$Q:$Q,MATCH(V$2,List!$P:$P,0)),
0,
(COUNTIFS('Project Follow up - Base'!$S$20:$S$96,V$2,'Project Follow up - Base'!$F$20:$F$96,$C3)
- INDEX(List!$Q:$Q,MATCH(V$2,List!$P:$P,0)))
* INDEX(List!$R:$R,MATCH(V$2,List!$P:$P,0)))</f>
        <v>0</v>
      </c>
      <c r="W3" s="357">
        <f ca="1">IF(
COUNTIFS('Project Follow up - Base'!$S$20:$S$96,W$2,'Project Follow up - Base'!$F$20:$F$96,$C3)&lt;= INDEX(List!$Q:$Q,MATCH(W$2,List!$P:$P,0)),
0,
(COUNTIFS('Project Follow up - Base'!$S$20:$S$96,W$2,'Project Follow up - Base'!$F$20:$F$96,$C3)
- INDEX(List!$Q:$Q,MATCH(W$2,List!$P:$P,0)))
* INDEX(List!$R:$R,MATCH(W$2,List!$P:$P,0)))</f>
        <v>0</v>
      </c>
      <c r="X3" s="357">
        <f ca="1">IF(
COUNTIFS('Project Follow up - Base'!$S$20:$S$96,X$2,'Project Follow up - Base'!$F$20:$F$96,$C3)&lt;= INDEX(List!$Q:$Q,MATCH(X$2,List!$P:$P,0)),
0,
(COUNTIFS('Project Follow up - Base'!$S$20:$S$96,X$2,'Project Follow up - Base'!$F$20:$F$96,$C3)
- INDEX(List!$Q:$Q,MATCH(X$2,List!$P:$P,0)))
* INDEX(List!$R:$R,MATCH(X$2,List!$P:$P,0)))</f>
        <v>0</v>
      </c>
      <c r="Y3" s="357">
        <f ca="1">IF(
COUNTIFS('Project Follow up - Base'!$S$20:$S$96,Y$2,'Project Follow up - Base'!$F$20:$F$96,$C3)&lt;= INDEX(List!$Q:$Q,MATCH(Y$2,List!$P:$P,0)),
0,
(COUNTIFS('Project Follow up - Base'!$S$20:$S$96,Y$2,'Project Follow up - Base'!$F$20:$F$96,$C3)
- INDEX(List!$Q:$Q,MATCH(Y$2,List!$P:$P,0)))
* INDEX(List!$R:$R,MATCH(Y$2,List!$P:$P,0)))</f>
        <v>0</v>
      </c>
      <c r="Z3" s="357">
        <f ca="1">IF(
COUNTIFS('Project Follow up - Base'!$S$20:$S$96,Z$2,'Project Follow up - Base'!$F$20:$F$96,$C3)&lt;= INDEX(List!$Q:$Q,MATCH(Z$2,List!$P:$P,0)),
0,
(COUNTIFS('Project Follow up - Base'!$S$20:$S$96,Z$2,'Project Follow up - Base'!$F$20:$F$96,$C3)
- INDEX(List!$Q:$Q,MATCH(Z$2,List!$P:$P,0)))
* INDEX(List!$R:$R,MATCH(Z$2,List!$P:$P,0)))</f>
        <v>0</v>
      </c>
      <c r="AA3" s="357">
        <f ca="1">IF(
COUNTIFS('Project Follow up - Base'!$S$20:$S$96,AA$2,'Project Follow up - Base'!$F$20:$F$96,$C3)&lt;= INDEX(List!$Q:$Q,MATCH(AA$2,List!$P:$P,0)),
0,
(COUNTIFS('Project Follow up - Base'!$S$20:$S$96,AA$2,'Project Follow up - Base'!$F$20:$F$96,$C3)
- INDEX(List!$Q:$Q,MATCH(AA$2,List!$P:$P,0)))
* INDEX(List!$R:$R,MATCH(AA$2,List!$P:$P,0)))</f>
        <v>0</v>
      </c>
      <c r="AB3" s="357">
        <f ca="1">IF(
COUNTIFS('Project Follow up - Base'!$S$20:$S$96,AB$2,'Project Follow up - Base'!$F$20:$F$96,$C3)&lt;= INDEX(List!$Q:$Q,MATCH(AB$2,List!$P:$P,0)),
0,
(COUNTIFS('Project Follow up - Base'!$S$20:$S$96,AB$2,'Project Follow up - Base'!$F$20:$F$96,$C3)
- INDEX(List!$Q:$Q,MATCH(AB$2,List!$P:$P,0)))
* INDEX(List!$R:$R,MATCH(AB$2,List!$P:$P,0)))</f>
        <v>0</v>
      </c>
      <c r="AC3" s="357">
        <f ca="1">IF(
COUNTIFS('Project Follow up - Base'!$S$20:$S$96,AC$2,'Project Follow up - Base'!$F$20:$F$96,$C3)&lt;= INDEX(List!$Q:$Q,MATCH(AC$2,List!$P:$P,0)),
0,
(COUNTIFS('Project Follow up - Base'!$S$20:$S$96,AC$2,'Project Follow up - Base'!$F$20:$F$96,$C3)
- INDEX(List!$Q:$Q,MATCH(AC$2,List!$P:$P,0)))
* INDEX(List!$R:$R,MATCH(AC$2,List!$P:$P,0)))</f>
        <v>0</v>
      </c>
      <c r="AD3" s="357">
        <f ca="1">IF(
COUNTIFS('Project Follow up - Base'!$S$20:$S$96,AD$2,'Project Follow up - Base'!$F$20:$F$96,$C3)&lt;= INDEX(List!$Q:$Q,MATCH(AD$2,List!$P:$P,0)),
0,
(COUNTIFS('Project Follow up - Base'!$S$20:$S$96,AD$2,'Project Follow up - Base'!$F$20:$F$96,$C3)
- INDEX(List!$Q:$Q,MATCH(AD$2,List!$P:$P,0)))
* INDEX(List!$R:$R,MATCH(AD$2,List!$P:$P,0)))</f>
        <v>0</v>
      </c>
      <c r="AE3" s="357">
        <f ca="1">IF(
COUNTIFS('Project Follow up - Base'!$S$20:$S$96,AE$2,'Project Follow up - Base'!$F$20:$F$96,$C3)&lt;= INDEX(List!$Q:$Q,MATCH(AE$2,List!$P:$P,0)),
0,
(COUNTIFS('Project Follow up - Base'!$S$20:$S$96,AE$2,'Project Follow up - Base'!$F$20:$F$96,$C3)
- INDEX(List!$Q:$Q,MATCH(AE$2,List!$P:$P,0)))
* INDEX(List!$R:$R,MATCH(AE$2,List!$P:$P,0)))</f>
        <v>0</v>
      </c>
      <c r="AF3" s="357">
        <f ca="1">IF(
COUNTIFS('Project Follow up - Base'!$S$20:$S$96,AF$2,'Project Follow up - Base'!$F$20:$F$96,$C3)&lt;= INDEX(List!$Q:$Q,MATCH(AF$2,List!$P:$P,0)),
0,
(COUNTIFS('Project Follow up - Base'!$S$20:$S$96,AF$2,'Project Follow up - Base'!$F$20:$F$96,$C3)
- INDEX(List!$Q:$Q,MATCH(AF$2,List!$P:$P,0)))
* INDEX(List!$R:$R,MATCH(AF$2,List!$P:$P,0)))</f>
        <v>0</v>
      </c>
      <c r="AG3" s="357">
        <f ca="1">IF(
COUNTIFS('Project Follow up - Base'!$S$20:$S$96,AG$2,'Project Follow up - Base'!$F$20:$F$96,$C3)&lt;= INDEX(List!$Q:$Q,MATCH(AG$2,List!$P:$P,0)),
0,
(COUNTIFS('Project Follow up - Base'!$S$20:$S$96,AG$2,'Project Follow up - Base'!$F$20:$F$96,$C3)
- INDEX(List!$Q:$Q,MATCH(AG$2,List!$P:$P,0)))
* INDEX(List!$R:$R,MATCH(AG$2,List!$P:$P,0)))</f>
        <v>0</v>
      </c>
      <c r="AH3" s="357">
        <f ca="1">IF(
COUNTIFS('Project Follow up - Base'!$S$20:$S$96,AH$2,'Project Follow up - Base'!$F$20:$F$96,$C3)&lt;= INDEX(List!$Q:$Q,MATCH(AH$2,List!$P:$P,0)),
0,
(COUNTIFS('Project Follow up - Base'!$S$20:$S$96,AH$2,'Project Follow up - Base'!$F$20:$F$96,$C3)
- INDEX(List!$Q:$Q,MATCH(AH$2,List!$P:$P,0)))
* INDEX(List!$R:$R,MATCH(AH$2,List!$P:$P,0)))</f>
        <v>0</v>
      </c>
      <c r="AI3" s="357">
        <f ca="1">IF(
COUNTIFS('Project Follow up - Base'!$S$20:$S$96,AI$2,'Project Follow up - Base'!$F$20:$F$96,$C3)&lt;= INDEX(List!$Q:$Q,MATCH(AI$2,List!$P:$P,0)),
0,
(COUNTIFS('Project Follow up - Base'!$S$20:$S$96,AI$2,'Project Follow up - Base'!$F$20:$F$96,$C3)
- INDEX(List!$Q:$Q,MATCH(AI$2,List!$P:$P,0)))
* INDEX(List!$R:$R,MATCH(AI$2,List!$P:$P,0)))</f>
        <v>0</v>
      </c>
      <c r="AJ3" s="357">
        <f ca="1">IF(
COUNTIFS('Project Follow up - Base'!$S$20:$S$96,AJ$2,'Project Follow up - Base'!$F$20:$F$96,$C3)&lt;= INDEX(List!$Q:$Q,MATCH(AJ$2,List!$P:$P,0)),
0,
(COUNTIFS('Project Follow up - Base'!$S$20:$S$96,AJ$2,'Project Follow up - Base'!$F$20:$F$96,$C3)
- INDEX(List!$Q:$Q,MATCH(AJ$2,List!$P:$P,0)))
* INDEX(List!$R:$R,MATCH(AJ$2,List!$P:$P,0)))</f>
        <v>0</v>
      </c>
      <c r="AK3" s="357">
        <f ca="1">IF(
COUNTIFS('Project Follow up - Base'!$S$20:$S$96,AK$2,'Project Follow up - Base'!$F$20:$F$96,$C3)&lt;= INDEX(List!$Q:$Q,MATCH(AK$2,List!$P:$P,0)),
0,
(COUNTIFS('Project Follow up - Base'!$S$20:$S$96,AK$2,'Project Follow up - Base'!$F$20:$F$96,$C3)
- INDEX(List!$Q:$Q,MATCH(AK$2,List!$P:$P,0)))
* INDEX(List!$R:$R,MATCH(AK$2,List!$P:$P,0)))</f>
        <v>0</v>
      </c>
      <c r="AL3" s="357">
        <f ca="1">IF(
COUNTIFS('Project Follow up - Base'!$S$20:$S$96,AL$2,'Project Follow up - Base'!$F$20:$F$96,$C3)&lt;= INDEX(List!$Q:$Q,MATCH(AL$2,List!$P:$P,0)),
0,
(COUNTIFS('Project Follow up - Base'!$S$20:$S$96,AL$2,'Project Follow up - Base'!$F$20:$F$96,$C3)
- INDEX(List!$Q:$Q,MATCH(AL$2,List!$P:$P,0)))
* INDEX(List!$R:$R,MATCH(AL$2,List!$P:$P,0)))</f>
        <v>0</v>
      </c>
      <c r="AM3" s="357">
        <f ca="1">IF(
COUNTIFS('Project Follow up - Base'!$S$20:$S$96,AM$2,'Project Follow up - Base'!$F$20:$F$96,$C3)&lt;= INDEX(List!$Q:$Q,MATCH(AM$2,List!$P:$P,0)),
0,
(COUNTIFS('Project Follow up - Base'!$S$20:$S$96,AM$2,'Project Follow up - Base'!$F$20:$F$96,$C3)
- INDEX(List!$Q:$Q,MATCH(AM$2,List!$P:$P,0)))
* INDEX(List!$R:$R,MATCH(AM$2,List!$P:$P,0)))</f>
        <v>0</v>
      </c>
      <c r="AN3" s="357">
        <f ca="1">IF(
COUNTIFS('Project Follow up - Base'!$S$20:$S$96,AN$2,'Project Follow up - Base'!$F$20:$F$96,$C3)&lt;= INDEX(List!$Q:$Q,MATCH(AN$2,List!$P:$P,0)),
0,
(COUNTIFS('Project Follow up - Base'!$S$20:$S$96,AN$2,'Project Follow up - Base'!$F$20:$F$96,$C3)
- INDEX(List!$Q:$Q,MATCH(AN$2,List!$P:$P,0)))
* INDEX(List!$R:$R,MATCH(AN$2,List!$P:$P,0)))</f>
        <v>0</v>
      </c>
      <c r="AO3" s="357">
        <f ca="1">IF(
COUNTIFS('Project Follow up - Base'!$S$20:$S$96,AO$2,'Project Follow up - Base'!$F$20:$F$96,$C3)&lt;= INDEX(List!$Q:$Q,MATCH(AO$2,List!$P:$P,0)),
0,
(COUNTIFS('Project Follow up - Base'!$S$20:$S$96,AO$2,'Project Follow up - Base'!$F$20:$F$96,$C3)
- INDEX(List!$Q:$Q,MATCH(AO$2,List!$P:$P,0)))
* INDEX(List!$R:$R,MATCH(AO$2,List!$P:$P,0)))</f>
        <v>0</v>
      </c>
      <c r="AP3" s="357">
        <f ca="1">IF(
COUNTIFS('Project Follow up - Base'!$S$20:$S$96,AP$2,'Project Follow up - Base'!$F$20:$F$96,$C3)&lt;= INDEX(List!$Q:$Q,MATCH(AP$2,List!$P:$P,0)),
0,
(COUNTIFS('Project Follow up - Base'!$S$20:$S$96,AP$2,'Project Follow up - Base'!$F$20:$F$96,$C3)
- INDEX(List!$Q:$Q,MATCH(AP$2,List!$P:$P,0)))
* INDEX(List!$R:$R,MATCH(AP$2,List!$P:$P,0)))</f>
        <v>0</v>
      </c>
      <c r="AQ3" s="357">
        <f ca="1">IF(
COUNTIFS('Project Follow up - Base'!$S$20:$S$96,AQ$2,'Project Follow up - Base'!$F$20:$F$96,$C3)&lt;= INDEX(List!$Q:$Q,MATCH(AQ$2,List!$P:$P,0)),
0,
(COUNTIFS('Project Follow up - Base'!$S$20:$S$96,AQ$2,'Project Follow up - Base'!$F$20:$F$96,$C3)
- INDEX(List!$Q:$Q,MATCH(AQ$2,List!$P:$P,0)))
* INDEX(List!$R:$R,MATCH(AQ$2,List!$P:$P,0)))</f>
        <v>0</v>
      </c>
      <c r="AR3" s="357">
        <f ca="1">IF(
COUNTIFS('Project Follow up - Base'!$S$20:$S$96,AR$2,'Project Follow up - Base'!$F$20:$F$96,$C3)&lt;= INDEX(List!$Q:$Q,MATCH(AR$2,List!$P:$P,0)),
0,
(COUNTIFS('Project Follow up - Base'!$S$20:$S$96,AR$2,'Project Follow up - Base'!$F$20:$F$96,$C3)
- INDEX(List!$Q:$Q,MATCH(AR$2,List!$P:$P,0)))
* INDEX(List!$R:$R,MATCH(AR$2,List!$P:$P,0)))</f>
        <v>0</v>
      </c>
      <c r="AS3" s="357">
        <f ca="1">IF(
COUNTIFS('Project Follow up - Base'!$S$20:$S$96,AS$2,'Project Follow up - Base'!$F$20:$F$96,$C3)&lt;= INDEX(List!$Q:$Q,MATCH(AS$2,List!$P:$P,0)),
0,
(COUNTIFS('Project Follow up - Base'!$S$20:$S$96,AS$2,'Project Follow up - Base'!$F$20:$F$96,$C3)
- INDEX(List!$Q:$Q,MATCH(AS$2,List!$P:$P,0)))
* INDEX(List!$R:$R,MATCH(AS$2,List!$P:$P,0)))</f>
        <v>0</v>
      </c>
      <c r="AT3" s="357">
        <f ca="1">IF(
COUNTIFS('Project Follow up - Base'!$S$20:$S$96,AT$2,'Project Follow up - Base'!$F$20:$F$96,$C3)&lt;= INDEX(List!$Q:$Q,MATCH(AT$2,List!$P:$P,0)),
0,
(COUNTIFS('Project Follow up - Base'!$S$20:$S$96,AT$2,'Project Follow up - Base'!$F$20:$F$96,$C3)
- INDEX(List!$Q:$Q,MATCH(AT$2,List!$P:$P,0)))
* INDEX(List!$R:$R,MATCH(AT$2,List!$P:$P,0)))</f>
        <v>0</v>
      </c>
      <c r="AU3" s="357">
        <f ca="1">IF(
COUNTIFS('Project Follow up - Base'!$S$20:$S$96,AU$2,'Project Follow up - Base'!$F$20:$F$96,$C3)&lt;= INDEX(List!$Q:$Q,MATCH(AU$2,List!$P:$P,0)),
0,
(COUNTIFS('Project Follow up - Base'!$S$20:$S$96,AU$2,'Project Follow up - Base'!$F$20:$F$96,$C3)
- INDEX(List!$Q:$Q,MATCH(AU$2,List!$P:$P,0)))
* INDEX(List!$R:$R,MATCH(AU$2,List!$P:$P,0)))</f>
        <v>0</v>
      </c>
      <c r="AV3" s="357">
        <f ca="1">IF(
COUNTIFS('Project Follow up - Base'!$S$20:$S$96,AV$2,'Project Follow up - Base'!$F$20:$F$96,$C3)&lt;= INDEX(List!$Q:$Q,MATCH(AV$2,List!$P:$P,0)),
0,
(COUNTIFS('Project Follow up - Base'!$S$20:$S$96,AV$2,'Project Follow up - Base'!$F$20:$F$96,$C3)
- INDEX(List!$Q:$Q,MATCH(AV$2,List!$P:$P,0)))
* INDEX(List!$R:$R,MATCH(AV$2,List!$P:$P,0)))</f>
        <v>0</v>
      </c>
      <c r="AW3" s="357">
        <f ca="1">IF(
COUNTIFS('Project Follow up - Base'!$S$20:$S$96,AW$2,'Project Follow up - Base'!$F$20:$F$96,$C3)&lt;= INDEX(List!$Q:$Q,MATCH(AW$2,List!$P:$P,0)),
0,
(COUNTIFS('Project Follow up - Base'!$S$20:$S$96,AW$2,'Project Follow up - Base'!$F$20:$F$96,$C3)
- INDEX(List!$Q:$Q,MATCH(AW$2,List!$P:$P,0)))
* INDEX(List!$R:$R,MATCH(AW$2,List!$P:$P,0)))</f>
        <v>0</v>
      </c>
      <c r="AX3" s="357">
        <f ca="1">IF(
COUNTIFS('Project Follow up - Base'!$S$20:$S$96,AX$2,'Project Follow up - Base'!$F$20:$F$96,$C3)&lt;= INDEX(List!$Q:$Q,MATCH(AX$2,List!$P:$P,0)),
0,
(COUNTIFS('Project Follow up - Base'!$S$20:$S$96,AX$2,'Project Follow up - Base'!$F$20:$F$96,$C3)
- INDEX(List!$Q:$Q,MATCH(AX$2,List!$P:$P,0)))
* INDEX(List!$R:$R,MATCH(AX$2,List!$P:$P,0)))</f>
        <v>0</v>
      </c>
      <c r="AY3" s="357">
        <f ca="1">IF(
COUNTIFS('Project Follow up - Base'!$S$20:$S$96,AY$2,'Project Follow up - Base'!$F$20:$F$96,$C3)&lt;= INDEX(List!$Q:$Q,MATCH(AY$2,List!$P:$P,0)),
0,
(COUNTIFS('Project Follow up - Base'!$S$20:$S$96,AY$2,'Project Follow up - Base'!$F$20:$F$96,$C3)
- INDEX(List!$Q:$Q,MATCH(AY$2,List!$P:$P,0)))
* INDEX(List!$R:$R,MATCH(AY$2,List!$P:$P,0)))</f>
        <v>0</v>
      </c>
      <c r="AZ3" s="357">
        <f ca="1">IF(
COUNTIFS('Project Follow up - Base'!$S$20:$S$96,AZ$2,'Project Follow up - Base'!$F$20:$F$96,$C3)&lt;= INDEX(List!$Q:$Q,MATCH(AZ$2,List!$P:$P,0)),
0,
(COUNTIFS('Project Follow up - Base'!$S$20:$S$96,AZ$2,'Project Follow up - Base'!$F$20:$F$96,$C3)
- INDEX(List!$Q:$Q,MATCH(AZ$2,List!$P:$P,0)))
* INDEX(List!$R:$R,MATCH(AZ$2,List!$P:$P,0)))</f>
        <v>0</v>
      </c>
      <c r="BA3" s="357">
        <f ca="1">IF(
COUNTIFS('Project Follow up - Base'!$S$20:$S$96,BA$2,'Project Follow up - Base'!$F$20:$F$96,$C3)&lt;= INDEX(List!$Q:$Q,MATCH(BA$2,List!$P:$P,0)),
0,
(COUNTIFS('Project Follow up - Base'!$S$20:$S$96,BA$2,'Project Follow up - Base'!$F$20:$F$96,$C3)
- INDEX(List!$Q:$Q,MATCH(BA$2,List!$P:$P,0)))
* INDEX(List!$R:$R,MATCH(BA$2,List!$P:$P,0)))</f>
        <v>0</v>
      </c>
      <c r="BB3" s="357">
        <f ca="1">IF(
COUNTIFS('Project Follow up - Base'!$S$20:$S$96,BB$2,'Project Follow up - Base'!$F$20:$F$96,$C3)&lt;= INDEX(List!$Q:$Q,MATCH(BB$2,List!$P:$P,0)),
0,
(COUNTIFS('Project Follow up - Base'!$S$20:$S$96,BB$2,'Project Follow up - Base'!$F$20:$F$96,$C3)
- INDEX(List!$Q:$Q,MATCH(BB$2,List!$P:$P,0)))
* INDEX(List!$R:$R,MATCH(BB$2,List!$P:$P,0)))</f>
        <v>0</v>
      </c>
      <c r="BC3" s="357">
        <f ca="1">IF(
COUNTIFS('Project Follow up - Base'!$S$20:$S$96,BC$2,'Project Follow up - Base'!$F$20:$F$96,$C3)&lt;= INDEX(List!$Q:$Q,MATCH(BC$2,List!$P:$P,0)),
0,
(COUNTIFS('Project Follow up - Base'!$S$20:$S$96,BC$2,'Project Follow up - Base'!$F$20:$F$96,$C3)
- INDEX(List!$Q:$Q,MATCH(BC$2,List!$P:$P,0)))
* INDEX(List!$R:$R,MATCH(BC$2,List!$P:$P,0)))</f>
        <v>0</v>
      </c>
      <c r="BD3" s="357">
        <f ca="1">IF(
COUNTIFS('Project Follow up - Base'!$S$20:$S$96,BD$2,'Project Follow up - Base'!$F$20:$F$96,$C3)&lt;= INDEX(List!$Q:$Q,MATCH(BD$2,List!$P:$P,0)),
0,
(COUNTIFS('Project Follow up - Base'!$S$20:$S$96,BD$2,'Project Follow up - Base'!$F$20:$F$96,$C3)
- INDEX(List!$Q:$Q,MATCH(BD$2,List!$P:$P,0)))
* INDEX(List!$R:$R,MATCH(BD$2,List!$P:$P,0)))</f>
        <v>0</v>
      </c>
      <c r="BE3" s="357">
        <f ca="1">IF(
COUNTIFS('Project Follow up - Base'!$S$20:$S$96,BE$2,'Project Follow up - Base'!$F$20:$F$96,$C3)&lt;= INDEX(List!$Q:$Q,MATCH(BE$2,List!$P:$P,0)),
0,
(COUNTIFS('Project Follow up - Base'!$S$20:$S$96,BE$2,'Project Follow up - Base'!$F$20:$F$96,$C3)
- INDEX(List!$Q:$Q,MATCH(BE$2,List!$P:$P,0)))
* INDEX(List!$R:$R,MATCH(BE$2,List!$P:$P,0)))</f>
        <v>0</v>
      </c>
      <c r="BF3" s="357">
        <f ca="1">IF(
COUNTIFS('Project Follow up - Base'!$S$20:$S$96,BF$2,'Project Follow up - Base'!$F$20:$F$96,$C3)&lt;= INDEX(List!$Q:$Q,MATCH(BF$2,List!$P:$P,0)),
0,
(COUNTIFS('Project Follow up - Base'!$S$20:$S$96,BF$2,'Project Follow up - Base'!$F$20:$F$96,$C3)
- INDEX(List!$Q:$Q,MATCH(BF$2,List!$P:$P,0)))
* INDEX(List!$R:$R,MATCH(BF$2,List!$P:$P,0)))</f>
        <v>0</v>
      </c>
      <c r="BG3" s="357">
        <f ca="1">IF(
COUNTIFS('Project Follow up - Base'!$S$20:$S$96,BG$2,'Project Follow up - Base'!$F$20:$F$96,$C3)&lt;= INDEX(List!$Q:$Q,MATCH(BG$2,List!$P:$P,0)),
0,
(COUNTIFS('Project Follow up - Base'!$S$20:$S$96,BG$2,'Project Follow up - Base'!$F$20:$F$96,$C3)
- INDEX(List!$Q:$Q,MATCH(BG$2,List!$P:$P,0)))
* INDEX(List!$R:$R,MATCH(BG$2,List!$P:$P,0)))</f>
        <v>0</v>
      </c>
      <c r="BH3" s="357">
        <f ca="1">IF(
COUNTIFS('Project Follow up - Base'!$S$20:$S$96,BH$2,'Project Follow up - Base'!$F$20:$F$96,$C3)&lt;= INDEX(List!$Q:$Q,MATCH(BH$2,List!$P:$P,0)),
0,
(COUNTIFS('Project Follow up - Base'!$S$20:$S$96,BH$2,'Project Follow up - Base'!$F$20:$F$96,$C3)
- INDEX(List!$Q:$Q,MATCH(BH$2,List!$P:$P,0)))
* INDEX(List!$R:$R,MATCH(BH$2,List!$P:$P,0)))</f>
        <v>0</v>
      </c>
      <c r="BI3" s="357">
        <f ca="1">IF(
COUNTIFS('Project Follow up - Base'!$S$20:$S$96,BI$2,'Project Follow up - Base'!$F$20:$F$96,$C3)&lt;= INDEX(List!$Q:$Q,MATCH(BI$2,List!$P:$P,0)),
0,
(COUNTIFS('Project Follow up - Base'!$S$20:$S$96,BI$2,'Project Follow up - Base'!$F$20:$F$96,$C3)
- INDEX(List!$Q:$Q,MATCH(BI$2,List!$P:$P,0)))
* INDEX(List!$R:$R,MATCH(BI$2,List!$P:$P,0)))</f>
        <v>0</v>
      </c>
      <c r="BJ3" s="357">
        <f ca="1">IF(
COUNTIFS('Project Follow up - Base'!$S$20:$S$96,BJ$2,'Project Follow up - Base'!$F$20:$F$96,$C3)&lt;= INDEX(List!$Q:$Q,MATCH(BJ$2,List!$P:$P,0)),
0,
(COUNTIFS('Project Follow up - Base'!$S$20:$S$96,BJ$2,'Project Follow up - Base'!$F$20:$F$96,$C3)
- INDEX(List!$Q:$Q,MATCH(BJ$2,List!$P:$P,0)))
* INDEX(List!$R:$R,MATCH(BJ$2,List!$P:$P,0)))</f>
        <v>0</v>
      </c>
      <c r="BK3" s="357">
        <f ca="1">IF(
COUNTIFS('Project Follow up - Base'!$S$20:$S$96,BK$2,'Project Follow up - Base'!$F$20:$F$96,$C3)&lt;= INDEX(List!$Q:$Q,MATCH(BK$2,List!$P:$P,0)),
0,
(COUNTIFS('Project Follow up - Base'!$S$20:$S$96,BK$2,'Project Follow up - Base'!$F$20:$F$96,$C3)
- INDEX(List!$Q:$Q,MATCH(BK$2,List!$P:$P,0)))
* INDEX(List!$R:$R,MATCH(BK$2,List!$P:$P,0)))</f>
        <v>0</v>
      </c>
      <c r="BL3" s="357">
        <f ca="1">IF(
COUNTIFS('Project Follow up - Base'!$S$20:$S$96,BL$2,'Project Follow up - Base'!$F$20:$F$96,$C3)&lt;= INDEX(List!$Q:$Q,MATCH(BL$2,List!$P:$P,0)),
0,
(COUNTIFS('Project Follow up - Base'!$S$20:$S$96,BL$2,'Project Follow up - Base'!$F$20:$F$96,$C3)
- INDEX(List!$Q:$Q,MATCH(BL$2,List!$P:$P,0)))
* INDEX(List!$R:$R,MATCH(BL$2,List!$P:$P,0)))</f>
        <v>0</v>
      </c>
      <c r="BM3" s="357">
        <f ca="1">IF(
COUNTIFS('Project Follow up - Base'!$S$20:$S$96,BM$2,'Project Follow up - Base'!$F$20:$F$96,$C3)&lt;= INDEX(List!$Q:$Q,MATCH(BM$2,List!$P:$P,0)),
0,
(COUNTIFS('Project Follow up - Base'!$S$20:$S$96,BM$2,'Project Follow up - Base'!$F$20:$F$96,$C3)
- INDEX(List!$Q:$Q,MATCH(BM$2,List!$P:$P,0)))
* INDEX(List!$R:$R,MATCH(BM$2,List!$P:$P,0)))</f>
        <v>0</v>
      </c>
      <c r="BN3" s="357">
        <f ca="1">IF(
COUNTIFS('Project Follow up - Base'!$S$20:$S$96,BN$2,'Project Follow up - Base'!$F$20:$F$96,$C3)&lt;= INDEX(List!$Q:$Q,MATCH(BN$2,List!$P:$P,0)),
0,
(COUNTIFS('Project Follow up - Base'!$S$20:$S$96,BN$2,'Project Follow up - Base'!$F$20:$F$96,$C3)
- INDEX(List!$Q:$Q,MATCH(BN$2,List!$P:$P,0)))
* INDEX(List!$R:$R,MATCH(BN$2,List!$P:$P,0)))</f>
        <v>0</v>
      </c>
      <c r="BO3" s="357">
        <f ca="1">IF(
COUNTIFS('Project Follow up - Base'!$S$20:$S$96,BO$2,'Project Follow up - Base'!$F$20:$F$96,$C3)&lt;= INDEX(List!$Q:$Q,MATCH(BO$2,List!$P:$P,0)),
0,
(COUNTIFS('Project Follow up - Base'!$S$20:$S$96,BO$2,'Project Follow up - Base'!$F$20:$F$96,$C3)
- INDEX(List!$Q:$Q,MATCH(BO$2,List!$P:$P,0)))
* INDEX(List!$R:$R,MATCH(BO$2,List!$P:$P,0)))</f>
        <v>0</v>
      </c>
      <c r="BP3" s="357">
        <f ca="1">IF(
COUNTIFS('Project Follow up - Base'!$S$20:$S$96,BP$2,'Project Follow up - Base'!$F$20:$F$96,$C3)&lt;= INDEX(List!$Q:$Q,MATCH(BP$2,List!$P:$P,0)),
0,
(COUNTIFS('Project Follow up - Base'!$S$20:$S$96,BP$2,'Project Follow up - Base'!$F$20:$F$96,$C3)
- INDEX(List!$Q:$Q,MATCH(BP$2,List!$P:$P,0)))
* INDEX(List!$R:$R,MATCH(BP$2,List!$P:$P,0)))</f>
        <v>0</v>
      </c>
      <c r="BQ3" s="357">
        <f ca="1">IF(
COUNTIFS('Project Follow up - Base'!$S$20:$S$96,BQ$2,'Project Follow up - Base'!$F$20:$F$96,$C3)&lt;= INDEX(List!$Q:$Q,MATCH(BQ$2,List!$P:$P,0)),
0,
(COUNTIFS('Project Follow up - Base'!$S$20:$S$96,BQ$2,'Project Follow up - Base'!$F$20:$F$96,$C3)
- INDEX(List!$Q:$Q,MATCH(BQ$2,List!$P:$P,0)))
* INDEX(List!$R:$R,MATCH(BQ$2,List!$P:$P,0)))</f>
        <v>0</v>
      </c>
      <c r="BR3" s="357">
        <f ca="1">IF(
COUNTIFS('Project Follow up - Base'!$S$20:$S$96,BR$2,'Project Follow up - Base'!$F$20:$F$96,$C3)&lt;= INDEX(List!$Q:$Q,MATCH(BR$2,List!$P:$P,0)),
0,
(COUNTIFS('Project Follow up - Base'!$S$20:$S$96,BR$2,'Project Follow up - Base'!$F$20:$F$96,$C3)
- INDEX(List!$Q:$Q,MATCH(BR$2,List!$P:$P,0)))
* INDEX(List!$R:$R,MATCH(BR$2,List!$P:$P,0)))</f>
        <v>0</v>
      </c>
      <c r="BS3" s="357">
        <f ca="1">IF(
COUNTIFS('Project Follow up - Base'!$S$20:$S$96,BS$2,'Project Follow up - Base'!$F$20:$F$96,$C3)&lt;= INDEX(List!$Q:$Q,MATCH(BS$2,List!$P:$P,0)),
0,
(COUNTIFS('Project Follow up - Base'!$S$20:$S$96,BS$2,'Project Follow up - Base'!$F$20:$F$96,$C3)
- INDEX(List!$Q:$Q,MATCH(BS$2,List!$P:$P,0)))
* INDEX(List!$R:$R,MATCH(BS$2,List!$P:$P,0)))</f>
        <v>0</v>
      </c>
      <c r="BT3" s="357">
        <f ca="1">IF(
COUNTIFS('Project Follow up - Base'!$S$20:$S$96,BT$2,'Project Follow up - Base'!$F$20:$F$96,$C3)&lt;= INDEX(List!$Q:$Q,MATCH(BT$2,List!$P:$P,0)),
0,
(COUNTIFS('Project Follow up - Base'!$S$20:$S$96,BT$2,'Project Follow up - Base'!$F$20:$F$96,$C3)
- INDEX(List!$Q:$Q,MATCH(BT$2,List!$P:$P,0)))
* INDEX(List!$R:$R,MATCH(BT$2,List!$P:$P,0)))</f>
        <v>0</v>
      </c>
      <c r="BU3" s="357">
        <f ca="1">IF(
COUNTIFS('Project Follow up - Base'!$S$20:$S$96,BU$2,'Project Follow up - Base'!$F$20:$F$96,$C3)&lt;= INDEX(List!$Q:$Q,MATCH(BU$2,List!$P:$P,0)),
0,
(COUNTIFS('Project Follow up - Base'!$S$20:$S$96,BU$2,'Project Follow up - Base'!$F$20:$F$96,$C3)
- INDEX(List!$Q:$Q,MATCH(BU$2,List!$P:$P,0)))
* INDEX(List!$R:$R,MATCH(BU$2,List!$P:$P,0)))</f>
        <v>0</v>
      </c>
      <c r="BV3" s="357">
        <f ca="1">IF(
COUNTIFS('Project Follow up - Base'!$S$20:$S$96,BV$2,'Project Follow up - Base'!$F$20:$F$96,$C3)&lt;= INDEX(List!$Q:$Q,MATCH(BV$2,List!$P:$P,0)),
0,
(COUNTIFS('Project Follow up - Base'!$S$20:$S$96,BV$2,'Project Follow up - Base'!$F$20:$F$96,$C3)
- INDEX(List!$Q:$Q,MATCH(BV$2,List!$P:$P,0)))
* INDEX(List!$R:$R,MATCH(BV$2,List!$P:$P,0)))</f>
        <v>0</v>
      </c>
      <c r="BW3" s="357">
        <f ca="1">IF(
COUNTIFS('Project Follow up - Base'!$S$20:$S$96,BW$2,'Project Follow up - Base'!$F$20:$F$96,$C3)&lt;= INDEX(List!$Q:$Q,MATCH(BW$2,List!$P:$P,0)),
0,
(COUNTIFS('Project Follow up - Base'!$S$20:$S$96,BW$2,'Project Follow up - Base'!$F$20:$F$96,$C3)
- INDEX(List!$Q:$Q,MATCH(BW$2,List!$P:$P,0)))
* INDEX(List!$R:$R,MATCH(BW$2,List!$P:$P,0)))</f>
        <v>0</v>
      </c>
      <c r="BX3" s="357">
        <f ca="1">IF(
COUNTIFS('Project Follow up - Base'!$S$20:$S$96,BX$2,'Project Follow up - Base'!$F$20:$F$96,$C3)&lt;= INDEX(List!$Q:$Q,MATCH(BX$2,List!$P:$P,0)),
0,
(COUNTIFS('Project Follow up - Base'!$S$20:$S$96,BX$2,'Project Follow up - Base'!$F$20:$F$96,$C3)
- INDEX(List!$Q:$Q,MATCH(BX$2,List!$P:$P,0)))
* INDEX(List!$R:$R,MATCH(BX$2,List!$P:$P,0)))</f>
        <v>0</v>
      </c>
      <c r="BY3" s="357">
        <f ca="1">IF(
COUNTIFS('Project Follow up - Base'!$S$20:$S$96,BY$2,'Project Follow up - Base'!$F$20:$F$96,$C3)&lt;= INDEX(List!$Q:$Q,MATCH(BY$2,List!$P:$P,0)),
0,
(COUNTIFS('Project Follow up - Base'!$S$20:$S$96,BY$2,'Project Follow up - Base'!$F$20:$F$96,$C3)
- INDEX(List!$Q:$Q,MATCH(BY$2,List!$P:$P,0)))
* INDEX(List!$R:$R,MATCH(BY$2,List!$P:$P,0)))</f>
        <v>0</v>
      </c>
      <c r="BZ3" s="357">
        <f ca="1">IF(
COUNTIFS('Project Follow up - Base'!$S$20:$S$96,BZ$2,'Project Follow up - Base'!$F$20:$F$96,$C3)&lt;= INDEX(List!$Q:$Q,MATCH(BZ$2,List!$P:$P,0)),
0,
(COUNTIFS('Project Follow up - Base'!$S$20:$S$96,BZ$2,'Project Follow up - Base'!$F$20:$F$96,$C3)
- INDEX(List!$Q:$Q,MATCH(BZ$2,List!$P:$P,0)))
* INDEX(List!$R:$R,MATCH(BZ$2,List!$P:$P,0)))</f>
        <v>0</v>
      </c>
      <c r="CA3" s="357">
        <f ca="1">IF(
COUNTIFS('Project Follow up - Base'!$S$20:$S$96,CA$2,'Project Follow up - Base'!$F$20:$F$96,$C3)&lt;= INDEX(List!$Q:$Q,MATCH(CA$2,List!$P:$P,0)),
0,
(COUNTIFS('Project Follow up - Base'!$S$20:$S$96,CA$2,'Project Follow up - Base'!$F$20:$F$96,$C3)
- INDEX(List!$Q:$Q,MATCH(CA$2,List!$P:$P,0)))
* INDEX(List!$R:$R,MATCH(CA$2,List!$P:$P,0)))</f>
        <v>0</v>
      </c>
      <c r="CB3" s="357">
        <f ca="1">IF(
COUNTIFS('Project Follow up - Base'!$S$20:$S$96,CB$2,'Project Follow up - Base'!$F$20:$F$96,$C3)&lt;= INDEX(List!$Q:$Q,MATCH(CB$2,List!$P:$P,0)),
0,
(COUNTIFS('Project Follow up - Base'!$S$20:$S$96,CB$2,'Project Follow up - Base'!$F$20:$F$96,$C3)
- INDEX(List!$Q:$Q,MATCH(CB$2,List!$P:$P,0)))
* INDEX(List!$R:$R,MATCH(CB$2,List!$P:$P,0)))</f>
        <v>0</v>
      </c>
      <c r="CC3" s="357">
        <f ca="1">IF(
COUNTIFS('Project Follow up - Base'!$S$20:$S$96,CC$2,'Project Follow up - Base'!$F$20:$F$96,$C3)&lt;= INDEX(List!$Q:$Q,MATCH(CC$2,List!$P:$P,0)),
0,
(COUNTIFS('Project Follow up - Base'!$S$20:$S$96,CC$2,'Project Follow up - Base'!$F$20:$F$96,$C3)
- INDEX(List!$Q:$Q,MATCH(CC$2,List!$P:$P,0)))
* INDEX(List!$R:$R,MATCH(CC$2,List!$P:$P,0)))</f>
        <v>0</v>
      </c>
      <c r="CD3" s="357">
        <f ca="1">IF(
COUNTIFS('Project Follow up - Base'!$S$20:$S$96,CD$2,'Project Follow up - Base'!$F$20:$F$96,$C3)&lt;= INDEX(List!$Q:$Q,MATCH(CD$2,List!$P:$P,0)),
0,
(COUNTIFS('Project Follow up - Base'!$S$20:$S$96,CD$2,'Project Follow up - Base'!$F$20:$F$96,$C3)
- INDEX(List!$Q:$Q,MATCH(CD$2,List!$P:$P,0)))
* INDEX(List!$R:$R,MATCH(CD$2,List!$P:$P,0)))</f>
        <v>0</v>
      </c>
      <c r="CE3" s="357">
        <f ca="1">IF(
COUNTIFS('Project Follow up - Base'!$S$20:$S$96,CE$2,'Project Follow up - Base'!$F$20:$F$96,$C3)&lt;= INDEX(List!$Q:$Q,MATCH(CE$2,List!$P:$P,0)),
0,
(COUNTIFS('Project Follow up - Base'!$S$20:$S$96,CE$2,'Project Follow up - Base'!$F$20:$F$96,$C3)
- INDEX(List!$Q:$Q,MATCH(CE$2,List!$P:$P,0)))
* INDEX(List!$R:$R,MATCH(CE$2,List!$P:$P,0)))</f>
        <v>0</v>
      </c>
      <c r="CF3" s="357">
        <f ca="1">IF(
COUNTIFS('Project Follow up - Base'!$S$20:$S$96,CF$2,'Project Follow up - Base'!$F$20:$F$96,$C3)&lt;= INDEX(List!$Q:$Q,MATCH(CF$2,List!$P:$P,0)),
0,
(COUNTIFS('Project Follow up - Base'!$S$20:$S$96,CF$2,'Project Follow up - Base'!$F$20:$F$96,$C3)
- INDEX(List!$Q:$Q,MATCH(CF$2,List!$P:$P,0)))
* INDEX(List!$R:$R,MATCH(CF$2,List!$P:$P,0)))</f>
        <v>0</v>
      </c>
      <c r="CG3" s="357">
        <f ca="1">IF(
COUNTIFS('Project Follow up - Base'!$S$20:$S$96,CG$2,'Project Follow up - Base'!$F$20:$F$96,$C3)&lt;= INDEX(List!$Q:$Q,MATCH(CG$2,List!$P:$P,0)),
0,
(COUNTIFS('Project Follow up - Base'!$S$20:$S$96,CG$2,'Project Follow up - Base'!$F$20:$F$96,$C3)
- INDEX(List!$Q:$Q,MATCH(CG$2,List!$P:$P,0)))
* INDEX(List!$R:$R,MATCH(CG$2,List!$P:$P,0)))</f>
        <v>0</v>
      </c>
      <c r="CH3" s="357">
        <f ca="1">IF(
COUNTIFS('Project Follow up - Base'!$S$20:$S$96,CH$2,'Project Follow up - Base'!$F$20:$F$96,$C3)&lt;= INDEX(List!$Q:$Q,MATCH(CH$2,List!$P:$P,0)),
0,
(COUNTIFS('Project Follow up - Base'!$S$20:$S$96,CH$2,'Project Follow up - Base'!$F$20:$F$96,$C3)
- INDEX(List!$Q:$Q,MATCH(CH$2,List!$P:$P,0)))
* INDEX(List!$R:$R,MATCH(CH$2,List!$P:$P,0)))</f>
        <v>0</v>
      </c>
      <c r="CI3" s="357">
        <f ca="1">IF(
COUNTIFS('Project Follow up - Base'!$S$20:$S$96,CI$2,'Project Follow up - Base'!$F$20:$F$96,$C3)&lt;= INDEX(List!$Q:$Q,MATCH(CI$2,List!$P:$P,0)),
0,
(COUNTIFS('Project Follow up - Base'!$S$20:$S$96,CI$2,'Project Follow up - Base'!$F$20:$F$96,$C3)
- INDEX(List!$Q:$Q,MATCH(CI$2,List!$P:$P,0)))
* INDEX(List!$R:$R,MATCH(CI$2,List!$P:$P,0)))</f>
        <v>0</v>
      </c>
      <c r="CJ3" s="357">
        <f ca="1">IF(
COUNTIFS('Project Follow up - Base'!$S$20:$S$96,CJ$2,'Project Follow up - Base'!$F$20:$F$96,$C3)&lt;= INDEX(List!$Q:$Q,MATCH(CJ$2,List!$P:$P,0)),
0,
(COUNTIFS('Project Follow up - Base'!$S$20:$S$96,CJ$2,'Project Follow up - Base'!$F$20:$F$96,$C3)
- INDEX(List!$Q:$Q,MATCH(CJ$2,List!$P:$P,0)))
* INDEX(List!$R:$R,MATCH(CJ$2,List!$P:$P,0)))</f>
        <v>0</v>
      </c>
      <c r="CK3" s="357">
        <f ca="1">IF(
COUNTIFS('Project Follow up - Base'!$S$20:$S$96,CK$2,'Project Follow up - Base'!$F$20:$F$96,$C3)&lt;= INDEX(List!$Q:$Q,MATCH(CK$2,List!$P:$P,0)),
0,
(COUNTIFS('Project Follow up - Base'!$S$20:$S$96,CK$2,'Project Follow up - Base'!$F$20:$F$96,$C3)
- INDEX(List!$Q:$Q,MATCH(CK$2,List!$P:$P,0)))
* INDEX(List!$R:$R,MATCH(CK$2,List!$P:$P,0)))</f>
        <v>0</v>
      </c>
      <c r="CL3" s="357">
        <f ca="1">IF(
COUNTIFS('Project Follow up - Base'!$S$20:$S$96,CL$2,'Project Follow up - Base'!$F$20:$F$96,$C3)&lt;= INDEX(List!$Q:$Q,MATCH(CL$2,List!$P:$P,0)),
0,
(COUNTIFS('Project Follow up - Base'!$S$20:$S$96,CL$2,'Project Follow up - Base'!$F$20:$F$96,$C3)
- INDEX(List!$Q:$Q,MATCH(CL$2,List!$P:$P,0)))
* INDEX(List!$R:$R,MATCH(CL$2,List!$P:$P,0)))</f>
        <v>0</v>
      </c>
      <c r="CM3" s="357">
        <f ca="1">IF(
COUNTIFS('Project Follow up - Base'!$S$20:$S$96,CM$2,'Project Follow up - Base'!$F$20:$F$96,$C3)&lt;= INDEX(List!$Q:$Q,MATCH(CM$2,List!$P:$P,0)),
0,
(COUNTIFS('Project Follow up - Base'!$S$20:$S$96,CM$2,'Project Follow up - Base'!$F$20:$F$96,$C3)
- INDEX(List!$Q:$Q,MATCH(CM$2,List!$P:$P,0)))
* INDEX(List!$R:$R,MATCH(CM$2,List!$P:$P,0)))</f>
        <v>0</v>
      </c>
      <c r="CN3" s="357">
        <f ca="1">IF(
COUNTIFS('Project Follow up - Base'!$S$20:$S$96,CN$2,'Project Follow up - Base'!$F$20:$F$96,$C3)&lt;= INDEX(List!$Q:$Q,MATCH(CN$2,List!$P:$P,0)),
0,
(COUNTIFS('Project Follow up - Base'!$S$20:$S$96,CN$2,'Project Follow up - Base'!$F$20:$F$96,$C3)
- INDEX(List!$Q:$Q,MATCH(CN$2,List!$P:$P,0)))
* INDEX(List!$R:$R,MATCH(CN$2,List!$P:$P,0)))</f>
        <v>0</v>
      </c>
      <c r="CO3" s="357">
        <f ca="1">IF(
COUNTIFS('Project Follow up - Base'!$S$20:$S$96,CO$2,'Project Follow up - Base'!$F$20:$F$96,$C3)&lt;= INDEX(List!$Q:$Q,MATCH(CO$2,List!$P:$P,0)),
0,
(COUNTIFS('Project Follow up - Base'!$S$20:$S$96,CO$2,'Project Follow up - Base'!$F$20:$F$96,$C3)
- INDEX(List!$Q:$Q,MATCH(CO$2,List!$P:$P,0)))
* INDEX(List!$R:$R,MATCH(CO$2,List!$P:$P,0)))</f>
        <v>0</v>
      </c>
      <c r="CP3" s="357">
        <f ca="1">IF(
COUNTIFS('Project Follow up - Base'!$S$20:$S$96,CP$2,'Project Follow up - Base'!$F$20:$F$96,$C3)&lt;= INDEX(List!$Q:$Q,MATCH(CP$2,List!$P:$P,0)),
0,
(COUNTIFS('Project Follow up - Base'!$S$20:$S$96,CP$2,'Project Follow up - Base'!$F$20:$F$96,$C3)
- INDEX(List!$Q:$Q,MATCH(CP$2,List!$P:$P,0)))
* INDEX(List!$R:$R,MATCH(CP$2,List!$P:$P,0)))</f>
        <v>0</v>
      </c>
      <c r="CQ3" s="357">
        <f ca="1">IF(
COUNTIFS('Project Follow up - Base'!$S$20:$S$96,CQ$2,'Project Follow up - Base'!$F$20:$F$96,$C3)&lt;= INDEX(List!$Q:$Q,MATCH(CQ$2,List!$P:$P,0)),
0,
(COUNTIFS('Project Follow up - Base'!$S$20:$S$96,CQ$2,'Project Follow up - Base'!$F$20:$F$96,$C3)
- INDEX(List!$Q:$Q,MATCH(CQ$2,List!$P:$P,0)))
* INDEX(List!$R:$R,MATCH(CQ$2,List!$P:$P,0)))</f>
        <v>0</v>
      </c>
      <c r="CR3" s="357">
        <f ca="1">IF(
COUNTIFS('Project Follow up - Base'!$S$20:$S$96,CR$2,'Project Follow up - Base'!$F$20:$F$96,$C3)&lt;= INDEX(List!$Q:$Q,MATCH(CR$2,List!$P:$P,0)),
0,
(COUNTIFS('Project Follow up - Base'!$S$20:$S$96,CR$2,'Project Follow up - Base'!$F$20:$F$96,$C3)
- INDEX(List!$Q:$Q,MATCH(CR$2,List!$P:$P,0)))
* INDEX(List!$R:$R,MATCH(CR$2,List!$P:$P,0)))</f>
        <v>0</v>
      </c>
      <c r="CS3" s="357">
        <f ca="1">IF(
COUNTIFS('Project Follow up - Base'!$S$20:$S$96,CS$2,'Project Follow up - Base'!$F$20:$F$96,$C3)&lt;= INDEX(List!$Q:$Q,MATCH(CS$2,List!$P:$P,0)),
0,
(COUNTIFS('Project Follow up - Base'!$S$20:$S$96,CS$2,'Project Follow up - Base'!$F$20:$F$96,$C3)
- INDEX(List!$Q:$Q,MATCH(CS$2,List!$P:$P,0)))
* INDEX(List!$R:$R,MATCH(CS$2,List!$P:$P,0)))</f>
        <v>0</v>
      </c>
      <c r="CT3" s="357">
        <f ca="1">IF(
COUNTIFS('Project Follow up - Base'!$S$20:$S$96,CT$2,'Project Follow up - Base'!$F$20:$F$96,$C3)&lt;= INDEX(List!$Q:$Q,MATCH(CT$2,List!$P:$P,0)),
0,
(COUNTIFS('Project Follow up - Base'!$S$20:$S$96,CT$2,'Project Follow up - Base'!$F$20:$F$96,$C3)
- INDEX(List!$Q:$Q,MATCH(CT$2,List!$P:$P,0)))
* INDEX(List!$R:$R,MATCH(CT$2,List!$P:$P,0)))</f>
        <v>0</v>
      </c>
      <c r="CU3" s="357">
        <f ca="1">IF(
COUNTIFS('Project Follow up - Base'!$S$20:$S$96,CU$2,'Project Follow up - Base'!$F$20:$F$96,$C3)&lt;= INDEX(List!$Q:$Q,MATCH(CU$2,List!$P:$P,0)),
0,
(COUNTIFS('Project Follow up - Base'!$S$20:$S$96,CU$2,'Project Follow up - Base'!$F$20:$F$96,$C3)
- INDEX(List!$Q:$Q,MATCH(CU$2,List!$P:$P,0)))
* INDEX(List!$R:$R,MATCH(CU$2,List!$P:$P,0)))</f>
        <v>0</v>
      </c>
      <c r="CV3" s="357">
        <f ca="1">IF(
COUNTIFS('Project Follow up - Base'!$S$20:$S$96,CV$2,'Project Follow up - Base'!$F$20:$F$96,$C3)&lt;= INDEX(List!$Q:$Q,MATCH(CV$2,List!$P:$P,0)),
0,
(COUNTIFS('Project Follow up - Base'!$S$20:$S$96,CV$2,'Project Follow up - Base'!$F$20:$F$96,$C3)
- INDEX(List!$Q:$Q,MATCH(CV$2,List!$P:$P,0)))
* INDEX(List!$R:$R,MATCH(CV$2,List!$P:$P,0)))</f>
        <v>0</v>
      </c>
      <c r="CW3" s="357">
        <f ca="1">IF(
COUNTIFS('Project Follow up - Base'!$S$20:$S$96,CW$2,'Project Follow up - Base'!$F$20:$F$96,$C3)&lt;= INDEX(List!$Q:$Q,MATCH(CW$2,List!$P:$P,0)),
0,
(COUNTIFS('Project Follow up - Base'!$S$20:$S$96,CW$2,'Project Follow up - Base'!$F$20:$F$96,$C3)
- INDEX(List!$Q:$Q,MATCH(CW$2,List!$P:$P,0)))
* INDEX(List!$R:$R,MATCH(CW$2,List!$P:$P,0)))</f>
        <v>0</v>
      </c>
      <c r="CX3" s="357">
        <f ca="1">IF(
COUNTIFS('Project Follow up - Base'!$S$20:$S$96,CX$2,'Project Follow up - Base'!$F$20:$F$96,$C3)&lt;= INDEX(List!$Q:$Q,MATCH(CX$2,List!$P:$P,0)),
0,
(COUNTIFS('Project Follow up - Base'!$S$20:$S$96,CX$2,'Project Follow up - Base'!$F$20:$F$96,$C3)
- INDEX(List!$Q:$Q,MATCH(CX$2,List!$P:$P,0)))
* INDEX(List!$R:$R,MATCH(CX$2,List!$P:$P,0)))</f>
        <v>0</v>
      </c>
      <c r="CY3" s="357">
        <f ca="1">IF(
COUNTIFS('Project Follow up - Base'!$S$20:$S$96,CY$2,'Project Follow up - Base'!$F$20:$F$96,$C3)&lt;= INDEX(List!$Q:$Q,MATCH(CY$2,List!$P:$P,0)),
0,
(COUNTIFS('Project Follow up - Base'!$S$20:$S$96,CY$2,'Project Follow up - Base'!$F$20:$F$96,$C3)
- INDEX(List!$Q:$Q,MATCH(CY$2,List!$P:$P,0)))
* INDEX(List!$R:$R,MATCH(CY$2,List!$P:$P,0)))</f>
        <v>0</v>
      </c>
      <c r="CZ3" s="357">
        <f ca="1">IF(
COUNTIFS('Project Follow up - Base'!$S$20:$S$96,CZ$2,'Project Follow up - Base'!$F$20:$F$96,$C3)&lt;= INDEX(List!$Q:$Q,MATCH(CZ$2,List!$P:$P,0)),
0,
(COUNTIFS('Project Follow up - Base'!$S$20:$S$96,CZ$2,'Project Follow up - Base'!$F$20:$F$96,$C3)
- INDEX(List!$Q:$Q,MATCH(CZ$2,List!$P:$P,0)))
* INDEX(List!$R:$R,MATCH(CZ$2,List!$P:$P,0)))</f>
        <v>0</v>
      </c>
      <c r="DA3" s="357">
        <f ca="1">IF(
COUNTIFS('Project Follow up - Base'!$S$20:$S$96,DA$2,'Project Follow up - Base'!$F$20:$F$96,$C3)&lt;= INDEX(List!$Q:$Q,MATCH(DA$2,List!$P:$P,0)),
0,
(COUNTIFS('Project Follow up - Base'!$S$20:$S$96,DA$2,'Project Follow up - Base'!$F$20:$F$96,$C3)
- INDEX(List!$Q:$Q,MATCH(DA$2,List!$P:$P,0)))
* INDEX(List!$R:$R,MATCH(DA$2,List!$P:$P,0)))</f>
        <v>0</v>
      </c>
      <c r="DB3" s="357">
        <f ca="1">IF(
COUNTIFS('Project Follow up - Base'!$S$20:$S$96,DB$2,'Project Follow up - Base'!$F$20:$F$96,$C3)&lt;= INDEX(List!$Q:$Q,MATCH(DB$2,List!$P:$P,0)),
0,
(COUNTIFS('Project Follow up - Base'!$S$20:$S$96,DB$2,'Project Follow up - Base'!$F$20:$F$96,$C3)
- INDEX(List!$Q:$Q,MATCH(DB$2,List!$P:$P,0)))
* INDEX(List!$R:$R,MATCH(DB$2,List!$P:$P,0)))</f>
        <v>0</v>
      </c>
    </row>
    <row r="4" spans="1:106" x14ac:dyDescent="0.2">
      <c r="A4" s="353">
        <f>COUNTIF('Project Follow up - Base'!$F$20:$F$96,C4)</f>
        <v>0</v>
      </c>
      <c r="B4" s="353" t="str">
        <f>'Employees Summary'!B5</f>
        <v>Design</v>
      </c>
      <c r="C4" s="353" t="str">
        <f>'Employees Summary'!C5</f>
        <v>Younes Al-Ammar</v>
      </c>
      <c r="D4" s="354" t="str">
        <f>IF(C4=0,"", IF(A4&gt;0,1-(G4*[1]KPI!$C$3)-(H4*[1]KPI!$C$4),""))</f>
        <v/>
      </c>
      <c r="E4" s="365" t="str">
        <f>IF(OR(C4='Project Follow up - Base'!$D$17,C4='Project Follow up - Base'!$D$38,C4='Project Follow up - Base'!$D$74), IF(SUMIF(B:B,B4,A:A)=0,"", AVERAGEIF(B:B,B4,D:D)),"")</f>
        <v/>
      </c>
      <c r="F4" s="366">
        <f>SUMIF('Project Follow up - Base'!$F$20:$F$102,'Employees KPIs'!C4,'Project Follow up - Base'!$AA$20:$AA$102)</f>
        <v>0</v>
      </c>
      <c r="G4" s="355">
        <f>IF( F4=0,
   0,
   IF(
     F4-
     [1]KPI!$F$3
     &lt;0,0,
     F4-
     [1]KPI!$F$3
    )*
     [1]KPI!$G$3
)</f>
        <v>0</v>
      </c>
      <c r="H4" s="355">
        <f t="shared" ref="H4:H67" ca="1" si="0">SUM(I4:DB4)</f>
        <v>0</v>
      </c>
      <c r="I4" s="356">
        <f ca="1">IF(
COUNTIFS('Project Follow up - Base'!$S$20:$S$96,I$2,'Project Follow up - Base'!$F$20:$F$96,$C4)&lt;= INDEX(List!$Q:$Q,MATCH(I$2,List!$P:$P,0)),
0,
(COUNTIFS('Project Follow up - Base'!$S$20:$S$96,I$2,'Project Follow up - Base'!$F$20:$F$96,$C4)
- INDEX(List!$Q:$Q,MATCH(I$2,List!$P:$P,0)))
* INDEX(List!$R:$R,MATCH(I$2,List!$P:$P,0)))</f>
        <v>0</v>
      </c>
      <c r="J4" s="357">
        <f ca="1">IF(
COUNTIFS('Project Follow up - Base'!$S$20:$S$96,J$2,'Project Follow up - Base'!$F$20:$F$96,$C4)&lt;= INDEX(List!$Q:$Q,MATCH(J$2,List!$P:$P,0)),
0,
(COUNTIFS('Project Follow up - Base'!$S$20:$S$96,J$2,'Project Follow up - Base'!$F$20:$F$96,$C4)
- INDEX(List!$Q:$Q,MATCH(J$2,List!$P:$P,0)))
* INDEX(List!$R:$R,MATCH(J$2,List!$P:$P,0)))</f>
        <v>0</v>
      </c>
      <c r="K4" s="357">
        <f ca="1">IF(
COUNTIFS('Project Follow up - Base'!$S$20:$S$96,K$2,'Project Follow up - Base'!$F$20:$F$96,$C4)&lt;= INDEX(List!$Q:$Q,MATCH(K$2,List!$P:$P,0)),
0,
(COUNTIFS('Project Follow up - Base'!$S$20:$S$96,K$2,'Project Follow up - Base'!$F$20:$F$96,$C4)
- INDEX(List!$Q:$Q,MATCH(K$2,List!$P:$P,0)))
* INDEX(List!$R:$R,MATCH(K$2,List!$P:$P,0)))</f>
        <v>0</v>
      </c>
      <c r="L4" s="357">
        <f ca="1">IF(
COUNTIFS('Project Follow up - Base'!$S$20:$S$96,L$2,'Project Follow up - Base'!$F$20:$F$96,$C4)&lt;= INDEX(List!$Q:$Q,MATCH(L$2,List!$P:$P,0)),
0,
(COUNTIFS('Project Follow up - Base'!$S$20:$S$96,L$2,'Project Follow up - Base'!$F$20:$F$96,$C4)
- INDEX(List!$Q:$Q,MATCH(L$2,List!$P:$P,0)))
* INDEX(List!$R:$R,MATCH(L$2,List!$P:$P,0)))</f>
        <v>0</v>
      </c>
      <c r="M4" s="357">
        <f ca="1">IF(
COUNTIFS('Project Follow up - Base'!$S$20:$S$96,M$2,'Project Follow up - Base'!$F$20:$F$96,$C4)&lt;= INDEX(List!$Q:$Q,MATCH(M$2,List!$P:$P,0)),
0,
(COUNTIFS('Project Follow up - Base'!$S$20:$S$96,M$2,'Project Follow up - Base'!$F$20:$F$96,$C4)
- INDEX(List!$Q:$Q,MATCH(M$2,List!$P:$P,0)))
* INDEX(List!$R:$R,MATCH(M$2,List!$P:$P,0)))</f>
        <v>0</v>
      </c>
      <c r="N4" s="357">
        <f ca="1">IF(
COUNTIFS('Project Follow up - Base'!$S$20:$S$96,N$2,'Project Follow up - Base'!$F$20:$F$96,$C4)&lt;= INDEX(List!$Q:$Q,MATCH(N$2,List!$P:$P,0)),
0,
(COUNTIFS('Project Follow up - Base'!$S$20:$S$96,N$2,'Project Follow up - Base'!$F$20:$F$96,$C4)
- INDEX(List!$Q:$Q,MATCH(N$2,List!$P:$P,0)))
* INDEX(List!$R:$R,MATCH(N$2,List!$P:$P,0)))</f>
        <v>0</v>
      </c>
      <c r="O4" s="357">
        <f ca="1">IF(
COUNTIFS('Project Follow up - Base'!$S$20:$S$96,O$2,'Project Follow up - Base'!$F$20:$F$96,$C4)&lt;= INDEX(List!$Q:$Q,MATCH(O$2,List!$P:$P,0)),
0,
(COUNTIFS('Project Follow up - Base'!$S$20:$S$96,O$2,'Project Follow up - Base'!$F$20:$F$96,$C4)
- INDEX(List!$Q:$Q,MATCH(O$2,List!$P:$P,0)))
* INDEX(List!$R:$R,MATCH(O$2,List!$P:$P,0)))</f>
        <v>0</v>
      </c>
      <c r="P4" s="357">
        <f ca="1">IF(
COUNTIFS('Project Follow up - Base'!$S$20:$S$96,P$2,'Project Follow up - Base'!$F$20:$F$96,$C4)&lt;= INDEX(List!$Q:$Q,MATCH(P$2,List!$P:$P,0)),
0,
(COUNTIFS('Project Follow up - Base'!$S$20:$S$96,P$2,'Project Follow up - Base'!$F$20:$F$96,$C4)
- INDEX(List!$Q:$Q,MATCH(P$2,List!$P:$P,0)))
* INDEX(List!$R:$R,MATCH(P$2,List!$P:$P,0)))</f>
        <v>0</v>
      </c>
      <c r="Q4" s="357">
        <f ca="1">IF(
COUNTIFS('Project Follow up - Base'!$S$20:$S$96,Q$2,'Project Follow up - Base'!$F$20:$F$96,$C4)&lt;= INDEX(List!$Q:$Q,MATCH(Q$2,List!$P:$P,0)),
0,
(COUNTIFS('Project Follow up - Base'!$S$20:$S$96,Q$2,'Project Follow up - Base'!$F$20:$F$96,$C4)
- INDEX(List!$Q:$Q,MATCH(Q$2,List!$P:$P,0)))
* INDEX(List!$R:$R,MATCH(Q$2,List!$P:$P,0)))</f>
        <v>0</v>
      </c>
      <c r="R4" s="357">
        <f ca="1">IF(
COUNTIFS('Project Follow up - Base'!$S$20:$S$96,R$2,'Project Follow up - Base'!$F$20:$F$96,$C4)&lt;= INDEX(List!$Q:$Q,MATCH(R$2,List!$P:$P,0)),
0,
(COUNTIFS('Project Follow up - Base'!$S$20:$S$96,R$2,'Project Follow up - Base'!$F$20:$F$96,$C4)
- INDEX(List!$Q:$Q,MATCH(R$2,List!$P:$P,0)))
* INDEX(List!$R:$R,MATCH(R$2,List!$P:$P,0)))</f>
        <v>0</v>
      </c>
      <c r="S4" s="357">
        <f ca="1">IF(
COUNTIFS('Project Follow up - Base'!$S$20:$S$96,S$2,'Project Follow up - Base'!$F$20:$F$96,$C4)&lt;= INDEX(List!$Q:$Q,MATCH(S$2,List!$P:$P,0)),
0,
(COUNTIFS('Project Follow up - Base'!$S$20:$S$96,S$2,'Project Follow up - Base'!$F$20:$F$96,$C4)
- INDEX(List!$Q:$Q,MATCH(S$2,List!$P:$P,0)))
* INDEX(List!$R:$R,MATCH(S$2,List!$P:$P,0)))</f>
        <v>0</v>
      </c>
      <c r="T4" s="357">
        <f ca="1">IF(
COUNTIFS('Project Follow up - Base'!$S$20:$S$96,T$2,'Project Follow up - Base'!$F$20:$F$96,$C4)&lt;= INDEX(List!$Q:$Q,MATCH(T$2,List!$P:$P,0)),
0,
(COUNTIFS('Project Follow up - Base'!$S$20:$S$96,T$2,'Project Follow up - Base'!$F$20:$F$96,$C4)
- INDEX(List!$Q:$Q,MATCH(T$2,List!$P:$P,0)))
* INDEX(List!$R:$R,MATCH(T$2,List!$P:$P,0)))</f>
        <v>0</v>
      </c>
      <c r="U4" s="357">
        <f ca="1">IF(
COUNTIFS('Project Follow up - Base'!$S$20:$S$96,U$2,'Project Follow up - Base'!$F$20:$F$96,$C4)&lt;= INDEX(List!$Q:$Q,MATCH(U$2,List!$P:$P,0)),
0,
(COUNTIFS('Project Follow up - Base'!$S$20:$S$96,U$2,'Project Follow up - Base'!$F$20:$F$96,$C4)
- INDEX(List!$Q:$Q,MATCH(U$2,List!$P:$P,0)))
* INDEX(List!$R:$R,MATCH(U$2,List!$P:$P,0)))</f>
        <v>0</v>
      </c>
      <c r="V4" s="357">
        <f ca="1">IF(
COUNTIFS('Project Follow up - Base'!$S$20:$S$96,V$2,'Project Follow up - Base'!$F$20:$F$96,$C4)&lt;= INDEX(List!$Q:$Q,MATCH(V$2,List!$P:$P,0)),
0,
(COUNTIFS('Project Follow up - Base'!$S$20:$S$96,V$2,'Project Follow up - Base'!$F$20:$F$96,$C4)
- INDEX(List!$Q:$Q,MATCH(V$2,List!$P:$P,0)))
* INDEX(List!$R:$R,MATCH(V$2,List!$P:$P,0)))</f>
        <v>0</v>
      </c>
      <c r="W4" s="357">
        <f ca="1">IF(
COUNTIFS('Project Follow up - Base'!$S$20:$S$96,W$2,'Project Follow up - Base'!$F$20:$F$96,$C4)&lt;= INDEX(List!$Q:$Q,MATCH(W$2,List!$P:$P,0)),
0,
(COUNTIFS('Project Follow up - Base'!$S$20:$S$96,W$2,'Project Follow up - Base'!$F$20:$F$96,$C4)
- INDEX(List!$Q:$Q,MATCH(W$2,List!$P:$P,0)))
* INDEX(List!$R:$R,MATCH(W$2,List!$P:$P,0)))</f>
        <v>0</v>
      </c>
      <c r="X4" s="357">
        <f ca="1">IF(
COUNTIFS('Project Follow up - Base'!$S$20:$S$96,X$2,'Project Follow up - Base'!$F$20:$F$96,$C4)&lt;= INDEX(List!$Q:$Q,MATCH(X$2,List!$P:$P,0)),
0,
(COUNTIFS('Project Follow up - Base'!$S$20:$S$96,X$2,'Project Follow up - Base'!$F$20:$F$96,$C4)
- INDEX(List!$Q:$Q,MATCH(X$2,List!$P:$P,0)))
* INDEX(List!$R:$R,MATCH(X$2,List!$P:$P,0)))</f>
        <v>0</v>
      </c>
      <c r="Y4" s="357">
        <f ca="1">IF(
COUNTIFS('Project Follow up - Base'!$S$20:$S$96,Y$2,'Project Follow up - Base'!$F$20:$F$96,$C4)&lt;= INDEX(List!$Q:$Q,MATCH(Y$2,List!$P:$P,0)),
0,
(COUNTIFS('Project Follow up - Base'!$S$20:$S$96,Y$2,'Project Follow up - Base'!$F$20:$F$96,$C4)
- INDEX(List!$Q:$Q,MATCH(Y$2,List!$P:$P,0)))
* INDEX(List!$R:$R,MATCH(Y$2,List!$P:$P,0)))</f>
        <v>0</v>
      </c>
      <c r="Z4" s="357">
        <f ca="1">IF(
COUNTIFS('Project Follow up - Base'!$S$20:$S$96,Z$2,'Project Follow up - Base'!$F$20:$F$96,$C4)&lt;= INDEX(List!$Q:$Q,MATCH(Z$2,List!$P:$P,0)),
0,
(COUNTIFS('Project Follow up - Base'!$S$20:$S$96,Z$2,'Project Follow up - Base'!$F$20:$F$96,$C4)
- INDEX(List!$Q:$Q,MATCH(Z$2,List!$P:$P,0)))
* INDEX(List!$R:$R,MATCH(Z$2,List!$P:$P,0)))</f>
        <v>0</v>
      </c>
      <c r="AA4" s="357">
        <f ca="1">IF(
COUNTIFS('Project Follow up - Base'!$S$20:$S$96,AA$2,'Project Follow up - Base'!$F$20:$F$96,$C4)&lt;= INDEX(List!$Q:$Q,MATCH(AA$2,List!$P:$P,0)),
0,
(COUNTIFS('Project Follow up - Base'!$S$20:$S$96,AA$2,'Project Follow up - Base'!$F$20:$F$96,$C4)
- INDEX(List!$Q:$Q,MATCH(AA$2,List!$P:$P,0)))
* INDEX(List!$R:$R,MATCH(AA$2,List!$P:$P,0)))</f>
        <v>0</v>
      </c>
      <c r="AB4" s="357">
        <f ca="1">IF(
COUNTIFS('Project Follow up - Base'!$S$20:$S$96,AB$2,'Project Follow up - Base'!$F$20:$F$96,$C4)&lt;= INDEX(List!$Q:$Q,MATCH(AB$2,List!$P:$P,0)),
0,
(COUNTIFS('Project Follow up - Base'!$S$20:$S$96,AB$2,'Project Follow up - Base'!$F$20:$F$96,$C4)
- INDEX(List!$Q:$Q,MATCH(AB$2,List!$P:$P,0)))
* INDEX(List!$R:$R,MATCH(AB$2,List!$P:$P,0)))</f>
        <v>0</v>
      </c>
      <c r="AC4" s="357">
        <f ca="1">IF(
COUNTIFS('Project Follow up - Base'!$S$20:$S$96,AC$2,'Project Follow up - Base'!$F$20:$F$96,$C4)&lt;= INDEX(List!$Q:$Q,MATCH(AC$2,List!$P:$P,0)),
0,
(COUNTIFS('Project Follow up - Base'!$S$20:$S$96,AC$2,'Project Follow up - Base'!$F$20:$F$96,$C4)
- INDEX(List!$Q:$Q,MATCH(AC$2,List!$P:$P,0)))
* INDEX(List!$R:$R,MATCH(AC$2,List!$P:$P,0)))</f>
        <v>0</v>
      </c>
      <c r="AD4" s="357">
        <f ca="1">IF(
COUNTIFS('Project Follow up - Base'!$S$20:$S$96,AD$2,'Project Follow up - Base'!$F$20:$F$96,$C4)&lt;= INDEX(List!$Q:$Q,MATCH(AD$2,List!$P:$P,0)),
0,
(COUNTIFS('Project Follow up - Base'!$S$20:$S$96,AD$2,'Project Follow up - Base'!$F$20:$F$96,$C4)
- INDEX(List!$Q:$Q,MATCH(AD$2,List!$P:$P,0)))
* INDEX(List!$R:$R,MATCH(AD$2,List!$P:$P,0)))</f>
        <v>0</v>
      </c>
      <c r="AE4" s="357">
        <f ca="1">IF(
COUNTIFS('Project Follow up - Base'!$S$20:$S$96,AE$2,'Project Follow up - Base'!$F$20:$F$96,$C4)&lt;= INDEX(List!$Q:$Q,MATCH(AE$2,List!$P:$P,0)),
0,
(COUNTIFS('Project Follow up - Base'!$S$20:$S$96,AE$2,'Project Follow up - Base'!$F$20:$F$96,$C4)
- INDEX(List!$Q:$Q,MATCH(AE$2,List!$P:$P,0)))
* INDEX(List!$R:$R,MATCH(AE$2,List!$P:$P,0)))</f>
        <v>0</v>
      </c>
      <c r="AF4" s="357">
        <f ca="1">IF(
COUNTIFS('Project Follow up - Base'!$S$20:$S$96,AF$2,'Project Follow up - Base'!$F$20:$F$96,$C4)&lt;= INDEX(List!$Q:$Q,MATCH(AF$2,List!$P:$P,0)),
0,
(COUNTIFS('Project Follow up - Base'!$S$20:$S$96,AF$2,'Project Follow up - Base'!$F$20:$F$96,$C4)
- INDEX(List!$Q:$Q,MATCH(AF$2,List!$P:$P,0)))
* INDEX(List!$R:$R,MATCH(AF$2,List!$P:$P,0)))</f>
        <v>0</v>
      </c>
      <c r="AG4" s="357">
        <f ca="1">IF(
COUNTIFS('Project Follow up - Base'!$S$20:$S$96,AG$2,'Project Follow up - Base'!$F$20:$F$96,$C4)&lt;= INDEX(List!$Q:$Q,MATCH(AG$2,List!$P:$P,0)),
0,
(COUNTIFS('Project Follow up - Base'!$S$20:$S$96,AG$2,'Project Follow up - Base'!$F$20:$F$96,$C4)
- INDEX(List!$Q:$Q,MATCH(AG$2,List!$P:$P,0)))
* INDEX(List!$R:$R,MATCH(AG$2,List!$P:$P,0)))</f>
        <v>0</v>
      </c>
      <c r="AH4" s="357">
        <f ca="1">IF(
COUNTIFS('Project Follow up - Base'!$S$20:$S$96,AH$2,'Project Follow up - Base'!$F$20:$F$96,$C4)&lt;= INDEX(List!$Q:$Q,MATCH(AH$2,List!$P:$P,0)),
0,
(COUNTIFS('Project Follow up - Base'!$S$20:$S$96,AH$2,'Project Follow up - Base'!$F$20:$F$96,$C4)
- INDEX(List!$Q:$Q,MATCH(AH$2,List!$P:$P,0)))
* INDEX(List!$R:$R,MATCH(AH$2,List!$P:$P,0)))</f>
        <v>0</v>
      </c>
      <c r="AI4" s="357">
        <f ca="1">IF(
COUNTIFS('Project Follow up - Base'!$S$20:$S$96,AI$2,'Project Follow up - Base'!$F$20:$F$96,$C4)&lt;= INDEX(List!$Q:$Q,MATCH(AI$2,List!$P:$P,0)),
0,
(COUNTIFS('Project Follow up - Base'!$S$20:$S$96,AI$2,'Project Follow up - Base'!$F$20:$F$96,$C4)
- INDEX(List!$Q:$Q,MATCH(AI$2,List!$P:$P,0)))
* INDEX(List!$R:$R,MATCH(AI$2,List!$P:$P,0)))</f>
        <v>0</v>
      </c>
      <c r="AJ4" s="357">
        <f ca="1">IF(
COUNTIFS('Project Follow up - Base'!$S$20:$S$96,AJ$2,'Project Follow up - Base'!$F$20:$F$96,$C4)&lt;= INDEX(List!$Q:$Q,MATCH(AJ$2,List!$P:$P,0)),
0,
(COUNTIFS('Project Follow up - Base'!$S$20:$S$96,AJ$2,'Project Follow up - Base'!$F$20:$F$96,$C4)
- INDEX(List!$Q:$Q,MATCH(AJ$2,List!$P:$P,0)))
* INDEX(List!$R:$R,MATCH(AJ$2,List!$P:$P,0)))</f>
        <v>0</v>
      </c>
      <c r="AK4" s="357">
        <f ca="1">IF(
COUNTIFS('Project Follow up - Base'!$S$20:$S$96,AK$2,'Project Follow up - Base'!$F$20:$F$96,$C4)&lt;= INDEX(List!$Q:$Q,MATCH(AK$2,List!$P:$P,0)),
0,
(COUNTIFS('Project Follow up - Base'!$S$20:$S$96,AK$2,'Project Follow up - Base'!$F$20:$F$96,$C4)
- INDEX(List!$Q:$Q,MATCH(AK$2,List!$P:$P,0)))
* INDEX(List!$R:$R,MATCH(AK$2,List!$P:$P,0)))</f>
        <v>0</v>
      </c>
      <c r="AL4" s="357">
        <f ca="1">IF(
COUNTIFS('Project Follow up - Base'!$S$20:$S$96,AL$2,'Project Follow up - Base'!$F$20:$F$96,$C4)&lt;= INDEX(List!$Q:$Q,MATCH(AL$2,List!$P:$P,0)),
0,
(COUNTIFS('Project Follow up - Base'!$S$20:$S$96,AL$2,'Project Follow up - Base'!$F$20:$F$96,$C4)
- INDEX(List!$Q:$Q,MATCH(AL$2,List!$P:$P,0)))
* INDEX(List!$R:$R,MATCH(AL$2,List!$P:$P,0)))</f>
        <v>0</v>
      </c>
      <c r="AM4" s="357">
        <f ca="1">IF(
COUNTIFS('Project Follow up - Base'!$S$20:$S$96,AM$2,'Project Follow up - Base'!$F$20:$F$96,$C4)&lt;= INDEX(List!$Q:$Q,MATCH(AM$2,List!$P:$P,0)),
0,
(COUNTIFS('Project Follow up - Base'!$S$20:$S$96,AM$2,'Project Follow up - Base'!$F$20:$F$96,$C4)
- INDEX(List!$Q:$Q,MATCH(AM$2,List!$P:$P,0)))
* INDEX(List!$R:$R,MATCH(AM$2,List!$P:$P,0)))</f>
        <v>0</v>
      </c>
      <c r="AN4" s="357">
        <f ca="1">IF(
COUNTIFS('Project Follow up - Base'!$S$20:$S$96,AN$2,'Project Follow up - Base'!$F$20:$F$96,$C4)&lt;= INDEX(List!$Q:$Q,MATCH(AN$2,List!$P:$P,0)),
0,
(COUNTIFS('Project Follow up - Base'!$S$20:$S$96,AN$2,'Project Follow up - Base'!$F$20:$F$96,$C4)
- INDEX(List!$Q:$Q,MATCH(AN$2,List!$P:$P,0)))
* INDEX(List!$R:$R,MATCH(AN$2,List!$P:$P,0)))</f>
        <v>0</v>
      </c>
      <c r="AO4" s="357">
        <f ca="1">IF(
COUNTIFS('Project Follow up - Base'!$S$20:$S$96,AO$2,'Project Follow up - Base'!$F$20:$F$96,$C4)&lt;= INDEX(List!$Q:$Q,MATCH(AO$2,List!$P:$P,0)),
0,
(COUNTIFS('Project Follow up - Base'!$S$20:$S$96,AO$2,'Project Follow up - Base'!$F$20:$F$96,$C4)
- INDEX(List!$Q:$Q,MATCH(AO$2,List!$P:$P,0)))
* INDEX(List!$R:$R,MATCH(AO$2,List!$P:$P,0)))</f>
        <v>0</v>
      </c>
      <c r="AP4" s="357">
        <f ca="1">IF(
COUNTIFS('Project Follow up - Base'!$S$20:$S$96,AP$2,'Project Follow up - Base'!$F$20:$F$96,$C4)&lt;= INDEX(List!$Q:$Q,MATCH(AP$2,List!$P:$P,0)),
0,
(COUNTIFS('Project Follow up - Base'!$S$20:$S$96,AP$2,'Project Follow up - Base'!$F$20:$F$96,$C4)
- INDEX(List!$Q:$Q,MATCH(AP$2,List!$P:$P,0)))
* INDEX(List!$R:$R,MATCH(AP$2,List!$P:$P,0)))</f>
        <v>0</v>
      </c>
      <c r="AQ4" s="357">
        <f ca="1">IF(
COUNTIFS('Project Follow up - Base'!$S$20:$S$96,AQ$2,'Project Follow up - Base'!$F$20:$F$96,$C4)&lt;= INDEX(List!$Q:$Q,MATCH(AQ$2,List!$P:$P,0)),
0,
(COUNTIFS('Project Follow up - Base'!$S$20:$S$96,AQ$2,'Project Follow up - Base'!$F$20:$F$96,$C4)
- INDEX(List!$Q:$Q,MATCH(AQ$2,List!$P:$P,0)))
* INDEX(List!$R:$R,MATCH(AQ$2,List!$P:$P,0)))</f>
        <v>0</v>
      </c>
      <c r="AR4" s="357">
        <f ca="1">IF(
COUNTIFS('Project Follow up - Base'!$S$20:$S$96,AR$2,'Project Follow up - Base'!$F$20:$F$96,$C4)&lt;= INDEX(List!$Q:$Q,MATCH(AR$2,List!$P:$P,0)),
0,
(COUNTIFS('Project Follow up - Base'!$S$20:$S$96,AR$2,'Project Follow up - Base'!$F$20:$F$96,$C4)
- INDEX(List!$Q:$Q,MATCH(AR$2,List!$P:$P,0)))
* INDEX(List!$R:$R,MATCH(AR$2,List!$P:$P,0)))</f>
        <v>0</v>
      </c>
      <c r="AS4" s="357">
        <f ca="1">IF(
COUNTIFS('Project Follow up - Base'!$S$20:$S$96,AS$2,'Project Follow up - Base'!$F$20:$F$96,$C4)&lt;= INDEX(List!$Q:$Q,MATCH(AS$2,List!$P:$P,0)),
0,
(COUNTIFS('Project Follow up - Base'!$S$20:$S$96,AS$2,'Project Follow up - Base'!$F$20:$F$96,$C4)
- INDEX(List!$Q:$Q,MATCH(AS$2,List!$P:$P,0)))
* INDEX(List!$R:$R,MATCH(AS$2,List!$P:$P,0)))</f>
        <v>0</v>
      </c>
      <c r="AT4" s="357">
        <f ca="1">IF(
COUNTIFS('Project Follow up - Base'!$S$20:$S$96,AT$2,'Project Follow up - Base'!$F$20:$F$96,$C4)&lt;= INDEX(List!$Q:$Q,MATCH(AT$2,List!$P:$P,0)),
0,
(COUNTIFS('Project Follow up - Base'!$S$20:$S$96,AT$2,'Project Follow up - Base'!$F$20:$F$96,$C4)
- INDEX(List!$Q:$Q,MATCH(AT$2,List!$P:$P,0)))
* INDEX(List!$R:$R,MATCH(AT$2,List!$P:$P,0)))</f>
        <v>0</v>
      </c>
      <c r="AU4" s="357">
        <f ca="1">IF(
COUNTIFS('Project Follow up - Base'!$S$20:$S$96,AU$2,'Project Follow up - Base'!$F$20:$F$96,$C4)&lt;= INDEX(List!$Q:$Q,MATCH(AU$2,List!$P:$P,0)),
0,
(COUNTIFS('Project Follow up - Base'!$S$20:$S$96,AU$2,'Project Follow up - Base'!$F$20:$F$96,$C4)
- INDEX(List!$Q:$Q,MATCH(AU$2,List!$P:$P,0)))
* INDEX(List!$R:$R,MATCH(AU$2,List!$P:$P,0)))</f>
        <v>0</v>
      </c>
      <c r="AV4" s="357">
        <f ca="1">IF(
COUNTIFS('Project Follow up - Base'!$S$20:$S$96,AV$2,'Project Follow up - Base'!$F$20:$F$96,$C4)&lt;= INDEX(List!$Q:$Q,MATCH(AV$2,List!$P:$P,0)),
0,
(COUNTIFS('Project Follow up - Base'!$S$20:$S$96,AV$2,'Project Follow up - Base'!$F$20:$F$96,$C4)
- INDEX(List!$Q:$Q,MATCH(AV$2,List!$P:$P,0)))
* INDEX(List!$R:$R,MATCH(AV$2,List!$P:$P,0)))</f>
        <v>0</v>
      </c>
      <c r="AW4" s="357">
        <f ca="1">IF(
COUNTIFS('Project Follow up - Base'!$S$20:$S$96,AW$2,'Project Follow up - Base'!$F$20:$F$96,$C4)&lt;= INDEX(List!$Q:$Q,MATCH(AW$2,List!$P:$P,0)),
0,
(COUNTIFS('Project Follow up - Base'!$S$20:$S$96,AW$2,'Project Follow up - Base'!$F$20:$F$96,$C4)
- INDEX(List!$Q:$Q,MATCH(AW$2,List!$P:$P,0)))
* INDEX(List!$R:$R,MATCH(AW$2,List!$P:$P,0)))</f>
        <v>0</v>
      </c>
      <c r="AX4" s="357">
        <f ca="1">IF(
COUNTIFS('Project Follow up - Base'!$S$20:$S$96,AX$2,'Project Follow up - Base'!$F$20:$F$96,$C4)&lt;= INDEX(List!$Q:$Q,MATCH(AX$2,List!$P:$P,0)),
0,
(COUNTIFS('Project Follow up - Base'!$S$20:$S$96,AX$2,'Project Follow up - Base'!$F$20:$F$96,$C4)
- INDEX(List!$Q:$Q,MATCH(AX$2,List!$P:$P,0)))
* INDEX(List!$R:$R,MATCH(AX$2,List!$P:$P,0)))</f>
        <v>0</v>
      </c>
      <c r="AY4" s="357">
        <f ca="1">IF(
COUNTIFS('Project Follow up - Base'!$S$20:$S$96,AY$2,'Project Follow up - Base'!$F$20:$F$96,$C4)&lt;= INDEX(List!$Q:$Q,MATCH(AY$2,List!$P:$P,0)),
0,
(COUNTIFS('Project Follow up - Base'!$S$20:$S$96,AY$2,'Project Follow up - Base'!$F$20:$F$96,$C4)
- INDEX(List!$Q:$Q,MATCH(AY$2,List!$P:$P,0)))
* INDEX(List!$R:$R,MATCH(AY$2,List!$P:$P,0)))</f>
        <v>0</v>
      </c>
      <c r="AZ4" s="357">
        <f ca="1">IF(
COUNTIFS('Project Follow up - Base'!$S$20:$S$96,AZ$2,'Project Follow up - Base'!$F$20:$F$96,$C4)&lt;= INDEX(List!$Q:$Q,MATCH(AZ$2,List!$P:$P,0)),
0,
(COUNTIFS('Project Follow up - Base'!$S$20:$S$96,AZ$2,'Project Follow up - Base'!$F$20:$F$96,$C4)
- INDEX(List!$Q:$Q,MATCH(AZ$2,List!$P:$P,0)))
* INDEX(List!$R:$R,MATCH(AZ$2,List!$P:$P,0)))</f>
        <v>0</v>
      </c>
      <c r="BA4" s="357">
        <f ca="1">IF(
COUNTIFS('Project Follow up - Base'!$S$20:$S$96,BA$2,'Project Follow up - Base'!$F$20:$F$96,$C4)&lt;= INDEX(List!$Q:$Q,MATCH(BA$2,List!$P:$P,0)),
0,
(COUNTIFS('Project Follow up - Base'!$S$20:$S$96,BA$2,'Project Follow up - Base'!$F$20:$F$96,$C4)
- INDEX(List!$Q:$Q,MATCH(BA$2,List!$P:$P,0)))
* INDEX(List!$R:$R,MATCH(BA$2,List!$P:$P,0)))</f>
        <v>0</v>
      </c>
      <c r="BB4" s="357">
        <f ca="1">IF(
COUNTIFS('Project Follow up - Base'!$S$20:$S$96,BB$2,'Project Follow up - Base'!$F$20:$F$96,$C4)&lt;= INDEX(List!$Q:$Q,MATCH(BB$2,List!$P:$P,0)),
0,
(COUNTIFS('Project Follow up - Base'!$S$20:$S$96,BB$2,'Project Follow up - Base'!$F$20:$F$96,$C4)
- INDEX(List!$Q:$Q,MATCH(BB$2,List!$P:$P,0)))
* INDEX(List!$R:$R,MATCH(BB$2,List!$P:$P,0)))</f>
        <v>0</v>
      </c>
      <c r="BC4" s="357">
        <f ca="1">IF(
COUNTIFS('Project Follow up - Base'!$S$20:$S$96,BC$2,'Project Follow up - Base'!$F$20:$F$96,$C4)&lt;= INDEX(List!$Q:$Q,MATCH(BC$2,List!$P:$P,0)),
0,
(COUNTIFS('Project Follow up - Base'!$S$20:$S$96,BC$2,'Project Follow up - Base'!$F$20:$F$96,$C4)
- INDEX(List!$Q:$Q,MATCH(BC$2,List!$P:$P,0)))
* INDEX(List!$R:$R,MATCH(BC$2,List!$P:$P,0)))</f>
        <v>0</v>
      </c>
      <c r="BD4" s="357">
        <f ca="1">IF(
COUNTIFS('Project Follow up - Base'!$S$20:$S$96,BD$2,'Project Follow up - Base'!$F$20:$F$96,$C4)&lt;= INDEX(List!$Q:$Q,MATCH(BD$2,List!$P:$P,0)),
0,
(COUNTIFS('Project Follow up - Base'!$S$20:$S$96,BD$2,'Project Follow up - Base'!$F$20:$F$96,$C4)
- INDEX(List!$Q:$Q,MATCH(BD$2,List!$P:$P,0)))
* INDEX(List!$R:$R,MATCH(BD$2,List!$P:$P,0)))</f>
        <v>0</v>
      </c>
      <c r="BE4" s="357">
        <f ca="1">IF(
COUNTIFS('Project Follow up - Base'!$S$20:$S$96,BE$2,'Project Follow up - Base'!$F$20:$F$96,$C4)&lt;= INDEX(List!$Q:$Q,MATCH(BE$2,List!$P:$P,0)),
0,
(COUNTIFS('Project Follow up - Base'!$S$20:$S$96,BE$2,'Project Follow up - Base'!$F$20:$F$96,$C4)
- INDEX(List!$Q:$Q,MATCH(BE$2,List!$P:$P,0)))
* INDEX(List!$R:$R,MATCH(BE$2,List!$P:$P,0)))</f>
        <v>0</v>
      </c>
      <c r="BF4" s="357">
        <f ca="1">IF(
COUNTIFS('Project Follow up - Base'!$S$20:$S$96,BF$2,'Project Follow up - Base'!$F$20:$F$96,$C4)&lt;= INDEX(List!$Q:$Q,MATCH(BF$2,List!$P:$P,0)),
0,
(COUNTIFS('Project Follow up - Base'!$S$20:$S$96,BF$2,'Project Follow up - Base'!$F$20:$F$96,$C4)
- INDEX(List!$Q:$Q,MATCH(BF$2,List!$P:$P,0)))
* INDEX(List!$R:$R,MATCH(BF$2,List!$P:$P,0)))</f>
        <v>0</v>
      </c>
      <c r="BG4" s="357">
        <f ca="1">IF(
COUNTIFS('Project Follow up - Base'!$S$20:$S$96,BG$2,'Project Follow up - Base'!$F$20:$F$96,$C4)&lt;= INDEX(List!$Q:$Q,MATCH(BG$2,List!$P:$P,0)),
0,
(COUNTIFS('Project Follow up - Base'!$S$20:$S$96,BG$2,'Project Follow up - Base'!$F$20:$F$96,$C4)
- INDEX(List!$Q:$Q,MATCH(BG$2,List!$P:$P,0)))
* INDEX(List!$R:$R,MATCH(BG$2,List!$P:$P,0)))</f>
        <v>0</v>
      </c>
      <c r="BH4" s="357">
        <f ca="1">IF(
COUNTIFS('Project Follow up - Base'!$S$20:$S$96,BH$2,'Project Follow up - Base'!$F$20:$F$96,$C4)&lt;= INDEX(List!$Q:$Q,MATCH(BH$2,List!$P:$P,0)),
0,
(COUNTIFS('Project Follow up - Base'!$S$20:$S$96,BH$2,'Project Follow up - Base'!$F$20:$F$96,$C4)
- INDEX(List!$Q:$Q,MATCH(BH$2,List!$P:$P,0)))
* INDEX(List!$R:$R,MATCH(BH$2,List!$P:$P,0)))</f>
        <v>0</v>
      </c>
      <c r="BI4" s="357">
        <f ca="1">IF(
COUNTIFS('Project Follow up - Base'!$S$20:$S$96,BI$2,'Project Follow up - Base'!$F$20:$F$96,$C4)&lt;= INDEX(List!$Q:$Q,MATCH(BI$2,List!$P:$P,0)),
0,
(COUNTIFS('Project Follow up - Base'!$S$20:$S$96,BI$2,'Project Follow up - Base'!$F$20:$F$96,$C4)
- INDEX(List!$Q:$Q,MATCH(BI$2,List!$P:$P,0)))
* INDEX(List!$R:$R,MATCH(BI$2,List!$P:$P,0)))</f>
        <v>0</v>
      </c>
      <c r="BJ4" s="357">
        <f ca="1">IF(
COUNTIFS('Project Follow up - Base'!$S$20:$S$96,BJ$2,'Project Follow up - Base'!$F$20:$F$96,$C4)&lt;= INDEX(List!$Q:$Q,MATCH(BJ$2,List!$P:$P,0)),
0,
(COUNTIFS('Project Follow up - Base'!$S$20:$S$96,BJ$2,'Project Follow up - Base'!$F$20:$F$96,$C4)
- INDEX(List!$Q:$Q,MATCH(BJ$2,List!$P:$P,0)))
* INDEX(List!$R:$R,MATCH(BJ$2,List!$P:$P,0)))</f>
        <v>0</v>
      </c>
      <c r="BK4" s="357">
        <f ca="1">IF(
COUNTIFS('Project Follow up - Base'!$S$20:$S$96,BK$2,'Project Follow up - Base'!$F$20:$F$96,$C4)&lt;= INDEX(List!$Q:$Q,MATCH(BK$2,List!$P:$P,0)),
0,
(COUNTIFS('Project Follow up - Base'!$S$20:$S$96,BK$2,'Project Follow up - Base'!$F$20:$F$96,$C4)
- INDEX(List!$Q:$Q,MATCH(BK$2,List!$P:$P,0)))
* INDEX(List!$R:$R,MATCH(BK$2,List!$P:$P,0)))</f>
        <v>0</v>
      </c>
      <c r="BL4" s="357">
        <f ca="1">IF(
COUNTIFS('Project Follow up - Base'!$S$20:$S$96,BL$2,'Project Follow up - Base'!$F$20:$F$96,$C4)&lt;= INDEX(List!$Q:$Q,MATCH(BL$2,List!$P:$P,0)),
0,
(COUNTIFS('Project Follow up - Base'!$S$20:$S$96,BL$2,'Project Follow up - Base'!$F$20:$F$96,$C4)
- INDEX(List!$Q:$Q,MATCH(BL$2,List!$P:$P,0)))
* INDEX(List!$R:$R,MATCH(BL$2,List!$P:$P,0)))</f>
        <v>0</v>
      </c>
      <c r="BM4" s="357">
        <f ca="1">IF(
COUNTIFS('Project Follow up - Base'!$S$20:$S$96,BM$2,'Project Follow up - Base'!$F$20:$F$96,$C4)&lt;= INDEX(List!$Q:$Q,MATCH(BM$2,List!$P:$P,0)),
0,
(COUNTIFS('Project Follow up - Base'!$S$20:$S$96,BM$2,'Project Follow up - Base'!$F$20:$F$96,$C4)
- INDEX(List!$Q:$Q,MATCH(BM$2,List!$P:$P,0)))
* INDEX(List!$R:$R,MATCH(BM$2,List!$P:$P,0)))</f>
        <v>0</v>
      </c>
      <c r="BN4" s="357">
        <f ca="1">IF(
COUNTIFS('Project Follow up - Base'!$S$20:$S$96,BN$2,'Project Follow up - Base'!$F$20:$F$96,$C4)&lt;= INDEX(List!$Q:$Q,MATCH(BN$2,List!$P:$P,0)),
0,
(COUNTIFS('Project Follow up - Base'!$S$20:$S$96,BN$2,'Project Follow up - Base'!$F$20:$F$96,$C4)
- INDEX(List!$Q:$Q,MATCH(BN$2,List!$P:$P,0)))
* INDEX(List!$R:$R,MATCH(BN$2,List!$P:$P,0)))</f>
        <v>0</v>
      </c>
      <c r="BO4" s="357">
        <f ca="1">IF(
COUNTIFS('Project Follow up - Base'!$S$20:$S$96,BO$2,'Project Follow up - Base'!$F$20:$F$96,$C4)&lt;= INDEX(List!$Q:$Q,MATCH(BO$2,List!$P:$P,0)),
0,
(COUNTIFS('Project Follow up - Base'!$S$20:$S$96,BO$2,'Project Follow up - Base'!$F$20:$F$96,$C4)
- INDEX(List!$Q:$Q,MATCH(BO$2,List!$P:$P,0)))
* INDEX(List!$R:$R,MATCH(BO$2,List!$P:$P,0)))</f>
        <v>0</v>
      </c>
      <c r="BP4" s="357">
        <f ca="1">IF(
COUNTIFS('Project Follow up - Base'!$S$20:$S$96,BP$2,'Project Follow up - Base'!$F$20:$F$96,$C4)&lt;= INDEX(List!$Q:$Q,MATCH(BP$2,List!$P:$P,0)),
0,
(COUNTIFS('Project Follow up - Base'!$S$20:$S$96,BP$2,'Project Follow up - Base'!$F$20:$F$96,$C4)
- INDEX(List!$Q:$Q,MATCH(BP$2,List!$P:$P,0)))
* INDEX(List!$R:$R,MATCH(BP$2,List!$P:$P,0)))</f>
        <v>0</v>
      </c>
      <c r="BQ4" s="357">
        <f ca="1">IF(
COUNTIFS('Project Follow up - Base'!$S$20:$S$96,BQ$2,'Project Follow up - Base'!$F$20:$F$96,$C4)&lt;= INDEX(List!$Q:$Q,MATCH(BQ$2,List!$P:$P,0)),
0,
(COUNTIFS('Project Follow up - Base'!$S$20:$S$96,BQ$2,'Project Follow up - Base'!$F$20:$F$96,$C4)
- INDEX(List!$Q:$Q,MATCH(BQ$2,List!$P:$P,0)))
* INDEX(List!$R:$R,MATCH(BQ$2,List!$P:$P,0)))</f>
        <v>0</v>
      </c>
      <c r="BR4" s="357">
        <f ca="1">IF(
COUNTIFS('Project Follow up - Base'!$S$20:$S$96,BR$2,'Project Follow up - Base'!$F$20:$F$96,$C4)&lt;= INDEX(List!$Q:$Q,MATCH(BR$2,List!$P:$P,0)),
0,
(COUNTIFS('Project Follow up - Base'!$S$20:$S$96,BR$2,'Project Follow up - Base'!$F$20:$F$96,$C4)
- INDEX(List!$Q:$Q,MATCH(BR$2,List!$P:$P,0)))
* INDEX(List!$R:$R,MATCH(BR$2,List!$P:$P,0)))</f>
        <v>0</v>
      </c>
      <c r="BS4" s="357">
        <f ca="1">IF(
COUNTIFS('Project Follow up - Base'!$S$20:$S$96,BS$2,'Project Follow up - Base'!$F$20:$F$96,$C4)&lt;= INDEX(List!$Q:$Q,MATCH(BS$2,List!$P:$P,0)),
0,
(COUNTIFS('Project Follow up - Base'!$S$20:$S$96,BS$2,'Project Follow up - Base'!$F$20:$F$96,$C4)
- INDEX(List!$Q:$Q,MATCH(BS$2,List!$P:$P,0)))
* INDEX(List!$R:$R,MATCH(BS$2,List!$P:$P,0)))</f>
        <v>0</v>
      </c>
      <c r="BT4" s="357">
        <f ca="1">IF(
COUNTIFS('Project Follow up - Base'!$S$20:$S$96,BT$2,'Project Follow up - Base'!$F$20:$F$96,$C4)&lt;= INDEX(List!$Q:$Q,MATCH(BT$2,List!$P:$P,0)),
0,
(COUNTIFS('Project Follow up - Base'!$S$20:$S$96,BT$2,'Project Follow up - Base'!$F$20:$F$96,$C4)
- INDEX(List!$Q:$Q,MATCH(BT$2,List!$P:$P,0)))
* INDEX(List!$R:$R,MATCH(BT$2,List!$P:$P,0)))</f>
        <v>0</v>
      </c>
      <c r="BU4" s="357">
        <f ca="1">IF(
COUNTIFS('Project Follow up - Base'!$S$20:$S$96,BU$2,'Project Follow up - Base'!$F$20:$F$96,$C4)&lt;= INDEX(List!$Q:$Q,MATCH(BU$2,List!$P:$P,0)),
0,
(COUNTIFS('Project Follow up - Base'!$S$20:$S$96,BU$2,'Project Follow up - Base'!$F$20:$F$96,$C4)
- INDEX(List!$Q:$Q,MATCH(BU$2,List!$P:$P,0)))
* INDEX(List!$R:$R,MATCH(BU$2,List!$P:$P,0)))</f>
        <v>0</v>
      </c>
      <c r="BV4" s="357">
        <f ca="1">IF(
COUNTIFS('Project Follow up - Base'!$S$20:$S$96,BV$2,'Project Follow up - Base'!$F$20:$F$96,$C4)&lt;= INDEX(List!$Q:$Q,MATCH(BV$2,List!$P:$P,0)),
0,
(COUNTIFS('Project Follow up - Base'!$S$20:$S$96,BV$2,'Project Follow up - Base'!$F$20:$F$96,$C4)
- INDEX(List!$Q:$Q,MATCH(BV$2,List!$P:$P,0)))
* INDEX(List!$R:$R,MATCH(BV$2,List!$P:$P,0)))</f>
        <v>0</v>
      </c>
      <c r="BW4" s="357">
        <f ca="1">IF(
COUNTIFS('Project Follow up - Base'!$S$20:$S$96,BW$2,'Project Follow up - Base'!$F$20:$F$96,$C4)&lt;= INDEX(List!$Q:$Q,MATCH(BW$2,List!$P:$P,0)),
0,
(COUNTIFS('Project Follow up - Base'!$S$20:$S$96,BW$2,'Project Follow up - Base'!$F$20:$F$96,$C4)
- INDEX(List!$Q:$Q,MATCH(BW$2,List!$P:$P,0)))
* INDEX(List!$R:$R,MATCH(BW$2,List!$P:$P,0)))</f>
        <v>0</v>
      </c>
      <c r="BX4" s="357">
        <f ca="1">IF(
COUNTIFS('Project Follow up - Base'!$S$20:$S$96,BX$2,'Project Follow up - Base'!$F$20:$F$96,$C4)&lt;= INDEX(List!$Q:$Q,MATCH(BX$2,List!$P:$P,0)),
0,
(COUNTIFS('Project Follow up - Base'!$S$20:$S$96,BX$2,'Project Follow up - Base'!$F$20:$F$96,$C4)
- INDEX(List!$Q:$Q,MATCH(BX$2,List!$P:$P,0)))
* INDEX(List!$R:$R,MATCH(BX$2,List!$P:$P,0)))</f>
        <v>0</v>
      </c>
      <c r="BY4" s="357">
        <f ca="1">IF(
COUNTIFS('Project Follow up - Base'!$S$20:$S$96,BY$2,'Project Follow up - Base'!$F$20:$F$96,$C4)&lt;= INDEX(List!$Q:$Q,MATCH(BY$2,List!$P:$P,0)),
0,
(COUNTIFS('Project Follow up - Base'!$S$20:$S$96,BY$2,'Project Follow up - Base'!$F$20:$F$96,$C4)
- INDEX(List!$Q:$Q,MATCH(BY$2,List!$P:$P,0)))
* INDEX(List!$R:$R,MATCH(BY$2,List!$P:$P,0)))</f>
        <v>0</v>
      </c>
      <c r="BZ4" s="357">
        <f ca="1">IF(
COUNTIFS('Project Follow up - Base'!$S$20:$S$96,BZ$2,'Project Follow up - Base'!$F$20:$F$96,$C4)&lt;= INDEX(List!$Q:$Q,MATCH(BZ$2,List!$P:$P,0)),
0,
(COUNTIFS('Project Follow up - Base'!$S$20:$S$96,BZ$2,'Project Follow up - Base'!$F$20:$F$96,$C4)
- INDEX(List!$Q:$Q,MATCH(BZ$2,List!$P:$P,0)))
* INDEX(List!$R:$R,MATCH(BZ$2,List!$P:$P,0)))</f>
        <v>0</v>
      </c>
      <c r="CA4" s="357">
        <f ca="1">IF(
COUNTIFS('Project Follow up - Base'!$S$20:$S$96,CA$2,'Project Follow up - Base'!$F$20:$F$96,$C4)&lt;= INDEX(List!$Q:$Q,MATCH(CA$2,List!$P:$P,0)),
0,
(COUNTIFS('Project Follow up - Base'!$S$20:$S$96,CA$2,'Project Follow up - Base'!$F$20:$F$96,$C4)
- INDEX(List!$Q:$Q,MATCH(CA$2,List!$P:$P,0)))
* INDEX(List!$R:$R,MATCH(CA$2,List!$P:$P,0)))</f>
        <v>0</v>
      </c>
      <c r="CB4" s="357">
        <f ca="1">IF(
COUNTIFS('Project Follow up - Base'!$S$20:$S$96,CB$2,'Project Follow up - Base'!$F$20:$F$96,$C4)&lt;= INDEX(List!$Q:$Q,MATCH(CB$2,List!$P:$P,0)),
0,
(COUNTIFS('Project Follow up - Base'!$S$20:$S$96,CB$2,'Project Follow up - Base'!$F$20:$F$96,$C4)
- INDEX(List!$Q:$Q,MATCH(CB$2,List!$P:$P,0)))
* INDEX(List!$R:$R,MATCH(CB$2,List!$P:$P,0)))</f>
        <v>0</v>
      </c>
      <c r="CC4" s="357">
        <f ca="1">IF(
COUNTIFS('Project Follow up - Base'!$S$20:$S$96,CC$2,'Project Follow up - Base'!$F$20:$F$96,$C4)&lt;= INDEX(List!$Q:$Q,MATCH(CC$2,List!$P:$P,0)),
0,
(COUNTIFS('Project Follow up - Base'!$S$20:$S$96,CC$2,'Project Follow up - Base'!$F$20:$F$96,$C4)
- INDEX(List!$Q:$Q,MATCH(CC$2,List!$P:$P,0)))
* INDEX(List!$R:$R,MATCH(CC$2,List!$P:$P,0)))</f>
        <v>0</v>
      </c>
      <c r="CD4" s="357">
        <f ca="1">IF(
COUNTIFS('Project Follow up - Base'!$S$20:$S$96,CD$2,'Project Follow up - Base'!$F$20:$F$96,$C4)&lt;= INDEX(List!$Q:$Q,MATCH(CD$2,List!$P:$P,0)),
0,
(COUNTIFS('Project Follow up - Base'!$S$20:$S$96,CD$2,'Project Follow up - Base'!$F$20:$F$96,$C4)
- INDEX(List!$Q:$Q,MATCH(CD$2,List!$P:$P,0)))
* INDEX(List!$R:$R,MATCH(CD$2,List!$P:$P,0)))</f>
        <v>0</v>
      </c>
      <c r="CE4" s="357">
        <f ca="1">IF(
COUNTIFS('Project Follow up - Base'!$S$20:$S$96,CE$2,'Project Follow up - Base'!$F$20:$F$96,$C4)&lt;= INDEX(List!$Q:$Q,MATCH(CE$2,List!$P:$P,0)),
0,
(COUNTIFS('Project Follow up - Base'!$S$20:$S$96,CE$2,'Project Follow up - Base'!$F$20:$F$96,$C4)
- INDEX(List!$Q:$Q,MATCH(CE$2,List!$P:$P,0)))
* INDEX(List!$R:$R,MATCH(CE$2,List!$P:$P,0)))</f>
        <v>0</v>
      </c>
      <c r="CF4" s="357">
        <f ca="1">IF(
COUNTIFS('Project Follow up - Base'!$S$20:$S$96,CF$2,'Project Follow up - Base'!$F$20:$F$96,$C4)&lt;= INDEX(List!$Q:$Q,MATCH(CF$2,List!$P:$P,0)),
0,
(COUNTIFS('Project Follow up - Base'!$S$20:$S$96,CF$2,'Project Follow up - Base'!$F$20:$F$96,$C4)
- INDEX(List!$Q:$Q,MATCH(CF$2,List!$P:$P,0)))
* INDEX(List!$R:$R,MATCH(CF$2,List!$P:$P,0)))</f>
        <v>0</v>
      </c>
      <c r="CG4" s="357">
        <f ca="1">IF(
COUNTIFS('Project Follow up - Base'!$S$20:$S$96,CG$2,'Project Follow up - Base'!$F$20:$F$96,$C4)&lt;= INDEX(List!$Q:$Q,MATCH(CG$2,List!$P:$P,0)),
0,
(COUNTIFS('Project Follow up - Base'!$S$20:$S$96,CG$2,'Project Follow up - Base'!$F$20:$F$96,$C4)
- INDEX(List!$Q:$Q,MATCH(CG$2,List!$P:$P,0)))
* INDEX(List!$R:$R,MATCH(CG$2,List!$P:$P,0)))</f>
        <v>0</v>
      </c>
      <c r="CH4" s="357">
        <f ca="1">IF(
COUNTIFS('Project Follow up - Base'!$S$20:$S$96,CH$2,'Project Follow up - Base'!$F$20:$F$96,$C4)&lt;= INDEX(List!$Q:$Q,MATCH(CH$2,List!$P:$P,0)),
0,
(COUNTIFS('Project Follow up - Base'!$S$20:$S$96,CH$2,'Project Follow up - Base'!$F$20:$F$96,$C4)
- INDEX(List!$Q:$Q,MATCH(CH$2,List!$P:$P,0)))
* INDEX(List!$R:$R,MATCH(CH$2,List!$P:$P,0)))</f>
        <v>0</v>
      </c>
      <c r="CI4" s="357">
        <f ca="1">IF(
COUNTIFS('Project Follow up - Base'!$S$20:$S$96,CI$2,'Project Follow up - Base'!$F$20:$F$96,$C4)&lt;= INDEX(List!$Q:$Q,MATCH(CI$2,List!$P:$P,0)),
0,
(COUNTIFS('Project Follow up - Base'!$S$20:$S$96,CI$2,'Project Follow up - Base'!$F$20:$F$96,$C4)
- INDEX(List!$Q:$Q,MATCH(CI$2,List!$P:$P,0)))
* INDEX(List!$R:$R,MATCH(CI$2,List!$P:$P,0)))</f>
        <v>0</v>
      </c>
      <c r="CJ4" s="357">
        <f ca="1">IF(
COUNTIFS('Project Follow up - Base'!$S$20:$S$96,CJ$2,'Project Follow up - Base'!$F$20:$F$96,$C4)&lt;= INDEX(List!$Q:$Q,MATCH(CJ$2,List!$P:$P,0)),
0,
(COUNTIFS('Project Follow up - Base'!$S$20:$S$96,CJ$2,'Project Follow up - Base'!$F$20:$F$96,$C4)
- INDEX(List!$Q:$Q,MATCH(CJ$2,List!$P:$P,0)))
* INDEX(List!$R:$R,MATCH(CJ$2,List!$P:$P,0)))</f>
        <v>0</v>
      </c>
      <c r="CK4" s="357">
        <f ca="1">IF(
COUNTIFS('Project Follow up - Base'!$S$20:$S$96,CK$2,'Project Follow up - Base'!$F$20:$F$96,$C4)&lt;= INDEX(List!$Q:$Q,MATCH(CK$2,List!$P:$P,0)),
0,
(COUNTIFS('Project Follow up - Base'!$S$20:$S$96,CK$2,'Project Follow up - Base'!$F$20:$F$96,$C4)
- INDEX(List!$Q:$Q,MATCH(CK$2,List!$P:$P,0)))
* INDEX(List!$R:$R,MATCH(CK$2,List!$P:$P,0)))</f>
        <v>0</v>
      </c>
      <c r="CL4" s="357">
        <f ca="1">IF(
COUNTIFS('Project Follow up - Base'!$S$20:$S$96,CL$2,'Project Follow up - Base'!$F$20:$F$96,$C4)&lt;= INDEX(List!$Q:$Q,MATCH(CL$2,List!$P:$P,0)),
0,
(COUNTIFS('Project Follow up - Base'!$S$20:$S$96,CL$2,'Project Follow up - Base'!$F$20:$F$96,$C4)
- INDEX(List!$Q:$Q,MATCH(CL$2,List!$P:$P,0)))
* INDEX(List!$R:$R,MATCH(CL$2,List!$P:$P,0)))</f>
        <v>0</v>
      </c>
      <c r="CM4" s="357">
        <f ca="1">IF(
COUNTIFS('Project Follow up - Base'!$S$20:$S$96,CM$2,'Project Follow up - Base'!$F$20:$F$96,$C4)&lt;= INDEX(List!$Q:$Q,MATCH(CM$2,List!$P:$P,0)),
0,
(COUNTIFS('Project Follow up - Base'!$S$20:$S$96,CM$2,'Project Follow up - Base'!$F$20:$F$96,$C4)
- INDEX(List!$Q:$Q,MATCH(CM$2,List!$P:$P,0)))
* INDEX(List!$R:$R,MATCH(CM$2,List!$P:$P,0)))</f>
        <v>0</v>
      </c>
      <c r="CN4" s="357">
        <f ca="1">IF(
COUNTIFS('Project Follow up - Base'!$S$20:$S$96,CN$2,'Project Follow up - Base'!$F$20:$F$96,$C4)&lt;= INDEX(List!$Q:$Q,MATCH(CN$2,List!$P:$P,0)),
0,
(COUNTIFS('Project Follow up - Base'!$S$20:$S$96,CN$2,'Project Follow up - Base'!$F$20:$F$96,$C4)
- INDEX(List!$Q:$Q,MATCH(CN$2,List!$P:$P,0)))
* INDEX(List!$R:$R,MATCH(CN$2,List!$P:$P,0)))</f>
        <v>0</v>
      </c>
      <c r="CO4" s="357">
        <f ca="1">IF(
COUNTIFS('Project Follow up - Base'!$S$20:$S$96,CO$2,'Project Follow up - Base'!$F$20:$F$96,$C4)&lt;= INDEX(List!$Q:$Q,MATCH(CO$2,List!$P:$P,0)),
0,
(COUNTIFS('Project Follow up - Base'!$S$20:$S$96,CO$2,'Project Follow up - Base'!$F$20:$F$96,$C4)
- INDEX(List!$Q:$Q,MATCH(CO$2,List!$P:$P,0)))
* INDEX(List!$R:$R,MATCH(CO$2,List!$P:$P,0)))</f>
        <v>0</v>
      </c>
      <c r="CP4" s="357">
        <f ca="1">IF(
COUNTIFS('Project Follow up - Base'!$S$20:$S$96,CP$2,'Project Follow up - Base'!$F$20:$F$96,$C4)&lt;= INDEX(List!$Q:$Q,MATCH(CP$2,List!$P:$P,0)),
0,
(COUNTIFS('Project Follow up - Base'!$S$20:$S$96,CP$2,'Project Follow up - Base'!$F$20:$F$96,$C4)
- INDEX(List!$Q:$Q,MATCH(CP$2,List!$P:$P,0)))
* INDEX(List!$R:$R,MATCH(CP$2,List!$P:$P,0)))</f>
        <v>0</v>
      </c>
      <c r="CQ4" s="357">
        <f ca="1">IF(
COUNTIFS('Project Follow up - Base'!$S$20:$S$96,CQ$2,'Project Follow up - Base'!$F$20:$F$96,$C4)&lt;= INDEX(List!$Q:$Q,MATCH(CQ$2,List!$P:$P,0)),
0,
(COUNTIFS('Project Follow up - Base'!$S$20:$S$96,CQ$2,'Project Follow up - Base'!$F$20:$F$96,$C4)
- INDEX(List!$Q:$Q,MATCH(CQ$2,List!$P:$P,0)))
* INDEX(List!$R:$R,MATCH(CQ$2,List!$P:$P,0)))</f>
        <v>0</v>
      </c>
      <c r="CR4" s="357">
        <f ca="1">IF(
COUNTIFS('Project Follow up - Base'!$S$20:$S$96,CR$2,'Project Follow up - Base'!$F$20:$F$96,$C4)&lt;= INDEX(List!$Q:$Q,MATCH(CR$2,List!$P:$P,0)),
0,
(COUNTIFS('Project Follow up - Base'!$S$20:$S$96,CR$2,'Project Follow up - Base'!$F$20:$F$96,$C4)
- INDEX(List!$Q:$Q,MATCH(CR$2,List!$P:$P,0)))
* INDEX(List!$R:$R,MATCH(CR$2,List!$P:$P,0)))</f>
        <v>0</v>
      </c>
      <c r="CS4" s="357">
        <f ca="1">IF(
COUNTIFS('Project Follow up - Base'!$S$20:$S$96,CS$2,'Project Follow up - Base'!$F$20:$F$96,$C4)&lt;= INDEX(List!$Q:$Q,MATCH(CS$2,List!$P:$P,0)),
0,
(COUNTIFS('Project Follow up - Base'!$S$20:$S$96,CS$2,'Project Follow up - Base'!$F$20:$F$96,$C4)
- INDEX(List!$Q:$Q,MATCH(CS$2,List!$P:$P,0)))
* INDEX(List!$R:$R,MATCH(CS$2,List!$P:$P,0)))</f>
        <v>0</v>
      </c>
      <c r="CT4" s="357">
        <f ca="1">IF(
COUNTIFS('Project Follow up - Base'!$S$20:$S$96,CT$2,'Project Follow up - Base'!$F$20:$F$96,$C4)&lt;= INDEX(List!$Q:$Q,MATCH(CT$2,List!$P:$P,0)),
0,
(COUNTIFS('Project Follow up - Base'!$S$20:$S$96,CT$2,'Project Follow up - Base'!$F$20:$F$96,$C4)
- INDEX(List!$Q:$Q,MATCH(CT$2,List!$P:$P,0)))
* INDEX(List!$R:$R,MATCH(CT$2,List!$P:$P,0)))</f>
        <v>0</v>
      </c>
      <c r="CU4" s="357">
        <f ca="1">IF(
COUNTIFS('Project Follow up - Base'!$S$20:$S$96,CU$2,'Project Follow up - Base'!$F$20:$F$96,$C4)&lt;= INDEX(List!$Q:$Q,MATCH(CU$2,List!$P:$P,0)),
0,
(COUNTIFS('Project Follow up - Base'!$S$20:$S$96,CU$2,'Project Follow up - Base'!$F$20:$F$96,$C4)
- INDEX(List!$Q:$Q,MATCH(CU$2,List!$P:$P,0)))
* INDEX(List!$R:$R,MATCH(CU$2,List!$P:$P,0)))</f>
        <v>0</v>
      </c>
      <c r="CV4" s="357">
        <f ca="1">IF(
COUNTIFS('Project Follow up - Base'!$S$20:$S$96,CV$2,'Project Follow up - Base'!$F$20:$F$96,$C4)&lt;= INDEX(List!$Q:$Q,MATCH(CV$2,List!$P:$P,0)),
0,
(COUNTIFS('Project Follow up - Base'!$S$20:$S$96,CV$2,'Project Follow up - Base'!$F$20:$F$96,$C4)
- INDEX(List!$Q:$Q,MATCH(CV$2,List!$P:$P,0)))
* INDEX(List!$R:$R,MATCH(CV$2,List!$P:$P,0)))</f>
        <v>0</v>
      </c>
      <c r="CW4" s="357">
        <f ca="1">IF(
COUNTIFS('Project Follow up - Base'!$S$20:$S$96,CW$2,'Project Follow up - Base'!$F$20:$F$96,$C4)&lt;= INDEX(List!$Q:$Q,MATCH(CW$2,List!$P:$P,0)),
0,
(COUNTIFS('Project Follow up - Base'!$S$20:$S$96,CW$2,'Project Follow up - Base'!$F$20:$F$96,$C4)
- INDEX(List!$Q:$Q,MATCH(CW$2,List!$P:$P,0)))
* INDEX(List!$R:$R,MATCH(CW$2,List!$P:$P,0)))</f>
        <v>0</v>
      </c>
      <c r="CX4" s="357">
        <f ca="1">IF(
COUNTIFS('Project Follow up - Base'!$S$20:$S$96,CX$2,'Project Follow up - Base'!$F$20:$F$96,$C4)&lt;= INDEX(List!$Q:$Q,MATCH(CX$2,List!$P:$P,0)),
0,
(COUNTIFS('Project Follow up - Base'!$S$20:$S$96,CX$2,'Project Follow up - Base'!$F$20:$F$96,$C4)
- INDEX(List!$Q:$Q,MATCH(CX$2,List!$P:$P,0)))
* INDEX(List!$R:$R,MATCH(CX$2,List!$P:$P,0)))</f>
        <v>0</v>
      </c>
      <c r="CY4" s="357">
        <f ca="1">IF(
COUNTIFS('Project Follow up - Base'!$S$20:$S$96,CY$2,'Project Follow up - Base'!$F$20:$F$96,$C4)&lt;= INDEX(List!$Q:$Q,MATCH(CY$2,List!$P:$P,0)),
0,
(COUNTIFS('Project Follow up - Base'!$S$20:$S$96,CY$2,'Project Follow up - Base'!$F$20:$F$96,$C4)
- INDEX(List!$Q:$Q,MATCH(CY$2,List!$P:$P,0)))
* INDEX(List!$R:$R,MATCH(CY$2,List!$P:$P,0)))</f>
        <v>0</v>
      </c>
      <c r="CZ4" s="357">
        <f ca="1">IF(
COUNTIFS('Project Follow up - Base'!$S$20:$S$96,CZ$2,'Project Follow up - Base'!$F$20:$F$96,$C4)&lt;= INDEX(List!$Q:$Q,MATCH(CZ$2,List!$P:$P,0)),
0,
(COUNTIFS('Project Follow up - Base'!$S$20:$S$96,CZ$2,'Project Follow up - Base'!$F$20:$F$96,$C4)
- INDEX(List!$Q:$Q,MATCH(CZ$2,List!$P:$P,0)))
* INDEX(List!$R:$R,MATCH(CZ$2,List!$P:$P,0)))</f>
        <v>0</v>
      </c>
      <c r="DA4" s="357">
        <f ca="1">IF(
COUNTIFS('Project Follow up - Base'!$S$20:$S$96,DA$2,'Project Follow up - Base'!$F$20:$F$96,$C4)&lt;= INDEX(List!$Q:$Q,MATCH(DA$2,List!$P:$P,0)),
0,
(COUNTIFS('Project Follow up - Base'!$S$20:$S$96,DA$2,'Project Follow up - Base'!$F$20:$F$96,$C4)
- INDEX(List!$Q:$Q,MATCH(DA$2,List!$P:$P,0)))
* INDEX(List!$R:$R,MATCH(DA$2,List!$P:$P,0)))</f>
        <v>0</v>
      </c>
      <c r="DB4" s="357">
        <f ca="1">IF(
COUNTIFS('Project Follow up - Base'!$S$20:$S$96,DB$2,'Project Follow up - Base'!$F$20:$F$96,$C4)&lt;= INDEX(List!$Q:$Q,MATCH(DB$2,List!$P:$P,0)),
0,
(COUNTIFS('Project Follow up - Base'!$S$20:$S$96,DB$2,'Project Follow up - Base'!$F$20:$F$96,$C4)
- INDEX(List!$Q:$Q,MATCH(DB$2,List!$P:$P,0)))
* INDEX(List!$R:$R,MATCH(DB$2,List!$P:$P,0)))</f>
        <v>0</v>
      </c>
    </row>
    <row r="5" spans="1:106" x14ac:dyDescent="0.2">
      <c r="A5" s="353">
        <f>COUNTIF('Project Follow up - Base'!$F$20:$F$96,C5)</f>
        <v>0</v>
      </c>
      <c r="B5" s="353" t="str">
        <f>'Employees Summary'!B6</f>
        <v>Design</v>
      </c>
      <c r="C5" s="353" t="str">
        <f>'Employees Summary'!C6</f>
        <v>Abdulaziz Alsaqqaf</v>
      </c>
      <c r="D5" s="354" t="str">
        <f>IF(C5=0,"", IF(A5&gt;0,1-(G5*[1]KPI!$C$3)-(H5*[1]KPI!$C$4),""))</f>
        <v/>
      </c>
      <c r="E5" s="365" t="str">
        <f>IF(OR(C5='Project Follow up - Base'!$D$17,C5='Project Follow up - Base'!$D$38,C5='Project Follow up - Base'!$D$74), IF(SUMIF(B:B,B5,A:A)=0,"", AVERAGEIF(B:B,B5,D:D)),"")</f>
        <v/>
      </c>
      <c r="F5" s="366">
        <f>SUMIF('Project Follow up - Base'!$F$20:$F$102,'Employees KPIs'!C5,'Project Follow up - Base'!$AA$20:$AA$102)</f>
        <v>0</v>
      </c>
      <c r="G5" s="355">
        <f>IF( F5=0,
   0,
   IF(
     F5-
     [1]KPI!$F$3
     &lt;0,0,
     F5-
     [1]KPI!$F$3
    )*
     [1]KPI!$G$3
)</f>
        <v>0</v>
      </c>
      <c r="H5" s="355">
        <f t="shared" ca="1" si="0"/>
        <v>0</v>
      </c>
      <c r="I5" s="356">
        <f ca="1">IF(
COUNTIFS('Project Follow up - Base'!$S$20:$S$96,I$2,'Project Follow up - Base'!$F$20:$F$96,$C5)&lt;= INDEX(List!$Q:$Q,MATCH(I$2,List!$P:$P,0)),
0,
(COUNTIFS('Project Follow up - Base'!$S$20:$S$96,I$2,'Project Follow up - Base'!$F$20:$F$96,$C5)
- INDEX(List!$Q:$Q,MATCH(I$2,List!$P:$P,0)))
* INDEX(List!$R:$R,MATCH(I$2,List!$P:$P,0)))</f>
        <v>0</v>
      </c>
      <c r="J5" s="357">
        <f ca="1">IF(
COUNTIFS('Project Follow up - Base'!$S$20:$S$96,J$2,'Project Follow up - Base'!$F$20:$F$96,$C5)&lt;= INDEX(List!$Q:$Q,MATCH(J$2,List!$P:$P,0)),
0,
(COUNTIFS('Project Follow up - Base'!$S$20:$S$96,J$2,'Project Follow up - Base'!$F$20:$F$96,$C5)
- INDEX(List!$Q:$Q,MATCH(J$2,List!$P:$P,0)))
* INDEX(List!$R:$R,MATCH(J$2,List!$P:$P,0)))</f>
        <v>0</v>
      </c>
      <c r="K5" s="357">
        <f ca="1">IF(
COUNTIFS('Project Follow up - Base'!$S$20:$S$96,K$2,'Project Follow up - Base'!$F$20:$F$96,$C5)&lt;= INDEX(List!$Q:$Q,MATCH(K$2,List!$P:$P,0)),
0,
(COUNTIFS('Project Follow up - Base'!$S$20:$S$96,K$2,'Project Follow up - Base'!$F$20:$F$96,$C5)
- INDEX(List!$Q:$Q,MATCH(K$2,List!$P:$P,0)))
* INDEX(List!$R:$R,MATCH(K$2,List!$P:$P,0)))</f>
        <v>0</v>
      </c>
      <c r="L5" s="357">
        <f ca="1">IF(
COUNTIFS('Project Follow up - Base'!$S$20:$S$96,L$2,'Project Follow up - Base'!$F$20:$F$96,$C5)&lt;= INDEX(List!$Q:$Q,MATCH(L$2,List!$P:$P,0)),
0,
(COUNTIFS('Project Follow up - Base'!$S$20:$S$96,L$2,'Project Follow up - Base'!$F$20:$F$96,$C5)
- INDEX(List!$Q:$Q,MATCH(L$2,List!$P:$P,0)))
* INDEX(List!$R:$R,MATCH(L$2,List!$P:$P,0)))</f>
        <v>0</v>
      </c>
      <c r="M5" s="357">
        <f ca="1">IF(
COUNTIFS('Project Follow up - Base'!$S$20:$S$96,M$2,'Project Follow up - Base'!$F$20:$F$96,$C5)&lt;= INDEX(List!$Q:$Q,MATCH(M$2,List!$P:$P,0)),
0,
(COUNTIFS('Project Follow up - Base'!$S$20:$S$96,M$2,'Project Follow up - Base'!$F$20:$F$96,$C5)
- INDEX(List!$Q:$Q,MATCH(M$2,List!$P:$P,0)))
* INDEX(List!$R:$R,MATCH(M$2,List!$P:$P,0)))</f>
        <v>0</v>
      </c>
      <c r="N5" s="357">
        <f ca="1">IF(
COUNTIFS('Project Follow up - Base'!$S$20:$S$96,N$2,'Project Follow up - Base'!$F$20:$F$96,$C5)&lt;= INDEX(List!$Q:$Q,MATCH(N$2,List!$P:$P,0)),
0,
(COUNTIFS('Project Follow up - Base'!$S$20:$S$96,N$2,'Project Follow up - Base'!$F$20:$F$96,$C5)
- INDEX(List!$Q:$Q,MATCH(N$2,List!$P:$P,0)))
* INDEX(List!$R:$R,MATCH(N$2,List!$P:$P,0)))</f>
        <v>0</v>
      </c>
      <c r="O5" s="357">
        <f ca="1">IF(
COUNTIFS('Project Follow up - Base'!$S$20:$S$96,O$2,'Project Follow up - Base'!$F$20:$F$96,$C5)&lt;= INDEX(List!$Q:$Q,MATCH(O$2,List!$P:$P,0)),
0,
(COUNTIFS('Project Follow up - Base'!$S$20:$S$96,O$2,'Project Follow up - Base'!$F$20:$F$96,$C5)
- INDEX(List!$Q:$Q,MATCH(O$2,List!$P:$P,0)))
* INDEX(List!$R:$R,MATCH(O$2,List!$P:$P,0)))</f>
        <v>0</v>
      </c>
      <c r="P5" s="357">
        <f ca="1">IF(
COUNTIFS('Project Follow up - Base'!$S$20:$S$96,P$2,'Project Follow up - Base'!$F$20:$F$96,$C5)&lt;= INDEX(List!$Q:$Q,MATCH(P$2,List!$P:$P,0)),
0,
(COUNTIFS('Project Follow up - Base'!$S$20:$S$96,P$2,'Project Follow up - Base'!$F$20:$F$96,$C5)
- INDEX(List!$Q:$Q,MATCH(P$2,List!$P:$P,0)))
* INDEX(List!$R:$R,MATCH(P$2,List!$P:$P,0)))</f>
        <v>0</v>
      </c>
      <c r="Q5" s="357">
        <f ca="1">IF(
COUNTIFS('Project Follow up - Base'!$S$20:$S$96,Q$2,'Project Follow up - Base'!$F$20:$F$96,$C5)&lt;= INDEX(List!$Q:$Q,MATCH(Q$2,List!$P:$P,0)),
0,
(COUNTIFS('Project Follow up - Base'!$S$20:$S$96,Q$2,'Project Follow up - Base'!$F$20:$F$96,$C5)
- INDEX(List!$Q:$Q,MATCH(Q$2,List!$P:$P,0)))
* INDEX(List!$R:$R,MATCH(Q$2,List!$P:$P,0)))</f>
        <v>0</v>
      </c>
      <c r="R5" s="357">
        <f ca="1">IF(
COUNTIFS('Project Follow up - Base'!$S$20:$S$96,R$2,'Project Follow up - Base'!$F$20:$F$96,$C5)&lt;= INDEX(List!$Q:$Q,MATCH(R$2,List!$P:$P,0)),
0,
(COUNTIFS('Project Follow up - Base'!$S$20:$S$96,R$2,'Project Follow up - Base'!$F$20:$F$96,$C5)
- INDEX(List!$Q:$Q,MATCH(R$2,List!$P:$P,0)))
* INDEX(List!$R:$R,MATCH(R$2,List!$P:$P,0)))</f>
        <v>0</v>
      </c>
      <c r="S5" s="357">
        <f ca="1">IF(
COUNTIFS('Project Follow up - Base'!$S$20:$S$96,S$2,'Project Follow up - Base'!$F$20:$F$96,$C5)&lt;= INDEX(List!$Q:$Q,MATCH(S$2,List!$P:$P,0)),
0,
(COUNTIFS('Project Follow up - Base'!$S$20:$S$96,S$2,'Project Follow up - Base'!$F$20:$F$96,$C5)
- INDEX(List!$Q:$Q,MATCH(S$2,List!$P:$P,0)))
* INDEX(List!$R:$R,MATCH(S$2,List!$P:$P,0)))</f>
        <v>0</v>
      </c>
      <c r="T5" s="357">
        <f ca="1">IF(
COUNTIFS('Project Follow up - Base'!$S$20:$S$96,T$2,'Project Follow up - Base'!$F$20:$F$96,$C5)&lt;= INDEX(List!$Q:$Q,MATCH(T$2,List!$P:$P,0)),
0,
(COUNTIFS('Project Follow up - Base'!$S$20:$S$96,T$2,'Project Follow up - Base'!$F$20:$F$96,$C5)
- INDEX(List!$Q:$Q,MATCH(T$2,List!$P:$P,0)))
* INDEX(List!$R:$R,MATCH(T$2,List!$P:$P,0)))</f>
        <v>0</v>
      </c>
      <c r="U5" s="357">
        <f ca="1">IF(
COUNTIFS('Project Follow up - Base'!$S$20:$S$96,U$2,'Project Follow up - Base'!$F$20:$F$96,$C5)&lt;= INDEX(List!$Q:$Q,MATCH(U$2,List!$P:$P,0)),
0,
(COUNTIFS('Project Follow up - Base'!$S$20:$S$96,U$2,'Project Follow up - Base'!$F$20:$F$96,$C5)
- INDEX(List!$Q:$Q,MATCH(U$2,List!$P:$P,0)))
* INDEX(List!$R:$R,MATCH(U$2,List!$P:$P,0)))</f>
        <v>0</v>
      </c>
      <c r="V5" s="357">
        <f ca="1">IF(
COUNTIFS('Project Follow up - Base'!$S$20:$S$96,V$2,'Project Follow up - Base'!$F$20:$F$96,$C5)&lt;= INDEX(List!$Q:$Q,MATCH(V$2,List!$P:$P,0)),
0,
(COUNTIFS('Project Follow up - Base'!$S$20:$S$96,V$2,'Project Follow up - Base'!$F$20:$F$96,$C5)
- INDEX(List!$Q:$Q,MATCH(V$2,List!$P:$P,0)))
* INDEX(List!$R:$R,MATCH(V$2,List!$P:$P,0)))</f>
        <v>0</v>
      </c>
      <c r="W5" s="357">
        <f ca="1">IF(
COUNTIFS('Project Follow up - Base'!$S$20:$S$96,W$2,'Project Follow up - Base'!$F$20:$F$96,$C5)&lt;= INDEX(List!$Q:$Q,MATCH(W$2,List!$P:$P,0)),
0,
(COUNTIFS('Project Follow up - Base'!$S$20:$S$96,W$2,'Project Follow up - Base'!$F$20:$F$96,$C5)
- INDEX(List!$Q:$Q,MATCH(W$2,List!$P:$P,0)))
* INDEX(List!$R:$R,MATCH(W$2,List!$P:$P,0)))</f>
        <v>0</v>
      </c>
      <c r="X5" s="357">
        <f ca="1">IF(
COUNTIFS('Project Follow up - Base'!$S$20:$S$96,X$2,'Project Follow up - Base'!$F$20:$F$96,$C5)&lt;= INDEX(List!$Q:$Q,MATCH(X$2,List!$P:$P,0)),
0,
(COUNTIFS('Project Follow up - Base'!$S$20:$S$96,X$2,'Project Follow up - Base'!$F$20:$F$96,$C5)
- INDEX(List!$Q:$Q,MATCH(X$2,List!$P:$P,0)))
* INDEX(List!$R:$R,MATCH(X$2,List!$P:$P,0)))</f>
        <v>0</v>
      </c>
      <c r="Y5" s="357">
        <f ca="1">IF(
COUNTIFS('Project Follow up - Base'!$S$20:$S$96,Y$2,'Project Follow up - Base'!$F$20:$F$96,$C5)&lt;= INDEX(List!$Q:$Q,MATCH(Y$2,List!$P:$P,0)),
0,
(COUNTIFS('Project Follow up - Base'!$S$20:$S$96,Y$2,'Project Follow up - Base'!$F$20:$F$96,$C5)
- INDEX(List!$Q:$Q,MATCH(Y$2,List!$P:$P,0)))
* INDEX(List!$R:$R,MATCH(Y$2,List!$P:$P,0)))</f>
        <v>0</v>
      </c>
      <c r="Z5" s="357">
        <f ca="1">IF(
COUNTIFS('Project Follow up - Base'!$S$20:$S$96,Z$2,'Project Follow up - Base'!$F$20:$F$96,$C5)&lt;= INDEX(List!$Q:$Q,MATCH(Z$2,List!$P:$P,0)),
0,
(COUNTIFS('Project Follow up - Base'!$S$20:$S$96,Z$2,'Project Follow up - Base'!$F$20:$F$96,$C5)
- INDEX(List!$Q:$Q,MATCH(Z$2,List!$P:$P,0)))
* INDEX(List!$R:$R,MATCH(Z$2,List!$P:$P,0)))</f>
        <v>0</v>
      </c>
      <c r="AA5" s="357">
        <f ca="1">IF(
COUNTIFS('Project Follow up - Base'!$S$20:$S$96,AA$2,'Project Follow up - Base'!$F$20:$F$96,$C5)&lt;= INDEX(List!$Q:$Q,MATCH(AA$2,List!$P:$P,0)),
0,
(COUNTIFS('Project Follow up - Base'!$S$20:$S$96,AA$2,'Project Follow up - Base'!$F$20:$F$96,$C5)
- INDEX(List!$Q:$Q,MATCH(AA$2,List!$P:$P,0)))
* INDEX(List!$R:$R,MATCH(AA$2,List!$P:$P,0)))</f>
        <v>0</v>
      </c>
      <c r="AB5" s="357">
        <f ca="1">IF(
COUNTIFS('Project Follow up - Base'!$S$20:$S$96,AB$2,'Project Follow up - Base'!$F$20:$F$96,$C5)&lt;= INDEX(List!$Q:$Q,MATCH(AB$2,List!$P:$P,0)),
0,
(COUNTIFS('Project Follow up - Base'!$S$20:$S$96,AB$2,'Project Follow up - Base'!$F$20:$F$96,$C5)
- INDEX(List!$Q:$Q,MATCH(AB$2,List!$P:$P,0)))
* INDEX(List!$R:$R,MATCH(AB$2,List!$P:$P,0)))</f>
        <v>0</v>
      </c>
      <c r="AC5" s="357">
        <f ca="1">IF(
COUNTIFS('Project Follow up - Base'!$S$20:$S$96,AC$2,'Project Follow up - Base'!$F$20:$F$96,$C5)&lt;= INDEX(List!$Q:$Q,MATCH(AC$2,List!$P:$P,0)),
0,
(COUNTIFS('Project Follow up - Base'!$S$20:$S$96,AC$2,'Project Follow up - Base'!$F$20:$F$96,$C5)
- INDEX(List!$Q:$Q,MATCH(AC$2,List!$P:$P,0)))
* INDEX(List!$R:$R,MATCH(AC$2,List!$P:$P,0)))</f>
        <v>0</v>
      </c>
      <c r="AD5" s="357">
        <f ca="1">IF(
COUNTIFS('Project Follow up - Base'!$S$20:$S$96,AD$2,'Project Follow up - Base'!$F$20:$F$96,$C5)&lt;= INDEX(List!$Q:$Q,MATCH(AD$2,List!$P:$P,0)),
0,
(COUNTIFS('Project Follow up - Base'!$S$20:$S$96,AD$2,'Project Follow up - Base'!$F$20:$F$96,$C5)
- INDEX(List!$Q:$Q,MATCH(AD$2,List!$P:$P,0)))
* INDEX(List!$R:$R,MATCH(AD$2,List!$P:$P,0)))</f>
        <v>0</v>
      </c>
      <c r="AE5" s="357">
        <f ca="1">IF(
COUNTIFS('Project Follow up - Base'!$S$20:$S$96,AE$2,'Project Follow up - Base'!$F$20:$F$96,$C5)&lt;= INDEX(List!$Q:$Q,MATCH(AE$2,List!$P:$P,0)),
0,
(COUNTIFS('Project Follow up - Base'!$S$20:$S$96,AE$2,'Project Follow up - Base'!$F$20:$F$96,$C5)
- INDEX(List!$Q:$Q,MATCH(AE$2,List!$P:$P,0)))
* INDEX(List!$R:$R,MATCH(AE$2,List!$P:$P,0)))</f>
        <v>0</v>
      </c>
      <c r="AF5" s="357">
        <f ca="1">IF(
COUNTIFS('Project Follow up - Base'!$S$20:$S$96,AF$2,'Project Follow up - Base'!$F$20:$F$96,$C5)&lt;= INDEX(List!$Q:$Q,MATCH(AF$2,List!$P:$P,0)),
0,
(COUNTIFS('Project Follow up - Base'!$S$20:$S$96,AF$2,'Project Follow up - Base'!$F$20:$F$96,$C5)
- INDEX(List!$Q:$Q,MATCH(AF$2,List!$P:$P,0)))
* INDEX(List!$R:$R,MATCH(AF$2,List!$P:$P,0)))</f>
        <v>0</v>
      </c>
      <c r="AG5" s="357">
        <f ca="1">IF(
COUNTIFS('Project Follow up - Base'!$S$20:$S$96,AG$2,'Project Follow up - Base'!$F$20:$F$96,$C5)&lt;= INDEX(List!$Q:$Q,MATCH(AG$2,List!$P:$P,0)),
0,
(COUNTIFS('Project Follow up - Base'!$S$20:$S$96,AG$2,'Project Follow up - Base'!$F$20:$F$96,$C5)
- INDEX(List!$Q:$Q,MATCH(AG$2,List!$P:$P,0)))
* INDEX(List!$R:$R,MATCH(AG$2,List!$P:$P,0)))</f>
        <v>0</v>
      </c>
      <c r="AH5" s="357">
        <f ca="1">IF(
COUNTIFS('Project Follow up - Base'!$S$20:$S$96,AH$2,'Project Follow up - Base'!$F$20:$F$96,$C5)&lt;= INDEX(List!$Q:$Q,MATCH(AH$2,List!$P:$P,0)),
0,
(COUNTIFS('Project Follow up - Base'!$S$20:$S$96,AH$2,'Project Follow up - Base'!$F$20:$F$96,$C5)
- INDEX(List!$Q:$Q,MATCH(AH$2,List!$P:$P,0)))
* INDEX(List!$R:$R,MATCH(AH$2,List!$P:$P,0)))</f>
        <v>0</v>
      </c>
      <c r="AI5" s="357">
        <f ca="1">IF(
COUNTIFS('Project Follow up - Base'!$S$20:$S$96,AI$2,'Project Follow up - Base'!$F$20:$F$96,$C5)&lt;= INDEX(List!$Q:$Q,MATCH(AI$2,List!$P:$P,0)),
0,
(COUNTIFS('Project Follow up - Base'!$S$20:$S$96,AI$2,'Project Follow up - Base'!$F$20:$F$96,$C5)
- INDEX(List!$Q:$Q,MATCH(AI$2,List!$P:$P,0)))
* INDEX(List!$R:$R,MATCH(AI$2,List!$P:$P,0)))</f>
        <v>0</v>
      </c>
      <c r="AJ5" s="357">
        <f ca="1">IF(
COUNTIFS('Project Follow up - Base'!$S$20:$S$96,AJ$2,'Project Follow up - Base'!$F$20:$F$96,$C5)&lt;= INDEX(List!$Q:$Q,MATCH(AJ$2,List!$P:$P,0)),
0,
(COUNTIFS('Project Follow up - Base'!$S$20:$S$96,AJ$2,'Project Follow up - Base'!$F$20:$F$96,$C5)
- INDEX(List!$Q:$Q,MATCH(AJ$2,List!$P:$P,0)))
* INDEX(List!$R:$R,MATCH(AJ$2,List!$P:$P,0)))</f>
        <v>0</v>
      </c>
      <c r="AK5" s="357">
        <f ca="1">IF(
COUNTIFS('Project Follow up - Base'!$S$20:$S$96,AK$2,'Project Follow up - Base'!$F$20:$F$96,$C5)&lt;= INDEX(List!$Q:$Q,MATCH(AK$2,List!$P:$P,0)),
0,
(COUNTIFS('Project Follow up - Base'!$S$20:$S$96,AK$2,'Project Follow up - Base'!$F$20:$F$96,$C5)
- INDEX(List!$Q:$Q,MATCH(AK$2,List!$P:$P,0)))
* INDEX(List!$R:$R,MATCH(AK$2,List!$P:$P,0)))</f>
        <v>0</v>
      </c>
      <c r="AL5" s="357">
        <f ca="1">IF(
COUNTIFS('Project Follow up - Base'!$S$20:$S$96,AL$2,'Project Follow up - Base'!$F$20:$F$96,$C5)&lt;= INDEX(List!$Q:$Q,MATCH(AL$2,List!$P:$P,0)),
0,
(COUNTIFS('Project Follow up - Base'!$S$20:$S$96,AL$2,'Project Follow up - Base'!$F$20:$F$96,$C5)
- INDEX(List!$Q:$Q,MATCH(AL$2,List!$P:$P,0)))
* INDEX(List!$R:$R,MATCH(AL$2,List!$P:$P,0)))</f>
        <v>0</v>
      </c>
      <c r="AM5" s="357">
        <f ca="1">IF(
COUNTIFS('Project Follow up - Base'!$S$20:$S$96,AM$2,'Project Follow up - Base'!$F$20:$F$96,$C5)&lt;= INDEX(List!$Q:$Q,MATCH(AM$2,List!$P:$P,0)),
0,
(COUNTIFS('Project Follow up - Base'!$S$20:$S$96,AM$2,'Project Follow up - Base'!$F$20:$F$96,$C5)
- INDEX(List!$Q:$Q,MATCH(AM$2,List!$P:$P,0)))
* INDEX(List!$R:$R,MATCH(AM$2,List!$P:$P,0)))</f>
        <v>0</v>
      </c>
      <c r="AN5" s="357">
        <f ca="1">IF(
COUNTIFS('Project Follow up - Base'!$S$20:$S$96,AN$2,'Project Follow up - Base'!$F$20:$F$96,$C5)&lt;= INDEX(List!$Q:$Q,MATCH(AN$2,List!$P:$P,0)),
0,
(COUNTIFS('Project Follow up - Base'!$S$20:$S$96,AN$2,'Project Follow up - Base'!$F$20:$F$96,$C5)
- INDEX(List!$Q:$Q,MATCH(AN$2,List!$P:$P,0)))
* INDEX(List!$R:$R,MATCH(AN$2,List!$P:$P,0)))</f>
        <v>0</v>
      </c>
      <c r="AO5" s="357">
        <f ca="1">IF(
COUNTIFS('Project Follow up - Base'!$S$20:$S$96,AO$2,'Project Follow up - Base'!$F$20:$F$96,$C5)&lt;= INDEX(List!$Q:$Q,MATCH(AO$2,List!$P:$P,0)),
0,
(COUNTIFS('Project Follow up - Base'!$S$20:$S$96,AO$2,'Project Follow up - Base'!$F$20:$F$96,$C5)
- INDEX(List!$Q:$Q,MATCH(AO$2,List!$P:$P,0)))
* INDEX(List!$R:$R,MATCH(AO$2,List!$P:$P,0)))</f>
        <v>0</v>
      </c>
      <c r="AP5" s="357">
        <f ca="1">IF(
COUNTIFS('Project Follow up - Base'!$S$20:$S$96,AP$2,'Project Follow up - Base'!$F$20:$F$96,$C5)&lt;= INDEX(List!$Q:$Q,MATCH(AP$2,List!$P:$P,0)),
0,
(COUNTIFS('Project Follow up - Base'!$S$20:$S$96,AP$2,'Project Follow up - Base'!$F$20:$F$96,$C5)
- INDEX(List!$Q:$Q,MATCH(AP$2,List!$P:$P,0)))
* INDEX(List!$R:$R,MATCH(AP$2,List!$P:$P,0)))</f>
        <v>0</v>
      </c>
      <c r="AQ5" s="357">
        <f ca="1">IF(
COUNTIFS('Project Follow up - Base'!$S$20:$S$96,AQ$2,'Project Follow up - Base'!$F$20:$F$96,$C5)&lt;= INDEX(List!$Q:$Q,MATCH(AQ$2,List!$P:$P,0)),
0,
(COUNTIFS('Project Follow up - Base'!$S$20:$S$96,AQ$2,'Project Follow up - Base'!$F$20:$F$96,$C5)
- INDEX(List!$Q:$Q,MATCH(AQ$2,List!$P:$P,0)))
* INDEX(List!$R:$R,MATCH(AQ$2,List!$P:$P,0)))</f>
        <v>0</v>
      </c>
      <c r="AR5" s="357">
        <f ca="1">IF(
COUNTIFS('Project Follow up - Base'!$S$20:$S$96,AR$2,'Project Follow up - Base'!$F$20:$F$96,$C5)&lt;= INDEX(List!$Q:$Q,MATCH(AR$2,List!$P:$P,0)),
0,
(COUNTIFS('Project Follow up - Base'!$S$20:$S$96,AR$2,'Project Follow up - Base'!$F$20:$F$96,$C5)
- INDEX(List!$Q:$Q,MATCH(AR$2,List!$P:$P,0)))
* INDEX(List!$R:$R,MATCH(AR$2,List!$P:$P,0)))</f>
        <v>0</v>
      </c>
      <c r="AS5" s="357">
        <f ca="1">IF(
COUNTIFS('Project Follow up - Base'!$S$20:$S$96,AS$2,'Project Follow up - Base'!$F$20:$F$96,$C5)&lt;= INDEX(List!$Q:$Q,MATCH(AS$2,List!$P:$P,0)),
0,
(COUNTIFS('Project Follow up - Base'!$S$20:$S$96,AS$2,'Project Follow up - Base'!$F$20:$F$96,$C5)
- INDEX(List!$Q:$Q,MATCH(AS$2,List!$P:$P,0)))
* INDEX(List!$R:$R,MATCH(AS$2,List!$P:$P,0)))</f>
        <v>0</v>
      </c>
      <c r="AT5" s="357">
        <f ca="1">IF(
COUNTIFS('Project Follow up - Base'!$S$20:$S$96,AT$2,'Project Follow up - Base'!$F$20:$F$96,$C5)&lt;= INDEX(List!$Q:$Q,MATCH(AT$2,List!$P:$P,0)),
0,
(COUNTIFS('Project Follow up - Base'!$S$20:$S$96,AT$2,'Project Follow up - Base'!$F$20:$F$96,$C5)
- INDEX(List!$Q:$Q,MATCH(AT$2,List!$P:$P,0)))
* INDEX(List!$R:$R,MATCH(AT$2,List!$P:$P,0)))</f>
        <v>0</v>
      </c>
      <c r="AU5" s="357">
        <f ca="1">IF(
COUNTIFS('Project Follow up - Base'!$S$20:$S$96,AU$2,'Project Follow up - Base'!$F$20:$F$96,$C5)&lt;= INDEX(List!$Q:$Q,MATCH(AU$2,List!$P:$P,0)),
0,
(COUNTIFS('Project Follow up - Base'!$S$20:$S$96,AU$2,'Project Follow up - Base'!$F$20:$F$96,$C5)
- INDEX(List!$Q:$Q,MATCH(AU$2,List!$P:$P,0)))
* INDEX(List!$R:$R,MATCH(AU$2,List!$P:$P,0)))</f>
        <v>0</v>
      </c>
      <c r="AV5" s="357">
        <f ca="1">IF(
COUNTIFS('Project Follow up - Base'!$S$20:$S$96,AV$2,'Project Follow up - Base'!$F$20:$F$96,$C5)&lt;= INDEX(List!$Q:$Q,MATCH(AV$2,List!$P:$P,0)),
0,
(COUNTIFS('Project Follow up - Base'!$S$20:$S$96,AV$2,'Project Follow up - Base'!$F$20:$F$96,$C5)
- INDEX(List!$Q:$Q,MATCH(AV$2,List!$P:$P,0)))
* INDEX(List!$R:$R,MATCH(AV$2,List!$P:$P,0)))</f>
        <v>0</v>
      </c>
      <c r="AW5" s="357">
        <f ca="1">IF(
COUNTIFS('Project Follow up - Base'!$S$20:$S$96,AW$2,'Project Follow up - Base'!$F$20:$F$96,$C5)&lt;= INDEX(List!$Q:$Q,MATCH(AW$2,List!$P:$P,0)),
0,
(COUNTIFS('Project Follow up - Base'!$S$20:$S$96,AW$2,'Project Follow up - Base'!$F$20:$F$96,$C5)
- INDEX(List!$Q:$Q,MATCH(AW$2,List!$P:$P,0)))
* INDEX(List!$R:$R,MATCH(AW$2,List!$P:$P,0)))</f>
        <v>0</v>
      </c>
      <c r="AX5" s="357">
        <f ca="1">IF(
COUNTIFS('Project Follow up - Base'!$S$20:$S$96,AX$2,'Project Follow up - Base'!$F$20:$F$96,$C5)&lt;= INDEX(List!$Q:$Q,MATCH(AX$2,List!$P:$P,0)),
0,
(COUNTIFS('Project Follow up - Base'!$S$20:$S$96,AX$2,'Project Follow up - Base'!$F$20:$F$96,$C5)
- INDEX(List!$Q:$Q,MATCH(AX$2,List!$P:$P,0)))
* INDEX(List!$R:$R,MATCH(AX$2,List!$P:$P,0)))</f>
        <v>0</v>
      </c>
      <c r="AY5" s="357">
        <f ca="1">IF(
COUNTIFS('Project Follow up - Base'!$S$20:$S$96,AY$2,'Project Follow up - Base'!$F$20:$F$96,$C5)&lt;= INDEX(List!$Q:$Q,MATCH(AY$2,List!$P:$P,0)),
0,
(COUNTIFS('Project Follow up - Base'!$S$20:$S$96,AY$2,'Project Follow up - Base'!$F$20:$F$96,$C5)
- INDEX(List!$Q:$Q,MATCH(AY$2,List!$P:$P,0)))
* INDEX(List!$R:$R,MATCH(AY$2,List!$P:$P,0)))</f>
        <v>0</v>
      </c>
      <c r="AZ5" s="357">
        <f ca="1">IF(
COUNTIFS('Project Follow up - Base'!$S$20:$S$96,AZ$2,'Project Follow up - Base'!$F$20:$F$96,$C5)&lt;= INDEX(List!$Q:$Q,MATCH(AZ$2,List!$P:$P,0)),
0,
(COUNTIFS('Project Follow up - Base'!$S$20:$S$96,AZ$2,'Project Follow up - Base'!$F$20:$F$96,$C5)
- INDEX(List!$Q:$Q,MATCH(AZ$2,List!$P:$P,0)))
* INDEX(List!$R:$R,MATCH(AZ$2,List!$P:$P,0)))</f>
        <v>0</v>
      </c>
      <c r="BA5" s="357">
        <f ca="1">IF(
COUNTIFS('Project Follow up - Base'!$S$20:$S$96,BA$2,'Project Follow up - Base'!$F$20:$F$96,$C5)&lt;= INDEX(List!$Q:$Q,MATCH(BA$2,List!$P:$P,0)),
0,
(COUNTIFS('Project Follow up - Base'!$S$20:$S$96,BA$2,'Project Follow up - Base'!$F$20:$F$96,$C5)
- INDEX(List!$Q:$Q,MATCH(BA$2,List!$P:$P,0)))
* INDEX(List!$R:$R,MATCH(BA$2,List!$P:$P,0)))</f>
        <v>0</v>
      </c>
      <c r="BB5" s="357">
        <f ca="1">IF(
COUNTIFS('Project Follow up - Base'!$S$20:$S$96,BB$2,'Project Follow up - Base'!$F$20:$F$96,$C5)&lt;= INDEX(List!$Q:$Q,MATCH(BB$2,List!$P:$P,0)),
0,
(COUNTIFS('Project Follow up - Base'!$S$20:$S$96,BB$2,'Project Follow up - Base'!$F$20:$F$96,$C5)
- INDEX(List!$Q:$Q,MATCH(BB$2,List!$P:$P,0)))
* INDEX(List!$R:$R,MATCH(BB$2,List!$P:$P,0)))</f>
        <v>0</v>
      </c>
      <c r="BC5" s="357">
        <f ca="1">IF(
COUNTIFS('Project Follow up - Base'!$S$20:$S$96,BC$2,'Project Follow up - Base'!$F$20:$F$96,$C5)&lt;= INDEX(List!$Q:$Q,MATCH(BC$2,List!$P:$P,0)),
0,
(COUNTIFS('Project Follow up - Base'!$S$20:$S$96,BC$2,'Project Follow up - Base'!$F$20:$F$96,$C5)
- INDEX(List!$Q:$Q,MATCH(BC$2,List!$P:$P,0)))
* INDEX(List!$R:$R,MATCH(BC$2,List!$P:$P,0)))</f>
        <v>0</v>
      </c>
      <c r="BD5" s="357">
        <f ca="1">IF(
COUNTIFS('Project Follow up - Base'!$S$20:$S$96,BD$2,'Project Follow up - Base'!$F$20:$F$96,$C5)&lt;= INDEX(List!$Q:$Q,MATCH(BD$2,List!$P:$P,0)),
0,
(COUNTIFS('Project Follow up - Base'!$S$20:$S$96,BD$2,'Project Follow up - Base'!$F$20:$F$96,$C5)
- INDEX(List!$Q:$Q,MATCH(BD$2,List!$P:$P,0)))
* INDEX(List!$R:$R,MATCH(BD$2,List!$P:$P,0)))</f>
        <v>0</v>
      </c>
      <c r="BE5" s="357">
        <f ca="1">IF(
COUNTIFS('Project Follow up - Base'!$S$20:$S$96,BE$2,'Project Follow up - Base'!$F$20:$F$96,$C5)&lt;= INDEX(List!$Q:$Q,MATCH(BE$2,List!$P:$P,0)),
0,
(COUNTIFS('Project Follow up - Base'!$S$20:$S$96,BE$2,'Project Follow up - Base'!$F$20:$F$96,$C5)
- INDEX(List!$Q:$Q,MATCH(BE$2,List!$P:$P,0)))
* INDEX(List!$R:$R,MATCH(BE$2,List!$P:$P,0)))</f>
        <v>0</v>
      </c>
      <c r="BF5" s="357">
        <f ca="1">IF(
COUNTIFS('Project Follow up - Base'!$S$20:$S$96,BF$2,'Project Follow up - Base'!$F$20:$F$96,$C5)&lt;= INDEX(List!$Q:$Q,MATCH(BF$2,List!$P:$P,0)),
0,
(COUNTIFS('Project Follow up - Base'!$S$20:$S$96,BF$2,'Project Follow up - Base'!$F$20:$F$96,$C5)
- INDEX(List!$Q:$Q,MATCH(BF$2,List!$P:$P,0)))
* INDEX(List!$R:$R,MATCH(BF$2,List!$P:$P,0)))</f>
        <v>0</v>
      </c>
      <c r="BG5" s="357">
        <f ca="1">IF(
COUNTIFS('Project Follow up - Base'!$S$20:$S$96,BG$2,'Project Follow up - Base'!$F$20:$F$96,$C5)&lt;= INDEX(List!$Q:$Q,MATCH(BG$2,List!$P:$P,0)),
0,
(COUNTIFS('Project Follow up - Base'!$S$20:$S$96,BG$2,'Project Follow up - Base'!$F$20:$F$96,$C5)
- INDEX(List!$Q:$Q,MATCH(BG$2,List!$P:$P,0)))
* INDEX(List!$R:$R,MATCH(BG$2,List!$P:$P,0)))</f>
        <v>0</v>
      </c>
      <c r="BH5" s="357">
        <f ca="1">IF(
COUNTIFS('Project Follow up - Base'!$S$20:$S$96,BH$2,'Project Follow up - Base'!$F$20:$F$96,$C5)&lt;= INDEX(List!$Q:$Q,MATCH(BH$2,List!$P:$P,0)),
0,
(COUNTIFS('Project Follow up - Base'!$S$20:$S$96,BH$2,'Project Follow up - Base'!$F$20:$F$96,$C5)
- INDEX(List!$Q:$Q,MATCH(BH$2,List!$P:$P,0)))
* INDEX(List!$R:$R,MATCH(BH$2,List!$P:$P,0)))</f>
        <v>0</v>
      </c>
      <c r="BI5" s="357">
        <f ca="1">IF(
COUNTIFS('Project Follow up - Base'!$S$20:$S$96,BI$2,'Project Follow up - Base'!$F$20:$F$96,$C5)&lt;= INDEX(List!$Q:$Q,MATCH(BI$2,List!$P:$P,0)),
0,
(COUNTIFS('Project Follow up - Base'!$S$20:$S$96,BI$2,'Project Follow up - Base'!$F$20:$F$96,$C5)
- INDEX(List!$Q:$Q,MATCH(BI$2,List!$P:$P,0)))
* INDEX(List!$R:$R,MATCH(BI$2,List!$P:$P,0)))</f>
        <v>0</v>
      </c>
      <c r="BJ5" s="357">
        <f ca="1">IF(
COUNTIFS('Project Follow up - Base'!$S$20:$S$96,BJ$2,'Project Follow up - Base'!$F$20:$F$96,$C5)&lt;= INDEX(List!$Q:$Q,MATCH(BJ$2,List!$P:$P,0)),
0,
(COUNTIFS('Project Follow up - Base'!$S$20:$S$96,BJ$2,'Project Follow up - Base'!$F$20:$F$96,$C5)
- INDEX(List!$Q:$Q,MATCH(BJ$2,List!$P:$P,0)))
* INDEX(List!$R:$R,MATCH(BJ$2,List!$P:$P,0)))</f>
        <v>0</v>
      </c>
      <c r="BK5" s="357">
        <f ca="1">IF(
COUNTIFS('Project Follow up - Base'!$S$20:$S$96,BK$2,'Project Follow up - Base'!$F$20:$F$96,$C5)&lt;= INDEX(List!$Q:$Q,MATCH(BK$2,List!$P:$P,0)),
0,
(COUNTIFS('Project Follow up - Base'!$S$20:$S$96,BK$2,'Project Follow up - Base'!$F$20:$F$96,$C5)
- INDEX(List!$Q:$Q,MATCH(BK$2,List!$P:$P,0)))
* INDEX(List!$R:$R,MATCH(BK$2,List!$P:$P,0)))</f>
        <v>0</v>
      </c>
      <c r="BL5" s="357">
        <f ca="1">IF(
COUNTIFS('Project Follow up - Base'!$S$20:$S$96,BL$2,'Project Follow up - Base'!$F$20:$F$96,$C5)&lt;= INDEX(List!$Q:$Q,MATCH(BL$2,List!$P:$P,0)),
0,
(COUNTIFS('Project Follow up - Base'!$S$20:$S$96,BL$2,'Project Follow up - Base'!$F$20:$F$96,$C5)
- INDEX(List!$Q:$Q,MATCH(BL$2,List!$P:$P,0)))
* INDEX(List!$R:$R,MATCH(BL$2,List!$P:$P,0)))</f>
        <v>0</v>
      </c>
      <c r="BM5" s="357">
        <f ca="1">IF(
COUNTIFS('Project Follow up - Base'!$S$20:$S$96,BM$2,'Project Follow up - Base'!$F$20:$F$96,$C5)&lt;= INDEX(List!$Q:$Q,MATCH(BM$2,List!$P:$P,0)),
0,
(COUNTIFS('Project Follow up - Base'!$S$20:$S$96,BM$2,'Project Follow up - Base'!$F$20:$F$96,$C5)
- INDEX(List!$Q:$Q,MATCH(BM$2,List!$P:$P,0)))
* INDEX(List!$R:$R,MATCH(BM$2,List!$P:$P,0)))</f>
        <v>0</v>
      </c>
      <c r="BN5" s="357">
        <f ca="1">IF(
COUNTIFS('Project Follow up - Base'!$S$20:$S$96,BN$2,'Project Follow up - Base'!$F$20:$F$96,$C5)&lt;= INDEX(List!$Q:$Q,MATCH(BN$2,List!$P:$P,0)),
0,
(COUNTIFS('Project Follow up - Base'!$S$20:$S$96,BN$2,'Project Follow up - Base'!$F$20:$F$96,$C5)
- INDEX(List!$Q:$Q,MATCH(BN$2,List!$P:$P,0)))
* INDEX(List!$R:$R,MATCH(BN$2,List!$P:$P,0)))</f>
        <v>0</v>
      </c>
      <c r="BO5" s="357">
        <f ca="1">IF(
COUNTIFS('Project Follow up - Base'!$S$20:$S$96,BO$2,'Project Follow up - Base'!$F$20:$F$96,$C5)&lt;= INDEX(List!$Q:$Q,MATCH(BO$2,List!$P:$P,0)),
0,
(COUNTIFS('Project Follow up - Base'!$S$20:$S$96,BO$2,'Project Follow up - Base'!$F$20:$F$96,$C5)
- INDEX(List!$Q:$Q,MATCH(BO$2,List!$P:$P,0)))
* INDEX(List!$R:$R,MATCH(BO$2,List!$P:$P,0)))</f>
        <v>0</v>
      </c>
      <c r="BP5" s="357">
        <f ca="1">IF(
COUNTIFS('Project Follow up - Base'!$S$20:$S$96,BP$2,'Project Follow up - Base'!$F$20:$F$96,$C5)&lt;= INDEX(List!$Q:$Q,MATCH(BP$2,List!$P:$P,0)),
0,
(COUNTIFS('Project Follow up - Base'!$S$20:$S$96,BP$2,'Project Follow up - Base'!$F$20:$F$96,$C5)
- INDEX(List!$Q:$Q,MATCH(BP$2,List!$P:$P,0)))
* INDEX(List!$R:$R,MATCH(BP$2,List!$P:$P,0)))</f>
        <v>0</v>
      </c>
      <c r="BQ5" s="357">
        <f ca="1">IF(
COUNTIFS('Project Follow up - Base'!$S$20:$S$96,BQ$2,'Project Follow up - Base'!$F$20:$F$96,$C5)&lt;= INDEX(List!$Q:$Q,MATCH(BQ$2,List!$P:$P,0)),
0,
(COUNTIFS('Project Follow up - Base'!$S$20:$S$96,BQ$2,'Project Follow up - Base'!$F$20:$F$96,$C5)
- INDEX(List!$Q:$Q,MATCH(BQ$2,List!$P:$P,0)))
* INDEX(List!$R:$R,MATCH(BQ$2,List!$P:$P,0)))</f>
        <v>0</v>
      </c>
      <c r="BR5" s="357">
        <f ca="1">IF(
COUNTIFS('Project Follow up - Base'!$S$20:$S$96,BR$2,'Project Follow up - Base'!$F$20:$F$96,$C5)&lt;= INDEX(List!$Q:$Q,MATCH(BR$2,List!$P:$P,0)),
0,
(COUNTIFS('Project Follow up - Base'!$S$20:$S$96,BR$2,'Project Follow up - Base'!$F$20:$F$96,$C5)
- INDEX(List!$Q:$Q,MATCH(BR$2,List!$P:$P,0)))
* INDEX(List!$R:$R,MATCH(BR$2,List!$P:$P,0)))</f>
        <v>0</v>
      </c>
      <c r="BS5" s="357">
        <f ca="1">IF(
COUNTIFS('Project Follow up - Base'!$S$20:$S$96,BS$2,'Project Follow up - Base'!$F$20:$F$96,$C5)&lt;= INDEX(List!$Q:$Q,MATCH(BS$2,List!$P:$P,0)),
0,
(COUNTIFS('Project Follow up - Base'!$S$20:$S$96,BS$2,'Project Follow up - Base'!$F$20:$F$96,$C5)
- INDEX(List!$Q:$Q,MATCH(BS$2,List!$P:$P,0)))
* INDEX(List!$R:$R,MATCH(BS$2,List!$P:$P,0)))</f>
        <v>0</v>
      </c>
      <c r="BT5" s="357">
        <f ca="1">IF(
COUNTIFS('Project Follow up - Base'!$S$20:$S$96,BT$2,'Project Follow up - Base'!$F$20:$F$96,$C5)&lt;= INDEX(List!$Q:$Q,MATCH(BT$2,List!$P:$P,0)),
0,
(COUNTIFS('Project Follow up - Base'!$S$20:$S$96,BT$2,'Project Follow up - Base'!$F$20:$F$96,$C5)
- INDEX(List!$Q:$Q,MATCH(BT$2,List!$P:$P,0)))
* INDEX(List!$R:$R,MATCH(BT$2,List!$P:$P,0)))</f>
        <v>0</v>
      </c>
      <c r="BU5" s="357">
        <f ca="1">IF(
COUNTIFS('Project Follow up - Base'!$S$20:$S$96,BU$2,'Project Follow up - Base'!$F$20:$F$96,$C5)&lt;= INDEX(List!$Q:$Q,MATCH(BU$2,List!$P:$P,0)),
0,
(COUNTIFS('Project Follow up - Base'!$S$20:$S$96,BU$2,'Project Follow up - Base'!$F$20:$F$96,$C5)
- INDEX(List!$Q:$Q,MATCH(BU$2,List!$P:$P,0)))
* INDEX(List!$R:$R,MATCH(BU$2,List!$P:$P,0)))</f>
        <v>0</v>
      </c>
      <c r="BV5" s="357">
        <f ca="1">IF(
COUNTIFS('Project Follow up - Base'!$S$20:$S$96,BV$2,'Project Follow up - Base'!$F$20:$F$96,$C5)&lt;= INDEX(List!$Q:$Q,MATCH(BV$2,List!$P:$P,0)),
0,
(COUNTIFS('Project Follow up - Base'!$S$20:$S$96,BV$2,'Project Follow up - Base'!$F$20:$F$96,$C5)
- INDEX(List!$Q:$Q,MATCH(BV$2,List!$P:$P,0)))
* INDEX(List!$R:$R,MATCH(BV$2,List!$P:$P,0)))</f>
        <v>0</v>
      </c>
      <c r="BW5" s="357">
        <f ca="1">IF(
COUNTIFS('Project Follow up - Base'!$S$20:$S$96,BW$2,'Project Follow up - Base'!$F$20:$F$96,$C5)&lt;= INDEX(List!$Q:$Q,MATCH(BW$2,List!$P:$P,0)),
0,
(COUNTIFS('Project Follow up - Base'!$S$20:$S$96,BW$2,'Project Follow up - Base'!$F$20:$F$96,$C5)
- INDEX(List!$Q:$Q,MATCH(BW$2,List!$P:$P,0)))
* INDEX(List!$R:$R,MATCH(BW$2,List!$P:$P,0)))</f>
        <v>0</v>
      </c>
      <c r="BX5" s="357">
        <f ca="1">IF(
COUNTIFS('Project Follow up - Base'!$S$20:$S$96,BX$2,'Project Follow up - Base'!$F$20:$F$96,$C5)&lt;= INDEX(List!$Q:$Q,MATCH(BX$2,List!$P:$P,0)),
0,
(COUNTIFS('Project Follow up - Base'!$S$20:$S$96,BX$2,'Project Follow up - Base'!$F$20:$F$96,$C5)
- INDEX(List!$Q:$Q,MATCH(BX$2,List!$P:$P,0)))
* INDEX(List!$R:$R,MATCH(BX$2,List!$P:$P,0)))</f>
        <v>0</v>
      </c>
      <c r="BY5" s="357">
        <f ca="1">IF(
COUNTIFS('Project Follow up - Base'!$S$20:$S$96,BY$2,'Project Follow up - Base'!$F$20:$F$96,$C5)&lt;= INDEX(List!$Q:$Q,MATCH(BY$2,List!$P:$P,0)),
0,
(COUNTIFS('Project Follow up - Base'!$S$20:$S$96,BY$2,'Project Follow up - Base'!$F$20:$F$96,$C5)
- INDEX(List!$Q:$Q,MATCH(BY$2,List!$P:$P,0)))
* INDEX(List!$R:$R,MATCH(BY$2,List!$P:$P,0)))</f>
        <v>0</v>
      </c>
      <c r="BZ5" s="357">
        <f ca="1">IF(
COUNTIFS('Project Follow up - Base'!$S$20:$S$96,BZ$2,'Project Follow up - Base'!$F$20:$F$96,$C5)&lt;= INDEX(List!$Q:$Q,MATCH(BZ$2,List!$P:$P,0)),
0,
(COUNTIFS('Project Follow up - Base'!$S$20:$S$96,BZ$2,'Project Follow up - Base'!$F$20:$F$96,$C5)
- INDEX(List!$Q:$Q,MATCH(BZ$2,List!$P:$P,0)))
* INDEX(List!$R:$R,MATCH(BZ$2,List!$P:$P,0)))</f>
        <v>0</v>
      </c>
      <c r="CA5" s="357">
        <f ca="1">IF(
COUNTIFS('Project Follow up - Base'!$S$20:$S$96,CA$2,'Project Follow up - Base'!$F$20:$F$96,$C5)&lt;= INDEX(List!$Q:$Q,MATCH(CA$2,List!$P:$P,0)),
0,
(COUNTIFS('Project Follow up - Base'!$S$20:$S$96,CA$2,'Project Follow up - Base'!$F$20:$F$96,$C5)
- INDEX(List!$Q:$Q,MATCH(CA$2,List!$P:$P,0)))
* INDEX(List!$R:$R,MATCH(CA$2,List!$P:$P,0)))</f>
        <v>0</v>
      </c>
      <c r="CB5" s="357">
        <f ca="1">IF(
COUNTIFS('Project Follow up - Base'!$S$20:$S$96,CB$2,'Project Follow up - Base'!$F$20:$F$96,$C5)&lt;= INDEX(List!$Q:$Q,MATCH(CB$2,List!$P:$P,0)),
0,
(COUNTIFS('Project Follow up - Base'!$S$20:$S$96,CB$2,'Project Follow up - Base'!$F$20:$F$96,$C5)
- INDEX(List!$Q:$Q,MATCH(CB$2,List!$P:$P,0)))
* INDEX(List!$R:$R,MATCH(CB$2,List!$P:$P,0)))</f>
        <v>0</v>
      </c>
      <c r="CC5" s="357">
        <f ca="1">IF(
COUNTIFS('Project Follow up - Base'!$S$20:$S$96,CC$2,'Project Follow up - Base'!$F$20:$F$96,$C5)&lt;= INDEX(List!$Q:$Q,MATCH(CC$2,List!$P:$P,0)),
0,
(COUNTIFS('Project Follow up - Base'!$S$20:$S$96,CC$2,'Project Follow up - Base'!$F$20:$F$96,$C5)
- INDEX(List!$Q:$Q,MATCH(CC$2,List!$P:$P,0)))
* INDEX(List!$R:$R,MATCH(CC$2,List!$P:$P,0)))</f>
        <v>0</v>
      </c>
      <c r="CD5" s="357">
        <f ca="1">IF(
COUNTIFS('Project Follow up - Base'!$S$20:$S$96,CD$2,'Project Follow up - Base'!$F$20:$F$96,$C5)&lt;= INDEX(List!$Q:$Q,MATCH(CD$2,List!$P:$P,0)),
0,
(COUNTIFS('Project Follow up - Base'!$S$20:$S$96,CD$2,'Project Follow up - Base'!$F$20:$F$96,$C5)
- INDEX(List!$Q:$Q,MATCH(CD$2,List!$P:$P,0)))
* INDEX(List!$R:$R,MATCH(CD$2,List!$P:$P,0)))</f>
        <v>0</v>
      </c>
      <c r="CE5" s="357">
        <f ca="1">IF(
COUNTIFS('Project Follow up - Base'!$S$20:$S$96,CE$2,'Project Follow up - Base'!$F$20:$F$96,$C5)&lt;= INDEX(List!$Q:$Q,MATCH(CE$2,List!$P:$P,0)),
0,
(COUNTIFS('Project Follow up - Base'!$S$20:$S$96,CE$2,'Project Follow up - Base'!$F$20:$F$96,$C5)
- INDEX(List!$Q:$Q,MATCH(CE$2,List!$P:$P,0)))
* INDEX(List!$R:$R,MATCH(CE$2,List!$P:$P,0)))</f>
        <v>0</v>
      </c>
      <c r="CF5" s="357">
        <f ca="1">IF(
COUNTIFS('Project Follow up - Base'!$S$20:$S$96,CF$2,'Project Follow up - Base'!$F$20:$F$96,$C5)&lt;= INDEX(List!$Q:$Q,MATCH(CF$2,List!$P:$P,0)),
0,
(COUNTIFS('Project Follow up - Base'!$S$20:$S$96,CF$2,'Project Follow up - Base'!$F$20:$F$96,$C5)
- INDEX(List!$Q:$Q,MATCH(CF$2,List!$P:$P,0)))
* INDEX(List!$R:$R,MATCH(CF$2,List!$P:$P,0)))</f>
        <v>0</v>
      </c>
      <c r="CG5" s="357">
        <f ca="1">IF(
COUNTIFS('Project Follow up - Base'!$S$20:$S$96,CG$2,'Project Follow up - Base'!$F$20:$F$96,$C5)&lt;= INDEX(List!$Q:$Q,MATCH(CG$2,List!$P:$P,0)),
0,
(COUNTIFS('Project Follow up - Base'!$S$20:$S$96,CG$2,'Project Follow up - Base'!$F$20:$F$96,$C5)
- INDEX(List!$Q:$Q,MATCH(CG$2,List!$P:$P,0)))
* INDEX(List!$R:$R,MATCH(CG$2,List!$P:$P,0)))</f>
        <v>0</v>
      </c>
      <c r="CH5" s="357">
        <f ca="1">IF(
COUNTIFS('Project Follow up - Base'!$S$20:$S$96,CH$2,'Project Follow up - Base'!$F$20:$F$96,$C5)&lt;= INDEX(List!$Q:$Q,MATCH(CH$2,List!$P:$P,0)),
0,
(COUNTIFS('Project Follow up - Base'!$S$20:$S$96,CH$2,'Project Follow up - Base'!$F$20:$F$96,$C5)
- INDEX(List!$Q:$Q,MATCH(CH$2,List!$P:$P,0)))
* INDEX(List!$R:$R,MATCH(CH$2,List!$P:$P,0)))</f>
        <v>0</v>
      </c>
      <c r="CI5" s="357">
        <f ca="1">IF(
COUNTIFS('Project Follow up - Base'!$S$20:$S$96,CI$2,'Project Follow up - Base'!$F$20:$F$96,$C5)&lt;= INDEX(List!$Q:$Q,MATCH(CI$2,List!$P:$P,0)),
0,
(COUNTIFS('Project Follow up - Base'!$S$20:$S$96,CI$2,'Project Follow up - Base'!$F$20:$F$96,$C5)
- INDEX(List!$Q:$Q,MATCH(CI$2,List!$P:$P,0)))
* INDEX(List!$R:$R,MATCH(CI$2,List!$P:$P,0)))</f>
        <v>0</v>
      </c>
      <c r="CJ5" s="357">
        <f ca="1">IF(
COUNTIFS('Project Follow up - Base'!$S$20:$S$96,CJ$2,'Project Follow up - Base'!$F$20:$F$96,$C5)&lt;= INDEX(List!$Q:$Q,MATCH(CJ$2,List!$P:$P,0)),
0,
(COUNTIFS('Project Follow up - Base'!$S$20:$S$96,CJ$2,'Project Follow up - Base'!$F$20:$F$96,$C5)
- INDEX(List!$Q:$Q,MATCH(CJ$2,List!$P:$P,0)))
* INDEX(List!$R:$R,MATCH(CJ$2,List!$P:$P,0)))</f>
        <v>0</v>
      </c>
      <c r="CK5" s="357">
        <f ca="1">IF(
COUNTIFS('Project Follow up - Base'!$S$20:$S$96,CK$2,'Project Follow up - Base'!$F$20:$F$96,$C5)&lt;= INDEX(List!$Q:$Q,MATCH(CK$2,List!$P:$P,0)),
0,
(COUNTIFS('Project Follow up - Base'!$S$20:$S$96,CK$2,'Project Follow up - Base'!$F$20:$F$96,$C5)
- INDEX(List!$Q:$Q,MATCH(CK$2,List!$P:$P,0)))
* INDEX(List!$R:$R,MATCH(CK$2,List!$P:$P,0)))</f>
        <v>0</v>
      </c>
      <c r="CL5" s="357">
        <f ca="1">IF(
COUNTIFS('Project Follow up - Base'!$S$20:$S$96,CL$2,'Project Follow up - Base'!$F$20:$F$96,$C5)&lt;= INDEX(List!$Q:$Q,MATCH(CL$2,List!$P:$P,0)),
0,
(COUNTIFS('Project Follow up - Base'!$S$20:$S$96,CL$2,'Project Follow up - Base'!$F$20:$F$96,$C5)
- INDEX(List!$Q:$Q,MATCH(CL$2,List!$P:$P,0)))
* INDEX(List!$R:$R,MATCH(CL$2,List!$P:$P,0)))</f>
        <v>0</v>
      </c>
      <c r="CM5" s="357">
        <f ca="1">IF(
COUNTIFS('Project Follow up - Base'!$S$20:$S$96,CM$2,'Project Follow up - Base'!$F$20:$F$96,$C5)&lt;= INDEX(List!$Q:$Q,MATCH(CM$2,List!$P:$P,0)),
0,
(COUNTIFS('Project Follow up - Base'!$S$20:$S$96,CM$2,'Project Follow up - Base'!$F$20:$F$96,$C5)
- INDEX(List!$Q:$Q,MATCH(CM$2,List!$P:$P,0)))
* INDEX(List!$R:$R,MATCH(CM$2,List!$P:$P,0)))</f>
        <v>0</v>
      </c>
      <c r="CN5" s="357">
        <f ca="1">IF(
COUNTIFS('Project Follow up - Base'!$S$20:$S$96,CN$2,'Project Follow up - Base'!$F$20:$F$96,$C5)&lt;= INDEX(List!$Q:$Q,MATCH(CN$2,List!$P:$P,0)),
0,
(COUNTIFS('Project Follow up - Base'!$S$20:$S$96,CN$2,'Project Follow up - Base'!$F$20:$F$96,$C5)
- INDEX(List!$Q:$Q,MATCH(CN$2,List!$P:$P,0)))
* INDEX(List!$R:$R,MATCH(CN$2,List!$P:$P,0)))</f>
        <v>0</v>
      </c>
      <c r="CO5" s="357">
        <f ca="1">IF(
COUNTIFS('Project Follow up - Base'!$S$20:$S$96,CO$2,'Project Follow up - Base'!$F$20:$F$96,$C5)&lt;= INDEX(List!$Q:$Q,MATCH(CO$2,List!$P:$P,0)),
0,
(COUNTIFS('Project Follow up - Base'!$S$20:$S$96,CO$2,'Project Follow up - Base'!$F$20:$F$96,$C5)
- INDEX(List!$Q:$Q,MATCH(CO$2,List!$P:$P,0)))
* INDEX(List!$R:$R,MATCH(CO$2,List!$P:$P,0)))</f>
        <v>0</v>
      </c>
      <c r="CP5" s="357">
        <f ca="1">IF(
COUNTIFS('Project Follow up - Base'!$S$20:$S$96,CP$2,'Project Follow up - Base'!$F$20:$F$96,$C5)&lt;= INDEX(List!$Q:$Q,MATCH(CP$2,List!$P:$P,0)),
0,
(COUNTIFS('Project Follow up - Base'!$S$20:$S$96,CP$2,'Project Follow up - Base'!$F$20:$F$96,$C5)
- INDEX(List!$Q:$Q,MATCH(CP$2,List!$P:$P,0)))
* INDEX(List!$R:$R,MATCH(CP$2,List!$P:$P,0)))</f>
        <v>0</v>
      </c>
      <c r="CQ5" s="357">
        <f ca="1">IF(
COUNTIFS('Project Follow up - Base'!$S$20:$S$96,CQ$2,'Project Follow up - Base'!$F$20:$F$96,$C5)&lt;= INDEX(List!$Q:$Q,MATCH(CQ$2,List!$P:$P,0)),
0,
(COUNTIFS('Project Follow up - Base'!$S$20:$S$96,CQ$2,'Project Follow up - Base'!$F$20:$F$96,$C5)
- INDEX(List!$Q:$Q,MATCH(CQ$2,List!$P:$P,0)))
* INDEX(List!$R:$R,MATCH(CQ$2,List!$P:$P,0)))</f>
        <v>0</v>
      </c>
      <c r="CR5" s="357">
        <f ca="1">IF(
COUNTIFS('Project Follow up - Base'!$S$20:$S$96,CR$2,'Project Follow up - Base'!$F$20:$F$96,$C5)&lt;= INDEX(List!$Q:$Q,MATCH(CR$2,List!$P:$P,0)),
0,
(COUNTIFS('Project Follow up - Base'!$S$20:$S$96,CR$2,'Project Follow up - Base'!$F$20:$F$96,$C5)
- INDEX(List!$Q:$Q,MATCH(CR$2,List!$P:$P,0)))
* INDEX(List!$R:$R,MATCH(CR$2,List!$P:$P,0)))</f>
        <v>0</v>
      </c>
      <c r="CS5" s="357">
        <f ca="1">IF(
COUNTIFS('Project Follow up - Base'!$S$20:$S$96,CS$2,'Project Follow up - Base'!$F$20:$F$96,$C5)&lt;= INDEX(List!$Q:$Q,MATCH(CS$2,List!$P:$P,0)),
0,
(COUNTIFS('Project Follow up - Base'!$S$20:$S$96,CS$2,'Project Follow up - Base'!$F$20:$F$96,$C5)
- INDEX(List!$Q:$Q,MATCH(CS$2,List!$P:$P,0)))
* INDEX(List!$R:$R,MATCH(CS$2,List!$P:$P,0)))</f>
        <v>0</v>
      </c>
      <c r="CT5" s="357">
        <f ca="1">IF(
COUNTIFS('Project Follow up - Base'!$S$20:$S$96,CT$2,'Project Follow up - Base'!$F$20:$F$96,$C5)&lt;= INDEX(List!$Q:$Q,MATCH(CT$2,List!$P:$P,0)),
0,
(COUNTIFS('Project Follow up - Base'!$S$20:$S$96,CT$2,'Project Follow up - Base'!$F$20:$F$96,$C5)
- INDEX(List!$Q:$Q,MATCH(CT$2,List!$P:$P,0)))
* INDEX(List!$R:$R,MATCH(CT$2,List!$P:$P,0)))</f>
        <v>0</v>
      </c>
      <c r="CU5" s="357">
        <f ca="1">IF(
COUNTIFS('Project Follow up - Base'!$S$20:$S$96,CU$2,'Project Follow up - Base'!$F$20:$F$96,$C5)&lt;= INDEX(List!$Q:$Q,MATCH(CU$2,List!$P:$P,0)),
0,
(COUNTIFS('Project Follow up - Base'!$S$20:$S$96,CU$2,'Project Follow up - Base'!$F$20:$F$96,$C5)
- INDEX(List!$Q:$Q,MATCH(CU$2,List!$P:$P,0)))
* INDEX(List!$R:$R,MATCH(CU$2,List!$P:$P,0)))</f>
        <v>0</v>
      </c>
      <c r="CV5" s="357">
        <f ca="1">IF(
COUNTIFS('Project Follow up - Base'!$S$20:$S$96,CV$2,'Project Follow up - Base'!$F$20:$F$96,$C5)&lt;= INDEX(List!$Q:$Q,MATCH(CV$2,List!$P:$P,0)),
0,
(COUNTIFS('Project Follow up - Base'!$S$20:$S$96,CV$2,'Project Follow up - Base'!$F$20:$F$96,$C5)
- INDEX(List!$Q:$Q,MATCH(CV$2,List!$P:$P,0)))
* INDEX(List!$R:$R,MATCH(CV$2,List!$P:$P,0)))</f>
        <v>0</v>
      </c>
      <c r="CW5" s="357">
        <f ca="1">IF(
COUNTIFS('Project Follow up - Base'!$S$20:$S$96,CW$2,'Project Follow up - Base'!$F$20:$F$96,$C5)&lt;= INDEX(List!$Q:$Q,MATCH(CW$2,List!$P:$P,0)),
0,
(COUNTIFS('Project Follow up - Base'!$S$20:$S$96,CW$2,'Project Follow up - Base'!$F$20:$F$96,$C5)
- INDEX(List!$Q:$Q,MATCH(CW$2,List!$P:$P,0)))
* INDEX(List!$R:$R,MATCH(CW$2,List!$P:$P,0)))</f>
        <v>0</v>
      </c>
      <c r="CX5" s="357">
        <f ca="1">IF(
COUNTIFS('Project Follow up - Base'!$S$20:$S$96,CX$2,'Project Follow up - Base'!$F$20:$F$96,$C5)&lt;= INDEX(List!$Q:$Q,MATCH(CX$2,List!$P:$P,0)),
0,
(COUNTIFS('Project Follow up - Base'!$S$20:$S$96,CX$2,'Project Follow up - Base'!$F$20:$F$96,$C5)
- INDEX(List!$Q:$Q,MATCH(CX$2,List!$P:$P,0)))
* INDEX(List!$R:$R,MATCH(CX$2,List!$P:$P,0)))</f>
        <v>0</v>
      </c>
      <c r="CY5" s="357">
        <f ca="1">IF(
COUNTIFS('Project Follow up - Base'!$S$20:$S$96,CY$2,'Project Follow up - Base'!$F$20:$F$96,$C5)&lt;= INDEX(List!$Q:$Q,MATCH(CY$2,List!$P:$P,0)),
0,
(COUNTIFS('Project Follow up - Base'!$S$20:$S$96,CY$2,'Project Follow up - Base'!$F$20:$F$96,$C5)
- INDEX(List!$Q:$Q,MATCH(CY$2,List!$P:$P,0)))
* INDEX(List!$R:$R,MATCH(CY$2,List!$P:$P,0)))</f>
        <v>0</v>
      </c>
      <c r="CZ5" s="357">
        <f ca="1">IF(
COUNTIFS('Project Follow up - Base'!$S$20:$S$96,CZ$2,'Project Follow up - Base'!$F$20:$F$96,$C5)&lt;= INDEX(List!$Q:$Q,MATCH(CZ$2,List!$P:$P,0)),
0,
(COUNTIFS('Project Follow up - Base'!$S$20:$S$96,CZ$2,'Project Follow up - Base'!$F$20:$F$96,$C5)
- INDEX(List!$Q:$Q,MATCH(CZ$2,List!$P:$P,0)))
* INDEX(List!$R:$R,MATCH(CZ$2,List!$P:$P,0)))</f>
        <v>0</v>
      </c>
      <c r="DA5" s="357">
        <f ca="1">IF(
COUNTIFS('Project Follow up - Base'!$S$20:$S$96,DA$2,'Project Follow up - Base'!$F$20:$F$96,$C5)&lt;= INDEX(List!$Q:$Q,MATCH(DA$2,List!$P:$P,0)),
0,
(COUNTIFS('Project Follow up - Base'!$S$20:$S$96,DA$2,'Project Follow up - Base'!$F$20:$F$96,$C5)
- INDEX(List!$Q:$Q,MATCH(DA$2,List!$P:$P,0)))
* INDEX(List!$R:$R,MATCH(DA$2,List!$P:$P,0)))</f>
        <v>0</v>
      </c>
      <c r="DB5" s="357">
        <f ca="1">IF(
COUNTIFS('Project Follow up - Base'!$S$20:$S$96,DB$2,'Project Follow up - Base'!$F$20:$F$96,$C5)&lt;= INDEX(List!$Q:$Q,MATCH(DB$2,List!$P:$P,0)),
0,
(COUNTIFS('Project Follow up - Base'!$S$20:$S$96,DB$2,'Project Follow up - Base'!$F$20:$F$96,$C5)
- INDEX(List!$Q:$Q,MATCH(DB$2,List!$P:$P,0)))
* INDEX(List!$R:$R,MATCH(DB$2,List!$P:$P,0)))</f>
        <v>0</v>
      </c>
    </row>
    <row r="6" spans="1:106" x14ac:dyDescent="0.2">
      <c r="A6" s="353">
        <f>COUNTIF('Project Follow up - Base'!$F$20:$F$96,C6)</f>
        <v>0</v>
      </c>
      <c r="B6" s="353" t="str">
        <f>'Employees Summary'!B7</f>
        <v>Design</v>
      </c>
      <c r="C6" s="353" t="str">
        <f>'Employees Summary'!C7</f>
        <v>Ghadeer AlAmoudi</v>
      </c>
      <c r="D6" s="354" t="str">
        <f>IF(C6=0,"", IF(A6&gt;0,1-(G6*[1]KPI!$C$3)-(H6*[1]KPI!$C$4),""))</f>
        <v/>
      </c>
      <c r="E6" s="365" t="str">
        <f>IF(OR(C6='Project Follow up - Base'!$D$17,C6='Project Follow up - Base'!$D$38,C6='Project Follow up - Base'!$D$74), IF(SUMIF(B:B,B6,A:A)=0,"", AVERAGEIF(B:B,B6,D:D)),"")</f>
        <v/>
      </c>
      <c r="F6" s="366">
        <f>SUMIF('Project Follow up - Base'!$F$20:$F$102,'Employees KPIs'!C6,'Project Follow up - Base'!$AA$20:$AA$102)</f>
        <v>0</v>
      </c>
      <c r="G6" s="355">
        <f>IF( F6=0,
   0,
   IF(
     F6-
     [1]KPI!$F$3
     &lt;0,0,
     F6-
     [1]KPI!$F$3
    )*
     [1]KPI!$G$3
)</f>
        <v>0</v>
      </c>
      <c r="H6" s="355">
        <f t="shared" ca="1" si="0"/>
        <v>0</v>
      </c>
      <c r="I6" s="356">
        <f ca="1">IF(
COUNTIFS('Project Follow up - Base'!$S$20:$S$96,I$2,'Project Follow up - Base'!$F$20:$F$96,$C6)&lt;= INDEX(List!$Q:$Q,MATCH(I$2,List!$P:$P,0)),
0,
(COUNTIFS('Project Follow up - Base'!$S$20:$S$96,I$2,'Project Follow up - Base'!$F$20:$F$96,$C6)
- INDEX(List!$Q:$Q,MATCH(I$2,List!$P:$P,0)))
* INDEX(List!$R:$R,MATCH(I$2,List!$P:$P,0)))</f>
        <v>0</v>
      </c>
      <c r="J6" s="357">
        <f ca="1">IF(
COUNTIFS('Project Follow up - Base'!$S$20:$S$96,J$2,'Project Follow up - Base'!$F$20:$F$96,$C6)&lt;= INDEX(List!$Q:$Q,MATCH(J$2,List!$P:$P,0)),
0,
(COUNTIFS('Project Follow up - Base'!$S$20:$S$96,J$2,'Project Follow up - Base'!$F$20:$F$96,$C6)
- INDEX(List!$Q:$Q,MATCH(J$2,List!$P:$P,0)))
* INDEX(List!$R:$R,MATCH(J$2,List!$P:$P,0)))</f>
        <v>0</v>
      </c>
      <c r="K6" s="357">
        <f ca="1">IF(
COUNTIFS('Project Follow up - Base'!$S$20:$S$96,K$2,'Project Follow up - Base'!$F$20:$F$96,$C6)&lt;= INDEX(List!$Q:$Q,MATCH(K$2,List!$P:$P,0)),
0,
(COUNTIFS('Project Follow up - Base'!$S$20:$S$96,K$2,'Project Follow up - Base'!$F$20:$F$96,$C6)
- INDEX(List!$Q:$Q,MATCH(K$2,List!$P:$P,0)))
* INDEX(List!$R:$R,MATCH(K$2,List!$P:$P,0)))</f>
        <v>0</v>
      </c>
      <c r="L6" s="357">
        <f ca="1">IF(
COUNTIFS('Project Follow up - Base'!$S$20:$S$96,L$2,'Project Follow up - Base'!$F$20:$F$96,$C6)&lt;= INDEX(List!$Q:$Q,MATCH(L$2,List!$P:$P,0)),
0,
(COUNTIFS('Project Follow up - Base'!$S$20:$S$96,L$2,'Project Follow up - Base'!$F$20:$F$96,$C6)
- INDEX(List!$Q:$Q,MATCH(L$2,List!$P:$P,0)))
* INDEX(List!$R:$R,MATCH(L$2,List!$P:$P,0)))</f>
        <v>0</v>
      </c>
      <c r="M6" s="357">
        <f ca="1">IF(
COUNTIFS('Project Follow up - Base'!$S$20:$S$96,M$2,'Project Follow up - Base'!$F$20:$F$96,$C6)&lt;= INDEX(List!$Q:$Q,MATCH(M$2,List!$P:$P,0)),
0,
(COUNTIFS('Project Follow up - Base'!$S$20:$S$96,M$2,'Project Follow up - Base'!$F$20:$F$96,$C6)
- INDEX(List!$Q:$Q,MATCH(M$2,List!$P:$P,0)))
* INDEX(List!$R:$R,MATCH(M$2,List!$P:$P,0)))</f>
        <v>0</v>
      </c>
      <c r="N6" s="357">
        <f ca="1">IF(
COUNTIFS('Project Follow up - Base'!$S$20:$S$96,N$2,'Project Follow up - Base'!$F$20:$F$96,$C6)&lt;= INDEX(List!$Q:$Q,MATCH(N$2,List!$P:$P,0)),
0,
(COUNTIFS('Project Follow up - Base'!$S$20:$S$96,N$2,'Project Follow up - Base'!$F$20:$F$96,$C6)
- INDEX(List!$Q:$Q,MATCH(N$2,List!$P:$P,0)))
* INDEX(List!$R:$R,MATCH(N$2,List!$P:$P,0)))</f>
        <v>0</v>
      </c>
      <c r="O6" s="357">
        <f ca="1">IF(
COUNTIFS('Project Follow up - Base'!$S$20:$S$96,O$2,'Project Follow up - Base'!$F$20:$F$96,$C6)&lt;= INDEX(List!$Q:$Q,MATCH(O$2,List!$P:$P,0)),
0,
(COUNTIFS('Project Follow up - Base'!$S$20:$S$96,O$2,'Project Follow up - Base'!$F$20:$F$96,$C6)
- INDEX(List!$Q:$Q,MATCH(O$2,List!$P:$P,0)))
* INDEX(List!$R:$R,MATCH(O$2,List!$P:$P,0)))</f>
        <v>0</v>
      </c>
      <c r="P6" s="357">
        <f ca="1">IF(
COUNTIFS('Project Follow up - Base'!$S$20:$S$96,P$2,'Project Follow up - Base'!$F$20:$F$96,$C6)&lt;= INDEX(List!$Q:$Q,MATCH(P$2,List!$P:$P,0)),
0,
(COUNTIFS('Project Follow up - Base'!$S$20:$S$96,P$2,'Project Follow up - Base'!$F$20:$F$96,$C6)
- INDEX(List!$Q:$Q,MATCH(P$2,List!$P:$P,0)))
* INDEX(List!$R:$R,MATCH(P$2,List!$P:$P,0)))</f>
        <v>0</v>
      </c>
      <c r="Q6" s="357">
        <f ca="1">IF(
COUNTIFS('Project Follow up - Base'!$S$20:$S$96,Q$2,'Project Follow up - Base'!$F$20:$F$96,$C6)&lt;= INDEX(List!$Q:$Q,MATCH(Q$2,List!$P:$P,0)),
0,
(COUNTIFS('Project Follow up - Base'!$S$20:$S$96,Q$2,'Project Follow up - Base'!$F$20:$F$96,$C6)
- INDEX(List!$Q:$Q,MATCH(Q$2,List!$P:$P,0)))
* INDEX(List!$R:$R,MATCH(Q$2,List!$P:$P,0)))</f>
        <v>0</v>
      </c>
      <c r="R6" s="357">
        <f ca="1">IF(
COUNTIFS('Project Follow up - Base'!$S$20:$S$96,R$2,'Project Follow up - Base'!$F$20:$F$96,$C6)&lt;= INDEX(List!$Q:$Q,MATCH(R$2,List!$P:$P,0)),
0,
(COUNTIFS('Project Follow up - Base'!$S$20:$S$96,R$2,'Project Follow up - Base'!$F$20:$F$96,$C6)
- INDEX(List!$Q:$Q,MATCH(R$2,List!$P:$P,0)))
* INDEX(List!$R:$R,MATCH(R$2,List!$P:$P,0)))</f>
        <v>0</v>
      </c>
      <c r="S6" s="357">
        <f ca="1">IF(
COUNTIFS('Project Follow up - Base'!$S$20:$S$96,S$2,'Project Follow up - Base'!$F$20:$F$96,$C6)&lt;= INDEX(List!$Q:$Q,MATCH(S$2,List!$P:$P,0)),
0,
(COUNTIFS('Project Follow up - Base'!$S$20:$S$96,S$2,'Project Follow up - Base'!$F$20:$F$96,$C6)
- INDEX(List!$Q:$Q,MATCH(S$2,List!$P:$P,0)))
* INDEX(List!$R:$R,MATCH(S$2,List!$P:$P,0)))</f>
        <v>0</v>
      </c>
      <c r="T6" s="357">
        <f ca="1">IF(
COUNTIFS('Project Follow up - Base'!$S$20:$S$96,T$2,'Project Follow up - Base'!$F$20:$F$96,$C6)&lt;= INDEX(List!$Q:$Q,MATCH(T$2,List!$P:$P,0)),
0,
(COUNTIFS('Project Follow up - Base'!$S$20:$S$96,T$2,'Project Follow up - Base'!$F$20:$F$96,$C6)
- INDEX(List!$Q:$Q,MATCH(T$2,List!$P:$P,0)))
* INDEX(List!$R:$R,MATCH(T$2,List!$P:$P,0)))</f>
        <v>0</v>
      </c>
      <c r="U6" s="357">
        <f ca="1">IF(
COUNTIFS('Project Follow up - Base'!$S$20:$S$96,U$2,'Project Follow up - Base'!$F$20:$F$96,$C6)&lt;= INDEX(List!$Q:$Q,MATCH(U$2,List!$P:$P,0)),
0,
(COUNTIFS('Project Follow up - Base'!$S$20:$S$96,U$2,'Project Follow up - Base'!$F$20:$F$96,$C6)
- INDEX(List!$Q:$Q,MATCH(U$2,List!$P:$P,0)))
* INDEX(List!$R:$R,MATCH(U$2,List!$P:$P,0)))</f>
        <v>0</v>
      </c>
      <c r="V6" s="357">
        <f ca="1">IF(
COUNTIFS('Project Follow up - Base'!$S$20:$S$96,V$2,'Project Follow up - Base'!$F$20:$F$96,$C6)&lt;= INDEX(List!$Q:$Q,MATCH(V$2,List!$P:$P,0)),
0,
(COUNTIFS('Project Follow up - Base'!$S$20:$S$96,V$2,'Project Follow up - Base'!$F$20:$F$96,$C6)
- INDEX(List!$Q:$Q,MATCH(V$2,List!$P:$P,0)))
* INDEX(List!$R:$R,MATCH(V$2,List!$P:$P,0)))</f>
        <v>0</v>
      </c>
      <c r="W6" s="357">
        <f ca="1">IF(
COUNTIFS('Project Follow up - Base'!$S$20:$S$96,W$2,'Project Follow up - Base'!$F$20:$F$96,$C6)&lt;= INDEX(List!$Q:$Q,MATCH(W$2,List!$P:$P,0)),
0,
(COUNTIFS('Project Follow up - Base'!$S$20:$S$96,W$2,'Project Follow up - Base'!$F$20:$F$96,$C6)
- INDEX(List!$Q:$Q,MATCH(W$2,List!$P:$P,0)))
* INDEX(List!$R:$R,MATCH(W$2,List!$P:$P,0)))</f>
        <v>0</v>
      </c>
      <c r="X6" s="357">
        <f ca="1">IF(
COUNTIFS('Project Follow up - Base'!$S$20:$S$96,X$2,'Project Follow up - Base'!$F$20:$F$96,$C6)&lt;= INDEX(List!$Q:$Q,MATCH(X$2,List!$P:$P,0)),
0,
(COUNTIFS('Project Follow up - Base'!$S$20:$S$96,X$2,'Project Follow up - Base'!$F$20:$F$96,$C6)
- INDEX(List!$Q:$Q,MATCH(X$2,List!$P:$P,0)))
* INDEX(List!$R:$R,MATCH(X$2,List!$P:$P,0)))</f>
        <v>0</v>
      </c>
      <c r="Y6" s="357">
        <f ca="1">IF(
COUNTIFS('Project Follow up - Base'!$S$20:$S$96,Y$2,'Project Follow up - Base'!$F$20:$F$96,$C6)&lt;= INDEX(List!$Q:$Q,MATCH(Y$2,List!$P:$P,0)),
0,
(COUNTIFS('Project Follow up - Base'!$S$20:$S$96,Y$2,'Project Follow up - Base'!$F$20:$F$96,$C6)
- INDEX(List!$Q:$Q,MATCH(Y$2,List!$P:$P,0)))
* INDEX(List!$R:$R,MATCH(Y$2,List!$P:$P,0)))</f>
        <v>0</v>
      </c>
      <c r="Z6" s="357">
        <f ca="1">IF(
COUNTIFS('Project Follow up - Base'!$S$20:$S$96,Z$2,'Project Follow up - Base'!$F$20:$F$96,$C6)&lt;= INDEX(List!$Q:$Q,MATCH(Z$2,List!$P:$P,0)),
0,
(COUNTIFS('Project Follow up - Base'!$S$20:$S$96,Z$2,'Project Follow up - Base'!$F$20:$F$96,$C6)
- INDEX(List!$Q:$Q,MATCH(Z$2,List!$P:$P,0)))
* INDEX(List!$R:$R,MATCH(Z$2,List!$P:$P,0)))</f>
        <v>0</v>
      </c>
      <c r="AA6" s="357">
        <f ca="1">IF(
COUNTIFS('Project Follow up - Base'!$S$20:$S$96,AA$2,'Project Follow up - Base'!$F$20:$F$96,$C6)&lt;= INDEX(List!$Q:$Q,MATCH(AA$2,List!$P:$P,0)),
0,
(COUNTIFS('Project Follow up - Base'!$S$20:$S$96,AA$2,'Project Follow up - Base'!$F$20:$F$96,$C6)
- INDEX(List!$Q:$Q,MATCH(AA$2,List!$P:$P,0)))
* INDEX(List!$R:$R,MATCH(AA$2,List!$P:$P,0)))</f>
        <v>0</v>
      </c>
      <c r="AB6" s="357">
        <f ca="1">IF(
COUNTIFS('Project Follow up - Base'!$S$20:$S$96,AB$2,'Project Follow up - Base'!$F$20:$F$96,$C6)&lt;= INDEX(List!$Q:$Q,MATCH(AB$2,List!$P:$P,0)),
0,
(COUNTIFS('Project Follow up - Base'!$S$20:$S$96,AB$2,'Project Follow up - Base'!$F$20:$F$96,$C6)
- INDEX(List!$Q:$Q,MATCH(AB$2,List!$P:$P,0)))
* INDEX(List!$R:$R,MATCH(AB$2,List!$P:$P,0)))</f>
        <v>0</v>
      </c>
      <c r="AC6" s="357">
        <f ca="1">IF(
COUNTIFS('Project Follow up - Base'!$S$20:$S$96,AC$2,'Project Follow up - Base'!$F$20:$F$96,$C6)&lt;= INDEX(List!$Q:$Q,MATCH(AC$2,List!$P:$P,0)),
0,
(COUNTIFS('Project Follow up - Base'!$S$20:$S$96,AC$2,'Project Follow up - Base'!$F$20:$F$96,$C6)
- INDEX(List!$Q:$Q,MATCH(AC$2,List!$P:$P,0)))
* INDEX(List!$R:$R,MATCH(AC$2,List!$P:$P,0)))</f>
        <v>0</v>
      </c>
      <c r="AD6" s="357">
        <f ca="1">IF(
COUNTIFS('Project Follow up - Base'!$S$20:$S$96,AD$2,'Project Follow up - Base'!$F$20:$F$96,$C6)&lt;= INDEX(List!$Q:$Q,MATCH(AD$2,List!$P:$P,0)),
0,
(COUNTIFS('Project Follow up - Base'!$S$20:$S$96,AD$2,'Project Follow up - Base'!$F$20:$F$96,$C6)
- INDEX(List!$Q:$Q,MATCH(AD$2,List!$P:$P,0)))
* INDEX(List!$R:$R,MATCH(AD$2,List!$P:$P,0)))</f>
        <v>0</v>
      </c>
      <c r="AE6" s="357">
        <f ca="1">IF(
COUNTIFS('Project Follow up - Base'!$S$20:$S$96,AE$2,'Project Follow up - Base'!$F$20:$F$96,$C6)&lt;= INDEX(List!$Q:$Q,MATCH(AE$2,List!$P:$P,0)),
0,
(COUNTIFS('Project Follow up - Base'!$S$20:$S$96,AE$2,'Project Follow up - Base'!$F$20:$F$96,$C6)
- INDEX(List!$Q:$Q,MATCH(AE$2,List!$P:$P,0)))
* INDEX(List!$R:$R,MATCH(AE$2,List!$P:$P,0)))</f>
        <v>0</v>
      </c>
      <c r="AF6" s="357">
        <f ca="1">IF(
COUNTIFS('Project Follow up - Base'!$S$20:$S$96,AF$2,'Project Follow up - Base'!$F$20:$F$96,$C6)&lt;= INDEX(List!$Q:$Q,MATCH(AF$2,List!$P:$P,0)),
0,
(COUNTIFS('Project Follow up - Base'!$S$20:$S$96,AF$2,'Project Follow up - Base'!$F$20:$F$96,$C6)
- INDEX(List!$Q:$Q,MATCH(AF$2,List!$P:$P,0)))
* INDEX(List!$R:$R,MATCH(AF$2,List!$P:$P,0)))</f>
        <v>0</v>
      </c>
      <c r="AG6" s="357">
        <f ca="1">IF(
COUNTIFS('Project Follow up - Base'!$S$20:$S$96,AG$2,'Project Follow up - Base'!$F$20:$F$96,$C6)&lt;= INDEX(List!$Q:$Q,MATCH(AG$2,List!$P:$P,0)),
0,
(COUNTIFS('Project Follow up - Base'!$S$20:$S$96,AG$2,'Project Follow up - Base'!$F$20:$F$96,$C6)
- INDEX(List!$Q:$Q,MATCH(AG$2,List!$P:$P,0)))
* INDEX(List!$R:$R,MATCH(AG$2,List!$P:$P,0)))</f>
        <v>0</v>
      </c>
      <c r="AH6" s="357">
        <f ca="1">IF(
COUNTIFS('Project Follow up - Base'!$S$20:$S$96,AH$2,'Project Follow up - Base'!$F$20:$F$96,$C6)&lt;= INDEX(List!$Q:$Q,MATCH(AH$2,List!$P:$P,0)),
0,
(COUNTIFS('Project Follow up - Base'!$S$20:$S$96,AH$2,'Project Follow up - Base'!$F$20:$F$96,$C6)
- INDEX(List!$Q:$Q,MATCH(AH$2,List!$P:$P,0)))
* INDEX(List!$R:$R,MATCH(AH$2,List!$P:$P,0)))</f>
        <v>0</v>
      </c>
      <c r="AI6" s="357">
        <f ca="1">IF(
COUNTIFS('Project Follow up - Base'!$S$20:$S$96,AI$2,'Project Follow up - Base'!$F$20:$F$96,$C6)&lt;= INDEX(List!$Q:$Q,MATCH(AI$2,List!$P:$P,0)),
0,
(COUNTIFS('Project Follow up - Base'!$S$20:$S$96,AI$2,'Project Follow up - Base'!$F$20:$F$96,$C6)
- INDEX(List!$Q:$Q,MATCH(AI$2,List!$P:$P,0)))
* INDEX(List!$R:$R,MATCH(AI$2,List!$P:$P,0)))</f>
        <v>0</v>
      </c>
      <c r="AJ6" s="357">
        <f ca="1">IF(
COUNTIFS('Project Follow up - Base'!$S$20:$S$96,AJ$2,'Project Follow up - Base'!$F$20:$F$96,$C6)&lt;= INDEX(List!$Q:$Q,MATCH(AJ$2,List!$P:$P,0)),
0,
(COUNTIFS('Project Follow up - Base'!$S$20:$S$96,AJ$2,'Project Follow up - Base'!$F$20:$F$96,$C6)
- INDEX(List!$Q:$Q,MATCH(AJ$2,List!$P:$P,0)))
* INDEX(List!$R:$R,MATCH(AJ$2,List!$P:$P,0)))</f>
        <v>0</v>
      </c>
      <c r="AK6" s="357">
        <f ca="1">IF(
COUNTIFS('Project Follow up - Base'!$S$20:$S$96,AK$2,'Project Follow up - Base'!$F$20:$F$96,$C6)&lt;= INDEX(List!$Q:$Q,MATCH(AK$2,List!$P:$P,0)),
0,
(COUNTIFS('Project Follow up - Base'!$S$20:$S$96,AK$2,'Project Follow up - Base'!$F$20:$F$96,$C6)
- INDEX(List!$Q:$Q,MATCH(AK$2,List!$P:$P,0)))
* INDEX(List!$R:$R,MATCH(AK$2,List!$P:$P,0)))</f>
        <v>0</v>
      </c>
      <c r="AL6" s="357">
        <f ca="1">IF(
COUNTIFS('Project Follow up - Base'!$S$20:$S$96,AL$2,'Project Follow up - Base'!$F$20:$F$96,$C6)&lt;= INDEX(List!$Q:$Q,MATCH(AL$2,List!$P:$P,0)),
0,
(COUNTIFS('Project Follow up - Base'!$S$20:$S$96,AL$2,'Project Follow up - Base'!$F$20:$F$96,$C6)
- INDEX(List!$Q:$Q,MATCH(AL$2,List!$P:$P,0)))
* INDEX(List!$R:$R,MATCH(AL$2,List!$P:$P,0)))</f>
        <v>0</v>
      </c>
      <c r="AM6" s="357">
        <f ca="1">IF(
COUNTIFS('Project Follow up - Base'!$S$20:$S$96,AM$2,'Project Follow up - Base'!$F$20:$F$96,$C6)&lt;= INDEX(List!$Q:$Q,MATCH(AM$2,List!$P:$P,0)),
0,
(COUNTIFS('Project Follow up - Base'!$S$20:$S$96,AM$2,'Project Follow up - Base'!$F$20:$F$96,$C6)
- INDEX(List!$Q:$Q,MATCH(AM$2,List!$P:$P,0)))
* INDEX(List!$R:$R,MATCH(AM$2,List!$P:$P,0)))</f>
        <v>0</v>
      </c>
      <c r="AN6" s="357">
        <f ca="1">IF(
COUNTIFS('Project Follow up - Base'!$S$20:$S$96,AN$2,'Project Follow up - Base'!$F$20:$F$96,$C6)&lt;= INDEX(List!$Q:$Q,MATCH(AN$2,List!$P:$P,0)),
0,
(COUNTIFS('Project Follow up - Base'!$S$20:$S$96,AN$2,'Project Follow up - Base'!$F$20:$F$96,$C6)
- INDEX(List!$Q:$Q,MATCH(AN$2,List!$P:$P,0)))
* INDEX(List!$R:$R,MATCH(AN$2,List!$P:$P,0)))</f>
        <v>0</v>
      </c>
      <c r="AO6" s="357">
        <f ca="1">IF(
COUNTIFS('Project Follow up - Base'!$S$20:$S$96,AO$2,'Project Follow up - Base'!$F$20:$F$96,$C6)&lt;= INDEX(List!$Q:$Q,MATCH(AO$2,List!$P:$P,0)),
0,
(COUNTIFS('Project Follow up - Base'!$S$20:$S$96,AO$2,'Project Follow up - Base'!$F$20:$F$96,$C6)
- INDEX(List!$Q:$Q,MATCH(AO$2,List!$P:$P,0)))
* INDEX(List!$R:$R,MATCH(AO$2,List!$P:$P,0)))</f>
        <v>0</v>
      </c>
      <c r="AP6" s="357">
        <f ca="1">IF(
COUNTIFS('Project Follow up - Base'!$S$20:$S$96,AP$2,'Project Follow up - Base'!$F$20:$F$96,$C6)&lt;= INDEX(List!$Q:$Q,MATCH(AP$2,List!$P:$P,0)),
0,
(COUNTIFS('Project Follow up - Base'!$S$20:$S$96,AP$2,'Project Follow up - Base'!$F$20:$F$96,$C6)
- INDEX(List!$Q:$Q,MATCH(AP$2,List!$P:$P,0)))
* INDEX(List!$R:$R,MATCH(AP$2,List!$P:$P,0)))</f>
        <v>0</v>
      </c>
      <c r="AQ6" s="357">
        <f ca="1">IF(
COUNTIFS('Project Follow up - Base'!$S$20:$S$96,AQ$2,'Project Follow up - Base'!$F$20:$F$96,$C6)&lt;= INDEX(List!$Q:$Q,MATCH(AQ$2,List!$P:$P,0)),
0,
(COUNTIFS('Project Follow up - Base'!$S$20:$S$96,AQ$2,'Project Follow up - Base'!$F$20:$F$96,$C6)
- INDEX(List!$Q:$Q,MATCH(AQ$2,List!$P:$P,0)))
* INDEX(List!$R:$R,MATCH(AQ$2,List!$P:$P,0)))</f>
        <v>0</v>
      </c>
      <c r="AR6" s="357">
        <f ca="1">IF(
COUNTIFS('Project Follow up - Base'!$S$20:$S$96,AR$2,'Project Follow up - Base'!$F$20:$F$96,$C6)&lt;= INDEX(List!$Q:$Q,MATCH(AR$2,List!$P:$P,0)),
0,
(COUNTIFS('Project Follow up - Base'!$S$20:$S$96,AR$2,'Project Follow up - Base'!$F$20:$F$96,$C6)
- INDEX(List!$Q:$Q,MATCH(AR$2,List!$P:$P,0)))
* INDEX(List!$R:$R,MATCH(AR$2,List!$P:$P,0)))</f>
        <v>0</v>
      </c>
      <c r="AS6" s="357">
        <f ca="1">IF(
COUNTIFS('Project Follow up - Base'!$S$20:$S$96,AS$2,'Project Follow up - Base'!$F$20:$F$96,$C6)&lt;= INDEX(List!$Q:$Q,MATCH(AS$2,List!$P:$P,0)),
0,
(COUNTIFS('Project Follow up - Base'!$S$20:$S$96,AS$2,'Project Follow up - Base'!$F$20:$F$96,$C6)
- INDEX(List!$Q:$Q,MATCH(AS$2,List!$P:$P,0)))
* INDEX(List!$R:$R,MATCH(AS$2,List!$P:$P,0)))</f>
        <v>0</v>
      </c>
      <c r="AT6" s="357">
        <f ca="1">IF(
COUNTIFS('Project Follow up - Base'!$S$20:$S$96,AT$2,'Project Follow up - Base'!$F$20:$F$96,$C6)&lt;= INDEX(List!$Q:$Q,MATCH(AT$2,List!$P:$P,0)),
0,
(COUNTIFS('Project Follow up - Base'!$S$20:$S$96,AT$2,'Project Follow up - Base'!$F$20:$F$96,$C6)
- INDEX(List!$Q:$Q,MATCH(AT$2,List!$P:$P,0)))
* INDEX(List!$R:$R,MATCH(AT$2,List!$P:$P,0)))</f>
        <v>0</v>
      </c>
      <c r="AU6" s="357">
        <f ca="1">IF(
COUNTIFS('Project Follow up - Base'!$S$20:$S$96,AU$2,'Project Follow up - Base'!$F$20:$F$96,$C6)&lt;= INDEX(List!$Q:$Q,MATCH(AU$2,List!$P:$P,0)),
0,
(COUNTIFS('Project Follow up - Base'!$S$20:$S$96,AU$2,'Project Follow up - Base'!$F$20:$F$96,$C6)
- INDEX(List!$Q:$Q,MATCH(AU$2,List!$P:$P,0)))
* INDEX(List!$R:$R,MATCH(AU$2,List!$P:$P,0)))</f>
        <v>0</v>
      </c>
      <c r="AV6" s="357">
        <f ca="1">IF(
COUNTIFS('Project Follow up - Base'!$S$20:$S$96,AV$2,'Project Follow up - Base'!$F$20:$F$96,$C6)&lt;= INDEX(List!$Q:$Q,MATCH(AV$2,List!$P:$P,0)),
0,
(COUNTIFS('Project Follow up - Base'!$S$20:$S$96,AV$2,'Project Follow up - Base'!$F$20:$F$96,$C6)
- INDEX(List!$Q:$Q,MATCH(AV$2,List!$P:$P,0)))
* INDEX(List!$R:$R,MATCH(AV$2,List!$P:$P,0)))</f>
        <v>0</v>
      </c>
      <c r="AW6" s="357">
        <f ca="1">IF(
COUNTIFS('Project Follow up - Base'!$S$20:$S$96,AW$2,'Project Follow up - Base'!$F$20:$F$96,$C6)&lt;= INDEX(List!$Q:$Q,MATCH(AW$2,List!$P:$P,0)),
0,
(COUNTIFS('Project Follow up - Base'!$S$20:$S$96,AW$2,'Project Follow up - Base'!$F$20:$F$96,$C6)
- INDEX(List!$Q:$Q,MATCH(AW$2,List!$P:$P,0)))
* INDEX(List!$R:$R,MATCH(AW$2,List!$P:$P,0)))</f>
        <v>0</v>
      </c>
      <c r="AX6" s="357">
        <f ca="1">IF(
COUNTIFS('Project Follow up - Base'!$S$20:$S$96,AX$2,'Project Follow up - Base'!$F$20:$F$96,$C6)&lt;= INDEX(List!$Q:$Q,MATCH(AX$2,List!$P:$P,0)),
0,
(COUNTIFS('Project Follow up - Base'!$S$20:$S$96,AX$2,'Project Follow up - Base'!$F$20:$F$96,$C6)
- INDEX(List!$Q:$Q,MATCH(AX$2,List!$P:$P,0)))
* INDEX(List!$R:$R,MATCH(AX$2,List!$P:$P,0)))</f>
        <v>0</v>
      </c>
      <c r="AY6" s="357">
        <f ca="1">IF(
COUNTIFS('Project Follow up - Base'!$S$20:$S$96,AY$2,'Project Follow up - Base'!$F$20:$F$96,$C6)&lt;= INDEX(List!$Q:$Q,MATCH(AY$2,List!$P:$P,0)),
0,
(COUNTIFS('Project Follow up - Base'!$S$20:$S$96,AY$2,'Project Follow up - Base'!$F$20:$F$96,$C6)
- INDEX(List!$Q:$Q,MATCH(AY$2,List!$P:$P,0)))
* INDEX(List!$R:$R,MATCH(AY$2,List!$P:$P,0)))</f>
        <v>0</v>
      </c>
      <c r="AZ6" s="357">
        <f ca="1">IF(
COUNTIFS('Project Follow up - Base'!$S$20:$S$96,AZ$2,'Project Follow up - Base'!$F$20:$F$96,$C6)&lt;= INDEX(List!$Q:$Q,MATCH(AZ$2,List!$P:$P,0)),
0,
(COUNTIFS('Project Follow up - Base'!$S$20:$S$96,AZ$2,'Project Follow up - Base'!$F$20:$F$96,$C6)
- INDEX(List!$Q:$Q,MATCH(AZ$2,List!$P:$P,0)))
* INDEX(List!$R:$R,MATCH(AZ$2,List!$P:$P,0)))</f>
        <v>0</v>
      </c>
      <c r="BA6" s="357">
        <f ca="1">IF(
COUNTIFS('Project Follow up - Base'!$S$20:$S$96,BA$2,'Project Follow up - Base'!$F$20:$F$96,$C6)&lt;= INDEX(List!$Q:$Q,MATCH(BA$2,List!$P:$P,0)),
0,
(COUNTIFS('Project Follow up - Base'!$S$20:$S$96,BA$2,'Project Follow up - Base'!$F$20:$F$96,$C6)
- INDEX(List!$Q:$Q,MATCH(BA$2,List!$P:$P,0)))
* INDEX(List!$R:$R,MATCH(BA$2,List!$P:$P,0)))</f>
        <v>0</v>
      </c>
      <c r="BB6" s="357">
        <f ca="1">IF(
COUNTIFS('Project Follow up - Base'!$S$20:$S$96,BB$2,'Project Follow up - Base'!$F$20:$F$96,$C6)&lt;= INDEX(List!$Q:$Q,MATCH(BB$2,List!$P:$P,0)),
0,
(COUNTIFS('Project Follow up - Base'!$S$20:$S$96,BB$2,'Project Follow up - Base'!$F$20:$F$96,$C6)
- INDEX(List!$Q:$Q,MATCH(BB$2,List!$P:$P,0)))
* INDEX(List!$R:$R,MATCH(BB$2,List!$P:$P,0)))</f>
        <v>0</v>
      </c>
      <c r="BC6" s="357">
        <f ca="1">IF(
COUNTIFS('Project Follow up - Base'!$S$20:$S$96,BC$2,'Project Follow up - Base'!$F$20:$F$96,$C6)&lt;= INDEX(List!$Q:$Q,MATCH(BC$2,List!$P:$P,0)),
0,
(COUNTIFS('Project Follow up - Base'!$S$20:$S$96,BC$2,'Project Follow up - Base'!$F$20:$F$96,$C6)
- INDEX(List!$Q:$Q,MATCH(BC$2,List!$P:$P,0)))
* INDEX(List!$R:$R,MATCH(BC$2,List!$P:$P,0)))</f>
        <v>0</v>
      </c>
      <c r="BD6" s="357">
        <f ca="1">IF(
COUNTIFS('Project Follow up - Base'!$S$20:$S$96,BD$2,'Project Follow up - Base'!$F$20:$F$96,$C6)&lt;= INDEX(List!$Q:$Q,MATCH(BD$2,List!$P:$P,0)),
0,
(COUNTIFS('Project Follow up - Base'!$S$20:$S$96,BD$2,'Project Follow up - Base'!$F$20:$F$96,$C6)
- INDEX(List!$Q:$Q,MATCH(BD$2,List!$P:$P,0)))
* INDEX(List!$R:$R,MATCH(BD$2,List!$P:$P,0)))</f>
        <v>0</v>
      </c>
      <c r="BE6" s="357">
        <f ca="1">IF(
COUNTIFS('Project Follow up - Base'!$S$20:$S$96,BE$2,'Project Follow up - Base'!$F$20:$F$96,$C6)&lt;= INDEX(List!$Q:$Q,MATCH(BE$2,List!$P:$P,0)),
0,
(COUNTIFS('Project Follow up - Base'!$S$20:$S$96,BE$2,'Project Follow up - Base'!$F$20:$F$96,$C6)
- INDEX(List!$Q:$Q,MATCH(BE$2,List!$P:$P,0)))
* INDEX(List!$R:$R,MATCH(BE$2,List!$P:$P,0)))</f>
        <v>0</v>
      </c>
      <c r="BF6" s="357">
        <f ca="1">IF(
COUNTIFS('Project Follow up - Base'!$S$20:$S$96,BF$2,'Project Follow up - Base'!$F$20:$F$96,$C6)&lt;= INDEX(List!$Q:$Q,MATCH(BF$2,List!$P:$P,0)),
0,
(COUNTIFS('Project Follow up - Base'!$S$20:$S$96,BF$2,'Project Follow up - Base'!$F$20:$F$96,$C6)
- INDEX(List!$Q:$Q,MATCH(BF$2,List!$P:$P,0)))
* INDEX(List!$R:$R,MATCH(BF$2,List!$P:$P,0)))</f>
        <v>0</v>
      </c>
      <c r="BG6" s="357">
        <f ca="1">IF(
COUNTIFS('Project Follow up - Base'!$S$20:$S$96,BG$2,'Project Follow up - Base'!$F$20:$F$96,$C6)&lt;= INDEX(List!$Q:$Q,MATCH(BG$2,List!$P:$P,0)),
0,
(COUNTIFS('Project Follow up - Base'!$S$20:$S$96,BG$2,'Project Follow up - Base'!$F$20:$F$96,$C6)
- INDEX(List!$Q:$Q,MATCH(BG$2,List!$P:$P,0)))
* INDEX(List!$R:$R,MATCH(BG$2,List!$P:$P,0)))</f>
        <v>0</v>
      </c>
      <c r="BH6" s="357">
        <f ca="1">IF(
COUNTIFS('Project Follow up - Base'!$S$20:$S$96,BH$2,'Project Follow up - Base'!$F$20:$F$96,$C6)&lt;= INDEX(List!$Q:$Q,MATCH(BH$2,List!$P:$P,0)),
0,
(COUNTIFS('Project Follow up - Base'!$S$20:$S$96,BH$2,'Project Follow up - Base'!$F$20:$F$96,$C6)
- INDEX(List!$Q:$Q,MATCH(BH$2,List!$P:$P,0)))
* INDEX(List!$R:$R,MATCH(BH$2,List!$P:$P,0)))</f>
        <v>0</v>
      </c>
      <c r="BI6" s="357">
        <f ca="1">IF(
COUNTIFS('Project Follow up - Base'!$S$20:$S$96,BI$2,'Project Follow up - Base'!$F$20:$F$96,$C6)&lt;= INDEX(List!$Q:$Q,MATCH(BI$2,List!$P:$P,0)),
0,
(COUNTIFS('Project Follow up - Base'!$S$20:$S$96,BI$2,'Project Follow up - Base'!$F$20:$F$96,$C6)
- INDEX(List!$Q:$Q,MATCH(BI$2,List!$P:$P,0)))
* INDEX(List!$R:$R,MATCH(BI$2,List!$P:$P,0)))</f>
        <v>0</v>
      </c>
      <c r="BJ6" s="357">
        <f ca="1">IF(
COUNTIFS('Project Follow up - Base'!$S$20:$S$96,BJ$2,'Project Follow up - Base'!$F$20:$F$96,$C6)&lt;= INDEX(List!$Q:$Q,MATCH(BJ$2,List!$P:$P,0)),
0,
(COUNTIFS('Project Follow up - Base'!$S$20:$S$96,BJ$2,'Project Follow up - Base'!$F$20:$F$96,$C6)
- INDEX(List!$Q:$Q,MATCH(BJ$2,List!$P:$P,0)))
* INDEX(List!$R:$R,MATCH(BJ$2,List!$P:$P,0)))</f>
        <v>0</v>
      </c>
      <c r="BK6" s="357">
        <f ca="1">IF(
COUNTIFS('Project Follow up - Base'!$S$20:$S$96,BK$2,'Project Follow up - Base'!$F$20:$F$96,$C6)&lt;= INDEX(List!$Q:$Q,MATCH(BK$2,List!$P:$P,0)),
0,
(COUNTIFS('Project Follow up - Base'!$S$20:$S$96,BK$2,'Project Follow up - Base'!$F$20:$F$96,$C6)
- INDEX(List!$Q:$Q,MATCH(BK$2,List!$P:$P,0)))
* INDEX(List!$R:$R,MATCH(BK$2,List!$P:$P,0)))</f>
        <v>0</v>
      </c>
      <c r="BL6" s="357">
        <f ca="1">IF(
COUNTIFS('Project Follow up - Base'!$S$20:$S$96,BL$2,'Project Follow up - Base'!$F$20:$F$96,$C6)&lt;= INDEX(List!$Q:$Q,MATCH(BL$2,List!$P:$P,0)),
0,
(COUNTIFS('Project Follow up - Base'!$S$20:$S$96,BL$2,'Project Follow up - Base'!$F$20:$F$96,$C6)
- INDEX(List!$Q:$Q,MATCH(BL$2,List!$P:$P,0)))
* INDEX(List!$R:$R,MATCH(BL$2,List!$P:$P,0)))</f>
        <v>0</v>
      </c>
      <c r="BM6" s="357">
        <f ca="1">IF(
COUNTIFS('Project Follow up - Base'!$S$20:$S$96,BM$2,'Project Follow up - Base'!$F$20:$F$96,$C6)&lt;= INDEX(List!$Q:$Q,MATCH(BM$2,List!$P:$P,0)),
0,
(COUNTIFS('Project Follow up - Base'!$S$20:$S$96,BM$2,'Project Follow up - Base'!$F$20:$F$96,$C6)
- INDEX(List!$Q:$Q,MATCH(BM$2,List!$P:$P,0)))
* INDEX(List!$R:$R,MATCH(BM$2,List!$P:$P,0)))</f>
        <v>0</v>
      </c>
      <c r="BN6" s="357">
        <f ca="1">IF(
COUNTIFS('Project Follow up - Base'!$S$20:$S$96,BN$2,'Project Follow up - Base'!$F$20:$F$96,$C6)&lt;= INDEX(List!$Q:$Q,MATCH(BN$2,List!$P:$P,0)),
0,
(COUNTIFS('Project Follow up - Base'!$S$20:$S$96,BN$2,'Project Follow up - Base'!$F$20:$F$96,$C6)
- INDEX(List!$Q:$Q,MATCH(BN$2,List!$P:$P,0)))
* INDEX(List!$R:$R,MATCH(BN$2,List!$P:$P,0)))</f>
        <v>0</v>
      </c>
      <c r="BO6" s="357">
        <f ca="1">IF(
COUNTIFS('Project Follow up - Base'!$S$20:$S$96,BO$2,'Project Follow up - Base'!$F$20:$F$96,$C6)&lt;= INDEX(List!$Q:$Q,MATCH(BO$2,List!$P:$P,0)),
0,
(COUNTIFS('Project Follow up - Base'!$S$20:$S$96,BO$2,'Project Follow up - Base'!$F$20:$F$96,$C6)
- INDEX(List!$Q:$Q,MATCH(BO$2,List!$P:$P,0)))
* INDEX(List!$R:$R,MATCH(BO$2,List!$P:$P,0)))</f>
        <v>0</v>
      </c>
      <c r="BP6" s="357">
        <f ca="1">IF(
COUNTIFS('Project Follow up - Base'!$S$20:$S$96,BP$2,'Project Follow up - Base'!$F$20:$F$96,$C6)&lt;= INDEX(List!$Q:$Q,MATCH(BP$2,List!$P:$P,0)),
0,
(COUNTIFS('Project Follow up - Base'!$S$20:$S$96,BP$2,'Project Follow up - Base'!$F$20:$F$96,$C6)
- INDEX(List!$Q:$Q,MATCH(BP$2,List!$P:$P,0)))
* INDEX(List!$R:$R,MATCH(BP$2,List!$P:$P,0)))</f>
        <v>0</v>
      </c>
      <c r="BQ6" s="357">
        <f ca="1">IF(
COUNTIFS('Project Follow up - Base'!$S$20:$S$96,BQ$2,'Project Follow up - Base'!$F$20:$F$96,$C6)&lt;= INDEX(List!$Q:$Q,MATCH(BQ$2,List!$P:$P,0)),
0,
(COUNTIFS('Project Follow up - Base'!$S$20:$S$96,BQ$2,'Project Follow up - Base'!$F$20:$F$96,$C6)
- INDEX(List!$Q:$Q,MATCH(BQ$2,List!$P:$P,0)))
* INDEX(List!$R:$R,MATCH(BQ$2,List!$P:$P,0)))</f>
        <v>0</v>
      </c>
      <c r="BR6" s="357">
        <f ca="1">IF(
COUNTIFS('Project Follow up - Base'!$S$20:$S$96,BR$2,'Project Follow up - Base'!$F$20:$F$96,$C6)&lt;= INDEX(List!$Q:$Q,MATCH(BR$2,List!$P:$P,0)),
0,
(COUNTIFS('Project Follow up - Base'!$S$20:$S$96,BR$2,'Project Follow up - Base'!$F$20:$F$96,$C6)
- INDEX(List!$Q:$Q,MATCH(BR$2,List!$P:$P,0)))
* INDEX(List!$R:$R,MATCH(BR$2,List!$P:$P,0)))</f>
        <v>0</v>
      </c>
      <c r="BS6" s="357">
        <f ca="1">IF(
COUNTIFS('Project Follow up - Base'!$S$20:$S$96,BS$2,'Project Follow up - Base'!$F$20:$F$96,$C6)&lt;= INDEX(List!$Q:$Q,MATCH(BS$2,List!$P:$P,0)),
0,
(COUNTIFS('Project Follow up - Base'!$S$20:$S$96,BS$2,'Project Follow up - Base'!$F$20:$F$96,$C6)
- INDEX(List!$Q:$Q,MATCH(BS$2,List!$P:$P,0)))
* INDEX(List!$R:$R,MATCH(BS$2,List!$P:$P,0)))</f>
        <v>0</v>
      </c>
      <c r="BT6" s="357">
        <f ca="1">IF(
COUNTIFS('Project Follow up - Base'!$S$20:$S$96,BT$2,'Project Follow up - Base'!$F$20:$F$96,$C6)&lt;= INDEX(List!$Q:$Q,MATCH(BT$2,List!$P:$P,0)),
0,
(COUNTIFS('Project Follow up - Base'!$S$20:$S$96,BT$2,'Project Follow up - Base'!$F$20:$F$96,$C6)
- INDEX(List!$Q:$Q,MATCH(BT$2,List!$P:$P,0)))
* INDEX(List!$R:$R,MATCH(BT$2,List!$P:$P,0)))</f>
        <v>0</v>
      </c>
      <c r="BU6" s="357">
        <f ca="1">IF(
COUNTIFS('Project Follow up - Base'!$S$20:$S$96,BU$2,'Project Follow up - Base'!$F$20:$F$96,$C6)&lt;= INDEX(List!$Q:$Q,MATCH(BU$2,List!$P:$P,0)),
0,
(COUNTIFS('Project Follow up - Base'!$S$20:$S$96,BU$2,'Project Follow up - Base'!$F$20:$F$96,$C6)
- INDEX(List!$Q:$Q,MATCH(BU$2,List!$P:$P,0)))
* INDEX(List!$R:$R,MATCH(BU$2,List!$P:$P,0)))</f>
        <v>0</v>
      </c>
      <c r="BV6" s="357">
        <f ca="1">IF(
COUNTIFS('Project Follow up - Base'!$S$20:$S$96,BV$2,'Project Follow up - Base'!$F$20:$F$96,$C6)&lt;= INDEX(List!$Q:$Q,MATCH(BV$2,List!$P:$P,0)),
0,
(COUNTIFS('Project Follow up - Base'!$S$20:$S$96,BV$2,'Project Follow up - Base'!$F$20:$F$96,$C6)
- INDEX(List!$Q:$Q,MATCH(BV$2,List!$P:$P,0)))
* INDEX(List!$R:$R,MATCH(BV$2,List!$P:$P,0)))</f>
        <v>0</v>
      </c>
      <c r="BW6" s="357">
        <f ca="1">IF(
COUNTIFS('Project Follow up - Base'!$S$20:$S$96,BW$2,'Project Follow up - Base'!$F$20:$F$96,$C6)&lt;= INDEX(List!$Q:$Q,MATCH(BW$2,List!$P:$P,0)),
0,
(COUNTIFS('Project Follow up - Base'!$S$20:$S$96,BW$2,'Project Follow up - Base'!$F$20:$F$96,$C6)
- INDEX(List!$Q:$Q,MATCH(BW$2,List!$P:$P,0)))
* INDEX(List!$R:$R,MATCH(BW$2,List!$P:$P,0)))</f>
        <v>0</v>
      </c>
      <c r="BX6" s="357">
        <f ca="1">IF(
COUNTIFS('Project Follow up - Base'!$S$20:$S$96,BX$2,'Project Follow up - Base'!$F$20:$F$96,$C6)&lt;= INDEX(List!$Q:$Q,MATCH(BX$2,List!$P:$P,0)),
0,
(COUNTIFS('Project Follow up - Base'!$S$20:$S$96,BX$2,'Project Follow up - Base'!$F$20:$F$96,$C6)
- INDEX(List!$Q:$Q,MATCH(BX$2,List!$P:$P,0)))
* INDEX(List!$R:$R,MATCH(BX$2,List!$P:$P,0)))</f>
        <v>0</v>
      </c>
      <c r="BY6" s="357">
        <f ca="1">IF(
COUNTIFS('Project Follow up - Base'!$S$20:$S$96,BY$2,'Project Follow up - Base'!$F$20:$F$96,$C6)&lt;= INDEX(List!$Q:$Q,MATCH(BY$2,List!$P:$P,0)),
0,
(COUNTIFS('Project Follow up - Base'!$S$20:$S$96,BY$2,'Project Follow up - Base'!$F$20:$F$96,$C6)
- INDEX(List!$Q:$Q,MATCH(BY$2,List!$P:$P,0)))
* INDEX(List!$R:$R,MATCH(BY$2,List!$P:$P,0)))</f>
        <v>0</v>
      </c>
      <c r="BZ6" s="357">
        <f ca="1">IF(
COUNTIFS('Project Follow up - Base'!$S$20:$S$96,BZ$2,'Project Follow up - Base'!$F$20:$F$96,$C6)&lt;= INDEX(List!$Q:$Q,MATCH(BZ$2,List!$P:$P,0)),
0,
(COUNTIFS('Project Follow up - Base'!$S$20:$S$96,BZ$2,'Project Follow up - Base'!$F$20:$F$96,$C6)
- INDEX(List!$Q:$Q,MATCH(BZ$2,List!$P:$P,0)))
* INDEX(List!$R:$R,MATCH(BZ$2,List!$P:$P,0)))</f>
        <v>0</v>
      </c>
      <c r="CA6" s="357">
        <f ca="1">IF(
COUNTIFS('Project Follow up - Base'!$S$20:$S$96,CA$2,'Project Follow up - Base'!$F$20:$F$96,$C6)&lt;= INDEX(List!$Q:$Q,MATCH(CA$2,List!$P:$P,0)),
0,
(COUNTIFS('Project Follow up - Base'!$S$20:$S$96,CA$2,'Project Follow up - Base'!$F$20:$F$96,$C6)
- INDEX(List!$Q:$Q,MATCH(CA$2,List!$P:$P,0)))
* INDEX(List!$R:$R,MATCH(CA$2,List!$P:$P,0)))</f>
        <v>0</v>
      </c>
      <c r="CB6" s="357">
        <f ca="1">IF(
COUNTIFS('Project Follow up - Base'!$S$20:$S$96,CB$2,'Project Follow up - Base'!$F$20:$F$96,$C6)&lt;= INDEX(List!$Q:$Q,MATCH(CB$2,List!$P:$P,0)),
0,
(COUNTIFS('Project Follow up - Base'!$S$20:$S$96,CB$2,'Project Follow up - Base'!$F$20:$F$96,$C6)
- INDEX(List!$Q:$Q,MATCH(CB$2,List!$P:$P,0)))
* INDEX(List!$R:$R,MATCH(CB$2,List!$P:$P,0)))</f>
        <v>0</v>
      </c>
      <c r="CC6" s="357">
        <f ca="1">IF(
COUNTIFS('Project Follow up - Base'!$S$20:$S$96,CC$2,'Project Follow up - Base'!$F$20:$F$96,$C6)&lt;= INDEX(List!$Q:$Q,MATCH(CC$2,List!$P:$P,0)),
0,
(COUNTIFS('Project Follow up - Base'!$S$20:$S$96,CC$2,'Project Follow up - Base'!$F$20:$F$96,$C6)
- INDEX(List!$Q:$Q,MATCH(CC$2,List!$P:$P,0)))
* INDEX(List!$R:$R,MATCH(CC$2,List!$P:$P,0)))</f>
        <v>0</v>
      </c>
      <c r="CD6" s="357">
        <f ca="1">IF(
COUNTIFS('Project Follow up - Base'!$S$20:$S$96,CD$2,'Project Follow up - Base'!$F$20:$F$96,$C6)&lt;= INDEX(List!$Q:$Q,MATCH(CD$2,List!$P:$P,0)),
0,
(COUNTIFS('Project Follow up - Base'!$S$20:$S$96,CD$2,'Project Follow up - Base'!$F$20:$F$96,$C6)
- INDEX(List!$Q:$Q,MATCH(CD$2,List!$P:$P,0)))
* INDEX(List!$R:$R,MATCH(CD$2,List!$P:$P,0)))</f>
        <v>0</v>
      </c>
      <c r="CE6" s="357">
        <f ca="1">IF(
COUNTIFS('Project Follow up - Base'!$S$20:$S$96,CE$2,'Project Follow up - Base'!$F$20:$F$96,$C6)&lt;= INDEX(List!$Q:$Q,MATCH(CE$2,List!$P:$P,0)),
0,
(COUNTIFS('Project Follow up - Base'!$S$20:$S$96,CE$2,'Project Follow up - Base'!$F$20:$F$96,$C6)
- INDEX(List!$Q:$Q,MATCH(CE$2,List!$P:$P,0)))
* INDEX(List!$R:$R,MATCH(CE$2,List!$P:$P,0)))</f>
        <v>0</v>
      </c>
      <c r="CF6" s="357">
        <f ca="1">IF(
COUNTIFS('Project Follow up - Base'!$S$20:$S$96,CF$2,'Project Follow up - Base'!$F$20:$F$96,$C6)&lt;= INDEX(List!$Q:$Q,MATCH(CF$2,List!$P:$P,0)),
0,
(COUNTIFS('Project Follow up - Base'!$S$20:$S$96,CF$2,'Project Follow up - Base'!$F$20:$F$96,$C6)
- INDEX(List!$Q:$Q,MATCH(CF$2,List!$P:$P,0)))
* INDEX(List!$R:$R,MATCH(CF$2,List!$P:$P,0)))</f>
        <v>0</v>
      </c>
      <c r="CG6" s="357">
        <f ca="1">IF(
COUNTIFS('Project Follow up - Base'!$S$20:$S$96,CG$2,'Project Follow up - Base'!$F$20:$F$96,$C6)&lt;= INDEX(List!$Q:$Q,MATCH(CG$2,List!$P:$P,0)),
0,
(COUNTIFS('Project Follow up - Base'!$S$20:$S$96,CG$2,'Project Follow up - Base'!$F$20:$F$96,$C6)
- INDEX(List!$Q:$Q,MATCH(CG$2,List!$P:$P,0)))
* INDEX(List!$R:$R,MATCH(CG$2,List!$P:$P,0)))</f>
        <v>0</v>
      </c>
      <c r="CH6" s="357">
        <f ca="1">IF(
COUNTIFS('Project Follow up - Base'!$S$20:$S$96,CH$2,'Project Follow up - Base'!$F$20:$F$96,$C6)&lt;= INDEX(List!$Q:$Q,MATCH(CH$2,List!$P:$P,0)),
0,
(COUNTIFS('Project Follow up - Base'!$S$20:$S$96,CH$2,'Project Follow up - Base'!$F$20:$F$96,$C6)
- INDEX(List!$Q:$Q,MATCH(CH$2,List!$P:$P,0)))
* INDEX(List!$R:$R,MATCH(CH$2,List!$P:$P,0)))</f>
        <v>0</v>
      </c>
      <c r="CI6" s="357">
        <f ca="1">IF(
COUNTIFS('Project Follow up - Base'!$S$20:$S$96,CI$2,'Project Follow up - Base'!$F$20:$F$96,$C6)&lt;= INDEX(List!$Q:$Q,MATCH(CI$2,List!$P:$P,0)),
0,
(COUNTIFS('Project Follow up - Base'!$S$20:$S$96,CI$2,'Project Follow up - Base'!$F$20:$F$96,$C6)
- INDEX(List!$Q:$Q,MATCH(CI$2,List!$P:$P,0)))
* INDEX(List!$R:$R,MATCH(CI$2,List!$P:$P,0)))</f>
        <v>0</v>
      </c>
      <c r="CJ6" s="357">
        <f ca="1">IF(
COUNTIFS('Project Follow up - Base'!$S$20:$S$96,CJ$2,'Project Follow up - Base'!$F$20:$F$96,$C6)&lt;= INDEX(List!$Q:$Q,MATCH(CJ$2,List!$P:$P,0)),
0,
(COUNTIFS('Project Follow up - Base'!$S$20:$S$96,CJ$2,'Project Follow up - Base'!$F$20:$F$96,$C6)
- INDEX(List!$Q:$Q,MATCH(CJ$2,List!$P:$P,0)))
* INDEX(List!$R:$R,MATCH(CJ$2,List!$P:$P,0)))</f>
        <v>0</v>
      </c>
      <c r="CK6" s="357">
        <f ca="1">IF(
COUNTIFS('Project Follow up - Base'!$S$20:$S$96,CK$2,'Project Follow up - Base'!$F$20:$F$96,$C6)&lt;= INDEX(List!$Q:$Q,MATCH(CK$2,List!$P:$P,0)),
0,
(COUNTIFS('Project Follow up - Base'!$S$20:$S$96,CK$2,'Project Follow up - Base'!$F$20:$F$96,$C6)
- INDEX(List!$Q:$Q,MATCH(CK$2,List!$P:$P,0)))
* INDEX(List!$R:$R,MATCH(CK$2,List!$P:$P,0)))</f>
        <v>0</v>
      </c>
      <c r="CL6" s="357">
        <f ca="1">IF(
COUNTIFS('Project Follow up - Base'!$S$20:$S$96,CL$2,'Project Follow up - Base'!$F$20:$F$96,$C6)&lt;= INDEX(List!$Q:$Q,MATCH(CL$2,List!$P:$P,0)),
0,
(COUNTIFS('Project Follow up - Base'!$S$20:$S$96,CL$2,'Project Follow up - Base'!$F$20:$F$96,$C6)
- INDEX(List!$Q:$Q,MATCH(CL$2,List!$P:$P,0)))
* INDEX(List!$R:$R,MATCH(CL$2,List!$P:$P,0)))</f>
        <v>0</v>
      </c>
      <c r="CM6" s="357">
        <f ca="1">IF(
COUNTIFS('Project Follow up - Base'!$S$20:$S$96,CM$2,'Project Follow up - Base'!$F$20:$F$96,$C6)&lt;= INDEX(List!$Q:$Q,MATCH(CM$2,List!$P:$P,0)),
0,
(COUNTIFS('Project Follow up - Base'!$S$20:$S$96,CM$2,'Project Follow up - Base'!$F$20:$F$96,$C6)
- INDEX(List!$Q:$Q,MATCH(CM$2,List!$P:$P,0)))
* INDEX(List!$R:$R,MATCH(CM$2,List!$P:$P,0)))</f>
        <v>0</v>
      </c>
      <c r="CN6" s="357">
        <f ca="1">IF(
COUNTIFS('Project Follow up - Base'!$S$20:$S$96,CN$2,'Project Follow up - Base'!$F$20:$F$96,$C6)&lt;= INDEX(List!$Q:$Q,MATCH(CN$2,List!$P:$P,0)),
0,
(COUNTIFS('Project Follow up - Base'!$S$20:$S$96,CN$2,'Project Follow up - Base'!$F$20:$F$96,$C6)
- INDEX(List!$Q:$Q,MATCH(CN$2,List!$P:$P,0)))
* INDEX(List!$R:$R,MATCH(CN$2,List!$P:$P,0)))</f>
        <v>0</v>
      </c>
      <c r="CO6" s="357">
        <f ca="1">IF(
COUNTIFS('Project Follow up - Base'!$S$20:$S$96,CO$2,'Project Follow up - Base'!$F$20:$F$96,$C6)&lt;= INDEX(List!$Q:$Q,MATCH(CO$2,List!$P:$P,0)),
0,
(COUNTIFS('Project Follow up - Base'!$S$20:$S$96,CO$2,'Project Follow up - Base'!$F$20:$F$96,$C6)
- INDEX(List!$Q:$Q,MATCH(CO$2,List!$P:$P,0)))
* INDEX(List!$R:$R,MATCH(CO$2,List!$P:$P,0)))</f>
        <v>0</v>
      </c>
      <c r="CP6" s="357">
        <f ca="1">IF(
COUNTIFS('Project Follow up - Base'!$S$20:$S$96,CP$2,'Project Follow up - Base'!$F$20:$F$96,$C6)&lt;= INDEX(List!$Q:$Q,MATCH(CP$2,List!$P:$P,0)),
0,
(COUNTIFS('Project Follow up - Base'!$S$20:$S$96,CP$2,'Project Follow up - Base'!$F$20:$F$96,$C6)
- INDEX(List!$Q:$Q,MATCH(CP$2,List!$P:$P,0)))
* INDEX(List!$R:$R,MATCH(CP$2,List!$P:$P,0)))</f>
        <v>0</v>
      </c>
      <c r="CQ6" s="357">
        <f ca="1">IF(
COUNTIFS('Project Follow up - Base'!$S$20:$S$96,CQ$2,'Project Follow up - Base'!$F$20:$F$96,$C6)&lt;= INDEX(List!$Q:$Q,MATCH(CQ$2,List!$P:$P,0)),
0,
(COUNTIFS('Project Follow up - Base'!$S$20:$S$96,CQ$2,'Project Follow up - Base'!$F$20:$F$96,$C6)
- INDEX(List!$Q:$Q,MATCH(CQ$2,List!$P:$P,0)))
* INDEX(List!$R:$R,MATCH(CQ$2,List!$P:$P,0)))</f>
        <v>0</v>
      </c>
      <c r="CR6" s="357">
        <f ca="1">IF(
COUNTIFS('Project Follow up - Base'!$S$20:$S$96,CR$2,'Project Follow up - Base'!$F$20:$F$96,$C6)&lt;= INDEX(List!$Q:$Q,MATCH(CR$2,List!$P:$P,0)),
0,
(COUNTIFS('Project Follow up - Base'!$S$20:$S$96,CR$2,'Project Follow up - Base'!$F$20:$F$96,$C6)
- INDEX(List!$Q:$Q,MATCH(CR$2,List!$P:$P,0)))
* INDEX(List!$R:$R,MATCH(CR$2,List!$P:$P,0)))</f>
        <v>0</v>
      </c>
      <c r="CS6" s="357">
        <f ca="1">IF(
COUNTIFS('Project Follow up - Base'!$S$20:$S$96,CS$2,'Project Follow up - Base'!$F$20:$F$96,$C6)&lt;= INDEX(List!$Q:$Q,MATCH(CS$2,List!$P:$P,0)),
0,
(COUNTIFS('Project Follow up - Base'!$S$20:$S$96,CS$2,'Project Follow up - Base'!$F$20:$F$96,$C6)
- INDEX(List!$Q:$Q,MATCH(CS$2,List!$P:$P,0)))
* INDEX(List!$R:$R,MATCH(CS$2,List!$P:$P,0)))</f>
        <v>0</v>
      </c>
      <c r="CT6" s="357">
        <f ca="1">IF(
COUNTIFS('Project Follow up - Base'!$S$20:$S$96,CT$2,'Project Follow up - Base'!$F$20:$F$96,$C6)&lt;= INDEX(List!$Q:$Q,MATCH(CT$2,List!$P:$P,0)),
0,
(COUNTIFS('Project Follow up - Base'!$S$20:$S$96,CT$2,'Project Follow up - Base'!$F$20:$F$96,$C6)
- INDEX(List!$Q:$Q,MATCH(CT$2,List!$P:$P,0)))
* INDEX(List!$R:$R,MATCH(CT$2,List!$P:$P,0)))</f>
        <v>0</v>
      </c>
      <c r="CU6" s="357">
        <f ca="1">IF(
COUNTIFS('Project Follow up - Base'!$S$20:$S$96,CU$2,'Project Follow up - Base'!$F$20:$F$96,$C6)&lt;= INDEX(List!$Q:$Q,MATCH(CU$2,List!$P:$P,0)),
0,
(COUNTIFS('Project Follow up - Base'!$S$20:$S$96,CU$2,'Project Follow up - Base'!$F$20:$F$96,$C6)
- INDEX(List!$Q:$Q,MATCH(CU$2,List!$P:$P,0)))
* INDEX(List!$R:$R,MATCH(CU$2,List!$P:$P,0)))</f>
        <v>0</v>
      </c>
      <c r="CV6" s="357">
        <f ca="1">IF(
COUNTIFS('Project Follow up - Base'!$S$20:$S$96,CV$2,'Project Follow up - Base'!$F$20:$F$96,$C6)&lt;= INDEX(List!$Q:$Q,MATCH(CV$2,List!$P:$P,0)),
0,
(COUNTIFS('Project Follow up - Base'!$S$20:$S$96,CV$2,'Project Follow up - Base'!$F$20:$F$96,$C6)
- INDEX(List!$Q:$Q,MATCH(CV$2,List!$P:$P,0)))
* INDEX(List!$R:$R,MATCH(CV$2,List!$P:$P,0)))</f>
        <v>0</v>
      </c>
      <c r="CW6" s="357">
        <f ca="1">IF(
COUNTIFS('Project Follow up - Base'!$S$20:$S$96,CW$2,'Project Follow up - Base'!$F$20:$F$96,$C6)&lt;= INDEX(List!$Q:$Q,MATCH(CW$2,List!$P:$P,0)),
0,
(COUNTIFS('Project Follow up - Base'!$S$20:$S$96,CW$2,'Project Follow up - Base'!$F$20:$F$96,$C6)
- INDEX(List!$Q:$Q,MATCH(CW$2,List!$P:$P,0)))
* INDEX(List!$R:$R,MATCH(CW$2,List!$P:$P,0)))</f>
        <v>0</v>
      </c>
      <c r="CX6" s="357">
        <f ca="1">IF(
COUNTIFS('Project Follow up - Base'!$S$20:$S$96,CX$2,'Project Follow up - Base'!$F$20:$F$96,$C6)&lt;= INDEX(List!$Q:$Q,MATCH(CX$2,List!$P:$P,0)),
0,
(COUNTIFS('Project Follow up - Base'!$S$20:$S$96,CX$2,'Project Follow up - Base'!$F$20:$F$96,$C6)
- INDEX(List!$Q:$Q,MATCH(CX$2,List!$P:$P,0)))
* INDEX(List!$R:$R,MATCH(CX$2,List!$P:$P,0)))</f>
        <v>0</v>
      </c>
      <c r="CY6" s="357">
        <f ca="1">IF(
COUNTIFS('Project Follow up - Base'!$S$20:$S$96,CY$2,'Project Follow up - Base'!$F$20:$F$96,$C6)&lt;= INDEX(List!$Q:$Q,MATCH(CY$2,List!$P:$P,0)),
0,
(COUNTIFS('Project Follow up - Base'!$S$20:$S$96,CY$2,'Project Follow up - Base'!$F$20:$F$96,$C6)
- INDEX(List!$Q:$Q,MATCH(CY$2,List!$P:$P,0)))
* INDEX(List!$R:$R,MATCH(CY$2,List!$P:$P,0)))</f>
        <v>0</v>
      </c>
      <c r="CZ6" s="357">
        <f ca="1">IF(
COUNTIFS('Project Follow up - Base'!$S$20:$S$96,CZ$2,'Project Follow up - Base'!$F$20:$F$96,$C6)&lt;= INDEX(List!$Q:$Q,MATCH(CZ$2,List!$P:$P,0)),
0,
(COUNTIFS('Project Follow up - Base'!$S$20:$S$96,CZ$2,'Project Follow up - Base'!$F$20:$F$96,$C6)
- INDEX(List!$Q:$Q,MATCH(CZ$2,List!$P:$P,0)))
* INDEX(List!$R:$R,MATCH(CZ$2,List!$P:$P,0)))</f>
        <v>0</v>
      </c>
      <c r="DA6" s="357">
        <f ca="1">IF(
COUNTIFS('Project Follow up - Base'!$S$20:$S$96,DA$2,'Project Follow up - Base'!$F$20:$F$96,$C6)&lt;= INDEX(List!$Q:$Q,MATCH(DA$2,List!$P:$P,0)),
0,
(COUNTIFS('Project Follow up - Base'!$S$20:$S$96,DA$2,'Project Follow up - Base'!$F$20:$F$96,$C6)
- INDEX(List!$Q:$Q,MATCH(DA$2,List!$P:$P,0)))
* INDEX(List!$R:$R,MATCH(DA$2,List!$P:$P,0)))</f>
        <v>0</v>
      </c>
      <c r="DB6" s="357">
        <f ca="1">IF(
COUNTIFS('Project Follow up - Base'!$S$20:$S$96,DB$2,'Project Follow up - Base'!$F$20:$F$96,$C6)&lt;= INDEX(List!$Q:$Q,MATCH(DB$2,List!$P:$P,0)),
0,
(COUNTIFS('Project Follow up - Base'!$S$20:$S$96,DB$2,'Project Follow up - Base'!$F$20:$F$96,$C6)
- INDEX(List!$Q:$Q,MATCH(DB$2,List!$P:$P,0)))
* INDEX(List!$R:$R,MATCH(DB$2,List!$P:$P,0)))</f>
        <v>0</v>
      </c>
    </row>
    <row r="7" spans="1:106" x14ac:dyDescent="0.2">
      <c r="A7" s="353">
        <f>COUNTIF('Project Follow up - Base'!$F$20:$F$96,C7)</f>
        <v>10</v>
      </c>
      <c r="B7" s="353" t="str">
        <f>'Employees Summary'!B8</f>
        <v>Design</v>
      </c>
      <c r="C7" s="353" t="str">
        <f>'Employees Summary'!C8</f>
        <v>Riyadh Almaghrabi</v>
      </c>
      <c r="D7" s="354">
        <f ca="1">IF(C7=0,"", IF(A7&gt;0,1-(G7*[1]KPI!$C$3)-(H7*[1]KPI!$C$4),""))</f>
        <v>0.90500000000000003</v>
      </c>
      <c r="E7" s="365">
        <f ca="1">IF(OR(C7='Project Follow up - Base'!$D$17,C7='Project Follow up - Base'!$D$38,C7='Project Follow up - Base'!$D$74), IF(SUMIF(B:B,B7,A:A)=0,"", AVERAGEIF(B:B,B7,D:D)),"")</f>
        <v>0.90500000000000003</v>
      </c>
      <c r="F7" s="366">
        <f ca="1">SUMIF('Project Follow up - Base'!$F$20:$F$102,'Employees KPIs'!C7,'Project Follow up - Base'!$AA$20:$AA$102)</f>
        <v>22</v>
      </c>
      <c r="G7" s="355">
        <f ca="1">IF( F7=0,
   0,
   IF(
     F7-
     [1]KPI!$F$3
     &lt;0,0,
     F7-
     [1]KPI!$F$3
    )*
     [1]KPI!$G$3
)</f>
        <v>0.19</v>
      </c>
      <c r="H7" s="355">
        <f t="shared" ca="1" si="0"/>
        <v>0</v>
      </c>
      <c r="I7" s="356">
        <f ca="1">IF(
COUNTIFS('Project Follow up - Base'!$S$20:$S$96,I$2,'Project Follow up - Base'!$F$20:$F$96,$C7)&lt;= INDEX(List!$Q:$Q,MATCH(I$2,List!$P:$P,0)),
0,
(COUNTIFS('Project Follow up - Base'!$S$20:$S$96,I$2,'Project Follow up - Base'!$F$20:$F$96,$C7)
- INDEX(List!$Q:$Q,MATCH(I$2,List!$P:$P,0)))
* INDEX(List!$R:$R,MATCH(I$2,List!$P:$P,0)))</f>
        <v>0</v>
      </c>
      <c r="J7" s="357">
        <f ca="1">IF(
COUNTIFS('Project Follow up - Base'!$S$20:$S$96,J$2,'Project Follow up - Base'!$F$20:$F$96,$C7)&lt;= INDEX(List!$Q:$Q,MATCH(J$2,List!$P:$P,0)),
0,
(COUNTIFS('Project Follow up - Base'!$S$20:$S$96,J$2,'Project Follow up - Base'!$F$20:$F$96,$C7)
- INDEX(List!$Q:$Q,MATCH(J$2,List!$P:$P,0)))
* INDEX(List!$R:$R,MATCH(J$2,List!$P:$P,0)))</f>
        <v>0</v>
      </c>
      <c r="K7" s="357">
        <f ca="1">IF(
COUNTIFS('Project Follow up - Base'!$S$20:$S$96,K$2,'Project Follow up - Base'!$F$20:$F$96,$C7)&lt;= INDEX(List!$Q:$Q,MATCH(K$2,List!$P:$P,0)),
0,
(COUNTIFS('Project Follow up - Base'!$S$20:$S$96,K$2,'Project Follow up - Base'!$F$20:$F$96,$C7)
- INDEX(List!$Q:$Q,MATCH(K$2,List!$P:$P,0)))
* INDEX(List!$R:$R,MATCH(K$2,List!$P:$P,0)))</f>
        <v>0</v>
      </c>
      <c r="L7" s="357">
        <f ca="1">IF(
COUNTIFS('Project Follow up - Base'!$S$20:$S$96,L$2,'Project Follow up - Base'!$F$20:$F$96,$C7)&lt;= INDEX(List!$Q:$Q,MATCH(L$2,List!$P:$P,0)),
0,
(COUNTIFS('Project Follow up - Base'!$S$20:$S$96,L$2,'Project Follow up - Base'!$F$20:$F$96,$C7)
- INDEX(List!$Q:$Q,MATCH(L$2,List!$P:$P,0)))
* INDEX(List!$R:$R,MATCH(L$2,List!$P:$P,0)))</f>
        <v>0</v>
      </c>
      <c r="M7" s="357">
        <f ca="1">IF(
COUNTIFS('Project Follow up - Base'!$S$20:$S$96,M$2,'Project Follow up - Base'!$F$20:$F$96,$C7)&lt;= INDEX(List!$Q:$Q,MATCH(M$2,List!$P:$P,0)),
0,
(COUNTIFS('Project Follow up - Base'!$S$20:$S$96,M$2,'Project Follow up - Base'!$F$20:$F$96,$C7)
- INDEX(List!$Q:$Q,MATCH(M$2,List!$P:$P,0)))
* INDEX(List!$R:$R,MATCH(M$2,List!$P:$P,0)))</f>
        <v>0</v>
      </c>
      <c r="N7" s="357">
        <f ca="1">IF(
COUNTIFS('Project Follow up - Base'!$S$20:$S$96,N$2,'Project Follow up - Base'!$F$20:$F$96,$C7)&lt;= INDEX(List!$Q:$Q,MATCH(N$2,List!$P:$P,0)),
0,
(COUNTIFS('Project Follow up - Base'!$S$20:$S$96,N$2,'Project Follow up - Base'!$F$20:$F$96,$C7)
- INDEX(List!$Q:$Q,MATCH(N$2,List!$P:$P,0)))
* INDEX(List!$R:$R,MATCH(N$2,List!$P:$P,0)))</f>
        <v>0</v>
      </c>
      <c r="O7" s="357">
        <f ca="1">IF(
COUNTIFS('Project Follow up - Base'!$S$20:$S$96,O$2,'Project Follow up - Base'!$F$20:$F$96,$C7)&lt;= INDEX(List!$Q:$Q,MATCH(O$2,List!$P:$P,0)),
0,
(COUNTIFS('Project Follow up - Base'!$S$20:$S$96,O$2,'Project Follow up - Base'!$F$20:$F$96,$C7)
- INDEX(List!$Q:$Q,MATCH(O$2,List!$P:$P,0)))
* INDEX(List!$R:$R,MATCH(O$2,List!$P:$P,0)))</f>
        <v>0</v>
      </c>
      <c r="P7" s="357">
        <f ca="1">IF(
COUNTIFS('Project Follow up - Base'!$S$20:$S$96,P$2,'Project Follow up - Base'!$F$20:$F$96,$C7)&lt;= INDEX(List!$Q:$Q,MATCH(P$2,List!$P:$P,0)),
0,
(COUNTIFS('Project Follow up - Base'!$S$20:$S$96,P$2,'Project Follow up - Base'!$F$20:$F$96,$C7)
- INDEX(List!$Q:$Q,MATCH(P$2,List!$P:$P,0)))
* INDEX(List!$R:$R,MATCH(P$2,List!$P:$P,0)))</f>
        <v>0</v>
      </c>
      <c r="Q7" s="357">
        <f ca="1">IF(
COUNTIFS('Project Follow up - Base'!$S$20:$S$96,Q$2,'Project Follow up - Base'!$F$20:$F$96,$C7)&lt;= INDEX(List!$Q:$Q,MATCH(Q$2,List!$P:$P,0)),
0,
(COUNTIFS('Project Follow up - Base'!$S$20:$S$96,Q$2,'Project Follow up - Base'!$F$20:$F$96,$C7)
- INDEX(List!$Q:$Q,MATCH(Q$2,List!$P:$P,0)))
* INDEX(List!$R:$R,MATCH(Q$2,List!$P:$P,0)))</f>
        <v>0</v>
      </c>
      <c r="R7" s="357">
        <f ca="1">IF(
COUNTIFS('Project Follow up - Base'!$S$20:$S$96,R$2,'Project Follow up - Base'!$F$20:$F$96,$C7)&lt;= INDEX(List!$Q:$Q,MATCH(R$2,List!$P:$P,0)),
0,
(COUNTIFS('Project Follow up - Base'!$S$20:$S$96,R$2,'Project Follow up - Base'!$F$20:$F$96,$C7)
- INDEX(List!$Q:$Q,MATCH(R$2,List!$P:$P,0)))
* INDEX(List!$R:$R,MATCH(R$2,List!$P:$P,0)))</f>
        <v>0</v>
      </c>
      <c r="S7" s="357">
        <f ca="1">IF(
COUNTIFS('Project Follow up - Base'!$S$20:$S$96,S$2,'Project Follow up - Base'!$F$20:$F$96,$C7)&lt;= INDEX(List!$Q:$Q,MATCH(S$2,List!$P:$P,0)),
0,
(COUNTIFS('Project Follow up - Base'!$S$20:$S$96,S$2,'Project Follow up - Base'!$F$20:$F$96,$C7)
- INDEX(List!$Q:$Q,MATCH(S$2,List!$P:$P,0)))
* INDEX(List!$R:$R,MATCH(S$2,List!$P:$P,0)))</f>
        <v>0</v>
      </c>
      <c r="T7" s="357">
        <f ca="1">IF(
COUNTIFS('Project Follow up - Base'!$S$20:$S$96,T$2,'Project Follow up - Base'!$F$20:$F$96,$C7)&lt;= INDEX(List!$Q:$Q,MATCH(T$2,List!$P:$P,0)),
0,
(COUNTIFS('Project Follow up - Base'!$S$20:$S$96,T$2,'Project Follow up - Base'!$F$20:$F$96,$C7)
- INDEX(List!$Q:$Q,MATCH(T$2,List!$P:$P,0)))
* INDEX(List!$R:$R,MATCH(T$2,List!$P:$P,0)))</f>
        <v>0</v>
      </c>
      <c r="U7" s="357">
        <f ca="1">IF(
COUNTIFS('Project Follow up - Base'!$S$20:$S$96,U$2,'Project Follow up - Base'!$F$20:$F$96,$C7)&lt;= INDEX(List!$Q:$Q,MATCH(U$2,List!$P:$P,0)),
0,
(COUNTIFS('Project Follow up - Base'!$S$20:$S$96,U$2,'Project Follow up - Base'!$F$20:$F$96,$C7)
- INDEX(List!$Q:$Q,MATCH(U$2,List!$P:$P,0)))
* INDEX(List!$R:$R,MATCH(U$2,List!$P:$P,0)))</f>
        <v>0</v>
      </c>
      <c r="V7" s="357">
        <f ca="1">IF(
COUNTIFS('Project Follow up - Base'!$S$20:$S$96,V$2,'Project Follow up - Base'!$F$20:$F$96,$C7)&lt;= INDEX(List!$Q:$Q,MATCH(V$2,List!$P:$P,0)),
0,
(COUNTIFS('Project Follow up - Base'!$S$20:$S$96,V$2,'Project Follow up - Base'!$F$20:$F$96,$C7)
- INDEX(List!$Q:$Q,MATCH(V$2,List!$P:$P,0)))
* INDEX(List!$R:$R,MATCH(V$2,List!$P:$P,0)))</f>
        <v>0</v>
      </c>
      <c r="W7" s="357">
        <f ca="1">IF(
COUNTIFS('Project Follow up - Base'!$S$20:$S$96,W$2,'Project Follow up - Base'!$F$20:$F$96,$C7)&lt;= INDEX(List!$Q:$Q,MATCH(W$2,List!$P:$P,0)),
0,
(COUNTIFS('Project Follow up - Base'!$S$20:$S$96,W$2,'Project Follow up - Base'!$F$20:$F$96,$C7)
- INDEX(List!$Q:$Q,MATCH(W$2,List!$P:$P,0)))
* INDEX(List!$R:$R,MATCH(W$2,List!$P:$P,0)))</f>
        <v>0</v>
      </c>
      <c r="X7" s="357">
        <f ca="1">IF(
COUNTIFS('Project Follow up - Base'!$S$20:$S$96,X$2,'Project Follow up - Base'!$F$20:$F$96,$C7)&lt;= INDEX(List!$Q:$Q,MATCH(X$2,List!$P:$P,0)),
0,
(COUNTIFS('Project Follow up - Base'!$S$20:$S$96,X$2,'Project Follow up - Base'!$F$20:$F$96,$C7)
- INDEX(List!$Q:$Q,MATCH(X$2,List!$P:$P,0)))
* INDEX(List!$R:$R,MATCH(X$2,List!$P:$P,0)))</f>
        <v>0</v>
      </c>
      <c r="Y7" s="357">
        <f ca="1">IF(
COUNTIFS('Project Follow up - Base'!$S$20:$S$96,Y$2,'Project Follow up - Base'!$F$20:$F$96,$C7)&lt;= INDEX(List!$Q:$Q,MATCH(Y$2,List!$P:$P,0)),
0,
(COUNTIFS('Project Follow up - Base'!$S$20:$S$96,Y$2,'Project Follow up - Base'!$F$20:$F$96,$C7)
- INDEX(List!$Q:$Q,MATCH(Y$2,List!$P:$P,0)))
* INDEX(List!$R:$R,MATCH(Y$2,List!$P:$P,0)))</f>
        <v>0</v>
      </c>
      <c r="Z7" s="357">
        <f ca="1">IF(
COUNTIFS('Project Follow up - Base'!$S$20:$S$96,Z$2,'Project Follow up - Base'!$F$20:$F$96,$C7)&lt;= INDEX(List!$Q:$Q,MATCH(Z$2,List!$P:$P,0)),
0,
(COUNTIFS('Project Follow up - Base'!$S$20:$S$96,Z$2,'Project Follow up - Base'!$F$20:$F$96,$C7)
- INDEX(List!$Q:$Q,MATCH(Z$2,List!$P:$P,0)))
* INDEX(List!$R:$R,MATCH(Z$2,List!$P:$P,0)))</f>
        <v>0</v>
      </c>
      <c r="AA7" s="357">
        <f ca="1">IF(
COUNTIFS('Project Follow up - Base'!$S$20:$S$96,AA$2,'Project Follow up - Base'!$F$20:$F$96,$C7)&lt;= INDEX(List!$Q:$Q,MATCH(AA$2,List!$P:$P,0)),
0,
(COUNTIFS('Project Follow up - Base'!$S$20:$S$96,AA$2,'Project Follow up - Base'!$F$20:$F$96,$C7)
- INDEX(List!$Q:$Q,MATCH(AA$2,List!$P:$P,0)))
* INDEX(List!$R:$R,MATCH(AA$2,List!$P:$P,0)))</f>
        <v>0</v>
      </c>
      <c r="AB7" s="357">
        <f ca="1">IF(
COUNTIFS('Project Follow up - Base'!$S$20:$S$96,AB$2,'Project Follow up - Base'!$F$20:$F$96,$C7)&lt;= INDEX(List!$Q:$Q,MATCH(AB$2,List!$P:$P,0)),
0,
(COUNTIFS('Project Follow up - Base'!$S$20:$S$96,AB$2,'Project Follow up - Base'!$F$20:$F$96,$C7)
- INDEX(List!$Q:$Q,MATCH(AB$2,List!$P:$P,0)))
* INDEX(List!$R:$R,MATCH(AB$2,List!$P:$P,0)))</f>
        <v>0</v>
      </c>
      <c r="AC7" s="357">
        <f ca="1">IF(
COUNTIFS('Project Follow up - Base'!$S$20:$S$96,AC$2,'Project Follow up - Base'!$F$20:$F$96,$C7)&lt;= INDEX(List!$Q:$Q,MATCH(AC$2,List!$P:$P,0)),
0,
(COUNTIFS('Project Follow up - Base'!$S$20:$S$96,AC$2,'Project Follow up - Base'!$F$20:$F$96,$C7)
- INDEX(List!$Q:$Q,MATCH(AC$2,List!$P:$P,0)))
* INDEX(List!$R:$R,MATCH(AC$2,List!$P:$P,0)))</f>
        <v>0</v>
      </c>
      <c r="AD7" s="357">
        <f ca="1">IF(
COUNTIFS('Project Follow up - Base'!$S$20:$S$96,AD$2,'Project Follow up - Base'!$F$20:$F$96,$C7)&lt;= INDEX(List!$Q:$Q,MATCH(AD$2,List!$P:$P,0)),
0,
(COUNTIFS('Project Follow up - Base'!$S$20:$S$96,AD$2,'Project Follow up - Base'!$F$20:$F$96,$C7)
- INDEX(List!$Q:$Q,MATCH(AD$2,List!$P:$P,0)))
* INDEX(List!$R:$R,MATCH(AD$2,List!$P:$P,0)))</f>
        <v>0</v>
      </c>
      <c r="AE7" s="357">
        <f ca="1">IF(
COUNTIFS('Project Follow up - Base'!$S$20:$S$96,AE$2,'Project Follow up - Base'!$F$20:$F$96,$C7)&lt;= INDEX(List!$Q:$Q,MATCH(AE$2,List!$P:$P,0)),
0,
(COUNTIFS('Project Follow up - Base'!$S$20:$S$96,AE$2,'Project Follow up - Base'!$F$20:$F$96,$C7)
- INDEX(List!$Q:$Q,MATCH(AE$2,List!$P:$P,0)))
* INDEX(List!$R:$R,MATCH(AE$2,List!$P:$P,0)))</f>
        <v>0</v>
      </c>
      <c r="AF7" s="357">
        <f ca="1">IF(
COUNTIFS('Project Follow up - Base'!$S$20:$S$96,AF$2,'Project Follow up - Base'!$F$20:$F$96,$C7)&lt;= INDEX(List!$Q:$Q,MATCH(AF$2,List!$P:$P,0)),
0,
(COUNTIFS('Project Follow up - Base'!$S$20:$S$96,AF$2,'Project Follow up - Base'!$F$20:$F$96,$C7)
- INDEX(List!$Q:$Q,MATCH(AF$2,List!$P:$P,0)))
* INDEX(List!$R:$R,MATCH(AF$2,List!$P:$P,0)))</f>
        <v>0</v>
      </c>
      <c r="AG7" s="357">
        <f ca="1">IF(
COUNTIFS('Project Follow up - Base'!$S$20:$S$96,AG$2,'Project Follow up - Base'!$F$20:$F$96,$C7)&lt;= INDEX(List!$Q:$Q,MATCH(AG$2,List!$P:$P,0)),
0,
(COUNTIFS('Project Follow up - Base'!$S$20:$S$96,AG$2,'Project Follow up - Base'!$F$20:$F$96,$C7)
- INDEX(List!$Q:$Q,MATCH(AG$2,List!$P:$P,0)))
* INDEX(List!$R:$R,MATCH(AG$2,List!$P:$P,0)))</f>
        <v>0</v>
      </c>
      <c r="AH7" s="357">
        <f ca="1">IF(
COUNTIFS('Project Follow up - Base'!$S$20:$S$96,AH$2,'Project Follow up - Base'!$F$20:$F$96,$C7)&lt;= INDEX(List!$Q:$Q,MATCH(AH$2,List!$P:$P,0)),
0,
(COUNTIFS('Project Follow up - Base'!$S$20:$S$96,AH$2,'Project Follow up - Base'!$F$20:$F$96,$C7)
- INDEX(List!$Q:$Q,MATCH(AH$2,List!$P:$P,0)))
* INDEX(List!$R:$R,MATCH(AH$2,List!$P:$P,0)))</f>
        <v>0</v>
      </c>
      <c r="AI7" s="357">
        <f ca="1">IF(
COUNTIFS('Project Follow up - Base'!$S$20:$S$96,AI$2,'Project Follow up - Base'!$F$20:$F$96,$C7)&lt;= INDEX(List!$Q:$Q,MATCH(AI$2,List!$P:$P,0)),
0,
(COUNTIFS('Project Follow up - Base'!$S$20:$S$96,AI$2,'Project Follow up - Base'!$F$20:$F$96,$C7)
- INDEX(List!$Q:$Q,MATCH(AI$2,List!$P:$P,0)))
* INDEX(List!$R:$R,MATCH(AI$2,List!$P:$P,0)))</f>
        <v>0</v>
      </c>
      <c r="AJ7" s="357">
        <f ca="1">IF(
COUNTIFS('Project Follow up - Base'!$S$20:$S$96,AJ$2,'Project Follow up - Base'!$F$20:$F$96,$C7)&lt;= INDEX(List!$Q:$Q,MATCH(AJ$2,List!$P:$P,0)),
0,
(COUNTIFS('Project Follow up - Base'!$S$20:$S$96,AJ$2,'Project Follow up - Base'!$F$20:$F$96,$C7)
- INDEX(List!$Q:$Q,MATCH(AJ$2,List!$P:$P,0)))
* INDEX(List!$R:$R,MATCH(AJ$2,List!$P:$P,0)))</f>
        <v>0</v>
      </c>
      <c r="AK7" s="357">
        <f ca="1">IF(
COUNTIFS('Project Follow up - Base'!$S$20:$S$96,AK$2,'Project Follow up - Base'!$F$20:$F$96,$C7)&lt;= INDEX(List!$Q:$Q,MATCH(AK$2,List!$P:$P,0)),
0,
(COUNTIFS('Project Follow up - Base'!$S$20:$S$96,AK$2,'Project Follow up - Base'!$F$20:$F$96,$C7)
- INDEX(List!$Q:$Q,MATCH(AK$2,List!$P:$P,0)))
* INDEX(List!$R:$R,MATCH(AK$2,List!$P:$P,0)))</f>
        <v>0</v>
      </c>
      <c r="AL7" s="357">
        <f ca="1">IF(
COUNTIFS('Project Follow up - Base'!$S$20:$S$96,AL$2,'Project Follow up - Base'!$F$20:$F$96,$C7)&lt;= INDEX(List!$Q:$Q,MATCH(AL$2,List!$P:$P,0)),
0,
(COUNTIFS('Project Follow up - Base'!$S$20:$S$96,AL$2,'Project Follow up - Base'!$F$20:$F$96,$C7)
- INDEX(List!$Q:$Q,MATCH(AL$2,List!$P:$P,0)))
* INDEX(List!$R:$R,MATCH(AL$2,List!$P:$P,0)))</f>
        <v>0</v>
      </c>
      <c r="AM7" s="357">
        <f ca="1">IF(
COUNTIFS('Project Follow up - Base'!$S$20:$S$96,AM$2,'Project Follow up - Base'!$F$20:$F$96,$C7)&lt;= INDEX(List!$Q:$Q,MATCH(AM$2,List!$P:$P,0)),
0,
(COUNTIFS('Project Follow up - Base'!$S$20:$S$96,AM$2,'Project Follow up - Base'!$F$20:$F$96,$C7)
- INDEX(List!$Q:$Q,MATCH(AM$2,List!$P:$P,0)))
* INDEX(List!$R:$R,MATCH(AM$2,List!$P:$P,0)))</f>
        <v>0</v>
      </c>
      <c r="AN7" s="357">
        <f ca="1">IF(
COUNTIFS('Project Follow up - Base'!$S$20:$S$96,AN$2,'Project Follow up - Base'!$F$20:$F$96,$C7)&lt;= INDEX(List!$Q:$Q,MATCH(AN$2,List!$P:$P,0)),
0,
(COUNTIFS('Project Follow up - Base'!$S$20:$S$96,AN$2,'Project Follow up - Base'!$F$20:$F$96,$C7)
- INDEX(List!$Q:$Q,MATCH(AN$2,List!$P:$P,0)))
* INDEX(List!$R:$R,MATCH(AN$2,List!$P:$P,0)))</f>
        <v>0</v>
      </c>
      <c r="AO7" s="357">
        <f ca="1">IF(
COUNTIFS('Project Follow up - Base'!$S$20:$S$96,AO$2,'Project Follow up - Base'!$F$20:$F$96,$C7)&lt;= INDEX(List!$Q:$Q,MATCH(AO$2,List!$P:$P,0)),
0,
(COUNTIFS('Project Follow up - Base'!$S$20:$S$96,AO$2,'Project Follow up - Base'!$F$20:$F$96,$C7)
- INDEX(List!$Q:$Q,MATCH(AO$2,List!$P:$P,0)))
* INDEX(List!$R:$R,MATCH(AO$2,List!$P:$P,0)))</f>
        <v>0</v>
      </c>
      <c r="AP7" s="357">
        <f ca="1">IF(
COUNTIFS('Project Follow up - Base'!$S$20:$S$96,AP$2,'Project Follow up - Base'!$F$20:$F$96,$C7)&lt;= INDEX(List!$Q:$Q,MATCH(AP$2,List!$P:$P,0)),
0,
(COUNTIFS('Project Follow up - Base'!$S$20:$S$96,AP$2,'Project Follow up - Base'!$F$20:$F$96,$C7)
- INDEX(List!$Q:$Q,MATCH(AP$2,List!$P:$P,0)))
* INDEX(List!$R:$R,MATCH(AP$2,List!$P:$P,0)))</f>
        <v>0</v>
      </c>
      <c r="AQ7" s="357">
        <f ca="1">IF(
COUNTIFS('Project Follow up - Base'!$S$20:$S$96,AQ$2,'Project Follow up - Base'!$F$20:$F$96,$C7)&lt;= INDEX(List!$Q:$Q,MATCH(AQ$2,List!$P:$P,0)),
0,
(COUNTIFS('Project Follow up - Base'!$S$20:$S$96,AQ$2,'Project Follow up - Base'!$F$20:$F$96,$C7)
- INDEX(List!$Q:$Q,MATCH(AQ$2,List!$P:$P,0)))
* INDEX(List!$R:$R,MATCH(AQ$2,List!$P:$P,0)))</f>
        <v>0</v>
      </c>
      <c r="AR7" s="357">
        <f ca="1">IF(
COUNTIFS('Project Follow up - Base'!$S$20:$S$96,AR$2,'Project Follow up - Base'!$F$20:$F$96,$C7)&lt;= INDEX(List!$Q:$Q,MATCH(AR$2,List!$P:$P,0)),
0,
(COUNTIFS('Project Follow up - Base'!$S$20:$S$96,AR$2,'Project Follow up - Base'!$F$20:$F$96,$C7)
- INDEX(List!$Q:$Q,MATCH(AR$2,List!$P:$P,0)))
* INDEX(List!$R:$R,MATCH(AR$2,List!$P:$P,0)))</f>
        <v>0</v>
      </c>
      <c r="AS7" s="357">
        <f ca="1">IF(
COUNTIFS('Project Follow up - Base'!$S$20:$S$96,AS$2,'Project Follow up - Base'!$F$20:$F$96,$C7)&lt;= INDEX(List!$Q:$Q,MATCH(AS$2,List!$P:$P,0)),
0,
(COUNTIFS('Project Follow up - Base'!$S$20:$S$96,AS$2,'Project Follow up - Base'!$F$20:$F$96,$C7)
- INDEX(List!$Q:$Q,MATCH(AS$2,List!$P:$P,0)))
* INDEX(List!$R:$R,MATCH(AS$2,List!$P:$P,0)))</f>
        <v>0</v>
      </c>
      <c r="AT7" s="357">
        <f ca="1">IF(
COUNTIFS('Project Follow up - Base'!$S$20:$S$96,AT$2,'Project Follow up - Base'!$F$20:$F$96,$C7)&lt;= INDEX(List!$Q:$Q,MATCH(AT$2,List!$P:$P,0)),
0,
(COUNTIFS('Project Follow up - Base'!$S$20:$S$96,AT$2,'Project Follow up - Base'!$F$20:$F$96,$C7)
- INDEX(List!$Q:$Q,MATCH(AT$2,List!$P:$P,0)))
* INDEX(List!$R:$R,MATCH(AT$2,List!$P:$P,0)))</f>
        <v>0</v>
      </c>
      <c r="AU7" s="357">
        <f ca="1">IF(
COUNTIFS('Project Follow up - Base'!$S$20:$S$96,AU$2,'Project Follow up - Base'!$F$20:$F$96,$C7)&lt;= INDEX(List!$Q:$Q,MATCH(AU$2,List!$P:$P,0)),
0,
(COUNTIFS('Project Follow up - Base'!$S$20:$S$96,AU$2,'Project Follow up - Base'!$F$20:$F$96,$C7)
- INDEX(List!$Q:$Q,MATCH(AU$2,List!$P:$P,0)))
* INDEX(List!$R:$R,MATCH(AU$2,List!$P:$P,0)))</f>
        <v>0</v>
      </c>
      <c r="AV7" s="357">
        <f ca="1">IF(
COUNTIFS('Project Follow up - Base'!$S$20:$S$96,AV$2,'Project Follow up - Base'!$F$20:$F$96,$C7)&lt;= INDEX(List!$Q:$Q,MATCH(AV$2,List!$P:$P,0)),
0,
(COUNTIFS('Project Follow up - Base'!$S$20:$S$96,AV$2,'Project Follow up - Base'!$F$20:$F$96,$C7)
- INDEX(List!$Q:$Q,MATCH(AV$2,List!$P:$P,0)))
* INDEX(List!$R:$R,MATCH(AV$2,List!$P:$P,0)))</f>
        <v>0</v>
      </c>
      <c r="AW7" s="357">
        <f ca="1">IF(
COUNTIFS('Project Follow up - Base'!$S$20:$S$96,AW$2,'Project Follow up - Base'!$F$20:$F$96,$C7)&lt;= INDEX(List!$Q:$Q,MATCH(AW$2,List!$P:$P,0)),
0,
(COUNTIFS('Project Follow up - Base'!$S$20:$S$96,AW$2,'Project Follow up - Base'!$F$20:$F$96,$C7)
- INDEX(List!$Q:$Q,MATCH(AW$2,List!$P:$P,0)))
* INDEX(List!$R:$R,MATCH(AW$2,List!$P:$P,0)))</f>
        <v>0</v>
      </c>
      <c r="AX7" s="357">
        <f ca="1">IF(
COUNTIFS('Project Follow up - Base'!$S$20:$S$96,AX$2,'Project Follow up - Base'!$F$20:$F$96,$C7)&lt;= INDEX(List!$Q:$Q,MATCH(AX$2,List!$P:$P,0)),
0,
(COUNTIFS('Project Follow up - Base'!$S$20:$S$96,AX$2,'Project Follow up - Base'!$F$20:$F$96,$C7)
- INDEX(List!$Q:$Q,MATCH(AX$2,List!$P:$P,0)))
* INDEX(List!$R:$R,MATCH(AX$2,List!$P:$P,0)))</f>
        <v>0</v>
      </c>
      <c r="AY7" s="357">
        <f ca="1">IF(
COUNTIFS('Project Follow up - Base'!$S$20:$S$96,AY$2,'Project Follow up - Base'!$F$20:$F$96,$C7)&lt;= INDEX(List!$Q:$Q,MATCH(AY$2,List!$P:$P,0)),
0,
(COUNTIFS('Project Follow up - Base'!$S$20:$S$96,AY$2,'Project Follow up - Base'!$F$20:$F$96,$C7)
- INDEX(List!$Q:$Q,MATCH(AY$2,List!$P:$P,0)))
* INDEX(List!$R:$R,MATCH(AY$2,List!$P:$P,0)))</f>
        <v>0</v>
      </c>
      <c r="AZ7" s="357">
        <f ca="1">IF(
COUNTIFS('Project Follow up - Base'!$S$20:$S$96,AZ$2,'Project Follow up - Base'!$F$20:$F$96,$C7)&lt;= INDEX(List!$Q:$Q,MATCH(AZ$2,List!$P:$P,0)),
0,
(COUNTIFS('Project Follow up - Base'!$S$20:$S$96,AZ$2,'Project Follow up - Base'!$F$20:$F$96,$C7)
- INDEX(List!$Q:$Q,MATCH(AZ$2,List!$P:$P,0)))
* INDEX(List!$R:$R,MATCH(AZ$2,List!$P:$P,0)))</f>
        <v>0</v>
      </c>
      <c r="BA7" s="357">
        <f ca="1">IF(
COUNTIFS('Project Follow up - Base'!$S$20:$S$96,BA$2,'Project Follow up - Base'!$F$20:$F$96,$C7)&lt;= INDEX(List!$Q:$Q,MATCH(BA$2,List!$P:$P,0)),
0,
(COUNTIFS('Project Follow up - Base'!$S$20:$S$96,BA$2,'Project Follow up - Base'!$F$20:$F$96,$C7)
- INDEX(List!$Q:$Q,MATCH(BA$2,List!$P:$P,0)))
* INDEX(List!$R:$R,MATCH(BA$2,List!$P:$P,0)))</f>
        <v>0</v>
      </c>
      <c r="BB7" s="357">
        <f ca="1">IF(
COUNTIFS('Project Follow up - Base'!$S$20:$S$96,BB$2,'Project Follow up - Base'!$F$20:$F$96,$C7)&lt;= INDEX(List!$Q:$Q,MATCH(BB$2,List!$P:$P,0)),
0,
(COUNTIFS('Project Follow up - Base'!$S$20:$S$96,BB$2,'Project Follow up - Base'!$F$20:$F$96,$C7)
- INDEX(List!$Q:$Q,MATCH(BB$2,List!$P:$P,0)))
* INDEX(List!$R:$R,MATCH(BB$2,List!$P:$P,0)))</f>
        <v>0</v>
      </c>
      <c r="BC7" s="357">
        <f ca="1">IF(
COUNTIFS('Project Follow up - Base'!$S$20:$S$96,BC$2,'Project Follow up - Base'!$F$20:$F$96,$C7)&lt;= INDEX(List!$Q:$Q,MATCH(BC$2,List!$P:$P,0)),
0,
(COUNTIFS('Project Follow up - Base'!$S$20:$S$96,BC$2,'Project Follow up - Base'!$F$20:$F$96,$C7)
- INDEX(List!$Q:$Q,MATCH(BC$2,List!$P:$P,0)))
* INDEX(List!$R:$R,MATCH(BC$2,List!$P:$P,0)))</f>
        <v>0</v>
      </c>
      <c r="BD7" s="357">
        <f ca="1">IF(
COUNTIFS('Project Follow up - Base'!$S$20:$S$96,BD$2,'Project Follow up - Base'!$F$20:$F$96,$C7)&lt;= INDEX(List!$Q:$Q,MATCH(BD$2,List!$P:$P,0)),
0,
(COUNTIFS('Project Follow up - Base'!$S$20:$S$96,BD$2,'Project Follow up - Base'!$F$20:$F$96,$C7)
- INDEX(List!$Q:$Q,MATCH(BD$2,List!$P:$P,0)))
* INDEX(List!$R:$R,MATCH(BD$2,List!$P:$P,0)))</f>
        <v>0</v>
      </c>
      <c r="BE7" s="357">
        <f ca="1">IF(
COUNTIFS('Project Follow up - Base'!$S$20:$S$96,BE$2,'Project Follow up - Base'!$F$20:$F$96,$C7)&lt;= INDEX(List!$Q:$Q,MATCH(BE$2,List!$P:$P,0)),
0,
(COUNTIFS('Project Follow up - Base'!$S$20:$S$96,BE$2,'Project Follow up - Base'!$F$20:$F$96,$C7)
- INDEX(List!$Q:$Q,MATCH(BE$2,List!$P:$P,0)))
* INDEX(List!$R:$R,MATCH(BE$2,List!$P:$P,0)))</f>
        <v>0</v>
      </c>
      <c r="BF7" s="357">
        <f ca="1">IF(
COUNTIFS('Project Follow up - Base'!$S$20:$S$96,BF$2,'Project Follow up - Base'!$F$20:$F$96,$C7)&lt;= INDEX(List!$Q:$Q,MATCH(BF$2,List!$P:$P,0)),
0,
(COUNTIFS('Project Follow up - Base'!$S$20:$S$96,BF$2,'Project Follow up - Base'!$F$20:$F$96,$C7)
- INDEX(List!$Q:$Q,MATCH(BF$2,List!$P:$P,0)))
* INDEX(List!$R:$R,MATCH(BF$2,List!$P:$P,0)))</f>
        <v>0</v>
      </c>
      <c r="BG7" s="357">
        <f ca="1">IF(
COUNTIFS('Project Follow up - Base'!$S$20:$S$96,BG$2,'Project Follow up - Base'!$F$20:$F$96,$C7)&lt;= INDEX(List!$Q:$Q,MATCH(BG$2,List!$P:$P,0)),
0,
(COUNTIFS('Project Follow up - Base'!$S$20:$S$96,BG$2,'Project Follow up - Base'!$F$20:$F$96,$C7)
- INDEX(List!$Q:$Q,MATCH(BG$2,List!$P:$P,0)))
* INDEX(List!$R:$R,MATCH(BG$2,List!$P:$P,0)))</f>
        <v>0</v>
      </c>
      <c r="BH7" s="357">
        <f ca="1">IF(
COUNTIFS('Project Follow up - Base'!$S$20:$S$96,BH$2,'Project Follow up - Base'!$F$20:$F$96,$C7)&lt;= INDEX(List!$Q:$Q,MATCH(BH$2,List!$P:$P,0)),
0,
(COUNTIFS('Project Follow up - Base'!$S$20:$S$96,BH$2,'Project Follow up - Base'!$F$20:$F$96,$C7)
- INDEX(List!$Q:$Q,MATCH(BH$2,List!$P:$P,0)))
* INDEX(List!$R:$R,MATCH(BH$2,List!$P:$P,0)))</f>
        <v>0</v>
      </c>
      <c r="BI7" s="357">
        <f ca="1">IF(
COUNTIFS('Project Follow up - Base'!$S$20:$S$96,BI$2,'Project Follow up - Base'!$F$20:$F$96,$C7)&lt;= INDEX(List!$Q:$Q,MATCH(BI$2,List!$P:$P,0)),
0,
(COUNTIFS('Project Follow up - Base'!$S$20:$S$96,BI$2,'Project Follow up - Base'!$F$20:$F$96,$C7)
- INDEX(List!$Q:$Q,MATCH(BI$2,List!$P:$P,0)))
* INDEX(List!$R:$R,MATCH(BI$2,List!$P:$P,0)))</f>
        <v>0</v>
      </c>
      <c r="BJ7" s="357">
        <f ca="1">IF(
COUNTIFS('Project Follow up - Base'!$S$20:$S$96,BJ$2,'Project Follow up - Base'!$F$20:$F$96,$C7)&lt;= INDEX(List!$Q:$Q,MATCH(BJ$2,List!$P:$P,0)),
0,
(COUNTIFS('Project Follow up - Base'!$S$20:$S$96,BJ$2,'Project Follow up - Base'!$F$20:$F$96,$C7)
- INDEX(List!$Q:$Q,MATCH(BJ$2,List!$P:$P,0)))
* INDEX(List!$R:$R,MATCH(BJ$2,List!$P:$P,0)))</f>
        <v>0</v>
      </c>
      <c r="BK7" s="357">
        <f ca="1">IF(
COUNTIFS('Project Follow up - Base'!$S$20:$S$96,BK$2,'Project Follow up - Base'!$F$20:$F$96,$C7)&lt;= INDEX(List!$Q:$Q,MATCH(BK$2,List!$P:$P,0)),
0,
(COUNTIFS('Project Follow up - Base'!$S$20:$S$96,BK$2,'Project Follow up - Base'!$F$20:$F$96,$C7)
- INDEX(List!$Q:$Q,MATCH(BK$2,List!$P:$P,0)))
* INDEX(List!$R:$R,MATCH(BK$2,List!$P:$P,0)))</f>
        <v>0</v>
      </c>
      <c r="BL7" s="357">
        <f ca="1">IF(
COUNTIFS('Project Follow up - Base'!$S$20:$S$96,BL$2,'Project Follow up - Base'!$F$20:$F$96,$C7)&lt;= INDEX(List!$Q:$Q,MATCH(BL$2,List!$P:$P,0)),
0,
(COUNTIFS('Project Follow up - Base'!$S$20:$S$96,BL$2,'Project Follow up - Base'!$F$20:$F$96,$C7)
- INDEX(List!$Q:$Q,MATCH(BL$2,List!$P:$P,0)))
* INDEX(List!$R:$R,MATCH(BL$2,List!$P:$P,0)))</f>
        <v>0</v>
      </c>
      <c r="BM7" s="357">
        <f ca="1">IF(
COUNTIFS('Project Follow up - Base'!$S$20:$S$96,BM$2,'Project Follow up - Base'!$F$20:$F$96,$C7)&lt;= INDEX(List!$Q:$Q,MATCH(BM$2,List!$P:$P,0)),
0,
(COUNTIFS('Project Follow up - Base'!$S$20:$S$96,BM$2,'Project Follow up - Base'!$F$20:$F$96,$C7)
- INDEX(List!$Q:$Q,MATCH(BM$2,List!$P:$P,0)))
* INDEX(List!$R:$R,MATCH(BM$2,List!$P:$P,0)))</f>
        <v>0</v>
      </c>
      <c r="BN7" s="357">
        <f ca="1">IF(
COUNTIFS('Project Follow up - Base'!$S$20:$S$96,BN$2,'Project Follow up - Base'!$F$20:$F$96,$C7)&lt;= INDEX(List!$Q:$Q,MATCH(BN$2,List!$P:$P,0)),
0,
(COUNTIFS('Project Follow up - Base'!$S$20:$S$96,BN$2,'Project Follow up - Base'!$F$20:$F$96,$C7)
- INDEX(List!$Q:$Q,MATCH(BN$2,List!$P:$P,0)))
* INDEX(List!$R:$R,MATCH(BN$2,List!$P:$P,0)))</f>
        <v>0</v>
      </c>
      <c r="BO7" s="357">
        <f ca="1">IF(
COUNTIFS('Project Follow up - Base'!$S$20:$S$96,BO$2,'Project Follow up - Base'!$F$20:$F$96,$C7)&lt;= INDEX(List!$Q:$Q,MATCH(BO$2,List!$P:$P,0)),
0,
(COUNTIFS('Project Follow up - Base'!$S$20:$S$96,BO$2,'Project Follow up - Base'!$F$20:$F$96,$C7)
- INDEX(List!$Q:$Q,MATCH(BO$2,List!$P:$P,0)))
* INDEX(List!$R:$R,MATCH(BO$2,List!$P:$P,0)))</f>
        <v>0</v>
      </c>
      <c r="BP7" s="357">
        <f ca="1">IF(
COUNTIFS('Project Follow up - Base'!$S$20:$S$96,BP$2,'Project Follow up - Base'!$F$20:$F$96,$C7)&lt;= INDEX(List!$Q:$Q,MATCH(BP$2,List!$P:$P,0)),
0,
(COUNTIFS('Project Follow up - Base'!$S$20:$S$96,BP$2,'Project Follow up - Base'!$F$20:$F$96,$C7)
- INDEX(List!$Q:$Q,MATCH(BP$2,List!$P:$P,0)))
* INDEX(List!$R:$R,MATCH(BP$2,List!$P:$P,0)))</f>
        <v>0</v>
      </c>
      <c r="BQ7" s="357">
        <f ca="1">IF(
COUNTIFS('Project Follow up - Base'!$S$20:$S$96,BQ$2,'Project Follow up - Base'!$F$20:$F$96,$C7)&lt;= INDEX(List!$Q:$Q,MATCH(BQ$2,List!$P:$P,0)),
0,
(COUNTIFS('Project Follow up - Base'!$S$20:$S$96,BQ$2,'Project Follow up - Base'!$F$20:$F$96,$C7)
- INDEX(List!$Q:$Q,MATCH(BQ$2,List!$P:$P,0)))
* INDEX(List!$R:$R,MATCH(BQ$2,List!$P:$P,0)))</f>
        <v>0</v>
      </c>
      <c r="BR7" s="357">
        <f ca="1">IF(
COUNTIFS('Project Follow up - Base'!$S$20:$S$96,BR$2,'Project Follow up - Base'!$F$20:$F$96,$C7)&lt;= INDEX(List!$Q:$Q,MATCH(BR$2,List!$P:$P,0)),
0,
(COUNTIFS('Project Follow up - Base'!$S$20:$S$96,BR$2,'Project Follow up - Base'!$F$20:$F$96,$C7)
- INDEX(List!$Q:$Q,MATCH(BR$2,List!$P:$P,0)))
* INDEX(List!$R:$R,MATCH(BR$2,List!$P:$P,0)))</f>
        <v>0</v>
      </c>
      <c r="BS7" s="357">
        <f ca="1">IF(
COUNTIFS('Project Follow up - Base'!$S$20:$S$96,BS$2,'Project Follow up - Base'!$F$20:$F$96,$C7)&lt;= INDEX(List!$Q:$Q,MATCH(BS$2,List!$P:$P,0)),
0,
(COUNTIFS('Project Follow up - Base'!$S$20:$S$96,BS$2,'Project Follow up - Base'!$F$20:$F$96,$C7)
- INDEX(List!$Q:$Q,MATCH(BS$2,List!$P:$P,0)))
* INDEX(List!$R:$R,MATCH(BS$2,List!$P:$P,0)))</f>
        <v>0</v>
      </c>
      <c r="BT7" s="357">
        <f ca="1">IF(
COUNTIFS('Project Follow up - Base'!$S$20:$S$96,BT$2,'Project Follow up - Base'!$F$20:$F$96,$C7)&lt;= INDEX(List!$Q:$Q,MATCH(BT$2,List!$P:$P,0)),
0,
(COUNTIFS('Project Follow up - Base'!$S$20:$S$96,BT$2,'Project Follow up - Base'!$F$20:$F$96,$C7)
- INDEX(List!$Q:$Q,MATCH(BT$2,List!$P:$P,0)))
* INDEX(List!$R:$R,MATCH(BT$2,List!$P:$P,0)))</f>
        <v>0</v>
      </c>
      <c r="BU7" s="357">
        <f ca="1">IF(
COUNTIFS('Project Follow up - Base'!$S$20:$S$96,BU$2,'Project Follow up - Base'!$F$20:$F$96,$C7)&lt;= INDEX(List!$Q:$Q,MATCH(BU$2,List!$P:$P,0)),
0,
(COUNTIFS('Project Follow up - Base'!$S$20:$S$96,BU$2,'Project Follow up - Base'!$F$20:$F$96,$C7)
- INDEX(List!$Q:$Q,MATCH(BU$2,List!$P:$P,0)))
* INDEX(List!$R:$R,MATCH(BU$2,List!$P:$P,0)))</f>
        <v>0</v>
      </c>
      <c r="BV7" s="357">
        <f ca="1">IF(
COUNTIFS('Project Follow up - Base'!$S$20:$S$96,BV$2,'Project Follow up - Base'!$F$20:$F$96,$C7)&lt;= INDEX(List!$Q:$Q,MATCH(BV$2,List!$P:$P,0)),
0,
(COUNTIFS('Project Follow up - Base'!$S$20:$S$96,BV$2,'Project Follow up - Base'!$F$20:$F$96,$C7)
- INDEX(List!$Q:$Q,MATCH(BV$2,List!$P:$P,0)))
* INDEX(List!$R:$R,MATCH(BV$2,List!$P:$P,0)))</f>
        <v>0</v>
      </c>
      <c r="BW7" s="357">
        <f ca="1">IF(
COUNTIFS('Project Follow up - Base'!$S$20:$S$96,BW$2,'Project Follow up - Base'!$F$20:$F$96,$C7)&lt;= INDEX(List!$Q:$Q,MATCH(BW$2,List!$P:$P,0)),
0,
(COUNTIFS('Project Follow up - Base'!$S$20:$S$96,BW$2,'Project Follow up - Base'!$F$20:$F$96,$C7)
- INDEX(List!$Q:$Q,MATCH(BW$2,List!$P:$P,0)))
* INDEX(List!$R:$R,MATCH(BW$2,List!$P:$P,0)))</f>
        <v>0</v>
      </c>
      <c r="BX7" s="357">
        <f ca="1">IF(
COUNTIFS('Project Follow up - Base'!$S$20:$S$96,BX$2,'Project Follow up - Base'!$F$20:$F$96,$C7)&lt;= INDEX(List!$Q:$Q,MATCH(BX$2,List!$P:$P,0)),
0,
(COUNTIFS('Project Follow up - Base'!$S$20:$S$96,BX$2,'Project Follow up - Base'!$F$20:$F$96,$C7)
- INDEX(List!$Q:$Q,MATCH(BX$2,List!$P:$P,0)))
* INDEX(List!$R:$R,MATCH(BX$2,List!$P:$P,0)))</f>
        <v>0</v>
      </c>
      <c r="BY7" s="357">
        <f ca="1">IF(
COUNTIFS('Project Follow up - Base'!$S$20:$S$96,BY$2,'Project Follow up - Base'!$F$20:$F$96,$C7)&lt;= INDEX(List!$Q:$Q,MATCH(BY$2,List!$P:$P,0)),
0,
(COUNTIFS('Project Follow up - Base'!$S$20:$S$96,BY$2,'Project Follow up - Base'!$F$20:$F$96,$C7)
- INDEX(List!$Q:$Q,MATCH(BY$2,List!$P:$P,0)))
* INDEX(List!$R:$R,MATCH(BY$2,List!$P:$P,0)))</f>
        <v>0</v>
      </c>
      <c r="BZ7" s="357">
        <f ca="1">IF(
COUNTIFS('Project Follow up - Base'!$S$20:$S$96,BZ$2,'Project Follow up - Base'!$F$20:$F$96,$C7)&lt;= INDEX(List!$Q:$Q,MATCH(BZ$2,List!$P:$P,0)),
0,
(COUNTIFS('Project Follow up - Base'!$S$20:$S$96,BZ$2,'Project Follow up - Base'!$F$20:$F$96,$C7)
- INDEX(List!$Q:$Q,MATCH(BZ$2,List!$P:$P,0)))
* INDEX(List!$R:$R,MATCH(BZ$2,List!$P:$P,0)))</f>
        <v>0</v>
      </c>
      <c r="CA7" s="357">
        <f ca="1">IF(
COUNTIFS('Project Follow up - Base'!$S$20:$S$96,CA$2,'Project Follow up - Base'!$F$20:$F$96,$C7)&lt;= INDEX(List!$Q:$Q,MATCH(CA$2,List!$P:$P,0)),
0,
(COUNTIFS('Project Follow up - Base'!$S$20:$S$96,CA$2,'Project Follow up - Base'!$F$20:$F$96,$C7)
- INDEX(List!$Q:$Q,MATCH(CA$2,List!$P:$P,0)))
* INDEX(List!$R:$R,MATCH(CA$2,List!$P:$P,0)))</f>
        <v>0</v>
      </c>
      <c r="CB7" s="357">
        <f ca="1">IF(
COUNTIFS('Project Follow up - Base'!$S$20:$S$96,CB$2,'Project Follow up - Base'!$F$20:$F$96,$C7)&lt;= INDEX(List!$Q:$Q,MATCH(CB$2,List!$P:$P,0)),
0,
(COUNTIFS('Project Follow up - Base'!$S$20:$S$96,CB$2,'Project Follow up - Base'!$F$20:$F$96,$C7)
- INDEX(List!$Q:$Q,MATCH(CB$2,List!$P:$P,0)))
* INDEX(List!$R:$R,MATCH(CB$2,List!$P:$P,0)))</f>
        <v>0</v>
      </c>
      <c r="CC7" s="357">
        <f ca="1">IF(
COUNTIFS('Project Follow up - Base'!$S$20:$S$96,CC$2,'Project Follow up - Base'!$F$20:$F$96,$C7)&lt;= INDEX(List!$Q:$Q,MATCH(CC$2,List!$P:$P,0)),
0,
(COUNTIFS('Project Follow up - Base'!$S$20:$S$96,CC$2,'Project Follow up - Base'!$F$20:$F$96,$C7)
- INDEX(List!$Q:$Q,MATCH(CC$2,List!$P:$P,0)))
* INDEX(List!$R:$R,MATCH(CC$2,List!$P:$P,0)))</f>
        <v>0</v>
      </c>
      <c r="CD7" s="357">
        <f ca="1">IF(
COUNTIFS('Project Follow up - Base'!$S$20:$S$96,CD$2,'Project Follow up - Base'!$F$20:$F$96,$C7)&lt;= INDEX(List!$Q:$Q,MATCH(CD$2,List!$P:$P,0)),
0,
(COUNTIFS('Project Follow up - Base'!$S$20:$S$96,CD$2,'Project Follow up - Base'!$F$20:$F$96,$C7)
- INDEX(List!$Q:$Q,MATCH(CD$2,List!$P:$P,0)))
* INDEX(List!$R:$R,MATCH(CD$2,List!$P:$P,0)))</f>
        <v>0</v>
      </c>
      <c r="CE7" s="357">
        <f ca="1">IF(
COUNTIFS('Project Follow up - Base'!$S$20:$S$96,CE$2,'Project Follow up - Base'!$F$20:$F$96,$C7)&lt;= INDEX(List!$Q:$Q,MATCH(CE$2,List!$P:$P,0)),
0,
(COUNTIFS('Project Follow up - Base'!$S$20:$S$96,CE$2,'Project Follow up - Base'!$F$20:$F$96,$C7)
- INDEX(List!$Q:$Q,MATCH(CE$2,List!$P:$P,0)))
* INDEX(List!$R:$R,MATCH(CE$2,List!$P:$P,0)))</f>
        <v>0</v>
      </c>
      <c r="CF7" s="357">
        <f ca="1">IF(
COUNTIFS('Project Follow up - Base'!$S$20:$S$96,CF$2,'Project Follow up - Base'!$F$20:$F$96,$C7)&lt;= INDEX(List!$Q:$Q,MATCH(CF$2,List!$P:$P,0)),
0,
(COUNTIFS('Project Follow up - Base'!$S$20:$S$96,CF$2,'Project Follow up - Base'!$F$20:$F$96,$C7)
- INDEX(List!$Q:$Q,MATCH(CF$2,List!$P:$P,0)))
* INDEX(List!$R:$R,MATCH(CF$2,List!$P:$P,0)))</f>
        <v>0</v>
      </c>
      <c r="CG7" s="357">
        <f ca="1">IF(
COUNTIFS('Project Follow up - Base'!$S$20:$S$96,CG$2,'Project Follow up - Base'!$F$20:$F$96,$C7)&lt;= INDEX(List!$Q:$Q,MATCH(CG$2,List!$P:$P,0)),
0,
(COUNTIFS('Project Follow up - Base'!$S$20:$S$96,CG$2,'Project Follow up - Base'!$F$20:$F$96,$C7)
- INDEX(List!$Q:$Q,MATCH(CG$2,List!$P:$P,0)))
* INDEX(List!$R:$R,MATCH(CG$2,List!$P:$P,0)))</f>
        <v>0</v>
      </c>
      <c r="CH7" s="357">
        <f ca="1">IF(
COUNTIFS('Project Follow up - Base'!$S$20:$S$96,CH$2,'Project Follow up - Base'!$F$20:$F$96,$C7)&lt;= INDEX(List!$Q:$Q,MATCH(CH$2,List!$P:$P,0)),
0,
(COUNTIFS('Project Follow up - Base'!$S$20:$S$96,CH$2,'Project Follow up - Base'!$F$20:$F$96,$C7)
- INDEX(List!$Q:$Q,MATCH(CH$2,List!$P:$P,0)))
* INDEX(List!$R:$R,MATCH(CH$2,List!$P:$P,0)))</f>
        <v>0</v>
      </c>
      <c r="CI7" s="357">
        <f ca="1">IF(
COUNTIFS('Project Follow up - Base'!$S$20:$S$96,CI$2,'Project Follow up - Base'!$F$20:$F$96,$C7)&lt;= INDEX(List!$Q:$Q,MATCH(CI$2,List!$P:$P,0)),
0,
(COUNTIFS('Project Follow up - Base'!$S$20:$S$96,CI$2,'Project Follow up - Base'!$F$20:$F$96,$C7)
- INDEX(List!$Q:$Q,MATCH(CI$2,List!$P:$P,0)))
* INDEX(List!$R:$R,MATCH(CI$2,List!$P:$P,0)))</f>
        <v>0</v>
      </c>
      <c r="CJ7" s="357">
        <f ca="1">IF(
COUNTIFS('Project Follow up - Base'!$S$20:$S$96,CJ$2,'Project Follow up - Base'!$F$20:$F$96,$C7)&lt;= INDEX(List!$Q:$Q,MATCH(CJ$2,List!$P:$P,0)),
0,
(COUNTIFS('Project Follow up - Base'!$S$20:$S$96,CJ$2,'Project Follow up - Base'!$F$20:$F$96,$C7)
- INDEX(List!$Q:$Q,MATCH(CJ$2,List!$P:$P,0)))
* INDEX(List!$R:$R,MATCH(CJ$2,List!$P:$P,0)))</f>
        <v>0</v>
      </c>
      <c r="CK7" s="357">
        <f ca="1">IF(
COUNTIFS('Project Follow up - Base'!$S$20:$S$96,CK$2,'Project Follow up - Base'!$F$20:$F$96,$C7)&lt;= INDEX(List!$Q:$Q,MATCH(CK$2,List!$P:$P,0)),
0,
(COUNTIFS('Project Follow up - Base'!$S$20:$S$96,CK$2,'Project Follow up - Base'!$F$20:$F$96,$C7)
- INDEX(List!$Q:$Q,MATCH(CK$2,List!$P:$P,0)))
* INDEX(List!$R:$R,MATCH(CK$2,List!$P:$P,0)))</f>
        <v>0</v>
      </c>
      <c r="CL7" s="357">
        <f ca="1">IF(
COUNTIFS('Project Follow up - Base'!$S$20:$S$96,CL$2,'Project Follow up - Base'!$F$20:$F$96,$C7)&lt;= INDEX(List!$Q:$Q,MATCH(CL$2,List!$P:$P,0)),
0,
(COUNTIFS('Project Follow up - Base'!$S$20:$S$96,CL$2,'Project Follow up - Base'!$F$20:$F$96,$C7)
- INDEX(List!$Q:$Q,MATCH(CL$2,List!$P:$P,0)))
* INDEX(List!$R:$R,MATCH(CL$2,List!$P:$P,0)))</f>
        <v>0</v>
      </c>
      <c r="CM7" s="357">
        <f ca="1">IF(
COUNTIFS('Project Follow up - Base'!$S$20:$S$96,CM$2,'Project Follow up - Base'!$F$20:$F$96,$C7)&lt;= INDEX(List!$Q:$Q,MATCH(CM$2,List!$P:$P,0)),
0,
(COUNTIFS('Project Follow up - Base'!$S$20:$S$96,CM$2,'Project Follow up - Base'!$F$20:$F$96,$C7)
- INDEX(List!$Q:$Q,MATCH(CM$2,List!$P:$P,0)))
* INDEX(List!$R:$R,MATCH(CM$2,List!$P:$P,0)))</f>
        <v>0</v>
      </c>
      <c r="CN7" s="357">
        <f ca="1">IF(
COUNTIFS('Project Follow up - Base'!$S$20:$S$96,CN$2,'Project Follow up - Base'!$F$20:$F$96,$C7)&lt;= INDEX(List!$Q:$Q,MATCH(CN$2,List!$P:$P,0)),
0,
(COUNTIFS('Project Follow up - Base'!$S$20:$S$96,CN$2,'Project Follow up - Base'!$F$20:$F$96,$C7)
- INDEX(List!$Q:$Q,MATCH(CN$2,List!$P:$P,0)))
* INDEX(List!$R:$R,MATCH(CN$2,List!$P:$P,0)))</f>
        <v>0</v>
      </c>
      <c r="CO7" s="357">
        <f ca="1">IF(
COUNTIFS('Project Follow up - Base'!$S$20:$S$96,CO$2,'Project Follow up - Base'!$F$20:$F$96,$C7)&lt;= INDEX(List!$Q:$Q,MATCH(CO$2,List!$P:$P,0)),
0,
(COUNTIFS('Project Follow up - Base'!$S$20:$S$96,CO$2,'Project Follow up - Base'!$F$20:$F$96,$C7)
- INDEX(List!$Q:$Q,MATCH(CO$2,List!$P:$P,0)))
* INDEX(List!$R:$R,MATCH(CO$2,List!$P:$P,0)))</f>
        <v>0</v>
      </c>
      <c r="CP7" s="357">
        <f ca="1">IF(
COUNTIFS('Project Follow up - Base'!$S$20:$S$96,CP$2,'Project Follow up - Base'!$F$20:$F$96,$C7)&lt;= INDEX(List!$Q:$Q,MATCH(CP$2,List!$P:$P,0)),
0,
(COUNTIFS('Project Follow up - Base'!$S$20:$S$96,CP$2,'Project Follow up - Base'!$F$20:$F$96,$C7)
- INDEX(List!$Q:$Q,MATCH(CP$2,List!$P:$P,0)))
* INDEX(List!$R:$R,MATCH(CP$2,List!$P:$P,0)))</f>
        <v>0</v>
      </c>
      <c r="CQ7" s="357">
        <f ca="1">IF(
COUNTIFS('Project Follow up - Base'!$S$20:$S$96,CQ$2,'Project Follow up - Base'!$F$20:$F$96,$C7)&lt;= INDEX(List!$Q:$Q,MATCH(CQ$2,List!$P:$P,0)),
0,
(COUNTIFS('Project Follow up - Base'!$S$20:$S$96,CQ$2,'Project Follow up - Base'!$F$20:$F$96,$C7)
- INDEX(List!$Q:$Q,MATCH(CQ$2,List!$P:$P,0)))
* INDEX(List!$R:$R,MATCH(CQ$2,List!$P:$P,0)))</f>
        <v>0</v>
      </c>
      <c r="CR7" s="357">
        <f ca="1">IF(
COUNTIFS('Project Follow up - Base'!$S$20:$S$96,CR$2,'Project Follow up - Base'!$F$20:$F$96,$C7)&lt;= INDEX(List!$Q:$Q,MATCH(CR$2,List!$P:$P,0)),
0,
(COUNTIFS('Project Follow up - Base'!$S$20:$S$96,CR$2,'Project Follow up - Base'!$F$20:$F$96,$C7)
- INDEX(List!$Q:$Q,MATCH(CR$2,List!$P:$P,0)))
* INDEX(List!$R:$R,MATCH(CR$2,List!$P:$P,0)))</f>
        <v>0</v>
      </c>
      <c r="CS7" s="357">
        <f ca="1">IF(
COUNTIFS('Project Follow up - Base'!$S$20:$S$96,CS$2,'Project Follow up - Base'!$F$20:$F$96,$C7)&lt;= INDEX(List!$Q:$Q,MATCH(CS$2,List!$P:$P,0)),
0,
(COUNTIFS('Project Follow up - Base'!$S$20:$S$96,CS$2,'Project Follow up - Base'!$F$20:$F$96,$C7)
- INDEX(List!$Q:$Q,MATCH(CS$2,List!$P:$P,0)))
* INDEX(List!$R:$R,MATCH(CS$2,List!$P:$P,0)))</f>
        <v>0</v>
      </c>
      <c r="CT7" s="357">
        <f ca="1">IF(
COUNTIFS('Project Follow up - Base'!$S$20:$S$96,CT$2,'Project Follow up - Base'!$F$20:$F$96,$C7)&lt;= INDEX(List!$Q:$Q,MATCH(CT$2,List!$P:$P,0)),
0,
(COUNTIFS('Project Follow up - Base'!$S$20:$S$96,CT$2,'Project Follow up - Base'!$F$20:$F$96,$C7)
- INDEX(List!$Q:$Q,MATCH(CT$2,List!$P:$P,0)))
* INDEX(List!$R:$R,MATCH(CT$2,List!$P:$P,0)))</f>
        <v>0</v>
      </c>
      <c r="CU7" s="357">
        <f ca="1">IF(
COUNTIFS('Project Follow up - Base'!$S$20:$S$96,CU$2,'Project Follow up - Base'!$F$20:$F$96,$C7)&lt;= INDEX(List!$Q:$Q,MATCH(CU$2,List!$P:$P,0)),
0,
(COUNTIFS('Project Follow up - Base'!$S$20:$S$96,CU$2,'Project Follow up - Base'!$F$20:$F$96,$C7)
- INDEX(List!$Q:$Q,MATCH(CU$2,List!$P:$P,0)))
* INDEX(List!$R:$R,MATCH(CU$2,List!$P:$P,0)))</f>
        <v>0</v>
      </c>
      <c r="CV7" s="357">
        <f ca="1">IF(
COUNTIFS('Project Follow up - Base'!$S$20:$S$96,CV$2,'Project Follow up - Base'!$F$20:$F$96,$C7)&lt;= INDEX(List!$Q:$Q,MATCH(CV$2,List!$P:$P,0)),
0,
(COUNTIFS('Project Follow up - Base'!$S$20:$S$96,CV$2,'Project Follow up - Base'!$F$20:$F$96,$C7)
- INDEX(List!$Q:$Q,MATCH(CV$2,List!$P:$P,0)))
* INDEX(List!$R:$R,MATCH(CV$2,List!$P:$P,0)))</f>
        <v>0</v>
      </c>
      <c r="CW7" s="357">
        <f ca="1">IF(
COUNTIFS('Project Follow up - Base'!$S$20:$S$96,CW$2,'Project Follow up - Base'!$F$20:$F$96,$C7)&lt;= INDEX(List!$Q:$Q,MATCH(CW$2,List!$P:$P,0)),
0,
(COUNTIFS('Project Follow up - Base'!$S$20:$S$96,CW$2,'Project Follow up - Base'!$F$20:$F$96,$C7)
- INDEX(List!$Q:$Q,MATCH(CW$2,List!$P:$P,0)))
* INDEX(List!$R:$R,MATCH(CW$2,List!$P:$P,0)))</f>
        <v>0</v>
      </c>
      <c r="CX7" s="357">
        <f ca="1">IF(
COUNTIFS('Project Follow up - Base'!$S$20:$S$96,CX$2,'Project Follow up - Base'!$F$20:$F$96,$C7)&lt;= INDEX(List!$Q:$Q,MATCH(CX$2,List!$P:$P,0)),
0,
(COUNTIFS('Project Follow up - Base'!$S$20:$S$96,CX$2,'Project Follow up - Base'!$F$20:$F$96,$C7)
- INDEX(List!$Q:$Q,MATCH(CX$2,List!$P:$P,0)))
* INDEX(List!$R:$R,MATCH(CX$2,List!$P:$P,0)))</f>
        <v>0</v>
      </c>
      <c r="CY7" s="357">
        <f ca="1">IF(
COUNTIFS('Project Follow up - Base'!$S$20:$S$96,CY$2,'Project Follow up - Base'!$F$20:$F$96,$C7)&lt;= INDEX(List!$Q:$Q,MATCH(CY$2,List!$P:$P,0)),
0,
(COUNTIFS('Project Follow up - Base'!$S$20:$S$96,CY$2,'Project Follow up - Base'!$F$20:$F$96,$C7)
- INDEX(List!$Q:$Q,MATCH(CY$2,List!$P:$P,0)))
* INDEX(List!$R:$R,MATCH(CY$2,List!$P:$P,0)))</f>
        <v>0</v>
      </c>
      <c r="CZ7" s="357">
        <f ca="1">IF(
COUNTIFS('Project Follow up - Base'!$S$20:$S$96,CZ$2,'Project Follow up - Base'!$F$20:$F$96,$C7)&lt;= INDEX(List!$Q:$Q,MATCH(CZ$2,List!$P:$P,0)),
0,
(COUNTIFS('Project Follow up - Base'!$S$20:$S$96,CZ$2,'Project Follow up - Base'!$F$20:$F$96,$C7)
- INDEX(List!$Q:$Q,MATCH(CZ$2,List!$P:$P,0)))
* INDEX(List!$R:$R,MATCH(CZ$2,List!$P:$P,0)))</f>
        <v>0</v>
      </c>
      <c r="DA7" s="357">
        <f ca="1">IF(
COUNTIFS('Project Follow up - Base'!$S$20:$S$96,DA$2,'Project Follow up - Base'!$F$20:$F$96,$C7)&lt;= INDEX(List!$Q:$Q,MATCH(DA$2,List!$P:$P,0)),
0,
(COUNTIFS('Project Follow up - Base'!$S$20:$S$96,DA$2,'Project Follow up - Base'!$F$20:$F$96,$C7)
- INDEX(List!$Q:$Q,MATCH(DA$2,List!$P:$P,0)))
* INDEX(List!$R:$R,MATCH(DA$2,List!$P:$P,0)))</f>
        <v>0</v>
      </c>
      <c r="DB7" s="357">
        <f ca="1">IF(
COUNTIFS('Project Follow up - Base'!$S$20:$S$96,DB$2,'Project Follow up - Base'!$F$20:$F$96,$C7)&lt;= INDEX(List!$Q:$Q,MATCH(DB$2,List!$P:$P,0)),
0,
(COUNTIFS('Project Follow up - Base'!$S$20:$S$96,DB$2,'Project Follow up - Base'!$F$20:$F$96,$C7)
- INDEX(List!$Q:$Q,MATCH(DB$2,List!$P:$P,0)))
* INDEX(List!$R:$R,MATCH(DB$2,List!$P:$P,0)))</f>
        <v>0</v>
      </c>
    </row>
    <row r="8" spans="1:106" x14ac:dyDescent="0.2">
      <c r="A8" s="353">
        <f>COUNTIF('Project Follow up - Base'!$F$20:$F$96,C8)</f>
        <v>0</v>
      </c>
      <c r="B8" s="353" t="str">
        <f>'Employees Summary'!B9</f>
        <v>Design</v>
      </c>
      <c r="C8" s="353" t="str">
        <f>'Employees Summary'!C9</f>
        <v>Rakan  Arrabea</v>
      </c>
      <c r="D8" s="354" t="str">
        <f>IF(C8=0,"", IF(A8&gt;0,1-(G8*[1]KPI!$C$3)-(H8*[1]KPI!$C$4),""))</f>
        <v/>
      </c>
      <c r="E8" s="365" t="str">
        <f>IF(OR(C8='Project Follow up - Base'!$D$17,C8='Project Follow up - Base'!$D$38,C8='Project Follow up - Base'!$D$74), IF(SUMIF(B:B,B8,A:A)=0,"", AVERAGEIF(B:B,B8,D:D)),"")</f>
        <v/>
      </c>
      <c r="F8" s="366">
        <f>SUMIF('Project Follow up - Base'!$F$20:$F$102,'Employees KPIs'!C8,'Project Follow up - Base'!$AA$20:$AA$102)</f>
        <v>0</v>
      </c>
      <c r="G8" s="355">
        <f>IF( F8=0,
   0,
   IF(
     F8-
     [1]KPI!$F$3
     &lt;0,0,
     F8-
     [1]KPI!$F$3
    )*
     [1]KPI!$G$3
)</f>
        <v>0</v>
      </c>
      <c r="H8" s="355">
        <f t="shared" ca="1" si="0"/>
        <v>0</v>
      </c>
      <c r="I8" s="356">
        <f ca="1">IF(
COUNTIFS('Project Follow up - Base'!$S$20:$S$96,I$2,'Project Follow up - Base'!$F$20:$F$96,$C8)&lt;= INDEX(List!$Q:$Q,MATCH(I$2,List!$P:$P,0)),
0,
(COUNTIFS('Project Follow up - Base'!$S$20:$S$96,I$2,'Project Follow up - Base'!$F$20:$F$96,$C8)
- INDEX(List!$Q:$Q,MATCH(I$2,List!$P:$P,0)))
* INDEX(List!$R:$R,MATCH(I$2,List!$P:$P,0)))</f>
        <v>0</v>
      </c>
      <c r="J8" s="357">
        <f ca="1">IF(
COUNTIFS('Project Follow up - Base'!$S$20:$S$96,J$2,'Project Follow up - Base'!$F$20:$F$96,$C8)&lt;= INDEX(List!$Q:$Q,MATCH(J$2,List!$P:$P,0)),
0,
(COUNTIFS('Project Follow up - Base'!$S$20:$S$96,J$2,'Project Follow up - Base'!$F$20:$F$96,$C8)
- INDEX(List!$Q:$Q,MATCH(J$2,List!$P:$P,0)))
* INDEX(List!$R:$R,MATCH(J$2,List!$P:$P,0)))</f>
        <v>0</v>
      </c>
      <c r="K8" s="357">
        <f ca="1">IF(
COUNTIFS('Project Follow up - Base'!$S$20:$S$96,K$2,'Project Follow up - Base'!$F$20:$F$96,$C8)&lt;= INDEX(List!$Q:$Q,MATCH(K$2,List!$P:$P,0)),
0,
(COUNTIFS('Project Follow up - Base'!$S$20:$S$96,K$2,'Project Follow up - Base'!$F$20:$F$96,$C8)
- INDEX(List!$Q:$Q,MATCH(K$2,List!$P:$P,0)))
* INDEX(List!$R:$R,MATCH(K$2,List!$P:$P,0)))</f>
        <v>0</v>
      </c>
      <c r="L8" s="357">
        <f ca="1">IF(
COUNTIFS('Project Follow up - Base'!$S$20:$S$96,L$2,'Project Follow up - Base'!$F$20:$F$96,$C8)&lt;= INDEX(List!$Q:$Q,MATCH(L$2,List!$P:$P,0)),
0,
(COUNTIFS('Project Follow up - Base'!$S$20:$S$96,L$2,'Project Follow up - Base'!$F$20:$F$96,$C8)
- INDEX(List!$Q:$Q,MATCH(L$2,List!$P:$P,0)))
* INDEX(List!$R:$R,MATCH(L$2,List!$P:$P,0)))</f>
        <v>0</v>
      </c>
      <c r="M8" s="357">
        <f ca="1">IF(
COUNTIFS('Project Follow up - Base'!$S$20:$S$96,M$2,'Project Follow up - Base'!$F$20:$F$96,$C8)&lt;= INDEX(List!$Q:$Q,MATCH(M$2,List!$P:$P,0)),
0,
(COUNTIFS('Project Follow up - Base'!$S$20:$S$96,M$2,'Project Follow up - Base'!$F$20:$F$96,$C8)
- INDEX(List!$Q:$Q,MATCH(M$2,List!$P:$P,0)))
* INDEX(List!$R:$R,MATCH(M$2,List!$P:$P,0)))</f>
        <v>0</v>
      </c>
      <c r="N8" s="357">
        <f ca="1">IF(
COUNTIFS('Project Follow up - Base'!$S$20:$S$96,N$2,'Project Follow up - Base'!$F$20:$F$96,$C8)&lt;= INDEX(List!$Q:$Q,MATCH(N$2,List!$P:$P,0)),
0,
(COUNTIFS('Project Follow up - Base'!$S$20:$S$96,N$2,'Project Follow up - Base'!$F$20:$F$96,$C8)
- INDEX(List!$Q:$Q,MATCH(N$2,List!$P:$P,0)))
* INDEX(List!$R:$R,MATCH(N$2,List!$P:$P,0)))</f>
        <v>0</v>
      </c>
      <c r="O8" s="357">
        <f ca="1">IF(
COUNTIFS('Project Follow up - Base'!$S$20:$S$96,O$2,'Project Follow up - Base'!$F$20:$F$96,$C8)&lt;= INDEX(List!$Q:$Q,MATCH(O$2,List!$P:$P,0)),
0,
(COUNTIFS('Project Follow up - Base'!$S$20:$S$96,O$2,'Project Follow up - Base'!$F$20:$F$96,$C8)
- INDEX(List!$Q:$Q,MATCH(O$2,List!$P:$P,0)))
* INDEX(List!$R:$R,MATCH(O$2,List!$P:$P,0)))</f>
        <v>0</v>
      </c>
      <c r="P8" s="357">
        <f ca="1">IF(
COUNTIFS('Project Follow up - Base'!$S$20:$S$96,P$2,'Project Follow up - Base'!$F$20:$F$96,$C8)&lt;= INDEX(List!$Q:$Q,MATCH(P$2,List!$P:$P,0)),
0,
(COUNTIFS('Project Follow up - Base'!$S$20:$S$96,P$2,'Project Follow up - Base'!$F$20:$F$96,$C8)
- INDEX(List!$Q:$Q,MATCH(P$2,List!$P:$P,0)))
* INDEX(List!$R:$R,MATCH(P$2,List!$P:$P,0)))</f>
        <v>0</v>
      </c>
      <c r="Q8" s="357">
        <f ca="1">IF(
COUNTIFS('Project Follow up - Base'!$S$20:$S$96,Q$2,'Project Follow up - Base'!$F$20:$F$96,$C8)&lt;= INDEX(List!$Q:$Q,MATCH(Q$2,List!$P:$P,0)),
0,
(COUNTIFS('Project Follow up - Base'!$S$20:$S$96,Q$2,'Project Follow up - Base'!$F$20:$F$96,$C8)
- INDEX(List!$Q:$Q,MATCH(Q$2,List!$P:$P,0)))
* INDEX(List!$R:$R,MATCH(Q$2,List!$P:$P,0)))</f>
        <v>0</v>
      </c>
      <c r="R8" s="357">
        <f ca="1">IF(
COUNTIFS('Project Follow up - Base'!$S$20:$S$96,R$2,'Project Follow up - Base'!$F$20:$F$96,$C8)&lt;= INDEX(List!$Q:$Q,MATCH(R$2,List!$P:$P,0)),
0,
(COUNTIFS('Project Follow up - Base'!$S$20:$S$96,R$2,'Project Follow up - Base'!$F$20:$F$96,$C8)
- INDEX(List!$Q:$Q,MATCH(R$2,List!$P:$P,0)))
* INDEX(List!$R:$R,MATCH(R$2,List!$P:$P,0)))</f>
        <v>0</v>
      </c>
      <c r="S8" s="357">
        <f ca="1">IF(
COUNTIFS('Project Follow up - Base'!$S$20:$S$96,S$2,'Project Follow up - Base'!$F$20:$F$96,$C8)&lt;= INDEX(List!$Q:$Q,MATCH(S$2,List!$P:$P,0)),
0,
(COUNTIFS('Project Follow up - Base'!$S$20:$S$96,S$2,'Project Follow up - Base'!$F$20:$F$96,$C8)
- INDEX(List!$Q:$Q,MATCH(S$2,List!$P:$P,0)))
* INDEX(List!$R:$R,MATCH(S$2,List!$P:$P,0)))</f>
        <v>0</v>
      </c>
      <c r="T8" s="357">
        <f ca="1">IF(
COUNTIFS('Project Follow up - Base'!$S$20:$S$96,T$2,'Project Follow up - Base'!$F$20:$F$96,$C8)&lt;= INDEX(List!$Q:$Q,MATCH(T$2,List!$P:$P,0)),
0,
(COUNTIFS('Project Follow up - Base'!$S$20:$S$96,T$2,'Project Follow up - Base'!$F$20:$F$96,$C8)
- INDEX(List!$Q:$Q,MATCH(T$2,List!$P:$P,0)))
* INDEX(List!$R:$R,MATCH(T$2,List!$P:$P,0)))</f>
        <v>0</v>
      </c>
      <c r="U8" s="357">
        <f ca="1">IF(
COUNTIFS('Project Follow up - Base'!$S$20:$S$96,U$2,'Project Follow up - Base'!$F$20:$F$96,$C8)&lt;= INDEX(List!$Q:$Q,MATCH(U$2,List!$P:$P,0)),
0,
(COUNTIFS('Project Follow up - Base'!$S$20:$S$96,U$2,'Project Follow up - Base'!$F$20:$F$96,$C8)
- INDEX(List!$Q:$Q,MATCH(U$2,List!$P:$P,0)))
* INDEX(List!$R:$R,MATCH(U$2,List!$P:$P,0)))</f>
        <v>0</v>
      </c>
      <c r="V8" s="357">
        <f ca="1">IF(
COUNTIFS('Project Follow up - Base'!$S$20:$S$96,V$2,'Project Follow up - Base'!$F$20:$F$96,$C8)&lt;= INDEX(List!$Q:$Q,MATCH(V$2,List!$P:$P,0)),
0,
(COUNTIFS('Project Follow up - Base'!$S$20:$S$96,V$2,'Project Follow up - Base'!$F$20:$F$96,$C8)
- INDEX(List!$Q:$Q,MATCH(V$2,List!$P:$P,0)))
* INDEX(List!$R:$R,MATCH(V$2,List!$P:$P,0)))</f>
        <v>0</v>
      </c>
      <c r="W8" s="357">
        <f ca="1">IF(
COUNTIFS('Project Follow up - Base'!$S$20:$S$96,W$2,'Project Follow up - Base'!$F$20:$F$96,$C8)&lt;= INDEX(List!$Q:$Q,MATCH(W$2,List!$P:$P,0)),
0,
(COUNTIFS('Project Follow up - Base'!$S$20:$S$96,W$2,'Project Follow up - Base'!$F$20:$F$96,$C8)
- INDEX(List!$Q:$Q,MATCH(W$2,List!$P:$P,0)))
* INDEX(List!$R:$R,MATCH(W$2,List!$P:$P,0)))</f>
        <v>0</v>
      </c>
      <c r="X8" s="357">
        <f ca="1">IF(
COUNTIFS('Project Follow up - Base'!$S$20:$S$96,X$2,'Project Follow up - Base'!$F$20:$F$96,$C8)&lt;= INDEX(List!$Q:$Q,MATCH(X$2,List!$P:$P,0)),
0,
(COUNTIFS('Project Follow up - Base'!$S$20:$S$96,X$2,'Project Follow up - Base'!$F$20:$F$96,$C8)
- INDEX(List!$Q:$Q,MATCH(X$2,List!$P:$P,0)))
* INDEX(List!$R:$R,MATCH(X$2,List!$P:$P,0)))</f>
        <v>0</v>
      </c>
      <c r="Y8" s="357">
        <f ca="1">IF(
COUNTIFS('Project Follow up - Base'!$S$20:$S$96,Y$2,'Project Follow up - Base'!$F$20:$F$96,$C8)&lt;= INDEX(List!$Q:$Q,MATCH(Y$2,List!$P:$P,0)),
0,
(COUNTIFS('Project Follow up - Base'!$S$20:$S$96,Y$2,'Project Follow up - Base'!$F$20:$F$96,$C8)
- INDEX(List!$Q:$Q,MATCH(Y$2,List!$P:$P,0)))
* INDEX(List!$R:$R,MATCH(Y$2,List!$P:$P,0)))</f>
        <v>0</v>
      </c>
      <c r="Z8" s="357">
        <f ca="1">IF(
COUNTIFS('Project Follow up - Base'!$S$20:$S$96,Z$2,'Project Follow up - Base'!$F$20:$F$96,$C8)&lt;= INDEX(List!$Q:$Q,MATCH(Z$2,List!$P:$P,0)),
0,
(COUNTIFS('Project Follow up - Base'!$S$20:$S$96,Z$2,'Project Follow up - Base'!$F$20:$F$96,$C8)
- INDEX(List!$Q:$Q,MATCH(Z$2,List!$P:$P,0)))
* INDEX(List!$R:$R,MATCH(Z$2,List!$P:$P,0)))</f>
        <v>0</v>
      </c>
      <c r="AA8" s="357">
        <f ca="1">IF(
COUNTIFS('Project Follow up - Base'!$S$20:$S$96,AA$2,'Project Follow up - Base'!$F$20:$F$96,$C8)&lt;= INDEX(List!$Q:$Q,MATCH(AA$2,List!$P:$P,0)),
0,
(COUNTIFS('Project Follow up - Base'!$S$20:$S$96,AA$2,'Project Follow up - Base'!$F$20:$F$96,$C8)
- INDEX(List!$Q:$Q,MATCH(AA$2,List!$P:$P,0)))
* INDEX(List!$R:$R,MATCH(AA$2,List!$P:$P,0)))</f>
        <v>0</v>
      </c>
      <c r="AB8" s="357">
        <f ca="1">IF(
COUNTIFS('Project Follow up - Base'!$S$20:$S$96,AB$2,'Project Follow up - Base'!$F$20:$F$96,$C8)&lt;= INDEX(List!$Q:$Q,MATCH(AB$2,List!$P:$P,0)),
0,
(COUNTIFS('Project Follow up - Base'!$S$20:$S$96,AB$2,'Project Follow up - Base'!$F$20:$F$96,$C8)
- INDEX(List!$Q:$Q,MATCH(AB$2,List!$P:$P,0)))
* INDEX(List!$R:$R,MATCH(AB$2,List!$P:$P,0)))</f>
        <v>0</v>
      </c>
      <c r="AC8" s="357">
        <f ca="1">IF(
COUNTIFS('Project Follow up - Base'!$S$20:$S$96,AC$2,'Project Follow up - Base'!$F$20:$F$96,$C8)&lt;= INDEX(List!$Q:$Q,MATCH(AC$2,List!$P:$P,0)),
0,
(COUNTIFS('Project Follow up - Base'!$S$20:$S$96,AC$2,'Project Follow up - Base'!$F$20:$F$96,$C8)
- INDEX(List!$Q:$Q,MATCH(AC$2,List!$P:$P,0)))
* INDEX(List!$R:$R,MATCH(AC$2,List!$P:$P,0)))</f>
        <v>0</v>
      </c>
      <c r="AD8" s="357">
        <f ca="1">IF(
COUNTIFS('Project Follow up - Base'!$S$20:$S$96,AD$2,'Project Follow up - Base'!$F$20:$F$96,$C8)&lt;= INDEX(List!$Q:$Q,MATCH(AD$2,List!$P:$P,0)),
0,
(COUNTIFS('Project Follow up - Base'!$S$20:$S$96,AD$2,'Project Follow up - Base'!$F$20:$F$96,$C8)
- INDEX(List!$Q:$Q,MATCH(AD$2,List!$P:$P,0)))
* INDEX(List!$R:$R,MATCH(AD$2,List!$P:$P,0)))</f>
        <v>0</v>
      </c>
      <c r="AE8" s="357">
        <f ca="1">IF(
COUNTIFS('Project Follow up - Base'!$S$20:$S$96,AE$2,'Project Follow up - Base'!$F$20:$F$96,$C8)&lt;= INDEX(List!$Q:$Q,MATCH(AE$2,List!$P:$P,0)),
0,
(COUNTIFS('Project Follow up - Base'!$S$20:$S$96,AE$2,'Project Follow up - Base'!$F$20:$F$96,$C8)
- INDEX(List!$Q:$Q,MATCH(AE$2,List!$P:$P,0)))
* INDEX(List!$R:$R,MATCH(AE$2,List!$P:$P,0)))</f>
        <v>0</v>
      </c>
      <c r="AF8" s="357">
        <f ca="1">IF(
COUNTIFS('Project Follow up - Base'!$S$20:$S$96,AF$2,'Project Follow up - Base'!$F$20:$F$96,$C8)&lt;= INDEX(List!$Q:$Q,MATCH(AF$2,List!$P:$P,0)),
0,
(COUNTIFS('Project Follow up - Base'!$S$20:$S$96,AF$2,'Project Follow up - Base'!$F$20:$F$96,$C8)
- INDEX(List!$Q:$Q,MATCH(AF$2,List!$P:$P,0)))
* INDEX(List!$R:$R,MATCH(AF$2,List!$P:$P,0)))</f>
        <v>0</v>
      </c>
      <c r="AG8" s="357">
        <f ca="1">IF(
COUNTIFS('Project Follow up - Base'!$S$20:$S$96,AG$2,'Project Follow up - Base'!$F$20:$F$96,$C8)&lt;= INDEX(List!$Q:$Q,MATCH(AG$2,List!$P:$P,0)),
0,
(COUNTIFS('Project Follow up - Base'!$S$20:$S$96,AG$2,'Project Follow up - Base'!$F$20:$F$96,$C8)
- INDEX(List!$Q:$Q,MATCH(AG$2,List!$P:$P,0)))
* INDEX(List!$R:$R,MATCH(AG$2,List!$P:$P,0)))</f>
        <v>0</v>
      </c>
      <c r="AH8" s="357">
        <f ca="1">IF(
COUNTIFS('Project Follow up - Base'!$S$20:$S$96,AH$2,'Project Follow up - Base'!$F$20:$F$96,$C8)&lt;= INDEX(List!$Q:$Q,MATCH(AH$2,List!$P:$P,0)),
0,
(COUNTIFS('Project Follow up - Base'!$S$20:$S$96,AH$2,'Project Follow up - Base'!$F$20:$F$96,$C8)
- INDEX(List!$Q:$Q,MATCH(AH$2,List!$P:$P,0)))
* INDEX(List!$R:$R,MATCH(AH$2,List!$P:$P,0)))</f>
        <v>0</v>
      </c>
      <c r="AI8" s="357">
        <f ca="1">IF(
COUNTIFS('Project Follow up - Base'!$S$20:$S$96,AI$2,'Project Follow up - Base'!$F$20:$F$96,$C8)&lt;= INDEX(List!$Q:$Q,MATCH(AI$2,List!$P:$P,0)),
0,
(COUNTIFS('Project Follow up - Base'!$S$20:$S$96,AI$2,'Project Follow up - Base'!$F$20:$F$96,$C8)
- INDEX(List!$Q:$Q,MATCH(AI$2,List!$P:$P,0)))
* INDEX(List!$R:$R,MATCH(AI$2,List!$P:$P,0)))</f>
        <v>0</v>
      </c>
      <c r="AJ8" s="357">
        <f ca="1">IF(
COUNTIFS('Project Follow up - Base'!$S$20:$S$96,AJ$2,'Project Follow up - Base'!$F$20:$F$96,$C8)&lt;= INDEX(List!$Q:$Q,MATCH(AJ$2,List!$P:$P,0)),
0,
(COUNTIFS('Project Follow up - Base'!$S$20:$S$96,AJ$2,'Project Follow up - Base'!$F$20:$F$96,$C8)
- INDEX(List!$Q:$Q,MATCH(AJ$2,List!$P:$P,0)))
* INDEX(List!$R:$R,MATCH(AJ$2,List!$P:$P,0)))</f>
        <v>0</v>
      </c>
      <c r="AK8" s="357">
        <f ca="1">IF(
COUNTIFS('Project Follow up - Base'!$S$20:$S$96,AK$2,'Project Follow up - Base'!$F$20:$F$96,$C8)&lt;= INDEX(List!$Q:$Q,MATCH(AK$2,List!$P:$P,0)),
0,
(COUNTIFS('Project Follow up - Base'!$S$20:$S$96,AK$2,'Project Follow up - Base'!$F$20:$F$96,$C8)
- INDEX(List!$Q:$Q,MATCH(AK$2,List!$P:$P,0)))
* INDEX(List!$R:$R,MATCH(AK$2,List!$P:$P,0)))</f>
        <v>0</v>
      </c>
      <c r="AL8" s="357">
        <f ca="1">IF(
COUNTIFS('Project Follow up - Base'!$S$20:$S$96,AL$2,'Project Follow up - Base'!$F$20:$F$96,$C8)&lt;= INDEX(List!$Q:$Q,MATCH(AL$2,List!$P:$P,0)),
0,
(COUNTIFS('Project Follow up - Base'!$S$20:$S$96,AL$2,'Project Follow up - Base'!$F$20:$F$96,$C8)
- INDEX(List!$Q:$Q,MATCH(AL$2,List!$P:$P,0)))
* INDEX(List!$R:$R,MATCH(AL$2,List!$P:$P,0)))</f>
        <v>0</v>
      </c>
      <c r="AM8" s="357">
        <f ca="1">IF(
COUNTIFS('Project Follow up - Base'!$S$20:$S$96,AM$2,'Project Follow up - Base'!$F$20:$F$96,$C8)&lt;= INDEX(List!$Q:$Q,MATCH(AM$2,List!$P:$P,0)),
0,
(COUNTIFS('Project Follow up - Base'!$S$20:$S$96,AM$2,'Project Follow up - Base'!$F$20:$F$96,$C8)
- INDEX(List!$Q:$Q,MATCH(AM$2,List!$P:$P,0)))
* INDEX(List!$R:$R,MATCH(AM$2,List!$P:$P,0)))</f>
        <v>0</v>
      </c>
      <c r="AN8" s="357">
        <f ca="1">IF(
COUNTIFS('Project Follow up - Base'!$S$20:$S$96,AN$2,'Project Follow up - Base'!$F$20:$F$96,$C8)&lt;= INDEX(List!$Q:$Q,MATCH(AN$2,List!$P:$P,0)),
0,
(COUNTIFS('Project Follow up - Base'!$S$20:$S$96,AN$2,'Project Follow up - Base'!$F$20:$F$96,$C8)
- INDEX(List!$Q:$Q,MATCH(AN$2,List!$P:$P,0)))
* INDEX(List!$R:$R,MATCH(AN$2,List!$P:$P,0)))</f>
        <v>0</v>
      </c>
      <c r="AO8" s="357">
        <f ca="1">IF(
COUNTIFS('Project Follow up - Base'!$S$20:$S$96,AO$2,'Project Follow up - Base'!$F$20:$F$96,$C8)&lt;= INDEX(List!$Q:$Q,MATCH(AO$2,List!$P:$P,0)),
0,
(COUNTIFS('Project Follow up - Base'!$S$20:$S$96,AO$2,'Project Follow up - Base'!$F$20:$F$96,$C8)
- INDEX(List!$Q:$Q,MATCH(AO$2,List!$P:$P,0)))
* INDEX(List!$R:$R,MATCH(AO$2,List!$P:$P,0)))</f>
        <v>0</v>
      </c>
      <c r="AP8" s="357">
        <f ca="1">IF(
COUNTIFS('Project Follow up - Base'!$S$20:$S$96,AP$2,'Project Follow up - Base'!$F$20:$F$96,$C8)&lt;= INDEX(List!$Q:$Q,MATCH(AP$2,List!$P:$P,0)),
0,
(COUNTIFS('Project Follow up - Base'!$S$20:$S$96,AP$2,'Project Follow up - Base'!$F$20:$F$96,$C8)
- INDEX(List!$Q:$Q,MATCH(AP$2,List!$P:$P,0)))
* INDEX(List!$R:$R,MATCH(AP$2,List!$P:$P,0)))</f>
        <v>0</v>
      </c>
      <c r="AQ8" s="357">
        <f ca="1">IF(
COUNTIFS('Project Follow up - Base'!$S$20:$S$96,AQ$2,'Project Follow up - Base'!$F$20:$F$96,$C8)&lt;= INDEX(List!$Q:$Q,MATCH(AQ$2,List!$P:$P,0)),
0,
(COUNTIFS('Project Follow up - Base'!$S$20:$S$96,AQ$2,'Project Follow up - Base'!$F$20:$F$96,$C8)
- INDEX(List!$Q:$Q,MATCH(AQ$2,List!$P:$P,0)))
* INDEX(List!$R:$R,MATCH(AQ$2,List!$P:$P,0)))</f>
        <v>0</v>
      </c>
      <c r="AR8" s="357">
        <f ca="1">IF(
COUNTIFS('Project Follow up - Base'!$S$20:$S$96,AR$2,'Project Follow up - Base'!$F$20:$F$96,$C8)&lt;= INDEX(List!$Q:$Q,MATCH(AR$2,List!$P:$P,0)),
0,
(COUNTIFS('Project Follow up - Base'!$S$20:$S$96,AR$2,'Project Follow up - Base'!$F$20:$F$96,$C8)
- INDEX(List!$Q:$Q,MATCH(AR$2,List!$P:$P,0)))
* INDEX(List!$R:$R,MATCH(AR$2,List!$P:$P,0)))</f>
        <v>0</v>
      </c>
      <c r="AS8" s="357">
        <f ca="1">IF(
COUNTIFS('Project Follow up - Base'!$S$20:$S$96,AS$2,'Project Follow up - Base'!$F$20:$F$96,$C8)&lt;= INDEX(List!$Q:$Q,MATCH(AS$2,List!$P:$P,0)),
0,
(COUNTIFS('Project Follow up - Base'!$S$20:$S$96,AS$2,'Project Follow up - Base'!$F$20:$F$96,$C8)
- INDEX(List!$Q:$Q,MATCH(AS$2,List!$P:$P,0)))
* INDEX(List!$R:$R,MATCH(AS$2,List!$P:$P,0)))</f>
        <v>0</v>
      </c>
      <c r="AT8" s="357">
        <f ca="1">IF(
COUNTIFS('Project Follow up - Base'!$S$20:$S$96,AT$2,'Project Follow up - Base'!$F$20:$F$96,$C8)&lt;= INDEX(List!$Q:$Q,MATCH(AT$2,List!$P:$P,0)),
0,
(COUNTIFS('Project Follow up - Base'!$S$20:$S$96,AT$2,'Project Follow up - Base'!$F$20:$F$96,$C8)
- INDEX(List!$Q:$Q,MATCH(AT$2,List!$P:$P,0)))
* INDEX(List!$R:$R,MATCH(AT$2,List!$P:$P,0)))</f>
        <v>0</v>
      </c>
      <c r="AU8" s="357">
        <f ca="1">IF(
COUNTIFS('Project Follow up - Base'!$S$20:$S$96,AU$2,'Project Follow up - Base'!$F$20:$F$96,$C8)&lt;= INDEX(List!$Q:$Q,MATCH(AU$2,List!$P:$P,0)),
0,
(COUNTIFS('Project Follow up - Base'!$S$20:$S$96,AU$2,'Project Follow up - Base'!$F$20:$F$96,$C8)
- INDEX(List!$Q:$Q,MATCH(AU$2,List!$P:$P,0)))
* INDEX(List!$R:$R,MATCH(AU$2,List!$P:$P,0)))</f>
        <v>0</v>
      </c>
      <c r="AV8" s="357">
        <f ca="1">IF(
COUNTIFS('Project Follow up - Base'!$S$20:$S$96,AV$2,'Project Follow up - Base'!$F$20:$F$96,$C8)&lt;= INDEX(List!$Q:$Q,MATCH(AV$2,List!$P:$P,0)),
0,
(COUNTIFS('Project Follow up - Base'!$S$20:$S$96,AV$2,'Project Follow up - Base'!$F$20:$F$96,$C8)
- INDEX(List!$Q:$Q,MATCH(AV$2,List!$P:$P,0)))
* INDEX(List!$R:$R,MATCH(AV$2,List!$P:$P,0)))</f>
        <v>0</v>
      </c>
      <c r="AW8" s="357">
        <f ca="1">IF(
COUNTIFS('Project Follow up - Base'!$S$20:$S$96,AW$2,'Project Follow up - Base'!$F$20:$F$96,$C8)&lt;= INDEX(List!$Q:$Q,MATCH(AW$2,List!$P:$P,0)),
0,
(COUNTIFS('Project Follow up - Base'!$S$20:$S$96,AW$2,'Project Follow up - Base'!$F$20:$F$96,$C8)
- INDEX(List!$Q:$Q,MATCH(AW$2,List!$P:$P,0)))
* INDEX(List!$R:$R,MATCH(AW$2,List!$P:$P,0)))</f>
        <v>0</v>
      </c>
      <c r="AX8" s="357">
        <f ca="1">IF(
COUNTIFS('Project Follow up - Base'!$S$20:$S$96,AX$2,'Project Follow up - Base'!$F$20:$F$96,$C8)&lt;= INDEX(List!$Q:$Q,MATCH(AX$2,List!$P:$P,0)),
0,
(COUNTIFS('Project Follow up - Base'!$S$20:$S$96,AX$2,'Project Follow up - Base'!$F$20:$F$96,$C8)
- INDEX(List!$Q:$Q,MATCH(AX$2,List!$P:$P,0)))
* INDEX(List!$R:$R,MATCH(AX$2,List!$P:$P,0)))</f>
        <v>0</v>
      </c>
      <c r="AY8" s="357">
        <f ca="1">IF(
COUNTIFS('Project Follow up - Base'!$S$20:$S$96,AY$2,'Project Follow up - Base'!$F$20:$F$96,$C8)&lt;= INDEX(List!$Q:$Q,MATCH(AY$2,List!$P:$P,0)),
0,
(COUNTIFS('Project Follow up - Base'!$S$20:$S$96,AY$2,'Project Follow up - Base'!$F$20:$F$96,$C8)
- INDEX(List!$Q:$Q,MATCH(AY$2,List!$P:$P,0)))
* INDEX(List!$R:$R,MATCH(AY$2,List!$P:$P,0)))</f>
        <v>0</v>
      </c>
      <c r="AZ8" s="357">
        <f ca="1">IF(
COUNTIFS('Project Follow up - Base'!$S$20:$S$96,AZ$2,'Project Follow up - Base'!$F$20:$F$96,$C8)&lt;= INDEX(List!$Q:$Q,MATCH(AZ$2,List!$P:$P,0)),
0,
(COUNTIFS('Project Follow up - Base'!$S$20:$S$96,AZ$2,'Project Follow up - Base'!$F$20:$F$96,$C8)
- INDEX(List!$Q:$Q,MATCH(AZ$2,List!$P:$P,0)))
* INDEX(List!$R:$R,MATCH(AZ$2,List!$P:$P,0)))</f>
        <v>0</v>
      </c>
      <c r="BA8" s="357">
        <f ca="1">IF(
COUNTIFS('Project Follow up - Base'!$S$20:$S$96,BA$2,'Project Follow up - Base'!$F$20:$F$96,$C8)&lt;= INDEX(List!$Q:$Q,MATCH(BA$2,List!$P:$P,0)),
0,
(COUNTIFS('Project Follow up - Base'!$S$20:$S$96,BA$2,'Project Follow up - Base'!$F$20:$F$96,$C8)
- INDEX(List!$Q:$Q,MATCH(BA$2,List!$P:$P,0)))
* INDEX(List!$R:$R,MATCH(BA$2,List!$P:$P,0)))</f>
        <v>0</v>
      </c>
      <c r="BB8" s="357">
        <f ca="1">IF(
COUNTIFS('Project Follow up - Base'!$S$20:$S$96,BB$2,'Project Follow up - Base'!$F$20:$F$96,$C8)&lt;= INDEX(List!$Q:$Q,MATCH(BB$2,List!$P:$P,0)),
0,
(COUNTIFS('Project Follow up - Base'!$S$20:$S$96,BB$2,'Project Follow up - Base'!$F$20:$F$96,$C8)
- INDEX(List!$Q:$Q,MATCH(BB$2,List!$P:$P,0)))
* INDEX(List!$R:$R,MATCH(BB$2,List!$P:$P,0)))</f>
        <v>0</v>
      </c>
      <c r="BC8" s="357">
        <f ca="1">IF(
COUNTIFS('Project Follow up - Base'!$S$20:$S$96,BC$2,'Project Follow up - Base'!$F$20:$F$96,$C8)&lt;= INDEX(List!$Q:$Q,MATCH(BC$2,List!$P:$P,0)),
0,
(COUNTIFS('Project Follow up - Base'!$S$20:$S$96,BC$2,'Project Follow up - Base'!$F$20:$F$96,$C8)
- INDEX(List!$Q:$Q,MATCH(BC$2,List!$P:$P,0)))
* INDEX(List!$R:$R,MATCH(BC$2,List!$P:$P,0)))</f>
        <v>0</v>
      </c>
      <c r="BD8" s="357">
        <f ca="1">IF(
COUNTIFS('Project Follow up - Base'!$S$20:$S$96,BD$2,'Project Follow up - Base'!$F$20:$F$96,$C8)&lt;= INDEX(List!$Q:$Q,MATCH(BD$2,List!$P:$P,0)),
0,
(COUNTIFS('Project Follow up - Base'!$S$20:$S$96,BD$2,'Project Follow up - Base'!$F$20:$F$96,$C8)
- INDEX(List!$Q:$Q,MATCH(BD$2,List!$P:$P,0)))
* INDEX(List!$R:$R,MATCH(BD$2,List!$P:$P,0)))</f>
        <v>0</v>
      </c>
      <c r="BE8" s="357">
        <f ca="1">IF(
COUNTIFS('Project Follow up - Base'!$S$20:$S$96,BE$2,'Project Follow up - Base'!$F$20:$F$96,$C8)&lt;= INDEX(List!$Q:$Q,MATCH(BE$2,List!$P:$P,0)),
0,
(COUNTIFS('Project Follow up - Base'!$S$20:$S$96,BE$2,'Project Follow up - Base'!$F$20:$F$96,$C8)
- INDEX(List!$Q:$Q,MATCH(BE$2,List!$P:$P,0)))
* INDEX(List!$R:$R,MATCH(BE$2,List!$P:$P,0)))</f>
        <v>0</v>
      </c>
      <c r="BF8" s="357">
        <f ca="1">IF(
COUNTIFS('Project Follow up - Base'!$S$20:$S$96,BF$2,'Project Follow up - Base'!$F$20:$F$96,$C8)&lt;= INDEX(List!$Q:$Q,MATCH(BF$2,List!$P:$P,0)),
0,
(COUNTIFS('Project Follow up - Base'!$S$20:$S$96,BF$2,'Project Follow up - Base'!$F$20:$F$96,$C8)
- INDEX(List!$Q:$Q,MATCH(BF$2,List!$P:$P,0)))
* INDEX(List!$R:$R,MATCH(BF$2,List!$P:$P,0)))</f>
        <v>0</v>
      </c>
      <c r="BG8" s="357">
        <f ca="1">IF(
COUNTIFS('Project Follow up - Base'!$S$20:$S$96,BG$2,'Project Follow up - Base'!$F$20:$F$96,$C8)&lt;= INDEX(List!$Q:$Q,MATCH(BG$2,List!$P:$P,0)),
0,
(COUNTIFS('Project Follow up - Base'!$S$20:$S$96,BG$2,'Project Follow up - Base'!$F$20:$F$96,$C8)
- INDEX(List!$Q:$Q,MATCH(BG$2,List!$P:$P,0)))
* INDEX(List!$R:$R,MATCH(BG$2,List!$P:$P,0)))</f>
        <v>0</v>
      </c>
      <c r="BH8" s="357">
        <f ca="1">IF(
COUNTIFS('Project Follow up - Base'!$S$20:$S$96,BH$2,'Project Follow up - Base'!$F$20:$F$96,$C8)&lt;= INDEX(List!$Q:$Q,MATCH(BH$2,List!$P:$P,0)),
0,
(COUNTIFS('Project Follow up - Base'!$S$20:$S$96,BH$2,'Project Follow up - Base'!$F$20:$F$96,$C8)
- INDEX(List!$Q:$Q,MATCH(BH$2,List!$P:$P,0)))
* INDEX(List!$R:$R,MATCH(BH$2,List!$P:$P,0)))</f>
        <v>0</v>
      </c>
      <c r="BI8" s="357">
        <f ca="1">IF(
COUNTIFS('Project Follow up - Base'!$S$20:$S$96,BI$2,'Project Follow up - Base'!$F$20:$F$96,$C8)&lt;= INDEX(List!$Q:$Q,MATCH(BI$2,List!$P:$P,0)),
0,
(COUNTIFS('Project Follow up - Base'!$S$20:$S$96,BI$2,'Project Follow up - Base'!$F$20:$F$96,$C8)
- INDEX(List!$Q:$Q,MATCH(BI$2,List!$P:$P,0)))
* INDEX(List!$R:$R,MATCH(BI$2,List!$P:$P,0)))</f>
        <v>0</v>
      </c>
      <c r="BJ8" s="357">
        <f ca="1">IF(
COUNTIFS('Project Follow up - Base'!$S$20:$S$96,BJ$2,'Project Follow up - Base'!$F$20:$F$96,$C8)&lt;= INDEX(List!$Q:$Q,MATCH(BJ$2,List!$P:$P,0)),
0,
(COUNTIFS('Project Follow up - Base'!$S$20:$S$96,BJ$2,'Project Follow up - Base'!$F$20:$F$96,$C8)
- INDEX(List!$Q:$Q,MATCH(BJ$2,List!$P:$P,0)))
* INDEX(List!$R:$R,MATCH(BJ$2,List!$P:$P,0)))</f>
        <v>0</v>
      </c>
      <c r="BK8" s="357">
        <f ca="1">IF(
COUNTIFS('Project Follow up - Base'!$S$20:$S$96,BK$2,'Project Follow up - Base'!$F$20:$F$96,$C8)&lt;= INDEX(List!$Q:$Q,MATCH(BK$2,List!$P:$P,0)),
0,
(COUNTIFS('Project Follow up - Base'!$S$20:$S$96,BK$2,'Project Follow up - Base'!$F$20:$F$96,$C8)
- INDEX(List!$Q:$Q,MATCH(BK$2,List!$P:$P,0)))
* INDEX(List!$R:$R,MATCH(BK$2,List!$P:$P,0)))</f>
        <v>0</v>
      </c>
      <c r="BL8" s="357">
        <f ca="1">IF(
COUNTIFS('Project Follow up - Base'!$S$20:$S$96,BL$2,'Project Follow up - Base'!$F$20:$F$96,$C8)&lt;= INDEX(List!$Q:$Q,MATCH(BL$2,List!$P:$P,0)),
0,
(COUNTIFS('Project Follow up - Base'!$S$20:$S$96,BL$2,'Project Follow up - Base'!$F$20:$F$96,$C8)
- INDEX(List!$Q:$Q,MATCH(BL$2,List!$P:$P,0)))
* INDEX(List!$R:$R,MATCH(BL$2,List!$P:$P,0)))</f>
        <v>0</v>
      </c>
      <c r="BM8" s="357">
        <f ca="1">IF(
COUNTIFS('Project Follow up - Base'!$S$20:$S$96,BM$2,'Project Follow up - Base'!$F$20:$F$96,$C8)&lt;= INDEX(List!$Q:$Q,MATCH(BM$2,List!$P:$P,0)),
0,
(COUNTIFS('Project Follow up - Base'!$S$20:$S$96,BM$2,'Project Follow up - Base'!$F$20:$F$96,$C8)
- INDEX(List!$Q:$Q,MATCH(BM$2,List!$P:$P,0)))
* INDEX(List!$R:$R,MATCH(BM$2,List!$P:$P,0)))</f>
        <v>0</v>
      </c>
      <c r="BN8" s="357">
        <f ca="1">IF(
COUNTIFS('Project Follow up - Base'!$S$20:$S$96,BN$2,'Project Follow up - Base'!$F$20:$F$96,$C8)&lt;= INDEX(List!$Q:$Q,MATCH(BN$2,List!$P:$P,0)),
0,
(COUNTIFS('Project Follow up - Base'!$S$20:$S$96,BN$2,'Project Follow up - Base'!$F$20:$F$96,$C8)
- INDEX(List!$Q:$Q,MATCH(BN$2,List!$P:$P,0)))
* INDEX(List!$R:$R,MATCH(BN$2,List!$P:$P,0)))</f>
        <v>0</v>
      </c>
      <c r="BO8" s="357">
        <f ca="1">IF(
COUNTIFS('Project Follow up - Base'!$S$20:$S$96,BO$2,'Project Follow up - Base'!$F$20:$F$96,$C8)&lt;= INDEX(List!$Q:$Q,MATCH(BO$2,List!$P:$P,0)),
0,
(COUNTIFS('Project Follow up - Base'!$S$20:$S$96,BO$2,'Project Follow up - Base'!$F$20:$F$96,$C8)
- INDEX(List!$Q:$Q,MATCH(BO$2,List!$P:$P,0)))
* INDEX(List!$R:$R,MATCH(BO$2,List!$P:$P,0)))</f>
        <v>0</v>
      </c>
      <c r="BP8" s="357">
        <f ca="1">IF(
COUNTIFS('Project Follow up - Base'!$S$20:$S$96,BP$2,'Project Follow up - Base'!$F$20:$F$96,$C8)&lt;= INDEX(List!$Q:$Q,MATCH(BP$2,List!$P:$P,0)),
0,
(COUNTIFS('Project Follow up - Base'!$S$20:$S$96,BP$2,'Project Follow up - Base'!$F$20:$F$96,$C8)
- INDEX(List!$Q:$Q,MATCH(BP$2,List!$P:$P,0)))
* INDEX(List!$R:$R,MATCH(BP$2,List!$P:$P,0)))</f>
        <v>0</v>
      </c>
      <c r="BQ8" s="357">
        <f ca="1">IF(
COUNTIFS('Project Follow up - Base'!$S$20:$S$96,BQ$2,'Project Follow up - Base'!$F$20:$F$96,$C8)&lt;= INDEX(List!$Q:$Q,MATCH(BQ$2,List!$P:$P,0)),
0,
(COUNTIFS('Project Follow up - Base'!$S$20:$S$96,BQ$2,'Project Follow up - Base'!$F$20:$F$96,$C8)
- INDEX(List!$Q:$Q,MATCH(BQ$2,List!$P:$P,0)))
* INDEX(List!$R:$R,MATCH(BQ$2,List!$P:$P,0)))</f>
        <v>0</v>
      </c>
      <c r="BR8" s="357">
        <f ca="1">IF(
COUNTIFS('Project Follow up - Base'!$S$20:$S$96,BR$2,'Project Follow up - Base'!$F$20:$F$96,$C8)&lt;= INDEX(List!$Q:$Q,MATCH(BR$2,List!$P:$P,0)),
0,
(COUNTIFS('Project Follow up - Base'!$S$20:$S$96,BR$2,'Project Follow up - Base'!$F$20:$F$96,$C8)
- INDEX(List!$Q:$Q,MATCH(BR$2,List!$P:$P,0)))
* INDEX(List!$R:$R,MATCH(BR$2,List!$P:$P,0)))</f>
        <v>0</v>
      </c>
      <c r="BS8" s="357">
        <f ca="1">IF(
COUNTIFS('Project Follow up - Base'!$S$20:$S$96,BS$2,'Project Follow up - Base'!$F$20:$F$96,$C8)&lt;= INDEX(List!$Q:$Q,MATCH(BS$2,List!$P:$P,0)),
0,
(COUNTIFS('Project Follow up - Base'!$S$20:$S$96,BS$2,'Project Follow up - Base'!$F$20:$F$96,$C8)
- INDEX(List!$Q:$Q,MATCH(BS$2,List!$P:$P,0)))
* INDEX(List!$R:$R,MATCH(BS$2,List!$P:$P,0)))</f>
        <v>0</v>
      </c>
      <c r="BT8" s="357">
        <f ca="1">IF(
COUNTIFS('Project Follow up - Base'!$S$20:$S$96,BT$2,'Project Follow up - Base'!$F$20:$F$96,$C8)&lt;= INDEX(List!$Q:$Q,MATCH(BT$2,List!$P:$P,0)),
0,
(COUNTIFS('Project Follow up - Base'!$S$20:$S$96,BT$2,'Project Follow up - Base'!$F$20:$F$96,$C8)
- INDEX(List!$Q:$Q,MATCH(BT$2,List!$P:$P,0)))
* INDEX(List!$R:$R,MATCH(BT$2,List!$P:$P,0)))</f>
        <v>0</v>
      </c>
      <c r="BU8" s="357">
        <f ca="1">IF(
COUNTIFS('Project Follow up - Base'!$S$20:$S$96,BU$2,'Project Follow up - Base'!$F$20:$F$96,$C8)&lt;= INDEX(List!$Q:$Q,MATCH(BU$2,List!$P:$P,0)),
0,
(COUNTIFS('Project Follow up - Base'!$S$20:$S$96,BU$2,'Project Follow up - Base'!$F$20:$F$96,$C8)
- INDEX(List!$Q:$Q,MATCH(BU$2,List!$P:$P,0)))
* INDEX(List!$R:$R,MATCH(BU$2,List!$P:$P,0)))</f>
        <v>0</v>
      </c>
      <c r="BV8" s="357">
        <f ca="1">IF(
COUNTIFS('Project Follow up - Base'!$S$20:$S$96,BV$2,'Project Follow up - Base'!$F$20:$F$96,$C8)&lt;= INDEX(List!$Q:$Q,MATCH(BV$2,List!$P:$P,0)),
0,
(COUNTIFS('Project Follow up - Base'!$S$20:$S$96,BV$2,'Project Follow up - Base'!$F$20:$F$96,$C8)
- INDEX(List!$Q:$Q,MATCH(BV$2,List!$P:$P,0)))
* INDEX(List!$R:$R,MATCH(BV$2,List!$P:$P,0)))</f>
        <v>0</v>
      </c>
      <c r="BW8" s="357">
        <f ca="1">IF(
COUNTIFS('Project Follow up - Base'!$S$20:$S$96,BW$2,'Project Follow up - Base'!$F$20:$F$96,$C8)&lt;= INDEX(List!$Q:$Q,MATCH(BW$2,List!$P:$P,0)),
0,
(COUNTIFS('Project Follow up - Base'!$S$20:$S$96,BW$2,'Project Follow up - Base'!$F$20:$F$96,$C8)
- INDEX(List!$Q:$Q,MATCH(BW$2,List!$P:$P,0)))
* INDEX(List!$R:$R,MATCH(BW$2,List!$P:$P,0)))</f>
        <v>0</v>
      </c>
      <c r="BX8" s="357">
        <f ca="1">IF(
COUNTIFS('Project Follow up - Base'!$S$20:$S$96,BX$2,'Project Follow up - Base'!$F$20:$F$96,$C8)&lt;= INDEX(List!$Q:$Q,MATCH(BX$2,List!$P:$P,0)),
0,
(COUNTIFS('Project Follow up - Base'!$S$20:$S$96,BX$2,'Project Follow up - Base'!$F$20:$F$96,$C8)
- INDEX(List!$Q:$Q,MATCH(BX$2,List!$P:$P,0)))
* INDEX(List!$R:$R,MATCH(BX$2,List!$P:$P,0)))</f>
        <v>0</v>
      </c>
      <c r="BY8" s="357">
        <f ca="1">IF(
COUNTIFS('Project Follow up - Base'!$S$20:$S$96,BY$2,'Project Follow up - Base'!$F$20:$F$96,$C8)&lt;= INDEX(List!$Q:$Q,MATCH(BY$2,List!$P:$P,0)),
0,
(COUNTIFS('Project Follow up - Base'!$S$20:$S$96,BY$2,'Project Follow up - Base'!$F$20:$F$96,$C8)
- INDEX(List!$Q:$Q,MATCH(BY$2,List!$P:$P,0)))
* INDEX(List!$R:$R,MATCH(BY$2,List!$P:$P,0)))</f>
        <v>0</v>
      </c>
      <c r="BZ8" s="357">
        <f ca="1">IF(
COUNTIFS('Project Follow up - Base'!$S$20:$S$96,BZ$2,'Project Follow up - Base'!$F$20:$F$96,$C8)&lt;= INDEX(List!$Q:$Q,MATCH(BZ$2,List!$P:$P,0)),
0,
(COUNTIFS('Project Follow up - Base'!$S$20:$S$96,BZ$2,'Project Follow up - Base'!$F$20:$F$96,$C8)
- INDEX(List!$Q:$Q,MATCH(BZ$2,List!$P:$P,0)))
* INDEX(List!$R:$R,MATCH(BZ$2,List!$P:$P,0)))</f>
        <v>0</v>
      </c>
      <c r="CA8" s="357">
        <f ca="1">IF(
COUNTIFS('Project Follow up - Base'!$S$20:$S$96,CA$2,'Project Follow up - Base'!$F$20:$F$96,$C8)&lt;= INDEX(List!$Q:$Q,MATCH(CA$2,List!$P:$P,0)),
0,
(COUNTIFS('Project Follow up - Base'!$S$20:$S$96,CA$2,'Project Follow up - Base'!$F$20:$F$96,$C8)
- INDEX(List!$Q:$Q,MATCH(CA$2,List!$P:$P,0)))
* INDEX(List!$R:$R,MATCH(CA$2,List!$P:$P,0)))</f>
        <v>0</v>
      </c>
      <c r="CB8" s="357">
        <f ca="1">IF(
COUNTIFS('Project Follow up - Base'!$S$20:$S$96,CB$2,'Project Follow up - Base'!$F$20:$F$96,$C8)&lt;= INDEX(List!$Q:$Q,MATCH(CB$2,List!$P:$P,0)),
0,
(COUNTIFS('Project Follow up - Base'!$S$20:$S$96,CB$2,'Project Follow up - Base'!$F$20:$F$96,$C8)
- INDEX(List!$Q:$Q,MATCH(CB$2,List!$P:$P,0)))
* INDEX(List!$R:$R,MATCH(CB$2,List!$P:$P,0)))</f>
        <v>0</v>
      </c>
      <c r="CC8" s="357">
        <f ca="1">IF(
COUNTIFS('Project Follow up - Base'!$S$20:$S$96,CC$2,'Project Follow up - Base'!$F$20:$F$96,$C8)&lt;= INDEX(List!$Q:$Q,MATCH(CC$2,List!$P:$P,0)),
0,
(COUNTIFS('Project Follow up - Base'!$S$20:$S$96,CC$2,'Project Follow up - Base'!$F$20:$F$96,$C8)
- INDEX(List!$Q:$Q,MATCH(CC$2,List!$P:$P,0)))
* INDEX(List!$R:$R,MATCH(CC$2,List!$P:$P,0)))</f>
        <v>0</v>
      </c>
      <c r="CD8" s="357">
        <f ca="1">IF(
COUNTIFS('Project Follow up - Base'!$S$20:$S$96,CD$2,'Project Follow up - Base'!$F$20:$F$96,$C8)&lt;= INDEX(List!$Q:$Q,MATCH(CD$2,List!$P:$P,0)),
0,
(COUNTIFS('Project Follow up - Base'!$S$20:$S$96,CD$2,'Project Follow up - Base'!$F$20:$F$96,$C8)
- INDEX(List!$Q:$Q,MATCH(CD$2,List!$P:$P,0)))
* INDEX(List!$R:$R,MATCH(CD$2,List!$P:$P,0)))</f>
        <v>0</v>
      </c>
      <c r="CE8" s="357">
        <f ca="1">IF(
COUNTIFS('Project Follow up - Base'!$S$20:$S$96,CE$2,'Project Follow up - Base'!$F$20:$F$96,$C8)&lt;= INDEX(List!$Q:$Q,MATCH(CE$2,List!$P:$P,0)),
0,
(COUNTIFS('Project Follow up - Base'!$S$20:$S$96,CE$2,'Project Follow up - Base'!$F$20:$F$96,$C8)
- INDEX(List!$Q:$Q,MATCH(CE$2,List!$P:$P,0)))
* INDEX(List!$R:$R,MATCH(CE$2,List!$P:$P,0)))</f>
        <v>0</v>
      </c>
      <c r="CF8" s="357">
        <f ca="1">IF(
COUNTIFS('Project Follow up - Base'!$S$20:$S$96,CF$2,'Project Follow up - Base'!$F$20:$F$96,$C8)&lt;= INDEX(List!$Q:$Q,MATCH(CF$2,List!$P:$P,0)),
0,
(COUNTIFS('Project Follow up - Base'!$S$20:$S$96,CF$2,'Project Follow up - Base'!$F$20:$F$96,$C8)
- INDEX(List!$Q:$Q,MATCH(CF$2,List!$P:$P,0)))
* INDEX(List!$R:$R,MATCH(CF$2,List!$P:$P,0)))</f>
        <v>0</v>
      </c>
      <c r="CG8" s="357">
        <f ca="1">IF(
COUNTIFS('Project Follow up - Base'!$S$20:$S$96,CG$2,'Project Follow up - Base'!$F$20:$F$96,$C8)&lt;= INDEX(List!$Q:$Q,MATCH(CG$2,List!$P:$P,0)),
0,
(COUNTIFS('Project Follow up - Base'!$S$20:$S$96,CG$2,'Project Follow up - Base'!$F$20:$F$96,$C8)
- INDEX(List!$Q:$Q,MATCH(CG$2,List!$P:$P,0)))
* INDEX(List!$R:$R,MATCH(CG$2,List!$P:$P,0)))</f>
        <v>0</v>
      </c>
      <c r="CH8" s="357">
        <f ca="1">IF(
COUNTIFS('Project Follow up - Base'!$S$20:$S$96,CH$2,'Project Follow up - Base'!$F$20:$F$96,$C8)&lt;= INDEX(List!$Q:$Q,MATCH(CH$2,List!$P:$P,0)),
0,
(COUNTIFS('Project Follow up - Base'!$S$20:$S$96,CH$2,'Project Follow up - Base'!$F$20:$F$96,$C8)
- INDEX(List!$Q:$Q,MATCH(CH$2,List!$P:$P,0)))
* INDEX(List!$R:$R,MATCH(CH$2,List!$P:$P,0)))</f>
        <v>0</v>
      </c>
      <c r="CI8" s="357">
        <f ca="1">IF(
COUNTIFS('Project Follow up - Base'!$S$20:$S$96,CI$2,'Project Follow up - Base'!$F$20:$F$96,$C8)&lt;= INDEX(List!$Q:$Q,MATCH(CI$2,List!$P:$P,0)),
0,
(COUNTIFS('Project Follow up - Base'!$S$20:$S$96,CI$2,'Project Follow up - Base'!$F$20:$F$96,$C8)
- INDEX(List!$Q:$Q,MATCH(CI$2,List!$P:$P,0)))
* INDEX(List!$R:$R,MATCH(CI$2,List!$P:$P,0)))</f>
        <v>0</v>
      </c>
      <c r="CJ8" s="357">
        <f ca="1">IF(
COUNTIFS('Project Follow up - Base'!$S$20:$S$96,CJ$2,'Project Follow up - Base'!$F$20:$F$96,$C8)&lt;= INDEX(List!$Q:$Q,MATCH(CJ$2,List!$P:$P,0)),
0,
(COUNTIFS('Project Follow up - Base'!$S$20:$S$96,CJ$2,'Project Follow up - Base'!$F$20:$F$96,$C8)
- INDEX(List!$Q:$Q,MATCH(CJ$2,List!$P:$P,0)))
* INDEX(List!$R:$R,MATCH(CJ$2,List!$P:$P,0)))</f>
        <v>0</v>
      </c>
      <c r="CK8" s="357">
        <f ca="1">IF(
COUNTIFS('Project Follow up - Base'!$S$20:$S$96,CK$2,'Project Follow up - Base'!$F$20:$F$96,$C8)&lt;= INDEX(List!$Q:$Q,MATCH(CK$2,List!$P:$P,0)),
0,
(COUNTIFS('Project Follow up - Base'!$S$20:$S$96,CK$2,'Project Follow up - Base'!$F$20:$F$96,$C8)
- INDEX(List!$Q:$Q,MATCH(CK$2,List!$P:$P,0)))
* INDEX(List!$R:$R,MATCH(CK$2,List!$P:$P,0)))</f>
        <v>0</v>
      </c>
      <c r="CL8" s="357">
        <f ca="1">IF(
COUNTIFS('Project Follow up - Base'!$S$20:$S$96,CL$2,'Project Follow up - Base'!$F$20:$F$96,$C8)&lt;= INDEX(List!$Q:$Q,MATCH(CL$2,List!$P:$P,0)),
0,
(COUNTIFS('Project Follow up - Base'!$S$20:$S$96,CL$2,'Project Follow up - Base'!$F$20:$F$96,$C8)
- INDEX(List!$Q:$Q,MATCH(CL$2,List!$P:$P,0)))
* INDEX(List!$R:$R,MATCH(CL$2,List!$P:$P,0)))</f>
        <v>0</v>
      </c>
      <c r="CM8" s="357">
        <f ca="1">IF(
COUNTIFS('Project Follow up - Base'!$S$20:$S$96,CM$2,'Project Follow up - Base'!$F$20:$F$96,$C8)&lt;= INDEX(List!$Q:$Q,MATCH(CM$2,List!$P:$P,0)),
0,
(COUNTIFS('Project Follow up - Base'!$S$20:$S$96,CM$2,'Project Follow up - Base'!$F$20:$F$96,$C8)
- INDEX(List!$Q:$Q,MATCH(CM$2,List!$P:$P,0)))
* INDEX(List!$R:$R,MATCH(CM$2,List!$P:$P,0)))</f>
        <v>0</v>
      </c>
      <c r="CN8" s="357">
        <f ca="1">IF(
COUNTIFS('Project Follow up - Base'!$S$20:$S$96,CN$2,'Project Follow up - Base'!$F$20:$F$96,$C8)&lt;= INDEX(List!$Q:$Q,MATCH(CN$2,List!$P:$P,0)),
0,
(COUNTIFS('Project Follow up - Base'!$S$20:$S$96,CN$2,'Project Follow up - Base'!$F$20:$F$96,$C8)
- INDEX(List!$Q:$Q,MATCH(CN$2,List!$P:$P,0)))
* INDEX(List!$R:$R,MATCH(CN$2,List!$P:$P,0)))</f>
        <v>0</v>
      </c>
      <c r="CO8" s="357">
        <f ca="1">IF(
COUNTIFS('Project Follow up - Base'!$S$20:$S$96,CO$2,'Project Follow up - Base'!$F$20:$F$96,$C8)&lt;= INDEX(List!$Q:$Q,MATCH(CO$2,List!$P:$P,0)),
0,
(COUNTIFS('Project Follow up - Base'!$S$20:$S$96,CO$2,'Project Follow up - Base'!$F$20:$F$96,$C8)
- INDEX(List!$Q:$Q,MATCH(CO$2,List!$P:$P,0)))
* INDEX(List!$R:$R,MATCH(CO$2,List!$P:$P,0)))</f>
        <v>0</v>
      </c>
      <c r="CP8" s="357">
        <f ca="1">IF(
COUNTIFS('Project Follow up - Base'!$S$20:$S$96,CP$2,'Project Follow up - Base'!$F$20:$F$96,$C8)&lt;= INDEX(List!$Q:$Q,MATCH(CP$2,List!$P:$P,0)),
0,
(COUNTIFS('Project Follow up - Base'!$S$20:$S$96,CP$2,'Project Follow up - Base'!$F$20:$F$96,$C8)
- INDEX(List!$Q:$Q,MATCH(CP$2,List!$P:$P,0)))
* INDEX(List!$R:$R,MATCH(CP$2,List!$P:$P,0)))</f>
        <v>0</v>
      </c>
      <c r="CQ8" s="357">
        <f ca="1">IF(
COUNTIFS('Project Follow up - Base'!$S$20:$S$96,CQ$2,'Project Follow up - Base'!$F$20:$F$96,$C8)&lt;= INDEX(List!$Q:$Q,MATCH(CQ$2,List!$P:$P,0)),
0,
(COUNTIFS('Project Follow up - Base'!$S$20:$S$96,CQ$2,'Project Follow up - Base'!$F$20:$F$96,$C8)
- INDEX(List!$Q:$Q,MATCH(CQ$2,List!$P:$P,0)))
* INDEX(List!$R:$R,MATCH(CQ$2,List!$P:$P,0)))</f>
        <v>0</v>
      </c>
      <c r="CR8" s="357">
        <f ca="1">IF(
COUNTIFS('Project Follow up - Base'!$S$20:$S$96,CR$2,'Project Follow up - Base'!$F$20:$F$96,$C8)&lt;= INDEX(List!$Q:$Q,MATCH(CR$2,List!$P:$P,0)),
0,
(COUNTIFS('Project Follow up - Base'!$S$20:$S$96,CR$2,'Project Follow up - Base'!$F$20:$F$96,$C8)
- INDEX(List!$Q:$Q,MATCH(CR$2,List!$P:$P,0)))
* INDEX(List!$R:$R,MATCH(CR$2,List!$P:$P,0)))</f>
        <v>0</v>
      </c>
      <c r="CS8" s="357">
        <f ca="1">IF(
COUNTIFS('Project Follow up - Base'!$S$20:$S$96,CS$2,'Project Follow up - Base'!$F$20:$F$96,$C8)&lt;= INDEX(List!$Q:$Q,MATCH(CS$2,List!$P:$P,0)),
0,
(COUNTIFS('Project Follow up - Base'!$S$20:$S$96,CS$2,'Project Follow up - Base'!$F$20:$F$96,$C8)
- INDEX(List!$Q:$Q,MATCH(CS$2,List!$P:$P,0)))
* INDEX(List!$R:$R,MATCH(CS$2,List!$P:$P,0)))</f>
        <v>0</v>
      </c>
      <c r="CT8" s="357">
        <f ca="1">IF(
COUNTIFS('Project Follow up - Base'!$S$20:$S$96,CT$2,'Project Follow up - Base'!$F$20:$F$96,$C8)&lt;= INDEX(List!$Q:$Q,MATCH(CT$2,List!$P:$P,0)),
0,
(COUNTIFS('Project Follow up - Base'!$S$20:$S$96,CT$2,'Project Follow up - Base'!$F$20:$F$96,$C8)
- INDEX(List!$Q:$Q,MATCH(CT$2,List!$P:$P,0)))
* INDEX(List!$R:$R,MATCH(CT$2,List!$P:$P,0)))</f>
        <v>0</v>
      </c>
      <c r="CU8" s="357">
        <f ca="1">IF(
COUNTIFS('Project Follow up - Base'!$S$20:$S$96,CU$2,'Project Follow up - Base'!$F$20:$F$96,$C8)&lt;= INDEX(List!$Q:$Q,MATCH(CU$2,List!$P:$P,0)),
0,
(COUNTIFS('Project Follow up - Base'!$S$20:$S$96,CU$2,'Project Follow up - Base'!$F$20:$F$96,$C8)
- INDEX(List!$Q:$Q,MATCH(CU$2,List!$P:$P,0)))
* INDEX(List!$R:$R,MATCH(CU$2,List!$P:$P,0)))</f>
        <v>0</v>
      </c>
      <c r="CV8" s="357">
        <f ca="1">IF(
COUNTIFS('Project Follow up - Base'!$S$20:$S$96,CV$2,'Project Follow up - Base'!$F$20:$F$96,$C8)&lt;= INDEX(List!$Q:$Q,MATCH(CV$2,List!$P:$P,0)),
0,
(COUNTIFS('Project Follow up - Base'!$S$20:$S$96,CV$2,'Project Follow up - Base'!$F$20:$F$96,$C8)
- INDEX(List!$Q:$Q,MATCH(CV$2,List!$P:$P,0)))
* INDEX(List!$R:$R,MATCH(CV$2,List!$P:$P,0)))</f>
        <v>0</v>
      </c>
      <c r="CW8" s="357">
        <f ca="1">IF(
COUNTIFS('Project Follow up - Base'!$S$20:$S$96,CW$2,'Project Follow up - Base'!$F$20:$F$96,$C8)&lt;= INDEX(List!$Q:$Q,MATCH(CW$2,List!$P:$P,0)),
0,
(COUNTIFS('Project Follow up - Base'!$S$20:$S$96,CW$2,'Project Follow up - Base'!$F$20:$F$96,$C8)
- INDEX(List!$Q:$Q,MATCH(CW$2,List!$P:$P,0)))
* INDEX(List!$R:$R,MATCH(CW$2,List!$P:$P,0)))</f>
        <v>0</v>
      </c>
      <c r="CX8" s="357">
        <f ca="1">IF(
COUNTIFS('Project Follow up - Base'!$S$20:$S$96,CX$2,'Project Follow up - Base'!$F$20:$F$96,$C8)&lt;= INDEX(List!$Q:$Q,MATCH(CX$2,List!$P:$P,0)),
0,
(COUNTIFS('Project Follow up - Base'!$S$20:$S$96,CX$2,'Project Follow up - Base'!$F$20:$F$96,$C8)
- INDEX(List!$Q:$Q,MATCH(CX$2,List!$P:$P,0)))
* INDEX(List!$R:$R,MATCH(CX$2,List!$P:$P,0)))</f>
        <v>0</v>
      </c>
      <c r="CY8" s="357">
        <f ca="1">IF(
COUNTIFS('Project Follow up - Base'!$S$20:$S$96,CY$2,'Project Follow up - Base'!$F$20:$F$96,$C8)&lt;= INDEX(List!$Q:$Q,MATCH(CY$2,List!$P:$P,0)),
0,
(COUNTIFS('Project Follow up - Base'!$S$20:$S$96,CY$2,'Project Follow up - Base'!$F$20:$F$96,$C8)
- INDEX(List!$Q:$Q,MATCH(CY$2,List!$P:$P,0)))
* INDEX(List!$R:$R,MATCH(CY$2,List!$P:$P,0)))</f>
        <v>0</v>
      </c>
      <c r="CZ8" s="357">
        <f ca="1">IF(
COUNTIFS('Project Follow up - Base'!$S$20:$S$96,CZ$2,'Project Follow up - Base'!$F$20:$F$96,$C8)&lt;= INDEX(List!$Q:$Q,MATCH(CZ$2,List!$P:$P,0)),
0,
(COUNTIFS('Project Follow up - Base'!$S$20:$S$96,CZ$2,'Project Follow up - Base'!$F$20:$F$96,$C8)
- INDEX(List!$Q:$Q,MATCH(CZ$2,List!$P:$P,0)))
* INDEX(List!$R:$R,MATCH(CZ$2,List!$P:$P,0)))</f>
        <v>0</v>
      </c>
      <c r="DA8" s="357">
        <f ca="1">IF(
COUNTIFS('Project Follow up - Base'!$S$20:$S$96,DA$2,'Project Follow up - Base'!$F$20:$F$96,$C8)&lt;= INDEX(List!$Q:$Q,MATCH(DA$2,List!$P:$P,0)),
0,
(COUNTIFS('Project Follow up - Base'!$S$20:$S$96,DA$2,'Project Follow up - Base'!$F$20:$F$96,$C8)
- INDEX(List!$Q:$Q,MATCH(DA$2,List!$P:$P,0)))
* INDEX(List!$R:$R,MATCH(DA$2,List!$P:$P,0)))</f>
        <v>0</v>
      </c>
      <c r="DB8" s="357">
        <f ca="1">IF(
COUNTIFS('Project Follow up - Base'!$S$20:$S$96,DB$2,'Project Follow up - Base'!$F$20:$F$96,$C8)&lt;= INDEX(List!$Q:$Q,MATCH(DB$2,List!$P:$P,0)),
0,
(COUNTIFS('Project Follow up - Base'!$S$20:$S$96,DB$2,'Project Follow up - Base'!$F$20:$F$96,$C8)
- INDEX(List!$Q:$Q,MATCH(DB$2,List!$P:$P,0)))
* INDEX(List!$R:$R,MATCH(DB$2,List!$P:$P,0)))</f>
        <v>0</v>
      </c>
    </row>
    <row r="9" spans="1:106" x14ac:dyDescent="0.2">
      <c r="A9" s="353">
        <f>COUNTIF('Project Follow up - Base'!$F$20:$F$96,C9)</f>
        <v>0</v>
      </c>
      <c r="B9" s="353" t="str">
        <f>'Employees Summary'!B10</f>
        <v>Design</v>
      </c>
      <c r="C9" s="353" t="str">
        <f>'Employees Summary'!C10</f>
        <v>Aljawharah Aldahmash</v>
      </c>
      <c r="D9" s="354" t="str">
        <f>IF(C9=0,"", IF(A9&gt;0,1-(G9*[1]KPI!$C$3)-(H9*[1]KPI!$C$4),""))</f>
        <v/>
      </c>
      <c r="E9" s="365" t="str">
        <f>IF(OR(C9='Project Follow up - Base'!$D$17,C9='Project Follow up - Base'!$D$38,C9='Project Follow up - Base'!$D$74), IF(SUMIF(B:B,B9,A:A)=0,"", AVERAGEIF(B:B,B9,D:D)),"")</f>
        <v/>
      </c>
      <c r="F9" s="366">
        <f>SUMIF('Project Follow up - Base'!$F$20:$F$102,'Employees KPIs'!C9,'Project Follow up - Base'!$AA$20:$AA$102)</f>
        <v>0</v>
      </c>
      <c r="G9" s="355">
        <f>IF( F9=0,
   0,
   IF(
     F9-
     [1]KPI!$F$3
     &lt;0,0,
     F9-
     [1]KPI!$F$3
    )*
     [1]KPI!$G$3
)</f>
        <v>0</v>
      </c>
      <c r="H9" s="355">
        <f t="shared" ca="1" si="0"/>
        <v>0</v>
      </c>
      <c r="I9" s="356">
        <f ca="1">IF(
COUNTIFS('Project Follow up - Base'!$S$20:$S$96,I$2,'Project Follow up - Base'!$F$20:$F$96,$C9)&lt;= INDEX(List!$Q:$Q,MATCH(I$2,List!$P:$P,0)),
0,
(COUNTIFS('Project Follow up - Base'!$S$20:$S$96,I$2,'Project Follow up - Base'!$F$20:$F$96,$C9)
- INDEX(List!$Q:$Q,MATCH(I$2,List!$P:$P,0)))
* INDEX(List!$R:$R,MATCH(I$2,List!$P:$P,0)))</f>
        <v>0</v>
      </c>
      <c r="J9" s="357">
        <f ca="1">IF(
COUNTIFS('Project Follow up - Base'!$S$20:$S$96,J$2,'Project Follow up - Base'!$F$20:$F$96,$C9)&lt;= INDEX(List!$Q:$Q,MATCH(J$2,List!$P:$P,0)),
0,
(COUNTIFS('Project Follow up - Base'!$S$20:$S$96,J$2,'Project Follow up - Base'!$F$20:$F$96,$C9)
- INDEX(List!$Q:$Q,MATCH(J$2,List!$P:$P,0)))
* INDEX(List!$R:$R,MATCH(J$2,List!$P:$P,0)))</f>
        <v>0</v>
      </c>
      <c r="K9" s="357">
        <f ca="1">IF(
COUNTIFS('Project Follow up - Base'!$S$20:$S$96,K$2,'Project Follow up - Base'!$F$20:$F$96,$C9)&lt;= INDEX(List!$Q:$Q,MATCH(K$2,List!$P:$P,0)),
0,
(COUNTIFS('Project Follow up - Base'!$S$20:$S$96,K$2,'Project Follow up - Base'!$F$20:$F$96,$C9)
- INDEX(List!$Q:$Q,MATCH(K$2,List!$P:$P,0)))
* INDEX(List!$R:$R,MATCH(K$2,List!$P:$P,0)))</f>
        <v>0</v>
      </c>
      <c r="L9" s="357">
        <f ca="1">IF(
COUNTIFS('Project Follow up - Base'!$S$20:$S$96,L$2,'Project Follow up - Base'!$F$20:$F$96,$C9)&lt;= INDEX(List!$Q:$Q,MATCH(L$2,List!$P:$P,0)),
0,
(COUNTIFS('Project Follow up - Base'!$S$20:$S$96,L$2,'Project Follow up - Base'!$F$20:$F$96,$C9)
- INDEX(List!$Q:$Q,MATCH(L$2,List!$P:$P,0)))
* INDEX(List!$R:$R,MATCH(L$2,List!$P:$P,0)))</f>
        <v>0</v>
      </c>
      <c r="M9" s="357">
        <f ca="1">IF(
COUNTIFS('Project Follow up - Base'!$S$20:$S$96,M$2,'Project Follow up - Base'!$F$20:$F$96,$C9)&lt;= INDEX(List!$Q:$Q,MATCH(M$2,List!$P:$P,0)),
0,
(COUNTIFS('Project Follow up - Base'!$S$20:$S$96,M$2,'Project Follow up - Base'!$F$20:$F$96,$C9)
- INDEX(List!$Q:$Q,MATCH(M$2,List!$P:$P,0)))
* INDEX(List!$R:$R,MATCH(M$2,List!$P:$P,0)))</f>
        <v>0</v>
      </c>
      <c r="N9" s="357">
        <f ca="1">IF(
COUNTIFS('Project Follow up - Base'!$S$20:$S$96,N$2,'Project Follow up - Base'!$F$20:$F$96,$C9)&lt;= INDEX(List!$Q:$Q,MATCH(N$2,List!$P:$P,0)),
0,
(COUNTIFS('Project Follow up - Base'!$S$20:$S$96,N$2,'Project Follow up - Base'!$F$20:$F$96,$C9)
- INDEX(List!$Q:$Q,MATCH(N$2,List!$P:$P,0)))
* INDEX(List!$R:$R,MATCH(N$2,List!$P:$P,0)))</f>
        <v>0</v>
      </c>
      <c r="O9" s="357">
        <f ca="1">IF(
COUNTIFS('Project Follow up - Base'!$S$20:$S$96,O$2,'Project Follow up - Base'!$F$20:$F$96,$C9)&lt;= INDEX(List!$Q:$Q,MATCH(O$2,List!$P:$P,0)),
0,
(COUNTIFS('Project Follow up - Base'!$S$20:$S$96,O$2,'Project Follow up - Base'!$F$20:$F$96,$C9)
- INDEX(List!$Q:$Q,MATCH(O$2,List!$P:$P,0)))
* INDEX(List!$R:$R,MATCH(O$2,List!$P:$P,0)))</f>
        <v>0</v>
      </c>
      <c r="P9" s="357">
        <f ca="1">IF(
COUNTIFS('Project Follow up - Base'!$S$20:$S$96,P$2,'Project Follow up - Base'!$F$20:$F$96,$C9)&lt;= INDEX(List!$Q:$Q,MATCH(P$2,List!$P:$P,0)),
0,
(COUNTIFS('Project Follow up - Base'!$S$20:$S$96,P$2,'Project Follow up - Base'!$F$20:$F$96,$C9)
- INDEX(List!$Q:$Q,MATCH(P$2,List!$P:$P,0)))
* INDEX(List!$R:$R,MATCH(P$2,List!$P:$P,0)))</f>
        <v>0</v>
      </c>
      <c r="Q9" s="357">
        <f ca="1">IF(
COUNTIFS('Project Follow up - Base'!$S$20:$S$96,Q$2,'Project Follow up - Base'!$F$20:$F$96,$C9)&lt;= INDEX(List!$Q:$Q,MATCH(Q$2,List!$P:$P,0)),
0,
(COUNTIFS('Project Follow up - Base'!$S$20:$S$96,Q$2,'Project Follow up - Base'!$F$20:$F$96,$C9)
- INDEX(List!$Q:$Q,MATCH(Q$2,List!$P:$P,0)))
* INDEX(List!$R:$R,MATCH(Q$2,List!$P:$P,0)))</f>
        <v>0</v>
      </c>
      <c r="R9" s="357">
        <f ca="1">IF(
COUNTIFS('Project Follow up - Base'!$S$20:$S$96,R$2,'Project Follow up - Base'!$F$20:$F$96,$C9)&lt;= INDEX(List!$Q:$Q,MATCH(R$2,List!$P:$P,0)),
0,
(COUNTIFS('Project Follow up - Base'!$S$20:$S$96,R$2,'Project Follow up - Base'!$F$20:$F$96,$C9)
- INDEX(List!$Q:$Q,MATCH(R$2,List!$P:$P,0)))
* INDEX(List!$R:$R,MATCH(R$2,List!$P:$P,0)))</f>
        <v>0</v>
      </c>
      <c r="S9" s="357">
        <f ca="1">IF(
COUNTIFS('Project Follow up - Base'!$S$20:$S$96,S$2,'Project Follow up - Base'!$F$20:$F$96,$C9)&lt;= INDEX(List!$Q:$Q,MATCH(S$2,List!$P:$P,0)),
0,
(COUNTIFS('Project Follow up - Base'!$S$20:$S$96,S$2,'Project Follow up - Base'!$F$20:$F$96,$C9)
- INDEX(List!$Q:$Q,MATCH(S$2,List!$P:$P,0)))
* INDEX(List!$R:$R,MATCH(S$2,List!$P:$P,0)))</f>
        <v>0</v>
      </c>
      <c r="T9" s="357">
        <f ca="1">IF(
COUNTIFS('Project Follow up - Base'!$S$20:$S$96,T$2,'Project Follow up - Base'!$F$20:$F$96,$C9)&lt;= INDEX(List!$Q:$Q,MATCH(T$2,List!$P:$P,0)),
0,
(COUNTIFS('Project Follow up - Base'!$S$20:$S$96,T$2,'Project Follow up - Base'!$F$20:$F$96,$C9)
- INDEX(List!$Q:$Q,MATCH(T$2,List!$P:$P,0)))
* INDEX(List!$R:$R,MATCH(T$2,List!$P:$P,0)))</f>
        <v>0</v>
      </c>
      <c r="U9" s="357">
        <f ca="1">IF(
COUNTIFS('Project Follow up - Base'!$S$20:$S$96,U$2,'Project Follow up - Base'!$F$20:$F$96,$C9)&lt;= INDEX(List!$Q:$Q,MATCH(U$2,List!$P:$P,0)),
0,
(COUNTIFS('Project Follow up - Base'!$S$20:$S$96,U$2,'Project Follow up - Base'!$F$20:$F$96,$C9)
- INDEX(List!$Q:$Q,MATCH(U$2,List!$P:$P,0)))
* INDEX(List!$R:$R,MATCH(U$2,List!$P:$P,0)))</f>
        <v>0</v>
      </c>
      <c r="V9" s="357">
        <f ca="1">IF(
COUNTIFS('Project Follow up - Base'!$S$20:$S$96,V$2,'Project Follow up - Base'!$F$20:$F$96,$C9)&lt;= INDEX(List!$Q:$Q,MATCH(V$2,List!$P:$P,0)),
0,
(COUNTIFS('Project Follow up - Base'!$S$20:$S$96,V$2,'Project Follow up - Base'!$F$20:$F$96,$C9)
- INDEX(List!$Q:$Q,MATCH(V$2,List!$P:$P,0)))
* INDEX(List!$R:$R,MATCH(V$2,List!$P:$P,0)))</f>
        <v>0</v>
      </c>
      <c r="W9" s="357">
        <f ca="1">IF(
COUNTIFS('Project Follow up - Base'!$S$20:$S$96,W$2,'Project Follow up - Base'!$F$20:$F$96,$C9)&lt;= INDEX(List!$Q:$Q,MATCH(W$2,List!$P:$P,0)),
0,
(COUNTIFS('Project Follow up - Base'!$S$20:$S$96,W$2,'Project Follow up - Base'!$F$20:$F$96,$C9)
- INDEX(List!$Q:$Q,MATCH(W$2,List!$P:$P,0)))
* INDEX(List!$R:$R,MATCH(W$2,List!$P:$P,0)))</f>
        <v>0</v>
      </c>
      <c r="X9" s="357">
        <f ca="1">IF(
COUNTIFS('Project Follow up - Base'!$S$20:$S$96,X$2,'Project Follow up - Base'!$F$20:$F$96,$C9)&lt;= INDEX(List!$Q:$Q,MATCH(X$2,List!$P:$P,0)),
0,
(COUNTIFS('Project Follow up - Base'!$S$20:$S$96,X$2,'Project Follow up - Base'!$F$20:$F$96,$C9)
- INDEX(List!$Q:$Q,MATCH(X$2,List!$P:$P,0)))
* INDEX(List!$R:$R,MATCH(X$2,List!$P:$P,0)))</f>
        <v>0</v>
      </c>
      <c r="Y9" s="357">
        <f ca="1">IF(
COUNTIFS('Project Follow up - Base'!$S$20:$S$96,Y$2,'Project Follow up - Base'!$F$20:$F$96,$C9)&lt;= INDEX(List!$Q:$Q,MATCH(Y$2,List!$P:$P,0)),
0,
(COUNTIFS('Project Follow up - Base'!$S$20:$S$96,Y$2,'Project Follow up - Base'!$F$20:$F$96,$C9)
- INDEX(List!$Q:$Q,MATCH(Y$2,List!$P:$P,0)))
* INDEX(List!$R:$R,MATCH(Y$2,List!$P:$P,0)))</f>
        <v>0</v>
      </c>
      <c r="Z9" s="357">
        <f ca="1">IF(
COUNTIFS('Project Follow up - Base'!$S$20:$S$96,Z$2,'Project Follow up - Base'!$F$20:$F$96,$C9)&lt;= INDEX(List!$Q:$Q,MATCH(Z$2,List!$P:$P,0)),
0,
(COUNTIFS('Project Follow up - Base'!$S$20:$S$96,Z$2,'Project Follow up - Base'!$F$20:$F$96,$C9)
- INDEX(List!$Q:$Q,MATCH(Z$2,List!$P:$P,0)))
* INDEX(List!$R:$R,MATCH(Z$2,List!$P:$P,0)))</f>
        <v>0</v>
      </c>
      <c r="AA9" s="357">
        <f ca="1">IF(
COUNTIFS('Project Follow up - Base'!$S$20:$S$96,AA$2,'Project Follow up - Base'!$F$20:$F$96,$C9)&lt;= INDEX(List!$Q:$Q,MATCH(AA$2,List!$P:$P,0)),
0,
(COUNTIFS('Project Follow up - Base'!$S$20:$S$96,AA$2,'Project Follow up - Base'!$F$20:$F$96,$C9)
- INDEX(List!$Q:$Q,MATCH(AA$2,List!$P:$P,0)))
* INDEX(List!$R:$R,MATCH(AA$2,List!$P:$P,0)))</f>
        <v>0</v>
      </c>
      <c r="AB9" s="357">
        <f ca="1">IF(
COUNTIFS('Project Follow up - Base'!$S$20:$S$96,AB$2,'Project Follow up - Base'!$F$20:$F$96,$C9)&lt;= INDEX(List!$Q:$Q,MATCH(AB$2,List!$P:$P,0)),
0,
(COUNTIFS('Project Follow up - Base'!$S$20:$S$96,AB$2,'Project Follow up - Base'!$F$20:$F$96,$C9)
- INDEX(List!$Q:$Q,MATCH(AB$2,List!$P:$P,0)))
* INDEX(List!$R:$R,MATCH(AB$2,List!$P:$P,0)))</f>
        <v>0</v>
      </c>
      <c r="AC9" s="357">
        <f ca="1">IF(
COUNTIFS('Project Follow up - Base'!$S$20:$S$96,AC$2,'Project Follow up - Base'!$F$20:$F$96,$C9)&lt;= INDEX(List!$Q:$Q,MATCH(AC$2,List!$P:$P,0)),
0,
(COUNTIFS('Project Follow up - Base'!$S$20:$S$96,AC$2,'Project Follow up - Base'!$F$20:$F$96,$C9)
- INDEX(List!$Q:$Q,MATCH(AC$2,List!$P:$P,0)))
* INDEX(List!$R:$R,MATCH(AC$2,List!$P:$P,0)))</f>
        <v>0</v>
      </c>
      <c r="AD9" s="357">
        <f ca="1">IF(
COUNTIFS('Project Follow up - Base'!$S$20:$S$96,AD$2,'Project Follow up - Base'!$F$20:$F$96,$C9)&lt;= INDEX(List!$Q:$Q,MATCH(AD$2,List!$P:$P,0)),
0,
(COUNTIFS('Project Follow up - Base'!$S$20:$S$96,AD$2,'Project Follow up - Base'!$F$20:$F$96,$C9)
- INDEX(List!$Q:$Q,MATCH(AD$2,List!$P:$P,0)))
* INDEX(List!$R:$R,MATCH(AD$2,List!$P:$P,0)))</f>
        <v>0</v>
      </c>
      <c r="AE9" s="357">
        <f ca="1">IF(
COUNTIFS('Project Follow up - Base'!$S$20:$S$96,AE$2,'Project Follow up - Base'!$F$20:$F$96,$C9)&lt;= INDEX(List!$Q:$Q,MATCH(AE$2,List!$P:$P,0)),
0,
(COUNTIFS('Project Follow up - Base'!$S$20:$S$96,AE$2,'Project Follow up - Base'!$F$20:$F$96,$C9)
- INDEX(List!$Q:$Q,MATCH(AE$2,List!$P:$P,0)))
* INDEX(List!$R:$R,MATCH(AE$2,List!$P:$P,0)))</f>
        <v>0</v>
      </c>
      <c r="AF9" s="357">
        <f ca="1">IF(
COUNTIFS('Project Follow up - Base'!$S$20:$S$96,AF$2,'Project Follow up - Base'!$F$20:$F$96,$C9)&lt;= INDEX(List!$Q:$Q,MATCH(AF$2,List!$P:$P,0)),
0,
(COUNTIFS('Project Follow up - Base'!$S$20:$S$96,AF$2,'Project Follow up - Base'!$F$20:$F$96,$C9)
- INDEX(List!$Q:$Q,MATCH(AF$2,List!$P:$P,0)))
* INDEX(List!$R:$R,MATCH(AF$2,List!$P:$P,0)))</f>
        <v>0</v>
      </c>
      <c r="AG9" s="357">
        <f ca="1">IF(
COUNTIFS('Project Follow up - Base'!$S$20:$S$96,AG$2,'Project Follow up - Base'!$F$20:$F$96,$C9)&lt;= INDEX(List!$Q:$Q,MATCH(AG$2,List!$P:$P,0)),
0,
(COUNTIFS('Project Follow up - Base'!$S$20:$S$96,AG$2,'Project Follow up - Base'!$F$20:$F$96,$C9)
- INDEX(List!$Q:$Q,MATCH(AG$2,List!$P:$P,0)))
* INDEX(List!$R:$R,MATCH(AG$2,List!$P:$P,0)))</f>
        <v>0</v>
      </c>
      <c r="AH9" s="357">
        <f ca="1">IF(
COUNTIFS('Project Follow up - Base'!$S$20:$S$96,AH$2,'Project Follow up - Base'!$F$20:$F$96,$C9)&lt;= INDEX(List!$Q:$Q,MATCH(AH$2,List!$P:$P,0)),
0,
(COUNTIFS('Project Follow up - Base'!$S$20:$S$96,AH$2,'Project Follow up - Base'!$F$20:$F$96,$C9)
- INDEX(List!$Q:$Q,MATCH(AH$2,List!$P:$P,0)))
* INDEX(List!$R:$R,MATCH(AH$2,List!$P:$P,0)))</f>
        <v>0</v>
      </c>
      <c r="AI9" s="357">
        <f ca="1">IF(
COUNTIFS('Project Follow up - Base'!$S$20:$S$96,AI$2,'Project Follow up - Base'!$F$20:$F$96,$C9)&lt;= INDEX(List!$Q:$Q,MATCH(AI$2,List!$P:$P,0)),
0,
(COUNTIFS('Project Follow up - Base'!$S$20:$S$96,AI$2,'Project Follow up - Base'!$F$20:$F$96,$C9)
- INDEX(List!$Q:$Q,MATCH(AI$2,List!$P:$P,0)))
* INDEX(List!$R:$R,MATCH(AI$2,List!$P:$P,0)))</f>
        <v>0</v>
      </c>
      <c r="AJ9" s="357">
        <f ca="1">IF(
COUNTIFS('Project Follow up - Base'!$S$20:$S$96,AJ$2,'Project Follow up - Base'!$F$20:$F$96,$C9)&lt;= INDEX(List!$Q:$Q,MATCH(AJ$2,List!$P:$P,0)),
0,
(COUNTIFS('Project Follow up - Base'!$S$20:$S$96,AJ$2,'Project Follow up - Base'!$F$20:$F$96,$C9)
- INDEX(List!$Q:$Q,MATCH(AJ$2,List!$P:$P,0)))
* INDEX(List!$R:$R,MATCH(AJ$2,List!$P:$P,0)))</f>
        <v>0</v>
      </c>
      <c r="AK9" s="357">
        <f ca="1">IF(
COUNTIFS('Project Follow up - Base'!$S$20:$S$96,AK$2,'Project Follow up - Base'!$F$20:$F$96,$C9)&lt;= INDEX(List!$Q:$Q,MATCH(AK$2,List!$P:$P,0)),
0,
(COUNTIFS('Project Follow up - Base'!$S$20:$S$96,AK$2,'Project Follow up - Base'!$F$20:$F$96,$C9)
- INDEX(List!$Q:$Q,MATCH(AK$2,List!$P:$P,0)))
* INDEX(List!$R:$R,MATCH(AK$2,List!$P:$P,0)))</f>
        <v>0</v>
      </c>
      <c r="AL9" s="357">
        <f ca="1">IF(
COUNTIFS('Project Follow up - Base'!$S$20:$S$96,AL$2,'Project Follow up - Base'!$F$20:$F$96,$C9)&lt;= INDEX(List!$Q:$Q,MATCH(AL$2,List!$P:$P,0)),
0,
(COUNTIFS('Project Follow up - Base'!$S$20:$S$96,AL$2,'Project Follow up - Base'!$F$20:$F$96,$C9)
- INDEX(List!$Q:$Q,MATCH(AL$2,List!$P:$P,0)))
* INDEX(List!$R:$R,MATCH(AL$2,List!$P:$P,0)))</f>
        <v>0</v>
      </c>
      <c r="AM9" s="357">
        <f ca="1">IF(
COUNTIFS('Project Follow up - Base'!$S$20:$S$96,AM$2,'Project Follow up - Base'!$F$20:$F$96,$C9)&lt;= INDEX(List!$Q:$Q,MATCH(AM$2,List!$P:$P,0)),
0,
(COUNTIFS('Project Follow up - Base'!$S$20:$S$96,AM$2,'Project Follow up - Base'!$F$20:$F$96,$C9)
- INDEX(List!$Q:$Q,MATCH(AM$2,List!$P:$P,0)))
* INDEX(List!$R:$R,MATCH(AM$2,List!$P:$P,0)))</f>
        <v>0</v>
      </c>
      <c r="AN9" s="357">
        <f ca="1">IF(
COUNTIFS('Project Follow up - Base'!$S$20:$S$96,AN$2,'Project Follow up - Base'!$F$20:$F$96,$C9)&lt;= INDEX(List!$Q:$Q,MATCH(AN$2,List!$P:$P,0)),
0,
(COUNTIFS('Project Follow up - Base'!$S$20:$S$96,AN$2,'Project Follow up - Base'!$F$20:$F$96,$C9)
- INDEX(List!$Q:$Q,MATCH(AN$2,List!$P:$P,0)))
* INDEX(List!$R:$R,MATCH(AN$2,List!$P:$P,0)))</f>
        <v>0</v>
      </c>
      <c r="AO9" s="357">
        <f ca="1">IF(
COUNTIFS('Project Follow up - Base'!$S$20:$S$96,AO$2,'Project Follow up - Base'!$F$20:$F$96,$C9)&lt;= INDEX(List!$Q:$Q,MATCH(AO$2,List!$P:$P,0)),
0,
(COUNTIFS('Project Follow up - Base'!$S$20:$S$96,AO$2,'Project Follow up - Base'!$F$20:$F$96,$C9)
- INDEX(List!$Q:$Q,MATCH(AO$2,List!$P:$P,0)))
* INDEX(List!$R:$R,MATCH(AO$2,List!$P:$P,0)))</f>
        <v>0</v>
      </c>
      <c r="AP9" s="357">
        <f ca="1">IF(
COUNTIFS('Project Follow up - Base'!$S$20:$S$96,AP$2,'Project Follow up - Base'!$F$20:$F$96,$C9)&lt;= INDEX(List!$Q:$Q,MATCH(AP$2,List!$P:$P,0)),
0,
(COUNTIFS('Project Follow up - Base'!$S$20:$S$96,AP$2,'Project Follow up - Base'!$F$20:$F$96,$C9)
- INDEX(List!$Q:$Q,MATCH(AP$2,List!$P:$P,0)))
* INDEX(List!$R:$R,MATCH(AP$2,List!$P:$P,0)))</f>
        <v>0</v>
      </c>
      <c r="AQ9" s="357">
        <f ca="1">IF(
COUNTIFS('Project Follow up - Base'!$S$20:$S$96,AQ$2,'Project Follow up - Base'!$F$20:$F$96,$C9)&lt;= INDEX(List!$Q:$Q,MATCH(AQ$2,List!$P:$P,0)),
0,
(COUNTIFS('Project Follow up - Base'!$S$20:$S$96,AQ$2,'Project Follow up - Base'!$F$20:$F$96,$C9)
- INDEX(List!$Q:$Q,MATCH(AQ$2,List!$P:$P,0)))
* INDEX(List!$R:$R,MATCH(AQ$2,List!$P:$P,0)))</f>
        <v>0</v>
      </c>
      <c r="AR9" s="357">
        <f ca="1">IF(
COUNTIFS('Project Follow up - Base'!$S$20:$S$96,AR$2,'Project Follow up - Base'!$F$20:$F$96,$C9)&lt;= INDEX(List!$Q:$Q,MATCH(AR$2,List!$P:$P,0)),
0,
(COUNTIFS('Project Follow up - Base'!$S$20:$S$96,AR$2,'Project Follow up - Base'!$F$20:$F$96,$C9)
- INDEX(List!$Q:$Q,MATCH(AR$2,List!$P:$P,0)))
* INDEX(List!$R:$R,MATCH(AR$2,List!$P:$P,0)))</f>
        <v>0</v>
      </c>
      <c r="AS9" s="357">
        <f ca="1">IF(
COUNTIFS('Project Follow up - Base'!$S$20:$S$96,AS$2,'Project Follow up - Base'!$F$20:$F$96,$C9)&lt;= INDEX(List!$Q:$Q,MATCH(AS$2,List!$P:$P,0)),
0,
(COUNTIFS('Project Follow up - Base'!$S$20:$S$96,AS$2,'Project Follow up - Base'!$F$20:$F$96,$C9)
- INDEX(List!$Q:$Q,MATCH(AS$2,List!$P:$P,0)))
* INDEX(List!$R:$R,MATCH(AS$2,List!$P:$P,0)))</f>
        <v>0</v>
      </c>
      <c r="AT9" s="357">
        <f ca="1">IF(
COUNTIFS('Project Follow up - Base'!$S$20:$S$96,AT$2,'Project Follow up - Base'!$F$20:$F$96,$C9)&lt;= INDEX(List!$Q:$Q,MATCH(AT$2,List!$P:$P,0)),
0,
(COUNTIFS('Project Follow up - Base'!$S$20:$S$96,AT$2,'Project Follow up - Base'!$F$20:$F$96,$C9)
- INDEX(List!$Q:$Q,MATCH(AT$2,List!$P:$P,0)))
* INDEX(List!$R:$R,MATCH(AT$2,List!$P:$P,0)))</f>
        <v>0</v>
      </c>
      <c r="AU9" s="357">
        <f ca="1">IF(
COUNTIFS('Project Follow up - Base'!$S$20:$S$96,AU$2,'Project Follow up - Base'!$F$20:$F$96,$C9)&lt;= INDEX(List!$Q:$Q,MATCH(AU$2,List!$P:$P,0)),
0,
(COUNTIFS('Project Follow up - Base'!$S$20:$S$96,AU$2,'Project Follow up - Base'!$F$20:$F$96,$C9)
- INDEX(List!$Q:$Q,MATCH(AU$2,List!$P:$P,0)))
* INDEX(List!$R:$R,MATCH(AU$2,List!$P:$P,0)))</f>
        <v>0</v>
      </c>
      <c r="AV9" s="357">
        <f ca="1">IF(
COUNTIFS('Project Follow up - Base'!$S$20:$S$96,AV$2,'Project Follow up - Base'!$F$20:$F$96,$C9)&lt;= INDEX(List!$Q:$Q,MATCH(AV$2,List!$P:$P,0)),
0,
(COUNTIFS('Project Follow up - Base'!$S$20:$S$96,AV$2,'Project Follow up - Base'!$F$20:$F$96,$C9)
- INDEX(List!$Q:$Q,MATCH(AV$2,List!$P:$P,0)))
* INDEX(List!$R:$R,MATCH(AV$2,List!$P:$P,0)))</f>
        <v>0</v>
      </c>
      <c r="AW9" s="357">
        <f ca="1">IF(
COUNTIFS('Project Follow up - Base'!$S$20:$S$96,AW$2,'Project Follow up - Base'!$F$20:$F$96,$C9)&lt;= INDEX(List!$Q:$Q,MATCH(AW$2,List!$P:$P,0)),
0,
(COUNTIFS('Project Follow up - Base'!$S$20:$S$96,AW$2,'Project Follow up - Base'!$F$20:$F$96,$C9)
- INDEX(List!$Q:$Q,MATCH(AW$2,List!$P:$P,0)))
* INDEX(List!$R:$R,MATCH(AW$2,List!$P:$P,0)))</f>
        <v>0</v>
      </c>
      <c r="AX9" s="357">
        <f ca="1">IF(
COUNTIFS('Project Follow up - Base'!$S$20:$S$96,AX$2,'Project Follow up - Base'!$F$20:$F$96,$C9)&lt;= INDEX(List!$Q:$Q,MATCH(AX$2,List!$P:$P,0)),
0,
(COUNTIFS('Project Follow up - Base'!$S$20:$S$96,AX$2,'Project Follow up - Base'!$F$20:$F$96,$C9)
- INDEX(List!$Q:$Q,MATCH(AX$2,List!$P:$P,0)))
* INDEX(List!$R:$R,MATCH(AX$2,List!$P:$P,0)))</f>
        <v>0</v>
      </c>
      <c r="AY9" s="357">
        <f ca="1">IF(
COUNTIFS('Project Follow up - Base'!$S$20:$S$96,AY$2,'Project Follow up - Base'!$F$20:$F$96,$C9)&lt;= INDEX(List!$Q:$Q,MATCH(AY$2,List!$P:$P,0)),
0,
(COUNTIFS('Project Follow up - Base'!$S$20:$S$96,AY$2,'Project Follow up - Base'!$F$20:$F$96,$C9)
- INDEX(List!$Q:$Q,MATCH(AY$2,List!$P:$P,0)))
* INDEX(List!$R:$R,MATCH(AY$2,List!$P:$P,0)))</f>
        <v>0</v>
      </c>
      <c r="AZ9" s="357">
        <f ca="1">IF(
COUNTIFS('Project Follow up - Base'!$S$20:$S$96,AZ$2,'Project Follow up - Base'!$F$20:$F$96,$C9)&lt;= INDEX(List!$Q:$Q,MATCH(AZ$2,List!$P:$P,0)),
0,
(COUNTIFS('Project Follow up - Base'!$S$20:$S$96,AZ$2,'Project Follow up - Base'!$F$20:$F$96,$C9)
- INDEX(List!$Q:$Q,MATCH(AZ$2,List!$P:$P,0)))
* INDEX(List!$R:$R,MATCH(AZ$2,List!$P:$P,0)))</f>
        <v>0</v>
      </c>
      <c r="BA9" s="357">
        <f ca="1">IF(
COUNTIFS('Project Follow up - Base'!$S$20:$S$96,BA$2,'Project Follow up - Base'!$F$20:$F$96,$C9)&lt;= INDEX(List!$Q:$Q,MATCH(BA$2,List!$P:$P,0)),
0,
(COUNTIFS('Project Follow up - Base'!$S$20:$S$96,BA$2,'Project Follow up - Base'!$F$20:$F$96,$C9)
- INDEX(List!$Q:$Q,MATCH(BA$2,List!$P:$P,0)))
* INDEX(List!$R:$R,MATCH(BA$2,List!$P:$P,0)))</f>
        <v>0</v>
      </c>
      <c r="BB9" s="357">
        <f ca="1">IF(
COUNTIFS('Project Follow up - Base'!$S$20:$S$96,BB$2,'Project Follow up - Base'!$F$20:$F$96,$C9)&lt;= INDEX(List!$Q:$Q,MATCH(BB$2,List!$P:$P,0)),
0,
(COUNTIFS('Project Follow up - Base'!$S$20:$S$96,BB$2,'Project Follow up - Base'!$F$20:$F$96,$C9)
- INDEX(List!$Q:$Q,MATCH(BB$2,List!$P:$P,0)))
* INDEX(List!$R:$R,MATCH(BB$2,List!$P:$P,0)))</f>
        <v>0</v>
      </c>
      <c r="BC9" s="357">
        <f ca="1">IF(
COUNTIFS('Project Follow up - Base'!$S$20:$S$96,BC$2,'Project Follow up - Base'!$F$20:$F$96,$C9)&lt;= INDEX(List!$Q:$Q,MATCH(BC$2,List!$P:$P,0)),
0,
(COUNTIFS('Project Follow up - Base'!$S$20:$S$96,BC$2,'Project Follow up - Base'!$F$20:$F$96,$C9)
- INDEX(List!$Q:$Q,MATCH(BC$2,List!$P:$P,0)))
* INDEX(List!$R:$R,MATCH(BC$2,List!$P:$P,0)))</f>
        <v>0</v>
      </c>
      <c r="BD9" s="357">
        <f ca="1">IF(
COUNTIFS('Project Follow up - Base'!$S$20:$S$96,BD$2,'Project Follow up - Base'!$F$20:$F$96,$C9)&lt;= INDEX(List!$Q:$Q,MATCH(BD$2,List!$P:$P,0)),
0,
(COUNTIFS('Project Follow up - Base'!$S$20:$S$96,BD$2,'Project Follow up - Base'!$F$20:$F$96,$C9)
- INDEX(List!$Q:$Q,MATCH(BD$2,List!$P:$P,0)))
* INDEX(List!$R:$R,MATCH(BD$2,List!$P:$P,0)))</f>
        <v>0</v>
      </c>
      <c r="BE9" s="357">
        <f ca="1">IF(
COUNTIFS('Project Follow up - Base'!$S$20:$S$96,BE$2,'Project Follow up - Base'!$F$20:$F$96,$C9)&lt;= INDEX(List!$Q:$Q,MATCH(BE$2,List!$P:$P,0)),
0,
(COUNTIFS('Project Follow up - Base'!$S$20:$S$96,BE$2,'Project Follow up - Base'!$F$20:$F$96,$C9)
- INDEX(List!$Q:$Q,MATCH(BE$2,List!$P:$P,0)))
* INDEX(List!$R:$R,MATCH(BE$2,List!$P:$P,0)))</f>
        <v>0</v>
      </c>
      <c r="BF9" s="357">
        <f ca="1">IF(
COUNTIFS('Project Follow up - Base'!$S$20:$S$96,BF$2,'Project Follow up - Base'!$F$20:$F$96,$C9)&lt;= INDEX(List!$Q:$Q,MATCH(BF$2,List!$P:$P,0)),
0,
(COUNTIFS('Project Follow up - Base'!$S$20:$S$96,BF$2,'Project Follow up - Base'!$F$20:$F$96,$C9)
- INDEX(List!$Q:$Q,MATCH(BF$2,List!$P:$P,0)))
* INDEX(List!$R:$R,MATCH(BF$2,List!$P:$P,0)))</f>
        <v>0</v>
      </c>
      <c r="BG9" s="357">
        <f ca="1">IF(
COUNTIFS('Project Follow up - Base'!$S$20:$S$96,BG$2,'Project Follow up - Base'!$F$20:$F$96,$C9)&lt;= INDEX(List!$Q:$Q,MATCH(BG$2,List!$P:$P,0)),
0,
(COUNTIFS('Project Follow up - Base'!$S$20:$S$96,BG$2,'Project Follow up - Base'!$F$20:$F$96,$C9)
- INDEX(List!$Q:$Q,MATCH(BG$2,List!$P:$P,0)))
* INDEX(List!$R:$R,MATCH(BG$2,List!$P:$P,0)))</f>
        <v>0</v>
      </c>
      <c r="BH9" s="357">
        <f ca="1">IF(
COUNTIFS('Project Follow up - Base'!$S$20:$S$96,BH$2,'Project Follow up - Base'!$F$20:$F$96,$C9)&lt;= INDEX(List!$Q:$Q,MATCH(BH$2,List!$P:$P,0)),
0,
(COUNTIFS('Project Follow up - Base'!$S$20:$S$96,BH$2,'Project Follow up - Base'!$F$20:$F$96,$C9)
- INDEX(List!$Q:$Q,MATCH(BH$2,List!$P:$P,0)))
* INDEX(List!$R:$R,MATCH(BH$2,List!$P:$P,0)))</f>
        <v>0</v>
      </c>
      <c r="BI9" s="357">
        <f ca="1">IF(
COUNTIFS('Project Follow up - Base'!$S$20:$S$96,BI$2,'Project Follow up - Base'!$F$20:$F$96,$C9)&lt;= INDEX(List!$Q:$Q,MATCH(BI$2,List!$P:$P,0)),
0,
(COUNTIFS('Project Follow up - Base'!$S$20:$S$96,BI$2,'Project Follow up - Base'!$F$20:$F$96,$C9)
- INDEX(List!$Q:$Q,MATCH(BI$2,List!$P:$P,0)))
* INDEX(List!$R:$R,MATCH(BI$2,List!$P:$P,0)))</f>
        <v>0</v>
      </c>
      <c r="BJ9" s="357">
        <f ca="1">IF(
COUNTIFS('Project Follow up - Base'!$S$20:$S$96,BJ$2,'Project Follow up - Base'!$F$20:$F$96,$C9)&lt;= INDEX(List!$Q:$Q,MATCH(BJ$2,List!$P:$P,0)),
0,
(COUNTIFS('Project Follow up - Base'!$S$20:$S$96,BJ$2,'Project Follow up - Base'!$F$20:$F$96,$C9)
- INDEX(List!$Q:$Q,MATCH(BJ$2,List!$P:$P,0)))
* INDEX(List!$R:$R,MATCH(BJ$2,List!$P:$P,0)))</f>
        <v>0</v>
      </c>
      <c r="BK9" s="357">
        <f ca="1">IF(
COUNTIFS('Project Follow up - Base'!$S$20:$S$96,BK$2,'Project Follow up - Base'!$F$20:$F$96,$C9)&lt;= INDEX(List!$Q:$Q,MATCH(BK$2,List!$P:$P,0)),
0,
(COUNTIFS('Project Follow up - Base'!$S$20:$S$96,BK$2,'Project Follow up - Base'!$F$20:$F$96,$C9)
- INDEX(List!$Q:$Q,MATCH(BK$2,List!$P:$P,0)))
* INDEX(List!$R:$R,MATCH(BK$2,List!$P:$P,0)))</f>
        <v>0</v>
      </c>
      <c r="BL9" s="357">
        <f ca="1">IF(
COUNTIFS('Project Follow up - Base'!$S$20:$S$96,BL$2,'Project Follow up - Base'!$F$20:$F$96,$C9)&lt;= INDEX(List!$Q:$Q,MATCH(BL$2,List!$P:$P,0)),
0,
(COUNTIFS('Project Follow up - Base'!$S$20:$S$96,BL$2,'Project Follow up - Base'!$F$20:$F$96,$C9)
- INDEX(List!$Q:$Q,MATCH(BL$2,List!$P:$P,0)))
* INDEX(List!$R:$R,MATCH(BL$2,List!$P:$P,0)))</f>
        <v>0</v>
      </c>
      <c r="BM9" s="357">
        <f ca="1">IF(
COUNTIFS('Project Follow up - Base'!$S$20:$S$96,BM$2,'Project Follow up - Base'!$F$20:$F$96,$C9)&lt;= INDEX(List!$Q:$Q,MATCH(BM$2,List!$P:$P,0)),
0,
(COUNTIFS('Project Follow up - Base'!$S$20:$S$96,BM$2,'Project Follow up - Base'!$F$20:$F$96,$C9)
- INDEX(List!$Q:$Q,MATCH(BM$2,List!$P:$P,0)))
* INDEX(List!$R:$R,MATCH(BM$2,List!$P:$P,0)))</f>
        <v>0</v>
      </c>
      <c r="BN9" s="357">
        <f ca="1">IF(
COUNTIFS('Project Follow up - Base'!$S$20:$S$96,BN$2,'Project Follow up - Base'!$F$20:$F$96,$C9)&lt;= INDEX(List!$Q:$Q,MATCH(BN$2,List!$P:$P,0)),
0,
(COUNTIFS('Project Follow up - Base'!$S$20:$S$96,BN$2,'Project Follow up - Base'!$F$20:$F$96,$C9)
- INDEX(List!$Q:$Q,MATCH(BN$2,List!$P:$P,0)))
* INDEX(List!$R:$R,MATCH(BN$2,List!$P:$P,0)))</f>
        <v>0</v>
      </c>
      <c r="BO9" s="357">
        <f ca="1">IF(
COUNTIFS('Project Follow up - Base'!$S$20:$S$96,BO$2,'Project Follow up - Base'!$F$20:$F$96,$C9)&lt;= INDEX(List!$Q:$Q,MATCH(BO$2,List!$P:$P,0)),
0,
(COUNTIFS('Project Follow up - Base'!$S$20:$S$96,BO$2,'Project Follow up - Base'!$F$20:$F$96,$C9)
- INDEX(List!$Q:$Q,MATCH(BO$2,List!$P:$P,0)))
* INDEX(List!$R:$R,MATCH(BO$2,List!$P:$P,0)))</f>
        <v>0</v>
      </c>
      <c r="BP9" s="357">
        <f ca="1">IF(
COUNTIFS('Project Follow up - Base'!$S$20:$S$96,BP$2,'Project Follow up - Base'!$F$20:$F$96,$C9)&lt;= INDEX(List!$Q:$Q,MATCH(BP$2,List!$P:$P,0)),
0,
(COUNTIFS('Project Follow up - Base'!$S$20:$S$96,BP$2,'Project Follow up - Base'!$F$20:$F$96,$C9)
- INDEX(List!$Q:$Q,MATCH(BP$2,List!$P:$P,0)))
* INDEX(List!$R:$R,MATCH(BP$2,List!$P:$P,0)))</f>
        <v>0</v>
      </c>
      <c r="BQ9" s="357">
        <f ca="1">IF(
COUNTIFS('Project Follow up - Base'!$S$20:$S$96,BQ$2,'Project Follow up - Base'!$F$20:$F$96,$C9)&lt;= INDEX(List!$Q:$Q,MATCH(BQ$2,List!$P:$P,0)),
0,
(COUNTIFS('Project Follow up - Base'!$S$20:$S$96,BQ$2,'Project Follow up - Base'!$F$20:$F$96,$C9)
- INDEX(List!$Q:$Q,MATCH(BQ$2,List!$P:$P,0)))
* INDEX(List!$R:$R,MATCH(BQ$2,List!$P:$P,0)))</f>
        <v>0</v>
      </c>
      <c r="BR9" s="357">
        <f ca="1">IF(
COUNTIFS('Project Follow up - Base'!$S$20:$S$96,BR$2,'Project Follow up - Base'!$F$20:$F$96,$C9)&lt;= INDEX(List!$Q:$Q,MATCH(BR$2,List!$P:$P,0)),
0,
(COUNTIFS('Project Follow up - Base'!$S$20:$S$96,BR$2,'Project Follow up - Base'!$F$20:$F$96,$C9)
- INDEX(List!$Q:$Q,MATCH(BR$2,List!$P:$P,0)))
* INDEX(List!$R:$R,MATCH(BR$2,List!$P:$P,0)))</f>
        <v>0</v>
      </c>
      <c r="BS9" s="357">
        <f ca="1">IF(
COUNTIFS('Project Follow up - Base'!$S$20:$S$96,BS$2,'Project Follow up - Base'!$F$20:$F$96,$C9)&lt;= INDEX(List!$Q:$Q,MATCH(BS$2,List!$P:$P,0)),
0,
(COUNTIFS('Project Follow up - Base'!$S$20:$S$96,BS$2,'Project Follow up - Base'!$F$20:$F$96,$C9)
- INDEX(List!$Q:$Q,MATCH(BS$2,List!$P:$P,0)))
* INDEX(List!$R:$R,MATCH(BS$2,List!$P:$P,0)))</f>
        <v>0</v>
      </c>
      <c r="BT9" s="357">
        <f ca="1">IF(
COUNTIFS('Project Follow up - Base'!$S$20:$S$96,BT$2,'Project Follow up - Base'!$F$20:$F$96,$C9)&lt;= INDEX(List!$Q:$Q,MATCH(BT$2,List!$P:$P,0)),
0,
(COUNTIFS('Project Follow up - Base'!$S$20:$S$96,BT$2,'Project Follow up - Base'!$F$20:$F$96,$C9)
- INDEX(List!$Q:$Q,MATCH(BT$2,List!$P:$P,0)))
* INDEX(List!$R:$R,MATCH(BT$2,List!$P:$P,0)))</f>
        <v>0</v>
      </c>
      <c r="BU9" s="357">
        <f ca="1">IF(
COUNTIFS('Project Follow up - Base'!$S$20:$S$96,BU$2,'Project Follow up - Base'!$F$20:$F$96,$C9)&lt;= INDEX(List!$Q:$Q,MATCH(BU$2,List!$P:$P,0)),
0,
(COUNTIFS('Project Follow up - Base'!$S$20:$S$96,BU$2,'Project Follow up - Base'!$F$20:$F$96,$C9)
- INDEX(List!$Q:$Q,MATCH(BU$2,List!$P:$P,0)))
* INDEX(List!$R:$R,MATCH(BU$2,List!$P:$P,0)))</f>
        <v>0</v>
      </c>
      <c r="BV9" s="357">
        <f ca="1">IF(
COUNTIFS('Project Follow up - Base'!$S$20:$S$96,BV$2,'Project Follow up - Base'!$F$20:$F$96,$C9)&lt;= INDEX(List!$Q:$Q,MATCH(BV$2,List!$P:$P,0)),
0,
(COUNTIFS('Project Follow up - Base'!$S$20:$S$96,BV$2,'Project Follow up - Base'!$F$20:$F$96,$C9)
- INDEX(List!$Q:$Q,MATCH(BV$2,List!$P:$P,0)))
* INDEX(List!$R:$R,MATCH(BV$2,List!$P:$P,0)))</f>
        <v>0</v>
      </c>
      <c r="BW9" s="357">
        <f ca="1">IF(
COUNTIFS('Project Follow up - Base'!$S$20:$S$96,BW$2,'Project Follow up - Base'!$F$20:$F$96,$C9)&lt;= INDEX(List!$Q:$Q,MATCH(BW$2,List!$P:$P,0)),
0,
(COUNTIFS('Project Follow up - Base'!$S$20:$S$96,BW$2,'Project Follow up - Base'!$F$20:$F$96,$C9)
- INDEX(List!$Q:$Q,MATCH(BW$2,List!$P:$P,0)))
* INDEX(List!$R:$R,MATCH(BW$2,List!$P:$P,0)))</f>
        <v>0</v>
      </c>
      <c r="BX9" s="357">
        <f ca="1">IF(
COUNTIFS('Project Follow up - Base'!$S$20:$S$96,BX$2,'Project Follow up - Base'!$F$20:$F$96,$C9)&lt;= INDEX(List!$Q:$Q,MATCH(BX$2,List!$P:$P,0)),
0,
(COUNTIFS('Project Follow up - Base'!$S$20:$S$96,BX$2,'Project Follow up - Base'!$F$20:$F$96,$C9)
- INDEX(List!$Q:$Q,MATCH(BX$2,List!$P:$P,0)))
* INDEX(List!$R:$R,MATCH(BX$2,List!$P:$P,0)))</f>
        <v>0</v>
      </c>
      <c r="BY9" s="357">
        <f ca="1">IF(
COUNTIFS('Project Follow up - Base'!$S$20:$S$96,BY$2,'Project Follow up - Base'!$F$20:$F$96,$C9)&lt;= INDEX(List!$Q:$Q,MATCH(BY$2,List!$P:$P,0)),
0,
(COUNTIFS('Project Follow up - Base'!$S$20:$S$96,BY$2,'Project Follow up - Base'!$F$20:$F$96,$C9)
- INDEX(List!$Q:$Q,MATCH(BY$2,List!$P:$P,0)))
* INDEX(List!$R:$R,MATCH(BY$2,List!$P:$P,0)))</f>
        <v>0</v>
      </c>
      <c r="BZ9" s="357">
        <f ca="1">IF(
COUNTIFS('Project Follow up - Base'!$S$20:$S$96,BZ$2,'Project Follow up - Base'!$F$20:$F$96,$C9)&lt;= INDEX(List!$Q:$Q,MATCH(BZ$2,List!$P:$P,0)),
0,
(COUNTIFS('Project Follow up - Base'!$S$20:$S$96,BZ$2,'Project Follow up - Base'!$F$20:$F$96,$C9)
- INDEX(List!$Q:$Q,MATCH(BZ$2,List!$P:$P,0)))
* INDEX(List!$R:$R,MATCH(BZ$2,List!$P:$P,0)))</f>
        <v>0</v>
      </c>
      <c r="CA9" s="357">
        <f ca="1">IF(
COUNTIFS('Project Follow up - Base'!$S$20:$S$96,CA$2,'Project Follow up - Base'!$F$20:$F$96,$C9)&lt;= INDEX(List!$Q:$Q,MATCH(CA$2,List!$P:$P,0)),
0,
(COUNTIFS('Project Follow up - Base'!$S$20:$S$96,CA$2,'Project Follow up - Base'!$F$20:$F$96,$C9)
- INDEX(List!$Q:$Q,MATCH(CA$2,List!$P:$P,0)))
* INDEX(List!$R:$R,MATCH(CA$2,List!$P:$P,0)))</f>
        <v>0</v>
      </c>
      <c r="CB9" s="357">
        <f ca="1">IF(
COUNTIFS('Project Follow up - Base'!$S$20:$S$96,CB$2,'Project Follow up - Base'!$F$20:$F$96,$C9)&lt;= INDEX(List!$Q:$Q,MATCH(CB$2,List!$P:$P,0)),
0,
(COUNTIFS('Project Follow up - Base'!$S$20:$S$96,CB$2,'Project Follow up - Base'!$F$20:$F$96,$C9)
- INDEX(List!$Q:$Q,MATCH(CB$2,List!$P:$P,0)))
* INDEX(List!$R:$R,MATCH(CB$2,List!$P:$P,0)))</f>
        <v>0</v>
      </c>
      <c r="CC9" s="357">
        <f ca="1">IF(
COUNTIFS('Project Follow up - Base'!$S$20:$S$96,CC$2,'Project Follow up - Base'!$F$20:$F$96,$C9)&lt;= INDEX(List!$Q:$Q,MATCH(CC$2,List!$P:$P,0)),
0,
(COUNTIFS('Project Follow up - Base'!$S$20:$S$96,CC$2,'Project Follow up - Base'!$F$20:$F$96,$C9)
- INDEX(List!$Q:$Q,MATCH(CC$2,List!$P:$P,0)))
* INDEX(List!$R:$R,MATCH(CC$2,List!$P:$P,0)))</f>
        <v>0</v>
      </c>
      <c r="CD9" s="357">
        <f ca="1">IF(
COUNTIFS('Project Follow up - Base'!$S$20:$S$96,CD$2,'Project Follow up - Base'!$F$20:$F$96,$C9)&lt;= INDEX(List!$Q:$Q,MATCH(CD$2,List!$P:$P,0)),
0,
(COUNTIFS('Project Follow up - Base'!$S$20:$S$96,CD$2,'Project Follow up - Base'!$F$20:$F$96,$C9)
- INDEX(List!$Q:$Q,MATCH(CD$2,List!$P:$P,0)))
* INDEX(List!$R:$R,MATCH(CD$2,List!$P:$P,0)))</f>
        <v>0</v>
      </c>
      <c r="CE9" s="357">
        <f ca="1">IF(
COUNTIFS('Project Follow up - Base'!$S$20:$S$96,CE$2,'Project Follow up - Base'!$F$20:$F$96,$C9)&lt;= INDEX(List!$Q:$Q,MATCH(CE$2,List!$P:$P,0)),
0,
(COUNTIFS('Project Follow up - Base'!$S$20:$S$96,CE$2,'Project Follow up - Base'!$F$20:$F$96,$C9)
- INDEX(List!$Q:$Q,MATCH(CE$2,List!$P:$P,0)))
* INDEX(List!$R:$R,MATCH(CE$2,List!$P:$P,0)))</f>
        <v>0</v>
      </c>
      <c r="CF9" s="357">
        <f ca="1">IF(
COUNTIFS('Project Follow up - Base'!$S$20:$S$96,CF$2,'Project Follow up - Base'!$F$20:$F$96,$C9)&lt;= INDEX(List!$Q:$Q,MATCH(CF$2,List!$P:$P,0)),
0,
(COUNTIFS('Project Follow up - Base'!$S$20:$S$96,CF$2,'Project Follow up - Base'!$F$20:$F$96,$C9)
- INDEX(List!$Q:$Q,MATCH(CF$2,List!$P:$P,0)))
* INDEX(List!$R:$R,MATCH(CF$2,List!$P:$P,0)))</f>
        <v>0</v>
      </c>
      <c r="CG9" s="357">
        <f ca="1">IF(
COUNTIFS('Project Follow up - Base'!$S$20:$S$96,CG$2,'Project Follow up - Base'!$F$20:$F$96,$C9)&lt;= INDEX(List!$Q:$Q,MATCH(CG$2,List!$P:$P,0)),
0,
(COUNTIFS('Project Follow up - Base'!$S$20:$S$96,CG$2,'Project Follow up - Base'!$F$20:$F$96,$C9)
- INDEX(List!$Q:$Q,MATCH(CG$2,List!$P:$P,0)))
* INDEX(List!$R:$R,MATCH(CG$2,List!$P:$P,0)))</f>
        <v>0</v>
      </c>
      <c r="CH9" s="357">
        <f ca="1">IF(
COUNTIFS('Project Follow up - Base'!$S$20:$S$96,CH$2,'Project Follow up - Base'!$F$20:$F$96,$C9)&lt;= INDEX(List!$Q:$Q,MATCH(CH$2,List!$P:$P,0)),
0,
(COUNTIFS('Project Follow up - Base'!$S$20:$S$96,CH$2,'Project Follow up - Base'!$F$20:$F$96,$C9)
- INDEX(List!$Q:$Q,MATCH(CH$2,List!$P:$P,0)))
* INDEX(List!$R:$R,MATCH(CH$2,List!$P:$P,0)))</f>
        <v>0</v>
      </c>
      <c r="CI9" s="357">
        <f ca="1">IF(
COUNTIFS('Project Follow up - Base'!$S$20:$S$96,CI$2,'Project Follow up - Base'!$F$20:$F$96,$C9)&lt;= INDEX(List!$Q:$Q,MATCH(CI$2,List!$P:$P,0)),
0,
(COUNTIFS('Project Follow up - Base'!$S$20:$S$96,CI$2,'Project Follow up - Base'!$F$20:$F$96,$C9)
- INDEX(List!$Q:$Q,MATCH(CI$2,List!$P:$P,0)))
* INDEX(List!$R:$R,MATCH(CI$2,List!$P:$P,0)))</f>
        <v>0</v>
      </c>
      <c r="CJ9" s="357">
        <f ca="1">IF(
COUNTIFS('Project Follow up - Base'!$S$20:$S$96,CJ$2,'Project Follow up - Base'!$F$20:$F$96,$C9)&lt;= INDEX(List!$Q:$Q,MATCH(CJ$2,List!$P:$P,0)),
0,
(COUNTIFS('Project Follow up - Base'!$S$20:$S$96,CJ$2,'Project Follow up - Base'!$F$20:$F$96,$C9)
- INDEX(List!$Q:$Q,MATCH(CJ$2,List!$P:$P,0)))
* INDEX(List!$R:$R,MATCH(CJ$2,List!$P:$P,0)))</f>
        <v>0</v>
      </c>
      <c r="CK9" s="357">
        <f ca="1">IF(
COUNTIFS('Project Follow up - Base'!$S$20:$S$96,CK$2,'Project Follow up - Base'!$F$20:$F$96,$C9)&lt;= INDEX(List!$Q:$Q,MATCH(CK$2,List!$P:$P,0)),
0,
(COUNTIFS('Project Follow up - Base'!$S$20:$S$96,CK$2,'Project Follow up - Base'!$F$20:$F$96,$C9)
- INDEX(List!$Q:$Q,MATCH(CK$2,List!$P:$P,0)))
* INDEX(List!$R:$R,MATCH(CK$2,List!$P:$P,0)))</f>
        <v>0</v>
      </c>
      <c r="CL9" s="357">
        <f ca="1">IF(
COUNTIFS('Project Follow up - Base'!$S$20:$S$96,CL$2,'Project Follow up - Base'!$F$20:$F$96,$C9)&lt;= INDEX(List!$Q:$Q,MATCH(CL$2,List!$P:$P,0)),
0,
(COUNTIFS('Project Follow up - Base'!$S$20:$S$96,CL$2,'Project Follow up - Base'!$F$20:$F$96,$C9)
- INDEX(List!$Q:$Q,MATCH(CL$2,List!$P:$P,0)))
* INDEX(List!$R:$R,MATCH(CL$2,List!$P:$P,0)))</f>
        <v>0</v>
      </c>
      <c r="CM9" s="357">
        <f ca="1">IF(
COUNTIFS('Project Follow up - Base'!$S$20:$S$96,CM$2,'Project Follow up - Base'!$F$20:$F$96,$C9)&lt;= INDEX(List!$Q:$Q,MATCH(CM$2,List!$P:$P,0)),
0,
(COUNTIFS('Project Follow up - Base'!$S$20:$S$96,CM$2,'Project Follow up - Base'!$F$20:$F$96,$C9)
- INDEX(List!$Q:$Q,MATCH(CM$2,List!$P:$P,0)))
* INDEX(List!$R:$R,MATCH(CM$2,List!$P:$P,0)))</f>
        <v>0</v>
      </c>
      <c r="CN9" s="357">
        <f ca="1">IF(
COUNTIFS('Project Follow up - Base'!$S$20:$S$96,CN$2,'Project Follow up - Base'!$F$20:$F$96,$C9)&lt;= INDEX(List!$Q:$Q,MATCH(CN$2,List!$P:$P,0)),
0,
(COUNTIFS('Project Follow up - Base'!$S$20:$S$96,CN$2,'Project Follow up - Base'!$F$20:$F$96,$C9)
- INDEX(List!$Q:$Q,MATCH(CN$2,List!$P:$P,0)))
* INDEX(List!$R:$R,MATCH(CN$2,List!$P:$P,0)))</f>
        <v>0</v>
      </c>
      <c r="CO9" s="357">
        <f ca="1">IF(
COUNTIFS('Project Follow up - Base'!$S$20:$S$96,CO$2,'Project Follow up - Base'!$F$20:$F$96,$C9)&lt;= INDEX(List!$Q:$Q,MATCH(CO$2,List!$P:$P,0)),
0,
(COUNTIFS('Project Follow up - Base'!$S$20:$S$96,CO$2,'Project Follow up - Base'!$F$20:$F$96,$C9)
- INDEX(List!$Q:$Q,MATCH(CO$2,List!$P:$P,0)))
* INDEX(List!$R:$R,MATCH(CO$2,List!$P:$P,0)))</f>
        <v>0</v>
      </c>
      <c r="CP9" s="357">
        <f ca="1">IF(
COUNTIFS('Project Follow up - Base'!$S$20:$S$96,CP$2,'Project Follow up - Base'!$F$20:$F$96,$C9)&lt;= INDEX(List!$Q:$Q,MATCH(CP$2,List!$P:$P,0)),
0,
(COUNTIFS('Project Follow up - Base'!$S$20:$S$96,CP$2,'Project Follow up - Base'!$F$20:$F$96,$C9)
- INDEX(List!$Q:$Q,MATCH(CP$2,List!$P:$P,0)))
* INDEX(List!$R:$R,MATCH(CP$2,List!$P:$P,0)))</f>
        <v>0</v>
      </c>
      <c r="CQ9" s="357">
        <f ca="1">IF(
COUNTIFS('Project Follow up - Base'!$S$20:$S$96,CQ$2,'Project Follow up - Base'!$F$20:$F$96,$C9)&lt;= INDEX(List!$Q:$Q,MATCH(CQ$2,List!$P:$P,0)),
0,
(COUNTIFS('Project Follow up - Base'!$S$20:$S$96,CQ$2,'Project Follow up - Base'!$F$20:$F$96,$C9)
- INDEX(List!$Q:$Q,MATCH(CQ$2,List!$P:$P,0)))
* INDEX(List!$R:$R,MATCH(CQ$2,List!$P:$P,0)))</f>
        <v>0</v>
      </c>
      <c r="CR9" s="357">
        <f ca="1">IF(
COUNTIFS('Project Follow up - Base'!$S$20:$S$96,CR$2,'Project Follow up - Base'!$F$20:$F$96,$C9)&lt;= INDEX(List!$Q:$Q,MATCH(CR$2,List!$P:$P,0)),
0,
(COUNTIFS('Project Follow up - Base'!$S$20:$S$96,CR$2,'Project Follow up - Base'!$F$20:$F$96,$C9)
- INDEX(List!$Q:$Q,MATCH(CR$2,List!$P:$P,0)))
* INDEX(List!$R:$R,MATCH(CR$2,List!$P:$P,0)))</f>
        <v>0</v>
      </c>
      <c r="CS9" s="357">
        <f ca="1">IF(
COUNTIFS('Project Follow up - Base'!$S$20:$S$96,CS$2,'Project Follow up - Base'!$F$20:$F$96,$C9)&lt;= INDEX(List!$Q:$Q,MATCH(CS$2,List!$P:$P,0)),
0,
(COUNTIFS('Project Follow up - Base'!$S$20:$S$96,CS$2,'Project Follow up - Base'!$F$20:$F$96,$C9)
- INDEX(List!$Q:$Q,MATCH(CS$2,List!$P:$P,0)))
* INDEX(List!$R:$R,MATCH(CS$2,List!$P:$P,0)))</f>
        <v>0</v>
      </c>
      <c r="CT9" s="357">
        <f ca="1">IF(
COUNTIFS('Project Follow up - Base'!$S$20:$S$96,CT$2,'Project Follow up - Base'!$F$20:$F$96,$C9)&lt;= INDEX(List!$Q:$Q,MATCH(CT$2,List!$P:$P,0)),
0,
(COUNTIFS('Project Follow up - Base'!$S$20:$S$96,CT$2,'Project Follow up - Base'!$F$20:$F$96,$C9)
- INDEX(List!$Q:$Q,MATCH(CT$2,List!$P:$P,0)))
* INDEX(List!$R:$R,MATCH(CT$2,List!$P:$P,0)))</f>
        <v>0</v>
      </c>
      <c r="CU9" s="357">
        <f ca="1">IF(
COUNTIFS('Project Follow up - Base'!$S$20:$S$96,CU$2,'Project Follow up - Base'!$F$20:$F$96,$C9)&lt;= INDEX(List!$Q:$Q,MATCH(CU$2,List!$P:$P,0)),
0,
(COUNTIFS('Project Follow up - Base'!$S$20:$S$96,CU$2,'Project Follow up - Base'!$F$20:$F$96,$C9)
- INDEX(List!$Q:$Q,MATCH(CU$2,List!$P:$P,0)))
* INDEX(List!$R:$R,MATCH(CU$2,List!$P:$P,0)))</f>
        <v>0</v>
      </c>
      <c r="CV9" s="357">
        <f ca="1">IF(
COUNTIFS('Project Follow up - Base'!$S$20:$S$96,CV$2,'Project Follow up - Base'!$F$20:$F$96,$C9)&lt;= INDEX(List!$Q:$Q,MATCH(CV$2,List!$P:$P,0)),
0,
(COUNTIFS('Project Follow up - Base'!$S$20:$S$96,CV$2,'Project Follow up - Base'!$F$20:$F$96,$C9)
- INDEX(List!$Q:$Q,MATCH(CV$2,List!$P:$P,0)))
* INDEX(List!$R:$R,MATCH(CV$2,List!$P:$P,0)))</f>
        <v>0</v>
      </c>
      <c r="CW9" s="357">
        <f ca="1">IF(
COUNTIFS('Project Follow up - Base'!$S$20:$S$96,CW$2,'Project Follow up - Base'!$F$20:$F$96,$C9)&lt;= INDEX(List!$Q:$Q,MATCH(CW$2,List!$P:$P,0)),
0,
(COUNTIFS('Project Follow up - Base'!$S$20:$S$96,CW$2,'Project Follow up - Base'!$F$20:$F$96,$C9)
- INDEX(List!$Q:$Q,MATCH(CW$2,List!$P:$P,0)))
* INDEX(List!$R:$R,MATCH(CW$2,List!$P:$P,0)))</f>
        <v>0</v>
      </c>
      <c r="CX9" s="357">
        <f ca="1">IF(
COUNTIFS('Project Follow up - Base'!$S$20:$S$96,CX$2,'Project Follow up - Base'!$F$20:$F$96,$C9)&lt;= INDEX(List!$Q:$Q,MATCH(CX$2,List!$P:$P,0)),
0,
(COUNTIFS('Project Follow up - Base'!$S$20:$S$96,CX$2,'Project Follow up - Base'!$F$20:$F$96,$C9)
- INDEX(List!$Q:$Q,MATCH(CX$2,List!$P:$P,0)))
* INDEX(List!$R:$R,MATCH(CX$2,List!$P:$P,0)))</f>
        <v>0</v>
      </c>
      <c r="CY9" s="357">
        <f ca="1">IF(
COUNTIFS('Project Follow up - Base'!$S$20:$S$96,CY$2,'Project Follow up - Base'!$F$20:$F$96,$C9)&lt;= INDEX(List!$Q:$Q,MATCH(CY$2,List!$P:$P,0)),
0,
(COUNTIFS('Project Follow up - Base'!$S$20:$S$96,CY$2,'Project Follow up - Base'!$F$20:$F$96,$C9)
- INDEX(List!$Q:$Q,MATCH(CY$2,List!$P:$P,0)))
* INDEX(List!$R:$R,MATCH(CY$2,List!$P:$P,0)))</f>
        <v>0</v>
      </c>
      <c r="CZ9" s="357">
        <f ca="1">IF(
COUNTIFS('Project Follow up - Base'!$S$20:$S$96,CZ$2,'Project Follow up - Base'!$F$20:$F$96,$C9)&lt;= INDEX(List!$Q:$Q,MATCH(CZ$2,List!$P:$P,0)),
0,
(COUNTIFS('Project Follow up - Base'!$S$20:$S$96,CZ$2,'Project Follow up - Base'!$F$20:$F$96,$C9)
- INDEX(List!$Q:$Q,MATCH(CZ$2,List!$P:$P,0)))
* INDEX(List!$R:$R,MATCH(CZ$2,List!$P:$P,0)))</f>
        <v>0</v>
      </c>
      <c r="DA9" s="357">
        <f ca="1">IF(
COUNTIFS('Project Follow up - Base'!$S$20:$S$96,DA$2,'Project Follow up - Base'!$F$20:$F$96,$C9)&lt;= INDEX(List!$Q:$Q,MATCH(DA$2,List!$P:$P,0)),
0,
(COUNTIFS('Project Follow up - Base'!$S$20:$S$96,DA$2,'Project Follow up - Base'!$F$20:$F$96,$C9)
- INDEX(List!$Q:$Q,MATCH(DA$2,List!$P:$P,0)))
* INDEX(List!$R:$R,MATCH(DA$2,List!$P:$P,0)))</f>
        <v>0</v>
      </c>
      <c r="DB9" s="357">
        <f ca="1">IF(
COUNTIFS('Project Follow up - Base'!$S$20:$S$96,DB$2,'Project Follow up - Base'!$F$20:$F$96,$C9)&lt;= INDEX(List!$Q:$Q,MATCH(DB$2,List!$P:$P,0)),
0,
(COUNTIFS('Project Follow up - Base'!$S$20:$S$96,DB$2,'Project Follow up - Base'!$F$20:$F$96,$C9)
- INDEX(List!$Q:$Q,MATCH(DB$2,List!$P:$P,0)))
* INDEX(List!$R:$R,MATCH(DB$2,List!$P:$P,0)))</f>
        <v>0</v>
      </c>
    </row>
    <row r="10" spans="1:106" x14ac:dyDescent="0.2">
      <c r="A10" s="353">
        <f>COUNTIF('Project Follow up - Base'!$F$20:$F$96,C10)</f>
        <v>0</v>
      </c>
      <c r="B10" s="353" t="str">
        <f>'Employees Summary'!B11</f>
        <v>Design</v>
      </c>
      <c r="C10" s="353" t="str">
        <f>'Employees Summary'!C11</f>
        <v>Majed Al-Shadokhi</v>
      </c>
      <c r="D10" s="354" t="str">
        <f>IF(C10=0,"", IF(A10&gt;0,1-(G10*[1]KPI!$C$3)-(H10*[1]KPI!$C$4),""))</f>
        <v/>
      </c>
      <c r="E10" s="365" t="str">
        <f>IF(OR(C10='Project Follow up - Base'!$D$17,C10='Project Follow up - Base'!$D$38,C10='Project Follow up - Base'!$D$74), IF(SUMIF(B:B,B10,A:A)=0,"", AVERAGEIF(B:B,B10,D:D)),"")</f>
        <v/>
      </c>
      <c r="F10" s="366">
        <f>SUMIF('Project Follow up - Base'!$F$20:$F$102,'Employees KPIs'!C10,'Project Follow up - Base'!$AA$20:$AA$102)</f>
        <v>0</v>
      </c>
      <c r="G10" s="355">
        <f>IF( F10=0,
   0,
   IF(
     F10-
     [1]KPI!$F$3
     &lt;0,0,
     F10-
     [1]KPI!$F$3
    )*
     [1]KPI!$G$3
)</f>
        <v>0</v>
      </c>
      <c r="H10" s="355">
        <f t="shared" ca="1" si="0"/>
        <v>0</v>
      </c>
      <c r="I10" s="356">
        <f ca="1">IF(
COUNTIFS('Project Follow up - Base'!$S$20:$S$96,I$2,'Project Follow up - Base'!$F$20:$F$96,$C10)&lt;= INDEX(List!$Q:$Q,MATCH(I$2,List!$P:$P,0)),
0,
(COUNTIFS('Project Follow up - Base'!$S$20:$S$96,I$2,'Project Follow up - Base'!$F$20:$F$96,$C10)
- INDEX(List!$Q:$Q,MATCH(I$2,List!$P:$P,0)))
* INDEX(List!$R:$R,MATCH(I$2,List!$P:$P,0)))</f>
        <v>0</v>
      </c>
      <c r="J10" s="357">
        <f ca="1">IF(
COUNTIFS('Project Follow up - Base'!$S$20:$S$96,J$2,'Project Follow up - Base'!$F$20:$F$96,$C10)&lt;= INDEX(List!$Q:$Q,MATCH(J$2,List!$P:$P,0)),
0,
(COUNTIFS('Project Follow up - Base'!$S$20:$S$96,J$2,'Project Follow up - Base'!$F$20:$F$96,$C10)
- INDEX(List!$Q:$Q,MATCH(J$2,List!$P:$P,0)))
* INDEX(List!$R:$R,MATCH(J$2,List!$P:$P,0)))</f>
        <v>0</v>
      </c>
      <c r="K10" s="357">
        <f ca="1">IF(
COUNTIFS('Project Follow up - Base'!$S$20:$S$96,K$2,'Project Follow up - Base'!$F$20:$F$96,$C10)&lt;= INDEX(List!$Q:$Q,MATCH(K$2,List!$P:$P,0)),
0,
(COUNTIFS('Project Follow up - Base'!$S$20:$S$96,K$2,'Project Follow up - Base'!$F$20:$F$96,$C10)
- INDEX(List!$Q:$Q,MATCH(K$2,List!$P:$P,0)))
* INDEX(List!$R:$R,MATCH(K$2,List!$P:$P,0)))</f>
        <v>0</v>
      </c>
      <c r="L10" s="357">
        <f ca="1">IF(
COUNTIFS('Project Follow up - Base'!$S$20:$S$96,L$2,'Project Follow up - Base'!$F$20:$F$96,$C10)&lt;= INDEX(List!$Q:$Q,MATCH(L$2,List!$P:$P,0)),
0,
(COUNTIFS('Project Follow up - Base'!$S$20:$S$96,L$2,'Project Follow up - Base'!$F$20:$F$96,$C10)
- INDEX(List!$Q:$Q,MATCH(L$2,List!$P:$P,0)))
* INDEX(List!$R:$R,MATCH(L$2,List!$P:$P,0)))</f>
        <v>0</v>
      </c>
      <c r="M10" s="357">
        <f ca="1">IF(
COUNTIFS('Project Follow up - Base'!$S$20:$S$96,M$2,'Project Follow up - Base'!$F$20:$F$96,$C10)&lt;= INDEX(List!$Q:$Q,MATCH(M$2,List!$P:$P,0)),
0,
(COUNTIFS('Project Follow up - Base'!$S$20:$S$96,M$2,'Project Follow up - Base'!$F$20:$F$96,$C10)
- INDEX(List!$Q:$Q,MATCH(M$2,List!$P:$P,0)))
* INDEX(List!$R:$R,MATCH(M$2,List!$P:$P,0)))</f>
        <v>0</v>
      </c>
      <c r="N10" s="357">
        <f ca="1">IF(
COUNTIFS('Project Follow up - Base'!$S$20:$S$96,N$2,'Project Follow up - Base'!$F$20:$F$96,$C10)&lt;= INDEX(List!$Q:$Q,MATCH(N$2,List!$P:$P,0)),
0,
(COUNTIFS('Project Follow up - Base'!$S$20:$S$96,N$2,'Project Follow up - Base'!$F$20:$F$96,$C10)
- INDEX(List!$Q:$Q,MATCH(N$2,List!$P:$P,0)))
* INDEX(List!$R:$R,MATCH(N$2,List!$P:$P,0)))</f>
        <v>0</v>
      </c>
      <c r="O10" s="357">
        <f ca="1">IF(
COUNTIFS('Project Follow up - Base'!$S$20:$S$96,O$2,'Project Follow up - Base'!$F$20:$F$96,$C10)&lt;= INDEX(List!$Q:$Q,MATCH(O$2,List!$P:$P,0)),
0,
(COUNTIFS('Project Follow up - Base'!$S$20:$S$96,O$2,'Project Follow up - Base'!$F$20:$F$96,$C10)
- INDEX(List!$Q:$Q,MATCH(O$2,List!$P:$P,0)))
* INDEX(List!$R:$R,MATCH(O$2,List!$P:$P,0)))</f>
        <v>0</v>
      </c>
      <c r="P10" s="357">
        <f ca="1">IF(
COUNTIFS('Project Follow up - Base'!$S$20:$S$96,P$2,'Project Follow up - Base'!$F$20:$F$96,$C10)&lt;= INDEX(List!$Q:$Q,MATCH(P$2,List!$P:$P,0)),
0,
(COUNTIFS('Project Follow up - Base'!$S$20:$S$96,P$2,'Project Follow up - Base'!$F$20:$F$96,$C10)
- INDEX(List!$Q:$Q,MATCH(P$2,List!$P:$P,0)))
* INDEX(List!$R:$R,MATCH(P$2,List!$P:$P,0)))</f>
        <v>0</v>
      </c>
      <c r="Q10" s="357">
        <f ca="1">IF(
COUNTIFS('Project Follow up - Base'!$S$20:$S$96,Q$2,'Project Follow up - Base'!$F$20:$F$96,$C10)&lt;= INDEX(List!$Q:$Q,MATCH(Q$2,List!$P:$P,0)),
0,
(COUNTIFS('Project Follow up - Base'!$S$20:$S$96,Q$2,'Project Follow up - Base'!$F$20:$F$96,$C10)
- INDEX(List!$Q:$Q,MATCH(Q$2,List!$P:$P,0)))
* INDEX(List!$R:$R,MATCH(Q$2,List!$P:$P,0)))</f>
        <v>0</v>
      </c>
      <c r="R10" s="357">
        <f ca="1">IF(
COUNTIFS('Project Follow up - Base'!$S$20:$S$96,R$2,'Project Follow up - Base'!$F$20:$F$96,$C10)&lt;= INDEX(List!$Q:$Q,MATCH(R$2,List!$P:$P,0)),
0,
(COUNTIFS('Project Follow up - Base'!$S$20:$S$96,R$2,'Project Follow up - Base'!$F$20:$F$96,$C10)
- INDEX(List!$Q:$Q,MATCH(R$2,List!$P:$P,0)))
* INDEX(List!$R:$R,MATCH(R$2,List!$P:$P,0)))</f>
        <v>0</v>
      </c>
      <c r="S10" s="357">
        <f ca="1">IF(
COUNTIFS('Project Follow up - Base'!$S$20:$S$96,S$2,'Project Follow up - Base'!$F$20:$F$96,$C10)&lt;= INDEX(List!$Q:$Q,MATCH(S$2,List!$P:$P,0)),
0,
(COUNTIFS('Project Follow up - Base'!$S$20:$S$96,S$2,'Project Follow up - Base'!$F$20:$F$96,$C10)
- INDEX(List!$Q:$Q,MATCH(S$2,List!$P:$P,0)))
* INDEX(List!$R:$R,MATCH(S$2,List!$P:$P,0)))</f>
        <v>0</v>
      </c>
      <c r="T10" s="357">
        <f ca="1">IF(
COUNTIFS('Project Follow up - Base'!$S$20:$S$96,T$2,'Project Follow up - Base'!$F$20:$F$96,$C10)&lt;= INDEX(List!$Q:$Q,MATCH(T$2,List!$P:$P,0)),
0,
(COUNTIFS('Project Follow up - Base'!$S$20:$S$96,T$2,'Project Follow up - Base'!$F$20:$F$96,$C10)
- INDEX(List!$Q:$Q,MATCH(T$2,List!$P:$P,0)))
* INDEX(List!$R:$R,MATCH(T$2,List!$P:$P,0)))</f>
        <v>0</v>
      </c>
      <c r="U10" s="357">
        <f ca="1">IF(
COUNTIFS('Project Follow up - Base'!$S$20:$S$96,U$2,'Project Follow up - Base'!$F$20:$F$96,$C10)&lt;= INDEX(List!$Q:$Q,MATCH(U$2,List!$P:$P,0)),
0,
(COUNTIFS('Project Follow up - Base'!$S$20:$S$96,U$2,'Project Follow up - Base'!$F$20:$F$96,$C10)
- INDEX(List!$Q:$Q,MATCH(U$2,List!$P:$P,0)))
* INDEX(List!$R:$R,MATCH(U$2,List!$P:$P,0)))</f>
        <v>0</v>
      </c>
      <c r="V10" s="357">
        <f ca="1">IF(
COUNTIFS('Project Follow up - Base'!$S$20:$S$96,V$2,'Project Follow up - Base'!$F$20:$F$96,$C10)&lt;= INDEX(List!$Q:$Q,MATCH(V$2,List!$P:$P,0)),
0,
(COUNTIFS('Project Follow up - Base'!$S$20:$S$96,V$2,'Project Follow up - Base'!$F$20:$F$96,$C10)
- INDEX(List!$Q:$Q,MATCH(V$2,List!$P:$P,0)))
* INDEX(List!$R:$R,MATCH(V$2,List!$P:$P,0)))</f>
        <v>0</v>
      </c>
      <c r="W10" s="357">
        <f ca="1">IF(
COUNTIFS('Project Follow up - Base'!$S$20:$S$96,W$2,'Project Follow up - Base'!$F$20:$F$96,$C10)&lt;= INDEX(List!$Q:$Q,MATCH(W$2,List!$P:$P,0)),
0,
(COUNTIFS('Project Follow up - Base'!$S$20:$S$96,W$2,'Project Follow up - Base'!$F$20:$F$96,$C10)
- INDEX(List!$Q:$Q,MATCH(W$2,List!$P:$P,0)))
* INDEX(List!$R:$R,MATCH(W$2,List!$P:$P,0)))</f>
        <v>0</v>
      </c>
      <c r="X10" s="357">
        <f ca="1">IF(
COUNTIFS('Project Follow up - Base'!$S$20:$S$96,X$2,'Project Follow up - Base'!$F$20:$F$96,$C10)&lt;= INDEX(List!$Q:$Q,MATCH(X$2,List!$P:$P,0)),
0,
(COUNTIFS('Project Follow up - Base'!$S$20:$S$96,X$2,'Project Follow up - Base'!$F$20:$F$96,$C10)
- INDEX(List!$Q:$Q,MATCH(X$2,List!$P:$P,0)))
* INDEX(List!$R:$R,MATCH(X$2,List!$P:$P,0)))</f>
        <v>0</v>
      </c>
      <c r="Y10" s="357">
        <f ca="1">IF(
COUNTIFS('Project Follow up - Base'!$S$20:$S$96,Y$2,'Project Follow up - Base'!$F$20:$F$96,$C10)&lt;= INDEX(List!$Q:$Q,MATCH(Y$2,List!$P:$P,0)),
0,
(COUNTIFS('Project Follow up - Base'!$S$20:$S$96,Y$2,'Project Follow up - Base'!$F$20:$F$96,$C10)
- INDEX(List!$Q:$Q,MATCH(Y$2,List!$P:$P,0)))
* INDEX(List!$R:$R,MATCH(Y$2,List!$P:$P,0)))</f>
        <v>0</v>
      </c>
      <c r="Z10" s="357">
        <f ca="1">IF(
COUNTIFS('Project Follow up - Base'!$S$20:$S$96,Z$2,'Project Follow up - Base'!$F$20:$F$96,$C10)&lt;= INDEX(List!$Q:$Q,MATCH(Z$2,List!$P:$P,0)),
0,
(COUNTIFS('Project Follow up - Base'!$S$20:$S$96,Z$2,'Project Follow up - Base'!$F$20:$F$96,$C10)
- INDEX(List!$Q:$Q,MATCH(Z$2,List!$P:$P,0)))
* INDEX(List!$R:$R,MATCH(Z$2,List!$P:$P,0)))</f>
        <v>0</v>
      </c>
      <c r="AA10" s="357">
        <f ca="1">IF(
COUNTIFS('Project Follow up - Base'!$S$20:$S$96,AA$2,'Project Follow up - Base'!$F$20:$F$96,$C10)&lt;= INDEX(List!$Q:$Q,MATCH(AA$2,List!$P:$P,0)),
0,
(COUNTIFS('Project Follow up - Base'!$S$20:$S$96,AA$2,'Project Follow up - Base'!$F$20:$F$96,$C10)
- INDEX(List!$Q:$Q,MATCH(AA$2,List!$P:$P,0)))
* INDEX(List!$R:$R,MATCH(AA$2,List!$P:$P,0)))</f>
        <v>0</v>
      </c>
      <c r="AB10" s="357">
        <f ca="1">IF(
COUNTIFS('Project Follow up - Base'!$S$20:$S$96,AB$2,'Project Follow up - Base'!$F$20:$F$96,$C10)&lt;= INDEX(List!$Q:$Q,MATCH(AB$2,List!$P:$P,0)),
0,
(COUNTIFS('Project Follow up - Base'!$S$20:$S$96,AB$2,'Project Follow up - Base'!$F$20:$F$96,$C10)
- INDEX(List!$Q:$Q,MATCH(AB$2,List!$P:$P,0)))
* INDEX(List!$R:$R,MATCH(AB$2,List!$P:$P,0)))</f>
        <v>0</v>
      </c>
      <c r="AC10" s="357">
        <f ca="1">IF(
COUNTIFS('Project Follow up - Base'!$S$20:$S$96,AC$2,'Project Follow up - Base'!$F$20:$F$96,$C10)&lt;= INDEX(List!$Q:$Q,MATCH(AC$2,List!$P:$P,0)),
0,
(COUNTIFS('Project Follow up - Base'!$S$20:$S$96,AC$2,'Project Follow up - Base'!$F$20:$F$96,$C10)
- INDEX(List!$Q:$Q,MATCH(AC$2,List!$P:$P,0)))
* INDEX(List!$R:$R,MATCH(AC$2,List!$P:$P,0)))</f>
        <v>0</v>
      </c>
      <c r="AD10" s="357">
        <f ca="1">IF(
COUNTIFS('Project Follow up - Base'!$S$20:$S$96,AD$2,'Project Follow up - Base'!$F$20:$F$96,$C10)&lt;= INDEX(List!$Q:$Q,MATCH(AD$2,List!$P:$P,0)),
0,
(COUNTIFS('Project Follow up - Base'!$S$20:$S$96,AD$2,'Project Follow up - Base'!$F$20:$F$96,$C10)
- INDEX(List!$Q:$Q,MATCH(AD$2,List!$P:$P,0)))
* INDEX(List!$R:$R,MATCH(AD$2,List!$P:$P,0)))</f>
        <v>0</v>
      </c>
      <c r="AE10" s="357">
        <f ca="1">IF(
COUNTIFS('Project Follow up - Base'!$S$20:$S$96,AE$2,'Project Follow up - Base'!$F$20:$F$96,$C10)&lt;= INDEX(List!$Q:$Q,MATCH(AE$2,List!$P:$P,0)),
0,
(COUNTIFS('Project Follow up - Base'!$S$20:$S$96,AE$2,'Project Follow up - Base'!$F$20:$F$96,$C10)
- INDEX(List!$Q:$Q,MATCH(AE$2,List!$P:$P,0)))
* INDEX(List!$R:$R,MATCH(AE$2,List!$P:$P,0)))</f>
        <v>0</v>
      </c>
      <c r="AF10" s="357">
        <f ca="1">IF(
COUNTIFS('Project Follow up - Base'!$S$20:$S$96,AF$2,'Project Follow up - Base'!$F$20:$F$96,$C10)&lt;= INDEX(List!$Q:$Q,MATCH(AF$2,List!$P:$P,0)),
0,
(COUNTIFS('Project Follow up - Base'!$S$20:$S$96,AF$2,'Project Follow up - Base'!$F$20:$F$96,$C10)
- INDEX(List!$Q:$Q,MATCH(AF$2,List!$P:$P,0)))
* INDEX(List!$R:$R,MATCH(AF$2,List!$P:$P,0)))</f>
        <v>0</v>
      </c>
      <c r="AG10" s="357">
        <f ca="1">IF(
COUNTIFS('Project Follow up - Base'!$S$20:$S$96,AG$2,'Project Follow up - Base'!$F$20:$F$96,$C10)&lt;= INDEX(List!$Q:$Q,MATCH(AG$2,List!$P:$P,0)),
0,
(COUNTIFS('Project Follow up - Base'!$S$20:$S$96,AG$2,'Project Follow up - Base'!$F$20:$F$96,$C10)
- INDEX(List!$Q:$Q,MATCH(AG$2,List!$P:$P,0)))
* INDEX(List!$R:$R,MATCH(AG$2,List!$P:$P,0)))</f>
        <v>0</v>
      </c>
      <c r="AH10" s="357">
        <f ca="1">IF(
COUNTIFS('Project Follow up - Base'!$S$20:$S$96,AH$2,'Project Follow up - Base'!$F$20:$F$96,$C10)&lt;= INDEX(List!$Q:$Q,MATCH(AH$2,List!$P:$P,0)),
0,
(COUNTIFS('Project Follow up - Base'!$S$20:$S$96,AH$2,'Project Follow up - Base'!$F$20:$F$96,$C10)
- INDEX(List!$Q:$Q,MATCH(AH$2,List!$P:$P,0)))
* INDEX(List!$R:$R,MATCH(AH$2,List!$P:$P,0)))</f>
        <v>0</v>
      </c>
      <c r="AI10" s="357">
        <f ca="1">IF(
COUNTIFS('Project Follow up - Base'!$S$20:$S$96,AI$2,'Project Follow up - Base'!$F$20:$F$96,$C10)&lt;= INDEX(List!$Q:$Q,MATCH(AI$2,List!$P:$P,0)),
0,
(COUNTIFS('Project Follow up - Base'!$S$20:$S$96,AI$2,'Project Follow up - Base'!$F$20:$F$96,$C10)
- INDEX(List!$Q:$Q,MATCH(AI$2,List!$P:$P,0)))
* INDEX(List!$R:$R,MATCH(AI$2,List!$P:$P,0)))</f>
        <v>0</v>
      </c>
      <c r="AJ10" s="357">
        <f ca="1">IF(
COUNTIFS('Project Follow up - Base'!$S$20:$S$96,AJ$2,'Project Follow up - Base'!$F$20:$F$96,$C10)&lt;= INDEX(List!$Q:$Q,MATCH(AJ$2,List!$P:$P,0)),
0,
(COUNTIFS('Project Follow up - Base'!$S$20:$S$96,AJ$2,'Project Follow up - Base'!$F$20:$F$96,$C10)
- INDEX(List!$Q:$Q,MATCH(AJ$2,List!$P:$P,0)))
* INDEX(List!$R:$R,MATCH(AJ$2,List!$P:$P,0)))</f>
        <v>0</v>
      </c>
      <c r="AK10" s="357">
        <f ca="1">IF(
COUNTIFS('Project Follow up - Base'!$S$20:$S$96,AK$2,'Project Follow up - Base'!$F$20:$F$96,$C10)&lt;= INDEX(List!$Q:$Q,MATCH(AK$2,List!$P:$P,0)),
0,
(COUNTIFS('Project Follow up - Base'!$S$20:$S$96,AK$2,'Project Follow up - Base'!$F$20:$F$96,$C10)
- INDEX(List!$Q:$Q,MATCH(AK$2,List!$P:$P,0)))
* INDEX(List!$R:$R,MATCH(AK$2,List!$P:$P,0)))</f>
        <v>0</v>
      </c>
      <c r="AL10" s="357">
        <f ca="1">IF(
COUNTIFS('Project Follow up - Base'!$S$20:$S$96,AL$2,'Project Follow up - Base'!$F$20:$F$96,$C10)&lt;= INDEX(List!$Q:$Q,MATCH(AL$2,List!$P:$P,0)),
0,
(COUNTIFS('Project Follow up - Base'!$S$20:$S$96,AL$2,'Project Follow up - Base'!$F$20:$F$96,$C10)
- INDEX(List!$Q:$Q,MATCH(AL$2,List!$P:$P,0)))
* INDEX(List!$R:$R,MATCH(AL$2,List!$P:$P,0)))</f>
        <v>0</v>
      </c>
      <c r="AM10" s="357">
        <f ca="1">IF(
COUNTIFS('Project Follow up - Base'!$S$20:$S$96,AM$2,'Project Follow up - Base'!$F$20:$F$96,$C10)&lt;= INDEX(List!$Q:$Q,MATCH(AM$2,List!$P:$P,0)),
0,
(COUNTIFS('Project Follow up - Base'!$S$20:$S$96,AM$2,'Project Follow up - Base'!$F$20:$F$96,$C10)
- INDEX(List!$Q:$Q,MATCH(AM$2,List!$P:$P,0)))
* INDEX(List!$R:$R,MATCH(AM$2,List!$P:$P,0)))</f>
        <v>0</v>
      </c>
      <c r="AN10" s="357">
        <f ca="1">IF(
COUNTIFS('Project Follow up - Base'!$S$20:$S$96,AN$2,'Project Follow up - Base'!$F$20:$F$96,$C10)&lt;= INDEX(List!$Q:$Q,MATCH(AN$2,List!$P:$P,0)),
0,
(COUNTIFS('Project Follow up - Base'!$S$20:$S$96,AN$2,'Project Follow up - Base'!$F$20:$F$96,$C10)
- INDEX(List!$Q:$Q,MATCH(AN$2,List!$P:$P,0)))
* INDEX(List!$R:$R,MATCH(AN$2,List!$P:$P,0)))</f>
        <v>0</v>
      </c>
      <c r="AO10" s="357">
        <f ca="1">IF(
COUNTIFS('Project Follow up - Base'!$S$20:$S$96,AO$2,'Project Follow up - Base'!$F$20:$F$96,$C10)&lt;= INDEX(List!$Q:$Q,MATCH(AO$2,List!$P:$P,0)),
0,
(COUNTIFS('Project Follow up - Base'!$S$20:$S$96,AO$2,'Project Follow up - Base'!$F$20:$F$96,$C10)
- INDEX(List!$Q:$Q,MATCH(AO$2,List!$P:$P,0)))
* INDEX(List!$R:$R,MATCH(AO$2,List!$P:$P,0)))</f>
        <v>0</v>
      </c>
      <c r="AP10" s="357">
        <f ca="1">IF(
COUNTIFS('Project Follow up - Base'!$S$20:$S$96,AP$2,'Project Follow up - Base'!$F$20:$F$96,$C10)&lt;= INDEX(List!$Q:$Q,MATCH(AP$2,List!$P:$P,0)),
0,
(COUNTIFS('Project Follow up - Base'!$S$20:$S$96,AP$2,'Project Follow up - Base'!$F$20:$F$96,$C10)
- INDEX(List!$Q:$Q,MATCH(AP$2,List!$P:$P,0)))
* INDEX(List!$R:$R,MATCH(AP$2,List!$P:$P,0)))</f>
        <v>0</v>
      </c>
      <c r="AQ10" s="357">
        <f ca="1">IF(
COUNTIFS('Project Follow up - Base'!$S$20:$S$96,AQ$2,'Project Follow up - Base'!$F$20:$F$96,$C10)&lt;= INDEX(List!$Q:$Q,MATCH(AQ$2,List!$P:$P,0)),
0,
(COUNTIFS('Project Follow up - Base'!$S$20:$S$96,AQ$2,'Project Follow up - Base'!$F$20:$F$96,$C10)
- INDEX(List!$Q:$Q,MATCH(AQ$2,List!$P:$P,0)))
* INDEX(List!$R:$R,MATCH(AQ$2,List!$P:$P,0)))</f>
        <v>0</v>
      </c>
      <c r="AR10" s="357">
        <f ca="1">IF(
COUNTIFS('Project Follow up - Base'!$S$20:$S$96,AR$2,'Project Follow up - Base'!$F$20:$F$96,$C10)&lt;= INDEX(List!$Q:$Q,MATCH(AR$2,List!$P:$P,0)),
0,
(COUNTIFS('Project Follow up - Base'!$S$20:$S$96,AR$2,'Project Follow up - Base'!$F$20:$F$96,$C10)
- INDEX(List!$Q:$Q,MATCH(AR$2,List!$P:$P,0)))
* INDEX(List!$R:$R,MATCH(AR$2,List!$P:$P,0)))</f>
        <v>0</v>
      </c>
      <c r="AS10" s="357">
        <f ca="1">IF(
COUNTIFS('Project Follow up - Base'!$S$20:$S$96,AS$2,'Project Follow up - Base'!$F$20:$F$96,$C10)&lt;= INDEX(List!$Q:$Q,MATCH(AS$2,List!$P:$P,0)),
0,
(COUNTIFS('Project Follow up - Base'!$S$20:$S$96,AS$2,'Project Follow up - Base'!$F$20:$F$96,$C10)
- INDEX(List!$Q:$Q,MATCH(AS$2,List!$P:$P,0)))
* INDEX(List!$R:$R,MATCH(AS$2,List!$P:$P,0)))</f>
        <v>0</v>
      </c>
      <c r="AT10" s="357">
        <f ca="1">IF(
COUNTIFS('Project Follow up - Base'!$S$20:$S$96,AT$2,'Project Follow up - Base'!$F$20:$F$96,$C10)&lt;= INDEX(List!$Q:$Q,MATCH(AT$2,List!$P:$P,0)),
0,
(COUNTIFS('Project Follow up - Base'!$S$20:$S$96,AT$2,'Project Follow up - Base'!$F$20:$F$96,$C10)
- INDEX(List!$Q:$Q,MATCH(AT$2,List!$P:$P,0)))
* INDEX(List!$R:$R,MATCH(AT$2,List!$P:$P,0)))</f>
        <v>0</v>
      </c>
      <c r="AU10" s="357">
        <f ca="1">IF(
COUNTIFS('Project Follow up - Base'!$S$20:$S$96,AU$2,'Project Follow up - Base'!$F$20:$F$96,$C10)&lt;= INDEX(List!$Q:$Q,MATCH(AU$2,List!$P:$P,0)),
0,
(COUNTIFS('Project Follow up - Base'!$S$20:$S$96,AU$2,'Project Follow up - Base'!$F$20:$F$96,$C10)
- INDEX(List!$Q:$Q,MATCH(AU$2,List!$P:$P,0)))
* INDEX(List!$R:$R,MATCH(AU$2,List!$P:$P,0)))</f>
        <v>0</v>
      </c>
      <c r="AV10" s="357">
        <f ca="1">IF(
COUNTIFS('Project Follow up - Base'!$S$20:$S$96,AV$2,'Project Follow up - Base'!$F$20:$F$96,$C10)&lt;= INDEX(List!$Q:$Q,MATCH(AV$2,List!$P:$P,0)),
0,
(COUNTIFS('Project Follow up - Base'!$S$20:$S$96,AV$2,'Project Follow up - Base'!$F$20:$F$96,$C10)
- INDEX(List!$Q:$Q,MATCH(AV$2,List!$P:$P,0)))
* INDEX(List!$R:$R,MATCH(AV$2,List!$P:$P,0)))</f>
        <v>0</v>
      </c>
      <c r="AW10" s="357">
        <f ca="1">IF(
COUNTIFS('Project Follow up - Base'!$S$20:$S$96,AW$2,'Project Follow up - Base'!$F$20:$F$96,$C10)&lt;= INDEX(List!$Q:$Q,MATCH(AW$2,List!$P:$P,0)),
0,
(COUNTIFS('Project Follow up - Base'!$S$20:$S$96,AW$2,'Project Follow up - Base'!$F$20:$F$96,$C10)
- INDEX(List!$Q:$Q,MATCH(AW$2,List!$P:$P,0)))
* INDEX(List!$R:$R,MATCH(AW$2,List!$P:$P,0)))</f>
        <v>0</v>
      </c>
      <c r="AX10" s="357">
        <f ca="1">IF(
COUNTIFS('Project Follow up - Base'!$S$20:$S$96,AX$2,'Project Follow up - Base'!$F$20:$F$96,$C10)&lt;= INDEX(List!$Q:$Q,MATCH(AX$2,List!$P:$P,0)),
0,
(COUNTIFS('Project Follow up - Base'!$S$20:$S$96,AX$2,'Project Follow up - Base'!$F$20:$F$96,$C10)
- INDEX(List!$Q:$Q,MATCH(AX$2,List!$P:$P,0)))
* INDEX(List!$R:$R,MATCH(AX$2,List!$P:$P,0)))</f>
        <v>0</v>
      </c>
      <c r="AY10" s="357">
        <f ca="1">IF(
COUNTIFS('Project Follow up - Base'!$S$20:$S$96,AY$2,'Project Follow up - Base'!$F$20:$F$96,$C10)&lt;= INDEX(List!$Q:$Q,MATCH(AY$2,List!$P:$P,0)),
0,
(COUNTIFS('Project Follow up - Base'!$S$20:$S$96,AY$2,'Project Follow up - Base'!$F$20:$F$96,$C10)
- INDEX(List!$Q:$Q,MATCH(AY$2,List!$P:$P,0)))
* INDEX(List!$R:$R,MATCH(AY$2,List!$P:$P,0)))</f>
        <v>0</v>
      </c>
      <c r="AZ10" s="357">
        <f ca="1">IF(
COUNTIFS('Project Follow up - Base'!$S$20:$S$96,AZ$2,'Project Follow up - Base'!$F$20:$F$96,$C10)&lt;= INDEX(List!$Q:$Q,MATCH(AZ$2,List!$P:$P,0)),
0,
(COUNTIFS('Project Follow up - Base'!$S$20:$S$96,AZ$2,'Project Follow up - Base'!$F$20:$F$96,$C10)
- INDEX(List!$Q:$Q,MATCH(AZ$2,List!$P:$P,0)))
* INDEX(List!$R:$R,MATCH(AZ$2,List!$P:$P,0)))</f>
        <v>0</v>
      </c>
      <c r="BA10" s="357">
        <f ca="1">IF(
COUNTIFS('Project Follow up - Base'!$S$20:$S$96,BA$2,'Project Follow up - Base'!$F$20:$F$96,$C10)&lt;= INDEX(List!$Q:$Q,MATCH(BA$2,List!$P:$P,0)),
0,
(COUNTIFS('Project Follow up - Base'!$S$20:$S$96,BA$2,'Project Follow up - Base'!$F$20:$F$96,$C10)
- INDEX(List!$Q:$Q,MATCH(BA$2,List!$P:$P,0)))
* INDEX(List!$R:$R,MATCH(BA$2,List!$P:$P,0)))</f>
        <v>0</v>
      </c>
      <c r="BB10" s="357">
        <f ca="1">IF(
COUNTIFS('Project Follow up - Base'!$S$20:$S$96,BB$2,'Project Follow up - Base'!$F$20:$F$96,$C10)&lt;= INDEX(List!$Q:$Q,MATCH(BB$2,List!$P:$P,0)),
0,
(COUNTIFS('Project Follow up - Base'!$S$20:$S$96,BB$2,'Project Follow up - Base'!$F$20:$F$96,$C10)
- INDEX(List!$Q:$Q,MATCH(BB$2,List!$P:$P,0)))
* INDEX(List!$R:$R,MATCH(BB$2,List!$P:$P,0)))</f>
        <v>0</v>
      </c>
      <c r="BC10" s="357">
        <f ca="1">IF(
COUNTIFS('Project Follow up - Base'!$S$20:$S$96,BC$2,'Project Follow up - Base'!$F$20:$F$96,$C10)&lt;= INDEX(List!$Q:$Q,MATCH(BC$2,List!$P:$P,0)),
0,
(COUNTIFS('Project Follow up - Base'!$S$20:$S$96,BC$2,'Project Follow up - Base'!$F$20:$F$96,$C10)
- INDEX(List!$Q:$Q,MATCH(BC$2,List!$P:$P,0)))
* INDEX(List!$R:$R,MATCH(BC$2,List!$P:$P,0)))</f>
        <v>0</v>
      </c>
      <c r="BD10" s="357">
        <f ca="1">IF(
COUNTIFS('Project Follow up - Base'!$S$20:$S$96,BD$2,'Project Follow up - Base'!$F$20:$F$96,$C10)&lt;= INDEX(List!$Q:$Q,MATCH(BD$2,List!$P:$P,0)),
0,
(COUNTIFS('Project Follow up - Base'!$S$20:$S$96,BD$2,'Project Follow up - Base'!$F$20:$F$96,$C10)
- INDEX(List!$Q:$Q,MATCH(BD$2,List!$P:$P,0)))
* INDEX(List!$R:$R,MATCH(BD$2,List!$P:$P,0)))</f>
        <v>0</v>
      </c>
      <c r="BE10" s="357">
        <f ca="1">IF(
COUNTIFS('Project Follow up - Base'!$S$20:$S$96,BE$2,'Project Follow up - Base'!$F$20:$F$96,$C10)&lt;= INDEX(List!$Q:$Q,MATCH(BE$2,List!$P:$P,0)),
0,
(COUNTIFS('Project Follow up - Base'!$S$20:$S$96,BE$2,'Project Follow up - Base'!$F$20:$F$96,$C10)
- INDEX(List!$Q:$Q,MATCH(BE$2,List!$P:$P,0)))
* INDEX(List!$R:$R,MATCH(BE$2,List!$P:$P,0)))</f>
        <v>0</v>
      </c>
      <c r="BF10" s="357">
        <f ca="1">IF(
COUNTIFS('Project Follow up - Base'!$S$20:$S$96,BF$2,'Project Follow up - Base'!$F$20:$F$96,$C10)&lt;= INDEX(List!$Q:$Q,MATCH(BF$2,List!$P:$P,0)),
0,
(COUNTIFS('Project Follow up - Base'!$S$20:$S$96,BF$2,'Project Follow up - Base'!$F$20:$F$96,$C10)
- INDEX(List!$Q:$Q,MATCH(BF$2,List!$P:$P,0)))
* INDEX(List!$R:$R,MATCH(BF$2,List!$P:$P,0)))</f>
        <v>0</v>
      </c>
      <c r="BG10" s="357">
        <f ca="1">IF(
COUNTIFS('Project Follow up - Base'!$S$20:$S$96,BG$2,'Project Follow up - Base'!$F$20:$F$96,$C10)&lt;= INDEX(List!$Q:$Q,MATCH(BG$2,List!$P:$P,0)),
0,
(COUNTIFS('Project Follow up - Base'!$S$20:$S$96,BG$2,'Project Follow up - Base'!$F$20:$F$96,$C10)
- INDEX(List!$Q:$Q,MATCH(BG$2,List!$P:$P,0)))
* INDEX(List!$R:$R,MATCH(BG$2,List!$P:$P,0)))</f>
        <v>0</v>
      </c>
      <c r="BH10" s="357">
        <f ca="1">IF(
COUNTIFS('Project Follow up - Base'!$S$20:$S$96,BH$2,'Project Follow up - Base'!$F$20:$F$96,$C10)&lt;= INDEX(List!$Q:$Q,MATCH(BH$2,List!$P:$P,0)),
0,
(COUNTIFS('Project Follow up - Base'!$S$20:$S$96,BH$2,'Project Follow up - Base'!$F$20:$F$96,$C10)
- INDEX(List!$Q:$Q,MATCH(BH$2,List!$P:$P,0)))
* INDEX(List!$R:$R,MATCH(BH$2,List!$P:$P,0)))</f>
        <v>0</v>
      </c>
      <c r="BI10" s="357">
        <f ca="1">IF(
COUNTIFS('Project Follow up - Base'!$S$20:$S$96,BI$2,'Project Follow up - Base'!$F$20:$F$96,$C10)&lt;= INDEX(List!$Q:$Q,MATCH(BI$2,List!$P:$P,0)),
0,
(COUNTIFS('Project Follow up - Base'!$S$20:$S$96,BI$2,'Project Follow up - Base'!$F$20:$F$96,$C10)
- INDEX(List!$Q:$Q,MATCH(BI$2,List!$P:$P,0)))
* INDEX(List!$R:$R,MATCH(BI$2,List!$P:$P,0)))</f>
        <v>0</v>
      </c>
      <c r="BJ10" s="357">
        <f ca="1">IF(
COUNTIFS('Project Follow up - Base'!$S$20:$S$96,BJ$2,'Project Follow up - Base'!$F$20:$F$96,$C10)&lt;= INDEX(List!$Q:$Q,MATCH(BJ$2,List!$P:$P,0)),
0,
(COUNTIFS('Project Follow up - Base'!$S$20:$S$96,BJ$2,'Project Follow up - Base'!$F$20:$F$96,$C10)
- INDEX(List!$Q:$Q,MATCH(BJ$2,List!$P:$P,0)))
* INDEX(List!$R:$R,MATCH(BJ$2,List!$P:$P,0)))</f>
        <v>0</v>
      </c>
      <c r="BK10" s="357">
        <f ca="1">IF(
COUNTIFS('Project Follow up - Base'!$S$20:$S$96,BK$2,'Project Follow up - Base'!$F$20:$F$96,$C10)&lt;= INDEX(List!$Q:$Q,MATCH(BK$2,List!$P:$P,0)),
0,
(COUNTIFS('Project Follow up - Base'!$S$20:$S$96,BK$2,'Project Follow up - Base'!$F$20:$F$96,$C10)
- INDEX(List!$Q:$Q,MATCH(BK$2,List!$P:$P,0)))
* INDEX(List!$R:$R,MATCH(BK$2,List!$P:$P,0)))</f>
        <v>0</v>
      </c>
      <c r="BL10" s="357">
        <f ca="1">IF(
COUNTIFS('Project Follow up - Base'!$S$20:$S$96,BL$2,'Project Follow up - Base'!$F$20:$F$96,$C10)&lt;= INDEX(List!$Q:$Q,MATCH(BL$2,List!$P:$P,0)),
0,
(COUNTIFS('Project Follow up - Base'!$S$20:$S$96,BL$2,'Project Follow up - Base'!$F$20:$F$96,$C10)
- INDEX(List!$Q:$Q,MATCH(BL$2,List!$P:$P,0)))
* INDEX(List!$R:$R,MATCH(BL$2,List!$P:$P,0)))</f>
        <v>0</v>
      </c>
      <c r="BM10" s="357">
        <f ca="1">IF(
COUNTIFS('Project Follow up - Base'!$S$20:$S$96,BM$2,'Project Follow up - Base'!$F$20:$F$96,$C10)&lt;= INDEX(List!$Q:$Q,MATCH(BM$2,List!$P:$P,0)),
0,
(COUNTIFS('Project Follow up - Base'!$S$20:$S$96,BM$2,'Project Follow up - Base'!$F$20:$F$96,$C10)
- INDEX(List!$Q:$Q,MATCH(BM$2,List!$P:$P,0)))
* INDEX(List!$R:$R,MATCH(BM$2,List!$P:$P,0)))</f>
        <v>0</v>
      </c>
      <c r="BN10" s="357">
        <f ca="1">IF(
COUNTIFS('Project Follow up - Base'!$S$20:$S$96,BN$2,'Project Follow up - Base'!$F$20:$F$96,$C10)&lt;= INDEX(List!$Q:$Q,MATCH(BN$2,List!$P:$P,0)),
0,
(COUNTIFS('Project Follow up - Base'!$S$20:$S$96,BN$2,'Project Follow up - Base'!$F$20:$F$96,$C10)
- INDEX(List!$Q:$Q,MATCH(BN$2,List!$P:$P,0)))
* INDEX(List!$R:$R,MATCH(BN$2,List!$P:$P,0)))</f>
        <v>0</v>
      </c>
      <c r="BO10" s="357">
        <f ca="1">IF(
COUNTIFS('Project Follow up - Base'!$S$20:$S$96,BO$2,'Project Follow up - Base'!$F$20:$F$96,$C10)&lt;= INDEX(List!$Q:$Q,MATCH(BO$2,List!$P:$P,0)),
0,
(COUNTIFS('Project Follow up - Base'!$S$20:$S$96,BO$2,'Project Follow up - Base'!$F$20:$F$96,$C10)
- INDEX(List!$Q:$Q,MATCH(BO$2,List!$P:$P,0)))
* INDEX(List!$R:$R,MATCH(BO$2,List!$P:$P,0)))</f>
        <v>0</v>
      </c>
      <c r="BP10" s="357">
        <f ca="1">IF(
COUNTIFS('Project Follow up - Base'!$S$20:$S$96,BP$2,'Project Follow up - Base'!$F$20:$F$96,$C10)&lt;= INDEX(List!$Q:$Q,MATCH(BP$2,List!$P:$P,0)),
0,
(COUNTIFS('Project Follow up - Base'!$S$20:$S$96,BP$2,'Project Follow up - Base'!$F$20:$F$96,$C10)
- INDEX(List!$Q:$Q,MATCH(BP$2,List!$P:$P,0)))
* INDEX(List!$R:$R,MATCH(BP$2,List!$P:$P,0)))</f>
        <v>0</v>
      </c>
      <c r="BQ10" s="357">
        <f ca="1">IF(
COUNTIFS('Project Follow up - Base'!$S$20:$S$96,BQ$2,'Project Follow up - Base'!$F$20:$F$96,$C10)&lt;= INDEX(List!$Q:$Q,MATCH(BQ$2,List!$P:$P,0)),
0,
(COUNTIFS('Project Follow up - Base'!$S$20:$S$96,BQ$2,'Project Follow up - Base'!$F$20:$F$96,$C10)
- INDEX(List!$Q:$Q,MATCH(BQ$2,List!$P:$P,0)))
* INDEX(List!$R:$R,MATCH(BQ$2,List!$P:$P,0)))</f>
        <v>0</v>
      </c>
      <c r="BR10" s="357">
        <f ca="1">IF(
COUNTIFS('Project Follow up - Base'!$S$20:$S$96,BR$2,'Project Follow up - Base'!$F$20:$F$96,$C10)&lt;= INDEX(List!$Q:$Q,MATCH(BR$2,List!$P:$P,0)),
0,
(COUNTIFS('Project Follow up - Base'!$S$20:$S$96,BR$2,'Project Follow up - Base'!$F$20:$F$96,$C10)
- INDEX(List!$Q:$Q,MATCH(BR$2,List!$P:$P,0)))
* INDEX(List!$R:$R,MATCH(BR$2,List!$P:$P,0)))</f>
        <v>0</v>
      </c>
      <c r="BS10" s="357">
        <f ca="1">IF(
COUNTIFS('Project Follow up - Base'!$S$20:$S$96,BS$2,'Project Follow up - Base'!$F$20:$F$96,$C10)&lt;= INDEX(List!$Q:$Q,MATCH(BS$2,List!$P:$P,0)),
0,
(COUNTIFS('Project Follow up - Base'!$S$20:$S$96,BS$2,'Project Follow up - Base'!$F$20:$F$96,$C10)
- INDEX(List!$Q:$Q,MATCH(BS$2,List!$P:$P,0)))
* INDEX(List!$R:$R,MATCH(BS$2,List!$P:$P,0)))</f>
        <v>0</v>
      </c>
      <c r="BT10" s="357">
        <f ca="1">IF(
COUNTIFS('Project Follow up - Base'!$S$20:$S$96,BT$2,'Project Follow up - Base'!$F$20:$F$96,$C10)&lt;= INDEX(List!$Q:$Q,MATCH(BT$2,List!$P:$P,0)),
0,
(COUNTIFS('Project Follow up - Base'!$S$20:$S$96,BT$2,'Project Follow up - Base'!$F$20:$F$96,$C10)
- INDEX(List!$Q:$Q,MATCH(BT$2,List!$P:$P,0)))
* INDEX(List!$R:$R,MATCH(BT$2,List!$P:$P,0)))</f>
        <v>0</v>
      </c>
      <c r="BU10" s="357">
        <f ca="1">IF(
COUNTIFS('Project Follow up - Base'!$S$20:$S$96,BU$2,'Project Follow up - Base'!$F$20:$F$96,$C10)&lt;= INDEX(List!$Q:$Q,MATCH(BU$2,List!$P:$P,0)),
0,
(COUNTIFS('Project Follow up - Base'!$S$20:$S$96,BU$2,'Project Follow up - Base'!$F$20:$F$96,$C10)
- INDEX(List!$Q:$Q,MATCH(BU$2,List!$P:$P,0)))
* INDEX(List!$R:$R,MATCH(BU$2,List!$P:$P,0)))</f>
        <v>0</v>
      </c>
      <c r="BV10" s="357">
        <f ca="1">IF(
COUNTIFS('Project Follow up - Base'!$S$20:$S$96,BV$2,'Project Follow up - Base'!$F$20:$F$96,$C10)&lt;= INDEX(List!$Q:$Q,MATCH(BV$2,List!$P:$P,0)),
0,
(COUNTIFS('Project Follow up - Base'!$S$20:$S$96,BV$2,'Project Follow up - Base'!$F$20:$F$96,$C10)
- INDEX(List!$Q:$Q,MATCH(BV$2,List!$P:$P,0)))
* INDEX(List!$R:$R,MATCH(BV$2,List!$P:$P,0)))</f>
        <v>0</v>
      </c>
      <c r="BW10" s="357">
        <f ca="1">IF(
COUNTIFS('Project Follow up - Base'!$S$20:$S$96,BW$2,'Project Follow up - Base'!$F$20:$F$96,$C10)&lt;= INDEX(List!$Q:$Q,MATCH(BW$2,List!$P:$P,0)),
0,
(COUNTIFS('Project Follow up - Base'!$S$20:$S$96,BW$2,'Project Follow up - Base'!$F$20:$F$96,$C10)
- INDEX(List!$Q:$Q,MATCH(BW$2,List!$P:$P,0)))
* INDEX(List!$R:$R,MATCH(BW$2,List!$P:$P,0)))</f>
        <v>0</v>
      </c>
      <c r="BX10" s="357">
        <f ca="1">IF(
COUNTIFS('Project Follow up - Base'!$S$20:$S$96,BX$2,'Project Follow up - Base'!$F$20:$F$96,$C10)&lt;= INDEX(List!$Q:$Q,MATCH(BX$2,List!$P:$P,0)),
0,
(COUNTIFS('Project Follow up - Base'!$S$20:$S$96,BX$2,'Project Follow up - Base'!$F$20:$F$96,$C10)
- INDEX(List!$Q:$Q,MATCH(BX$2,List!$P:$P,0)))
* INDEX(List!$R:$R,MATCH(BX$2,List!$P:$P,0)))</f>
        <v>0</v>
      </c>
      <c r="BY10" s="357">
        <f ca="1">IF(
COUNTIFS('Project Follow up - Base'!$S$20:$S$96,BY$2,'Project Follow up - Base'!$F$20:$F$96,$C10)&lt;= INDEX(List!$Q:$Q,MATCH(BY$2,List!$P:$P,0)),
0,
(COUNTIFS('Project Follow up - Base'!$S$20:$S$96,BY$2,'Project Follow up - Base'!$F$20:$F$96,$C10)
- INDEX(List!$Q:$Q,MATCH(BY$2,List!$P:$P,0)))
* INDEX(List!$R:$R,MATCH(BY$2,List!$P:$P,0)))</f>
        <v>0</v>
      </c>
      <c r="BZ10" s="357">
        <f ca="1">IF(
COUNTIFS('Project Follow up - Base'!$S$20:$S$96,BZ$2,'Project Follow up - Base'!$F$20:$F$96,$C10)&lt;= INDEX(List!$Q:$Q,MATCH(BZ$2,List!$P:$P,0)),
0,
(COUNTIFS('Project Follow up - Base'!$S$20:$S$96,BZ$2,'Project Follow up - Base'!$F$20:$F$96,$C10)
- INDEX(List!$Q:$Q,MATCH(BZ$2,List!$P:$P,0)))
* INDEX(List!$R:$R,MATCH(BZ$2,List!$P:$P,0)))</f>
        <v>0</v>
      </c>
      <c r="CA10" s="357">
        <f ca="1">IF(
COUNTIFS('Project Follow up - Base'!$S$20:$S$96,CA$2,'Project Follow up - Base'!$F$20:$F$96,$C10)&lt;= INDEX(List!$Q:$Q,MATCH(CA$2,List!$P:$P,0)),
0,
(COUNTIFS('Project Follow up - Base'!$S$20:$S$96,CA$2,'Project Follow up - Base'!$F$20:$F$96,$C10)
- INDEX(List!$Q:$Q,MATCH(CA$2,List!$P:$P,0)))
* INDEX(List!$R:$R,MATCH(CA$2,List!$P:$P,0)))</f>
        <v>0</v>
      </c>
      <c r="CB10" s="357">
        <f ca="1">IF(
COUNTIFS('Project Follow up - Base'!$S$20:$S$96,CB$2,'Project Follow up - Base'!$F$20:$F$96,$C10)&lt;= INDEX(List!$Q:$Q,MATCH(CB$2,List!$P:$P,0)),
0,
(COUNTIFS('Project Follow up - Base'!$S$20:$S$96,CB$2,'Project Follow up - Base'!$F$20:$F$96,$C10)
- INDEX(List!$Q:$Q,MATCH(CB$2,List!$P:$P,0)))
* INDEX(List!$R:$R,MATCH(CB$2,List!$P:$P,0)))</f>
        <v>0</v>
      </c>
      <c r="CC10" s="357">
        <f ca="1">IF(
COUNTIFS('Project Follow up - Base'!$S$20:$S$96,CC$2,'Project Follow up - Base'!$F$20:$F$96,$C10)&lt;= INDEX(List!$Q:$Q,MATCH(CC$2,List!$P:$P,0)),
0,
(COUNTIFS('Project Follow up - Base'!$S$20:$S$96,CC$2,'Project Follow up - Base'!$F$20:$F$96,$C10)
- INDEX(List!$Q:$Q,MATCH(CC$2,List!$P:$P,0)))
* INDEX(List!$R:$R,MATCH(CC$2,List!$P:$P,0)))</f>
        <v>0</v>
      </c>
      <c r="CD10" s="357">
        <f ca="1">IF(
COUNTIFS('Project Follow up - Base'!$S$20:$S$96,CD$2,'Project Follow up - Base'!$F$20:$F$96,$C10)&lt;= INDEX(List!$Q:$Q,MATCH(CD$2,List!$P:$P,0)),
0,
(COUNTIFS('Project Follow up - Base'!$S$20:$S$96,CD$2,'Project Follow up - Base'!$F$20:$F$96,$C10)
- INDEX(List!$Q:$Q,MATCH(CD$2,List!$P:$P,0)))
* INDEX(List!$R:$R,MATCH(CD$2,List!$P:$P,0)))</f>
        <v>0</v>
      </c>
      <c r="CE10" s="357">
        <f ca="1">IF(
COUNTIFS('Project Follow up - Base'!$S$20:$S$96,CE$2,'Project Follow up - Base'!$F$20:$F$96,$C10)&lt;= INDEX(List!$Q:$Q,MATCH(CE$2,List!$P:$P,0)),
0,
(COUNTIFS('Project Follow up - Base'!$S$20:$S$96,CE$2,'Project Follow up - Base'!$F$20:$F$96,$C10)
- INDEX(List!$Q:$Q,MATCH(CE$2,List!$P:$P,0)))
* INDEX(List!$R:$R,MATCH(CE$2,List!$P:$P,0)))</f>
        <v>0</v>
      </c>
      <c r="CF10" s="357">
        <f ca="1">IF(
COUNTIFS('Project Follow up - Base'!$S$20:$S$96,CF$2,'Project Follow up - Base'!$F$20:$F$96,$C10)&lt;= INDEX(List!$Q:$Q,MATCH(CF$2,List!$P:$P,0)),
0,
(COUNTIFS('Project Follow up - Base'!$S$20:$S$96,CF$2,'Project Follow up - Base'!$F$20:$F$96,$C10)
- INDEX(List!$Q:$Q,MATCH(CF$2,List!$P:$P,0)))
* INDEX(List!$R:$R,MATCH(CF$2,List!$P:$P,0)))</f>
        <v>0</v>
      </c>
      <c r="CG10" s="357">
        <f ca="1">IF(
COUNTIFS('Project Follow up - Base'!$S$20:$S$96,CG$2,'Project Follow up - Base'!$F$20:$F$96,$C10)&lt;= INDEX(List!$Q:$Q,MATCH(CG$2,List!$P:$P,0)),
0,
(COUNTIFS('Project Follow up - Base'!$S$20:$S$96,CG$2,'Project Follow up - Base'!$F$20:$F$96,$C10)
- INDEX(List!$Q:$Q,MATCH(CG$2,List!$P:$P,0)))
* INDEX(List!$R:$R,MATCH(CG$2,List!$P:$P,0)))</f>
        <v>0</v>
      </c>
      <c r="CH10" s="357">
        <f ca="1">IF(
COUNTIFS('Project Follow up - Base'!$S$20:$S$96,CH$2,'Project Follow up - Base'!$F$20:$F$96,$C10)&lt;= INDEX(List!$Q:$Q,MATCH(CH$2,List!$P:$P,0)),
0,
(COUNTIFS('Project Follow up - Base'!$S$20:$S$96,CH$2,'Project Follow up - Base'!$F$20:$F$96,$C10)
- INDEX(List!$Q:$Q,MATCH(CH$2,List!$P:$P,0)))
* INDEX(List!$R:$R,MATCH(CH$2,List!$P:$P,0)))</f>
        <v>0</v>
      </c>
      <c r="CI10" s="357">
        <f ca="1">IF(
COUNTIFS('Project Follow up - Base'!$S$20:$S$96,CI$2,'Project Follow up - Base'!$F$20:$F$96,$C10)&lt;= INDEX(List!$Q:$Q,MATCH(CI$2,List!$P:$P,0)),
0,
(COUNTIFS('Project Follow up - Base'!$S$20:$S$96,CI$2,'Project Follow up - Base'!$F$20:$F$96,$C10)
- INDEX(List!$Q:$Q,MATCH(CI$2,List!$P:$P,0)))
* INDEX(List!$R:$R,MATCH(CI$2,List!$P:$P,0)))</f>
        <v>0</v>
      </c>
      <c r="CJ10" s="357">
        <f ca="1">IF(
COUNTIFS('Project Follow up - Base'!$S$20:$S$96,CJ$2,'Project Follow up - Base'!$F$20:$F$96,$C10)&lt;= INDEX(List!$Q:$Q,MATCH(CJ$2,List!$P:$P,0)),
0,
(COUNTIFS('Project Follow up - Base'!$S$20:$S$96,CJ$2,'Project Follow up - Base'!$F$20:$F$96,$C10)
- INDEX(List!$Q:$Q,MATCH(CJ$2,List!$P:$P,0)))
* INDEX(List!$R:$R,MATCH(CJ$2,List!$P:$P,0)))</f>
        <v>0</v>
      </c>
      <c r="CK10" s="357">
        <f ca="1">IF(
COUNTIFS('Project Follow up - Base'!$S$20:$S$96,CK$2,'Project Follow up - Base'!$F$20:$F$96,$C10)&lt;= INDEX(List!$Q:$Q,MATCH(CK$2,List!$P:$P,0)),
0,
(COUNTIFS('Project Follow up - Base'!$S$20:$S$96,CK$2,'Project Follow up - Base'!$F$20:$F$96,$C10)
- INDEX(List!$Q:$Q,MATCH(CK$2,List!$P:$P,0)))
* INDEX(List!$R:$R,MATCH(CK$2,List!$P:$P,0)))</f>
        <v>0</v>
      </c>
      <c r="CL10" s="357">
        <f ca="1">IF(
COUNTIFS('Project Follow up - Base'!$S$20:$S$96,CL$2,'Project Follow up - Base'!$F$20:$F$96,$C10)&lt;= INDEX(List!$Q:$Q,MATCH(CL$2,List!$P:$P,0)),
0,
(COUNTIFS('Project Follow up - Base'!$S$20:$S$96,CL$2,'Project Follow up - Base'!$F$20:$F$96,$C10)
- INDEX(List!$Q:$Q,MATCH(CL$2,List!$P:$P,0)))
* INDEX(List!$R:$R,MATCH(CL$2,List!$P:$P,0)))</f>
        <v>0</v>
      </c>
      <c r="CM10" s="357">
        <f ca="1">IF(
COUNTIFS('Project Follow up - Base'!$S$20:$S$96,CM$2,'Project Follow up - Base'!$F$20:$F$96,$C10)&lt;= INDEX(List!$Q:$Q,MATCH(CM$2,List!$P:$P,0)),
0,
(COUNTIFS('Project Follow up - Base'!$S$20:$S$96,CM$2,'Project Follow up - Base'!$F$20:$F$96,$C10)
- INDEX(List!$Q:$Q,MATCH(CM$2,List!$P:$P,0)))
* INDEX(List!$R:$R,MATCH(CM$2,List!$P:$P,0)))</f>
        <v>0</v>
      </c>
      <c r="CN10" s="357">
        <f ca="1">IF(
COUNTIFS('Project Follow up - Base'!$S$20:$S$96,CN$2,'Project Follow up - Base'!$F$20:$F$96,$C10)&lt;= INDEX(List!$Q:$Q,MATCH(CN$2,List!$P:$P,0)),
0,
(COUNTIFS('Project Follow up - Base'!$S$20:$S$96,CN$2,'Project Follow up - Base'!$F$20:$F$96,$C10)
- INDEX(List!$Q:$Q,MATCH(CN$2,List!$P:$P,0)))
* INDEX(List!$R:$R,MATCH(CN$2,List!$P:$P,0)))</f>
        <v>0</v>
      </c>
      <c r="CO10" s="357">
        <f ca="1">IF(
COUNTIFS('Project Follow up - Base'!$S$20:$S$96,CO$2,'Project Follow up - Base'!$F$20:$F$96,$C10)&lt;= INDEX(List!$Q:$Q,MATCH(CO$2,List!$P:$P,0)),
0,
(COUNTIFS('Project Follow up - Base'!$S$20:$S$96,CO$2,'Project Follow up - Base'!$F$20:$F$96,$C10)
- INDEX(List!$Q:$Q,MATCH(CO$2,List!$P:$P,0)))
* INDEX(List!$R:$R,MATCH(CO$2,List!$P:$P,0)))</f>
        <v>0</v>
      </c>
      <c r="CP10" s="357">
        <f ca="1">IF(
COUNTIFS('Project Follow up - Base'!$S$20:$S$96,CP$2,'Project Follow up - Base'!$F$20:$F$96,$C10)&lt;= INDEX(List!$Q:$Q,MATCH(CP$2,List!$P:$P,0)),
0,
(COUNTIFS('Project Follow up - Base'!$S$20:$S$96,CP$2,'Project Follow up - Base'!$F$20:$F$96,$C10)
- INDEX(List!$Q:$Q,MATCH(CP$2,List!$P:$P,0)))
* INDEX(List!$R:$R,MATCH(CP$2,List!$P:$P,0)))</f>
        <v>0</v>
      </c>
      <c r="CQ10" s="357">
        <f ca="1">IF(
COUNTIFS('Project Follow up - Base'!$S$20:$S$96,CQ$2,'Project Follow up - Base'!$F$20:$F$96,$C10)&lt;= INDEX(List!$Q:$Q,MATCH(CQ$2,List!$P:$P,0)),
0,
(COUNTIFS('Project Follow up - Base'!$S$20:$S$96,CQ$2,'Project Follow up - Base'!$F$20:$F$96,$C10)
- INDEX(List!$Q:$Q,MATCH(CQ$2,List!$P:$P,0)))
* INDEX(List!$R:$R,MATCH(CQ$2,List!$P:$P,0)))</f>
        <v>0</v>
      </c>
      <c r="CR10" s="357">
        <f ca="1">IF(
COUNTIFS('Project Follow up - Base'!$S$20:$S$96,CR$2,'Project Follow up - Base'!$F$20:$F$96,$C10)&lt;= INDEX(List!$Q:$Q,MATCH(CR$2,List!$P:$P,0)),
0,
(COUNTIFS('Project Follow up - Base'!$S$20:$S$96,CR$2,'Project Follow up - Base'!$F$20:$F$96,$C10)
- INDEX(List!$Q:$Q,MATCH(CR$2,List!$P:$P,0)))
* INDEX(List!$R:$R,MATCH(CR$2,List!$P:$P,0)))</f>
        <v>0</v>
      </c>
      <c r="CS10" s="357">
        <f ca="1">IF(
COUNTIFS('Project Follow up - Base'!$S$20:$S$96,CS$2,'Project Follow up - Base'!$F$20:$F$96,$C10)&lt;= INDEX(List!$Q:$Q,MATCH(CS$2,List!$P:$P,0)),
0,
(COUNTIFS('Project Follow up - Base'!$S$20:$S$96,CS$2,'Project Follow up - Base'!$F$20:$F$96,$C10)
- INDEX(List!$Q:$Q,MATCH(CS$2,List!$P:$P,0)))
* INDEX(List!$R:$R,MATCH(CS$2,List!$P:$P,0)))</f>
        <v>0</v>
      </c>
      <c r="CT10" s="357">
        <f ca="1">IF(
COUNTIFS('Project Follow up - Base'!$S$20:$S$96,CT$2,'Project Follow up - Base'!$F$20:$F$96,$C10)&lt;= INDEX(List!$Q:$Q,MATCH(CT$2,List!$P:$P,0)),
0,
(COUNTIFS('Project Follow up - Base'!$S$20:$S$96,CT$2,'Project Follow up - Base'!$F$20:$F$96,$C10)
- INDEX(List!$Q:$Q,MATCH(CT$2,List!$P:$P,0)))
* INDEX(List!$R:$R,MATCH(CT$2,List!$P:$P,0)))</f>
        <v>0</v>
      </c>
      <c r="CU10" s="357">
        <f ca="1">IF(
COUNTIFS('Project Follow up - Base'!$S$20:$S$96,CU$2,'Project Follow up - Base'!$F$20:$F$96,$C10)&lt;= INDEX(List!$Q:$Q,MATCH(CU$2,List!$P:$P,0)),
0,
(COUNTIFS('Project Follow up - Base'!$S$20:$S$96,CU$2,'Project Follow up - Base'!$F$20:$F$96,$C10)
- INDEX(List!$Q:$Q,MATCH(CU$2,List!$P:$P,0)))
* INDEX(List!$R:$R,MATCH(CU$2,List!$P:$P,0)))</f>
        <v>0</v>
      </c>
      <c r="CV10" s="357">
        <f ca="1">IF(
COUNTIFS('Project Follow up - Base'!$S$20:$S$96,CV$2,'Project Follow up - Base'!$F$20:$F$96,$C10)&lt;= INDEX(List!$Q:$Q,MATCH(CV$2,List!$P:$P,0)),
0,
(COUNTIFS('Project Follow up - Base'!$S$20:$S$96,CV$2,'Project Follow up - Base'!$F$20:$F$96,$C10)
- INDEX(List!$Q:$Q,MATCH(CV$2,List!$P:$P,0)))
* INDEX(List!$R:$R,MATCH(CV$2,List!$P:$P,0)))</f>
        <v>0</v>
      </c>
      <c r="CW10" s="357">
        <f ca="1">IF(
COUNTIFS('Project Follow up - Base'!$S$20:$S$96,CW$2,'Project Follow up - Base'!$F$20:$F$96,$C10)&lt;= INDEX(List!$Q:$Q,MATCH(CW$2,List!$P:$P,0)),
0,
(COUNTIFS('Project Follow up - Base'!$S$20:$S$96,CW$2,'Project Follow up - Base'!$F$20:$F$96,$C10)
- INDEX(List!$Q:$Q,MATCH(CW$2,List!$P:$P,0)))
* INDEX(List!$R:$R,MATCH(CW$2,List!$P:$P,0)))</f>
        <v>0</v>
      </c>
      <c r="CX10" s="357">
        <f ca="1">IF(
COUNTIFS('Project Follow up - Base'!$S$20:$S$96,CX$2,'Project Follow up - Base'!$F$20:$F$96,$C10)&lt;= INDEX(List!$Q:$Q,MATCH(CX$2,List!$P:$P,0)),
0,
(COUNTIFS('Project Follow up - Base'!$S$20:$S$96,CX$2,'Project Follow up - Base'!$F$20:$F$96,$C10)
- INDEX(List!$Q:$Q,MATCH(CX$2,List!$P:$P,0)))
* INDEX(List!$R:$R,MATCH(CX$2,List!$P:$P,0)))</f>
        <v>0</v>
      </c>
      <c r="CY10" s="357">
        <f ca="1">IF(
COUNTIFS('Project Follow up - Base'!$S$20:$S$96,CY$2,'Project Follow up - Base'!$F$20:$F$96,$C10)&lt;= INDEX(List!$Q:$Q,MATCH(CY$2,List!$P:$P,0)),
0,
(COUNTIFS('Project Follow up - Base'!$S$20:$S$96,CY$2,'Project Follow up - Base'!$F$20:$F$96,$C10)
- INDEX(List!$Q:$Q,MATCH(CY$2,List!$P:$P,0)))
* INDEX(List!$R:$R,MATCH(CY$2,List!$P:$P,0)))</f>
        <v>0</v>
      </c>
      <c r="CZ10" s="357">
        <f ca="1">IF(
COUNTIFS('Project Follow up - Base'!$S$20:$S$96,CZ$2,'Project Follow up - Base'!$F$20:$F$96,$C10)&lt;= INDEX(List!$Q:$Q,MATCH(CZ$2,List!$P:$P,0)),
0,
(COUNTIFS('Project Follow up - Base'!$S$20:$S$96,CZ$2,'Project Follow up - Base'!$F$20:$F$96,$C10)
- INDEX(List!$Q:$Q,MATCH(CZ$2,List!$P:$P,0)))
* INDEX(List!$R:$R,MATCH(CZ$2,List!$P:$P,0)))</f>
        <v>0</v>
      </c>
      <c r="DA10" s="357">
        <f ca="1">IF(
COUNTIFS('Project Follow up - Base'!$S$20:$S$96,DA$2,'Project Follow up - Base'!$F$20:$F$96,$C10)&lt;= INDEX(List!$Q:$Q,MATCH(DA$2,List!$P:$P,0)),
0,
(COUNTIFS('Project Follow up - Base'!$S$20:$S$96,DA$2,'Project Follow up - Base'!$F$20:$F$96,$C10)
- INDEX(List!$Q:$Q,MATCH(DA$2,List!$P:$P,0)))
* INDEX(List!$R:$R,MATCH(DA$2,List!$P:$P,0)))</f>
        <v>0</v>
      </c>
      <c r="DB10" s="357">
        <f ca="1">IF(
COUNTIFS('Project Follow up - Base'!$S$20:$S$96,DB$2,'Project Follow up - Base'!$F$20:$F$96,$C10)&lt;= INDEX(List!$Q:$Q,MATCH(DB$2,List!$P:$P,0)),
0,
(COUNTIFS('Project Follow up - Base'!$S$20:$S$96,DB$2,'Project Follow up - Base'!$F$20:$F$96,$C10)
- INDEX(List!$Q:$Q,MATCH(DB$2,List!$P:$P,0)))
* INDEX(List!$R:$R,MATCH(DB$2,List!$P:$P,0)))</f>
        <v>0</v>
      </c>
    </row>
    <row r="11" spans="1:106" x14ac:dyDescent="0.2">
      <c r="A11" s="353">
        <f>COUNTIF('Project Follow up - Base'!$F$20:$F$96,C11)</f>
        <v>0</v>
      </c>
      <c r="B11" s="353" t="str">
        <f>'Employees Summary'!B12</f>
        <v>Design</v>
      </c>
      <c r="C11" s="353" t="str">
        <f>'Employees Summary'!C12</f>
        <v>Mohamed shaldoum</v>
      </c>
      <c r="D11" s="354" t="str">
        <f>IF(C11=0,"", IF(A11&gt;0,1-(G11*[1]KPI!$C$3)-(H11*[1]KPI!$C$4),""))</f>
        <v/>
      </c>
      <c r="E11" s="365" t="str">
        <f>IF(OR(C11='Project Follow up - Base'!$D$17,C11='Project Follow up - Base'!$D$38,C11='Project Follow up - Base'!$D$74), IF(SUMIF(B:B,B11,A:A)=0,"", AVERAGEIF(B:B,B11,D:D)),"")</f>
        <v/>
      </c>
      <c r="F11" s="366">
        <f>SUMIF('Project Follow up - Base'!$F$20:$F$102,'Employees KPIs'!C11,'Project Follow up - Base'!$AA$20:$AA$102)</f>
        <v>0</v>
      </c>
      <c r="G11" s="355">
        <f>IF( F11=0,
   0,
   IF(
     F11-
     [1]KPI!$F$3
     &lt;0,0,
     F11-
     [1]KPI!$F$3
    )*
     [1]KPI!$G$3
)</f>
        <v>0</v>
      </c>
      <c r="H11" s="355">
        <f t="shared" ca="1" si="0"/>
        <v>0</v>
      </c>
      <c r="I11" s="356">
        <f ca="1">IF(
COUNTIFS('Project Follow up - Base'!$S$20:$S$96,I$2,'Project Follow up - Base'!$F$20:$F$96,$C11)&lt;= INDEX(List!$Q:$Q,MATCH(I$2,List!$P:$P,0)),
0,
(COUNTIFS('Project Follow up - Base'!$S$20:$S$96,I$2,'Project Follow up - Base'!$F$20:$F$96,$C11)
- INDEX(List!$Q:$Q,MATCH(I$2,List!$P:$P,0)))
* INDEX(List!$R:$R,MATCH(I$2,List!$P:$P,0)))</f>
        <v>0</v>
      </c>
      <c r="J11" s="357">
        <f ca="1">IF(
COUNTIFS('Project Follow up - Base'!$S$20:$S$96,J$2,'Project Follow up - Base'!$F$20:$F$96,$C11)&lt;= INDEX(List!$Q:$Q,MATCH(J$2,List!$P:$P,0)),
0,
(COUNTIFS('Project Follow up - Base'!$S$20:$S$96,J$2,'Project Follow up - Base'!$F$20:$F$96,$C11)
- INDEX(List!$Q:$Q,MATCH(J$2,List!$P:$P,0)))
* INDEX(List!$R:$R,MATCH(J$2,List!$P:$P,0)))</f>
        <v>0</v>
      </c>
      <c r="K11" s="357">
        <f ca="1">IF(
COUNTIFS('Project Follow up - Base'!$S$20:$S$96,K$2,'Project Follow up - Base'!$F$20:$F$96,$C11)&lt;= INDEX(List!$Q:$Q,MATCH(K$2,List!$P:$P,0)),
0,
(COUNTIFS('Project Follow up - Base'!$S$20:$S$96,K$2,'Project Follow up - Base'!$F$20:$F$96,$C11)
- INDEX(List!$Q:$Q,MATCH(K$2,List!$P:$P,0)))
* INDEX(List!$R:$R,MATCH(K$2,List!$P:$P,0)))</f>
        <v>0</v>
      </c>
      <c r="L11" s="357">
        <f ca="1">IF(
COUNTIFS('Project Follow up - Base'!$S$20:$S$96,L$2,'Project Follow up - Base'!$F$20:$F$96,$C11)&lt;= INDEX(List!$Q:$Q,MATCH(L$2,List!$P:$P,0)),
0,
(COUNTIFS('Project Follow up - Base'!$S$20:$S$96,L$2,'Project Follow up - Base'!$F$20:$F$96,$C11)
- INDEX(List!$Q:$Q,MATCH(L$2,List!$P:$P,0)))
* INDEX(List!$R:$R,MATCH(L$2,List!$P:$P,0)))</f>
        <v>0</v>
      </c>
      <c r="M11" s="357">
        <f ca="1">IF(
COUNTIFS('Project Follow up - Base'!$S$20:$S$96,M$2,'Project Follow up - Base'!$F$20:$F$96,$C11)&lt;= INDEX(List!$Q:$Q,MATCH(M$2,List!$P:$P,0)),
0,
(COUNTIFS('Project Follow up - Base'!$S$20:$S$96,M$2,'Project Follow up - Base'!$F$20:$F$96,$C11)
- INDEX(List!$Q:$Q,MATCH(M$2,List!$P:$P,0)))
* INDEX(List!$R:$R,MATCH(M$2,List!$P:$P,0)))</f>
        <v>0</v>
      </c>
      <c r="N11" s="357">
        <f ca="1">IF(
COUNTIFS('Project Follow up - Base'!$S$20:$S$96,N$2,'Project Follow up - Base'!$F$20:$F$96,$C11)&lt;= INDEX(List!$Q:$Q,MATCH(N$2,List!$P:$P,0)),
0,
(COUNTIFS('Project Follow up - Base'!$S$20:$S$96,N$2,'Project Follow up - Base'!$F$20:$F$96,$C11)
- INDEX(List!$Q:$Q,MATCH(N$2,List!$P:$P,0)))
* INDEX(List!$R:$R,MATCH(N$2,List!$P:$P,0)))</f>
        <v>0</v>
      </c>
      <c r="O11" s="357">
        <f ca="1">IF(
COUNTIFS('Project Follow up - Base'!$S$20:$S$96,O$2,'Project Follow up - Base'!$F$20:$F$96,$C11)&lt;= INDEX(List!$Q:$Q,MATCH(O$2,List!$P:$P,0)),
0,
(COUNTIFS('Project Follow up - Base'!$S$20:$S$96,O$2,'Project Follow up - Base'!$F$20:$F$96,$C11)
- INDEX(List!$Q:$Q,MATCH(O$2,List!$P:$P,0)))
* INDEX(List!$R:$R,MATCH(O$2,List!$P:$P,0)))</f>
        <v>0</v>
      </c>
      <c r="P11" s="357">
        <f ca="1">IF(
COUNTIFS('Project Follow up - Base'!$S$20:$S$96,P$2,'Project Follow up - Base'!$F$20:$F$96,$C11)&lt;= INDEX(List!$Q:$Q,MATCH(P$2,List!$P:$P,0)),
0,
(COUNTIFS('Project Follow up - Base'!$S$20:$S$96,P$2,'Project Follow up - Base'!$F$20:$F$96,$C11)
- INDEX(List!$Q:$Q,MATCH(P$2,List!$P:$P,0)))
* INDEX(List!$R:$R,MATCH(P$2,List!$P:$P,0)))</f>
        <v>0</v>
      </c>
      <c r="Q11" s="357">
        <f ca="1">IF(
COUNTIFS('Project Follow up - Base'!$S$20:$S$96,Q$2,'Project Follow up - Base'!$F$20:$F$96,$C11)&lt;= INDEX(List!$Q:$Q,MATCH(Q$2,List!$P:$P,0)),
0,
(COUNTIFS('Project Follow up - Base'!$S$20:$S$96,Q$2,'Project Follow up - Base'!$F$20:$F$96,$C11)
- INDEX(List!$Q:$Q,MATCH(Q$2,List!$P:$P,0)))
* INDEX(List!$R:$R,MATCH(Q$2,List!$P:$P,0)))</f>
        <v>0</v>
      </c>
      <c r="R11" s="357">
        <f ca="1">IF(
COUNTIFS('Project Follow up - Base'!$S$20:$S$96,R$2,'Project Follow up - Base'!$F$20:$F$96,$C11)&lt;= INDEX(List!$Q:$Q,MATCH(R$2,List!$P:$P,0)),
0,
(COUNTIFS('Project Follow up - Base'!$S$20:$S$96,R$2,'Project Follow up - Base'!$F$20:$F$96,$C11)
- INDEX(List!$Q:$Q,MATCH(R$2,List!$P:$P,0)))
* INDEX(List!$R:$R,MATCH(R$2,List!$P:$P,0)))</f>
        <v>0</v>
      </c>
      <c r="S11" s="357">
        <f ca="1">IF(
COUNTIFS('Project Follow up - Base'!$S$20:$S$96,S$2,'Project Follow up - Base'!$F$20:$F$96,$C11)&lt;= INDEX(List!$Q:$Q,MATCH(S$2,List!$P:$P,0)),
0,
(COUNTIFS('Project Follow up - Base'!$S$20:$S$96,S$2,'Project Follow up - Base'!$F$20:$F$96,$C11)
- INDEX(List!$Q:$Q,MATCH(S$2,List!$P:$P,0)))
* INDEX(List!$R:$R,MATCH(S$2,List!$P:$P,0)))</f>
        <v>0</v>
      </c>
      <c r="T11" s="357">
        <f ca="1">IF(
COUNTIFS('Project Follow up - Base'!$S$20:$S$96,T$2,'Project Follow up - Base'!$F$20:$F$96,$C11)&lt;= INDEX(List!$Q:$Q,MATCH(T$2,List!$P:$P,0)),
0,
(COUNTIFS('Project Follow up - Base'!$S$20:$S$96,T$2,'Project Follow up - Base'!$F$20:$F$96,$C11)
- INDEX(List!$Q:$Q,MATCH(T$2,List!$P:$P,0)))
* INDEX(List!$R:$R,MATCH(T$2,List!$P:$P,0)))</f>
        <v>0</v>
      </c>
      <c r="U11" s="357">
        <f ca="1">IF(
COUNTIFS('Project Follow up - Base'!$S$20:$S$96,U$2,'Project Follow up - Base'!$F$20:$F$96,$C11)&lt;= INDEX(List!$Q:$Q,MATCH(U$2,List!$P:$P,0)),
0,
(COUNTIFS('Project Follow up - Base'!$S$20:$S$96,U$2,'Project Follow up - Base'!$F$20:$F$96,$C11)
- INDEX(List!$Q:$Q,MATCH(U$2,List!$P:$P,0)))
* INDEX(List!$R:$R,MATCH(U$2,List!$P:$P,0)))</f>
        <v>0</v>
      </c>
      <c r="V11" s="357">
        <f ca="1">IF(
COUNTIFS('Project Follow up - Base'!$S$20:$S$96,V$2,'Project Follow up - Base'!$F$20:$F$96,$C11)&lt;= INDEX(List!$Q:$Q,MATCH(V$2,List!$P:$P,0)),
0,
(COUNTIFS('Project Follow up - Base'!$S$20:$S$96,V$2,'Project Follow up - Base'!$F$20:$F$96,$C11)
- INDEX(List!$Q:$Q,MATCH(V$2,List!$P:$P,0)))
* INDEX(List!$R:$R,MATCH(V$2,List!$P:$P,0)))</f>
        <v>0</v>
      </c>
      <c r="W11" s="357">
        <f ca="1">IF(
COUNTIFS('Project Follow up - Base'!$S$20:$S$96,W$2,'Project Follow up - Base'!$F$20:$F$96,$C11)&lt;= INDEX(List!$Q:$Q,MATCH(W$2,List!$P:$P,0)),
0,
(COUNTIFS('Project Follow up - Base'!$S$20:$S$96,W$2,'Project Follow up - Base'!$F$20:$F$96,$C11)
- INDEX(List!$Q:$Q,MATCH(W$2,List!$P:$P,0)))
* INDEX(List!$R:$R,MATCH(W$2,List!$P:$P,0)))</f>
        <v>0</v>
      </c>
      <c r="X11" s="357">
        <f ca="1">IF(
COUNTIFS('Project Follow up - Base'!$S$20:$S$96,X$2,'Project Follow up - Base'!$F$20:$F$96,$C11)&lt;= INDEX(List!$Q:$Q,MATCH(X$2,List!$P:$P,0)),
0,
(COUNTIFS('Project Follow up - Base'!$S$20:$S$96,X$2,'Project Follow up - Base'!$F$20:$F$96,$C11)
- INDEX(List!$Q:$Q,MATCH(X$2,List!$P:$P,0)))
* INDEX(List!$R:$R,MATCH(X$2,List!$P:$P,0)))</f>
        <v>0</v>
      </c>
      <c r="Y11" s="357">
        <f ca="1">IF(
COUNTIFS('Project Follow up - Base'!$S$20:$S$96,Y$2,'Project Follow up - Base'!$F$20:$F$96,$C11)&lt;= INDEX(List!$Q:$Q,MATCH(Y$2,List!$P:$P,0)),
0,
(COUNTIFS('Project Follow up - Base'!$S$20:$S$96,Y$2,'Project Follow up - Base'!$F$20:$F$96,$C11)
- INDEX(List!$Q:$Q,MATCH(Y$2,List!$P:$P,0)))
* INDEX(List!$R:$R,MATCH(Y$2,List!$P:$P,0)))</f>
        <v>0</v>
      </c>
      <c r="Z11" s="357">
        <f ca="1">IF(
COUNTIFS('Project Follow up - Base'!$S$20:$S$96,Z$2,'Project Follow up - Base'!$F$20:$F$96,$C11)&lt;= INDEX(List!$Q:$Q,MATCH(Z$2,List!$P:$P,0)),
0,
(COUNTIFS('Project Follow up - Base'!$S$20:$S$96,Z$2,'Project Follow up - Base'!$F$20:$F$96,$C11)
- INDEX(List!$Q:$Q,MATCH(Z$2,List!$P:$P,0)))
* INDEX(List!$R:$R,MATCH(Z$2,List!$P:$P,0)))</f>
        <v>0</v>
      </c>
      <c r="AA11" s="357">
        <f ca="1">IF(
COUNTIFS('Project Follow up - Base'!$S$20:$S$96,AA$2,'Project Follow up - Base'!$F$20:$F$96,$C11)&lt;= INDEX(List!$Q:$Q,MATCH(AA$2,List!$P:$P,0)),
0,
(COUNTIFS('Project Follow up - Base'!$S$20:$S$96,AA$2,'Project Follow up - Base'!$F$20:$F$96,$C11)
- INDEX(List!$Q:$Q,MATCH(AA$2,List!$P:$P,0)))
* INDEX(List!$R:$R,MATCH(AA$2,List!$P:$P,0)))</f>
        <v>0</v>
      </c>
      <c r="AB11" s="357">
        <f ca="1">IF(
COUNTIFS('Project Follow up - Base'!$S$20:$S$96,AB$2,'Project Follow up - Base'!$F$20:$F$96,$C11)&lt;= INDEX(List!$Q:$Q,MATCH(AB$2,List!$P:$P,0)),
0,
(COUNTIFS('Project Follow up - Base'!$S$20:$S$96,AB$2,'Project Follow up - Base'!$F$20:$F$96,$C11)
- INDEX(List!$Q:$Q,MATCH(AB$2,List!$P:$P,0)))
* INDEX(List!$R:$R,MATCH(AB$2,List!$P:$P,0)))</f>
        <v>0</v>
      </c>
      <c r="AC11" s="357">
        <f ca="1">IF(
COUNTIFS('Project Follow up - Base'!$S$20:$S$96,AC$2,'Project Follow up - Base'!$F$20:$F$96,$C11)&lt;= INDEX(List!$Q:$Q,MATCH(AC$2,List!$P:$P,0)),
0,
(COUNTIFS('Project Follow up - Base'!$S$20:$S$96,AC$2,'Project Follow up - Base'!$F$20:$F$96,$C11)
- INDEX(List!$Q:$Q,MATCH(AC$2,List!$P:$P,0)))
* INDEX(List!$R:$R,MATCH(AC$2,List!$P:$P,0)))</f>
        <v>0</v>
      </c>
      <c r="AD11" s="357">
        <f ca="1">IF(
COUNTIFS('Project Follow up - Base'!$S$20:$S$96,AD$2,'Project Follow up - Base'!$F$20:$F$96,$C11)&lt;= INDEX(List!$Q:$Q,MATCH(AD$2,List!$P:$P,0)),
0,
(COUNTIFS('Project Follow up - Base'!$S$20:$S$96,AD$2,'Project Follow up - Base'!$F$20:$F$96,$C11)
- INDEX(List!$Q:$Q,MATCH(AD$2,List!$P:$P,0)))
* INDEX(List!$R:$R,MATCH(AD$2,List!$P:$P,0)))</f>
        <v>0</v>
      </c>
      <c r="AE11" s="357">
        <f ca="1">IF(
COUNTIFS('Project Follow up - Base'!$S$20:$S$96,AE$2,'Project Follow up - Base'!$F$20:$F$96,$C11)&lt;= INDEX(List!$Q:$Q,MATCH(AE$2,List!$P:$P,0)),
0,
(COUNTIFS('Project Follow up - Base'!$S$20:$S$96,AE$2,'Project Follow up - Base'!$F$20:$F$96,$C11)
- INDEX(List!$Q:$Q,MATCH(AE$2,List!$P:$P,0)))
* INDEX(List!$R:$R,MATCH(AE$2,List!$P:$P,0)))</f>
        <v>0</v>
      </c>
      <c r="AF11" s="357">
        <f ca="1">IF(
COUNTIFS('Project Follow up - Base'!$S$20:$S$96,AF$2,'Project Follow up - Base'!$F$20:$F$96,$C11)&lt;= INDEX(List!$Q:$Q,MATCH(AF$2,List!$P:$P,0)),
0,
(COUNTIFS('Project Follow up - Base'!$S$20:$S$96,AF$2,'Project Follow up - Base'!$F$20:$F$96,$C11)
- INDEX(List!$Q:$Q,MATCH(AF$2,List!$P:$P,0)))
* INDEX(List!$R:$R,MATCH(AF$2,List!$P:$P,0)))</f>
        <v>0</v>
      </c>
      <c r="AG11" s="357">
        <f ca="1">IF(
COUNTIFS('Project Follow up - Base'!$S$20:$S$96,AG$2,'Project Follow up - Base'!$F$20:$F$96,$C11)&lt;= INDEX(List!$Q:$Q,MATCH(AG$2,List!$P:$P,0)),
0,
(COUNTIFS('Project Follow up - Base'!$S$20:$S$96,AG$2,'Project Follow up - Base'!$F$20:$F$96,$C11)
- INDEX(List!$Q:$Q,MATCH(AG$2,List!$P:$P,0)))
* INDEX(List!$R:$R,MATCH(AG$2,List!$P:$P,0)))</f>
        <v>0</v>
      </c>
      <c r="AH11" s="357">
        <f ca="1">IF(
COUNTIFS('Project Follow up - Base'!$S$20:$S$96,AH$2,'Project Follow up - Base'!$F$20:$F$96,$C11)&lt;= INDEX(List!$Q:$Q,MATCH(AH$2,List!$P:$P,0)),
0,
(COUNTIFS('Project Follow up - Base'!$S$20:$S$96,AH$2,'Project Follow up - Base'!$F$20:$F$96,$C11)
- INDEX(List!$Q:$Q,MATCH(AH$2,List!$P:$P,0)))
* INDEX(List!$R:$R,MATCH(AH$2,List!$P:$P,0)))</f>
        <v>0</v>
      </c>
      <c r="AI11" s="357">
        <f ca="1">IF(
COUNTIFS('Project Follow up - Base'!$S$20:$S$96,AI$2,'Project Follow up - Base'!$F$20:$F$96,$C11)&lt;= INDEX(List!$Q:$Q,MATCH(AI$2,List!$P:$P,0)),
0,
(COUNTIFS('Project Follow up - Base'!$S$20:$S$96,AI$2,'Project Follow up - Base'!$F$20:$F$96,$C11)
- INDEX(List!$Q:$Q,MATCH(AI$2,List!$P:$P,0)))
* INDEX(List!$R:$R,MATCH(AI$2,List!$P:$P,0)))</f>
        <v>0</v>
      </c>
      <c r="AJ11" s="357">
        <f ca="1">IF(
COUNTIFS('Project Follow up - Base'!$S$20:$S$96,AJ$2,'Project Follow up - Base'!$F$20:$F$96,$C11)&lt;= INDEX(List!$Q:$Q,MATCH(AJ$2,List!$P:$P,0)),
0,
(COUNTIFS('Project Follow up - Base'!$S$20:$S$96,AJ$2,'Project Follow up - Base'!$F$20:$F$96,$C11)
- INDEX(List!$Q:$Q,MATCH(AJ$2,List!$P:$P,0)))
* INDEX(List!$R:$R,MATCH(AJ$2,List!$P:$P,0)))</f>
        <v>0</v>
      </c>
      <c r="AK11" s="357">
        <f ca="1">IF(
COUNTIFS('Project Follow up - Base'!$S$20:$S$96,AK$2,'Project Follow up - Base'!$F$20:$F$96,$C11)&lt;= INDEX(List!$Q:$Q,MATCH(AK$2,List!$P:$P,0)),
0,
(COUNTIFS('Project Follow up - Base'!$S$20:$S$96,AK$2,'Project Follow up - Base'!$F$20:$F$96,$C11)
- INDEX(List!$Q:$Q,MATCH(AK$2,List!$P:$P,0)))
* INDEX(List!$R:$R,MATCH(AK$2,List!$P:$P,0)))</f>
        <v>0</v>
      </c>
      <c r="AL11" s="357">
        <f ca="1">IF(
COUNTIFS('Project Follow up - Base'!$S$20:$S$96,AL$2,'Project Follow up - Base'!$F$20:$F$96,$C11)&lt;= INDEX(List!$Q:$Q,MATCH(AL$2,List!$P:$P,0)),
0,
(COUNTIFS('Project Follow up - Base'!$S$20:$S$96,AL$2,'Project Follow up - Base'!$F$20:$F$96,$C11)
- INDEX(List!$Q:$Q,MATCH(AL$2,List!$P:$P,0)))
* INDEX(List!$R:$R,MATCH(AL$2,List!$P:$P,0)))</f>
        <v>0</v>
      </c>
      <c r="AM11" s="357">
        <f ca="1">IF(
COUNTIFS('Project Follow up - Base'!$S$20:$S$96,AM$2,'Project Follow up - Base'!$F$20:$F$96,$C11)&lt;= INDEX(List!$Q:$Q,MATCH(AM$2,List!$P:$P,0)),
0,
(COUNTIFS('Project Follow up - Base'!$S$20:$S$96,AM$2,'Project Follow up - Base'!$F$20:$F$96,$C11)
- INDEX(List!$Q:$Q,MATCH(AM$2,List!$P:$P,0)))
* INDEX(List!$R:$R,MATCH(AM$2,List!$P:$P,0)))</f>
        <v>0</v>
      </c>
      <c r="AN11" s="357">
        <f ca="1">IF(
COUNTIFS('Project Follow up - Base'!$S$20:$S$96,AN$2,'Project Follow up - Base'!$F$20:$F$96,$C11)&lt;= INDEX(List!$Q:$Q,MATCH(AN$2,List!$P:$P,0)),
0,
(COUNTIFS('Project Follow up - Base'!$S$20:$S$96,AN$2,'Project Follow up - Base'!$F$20:$F$96,$C11)
- INDEX(List!$Q:$Q,MATCH(AN$2,List!$P:$P,0)))
* INDEX(List!$R:$R,MATCH(AN$2,List!$P:$P,0)))</f>
        <v>0</v>
      </c>
      <c r="AO11" s="357">
        <f ca="1">IF(
COUNTIFS('Project Follow up - Base'!$S$20:$S$96,AO$2,'Project Follow up - Base'!$F$20:$F$96,$C11)&lt;= INDEX(List!$Q:$Q,MATCH(AO$2,List!$P:$P,0)),
0,
(COUNTIFS('Project Follow up - Base'!$S$20:$S$96,AO$2,'Project Follow up - Base'!$F$20:$F$96,$C11)
- INDEX(List!$Q:$Q,MATCH(AO$2,List!$P:$P,0)))
* INDEX(List!$R:$R,MATCH(AO$2,List!$P:$P,0)))</f>
        <v>0</v>
      </c>
      <c r="AP11" s="357">
        <f ca="1">IF(
COUNTIFS('Project Follow up - Base'!$S$20:$S$96,AP$2,'Project Follow up - Base'!$F$20:$F$96,$C11)&lt;= INDEX(List!$Q:$Q,MATCH(AP$2,List!$P:$P,0)),
0,
(COUNTIFS('Project Follow up - Base'!$S$20:$S$96,AP$2,'Project Follow up - Base'!$F$20:$F$96,$C11)
- INDEX(List!$Q:$Q,MATCH(AP$2,List!$P:$P,0)))
* INDEX(List!$R:$R,MATCH(AP$2,List!$P:$P,0)))</f>
        <v>0</v>
      </c>
      <c r="AQ11" s="357">
        <f ca="1">IF(
COUNTIFS('Project Follow up - Base'!$S$20:$S$96,AQ$2,'Project Follow up - Base'!$F$20:$F$96,$C11)&lt;= INDEX(List!$Q:$Q,MATCH(AQ$2,List!$P:$P,0)),
0,
(COUNTIFS('Project Follow up - Base'!$S$20:$S$96,AQ$2,'Project Follow up - Base'!$F$20:$F$96,$C11)
- INDEX(List!$Q:$Q,MATCH(AQ$2,List!$P:$P,0)))
* INDEX(List!$R:$R,MATCH(AQ$2,List!$P:$P,0)))</f>
        <v>0</v>
      </c>
      <c r="AR11" s="357">
        <f ca="1">IF(
COUNTIFS('Project Follow up - Base'!$S$20:$S$96,AR$2,'Project Follow up - Base'!$F$20:$F$96,$C11)&lt;= INDEX(List!$Q:$Q,MATCH(AR$2,List!$P:$P,0)),
0,
(COUNTIFS('Project Follow up - Base'!$S$20:$S$96,AR$2,'Project Follow up - Base'!$F$20:$F$96,$C11)
- INDEX(List!$Q:$Q,MATCH(AR$2,List!$P:$P,0)))
* INDEX(List!$R:$R,MATCH(AR$2,List!$P:$P,0)))</f>
        <v>0</v>
      </c>
      <c r="AS11" s="357">
        <f ca="1">IF(
COUNTIFS('Project Follow up - Base'!$S$20:$S$96,AS$2,'Project Follow up - Base'!$F$20:$F$96,$C11)&lt;= INDEX(List!$Q:$Q,MATCH(AS$2,List!$P:$P,0)),
0,
(COUNTIFS('Project Follow up - Base'!$S$20:$S$96,AS$2,'Project Follow up - Base'!$F$20:$F$96,$C11)
- INDEX(List!$Q:$Q,MATCH(AS$2,List!$P:$P,0)))
* INDEX(List!$R:$R,MATCH(AS$2,List!$P:$P,0)))</f>
        <v>0</v>
      </c>
      <c r="AT11" s="357">
        <f ca="1">IF(
COUNTIFS('Project Follow up - Base'!$S$20:$S$96,AT$2,'Project Follow up - Base'!$F$20:$F$96,$C11)&lt;= INDEX(List!$Q:$Q,MATCH(AT$2,List!$P:$P,0)),
0,
(COUNTIFS('Project Follow up - Base'!$S$20:$S$96,AT$2,'Project Follow up - Base'!$F$20:$F$96,$C11)
- INDEX(List!$Q:$Q,MATCH(AT$2,List!$P:$P,0)))
* INDEX(List!$R:$R,MATCH(AT$2,List!$P:$P,0)))</f>
        <v>0</v>
      </c>
      <c r="AU11" s="357">
        <f ca="1">IF(
COUNTIFS('Project Follow up - Base'!$S$20:$S$96,AU$2,'Project Follow up - Base'!$F$20:$F$96,$C11)&lt;= INDEX(List!$Q:$Q,MATCH(AU$2,List!$P:$P,0)),
0,
(COUNTIFS('Project Follow up - Base'!$S$20:$S$96,AU$2,'Project Follow up - Base'!$F$20:$F$96,$C11)
- INDEX(List!$Q:$Q,MATCH(AU$2,List!$P:$P,0)))
* INDEX(List!$R:$R,MATCH(AU$2,List!$P:$P,0)))</f>
        <v>0</v>
      </c>
      <c r="AV11" s="357">
        <f ca="1">IF(
COUNTIFS('Project Follow up - Base'!$S$20:$S$96,AV$2,'Project Follow up - Base'!$F$20:$F$96,$C11)&lt;= INDEX(List!$Q:$Q,MATCH(AV$2,List!$P:$P,0)),
0,
(COUNTIFS('Project Follow up - Base'!$S$20:$S$96,AV$2,'Project Follow up - Base'!$F$20:$F$96,$C11)
- INDEX(List!$Q:$Q,MATCH(AV$2,List!$P:$P,0)))
* INDEX(List!$R:$R,MATCH(AV$2,List!$P:$P,0)))</f>
        <v>0</v>
      </c>
      <c r="AW11" s="357">
        <f ca="1">IF(
COUNTIFS('Project Follow up - Base'!$S$20:$S$96,AW$2,'Project Follow up - Base'!$F$20:$F$96,$C11)&lt;= INDEX(List!$Q:$Q,MATCH(AW$2,List!$P:$P,0)),
0,
(COUNTIFS('Project Follow up - Base'!$S$20:$S$96,AW$2,'Project Follow up - Base'!$F$20:$F$96,$C11)
- INDEX(List!$Q:$Q,MATCH(AW$2,List!$P:$P,0)))
* INDEX(List!$R:$R,MATCH(AW$2,List!$P:$P,0)))</f>
        <v>0</v>
      </c>
      <c r="AX11" s="357">
        <f ca="1">IF(
COUNTIFS('Project Follow up - Base'!$S$20:$S$96,AX$2,'Project Follow up - Base'!$F$20:$F$96,$C11)&lt;= INDEX(List!$Q:$Q,MATCH(AX$2,List!$P:$P,0)),
0,
(COUNTIFS('Project Follow up - Base'!$S$20:$S$96,AX$2,'Project Follow up - Base'!$F$20:$F$96,$C11)
- INDEX(List!$Q:$Q,MATCH(AX$2,List!$P:$P,0)))
* INDEX(List!$R:$R,MATCH(AX$2,List!$P:$P,0)))</f>
        <v>0</v>
      </c>
      <c r="AY11" s="357">
        <f ca="1">IF(
COUNTIFS('Project Follow up - Base'!$S$20:$S$96,AY$2,'Project Follow up - Base'!$F$20:$F$96,$C11)&lt;= INDEX(List!$Q:$Q,MATCH(AY$2,List!$P:$P,0)),
0,
(COUNTIFS('Project Follow up - Base'!$S$20:$S$96,AY$2,'Project Follow up - Base'!$F$20:$F$96,$C11)
- INDEX(List!$Q:$Q,MATCH(AY$2,List!$P:$P,0)))
* INDEX(List!$R:$R,MATCH(AY$2,List!$P:$P,0)))</f>
        <v>0</v>
      </c>
      <c r="AZ11" s="357">
        <f ca="1">IF(
COUNTIFS('Project Follow up - Base'!$S$20:$S$96,AZ$2,'Project Follow up - Base'!$F$20:$F$96,$C11)&lt;= INDEX(List!$Q:$Q,MATCH(AZ$2,List!$P:$P,0)),
0,
(COUNTIFS('Project Follow up - Base'!$S$20:$S$96,AZ$2,'Project Follow up - Base'!$F$20:$F$96,$C11)
- INDEX(List!$Q:$Q,MATCH(AZ$2,List!$P:$P,0)))
* INDEX(List!$R:$R,MATCH(AZ$2,List!$P:$P,0)))</f>
        <v>0</v>
      </c>
      <c r="BA11" s="357">
        <f ca="1">IF(
COUNTIFS('Project Follow up - Base'!$S$20:$S$96,BA$2,'Project Follow up - Base'!$F$20:$F$96,$C11)&lt;= INDEX(List!$Q:$Q,MATCH(BA$2,List!$P:$P,0)),
0,
(COUNTIFS('Project Follow up - Base'!$S$20:$S$96,BA$2,'Project Follow up - Base'!$F$20:$F$96,$C11)
- INDEX(List!$Q:$Q,MATCH(BA$2,List!$P:$P,0)))
* INDEX(List!$R:$R,MATCH(BA$2,List!$P:$P,0)))</f>
        <v>0</v>
      </c>
      <c r="BB11" s="357">
        <f ca="1">IF(
COUNTIFS('Project Follow up - Base'!$S$20:$S$96,BB$2,'Project Follow up - Base'!$F$20:$F$96,$C11)&lt;= INDEX(List!$Q:$Q,MATCH(BB$2,List!$P:$P,0)),
0,
(COUNTIFS('Project Follow up - Base'!$S$20:$S$96,BB$2,'Project Follow up - Base'!$F$20:$F$96,$C11)
- INDEX(List!$Q:$Q,MATCH(BB$2,List!$P:$P,0)))
* INDEX(List!$R:$R,MATCH(BB$2,List!$P:$P,0)))</f>
        <v>0</v>
      </c>
      <c r="BC11" s="357">
        <f ca="1">IF(
COUNTIFS('Project Follow up - Base'!$S$20:$S$96,BC$2,'Project Follow up - Base'!$F$20:$F$96,$C11)&lt;= INDEX(List!$Q:$Q,MATCH(BC$2,List!$P:$P,0)),
0,
(COUNTIFS('Project Follow up - Base'!$S$20:$S$96,BC$2,'Project Follow up - Base'!$F$20:$F$96,$C11)
- INDEX(List!$Q:$Q,MATCH(BC$2,List!$P:$P,0)))
* INDEX(List!$R:$R,MATCH(BC$2,List!$P:$P,0)))</f>
        <v>0</v>
      </c>
      <c r="BD11" s="357">
        <f ca="1">IF(
COUNTIFS('Project Follow up - Base'!$S$20:$S$96,BD$2,'Project Follow up - Base'!$F$20:$F$96,$C11)&lt;= INDEX(List!$Q:$Q,MATCH(BD$2,List!$P:$P,0)),
0,
(COUNTIFS('Project Follow up - Base'!$S$20:$S$96,BD$2,'Project Follow up - Base'!$F$20:$F$96,$C11)
- INDEX(List!$Q:$Q,MATCH(BD$2,List!$P:$P,0)))
* INDEX(List!$R:$R,MATCH(BD$2,List!$P:$P,0)))</f>
        <v>0</v>
      </c>
      <c r="BE11" s="357">
        <f ca="1">IF(
COUNTIFS('Project Follow up - Base'!$S$20:$S$96,BE$2,'Project Follow up - Base'!$F$20:$F$96,$C11)&lt;= INDEX(List!$Q:$Q,MATCH(BE$2,List!$P:$P,0)),
0,
(COUNTIFS('Project Follow up - Base'!$S$20:$S$96,BE$2,'Project Follow up - Base'!$F$20:$F$96,$C11)
- INDEX(List!$Q:$Q,MATCH(BE$2,List!$P:$P,0)))
* INDEX(List!$R:$R,MATCH(BE$2,List!$P:$P,0)))</f>
        <v>0</v>
      </c>
      <c r="BF11" s="357">
        <f ca="1">IF(
COUNTIFS('Project Follow up - Base'!$S$20:$S$96,BF$2,'Project Follow up - Base'!$F$20:$F$96,$C11)&lt;= INDEX(List!$Q:$Q,MATCH(BF$2,List!$P:$P,0)),
0,
(COUNTIFS('Project Follow up - Base'!$S$20:$S$96,BF$2,'Project Follow up - Base'!$F$20:$F$96,$C11)
- INDEX(List!$Q:$Q,MATCH(BF$2,List!$P:$P,0)))
* INDEX(List!$R:$R,MATCH(BF$2,List!$P:$P,0)))</f>
        <v>0</v>
      </c>
      <c r="BG11" s="357">
        <f ca="1">IF(
COUNTIFS('Project Follow up - Base'!$S$20:$S$96,BG$2,'Project Follow up - Base'!$F$20:$F$96,$C11)&lt;= INDEX(List!$Q:$Q,MATCH(BG$2,List!$P:$P,0)),
0,
(COUNTIFS('Project Follow up - Base'!$S$20:$S$96,BG$2,'Project Follow up - Base'!$F$20:$F$96,$C11)
- INDEX(List!$Q:$Q,MATCH(BG$2,List!$P:$P,0)))
* INDEX(List!$R:$R,MATCH(BG$2,List!$P:$P,0)))</f>
        <v>0</v>
      </c>
      <c r="BH11" s="357">
        <f ca="1">IF(
COUNTIFS('Project Follow up - Base'!$S$20:$S$96,BH$2,'Project Follow up - Base'!$F$20:$F$96,$C11)&lt;= INDEX(List!$Q:$Q,MATCH(BH$2,List!$P:$P,0)),
0,
(COUNTIFS('Project Follow up - Base'!$S$20:$S$96,BH$2,'Project Follow up - Base'!$F$20:$F$96,$C11)
- INDEX(List!$Q:$Q,MATCH(BH$2,List!$P:$P,0)))
* INDEX(List!$R:$R,MATCH(BH$2,List!$P:$P,0)))</f>
        <v>0</v>
      </c>
      <c r="BI11" s="357">
        <f ca="1">IF(
COUNTIFS('Project Follow up - Base'!$S$20:$S$96,BI$2,'Project Follow up - Base'!$F$20:$F$96,$C11)&lt;= INDEX(List!$Q:$Q,MATCH(BI$2,List!$P:$P,0)),
0,
(COUNTIFS('Project Follow up - Base'!$S$20:$S$96,BI$2,'Project Follow up - Base'!$F$20:$F$96,$C11)
- INDEX(List!$Q:$Q,MATCH(BI$2,List!$P:$P,0)))
* INDEX(List!$R:$R,MATCH(BI$2,List!$P:$P,0)))</f>
        <v>0</v>
      </c>
      <c r="BJ11" s="357">
        <f ca="1">IF(
COUNTIFS('Project Follow up - Base'!$S$20:$S$96,BJ$2,'Project Follow up - Base'!$F$20:$F$96,$C11)&lt;= INDEX(List!$Q:$Q,MATCH(BJ$2,List!$P:$P,0)),
0,
(COUNTIFS('Project Follow up - Base'!$S$20:$S$96,BJ$2,'Project Follow up - Base'!$F$20:$F$96,$C11)
- INDEX(List!$Q:$Q,MATCH(BJ$2,List!$P:$P,0)))
* INDEX(List!$R:$R,MATCH(BJ$2,List!$P:$P,0)))</f>
        <v>0</v>
      </c>
      <c r="BK11" s="357">
        <f ca="1">IF(
COUNTIFS('Project Follow up - Base'!$S$20:$S$96,BK$2,'Project Follow up - Base'!$F$20:$F$96,$C11)&lt;= INDEX(List!$Q:$Q,MATCH(BK$2,List!$P:$P,0)),
0,
(COUNTIFS('Project Follow up - Base'!$S$20:$S$96,BK$2,'Project Follow up - Base'!$F$20:$F$96,$C11)
- INDEX(List!$Q:$Q,MATCH(BK$2,List!$P:$P,0)))
* INDEX(List!$R:$R,MATCH(BK$2,List!$P:$P,0)))</f>
        <v>0</v>
      </c>
      <c r="BL11" s="357">
        <f ca="1">IF(
COUNTIFS('Project Follow up - Base'!$S$20:$S$96,BL$2,'Project Follow up - Base'!$F$20:$F$96,$C11)&lt;= INDEX(List!$Q:$Q,MATCH(BL$2,List!$P:$P,0)),
0,
(COUNTIFS('Project Follow up - Base'!$S$20:$S$96,BL$2,'Project Follow up - Base'!$F$20:$F$96,$C11)
- INDEX(List!$Q:$Q,MATCH(BL$2,List!$P:$P,0)))
* INDEX(List!$R:$R,MATCH(BL$2,List!$P:$P,0)))</f>
        <v>0</v>
      </c>
      <c r="BM11" s="357">
        <f ca="1">IF(
COUNTIFS('Project Follow up - Base'!$S$20:$S$96,BM$2,'Project Follow up - Base'!$F$20:$F$96,$C11)&lt;= INDEX(List!$Q:$Q,MATCH(BM$2,List!$P:$P,0)),
0,
(COUNTIFS('Project Follow up - Base'!$S$20:$S$96,BM$2,'Project Follow up - Base'!$F$20:$F$96,$C11)
- INDEX(List!$Q:$Q,MATCH(BM$2,List!$P:$P,0)))
* INDEX(List!$R:$R,MATCH(BM$2,List!$P:$P,0)))</f>
        <v>0</v>
      </c>
      <c r="BN11" s="357">
        <f ca="1">IF(
COUNTIFS('Project Follow up - Base'!$S$20:$S$96,BN$2,'Project Follow up - Base'!$F$20:$F$96,$C11)&lt;= INDEX(List!$Q:$Q,MATCH(BN$2,List!$P:$P,0)),
0,
(COUNTIFS('Project Follow up - Base'!$S$20:$S$96,BN$2,'Project Follow up - Base'!$F$20:$F$96,$C11)
- INDEX(List!$Q:$Q,MATCH(BN$2,List!$P:$P,0)))
* INDEX(List!$R:$R,MATCH(BN$2,List!$P:$P,0)))</f>
        <v>0</v>
      </c>
      <c r="BO11" s="357">
        <f ca="1">IF(
COUNTIFS('Project Follow up - Base'!$S$20:$S$96,BO$2,'Project Follow up - Base'!$F$20:$F$96,$C11)&lt;= INDEX(List!$Q:$Q,MATCH(BO$2,List!$P:$P,0)),
0,
(COUNTIFS('Project Follow up - Base'!$S$20:$S$96,BO$2,'Project Follow up - Base'!$F$20:$F$96,$C11)
- INDEX(List!$Q:$Q,MATCH(BO$2,List!$P:$P,0)))
* INDEX(List!$R:$R,MATCH(BO$2,List!$P:$P,0)))</f>
        <v>0</v>
      </c>
      <c r="BP11" s="357">
        <f ca="1">IF(
COUNTIFS('Project Follow up - Base'!$S$20:$S$96,BP$2,'Project Follow up - Base'!$F$20:$F$96,$C11)&lt;= INDEX(List!$Q:$Q,MATCH(BP$2,List!$P:$P,0)),
0,
(COUNTIFS('Project Follow up - Base'!$S$20:$S$96,BP$2,'Project Follow up - Base'!$F$20:$F$96,$C11)
- INDEX(List!$Q:$Q,MATCH(BP$2,List!$P:$P,0)))
* INDEX(List!$R:$R,MATCH(BP$2,List!$P:$P,0)))</f>
        <v>0</v>
      </c>
      <c r="BQ11" s="357">
        <f ca="1">IF(
COUNTIFS('Project Follow up - Base'!$S$20:$S$96,BQ$2,'Project Follow up - Base'!$F$20:$F$96,$C11)&lt;= INDEX(List!$Q:$Q,MATCH(BQ$2,List!$P:$P,0)),
0,
(COUNTIFS('Project Follow up - Base'!$S$20:$S$96,BQ$2,'Project Follow up - Base'!$F$20:$F$96,$C11)
- INDEX(List!$Q:$Q,MATCH(BQ$2,List!$P:$P,0)))
* INDEX(List!$R:$R,MATCH(BQ$2,List!$P:$P,0)))</f>
        <v>0</v>
      </c>
      <c r="BR11" s="357">
        <f ca="1">IF(
COUNTIFS('Project Follow up - Base'!$S$20:$S$96,BR$2,'Project Follow up - Base'!$F$20:$F$96,$C11)&lt;= INDEX(List!$Q:$Q,MATCH(BR$2,List!$P:$P,0)),
0,
(COUNTIFS('Project Follow up - Base'!$S$20:$S$96,BR$2,'Project Follow up - Base'!$F$20:$F$96,$C11)
- INDEX(List!$Q:$Q,MATCH(BR$2,List!$P:$P,0)))
* INDEX(List!$R:$R,MATCH(BR$2,List!$P:$P,0)))</f>
        <v>0</v>
      </c>
      <c r="BS11" s="357">
        <f ca="1">IF(
COUNTIFS('Project Follow up - Base'!$S$20:$S$96,BS$2,'Project Follow up - Base'!$F$20:$F$96,$C11)&lt;= INDEX(List!$Q:$Q,MATCH(BS$2,List!$P:$P,0)),
0,
(COUNTIFS('Project Follow up - Base'!$S$20:$S$96,BS$2,'Project Follow up - Base'!$F$20:$F$96,$C11)
- INDEX(List!$Q:$Q,MATCH(BS$2,List!$P:$P,0)))
* INDEX(List!$R:$R,MATCH(BS$2,List!$P:$P,0)))</f>
        <v>0</v>
      </c>
      <c r="BT11" s="357">
        <f ca="1">IF(
COUNTIFS('Project Follow up - Base'!$S$20:$S$96,BT$2,'Project Follow up - Base'!$F$20:$F$96,$C11)&lt;= INDEX(List!$Q:$Q,MATCH(BT$2,List!$P:$P,0)),
0,
(COUNTIFS('Project Follow up - Base'!$S$20:$S$96,BT$2,'Project Follow up - Base'!$F$20:$F$96,$C11)
- INDEX(List!$Q:$Q,MATCH(BT$2,List!$P:$P,0)))
* INDEX(List!$R:$R,MATCH(BT$2,List!$P:$P,0)))</f>
        <v>0</v>
      </c>
      <c r="BU11" s="357">
        <f ca="1">IF(
COUNTIFS('Project Follow up - Base'!$S$20:$S$96,BU$2,'Project Follow up - Base'!$F$20:$F$96,$C11)&lt;= INDEX(List!$Q:$Q,MATCH(BU$2,List!$P:$P,0)),
0,
(COUNTIFS('Project Follow up - Base'!$S$20:$S$96,BU$2,'Project Follow up - Base'!$F$20:$F$96,$C11)
- INDEX(List!$Q:$Q,MATCH(BU$2,List!$P:$P,0)))
* INDEX(List!$R:$R,MATCH(BU$2,List!$P:$P,0)))</f>
        <v>0</v>
      </c>
      <c r="BV11" s="357">
        <f ca="1">IF(
COUNTIFS('Project Follow up - Base'!$S$20:$S$96,BV$2,'Project Follow up - Base'!$F$20:$F$96,$C11)&lt;= INDEX(List!$Q:$Q,MATCH(BV$2,List!$P:$P,0)),
0,
(COUNTIFS('Project Follow up - Base'!$S$20:$S$96,BV$2,'Project Follow up - Base'!$F$20:$F$96,$C11)
- INDEX(List!$Q:$Q,MATCH(BV$2,List!$P:$P,0)))
* INDEX(List!$R:$R,MATCH(BV$2,List!$P:$P,0)))</f>
        <v>0</v>
      </c>
      <c r="BW11" s="357">
        <f ca="1">IF(
COUNTIFS('Project Follow up - Base'!$S$20:$S$96,BW$2,'Project Follow up - Base'!$F$20:$F$96,$C11)&lt;= INDEX(List!$Q:$Q,MATCH(BW$2,List!$P:$P,0)),
0,
(COUNTIFS('Project Follow up - Base'!$S$20:$S$96,BW$2,'Project Follow up - Base'!$F$20:$F$96,$C11)
- INDEX(List!$Q:$Q,MATCH(BW$2,List!$P:$P,0)))
* INDEX(List!$R:$R,MATCH(BW$2,List!$P:$P,0)))</f>
        <v>0</v>
      </c>
      <c r="BX11" s="357">
        <f ca="1">IF(
COUNTIFS('Project Follow up - Base'!$S$20:$S$96,BX$2,'Project Follow up - Base'!$F$20:$F$96,$C11)&lt;= INDEX(List!$Q:$Q,MATCH(BX$2,List!$P:$P,0)),
0,
(COUNTIFS('Project Follow up - Base'!$S$20:$S$96,BX$2,'Project Follow up - Base'!$F$20:$F$96,$C11)
- INDEX(List!$Q:$Q,MATCH(BX$2,List!$P:$P,0)))
* INDEX(List!$R:$R,MATCH(BX$2,List!$P:$P,0)))</f>
        <v>0</v>
      </c>
      <c r="BY11" s="357">
        <f ca="1">IF(
COUNTIFS('Project Follow up - Base'!$S$20:$S$96,BY$2,'Project Follow up - Base'!$F$20:$F$96,$C11)&lt;= INDEX(List!$Q:$Q,MATCH(BY$2,List!$P:$P,0)),
0,
(COUNTIFS('Project Follow up - Base'!$S$20:$S$96,BY$2,'Project Follow up - Base'!$F$20:$F$96,$C11)
- INDEX(List!$Q:$Q,MATCH(BY$2,List!$P:$P,0)))
* INDEX(List!$R:$R,MATCH(BY$2,List!$P:$P,0)))</f>
        <v>0</v>
      </c>
      <c r="BZ11" s="357">
        <f ca="1">IF(
COUNTIFS('Project Follow up - Base'!$S$20:$S$96,BZ$2,'Project Follow up - Base'!$F$20:$F$96,$C11)&lt;= INDEX(List!$Q:$Q,MATCH(BZ$2,List!$P:$P,0)),
0,
(COUNTIFS('Project Follow up - Base'!$S$20:$S$96,BZ$2,'Project Follow up - Base'!$F$20:$F$96,$C11)
- INDEX(List!$Q:$Q,MATCH(BZ$2,List!$P:$P,0)))
* INDEX(List!$R:$R,MATCH(BZ$2,List!$P:$P,0)))</f>
        <v>0</v>
      </c>
      <c r="CA11" s="357">
        <f ca="1">IF(
COUNTIFS('Project Follow up - Base'!$S$20:$S$96,CA$2,'Project Follow up - Base'!$F$20:$F$96,$C11)&lt;= INDEX(List!$Q:$Q,MATCH(CA$2,List!$P:$P,0)),
0,
(COUNTIFS('Project Follow up - Base'!$S$20:$S$96,CA$2,'Project Follow up - Base'!$F$20:$F$96,$C11)
- INDEX(List!$Q:$Q,MATCH(CA$2,List!$P:$P,0)))
* INDEX(List!$R:$R,MATCH(CA$2,List!$P:$P,0)))</f>
        <v>0</v>
      </c>
      <c r="CB11" s="357">
        <f ca="1">IF(
COUNTIFS('Project Follow up - Base'!$S$20:$S$96,CB$2,'Project Follow up - Base'!$F$20:$F$96,$C11)&lt;= INDEX(List!$Q:$Q,MATCH(CB$2,List!$P:$P,0)),
0,
(COUNTIFS('Project Follow up - Base'!$S$20:$S$96,CB$2,'Project Follow up - Base'!$F$20:$F$96,$C11)
- INDEX(List!$Q:$Q,MATCH(CB$2,List!$P:$P,0)))
* INDEX(List!$R:$R,MATCH(CB$2,List!$P:$P,0)))</f>
        <v>0</v>
      </c>
      <c r="CC11" s="357">
        <f ca="1">IF(
COUNTIFS('Project Follow up - Base'!$S$20:$S$96,CC$2,'Project Follow up - Base'!$F$20:$F$96,$C11)&lt;= INDEX(List!$Q:$Q,MATCH(CC$2,List!$P:$P,0)),
0,
(COUNTIFS('Project Follow up - Base'!$S$20:$S$96,CC$2,'Project Follow up - Base'!$F$20:$F$96,$C11)
- INDEX(List!$Q:$Q,MATCH(CC$2,List!$P:$P,0)))
* INDEX(List!$R:$R,MATCH(CC$2,List!$P:$P,0)))</f>
        <v>0</v>
      </c>
      <c r="CD11" s="357">
        <f ca="1">IF(
COUNTIFS('Project Follow up - Base'!$S$20:$S$96,CD$2,'Project Follow up - Base'!$F$20:$F$96,$C11)&lt;= INDEX(List!$Q:$Q,MATCH(CD$2,List!$P:$P,0)),
0,
(COUNTIFS('Project Follow up - Base'!$S$20:$S$96,CD$2,'Project Follow up - Base'!$F$20:$F$96,$C11)
- INDEX(List!$Q:$Q,MATCH(CD$2,List!$P:$P,0)))
* INDEX(List!$R:$R,MATCH(CD$2,List!$P:$P,0)))</f>
        <v>0</v>
      </c>
      <c r="CE11" s="357">
        <f ca="1">IF(
COUNTIFS('Project Follow up - Base'!$S$20:$S$96,CE$2,'Project Follow up - Base'!$F$20:$F$96,$C11)&lt;= INDEX(List!$Q:$Q,MATCH(CE$2,List!$P:$P,0)),
0,
(COUNTIFS('Project Follow up - Base'!$S$20:$S$96,CE$2,'Project Follow up - Base'!$F$20:$F$96,$C11)
- INDEX(List!$Q:$Q,MATCH(CE$2,List!$P:$P,0)))
* INDEX(List!$R:$R,MATCH(CE$2,List!$P:$P,0)))</f>
        <v>0</v>
      </c>
      <c r="CF11" s="357">
        <f ca="1">IF(
COUNTIFS('Project Follow up - Base'!$S$20:$S$96,CF$2,'Project Follow up - Base'!$F$20:$F$96,$C11)&lt;= INDEX(List!$Q:$Q,MATCH(CF$2,List!$P:$P,0)),
0,
(COUNTIFS('Project Follow up - Base'!$S$20:$S$96,CF$2,'Project Follow up - Base'!$F$20:$F$96,$C11)
- INDEX(List!$Q:$Q,MATCH(CF$2,List!$P:$P,0)))
* INDEX(List!$R:$R,MATCH(CF$2,List!$P:$P,0)))</f>
        <v>0</v>
      </c>
      <c r="CG11" s="357">
        <f ca="1">IF(
COUNTIFS('Project Follow up - Base'!$S$20:$S$96,CG$2,'Project Follow up - Base'!$F$20:$F$96,$C11)&lt;= INDEX(List!$Q:$Q,MATCH(CG$2,List!$P:$P,0)),
0,
(COUNTIFS('Project Follow up - Base'!$S$20:$S$96,CG$2,'Project Follow up - Base'!$F$20:$F$96,$C11)
- INDEX(List!$Q:$Q,MATCH(CG$2,List!$P:$P,0)))
* INDEX(List!$R:$R,MATCH(CG$2,List!$P:$P,0)))</f>
        <v>0</v>
      </c>
      <c r="CH11" s="357">
        <f ca="1">IF(
COUNTIFS('Project Follow up - Base'!$S$20:$S$96,CH$2,'Project Follow up - Base'!$F$20:$F$96,$C11)&lt;= INDEX(List!$Q:$Q,MATCH(CH$2,List!$P:$P,0)),
0,
(COUNTIFS('Project Follow up - Base'!$S$20:$S$96,CH$2,'Project Follow up - Base'!$F$20:$F$96,$C11)
- INDEX(List!$Q:$Q,MATCH(CH$2,List!$P:$P,0)))
* INDEX(List!$R:$R,MATCH(CH$2,List!$P:$P,0)))</f>
        <v>0</v>
      </c>
      <c r="CI11" s="357">
        <f ca="1">IF(
COUNTIFS('Project Follow up - Base'!$S$20:$S$96,CI$2,'Project Follow up - Base'!$F$20:$F$96,$C11)&lt;= INDEX(List!$Q:$Q,MATCH(CI$2,List!$P:$P,0)),
0,
(COUNTIFS('Project Follow up - Base'!$S$20:$S$96,CI$2,'Project Follow up - Base'!$F$20:$F$96,$C11)
- INDEX(List!$Q:$Q,MATCH(CI$2,List!$P:$P,0)))
* INDEX(List!$R:$R,MATCH(CI$2,List!$P:$P,0)))</f>
        <v>0</v>
      </c>
      <c r="CJ11" s="357">
        <f ca="1">IF(
COUNTIFS('Project Follow up - Base'!$S$20:$S$96,CJ$2,'Project Follow up - Base'!$F$20:$F$96,$C11)&lt;= INDEX(List!$Q:$Q,MATCH(CJ$2,List!$P:$P,0)),
0,
(COUNTIFS('Project Follow up - Base'!$S$20:$S$96,CJ$2,'Project Follow up - Base'!$F$20:$F$96,$C11)
- INDEX(List!$Q:$Q,MATCH(CJ$2,List!$P:$P,0)))
* INDEX(List!$R:$R,MATCH(CJ$2,List!$P:$P,0)))</f>
        <v>0</v>
      </c>
      <c r="CK11" s="357">
        <f ca="1">IF(
COUNTIFS('Project Follow up - Base'!$S$20:$S$96,CK$2,'Project Follow up - Base'!$F$20:$F$96,$C11)&lt;= INDEX(List!$Q:$Q,MATCH(CK$2,List!$P:$P,0)),
0,
(COUNTIFS('Project Follow up - Base'!$S$20:$S$96,CK$2,'Project Follow up - Base'!$F$20:$F$96,$C11)
- INDEX(List!$Q:$Q,MATCH(CK$2,List!$P:$P,0)))
* INDEX(List!$R:$R,MATCH(CK$2,List!$P:$P,0)))</f>
        <v>0</v>
      </c>
      <c r="CL11" s="357">
        <f ca="1">IF(
COUNTIFS('Project Follow up - Base'!$S$20:$S$96,CL$2,'Project Follow up - Base'!$F$20:$F$96,$C11)&lt;= INDEX(List!$Q:$Q,MATCH(CL$2,List!$P:$P,0)),
0,
(COUNTIFS('Project Follow up - Base'!$S$20:$S$96,CL$2,'Project Follow up - Base'!$F$20:$F$96,$C11)
- INDEX(List!$Q:$Q,MATCH(CL$2,List!$P:$P,0)))
* INDEX(List!$R:$R,MATCH(CL$2,List!$P:$P,0)))</f>
        <v>0</v>
      </c>
      <c r="CM11" s="357">
        <f ca="1">IF(
COUNTIFS('Project Follow up - Base'!$S$20:$S$96,CM$2,'Project Follow up - Base'!$F$20:$F$96,$C11)&lt;= INDEX(List!$Q:$Q,MATCH(CM$2,List!$P:$P,0)),
0,
(COUNTIFS('Project Follow up - Base'!$S$20:$S$96,CM$2,'Project Follow up - Base'!$F$20:$F$96,$C11)
- INDEX(List!$Q:$Q,MATCH(CM$2,List!$P:$P,0)))
* INDEX(List!$R:$R,MATCH(CM$2,List!$P:$P,0)))</f>
        <v>0</v>
      </c>
      <c r="CN11" s="357">
        <f ca="1">IF(
COUNTIFS('Project Follow up - Base'!$S$20:$S$96,CN$2,'Project Follow up - Base'!$F$20:$F$96,$C11)&lt;= INDEX(List!$Q:$Q,MATCH(CN$2,List!$P:$P,0)),
0,
(COUNTIFS('Project Follow up - Base'!$S$20:$S$96,CN$2,'Project Follow up - Base'!$F$20:$F$96,$C11)
- INDEX(List!$Q:$Q,MATCH(CN$2,List!$P:$P,0)))
* INDEX(List!$R:$R,MATCH(CN$2,List!$P:$P,0)))</f>
        <v>0</v>
      </c>
      <c r="CO11" s="357">
        <f ca="1">IF(
COUNTIFS('Project Follow up - Base'!$S$20:$S$96,CO$2,'Project Follow up - Base'!$F$20:$F$96,$C11)&lt;= INDEX(List!$Q:$Q,MATCH(CO$2,List!$P:$P,0)),
0,
(COUNTIFS('Project Follow up - Base'!$S$20:$S$96,CO$2,'Project Follow up - Base'!$F$20:$F$96,$C11)
- INDEX(List!$Q:$Q,MATCH(CO$2,List!$P:$P,0)))
* INDEX(List!$R:$R,MATCH(CO$2,List!$P:$P,0)))</f>
        <v>0</v>
      </c>
      <c r="CP11" s="357">
        <f ca="1">IF(
COUNTIFS('Project Follow up - Base'!$S$20:$S$96,CP$2,'Project Follow up - Base'!$F$20:$F$96,$C11)&lt;= INDEX(List!$Q:$Q,MATCH(CP$2,List!$P:$P,0)),
0,
(COUNTIFS('Project Follow up - Base'!$S$20:$S$96,CP$2,'Project Follow up - Base'!$F$20:$F$96,$C11)
- INDEX(List!$Q:$Q,MATCH(CP$2,List!$P:$P,0)))
* INDEX(List!$R:$R,MATCH(CP$2,List!$P:$P,0)))</f>
        <v>0</v>
      </c>
      <c r="CQ11" s="357">
        <f ca="1">IF(
COUNTIFS('Project Follow up - Base'!$S$20:$S$96,CQ$2,'Project Follow up - Base'!$F$20:$F$96,$C11)&lt;= INDEX(List!$Q:$Q,MATCH(CQ$2,List!$P:$P,0)),
0,
(COUNTIFS('Project Follow up - Base'!$S$20:$S$96,CQ$2,'Project Follow up - Base'!$F$20:$F$96,$C11)
- INDEX(List!$Q:$Q,MATCH(CQ$2,List!$P:$P,0)))
* INDEX(List!$R:$R,MATCH(CQ$2,List!$P:$P,0)))</f>
        <v>0</v>
      </c>
      <c r="CR11" s="357">
        <f ca="1">IF(
COUNTIFS('Project Follow up - Base'!$S$20:$S$96,CR$2,'Project Follow up - Base'!$F$20:$F$96,$C11)&lt;= INDEX(List!$Q:$Q,MATCH(CR$2,List!$P:$P,0)),
0,
(COUNTIFS('Project Follow up - Base'!$S$20:$S$96,CR$2,'Project Follow up - Base'!$F$20:$F$96,$C11)
- INDEX(List!$Q:$Q,MATCH(CR$2,List!$P:$P,0)))
* INDEX(List!$R:$R,MATCH(CR$2,List!$P:$P,0)))</f>
        <v>0</v>
      </c>
      <c r="CS11" s="357">
        <f ca="1">IF(
COUNTIFS('Project Follow up - Base'!$S$20:$S$96,CS$2,'Project Follow up - Base'!$F$20:$F$96,$C11)&lt;= INDEX(List!$Q:$Q,MATCH(CS$2,List!$P:$P,0)),
0,
(COUNTIFS('Project Follow up - Base'!$S$20:$S$96,CS$2,'Project Follow up - Base'!$F$20:$F$96,$C11)
- INDEX(List!$Q:$Q,MATCH(CS$2,List!$P:$P,0)))
* INDEX(List!$R:$R,MATCH(CS$2,List!$P:$P,0)))</f>
        <v>0</v>
      </c>
      <c r="CT11" s="357">
        <f ca="1">IF(
COUNTIFS('Project Follow up - Base'!$S$20:$S$96,CT$2,'Project Follow up - Base'!$F$20:$F$96,$C11)&lt;= INDEX(List!$Q:$Q,MATCH(CT$2,List!$P:$P,0)),
0,
(COUNTIFS('Project Follow up - Base'!$S$20:$S$96,CT$2,'Project Follow up - Base'!$F$20:$F$96,$C11)
- INDEX(List!$Q:$Q,MATCH(CT$2,List!$P:$P,0)))
* INDEX(List!$R:$R,MATCH(CT$2,List!$P:$P,0)))</f>
        <v>0</v>
      </c>
      <c r="CU11" s="357">
        <f ca="1">IF(
COUNTIFS('Project Follow up - Base'!$S$20:$S$96,CU$2,'Project Follow up - Base'!$F$20:$F$96,$C11)&lt;= INDEX(List!$Q:$Q,MATCH(CU$2,List!$P:$P,0)),
0,
(COUNTIFS('Project Follow up - Base'!$S$20:$S$96,CU$2,'Project Follow up - Base'!$F$20:$F$96,$C11)
- INDEX(List!$Q:$Q,MATCH(CU$2,List!$P:$P,0)))
* INDEX(List!$R:$R,MATCH(CU$2,List!$P:$P,0)))</f>
        <v>0</v>
      </c>
      <c r="CV11" s="357">
        <f ca="1">IF(
COUNTIFS('Project Follow up - Base'!$S$20:$S$96,CV$2,'Project Follow up - Base'!$F$20:$F$96,$C11)&lt;= INDEX(List!$Q:$Q,MATCH(CV$2,List!$P:$P,0)),
0,
(COUNTIFS('Project Follow up - Base'!$S$20:$S$96,CV$2,'Project Follow up - Base'!$F$20:$F$96,$C11)
- INDEX(List!$Q:$Q,MATCH(CV$2,List!$P:$P,0)))
* INDEX(List!$R:$R,MATCH(CV$2,List!$P:$P,0)))</f>
        <v>0</v>
      </c>
      <c r="CW11" s="357">
        <f ca="1">IF(
COUNTIFS('Project Follow up - Base'!$S$20:$S$96,CW$2,'Project Follow up - Base'!$F$20:$F$96,$C11)&lt;= INDEX(List!$Q:$Q,MATCH(CW$2,List!$P:$P,0)),
0,
(COUNTIFS('Project Follow up - Base'!$S$20:$S$96,CW$2,'Project Follow up - Base'!$F$20:$F$96,$C11)
- INDEX(List!$Q:$Q,MATCH(CW$2,List!$P:$P,0)))
* INDEX(List!$R:$R,MATCH(CW$2,List!$P:$P,0)))</f>
        <v>0</v>
      </c>
      <c r="CX11" s="357">
        <f ca="1">IF(
COUNTIFS('Project Follow up - Base'!$S$20:$S$96,CX$2,'Project Follow up - Base'!$F$20:$F$96,$C11)&lt;= INDEX(List!$Q:$Q,MATCH(CX$2,List!$P:$P,0)),
0,
(COUNTIFS('Project Follow up - Base'!$S$20:$S$96,CX$2,'Project Follow up - Base'!$F$20:$F$96,$C11)
- INDEX(List!$Q:$Q,MATCH(CX$2,List!$P:$P,0)))
* INDEX(List!$R:$R,MATCH(CX$2,List!$P:$P,0)))</f>
        <v>0</v>
      </c>
      <c r="CY11" s="357">
        <f ca="1">IF(
COUNTIFS('Project Follow up - Base'!$S$20:$S$96,CY$2,'Project Follow up - Base'!$F$20:$F$96,$C11)&lt;= INDEX(List!$Q:$Q,MATCH(CY$2,List!$P:$P,0)),
0,
(COUNTIFS('Project Follow up - Base'!$S$20:$S$96,CY$2,'Project Follow up - Base'!$F$20:$F$96,$C11)
- INDEX(List!$Q:$Q,MATCH(CY$2,List!$P:$P,0)))
* INDEX(List!$R:$R,MATCH(CY$2,List!$P:$P,0)))</f>
        <v>0</v>
      </c>
      <c r="CZ11" s="357">
        <f ca="1">IF(
COUNTIFS('Project Follow up - Base'!$S$20:$S$96,CZ$2,'Project Follow up - Base'!$F$20:$F$96,$C11)&lt;= INDEX(List!$Q:$Q,MATCH(CZ$2,List!$P:$P,0)),
0,
(COUNTIFS('Project Follow up - Base'!$S$20:$S$96,CZ$2,'Project Follow up - Base'!$F$20:$F$96,$C11)
- INDEX(List!$Q:$Q,MATCH(CZ$2,List!$P:$P,0)))
* INDEX(List!$R:$R,MATCH(CZ$2,List!$P:$P,0)))</f>
        <v>0</v>
      </c>
      <c r="DA11" s="357">
        <f ca="1">IF(
COUNTIFS('Project Follow up - Base'!$S$20:$S$96,DA$2,'Project Follow up - Base'!$F$20:$F$96,$C11)&lt;= INDEX(List!$Q:$Q,MATCH(DA$2,List!$P:$P,0)),
0,
(COUNTIFS('Project Follow up - Base'!$S$20:$S$96,DA$2,'Project Follow up - Base'!$F$20:$F$96,$C11)
- INDEX(List!$Q:$Q,MATCH(DA$2,List!$P:$P,0)))
* INDEX(List!$R:$R,MATCH(DA$2,List!$P:$P,0)))</f>
        <v>0</v>
      </c>
      <c r="DB11" s="357">
        <f ca="1">IF(
COUNTIFS('Project Follow up - Base'!$S$20:$S$96,DB$2,'Project Follow up - Base'!$F$20:$F$96,$C11)&lt;= INDEX(List!$Q:$Q,MATCH(DB$2,List!$P:$P,0)),
0,
(COUNTIFS('Project Follow up - Base'!$S$20:$S$96,DB$2,'Project Follow up - Base'!$F$20:$F$96,$C11)
- INDEX(List!$Q:$Q,MATCH(DB$2,List!$P:$P,0)))
* INDEX(List!$R:$R,MATCH(DB$2,List!$P:$P,0)))</f>
        <v>0</v>
      </c>
    </row>
    <row r="12" spans="1:106" x14ac:dyDescent="0.2">
      <c r="A12" s="353">
        <f>COUNTIF('Project Follow up - Base'!$F$20:$F$96,C12)</f>
        <v>0</v>
      </c>
      <c r="B12" s="353" t="str">
        <f>'Employees Summary'!B13</f>
        <v>Design</v>
      </c>
      <c r="C12" s="353" t="str">
        <f>'Employees Summary'!C13</f>
        <v>ahmed sharara</v>
      </c>
      <c r="D12" s="354" t="str">
        <f>IF(C12=0,"", IF(A12&gt;0,1-(G12*[1]KPI!$C$3)-(H12*[1]KPI!$C$4),""))</f>
        <v/>
      </c>
      <c r="E12" s="365" t="str">
        <f>IF(OR(C12='Project Follow up - Base'!$D$17,C12='Project Follow up - Base'!$D$38,C12='Project Follow up - Base'!$D$74), IF(SUMIF(B:B,B12,A:A)=0,"", AVERAGEIF(B:B,B12,D:D)),"")</f>
        <v/>
      </c>
      <c r="F12" s="366">
        <f>SUMIF('Project Follow up - Base'!$F$20:$F$102,'Employees KPIs'!C12,'Project Follow up - Base'!$AA$20:$AA$102)</f>
        <v>0</v>
      </c>
      <c r="G12" s="355">
        <f>IF( F12=0,
   0,
   IF(
     F12-
     [1]KPI!$F$3
     &lt;0,0,
     F12-
     [1]KPI!$F$3
    )*
     [1]KPI!$G$3
)</f>
        <v>0</v>
      </c>
      <c r="H12" s="355">
        <f t="shared" ca="1" si="0"/>
        <v>0</v>
      </c>
      <c r="I12" s="356">
        <f ca="1">IF(
COUNTIFS('Project Follow up - Base'!$S$20:$S$96,I$2,'Project Follow up - Base'!$F$20:$F$96,$C12)&lt;= INDEX(List!$Q:$Q,MATCH(I$2,List!$P:$P,0)),
0,
(COUNTIFS('Project Follow up - Base'!$S$20:$S$96,I$2,'Project Follow up - Base'!$F$20:$F$96,$C12)
- INDEX(List!$Q:$Q,MATCH(I$2,List!$P:$P,0)))
* INDEX(List!$R:$R,MATCH(I$2,List!$P:$P,0)))</f>
        <v>0</v>
      </c>
      <c r="J12" s="357">
        <f ca="1">IF(
COUNTIFS('Project Follow up - Base'!$S$20:$S$96,J$2,'Project Follow up - Base'!$F$20:$F$96,$C12)&lt;= INDEX(List!$Q:$Q,MATCH(J$2,List!$P:$P,0)),
0,
(COUNTIFS('Project Follow up - Base'!$S$20:$S$96,J$2,'Project Follow up - Base'!$F$20:$F$96,$C12)
- INDEX(List!$Q:$Q,MATCH(J$2,List!$P:$P,0)))
* INDEX(List!$R:$R,MATCH(J$2,List!$P:$P,0)))</f>
        <v>0</v>
      </c>
      <c r="K12" s="357">
        <f ca="1">IF(
COUNTIFS('Project Follow up - Base'!$S$20:$S$96,K$2,'Project Follow up - Base'!$F$20:$F$96,$C12)&lt;= INDEX(List!$Q:$Q,MATCH(K$2,List!$P:$P,0)),
0,
(COUNTIFS('Project Follow up - Base'!$S$20:$S$96,K$2,'Project Follow up - Base'!$F$20:$F$96,$C12)
- INDEX(List!$Q:$Q,MATCH(K$2,List!$P:$P,0)))
* INDEX(List!$R:$R,MATCH(K$2,List!$P:$P,0)))</f>
        <v>0</v>
      </c>
      <c r="L12" s="357">
        <f ca="1">IF(
COUNTIFS('Project Follow up - Base'!$S$20:$S$96,L$2,'Project Follow up - Base'!$F$20:$F$96,$C12)&lt;= INDEX(List!$Q:$Q,MATCH(L$2,List!$P:$P,0)),
0,
(COUNTIFS('Project Follow up - Base'!$S$20:$S$96,L$2,'Project Follow up - Base'!$F$20:$F$96,$C12)
- INDEX(List!$Q:$Q,MATCH(L$2,List!$P:$P,0)))
* INDEX(List!$R:$R,MATCH(L$2,List!$P:$P,0)))</f>
        <v>0</v>
      </c>
      <c r="M12" s="357">
        <f ca="1">IF(
COUNTIFS('Project Follow up - Base'!$S$20:$S$96,M$2,'Project Follow up - Base'!$F$20:$F$96,$C12)&lt;= INDEX(List!$Q:$Q,MATCH(M$2,List!$P:$P,0)),
0,
(COUNTIFS('Project Follow up - Base'!$S$20:$S$96,M$2,'Project Follow up - Base'!$F$20:$F$96,$C12)
- INDEX(List!$Q:$Q,MATCH(M$2,List!$P:$P,0)))
* INDEX(List!$R:$R,MATCH(M$2,List!$P:$P,0)))</f>
        <v>0</v>
      </c>
      <c r="N12" s="357">
        <f ca="1">IF(
COUNTIFS('Project Follow up - Base'!$S$20:$S$96,N$2,'Project Follow up - Base'!$F$20:$F$96,$C12)&lt;= INDEX(List!$Q:$Q,MATCH(N$2,List!$P:$P,0)),
0,
(COUNTIFS('Project Follow up - Base'!$S$20:$S$96,N$2,'Project Follow up - Base'!$F$20:$F$96,$C12)
- INDEX(List!$Q:$Q,MATCH(N$2,List!$P:$P,0)))
* INDEX(List!$R:$R,MATCH(N$2,List!$P:$P,0)))</f>
        <v>0</v>
      </c>
      <c r="O12" s="357">
        <f ca="1">IF(
COUNTIFS('Project Follow up - Base'!$S$20:$S$96,O$2,'Project Follow up - Base'!$F$20:$F$96,$C12)&lt;= INDEX(List!$Q:$Q,MATCH(O$2,List!$P:$P,0)),
0,
(COUNTIFS('Project Follow up - Base'!$S$20:$S$96,O$2,'Project Follow up - Base'!$F$20:$F$96,$C12)
- INDEX(List!$Q:$Q,MATCH(O$2,List!$P:$P,0)))
* INDEX(List!$R:$R,MATCH(O$2,List!$P:$P,0)))</f>
        <v>0</v>
      </c>
      <c r="P12" s="357">
        <f ca="1">IF(
COUNTIFS('Project Follow up - Base'!$S$20:$S$96,P$2,'Project Follow up - Base'!$F$20:$F$96,$C12)&lt;= INDEX(List!$Q:$Q,MATCH(P$2,List!$P:$P,0)),
0,
(COUNTIFS('Project Follow up - Base'!$S$20:$S$96,P$2,'Project Follow up - Base'!$F$20:$F$96,$C12)
- INDEX(List!$Q:$Q,MATCH(P$2,List!$P:$P,0)))
* INDEX(List!$R:$R,MATCH(P$2,List!$P:$P,0)))</f>
        <v>0</v>
      </c>
      <c r="Q12" s="357">
        <f ca="1">IF(
COUNTIFS('Project Follow up - Base'!$S$20:$S$96,Q$2,'Project Follow up - Base'!$F$20:$F$96,$C12)&lt;= INDEX(List!$Q:$Q,MATCH(Q$2,List!$P:$P,0)),
0,
(COUNTIFS('Project Follow up - Base'!$S$20:$S$96,Q$2,'Project Follow up - Base'!$F$20:$F$96,$C12)
- INDEX(List!$Q:$Q,MATCH(Q$2,List!$P:$P,0)))
* INDEX(List!$R:$R,MATCH(Q$2,List!$P:$P,0)))</f>
        <v>0</v>
      </c>
      <c r="R12" s="357">
        <f ca="1">IF(
COUNTIFS('Project Follow up - Base'!$S$20:$S$96,R$2,'Project Follow up - Base'!$F$20:$F$96,$C12)&lt;= INDEX(List!$Q:$Q,MATCH(R$2,List!$P:$P,0)),
0,
(COUNTIFS('Project Follow up - Base'!$S$20:$S$96,R$2,'Project Follow up - Base'!$F$20:$F$96,$C12)
- INDEX(List!$Q:$Q,MATCH(R$2,List!$P:$P,0)))
* INDEX(List!$R:$R,MATCH(R$2,List!$P:$P,0)))</f>
        <v>0</v>
      </c>
      <c r="S12" s="357">
        <f ca="1">IF(
COUNTIFS('Project Follow up - Base'!$S$20:$S$96,S$2,'Project Follow up - Base'!$F$20:$F$96,$C12)&lt;= INDEX(List!$Q:$Q,MATCH(S$2,List!$P:$P,0)),
0,
(COUNTIFS('Project Follow up - Base'!$S$20:$S$96,S$2,'Project Follow up - Base'!$F$20:$F$96,$C12)
- INDEX(List!$Q:$Q,MATCH(S$2,List!$P:$P,0)))
* INDEX(List!$R:$R,MATCH(S$2,List!$P:$P,0)))</f>
        <v>0</v>
      </c>
      <c r="T12" s="357">
        <f ca="1">IF(
COUNTIFS('Project Follow up - Base'!$S$20:$S$96,T$2,'Project Follow up - Base'!$F$20:$F$96,$C12)&lt;= INDEX(List!$Q:$Q,MATCH(T$2,List!$P:$P,0)),
0,
(COUNTIFS('Project Follow up - Base'!$S$20:$S$96,T$2,'Project Follow up - Base'!$F$20:$F$96,$C12)
- INDEX(List!$Q:$Q,MATCH(T$2,List!$P:$P,0)))
* INDEX(List!$R:$R,MATCH(T$2,List!$P:$P,0)))</f>
        <v>0</v>
      </c>
      <c r="U12" s="357">
        <f ca="1">IF(
COUNTIFS('Project Follow up - Base'!$S$20:$S$96,U$2,'Project Follow up - Base'!$F$20:$F$96,$C12)&lt;= INDEX(List!$Q:$Q,MATCH(U$2,List!$P:$P,0)),
0,
(COUNTIFS('Project Follow up - Base'!$S$20:$S$96,U$2,'Project Follow up - Base'!$F$20:$F$96,$C12)
- INDEX(List!$Q:$Q,MATCH(U$2,List!$P:$P,0)))
* INDEX(List!$R:$R,MATCH(U$2,List!$P:$P,0)))</f>
        <v>0</v>
      </c>
      <c r="V12" s="357">
        <f ca="1">IF(
COUNTIFS('Project Follow up - Base'!$S$20:$S$96,V$2,'Project Follow up - Base'!$F$20:$F$96,$C12)&lt;= INDEX(List!$Q:$Q,MATCH(V$2,List!$P:$P,0)),
0,
(COUNTIFS('Project Follow up - Base'!$S$20:$S$96,V$2,'Project Follow up - Base'!$F$20:$F$96,$C12)
- INDEX(List!$Q:$Q,MATCH(V$2,List!$P:$P,0)))
* INDEX(List!$R:$R,MATCH(V$2,List!$P:$P,0)))</f>
        <v>0</v>
      </c>
      <c r="W12" s="357">
        <f ca="1">IF(
COUNTIFS('Project Follow up - Base'!$S$20:$S$96,W$2,'Project Follow up - Base'!$F$20:$F$96,$C12)&lt;= INDEX(List!$Q:$Q,MATCH(W$2,List!$P:$P,0)),
0,
(COUNTIFS('Project Follow up - Base'!$S$20:$S$96,W$2,'Project Follow up - Base'!$F$20:$F$96,$C12)
- INDEX(List!$Q:$Q,MATCH(W$2,List!$P:$P,0)))
* INDEX(List!$R:$R,MATCH(W$2,List!$P:$P,0)))</f>
        <v>0</v>
      </c>
      <c r="X12" s="357">
        <f ca="1">IF(
COUNTIFS('Project Follow up - Base'!$S$20:$S$96,X$2,'Project Follow up - Base'!$F$20:$F$96,$C12)&lt;= INDEX(List!$Q:$Q,MATCH(X$2,List!$P:$P,0)),
0,
(COUNTIFS('Project Follow up - Base'!$S$20:$S$96,X$2,'Project Follow up - Base'!$F$20:$F$96,$C12)
- INDEX(List!$Q:$Q,MATCH(X$2,List!$P:$P,0)))
* INDEX(List!$R:$R,MATCH(X$2,List!$P:$P,0)))</f>
        <v>0</v>
      </c>
      <c r="Y12" s="357">
        <f ca="1">IF(
COUNTIFS('Project Follow up - Base'!$S$20:$S$96,Y$2,'Project Follow up - Base'!$F$20:$F$96,$C12)&lt;= INDEX(List!$Q:$Q,MATCH(Y$2,List!$P:$P,0)),
0,
(COUNTIFS('Project Follow up - Base'!$S$20:$S$96,Y$2,'Project Follow up - Base'!$F$20:$F$96,$C12)
- INDEX(List!$Q:$Q,MATCH(Y$2,List!$P:$P,0)))
* INDEX(List!$R:$R,MATCH(Y$2,List!$P:$P,0)))</f>
        <v>0</v>
      </c>
      <c r="Z12" s="357">
        <f ca="1">IF(
COUNTIFS('Project Follow up - Base'!$S$20:$S$96,Z$2,'Project Follow up - Base'!$F$20:$F$96,$C12)&lt;= INDEX(List!$Q:$Q,MATCH(Z$2,List!$P:$P,0)),
0,
(COUNTIFS('Project Follow up - Base'!$S$20:$S$96,Z$2,'Project Follow up - Base'!$F$20:$F$96,$C12)
- INDEX(List!$Q:$Q,MATCH(Z$2,List!$P:$P,0)))
* INDEX(List!$R:$R,MATCH(Z$2,List!$P:$P,0)))</f>
        <v>0</v>
      </c>
      <c r="AA12" s="357">
        <f ca="1">IF(
COUNTIFS('Project Follow up - Base'!$S$20:$S$96,AA$2,'Project Follow up - Base'!$F$20:$F$96,$C12)&lt;= INDEX(List!$Q:$Q,MATCH(AA$2,List!$P:$P,0)),
0,
(COUNTIFS('Project Follow up - Base'!$S$20:$S$96,AA$2,'Project Follow up - Base'!$F$20:$F$96,$C12)
- INDEX(List!$Q:$Q,MATCH(AA$2,List!$P:$P,0)))
* INDEX(List!$R:$R,MATCH(AA$2,List!$P:$P,0)))</f>
        <v>0</v>
      </c>
      <c r="AB12" s="357">
        <f ca="1">IF(
COUNTIFS('Project Follow up - Base'!$S$20:$S$96,AB$2,'Project Follow up - Base'!$F$20:$F$96,$C12)&lt;= INDEX(List!$Q:$Q,MATCH(AB$2,List!$P:$P,0)),
0,
(COUNTIFS('Project Follow up - Base'!$S$20:$S$96,AB$2,'Project Follow up - Base'!$F$20:$F$96,$C12)
- INDEX(List!$Q:$Q,MATCH(AB$2,List!$P:$P,0)))
* INDEX(List!$R:$R,MATCH(AB$2,List!$P:$P,0)))</f>
        <v>0</v>
      </c>
      <c r="AC12" s="357">
        <f ca="1">IF(
COUNTIFS('Project Follow up - Base'!$S$20:$S$96,AC$2,'Project Follow up - Base'!$F$20:$F$96,$C12)&lt;= INDEX(List!$Q:$Q,MATCH(AC$2,List!$P:$P,0)),
0,
(COUNTIFS('Project Follow up - Base'!$S$20:$S$96,AC$2,'Project Follow up - Base'!$F$20:$F$96,$C12)
- INDEX(List!$Q:$Q,MATCH(AC$2,List!$P:$P,0)))
* INDEX(List!$R:$R,MATCH(AC$2,List!$P:$P,0)))</f>
        <v>0</v>
      </c>
      <c r="AD12" s="357">
        <f ca="1">IF(
COUNTIFS('Project Follow up - Base'!$S$20:$S$96,AD$2,'Project Follow up - Base'!$F$20:$F$96,$C12)&lt;= INDEX(List!$Q:$Q,MATCH(AD$2,List!$P:$P,0)),
0,
(COUNTIFS('Project Follow up - Base'!$S$20:$S$96,AD$2,'Project Follow up - Base'!$F$20:$F$96,$C12)
- INDEX(List!$Q:$Q,MATCH(AD$2,List!$P:$P,0)))
* INDEX(List!$R:$R,MATCH(AD$2,List!$P:$P,0)))</f>
        <v>0</v>
      </c>
      <c r="AE12" s="357">
        <f ca="1">IF(
COUNTIFS('Project Follow up - Base'!$S$20:$S$96,AE$2,'Project Follow up - Base'!$F$20:$F$96,$C12)&lt;= INDEX(List!$Q:$Q,MATCH(AE$2,List!$P:$P,0)),
0,
(COUNTIFS('Project Follow up - Base'!$S$20:$S$96,AE$2,'Project Follow up - Base'!$F$20:$F$96,$C12)
- INDEX(List!$Q:$Q,MATCH(AE$2,List!$P:$P,0)))
* INDEX(List!$R:$R,MATCH(AE$2,List!$P:$P,0)))</f>
        <v>0</v>
      </c>
      <c r="AF12" s="357">
        <f ca="1">IF(
COUNTIFS('Project Follow up - Base'!$S$20:$S$96,AF$2,'Project Follow up - Base'!$F$20:$F$96,$C12)&lt;= INDEX(List!$Q:$Q,MATCH(AF$2,List!$P:$P,0)),
0,
(COUNTIFS('Project Follow up - Base'!$S$20:$S$96,AF$2,'Project Follow up - Base'!$F$20:$F$96,$C12)
- INDEX(List!$Q:$Q,MATCH(AF$2,List!$P:$P,0)))
* INDEX(List!$R:$R,MATCH(AF$2,List!$P:$P,0)))</f>
        <v>0</v>
      </c>
      <c r="AG12" s="357">
        <f ca="1">IF(
COUNTIFS('Project Follow up - Base'!$S$20:$S$96,AG$2,'Project Follow up - Base'!$F$20:$F$96,$C12)&lt;= INDEX(List!$Q:$Q,MATCH(AG$2,List!$P:$P,0)),
0,
(COUNTIFS('Project Follow up - Base'!$S$20:$S$96,AG$2,'Project Follow up - Base'!$F$20:$F$96,$C12)
- INDEX(List!$Q:$Q,MATCH(AG$2,List!$P:$P,0)))
* INDEX(List!$R:$R,MATCH(AG$2,List!$P:$P,0)))</f>
        <v>0</v>
      </c>
      <c r="AH12" s="357">
        <f ca="1">IF(
COUNTIFS('Project Follow up - Base'!$S$20:$S$96,AH$2,'Project Follow up - Base'!$F$20:$F$96,$C12)&lt;= INDEX(List!$Q:$Q,MATCH(AH$2,List!$P:$P,0)),
0,
(COUNTIFS('Project Follow up - Base'!$S$20:$S$96,AH$2,'Project Follow up - Base'!$F$20:$F$96,$C12)
- INDEX(List!$Q:$Q,MATCH(AH$2,List!$P:$P,0)))
* INDEX(List!$R:$R,MATCH(AH$2,List!$P:$P,0)))</f>
        <v>0</v>
      </c>
      <c r="AI12" s="357">
        <f ca="1">IF(
COUNTIFS('Project Follow up - Base'!$S$20:$S$96,AI$2,'Project Follow up - Base'!$F$20:$F$96,$C12)&lt;= INDEX(List!$Q:$Q,MATCH(AI$2,List!$P:$P,0)),
0,
(COUNTIFS('Project Follow up - Base'!$S$20:$S$96,AI$2,'Project Follow up - Base'!$F$20:$F$96,$C12)
- INDEX(List!$Q:$Q,MATCH(AI$2,List!$P:$P,0)))
* INDEX(List!$R:$R,MATCH(AI$2,List!$P:$P,0)))</f>
        <v>0</v>
      </c>
      <c r="AJ12" s="357">
        <f ca="1">IF(
COUNTIFS('Project Follow up - Base'!$S$20:$S$96,AJ$2,'Project Follow up - Base'!$F$20:$F$96,$C12)&lt;= INDEX(List!$Q:$Q,MATCH(AJ$2,List!$P:$P,0)),
0,
(COUNTIFS('Project Follow up - Base'!$S$20:$S$96,AJ$2,'Project Follow up - Base'!$F$20:$F$96,$C12)
- INDEX(List!$Q:$Q,MATCH(AJ$2,List!$P:$P,0)))
* INDEX(List!$R:$R,MATCH(AJ$2,List!$P:$P,0)))</f>
        <v>0</v>
      </c>
      <c r="AK12" s="357">
        <f ca="1">IF(
COUNTIFS('Project Follow up - Base'!$S$20:$S$96,AK$2,'Project Follow up - Base'!$F$20:$F$96,$C12)&lt;= INDEX(List!$Q:$Q,MATCH(AK$2,List!$P:$P,0)),
0,
(COUNTIFS('Project Follow up - Base'!$S$20:$S$96,AK$2,'Project Follow up - Base'!$F$20:$F$96,$C12)
- INDEX(List!$Q:$Q,MATCH(AK$2,List!$P:$P,0)))
* INDEX(List!$R:$R,MATCH(AK$2,List!$P:$P,0)))</f>
        <v>0</v>
      </c>
      <c r="AL12" s="357">
        <f ca="1">IF(
COUNTIFS('Project Follow up - Base'!$S$20:$S$96,AL$2,'Project Follow up - Base'!$F$20:$F$96,$C12)&lt;= INDEX(List!$Q:$Q,MATCH(AL$2,List!$P:$P,0)),
0,
(COUNTIFS('Project Follow up - Base'!$S$20:$S$96,AL$2,'Project Follow up - Base'!$F$20:$F$96,$C12)
- INDEX(List!$Q:$Q,MATCH(AL$2,List!$P:$P,0)))
* INDEX(List!$R:$R,MATCH(AL$2,List!$P:$P,0)))</f>
        <v>0</v>
      </c>
      <c r="AM12" s="357">
        <f ca="1">IF(
COUNTIFS('Project Follow up - Base'!$S$20:$S$96,AM$2,'Project Follow up - Base'!$F$20:$F$96,$C12)&lt;= INDEX(List!$Q:$Q,MATCH(AM$2,List!$P:$P,0)),
0,
(COUNTIFS('Project Follow up - Base'!$S$20:$S$96,AM$2,'Project Follow up - Base'!$F$20:$F$96,$C12)
- INDEX(List!$Q:$Q,MATCH(AM$2,List!$P:$P,0)))
* INDEX(List!$R:$R,MATCH(AM$2,List!$P:$P,0)))</f>
        <v>0</v>
      </c>
      <c r="AN12" s="357">
        <f ca="1">IF(
COUNTIFS('Project Follow up - Base'!$S$20:$S$96,AN$2,'Project Follow up - Base'!$F$20:$F$96,$C12)&lt;= INDEX(List!$Q:$Q,MATCH(AN$2,List!$P:$P,0)),
0,
(COUNTIFS('Project Follow up - Base'!$S$20:$S$96,AN$2,'Project Follow up - Base'!$F$20:$F$96,$C12)
- INDEX(List!$Q:$Q,MATCH(AN$2,List!$P:$P,0)))
* INDEX(List!$R:$R,MATCH(AN$2,List!$P:$P,0)))</f>
        <v>0</v>
      </c>
      <c r="AO12" s="357">
        <f ca="1">IF(
COUNTIFS('Project Follow up - Base'!$S$20:$S$96,AO$2,'Project Follow up - Base'!$F$20:$F$96,$C12)&lt;= INDEX(List!$Q:$Q,MATCH(AO$2,List!$P:$P,0)),
0,
(COUNTIFS('Project Follow up - Base'!$S$20:$S$96,AO$2,'Project Follow up - Base'!$F$20:$F$96,$C12)
- INDEX(List!$Q:$Q,MATCH(AO$2,List!$P:$P,0)))
* INDEX(List!$R:$R,MATCH(AO$2,List!$P:$P,0)))</f>
        <v>0</v>
      </c>
      <c r="AP12" s="357">
        <f ca="1">IF(
COUNTIFS('Project Follow up - Base'!$S$20:$S$96,AP$2,'Project Follow up - Base'!$F$20:$F$96,$C12)&lt;= INDEX(List!$Q:$Q,MATCH(AP$2,List!$P:$P,0)),
0,
(COUNTIFS('Project Follow up - Base'!$S$20:$S$96,AP$2,'Project Follow up - Base'!$F$20:$F$96,$C12)
- INDEX(List!$Q:$Q,MATCH(AP$2,List!$P:$P,0)))
* INDEX(List!$R:$R,MATCH(AP$2,List!$P:$P,0)))</f>
        <v>0</v>
      </c>
      <c r="AQ12" s="357">
        <f ca="1">IF(
COUNTIFS('Project Follow up - Base'!$S$20:$S$96,AQ$2,'Project Follow up - Base'!$F$20:$F$96,$C12)&lt;= INDEX(List!$Q:$Q,MATCH(AQ$2,List!$P:$P,0)),
0,
(COUNTIFS('Project Follow up - Base'!$S$20:$S$96,AQ$2,'Project Follow up - Base'!$F$20:$F$96,$C12)
- INDEX(List!$Q:$Q,MATCH(AQ$2,List!$P:$P,0)))
* INDEX(List!$R:$R,MATCH(AQ$2,List!$P:$P,0)))</f>
        <v>0</v>
      </c>
      <c r="AR12" s="357">
        <f ca="1">IF(
COUNTIFS('Project Follow up - Base'!$S$20:$S$96,AR$2,'Project Follow up - Base'!$F$20:$F$96,$C12)&lt;= INDEX(List!$Q:$Q,MATCH(AR$2,List!$P:$P,0)),
0,
(COUNTIFS('Project Follow up - Base'!$S$20:$S$96,AR$2,'Project Follow up - Base'!$F$20:$F$96,$C12)
- INDEX(List!$Q:$Q,MATCH(AR$2,List!$P:$P,0)))
* INDEX(List!$R:$R,MATCH(AR$2,List!$P:$P,0)))</f>
        <v>0</v>
      </c>
      <c r="AS12" s="357">
        <f ca="1">IF(
COUNTIFS('Project Follow up - Base'!$S$20:$S$96,AS$2,'Project Follow up - Base'!$F$20:$F$96,$C12)&lt;= INDEX(List!$Q:$Q,MATCH(AS$2,List!$P:$P,0)),
0,
(COUNTIFS('Project Follow up - Base'!$S$20:$S$96,AS$2,'Project Follow up - Base'!$F$20:$F$96,$C12)
- INDEX(List!$Q:$Q,MATCH(AS$2,List!$P:$P,0)))
* INDEX(List!$R:$R,MATCH(AS$2,List!$P:$P,0)))</f>
        <v>0</v>
      </c>
      <c r="AT12" s="357">
        <f ca="1">IF(
COUNTIFS('Project Follow up - Base'!$S$20:$S$96,AT$2,'Project Follow up - Base'!$F$20:$F$96,$C12)&lt;= INDEX(List!$Q:$Q,MATCH(AT$2,List!$P:$P,0)),
0,
(COUNTIFS('Project Follow up - Base'!$S$20:$S$96,AT$2,'Project Follow up - Base'!$F$20:$F$96,$C12)
- INDEX(List!$Q:$Q,MATCH(AT$2,List!$P:$P,0)))
* INDEX(List!$R:$R,MATCH(AT$2,List!$P:$P,0)))</f>
        <v>0</v>
      </c>
      <c r="AU12" s="357">
        <f ca="1">IF(
COUNTIFS('Project Follow up - Base'!$S$20:$S$96,AU$2,'Project Follow up - Base'!$F$20:$F$96,$C12)&lt;= INDEX(List!$Q:$Q,MATCH(AU$2,List!$P:$P,0)),
0,
(COUNTIFS('Project Follow up - Base'!$S$20:$S$96,AU$2,'Project Follow up - Base'!$F$20:$F$96,$C12)
- INDEX(List!$Q:$Q,MATCH(AU$2,List!$P:$P,0)))
* INDEX(List!$R:$R,MATCH(AU$2,List!$P:$P,0)))</f>
        <v>0</v>
      </c>
      <c r="AV12" s="357">
        <f ca="1">IF(
COUNTIFS('Project Follow up - Base'!$S$20:$S$96,AV$2,'Project Follow up - Base'!$F$20:$F$96,$C12)&lt;= INDEX(List!$Q:$Q,MATCH(AV$2,List!$P:$P,0)),
0,
(COUNTIFS('Project Follow up - Base'!$S$20:$S$96,AV$2,'Project Follow up - Base'!$F$20:$F$96,$C12)
- INDEX(List!$Q:$Q,MATCH(AV$2,List!$P:$P,0)))
* INDEX(List!$R:$R,MATCH(AV$2,List!$P:$P,0)))</f>
        <v>0</v>
      </c>
      <c r="AW12" s="357">
        <f ca="1">IF(
COUNTIFS('Project Follow up - Base'!$S$20:$S$96,AW$2,'Project Follow up - Base'!$F$20:$F$96,$C12)&lt;= INDEX(List!$Q:$Q,MATCH(AW$2,List!$P:$P,0)),
0,
(COUNTIFS('Project Follow up - Base'!$S$20:$S$96,AW$2,'Project Follow up - Base'!$F$20:$F$96,$C12)
- INDEX(List!$Q:$Q,MATCH(AW$2,List!$P:$P,0)))
* INDEX(List!$R:$R,MATCH(AW$2,List!$P:$P,0)))</f>
        <v>0</v>
      </c>
      <c r="AX12" s="357">
        <f ca="1">IF(
COUNTIFS('Project Follow up - Base'!$S$20:$S$96,AX$2,'Project Follow up - Base'!$F$20:$F$96,$C12)&lt;= INDEX(List!$Q:$Q,MATCH(AX$2,List!$P:$P,0)),
0,
(COUNTIFS('Project Follow up - Base'!$S$20:$S$96,AX$2,'Project Follow up - Base'!$F$20:$F$96,$C12)
- INDEX(List!$Q:$Q,MATCH(AX$2,List!$P:$P,0)))
* INDEX(List!$R:$R,MATCH(AX$2,List!$P:$P,0)))</f>
        <v>0</v>
      </c>
      <c r="AY12" s="357">
        <f ca="1">IF(
COUNTIFS('Project Follow up - Base'!$S$20:$S$96,AY$2,'Project Follow up - Base'!$F$20:$F$96,$C12)&lt;= INDEX(List!$Q:$Q,MATCH(AY$2,List!$P:$P,0)),
0,
(COUNTIFS('Project Follow up - Base'!$S$20:$S$96,AY$2,'Project Follow up - Base'!$F$20:$F$96,$C12)
- INDEX(List!$Q:$Q,MATCH(AY$2,List!$P:$P,0)))
* INDEX(List!$R:$R,MATCH(AY$2,List!$P:$P,0)))</f>
        <v>0</v>
      </c>
      <c r="AZ12" s="357">
        <f ca="1">IF(
COUNTIFS('Project Follow up - Base'!$S$20:$S$96,AZ$2,'Project Follow up - Base'!$F$20:$F$96,$C12)&lt;= INDEX(List!$Q:$Q,MATCH(AZ$2,List!$P:$P,0)),
0,
(COUNTIFS('Project Follow up - Base'!$S$20:$S$96,AZ$2,'Project Follow up - Base'!$F$20:$F$96,$C12)
- INDEX(List!$Q:$Q,MATCH(AZ$2,List!$P:$P,0)))
* INDEX(List!$R:$R,MATCH(AZ$2,List!$P:$P,0)))</f>
        <v>0</v>
      </c>
      <c r="BA12" s="357">
        <f ca="1">IF(
COUNTIFS('Project Follow up - Base'!$S$20:$S$96,BA$2,'Project Follow up - Base'!$F$20:$F$96,$C12)&lt;= INDEX(List!$Q:$Q,MATCH(BA$2,List!$P:$P,0)),
0,
(COUNTIFS('Project Follow up - Base'!$S$20:$S$96,BA$2,'Project Follow up - Base'!$F$20:$F$96,$C12)
- INDEX(List!$Q:$Q,MATCH(BA$2,List!$P:$P,0)))
* INDEX(List!$R:$R,MATCH(BA$2,List!$P:$P,0)))</f>
        <v>0</v>
      </c>
      <c r="BB12" s="357">
        <f ca="1">IF(
COUNTIFS('Project Follow up - Base'!$S$20:$S$96,BB$2,'Project Follow up - Base'!$F$20:$F$96,$C12)&lt;= INDEX(List!$Q:$Q,MATCH(BB$2,List!$P:$P,0)),
0,
(COUNTIFS('Project Follow up - Base'!$S$20:$S$96,BB$2,'Project Follow up - Base'!$F$20:$F$96,$C12)
- INDEX(List!$Q:$Q,MATCH(BB$2,List!$P:$P,0)))
* INDEX(List!$R:$R,MATCH(BB$2,List!$P:$P,0)))</f>
        <v>0</v>
      </c>
      <c r="BC12" s="357">
        <f ca="1">IF(
COUNTIFS('Project Follow up - Base'!$S$20:$S$96,BC$2,'Project Follow up - Base'!$F$20:$F$96,$C12)&lt;= INDEX(List!$Q:$Q,MATCH(BC$2,List!$P:$P,0)),
0,
(COUNTIFS('Project Follow up - Base'!$S$20:$S$96,BC$2,'Project Follow up - Base'!$F$20:$F$96,$C12)
- INDEX(List!$Q:$Q,MATCH(BC$2,List!$P:$P,0)))
* INDEX(List!$R:$R,MATCH(BC$2,List!$P:$P,0)))</f>
        <v>0</v>
      </c>
      <c r="BD12" s="357">
        <f ca="1">IF(
COUNTIFS('Project Follow up - Base'!$S$20:$S$96,BD$2,'Project Follow up - Base'!$F$20:$F$96,$C12)&lt;= INDEX(List!$Q:$Q,MATCH(BD$2,List!$P:$P,0)),
0,
(COUNTIFS('Project Follow up - Base'!$S$20:$S$96,BD$2,'Project Follow up - Base'!$F$20:$F$96,$C12)
- INDEX(List!$Q:$Q,MATCH(BD$2,List!$P:$P,0)))
* INDEX(List!$R:$R,MATCH(BD$2,List!$P:$P,0)))</f>
        <v>0</v>
      </c>
      <c r="BE12" s="357">
        <f ca="1">IF(
COUNTIFS('Project Follow up - Base'!$S$20:$S$96,BE$2,'Project Follow up - Base'!$F$20:$F$96,$C12)&lt;= INDEX(List!$Q:$Q,MATCH(BE$2,List!$P:$P,0)),
0,
(COUNTIFS('Project Follow up - Base'!$S$20:$S$96,BE$2,'Project Follow up - Base'!$F$20:$F$96,$C12)
- INDEX(List!$Q:$Q,MATCH(BE$2,List!$P:$P,0)))
* INDEX(List!$R:$R,MATCH(BE$2,List!$P:$P,0)))</f>
        <v>0</v>
      </c>
      <c r="BF12" s="357">
        <f ca="1">IF(
COUNTIFS('Project Follow up - Base'!$S$20:$S$96,BF$2,'Project Follow up - Base'!$F$20:$F$96,$C12)&lt;= INDEX(List!$Q:$Q,MATCH(BF$2,List!$P:$P,0)),
0,
(COUNTIFS('Project Follow up - Base'!$S$20:$S$96,BF$2,'Project Follow up - Base'!$F$20:$F$96,$C12)
- INDEX(List!$Q:$Q,MATCH(BF$2,List!$P:$P,0)))
* INDEX(List!$R:$R,MATCH(BF$2,List!$P:$P,0)))</f>
        <v>0</v>
      </c>
      <c r="BG12" s="357">
        <f ca="1">IF(
COUNTIFS('Project Follow up - Base'!$S$20:$S$96,BG$2,'Project Follow up - Base'!$F$20:$F$96,$C12)&lt;= INDEX(List!$Q:$Q,MATCH(BG$2,List!$P:$P,0)),
0,
(COUNTIFS('Project Follow up - Base'!$S$20:$S$96,BG$2,'Project Follow up - Base'!$F$20:$F$96,$C12)
- INDEX(List!$Q:$Q,MATCH(BG$2,List!$P:$P,0)))
* INDEX(List!$R:$R,MATCH(BG$2,List!$P:$P,0)))</f>
        <v>0</v>
      </c>
      <c r="BH12" s="357">
        <f ca="1">IF(
COUNTIFS('Project Follow up - Base'!$S$20:$S$96,BH$2,'Project Follow up - Base'!$F$20:$F$96,$C12)&lt;= INDEX(List!$Q:$Q,MATCH(BH$2,List!$P:$P,0)),
0,
(COUNTIFS('Project Follow up - Base'!$S$20:$S$96,BH$2,'Project Follow up - Base'!$F$20:$F$96,$C12)
- INDEX(List!$Q:$Q,MATCH(BH$2,List!$P:$P,0)))
* INDEX(List!$R:$R,MATCH(BH$2,List!$P:$P,0)))</f>
        <v>0</v>
      </c>
      <c r="BI12" s="357">
        <f ca="1">IF(
COUNTIFS('Project Follow up - Base'!$S$20:$S$96,BI$2,'Project Follow up - Base'!$F$20:$F$96,$C12)&lt;= INDEX(List!$Q:$Q,MATCH(BI$2,List!$P:$P,0)),
0,
(COUNTIFS('Project Follow up - Base'!$S$20:$S$96,BI$2,'Project Follow up - Base'!$F$20:$F$96,$C12)
- INDEX(List!$Q:$Q,MATCH(BI$2,List!$P:$P,0)))
* INDEX(List!$R:$R,MATCH(BI$2,List!$P:$P,0)))</f>
        <v>0</v>
      </c>
      <c r="BJ12" s="357">
        <f ca="1">IF(
COUNTIFS('Project Follow up - Base'!$S$20:$S$96,BJ$2,'Project Follow up - Base'!$F$20:$F$96,$C12)&lt;= INDEX(List!$Q:$Q,MATCH(BJ$2,List!$P:$P,0)),
0,
(COUNTIFS('Project Follow up - Base'!$S$20:$S$96,BJ$2,'Project Follow up - Base'!$F$20:$F$96,$C12)
- INDEX(List!$Q:$Q,MATCH(BJ$2,List!$P:$P,0)))
* INDEX(List!$R:$R,MATCH(BJ$2,List!$P:$P,0)))</f>
        <v>0</v>
      </c>
      <c r="BK12" s="357">
        <f ca="1">IF(
COUNTIFS('Project Follow up - Base'!$S$20:$S$96,BK$2,'Project Follow up - Base'!$F$20:$F$96,$C12)&lt;= INDEX(List!$Q:$Q,MATCH(BK$2,List!$P:$P,0)),
0,
(COUNTIFS('Project Follow up - Base'!$S$20:$S$96,BK$2,'Project Follow up - Base'!$F$20:$F$96,$C12)
- INDEX(List!$Q:$Q,MATCH(BK$2,List!$P:$P,0)))
* INDEX(List!$R:$R,MATCH(BK$2,List!$P:$P,0)))</f>
        <v>0</v>
      </c>
      <c r="BL12" s="357">
        <f ca="1">IF(
COUNTIFS('Project Follow up - Base'!$S$20:$S$96,BL$2,'Project Follow up - Base'!$F$20:$F$96,$C12)&lt;= INDEX(List!$Q:$Q,MATCH(BL$2,List!$P:$P,0)),
0,
(COUNTIFS('Project Follow up - Base'!$S$20:$S$96,BL$2,'Project Follow up - Base'!$F$20:$F$96,$C12)
- INDEX(List!$Q:$Q,MATCH(BL$2,List!$P:$P,0)))
* INDEX(List!$R:$R,MATCH(BL$2,List!$P:$P,0)))</f>
        <v>0</v>
      </c>
      <c r="BM12" s="357">
        <f ca="1">IF(
COUNTIFS('Project Follow up - Base'!$S$20:$S$96,BM$2,'Project Follow up - Base'!$F$20:$F$96,$C12)&lt;= INDEX(List!$Q:$Q,MATCH(BM$2,List!$P:$P,0)),
0,
(COUNTIFS('Project Follow up - Base'!$S$20:$S$96,BM$2,'Project Follow up - Base'!$F$20:$F$96,$C12)
- INDEX(List!$Q:$Q,MATCH(BM$2,List!$P:$P,0)))
* INDEX(List!$R:$R,MATCH(BM$2,List!$P:$P,0)))</f>
        <v>0</v>
      </c>
      <c r="BN12" s="357">
        <f ca="1">IF(
COUNTIFS('Project Follow up - Base'!$S$20:$S$96,BN$2,'Project Follow up - Base'!$F$20:$F$96,$C12)&lt;= INDEX(List!$Q:$Q,MATCH(BN$2,List!$P:$P,0)),
0,
(COUNTIFS('Project Follow up - Base'!$S$20:$S$96,BN$2,'Project Follow up - Base'!$F$20:$F$96,$C12)
- INDEX(List!$Q:$Q,MATCH(BN$2,List!$P:$P,0)))
* INDEX(List!$R:$R,MATCH(BN$2,List!$P:$P,0)))</f>
        <v>0</v>
      </c>
      <c r="BO12" s="357">
        <f ca="1">IF(
COUNTIFS('Project Follow up - Base'!$S$20:$S$96,BO$2,'Project Follow up - Base'!$F$20:$F$96,$C12)&lt;= INDEX(List!$Q:$Q,MATCH(BO$2,List!$P:$P,0)),
0,
(COUNTIFS('Project Follow up - Base'!$S$20:$S$96,BO$2,'Project Follow up - Base'!$F$20:$F$96,$C12)
- INDEX(List!$Q:$Q,MATCH(BO$2,List!$P:$P,0)))
* INDEX(List!$R:$R,MATCH(BO$2,List!$P:$P,0)))</f>
        <v>0</v>
      </c>
      <c r="BP12" s="357">
        <f ca="1">IF(
COUNTIFS('Project Follow up - Base'!$S$20:$S$96,BP$2,'Project Follow up - Base'!$F$20:$F$96,$C12)&lt;= INDEX(List!$Q:$Q,MATCH(BP$2,List!$P:$P,0)),
0,
(COUNTIFS('Project Follow up - Base'!$S$20:$S$96,BP$2,'Project Follow up - Base'!$F$20:$F$96,$C12)
- INDEX(List!$Q:$Q,MATCH(BP$2,List!$P:$P,0)))
* INDEX(List!$R:$R,MATCH(BP$2,List!$P:$P,0)))</f>
        <v>0</v>
      </c>
      <c r="BQ12" s="357">
        <f ca="1">IF(
COUNTIFS('Project Follow up - Base'!$S$20:$S$96,BQ$2,'Project Follow up - Base'!$F$20:$F$96,$C12)&lt;= INDEX(List!$Q:$Q,MATCH(BQ$2,List!$P:$P,0)),
0,
(COUNTIFS('Project Follow up - Base'!$S$20:$S$96,BQ$2,'Project Follow up - Base'!$F$20:$F$96,$C12)
- INDEX(List!$Q:$Q,MATCH(BQ$2,List!$P:$P,0)))
* INDEX(List!$R:$R,MATCH(BQ$2,List!$P:$P,0)))</f>
        <v>0</v>
      </c>
      <c r="BR12" s="357">
        <f ca="1">IF(
COUNTIFS('Project Follow up - Base'!$S$20:$S$96,BR$2,'Project Follow up - Base'!$F$20:$F$96,$C12)&lt;= INDEX(List!$Q:$Q,MATCH(BR$2,List!$P:$P,0)),
0,
(COUNTIFS('Project Follow up - Base'!$S$20:$S$96,BR$2,'Project Follow up - Base'!$F$20:$F$96,$C12)
- INDEX(List!$Q:$Q,MATCH(BR$2,List!$P:$P,0)))
* INDEX(List!$R:$R,MATCH(BR$2,List!$P:$P,0)))</f>
        <v>0</v>
      </c>
      <c r="BS12" s="357">
        <f ca="1">IF(
COUNTIFS('Project Follow up - Base'!$S$20:$S$96,BS$2,'Project Follow up - Base'!$F$20:$F$96,$C12)&lt;= INDEX(List!$Q:$Q,MATCH(BS$2,List!$P:$P,0)),
0,
(COUNTIFS('Project Follow up - Base'!$S$20:$S$96,BS$2,'Project Follow up - Base'!$F$20:$F$96,$C12)
- INDEX(List!$Q:$Q,MATCH(BS$2,List!$P:$P,0)))
* INDEX(List!$R:$R,MATCH(BS$2,List!$P:$P,0)))</f>
        <v>0</v>
      </c>
      <c r="BT12" s="357">
        <f ca="1">IF(
COUNTIFS('Project Follow up - Base'!$S$20:$S$96,BT$2,'Project Follow up - Base'!$F$20:$F$96,$C12)&lt;= INDEX(List!$Q:$Q,MATCH(BT$2,List!$P:$P,0)),
0,
(COUNTIFS('Project Follow up - Base'!$S$20:$S$96,BT$2,'Project Follow up - Base'!$F$20:$F$96,$C12)
- INDEX(List!$Q:$Q,MATCH(BT$2,List!$P:$P,0)))
* INDEX(List!$R:$R,MATCH(BT$2,List!$P:$P,0)))</f>
        <v>0</v>
      </c>
      <c r="BU12" s="357">
        <f ca="1">IF(
COUNTIFS('Project Follow up - Base'!$S$20:$S$96,BU$2,'Project Follow up - Base'!$F$20:$F$96,$C12)&lt;= INDEX(List!$Q:$Q,MATCH(BU$2,List!$P:$P,0)),
0,
(COUNTIFS('Project Follow up - Base'!$S$20:$S$96,BU$2,'Project Follow up - Base'!$F$20:$F$96,$C12)
- INDEX(List!$Q:$Q,MATCH(BU$2,List!$P:$P,0)))
* INDEX(List!$R:$R,MATCH(BU$2,List!$P:$P,0)))</f>
        <v>0</v>
      </c>
      <c r="BV12" s="357">
        <f ca="1">IF(
COUNTIFS('Project Follow up - Base'!$S$20:$S$96,BV$2,'Project Follow up - Base'!$F$20:$F$96,$C12)&lt;= INDEX(List!$Q:$Q,MATCH(BV$2,List!$P:$P,0)),
0,
(COUNTIFS('Project Follow up - Base'!$S$20:$S$96,BV$2,'Project Follow up - Base'!$F$20:$F$96,$C12)
- INDEX(List!$Q:$Q,MATCH(BV$2,List!$P:$P,0)))
* INDEX(List!$R:$R,MATCH(BV$2,List!$P:$P,0)))</f>
        <v>0</v>
      </c>
      <c r="BW12" s="357">
        <f ca="1">IF(
COUNTIFS('Project Follow up - Base'!$S$20:$S$96,BW$2,'Project Follow up - Base'!$F$20:$F$96,$C12)&lt;= INDEX(List!$Q:$Q,MATCH(BW$2,List!$P:$P,0)),
0,
(COUNTIFS('Project Follow up - Base'!$S$20:$S$96,BW$2,'Project Follow up - Base'!$F$20:$F$96,$C12)
- INDEX(List!$Q:$Q,MATCH(BW$2,List!$P:$P,0)))
* INDEX(List!$R:$R,MATCH(BW$2,List!$P:$P,0)))</f>
        <v>0</v>
      </c>
      <c r="BX12" s="357">
        <f ca="1">IF(
COUNTIFS('Project Follow up - Base'!$S$20:$S$96,BX$2,'Project Follow up - Base'!$F$20:$F$96,$C12)&lt;= INDEX(List!$Q:$Q,MATCH(BX$2,List!$P:$P,0)),
0,
(COUNTIFS('Project Follow up - Base'!$S$20:$S$96,BX$2,'Project Follow up - Base'!$F$20:$F$96,$C12)
- INDEX(List!$Q:$Q,MATCH(BX$2,List!$P:$P,0)))
* INDEX(List!$R:$R,MATCH(BX$2,List!$P:$P,0)))</f>
        <v>0</v>
      </c>
      <c r="BY12" s="357">
        <f ca="1">IF(
COUNTIFS('Project Follow up - Base'!$S$20:$S$96,BY$2,'Project Follow up - Base'!$F$20:$F$96,$C12)&lt;= INDEX(List!$Q:$Q,MATCH(BY$2,List!$P:$P,0)),
0,
(COUNTIFS('Project Follow up - Base'!$S$20:$S$96,BY$2,'Project Follow up - Base'!$F$20:$F$96,$C12)
- INDEX(List!$Q:$Q,MATCH(BY$2,List!$P:$P,0)))
* INDEX(List!$R:$R,MATCH(BY$2,List!$P:$P,0)))</f>
        <v>0</v>
      </c>
      <c r="BZ12" s="357">
        <f ca="1">IF(
COUNTIFS('Project Follow up - Base'!$S$20:$S$96,BZ$2,'Project Follow up - Base'!$F$20:$F$96,$C12)&lt;= INDEX(List!$Q:$Q,MATCH(BZ$2,List!$P:$P,0)),
0,
(COUNTIFS('Project Follow up - Base'!$S$20:$S$96,BZ$2,'Project Follow up - Base'!$F$20:$F$96,$C12)
- INDEX(List!$Q:$Q,MATCH(BZ$2,List!$P:$P,0)))
* INDEX(List!$R:$R,MATCH(BZ$2,List!$P:$P,0)))</f>
        <v>0</v>
      </c>
      <c r="CA12" s="357">
        <f ca="1">IF(
COUNTIFS('Project Follow up - Base'!$S$20:$S$96,CA$2,'Project Follow up - Base'!$F$20:$F$96,$C12)&lt;= INDEX(List!$Q:$Q,MATCH(CA$2,List!$P:$P,0)),
0,
(COUNTIFS('Project Follow up - Base'!$S$20:$S$96,CA$2,'Project Follow up - Base'!$F$20:$F$96,$C12)
- INDEX(List!$Q:$Q,MATCH(CA$2,List!$P:$P,0)))
* INDEX(List!$R:$R,MATCH(CA$2,List!$P:$P,0)))</f>
        <v>0</v>
      </c>
      <c r="CB12" s="357">
        <f ca="1">IF(
COUNTIFS('Project Follow up - Base'!$S$20:$S$96,CB$2,'Project Follow up - Base'!$F$20:$F$96,$C12)&lt;= INDEX(List!$Q:$Q,MATCH(CB$2,List!$P:$P,0)),
0,
(COUNTIFS('Project Follow up - Base'!$S$20:$S$96,CB$2,'Project Follow up - Base'!$F$20:$F$96,$C12)
- INDEX(List!$Q:$Q,MATCH(CB$2,List!$P:$P,0)))
* INDEX(List!$R:$R,MATCH(CB$2,List!$P:$P,0)))</f>
        <v>0</v>
      </c>
      <c r="CC12" s="357">
        <f ca="1">IF(
COUNTIFS('Project Follow up - Base'!$S$20:$S$96,CC$2,'Project Follow up - Base'!$F$20:$F$96,$C12)&lt;= INDEX(List!$Q:$Q,MATCH(CC$2,List!$P:$P,0)),
0,
(COUNTIFS('Project Follow up - Base'!$S$20:$S$96,CC$2,'Project Follow up - Base'!$F$20:$F$96,$C12)
- INDEX(List!$Q:$Q,MATCH(CC$2,List!$P:$P,0)))
* INDEX(List!$R:$R,MATCH(CC$2,List!$P:$P,0)))</f>
        <v>0</v>
      </c>
      <c r="CD12" s="357">
        <f ca="1">IF(
COUNTIFS('Project Follow up - Base'!$S$20:$S$96,CD$2,'Project Follow up - Base'!$F$20:$F$96,$C12)&lt;= INDEX(List!$Q:$Q,MATCH(CD$2,List!$P:$P,0)),
0,
(COUNTIFS('Project Follow up - Base'!$S$20:$S$96,CD$2,'Project Follow up - Base'!$F$20:$F$96,$C12)
- INDEX(List!$Q:$Q,MATCH(CD$2,List!$P:$P,0)))
* INDEX(List!$R:$R,MATCH(CD$2,List!$P:$P,0)))</f>
        <v>0</v>
      </c>
      <c r="CE12" s="357">
        <f ca="1">IF(
COUNTIFS('Project Follow up - Base'!$S$20:$S$96,CE$2,'Project Follow up - Base'!$F$20:$F$96,$C12)&lt;= INDEX(List!$Q:$Q,MATCH(CE$2,List!$P:$P,0)),
0,
(COUNTIFS('Project Follow up - Base'!$S$20:$S$96,CE$2,'Project Follow up - Base'!$F$20:$F$96,$C12)
- INDEX(List!$Q:$Q,MATCH(CE$2,List!$P:$P,0)))
* INDEX(List!$R:$R,MATCH(CE$2,List!$P:$P,0)))</f>
        <v>0</v>
      </c>
      <c r="CF12" s="357">
        <f ca="1">IF(
COUNTIFS('Project Follow up - Base'!$S$20:$S$96,CF$2,'Project Follow up - Base'!$F$20:$F$96,$C12)&lt;= INDEX(List!$Q:$Q,MATCH(CF$2,List!$P:$P,0)),
0,
(COUNTIFS('Project Follow up - Base'!$S$20:$S$96,CF$2,'Project Follow up - Base'!$F$20:$F$96,$C12)
- INDEX(List!$Q:$Q,MATCH(CF$2,List!$P:$P,0)))
* INDEX(List!$R:$R,MATCH(CF$2,List!$P:$P,0)))</f>
        <v>0</v>
      </c>
      <c r="CG12" s="357">
        <f ca="1">IF(
COUNTIFS('Project Follow up - Base'!$S$20:$S$96,CG$2,'Project Follow up - Base'!$F$20:$F$96,$C12)&lt;= INDEX(List!$Q:$Q,MATCH(CG$2,List!$P:$P,0)),
0,
(COUNTIFS('Project Follow up - Base'!$S$20:$S$96,CG$2,'Project Follow up - Base'!$F$20:$F$96,$C12)
- INDEX(List!$Q:$Q,MATCH(CG$2,List!$P:$P,0)))
* INDEX(List!$R:$R,MATCH(CG$2,List!$P:$P,0)))</f>
        <v>0</v>
      </c>
      <c r="CH12" s="357">
        <f ca="1">IF(
COUNTIFS('Project Follow up - Base'!$S$20:$S$96,CH$2,'Project Follow up - Base'!$F$20:$F$96,$C12)&lt;= INDEX(List!$Q:$Q,MATCH(CH$2,List!$P:$P,0)),
0,
(COUNTIFS('Project Follow up - Base'!$S$20:$S$96,CH$2,'Project Follow up - Base'!$F$20:$F$96,$C12)
- INDEX(List!$Q:$Q,MATCH(CH$2,List!$P:$P,0)))
* INDEX(List!$R:$R,MATCH(CH$2,List!$P:$P,0)))</f>
        <v>0</v>
      </c>
      <c r="CI12" s="357">
        <f ca="1">IF(
COUNTIFS('Project Follow up - Base'!$S$20:$S$96,CI$2,'Project Follow up - Base'!$F$20:$F$96,$C12)&lt;= INDEX(List!$Q:$Q,MATCH(CI$2,List!$P:$P,0)),
0,
(COUNTIFS('Project Follow up - Base'!$S$20:$S$96,CI$2,'Project Follow up - Base'!$F$20:$F$96,$C12)
- INDEX(List!$Q:$Q,MATCH(CI$2,List!$P:$P,0)))
* INDEX(List!$R:$R,MATCH(CI$2,List!$P:$P,0)))</f>
        <v>0</v>
      </c>
      <c r="CJ12" s="357">
        <f ca="1">IF(
COUNTIFS('Project Follow up - Base'!$S$20:$S$96,CJ$2,'Project Follow up - Base'!$F$20:$F$96,$C12)&lt;= INDEX(List!$Q:$Q,MATCH(CJ$2,List!$P:$P,0)),
0,
(COUNTIFS('Project Follow up - Base'!$S$20:$S$96,CJ$2,'Project Follow up - Base'!$F$20:$F$96,$C12)
- INDEX(List!$Q:$Q,MATCH(CJ$2,List!$P:$P,0)))
* INDEX(List!$R:$R,MATCH(CJ$2,List!$P:$P,0)))</f>
        <v>0</v>
      </c>
      <c r="CK12" s="357">
        <f ca="1">IF(
COUNTIFS('Project Follow up - Base'!$S$20:$S$96,CK$2,'Project Follow up - Base'!$F$20:$F$96,$C12)&lt;= INDEX(List!$Q:$Q,MATCH(CK$2,List!$P:$P,0)),
0,
(COUNTIFS('Project Follow up - Base'!$S$20:$S$96,CK$2,'Project Follow up - Base'!$F$20:$F$96,$C12)
- INDEX(List!$Q:$Q,MATCH(CK$2,List!$P:$P,0)))
* INDEX(List!$R:$R,MATCH(CK$2,List!$P:$P,0)))</f>
        <v>0</v>
      </c>
      <c r="CL12" s="357">
        <f ca="1">IF(
COUNTIFS('Project Follow up - Base'!$S$20:$S$96,CL$2,'Project Follow up - Base'!$F$20:$F$96,$C12)&lt;= INDEX(List!$Q:$Q,MATCH(CL$2,List!$P:$P,0)),
0,
(COUNTIFS('Project Follow up - Base'!$S$20:$S$96,CL$2,'Project Follow up - Base'!$F$20:$F$96,$C12)
- INDEX(List!$Q:$Q,MATCH(CL$2,List!$P:$P,0)))
* INDEX(List!$R:$R,MATCH(CL$2,List!$P:$P,0)))</f>
        <v>0</v>
      </c>
      <c r="CM12" s="357">
        <f ca="1">IF(
COUNTIFS('Project Follow up - Base'!$S$20:$S$96,CM$2,'Project Follow up - Base'!$F$20:$F$96,$C12)&lt;= INDEX(List!$Q:$Q,MATCH(CM$2,List!$P:$P,0)),
0,
(COUNTIFS('Project Follow up - Base'!$S$20:$S$96,CM$2,'Project Follow up - Base'!$F$20:$F$96,$C12)
- INDEX(List!$Q:$Q,MATCH(CM$2,List!$P:$P,0)))
* INDEX(List!$R:$R,MATCH(CM$2,List!$P:$P,0)))</f>
        <v>0</v>
      </c>
      <c r="CN12" s="357">
        <f ca="1">IF(
COUNTIFS('Project Follow up - Base'!$S$20:$S$96,CN$2,'Project Follow up - Base'!$F$20:$F$96,$C12)&lt;= INDEX(List!$Q:$Q,MATCH(CN$2,List!$P:$P,0)),
0,
(COUNTIFS('Project Follow up - Base'!$S$20:$S$96,CN$2,'Project Follow up - Base'!$F$20:$F$96,$C12)
- INDEX(List!$Q:$Q,MATCH(CN$2,List!$P:$P,0)))
* INDEX(List!$R:$R,MATCH(CN$2,List!$P:$P,0)))</f>
        <v>0</v>
      </c>
      <c r="CO12" s="357">
        <f ca="1">IF(
COUNTIFS('Project Follow up - Base'!$S$20:$S$96,CO$2,'Project Follow up - Base'!$F$20:$F$96,$C12)&lt;= INDEX(List!$Q:$Q,MATCH(CO$2,List!$P:$P,0)),
0,
(COUNTIFS('Project Follow up - Base'!$S$20:$S$96,CO$2,'Project Follow up - Base'!$F$20:$F$96,$C12)
- INDEX(List!$Q:$Q,MATCH(CO$2,List!$P:$P,0)))
* INDEX(List!$R:$R,MATCH(CO$2,List!$P:$P,0)))</f>
        <v>0</v>
      </c>
      <c r="CP12" s="357">
        <f ca="1">IF(
COUNTIFS('Project Follow up - Base'!$S$20:$S$96,CP$2,'Project Follow up - Base'!$F$20:$F$96,$C12)&lt;= INDEX(List!$Q:$Q,MATCH(CP$2,List!$P:$P,0)),
0,
(COUNTIFS('Project Follow up - Base'!$S$20:$S$96,CP$2,'Project Follow up - Base'!$F$20:$F$96,$C12)
- INDEX(List!$Q:$Q,MATCH(CP$2,List!$P:$P,0)))
* INDEX(List!$R:$R,MATCH(CP$2,List!$P:$P,0)))</f>
        <v>0</v>
      </c>
      <c r="CQ12" s="357">
        <f ca="1">IF(
COUNTIFS('Project Follow up - Base'!$S$20:$S$96,CQ$2,'Project Follow up - Base'!$F$20:$F$96,$C12)&lt;= INDEX(List!$Q:$Q,MATCH(CQ$2,List!$P:$P,0)),
0,
(COUNTIFS('Project Follow up - Base'!$S$20:$S$96,CQ$2,'Project Follow up - Base'!$F$20:$F$96,$C12)
- INDEX(List!$Q:$Q,MATCH(CQ$2,List!$P:$P,0)))
* INDEX(List!$R:$R,MATCH(CQ$2,List!$P:$P,0)))</f>
        <v>0</v>
      </c>
      <c r="CR12" s="357">
        <f ca="1">IF(
COUNTIFS('Project Follow up - Base'!$S$20:$S$96,CR$2,'Project Follow up - Base'!$F$20:$F$96,$C12)&lt;= INDEX(List!$Q:$Q,MATCH(CR$2,List!$P:$P,0)),
0,
(COUNTIFS('Project Follow up - Base'!$S$20:$S$96,CR$2,'Project Follow up - Base'!$F$20:$F$96,$C12)
- INDEX(List!$Q:$Q,MATCH(CR$2,List!$P:$P,0)))
* INDEX(List!$R:$R,MATCH(CR$2,List!$P:$P,0)))</f>
        <v>0</v>
      </c>
      <c r="CS12" s="357">
        <f ca="1">IF(
COUNTIFS('Project Follow up - Base'!$S$20:$S$96,CS$2,'Project Follow up - Base'!$F$20:$F$96,$C12)&lt;= INDEX(List!$Q:$Q,MATCH(CS$2,List!$P:$P,0)),
0,
(COUNTIFS('Project Follow up - Base'!$S$20:$S$96,CS$2,'Project Follow up - Base'!$F$20:$F$96,$C12)
- INDEX(List!$Q:$Q,MATCH(CS$2,List!$P:$P,0)))
* INDEX(List!$R:$R,MATCH(CS$2,List!$P:$P,0)))</f>
        <v>0</v>
      </c>
      <c r="CT12" s="357">
        <f ca="1">IF(
COUNTIFS('Project Follow up - Base'!$S$20:$S$96,CT$2,'Project Follow up - Base'!$F$20:$F$96,$C12)&lt;= INDEX(List!$Q:$Q,MATCH(CT$2,List!$P:$P,0)),
0,
(COUNTIFS('Project Follow up - Base'!$S$20:$S$96,CT$2,'Project Follow up - Base'!$F$20:$F$96,$C12)
- INDEX(List!$Q:$Q,MATCH(CT$2,List!$P:$P,0)))
* INDEX(List!$R:$R,MATCH(CT$2,List!$P:$P,0)))</f>
        <v>0</v>
      </c>
      <c r="CU12" s="357">
        <f ca="1">IF(
COUNTIFS('Project Follow up - Base'!$S$20:$S$96,CU$2,'Project Follow up - Base'!$F$20:$F$96,$C12)&lt;= INDEX(List!$Q:$Q,MATCH(CU$2,List!$P:$P,0)),
0,
(COUNTIFS('Project Follow up - Base'!$S$20:$S$96,CU$2,'Project Follow up - Base'!$F$20:$F$96,$C12)
- INDEX(List!$Q:$Q,MATCH(CU$2,List!$P:$P,0)))
* INDEX(List!$R:$R,MATCH(CU$2,List!$P:$P,0)))</f>
        <v>0</v>
      </c>
      <c r="CV12" s="357">
        <f ca="1">IF(
COUNTIFS('Project Follow up - Base'!$S$20:$S$96,CV$2,'Project Follow up - Base'!$F$20:$F$96,$C12)&lt;= INDEX(List!$Q:$Q,MATCH(CV$2,List!$P:$P,0)),
0,
(COUNTIFS('Project Follow up - Base'!$S$20:$S$96,CV$2,'Project Follow up - Base'!$F$20:$F$96,$C12)
- INDEX(List!$Q:$Q,MATCH(CV$2,List!$P:$P,0)))
* INDEX(List!$R:$R,MATCH(CV$2,List!$P:$P,0)))</f>
        <v>0</v>
      </c>
      <c r="CW12" s="357">
        <f ca="1">IF(
COUNTIFS('Project Follow up - Base'!$S$20:$S$96,CW$2,'Project Follow up - Base'!$F$20:$F$96,$C12)&lt;= INDEX(List!$Q:$Q,MATCH(CW$2,List!$P:$P,0)),
0,
(COUNTIFS('Project Follow up - Base'!$S$20:$S$96,CW$2,'Project Follow up - Base'!$F$20:$F$96,$C12)
- INDEX(List!$Q:$Q,MATCH(CW$2,List!$P:$P,0)))
* INDEX(List!$R:$R,MATCH(CW$2,List!$P:$P,0)))</f>
        <v>0</v>
      </c>
      <c r="CX12" s="357">
        <f ca="1">IF(
COUNTIFS('Project Follow up - Base'!$S$20:$S$96,CX$2,'Project Follow up - Base'!$F$20:$F$96,$C12)&lt;= INDEX(List!$Q:$Q,MATCH(CX$2,List!$P:$P,0)),
0,
(COUNTIFS('Project Follow up - Base'!$S$20:$S$96,CX$2,'Project Follow up - Base'!$F$20:$F$96,$C12)
- INDEX(List!$Q:$Q,MATCH(CX$2,List!$P:$P,0)))
* INDEX(List!$R:$R,MATCH(CX$2,List!$P:$P,0)))</f>
        <v>0</v>
      </c>
      <c r="CY12" s="357">
        <f ca="1">IF(
COUNTIFS('Project Follow up - Base'!$S$20:$S$96,CY$2,'Project Follow up - Base'!$F$20:$F$96,$C12)&lt;= INDEX(List!$Q:$Q,MATCH(CY$2,List!$P:$P,0)),
0,
(COUNTIFS('Project Follow up - Base'!$S$20:$S$96,CY$2,'Project Follow up - Base'!$F$20:$F$96,$C12)
- INDEX(List!$Q:$Q,MATCH(CY$2,List!$P:$P,0)))
* INDEX(List!$R:$R,MATCH(CY$2,List!$P:$P,0)))</f>
        <v>0</v>
      </c>
      <c r="CZ12" s="357">
        <f ca="1">IF(
COUNTIFS('Project Follow up - Base'!$S$20:$S$96,CZ$2,'Project Follow up - Base'!$F$20:$F$96,$C12)&lt;= INDEX(List!$Q:$Q,MATCH(CZ$2,List!$P:$P,0)),
0,
(COUNTIFS('Project Follow up - Base'!$S$20:$S$96,CZ$2,'Project Follow up - Base'!$F$20:$F$96,$C12)
- INDEX(List!$Q:$Q,MATCH(CZ$2,List!$P:$P,0)))
* INDEX(List!$R:$R,MATCH(CZ$2,List!$P:$P,0)))</f>
        <v>0</v>
      </c>
      <c r="DA12" s="357">
        <f ca="1">IF(
COUNTIFS('Project Follow up - Base'!$S$20:$S$96,DA$2,'Project Follow up - Base'!$F$20:$F$96,$C12)&lt;= INDEX(List!$Q:$Q,MATCH(DA$2,List!$P:$P,0)),
0,
(COUNTIFS('Project Follow up - Base'!$S$20:$S$96,DA$2,'Project Follow up - Base'!$F$20:$F$96,$C12)
- INDEX(List!$Q:$Q,MATCH(DA$2,List!$P:$P,0)))
* INDEX(List!$R:$R,MATCH(DA$2,List!$P:$P,0)))</f>
        <v>0</v>
      </c>
      <c r="DB12" s="357">
        <f ca="1">IF(
COUNTIFS('Project Follow up - Base'!$S$20:$S$96,DB$2,'Project Follow up - Base'!$F$20:$F$96,$C12)&lt;= INDEX(List!$Q:$Q,MATCH(DB$2,List!$P:$P,0)),
0,
(COUNTIFS('Project Follow up - Base'!$S$20:$S$96,DB$2,'Project Follow up - Base'!$F$20:$F$96,$C12)
- INDEX(List!$Q:$Q,MATCH(DB$2,List!$P:$P,0)))
* INDEX(List!$R:$R,MATCH(DB$2,List!$P:$P,0)))</f>
        <v>0</v>
      </c>
    </row>
    <row r="13" spans="1:106" x14ac:dyDescent="0.2">
      <c r="A13" s="353">
        <f>COUNTIF('Project Follow up - Base'!$F$20:$F$96,C13)</f>
        <v>0</v>
      </c>
      <c r="B13" s="353" t="str">
        <f>'Employees Summary'!B14</f>
        <v>Design</v>
      </c>
      <c r="C13" s="353" t="str">
        <f>'Employees Summary'!C14</f>
        <v>Bader  Alribi</v>
      </c>
      <c r="D13" s="354" t="str">
        <f>IF(C13=0,"", IF(A13&gt;0,1-(G13*[1]KPI!$C$3)-(H13*[1]KPI!$C$4),""))</f>
        <v/>
      </c>
      <c r="E13" s="365" t="str">
        <f>IF(OR(C13='Project Follow up - Base'!$D$17,C13='Project Follow up - Base'!$D$38,C13='Project Follow up - Base'!$D$74), IF(SUMIF(B:B,B13,A:A)=0,"", AVERAGEIF(B:B,B13,D:D)),"")</f>
        <v/>
      </c>
      <c r="F13" s="366">
        <f>SUMIF('Project Follow up - Base'!$F$20:$F$102,'Employees KPIs'!C13,'Project Follow up - Base'!$AA$20:$AA$102)</f>
        <v>0</v>
      </c>
      <c r="G13" s="355">
        <f>IF( F13=0,
   0,
   IF(
     F13-
     [1]KPI!$F$3
     &lt;0,0,
     F13-
     [1]KPI!$F$3
    )*
     [1]KPI!$G$3
)</f>
        <v>0</v>
      </c>
      <c r="H13" s="355">
        <f t="shared" ca="1" si="0"/>
        <v>0</v>
      </c>
      <c r="I13" s="356">
        <f ca="1">IF(
COUNTIFS('Project Follow up - Base'!$S$20:$S$96,I$2,'Project Follow up - Base'!$F$20:$F$96,$C13)&lt;= INDEX(List!$Q:$Q,MATCH(I$2,List!$P:$P,0)),
0,
(COUNTIFS('Project Follow up - Base'!$S$20:$S$96,I$2,'Project Follow up - Base'!$F$20:$F$96,$C13)
- INDEX(List!$Q:$Q,MATCH(I$2,List!$P:$P,0)))
* INDEX(List!$R:$R,MATCH(I$2,List!$P:$P,0)))</f>
        <v>0</v>
      </c>
      <c r="J13" s="357">
        <f ca="1">IF(
COUNTIFS('Project Follow up - Base'!$S$20:$S$96,J$2,'Project Follow up - Base'!$F$20:$F$96,$C13)&lt;= INDEX(List!$Q:$Q,MATCH(J$2,List!$P:$P,0)),
0,
(COUNTIFS('Project Follow up - Base'!$S$20:$S$96,J$2,'Project Follow up - Base'!$F$20:$F$96,$C13)
- INDEX(List!$Q:$Q,MATCH(J$2,List!$P:$P,0)))
* INDEX(List!$R:$R,MATCH(J$2,List!$P:$P,0)))</f>
        <v>0</v>
      </c>
      <c r="K13" s="357">
        <f ca="1">IF(
COUNTIFS('Project Follow up - Base'!$S$20:$S$96,K$2,'Project Follow up - Base'!$F$20:$F$96,$C13)&lt;= INDEX(List!$Q:$Q,MATCH(K$2,List!$P:$P,0)),
0,
(COUNTIFS('Project Follow up - Base'!$S$20:$S$96,K$2,'Project Follow up - Base'!$F$20:$F$96,$C13)
- INDEX(List!$Q:$Q,MATCH(K$2,List!$P:$P,0)))
* INDEX(List!$R:$R,MATCH(K$2,List!$P:$P,0)))</f>
        <v>0</v>
      </c>
      <c r="L13" s="357">
        <f ca="1">IF(
COUNTIFS('Project Follow up - Base'!$S$20:$S$96,L$2,'Project Follow up - Base'!$F$20:$F$96,$C13)&lt;= INDEX(List!$Q:$Q,MATCH(L$2,List!$P:$P,0)),
0,
(COUNTIFS('Project Follow up - Base'!$S$20:$S$96,L$2,'Project Follow up - Base'!$F$20:$F$96,$C13)
- INDEX(List!$Q:$Q,MATCH(L$2,List!$P:$P,0)))
* INDEX(List!$R:$R,MATCH(L$2,List!$P:$P,0)))</f>
        <v>0</v>
      </c>
      <c r="M13" s="357">
        <f ca="1">IF(
COUNTIFS('Project Follow up - Base'!$S$20:$S$96,M$2,'Project Follow up - Base'!$F$20:$F$96,$C13)&lt;= INDEX(List!$Q:$Q,MATCH(M$2,List!$P:$P,0)),
0,
(COUNTIFS('Project Follow up - Base'!$S$20:$S$96,M$2,'Project Follow up - Base'!$F$20:$F$96,$C13)
- INDEX(List!$Q:$Q,MATCH(M$2,List!$P:$P,0)))
* INDEX(List!$R:$R,MATCH(M$2,List!$P:$P,0)))</f>
        <v>0</v>
      </c>
      <c r="N13" s="357">
        <f ca="1">IF(
COUNTIFS('Project Follow up - Base'!$S$20:$S$96,N$2,'Project Follow up - Base'!$F$20:$F$96,$C13)&lt;= INDEX(List!$Q:$Q,MATCH(N$2,List!$P:$P,0)),
0,
(COUNTIFS('Project Follow up - Base'!$S$20:$S$96,N$2,'Project Follow up - Base'!$F$20:$F$96,$C13)
- INDEX(List!$Q:$Q,MATCH(N$2,List!$P:$P,0)))
* INDEX(List!$R:$R,MATCH(N$2,List!$P:$P,0)))</f>
        <v>0</v>
      </c>
      <c r="O13" s="357">
        <f ca="1">IF(
COUNTIFS('Project Follow up - Base'!$S$20:$S$96,O$2,'Project Follow up - Base'!$F$20:$F$96,$C13)&lt;= INDEX(List!$Q:$Q,MATCH(O$2,List!$P:$P,0)),
0,
(COUNTIFS('Project Follow up - Base'!$S$20:$S$96,O$2,'Project Follow up - Base'!$F$20:$F$96,$C13)
- INDEX(List!$Q:$Q,MATCH(O$2,List!$P:$P,0)))
* INDEX(List!$R:$R,MATCH(O$2,List!$P:$P,0)))</f>
        <v>0</v>
      </c>
      <c r="P13" s="357">
        <f ca="1">IF(
COUNTIFS('Project Follow up - Base'!$S$20:$S$96,P$2,'Project Follow up - Base'!$F$20:$F$96,$C13)&lt;= INDEX(List!$Q:$Q,MATCH(P$2,List!$P:$P,0)),
0,
(COUNTIFS('Project Follow up - Base'!$S$20:$S$96,P$2,'Project Follow up - Base'!$F$20:$F$96,$C13)
- INDEX(List!$Q:$Q,MATCH(P$2,List!$P:$P,0)))
* INDEX(List!$R:$R,MATCH(P$2,List!$P:$P,0)))</f>
        <v>0</v>
      </c>
      <c r="Q13" s="357">
        <f ca="1">IF(
COUNTIFS('Project Follow up - Base'!$S$20:$S$96,Q$2,'Project Follow up - Base'!$F$20:$F$96,$C13)&lt;= INDEX(List!$Q:$Q,MATCH(Q$2,List!$P:$P,0)),
0,
(COUNTIFS('Project Follow up - Base'!$S$20:$S$96,Q$2,'Project Follow up - Base'!$F$20:$F$96,$C13)
- INDEX(List!$Q:$Q,MATCH(Q$2,List!$P:$P,0)))
* INDEX(List!$R:$R,MATCH(Q$2,List!$P:$P,0)))</f>
        <v>0</v>
      </c>
      <c r="R13" s="357">
        <f ca="1">IF(
COUNTIFS('Project Follow up - Base'!$S$20:$S$96,R$2,'Project Follow up - Base'!$F$20:$F$96,$C13)&lt;= INDEX(List!$Q:$Q,MATCH(R$2,List!$P:$P,0)),
0,
(COUNTIFS('Project Follow up - Base'!$S$20:$S$96,R$2,'Project Follow up - Base'!$F$20:$F$96,$C13)
- INDEX(List!$Q:$Q,MATCH(R$2,List!$P:$P,0)))
* INDEX(List!$R:$R,MATCH(R$2,List!$P:$P,0)))</f>
        <v>0</v>
      </c>
      <c r="S13" s="357">
        <f ca="1">IF(
COUNTIFS('Project Follow up - Base'!$S$20:$S$96,S$2,'Project Follow up - Base'!$F$20:$F$96,$C13)&lt;= INDEX(List!$Q:$Q,MATCH(S$2,List!$P:$P,0)),
0,
(COUNTIFS('Project Follow up - Base'!$S$20:$S$96,S$2,'Project Follow up - Base'!$F$20:$F$96,$C13)
- INDEX(List!$Q:$Q,MATCH(S$2,List!$P:$P,0)))
* INDEX(List!$R:$R,MATCH(S$2,List!$P:$P,0)))</f>
        <v>0</v>
      </c>
      <c r="T13" s="357">
        <f ca="1">IF(
COUNTIFS('Project Follow up - Base'!$S$20:$S$96,T$2,'Project Follow up - Base'!$F$20:$F$96,$C13)&lt;= INDEX(List!$Q:$Q,MATCH(T$2,List!$P:$P,0)),
0,
(COUNTIFS('Project Follow up - Base'!$S$20:$S$96,T$2,'Project Follow up - Base'!$F$20:$F$96,$C13)
- INDEX(List!$Q:$Q,MATCH(T$2,List!$P:$P,0)))
* INDEX(List!$R:$R,MATCH(T$2,List!$P:$P,0)))</f>
        <v>0</v>
      </c>
      <c r="U13" s="357">
        <f ca="1">IF(
COUNTIFS('Project Follow up - Base'!$S$20:$S$96,U$2,'Project Follow up - Base'!$F$20:$F$96,$C13)&lt;= INDEX(List!$Q:$Q,MATCH(U$2,List!$P:$P,0)),
0,
(COUNTIFS('Project Follow up - Base'!$S$20:$S$96,U$2,'Project Follow up - Base'!$F$20:$F$96,$C13)
- INDEX(List!$Q:$Q,MATCH(U$2,List!$P:$P,0)))
* INDEX(List!$R:$R,MATCH(U$2,List!$P:$P,0)))</f>
        <v>0</v>
      </c>
      <c r="V13" s="357">
        <f ca="1">IF(
COUNTIFS('Project Follow up - Base'!$S$20:$S$96,V$2,'Project Follow up - Base'!$F$20:$F$96,$C13)&lt;= INDEX(List!$Q:$Q,MATCH(V$2,List!$P:$P,0)),
0,
(COUNTIFS('Project Follow up - Base'!$S$20:$S$96,V$2,'Project Follow up - Base'!$F$20:$F$96,$C13)
- INDEX(List!$Q:$Q,MATCH(V$2,List!$P:$P,0)))
* INDEX(List!$R:$R,MATCH(V$2,List!$P:$P,0)))</f>
        <v>0</v>
      </c>
      <c r="W13" s="357">
        <f ca="1">IF(
COUNTIFS('Project Follow up - Base'!$S$20:$S$96,W$2,'Project Follow up - Base'!$F$20:$F$96,$C13)&lt;= INDEX(List!$Q:$Q,MATCH(W$2,List!$P:$P,0)),
0,
(COUNTIFS('Project Follow up - Base'!$S$20:$S$96,W$2,'Project Follow up - Base'!$F$20:$F$96,$C13)
- INDEX(List!$Q:$Q,MATCH(W$2,List!$P:$P,0)))
* INDEX(List!$R:$R,MATCH(W$2,List!$P:$P,0)))</f>
        <v>0</v>
      </c>
      <c r="X13" s="357">
        <f ca="1">IF(
COUNTIFS('Project Follow up - Base'!$S$20:$S$96,X$2,'Project Follow up - Base'!$F$20:$F$96,$C13)&lt;= INDEX(List!$Q:$Q,MATCH(X$2,List!$P:$P,0)),
0,
(COUNTIFS('Project Follow up - Base'!$S$20:$S$96,X$2,'Project Follow up - Base'!$F$20:$F$96,$C13)
- INDEX(List!$Q:$Q,MATCH(X$2,List!$P:$P,0)))
* INDEX(List!$R:$R,MATCH(X$2,List!$P:$P,0)))</f>
        <v>0</v>
      </c>
      <c r="Y13" s="357">
        <f ca="1">IF(
COUNTIFS('Project Follow up - Base'!$S$20:$S$96,Y$2,'Project Follow up - Base'!$F$20:$F$96,$C13)&lt;= INDEX(List!$Q:$Q,MATCH(Y$2,List!$P:$P,0)),
0,
(COUNTIFS('Project Follow up - Base'!$S$20:$S$96,Y$2,'Project Follow up - Base'!$F$20:$F$96,$C13)
- INDEX(List!$Q:$Q,MATCH(Y$2,List!$P:$P,0)))
* INDEX(List!$R:$R,MATCH(Y$2,List!$P:$P,0)))</f>
        <v>0</v>
      </c>
      <c r="Z13" s="357">
        <f ca="1">IF(
COUNTIFS('Project Follow up - Base'!$S$20:$S$96,Z$2,'Project Follow up - Base'!$F$20:$F$96,$C13)&lt;= INDEX(List!$Q:$Q,MATCH(Z$2,List!$P:$P,0)),
0,
(COUNTIFS('Project Follow up - Base'!$S$20:$S$96,Z$2,'Project Follow up - Base'!$F$20:$F$96,$C13)
- INDEX(List!$Q:$Q,MATCH(Z$2,List!$P:$P,0)))
* INDEX(List!$R:$R,MATCH(Z$2,List!$P:$P,0)))</f>
        <v>0</v>
      </c>
      <c r="AA13" s="357">
        <f ca="1">IF(
COUNTIFS('Project Follow up - Base'!$S$20:$S$96,AA$2,'Project Follow up - Base'!$F$20:$F$96,$C13)&lt;= INDEX(List!$Q:$Q,MATCH(AA$2,List!$P:$P,0)),
0,
(COUNTIFS('Project Follow up - Base'!$S$20:$S$96,AA$2,'Project Follow up - Base'!$F$20:$F$96,$C13)
- INDEX(List!$Q:$Q,MATCH(AA$2,List!$P:$P,0)))
* INDEX(List!$R:$R,MATCH(AA$2,List!$P:$P,0)))</f>
        <v>0</v>
      </c>
      <c r="AB13" s="357">
        <f ca="1">IF(
COUNTIFS('Project Follow up - Base'!$S$20:$S$96,AB$2,'Project Follow up - Base'!$F$20:$F$96,$C13)&lt;= INDEX(List!$Q:$Q,MATCH(AB$2,List!$P:$P,0)),
0,
(COUNTIFS('Project Follow up - Base'!$S$20:$S$96,AB$2,'Project Follow up - Base'!$F$20:$F$96,$C13)
- INDEX(List!$Q:$Q,MATCH(AB$2,List!$P:$P,0)))
* INDEX(List!$R:$R,MATCH(AB$2,List!$P:$P,0)))</f>
        <v>0</v>
      </c>
      <c r="AC13" s="357">
        <f ca="1">IF(
COUNTIFS('Project Follow up - Base'!$S$20:$S$96,AC$2,'Project Follow up - Base'!$F$20:$F$96,$C13)&lt;= INDEX(List!$Q:$Q,MATCH(AC$2,List!$P:$P,0)),
0,
(COUNTIFS('Project Follow up - Base'!$S$20:$S$96,AC$2,'Project Follow up - Base'!$F$20:$F$96,$C13)
- INDEX(List!$Q:$Q,MATCH(AC$2,List!$P:$P,0)))
* INDEX(List!$R:$R,MATCH(AC$2,List!$P:$P,0)))</f>
        <v>0</v>
      </c>
      <c r="AD13" s="357">
        <f ca="1">IF(
COUNTIFS('Project Follow up - Base'!$S$20:$S$96,AD$2,'Project Follow up - Base'!$F$20:$F$96,$C13)&lt;= INDEX(List!$Q:$Q,MATCH(AD$2,List!$P:$P,0)),
0,
(COUNTIFS('Project Follow up - Base'!$S$20:$S$96,AD$2,'Project Follow up - Base'!$F$20:$F$96,$C13)
- INDEX(List!$Q:$Q,MATCH(AD$2,List!$P:$P,0)))
* INDEX(List!$R:$R,MATCH(AD$2,List!$P:$P,0)))</f>
        <v>0</v>
      </c>
      <c r="AE13" s="357">
        <f ca="1">IF(
COUNTIFS('Project Follow up - Base'!$S$20:$S$96,AE$2,'Project Follow up - Base'!$F$20:$F$96,$C13)&lt;= INDEX(List!$Q:$Q,MATCH(AE$2,List!$P:$P,0)),
0,
(COUNTIFS('Project Follow up - Base'!$S$20:$S$96,AE$2,'Project Follow up - Base'!$F$20:$F$96,$C13)
- INDEX(List!$Q:$Q,MATCH(AE$2,List!$P:$P,0)))
* INDEX(List!$R:$R,MATCH(AE$2,List!$P:$P,0)))</f>
        <v>0</v>
      </c>
      <c r="AF13" s="357">
        <f ca="1">IF(
COUNTIFS('Project Follow up - Base'!$S$20:$S$96,AF$2,'Project Follow up - Base'!$F$20:$F$96,$C13)&lt;= INDEX(List!$Q:$Q,MATCH(AF$2,List!$P:$P,0)),
0,
(COUNTIFS('Project Follow up - Base'!$S$20:$S$96,AF$2,'Project Follow up - Base'!$F$20:$F$96,$C13)
- INDEX(List!$Q:$Q,MATCH(AF$2,List!$P:$P,0)))
* INDEX(List!$R:$R,MATCH(AF$2,List!$P:$P,0)))</f>
        <v>0</v>
      </c>
      <c r="AG13" s="357">
        <f ca="1">IF(
COUNTIFS('Project Follow up - Base'!$S$20:$S$96,AG$2,'Project Follow up - Base'!$F$20:$F$96,$C13)&lt;= INDEX(List!$Q:$Q,MATCH(AG$2,List!$P:$P,0)),
0,
(COUNTIFS('Project Follow up - Base'!$S$20:$S$96,AG$2,'Project Follow up - Base'!$F$20:$F$96,$C13)
- INDEX(List!$Q:$Q,MATCH(AG$2,List!$P:$P,0)))
* INDEX(List!$R:$R,MATCH(AG$2,List!$P:$P,0)))</f>
        <v>0</v>
      </c>
      <c r="AH13" s="357">
        <f ca="1">IF(
COUNTIFS('Project Follow up - Base'!$S$20:$S$96,AH$2,'Project Follow up - Base'!$F$20:$F$96,$C13)&lt;= INDEX(List!$Q:$Q,MATCH(AH$2,List!$P:$P,0)),
0,
(COUNTIFS('Project Follow up - Base'!$S$20:$S$96,AH$2,'Project Follow up - Base'!$F$20:$F$96,$C13)
- INDEX(List!$Q:$Q,MATCH(AH$2,List!$P:$P,0)))
* INDEX(List!$R:$R,MATCH(AH$2,List!$P:$P,0)))</f>
        <v>0</v>
      </c>
      <c r="AI13" s="357">
        <f ca="1">IF(
COUNTIFS('Project Follow up - Base'!$S$20:$S$96,AI$2,'Project Follow up - Base'!$F$20:$F$96,$C13)&lt;= INDEX(List!$Q:$Q,MATCH(AI$2,List!$P:$P,0)),
0,
(COUNTIFS('Project Follow up - Base'!$S$20:$S$96,AI$2,'Project Follow up - Base'!$F$20:$F$96,$C13)
- INDEX(List!$Q:$Q,MATCH(AI$2,List!$P:$P,0)))
* INDEX(List!$R:$R,MATCH(AI$2,List!$P:$P,0)))</f>
        <v>0</v>
      </c>
      <c r="AJ13" s="357">
        <f ca="1">IF(
COUNTIFS('Project Follow up - Base'!$S$20:$S$96,AJ$2,'Project Follow up - Base'!$F$20:$F$96,$C13)&lt;= INDEX(List!$Q:$Q,MATCH(AJ$2,List!$P:$P,0)),
0,
(COUNTIFS('Project Follow up - Base'!$S$20:$S$96,AJ$2,'Project Follow up - Base'!$F$20:$F$96,$C13)
- INDEX(List!$Q:$Q,MATCH(AJ$2,List!$P:$P,0)))
* INDEX(List!$R:$R,MATCH(AJ$2,List!$P:$P,0)))</f>
        <v>0</v>
      </c>
      <c r="AK13" s="357">
        <f ca="1">IF(
COUNTIFS('Project Follow up - Base'!$S$20:$S$96,AK$2,'Project Follow up - Base'!$F$20:$F$96,$C13)&lt;= INDEX(List!$Q:$Q,MATCH(AK$2,List!$P:$P,0)),
0,
(COUNTIFS('Project Follow up - Base'!$S$20:$S$96,AK$2,'Project Follow up - Base'!$F$20:$F$96,$C13)
- INDEX(List!$Q:$Q,MATCH(AK$2,List!$P:$P,0)))
* INDEX(List!$R:$R,MATCH(AK$2,List!$P:$P,0)))</f>
        <v>0</v>
      </c>
      <c r="AL13" s="357">
        <f ca="1">IF(
COUNTIFS('Project Follow up - Base'!$S$20:$S$96,AL$2,'Project Follow up - Base'!$F$20:$F$96,$C13)&lt;= INDEX(List!$Q:$Q,MATCH(AL$2,List!$P:$P,0)),
0,
(COUNTIFS('Project Follow up - Base'!$S$20:$S$96,AL$2,'Project Follow up - Base'!$F$20:$F$96,$C13)
- INDEX(List!$Q:$Q,MATCH(AL$2,List!$P:$P,0)))
* INDEX(List!$R:$R,MATCH(AL$2,List!$P:$P,0)))</f>
        <v>0</v>
      </c>
      <c r="AM13" s="357">
        <f ca="1">IF(
COUNTIFS('Project Follow up - Base'!$S$20:$S$96,AM$2,'Project Follow up - Base'!$F$20:$F$96,$C13)&lt;= INDEX(List!$Q:$Q,MATCH(AM$2,List!$P:$P,0)),
0,
(COUNTIFS('Project Follow up - Base'!$S$20:$S$96,AM$2,'Project Follow up - Base'!$F$20:$F$96,$C13)
- INDEX(List!$Q:$Q,MATCH(AM$2,List!$P:$P,0)))
* INDEX(List!$R:$R,MATCH(AM$2,List!$P:$P,0)))</f>
        <v>0</v>
      </c>
      <c r="AN13" s="357">
        <f ca="1">IF(
COUNTIFS('Project Follow up - Base'!$S$20:$S$96,AN$2,'Project Follow up - Base'!$F$20:$F$96,$C13)&lt;= INDEX(List!$Q:$Q,MATCH(AN$2,List!$P:$P,0)),
0,
(COUNTIFS('Project Follow up - Base'!$S$20:$S$96,AN$2,'Project Follow up - Base'!$F$20:$F$96,$C13)
- INDEX(List!$Q:$Q,MATCH(AN$2,List!$P:$P,0)))
* INDEX(List!$R:$R,MATCH(AN$2,List!$P:$P,0)))</f>
        <v>0</v>
      </c>
      <c r="AO13" s="357">
        <f ca="1">IF(
COUNTIFS('Project Follow up - Base'!$S$20:$S$96,AO$2,'Project Follow up - Base'!$F$20:$F$96,$C13)&lt;= INDEX(List!$Q:$Q,MATCH(AO$2,List!$P:$P,0)),
0,
(COUNTIFS('Project Follow up - Base'!$S$20:$S$96,AO$2,'Project Follow up - Base'!$F$20:$F$96,$C13)
- INDEX(List!$Q:$Q,MATCH(AO$2,List!$P:$P,0)))
* INDEX(List!$R:$R,MATCH(AO$2,List!$P:$P,0)))</f>
        <v>0</v>
      </c>
      <c r="AP13" s="357">
        <f ca="1">IF(
COUNTIFS('Project Follow up - Base'!$S$20:$S$96,AP$2,'Project Follow up - Base'!$F$20:$F$96,$C13)&lt;= INDEX(List!$Q:$Q,MATCH(AP$2,List!$P:$P,0)),
0,
(COUNTIFS('Project Follow up - Base'!$S$20:$S$96,AP$2,'Project Follow up - Base'!$F$20:$F$96,$C13)
- INDEX(List!$Q:$Q,MATCH(AP$2,List!$P:$P,0)))
* INDEX(List!$R:$R,MATCH(AP$2,List!$P:$P,0)))</f>
        <v>0</v>
      </c>
      <c r="AQ13" s="357">
        <f ca="1">IF(
COUNTIFS('Project Follow up - Base'!$S$20:$S$96,AQ$2,'Project Follow up - Base'!$F$20:$F$96,$C13)&lt;= INDEX(List!$Q:$Q,MATCH(AQ$2,List!$P:$P,0)),
0,
(COUNTIFS('Project Follow up - Base'!$S$20:$S$96,AQ$2,'Project Follow up - Base'!$F$20:$F$96,$C13)
- INDEX(List!$Q:$Q,MATCH(AQ$2,List!$P:$P,0)))
* INDEX(List!$R:$R,MATCH(AQ$2,List!$P:$P,0)))</f>
        <v>0</v>
      </c>
      <c r="AR13" s="357">
        <f ca="1">IF(
COUNTIFS('Project Follow up - Base'!$S$20:$S$96,AR$2,'Project Follow up - Base'!$F$20:$F$96,$C13)&lt;= INDEX(List!$Q:$Q,MATCH(AR$2,List!$P:$P,0)),
0,
(COUNTIFS('Project Follow up - Base'!$S$20:$S$96,AR$2,'Project Follow up - Base'!$F$20:$F$96,$C13)
- INDEX(List!$Q:$Q,MATCH(AR$2,List!$P:$P,0)))
* INDEX(List!$R:$R,MATCH(AR$2,List!$P:$P,0)))</f>
        <v>0</v>
      </c>
      <c r="AS13" s="357">
        <f ca="1">IF(
COUNTIFS('Project Follow up - Base'!$S$20:$S$96,AS$2,'Project Follow up - Base'!$F$20:$F$96,$C13)&lt;= INDEX(List!$Q:$Q,MATCH(AS$2,List!$P:$P,0)),
0,
(COUNTIFS('Project Follow up - Base'!$S$20:$S$96,AS$2,'Project Follow up - Base'!$F$20:$F$96,$C13)
- INDEX(List!$Q:$Q,MATCH(AS$2,List!$P:$P,0)))
* INDEX(List!$R:$R,MATCH(AS$2,List!$P:$P,0)))</f>
        <v>0</v>
      </c>
      <c r="AT13" s="357">
        <f ca="1">IF(
COUNTIFS('Project Follow up - Base'!$S$20:$S$96,AT$2,'Project Follow up - Base'!$F$20:$F$96,$C13)&lt;= INDEX(List!$Q:$Q,MATCH(AT$2,List!$P:$P,0)),
0,
(COUNTIFS('Project Follow up - Base'!$S$20:$S$96,AT$2,'Project Follow up - Base'!$F$20:$F$96,$C13)
- INDEX(List!$Q:$Q,MATCH(AT$2,List!$P:$P,0)))
* INDEX(List!$R:$R,MATCH(AT$2,List!$P:$P,0)))</f>
        <v>0</v>
      </c>
      <c r="AU13" s="357">
        <f ca="1">IF(
COUNTIFS('Project Follow up - Base'!$S$20:$S$96,AU$2,'Project Follow up - Base'!$F$20:$F$96,$C13)&lt;= INDEX(List!$Q:$Q,MATCH(AU$2,List!$P:$P,0)),
0,
(COUNTIFS('Project Follow up - Base'!$S$20:$S$96,AU$2,'Project Follow up - Base'!$F$20:$F$96,$C13)
- INDEX(List!$Q:$Q,MATCH(AU$2,List!$P:$P,0)))
* INDEX(List!$R:$R,MATCH(AU$2,List!$P:$P,0)))</f>
        <v>0</v>
      </c>
      <c r="AV13" s="357">
        <f ca="1">IF(
COUNTIFS('Project Follow up - Base'!$S$20:$S$96,AV$2,'Project Follow up - Base'!$F$20:$F$96,$C13)&lt;= INDEX(List!$Q:$Q,MATCH(AV$2,List!$P:$P,0)),
0,
(COUNTIFS('Project Follow up - Base'!$S$20:$S$96,AV$2,'Project Follow up - Base'!$F$20:$F$96,$C13)
- INDEX(List!$Q:$Q,MATCH(AV$2,List!$P:$P,0)))
* INDEX(List!$R:$R,MATCH(AV$2,List!$P:$P,0)))</f>
        <v>0</v>
      </c>
      <c r="AW13" s="357">
        <f ca="1">IF(
COUNTIFS('Project Follow up - Base'!$S$20:$S$96,AW$2,'Project Follow up - Base'!$F$20:$F$96,$C13)&lt;= INDEX(List!$Q:$Q,MATCH(AW$2,List!$P:$P,0)),
0,
(COUNTIFS('Project Follow up - Base'!$S$20:$S$96,AW$2,'Project Follow up - Base'!$F$20:$F$96,$C13)
- INDEX(List!$Q:$Q,MATCH(AW$2,List!$P:$P,0)))
* INDEX(List!$R:$R,MATCH(AW$2,List!$P:$P,0)))</f>
        <v>0</v>
      </c>
      <c r="AX13" s="357">
        <f ca="1">IF(
COUNTIFS('Project Follow up - Base'!$S$20:$S$96,AX$2,'Project Follow up - Base'!$F$20:$F$96,$C13)&lt;= INDEX(List!$Q:$Q,MATCH(AX$2,List!$P:$P,0)),
0,
(COUNTIFS('Project Follow up - Base'!$S$20:$S$96,AX$2,'Project Follow up - Base'!$F$20:$F$96,$C13)
- INDEX(List!$Q:$Q,MATCH(AX$2,List!$P:$P,0)))
* INDEX(List!$R:$R,MATCH(AX$2,List!$P:$P,0)))</f>
        <v>0</v>
      </c>
      <c r="AY13" s="357">
        <f ca="1">IF(
COUNTIFS('Project Follow up - Base'!$S$20:$S$96,AY$2,'Project Follow up - Base'!$F$20:$F$96,$C13)&lt;= INDEX(List!$Q:$Q,MATCH(AY$2,List!$P:$P,0)),
0,
(COUNTIFS('Project Follow up - Base'!$S$20:$S$96,AY$2,'Project Follow up - Base'!$F$20:$F$96,$C13)
- INDEX(List!$Q:$Q,MATCH(AY$2,List!$P:$P,0)))
* INDEX(List!$R:$R,MATCH(AY$2,List!$P:$P,0)))</f>
        <v>0</v>
      </c>
      <c r="AZ13" s="357">
        <f ca="1">IF(
COUNTIFS('Project Follow up - Base'!$S$20:$S$96,AZ$2,'Project Follow up - Base'!$F$20:$F$96,$C13)&lt;= INDEX(List!$Q:$Q,MATCH(AZ$2,List!$P:$P,0)),
0,
(COUNTIFS('Project Follow up - Base'!$S$20:$S$96,AZ$2,'Project Follow up - Base'!$F$20:$F$96,$C13)
- INDEX(List!$Q:$Q,MATCH(AZ$2,List!$P:$P,0)))
* INDEX(List!$R:$R,MATCH(AZ$2,List!$P:$P,0)))</f>
        <v>0</v>
      </c>
      <c r="BA13" s="357">
        <f ca="1">IF(
COUNTIFS('Project Follow up - Base'!$S$20:$S$96,BA$2,'Project Follow up - Base'!$F$20:$F$96,$C13)&lt;= INDEX(List!$Q:$Q,MATCH(BA$2,List!$P:$P,0)),
0,
(COUNTIFS('Project Follow up - Base'!$S$20:$S$96,BA$2,'Project Follow up - Base'!$F$20:$F$96,$C13)
- INDEX(List!$Q:$Q,MATCH(BA$2,List!$P:$P,0)))
* INDEX(List!$R:$R,MATCH(BA$2,List!$P:$P,0)))</f>
        <v>0</v>
      </c>
      <c r="BB13" s="357">
        <f ca="1">IF(
COUNTIFS('Project Follow up - Base'!$S$20:$S$96,BB$2,'Project Follow up - Base'!$F$20:$F$96,$C13)&lt;= INDEX(List!$Q:$Q,MATCH(BB$2,List!$P:$P,0)),
0,
(COUNTIFS('Project Follow up - Base'!$S$20:$S$96,BB$2,'Project Follow up - Base'!$F$20:$F$96,$C13)
- INDEX(List!$Q:$Q,MATCH(BB$2,List!$P:$P,0)))
* INDEX(List!$R:$R,MATCH(BB$2,List!$P:$P,0)))</f>
        <v>0</v>
      </c>
      <c r="BC13" s="357">
        <f ca="1">IF(
COUNTIFS('Project Follow up - Base'!$S$20:$S$96,BC$2,'Project Follow up - Base'!$F$20:$F$96,$C13)&lt;= INDEX(List!$Q:$Q,MATCH(BC$2,List!$P:$P,0)),
0,
(COUNTIFS('Project Follow up - Base'!$S$20:$S$96,BC$2,'Project Follow up - Base'!$F$20:$F$96,$C13)
- INDEX(List!$Q:$Q,MATCH(BC$2,List!$P:$P,0)))
* INDEX(List!$R:$R,MATCH(BC$2,List!$P:$P,0)))</f>
        <v>0</v>
      </c>
      <c r="BD13" s="357">
        <f ca="1">IF(
COUNTIFS('Project Follow up - Base'!$S$20:$S$96,BD$2,'Project Follow up - Base'!$F$20:$F$96,$C13)&lt;= INDEX(List!$Q:$Q,MATCH(BD$2,List!$P:$P,0)),
0,
(COUNTIFS('Project Follow up - Base'!$S$20:$S$96,BD$2,'Project Follow up - Base'!$F$20:$F$96,$C13)
- INDEX(List!$Q:$Q,MATCH(BD$2,List!$P:$P,0)))
* INDEX(List!$R:$R,MATCH(BD$2,List!$P:$P,0)))</f>
        <v>0</v>
      </c>
      <c r="BE13" s="357">
        <f ca="1">IF(
COUNTIFS('Project Follow up - Base'!$S$20:$S$96,BE$2,'Project Follow up - Base'!$F$20:$F$96,$C13)&lt;= INDEX(List!$Q:$Q,MATCH(BE$2,List!$P:$P,0)),
0,
(COUNTIFS('Project Follow up - Base'!$S$20:$S$96,BE$2,'Project Follow up - Base'!$F$20:$F$96,$C13)
- INDEX(List!$Q:$Q,MATCH(BE$2,List!$P:$P,0)))
* INDEX(List!$R:$R,MATCH(BE$2,List!$P:$P,0)))</f>
        <v>0</v>
      </c>
      <c r="BF13" s="357">
        <f ca="1">IF(
COUNTIFS('Project Follow up - Base'!$S$20:$S$96,BF$2,'Project Follow up - Base'!$F$20:$F$96,$C13)&lt;= INDEX(List!$Q:$Q,MATCH(BF$2,List!$P:$P,0)),
0,
(COUNTIFS('Project Follow up - Base'!$S$20:$S$96,BF$2,'Project Follow up - Base'!$F$20:$F$96,$C13)
- INDEX(List!$Q:$Q,MATCH(BF$2,List!$P:$P,0)))
* INDEX(List!$R:$R,MATCH(BF$2,List!$P:$P,0)))</f>
        <v>0</v>
      </c>
      <c r="BG13" s="357">
        <f ca="1">IF(
COUNTIFS('Project Follow up - Base'!$S$20:$S$96,BG$2,'Project Follow up - Base'!$F$20:$F$96,$C13)&lt;= INDEX(List!$Q:$Q,MATCH(BG$2,List!$P:$P,0)),
0,
(COUNTIFS('Project Follow up - Base'!$S$20:$S$96,BG$2,'Project Follow up - Base'!$F$20:$F$96,$C13)
- INDEX(List!$Q:$Q,MATCH(BG$2,List!$P:$P,0)))
* INDEX(List!$R:$R,MATCH(BG$2,List!$P:$P,0)))</f>
        <v>0</v>
      </c>
      <c r="BH13" s="357">
        <f ca="1">IF(
COUNTIFS('Project Follow up - Base'!$S$20:$S$96,BH$2,'Project Follow up - Base'!$F$20:$F$96,$C13)&lt;= INDEX(List!$Q:$Q,MATCH(BH$2,List!$P:$P,0)),
0,
(COUNTIFS('Project Follow up - Base'!$S$20:$S$96,BH$2,'Project Follow up - Base'!$F$20:$F$96,$C13)
- INDEX(List!$Q:$Q,MATCH(BH$2,List!$P:$P,0)))
* INDEX(List!$R:$R,MATCH(BH$2,List!$P:$P,0)))</f>
        <v>0</v>
      </c>
      <c r="BI13" s="357">
        <f ca="1">IF(
COUNTIFS('Project Follow up - Base'!$S$20:$S$96,BI$2,'Project Follow up - Base'!$F$20:$F$96,$C13)&lt;= INDEX(List!$Q:$Q,MATCH(BI$2,List!$P:$P,0)),
0,
(COUNTIFS('Project Follow up - Base'!$S$20:$S$96,BI$2,'Project Follow up - Base'!$F$20:$F$96,$C13)
- INDEX(List!$Q:$Q,MATCH(BI$2,List!$P:$P,0)))
* INDEX(List!$R:$R,MATCH(BI$2,List!$P:$P,0)))</f>
        <v>0</v>
      </c>
      <c r="BJ13" s="357">
        <f ca="1">IF(
COUNTIFS('Project Follow up - Base'!$S$20:$S$96,BJ$2,'Project Follow up - Base'!$F$20:$F$96,$C13)&lt;= INDEX(List!$Q:$Q,MATCH(BJ$2,List!$P:$P,0)),
0,
(COUNTIFS('Project Follow up - Base'!$S$20:$S$96,BJ$2,'Project Follow up - Base'!$F$20:$F$96,$C13)
- INDEX(List!$Q:$Q,MATCH(BJ$2,List!$P:$P,0)))
* INDEX(List!$R:$R,MATCH(BJ$2,List!$P:$P,0)))</f>
        <v>0</v>
      </c>
      <c r="BK13" s="357">
        <f ca="1">IF(
COUNTIFS('Project Follow up - Base'!$S$20:$S$96,BK$2,'Project Follow up - Base'!$F$20:$F$96,$C13)&lt;= INDEX(List!$Q:$Q,MATCH(BK$2,List!$P:$P,0)),
0,
(COUNTIFS('Project Follow up - Base'!$S$20:$S$96,BK$2,'Project Follow up - Base'!$F$20:$F$96,$C13)
- INDEX(List!$Q:$Q,MATCH(BK$2,List!$P:$P,0)))
* INDEX(List!$R:$R,MATCH(BK$2,List!$P:$P,0)))</f>
        <v>0</v>
      </c>
      <c r="BL13" s="357">
        <f ca="1">IF(
COUNTIFS('Project Follow up - Base'!$S$20:$S$96,BL$2,'Project Follow up - Base'!$F$20:$F$96,$C13)&lt;= INDEX(List!$Q:$Q,MATCH(BL$2,List!$P:$P,0)),
0,
(COUNTIFS('Project Follow up - Base'!$S$20:$S$96,BL$2,'Project Follow up - Base'!$F$20:$F$96,$C13)
- INDEX(List!$Q:$Q,MATCH(BL$2,List!$P:$P,0)))
* INDEX(List!$R:$R,MATCH(BL$2,List!$P:$P,0)))</f>
        <v>0</v>
      </c>
      <c r="BM13" s="357">
        <f ca="1">IF(
COUNTIFS('Project Follow up - Base'!$S$20:$S$96,BM$2,'Project Follow up - Base'!$F$20:$F$96,$C13)&lt;= INDEX(List!$Q:$Q,MATCH(BM$2,List!$P:$P,0)),
0,
(COUNTIFS('Project Follow up - Base'!$S$20:$S$96,BM$2,'Project Follow up - Base'!$F$20:$F$96,$C13)
- INDEX(List!$Q:$Q,MATCH(BM$2,List!$P:$P,0)))
* INDEX(List!$R:$R,MATCH(BM$2,List!$P:$P,0)))</f>
        <v>0</v>
      </c>
      <c r="BN13" s="357">
        <f ca="1">IF(
COUNTIFS('Project Follow up - Base'!$S$20:$S$96,BN$2,'Project Follow up - Base'!$F$20:$F$96,$C13)&lt;= INDEX(List!$Q:$Q,MATCH(BN$2,List!$P:$P,0)),
0,
(COUNTIFS('Project Follow up - Base'!$S$20:$S$96,BN$2,'Project Follow up - Base'!$F$20:$F$96,$C13)
- INDEX(List!$Q:$Q,MATCH(BN$2,List!$P:$P,0)))
* INDEX(List!$R:$R,MATCH(BN$2,List!$P:$P,0)))</f>
        <v>0</v>
      </c>
      <c r="BO13" s="357">
        <f ca="1">IF(
COUNTIFS('Project Follow up - Base'!$S$20:$S$96,BO$2,'Project Follow up - Base'!$F$20:$F$96,$C13)&lt;= INDEX(List!$Q:$Q,MATCH(BO$2,List!$P:$P,0)),
0,
(COUNTIFS('Project Follow up - Base'!$S$20:$S$96,BO$2,'Project Follow up - Base'!$F$20:$F$96,$C13)
- INDEX(List!$Q:$Q,MATCH(BO$2,List!$P:$P,0)))
* INDEX(List!$R:$R,MATCH(BO$2,List!$P:$P,0)))</f>
        <v>0</v>
      </c>
      <c r="BP13" s="357">
        <f ca="1">IF(
COUNTIFS('Project Follow up - Base'!$S$20:$S$96,BP$2,'Project Follow up - Base'!$F$20:$F$96,$C13)&lt;= INDEX(List!$Q:$Q,MATCH(BP$2,List!$P:$P,0)),
0,
(COUNTIFS('Project Follow up - Base'!$S$20:$S$96,BP$2,'Project Follow up - Base'!$F$20:$F$96,$C13)
- INDEX(List!$Q:$Q,MATCH(BP$2,List!$P:$P,0)))
* INDEX(List!$R:$R,MATCH(BP$2,List!$P:$P,0)))</f>
        <v>0</v>
      </c>
      <c r="BQ13" s="357">
        <f ca="1">IF(
COUNTIFS('Project Follow up - Base'!$S$20:$S$96,BQ$2,'Project Follow up - Base'!$F$20:$F$96,$C13)&lt;= INDEX(List!$Q:$Q,MATCH(BQ$2,List!$P:$P,0)),
0,
(COUNTIFS('Project Follow up - Base'!$S$20:$S$96,BQ$2,'Project Follow up - Base'!$F$20:$F$96,$C13)
- INDEX(List!$Q:$Q,MATCH(BQ$2,List!$P:$P,0)))
* INDEX(List!$R:$R,MATCH(BQ$2,List!$P:$P,0)))</f>
        <v>0</v>
      </c>
      <c r="BR13" s="357">
        <f ca="1">IF(
COUNTIFS('Project Follow up - Base'!$S$20:$S$96,BR$2,'Project Follow up - Base'!$F$20:$F$96,$C13)&lt;= INDEX(List!$Q:$Q,MATCH(BR$2,List!$P:$P,0)),
0,
(COUNTIFS('Project Follow up - Base'!$S$20:$S$96,BR$2,'Project Follow up - Base'!$F$20:$F$96,$C13)
- INDEX(List!$Q:$Q,MATCH(BR$2,List!$P:$P,0)))
* INDEX(List!$R:$R,MATCH(BR$2,List!$P:$P,0)))</f>
        <v>0</v>
      </c>
      <c r="BS13" s="357">
        <f ca="1">IF(
COUNTIFS('Project Follow up - Base'!$S$20:$S$96,BS$2,'Project Follow up - Base'!$F$20:$F$96,$C13)&lt;= INDEX(List!$Q:$Q,MATCH(BS$2,List!$P:$P,0)),
0,
(COUNTIFS('Project Follow up - Base'!$S$20:$S$96,BS$2,'Project Follow up - Base'!$F$20:$F$96,$C13)
- INDEX(List!$Q:$Q,MATCH(BS$2,List!$P:$P,0)))
* INDEX(List!$R:$R,MATCH(BS$2,List!$P:$P,0)))</f>
        <v>0</v>
      </c>
      <c r="BT13" s="357">
        <f ca="1">IF(
COUNTIFS('Project Follow up - Base'!$S$20:$S$96,BT$2,'Project Follow up - Base'!$F$20:$F$96,$C13)&lt;= INDEX(List!$Q:$Q,MATCH(BT$2,List!$P:$P,0)),
0,
(COUNTIFS('Project Follow up - Base'!$S$20:$S$96,BT$2,'Project Follow up - Base'!$F$20:$F$96,$C13)
- INDEX(List!$Q:$Q,MATCH(BT$2,List!$P:$P,0)))
* INDEX(List!$R:$R,MATCH(BT$2,List!$P:$P,0)))</f>
        <v>0</v>
      </c>
      <c r="BU13" s="357">
        <f ca="1">IF(
COUNTIFS('Project Follow up - Base'!$S$20:$S$96,BU$2,'Project Follow up - Base'!$F$20:$F$96,$C13)&lt;= INDEX(List!$Q:$Q,MATCH(BU$2,List!$P:$P,0)),
0,
(COUNTIFS('Project Follow up - Base'!$S$20:$S$96,BU$2,'Project Follow up - Base'!$F$20:$F$96,$C13)
- INDEX(List!$Q:$Q,MATCH(BU$2,List!$P:$P,0)))
* INDEX(List!$R:$R,MATCH(BU$2,List!$P:$P,0)))</f>
        <v>0</v>
      </c>
      <c r="BV13" s="357">
        <f ca="1">IF(
COUNTIFS('Project Follow up - Base'!$S$20:$S$96,BV$2,'Project Follow up - Base'!$F$20:$F$96,$C13)&lt;= INDEX(List!$Q:$Q,MATCH(BV$2,List!$P:$P,0)),
0,
(COUNTIFS('Project Follow up - Base'!$S$20:$S$96,BV$2,'Project Follow up - Base'!$F$20:$F$96,$C13)
- INDEX(List!$Q:$Q,MATCH(BV$2,List!$P:$P,0)))
* INDEX(List!$R:$R,MATCH(BV$2,List!$P:$P,0)))</f>
        <v>0</v>
      </c>
      <c r="BW13" s="357">
        <f ca="1">IF(
COUNTIFS('Project Follow up - Base'!$S$20:$S$96,BW$2,'Project Follow up - Base'!$F$20:$F$96,$C13)&lt;= INDEX(List!$Q:$Q,MATCH(BW$2,List!$P:$P,0)),
0,
(COUNTIFS('Project Follow up - Base'!$S$20:$S$96,BW$2,'Project Follow up - Base'!$F$20:$F$96,$C13)
- INDEX(List!$Q:$Q,MATCH(BW$2,List!$P:$P,0)))
* INDEX(List!$R:$R,MATCH(BW$2,List!$P:$P,0)))</f>
        <v>0</v>
      </c>
      <c r="BX13" s="357">
        <f ca="1">IF(
COUNTIFS('Project Follow up - Base'!$S$20:$S$96,BX$2,'Project Follow up - Base'!$F$20:$F$96,$C13)&lt;= INDEX(List!$Q:$Q,MATCH(BX$2,List!$P:$P,0)),
0,
(COUNTIFS('Project Follow up - Base'!$S$20:$S$96,BX$2,'Project Follow up - Base'!$F$20:$F$96,$C13)
- INDEX(List!$Q:$Q,MATCH(BX$2,List!$P:$P,0)))
* INDEX(List!$R:$R,MATCH(BX$2,List!$P:$P,0)))</f>
        <v>0</v>
      </c>
      <c r="BY13" s="357">
        <f ca="1">IF(
COUNTIFS('Project Follow up - Base'!$S$20:$S$96,BY$2,'Project Follow up - Base'!$F$20:$F$96,$C13)&lt;= INDEX(List!$Q:$Q,MATCH(BY$2,List!$P:$P,0)),
0,
(COUNTIFS('Project Follow up - Base'!$S$20:$S$96,BY$2,'Project Follow up - Base'!$F$20:$F$96,$C13)
- INDEX(List!$Q:$Q,MATCH(BY$2,List!$P:$P,0)))
* INDEX(List!$R:$R,MATCH(BY$2,List!$P:$P,0)))</f>
        <v>0</v>
      </c>
      <c r="BZ13" s="357">
        <f ca="1">IF(
COUNTIFS('Project Follow up - Base'!$S$20:$S$96,BZ$2,'Project Follow up - Base'!$F$20:$F$96,$C13)&lt;= INDEX(List!$Q:$Q,MATCH(BZ$2,List!$P:$P,0)),
0,
(COUNTIFS('Project Follow up - Base'!$S$20:$S$96,BZ$2,'Project Follow up - Base'!$F$20:$F$96,$C13)
- INDEX(List!$Q:$Q,MATCH(BZ$2,List!$P:$P,0)))
* INDEX(List!$R:$R,MATCH(BZ$2,List!$P:$P,0)))</f>
        <v>0</v>
      </c>
      <c r="CA13" s="357">
        <f ca="1">IF(
COUNTIFS('Project Follow up - Base'!$S$20:$S$96,CA$2,'Project Follow up - Base'!$F$20:$F$96,$C13)&lt;= INDEX(List!$Q:$Q,MATCH(CA$2,List!$P:$P,0)),
0,
(COUNTIFS('Project Follow up - Base'!$S$20:$S$96,CA$2,'Project Follow up - Base'!$F$20:$F$96,$C13)
- INDEX(List!$Q:$Q,MATCH(CA$2,List!$P:$P,0)))
* INDEX(List!$R:$R,MATCH(CA$2,List!$P:$P,0)))</f>
        <v>0</v>
      </c>
      <c r="CB13" s="357">
        <f ca="1">IF(
COUNTIFS('Project Follow up - Base'!$S$20:$S$96,CB$2,'Project Follow up - Base'!$F$20:$F$96,$C13)&lt;= INDEX(List!$Q:$Q,MATCH(CB$2,List!$P:$P,0)),
0,
(COUNTIFS('Project Follow up - Base'!$S$20:$S$96,CB$2,'Project Follow up - Base'!$F$20:$F$96,$C13)
- INDEX(List!$Q:$Q,MATCH(CB$2,List!$P:$P,0)))
* INDEX(List!$R:$R,MATCH(CB$2,List!$P:$P,0)))</f>
        <v>0</v>
      </c>
      <c r="CC13" s="357">
        <f ca="1">IF(
COUNTIFS('Project Follow up - Base'!$S$20:$S$96,CC$2,'Project Follow up - Base'!$F$20:$F$96,$C13)&lt;= INDEX(List!$Q:$Q,MATCH(CC$2,List!$P:$P,0)),
0,
(COUNTIFS('Project Follow up - Base'!$S$20:$S$96,CC$2,'Project Follow up - Base'!$F$20:$F$96,$C13)
- INDEX(List!$Q:$Q,MATCH(CC$2,List!$P:$P,0)))
* INDEX(List!$R:$R,MATCH(CC$2,List!$P:$P,0)))</f>
        <v>0</v>
      </c>
      <c r="CD13" s="357">
        <f ca="1">IF(
COUNTIFS('Project Follow up - Base'!$S$20:$S$96,CD$2,'Project Follow up - Base'!$F$20:$F$96,$C13)&lt;= INDEX(List!$Q:$Q,MATCH(CD$2,List!$P:$P,0)),
0,
(COUNTIFS('Project Follow up - Base'!$S$20:$S$96,CD$2,'Project Follow up - Base'!$F$20:$F$96,$C13)
- INDEX(List!$Q:$Q,MATCH(CD$2,List!$P:$P,0)))
* INDEX(List!$R:$R,MATCH(CD$2,List!$P:$P,0)))</f>
        <v>0</v>
      </c>
      <c r="CE13" s="357">
        <f ca="1">IF(
COUNTIFS('Project Follow up - Base'!$S$20:$S$96,CE$2,'Project Follow up - Base'!$F$20:$F$96,$C13)&lt;= INDEX(List!$Q:$Q,MATCH(CE$2,List!$P:$P,0)),
0,
(COUNTIFS('Project Follow up - Base'!$S$20:$S$96,CE$2,'Project Follow up - Base'!$F$20:$F$96,$C13)
- INDEX(List!$Q:$Q,MATCH(CE$2,List!$P:$P,0)))
* INDEX(List!$R:$R,MATCH(CE$2,List!$P:$P,0)))</f>
        <v>0</v>
      </c>
      <c r="CF13" s="357">
        <f ca="1">IF(
COUNTIFS('Project Follow up - Base'!$S$20:$S$96,CF$2,'Project Follow up - Base'!$F$20:$F$96,$C13)&lt;= INDEX(List!$Q:$Q,MATCH(CF$2,List!$P:$P,0)),
0,
(COUNTIFS('Project Follow up - Base'!$S$20:$S$96,CF$2,'Project Follow up - Base'!$F$20:$F$96,$C13)
- INDEX(List!$Q:$Q,MATCH(CF$2,List!$P:$P,0)))
* INDEX(List!$R:$R,MATCH(CF$2,List!$P:$P,0)))</f>
        <v>0</v>
      </c>
      <c r="CG13" s="357">
        <f ca="1">IF(
COUNTIFS('Project Follow up - Base'!$S$20:$S$96,CG$2,'Project Follow up - Base'!$F$20:$F$96,$C13)&lt;= INDEX(List!$Q:$Q,MATCH(CG$2,List!$P:$P,0)),
0,
(COUNTIFS('Project Follow up - Base'!$S$20:$S$96,CG$2,'Project Follow up - Base'!$F$20:$F$96,$C13)
- INDEX(List!$Q:$Q,MATCH(CG$2,List!$P:$P,0)))
* INDEX(List!$R:$R,MATCH(CG$2,List!$P:$P,0)))</f>
        <v>0</v>
      </c>
      <c r="CH13" s="357">
        <f ca="1">IF(
COUNTIFS('Project Follow up - Base'!$S$20:$S$96,CH$2,'Project Follow up - Base'!$F$20:$F$96,$C13)&lt;= INDEX(List!$Q:$Q,MATCH(CH$2,List!$P:$P,0)),
0,
(COUNTIFS('Project Follow up - Base'!$S$20:$S$96,CH$2,'Project Follow up - Base'!$F$20:$F$96,$C13)
- INDEX(List!$Q:$Q,MATCH(CH$2,List!$P:$P,0)))
* INDEX(List!$R:$R,MATCH(CH$2,List!$P:$P,0)))</f>
        <v>0</v>
      </c>
      <c r="CI13" s="357">
        <f ca="1">IF(
COUNTIFS('Project Follow up - Base'!$S$20:$S$96,CI$2,'Project Follow up - Base'!$F$20:$F$96,$C13)&lt;= INDEX(List!$Q:$Q,MATCH(CI$2,List!$P:$P,0)),
0,
(COUNTIFS('Project Follow up - Base'!$S$20:$S$96,CI$2,'Project Follow up - Base'!$F$20:$F$96,$C13)
- INDEX(List!$Q:$Q,MATCH(CI$2,List!$P:$P,0)))
* INDEX(List!$R:$R,MATCH(CI$2,List!$P:$P,0)))</f>
        <v>0</v>
      </c>
      <c r="CJ13" s="357">
        <f ca="1">IF(
COUNTIFS('Project Follow up - Base'!$S$20:$S$96,CJ$2,'Project Follow up - Base'!$F$20:$F$96,$C13)&lt;= INDEX(List!$Q:$Q,MATCH(CJ$2,List!$P:$P,0)),
0,
(COUNTIFS('Project Follow up - Base'!$S$20:$S$96,CJ$2,'Project Follow up - Base'!$F$20:$F$96,$C13)
- INDEX(List!$Q:$Q,MATCH(CJ$2,List!$P:$P,0)))
* INDEX(List!$R:$R,MATCH(CJ$2,List!$P:$P,0)))</f>
        <v>0</v>
      </c>
      <c r="CK13" s="357">
        <f ca="1">IF(
COUNTIFS('Project Follow up - Base'!$S$20:$S$96,CK$2,'Project Follow up - Base'!$F$20:$F$96,$C13)&lt;= INDEX(List!$Q:$Q,MATCH(CK$2,List!$P:$P,0)),
0,
(COUNTIFS('Project Follow up - Base'!$S$20:$S$96,CK$2,'Project Follow up - Base'!$F$20:$F$96,$C13)
- INDEX(List!$Q:$Q,MATCH(CK$2,List!$P:$P,0)))
* INDEX(List!$R:$R,MATCH(CK$2,List!$P:$P,0)))</f>
        <v>0</v>
      </c>
      <c r="CL13" s="357">
        <f ca="1">IF(
COUNTIFS('Project Follow up - Base'!$S$20:$S$96,CL$2,'Project Follow up - Base'!$F$20:$F$96,$C13)&lt;= INDEX(List!$Q:$Q,MATCH(CL$2,List!$P:$P,0)),
0,
(COUNTIFS('Project Follow up - Base'!$S$20:$S$96,CL$2,'Project Follow up - Base'!$F$20:$F$96,$C13)
- INDEX(List!$Q:$Q,MATCH(CL$2,List!$P:$P,0)))
* INDEX(List!$R:$R,MATCH(CL$2,List!$P:$P,0)))</f>
        <v>0</v>
      </c>
      <c r="CM13" s="357">
        <f ca="1">IF(
COUNTIFS('Project Follow up - Base'!$S$20:$S$96,CM$2,'Project Follow up - Base'!$F$20:$F$96,$C13)&lt;= INDEX(List!$Q:$Q,MATCH(CM$2,List!$P:$P,0)),
0,
(COUNTIFS('Project Follow up - Base'!$S$20:$S$96,CM$2,'Project Follow up - Base'!$F$20:$F$96,$C13)
- INDEX(List!$Q:$Q,MATCH(CM$2,List!$P:$P,0)))
* INDEX(List!$R:$R,MATCH(CM$2,List!$P:$P,0)))</f>
        <v>0</v>
      </c>
      <c r="CN13" s="357">
        <f ca="1">IF(
COUNTIFS('Project Follow up - Base'!$S$20:$S$96,CN$2,'Project Follow up - Base'!$F$20:$F$96,$C13)&lt;= INDEX(List!$Q:$Q,MATCH(CN$2,List!$P:$P,0)),
0,
(COUNTIFS('Project Follow up - Base'!$S$20:$S$96,CN$2,'Project Follow up - Base'!$F$20:$F$96,$C13)
- INDEX(List!$Q:$Q,MATCH(CN$2,List!$P:$P,0)))
* INDEX(List!$R:$R,MATCH(CN$2,List!$P:$P,0)))</f>
        <v>0</v>
      </c>
      <c r="CO13" s="357">
        <f ca="1">IF(
COUNTIFS('Project Follow up - Base'!$S$20:$S$96,CO$2,'Project Follow up - Base'!$F$20:$F$96,$C13)&lt;= INDEX(List!$Q:$Q,MATCH(CO$2,List!$P:$P,0)),
0,
(COUNTIFS('Project Follow up - Base'!$S$20:$S$96,CO$2,'Project Follow up - Base'!$F$20:$F$96,$C13)
- INDEX(List!$Q:$Q,MATCH(CO$2,List!$P:$P,0)))
* INDEX(List!$R:$R,MATCH(CO$2,List!$P:$P,0)))</f>
        <v>0</v>
      </c>
      <c r="CP13" s="357">
        <f ca="1">IF(
COUNTIFS('Project Follow up - Base'!$S$20:$S$96,CP$2,'Project Follow up - Base'!$F$20:$F$96,$C13)&lt;= INDEX(List!$Q:$Q,MATCH(CP$2,List!$P:$P,0)),
0,
(COUNTIFS('Project Follow up - Base'!$S$20:$S$96,CP$2,'Project Follow up - Base'!$F$20:$F$96,$C13)
- INDEX(List!$Q:$Q,MATCH(CP$2,List!$P:$P,0)))
* INDEX(List!$R:$R,MATCH(CP$2,List!$P:$P,0)))</f>
        <v>0</v>
      </c>
      <c r="CQ13" s="357">
        <f ca="1">IF(
COUNTIFS('Project Follow up - Base'!$S$20:$S$96,CQ$2,'Project Follow up - Base'!$F$20:$F$96,$C13)&lt;= INDEX(List!$Q:$Q,MATCH(CQ$2,List!$P:$P,0)),
0,
(COUNTIFS('Project Follow up - Base'!$S$20:$S$96,CQ$2,'Project Follow up - Base'!$F$20:$F$96,$C13)
- INDEX(List!$Q:$Q,MATCH(CQ$2,List!$P:$P,0)))
* INDEX(List!$R:$R,MATCH(CQ$2,List!$P:$P,0)))</f>
        <v>0</v>
      </c>
      <c r="CR13" s="357">
        <f ca="1">IF(
COUNTIFS('Project Follow up - Base'!$S$20:$S$96,CR$2,'Project Follow up - Base'!$F$20:$F$96,$C13)&lt;= INDEX(List!$Q:$Q,MATCH(CR$2,List!$P:$P,0)),
0,
(COUNTIFS('Project Follow up - Base'!$S$20:$S$96,CR$2,'Project Follow up - Base'!$F$20:$F$96,$C13)
- INDEX(List!$Q:$Q,MATCH(CR$2,List!$P:$P,0)))
* INDEX(List!$R:$R,MATCH(CR$2,List!$P:$P,0)))</f>
        <v>0</v>
      </c>
      <c r="CS13" s="357">
        <f ca="1">IF(
COUNTIFS('Project Follow up - Base'!$S$20:$S$96,CS$2,'Project Follow up - Base'!$F$20:$F$96,$C13)&lt;= INDEX(List!$Q:$Q,MATCH(CS$2,List!$P:$P,0)),
0,
(COUNTIFS('Project Follow up - Base'!$S$20:$S$96,CS$2,'Project Follow up - Base'!$F$20:$F$96,$C13)
- INDEX(List!$Q:$Q,MATCH(CS$2,List!$P:$P,0)))
* INDEX(List!$R:$R,MATCH(CS$2,List!$P:$P,0)))</f>
        <v>0</v>
      </c>
      <c r="CT13" s="357">
        <f ca="1">IF(
COUNTIFS('Project Follow up - Base'!$S$20:$S$96,CT$2,'Project Follow up - Base'!$F$20:$F$96,$C13)&lt;= INDEX(List!$Q:$Q,MATCH(CT$2,List!$P:$P,0)),
0,
(COUNTIFS('Project Follow up - Base'!$S$20:$S$96,CT$2,'Project Follow up - Base'!$F$20:$F$96,$C13)
- INDEX(List!$Q:$Q,MATCH(CT$2,List!$P:$P,0)))
* INDEX(List!$R:$R,MATCH(CT$2,List!$P:$P,0)))</f>
        <v>0</v>
      </c>
      <c r="CU13" s="357">
        <f ca="1">IF(
COUNTIFS('Project Follow up - Base'!$S$20:$S$96,CU$2,'Project Follow up - Base'!$F$20:$F$96,$C13)&lt;= INDEX(List!$Q:$Q,MATCH(CU$2,List!$P:$P,0)),
0,
(COUNTIFS('Project Follow up - Base'!$S$20:$S$96,CU$2,'Project Follow up - Base'!$F$20:$F$96,$C13)
- INDEX(List!$Q:$Q,MATCH(CU$2,List!$P:$P,0)))
* INDEX(List!$R:$R,MATCH(CU$2,List!$P:$P,0)))</f>
        <v>0</v>
      </c>
      <c r="CV13" s="357">
        <f ca="1">IF(
COUNTIFS('Project Follow up - Base'!$S$20:$S$96,CV$2,'Project Follow up - Base'!$F$20:$F$96,$C13)&lt;= INDEX(List!$Q:$Q,MATCH(CV$2,List!$P:$P,0)),
0,
(COUNTIFS('Project Follow up - Base'!$S$20:$S$96,CV$2,'Project Follow up - Base'!$F$20:$F$96,$C13)
- INDEX(List!$Q:$Q,MATCH(CV$2,List!$P:$P,0)))
* INDEX(List!$R:$R,MATCH(CV$2,List!$P:$P,0)))</f>
        <v>0</v>
      </c>
      <c r="CW13" s="357">
        <f ca="1">IF(
COUNTIFS('Project Follow up - Base'!$S$20:$S$96,CW$2,'Project Follow up - Base'!$F$20:$F$96,$C13)&lt;= INDEX(List!$Q:$Q,MATCH(CW$2,List!$P:$P,0)),
0,
(COUNTIFS('Project Follow up - Base'!$S$20:$S$96,CW$2,'Project Follow up - Base'!$F$20:$F$96,$C13)
- INDEX(List!$Q:$Q,MATCH(CW$2,List!$P:$P,0)))
* INDEX(List!$R:$R,MATCH(CW$2,List!$P:$P,0)))</f>
        <v>0</v>
      </c>
      <c r="CX13" s="357">
        <f ca="1">IF(
COUNTIFS('Project Follow up - Base'!$S$20:$S$96,CX$2,'Project Follow up - Base'!$F$20:$F$96,$C13)&lt;= INDEX(List!$Q:$Q,MATCH(CX$2,List!$P:$P,0)),
0,
(COUNTIFS('Project Follow up - Base'!$S$20:$S$96,CX$2,'Project Follow up - Base'!$F$20:$F$96,$C13)
- INDEX(List!$Q:$Q,MATCH(CX$2,List!$P:$P,0)))
* INDEX(List!$R:$R,MATCH(CX$2,List!$P:$P,0)))</f>
        <v>0</v>
      </c>
      <c r="CY13" s="357">
        <f ca="1">IF(
COUNTIFS('Project Follow up - Base'!$S$20:$S$96,CY$2,'Project Follow up - Base'!$F$20:$F$96,$C13)&lt;= INDEX(List!$Q:$Q,MATCH(CY$2,List!$P:$P,0)),
0,
(COUNTIFS('Project Follow up - Base'!$S$20:$S$96,CY$2,'Project Follow up - Base'!$F$20:$F$96,$C13)
- INDEX(List!$Q:$Q,MATCH(CY$2,List!$P:$P,0)))
* INDEX(List!$R:$R,MATCH(CY$2,List!$P:$P,0)))</f>
        <v>0</v>
      </c>
      <c r="CZ13" s="357">
        <f ca="1">IF(
COUNTIFS('Project Follow up - Base'!$S$20:$S$96,CZ$2,'Project Follow up - Base'!$F$20:$F$96,$C13)&lt;= INDEX(List!$Q:$Q,MATCH(CZ$2,List!$P:$P,0)),
0,
(COUNTIFS('Project Follow up - Base'!$S$20:$S$96,CZ$2,'Project Follow up - Base'!$F$20:$F$96,$C13)
- INDEX(List!$Q:$Q,MATCH(CZ$2,List!$P:$P,0)))
* INDEX(List!$R:$R,MATCH(CZ$2,List!$P:$P,0)))</f>
        <v>0</v>
      </c>
      <c r="DA13" s="357">
        <f ca="1">IF(
COUNTIFS('Project Follow up - Base'!$S$20:$S$96,DA$2,'Project Follow up - Base'!$F$20:$F$96,$C13)&lt;= INDEX(List!$Q:$Q,MATCH(DA$2,List!$P:$P,0)),
0,
(COUNTIFS('Project Follow up - Base'!$S$20:$S$96,DA$2,'Project Follow up - Base'!$F$20:$F$96,$C13)
- INDEX(List!$Q:$Q,MATCH(DA$2,List!$P:$P,0)))
* INDEX(List!$R:$R,MATCH(DA$2,List!$P:$P,0)))</f>
        <v>0</v>
      </c>
      <c r="DB13" s="357">
        <f ca="1">IF(
COUNTIFS('Project Follow up - Base'!$S$20:$S$96,DB$2,'Project Follow up - Base'!$F$20:$F$96,$C13)&lt;= INDEX(List!$Q:$Q,MATCH(DB$2,List!$P:$P,0)),
0,
(COUNTIFS('Project Follow up - Base'!$S$20:$S$96,DB$2,'Project Follow up - Base'!$F$20:$F$96,$C13)
- INDEX(List!$Q:$Q,MATCH(DB$2,List!$P:$P,0)))
* INDEX(List!$R:$R,MATCH(DB$2,List!$P:$P,0)))</f>
        <v>0</v>
      </c>
    </row>
    <row r="14" spans="1:106" x14ac:dyDescent="0.2">
      <c r="A14" s="353">
        <f>COUNTIF('Project Follow up - Base'!$F$20:$F$96,C14)</f>
        <v>0</v>
      </c>
      <c r="B14" s="353" t="str">
        <f>'Employees Summary'!B15</f>
        <v>Design</v>
      </c>
      <c r="C14" s="353" t="str">
        <f>'Employees Summary'!C15</f>
        <v>Ummer Abdulmajeed</v>
      </c>
      <c r="D14" s="354" t="str">
        <f>IF(C14=0,"", IF(A14&gt;0,1-(G14*[1]KPI!$C$3)-(H14*[1]KPI!$C$4),""))</f>
        <v/>
      </c>
      <c r="E14" s="365" t="str">
        <f>IF(OR(C14='Project Follow up - Base'!$D$17,C14='Project Follow up - Base'!$D$38,C14='Project Follow up - Base'!$D$74), IF(SUMIF(B:B,B14,A:A)=0,"", AVERAGEIF(B:B,B14,D:D)),"")</f>
        <v/>
      </c>
      <c r="F14" s="366">
        <f>SUMIF('Project Follow up - Base'!$F$20:$F$102,'Employees KPIs'!C14,'Project Follow up - Base'!$AA$20:$AA$102)</f>
        <v>0</v>
      </c>
      <c r="G14" s="355">
        <f>IF( F14=0,
   0,
   IF(
     F14-
     [1]KPI!$F$3
     &lt;0,0,
     F14-
     [1]KPI!$F$3
    )*
     [1]KPI!$G$3
)</f>
        <v>0</v>
      </c>
      <c r="H14" s="355">
        <f t="shared" ca="1" si="0"/>
        <v>0</v>
      </c>
      <c r="I14" s="356">
        <f ca="1">IF(
COUNTIFS('Project Follow up - Base'!$S$20:$S$96,I$2,'Project Follow up - Base'!$F$20:$F$96,$C14)&lt;= INDEX(List!$Q:$Q,MATCH(I$2,List!$P:$P,0)),
0,
(COUNTIFS('Project Follow up - Base'!$S$20:$S$96,I$2,'Project Follow up - Base'!$F$20:$F$96,$C14)
- INDEX(List!$Q:$Q,MATCH(I$2,List!$P:$P,0)))
* INDEX(List!$R:$R,MATCH(I$2,List!$P:$P,0)))</f>
        <v>0</v>
      </c>
      <c r="J14" s="357">
        <f ca="1">IF(
COUNTIFS('Project Follow up - Base'!$S$20:$S$96,J$2,'Project Follow up - Base'!$F$20:$F$96,$C14)&lt;= INDEX(List!$Q:$Q,MATCH(J$2,List!$P:$P,0)),
0,
(COUNTIFS('Project Follow up - Base'!$S$20:$S$96,J$2,'Project Follow up - Base'!$F$20:$F$96,$C14)
- INDEX(List!$Q:$Q,MATCH(J$2,List!$P:$P,0)))
* INDEX(List!$R:$R,MATCH(J$2,List!$P:$P,0)))</f>
        <v>0</v>
      </c>
      <c r="K14" s="357">
        <f ca="1">IF(
COUNTIFS('Project Follow up - Base'!$S$20:$S$96,K$2,'Project Follow up - Base'!$F$20:$F$96,$C14)&lt;= INDEX(List!$Q:$Q,MATCH(K$2,List!$P:$P,0)),
0,
(COUNTIFS('Project Follow up - Base'!$S$20:$S$96,K$2,'Project Follow up - Base'!$F$20:$F$96,$C14)
- INDEX(List!$Q:$Q,MATCH(K$2,List!$P:$P,0)))
* INDEX(List!$R:$R,MATCH(K$2,List!$P:$P,0)))</f>
        <v>0</v>
      </c>
      <c r="L14" s="357">
        <f ca="1">IF(
COUNTIFS('Project Follow up - Base'!$S$20:$S$96,L$2,'Project Follow up - Base'!$F$20:$F$96,$C14)&lt;= INDEX(List!$Q:$Q,MATCH(L$2,List!$P:$P,0)),
0,
(COUNTIFS('Project Follow up - Base'!$S$20:$S$96,L$2,'Project Follow up - Base'!$F$20:$F$96,$C14)
- INDEX(List!$Q:$Q,MATCH(L$2,List!$P:$P,0)))
* INDEX(List!$R:$R,MATCH(L$2,List!$P:$P,0)))</f>
        <v>0</v>
      </c>
      <c r="M14" s="357">
        <f ca="1">IF(
COUNTIFS('Project Follow up - Base'!$S$20:$S$96,M$2,'Project Follow up - Base'!$F$20:$F$96,$C14)&lt;= INDEX(List!$Q:$Q,MATCH(M$2,List!$P:$P,0)),
0,
(COUNTIFS('Project Follow up - Base'!$S$20:$S$96,M$2,'Project Follow up - Base'!$F$20:$F$96,$C14)
- INDEX(List!$Q:$Q,MATCH(M$2,List!$P:$P,0)))
* INDEX(List!$R:$R,MATCH(M$2,List!$P:$P,0)))</f>
        <v>0</v>
      </c>
      <c r="N14" s="357">
        <f ca="1">IF(
COUNTIFS('Project Follow up - Base'!$S$20:$S$96,N$2,'Project Follow up - Base'!$F$20:$F$96,$C14)&lt;= INDEX(List!$Q:$Q,MATCH(N$2,List!$P:$P,0)),
0,
(COUNTIFS('Project Follow up - Base'!$S$20:$S$96,N$2,'Project Follow up - Base'!$F$20:$F$96,$C14)
- INDEX(List!$Q:$Q,MATCH(N$2,List!$P:$P,0)))
* INDEX(List!$R:$R,MATCH(N$2,List!$P:$P,0)))</f>
        <v>0</v>
      </c>
      <c r="O14" s="357">
        <f ca="1">IF(
COUNTIFS('Project Follow up - Base'!$S$20:$S$96,O$2,'Project Follow up - Base'!$F$20:$F$96,$C14)&lt;= INDEX(List!$Q:$Q,MATCH(O$2,List!$P:$P,0)),
0,
(COUNTIFS('Project Follow up - Base'!$S$20:$S$96,O$2,'Project Follow up - Base'!$F$20:$F$96,$C14)
- INDEX(List!$Q:$Q,MATCH(O$2,List!$P:$P,0)))
* INDEX(List!$R:$R,MATCH(O$2,List!$P:$P,0)))</f>
        <v>0</v>
      </c>
      <c r="P14" s="357">
        <f ca="1">IF(
COUNTIFS('Project Follow up - Base'!$S$20:$S$96,P$2,'Project Follow up - Base'!$F$20:$F$96,$C14)&lt;= INDEX(List!$Q:$Q,MATCH(P$2,List!$P:$P,0)),
0,
(COUNTIFS('Project Follow up - Base'!$S$20:$S$96,P$2,'Project Follow up - Base'!$F$20:$F$96,$C14)
- INDEX(List!$Q:$Q,MATCH(P$2,List!$P:$P,0)))
* INDEX(List!$R:$R,MATCH(P$2,List!$P:$P,0)))</f>
        <v>0</v>
      </c>
      <c r="Q14" s="357">
        <f ca="1">IF(
COUNTIFS('Project Follow up - Base'!$S$20:$S$96,Q$2,'Project Follow up - Base'!$F$20:$F$96,$C14)&lt;= INDEX(List!$Q:$Q,MATCH(Q$2,List!$P:$P,0)),
0,
(COUNTIFS('Project Follow up - Base'!$S$20:$S$96,Q$2,'Project Follow up - Base'!$F$20:$F$96,$C14)
- INDEX(List!$Q:$Q,MATCH(Q$2,List!$P:$P,0)))
* INDEX(List!$R:$R,MATCH(Q$2,List!$P:$P,0)))</f>
        <v>0</v>
      </c>
      <c r="R14" s="357">
        <f ca="1">IF(
COUNTIFS('Project Follow up - Base'!$S$20:$S$96,R$2,'Project Follow up - Base'!$F$20:$F$96,$C14)&lt;= INDEX(List!$Q:$Q,MATCH(R$2,List!$P:$P,0)),
0,
(COUNTIFS('Project Follow up - Base'!$S$20:$S$96,R$2,'Project Follow up - Base'!$F$20:$F$96,$C14)
- INDEX(List!$Q:$Q,MATCH(R$2,List!$P:$P,0)))
* INDEX(List!$R:$R,MATCH(R$2,List!$P:$P,0)))</f>
        <v>0</v>
      </c>
      <c r="S14" s="357">
        <f ca="1">IF(
COUNTIFS('Project Follow up - Base'!$S$20:$S$96,S$2,'Project Follow up - Base'!$F$20:$F$96,$C14)&lt;= INDEX(List!$Q:$Q,MATCH(S$2,List!$P:$P,0)),
0,
(COUNTIFS('Project Follow up - Base'!$S$20:$S$96,S$2,'Project Follow up - Base'!$F$20:$F$96,$C14)
- INDEX(List!$Q:$Q,MATCH(S$2,List!$P:$P,0)))
* INDEX(List!$R:$R,MATCH(S$2,List!$P:$P,0)))</f>
        <v>0</v>
      </c>
      <c r="T14" s="357">
        <f ca="1">IF(
COUNTIFS('Project Follow up - Base'!$S$20:$S$96,T$2,'Project Follow up - Base'!$F$20:$F$96,$C14)&lt;= INDEX(List!$Q:$Q,MATCH(T$2,List!$P:$P,0)),
0,
(COUNTIFS('Project Follow up - Base'!$S$20:$S$96,T$2,'Project Follow up - Base'!$F$20:$F$96,$C14)
- INDEX(List!$Q:$Q,MATCH(T$2,List!$P:$P,0)))
* INDEX(List!$R:$R,MATCH(T$2,List!$P:$P,0)))</f>
        <v>0</v>
      </c>
      <c r="U14" s="357">
        <f ca="1">IF(
COUNTIFS('Project Follow up - Base'!$S$20:$S$96,U$2,'Project Follow up - Base'!$F$20:$F$96,$C14)&lt;= INDEX(List!$Q:$Q,MATCH(U$2,List!$P:$P,0)),
0,
(COUNTIFS('Project Follow up - Base'!$S$20:$S$96,U$2,'Project Follow up - Base'!$F$20:$F$96,$C14)
- INDEX(List!$Q:$Q,MATCH(U$2,List!$P:$P,0)))
* INDEX(List!$R:$R,MATCH(U$2,List!$P:$P,0)))</f>
        <v>0</v>
      </c>
      <c r="V14" s="357">
        <f ca="1">IF(
COUNTIFS('Project Follow up - Base'!$S$20:$S$96,V$2,'Project Follow up - Base'!$F$20:$F$96,$C14)&lt;= INDEX(List!$Q:$Q,MATCH(V$2,List!$P:$P,0)),
0,
(COUNTIFS('Project Follow up - Base'!$S$20:$S$96,V$2,'Project Follow up - Base'!$F$20:$F$96,$C14)
- INDEX(List!$Q:$Q,MATCH(V$2,List!$P:$P,0)))
* INDEX(List!$R:$R,MATCH(V$2,List!$P:$P,0)))</f>
        <v>0</v>
      </c>
      <c r="W14" s="357">
        <f ca="1">IF(
COUNTIFS('Project Follow up - Base'!$S$20:$S$96,W$2,'Project Follow up - Base'!$F$20:$F$96,$C14)&lt;= INDEX(List!$Q:$Q,MATCH(W$2,List!$P:$P,0)),
0,
(COUNTIFS('Project Follow up - Base'!$S$20:$S$96,W$2,'Project Follow up - Base'!$F$20:$F$96,$C14)
- INDEX(List!$Q:$Q,MATCH(W$2,List!$P:$P,0)))
* INDEX(List!$R:$R,MATCH(W$2,List!$P:$P,0)))</f>
        <v>0</v>
      </c>
      <c r="X14" s="357">
        <f ca="1">IF(
COUNTIFS('Project Follow up - Base'!$S$20:$S$96,X$2,'Project Follow up - Base'!$F$20:$F$96,$C14)&lt;= INDEX(List!$Q:$Q,MATCH(X$2,List!$P:$P,0)),
0,
(COUNTIFS('Project Follow up - Base'!$S$20:$S$96,X$2,'Project Follow up - Base'!$F$20:$F$96,$C14)
- INDEX(List!$Q:$Q,MATCH(X$2,List!$P:$P,0)))
* INDEX(List!$R:$R,MATCH(X$2,List!$P:$P,0)))</f>
        <v>0</v>
      </c>
      <c r="Y14" s="357">
        <f ca="1">IF(
COUNTIFS('Project Follow up - Base'!$S$20:$S$96,Y$2,'Project Follow up - Base'!$F$20:$F$96,$C14)&lt;= INDEX(List!$Q:$Q,MATCH(Y$2,List!$P:$P,0)),
0,
(COUNTIFS('Project Follow up - Base'!$S$20:$S$96,Y$2,'Project Follow up - Base'!$F$20:$F$96,$C14)
- INDEX(List!$Q:$Q,MATCH(Y$2,List!$P:$P,0)))
* INDEX(List!$R:$R,MATCH(Y$2,List!$P:$P,0)))</f>
        <v>0</v>
      </c>
      <c r="Z14" s="357">
        <f ca="1">IF(
COUNTIFS('Project Follow up - Base'!$S$20:$S$96,Z$2,'Project Follow up - Base'!$F$20:$F$96,$C14)&lt;= INDEX(List!$Q:$Q,MATCH(Z$2,List!$P:$P,0)),
0,
(COUNTIFS('Project Follow up - Base'!$S$20:$S$96,Z$2,'Project Follow up - Base'!$F$20:$F$96,$C14)
- INDEX(List!$Q:$Q,MATCH(Z$2,List!$P:$P,0)))
* INDEX(List!$R:$R,MATCH(Z$2,List!$P:$P,0)))</f>
        <v>0</v>
      </c>
      <c r="AA14" s="357">
        <f ca="1">IF(
COUNTIFS('Project Follow up - Base'!$S$20:$S$96,AA$2,'Project Follow up - Base'!$F$20:$F$96,$C14)&lt;= INDEX(List!$Q:$Q,MATCH(AA$2,List!$P:$P,0)),
0,
(COUNTIFS('Project Follow up - Base'!$S$20:$S$96,AA$2,'Project Follow up - Base'!$F$20:$F$96,$C14)
- INDEX(List!$Q:$Q,MATCH(AA$2,List!$P:$P,0)))
* INDEX(List!$R:$R,MATCH(AA$2,List!$P:$P,0)))</f>
        <v>0</v>
      </c>
      <c r="AB14" s="357">
        <f ca="1">IF(
COUNTIFS('Project Follow up - Base'!$S$20:$S$96,AB$2,'Project Follow up - Base'!$F$20:$F$96,$C14)&lt;= INDEX(List!$Q:$Q,MATCH(AB$2,List!$P:$P,0)),
0,
(COUNTIFS('Project Follow up - Base'!$S$20:$S$96,AB$2,'Project Follow up - Base'!$F$20:$F$96,$C14)
- INDEX(List!$Q:$Q,MATCH(AB$2,List!$P:$P,0)))
* INDEX(List!$R:$R,MATCH(AB$2,List!$P:$P,0)))</f>
        <v>0</v>
      </c>
      <c r="AC14" s="357">
        <f ca="1">IF(
COUNTIFS('Project Follow up - Base'!$S$20:$S$96,AC$2,'Project Follow up - Base'!$F$20:$F$96,$C14)&lt;= INDEX(List!$Q:$Q,MATCH(AC$2,List!$P:$P,0)),
0,
(COUNTIFS('Project Follow up - Base'!$S$20:$S$96,AC$2,'Project Follow up - Base'!$F$20:$F$96,$C14)
- INDEX(List!$Q:$Q,MATCH(AC$2,List!$P:$P,0)))
* INDEX(List!$R:$R,MATCH(AC$2,List!$P:$P,0)))</f>
        <v>0</v>
      </c>
      <c r="AD14" s="357">
        <f ca="1">IF(
COUNTIFS('Project Follow up - Base'!$S$20:$S$96,AD$2,'Project Follow up - Base'!$F$20:$F$96,$C14)&lt;= INDEX(List!$Q:$Q,MATCH(AD$2,List!$P:$P,0)),
0,
(COUNTIFS('Project Follow up - Base'!$S$20:$S$96,AD$2,'Project Follow up - Base'!$F$20:$F$96,$C14)
- INDEX(List!$Q:$Q,MATCH(AD$2,List!$P:$P,0)))
* INDEX(List!$R:$R,MATCH(AD$2,List!$P:$P,0)))</f>
        <v>0</v>
      </c>
      <c r="AE14" s="357">
        <f ca="1">IF(
COUNTIFS('Project Follow up - Base'!$S$20:$S$96,AE$2,'Project Follow up - Base'!$F$20:$F$96,$C14)&lt;= INDEX(List!$Q:$Q,MATCH(AE$2,List!$P:$P,0)),
0,
(COUNTIFS('Project Follow up - Base'!$S$20:$S$96,AE$2,'Project Follow up - Base'!$F$20:$F$96,$C14)
- INDEX(List!$Q:$Q,MATCH(AE$2,List!$P:$P,0)))
* INDEX(List!$R:$R,MATCH(AE$2,List!$P:$P,0)))</f>
        <v>0</v>
      </c>
      <c r="AF14" s="357">
        <f ca="1">IF(
COUNTIFS('Project Follow up - Base'!$S$20:$S$96,AF$2,'Project Follow up - Base'!$F$20:$F$96,$C14)&lt;= INDEX(List!$Q:$Q,MATCH(AF$2,List!$P:$P,0)),
0,
(COUNTIFS('Project Follow up - Base'!$S$20:$S$96,AF$2,'Project Follow up - Base'!$F$20:$F$96,$C14)
- INDEX(List!$Q:$Q,MATCH(AF$2,List!$P:$P,0)))
* INDEX(List!$R:$R,MATCH(AF$2,List!$P:$P,0)))</f>
        <v>0</v>
      </c>
      <c r="AG14" s="357">
        <f ca="1">IF(
COUNTIFS('Project Follow up - Base'!$S$20:$S$96,AG$2,'Project Follow up - Base'!$F$20:$F$96,$C14)&lt;= INDEX(List!$Q:$Q,MATCH(AG$2,List!$P:$P,0)),
0,
(COUNTIFS('Project Follow up - Base'!$S$20:$S$96,AG$2,'Project Follow up - Base'!$F$20:$F$96,$C14)
- INDEX(List!$Q:$Q,MATCH(AG$2,List!$P:$P,0)))
* INDEX(List!$R:$R,MATCH(AG$2,List!$P:$P,0)))</f>
        <v>0</v>
      </c>
      <c r="AH14" s="357">
        <f ca="1">IF(
COUNTIFS('Project Follow up - Base'!$S$20:$S$96,AH$2,'Project Follow up - Base'!$F$20:$F$96,$C14)&lt;= INDEX(List!$Q:$Q,MATCH(AH$2,List!$P:$P,0)),
0,
(COUNTIFS('Project Follow up - Base'!$S$20:$S$96,AH$2,'Project Follow up - Base'!$F$20:$F$96,$C14)
- INDEX(List!$Q:$Q,MATCH(AH$2,List!$P:$P,0)))
* INDEX(List!$R:$R,MATCH(AH$2,List!$P:$P,0)))</f>
        <v>0</v>
      </c>
      <c r="AI14" s="357">
        <f ca="1">IF(
COUNTIFS('Project Follow up - Base'!$S$20:$S$96,AI$2,'Project Follow up - Base'!$F$20:$F$96,$C14)&lt;= INDEX(List!$Q:$Q,MATCH(AI$2,List!$P:$P,0)),
0,
(COUNTIFS('Project Follow up - Base'!$S$20:$S$96,AI$2,'Project Follow up - Base'!$F$20:$F$96,$C14)
- INDEX(List!$Q:$Q,MATCH(AI$2,List!$P:$P,0)))
* INDEX(List!$R:$R,MATCH(AI$2,List!$P:$P,0)))</f>
        <v>0</v>
      </c>
      <c r="AJ14" s="357">
        <f ca="1">IF(
COUNTIFS('Project Follow up - Base'!$S$20:$S$96,AJ$2,'Project Follow up - Base'!$F$20:$F$96,$C14)&lt;= INDEX(List!$Q:$Q,MATCH(AJ$2,List!$P:$P,0)),
0,
(COUNTIFS('Project Follow up - Base'!$S$20:$S$96,AJ$2,'Project Follow up - Base'!$F$20:$F$96,$C14)
- INDEX(List!$Q:$Q,MATCH(AJ$2,List!$P:$P,0)))
* INDEX(List!$R:$R,MATCH(AJ$2,List!$P:$P,0)))</f>
        <v>0</v>
      </c>
      <c r="AK14" s="357">
        <f ca="1">IF(
COUNTIFS('Project Follow up - Base'!$S$20:$S$96,AK$2,'Project Follow up - Base'!$F$20:$F$96,$C14)&lt;= INDEX(List!$Q:$Q,MATCH(AK$2,List!$P:$P,0)),
0,
(COUNTIFS('Project Follow up - Base'!$S$20:$S$96,AK$2,'Project Follow up - Base'!$F$20:$F$96,$C14)
- INDEX(List!$Q:$Q,MATCH(AK$2,List!$P:$P,0)))
* INDEX(List!$R:$R,MATCH(AK$2,List!$P:$P,0)))</f>
        <v>0</v>
      </c>
      <c r="AL14" s="357">
        <f ca="1">IF(
COUNTIFS('Project Follow up - Base'!$S$20:$S$96,AL$2,'Project Follow up - Base'!$F$20:$F$96,$C14)&lt;= INDEX(List!$Q:$Q,MATCH(AL$2,List!$P:$P,0)),
0,
(COUNTIFS('Project Follow up - Base'!$S$20:$S$96,AL$2,'Project Follow up - Base'!$F$20:$F$96,$C14)
- INDEX(List!$Q:$Q,MATCH(AL$2,List!$P:$P,0)))
* INDEX(List!$R:$R,MATCH(AL$2,List!$P:$P,0)))</f>
        <v>0</v>
      </c>
      <c r="AM14" s="357">
        <f ca="1">IF(
COUNTIFS('Project Follow up - Base'!$S$20:$S$96,AM$2,'Project Follow up - Base'!$F$20:$F$96,$C14)&lt;= INDEX(List!$Q:$Q,MATCH(AM$2,List!$P:$P,0)),
0,
(COUNTIFS('Project Follow up - Base'!$S$20:$S$96,AM$2,'Project Follow up - Base'!$F$20:$F$96,$C14)
- INDEX(List!$Q:$Q,MATCH(AM$2,List!$P:$P,0)))
* INDEX(List!$R:$R,MATCH(AM$2,List!$P:$P,0)))</f>
        <v>0</v>
      </c>
      <c r="AN14" s="357">
        <f ca="1">IF(
COUNTIFS('Project Follow up - Base'!$S$20:$S$96,AN$2,'Project Follow up - Base'!$F$20:$F$96,$C14)&lt;= INDEX(List!$Q:$Q,MATCH(AN$2,List!$P:$P,0)),
0,
(COUNTIFS('Project Follow up - Base'!$S$20:$S$96,AN$2,'Project Follow up - Base'!$F$20:$F$96,$C14)
- INDEX(List!$Q:$Q,MATCH(AN$2,List!$P:$P,0)))
* INDEX(List!$R:$R,MATCH(AN$2,List!$P:$P,0)))</f>
        <v>0</v>
      </c>
      <c r="AO14" s="357">
        <f ca="1">IF(
COUNTIFS('Project Follow up - Base'!$S$20:$S$96,AO$2,'Project Follow up - Base'!$F$20:$F$96,$C14)&lt;= INDEX(List!$Q:$Q,MATCH(AO$2,List!$P:$P,0)),
0,
(COUNTIFS('Project Follow up - Base'!$S$20:$S$96,AO$2,'Project Follow up - Base'!$F$20:$F$96,$C14)
- INDEX(List!$Q:$Q,MATCH(AO$2,List!$P:$P,0)))
* INDEX(List!$R:$R,MATCH(AO$2,List!$P:$P,0)))</f>
        <v>0</v>
      </c>
      <c r="AP14" s="357">
        <f ca="1">IF(
COUNTIFS('Project Follow up - Base'!$S$20:$S$96,AP$2,'Project Follow up - Base'!$F$20:$F$96,$C14)&lt;= INDEX(List!$Q:$Q,MATCH(AP$2,List!$P:$P,0)),
0,
(COUNTIFS('Project Follow up - Base'!$S$20:$S$96,AP$2,'Project Follow up - Base'!$F$20:$F$96,$C14)
- INDEX(List!$Q:$Q,MATCH(AP$2,List!$P:$P,0)))
* INDEX(List!$R:$R,MATCH(AP$2,List!$P:$P,0)))</f>
        <v>0</v>
      </c>
      <c r="AQ14" s="357">
        <f ca="1">IF(
COUNTIFS('Project Follow up - Base'!$S$20:$S$96,AQ$2,'Project Follow up - Base'!$F$20:$F$96,$C14)&lt;= INDEX(List!$Q:$Q,MATCH(AQ$2,List!$P:$P,0)),
0,
(COUNTIFS('Project Follow up - Base'!$S$20:$S$96,AQ$2,'Project Follow up - Base'!$F$20:$F$96,$C14)
- INDEX(List!$Q:$Q,MATCH(AQ$2,List!$P:$P,0)))
* INDEX(List!$R:$R,MATCH(AQ$2,List!$P:$P,0)))</f>
        <v>0</v>
      </c>
      <c r="AR14" s="357">
        <f ca="1">IF(
COUNTIFS('Project Follow up - Base'!$S$20:$S$96,AR$2,'Project Follow up - Base'!$F$20:$F$96,$C14)&lt;= INDEX(List!$Q:$Q,MATCH(AR$2,List!$P:$P,0)),
0,
(COUNTIFS('Project Follow up - Base'!$S$20:$S$96,AR$2,'Project Follow up - Base'!$F$20:$F$96,$C14)
- INDEX(List!$Q:$Q,MATCH(AR$2,List!$P:$P,0)))
* INDEX(List!$R:$R,MATCH(AR$2,List!$P:$P,0)))</f>
        <v>0</v>
      </c>
      <c r="AS14" s="357">
        <f ca="1">IF(
COUNTIFS('Project Follow up - Base'!$S$20:$S$96,AS$2,'Project Follow up - Base'!$F$20:$F$96,$C14)&lt;= INDEX(List!$Q:$Q,MATCH(AS$2,List!$P:$P,0)),
0,
(COUNTIFS('Project Follow up - Base'!$S$20:$S$96,AS$2,'Project Follow up - Base'!$F$20:$F$96,$C14)
- INDEX(List!$Q:$Q,MATCH(AS$2,List!$P:$P,0)))
* INDEX(List!$R:$R,MATCH(AS$2,List!$P:$P,0)))</f>
        <v>0</v>
      </c>
      <c r="AT14" s="357">
        <f ca="1">IF(
COUNTIFS('Project Follow up - Base'!$S$20:$S$96,AT$2,'Project Follow up - Base'!$F$20:$F$96,$C14)&lt;= INDEX(List!$Q:$Q,MATCH(AT$2,List!$P:$P,0)),
0,
(COUNTIFS('Project Follow up - Base'!$S$20:$S$96,AT$2,'Project Follow up - Base'!$F$20:$F$96,$C14)
- INDEX(List!$Q:$Q,MATCH(AT$2,List!$P:$P,0)))
* INDEX(List!$R:$R,MATCH(AT$2,List!$P:$P,0)))</f>
        <v>0</v>
      </c>
      <c r="AU14" s="357">
        <f ca="1">IF(
COUNTIFS('Project Follow up - Base'!$S$20:$S$96,AU$2,'Project Follow up - Base'!$F$20:$F$96,$C14)&lt;= INDEX(List!$Q:$Q,MATCH(AU$2,List!$P:$P,0)),
0,
(COUNTIFS('Project Follow up - Base'!$S$20:$S$96,AU$2,'Project Follow up - Base'!$F$20:$F$96,$C14)
- INDEX(List!$Q:$Q,MATCH(AU$2,List!$P:$P,0)))
* INDEX(List!$R:$R,MATCH(AU$2,List!$P:$P,0)))</f>
        <v>0</v>
      </c>
      <c r="AV14" s="357">
        <f ca="1">IF(
COUNTIFS('Project Follow up - Base'!$S$20:$S$96,AV$2,'Project Follow up - Base'!$F$20:$F$96,$C14)&lt;= INDEX(List!$Q:$Q,MATCH(AV$2,List!$P:$P,0)),
0,
(COUNTIFS('Project Follow up - Base'!$S$20:$S$96,AV$2,'Project Follow up - Base'!$F$20:$F$96,$C14)
- INDEX(List!$Q:$Q,MATCH(AV$2,List!$P:$P,0)))
* INDEX(List!$R:$R,MATCH(AV$2,List!$P:$P,0)))</f>
        <v>0</v>
      </c>
      <c r="AW14" s="357">
        <f ca="1">IF(
COUNTIFS('Project Follow up - Base'!$S$20:$S$96,AW$2,'Project Follow up - Base'!$F$20:$F$96,$C14)&lt;= INDEX(List!$Q:$Q,MATCH(AW$2,List!$P:$P,0)),
0,
(COUNTIFS('Project Follow up - Base'!$S$20:$S$96,AW$2,'Project Follow up - Base'!$F$20:$F$96,$C14)
- INDEX(List!$Q:$Q,MATCH(AW$2,List!$P:$P,0)))
* INDEX(List!$R:$R,MATCH(AW$2,List!$P:$P,0)))</f>
        <v>0</v>
      </c>
      <c r="AX14" s="357">
        <f ca="1">IF(
COUNTIFS('Project Follow up - Base'!$S$20:$S$96,AX$2,'Project Follow up - Base'!$F$20:$F$96,$C14)&lt;= INDEX(List!$Q:$Q,MATCH(AX$2,List!$P:$P,0)),
0,
(COUNTIFS('Project Follow up - Base'!$S$20:$S$96,AX$2,'Project Follow up - Base'!$F$20:$F$96,$C14)
- INDEX(List!$Q:$Q,MATCH(AX$2,List!$P:$P,0)))
* INDEX(List!$R:$R,MATCH(AX$2,List!$P:$P,0)))</f>
        <v>0</v>
      </c>
      <c r="AY14" s="357">
        <f ca="1">IF(
COUNTIFS('Project Follow up - Base'!$S$20:$S$96,AY$2,'Project Follow up - Base'!$F$20:$F$96,$C14)&lt;= INDEX(List!$Q:$Q,MATCH(AY$2,List!$P:$P,0)),
0,
(COUNTIFS('Project Follow up - Base'!$S$20:$S$96,AY$2,'Project Follow up - Base'!$F$20:$F$96,$C14)
- INDEX(List!$Q:$Q,MATCH(AY$2,List!$P:$P,0)))
* INDEX(List!$R:$R,MATCH(AY$2,List!$P:$P,0)))</f>
        <v>0</v>
      </c>
      <c r="AZ14" s="357">
        <f ca="1">IF(
COUNTIFS('Project Follow up - Base'!$S$20:$S$96,AZ$2,'Project Follow up - Base'!$F$20:$F$96,$C14)&lt;= INDEX(List!$Q:$Q,MATCH(AZ$2,List!$P:$P,0)),
0,
(COUNTIFS('Project Follow up - Base'!$S$20:$S$96,AZ$2,'Project Follow up - Base'!$F$20:$F$96,$C14)
- INDEX(List!$Q:$Q,MATCH(AZ$2,List!$P:$P,0)))
* INDEX(List!$R:$R,MATCH(AZ$2,List!$P:$P,0)))</f>
        <v>0</v>
      </c>
      <c r="BA14" s="357">
        <f ca="1">IF(
COUNTIFS('Project Follow up - Base'!$S$20:$S$96,BA$2,'Project Follow up - Base'!$F$20:$F$96,$C14)&lt;= INDEX(List!$Q:$Q,MATCH(BA$2,List!$P:$P,0)),
0,
(COUNTIFS('Project Follow up - Base'!$S$20:$S$96,BA$2,'Project Follow up - Base'!$F$20:$F$96,$C14)
- INDEX(List!$Q:$Q,MATCH(BA$2,List!$P:$P,0)))
* INDEX(List!$R:$R,MATCH(BA$2,List!$P:$P,0)))</f>
        <v>0</v>
      </c>
      <c r="BB14" s="357">
        <f ca="1">IF(
COUNTIFS('Project Follow up - Base'!$S$20:$S$96,BB$2,'Project Follow up - Base'!$F$20:$F$96,$C14)&lt;= INDEX(List!$Q:$Q,MATCH(BB$2,List!$P:$P,0)),
0,
(COUNTIFS('Project Follow up - Base'!$S$20:$S$96,BB$2,'Project Follow up - Base'!$F$20:$F$96,$C14)
- INDEX(List!$Q:$Q,MATCH(BB$2,List!$P:$P,0)))
* INDEX(List!$R:$R,MATCH(BB$2,List!$P:$P,0)))</f>
        <v>0</v>
      </c>
      <c r="BC14" s="357">
        <f ca="1">IF(
COUNTIFS('Project Follow up - Base'!$S$20:$S$96,BC$2,'Project Follow up - Base'!$F$20:$F$96,$C14)&lt;= INDEX(List!$Q:$Q,MATCH(BC$2,List!$P:$P,0)),
0,
(COUNTIFS('Project Follow up - Base'!$S$20:$S$96,BC$2,'Project Follow up - Base'!$F$20:$F$96,$C14)
- INDEX(List!$Q:$Q,MATCH(BC$2,List!$P:$P,0)))
* INDEX(List!$R:$R,MATCH(BC$2,List!$P:$P,0)))</f>
        <v>0</v>
      </c>
      <c r="BD14" s="357">
        <f ca="1">IF(
COUNTIFS('Project Follow up - Base'!$S$20:$S$96,BD$2,'Project Follow up - Base'!$F$20:$F$96,$C14)&lt;= INDEX(List!$Q:$Q,MATCH(BD$2,List!$P:$P,0)),
0,
(COUNTIFS('Project Follow up - Base'!$S$20:$S$96,BD$2,'Project Follow up - Base'!$F$20:$F$96,$C14)
- INDEX(List!$Q:$Q,MATCH(BD$2,List!$P:$P,0)))
* INDEX(List!$R:$R,MATCH(BD$2,List!$P:$P,0)))</f>
        <v>0</v>
      </c>
      <c r="BE14" s="357">
        <f ca="1">IF(
COUNTIFS('Project Follow up - Base'!$S$20:$S$96,BE$2,'Project Follow up - Base'!$F$20:$F$96,$C14)&lt;= INDEX(List!$Q:$Q,MATCH(BE$2,List!$P:$P,0)),
0,
(COUNTIFS('Project Follow up - Base'!$S$20:$S$96,BE$2,'Project Follow up - Base'!$F$20:$F$96,$C14)
- INDEX(List!$Q:$Q,MATCH(BE$2,List!$P:$P,0)))
* INDEX(List!$R:$R,MATCH(BE$2,List!$P:$P,0)))</f>
        <v>0</v>
      </c>
      <c r="BF14" s="357">
        <f ca="1">IF(
COUNTIFS('Project Follow up - Base'!$S$20:$S$96,BF$2,'Project Follow up - Base'!$F$20:$F$96,$C14)&lt;= INDEX(List!$Q:$Q,MATCH(BF$2,List!$P:$P,0)),
0,
(COUNTIFS('Project Follow up - Base'!$S$20:$S$96,BF$2,'Project Follow up - Base'!$F$20:$F$96,$C14)
- INDEX(List!$Q:$Q,MATCH(BF$2,List!$P:$P,0)))
* INDEX(List!$R:$R,MATCH(BF$2,List!$P:$P,0)))</f>
        <v>0</v>
      </c>
      <c r="BG14" s="357">
        <f ca="1">IF(
COUNTIFS('Project Follow up - Base'!$S$20:$S$96,BG$2,'Project Follow up - Base'!$F$20:$F$96,$C14)&lt;= INDEX(List!$Q:$Q,MATCH(BG$2,List!$P:$P,0)),
0,
(COUNTIFS('Project Follow up - Base'!$S$20:$S$96,BG$2,'Project Follow up - Base'!$F$20:$F$96,$C14)
- INDEX(List!$Q:$Q,MATCH(BG$2,List!$P:$P,0)))
* INDEX(List!$R:$R,MATCH(BG$2,List!$P:$P,0)))</f>
        <v>0</v>
      </c>
      <c r="BH14" s="357">
        <f ca="1">IF(
COUNTIFS('Project Follow up - Base'!$S$20:$S$96,BH$2,'Project Follow up - Base'!$F$20:$F$96,$C14)&lt;= INDEX(List!$Q:$Q,MATCH(BH$2,List!$P:$P,0)),
0,
(COUNTIFS('Project Follow up - Base'!$S$20:$S$96,BH$2,'Project Follow up - Base'!$F$20:$F$96,$C14)
- INDEX(List!$Q:$Q,MATCH(BH$2,List!$P:$P,0)))
* INDEX(List!$R:$R,MATCH(BH$2,List!$P:$P,0)))</f>
        <v>0</v>
      </c>
      <c r="BI14" s="357">
        <f ca="1">IF(
COUNTIFS('Project Follow up - Base'!$S$20:$S$96,BI$2,'Project Follow up - Base'!$F$20:$F$96,$C14)&lt;= INDEX(List!$Q:$Q,MATCH(BI$2,List!$P:$P,0)),
0,
(COUNTIFS('Project Follow up - Base'!$S$20:$S$96,BI$2,'Project Follow up - Base'!$F$20:$F$96,$C14)
- INDEX(List!$Q:$Q,MATCH(BI$2,List!$P:$P,0)))
* INDEX(List!$R:$R,MATCH(BI$2,List!$P:$P,0)))</f>
        <v>0</v>
      </c>
      <c r="BJ14" s="357">
        <f ca="1">IF(
COUNTIFS('Project Follow up - Base'!$S$20:$S$96,BJ$2,'Project Follow up - Base'!$F$20:$F$96,$C14)&lt;= INDEX(List!$Q:$Q,MATCH(BJ$2,List!$P:$P,0)),
0,
(COUNTIFS('Project Follow up - Base'!$S$20:$S$96,BJ$2,'Project Follow up - Base'!$F$20:$F$96,$C14)
- INDEX(List!$Q:$Q,MATCH(BJ$2,List!$P:$P,0)))
* INDEX(List!$R:$R,MATCH(BJ$2,List!$P:$P,0)))</f>
        <v>0</v>
      </c>
      <c r="BK14" s="357">
        <f ca="1">IF(
COUNTIFS('Project Follow up - Base'!$S$20:$S$96,BK$2,'Project Follow up - Base'!$F$20:$F$96,$C14)&lt;= INDEX(List!$Q:$Q,MATCH(BK$2,List!$P:$P,0)),
0,
(COUNTIFS('Project Follow up - Base'!$S$20:$S$96,BK$2,'Project Follow up - Base'!$F$20:$F$96,$C14)
- INDEX(List!$Q:$Q,MATCH(BK$2,List!$P:$P,0)))
* INDEX(List!$R:$R,MATCH(BK$2,List!$P:$P,0)))</f>
        <v>0</v>
      </c>
      <c r="BL14" s="357">
        <f ca="1">IF(
COUNTIFS('Project Follow up - Base'!$S$20:$S$96,BL$2,'Project Follow up - Base'!$F$20:$F$96,$C14)&lt;= INDEX(List!$Q:$Q,MATCH(BL$2,List!$P:$P,0)),
0,
(COUNTIFS('Project Follow up - Base'!$S$20:$S$96,BL$2,'Project Follow up - Base'!$F$20:$F$96,$C14)
- INDEX(List!$Q:$Q,MATCH(BL$2,List!$P:$P,0)))
* INDEX(List!$R:$R,MATCH(BL$2,List!$P:$P,0)))</f>
        <v>0</v>
      </c>
      <c r="BM14" s="357">
        <f ca="1">IF(
COUNTIFS('Project Follow up - Base'!$S$20:$S$96,BM$2,'Project Follow up - Base'!$F$20:$F$96,$C14)&lt;= INDEX(List!$Q:$Q,MATCH(BM$2,List!$P:$P,0)),
0,
(COUNTIFS('Project Follow up - Base'!$S$20:$S$96,BM$2,'Project Follow up - Base'!$F$20:$F$96,$C14)
- INDEX(List!$Q:$Q,MATCH(BM$2,List!$P:$P,0)))
* INDEX(List!$R:$R,MATCH(BM$2,List!$P:$P,0)))</f>
        <v>0</v>
      </c>
      <c r="BN14" s="357">
        <f ca="1">IF(
COUNTIFS('Project Follow up - Base'!$S$20:$S$96,BN$2,'Project Follow up - Base'!$F$20:$F$96,$C14)&lt;= INDEX(List!$Q:$Q,MATCH(BN$2,List!$P:$P,0)),
0,
(COUNTIFS('Project Follow up - Base'!$S$20:$S$96,BN$2,'Project Follow up - Base'!$F$20:$F$96,$C14)
- INDEX(List!$Q:$Q,MATCH(BN$2,List!$P:$P,0)))
* INDEX(List!$R:$R,MATCH(BN$2,List!$P:$P,0)))</f>
        <v>0</v>
      </c>
      <c r="BO14" s="357">
        <f ca="1">IF(
COUNTIFS('Project Follow up - Base'!$S$20:$S$96,BO$2,'Project Follow up - Base'!$F$20:$F$96,$C14)&lt;= INDEX(List!$Q:$Q,MATCH(BO$2,List!$P:$P,0)),
0,
(COUNTIFS('Project Follow up - Base'!$S$20:$S$96,BO$2,'Project Follow up - Base'!$F$20:$F$96,$C14)
- INDEX(List!$Q:$Q,MATCH(BO$2,List!$P:$P,0)))
* INDEX(List!$R:$R,MATCH(BO$2,List!$P:$P,0)))</f>
        <v>0</v>
      </c>
      <c r="BP14" s="357">
        <f ca="1">IF(
COUNTIFS('Project Follow up - Base'!$S$20:$S$96,BP$2,'Project Follow up - Base'!$F$20:$F$96,$C14)&lt;= INDEX(List!$Q:$Q,MATCH(BP$2,List!$P:$P,0)),
0,
(COUNTIFS('Project Follow up - Base'!$S$20:$S$96,BP$2,'Project Follow up - Base'!$F$20:$F$96,$C14)
- INDEX(List!$Q:$Q,MATCH(BP$2,List!$P:$P,0)))
* INDEX(List!$R:$R,MATCH(BP$2,List!$P:$P,0)))</f>
        <v>0</v>
      </c>
      <c r="BQ14" s="357">
        <f ca="1">IF(
COUNTIFS('Project Follow up - Base'!$S$20:$S$96,BQ$2,'Project Follow up - Base'!$F$20:$F$96,$C14)&lt;= INDEX(List!$Q:$Q,MATCH(BQ$2,List!$P:$P,0)),
0,
(COUNTIFS('Project Follow up - Base'!$S$20:$S$96,BQ$2,'Project Follow up - Base'!$F$20:$F$96,$C14)
- INDEX(List!$Q:$Q,MATCH(BQ$2,List!$P:$P,0)))
* INDEX(List!$R:$R,MATCH(BQ$2,List!$P:$P,0)))</f>
        <v>0</v>
      </c>
      <c r="BR14" s="357">
        <f ca="1">IF(
COUNTIFS('Project Follow up - Base'!$S$20:$S$96,BR$2,'Project Follow up - Base'!$F$20:$F$96,$C14)&lt;= INDEX(List!$Q:$Q,MATCH(BR$2,List!$P:$P,0)),
0,
(COUNTIFS('Project Follow up - Base'!$S$20:$S$96,BR$2,'Project Follow up - Base'!$F$20:$F$96,$C14)
- INDEX(List!$Q:$Q,MATCH(BR$2,List!$P:$P,0)))
* INDEX(List!$R:$R,MATCH(BR$2,List!$P:$P,0)))</f>
        <v>0</v>
      </c>
      <c r="BS14" s="357">
        <f ca="1">IF(
COUNTIFS('Project Follow up - Base'!$S$20:$S$96,BS$2,'Project Follow up - Base'!$F$20:$F$96,$C14)&lt;= INDEX(List!$Q:$Q,MATCH(BS$2,List!$P:$P,0)),
0,
(COUNTIFS('Project Follow up - Base'!$S$20:$S$96,BS$2,'Project Follow up - Base'!$F$20:$F$96,$C14)
- INDEX(List!$Q:$Q,MATCH(BS$2,List!$P:$P,0)))
* INDEX(List!$R:$R,MATCH(BS$2,List!$P:$P,0)))</f>
        <v>0</v>
      </c>
      <c r="BT14" s="357">
        <f ca="1">IF(
COUNTIFS('Project Follow up - Base'!$S$20:$S$96,BT$2,'Project Follow up - Base'!$F$20:$F$96,$C14)&lt;= INDEX(List!$Q:$Q,MATCH(BT$2,List!$P:$P,0)),
0,
(COUNTIFS('Project Follow up - Base'!$S$20:$S$96,BT$2,'Project Follow up - Base'!$F$20:$F$96,$C14)
- INDEX(List!$Q:$Q,MATCH(BT$2,List!$P:$P,0)))
* INDEX(List!$R:$R,MATCH(BT$2,List!$P:$P,0)))</f>
        <v>0</v>
      </c>
      <c r="BU14" s="357">
        <f ca="1">IF(
COUNTIFS('Project Follow up - Base'!$S$20:$S$96,BU$2,'Project Follow up - Base'!$F$20:$F$96,$C14)&lt;= INDEX(List!$Q:$Q,MATCH(BU$2,List!$P:$P,0)),
0,
(COUNTIFS('Project Follow up - Base'!$S$20:$S$96,BU$2,'Project Follow up - Base'!$F$20:$F$96,$C14)
- INDEX(List!$Q:$Q,MATCH(BU$2,List!$P:$P,0)))
* INDEX(List!$R:$R,MATCH(BU$2,List!$P:$P,0)))</f>
        <v>0</v>
      </c>
      <c r="BV14" s="357">
        <f ca="1">IF(
COUNTIFS('Project Follow up - Base'!$S$20:$S$96,BV$2,'Project Follow up - Base'!$F$20:$F$96,$C14)&lt;= INDEX(List!$Q:$Q,MATCH(BV$2,List!$P:$P,0)),
0,
(COUNTIFS('Project Follow up - Base'!$S$20:$S$96,BV$2,'Project Follow up - Base'!$F$20:$F$96,$C14)
- INDEX(List!$Q:$Q,MATCH(BV$2,List!$P:$P,0)))
* INDEX(List!$R:$R,MATCH(BV$2,List!$P:$P,0)))</f>
        <v>0</v>
      </c>
      <c r="BW14" s="357">
        <f ca="1">IF(
COUNTIFS('Project Follow up - Base'!$S$20:$S$96,BW$2,'Project Follow up - Base'!$F$20:$F$96,$C14)&lt;= INDEX(List!$Q:$Q,MATCH(BW$2,List!$P:$P,0)),
0,
(COUNTIFS('Project Follow up - Base'!$S$20:$S$96,BW$2,'Project Follow up - Base'!$F$20:$F$96,$C14)
- INDEX(List!$Q:$Q,MATCH(BW$2,List!$P:$P,0)))
* INDEX(List!$R:$R,MATCH(BW$2,List!$P:$P,0)))</f>
        <v>0</v>
      </c>
      <c r="BX14" s="357">
        <f ca="1">IF(
COUNTIFS('Project Follow up - Base'!$S$20:$S$96,BX$2,'Project Follow up - Base'!$F$20:$F$96,$C14)&lt;= INDEX(List!$Q:$Q,MATCH(BX$2,List!$P:$P,0)),
0,
(COUNTIFS('Project Follow up - Base'!$S$20:$S$96,BX$2,'Project Follow up - Base'!$F$20:$F$96,$C14)
- INDEX(List!$Q:$Q,MATCH(BX$2,List!$P:$P,0)))
* INDEX(List!$R:$R,MATCH(BX$2,List!$P:$P,0)))</f>
        <v>0</v>
      </c>
      <c r="BY14" s="357">
        <f ca="1">IF(
COUNTIFS('Project Follow up - Base'!$S$20:$S$96,BY$2,'Project Follow up - Base'!$F$20:$F$96,$C14)&lt;= INDEX(List!$Q:$Q,MATCH(BY$2,List!$P:$P,0)),
0,
(COUNTIFS('Project Follow up - Base'!$S$20:$S$96,BY$2,'Project Follow up - Base'!$F$20:$F$96,$C14)
- INDEX(List!$Q:$Q,MATCH(BY$2,List!$P:$P,0)))
* INDEX(List!$R:$R,MATCH(BY$2,List!$P:$P,0)))</f>
        <v>0</v>
      </c>
      <c r="BZ14" s="357">
        <f ca="1">IF(
COUNTIFS('Project Follow up - Base'!$S$20:$S$96,BZ$2,'Project Follow up - Base'!$F$20:$F$96,$C14)&lt;= INDEX(List!$Q:$Q,MATCH(BZ$2,List!$P:$P,0)),
0,
(COUNTIFS('Project Follow up - Base'!$S$20:$S$96,BZ$2,'Project Follow up - Base'!$F$20:$F$96,$C14)
- INDEX(List!$Q:$Q,MATCH(BZ$2,List!$P:$P,0)))
* INDEX(List!$R:$R,MATCH(BZ$2,List!$P:$P,0)))</f>
        <v>0</v>
      </c>
      <c r="CA14" s="357">
        <f ca="1">IF(
COUNTIFS('Project Follow up - Base'!$S$20:$S$96,CA$2,'Project Follow up - Base'!$F$20:$F$96,$C14)&lt;= INDEX(List!$Q:$Q,MATCH(CA$2,List!$P:$P,0)),
0,
(COUNTIFS('Project Follow up - Base'!$S$20:$S$96,CA$2,'Project Follow up - Base'!$F$20:$F$96,$C14)
- INDEX(List!$Q:$Q,MATCH(CA$2,List!$P:$P,0)))
* INDEX(List!$R:$R,MATCH(CA$2,List!$P:$P,0)))</f>
        <v>0</v>
      </c>
      <c r="CB14" s="357">
        <f ca="1">IF(
COUNTIFS('Project Follow up - Base'!$S$20:$S$96,CB$2,'Project Follow up - Base'!$F$20:$F$96,$C14)&lt;= INDEX(List!$Q:$Q,MATCH(CB$2,List!$P:$P,0)),
0,
(COUNTIFS('Project Follow up - Base'!$S$20:$S$96,CB$2,'Project Follow up - Base'!$F$20:$F$96,$C14)
- INDEX(List!$Q:$Q,MATCH(CB$2,List!$P:$P,0)))
* INDEX(List!$R:$R,MATCH(CB$2,List!$P:$P,0)))</f>
        <v>0</v>
      </c>
      <c r="CC14" s="357">
        <f ca="1">IF(
COUNTIFS('Project Follow up - Base'!$S$20:$S$96,CC$2,'Project Follow up - Base'!$F$20:$F$96,$C14)&lt;= INDEX(List!$Q:$Q,MATCH(CC$2,List!$P:$P,0)),
0,
(COUNTIFS('Project Follow up - Base'!$S$20:$S$96,CC$2,'Project Follow up - Base'!$F$20:$F$96,$C14)
- INDEX(List!$Q:$Q,MATCH(CC$2,List!$P:$P,0)))
* INDEX(List!$R:$R,MATCH(CC$2,List!$P:$P,0)))</f>
        <v>0</v>
      </c>
      <c r="CD14" s="357">
        <f ca="1">IF(
COUNTIFS('Project Follow up - Base'!$S$20:$S$96,CD$2,'Project Follow up - Base'!$F$20:$F$96,$C14)&lt;= INDEX(List!$Q:$Q,MATCH(CD$2,List!$P:$P,0)),
0,
(COUNTIFS('Project Follow up - Base'!$S$20:$S$96,CD$2,'Project Follow up - Base'!$F$20:$F$96,$C14)
- INDEX(List!$Q:$Q,MATCH(CD$2,List!$P:$P,0)))
* INDEX(List!$R:$R,MATCH(CD$2,List!$P:$P,0)))</f>
        <v>0</v>
      </c>
      <c r="CE14" s="357">
        <f ca="1">IF(
COUNTIFS('Project Follow up - Base'!$S$20:$S$96,CE$2,'Project Follow up - Base'!$F$20:$F$96,$C14)&lt;= INDEX(List!$Q:$Q,MATCH(CE$2,List!$P:$P,0)),
0,
(COUNTIFS('Project Follow up - Base'!$S$20:$S$96,CE$2,'Project Follow up - Base'!$F$20:$F$96,$C14)
- INDEX(List!$Q:$Q,MATCH(CE$2,List!$P:$P,0)))
* INDEX(List!$R:$R,MATCH(CE$2,List!$P:$P,0)))</f>
        <v>0</v>
      </c>
      <c r="CF14" s="357">
        <f ca="1">IF(
COUNTIFS('Project Follow up - Base'!$S$20:$S$96,CF$2,'Project Follow up - Base'!$F$20:$F$96,$C14)&lt;= INDEX(List!$Q:$Q,MATCH(CF$2,List!$P:$P,0)),
0,
(COUNTIFS('Project Follow up - Base'!$S$20:$S$96,CF$2,'Project Follow up - Base'!$F$20:$F$96,$C14)
- INDEX(List!$Q:$Q,MATCH(CF$2,List!$P:$P,0)))
* INDEX(List!$R:$R,MATCH(CF$2,List!$P:$P,0)))</f>
        <v>0</v>
      </c>
      <c r="CG14" s="357">
        <f ca="1">IF(
COUNTIFS('Project Follow up - Base'!$S$20:$S$96,CG$2,'Project Follow up - Base'!$F$20:$F$96,$C14)&lt;= INDEX(List!$Q:$Q,MATCH(CG$2,List!$P:$P,0)),
0,
(COUNTIFS('Project Follow up - Base'!$S$20:$S$96,CG$2,'Project Follow up - Base'!$F$20:$F$96,$C14)
- INDEX(List!$Q:$Q,MATCH(CG$2,List!$P:$P,0)))
* INDEX(List!$R:$R,MATCH(CG$2,List!$P:$P,0)))</f>
        <v>0</v>
      </c>
      <c r="CH14" s="357">
        <f ca="1">IF(
COUNTIFS('Project Follow up - Base'!$S$20:$S$96,CH$2,'Project Follow up - Base'!$F$20:$F$96,$C14)&lt;= INDEX(List!$Q:$Q,MATCH(CH$2,List!$P:$P,0)),
0,
(COUNTIFS('Project Follow up - Base'!$S$20:$S$96,CH$2,'Project Follow up - Base'!$F$20:$F$96,$C14)
- INDEX(List!$Q:$Q,MATCH(CH$2,List!$P:$P,0)))
* INDEX(List!$R:$R,MATCH(CH$2,List!$P:$P,0)))</f>
        <v>0</v>
      </c>
      <c r="CI14" s="357">
        <f ca="1">IF(
COUNTIFS('Project Follow up - Base'!$S$20:$S$96,CI$2,'Project Follow up - Base'!$F$20:$F$96,$C14)&lt;= INDEX(List!$Q:$Q,MATCH(CI$2,List!$P:$P,0)),
0,
(COUNTIFS('Project Follow up - Base'!$S$20:$S$96,CI$2,'Project Follow up - Base'!$F$20:$F$96,$C14)
- INDEX(List!$Q:$Q,MATCH(CI$2,List!$P:$P,0)))
* INDEX(List!$R:$R,MATCH(CI$2,List!$P:$P,0)))</f>
        <v>0</v>
      </c>
      <c r="CJ14" s="357">
        <f ca="1">IF(
COUNTIFS('Project Follow up - Base'!$S$20:$S$96,CJ$2,'Project Follow up - Base'!$F$20:$F$96,$C14)&lt;= INDEX(List!$Q:$Q,MATCH(CJ$2,List!$P:$P,0)),
0,
(COUNTIFS('Project Follow up - Base'!$S$20:$S$96,CJ$2,'Project Follow up - Base'!$F$20:$F$96,$C14)
- INDEX(List!$Q:$Q,MATCH(CJ$2,List!$P:$P,0)))
* INDEX(List!$R:$R,MATCH(CJ$2,List!$P:$P,0)))</f>
        <v>0</v>
      </c>
      <c r="CK14" s="357">
        <f ca="1">IF(
COUNTIFS('Project Follow up - Base'!$S$20:$S$96,CK$2,'Project Follow up - Base'!$F$20:$F$96,$C14)&lt;= INDEX(List!$Q:$Q,MATCH(CK$2,List!$P:$P,0)),
0,
(COUNTIFS('Project Follow up - Base'!$S$20:$S$96,CK$2,'Project Follow up - Base'!$F$20:$F$96,$C14)
- INDEX(List!$Q:$Q,MATCH(CK$2,List!$P:$P,0)))
* INDEX(List!$R:$R,MATCH(CK$2,List!$P:$P,0)))</f>
        <v>0</v>
      </c>
      <c r="CL14" s="357">
        <f ca="1">IF(
COUNTIFS('Project Follow up - Base'!$S$20:$S$96,CL$2,'Project Follow up - Base'!$F$20:$F$96,$C14)&lt;= INDEX(List!$Q:$Q,MATCH(CL$2,List!$P:$P,0)),
0,
(COUNTIFS('Project Follow up - Base'!$S$20:$S$96,CL$2,'Project Follow up - Base'!$F$20:$F$96,$C14)
- INDEX(List!$Q:$Q,MATCH(CL$2,List!$P:$P,0)))
* INDEX(List!$R:$R,MATCH(CL$2,List!$P:$P,0)))</f>
        <v>0</v>
      </c>
      <c r="CM14" s="357">
        <f ca="1">IF(
COUNTIFS('Project Follow up - Base'!$S$20:$S$96,CM$2,'Project Follow up - Base'!$F$20:$F$96,$C14)&lt;= INDEX(List!$Q:$Q,MATCH(CM$2,List!$P:$P,0)),
0,
(COUNTIFS('Project Follow up - Base'!$S$20:$S$96,CM$2,'Project Follow up - Base'!$F$20:$F$96,$C14)
- INDEX(List!$Q:$Q,MATCH(CM$2,List!$P:$P,0)))
* INDEX(List!$R:$R,MATCH(CM$2,List!$P:$P,0)))</f>
        <v>0</v>
      </c>
      <c r="CN14" s="357">
        <f ca="1">IF(
COUNTIFS('Project Follow up - Base'!$S$20:$S$96,CN$2,'Project Follow up - Base'!$F$20:$F$96,$C14)&lt;= INDEX(List!$Q:$Q,MATCH(CN$2,List!$P:$P,0)),
0,
(COUNTIFS('Project Follow up - Base'!$S$20:$S$96,CN$2,'Project Follow up - Base'!$F$20:$F$96,$C14)
- INDEX(List!$Q:$Q,MATCH(CN$2,List!$P:$P,0)))
* INDEX(List!$R:$R,MATCH(CN$2,List!$P:$P,0)))</f>
        <v>0</v>
      </c>
      <c r="CO14" s="357">
        <f ca="1">IF(
COUNTIFS('Project Follow up - Base'!$S$20:$S$96,CO$2,'Project Follow up - Base'!$F$20:$F$96,$C14)&lt;= INDEX(List!$Q:$Q,MATCH(CO$2,List!$P:$P,0)),
0,
(COUNTIFS('Project Follow up - Base'!$S$20:$S$96,CO$2,'Project Follow up - Base'!$F$20:$F$96,$C14)
- INDEX(List!$Q:$Q,MATCH(CO$2,List!$P:$P,0)))
* INDEX(List!$R:$R,MATCH(CO$2,List!$P:$P,0)))</f>
        <v>0</v>
      </c>
      <c r="CP14" s="357">
        <f ca="1">IF(
COUNTIFS('Project Follow up - Base'!$S$20:$S$96,CP$2,'Project Follow up - Base'!$F$20:$F$96,$C14)&lt;= INDEX(List!$Q:$Q,MATCH(CP$2,List!$P:$P,0)),
0,
(COUNTIFS('Project Follow up - Base'!$S$20:$S$96,CP$2,'Project Follow up - Base'!$F$20:$F$96,$C14)
- INDEX(List!$Q:$Q,MATCH(CP$2,List!$P:$P,0)))
* INDEX(List!$R:$R,MATCH(CP$2,List!$P:$P,0)))</f>
        <v>0</v>
      </c>
      <c r="CQ14" s="357">
        <f ca="1">IF(
COUNTIFS('Project Follow up - Base'!$S$20:$S$96,CQ$2,'Project Follow up - Base'!$F$20:$F$96,$C14)&lt;= INDEX(List!$Q:$Q,MATCH(CQ$2,List!$P:$P,0)),
0,
(COUNTIFS('Project Follow up - Base'!$S$20:$S$96,CQ$2,'Project Follow up - Base'!$F$20:$F$96,$C14)
- INDEX(List!$Q:$Q,MATCH(CQ$2,List!$P:$P,0)))
* INDEX(List!$R:$R,MATCH(CQ$2,List!$P:$P,0)))</f>
        <v>0</v>
      </c>
      <c r="CR14" s="357">
        <f ca="1">IF(
COUNTIFS('Project Follow up - Base'!$S$20:$S$96,CR$2,'Project Follow up - Base'!$F$20:$F$96,$C14)&lt;= INDEX(List!$Q:$Q,MATCH(CR$2,List!$P:$P,0)),
0,
(COUNTIFS('Project Follow up - Base'!$S$20:$S$96,CR$2,'Project Follow up - Base'!$F$20:$F$96,$C14)
- INDEX(List!$Q:$Q,MATCH(CR$2,List!$P:$P,0)))
* INDEX(List!$R:$R,MATCH(CR$2,List!$P:$P,0)))</f>
        <v>0</v>
      </c>
      <c r="CS14" s="357">
        <f ca="1">IF(
COUNTIFS('Project Follow up - Base'!$S$20:$S$96,CS$2,'Project Follow up - Base'!$F$20:$F$96,$C14)&lt;= INDEX(List!$Q:$Q,MATCH(CS$2,List!$P:$P,0)),
0,
(COUNTIFS('Project Follow up - Base'!$S$20:$S$96,CS$2,'Project Follow up - Base'!$F$20:$F$96,$C14)
- INDEX(List!$Q:$Q,MATCH(CS$2,List!$P:$P,0)))
* INDEX(List!$R:$R,MATCH(CS$2,List!$P:$P,0)))</f>
        <v>0</v>
      </c>
      <c r="CT14" s="357">
        <f ca="1">IF(
COUNTIFS('Project Follow up - Base'!$S$20:$S$96,CT$2,'Project Follow up - Base'!$F$20:$F$96,$C14)&lt;= INDEX(List!$Q:$Q,MATCH(CT$2,List!$P:$P,0)),
0,
(COUNTIFS('Project Follow up - Base'!$S$20:$S$96,CT$2,'Project Follow up - Base'!$F$20:$F$96,$C14)
- INDEX(List!$Q:$Q,MATCH(CT$2,List!$P:$P,0)))
* INDEX(List!$R:$R,MATCH(CT$2,List!$P:$P,0)))</f>
        <v>0</v>
      </c>
      <c r="CU14" s="357">
        <f ca="1">IF(
COUNTIFS('Project Follow up - Base'!$S$20:$S$96,CU$2,'Project Follow up - Base'!$F$20:$F$96,$C14)&lt;= INDEX(List!$Q:$Q,MATCH(CU$2,List!$P:$P,0)),
0,
(COUNTIFS('Project Follow up - Base'!$S$20:$S$96,CU$2,'Project Follow up - Base'!$F$20:$F$96,$C14)
- INDEX(List!$Q:$Q,MATCH(CU$2,List!$P:$P,0)))
* INDEX(List!$R:$R,MATCH(CU$2,List!$P:$P,0)))</f>
        <v>0</v>
      </c>
      <c r="CV14" s="357">
        <f ca="1">IF(
COUNTIFS('Project Follow up - Base'!$S$20:$S$96,CV$2,'Project Follow up - Base'!$F$20:$F$96,$C14)&lt;= INDEX(List!$Q:$Q,MATCH(CV$2,List!$P:$P,0)),
0,
(COUNTIFS('Project Follow up - Base'!$S$20:$S$96,CV$2,'Project Follow up - Base'!$F$20:$F$96,$C14)
- INDEX(List!$Q:$Q,MATCH(CV$2,List!$P:$P,0)))
* INDEX(List!$R:$R,MATCH(CV$2,List!$P:$P,0)))</f>
        <v>0</v>
      </c>
      <c r="CW14" s="357">
        <f ca="1">IF(
COUNTIFS('Project Follow up - Base'!$S$20:$S$96,CW$2,'Project Follow up - Base'!$F$20:$F$96,$C14)&lt;= INDEX(List!$Q:$Q,MATCH(CW$2,List!$P:$P,0)),
0,
(COUNTIFS('Project Follow up - Base'!$S$20:$S$96,CW$2,'Project Follow up - Base'!$F$20:$F$96,$C14)
- INDEX(List!$Q:$Q,MATCH(CW$2,List!$P:$P,0)))
* INDEX(List!$R:$R,MATCH(CW$2,List!$P:$P,0)))</f>
        <v>0</v>
      </c>
      <c r="CX14" s="357">
        <f ca="1">IF(
COUNTIFS('Project Follow up - Base'!$S$20:$S$96,CX$2,'Project Follow up - Base'!$F$20:$F$96,$C14)&lt;= INDEX(List!$Q:$Q,MATCH(CX$2,List!$P:$P,0)),
0,
(COUNTIFS('Project Follow up - Base'!$S$20:$S$96,CX$2,'Project Follow up - Base'!$F$20:$F$96,$C14)
- INDEX(List!$Q:$Q,MATCH(CX$2,List!$P:$P,0)))
* INDEX(List!$R:$R,MATCH(CX$2,List!$P:$P,0)))</f>
        <v>0</v>
      </c>
      <c r="CY14" s="357">
        <f ca="1">IF(
COUNTIFS('Project Follow up - Base'!$S$20:$S$96,CY$2,'Project Follow up - Base'!$F$20:$F$96,$C14)&lt;= INDEX(List!$Q:$Q,MATCH(CY$2,List!$P:$P,0)),
0,
(COUNTIFS('Project Follow up - Base'!$S$20:$S$96,CY$2,'Project Follow up - Base'!$F$20:$F$96,$C14)
- INDEX(List!$Q:$Q,MATCH(CY$2,List!$P:$P,0)))
* INDEX(List!$R:$R,MATCH(CY$2,List!$P:$P,0)))</f>
        <v>0</v>
      </c>
      <c r="CZ14" s="357">
        <f ca="1">IF(
COUNTIFS('Project Follow up - Base'!$S$20:$S$96,CZ$2,'Project Follow up - Base'!$F$20:$F$96,$C14)&lt;= INDEX(List!$Q:$Q,MATCH(CZ$2,List!$P:$P,0)),
0,
(COUNTIFS('Project Follow up - Base'!$S$20:$S$96,CZ$2,'Project Follow up - Base'!$F$20:$F$96,$C14)
- INDEX(List!$Q:$Q,MATCH(CZ$2,List!$P:$P,0)))
* INDEX(List!$R:$R,MATCH(CZ$2,List!$P:$P,0)))</f>
        <v>0</v>
      </c>
      <c r="DA14" s="357">
        <f ca="1">IF(
COUNTIFS('Project Follow up - Base'!$S$20:$S$96,DA$2,'Project Follow up - Base'!$F$20:$F$96,$C14)&lt;= INDEX(List!$Q:$Q,MATCH(DA$2,List!$P:$P,0)),
0,
(COUNTIFS('Project Follow up - Base'!$S$20:$S$96,DA$2,'Project Follow up - Base'!$F$20:$F$96,$C14)
- INDEX(List!$Q:$Q,MATCH(DA$2,List!$P:$P,0)))
* INDEX(List!$R:$R,MATCH(DA$2,List!$P:$P,0)))</f>
        <v>0</v>
      </c>
      <c r="DB14" s="357">
        <f ca="1">IF(
COUNTIFS('Project Follow up - Base'!$S$20:$S$96,DB$2,'Project Follow up - Base'!$F$20:$F$96,$C14)&lt;= INDEX(List!$Q:$Q,MATCH(DB$2,List!$P:$P,0)),
0,
(COUNTIFS('Project Follow up - Base'!$S$20:$S$96,DB$2,'Project Follow up - Base'!$F$20:$F$96,$C14)
- INDEX(List!$Q:$Q,MATCH(DB$2,List!$P:$P,0)))
* INDEX(List!$R:$R,MATCH(DB$2,List!$P:$P,0)))</f>
        <v>0</v>
      </c>
    </row>
    <row r="15" spans="1:106" x14ac:dyDescent="0.2">
      <c r="A15" s="353">
        <f>COUNTIF('Project Follow up - Base'!$F$20:$F$96,C15)</f>
        <v>0</v>
      </c>
      <c r="B15" s="353" t="str">
        <f>'Employees Summary'!B16</f>
        <v>Design</v>
      </c>
      <c r="C15" s="353" t="str">
        <f>'Employees Summary'!C16</f>
        <v>Muath Jumayah</v>
      </c>
      <c r="D15" s="354" t="str">
        <f>IF(C15=0,"", IF(A15&gt;0,1-(G15*[1]KPI!$C$3)-(H15*[1]KPI!$C$4),""))</f>
        <v/>
      </c>
      <c r="E15" s="365" t="str">
        <f>IF(OR(C15='Project Follow up - Base'!$D$17,C15='Project Follow up - Base'!$D$38,C15='Project Follow up - Base'!$D$74), IF(SUMIF(B:B,B15,A:A)=0,"", AVERAGEIF(B:B,B15,D:D)),"")</f>
        <v/>
      </c>
      <c r="F15" s="366">
        <f>SUMIF('Project Follow up - Base'!$F$20:$F$102,'Employees KPIs'!C15,'Project Follow up - Base'!$AA$20:$AA$102)</f>
        <v>0</v>
      </c>
      <c r="G15" s="355">
        <f>IF( F15=0,
   0,
   IF(
     F15-
     [1]KPI!$F$3
     &lt;0,0,
     F15-
     [1]KPI!$F$3
    )*
     [1]KPI!$G$3
)</f>
        <v>0</v>
      </c>
      <c r="H15" s="355">
        <f t="shared" ca="1" si="0"/>
        <v>0</v>
      </c>
      <c r="I15" s="356">
        <f ca="1">IF(
COUNTIFS('Project Follow up - Base'!$S$20:$S$96,I$2,'Project Follow up - Base'!$F$20:$F$96,$C15)&lt;= INDEX(List!$Q:$Q,MATCH(I$2,List!$P:$P,0)),
0,
(COUNTIFS('Project Follow up - Base'!$S$20:$S$96,I$2,'Project Follow up - Base'!$F$20:$F$96,$C15)
- INDEX(List!$Q:$Q,MATCH(I$2,List!$P:$P,0)))
* INDEX(List!$R:$R,MATCH(I$2,List!$P:$P,0)))</f>
        <v>0</v>
      </c>
      <c r="J15" s="357">
        <f ca="1">IF(
COUNTIFS('Project Follow up - Base'!$S$20:$S$96,J$2,'Project Follow up - Base'!$F$20:$F$96,$C15)&lt;= INDEX(List!$Q:$Q,MATCH(J$2,List!$P:$P,0)),
0,
(COUNTIFS('Project Follow up - Base'!$S$20:$S$96,J$2,'Project Follow up - Base'!$F$20:$F$96,$C15)
- INDEX(List!$Q:$Q,MATCH(J$2,List!$P:$P,0)))
* INDEX(List!$R:$R,MATCH(J$2,List!$P:$P,0)))</f>
        <v>0</v>
      </c>
      <c r="K15" s="357">
        <f ca="1">IF(
COUNTIFS('Project Follow up - Base'!$S$20:$S$96,K$2,'Project Follow up - Base'!$F$20:$F$96,$C15)&lt;= INDEX(List!$Q:$Q,MATCH(K$2,List!$P:$P,0)),
0,
(COUNTIFS('Project Follow up - Base'!$S$20:$S$96,K$2,'Project Follow up - Base'!$F$20:$F$96,$C15)
- INDEX(List!$Q:$Q,MATCH(K$2,List!$P:$P,0)))
* INDEX(List!$R:$R,MATCH(K$2,List!$P:$P,0)))</f>
        <v>0</v>
      </c>
      <c r="L15" s="357">
        <f ca="1">IF(
COUNTIFS('Project Follow up - Base'!$S$20:$S$96,L$2,'Project Follow up - Base'!$F$20:$F$96,$C15)&lt;= INDEX(List!$Q:$Q,MATCH(L$2,List!$P:$P,0)),
0,
(COUNTIFS('Project Follow up - Base'!$S$20:$S$96,L$2,'Project Follow up - Base'!$F$20:$F$96,$C15)
- INDEX(List!$Q:$Q,MATCH(L$2,List!$P:$P,0)))
* INDEX(List!$R:$R,MATCH(L$2,List!$P:$P,0)))</f>
        <v>0</v>
      </c>
      <c r="M15" s="357">
        <f ca="1">IF(
COUNTIFS('Project Follow up - Base'!$S$20:$S$96,M$2,'Project Follow up - Base'!$F$20:$F$96,$C15)&lt;= INDEX(List!$Q:$Q,MATCH(M$2,List!$P:$P,0)),
0,
(COUNTIFS('Project Follow up - Base'!$S$20:$S$96,M$2,'Project Follow up - Base'!$F$20:$F$96,$C15)
- INDEX(List!$Q:$Q,MATCH(M$2,List!$P:$P,0)))
* INDEX(List!$R:$R,MATCH(M$2,List!$P:$P,0)))</f>
        <v>0</v>
      </c>
      <c r="N15" s="357">
        <f ca="1">IF(
COUNTIFS('Project Follow up - Base'!$S$20:$S$96,N$2,'Project Follow up - Base'!$F$20:$F$96,$C15)&lt;= INDEX(List!$Q:$Q,MATCH(N$2,List!$P:$P,0)),
0,
(COUNTIFS('Project Follow up - Base'!$S$20:$S$96,N$2,'Project Follow up - Base'!$F$20:$F$96,$C15)
- INDEX(List!$Q:$Q,MATCH(N$2,List!$P:$P,0)))
* INDEX(List!$R:$R,MATCH(N$2,List!$P:$P,0)))</f>
        <v>0</v>
      </c>
      <c r="O15" s="357">
        <f ca="1">IF(
COUNTIFS('Project Follow up - Base'!$S$20:$S$96,O$2,'Project Follow up - Base'!$F$20:$F$96,$C15)&lt;= INDEX(List!$Q:$Q,MATCH(O$2,List!$P:$P,0)),
0,
(COUNTIFS('Project Follow up - Base'!$S$20:$S$96,O$2,'Project Follow up - Base'!$F$20:$F$96,$C15)
- INDEX(List!$Q:$Q,MATCH(O$2,List!$P:$P,0)))
* INDEX(List!$R:$R,MATCH(O$2,List!$P:$P,0)))</f>
        <v>0</v>
      </c>
      <c r="P15" s="357">
        <f ca="1">IF(
COUNTIFS('Project Follow up - Base'!$S$20:$S$96,P$2,'Project Follow up - Base'!$F$20:$F$96,$C15)&lt;= INDEX(List!$Q:$Q,MATCH(P$2,List!$P:$P,0)),
0,
(COUNTIFS('Project Follow up - Base'!$S$20:$S$96,P$2,'Project Follow up - Base'!$F$20:$F$96,$C15)
- INDEX(List!$Q:$Q,MATCH(P$2,List!$P:$P,0)))
* INDEX(List!$R:$R,MATCH(P$2,List!$P:$P,0)))</f>
        <v>0</v>
      </c>
      <c r="Q15" s="357">
        <f ca="1">IF(
COUNTIFS('Project Follow up - Base'!$S$20:$S$96,Q$2,'Project Follow up - Base'!$F$20:$F$96,$C15)&lt;= INDEX(List!$Q:$Q,MATCH(Q$2,List!$P:$P,0)),
0,
(COUNTIFS('Project Follow up - Base'!$S$20:$S$96,Q$2,'Project Follow up - Base'!$F$20:$F$96,$C15)
- INDEX(List!$Q:$Q,MATCH(Q$2,List!$P:$P,0)))
* INDEX(List!$R:$R,MATCH(Q$2,List!$P:$P,0)))</f>
        <v>0</v>
      </c>
      <c r="R15" s="357">
        <f ca="1">IF(
COUNTIFS('Project Follow up - Base'!$S$20:$S$96,R$2,'Project Follow up - Base'!$F$20:$F$96,$C15)&lt;= INDEX(List!$Q:$Q,MATCH(R$2,List!$P:$P,0)),
0,
(COUNTIFS('Project Follow up - Base'!$S$20:$S$96,R$2,'Project Follow up - Base'!$F$20:$F$96,$C15)
- INDEX(List!$Q:$Q,MATCH(R$2,List!$P:$P,0)))
* INDEX(List!$R:$R,MATCH(R$2,List!$P:$P,0)))</f>
        <v>0</v>
      </c>
      <c r="S15" s="357">
        <f ca="1">IF(
COUNTIFS('Project Follow up - Base'!$S$20:$S$96,S$2,'Project Follow up - Base'!$F$20:$F$96,$C15)&lt;= INDEX(List!$Q:$Q,MATCH(S$2,List!$P:$P,0)),
0,
(COUNTIFS('Project Follow up - Base'!$S$20:$S$96,S$2,'Project Follow up - Base'!$F$20:$F$96,$C15)
- INDEX(List!$Q:$Q,MATCH(S$2,List!$P:$P,0)))
* INDEX(List!$R:$R,MATCH(S$2,List!$P:$P,0)))</f>
        <v>0</v>
      </c>
      <c r="T15" s="357">
        <f ca="1">IF(
COUNTIFS('Project Follow up - Base'!$S$20:$S$96,T$2,'Project Follow up - Base'!$F$20:$F$96,$C15)&lt;= INDEX(List!$Q:$Q,MATCH(T$2,List!$P:$P,0)),
0,
(COUNTIFS('Project Follow up - Base'!$S$20:$S$96,T$2,'Project Follow up - Base'!$F$20:$F$96,$C15)
- INDEX(List!$Q:$Q,MATCH(T$2,List!$P:$P,0)))
* INDEX(List!$R:$R,MATCH(T$2,List!$P:$P,0)))</f>
        <v>0</v>
      </c>
      <c r="U15" s="357">
        <f ca="1">IF(
COUNTIFS('Project Follow up - Base'!$S$20:$S$96,U$2,'Project Follow up - Base'!$F$20:$F$96,$C15)&lt;= INDEX(List!$Q:$Q,MATCH(U$2,List!$P:$P,0)),
0,
(COUNTIFS('Project Follow up - Base'!$S$20:$S$96,U$2,'Project Follow up - Base'!$F$20:$F$96,$C15)
- INDEX(List!$Q:$Q,MATCH(U$2,List!$P:$P,0)))
* INDEX(List!$R:$R,MATCH(U$2,List!$P:$P,0)))</f>
        <v>0</v>
      </c>
      <c r="V15" s="357">
        <f ca="1">IF(
COUNTIFS('Project Follow up - Base'!$S$20:$S$96,V$2,'Project Follow up - Base'!$F$20:$F$96,$C15)&lt;= INDEX(List!$Q:$Q,MATCH(V$2,List!$P:$P,0)),
0,
(COUNTIFS('Project Follow up - Base'!$S$20:$S$96,V$2,'Project Follow up - Base'!$F$20:$F$96,$C15)
- INDEX(List!$Q:$Q,MATCH(V$2,List!$P:$P,0)))
* INDEX(List!$R:$R,MATCH(V$2,List!$P:$P,0)))</f>
        <v>0</v>
      </c>
      <c r="W15" s="357">
        <f ca="1">IF(
COUNTIFS('Project Follow up - Base'!$S$20:$S$96,W$2,'Project Follow up - Base'!$F$20:$F$96,$C15)&lt;= INDEX(List!$Q:$Q,MATCH(W$2,List!$P:$P,0)),
0,
(COUNTIFS('Project Follow up - Base'!$S$20:$S$96,W$2,'Project Follow up - Base'!$F$20:$F$96,$C15)
- INDEX(List!$Q:$Q,MATCH(W$2,List!$P:$P,0)))
* INDEX(List!$R:$R,MATCH(W$2,List!$P:$P,0)))</f>
        <v>0</v>
      </c>
      <c r="X15" s="357">
        <f ca="1">IF(
COUNTIFS('Project Follow up - Base'!$S$20:$S$96,X$2,'Project Follow up - Base'!$F$20:$F$96,$C15)&lt;= INDEX(List!$Q:$Q,MATCH(X$2,List!$P:$P,0)),
0,
(COUNTIFS('Project Follow up - Base'!$S$20:$S$96,X$2,'Project Follow up - Base'!$F$20:$F$96,$C15)
- INDEX(List!$Q:$Q,MATCH(X$2,List!$P:$P,0)))
* INDEX(List!$R:$R,MATCH(X$2,List!$P:$P,0)))</f>
        <v>0</v>
      </c>
      <c r="Y15" s="357">
        <f ca="1">IF(
COUNTIFS('Project Follow up - Base'!$S$20:$S$96,Y$2,'Project Follow up - Base'!$F$20:$F$96,$C15)&lt;= INDEX(List!$Q:$Q,MATCH(Y$2,List!$P:$P,0)),
0,
(COUNTIFS('Project Follow up - Base'!$S$20:$S$96,Y$2,'Project Follow up - Base'!$F$20:$F$96,$C15)
- INDEX(List!$Q:$Q,MATCH(Y$2,List!$P:$P,0)))
* INDEX(List!$R:$R,MATCH(Y$2,List!$P:$P,0)))</f>
        <v>0</v>
      </c>
      <c r="Z15" s="357">
        <f ca="1">IF(
COUNTIFS('Project Follow up - Base'!$S$20:$S$96,Z$2,'Project Follow up - Base'!$F$20:$F$96,$C15)&lt;= INDEX(List!$Q:$Q,MATCH(Z$2,List!$P:$P,0)),
0,
(COUNTIFS('Project Follow up - Base'!$S$20:$S$96,Z$2,'Project Follow up - Base'!$F$20:$F$96,$C15)
- INDEX(List!$Q:$Q,MATCH(Z$2,List!$P:$P,0)))
* INDEX(List!$R:$R,MATCH(Z$2,List!$P:$P,0)))</f>
        <v>0</v>
      </c>
      <c r="AA15" s="357">
        <f ca="1">IF(
COUNTIFS('Project Follow up - Base'!$S$20:$S$96,AA$2,'Project Follow up - Base'!$F$20:$F$96,$C15)&lt;= INDEX(List!$Q:$Q,MATCH(AA$2,List!$P:$P,0)),
0,
(COUNTIFS('Project Follow up - Base'!$S$20:$S$96,AA$2,'Project Follow up - Base'!$F$20:$F$96,$C15)
- INDEX(List!$Q:$Q,MATCH(AA$2,List!$P:$P,0)))
* INDEX(List!$R:$R,MATCH(AA$2,List!$P:$P,0)))</f>
        <v>0</v>
      </c>
      <c r="AB15" s="357">
        <f ca="1">IF(
COUNTIFS('Project Follow up - Base'!$S$20:$S$96,AB$2,'Project Follow up - Base'!$F$20:$F$96,$C15)&lt;= INDEX(List!$Q:$Q,MATCH(AB$2,List!$P:$P,0)),
0,
(COUNTIFS('Project Follow up - Base'!$S$20:$S$96,AB$2,'Project Follow up - Base'!$F$20:$F$96,$C15)
- INDEX(List!$Q:$Q,MATCH(AB$2,List!$P:$P,0)))
* INDEX(List!$R:$R,MATCH(AB$2,List!$P:$P,0)))</f>
        <v>0</v>
      </c>
      <c r="AC15" s="357">
        <f ca="1">IF(
COUNTIFS('Project Follow up - Base'!$S$20:$S$96,AC$2,'Project Follow up - Base'!$F$20:$F$96,$C15)&lt;= INDEX(List!$Q:$Q,MATCH(AC$2,List!$P:$P,0)),
0,
(COUNTIFS('Project Follow up - Base'!$S$20:$S$96,AC$2,'Project Follow up - Base'!$F$20:$F$96,$C15)
- INDEX(List!$Q:$Q,MATCH(AC$2,List!$P:$P,0)))
* INDEX(List!$R:$R,MATCH(AC$2,List!$P:$P,0)))</f>
        <v>0</v>
      </c>
      <c r="AD15" s="357">
        <f ca="1">IF(
COUNTIFS('Project Follow up - Base'!$S$20:$S$96,AD$2,'Project Follow up - Base'!$F$20:$F$96,$C15)&lt;= INDEX(List!$Q:$Q,MATCH(AD$2,List!$P:$P,0)),
0,
(COUNTIFS('Project Follow up - Base'!$S$20:$S$96,AD$2,'Project Follow up - Base'!$F$20:$F$96,$C15)
- INDEX(List!$Q:$Q,MATCH(AD$2,List!$P:$P,0)))
* INDEX(List!$R:$R,MATCH(AD$2,List!$P:$P,0)))</f>
        <v>0</v>
      </c>
      <c r="AE15" s="357">
        <f ca="1">IF(
COUNTIFS('Project Follow up - Base'!$S$20:$S$96,AE$2,'Project Follow up - Base'!$F$20:$F$96,$C15)&lt;= INDEX(List!$Q:$Q,MATCH(AE$2,List!$P:$P,0)),
0,
(COUNTIFS('Project Follow up - Base'!$S$20:$S$96,AE$2,'Project Follow up - Base'!$F$20:$F$96,$C15)
- INDEX(List!$Q:$Q,MATCH(AE$2,List!$P:$P,0)))
* INDEX(List!$R:$R,MATCH(AE$2,List!$P:$P,0)))</f>
        <v>0</v>
      </c>
      <c r="AF15" s="357">
        <f ca="1">IF(
COUNTIFS('Project Follow up - Base'!$S$20:$S$96,AF$2,'Project Follow up - Base'!$F$20:$F$96,$C15)&lt;= INDEX(List!$Q:$Q,MATCH(AF$2,List!$P:$P,0)),
0,
(COUNTIFS('Project Follow up - Base'!$S$20:$S$96,AF$2,'Project Follow up - Base'!$F$20:$F$96,$C15)
- INDEX(List!$Q:$Q,MATCH(AF$2,List!$P:$P,0)))
* INDEX(List!$R:$R,MATCH(AF$2,List!$P:$P,0)))</f>
        <v>0</v>
      </c>
      <c r="AG15" s="357">
        <f ca="1">IF(
COUNTIFS('Project Follow up - Base'!$S$20:$S$96,AG$2,'Project Follow up - Base'!$F$20:$F$96,$C15)&lt;= INDEX(List!$Q:$Q,MATCH(AG$2,List!$P:$P,0)),
0,
(COUNTIFS('Project Follow up - Base'!$S$20:$S$96,AG$2,'Project Follow up - Base'!$F$20:$F$96,$C15)
- INDEX(List!$Q:$Q,MATCH(AG$2,List!$P:$P,0)))
* INDEX(List!$R:$R,MATCH(AG$2,List!$P:$P,0)))</f>
        <v>0</v>
      </c>
      <c r="AH15" s="357">
        <f ca="1">IF(
COUNTIFS('Project Follow up - Base'!$S$20:$S$96,AH$2,'Project Follow up - Base'!$F$20:$F$96,$C15)&lt;= INDEX(List!$Q:$Q,MATCH(AH$2,List!$P:$P,0)),
0,
(COUNTIFS('Project Follow up - Base'!$S$20:$S$96,AH$2,'Project Follow up - Base'!$F$20:$F$96,$C15)
- INDEX(List!$Q:$Q,MATCH(AH$2,List!$P:$P,0)))
* INDEX(List!$R:$R,MATCH(AH$2,List!$P:$P,0)))</f>
        <v>0</v>
      </c>
      <c r="AI15" s="357">
        <f ca="1">IF(
COUNTIFS('Project Follow up - Base'!$S$20:$S$96,AI$2,'Project Follow up - Base'!$F$20:$F$96,$C15)&lt;= INDEX(List!$Q:$Q,MATCH(AI$2,List!$P:$P,0)),
0,
(COUNTIFS('Project Follow up - Base'!$S$20:$S$96,AI$2,'Project Follow up - Base'!$F$20:$F$96,$C15)
- INDEX(List!$Q:$Q,MATCH(AI$2,List!$P:$P,0)))
* INDEX(List!$R:$R,MATCH(AI$2,List!$P:$P,0)))</f>
        <v>0</v>
      </c>
      <c r="AJ15" s="357">
        <f ca="1">IF(
COUNTIFS('Project Follow up - Base'!$S$20:$S$96,AJ$2,'Project Follow up - Base'!$F$20:$F$96,$C15)&lt;= INDEX(List!$Q:$Q,MATCH(AJ$2,List!$P:$P,0)),
0,
(COUNTIFS('Project Follow up - Base'!$S$20:$S$96,AJ$2,'Project Follow up - Base'!$F$20:$F$96,$C15)
- INDEX(List!$Q:$Q,MATCH(AJ$2,List!$P:$P,0)))
* INDEX(List!$R:$R,MATCH(AJ$2,List!$P:$P,0)))</f>
        <v>0</v>
      </c>
      <c r="AK15" s="357">
        <f ca="1">IF(
COUNTIFS('Project Follow up - Base'!$S$20:$S$96,AK$2,'Project Follow up - Base'!$F$20:$F$96,$C15)&lt;= INDEX(List!$Q:$Q,MATCH(AK$2,List!$P:$P,0)),
0,
(COUNTIFS('Project Follow up - Base'!$S$20:$S$96,AK$2,'Project Follow up - Base'!$F$20:$F$96,$C15)
- INDEX(List!$Q:$Q,MATCH(AK$2,List!$P:$P,0)))
* INDEX(List!$R:$R,MATCH(AK$2,List!$P:$P,0)))</f>
        <v>0</v>
      </c>
      <c r="AL15" s="357">
        <f ca="1">IF(
COUNTIFS('Project Follow up - Base'!$S$20:$S$96,AL$2,'Project Follow up - Base'!$F$20:$F$96,$C15)&lt;= INDEX(List!$Q:$Q,MATCH(AL$2,List!$P:$P,0)),
0,
(COUNTIFS('Project Follow up - Base'!$S$20:$S$96,AL$2,'Project Follow up - Base'!$F$20:$F$96,$C15)
- INDEX(List!$Q:$Q,MATCH(AL$2,List!$P:$P,0)))
* INDEX(List!$R:$R,MATCH(AL$2,List!$P:$P,0)))</f>
        <v>0</v>
      </c>
      <c r="AM15" s="357">
        <f ca="1">IF(
COUNTIFS('Project Follow up - Base'!$S$20:$S$96,AM$2,'Project Follow up - Base'!$F$20:$F$96,$C15)&lt;= INDEX(List!$Q:$Q,MATCH(AM$2,List!$P:$P,0)),
0,
(COUNTIFS('Project Follow up - Base'!$S$20:$S$96,AM$2,'Project Follow up - Base'!$F$20:$F$96,$C15)
- INDEX(List!$Q:$Q,MATCH(AM$2,List!$P:$P,0)))
* INDEX(List!$R:$R,MATCH(AM$2,List!$P:$P,0)))</f>
        <v>0</v>
      </c>
      <c r="AN15" s="357">
        <f ca="1">IF(
COUNTIFS('Project Follow up - Base'!$S$20:$S$96,AN$2,'Project Follow up - Base'!$F$20:$F$96,$C15)&lt;= INDEX(List!$Q:$Q,MATCH(AN$2,List!$P:$P,0)),
0,
(COUNTIFS('Project Follow up - Base'!$S$20:$S$96,AN$2,'Project Follow up - Base'!$F$20:$F$96,$C15)
- INDEX(List!$Q:$Q,MATCH(AN$2,List!$P:$P,0)))
* INDEX(List!$R:$R,MATCH(AN$2,List!$P:$P,0)))</f>
        <v>0</v>
      </c>
      <c r="AO15" s="357">
        <f ca="1">IF(
COUNTIFS('Project Follow up - Base'!$S$20:$S$96,AO$2,'Project Follow up - Base'!$F$20:$F$96,$C15)&lt;= INDEX(List!$Q:$Q,MATCH(AO$2,List!$P:$P,0)),
0,
(COUNTIFS('Project Follow up - Base'!$S$20:$S$96,AO$2,'Project Follow up - Base'!$F$20:$F$96,$C15)
- INDEX(List!$Q:$Q,MATCH(AO$2,List!$P:$P,0)))
* INDEX(List!$R:$R,MATCH(AO$2,List!$P:$P,0)))</f>
        <v>0</v>
      </c>
      <c r="AP15" s="357">
        <f ca="1">IF(
COUNTIFS('Project Follow up - Base'!$S$20:$S$96,AP$2,'Project Follow up - Base'!$F$20:$F$96,$C15)&lt;= INDEX(List!$Q:$Q,MATCH(AP$2,List!$P:$P,0)),
0,
(COUNTIFS('Project Follow up - Base'!$S$20:$S$96,AP$2,'Project Follow up - Base'!$F$20:$F$96,$C15)
- INDEX(List!$Q:$Q,MATCH(AP$2,List!$P:$P,0)))
* INDEX(List!$R:$R,MATCH(AP$2,List!$P:$P,0)))</f>
        <v>0</v>
      </c>
      <c r="AQ15" s="357">
        <f ca="1">IF(
COUNTIFS('Project Follow up - Base'!$S$20:$S$96,AQ$2,'Project Follow up - Base'!$F$20:$F$96,$C15)&lt;= INDEX(List!$Q:$Q,MATCH(AQ$2,List!$P:$P,0)),
0,
(COUNTIFS('Project Follow up - Base'!$S$20:$S$96,AQ$2,'Project Follow up - Base'!$F$20:$F$96,$C15)
- INDEX(List!$Q:$Q,MATCH(AQ$2,List!$P:$P,0)))
* INDEX(List!$R:$R,MATCH(AQ$2,List!$P:$P,0)))</f>
        <v>0</v>
      </c>
      <c r="AR15" s="357">
        <f ca="1">IF(
COUNTIFS('Project Follow up - Base'!$S$20:$S$96,AR$2,'Project Follow up - Base'!$F$20:$F$96,$C15)&lt;= INDEX(List!$Q:$Q,MATCH(AR$2,List!$P:$P,0)),
0,
(COUNTIFS('Project Follow up - Base'!$S$20:$S$96,AR$2,'Project Follow up - Base'!$F$20:$F$96,$C15)
- INDEX(List!$Q:$Q,MATCH(AR$2,List!$P:$P,0)))
* INDEX(List!$R:$R,MATCH(AR$2,List!$P:$P,0)))</f>
        <v>0</v>
      </c>
      <c r="AS15" s="357">
        <f ca="1">IF(
COUNTIFS('Project Follow up - Base'!$S$20:$S$96,AS$2,'Project Follow up - Base'!$F$20:$F$96,$C15)&lt;= INDEX(List!$Q:$Q,MATCH(AS$2,List!$P:$P,0)),
0,
(COUNTIFS('Project Follow up - Base'!$S$20:$S$96,AS$2,'Project Follow up - Base'!$F$20:$F$96,$C15)
- INDEX(List!$Q:$Q,MATCH(AS$2,List!$P:$P,0)))
* INDEX(List!$R:$R,MATCH(AS$2,List!$P:$P,0)))</f>
        <v>0</v>
      </c>
      <c r="AT15" s="357">
        <f ca="1">IF(
COUNTIFS('Project Follow up - Base'!$S$20:$S$96,AT$2,'Project Follow up - Base'!$F$20:$F$96,$C15)&lt;= INDEX(List!$Q:$Q,MATCH(AT$2,List!$P:$P,0)),
0,
(COUNTIFS('Project Follow up - Base'!$S$20:$S$96,AT$2,'Project Follow up - Base'!$F$20:$F$96,$C15)
- INDEX(List!$Q:$Q,MATCH(AT$2,List!$P:$P,0)))
* INDEX(List!$R:$R,MATCH(AT$2,List!$P:$P,0)))</f>
        <v>0</v>
      </c>
      <c r="AU15" s="357">
        <f ca="1">IF(
COUNTIFS('Project Follow up - Base'!$S$20:$S$96,AU$2,'Project Follow up - Base'!$F$20:$F$96,$C15)&lt;= INDEX(List!$Q:$Q,MATCH(AU$2,List!$P:$P,0)),
0,
(COUNTIFS('Project Follow up - Base'!$S$20:$S$96,AU$2,'Project Follow up - Base'!$F$20:$F$96,$C15)
- INDEX(List!$Q:$Q,MATCH(AU$2,List!$P:$P,0)))
* INDEX(List!$R:$R,MATCH(AU$2,List!$P:$P,0)))</f>
        <v>0</v>
      </c>
      <c r="AV15" s="357">
        <f ca="1">IF(
COUNTIFS('Project Follow up - Base'!$S$20:$S$96,AV$2,'Project Follow up - Base'!$F$20:$F$96,$C15)&lt;= INDEX(List!$Q:$Q,MATCH(AV$2,List!$P:$P,0)),
0,
(COUNTIFS('Project Follow up - Base'!$S$20:$S$96,AV$2,'Project Follow up - Base'!$F$20:$F$96,$C15)
- INDEX(List!$Q:$Q,MATCH(AV$2,List!$P:$P,0)))
* INDEX(List!$R:$R,MATCH(AV$2,List!$P:$P,0)))</f>
        <v>0</v>
      </c>
      <c r="AW15" s="357">
        <f ca="1">IF(
COUNTIFS('Project Follow up - Base'!$S$20:$S$96,AW$2,'Project Follow up - Base'!$F$20:$F$96,$C15)&lt;= INDEX(List!$Q:$Q,MATCH(AW$2,List!$P:$P,0)),
0,
(COUNTIFS('Project Follow up - Base'!$S$20:$S$96,AW$2,'Project Follow up - Base'!$F$20:$F$96,$C15)
- INDEX(List!$Q:$Q,MATCH(AW$2,List!$P:$P,0)))
* INDEX(List!$R:$R,MATCH(AW$2,List!$P:$P,0)))</f>
        <v>0</v>
      </c>
      <c r="AX15" s="357">
        <f ca="1">IF(
COUNTIFS('Project Follow up - Base'!$S$20:$S$96,AX$2,'Project Follow up - Base'!$F$20:$F$96,$C15)&lt;= INDEX(List!$Q:$Q,MATCH(AX$2,List!$P:$P,0)),
0,
(COUNTIFS('Project Follow up - Base'!$S$20:$S$96,AX$2,'Project Follow up - Base'!$F$20:$F$96,$C15)
- INDEX(List!$Q:$Q,MATCH(AX$2,List!$P:$P,0)))
* INDEX(List!$R:$R,MATCH(AX$2,List!$P:$P,0)))</f>
        <v>0</v>
      </c>
      <c r="AY15" s="357">
        <f ca="1">IF(
COUNTIFS('Project Follow up - Base'!$S$20:$S$96,AY$2,'Project Follow up - Base'!$F$20:$F$96,$C15)&lt;= INDEX(List!$Q:$Q,MATCH(AY$2,List!$P:$P,0)),
0,
(COUNTIFS('Project Follow up - Base'!$S$20:$S$96,AY$2,'Project Follow up - Base'!$F$20:$F$96,$C15)
- INDEX(List!$Q:$Q,MATCH(AY$2,List!$P:$P,0)))
* INDEX(List!$R:$R,MATCH(AY$2,List!$P:$P,0)))</f>
        <v>0</v>
      </c>
      <c r="AZ15" s="357">
        <f ca="1">IF(
COUNTIFS('Project Follow up - Base'!$S$20:$S$96,AZ$2,'Project Follow up - Base'!$F$20:$F$96,$C15)&lt;= INDEX(List!$Q:$Q,MATCH(AZ$2,List!$P:$P,0)),
0,
(COUNTIFS('Project Follow up - Base'!$S$20:$S$96,AZ$2,'Project Follow up - Base'!$F$20:$F$96,$C15)
- INDEX(List!$Q:$Q,MATCH(AZ$2,List!$P:$P,0)))
* INDEX(List!$R:$R,MATCH(AZ$2,List!$P:$P,0)))</f>
        <v>0</v>
      </c>
      <c r="BA15" s="357">
        <f ca="1">IF(
COUNTIFS('Project Follow up - Base'!$S$20:$S$96,BA$2,'Project Follow up - Base'!$F$20:$F$96,$C15)&lt;= INDEX(List!$Q:$Q,MATCH(BA$2,List!$P:$P,0)),
0,
(COUNTIFS('Project Follow up - Base'!$S$20:$S$96,BA$2,'Project Follow up - Base'!$F$20:$F$96,$C15)
- INDEX(List!$Q:$Q,MATCH(BA$2,List!$P:$P,0)))
* INDEX(List!$R:$R,MATCH(BA$2,List!$P:$P,0)))</f>
        <v>0</v>
      </c>
      <c r="BB15" s="357">
        <f ca="1">IF(
COUNTIFS('Project Follow up - Base'!$S$20:$S$96,BB$2,'Project Follow up - Base'!$F$20:$F$96,$C15)&lt;= INDEX(List!$Q:$Q,MATCH(BB$2,List!$P:$P,0)),
0,
(COUNTIFS('Project Follow up - Base'!$S$20:$S$96,BB$2,'Project Follow up - Base'!$F$20:$F$96,$C15)
- INDEX(List!$Q:$Q,MATCH(BB$2,List!$P:$P,0)))
* INDEX(List!$R:$R,MATCH(BB$2,List!$P:$P,0)))</f>
        <v>0</v>
      </c>
      <c r="BC15" s="357">
        <f ca="1">IF(
COUNTIFS('Project Follow up - Base'!$S$20:$S$96,BC$2,'Project Follow up - Base'!$F$20:$F$96,$C15)&lt;= INDEX(List!$Q:$Q,MATCH(BC$2,List!$P:$P,0)),
0,
(COUNTIFS('Project Follow up - Base'!$S$20:$S$96,BC$2,'Project Follow up - Base'!$F$20:$F$96,$C15)
- INDEX(List!$Q:$Q,MATCH(BC$2,List!$P:$P,0)))
* INDEX(List!$R:$R,MATCH(BC$2,List!$P:$P,0)))</f>
        <v>0</v>
      </c>
      <c r="BD15" s="357">
        <f ca="1">IF(
COUNTIFS('Project Follow up - Base'!$S$20:$S$96,BD$2,'Project Follow up - Base'!$F$20:$F$96,$C15)&lt;= INDEX(List!$Q:$Q,MATCH(BD$2,List!$P:$P,0)),
0,
(COUNTIFS('Project Follow up - Base'!$S$20:$S$96,BD$2,'Project Follow up - Base'!$F$20:$F$96,$C15)
- INDEX(List!$Q:$Q,MATCH(BD$2,List!$P:$P,0)))
* INDEX(List!$R:$R,MATCH(BD$2,List!$P:$P,0)))</f>
        <v>0</v>
      </c>
      <c r="BE15" s="357">
        <f ca="1">IF(
COUNTIFS('Project Follow up - Base'!$S$20:$S$96,BE$2,'Project Follow up - Base'!$F$20:$F$96,$C15)&lt;= INDEX(List!$Q:$Q,MATCH(BE$2,List!$P:$P,0)),
0,
(COUNTIFS('Project Follow up - Base'!$S$20:$S$96,BE$2,'Project Follow up - Base'!$F$20:$F$96,$C15)
- INDEX(List!$Q:$Q,MATCH(BE$2,List!$P:$P,0)))
* INDEX(List!$R:$R,MATCH(BE$2,List!$P:$P,0)))</f>
        <v>0</v>
      </c>
      <c r="BF15" s="357">
        <f ca="1">IF(
COUNTIFS('Project Follow up - Base'!$S$20:$S$96,BF$2,'Project Follow up - Base'!$F$20:$F$96,$C15)&lt;= INDEX(List!$Q:$Q,MATCH(BF$2,List!$P:$P,0)),
0,
(COUNTIFS('Project Follow up - Base'!$S$20:$S$96,BF$2,'Project Follow up - Base'!$F$20:$F$96,$C15)
- INDEX(List!$Q:$Q,MATCH(BF$2,List!$P:$P,0)))
* INDEX(List!$R:$R,MATCH(BF$2,List!$P:$P,0)))</f>
        <v>0</v>
      </c>
      <c r="BG15" s="357">
        <f ca="1">IF(
COUNTIFS('Project Follow up - Base'!$S$20:$S$96,BG$2,'Project Follow up - Base'!$F$20:$F$96,$C15)&lt;= INDEX(List!$Q:$Q,MATCH(BG$2,List!$P:$P,0)),
0,
(COUNTIFS('Project Follow up - Base'!$S$20:$S$96,BG$2,'Project Follow up - Base'!$F$20:$F$96,$C15)
- INDEX(List!$Q:$Q,MATCH(BG$2,List!$P:$P,0)))
* INDEX(List!$R:$R,MATCH(BG$2,List!$P:$P,0)))</f>
        <v>0</v>
      </c>
      <c r="BH15" s="357">
        <f ca="1">IF(
COUNTIFS('Project Follow up - Base'!$S$20:$S$96,BH$2,'Project Follow up - Base'!$F$20:$F$96,$C15)&lt;= INDEX(List!$Q:$Q,MATCH(BH$2,List!$P:$P,0)),
0,
(COUNTIFS('Project Follow up - Base'!$S$20:$S$96,BH$2,'Project Follow up - Base'!$F$20:$F$96,$C15)
- INDEX(List!$Q:$Q,MATCH(BH$2,List!$P:$P,0)))
* INDEX(List!$R:$R,MATCH(BH$2,List!$P:$P,0)))</f>
        <v>0</v>
      </c>
      <c r="BI15" s="357">
        <f ca="1">IF(
COUNTIFS('Project Follow up - Base'!$S$20:$S$96,BI$2,'Project Follow up - Base'!$F$20:$F$96,$C15)&lt;= INDEX(List!$Q:$Q,MATCH(BI$2,List!$P:$P,0)),
0,
(COUNTIFS('Project Follow up - Base'!$S$20:$S$96,BI$2,'Project Follow up - Base'!$F$20:$F$96,$C15)
- INDEX(List!$Q:$Q,MATCH(BI$2,List!$P:$P,0)))
* INDEX(List!$R:$R,MATCH(BI$2,List!$P:$P,0)))</f>
        <v>0</v>
      </c>
      <c r="BJ15" s="357">
        <f ca="1">IF(
COUNTIFS('Project Follow up - Base'!$S$20:$S$96,BJ$2,'Project Follow up - Base'!$F$20:$F$96,$C15)&lt;= INDEX(List!$Q:$Q,MATCH(BJ$2,List!$P:$P,0)),
0,
(COUNTIFS('Project Follow up - Base'!$S$20:$S$96,BJ$2,'Project Follow up - Base'!$F$20:$F$96,$C15)
- INDEX(List!$Q:$Q,MATCH(BJ$2,List!$P:$P,0)))
* INDEX(List!$R:$R,MATCH(BJ$2,List!$P:$P,0)))</f>
        <v>0</v>
      </c>
      <c r="BK15" s="357">
        <f ca="1">IF(
COUNTIFS('Project Follow up - Base'!$S$20:$S$96,BK$2,'Project Follow up - Base'!$F$20:$F$96,$C15)&lt;= INDEX(List!$Q:$Q,MATCH(BK$2,List!$P:$P,0)),
0,
(COUNTIFS('Project Follow up - Base'!$S$20:$S$96,BK$2,'Project Follow up - Base'!$F$20:$F$96,$C15)
- INDEX(List!$Q:$Q,MATCH(BK$2,List!$P:$P,0)))
* INDEX(List!$R:$R,MATCH(BK$2,List!$P:$P,0)))</f>
        <v>0</v>
      </c>
      <c r="BL15" s="357">
        <f ca="1">IF(
COUNTIFS('Project Follow up - Base'!$S$20:$S$96,BL$2,'Project Follow up - Base'!$F$20:$F$96,$C15)&lt;= INDEX(List!$Q:$Q,MATCH(BL$2,List!$P:$P,0)),
0,
(COUNTIFS('Project Follow up - Base'!$S$20:$S$96,BL$2,'Project Follow up - Base'!$F$20:$F$96,$C15)
- INDEX(List!$Q:$Q,MATCH(BL$2,List!$P:$P,0)))
* INDEX(List!$R:$R,MATCH(BL$2,List!$P:$P,0)))</f>
        <v>0</v>
      </c>
      <c r="BM15" s="357">
        <f ca="1">IF(
COUNTIFS('Project Follow up - Base'!$S$20:$S$96,BM$2,'Project Follow up - Base'!$F$20:$F$96,$C15)&lt;= INDEX(List!$Q:$Q,MATCH(BM$2,List!$P:$P,0)),
0,
(COUNTIFS('Project Follow up - Base'!$S$20:$S$96,BM$2,'Project Follow up - Base'!$F$20:$F$96,$C15)
- INDEX(List!$Q:$Q,MATCH(BM$2,List!$P:$P,0)))
* INDEX(List!$R:$R,MATCH(BM$2,List!$P:$P,0)))</f>
        <v>0</v>
      </c>
      <c r="BN15" s="357">
        <f ca="1">IF(
COUNTIFS('Project Follow up - Base'!$S$20:$S$96,BN$2,'Project Follow up - Base'!$F$20:$F$96,$C15)&lt;= INDEX(List!$Q:$Q,MATCH(BN$2,List!$P:$P,0)),
0,
(COUNTIFS('Project Follow up - Base'!$S$20:$S$96,BN$2,'Project Follow up - Base'!$F$20:$F$96,$C15)
- INDEX(List!$Q:$Q,MATCH(BN$2,List!$P:$P,0)))
* INDEX(List!$R:$R,MATCH(BN$2,List!$P:$P,0)))</f>
        <v>0</v>
      </c>
      <c r="BO15" s="357">
        <f ca="1">IF(
COUNTIFS('Project Follow up - Base'!$S$20:$S$96,BO$2,'Project Follow up - Base'!$F$20:$F$96,$C15)&lt;= INDEX(List!$Q:$Q,MATCH(BO$2,List!$P:$P,0)),
0,
(COUNTIFS('Project Follow up - Base'!$S$20:$S$96,BO$2,'Project Follow up - Base'!$F$20:$F$96,$C15)
- INDEX(List!$Q:$Q,MATCH(BO$2,List!$P:$P,0)))
* INDEX(List!$R:$R,MATCH(BO$2,List!$P:$P,0)))</f>
        <v>0</v>
      </c>
      <c r="BP15" s="357">
        <f ca="1">IF(
COUNTIFS('Project Follow up - Base'!$S$20:$S$96,BP$2,'Project Follow up - Base'!$F$20:$F$96,$C15)&lt;= INDEX(List!$Q:$Q,MATCH(BP$2,List!$P:$P,0)),
0,
(COUNTIFS('Project Follow up - Base'!$S$20:$S$96,BP$2,'Project Follow up - Base'!$F$20:$F$96,$C15)
- INDEX(List!$Q:$Q,MATCH(BP$2,List!$P:$P,0)))
* INDEX(List!$R:$R,MATCH(BP$2,List!$P:$P,0)))</f>
        <v>0</v>
      </c>
      <c r="BQ15" s="357">
        <f ca="1">IF(
COUNTIFS('Project Follow up - Base'!$S$20:$S$96,BQ$2,'Project Follow up - Base'!$F$20:$F$96,$C15)&lt;= INDEX(List!$Q:$Q,MATCH(BQ$2,List!$P:$P,0)),
0,
(COUNTIFS('Project Follow up - Base'!$S$20:$S$96,BQ$2,'Project Follow up - Base'!$F$20:$F$96,$C15)
- INDEX(List!$Q:$Q,MATCH(BQ$2,List!$P:$P,0)))
* INDEX(List!$R:$R,MATCH(BQ$2,List!$P:$P,0)))</f>
        <v>0</v>
      </c>
      <c r="BR15" s="357">
        <f ca="1">IF(
COUNTIFS('Project Follow up - Base'!$S$20:$S$96,BR$2,'Project Follow up - Base'!$F$20:$F$96,$C15)&lt;= INDEX(List!$Q:$Q,MATCH(BR$2,List!$P:$P,0)),
0,
(COUNTIFS('Project Follow up - Base'!$S$20:$S$96,BR$2,'Project Follow up - Base'!$F$20:$F$96,$C15)
- INDEX(List!$Q:$Q,MATCH(BR$2,List!$P:$P,0)))
* INDEX(List!$R:$R,MATCH(BR$2,List!$P:$P,0)))</f>
        <v>0</v>
      </c>
      <c r="BS15" s="357">
        <f ca="1">IF(
COUNTIFS('Project Follow up - Base'!$S$20:$S$96,BS$2,'Project Follow up - Base'!$F$20:$F$96,$C15)&lt;= INDEX(List!$Q:$Q,MATCH(BS$2,List!$P:$P,0)),
0,
(COUNTIFS('Project Follow up - Base'!$S$20:$S$96,BS$2,'Project Follow up - Base'!$F$20:$F$96,$C15)
- INDEX(List!$Q:$Q,MATCH(BS$2,List!$P:$P,0)))
* INDEX(List!$R:$R,MATCH(BS$2,List!$P:$P,0)))</f>
        <v>0</v>
      </c>
      <c r="BT15" s="357">
        <f ca="1">IF(
COUNTIFS('Project Follow up - Base'!$S$20:$S$96,BT$2,'Project Follow up - Base'!$F$20:$F$96,$C15)&lt;= INDEX(List!$Q:$Q,MATCH(BT$2,List!$P:$P,0)),
0,
(COUNTIFS('Project Follow up - Base'!$S$20:$S$96,BT$2,'Project Follow up - Base'!$F$20:$F$96,$C15)
- INDEX(List!$Q:$Q,MATCH(BT$2,List!$P:$P,0)))
* INDEX(List!$R:$R,MATCH(BT$2,List!$P:$P,0)))</f>
        <v>0</v>
      </c>
      <c r="BU15" s="357">
        <f ca="1">IF(
COUNTIFS('Project Follow up - Base'!$S$20:$S$96,BU$2,'Project Follow up - Base'!$F$20:$F$96,$C15)&lt;= INDEX(List!$Q:$Q,MATCH(BU$2,List!$P:$P,0)),
0,
(COUNTIFS('Project Follow up - Base'!$S$20:$S$96,BU$2,'Project Follow up - Base'!$F$20:$F$96,$C15)
- INDEX(List!$Q:$Q,MATCH(BU$2,List!$P:$P,0)))
* INDEX(List!$R:$R,MATCH(BU$2,List!$P:$P,0)))</f>
        <v>0</v>
      </c>
      <c r="BV15" s="357">
        <f ca="1">IF(
COUNTIFS('Project Follow up - Base'!$S$20:$S$96,BV$2,'Project Follow up - Base'!$F$20:$F$96,$C15)&lt;= INDEX(List!$Q:$Q,MATCH(BV$2,List!$P:$P,0)),
0,
(COUNTIFS('Project Follow up - Base'!$S$20:$S$96,BV$2,'Project Follow up - Base'!$F$20:$F$96,$C15)
- INDEX(List!$Q:$Q,MATCH(BV$2,List!$P:$P,0)))
* INDEX(List!$R:$R,MATCH(BV$2,List!$P:$P,0)))</f>
        <v>0</v>
      </c>
      <c r="BW15" s="357">
        <f ca="1">IF(
COUNTIFS('Project Follow up - Base'!$S$20:$S$96,BW$2,'Project Follow up - Base'!$F$20:$F$96,$C15)&lt;= INDEX(List!$Q:$Q,MATCH(BW$2,List!$P:$P,0)),
0,
(COUNTIFS('Project Follow up - Base'!$S$20:$S$96,BW$2,'Project Follow up - Base'!$F$20:$F$96,$C15)
- INDEX(List!$Q:$Q,MATCH(BW$2,List!$P:$P,0)))
* INDEX(List!$R:$R,MATCH(BW$2,List!$P:$P,0)))</f>
        <v>0</v>
      </c>
      <c r="BX15" s="357">
        <f ca="1">IF(
COUNTIFS('Project Follow up - Base'!$S$20:$S$96,BX$2,'Project Follow up - Base'!$F$20:$F$96,$C15)&lt;= INDEX(List!$Q:$Q,MATCH(BX$2,List!$P:$P,0)),
0,
(COUNTIFS('Project Follow up - Base'!$S$20:$S$96,BX$2,'Project Follow up - Base'!$F$20:$F$96,$C15)
- INDEX(List!$Q:$Q,MATCH(BX$2,List!$P:$P,0)))
* INDEX(List!$R:$R,MATCH(BX$2,List!$P:$P,0)))</f>
        <v>0</v>
      </c>
      <c r="BY15" s="357">
        <f ca="1">IF(
COUNTIFS('Project Follow up - Base'!$S$20:$S$96,BY$2,'Project Follow up - Base'!$F$20:$F$96,$C15)&lt;= INDEX(List!$Q:$Q,MATCH(BY$2,List!$P:$P,0)),
0,
(COUNTIFS('Project Follow up - Base'!$S$20:$S$96,BY$2,'Project Follow up - Base'!$F$20:$F$96,$C15)
- INDEX(List!$Q:$Q,MATCH(BY$2,List!$P:$P,0)))
* INDEX(List!$R:$R,MATCH(BY$2,List!$P:$P,0)))</f>
        <v>0</v>
      </c>
      <c r="BZ15" s="357">
        <f ca="1">IF(
COUNTIFS('Project Follow up - Base'!$S$20:$S$96,BZ$2,'Project Follow up - Base'!$F$20:$F$96,$C15)&lt;= INDEX(List!$Q:$Q,MATCH(BZ$2,List!$P:$P,0)),
0,
(COUNTIFS('Project Follow up - Base'!$S$20:$S$96,BZ$2,'Project Follow up - Base'!$F$20:$F$96,$C15)
- INDEX(List!$Q:$Q,MATCH(BZ$2,List!$P:$P,0)))
* INDEX(List!$R:$R,MATCH(BZ$2,List!$P:$P,0)))</f>
        <v>0</v>
      </c>
      <c r="CA15" s="357">
        <f ca="1">IF(
COUNTIFS('Project Follow up - Base'!$S$20:$S$96,CA$2,'Project Follow up - Base'!$F$20:$F$96,$C15)&lt;= INDEX(List!$Q:$Q,MATCH(CA$2,List!$P:$P,0)),
0,
(COUNTIFS('Project Follow up - Base'!$S$20:$S$96,CA$2,'Project Follow up - Base'!$F$20:$F$96,$C15)
- INDEX(List!$Q:$Q,MATCH(CA$2,List!$P:$P,0)))
* INDEX(List!$R:$R,MATCH(CA$2,List!$P:$P,0)))</f>
        <v>0</v>
      </c>
      <c r="CB15" s="357">
        <f ca="1">IF(
COUNTIFS('Project Follow up - Base'!$S$20:$S$96,CB$2,'Project Follow up - Base'!$F$20:$F$96,$C15)&lt;= INDEX(List!$Q:$Q,MATCH(CB$2,List!$P:$P,0)),
0,
(COUNTIFS('Project Follow up - Base'!$S$20:$S$96,CB$2,'Project Follow up - Base'!$F$20:$F$96,$C15)
- INDEX(List!$Q:$Q,MATCH(CB$2,List!$P:$P,0)))
* INDEX(List!$R:$R,MATCH(CB$2,List!$P:$P,0)))</f>
        <v>0</v>
      </c>
      <c r="CC15" s="357">
        <f ca="1">IF(
COUNTIFS('Project Follow up - Base'!$S$20:$S$96,CC$2,'Project Follow up - Base'!$F$20:$F$96,$C15)&lt;= INDEX(List!$Q:$Q,MATCH(CC$2,List!$P:$P,0)),
0,
(COUNTIFS('Project Follow up - Base'!$S$20:$S$96,CC$2,'Project Follow up - Base'!$F$20:$F$96,$C15)
- INDEX(List!$Q:$Q,MATCH(CC$2,List!$P:$P,0)))
* INDEX(List!$R:$R,MATCH(CC$2,List!$P:$P,0)))</f>
        <v>0</v>
      </c>
      <c r="CD15" s="357">
        <f ca="1">IF(
COUNTIFS('Project Follow up - Base'!$S$20:$S$96,CD$2,'Project Follow up - Base'!$F$20:$F$96,$C15)&lt;= INDEX(List!$Q:$Q,MATCH(CD$2,List!$P:$P,0)),
0,
(COUNTIFS('Project Follow up - Base'!$S$20:$S$96,CD$2,'Project Follow up - Base'!$F$20:$F$96,$C15)
- INDEX(List!$Q:$Q,MATCH(CD$2,List!$P:$P,0)))
* INDEX(List!$R:$R,MATCH(CD$2,List!$P:$P,0)))</f>
        <v>0</v>
      </c>
      <c r="CE15" s="357">
        <f ca="1">IF(
COUNTIFS('Project Follow up - Base'!$S$20:$S$96,CE$2,'Project Follow up - Base'!$F$20:$F$96,$C15)&lt;= INDEX(List!$Q:$Q,MATCH(CE$2,List!$P:$P,0)),
0,
(COUNTIFS('Project Follow up - Base'!$S$20:$S$96,CE$2,'Project Follow up - Base'!$F$20:$F$96,$C15)
- INDEX(List!$Q:$Q,MATCH(CE$2,List!$P:$P,0)))
* INDEX(List!$R:$R,MATCH(CE$2,List!$P:$P,0)))</f>
        <v>0</v>
      </c>
      <c r="CF15" s="357">
        <f ca="1">IF(
COUNTIFS('Project Follow up - Base'!$S$20:$S$96,CF$2,'Project Follow up - Base'!$F$20:$F$96,$C15)&lt;= INDEX(List!$Q:$Q,MATCH(CF$2,List!$P:$P,0)),
0,
(COUNTIFS('Project Follow up - Base'!$S$20:$S$96,CF$2,'Project Follow up - Base'!$F$20:$F$96,$C15)
- INDEX(List!$Q:$Q,MATCH(CF$2,List!$P:$P,0)))
* INDEX(List!$R:$R,MATCH(CF$2,List!$P:$P,0)))</f>
        <v>0</v>
      </c>
      <c r="CG15" s="357">
        <f ca="1">IF(
COUNTIFS('Project Follow up - Base'!$S$20:$S$96,CG$2,'Project Follow up - Base'!$F$20:$F$96,$C15)&lt;= INDEX(List!$Q:$Q,MATCH(CG$2,List!$P:$P,0)),
0,
(COUNTIFS('Project Follow up - Base'!$S$20:$S$96,CG$2,'Project Follow up - Base'!$F$20:$F$96,$C15)
- INDEX(List!$Q:$Q,MATCH(CG$2,List!$P:$P,0)))
* INDEX(List!$R:$R,MATCH(CG$2,List!$P:$P,0)))</f>
        <v>0</v>
      </c>
      <c r="CH15" s="357">
        <f ca="1">IF(
COUNTIFS('Project Follow up - Base'!$S$20:$S$96,CH$2,'Project Follow up - Base'!$F$20:$F$96,$C15)&lt;= INDEX(List!$Q:$Q,MATCH(CH$2,List!$P:$P,0)),
0,
(COUNTIFS('Project Follow up - Base'!$S$20:$S$96,CH$2,'Project Follow up - Base'!$F$20:$F$96,$C15)
- INDEX(List!$Q:$Q,MATCH(CH$2,List!$P:$P,0)))
* INDEX(List!$R:$R,MATCH(CH$2,List!$P:$P,0)))</f>
        <v>0</v>
      </c>
      <c r="CI15" s="357">
        <f ca="1">IF(
COUNTIFS('Project Follow up - Base'!$S$20:$S$96,CI$2,'Project Follow up - Base'!$F$20:$F$96,$C15)&lt;= INDEX(List!$Q:$Q,MATCH(CI$2,List!$P:$P,0)),
0,
(COUNTIFS('Project Follow up - Base'!$S$20:$S$96,CI$2,'Project Follow up - Base'!$F$20:$F$96,$C15)
- INDEX(List!$Q:$Q,MATCH(CI$2,List!$P:$P,0)))
* INDEX(List!$R:$R,MATCH(CI$2,List!$P:$P,0)))</f>
        <v>0</v>
      </c>
      <c r="CJ15" s="357">
        <f ca="1">IF(
COUNTIFS('Project Follow up - Base'!$S$20:$S$96,CJ$2,'Project Follow up - Base'!$F$20:$F$96,$C15)&lt;= INDEX(List!$Q:$Q,MATCH(CJ$2,List!$P:$P,0)),
0,
(COUNTIFS('Project Follow up - Base'!$S$20:$S$96,CJ$2,'Project Follow up - Base'!$F$20:$F$96,$C15)
- INDEX(List!$Q:$Q,MATCH(CJ$2,List!$P:$P,0)))
* INDEX(List!$R:$R,MATCH(CJ$2,List!$P:$P,0)))</f>
        <v>0</v>
      </c>
      <c r="CK15" s="357">
        <f ca="1">IF(
COUNTIFS('Project Follow up - Base'!$S$20:$S$96,CK$2,'Project Follow up - Base'!$F$20:$F$96,$C15)&lt;= INDEX(List!$Q:$Q,MATCH(CK$2,List!$P:$P,0)),
0,
(COUNTIFS('Project Follow up - Base'!$S$20:$S$96,CK$2,'Project Follow up - Base'!$F$20:$F$96,$C15)
- INDEX(List!$Q:$Q,MATCH(CK$2,List!$P:$P,0)))
* INDEX(List!$R:$R,MATCH(CK$2,List!$P:$P,0)))</f>
        <v>0</v>
      </c>
      <c r="CL15" s="357">
        <f ca="1">IF(
COUNTIFS('Project Follow up - Base'!$S$20:$S$96,CL$2,'Project Follow up - Base'!$F$20:$F$96,$C15)&lt;= INDEX(List!$Q:$Q,MATCH(CL$2,List!$P:$P,0)),
0,
(COUNTIFS('Project Follow up - Base'!$S$20:$S$96,CL$2,'Project Follow up - Base'!$F$20:$F$96,$C15)
- INDEX(List!$Q:$Q,MATCH(CL$2,List!$P:$P,0)))
* INDEX(List!$R:$R,MATCH(CL$2,List!$P:$P,0)))</f>
        <v>0</v>
      </c>
      <c r="CM15" s="357">
        <f ca="1">IF(
COUNTIFS('Project Follow up - Base'!$S$20:$S$96,CM$2,'Project Follow up - Base'!$F$20:$F$96,$C15)&lt;= INDEX(List!$Q:$Q,MATCH(CM$2,List!$P:$P,0)),
0,
(COUNTIFS('Project Follow up - Base'!$S$20:$S$96,CM$2,'Project Follow up - Base'!$F$20:$F$96,$C15)
- INDEX(List!$Q:$Q,MATCH(CM$2,List!$P:$P,0)))
* INDEX(List!$R:$R,MATCH(CM$2,List!$P:$P,0)))</f>
        <v>0</v>
      </c>
      <c r="CN15" s="357">
        <f ca="1">IF(
COUNTIFS('Project Follow up - Base'!$S$20:$S$96,CN$2,'Project Follow up - Base'!$F$20:$F$96,$C15)&lt;= INDEX(List!$Q:$Q,MATCH(CN$2,List!$P:$P,0)),
0,
(COUNTIFS('Project Follow up - Base'!$S$20:$S$96,CN$2,'Project Follow up - Base'!$F$20:$F$96,$C15)
- INDEX(List!$Q:$Q,MATCH(CN$2,List!$P:$P,0)))
* INDEX(List!$R:$R,MATCH(CN$2,List!$P:$P,0)))</f>
        <v>0</v>
      </c>
      <c r="CO15" s="357">
        <f ca="1">IF(
COUNTIFS('Project Follow up - Base'!$S$20:$S$96,CO$2,'Project Follow up - Base'!$F$20:$F$96,$C15)&lt;= INDEX(List!$Q:$Q,MATCH(CO$2,List!$P:$P,0)),
0,
(COUNTIFS('Project Follow up - Base'!$S$20:$S$96,CO$2,'Project Follow up - Base'!$F$20:$F$96,$C15)
- INDEX(List!$Q:$Q,MATCH(CO$2,List!$P:$P,0)))
* INDEX(List!$R:$R,MATCH(CO$2,List!$P:$P,0)))</f>
        <v>0</v>
      </c>
      <c r="CP15" s="357">
        <f ca="1">IF(
COUNTIFS('Project Follow up - Base'!$S$20:$S$96,CP$2,'Project Follow up - Base'!$F$20:$F$96,$C15)&lt;= INDEX(List!$Q:$Q,MATCH(CP$2,List!$P:$P,0)),
0,
(COUNTIFS('Project Follow up - Base'!$S$20:$S$96,CP$2,'Project Follow up - Base'!$F$20:$F$96,$C15)
- INDEX(List!$Q:$Q,MATCH(CP$2,List!$P:$P,0)))
* INDEX(List!$R:$R,MATCH(CP$2,List!$P:$P,0)))</f>
        <v>0</v>
      </c>
      <c r="CQ15" s="357">
        <f ca="1">IF(
COUNTIFS('Project Follow up - Base'!$S$20:$S$96,CQ$2,'Project Follow up - Base'!$F$20:$F$96,$C15)&lt;= INDEX(List!$Q:$Q,MATCH(CQ$2,List!$P:$P,0)),
0,
(COUNTIFS('Project Follow up - Base'!$S$20:$S$96,CQ$2,'Project Follow up - Base'!$F$20:$F$96,$C15)
- INDEX(List!$Q:$Q,MATCH(CQ$2,List!$P:$P,0)))
* INDEX(List!$R:$R,MATCH(CQ$2,List!$P:$P,0)))</f>
        <v>0</v>
      </c>
      <c r="CR15" s="357">
        <f ca="1">IF(
COUNTIFS('Project Follow up - Base'!$S$20:$S$96,CR$2,'Project Follow up - Base'!$F$20:$F$96,$C15)&lt;= INDEX(List!$Q:$Q,MATCH(CR$2,List!$P:$P,0)),
0,
(COUNTIFS('Project Follow up - Base'!$S$20:$S$96,CR$2,'Project Follow up - Base'!$F$20:$F$96,$C15)
- INDEX(List!$Q:$Q,MATCH(CR$2,List!$P:$P,0)))
* INDEX(List!$R:$R,MATCH(CR$2,List!$P:$P,0)))</f>
        <v>0</v>
      </c>
      <c r="CS15" s="357">
        <f ca="1">IF(
COUNTIFS('Project Follow up - Base'!$S$20:$S$96,CS$2,'Project Follow up - Base'!$F$20:$F$96,$C15)&lt;= INDEX(List!$Q:$Q,MATCH(CS$2,List!$P:$P,0)),
0,
(COUNTIFS('Project Follow up - Base'!$S$20:$S$96,CS$2,'Project Follow up - Base'!$F$20:$F$96,$C15)
- INDEX(List!$Q:$Q,MATCH(CS$2,List!$P:$P,0)))
* INDEX(List!$R:$R,MATCH(CS$2,List!$P:$P,0)))</f>
        <v>0</v>
      </c>
      <c r="CT15" s="357">
        <f ca="1">IF(
COUNTIFS('Project Follow up - Base'!$S$20:$S$96,CT$2,'Project Follow up - Base'!$F$20:$F$96,$C15)&lt;= INDEX(List!$Q:$Q,MATCH(CT$2,List!$P:$P,0)),
0,
(COUNTIFS('Project Follow up - Base'!$S$20:$S$96,CT$2,'Project Follow up - Base'!$F$20:$F$96,$C15)
- INDEX(List!$Q:$Q,MATCH(CT$2,List!$P:$P,0)))
* INDEX(List!$R:$R,MATCH(CT$2,List!$P:$P,0)))</f>
        <v>0</v>
      </c>
      <c r="CU15" s="357">
        <f ca="1">IF(
COUNTIFS('Project Follow up - Base'!$S$20:$S$96,CU$2,'Project Follow up - Base'!$F$20:$F$96,$C15)&lt;= INDEX(List!$Q:$Q,MATCH(CU$2,List!$P:$P,0)),
0,
(COUNTIFS('Project Follow up - Base'!$S$20:$S$96,CU$2,'Project Follow up - Base'!$F$20:$F$96,$C15)
- INDEX(List!$Q:$Q,MATCH(CU$2,List!$P:$P,0)))
* INDEX(List!$R:$R,MATCH(CU$2,List!$P:$P,0)))</f>
        <v>0</v>
      </c>
      <c r="CV15" s="357">
        <f ca="1">IF(
COUNTIFS('Project Follow up - Base'!$S$20:$S$96,CV$2,'Project Follow up - Base'!$F$20:$F$96,$C15)&lt;= INDEX(List!$Q:$Q,MATCH(CV$2,List!$P:$P,0)),
0,
(COUNTIFS('Project Follow up - Base'!$S$20:$S$96,CV$2,'Project Follow up - Base'!$F$20:$F$96,$C15)
- INDEX(List!$Q:$Q,MATCH(CV$2,List!$P:$P,0)))
* INDEX(List!$R:$R,MATCH(CV$2,List!$P:$P,0)))</f>
        <v>0</v>
      </c>
      <c r="CW15" s="357">
        <f ca="1">IF(
COUNTIFS('Project Follow up - Base'!$S$20:$S$96,CW$2,'Project Follow up - Base'!$F$20:$F$96,$C15)&lt;= INDEX(List!$Q:$Q,MATCH(CW$2,List!$P:$P,0)),
0,
(COUNTIFS('Project Follow up - Base'!$S$20:$S$96,CW$2,'Project Follow up - Base'!$F$20:$F$96,$C15)
- INDEX(List!$Q:$Q,MATCH(CW$2,List!$P:$P,0)))
* INDEX(List!$R:$R,MATCH(CW$2,List!$P:$P,0)))</f>
        <v>0</v>
      </c>
      <c r="CX15" s="357">
        <f ca="1">IF(
COUNTIFS('Project Follow up - Base'!$S$20:$S$96,CX$2,'Project Follow up - Base'!$F$20:$F$96,$C15)&lt;= INDEX(List!$Q:$Q,MATCH(CX$2,List!$P:$P,0)),
0,
(COUNTIFS('Project Follow up - Base'!$S$20:$S$96,CX$2,'Project Follow up - Base'!$F$20:$F$96,$C15)
- INDEX(List!$Q:$Q,MATCH(CX$2,List!$P:$P,0)))
* INDEX(List!$R:$R,MATCH(CX$2,List!$P:$P,0)))</f>
        <v>0</v>
      </c>
      <c r="CY15" s="357">
        <f ca="1">IF(
COUNTIFS('Project Follow up - Base'!$S$20:$S$96,CY$2,'Project Follow up - Base'!$F$20:$F$96,$C15)&lt;= INDEX(List!$Q:$Q,MATCH(CY$2,List!$P:$P,0)),
0,
(COUNTIFS('Project Follow up - Base'!$S$20:$S$96,CY$2,'Project Follow up - Base'!$F$20:$F$96,$C15)
- INDEX(List!$Q:$Q,MATCH(CY$2,List!$P:$P,0)))
* INDEX(List!$R:$R,MATCH(CY$2,List!$P:$P,0)))</f>
        <v>0</v>
      </c>
      <c r="CZ15" s="357">
        <f ca="1">IF(
COUNTIFS('Project Follow up - Base'!$S$20:$S$96,CZ$2,'Project Follow up - Base'!$F$20:$F$96,$C15)&lt;= INDEX(List!$Q:$Q,MATCH(CZ$2,List!$P:$P,0)),
0,
(COUNTIFS('Project Follow up - Base'!$S$20:$S$96,CZ$2,'Project Follow up - Base'!$F$20:$F$96,$C15)
- INDEX(List!$Q:$Q,MATCH(CZ$2,List!$P:$P,0)))
* INDEX(List!$R:$R,MATCH(CZ$2,List!$P:$P,0)))</f>
        <v>0</v>
      </c>
      <c r="DA15" s="357">
        <f ca="1">IF(
COUNTIFS('Project Follow up - Base'!$S$20:$S$96,DA$2,'Project Follow up - Base'!$F$20:$F$96,$C15)&lt;= INDEX(List!$Q:$Q,MATCH(DA$2,List!$P:$P,0)),
0,
(COUNTIFS('Project Follow up - Base'!$S$20:$S$96,DA$2,'Project Follow up - Base'!$F$20:$F$96,$C15)
- INDEX(List!$Q:$Q,MATCH(DA$2,List!$P:$P,0)))
* INDEX(List!$R:$R,MATCH(DA$2,List!$P:$P,0)))</f>
        <v>0</v>
      </c>
      <c r="DB15" s="357">
        <f ca="1">IF(
COUNTIFS('Project Follow up - Base'!$S$20:$S$96,DB$2,'Project Follow up - Base'!$F$20:$F$96,$C15)&lt;= INDEX(List!$Q:$Q,MATCH(DB$2,List!$P:$P,0)),
0,
(COUNTIFS('Project Follow up - Base'!$S$20:$S$96,DB$2,'Project Follow up - Base'!$F$20:$F$96,$C15)
- INDEX(List!$Q:$Q,MATCH(DB$2,List!$P:$P,0)))
* INDEX(List!$R:$R,MATCH(DB$2,List!$P:$P,0)))</f>
        <v>0</v>
      </c>
    </row>
    <row r="16" spans="1:106" x14ac:dyDescent="0.2">
      <c r="A16" s="353">
        <f>COUNTIF('Project Follow up - Base'!$F$20:$F$96,C16)</f>
        <v>0</v>
      </c>
      <c r="B16" s="353" t="str">
        <f>'Employees Summary'!B17</f>
        <v>Design</v>
      </c>
      <c r="C16" s="353" t="str">
        <f>'Employees Summary'!C17</f>
        <v>Basem  Osman</v>
      </c>
      <c r="D16" s="354" t="str">
        <f>IF(C16=0,"", IF(A16&gt;0,1-(G16*[1]KPI!$C$3)-(H16*[1]KPI!$C$4),""))</f>
        <v/>
      </c>
      <c r="E16" s="365" t="str">
        <f>IF(OR(C16='Project Follow up - Base'!$D$17,C16='Project Follow up - Base'!$D$38,C16='Project Follow up - Base'!$D$74), IF(SUMIF(B:B,B16,A:A)=0,"", AVERAGEIF(B:B,B16,D:D)),"")</f>
        <v/>
      </c>
      <c r="F16" s="366">
        <f>SUMIF('Project Follow up - Base'!$F$20:$F$102,'Employees KPIs'!C16,'Project Follow up - Base'!$AA$20:$AA$102)</f>
        <v>0</v>
      </c>
      <c r="G16" s="355">
        <f>IF( F16=0,
   0,
   IF(
     F16-
     [1]KPI!$F$3
     &lt;0,0,
     F16-
     [1]KPI!$F$3
    )*
     [1]KPI!$G$3
)</f>
        <v>0</v>
      </c>
      <c r="H16" s="355">
        <f t="shared" ca="1" si="0"/>
        <v>0</v>
      </c>
      <c r="I16" s="356">
        <f ca="1">IF(
COUNTIFS('Project Follow up - Base'!$S$20:$S$96,I$2,'Project Follow up - Base'!$F$20:$F$96,$C16)&lt;= INDEX(List!$Q:$Q,MATCH(I$2,List!$P:$P,0)),
0,
(COUNTIFS('Project Follow up - Base'!$S$20:$S$96,I$2,'Project Follow up - Base'!$F$20:$F$96,$C16)
- INDEX(List!$Q:$Q,MATCH(I$2,List!$P:$P,0)))
* INDEX(List!$R:$R,MATCH(I$2,List!$P:$P,0)))</f>
        <v>0</v>
      </c>
      <c r="J16" s="357">
        <f ca="1">IF(
COUNTIFS('Project Follow up - Base'!$S$20:$S$96,J$2,'Project Follow up - Base'!$F$20:$F$96,$C16)&lt;= INDEX(List!$Q:$Q,MATCH(J$2,List!$P:$P,0)),
0,
(COUNTIFS('Project Follow up - Base'!$S$20:$S$96,J$2,'Project Follow up - Base'!$F$20:$F$96,$C16)
- INDEX(List!$Q:$Q,MATCH(J$2,List!$P:$P,0)))
* INDEX(List!$R:$R,MATCH(J$2,List!$P:$P,0)))</f>
        <v>0</v>
      </c>
      <c r="K16" s="357">
        <f ca="1">IF(
COUNTIFS('Project Follow up - Base'!$S$20:$S$96,K$2,'Project Follow up - Base'!$F$20:$F$96,$C16)&lt;= INDEX(List!$Q:$Q,MATCH(K$2,List!$P:$P,0)),
0,
(COUNTIFS('Project Follow up - Base'!$S$20:$S$96,K$2,'Project Follow up - Base'!$F$20:$F$96,$C16)
- INDEX(List!$Q:$Q,MATCH(K$2,List!$P:$P,0)))
* INDEX(List!$R:$R,MATCH(K$2,List!$P:$P,0)))</f>
        <v>0</v>
      </c>
      <c r="L16" s="357">
        <f ca="1">IF(
COUNTIFS('Project Follow up - Base'!$S$20:$S$96,L$2,'Project Follow up - Base'!$F$20:$F$96,$C16)&lt;= INDEX(List!$Q:$Q,MATCH(L$2,List!$P:$P,0)),
0,
(COUNTIFS('Project Follow up - Base'!$S$20:$S$96,L$2,'Project Follow up - Base'!$F$20:$F$96,$C16)
- INDEX(List!$Q:$Q,MATCH(L$2,List!$P:$P,0)))
* INDEX(List!$R:$R,MATCH(L$2,List!$P:$P,0)))</f>
        <v>0</v>
      </c>
      <c r="M16" s="357">
        <f ca="1">IF(
COUNTIFS('Project Follow up - Base'!$S$20:$S$96,M$2,'Project Follow up - Base'!$F$20:$F$96,$C16)&lt;= INDEX(List!$Q:$Q,MATCH(M$2,List!$P:$P,0)),
0,
(COUNTIFS('Project Follow up - Base'!$S$20:$S$96,M$2,'Project Follow up - Base'!$F$20:$F$96,$C16)
- INDEX(List!$Q:$Q,MATCH(M$2,List!$P:$P,0)))
* INDEX(List!$R:$R,MATCH(M$2,List!$P:$P,0)))</f>
        <v>0</v>
      </c>
      <c r="N16" s="357">
        <f ca="1">IF(
COUNTIFS('Project Follow up - Base'!$S$20:$S$96,N$2,'Project Follow up - Base'!$F$20:$F$96,$C16)&lt;= INDEX(List!$Q:$Q,MATCH(N$2,List!$P:$P,0)),
0,
(COUNTIFS('Project Follow up - Base'!$S$20:$S$96,N$2,'Project Follow up - Base'!$F$20:$F$96,$C16)
- INDEX(List!$Q:$Q,MATCH(N$2,List!$P:$P,0)))
* INDEX(List!$R:$R,MATCH(N$2,List!$P:$P,0)))</f>
        <v>0</v>
      </c>
      <c r="O16" s="357">
        <f ca="1">IF(
COUNTIFS('Project Follow up - Base'!$S$20:$S$96,O$2,'Project Follow up - Base'!$F$20:$F$96,$C16)&lt;= INDEX(List!$Q:$Q,MATCH(O$2,List!$P:$P,0)),
0,
(COUNTIFS('Project Follow up - Base'!$S$20:$S$96,O$2,'Project Follow up - Base'!$F$20:$F$96,$C16)
- INDEX(List!$Q:$Q,MATCH(O$2,List!$P:$P,0)))
* INDEX(List!$R:$R,MATCH(O$2,List!$P:$P,0)))</f>
        <v>0</v>
      </c>
      <c r="P16" s="357">
        <f ca="1">IF(
COUNTIFS('Project Follow up - Base'!$S$20:$S$96,P$2,'Project Follow up - Base'!$F$20:$F$96,$C16)&lt;= INDEX(List!$Q:$Q,MATCH(P$2,List!$P:$P,0)),
0,
(COUNTIFS('Project Follow up - Base'!$S$20:$S$96,P$2,'Project Follow up - Base'!$F$20:$F$96,$C16)
- INDEX(List!$Q:$Q,MATCH(P$2,List!$P:$P,0)))
* INDEX(List!$R:$R,MATCH(P$2,List!$P:$P,0)))</f>
        <v>0</v>
      </c>
      <c r="Q16" s="357">
        <f ca="1">IF(
COUNTIFS('Project Follow up - Base'!$S$20:$S$96,Q$2,'Project Follow up - Base'!$F$20:$F$96,$C16)&lt;= INDEX(List!$Q:$Q,MATCH(Q$2,List!$P:$P,0)),
0,
(COUNTIFS('Project Follow up - Base'!$S$20:$S$96,Q$2,'Project Follow up - Base'!$F$20:$F$96,$C16)
- INDEX(List!$Q:$Q,MATCH(Q$2,List!$P:$P,0)))
* INDEX(List!$R:$R,MATCH(Q$2,List!$P:$P,0)))</f>
        <v>0</v>
      </c>
      <c r="R16" s="357">
        <f ca="1">IF(
COUNTIFS('Project Follow up - Base'!$S$20:$S$96,R$2,'Project Follow up - Base'!$F$20:$F$96,$C16)&lt;= INDEX(List!$Q:$Q,MATCH(R$2,List!$P:$P,0)),
0,
(COUNTIFS('Project Follow up - Base'!$S$20:$S$96,R$2,'Project Follow up - Base'!$F$20:$F$96,$C16)
- INDEX(List!$Q:$Q,MATCH(R$2,List!$P:$P,0)))
* INDEX(List!$R:$R,MATCH(R$2,List!$P:$P,0)))</f>
        <v>0</v>
      </c>
      <c r="S16" s="357">
        <f ca="1">IF(
COUNTIFS('Project Follow up - Base'!$S$20:$S$96,S$2,'Project Follow up - Base'!$F$20:$F$96,$C16)&lt;= INDEX(List!$Q:$Q,MATCH(S$2,List!$P:$P,0)),
0,
(COUNTIFS('Project Follow up - Base'!$S$20:$S$96,S$2,'Project Follow up - Base'!$F$20:$F$96,$C16)
- INDEX(List!$Q:$Q,MATCH(S$2,List!$P:$P,0)))
* INDEX(List!$R:$R,MATCH(S$2,List!$P:$P,0)))</f>
        <v>0</v>
      </c>
      <c r="T16" s="357">
        <f ca="1">IF(
COUNTIFS('Project Follow up - Base'!$S$20:$S$96,T$2,'Project Follow up - Base'!$F$20:$F$96,$C16)&lt;= INDEX(List!$Q:$Q,MATCH(T$2,List!$P:$P,0)),
0,
(COUNTIFS('Project Follow up - Base'!$S$20:$S$96,T$2,'Project Follow up - Base'!$F$20:$F$96,$C16)
- INDEX(List!$Q:$Q,MATCH(T$2,List!$P:$P,0)))
* INDEX(List!$R:$R,MATCH(T$2,List!$P:$P,0)))</f>
        <v>0</v>
      </c>
      <c r="U16" s="357">
        <f ca="1">IF(
COUNTIFS('Project Follow up - Base'!$S$20:$S$96,U$2,'Project Follow up - Base'!$F$20:$F$96,$C16)&lt;= INDEX(List!$Q:$Q,MATCH(U$2,List!$P:$P,0)),
0,
(COUNTIFS('Project Follow up - Base'!$S$20:$S$96,U$2,'Project Follow up - Base'!$F$20:$F$96,$C16)
- INDEX(List!$Q:$Q,MATCH(U$2,List!$P:$P,0)))
* INDEX(List!$R:$R,MATCH(U$2,List!$P:$P,0)))</f>
        <v>0</v>
      </c>
      <c r="V16" s="357">
        <f ca="1">IF(
COUNTIFS('Project Follow up - Base'!$S$20:$S$96,V$2,'Project Follow up - Base'!$F$20:$F$96,$C16)&lt;= INDEX(List!$Q:$Q,MATCH(V$2,List!$P:$P,0)),
0,
(COUNTIFS('Project Follow up - Base'!$S$20:$S$96,V$2,'Project Follow up - Base'!$F$20:$F$96,$C16)
- INDEX(List!$Q:$Q,MATCH(V$2,List!$P:$P,0)))
* INDEX(List!$R:$R,MATCH(V$2,List!$P:$P,0)))</f>
        <v>0</v>
      </c>
      <c r="W16" s="357">
        <f ca="1">IF(
COUNTIFS('Project Follow up - Base'!$S$20:$S$96,W$2,'Project Follow up - Base'!$F$20:$F$96,$C16)&lt;= INDEX(List!$Q:$Q,MATCH(W$2,List!$P:$P,0)),
0,
(COUNTIFS('Project Follow up - Base'!$S$20:$S$96,W$2,'Project Follow up - Base'!$F$20:$F$96,$C16)
- INDEX(List!$Q:$Q,MATCH(W$2,List!$P:$P,0)))
* INDEX(List!$R:$R,MATCH(W$2,List!$P:$P,0)))</f>
        <v>0</v>
      </c>
      <c r="X16" s="357">
        <f ca="1">IF(
COUNTIFS('Project Follow up - Base'!$S$20:$S$96,X$2,'Project Follow up - Base'!$F$20:$F$96,$C16)&lt;= INDEX(List!$Q:$Q,MATCH(X$2,List!$P:$P,0)),
0,
(COUNTIFS('Project Follow up - Base'!$S$20:$S$96,X$2,'Project Follow up - Base'!$F$20:$F$96,$C16)
- INDEX(List!$Q:$Q,MATCH(X$2,List!$P:$P,0)))
* INDEX(List!$R:$R,MATCH(X$2,List!$P:$P,0)))</f>
        <v>0</v>
      </c>
      <c r="Y16" s="357">
        <f ca="1">IF(
COUNTIFS('Project Follow up - Base'!$S$20:$S$96,Y$2,'Project Follow up - Base'!$F$20:$F$96,$C16)&lt;= INDEX(List!$Q:$Q,MATCH(Y$2,List!$P:$P,0)),
0,
(COUNTIFS('Project Follow up - Base'!$S$20:$S$96,Y$2,'Project Follow up - Base'!$F$20:$F$96,$C16)
- INDEX(List!$Q:$Q,MATCH(Y$2,List!$P:$P,0)))
* INDEX(List!$R:$R,MATCH(Y$2,List!$P:$P,0)))</f>
        <v>0</v>
      </c>
      <c r="Z16" s="357">
        <f ca="1">IF(
COUNTIFS('Project Follow up - Base'!$S$20:$S$96,Z$2,'Project Follow up - Base'!$F$20:$F$96,$C16)&lt;= INDEX(List!$Q:$Q,MATCH(Z$2,List!$P:$P,0)),
0,
(COUNTIFS('Project Follow up - Base'!$S$20:$S$96,Z$2,'Project Follow up - Base'!$F$20:$F$96,$C16)
- INDEX(List!$Q:$Q,MATCH(Z$2,List!$P:$P,0)))
* INDEX(List!$R:$R,MATCH(Z$2,List!$P:$P,0)))</f>
        <v>0</v>
      </c>
      <c r="AA16" s="357">
        <f ca="1">IF(
COUNTIFS('Project Follow up - Base'!$S$20:$S$96,AA$2,'Project Follow up - Base'!$F$20:$F$96,$C16)&lt;= INDEX(List!$Q:$Q,MATCH(AA$2,List!$P:$P,0)),
0,
(COUNTIFS('Project Follow up - Base'!$S$20:$S$96,AA$2,'Project Follow up - Base'!$F$20:$F$96,$C16)
- INDEX(List!$Q:$Q,MATCH(AA$2,List!$P:$P,0)))
* INDEX(List!$R:$R,MATCH(AA$2,List!$P:$P,0)))</f>
        <v>0</v>
      </c>
      <c r="AB16" s="357">
        <f ca="1">IF(
COUNTIFS('Project Follow up - Base'!$S$20:$S$96,AB$2,'Project Follow up - Base'!$F$20:$F$96,$C16)&lt;= INDEX(List!$Q:$Q,MATCH(AB$2,List!$P:$P,0)),
0,
(COUNTIFS('Project Follow up - Base'!$S$20:$S$96,AB$2,'Project Follow up - Base'!$F$20:$F$96,$C16)
- INDEX(List!$Q:$Q,MATCH(AB$2,List!$P:$P,0)))
* INDEX(List!$R:$R,MATCH(AB$2,List!$P:$P,0)))</f>
        <v>0</v>
      </c>
      <c r="AC16" s="357">
        <f ca="1">IF(
COUNTIFS('Project Follow up - Base'!$S$20:$S$96,AC$2,'Project Follow up - Base'!$F$20:$F$96,$C16)&lt;= INDEX(List!$Q:$Q,MATCH(AC$2,List!$P:$P,0)),
0,
(COUNTIFS('Project Follow up - Base'!$S$20:$S$96,AC$2,'Project Follow up - Base'!$F$20:$F$96,$C16)
- INDEX(List!$Q:$Q,MATCH(AC$2,List!$P:$P,0)))
* INDEX(List!$R:$R,MATCH(AC$2,List!$P:$P,0)))</f>
        <v>0</v>
      </c>
      <c r="AD16" s="357">
        <f ca="1">IF(
COUNTIFS('Project Follow up - Base'!$S$20:$S$96,AD$2,'Project Follow up - Base'!$F$20:$F$96,$C16)&lt;= INDEX(List!$Q:$Q,MATCH(AD$2,List!$P:$P,0)),
0,
(COUNTIFS('Project Follow up - Base'!$S$20:$S$96,AD$2,'Project Follow up - Base'!$F$20:$F$96,$C16)
- INDEX(List!$Q:$Q,MATCH(AD$2,List!$P:$P,0)))
* INDEX(List!$R:$R,MATCH(AD$2,List!$P:$P,0)))</f>
        <v>0</v>
      </c>
      <c r="AE16" s="357">
        <f ca="1">IF(
COUNTIFS('Project Follow up - Base'!$S$20:$S$96,AE$2,'Project Follow up - Base'!$F$20:$F$96,$C16)&lt;= INDEX(List!$Q:$Q,MATCH(AE$2,List!$P:$P,0)),
0,
(COUNTIFS('Project Follow up - Base'!$S$20:$S$96,AE$2,'Project Follow up - Base'!$F$20:$F$96,$C16)
- INDEX(List!$Q:$Q,MATCH(AE$2,List!$P:$P,0)))
* INDEX(List!$R:$R,MATCH(AE$2,List!$P:$P,0)))</f>
        <v>0</v>
      </c>
      <c r="AF16" s="357">
        <f ca="1">IF(
COUNTIFS('Project Follow up - Base'!$S$20:$S$96,AF$2,'Project Follow up - Base'!$F$20:$F$96,$C16)&lt;= INDEX(List!$Q:$Q,MATCH(AF$2,List!$P:$P,0)),
0,
(COUNTIFS('Project Follow up - Base'!$S$20:$S$96,AF$2,'Project Follow up - Base'!$F$20:$F$96,$C16)
- INDEX(List!$Q:$Q,MATCH(AF$2,List!$P:$P,0)))
* INDEX(List!$R:$R,MATCH(AF$2,List!$P:$P,0)))</f>
        <v>0</v>
      </c>
      <c r="AG16" s="357">
        <f ca="1">IF(
COUNTIFS('Project Follow up - Base'!$S$20:$S$96,AG$2,'Project Follow up - Base'!$F$20:$F$96,$C16)&lt;= INDEX(List!$Q:$Q,MATCH(AG$2,List!$P:$P,0)),
0,
(COUNTIFS('Project Follow up - Base'!$S$20:$S$96,AG$2,'Project Follow up - Base'!$F$20:$F$96,$C16)
- INDEX(List!$Q:$Q,MATCH(AG$2,List!$P:$P,0)))
* INDEX(List!$R:$R,MATCH(AG$2,List!$P:$P,0)))</f>
        <v>0</v>
      </c>
      <c r="AH16" s="357">
        <f ca="1">IF(
COUNTIFS('Project Follow up - Base'!$S$20:$S$96,AH$2,'Project Follow up - Base'!$F$20:$F$96,$C16)&lt;= INDEX(List!$Q:$Q,MATCH(AH$2,List!$P:$P,0)),
0,
(COUNTIFS('Project Follow up - Base'!$S$20:$S$96,AH$2,'Project Follow up - Base'!$F$20:$F$96,$C16)
- INDEX(List!$Q:$Q,MATCH(AH$2,List!$P:$P,0)))
* INDEX(List!$R:$R,MATCH(AH$2,List!$P:$P,0)))</f>
        <v>0</v>
      </c>
      <c r="AI16" s="357">
        <f ca="1">IF(
COUNTIFS('Project Follow up - Base'!$S$20:$S$96,AI$2,'Project Follow up - Base'!$F$20:$F$96,$C16)&lt;= INDEX(List!$Q:$Q,MATCH(AI$2,List!$P:$P,0)),
0,
(COUNTIFS('Project Follow up - Base'!$S$20:$S$96,AI$2,'Project Follow up - Base'!$F$20:$F$96,$C16)
- INDEX(List!$Q:$Q,MATCH(AI$2,List!$P:$P,0)))
* INDEX(List!$R:$R,MATCH(AI$2,List!$P:$P,0)))</f>
        <v>0</v>
      </c>
      <c r="AJ16" s="357">
        <f ca="1">IF(
COUNTIFS('Project Follow up - Base'!$S$20:$S$96,AJ$2,'Project Follow up - Base'!$F$20:$F$96,$C16)&lt;= INDEX(List!$Q:$Q,MATCH(AJ$2,List!$P:$P,0)),
0,
(COUNTIFS('Project Follow up - Base'!$S$20:$S$96,AJ$2,'Project Follow up - Base'!$F$20:$F$96,$C16)
- INDEX(List!$Q:$Q,MATCH(AJ$2,List!$P:$P,0)))
* INDEX(List!$R:$R,MATCH(AJ$2,List!$P:$P,0)))</f>
        <v>0</v>
      </c>
      <c r="AK16" s="357">
        <f ca="1">IF(
COUNTIFS('Project Follow up - Base'!$S$20:$S$96,AK$2,'Project Follow up - Base'!$F$20:$F$96,$C16)&lt;= INDEX(List!$Q:$Q,MATCH(AK$2,List!$P:$P,0)),
0,
(COUNTIFS('Project Follow up - Base'!$S$20:$S$96,AK$2,'Project Follow up - Base'!$F$20:$F$96,$C16)
- INDEX(List!$Q:$Q,MATCH(AK$2,List!$P:$P,0)))
* INDEX(List!$R:$R,MATCH(AK$2,List!$P:$P,0)))</f>
        <v>0</v>
      </c>
      <c r="AL16" s="357">
        <f ca="1">IF(
COUNTIFS('Project Follow up - Base'!$S$20:$S$96,AL$2,'Project Follow up - Base'!$F$20:$F$96,$C16)&lt;= INDEX(List!$Q:$Q,MATCH(AL$2,List!$P:$P,0)),
0,
(COUNTIFS('Project Follow up - Base'!$S$20:$S$96,AL$2,'Project Follow up - Base'!$F$20:$F$96,$C16)
- INDEX(List!$Q:$Q,MATCH(AL$2,List!$P:$P,0)))
* INDEX(List!$R:$R,MATCH(AL$2,List!$P:$P,0)))</f>
        <v>0</v>
      </c>
      <c r="AM16" s="357">
        <f ca="1">IF(
COUNTIFS('Project Follow up - Base'!$S$20:$S$96,AM$2,'Project Follow up - Base'!$F$20:$F$96,$C16)&lt;= INDEX(List!$Q:$Q,MATCH(AM$2,List!$P:$P,0)),
0,
(COUNTIFS('Project Follow up - Base'!$S$20:$S$96,AM$2,'Project Follow up - Base'!$F$20:$F$96,$C16)
- INDEX(List!$Q:$Q,MATCH(AM$2,List!$P:$P,0)))
* INDEX(List!$R:$R,MATCH(AM$2,List!$P:$P,0)))</f>
        <v>0</v>
      </c>
      <c r="AN16" s="357">
        <f ca="1">IF(
COUNTIFS('Project Follow up - Base'!$S$20:$S$96,AN$2,'Project Follow up - Base'!$F$20:$F$96,$C16)&lt;= INDEX(List!$Q:$Q,MATCH(AN$2,List!$P:$P,0)),
0,
(COUNTIFS('Project Follow up - Base'!$S$20:$S$96,AN$2,'Project Follow up - Base'!$F$20:$F$96,$C16)
- INDEX(List!$Q:$Q,MATCH(AN$2,List!$P:$P,0)))
* INDEX(List!$R:$R,MATCH(AN$2,List!$P:$P,0)))</f>
        <v>0</v>
      </c>
      <c r="AO16" s="357">
        <f ca="1">IF(
COUNTIFS('Project Follow up - Base'!$S$20:$S$96,AO$2,'Project Follow up - Base'!$F$20:$F$96,$C16)&lt;= INDEX(List!$Q:$Q,MATCH(AO$2,List!$P:$P,0)),
0,
(COUNTIFS('Project Follow up - Base'!$S$20:$S$96,AO$2,'Project Follow up - Base'!$F$20:$F$96,$C16)
- INDEX(List!$Q:$Q,MATCH(AO$2,List!$P:$P,0)))
* INDEX(List!$R:$R,MATCH(AO$2,List!$P:$P,0)))</f>
        <v>0</v>
      </c>
      <c r="AP16" s="357">
        <f ca="1">IF(
COUNTIFS('Project Follow up - Base'!$S$20:$S$96,AP$2,'Project Follow up - Base'!$F$20:$F$96,$C16)&lt;= INDEX(List!$Q:$Q,MATCH(AP$2,List!$P:$P,0)),
0,
(COUNTIFS('Project Follow up - Base'!$S$20:$S$96,AP$2,'Project Follow up - Base'!$F$20:$F$96,$C16)
- INDEX(List!$Q:$Q,MATCH(AP$2,List!$P:$P,0)))
* INDEX(List!$R:$R,MATCH(AP$2,List!$P:$P,0)))</f>
        <v>0</v>
      </c>
      <c r="AQ16" s="357">
        <f ca="1">IF(
COUNTIFS('Project Follow up - Base'!$S$20:$S$96,AQ$2,'Project Follow up - Base'!$F$20:$F$96,$C16)&lt;= INDEX(List!$Q:$Q,MATCH(AQ$2,List!$P:$P,0)),
0,
(COUNTIFS('Project Follow up - Base'!$S$20:$S$96,AQ$2,'Project Follow up - Base'!$F$20:$F$96,$C16)
- INDEX(List!$Q:$Q,MATCH(AQ$2,List!$P:$P,0)))
* INDEX(List!$R:$R,MATCH(AQ$2,List!$P:$P,0)))</f>
        <v>0</v>
      </c>
      <c r="AR16" s="357">
        <f ca="1">IF(
COUNTIFS('Project Follow up - Base'!$S$20:$S$96,AR$2,'Project Follow up - Base'!$F$20:$F$96,$C16)&lt;= INDEX(List!$Q:$Q,MATCH(AR$2,List!$P:$P,0)),
0,
(COUNTIFS('Project Follow up - Base'!$S$20:$S$96,AR$2,'Project Follow up - Base'!$F$20:$F$96,$C16)
- INDEX(List!$Q:$Q,MATCH(AR$2,List!$P:$P,0)))
* INDEX(List!$R:$R,MATCH(AR$2,List!$P:$P,0)))</f>
        <v>0</v>
      </c>
      <c r="AS16" s="357">
        <f ca="1">IF(
COUNTIFS('Project Follow up - Base'!$S$20:$S$96,AS$2,'Project Follow up - Base'!$F$20:$F$96,$C16)&lt;= INDEX(List!$Q:$Q,MATCH(AS$2,List!$P:$P,0)),
0,
(COUNTIFS('Project Follow up - Base'!$S$20:$S$96,AS$2,'Project Follow up - Base'!$F$20:$F$96,$C16)
- INDEX(List!$Q:$Q,MATCH(AS$2,List!$P:$P,0)))
* INDEX(List!$R:$R,MATCH(AS$2,List!$P:$P,0)))</f>
        <v>0</v>
      </c>
      <c r="AT16" s="357">
        <f ca="1">IF(
COUNTIFS('Project Follow up - Base'!$S$20:$S$96,AT$2,'Project Follow up - Base'!$F$20:$F$96,$C16)&lt;= INDEX(List!$Q:$Q,MATCH(AT$2,List!$P:$P,0)),
0,
(COUNTIFS('Project Follow up - Base'!$S$20:$S$96,AT$2,'Project Follow up - Base'!$F$20:$F$96,$C16)
- INDEX(List!$Q:$Q,MATCH(AT$2,List!$P:$P,0)))
* INDEX(List!$R:$R,MATCH(AT$2,List!$P:$P,0)))</f>
        <v>0</v>
      </c>
      <c r="AU16" s="357">
        <f ca="1">IF(
COUNTIFS('Project Follow up - Base'!$S$20:$S$96,AU$2,'Project Follow up - Base'!$F$20:$F$96,$C16)&lt;= INDEX(List!$Q:$Q,MATCH(AU$2,List!$P:$P,0)),
0,
(COUNTIFS('Project Follow up - Base'!$S$20:$S$96,AU$2,'Project Follow up - Base'!$F$20:$F$96,$C16)
- INDEX(List!$Q:$Q,MATCH(AU$2,List!$P:$P,0)))
* INDEX(List!$R:$R,MATCH(AU$2,List!$P:$P,0)))</f>
        <v>0</v>
      </c>
      <c r="AV16" s="357">
        <f ca="1">IF(
COUNTIFS('Project Follow up - Base'!$S$20:$S$96,AV$2,'Project Follow up - Base'!$F$20:$F$96,$C16)&lt;= INDEX(List!$Q:$Q,MATCH(AV$2,List!$P:$P,0)),
0,
(COUNTIFS('Project Follow up - Base'!$S$20:$S$96,AV$2,'Project Follow up - Base'!$F$20:$F$96,$C16)
- INDEX(List!$Q:$Q,MATCH(AV$2,List!$P:$P,0)))
* INDEX(List!$R:$R,MATCH(AV$2,List!$P:$P,0)))</f>
        <v>0</v>
      </c>
      <c r="AW16" s="357">
        <f ca="1">IF(
COUNTIFS('Project Follow up - Base'!$S$20:$S$96,AW$2,'Project Follow up - Base'!$F$20:$F$96,$C16)&lt;= INDEX(List!$Q:$Q,MATCH(AW$2,List!$P:$P,0)),
0,
(COUNTIFS('Project Follow up - Base'!$S$20:$S$96,AW$2,'Project Follow up - Base'!$F$20:$F$96,$C16)
- INDEX(List!$Q:$Q,MATCH(AW$2,List!$P:$P,0)))
* INDEX(List!$R:$R,MATCH(AW$2,List!$P:$P,0)))</f>
        <v>0</v>
      </c>
      <c r="AX16" s="357">
        <f ca="1">IF(
COUNTIFS('Project Follow up - Base'!$S$20:$S$96,AX$2,'Project Follow up - Base'!$F$20:$F$96,$C16)&lt;= INDEX(List!$Q:$Q,MATCH(AX$2,List!$P:$P,0)),
0,
(COUNTIFS('Project Follow up - Base'!$S$20:$S$96,AX$2,'Project Follow up - Base'!$F$20:$F$96,$C16)
- INDEX(List!$Q:$Q,MATCH(AX$2,List!$P:$P,0)))
* INDEX(List!$R:$R,MATCH(AX$2,List!$P:$P,0)))</f>
        <v>0</v>
      </c>
      <c r="AY16" s="357">
        <f ca="1">IF(
COUNTIFS('Project Follow up - Base'!$S$20:$S$96,AY$2,'Project Follow up - Base'!$F$20:$F$96,$C16)&lt;= INDEX(List!$Q:$Q,MATCH(AY$2,List!$P:$P,0)),
0,
(COUNTIFS('Project Follow up - Base'!$S$20:$S$96,AY$2,'Project Follow up - Base'!$F$20:$F$96,$C16)
- INDEX(List!$Q:$Q,MATCH(AY$2,List!$P:$P,0)))
* INDEX(List!$R:$R,MATCH(AY$2,List!$P:$P,0)))</f>
        <v>0</v>
      </c>
      <c r="AZ16" s="357">
        <f ca="1">IF(
COUNTIFS('Project Follow up - Base'!$S$20:$S$96,AZ$2,'Project Follow up - Base'!$F$20:$F$96,$C16)&lt;= INDEX(List!$Q:$Q,MATCH(AZ$2,List!$P:$P,0)),
0,
(COUNTIFS('Project Follow up - Base'!$S$20:$S$96,AZ$2,'Project Follow up - Base'!$F$20:$F$96,$C16)
- INDEX(List!$Q:$Q,MATCH(AZ$2,List!$P:$P,0)))
* INDEX(List!$R:$R,MATCH(AZ$2,List!$P:$P,0)))</f>
        <v>0</v>
      </c>
      <c r="BA16" s="357">
        <f ca="1">IF(
COUNTIFS('Project Follow up - Base'!$S$20:$S$96,BA$2,'Project Follow up - Base'!$F$20:$F$96,$C16)&lt;= INDEX(List!$Q:$Q,MATCH(BA$2,List!$P:$P,0)),
0,
(COUNTIFS('Project Follow up - Base'!$S$20:$S$96,BA$2,'Project Follow up - Base'!$F$20:$F$96,$C16)
- INDEX(List!$Q:$Q,MATCH(BA$2,List!$P:$P,0)))
* INDEX(List!$R:$R,MATCH(BA$2,List!$P:$P,0)))</f>
        <v>0</v>
      </c>
      <c r="BB16" s="357">
        <f ca="1">IF(
COUNTIFS('Project Follow up - Base'!$S$20:$S$96,BB$2,'Project Follow up - Base'!$F$20:$F$96,$C16)&lt;= INDEX(List!$Q:$Q,MATCH(BB$2,List!$P:$P,0)),
0,
(COUNTIFS('Project Follow up - Base'!$S$20:$S$96,BB$2,'Project Follow up - Base'!$F$20:$F$96,$C16)
- INDEX(List!$Q:$Q,MATCH(BB$2,List!$P:$P,0)))
* INDEX(List!$R:$R,MATCH(BB$2,List!$P:$P,0)))</f>
        <v>0</v>
      </c>
      <c r="BC16" s="357">
        <f ca="1">IF(
COUNTIFS('Project Follow up - Base'!$S$20:$S$96,BC$2,'Project Follow up - Base'!$F$20:$F$96,$C16)&lt;= INDEX(List!$Q:$Q,MATCH(BC$2,List!$P:$P,0)),
0,
(COUNTIFS('Project Follow up - Base'!$S$20:$S$96,BC$2,'Project Follow up - Base'!$F$20:$F$96,$C16)
- INDEX(List!$Q:$Q,MATCH(BC$2,List!$P:$P,0)))
* INDEX(List!$R:$R,MATCH(BC$2,List!$P:$P,0)))</f>
        <v>0</v>
      </c>
      <c r="BD16" s="357">
        <f ca="1">IF(
COUNTIFS('Project Follow up - Base'!$S$20:$S$96,BD$2,'Project Follow up - Base'!$F$20:$F$96,$C16)&lt;= INDEX(List!$Q:$Q,MATCH(BD$2,List!$P:$P,0)),
0,
(COUNTIFS('Project Follow up - Base'!$S$20:$S$96,BD$2,'Project Follow up - Base'!$F$20:$F$96,$C16)
- INDEX(List!$Q:$Q,MATCH(BD$2,List!$P:$P,0)))
* INDEX(List!$R:$R,MATCH(BD$2,List!$P:$P,0)))</f>
        <v>0</v>
      </c>
      <c r="BE16" s="357">
        <f ca="1">IF(
COUNTIFS('Project Follow up - Base'!$S$20:$S$96,BE$2,'Project Follow up - Base'!$F$20:$F$96,$C16)&lt;= INDEX(List!$Q:$Q,MATCH(BE$2,List!$P:$P,0)),
0,
(COUNTIFS('Project Follow up - Base'!$S$20:$S$96,BE$2,'Project Follow up - Base'!$F$20:$F$96,$C16)
- INDEX(List!$Q:$Q,MATCH(BE$2,List!$P:$P,0)))
* INDEX(List!$R:$R,MATCH(BE$2,List!$P:$P,0)))</f>
        <v>0</v>
      </c>
      <c r="BF16" s="357">
        <f ca="1">IF(
COUNTIFS('Project Follow up - Base'!$S$20:$S$96,BF$2,'Project Follow up - Base'!$F$20:$F$96,$C16)&lt;= INDEX(List!$Q:$Q,MATCH(BF$2,List!$P:$P,0)),
0,
(COUNTIFS('Project Follow up - Base'!$S$20:$S$96,BF$2,'Project Follow up - Base'!$F$20:$F$96,$C16)
- INDEX(List!$Q:$Q,MATCH(BF$2,List!$P:$P,0)))
* INDEX(List!$R:$R,MATCH(BF$2,List!$P:$P,0)))</f>
        <v>0</v>
      </c>
      <c r="BG16" s="357">
        <f ca="1">IF(
COUNTIFS('Project Follow up - Base'!$S$20:$S$96,BG$2,'Project Follow up - Base'!$F$20:$F$96,$C16)&lt;= INDEX(List!$Q:$Q,MATCH(BG$2,List!$P:$P,0)),
0,
(COUNTIFS('Project Follow up - Base'!$S$20:$S$96,BG$2,'Project Follow up - Base'!$F$20:$F$96,$C16)
- INDEX(List!$Q:$Q,MATCH(BG$2,List!$P:$P,0)))
* INDEX(List!$R:$R,MATCH(BG$2,List!$P:$P,0)))</f>
        <v>0</v>
      </c>
      <c r="BH16" s="357">
        <f ca="1">IF(
COUNTIFS('Project Follow up - Base'!$S$20:$S$96,BH$2,'Project Follow up - Base'!$F$20:$F$96,$C16)&lt;= INDEX(List!$Q:$Q,MATCH(BH$2,List!$P:$P,0)),
0,
(COUNTIFS('Project Follow up - Base'!$S$20:$S$96,BH$2,'Project Follow up - Base'!$F$20:$F$96,$C16)
- INDEX(List!$Q:$Q,MATCH(BH$2,List!$P:$P,0)))
* INDEX(List!$R:$R,MATCH(BH$2,List!$P:$P,0)))</f>
        <v>0</v>
      </c>
      <c r="BI16" s="357">
        <f ca="1">IF(
COUNTIFS('Project Follow up - Base'!$S$20:$S$96,BI$2,'Project Follow up - Base'!$F$20:$F$96,$C16)&lt;= INDEX(List!$Q:$Q,MATCH(BI$2,List!$P:$P,0)),
0,
(COUNTIFS('Project Follow up - Base'!$S$20:$S$96,BI$2,'Project Follow up - Base'!$F$20:$F$96,$C16)
- INDEX(List!$Q:$Q,MATCH(BI$2,List!$P:$P,0)))
* INDEX(List!$R:$R,MATCH(BI$2,List!$P:$P,0)))</f>
        <v>0</v>
      </c>
      <c r="BJ16" s="357">
        <f ca="1">IF(
COUNTIFS('Project Follow up - Base'!$S$20:$S$96,BJ$2,'Project Follow up - Base'!$F$20:$F$96,$C16)&lt;= INDEX(List!$Q:$Q,MATCH(BJ$2,List!$P:$P,0)),
0,
(COUNTIFS('Project Follow up - Base'!$S$20:$S$96,BJ$2,'Project Follow up - Base'!$F$20:$F$96,$C16)
- INDEX(List!$Q:$Q,MATCH(BJ$2,List!$P:$P,0)))
* INDEX(List!$R:$R,MATCH(BJ$2,List!$P:$P,0)))</f>
        <v>0</v>
      </c>
      <c r="BK16" s="357">
        <f ca="1">IF(
COUNTIFS('Project Follow up - Base'!$S$20:$S$96,BK$2,'Project Follow up - Base'!$F$20:$F$96,$C16)&lt;= INDEX(List!$Q:$Q,MATCH(BK$2,List!$P:$P,0)),
0,
(COUNTIFS('Project Follow up - Base'!$S$20:$S$96,BK$2,'Project Follow up - Base'!$F$20:$F$96,$C16)
- INDEX(List!$Q:$Q,MATCH(BK$2,List!$P:$P,0)))
* INDEX(List!$R:$R,MATCH(BK$2,List!$P:$P,0)))</f>
        <v>0</v>
      </c>
      <c r="BL16" s="357">
        <f ca="1">IF(
COUNTIFS('Project Follow up - Base'!$S$20:$S$96,BL$2,'Project Follow up - Base'!$F$20:$F$96,$C16)&lt;= INDEX(List!$Q:$Q,MATCH(BL$2,List!$P:$P,0)),
0,
(COUNTIFS('Project Follow up - Base'!$S$20:$S$96,BL$2,'Project Follow up - Base'!$F$20:$F$96,$C16)
- INDEX(List!$Q:$Q,MATCH(BL$2,List!$P:$P,0)))
* INDEX(List!$R:$R,MATCH(BL$2,List!$P:$P,0)))</f>
        <v>0</v>
      </c>
      <c r="BM16" s="357">
        <f ca="1">IF(
COUNTIFS('Project Follow up - Base'!$S$20:$S$96,BM$2,'Project Follow up - Base'!$F$20:$F$96,$C16)&lt;= INDEX(List!$Q:$Q,MATCH(BM$2,List!$P:$P,0)),
0,
(COUNTIFS('Project Follow up - Base'!$S$20:$S$96,BM$2,'Project Follow up - Base'!$F$20:$F$96,$C16)
- INDEX(List!$Q:$Q,MATCH(BM$2,List!$P:$P,0)))
* INDEX(List!$R:$R,MATCH(BM$2,List!$P:$P,0)))</f>
        <v>0</v>
      </c>
      <c r="BN16" s="357">
        <f ca="1">IF(
COUNTIFS('Project Follow up - Base'!$S$20:$S$96,BN$2,'Project Follow up - Base'!$F$20:$F$96,$C16)&lt;= INDEX(List!$Q:$Q,MATCH(BN$2,List!$P:$P,0)),
0,
(COUNTIFS('Project Follow up - Base'!$S$20:$S$96,BN$2,'Project Follow up - Base'!$F$20:$F$96,$C16)
- INDEX(List!$Q:$Q,MATCH(BN$2,List!$P:$P,0)))
* INDEX(List!$R:$R,MATCH(BN$2,List!$P:$P,0)))</f>
        <v>0</v>
      </c>
      <c r="BO16" s="357">
        <f ca="1">IF(
COUNTIFS('Project Follow up - Base'!$S$20:$S$96,BO$2,'Project Follow up - Base'!$F$20:$F$96,$C16)&lt;= INDEX(List!$Q:$Q,MATCH(BO$2,List!$P:$P,0)),
0,
(COUNTIFS('Project Follow up - Base'!$S$20:$S$96,BO$2,'Project Follow up - Base'!$F$20:$F$96,$C16)
- INDEX(List!$Q:$Q,MATCH(BO$2,List!$P:$P,0)))
* INDEX(List!$R:$R,MATCH(BO$2,List!$P:$P,0)))</f>
        <v>0</v>
      </c>
      <c r="BP16" s="357">
        <f ca="1">IF(
COUNTIFS('Project Follow up - Base'!$S$20:$S$96,BP$2,'Project Follow up - Base'!$F$20:$F$96,$C16)&lt;= INDEX(List!$Q:$Q,MATCH(BP$2,List!$P:$P,0)),
0,
(COUNTIFS('Project Follow up - Base'!$S$20:$S$96,BP$2,'Project Follow up - Base'!$F$20:$F$96,$C16)
- INDEX(List!$Q:$Q,MATCH(BP$2,List!$P:$P,0)))
* INDEX(List!$R:$R,MATCH(BP$2,List!$P:$P,0)))</f>
        <v>0</v>
      </c>
      <c r="BQ16" s="357">
        <f ca="1">IF(
COUNTIFS('Project Follow up - Base'!$S$20:$S$96,BQ$2,'Project Follow up - Base'!$F$20:$F$96,$C16)&lt;= INDEX(List!$Q:$Q,MATCH(BQ$2,List!$P:$P,0)),
0,
(COUNTIFS('Project Follow up - Base'!$S$20:$S$96,BQ$2,'Project Follow up - Base'!$F$20:$F$96,$C16)
- INDEX(List!$Q:$Q,MATCH(BQ$2,List!$P:$P,0)))
* INDEX(List!$R:$R,MATCH(BQ$2,List!$P:$P,0)))</f>
        <v>0</v>
      </c>
      <c r="BR16" s="357">
        <f ca="1">IF(
COUNTIFS('Project Follow up - Base'!$S$20:$S$96,BR$2,'Project Follow up - Base'!$F$20:$F$96,$C16)&lt;= INDEX(List!$Q:$Q,MATCH(BR$2,List!$P:$P,0)),
0,
(COUNTIFS('Project Follow up - Base'!$S$20:$S$96,BR$2,'Project Follow up - Base'!$F$20:$F$96,$C16)
- INDEX(List!$Q:$Q,MATCH(BR$2,List!$P:$P,0)))
* INDEX(List!$R:$R,MATCH(BR$2,List!$P:$P,0)))</f>
        <v>0</v>
      </c>
      <c r="BS16" s="357">
        <f ca="1">IF(
COUNTIFS('Project Follow up - Base'!$S$20:$S$96,BS$2,'Project Follow up - Base'!$F$20:$F$96,$C16)&lt;= INDEX(List!$Q:$Q,MATCH(BS$2,List!$P:$P,0)),
0,
(COUNTIFS('Project Follow up - Base'!$S$20:$S$96,BS$2,'Project Follow up - Base'!$F$20:$F$96,$C16)
- INDEX(List!$Q:$Q,MATCH(BS$2,List!$P:$P,0)))
* INDEX(List!$R:$R,MATCH(BS$2,List!$P:$P,0)))</f>
        <v>0</v>
      </c>
      <c r="BT16" s="357">
        <f ca="1">IF(
COUNTIFS('Project Follow up - Base'!$S$20:$S$96,BT$2,'Project Follow up - Base'!$F$20:$F$96,$C16)&lt;= INDEX(List!$Q:$Q,MATCH(BT$2,List!$P:$P,0)),
0,
(COUNTIFS('Project Follow up - Base'!$S$20:$S$96,BT$2,'Project Follow up - Base'!$F$20:$F$96,$C16)
- INDEX(List!$Q:$Q,MATCH(BT$2,List!$P:$P,0)))
* INDEX(List!$R:$R,MATCH(BT$2,List!$P:$P,0)))</f>
        <v>0</v>
      </c>
      <c r="BU16" s="357">
        <f ca="1">IF(
COUNTIFS('Project Follow up - Base'!$S$20:$S$96,BU$2,'Project Follow up - Base'!$F$20:$F$96,$C16)&lt;= INDEX(List!$Q:$Q,MATCH(BU$2,List!$P:$P,0)),
0,
(COUNTIFS('Project Follow up - Base'!$S$20:$S$96,BU$2,'Project Follow up - Base'!$F$20:$F$96,$C16)
- INDEX(List!$Q:$Q,MATCH(BU$2,List!$P:$P,0)))
* INDEX(List!$R:$R,MATCH(BU$2,List!$P:$P,0)))</f>
        <v>0</v>
      </c>
      <c r="BV16" s="357">
        <f ca="1">IF(
COUNTIFS('Project Follow up - Base'!$S$20:$S$96,BV$2,'Project Follow up - Base'!$F$20:$F$96,$C16)&lt;= INDEX(List!$Q:$Q,MATCH(BV$2,List!$P:$P,0)),
0,
(COUNTIFS('Project Follow up - Base'!$S$20:$S$96,BV$2,'Project Follow up - Base'!$F$20:$F$96,$C16)
- INDEX(List!$Q:$Q,MATCH(BV$2,List!$P:$P,0)))
* INDEX(List!$R:$R,MATCH(BV$2,List!$P:$P,0)))</f>
        <v>0</v>
      </c>
      <c r="BW16" s="357">
        <f ca="1">IF(
COUNTIFS('Project Follow up - Base'!$S$20:$S$96,BW$2,'Project Follow up - Base'!$F$20:$F$96,$C16)&lt;= INDEX(List!$Q:$Q,MATCH(BW$2,List!$P:$P,0)),
0,
(COUNTIFS('Project Follow up - Base'!$S$20:$S$96,BW$2,'Project Follow up - Base'!$F$20:$F$96,$C16)
- INDEX(List!$Q:$Q,MATCH(BW$2,List!$P:$P,0)))
* INDEX(List!$R:$R,MATCH(BW$2,List!$P:$P,0)))</f>
        <v>0</v>
      </c>
      <c r="BX16" s="357">
        <f ca="1">IF(
COUNTIFS('Project Follow up - Base'!$S$20:$S$96,BX$2,'Project Follow up - Base'!$F$20:$F$96,$C16)&lt;= INDEX(List!$Q:$Q,MATCH(BX$2,List!$P:$P,0)),
0,
(COUNTIFS('Project Follow up - Base'!$S$20:$S$96,BX$2,'Project Follow up - Base'!$F$20:$F$96,$C16)
- INDEX(List!$Q:$Q,MATCH(BX$2,List!$P:$P,0)))
* INDEX(List!$R:$R,MATCH(BX$2,List!$P:$P,0)))</f>
        <v>0</v>
      </c>
      <c r="BY16" s="357">
        <f ca="1">IF(
COUNTIFS('Project Follow up - Base'!$S$20:$S$96,BY$2,'Project Follow up - Base'!$F$20:$F$96,$C16)&lt;= INDEX(List!$Q:$Q,MATCH(BY$2,List!$P:$P,0)),
0,
(COUNTIFS('Project Follow up - Base'!$S$20:$S$96,BY$2,'Project Follow up - Base'!$F$20:$F$96,$C16)
- INDEX(List!$Q:$Q,MATCH(BY$2,List!$P:$P,0)))
* INDEX(List!$R:$R,MATCH(BY$2,List!$P:$P,0)))</f>
        <v>0</v>
      </c>
      <c r="BZ16" s="357">
        <f ca="1">IF(
COUNTIFS('Project Follow up - Base'!$S$20:$S$96,BZ$2,'Project Follow up - Base'!$F$20:$F$96,$C16)&lt;= INDEX(List!$Q:$Q,MATCH(BZ$2,List!$P:$P,0)),
0,
(COUNTIFS('Project Follow up - Base'!$S$20:$S$96,BZ$2,'Project Follow up - Base'!$F$20:$F$96,$C16)
- INDEX(List!$Q:$Q,MATCH(BZ$2,List!$P:$P,0)))
* INDEX(List!$R:$R,MATCH(BZ$2,List!$P:$P,0)))</f>
        <v>0</v>
      </c>
      <c r="CA16" s="357">
        <f ca="1">IF(
COUNTIFS('Project Follow up - Base'!$S$20:$S$96,CA$2,'Project Follow up - Base'!$F$20:$F$96,$C16)&lt;= INDEX(List!$Q:$Q,MATCH(CA$2,List!$P:$P,0)),
0,
(COUNTIFS('Project Follow up - Base'!$S$20:$S$96,CA$2,'Project Follow up - Base'!$F$20:$F$96,$C16)
- INDEX(List!$Q:$Q,MATCH(CA$2,List!$P:$P,0)))
* INDEX(List!$R:$R,MATCH(CA$2,List!$P:$P,0)))</f>
        <v>0</v>
      </c>
      <c r="CB16" s="357">
        <f ca="1">IF(
COUNTIFS('Project Follow up - Base'!$S$20:$S$96,CB$2,'Project Follow up - Base'!$F$20:$F$96,$C16)&lt;= INDEX(List!$Q:$Q,MATCH(CB$2,List!$P:$P,0)),
0,
(COUNTIFS('Project Follow up - Base'!$S$20:$S$96,CB$2,'Project Follow up - Base'!$F$20:$F$96,$C16)
- INDEX(List!$Q:$Q,MATCH(CB$2,List!$P:$P,0)))
* INDEX(List!$R:$R,MATCH(CB$2,List!$P:$P,0)))</f>
        <v>0</v>
      </c>
      <c r="CC16" s="357">
        <f ca="1">IF(
COUNTIFS('Project Follow up - Base'!$S$20:$S$96,CC$2,'Project Follow up - Base'!$F$20:$F$96,$C16)&lt;= INDEX(List!$Q:$Q,MATCH(CC$2,List!$P:$P,0)),
0,
(COUNTIFS('Project Follow up - Base'!$S$20:$S$96,CC$2,'Project Follow up - Base'!$F$20:$F$96,$C16)
- INDEX(List!$Q:$Q,MATCH(CC$2,List!$P:$P,0)))
* INDEX(List!$R:$R,MATCH(CC$2,List!$P:$P,0)))</f>
        <v>0</v>
      </c>
      <c r="CD16" s="357">
        <f ca="1">IF(
COUNTIFS('Project Follow up - Base'!$S$20:$S$96,CD$2,'Project Follow up - Base'!$F$20:$F$96,$C16)&lt;= INDEX(List!$Q:$Q,MATCH(CD$2,List!$P:$P,0)),
0,
(COUNTIFS('Project Follow up - Base'!$S$20:$S$96,CD$2,'Project Follow up - Base'!$F$20:$F$96,$C16)
- INDEX(List!$Q:$Q,MATCH(CD$2,List!$P:$P,0)))
* INDEX(List!$R:$R,MATCH(CD$2,List!$P:$P,0)))</f>
        <v>0</v>
      </c>
      <c r="CE16" s="357">
        <f ca="1">IF(
COUNTIFS('Project Follow up - Base'!$S$20:$S$96,CE$2,'Project Follow up - Base'!$F$20:$F$96,$C16)&lt;= INDEX(List!$Q:$Q,MATCH(CE$2,List!$P:$P,0)),
0,
(COUNTIFS('Project Follow up - Base'!$S$20:$S$96,CE$2,'Project Follow up - Base'!$F$20:$F$96,$C16)
- INDEX(List!$Q:$Q,MATCH(CE$2,List!$P:$P,0)))
* INDEX(List!$R:$R,MATCH(CE$2,List!$P:$P,0)))</f>
        <v>0</v>
      </c>
      <c r="CF16" s="357">
        <f ca="1">IF(
COUNTIFS('Project Follow up - Base'!$S$20:$S$96,CF$2,'Project Follow up - Base'!$F$20:$F$96,$C16)&lt;= INDEX(List!$Q:$Q,MATCH(CF$2,List!$P:$P,0)),
0,
(COUNTIFS('Project Follow up - Base'!$S$20:$S$96,CF$2,'Project Follow up - Base'!$F$20:$F$96,$C16)
- INDEX(List!$Q:$Q,MATCH(CF$2,List!$P:$P,0)))
* INDEX(List!$R:$R,MATCH(CF$2,List!$P:$P,0)))</f>
        <v>0</v>
      </c>
      <c r="CG16" s="357">
        <f ca="1">IF(
COUNTIFS('Project Follow up - Base'!$S$20:$S$96,CG$2,'Project Follow up - Base'!$F$20:$F$96,$C16)&lt;= INDEX(List!$Q:$Q,MATCH(CG$2,List!$P:$P,0)),
0,
(COUNTIFS('Project Follow up - Base'!$S$20:$S$96,CG$2,'Project Follow up - Base'!$F$20:$F$96,$C16)
- INDEX(List!$Q:$Q,MATCH(CG$2,List!$P:$P,0)))
* INDEX(List!$R:$R,MATCH(CG$2,List!$P:$P,0)))</f>
        <v>0</v>
      </c>
      <c r="CH16" s="357">
        <f ca="1">IF(
COUNTIFS('Project Follow up - Base'!$S$20:$S$96,CH$2,'Project Follow up - Base'!$F$20:$F$96,$C16)&lt;= INDEX(List!$Q:$Q,MATCH(CH$2,List!$P:$P,0)),
0,
(COUNTIFS('Project Follow up - Base'!$S$20:$S$96,CH$2,'Project Follow up - Base'!$F$20:$F$96,$C16)
- INDEX(List!$Q:$Q,MATCH(CH$2,List!$P:$P,0)))
* INDEX(List!$R:$R,MATCH(CH$2,List!$P:$P,0)))</f>
        <v>0</v>
      </c>
      <c r="CI16" s="357">
        <f ca="1">IF(
COUNTIFS('Project Follow up - Base'!$S$20:$S$96,CI$2,'Project Follow up - Base'!$F$20:$F$96,$C16)&lt;= INDEX(List!$Q:$Q,MATCH(CI$2,List!$P:$P,0)),
0,
(COUNTIFS('Project Follow up - Base'!$S$20:$S$96,CI$2,'Project Follow up - Base'!$F$20:$F$96,$C16)
- INDEX(List!$Q:$Q,MATCH(CI$2,List!$P:$P,0)))
* INDEX(List!$R:$R,MATCH(CI$2,List!$P:$P,0)))</f>
        <v>0</v>
      </c>
      <c r="CJ16" s="357">
        <f ca="1">IF(
COUNTIFS('Project Follow up - Base'!$S$20:$S$96,CJ$2,'Project Follow up - Base'!$F$20:$F$96,$C16)&lt;= INDEX(List!$Q:$Q,MATCH(CJ$2,List!$P:$P,0)),
0,
(COUNTIFS('Project Follow up - Base'!$S$20:$S$96,CJ$2,'Project Follow up - Base'!$F$20:$F$96,$C16)
- INDEX(List!$Q:$Q,MATCH(CJ$2,List!$P:$P,0)))
* INDEX(List!$R:$R,MATCH(CJ$2,List!$P:$P,0)))</f>
        <v>0</v>
      </c>
      <c r="CK16" s="357">
        <f ca="1">IF(
COUNTIFS('Project Follow up - Base'!$S$20:$S$96,CK$2,'Project Follow up - Base'!$F$20:$F$96,$C16)&lt;= INDEX(List!$Q:$Q,MATCH(CK$2,List!$P:$P,0)),
0,
(COUNTIFS('Project Follow up - Base'!$S$20:$S$96,CK$2,'Project Follow up - Base'!$F$20:$F$96,$C16)
- INDEX(List!$Q:$Q,MATCH(CK$2,List!$P:$P,0)))
* INDEX(List!$R:$R,MATCH(CK$2,List!$P:$P,0)))</f>
        <v>0</v>
      </c>
      <c r="CL16" s="357">
        <f ca="1">IF(
COUNTIFS('Project Follow up - Base'!$S$20:$S$96,CL$2,'Project Follow up - Base'!$F$20:$F$96,$C16)&lt;= INDEX(List!$Q:$Q,MATCH(CL$2,List!$P:$P,0)),
0,
(COUNTIFS('Project Follow up - Base'!$S$20:$S$96,CL$2,'Project Follow up - Base'!$F$20:$F$96,$C16)
- INDEX(List!$Q:$Q,MATCH(CL$2,List!$P:$P,0)))
* INDEX(List!$R:$R,MATCH(CL$2,List!$P:$P,0)))</f>
        <v>0</v>
      </c>
      <c r="CM16" s="357">
        <f ca="1">IF(
COUNTIFS('Project Follow up - Base'!$S$20:$S$96,CM$2,'Project Follow up - Base'!$F$20:$F$96,$C16)&lt;= INDEX(List!$Q:$Q,MATCH(CM$2,List!$P:$P,0)),
0,
(COUNTIFS('Project Follow up - Base'!$S$20:$S$96,CM$2,'Project Follow up - Base'!$F$20:$F$96,$C16)
- INDEX(List!$Q:$Q,MATCH(CM$2,List!$P:$P,0)))
* INDEX(List!$R:$R,MATCH(CM$2,List!$P:$P,0)))</f>
        <v>0</v>
      </c>
      <c r="CN16" s="357">
        <f ca="1">IF(
COUNTIFS('Project Follow up - Base'!$S$20:$S$96,CN$2,'Project Follow up - Base'!$F$20:$F$96,$C16)&lt;= INDEX(List!$Q:$Q,MATCH(CN$2,List!$P:$P,0)),
0,
(COUNTIFS('Project Follow up - Base'!$S$20:$S$96,CN$2,'Project Follow up - Base'!$F$20:$F$96,$C16)
- INDEX(List!$Q:$Q,MATCH(CN$2,List!$P:$P,0)))
* INDEX(List!$R:$R,MATCH(CN$2,List!$P:$P,0)))</f>
        <v>0</v>
      </c>
      <c r="CO16" s="357">
        <f ca="1">IF(
COUNTIFS('Project Follow up - Base'!$S$20:$S$96,CO$2,'Project Follow up - Base'!$F$20:$F$96,$C16)&lt;= INDEX(List!$Q:$Q,MATCH(CO$2,List!$P:$P,0)),
0,
(COUNTIFS('Project Follow up - Base'!$S$20:$S$96,CO$2,'Project Follow up - Base'!$F$20:$F$96,$C16)
- INDEX(List!$Q:$Q,MATCH(CO$2,List!$P:$P,0)))
* INDEX(List!$R:$R,MATCH(CO$2,List!$P:$P,0)))</f>
        <v>0</v>
      </c>
      <c r="CP16" s="357">
        <f ca="1">IF(
COUNTIFS('Project Follow up - Base'!$S$20:$S$96,CP$2,'Project Follow up - Base'!$F$20:$F$96,$C16)&lt;= INDEX(List!$Q:$Q,MATCH(CP$2,List!$P:$P,0)),
0,
(COUNTIFS('Project Follow up - Base'!$S$20:$S$96,CP$2,'Project Follow up - Base'!$F$20:$F$96,$C16)
- INDEX(List!$Q:$Q,MATCH(CP$2,List!$P:$P,0)))
* INDEX(List!$R:$R,MATCH(CP$2,List!$P:$P,0)))</f>
        <v>0</v>
      </c>
      <c r="CQ16" s="357">
        <f ca="1">IF(
COUNTIFS('Project Follow up - Base'!$S$20:$S$96,CQ$2,'Project Follow up - Base'!$F$20:$F$96,$C16)&lt;= INDEX(List!$Q:$Q,MATCH(CQ$2,List!$P:$P,0)),
0,
(COUNTIFS('Project Follow up - Base'!$S$20:$S$96,CQ$2,'Project Follow up - Base'!$F$20:$F$96,$C16)
- INDEX(List!$Q:$Q,MATCH(CQ$2,List!$P:$P,0)))
* INDEX(List!$R:$R,MATCH(CQ$2,List!$P:$P,0)))</f>
        <v>0</v>
      </c>
      <c r="CR16" s="357">
        <f ca="1">IF(
COUNTIFS('Project Follow up - Base'!$S$20:$S$96,CR$2,'Project Follow up - Base'!$F$20:$F$96,$C16)&lt;= INDEX(List!$Q:$Q,MATCH(CR$2,List!$P:$P,0)),
0,
(COUNTIFS('Project Follow up - Base'!$S$20:$S$96,CR$2,'Project Follow up - Base'!$F$20:$F$96,$C16)
- INDEX(List!$Q:$Q,MATCH(CR$2,List!$P:$P,0)))
* INDEX(List!$R:$R,MATCH(CR$2,List!$P:$P,0)))</f>
        <v>0</v>
      </c>
      <c r="CS16" s="357">
        <f ca="1">IF(
COUNTIFS('Project Follow up - Base'!$S$20:$S$96,CS$2,'Project Follow up - Base'!$F$20:$F$96,$C16)&lt;= INDEX(List!$Q:$Q,MATCH(CS$2,List!$P:$P,0)),
0,
(COUNTIFS('Project Follow up - Base'!$S$20:$S$96,CS$2,'Project Follow up - Base'!$F$20:$F$96,$C16)
- INDEX(List!$Q:$Q,MATCH(CS$2,List!$P:$P,0)))
* INDEX(List!$R:$R,MATCH(CS$2,List!$P:$P,0)))</f>
        <v>0</v>
      </c>
      <c r="CT16" s="357">
        <f ca="1">IF(
COUNTIFS('Project Follow up - Base'!$S$20:$S$96,CT$2,'Project Follow up - Base'!$F$20:$F$96,$C16)&lt;= INDEX(List!$Q:$Q,MATCH(CT$2,List!$P:$P,0)),
0,
(COUNTIFS('Project Follow up - Base'!$S$20:$S$96,CT$2,'Project Follow up - Base'!$F$20:$F$96,$C16)
- INDEX(List!$Q:$Q,MATCH(CT$2,List!$P:$P,0)))
* INDEX(List!$R:$R,MATCH(CT$2,List!$P:$P,0)))</f>
        <v>0</v>
      </c>
      <c r="CU16" s="357">
        <f ca="1">IF(
COUNTIFS('Project Follow up - Base'!$S$20:$S$96,CU$2,'Project Follow up - Base'!$F$20:$F$96,$C16)&lt;= INDEX(List!$Q:$Q,MATCH(CU$2,List!$P:$P,0)),
0,
(COUNTIFS('Project Follow up - Base'!$S$20:$S$96,CU$2,'Project Follow up - Base'!$F$20:$F$96,$C16)
- INDEX(List!$Q:$Q,MATCH(CU$2,List!$P:$P,0)))
* INDEX(List!$R:$R,MATCH(CU$2,List!$P:$P,0)))</f>
        <v>0</v>
      </c>
      <c r="CV16" s="357">
        <f ca="1">IF(
COUNTIFS('Project Follow up - Base'!$S$20:$S$96,CV$2,'Project Follow up - Base'!$F$20:$F$96,$C16)&lt;= INDEX(List!$Q:$Q,MATCH(CV$2,List!$P:$P,0)),
0,
(COUNTIFS('Project Follow up - Base'!$S$20:$S$96,CV$2,'Project Follow up - Base'!$F$20:$F$96,$C16)
- INDEX(List!$Q:$Q,MATCH(CV$2,List!$P:$P,0)))
* INDEX(List!$R:$R,MATCH(CV$2,List!$P:$P,0)))</f>
        <v>0</v>
      </c>
      <c r="CW16" s="357">
        <f ca="1">IF(
COUNTIFS('Project Follow up - Base'!$S$20:$S$96,CW$2,'Project Follow up - Base'!$F$20:$F$96,$C16)&lt;= INDEX(List!$Q:$Q,MATCH(CW$2,List!$P:$P,0)),
0,
(COUNTIFS('Project Follow up - Base'!$S$20:$S$96,CW$2,'Project Follow up - Base'!$F$20:$F$96,$C16)
- INDEX(List!$Q:$Q,MATCH(CW$2,List!$P:$P,0)))
* INDEX(List!$R:$R,MATCH(CW$2,List!$P:$P,0)))</f>
        <v>0</v>
      </c>
      <c r="CX16" s="357">
        <f ca="1">IF(
COUNTIFS('Project Follow up - Base'!$S$20:$S$96,CX$2,'Project Follow up - Base'!$F$20:$F$96,$C16)&lt;= INDEX(List!$Q:$Q,MATCH(CX$2,List!$P:$P,0)),
0,
(COUNTIFS('Project Follow up - Base'!$S$20:$S$96,CX$2,'Project Follow up - Base'!$F$20:$F$96,$C16)
- INDEX(List!$Q:$Q,MATCH(CX$2,List!$P:$P,0)))
* INDEX(List!$R:$R,MATCH(CX$2,List!$P:$P,0)))</f>
        <v>0</v>
      </c>
      <c r="CY16" s="357">
        <f ca="1">IF(
COUNTIFS('Project Follow up - Base'!$S$20:$S$96,CY$2,'Project Follow up - Base'!$F$20:$F$96,$C16)&lt;= INDEX(List!$Q:$Q,MATCH(CY$2,List!$P:$P,0)),
0,
(COUNTIFS('Project Follow up - Base'!$S$20:$S$96,CY$2,'Project Follow up - Base'!$F$20:$F$96,$C16)
- INDEX(List!$Q:$Q,MATCH(CY$2,List!$P:$P,0)))
* INDEX(List!$R:$R,MATCH(CY$2,List!$P:$P,0)))</f>
        <v>0</v>
      </c>
      <c r="CZ16" s="357">
        <f ca="1">IF(
COUNTIFS('Project Follow up - Base'!$S$20:$S$96,CZ$2,'Project Follow up - Base'!$F$20:$F$96,$C16)&lt;= INDEX(List!$Q:$Q,MATCH(CZ$2,List!$P:$P,0)),
0,
(COUNTIFS('Project Follow up - Base'!$S$20:$S$96,CZ$2,'Project Follow up - Base'!$F$20:$F$96,$C16)
- INDEX(List!$Q:$Q,MATCH(CZ$2,List!$P:$P,0)))
* INDEX(List!$R:$R,MATCH(CZ$2,List!$P:$P,0)))</f>
        <v>0</v>
      </c>
      <c r="DA16" s="357">
        <f ca="1">IF(
COUNTIFS('Project Follow up - Base'!$S$20:$S$96,DA$2,'Project Follow up - Base'!$F$20:$F$96,$C16)&lt;= INDEX(List!$Q:$Q,MATCH(DA$2,List!$P:$P,0)),
0,
(COUNTIFS('Project Follow up - Base'!$S$20:$S$96,DA$2,'Project Follow up - Base'!$F$20:$F$96,$C16)
- INDEX(List!$Q:$Q,MATCH(DA$2,List!$P:$P,0)))
* INDEX(List!$R:$R,MATCH(DA$2,List!$P:$P,0)))</f>
        <v>0</v>
      </c>
      <c r="DB16" s="357">
        <f ca="1">IF(
COUNTIFS('Project Follow up - Base'!$S$20:$S$96,DB$2,'Project Follow up - Base'!$F$20:$F$96,$C16)&lt;= INDEX(List!$Q:$Q,MATCH(DB$2,List!$P:$P,0)),
0,
(COUNTIFS('Project Follow up - Base'!$S$20:$S$96,DB$2,'Project Follow up - Base'!$F$20:$F$96,$C16)
- INDEX(List!$Q:$Q,MATCH(DB$2,List!$P:$P,0)))
* INDEX(List!$R:$R,MATCH(DB$2,List!$P:$P,0)))</f>
        <v>0</v>
      </c>
    </row>
    <row r="17" spans="1:106" x14ac:dyDescent="0.2">
      <c r="A17" s="353">
        <f>COUNTIF('Project Follow up - Base'!$F$20:$F$96,C17)</f>
        <v>0</v>
      </c>
      <c r="B17" s="353" t="str">
        <f>'Employees Summary'!B18</f>
        <v>Design</v>
      </c>
      <c r="C17" s="353" t="str">
        <f>'Employees Summary'!C18</f>
        <v>Abdullah  Alrahmah</v>
      </c>
      <c r="D17" s="354" t="str">
        <f>IF(C17=0,"", IF(A17&gt;0,1-(G17*[1]KPI!$C$3)-(H17*[1]KPI!$C$4),""))</f>
        <v/>
      </c>
      <c r="E17" s="365" t="str">
        <f>IF(OR(C17='Project Follow up - Base'!$D$17,C17='Project Follow up - Base'!$D$38,C17='Project Follow up - Base'!$D$74), IF(SUMIF(B:B,B17,A:A)=0,"", AVERAGEIF(B:B,B17,D:D)),"")</f>
        <v/>
      </c>
      <c r="F17" s="366">
        <f>SUMIF('Project Follow up - Base'!$F$20:$F$102,'Employees KPIs'!C17,'Project Follow up - Base'!$AA$20:$AA$102)</f>
        <v>0</v>
      </c>
      <c r="G17" s="355">
        <f>IF( F17=0,
   0,
   IF(
     F17-
     [1]KPI!$F$3
     &lt;0,0,
     F17-
     [1]KPI!$F$3
    )*
     [1]KPI!$G$3
)</f>
        <v>0</v>
      </c>
      <c r="H17" s="355">
        <f t="shared" ca="1" si="0"/>
        <v>0</v>
      </c>
      <c r="I17" s="356">
        <f ca="1">IF(
COUNTIFS('Project Follow up - Base'!$S$20:$S$96,I$2,'Project Follow up - Base'!$F$20:$F$96,$C17)&lt;= INDEX(List!$Q:$Q,MATCH(I$2,List!$P:$P,0)),
0,
(COUNTIFS('Project Follow up - Base'!$S$20:$S$96,I$2,'Project Follow up - Base'!$F$20:$F$96,$C17)
- INDEX(List!$Q:$Q,MATCH(I$2,List!$P:$P,0)))
* INDEX(List!$R:$R,MATCH(I$2,List!$P:$P,0)))</f>
        <v>0</v>
      </c>
      <c r="J17" s="357">
        <f ca="1">IF(
COUNTIFS('Project Follow up - Base'!$S$20:$S$96,J$2,'Project Follow up - Base'!$F$20:$F$96,$C17)&lt;= INDEX(List!$Q:$Q,MATCH(J$2,List!$P:$P,0)),
0,
(COUNTIFS('Project Follow up - Base'!$S$20:$S$96,J$2,'Project Follow up - Base'!$F$20:$F$96,$C17)
- INDEX(List!$Q:$Q,MATCH(J$2,List!$P:$P,0)))
* INDEX(List!$R:$R,MATCH(J$2,List!$P:$P,0)))</f>
        <v>0</v>
      </c>
      <c r="K17" s="357">
        <f ca="1">IF(
COUNTIFS('Project Follow up - Base'!$S$20:$S$96,K$2,'Project Follow up - Base'!$F$20:$F$96,$C17)&lt;= INDEX(List!$Q:$Q,MATCH(K$2,List!$P:$P,0)),
0,
(COUNTIFS('Project Follow up - Base'!$S$20:$S$96,K$2,'Project Follow up - Base'!$F$20:$F$96,$C17)
- INDEX(List!$Q:$Q,MATCH(K$2,List!$P:$P,0)))
* INDEX(List!$R:$R,MATCH(K$2,List!$P:$P,0)))</f>
        <v>0</v>
      </c>
      <c r="L17" s="357">
        <f ca="1">IF(
COUNTIFS('Project Follow up - Base'!$S$20:$S$96,L$2,'Project Follow up - Base'!$F$20:$F$96,$C17)&lt;= INDEX(List!$Q:$Q,MATCH(L$2,List!$P:$P,0)),
0,
(COUNTIFS('Project Follow up - Base'!$S$20:$S$96,L$2,'Project Follow up - Base'!$F$20:$F$96,$C17)
- INDEX(List!$Q:$Q,MATCH(L$2,List!$P:$P,0)))
* INDEX(List!$R:$R,MATCH(L$2,List!$P:$P,0)))</f>
        <v>0</v>
      </c>
      <c r="M17" s="357">
        <f ca="1">IF(
COUNTIFS('Project Follow up - Base'!$S$20:$S$96,M$2,'Project Follow up - Base'!$F$20:$F$96,$C17)&lt;= INDEX(List!$Q:$Q,MATCH(M$2,List!$P:$P,0)),
0,
(COUNTIFS('Project Follow up - Base'!$S$20:$S$96,M$2,'Project Follow up - Base'!$F$20:$F$96,$C17)
- INDEX(List!$Q:$Q,MATCH(M$2,List!$P:$P,0)))
* INDEX(List!$R:$R,MATCH(M$2,List!$P:$P,0)))</f>
        <v>0</v>
      </c>
      <c r="N17" s="357">
        <f ca="1">IF(
COUNTIFS('Project Follow up - Base'!$S$20:$S$96,N$2,'Project Follow up - Base'!$F$20:$F$96,$C17)&lt;= INDEX(List!$Q:$Q,MATCH(N$2,List!$P:$P,0)),
0,
(COUNTIFS('Project Follow up - Base'!$S$20:$S$96,N$2,'Project Follow up - Base'!$F$20:$F$96,$C17)
- INDEX(List!$Q:$Q,MATCH(N$2,List!$P:$P,0)))
* INDEX(List!$R:$R,MATCH(N$2,List!$P:$P,0)))</f>
        <v>0</v>
      </c>
      <c r="O17" s="357">
        <f ca="1">IF(
COUNTIFS('Project Follow up - Base'!$S$20:$S$96,O$2,'Project Follow up - Base'!$F$20:$F$96,$C17)&lt;= INDEX(List!$Q:$Q,MATCH(O$2,List!$P:$P,0)),
0,
(COUNTIFS('Project Follow up - Base'!$S$20:$S$96,O$2,'Project Follow up - Base'!$F$20:$F$96,$C17)
- INDEX(List!$Q:$Q,MATCH(O$2,List!$P:$P,0)))
* INDEX(List!$R:$R,MATCH(O$2,List!$P:$P,0)))</f>
        <v>0</v>
      </c>
      <c r="P17" s="357">
        <f ca="1">IF(
COUNTIFS('Project Follow up - Base'!$S$20:$S$96,P$2,'Project Follow up - Base'!$F$20:$F$96,$C17)&lt;= INDEX(List!$Q:$Q,MATCH(P$2,List!$P:$P,0)),
0,
(COUNTIFS('Project Follow up - Base'!$S$20:$S$96,P$2,'Project Follow up - Base'!$F$20:$F$96,$C17)
- INDEX(List!$Q:$Q,MATCH(P$2,List!$P:$P,0)))
* INDEX(List!$R:$R,MATCH(P$2,List!$P:$P,0)))</f>
        <v>0</v>
      </c>
      <c r="Q17" s="357">
        <f ca="1">IF(
COUNTIFS('Project Follow up - Base'!$S$20:$S$96,Q$2,'Project Follow up - Base'!$F$20:$F$96,$C17)&lt;= INDEX(List!$Q:$Q,MATCH(Q$2,List!$P:$P,0)),
0,
(COUNTIFS('Project Follow up - Base'!$S$20:$S$96,Q$2,'Project Follow up - Base'!$F$20:$F$96,$C17)
- INDEX(List!$Q:$Q,MATCH(Q$2,List!$P:$P,0)))
* INDEX(List!$R:$R,MATCH(Q$2,List!$P:$P,0)))</f>
        <v>0</v>
      </c>
      <c r="R17" s="357">
        <f ca="1">IF(
COUNTIFS('Project Follow up - Base'!$S$20:$S$96,R$2,'Project Follow up - Base'!$F$20:$F$96,$C17)&lt;= INDEX(List!$Q:$Q,MATCH(R$2,List!$P:$P,0)),
0,
(COUNTIFS('Project Follow up - Base'!$S$20:$S$96,R$2,'Project Follow up - Base'!$F$20:$F$96,$C17)
- INDEX(List!$Q:$Q,MATCH(R$2,List!$P:$P,0)))
* INDEX(List!$R:$R,MATCH(R$2,List!$P:$P,0)))</f>
        <v>0</v>
      </c>
      <c r="S17" s="357">
        <f ca="1">IF(
COUNTIFS('Project Follow up - Base'!$S$20:$S$96,S$2,'Project Follow up - Base'!$F$20:$F$96,$C17)&lt;= INDEX(List!$Q:$Q,MATCH(S$2,List!$P:$P,0)),
0,
(COUNTIFS('Project Follow up - Base'!$S$20:$S$96,S$2,'Project Follow up - Base'!$F$20:$F$96,$C17)
- INDEX(List!$Q:$Q,MATCH(S$2,List!$P:$P,0)))
* INDEX(List!$R:$R,MATCH(S$2,List!$P:$P,0)))</f>
        <v>0</v>
      </c>
      <c r="T17" s="357">
        <f ca="1">IF(
COUNTIFS('Project Follow up - Base'!$S$20:$S$96,T$2,'Project Follow up - Base'!$F$20:$F$96,$C17)&lt;= INDEX(List!$Q:$Q,MATCH(T$2,List!$P:$P,0)),
0,
(COUNTIFS('Project Follow up - Base'!$S$20:$S$96,T$2,'Project Follow up - Base'!$F$20:$F$96,$C17)
- INDEX(List!$Q:$Q,MATCH(T$2,List!$P:$P,0)))
* INDEX(List!$R:$R,MATCH(T$2,List!$P:$P,0)))</f>
        <v>0</v>
      </c>
      <c r="U17" s="357">
        <f ca="1">IF(
COUNTIFS('Project Follow up - Base'!$S$20:$S$96,U$2,'Project Follow up - Base'!$F$20:$F$96,$C17)&lt;= INDEX(List!$Q:$Q,MATCH(U$2,List!$P:$P,0)),
0,
(COUNTIFS('Project Follow up - Base'!$S$20:$S$96,U$2,'Project Follow up - Base'!$F$20:$F$96,$C17)
- INDEX(List!$Q:$Q,MATCH(U$2,List!$P:$P,0)))
* INDEX(List!$R:$R,MATCH(U$2,List!$P:$P,0)))</f>
        <v>0</v>
      </c>
      <c r="V17" s="357">
        <f ca="1">IF(
COUNTIFS('Project Follow up - Base'!$S$20:$S$96,V$2,'Project Follow up - Base'!$F$20:$F$96,$C17)&lt;= INDEX(List!$Q:$Q,MATCH(V$2,List!$P:$P,0)),
0,
(COUNTIFS('Project Follow up - Base'!$S$20:$S$96,V$2,'Project Follow up - Base'!$F$20:$F$96,$C17)
- INDEX(List!$Q:$Q,MATCH(V$2,List!$P:$P,0)))
* INDEX(List!$R:$R,MATCH(V$2,List!$P:$P,0)))</f>
        <v>0</v>
      </c>
      <c r="W17" s="357">
        <f ca="1">IF(
COUNTIFS('Project Follow up - Base'!$S$20:$S$96,W$2,'Project Follow up - Base'!$F$20:$F$96,$C17)&lt;= INDEX(List!$Q:$Q,MATCH(W$2,List!$P:$P,0)),
0,
(COUNTIFS('Project Follow up - Base'!$S$20:$S$96,W$2,'Project Follow up - Base'!$F$20:$F$96,$C17)
- INDEX(List!$Q:$Q,MATCH(W$2,List!$P:$P,0)))
* INDEX(List!$R:$R,MATCH(W$2,List!$P:$P,0)))</f>
        <v>0</v>
      </c>
      <c r="X17" s="357">
        <f ca="1">IF(
COUNTIFS('Project Follow up - Base'!$S$20:$S$96,X$2,'Project Follow up - Base'!$F$20:$F$96,$C17)&lt;= INDEX(List!$Q:$Q,MATCH(X$2,List!$P:$P,0)),
0,
(COUNTIFS('Project Follow up - Base'!$S$20:$S$96,X$2,'Project Follow up - Base'!$F$20:$F$96,$C17)
- INDEX(List!$Q:$Q,MATCH(X$2,List!$P:$P,0)))
* INDEX(List!$R:$R,MATCH(X$2,List!$P:$P,0)))</f>
        <v>0</v>
      </c>
      <c r="Y17" s="357">
        <f ca="1">IF(
COUNTIFS('Project Follow up - Base'!$S$20:$S$96,Y$2,'Project Follow up - Base'!$F$20:$F$96,$C17)&lt;= INDEX(List!$Q:$Q,MATCH(Y$2,List!$P:$P,0)),
0,
(COUNTIFS('Project Follow up - Base'!$S$20:$S$96,Y$2,'Project Follow up - Base'!$F$20:$F$96,$C17)
- INDEX(List!$Q:$Q,MATCH(Y$2,List!$P:$P,0)))
* INDEX(List!$R:$R,MATCH(Y$2,List!$P:$P,0)))</f>
        <v>0</v>
      </c>
      <c r="Z17" s="357">
        <f ca="1">IF(
COUNTIFS('Project Follow up - Base'!$S$20:$S$96,Z$2,'Project Follow up - Base'!$F$20:$F$96,$C17)&lt;= INDEX(List!$Q:$Q,MATCH(Z$2,List!$P:$P,0)),
0,
(COUNTIFS('Project Follow up - Base'!$S$20:$S$96,Z$2,'Project Follow up - Base'!$F$20:$F$96,$C17)
- INDEX(List!$Q:$Q,MATCH(Z$2,List!$P:$P,0)))
* INDEX(List!$R:$R,MATCH(Z$2,List!$P:$P,0)))</f>
        <v>0</v>
      </c>
      <c r="AA17" s="357">
        <f ca="1">IF(
COUNTIFS('Project Follow up - Base'!$S$20:$S$96,AA$2,'Project Follow up - Base'!$F$20:$F$96,$C17)&lt;= INDEX(List!$Q:$Q,MATCH(AA$2,List!$P:$P,0)),
0,
(COUNTIFS('Project Follow up - Base'!$S$20:$S$96,AA$2,'Project Follow up - Base'!$F$20:$F$96,$C17)
- INDEX(List!$Q:$Q,MATCH(AA$2,List!$P:$P,0)))
* INDEX(List!$R:$R,MATCH(AA$2,List!$P:$P,0)))</f>
        <v>0</v>
      </c>
      <c r="AB17" s="357">
        <f ca="1">IF(
COUNTIFS('Project Follow up - Base'!$S$20:$S$96,AB$2,'Project Follow up - Base'!$F$20:$F$96,$C17)&lt;= INDEX(List!$Q:$Q,MATCH(AB$2,List!$P:$P,0)),
0,
(COUNTIFS('Project Follow up - Base'!$S$20:$S$96,AB$2,'Project Follow up - Base'!$F$20:$F$96,$C17)
- INDEX(List!$Q:$Q,MATCH(AB$2,List!$P:$P,0)))
* INDEX(List!$R:$R,MATCH(AB$2,List!$P:$P,0)))</f>
        <v>0</v>
      </c>
      <c r="AC17" s="357">
        <f ca="1">IF(
COUNTIFS('Project Follow up - Base'!$S$20:$S$96,AC$2,'Project Follow up - Base'!$F$20:$F$96,$C17)&lt;= INDEX(List!$Q:$Q,MATCH(AC$2,List!$P:$P,0)),
0,
(COUNTIFS('Project Follow up - Base'!$S$20:$S$96,AC$2,'Project Follow up - Base'!$F$20:$F$96,$C17)
- INDEX(List!$Q:$Q,MATCH(AC$2,List!$P:$P,0)))
* INDEX(List!$R:$R,MATCH(AC$2,List!$P:$P,0)))</f>
        <v>0</v>
      </c>
      <c r="AD17" s="357">
        <f ca="1">IF(
COUNTIFS('Project Follow up - Base'!$S$20:$S$96,AD$2,'Project Follow up - Base'!$F$20:$F$96,$C17)&lt;= INDEX(List!$Q:$Q,MATCH(AD$2,List!$P:$P,0)),
0,
(COUNTIFS('Project Follow up - Base'!$S$20:$S$96,AD$2,'Project Follow up - Base'!$F$20:$F$96,$C17)
- INDEX(List!$Q:$Q,MATCH(AD$2,List!$P:$P,0)))
* INDEX(List!$R:$R,MATCH(AD$2,List!$P:$P,0)))</f>
        <v>0</v>
      </c>
      <c r="AE17" s="357">
        <f ca="1">IF(
COUNTIFS('Project Follow up - Base'!$S$20:$S$96,AE$2,'Project Follow up - Base'!$F$20:$F$96,$C17)&lt;= INDEX(List!$Q:$Q,MATCH(AE$2,List!$P:$P,0)),
0,
(COUNTIFS('Project Follow up - Base'!$S$20:$S$96,AE$2,'Project Follow up - Base'!$F$20:$F$96,$C17)
- INDEX(List!$Q:$Q,MATCH(AE$2,List!$P:$P,0)))
* INDEX(List!$R:$R,MATCH(AE$2,List!$P:$P,0)))</f>
        <v>0</v>
      </c>
      <c r="AF17" s="357">
        <f ca="1">IF(
COUNTIFS('Project Follow up - Base'!$S$20:$S$96,AF$2,'Project Follow up - Base'!$F$20:$F$96,$C17)&lt;= INDEX(List!$Q:$Q,MATCH(AF$2,List!$P:$P,0)),
0,
(COUNTIFS('Project Follow up - Base'!$S$20:$S$96,AF$2,'Project Follow up - Base'!$F$20:$F$96,$C17)
- INDEX(List!$Q:$Q,MATCH(AF$2,List!$P:$P,0)))
* INDEX(List!$R:$R,MATCH(AF$2,List!$P:$P,0)))</f>
        <v>0</v>
      </c>
      <c r="AG17" s="357">
        <f ca="1">IF(
COUNTIFS('Project Follow up - Base'!$S$20:$S$96,AG$2,'Project Follow up - Base'!$F$20:$F$96,$C17)&lt;= INDEX(List!$Q:$Q,MATCH(AG$2,List!$P:$P,0)),
0,
(COUNTIFS('Project Follow up - Base'!$S$20:$S$96,AG$2,'Project Follow up - Base'!$F$20:$F$96,$C17)
- INDEX(List!$Q:$Q,MATCH(AG$2,List!$P:$P,0)))
* INDEX(List!$R:$R,MATCH(AG$2,List!$P:$P,0)))</f>
        <v>0</v>
      </c>
      <c r="AH17" s="357">
        <f ca="1">IF(
COUNTIFS('Project Follow up - Base'!$S$20:$S$96,AH$2,'Project Follow up - Base'!$F$20:$F$96,$C17)&lt;= INDEX(List!$Q:$Q,MATCH(AH$2,List!$P:$P,0)),
0,
(COUNTIFS('Project Follow up - Base'!$S$20:$S$96,AH$2,'Project Follow up - Base'!$F$20:$F$96,$C17)
- INDEX(List!$Q:$Q,MATCH(AH$2,List!$P:$P,0)))
* INDEX(List!$R:$R,MATCH(AH$2,List!$P:$P,0)))</f>
        <v>0</v>
      </c>
      <c r="AI17" s="357">
        <f ca="1">IF(
COUNTIFS('Project Follow up - Base'!$S$20:$S$96,AI$2,'Project Follow up - Base'!$F$20:$F$96,$C17)&lt;= INDEX(List!$Q:$Q,MATCH(AI$2,List!$P:$P,0)),
0,
(COUNTIFS('Project Follow up - Base'!$S$20:$S$96,AI$2,'Project Follow up - Base'!$F$20:$F$96,$C17)
- INDEX(List!$Q:$Q,MATCH(AI$2,List!$P:$P,0)))
* INDEX(List!$R:$R,MATCH(AI$2,List!$P:$P,0)))</f>
        <v>0</v>
      </c>
      <c r="AJ17" s="357">
        <f ca="1">IF(
COUNTIFS('Project Follow up - Base'!$S$20:$S$96,AJ$2,'Project Follow up - Base'!$F$20:$F$96,$C17)&lt;= INDEX(List!$Q:$Q,MATCH(AJ$2,List!$P:$P,0)),
0,
(COUNTIFS('Project Follow up - Base'!$S$20:$S$96,AJ$2,'Project Follow up - Base'!$F$20:$F$96,$C17)
- INDEX(List!$Q:$Q,MATCH(AJ$2,List!$P:$P,0)))
* INDEX(List!$R:$R,MATCH(AJ$2,List!$P:$P,0)))</f>
        <v>0</v>
      </c>
      <c r="AK17" s="357">
        <f ca="1">IF(
COUNTIFS('Project Follow up - Base'!$S$20:$S$96,AK$2,'Project Follow up - Base'!$F$20:$F$96,$C17)&lt;= INDEX(List!$Q:$Q,MATCH(AK$2,List!$P:$P,0)),
0,
(COUNTIFS('Project Follow up - Base'!$S$20:$S$96,AK$2,'Project Follow up - Base'!$F$20:$F$96,$C17)
- INDEX(List!$Q:$Q,MATCH(AK$2,List!$P:$P,0)))
* INDEX(List!$R:$R,MATCH(AK$2,List!$P:$P,0)))</f>
        <v>0</v>
      </c>
      <c r="AL17" s="357">
        <f ca="1">IF(
COUNTIFS('Project Follow up - Base'!$S$20:$S$96,AL$2,'Project Follow up - Base'!$F$20:$F$96,$C17)&lt;= INDEX(List!$Q:$Q,MATCH(AL$2,List!$P:$P,0)),
0,
(COUNTIFS('Project Follow up - Base'!$S$20:$S$96,AL$2,'Project Follow up - Base'!$F$20:$F$96,$C17)
- INDEX(List!$Q:$Q,MATCH(AL$2,List!$P:$P,0)))
* INDEX(List!$R:$R,MATCH(AL$2,List!$P:$P,0)))</f>
        <v>0</v>
      </c>
      <c r="AM17" s="357">
        <f ca="1">IF(
COUNTIFS('Project Follow up - Base'!$S$20:$S$96,AM$2,'Project Follow up - Base'!$F$20:$F$96,$C17)&lt;= INDEX(List!$Q:$Q,MATCH(AM$2,List!$P:$P,0)),
0,
(COUNTIFS('Project Follow up - Base'!$S$20:$S$96,AM$2,'Project Follow up - Base'!$F$20:$F$96,$C17)
- INDEX(List!$Q:$Q,MATCH(AM$2,List!$P:$P,0)))
* INDEX(List!$R:$R,MATCH(AM$2,List!$P:$P,0)))</f>
        <v>0</v>
      </c>
      <c r="AN17" s="357">
        <f ca="1">IF(
COUNTIFS('Project Follow up - Base'!$S$20:$S$96,AN$2,'Project Follow up - Base'!$F$20:$F$96,$C17)&lt;= INDEX(List!$Q:$Q,MATCH(AN$2,List!$P:$P,0)),
0,
(COUNTIFS('Project Follow up - Base'!$S$20:$S$96,AN$2,'Project Follow up - Base'!$F$20:$F$96,$C17)
- INDEX(List!$Q:$Q,MATCH(AN$2,List!$P:$P,0)))
* INDEX(List!$R:$R,MATCH(AN$2,List!$P:$P,0)))</f>
        <v>0</v>
      </c>
      <c r="AO17" s="357">
        <f ca="1">IF(
COUNTIFS('Project Follow up - Base'!$S$20:$S$96,AO$2,'Project Follow up - Base'!$F$20:$F$96,$C17)&lt;= INDEX(List!$Q:$Q,MATCH(AO$2,List!$P:$P,0)),
0,
(COUNTIFS('Project Follow up - Base'!$S$20:$S$96,AO$2,'Project Follow up - Base'!$F$20:$F$96,$C17)
- INDEX(List!$Q:$Q,MATCH(AO$2,List!$P:$P,0)))
* INDEX(List!$R:$R,MATCH(AO$2,List!$P:$P,0)))</f>
        <v>0</v>
      </c>
      <c r="AP17" s="357">
        <f ca="1">IF(
COUNTIFS('Project Follow up - Base'!$S$20:$S$96,AP$2,'Project Follow up - Base'!$F$20:$F$96,$C17)&lt;= INDEX(List!$Q:$Q,MATCH(AP$2,List!$P:$P,0)),
0,
(COUNTIFS('Project Follow up - Base'!$S$20:$S$96,AP$2,'Project Follow up - Base'!$F$20:$F$96,$C17)
- INDEX(List!$Q:$Q,MATCH(AP$2,List!$P:$P,0)))
* INDEX(List!$R:$R,MATCH(AP$2,List!$P:$P,0)))</f>
        <v>0</v>
      </c>
      <c r="AQ17" s="357">
        <f ca="1">IF(
COUNTIFS('Project Follow up - Base'!$S$20:$S$96,AQ$2,'Project Follow up - Base'!$F$20:$F$96,$C17)&lt;= INDEX(List!$Q:$Q,MATCH(AQ$2,List!$P:$P,0)),
0,
(COUNTIFS('Project Follow up - Base'!$S$20:$S$96,AQ$2,'Project Follow up - Base'!$F$20:$F$96,$C17)
- INDEX(List!$Q:$Q,MATCH(AQ$2,List!$P:$P,0)))
* INDEX(List!$R:$R,MATCH(AQ$2,List!$P:$P,0)))</f>
        <v>0</v>
      </c>
      <c r="AR17" s="357">
        <f ca="1">IF(
COUNTIFS('Project Follow up - Base'!$S$20:$S$96,AR$2,'Project Follow up - Base'!$F$20:$F$96,$C17)&lt;= INDEX(List!$Q:$Q,MATCH(AR$2,List!$P:$P,0)),
0,
(COUNTIFS('Project Follow up - Base'!$S$20:$S$96,AR$2,'Project Follow up - Base'!$F$20:$F$96,$C17)
- INDEX(List!$Q:$Q,MATCH(AR$2,List!$P:$P,0)))
* INDEX(List!$R:$R,MATCH(AR$2,List!$P:$P,0)))</f>
        <v>0</v>
      </c>
      <c r="AS17" s="357">
        <f ca="1">IF(
COUNTIFS('Project Follow up - Base'!$S$20:$S$96,AS$2,'Project Follow up - Base'!$F$20:$F$96,$C17)&lt;= INDEX(List!$Q:$Q,MATCH(AS$2,List!$P:$P,0)),
0,
(COUNTIFS('Project Follow up - Base'!$S$20:$S$96,AS$2,'Project Follow up - Base'!$F$20:$F$96,$C17)
- INDEX(List!$Q:$Q,MATCH(AS$2,List!$P:$P,0)))
* INDEX(List!$R:$R,MATCH(AS$2,List!$P:$P,0)))</f>
        <v>0</v>
      </c>
      <c r="AT17" s="357">
        <f ca="1">IF(
COUNTIFS('Project Follow up - Base'!$S$20:$S$96,AT$2,'Project Follow up - Base'!$F$20:$F$96,$C17)&lt;= INDEX(List!$Q:$Q,MATCH(AT$2,List!$P:$P,0)),
0,
(COUNTIFS('Project Follow up - Base'!$S$20:$S$96,AT$2,'Project Follow up - Base'!$F$20:$F$96,$C17)
- INDEX(List!$Q:$Q,MATCH(AT$2,List!$P:$P,0)))
* INDEX(List!$R:$R,MATCH(AT$2,List!$P:$P,0)))</f>
        <v>0</v>
      </c>
      <c r="AU17" s="357">
        <f ca="1">IF(
COUNTIFS('Project Follow up - Base'!$S$20:$S$96,AU$2,'Project Follow up - Base'!$F$20:$F$96,$C17)&lt;= INDEX(List!$Q:$Q,MATCH(AU$2,List!$P:$P,0)),
0,
(COUNTIFS('Project Follow up - Base'!$S$20:$S$96,AU$2,'Project Follow up - Base'!$F$20:$F$96,$C17)
- INDEX(List!$Q:$Q,MATCH(AU$2,List!$P:$P,0)))
* INDEX(List!$R:$R,MATCH(AU$2,List!$P:$P,0)))</f>
        <v>0</v>
      </c>
      <c r="AV17" s="357">
        <f ca="1">IF(
COUNTIFS('Project Follow up - Base'!$S$20:$S$96,AV$2,'Project Follow up - Base'!$F$20:$F$96,$C17)&lt;= INDEX(List!$Q:$Q,MATCH(AV$2,List!$P:$P,0)),
0,
(COUNTIFS('Project Follow up - Base'!$S$20:$S$96,AV$2,'Project Follow up - Base'!$F$20:$F$96,$C17)
- INDEX(List!$Q:$Q,MATCH(AV$2,List!$P:$P,0)))
* INDEX(List!$R:$R,MATCH(AV$2,List!$P:$P,0)))</f>
        <v>0</v>
      </c>
      <c r="AW17" s="357">
        <f ca="1">IF(
COUNTIFS('Project Follow up - Base'!$S$20:$S$96,AW$2,'Project Follow up - Base'!$F$20:$F$96,$C17)&lt;= INDEX(List!$Q:$Q,MATCH(AW$2,List!$P:$P,0)),
0,
(COUNTIFS('Project Follow up - Base'!$S$20:$S$96,AW$2,'Project Follow up - Base'!$F$20:$F$96,$C17)
- INDEX(List!$Q:$Q,MATCH(AW$2,List!$P:$P,0)))
* INDEX(List!$R:$R,MATCH(AW$2,List!$P:$P,0)))</f>
        <v>0</v>
      </c>
      <c r="AX17" s="357">
        <f ca="1">IF(
COUNTIFS('Project Follow up - Base'!$S$20:$S$96,AX$2,'Project Follow up - Base'!$F$20:$F$96,$C17)&lt;= INDEX(List!$Q:$Q,MATCH(AX$2,List!$P:$P,0)),
0,
(COUNTIFS('Project Follow up - Base'!$S$20:$S$96,AX$2,'Project Follow up - Base'!$F$20:$F$96,$C17)
- INDEX(List!$Q:$Q,MATCH(AX$2,List!$P:$P,0)))
* INDEX(List!$R:$R,MATCH(AX$2,List!$P:$P,0)))</f>
        <v>0</v>
      </c>
      <c r="AY17" s="357">
        <f ca="1">IF(
COUNTIFS('Project Follow up - Base'!$S$20:$S$96,AY$2,'Project Follow up - Base'!$F$20:$F$96,$C17)&lt;= INDEX(List!$Q:$Q,MATCH(AY$2,List!$P:$P,0)),
0,
(COUNTIFS('Project Follow up - Base'!$S$20:$S$96,AY$2,'Project Follow up - Base'!$F$20:$F$96,$C17)
- INDEX(List!$Q:$Q,MATCH(AY$2,List!$P:$P,0)))
* INDEX(List!$R:$R,MATCH(AY$2,List!$P:$P,0)))</f>
        <v>0</v>
      </c>
      <c r="AZ17" s="357">
        <f ca="1">IF(
COUNTIFS('Project Follow up - Base'!$S$20:$S$96,AZ$2,'Project Follow up - Base'!$F$20:$F$96,$C17)&lt;= INDEX(List!$Q:$Q,MATCH(AZ$2,List!$P:$P,0)),
0,
(COUNTIFS('Project Follow up - Base'!$S$20:$S$96,AZ$2,'Project Follow up - Base'!$F$20:$F$96,$C17)
- INDEX(List!$Q:$Q,MATCH(AZ$2,List!$P:$P,0)))
* INDEX(List!$R:$R,MATCH(AZ$2,List!$P:$P,0)))</f>
        <v>0</v>
      </c>
      <c r="BA17" s="357">
        <f ca="1">IF(
COUNTIFS('Project Follow up - Base'!$S$20:$S$96,BA$2,'Project Follow up - Base'!$F$20:$F$96,$C17)&lt;= INDEX(List!$Q:$Q,MATCH(BA$2,List!$P:$P,0)),
0,
(COUNTIFS('Project Follow up - Base'!$S$20:$S$96,BA$2,'Project Follow up - Base'!$F$20:$F$96,$C17)
- INDEX(List!$Q:$Q,MATCH(BA$2,List!$P:$P,0)))
* INDEX(List!$R:$R,MATCH(BA$2,List!$P:$P,0)))</f>
        <v>0</v>
      </c>
      <c r="BB17" s="357">
        <f ca="1">IF(
COUNTIFS('Project Follow up - Base'!$S$20:$S$96,BB$2,'Project Follow up - Base'!$F$20:$F$96,$C17)&lt;= INDEX(List!$Q:$Q,MATCH(BB$2,List!$P:$P,0)),
0,
(COUNTIFS('Project Follow up - Base'!$S$20:$S$96,BB$2,'Project Follow up - Base'!$F$20:$F$96,$C17)
- INDEX(List!$Q:$Q,MATCH(BB$2,List!$P:$P,0)))
* INDEX(List!$R:$R,MATCH(BB$2,List!$P:$P,0)))</f>
        <v>0</v>
      </c>
      <c r="BC17" s="357">
        <f ca="1">IF(
COUNTIFS('Project Follow up - Base'!$S$20:$S$96,BC$2,'Project Follow up - Base'!$F$20:$F$96,$C17)&lt;= INDEX(List!$Q:$Q,MATCH(BC$2,List!$P:$P,0)),
0,
(COUNTIFS('Project Follow up - Base'!$S$20:$S$96,BC$2,'Project Follow up - Base'!$F$20:$F$96,$C17)
- INDEX(List!$Q:$Q,MATCH(BC$2,List!$P:$P,0)))
* INDEX(List!$R:$R,MATCH(BC$2,List!$P:$P,0)))</f>
        <v>0</v>
      </c>
      <c r="BD17" s="357">
        <f ca="1">IF(
COUNTIFS('Project Follow up - Base'!$S$20:$S$96,BD$2,'Project Follow up - Base'!$F$20:$F$96,$C17)&lt;= INDEX(List!$Q:$Q,MATCH(BD$2,List!$P:$P,0)),
0,
(COUNTIFS('Project Follow up - Base'!$S$20:$S$96,BD$2,'Project Follow up - Base'!$F$20:$F$96,$C17)
- INDEX(List!$Q:$Q,MATCH(BD$2,List!$P:$P,0)))
* INDEX(List!$R:$R,MATCH(BD$2,List!$P:$P,0)))</f>
        <v>0</v>
      </c>
      <c r="BE17" s="357">
        <f ca="1">IF(
COUNTIFS('Project Follow up - Base'!$S$20:$S$96,BE$2,'Project Follow up - Base'!$F$20:$F$96,$C17)&lt;= INDEX(List!$Q:$Q,MATCH(BE$2,List!$P:$P,0)),
0,
(COUNTIFS('Project Follow up - Base'!$S$20:$S$96,BE$2,'Project Follow up - Base'!$F$20:$F$96,$C17)
- INDEX(List!$Q:$Q,MATCH(BE$2,List!$P:$P,0)))
* INDEX(List!$R:$R,MATCH(BE$2,List!$P:$P,0)))</f>
        <v>0</v>
      </c>
      <c r="BF17" s="357">
        <f ca="1">IF(
COUNTIFS('Project Follow up - Base'!$S$20:$S$96,BF$2,'Project Follow up - Base'!$F$20:$F$96,$C17)&lt;= INDEX(List!$Q:$Q,MATCH(BF$2,List!$P:$P,0)),
0,
(COUNTIFS('Project Follow up - Base'!$S$20:$S$96,BF$2,'Project Follow up - Base'!$F$20:$F$96,$C17)
- INDEX(List!$Q:$Q,MATCH(BF$2,List!$P:$P,0)))
* INDEX(List!$R:$R,MATCH(BF$2,List!$P:$P,0)))</f>
        <v>0</v>
      </c>
      <c r="BG17" s="357">
        <f ca="1">IF(
COUNTIFS('Project Follow up - Base'!$S$20:$S$96,BG$2,'Project Follow up - Base'!$F$20:$F$96,$C17)&lt;= INDEX(List!$Q:$Q,MATCH(BG$2,List!$P:$P,0)),
0,
(COUNTIFS('Project Follow up - Base'!$S$20:$S$96,BG$2,'Project Follow up - Base'!$F$20:$F$96,$C17)
- INDEX(List!$Q:$Q,MATCH(BG$2,List!$P:$P,0)))
* INDEX(List!$R:$R,MATCH(BG$2,List!$P:$P,0)))</f>
        <v>0</v>
      </c>
      <c r="BH17" s="357">
        <f ca="1">IF(
COUNTIFS('Project Follow up - Base'!$S$20:$S$96,BH$2,'Project Follow up - Base'!$F$20:$F$96,$C17)&lt;= INDEX(List!$Q:$Q,MATCH(BH$2,List!$P:$P,0)),
0,
(COUNTIFS('Project Follow up - Base'!$S$20:$S$96,BH$2,'Project Follow up - Base'!$F$20:$F$96,$C17)
- INDEX(List!$Q:$Q,MATCH(BH$2,List!$P:$P,0)))
* INDEX(List!$R:$R,MATCH(BH$2,List!$P:$P,0)))</f>
        <v>0</v>
      </c>
      <c r="BI17" s="357">
        <f ca="1">IF(
COUNTIFS('Project Follow up - Base'!$S$20:$S$96,BI$2,'Project Follow up - Base'!$F$20:$F$96,$C17)&lt;= INDEX(List!$Q:$Q,MATCH(BI$2,List!$P:$P,0)),
0,
(COUNTIFS('Project Follow up - Base'!$S$20:$S$96,BI$2,'Project Follow up - Base'!$F$20:$F$96,$C17)
- INDEX(List!$Q:$Q,MATCH(BI$2,List!$P:$P,0)))
* INDEX(List!$R:$R,MATCH(BI$2,List!$P:$P,0)))</f>
        <v>0</v>
      </c>
      <c r="BJ17" s="357">
        <f ca="1">IF(
COUNTIFS('Project Follow up - Base'!$S$20:$S$96,BJ$2,'Project Follow up - Base'!$F$20:$F$96,$C17)&lt;= INDEX(List!$Q:$Q,MATCH(BJ$2,List!$P:$P,0)),
0,
(COUNTIFS('Project Follow up - Base'!$S$20:$S$96,BJ$2,'Project Follow up - Base'!$F$20:$F$96,$C17)
- INDEX(List!$Q:$Q,MATCH(BJ$2,List!$P:$P,0)))
* INDEX(List!$R:$R,MATCH(BJ$2,List!$P:$P,0)))</f>
        <v>0</v>
      </c>
      <c r="BK17" s="357">
        <f ca="1">IF(
COUNTIFS('Project Follow up - Base'!$S$20:$S$96,BK$2,'Project Follow up - Base'!$F$20:$F$96,$C17)&lt;= INDEX(List!$Q:$Q,MATCH(BK$2,List!$P:$P,0)),
0,
(COUNTIFS('Project Follow up - Base'!$S$20:$S$96,BK$2,'Project Follow up - Base'!$F$20:$F$96,$C17)
- INDEX(List!$Q:$Q,MATCH(BK$2,List!$P:$P,0)))
* INDEX(List!$R:$R,MATCH(BK$2,List!$P:$P,0)))</f>
        <v>0</v>
      </c>
      <c r="BL17" s="357">
        <f ca="1">IF(
COUNTIFS('Project Follow up - Base'!$S$20:$S$96,BL$2,'Project Follow up - Base'!$F$20:$F$96,$C17)&lt;= INDEX(List!$Q:$Q,MATCH(BL$2,List!$P:$P,0)),
0,
(COUNTIFS('Project Follow up - Base'!$S$20:$S$96,BL$2,'Project Follow up - Base'!$F$20:$F$96,$C17)
- INDEX(List!$Q:$Q,MATCH(BL$2,List!$P:$P,0)))
* INDEX(List!$R:$R,MATCH(BL$2,List!$P:$P,0)))</f>
        <v>0</v>
      </c>
      <c r="BM17" s="357">
        <f ca="1">IF(
COUNTIFS('Project Follow up - Base'!$S$20:$S$96,BM$2,'Project Follow up - Base'!$F$20:$F$96,$C17)&lt;= INDEX(List!$Q:$Q,MATCH(BM$2,List!$P:$P,0)),
0,
(COUNTIFS('Project Follow up - Base'!$S$20:$S$96,BM$2,'Project Follow up - Base'!$F$20:$F$96,$C17)
- INDEX(List!$Q:$Q,MATCH(BM$2,List!$P:$P,0)))
* INDEX(List!$R:$R,MATCH(BM$2,List!$P:$P,0)))</f>
        <v>0</v>
      </c>
      <c r="BN17" s="357">
        <f ca="1">IF(
COUNTIFS('Project Follow up - Base'!$S$20:$S$96,BN$2,'Project Follow up - Base'!$F$20:$F$96,$C17)&lt;= INDEX(List!$Q:$Q,MATCH(BN$2,List!$P:$P,0)),
0,
(COUNTIFS('Project Follow up - Base'!$S$20:$S$96,BN$2,'Project Follow up - Base'!$F$20:$F$96,$C17)
- INDEX(List!$Q:$Q,MATCH(BN$2,List!$P:$P,0)))
* INDEX(List!$R:$R,MATCH(BN$2,List!$P:$P,0)))</f>
        <v>0</v>
      </c>
      <c r="BO17" s="357">
        <f ca="1">IF(
COUNTIFS('Project Follow up - Base'!$S$20:$S$96,BO$2,'Project Follow up - Base'!$F$20:$F$96,$C17)&lt;= INDEX(List!$Q:$Q,MATCH(BO$2,List!$P:$P,0)),
0,
(COUNTIFS('Project Follow up - Base'!$S$20:$S$96,BO$2,'Project Follow up - Base'!$F$20:$F$96,$C17)
- INDEX(List!$Q:$Q,MATCH(BO$2,List!$P:$P,0)))
* INDEX(List!$R:$R,MATCH(BO$2,List!$P:$P,0)))</f>
        <v>0</v>
      </c>
      <c r="BP17" s="357">
        <f ca="1">IF(
COUNTIFS('Project Follow up - Base'!$S$20:$S$96,BP$2,'Project Follow up - Base'!$F$20:$F$96,$C17)&lt;= INDEX(List!$Q:$Q,MATCH(BP$2,List!$P:$P,0)),
0,
(COUNTIFS('Project Follow up - Base'!$S$20:$S$96,BP$2,'Project Follow up - Base'!$F$20:$F$96,$C17)
- INDEX(List!$Q:$Q,MATCH(BP$2,List!$P:$P,0)))
* INDEX(List!$R:$R,MATCH(BP$2,List!$P:$P,0)))</f>
        <v>0</v>
      </c>
      <c r="BQ17" s="357">
        <f ca="1">IF(
COUNTIFS('Project Follow up - Base'!$S$20:$S$96,BQ$2,'Project Follow up - Base'!$F$20:$F$96,$C17)&lt;= INDEX(List!$Q:$Q,MATCH(BQ$2,List!$P:$P,0)),
0,
(COUNTIFS('Project Follow up - Base'!$S$20:$S$96,BQ$2,'Project Follow up - Base'!$F$20:$F$96,$C17)
- INDEX(List!$Q:$Q,MATCH(BQ$2,List!$P:$P,0)))
* INDEX(List!$R:$R,MATCH(BQ$2,List!$P:$P,0)))</f>
        <v>0</v>
      </c>
      <c r="BR17" s="357">
        <f ca="1">IF(
COUNTIFS('Project Follow up - Base'!$S$20:$S$96,BR$2,'Project Follow up - Base'!$F$20:$F$96,$C17)&lt;= INDEX(List!$Q:$Q,MATCH(BR$2,List!$P:$P,0)),
0,
(COUNTIFS('Project Follow up - Base'!$S$20:$S$96,BR$2,'Project Follow up - Base'!$F$20:$F$96,$C17)
- INDEX(List!$Q:$Q,MATCH(BR$2,List!$P:$P,0)))
* INDEX(List!$R:$R,MATCH(BR$2,List!$P:$P,0)))</f>
        <v>0</v>
      </c>
      <c r="BS17" s="357">
        <f ca="1">IF(
COUNTIFS('Project Follow up - Base'!$S$20:$S$96,BS$2,'Project Follow up - Base'!$F$20:$F$96,$C17)&lt;= INDEX(List!$Q:$Q,MATCH(BS$2,List!$P:$P,0)),
0,
(COUNTIFS('Project Follow up - Base'!$S$20:$S$96,BS$2,'Project Follow up - Base'!$F$20:$F$96,$C17)
- INDEX(List!$Q:$Q,MATCH(BS$2,List!$P:$P,0)))
* INDEX(List!$R:$R,MATCH(BS$2,List!$P:$P,0)))</f>
        <v>0</v>
      </c>
      <c r="BT17" s="357">
        <f ca="1">IF(
COUNTIFS('Project Follow up - Base'!$S$20:$S$96,BT$2,'Project Follow up - Base'!$F$20:$F$96,$C17)&lt;= INDEX(List!$Q:$Q,MATCH(BT$2,List!$P:$P,0)),
0,
(COUNTIFS('Project Follow up - Base'!$S$20:$S$96,BT$2,'Project Follow up - Base'!$F$20:$F$96,$C17)
- INDEX(List!$Q:$Q,MATCH(BT$2,List!$P:$P,0)))
* INDEX(List!$R:$R,MATCH(BT$2,List!$P:$P,0)))</f>
        <v>0</v>
      </c>
      <c r="BU17" s="357">
        <f ca="1">IF(
COUNTIFS('Project Follow up - Base'!$S$20:$S$96,BU$2,'Project Follow up - Base'!$F$20:$F$96,$C17)&lt;= INDEX(List!$Q:$Q,MATCH(BU$2,List!$P:$P,0)),
0,
(COUNTIFS('Project Follow up - Base'!$S$20:$S$96,BU$2,'Project Follow up - Base'!$F$20:$F$96,$C17)
- INDEX(List!$Q:$Q,MATCH(BU$2,List!$P:$P,0)))
* INDEX(List!$R:$R,MATCH(BU$2,List!$P:$P,0)))</f>
        <v>0</v>
      </c>
      <c r="BV17" s="357">
        <f ca="1">IF(
COUNTIFS('Project Follow up - Base'!$S$20:$S$96,BV$2,'Project Follow up - Base'!$F$20:$F$96,$C17)&lt;= INDEX(List!$Q:$Q,MATCH(BV$2,List!$P:$P,0)),
0,
(COUNTIFS('Project Follow up - Base'!$S$20:$S$96,BV$2,'Project Follow up - Base'!$F$20:$F$96,$C17)
- INDEX(List!$Q:$Q,MATCH(BV$2,List!$P:$P,0)))
* INDEX(List!$R:$R,MATCH(BV$2,List!$P:$P,0)))</f>
        <v>0</v>
      </c>
      <c r="BW17" s="357">
        <f ca="1">IF(
COUNTIFS('Project Follow up - Base'!$S$20:$S$96,BW$2,'Project Follow up - Base'!$F$20:$F$96,$C17)&lt;= INDEX(List!$Q:$Q,MATCH(BW$2,List!$P:$P,0)),
0,
(COUNTIFS('Project Follow up - Base'!$S$20:$S$96,BW$2,'Project Follow up - Base'!$F$20:$F$96,$C17)
- INDEX(List!$Q:$Q,MATCH(BW$2,List!$P:$P,0)))
* INDEX(List!$R:$R,MATCH(BW$2,List!$P:$P,0)))</f>
        <v>0</v>
      </c>
      <c r="BX17" s="357">
        <f ca="1">IF(
COUNTIFS('Project Follow up - Base'!$S$20:$S$96,BX$2,'Project Follow up - Base'!$F$20:$F$96,$C17)&lt;= INDEX(List!$Q:$Q,MATCH(BX$2,List!$P:$P,0)),
0,
(COUNTIFS('Project Follow up - Base'!$S$20:$S$96,BX$2,'Project Follow up - Base'!$F$20:$F$96,$C17)
- INDEX(List!$Q:$Q,MATCH(BX$2,List!$P:$P,0)))
* INDEX(List!$R:$R,MATCH(BX$2,List!$P:$P,0)))</f>
        <v>0</v>
      </c>
      <c r="BY17" s="357">
        <f ca="1">IF(
COUNTIFS('Project Follow up - Base'!$S$20:$S$96,BY$2,'Project Follow up - Base'!$F$20:$F$96,$C17)&lt;= INDEX(List!$Q:$Q,MATCH(BY$2,List!$P:$P,0)),
0,
(COUNTIFS('Project Follow up - Base'!$S$20:$S$96,BY$2,'Project Follow up - Base'!$F$20:$F$96,$C17)
- INDEX(List!$Q:$Q,MATCH(BY$2,List!$P:$P,0)))
* INDEX(List!$R:$R,MATCH(BY$2,List!$P:$P,0)))</f>
        <v>0</v>
      </c>
      <c r="BZ17" s="357">
        <f ca="1">IF(
COUNTIFS('Project Follow up - Base'!$S$20:$S$96,BZ$2,'Project Follow up - Base'!$F$20:$F$96,$C17)&lt;= INDEX(List!$Q:$Q,MATCH(BZ$2,List!$P:$P,0)),
0,
(COUNTIFS('Project Follow up - Base'!$S$20:$S$96,BZ$2,'Project Follow up - Base'!$F$20:$F$96,$C17)
- INDEX(List!$Q:$Q,MATCH(BZ$2,List!$P:$P,0)))
* INDEX(List!$R:$R,MATCH(BZ$2,List!$P:$P,0)))</f>
        <v>0</v>
      </c>
      <c r="CA17" s="357">
        <f ca="1">IF(
COUNTIFS('Project Follow up - Base'!$S$20:$S$96,CA$2,'Project Follow up - Base'!$F$20:$F$96,$C17)&lt;= INDEX(List!$Q:$Q,MATCH(CA$2,List!$P:$P,0)),
0,
(COUNTIFS('Project Follow up - Base'!$S$20:$S$96,CA$2,'Project Follow up - Base'!$F$20:$F$96,$C17)
- INDEX(List!$Q:$Q,MATCH(CA$2,List!$P:$P,0)))
* INDEX(List!$R:$R,MATCH(CA$2,List!$P:$P,0)))</f>
        <v>0</v>
      </c>
      <c r="CB17" s="357">
        <f ca="1">IF(
COUNTIFS('Project Follow up - Base'!$S$20:$S$96,CB$2,'Project Follow up - Base'!$F$20:$F$96,$C17)&lt;= INDEX(List!$Q:$Q,MATCH(CB$2,List!$P:$P,0)),
0,
(COUNTIFS('Project Follow up - Base'!$S$20:$S$96,CB$2,'Project Follow up - Base'!$F$20:$F$96,$C17)
- INDEX(List!$Q:$Q,MATCH(CB$2,List!$P:$P,0)))
* INDEX(List!$R:$R,MATCH(CB$2,List!$P:$P,0)))</f>
        <v>0</v>
      </c>
      <c r="CC17" s="357">
        <f ca="1">IF(
COUNTIFS('Project Follow up - Base'!$S$20:$S$96,CC$2,'Project Follow up - Base'!$F$20:$F$96,$C17)&lt;= INDEX(List!$Q:$Q,MATCH(CC$2,List!$P:$P,0)),
0,
(COUNTIFS('Project Follow up - Base'!$S$20:$S$96,CC$2,'Project Follow up - Base'!$F$20:$F$96,$C17)
- INDEX(List!$Q:$Q,MATCH(CC$2,List!$P:$P,0)))
* INDEX(List!$R:$R,MATCH(CC$2,List!$P:$P,0)))</f>
        <v>0</v>
      </c>
      <c r="CD17" s="357">
        <f ca="1">IF(
COUNTIFS('Project Follow up - Base'!$S$20:$S$96,CD$2,'Project Follow up - Base'!$F$20:$F$96,$C17)&lt;= INDEX(List!$Q:$Q,MATCH(CD$2,List!$P:$P,0)),
0,
(COUNTIFS('Project Follow up - Base'!$S$20:$S$96,CD$2,'Project Follow up - Base'!$F$20:$F$96,$C17)
- INDEX(List!$Q:$Q,MATCH(CD$2,List!$P:$P,0)))
* INDEX(List!$R:$R,MATCH(CD$2,List!$P:$P,0)))</f>
        <v>0</v>
      </c>
      <c r="CE17" s="357">
        <f ca="1">IF(
COUNTIFS('Project Follow up - Base'!$S$20:$S$96,CE$2,'Project Follow up - Base'!$F$20:$F$96,$C17)&lt;= INDEX(List!$Q:$Q,MATCH(CE$2,List!$P:$P,0)),
0,
(COUNTIFS('Project Follow up - Base'!$S$20:$S$96,CE$2,'Project Follow up - Base'!$F$20:$F$96,$C17)
- INDEX(List!$Q:$Q,MATCH(CE$2,List!$P:$P,0)))
* INDEX(List!$R:$R,MATCH(CE$2,List!$P:$P,0)))</f>
        <v>0</v>
      </c>
      <c r="CF17" s="357">
        <f ca="1">IF(
COUNTIFS('Project Follow up - Base'!$S$20:$S$96,CF$2,'Project Follow up - Base'!$F$20:$F$96,$C17)&lt;= INDEX(List!$Q:$Q,MATCH(CF$2,List!$P:$P,0)),
0,
(COUNTIFS('Project Follow up - Base'!$S$20:$S$96,CF$2,'Project Follow up - Base'!$F$20:$F$96,$C17)
- INDEX(List!$Q:$Q,MATCH(CF$2,List!$P:$P,0)))
* INDEX(List!$R:$R,MATCH(CF$2,List!$P:$P,0)))</f>
        <v>0</v>
      </c>
      <c r="CG17" s="357">
        <f ca="1">IF(
COUNTIFS('Project Follow up - Base'!$S$20:$S$96,CG$2,'Project Follow up - Base'!$F$20:$F$96,$C17)&lt;= INDEX(List!$Q:$Q,MATCH(CG$2,List!$P:$P,0)),
0,
(COUNTIFS('Project Follow up - Base'!$S$20:$S$96,CG$2,'Project Follow up - Base'!$F$20:$F$96,$C17)
- INDEX(List!$Q:$Q,MATCH(CG$2,List!$P:$P,0)))
* INDEX(List!$R:$R,MATCH(CG$2,List!$P:$P,0)))</f>
        <v>0</v>
      </c>
      <c r="CH17" s="357">
        <f ca="1">IF(
COUNTIFS('Project Follow up - Base'!$S$20:$S$96,CH$2,'Project Follow up - Base'!$F$20:$F$96,$C17)&lt;= INDEX(List!$Q:$Q,MATCH(CH$2,List!$P:$P,0)),
0,
(COUNTIFS('Project Follow up - Base'!$S$20:$S$96,CH$2,'Project Follow up - Base'!$F$20:$F$96,$C17)
- INDEX(List!$Q:$Q,MATCH(CH$2,List!$P:$P,0)))
* INDEX(List!$R:$R,MATCH(CH$2,List!$P:$P,0)))</f>
        <v>0</v>
      </c>
      <c r="CI17" s="357">
        <f ca="1">IF(
COUNTIFS('Project Follow up - Base'!$S$20:$S$96,CI$2,'Project Follow up - Base'!$F$20:$F$96,$C17)&lt;= INDEX(List!$Q:$Q,MATCH(CI$2,List!$P:$P,0)),
0,
(COUNTIFS('Project Follow up - Base'!$S$20:$S$96,CI$2,'Project Follow up - Base'!$F$20:$F$96,$C17)
- INDEX(List!$Q:$Q,MATCH(CI$2,List!$P:$P,0)))
* INDEX(List!$R:$R,MATCH(CI$2,List!$P:$P,0)))</f>
        <v>0</v>
      </c>
      <c r="CJ17" s="357">
        <f ca="1">IF(
COUNTIFS('Project Follow up - Base'!$S$20:$S$96,CJ$2,'Project Follow up - Base'!$F$20:$F$96,$C17)&lt;= INDEX(List!$Q:$Q,MATCH(CJ$2,List!$P:$P,0)),
0,
(COUNTIFS('Project Follow up - Base'!$S$20:$S$96,CJ$2,'Project Follow up - Base'!$F$20:$F$96,$C17)
- INDEX(List!$Q:$Q,MATCH(CJ$2,List!$P:$P,0)))
* INDEX(List!$R:$R,MATCH(CJ$2,List!$P:$P,0)))</f>
        <v>0</v>
      </c>
      <c r="CK17" s="357">
        <f ca="1">IF(
COUNTIFS('Project Follow up - Base'!$S$20:$S$96,CK$2,'Project Follow up - Base'!$F$20:$F$96,$C17)&lt;= INDEX(List!$Q:$Q,MATCH(CK$2,List!$P:$P,0)),
0,
(COUNTIFS('Project Follow up - Base'!$S$20:$S$96,CK$2,'Project Follow up - Base'!$F$20:$F$96,$C17)
- INDEX(List!$Q:$Q,MATCH(CK$2,List!$P:$P,0)))
* INDEX(List!$R:$R,MATCH(CK$2,List!$P:$P,0)))</f>
        <v>0</v>
      </c>
      <c r="CL17" s="357">
        <f ca="1">IF(
COUNTIFS('Project Follow up - Base'!$S$20:$S$96,CL$2,'Project Follow up - Base'!$F$20:$F$96,$C17)&lt;= INDEX(List!$Q:$Q,MATCH(CL$2,List!$P:$P,0)),
0,
(COUNTIFS('Project Follow up - Base'!$S$20:$S$96,CL$2,'Project Follow up - Base'!$F$20:$F$96,$C17)
- INDEX(List!$Q:$Q,MATCH(CL$2,List!$P:$P,0)))
* INDEX(List!$R:$R,MATCH(CL$2,List!$P:$P,0)))</f>
        <v>0</v>
      </c>
      <c r="CM17" s="357">
        <f ca="1">IF(
COUNTIFS('Project Follow up - Base'!$S$20:$S$96,CM$2,'Project Follow up - Base'!$F$20:$F$96,$C17)&lt;= INDEX(List!$Q:$Q,MATCH(CM$2,List!$P:$P,0)),
0,
(COUNTIFS('Project Follow up - Base'!$S$20:$S$96,CM$2,'Project Follow up - Base'!$F$20:$F$96,$C17)
- INDEX(List!$Q:$Q,MATCH(CM$2,List!$P:$P,0)))
* INDEX(List!$R:$R,MATCH(CM$2,List!$P:$P,0)))</f>
        <v>0</v>
      </c>
      <c r="CN17" s="357">
        <f ca="1">IF(
COUNTIFS('Project Follow up - Base'!$S$20:$S$96,CN$2,'Project Follow up - Base'!$F$20:$F$96,$C17)&lt;= INDEX(List!$Q:$Q,MATCH(CN$2,List!$P:$P,0)),
0,
(COUNTIFS('Project Follow up - Base'!$S$20:$S$96,CN$2,'Project Follow up - Base'!$F$20:$F$96,$C17)
- INDEX(List!$Q:$Q,MATCH(CN$2,List!$P:$P,0)))
* INDEX(List!$R:$R,MATCH(CN$2,List!$P:$P,0)))</f>
        <v>0</v>
      </c>
      <c r="CO17" s="357">
        <f ca="1">IF(
COUNTIFS('Project Follow up - Base'!$S$20:$S$96,CO$2,'Project Follow up - Base'!$F$20:$F$96,$C17)&lt;= INDEX(List!$Q:$Q,MATCH(CO$2,List!$P:$P,0)),
0,
(COUNTIFS('Project Follow up - Base'!$S$20:$S$96,CO$2,'Project Follow up - Base'!$F$20:$F$96,$C17)
- INDEX(List!$Q:$Q,MATCH(CO$2,List!$P:$P,0)))
* INDEX(List!$R:$R,MATCH(CO$2,List!$P:$P,0)))</f>
        <v>0</v>
      </c>
      <c r="CP17" s="357">
        <f ca="1">IF(
COUNTIFS('Project Follow up - Base'!$S$20:$S$96,CP$2,'Project Follow up - Base'!$F$20:$F$96,$C17)&lt;= INDEX(List!$Q:$Q,MATCH(CP$2,List!$P:$P,0)),
0,
(COUNTIFS('Project Follow up - Base'!$S$20:$S$96,CP$2,'Project Follow up - Base'!$F$20:$F$96,$C17)
- INDEX(List!$Q:$Q,MATCH(CP$2,List!$P:$P,0)))
* INDEX(List!$R:$R,MATCH(CP$2,List!$P:$P,0)))</f>
        <v>0</v>
      </c>
      <c r="CQ17" s="357">
        <f ca="1">IF(
COUNTIFS('Project Follow up - Base'!$S$20:$S$96,CQ$2,'Project Follow up - Base'!$F$20:$F$96,$C17)&lt;= INDEX(List!$Q:$Q,MATCH(CQ$2,List!$P:$P,0)),
0,
(COUNTIFS('Project Follow up - Base'!$S$20:$S$96,CQ$2,'Project Follow up - Base'!$F$20:$F$96,$C17)
- INDEX(List!$Q:$Q,MATCH(CQ$2,List!$P:$P,0)))
* INDEX(List!$R:$R,MATCH(CQ$2,List!$P:$P,0)))</f>
        <v>0</v>
      </c>
      <c r="CR17" s="357">
        <f ca="1">IF(
COUNTIFS('Project Follow up - Base'!$S$20:$S$96,CR$2,'Project Follow up - Base'!$F$20:$F$96,$C17)&lt;= INDEX(List!$Q:$Q,MATCH(CR$2,List!$P:$P,0)),
0,
(COUNTIFS('Project Follow up - Base'!$S$20:$S$96,CR$2,'Project Follow up - Base'!$F$20:$F$96,$C17)
- INDEX(List!$Q:$Q,MATCH(CR$2,List!$P:$P,0)))
* INDEX(List!$R:$R,MATCH(CR$2,List!$P:$P,0)))</f>
        <v>0</v>
      </c>
      <c r="CS17" s="357">
        <f ca="1">IF(
COUNTIFS('Project Follow up - Base'!$S$20:$S$96,CS$2,'Project Follow up - Base'!$F$20:$F$96,$C17)&lt;= INDEX(List!$Q:$Q,MATCH(CS$2,List!$P:$P,0)),
0,
(COUNTIFS('Project Follow up - Base'!$S$20:$S$96,CS$2,'Project Follow up - Base'!$F$20:$F$96,$C17)
- INDEX(List!$Q:$Q,MATCH(CS$2,List!$P:$P,0)))
* INDEX(List!$R:$R,MATCH(CS$2,List!$P:$P,0)))</f>
        <v>0</v>
      </c>
      <c r="CT17" s="357">
        <f ca="1">IF(
COUNTIFS('Project Follow up - Base'!$S$20:$S$96,CT$2,'Project Follow up - Base'!$F$20:$F$96,$C17)&lt;= INDEX(List!$Q:$Q,MATCH(CT$2,List!$P:$P,0)),
0,
(COUNTIFS('Project Follow up - Base'!$S$20:$S$96,CT$2,'Project Follow up - Base'!$F$20:$F$96,$C17)
- INDEX(List!$Q:$Q,MATCH(CT$2,List!$P:$P,0)))
* INDEX(List!$R:$R,MATCH(CT$2,List!$P:$P,0)))</f>
        <v>0</v>
      </c>
      <c r="CU17" s="357">
        <f ca="1">IF(
COUNTIFS('Project Follow up - Base'!$S$20:$S$96,CU$2,'Project Follow up - Base'!$F$20:$F$96,$C17)&lt;= INDEX(List!$Q:$Q,MATCH(CU$2,List!$P:$P,0)),
0,
(COUNTIFS('Project Follow up - Base'!$S$20:$S$96,CU$2,'Project Follow up - Base'!$F$20:$F$96,$C17)
- INDEX(List!$Q:$Q,MATCH(CU$2,List!$P:$P,0)))
* INDEX(List!$R:$R,MATCH(CU$2,List!$P:$P,0)))</f>
        <v>0</v>
      </c>
      <c r="CV17" s="357">
        <f ca="1">IF(
COUNTIFS('Project Follow up - Base'!$S$20:$S$96,CV$2,'Project Follow up - Base'!$F$20:$F$96,$C17)&lt;= INDEX(List!$Q:$Q,MATCH(CV$2,List!$P:$P,0)),
0,
(COUNTIFS('Project Follow up - Base'!$S$20:$S$96,CV$2,'Project Follow up - Base'!$F$20:$F$96,$C17)
- INDEX(List!$Q:$Q,MATCH(CV$2,List!$P:$P,0)))
* INDEX(List!$R:$R,MATCH(CV$2,List!$P:$P,0)))</f>
        <v>0</v>
      </c>
      <c r="CW17" s="357">
        <f ca="1">IF(
COUNTIFS('Project Follow up - Base'!$S$20:$S$96,CW$2,'Project Follow up - Base'!$F$20:$F$96,$C17)&lt;= INDEX(List!$Q:$Q,MATCH(CW$2,List!$P:$P,0)),
0,
(COUNTIFS('Project Follow up - Base'!$S$20:$S$96,CW$2,'Project Follow up - Base'!$F$20:$F$96,$C17)
- INDEX(List!$Q:$Q,MATCH(CW$2,List!$P:$P,0)))
* INDEX(List!$R:$R,MATCH(CW$2,List!$P:$P,0)))</f>
        <v>0</v>
      </c>
      <c r="CX17" s="357">
        <f ca="1">IF(
COUNTIFS('Project Follow up - Base'!$S$20:$S$96,CX$2,'Project Follow up - Base'!$F$20:$F$96,$C17)&lt;= INDEX(List!$Q:$Q,MATCH(CX$2,List!$P:$P,0)),
0,
(COUNTIFS('Project Follow up - Base'!$S$20:$S$96,CX$2,'Project Follow up - Base'!$F$20:$F$96,$C17)
- INDEX(List!$Q:$Q,MATCH(CX$2,List!$P:$P,0)))
* INDEX(List!$R:$R,MATCH(CX$2,List!$P:$P,0)))</f>
        <v>0</v>
      </c>
      <c r="CY17" s="357">
        <f ca="1">IF(
COUNTIFS('Project Follow up - Base'!$S$20:$S$96,CY$2,'Project Follow up - Base'!$F$20:$F$96,$C17)&lt;= INDEX(List!$Q:$Q,MATCH(CY$2,List!$P:$P,0)),
0,
(COUNTIFS('Project Follow up - Base'!$S$20:$S$96,CY$2,'Project Follow up - Base'!$F$20:$F$96,$C17)
- INDEX(List!$Q:$Q,MATCH(CY$2,List!$P:$P,0)))
* INDEX(List!$R:$R,MATCH(CY$2,List!$P:$P,0)))</f>
        <v>0</v>
      </c>
      <c r="CZ17" s="357">
        <f ca="1">IF(
COUNTIFS('Project Follow up - Base'!$S$20:$S$96,CZ$2,'Project Follow up - Base'!$F$20:$F$96,$C17)&lt;= INDEX(List!$Q:$Q,MATCH(CZ$2,List!$P:$P,0)),
0,
(COUNTIFS('Project Follow up - Base'!$S$20:$S$96,CZ$2,'Project Follow up - Base'!$F$20:$F$96,$C17)
- INDEX(List!$Q:$Q,MATCH(CZ$2,List!$P:$P,0)))
* INDEX(List!$R:$R,MATCH(CZ$2,List!$P:$P,0)))</f>
        <v>0</v>
      </c>
      <c r="DA17" s="357">
        <f ca="1">IF(
COUNTIFS('Project Follow up - Base'!$S$20:$S$96,DA$2,'Project Follow up - Base'!$F$20:$F$96,$C17)&lt;= INDEX(List!$Q:$Q,MATCH(DA$2,List!$P:$P,0)),
0,
(COUNTIFS('Project Follow up - Base'!$S$20:$S$96,DA$2,'Project Follow up - Base'!$F$20:$F$96,$C17)
- INDEX(List!$Q:$Q,MATCH(DA$2,List!$P:$P,0)))
* INDEX(List!$R:$R,MATCH(DA$2,List!$P:$P,0)))</f>
        <v>0</v>
      </c>
      <c r="DB17" s="357">
        <f ca="1">IF(
COUNTIFS('Project Follow up - Base'!$S$20:$S$96,DB$2,'Project Follow up - Base'!$F$20:$F$96,$C17)&lt;= INDEX(List!$Q:$Q,MATCH(DB$2,List!$P:$P,0)),
0,
(COUNTIFS('Project Follow up - Base'!$S$20:$S$96,DB$2,'Project Follow up - Base'!$F$20:$F$96,$C17)
- INDEX(List!$Q:$Q,MATCH(DB$2,List!$P:$P,0)))
* INDEX(List!$R:$R,MATCH(DB$2,List!$P:$P,0)))</f>
        <v>0</v>
      </c>
    </row>
    <row r="18" spans="1:106" x14ac:dyDescent="0.2">
      <c r="A18" s="353">
        <f>COUNTIF('Project Follow up - Base'!$F$20:$F$96,C18)</f>
        <v>0</v>
      </c>
      <c r="B18" s="353" t="str">
        <f>'Employees Summary'!B19</f>
        <v>Design</v>
      </c>
      <c r="C18" s="353" t="str">
        <f>'Employees Summary'!C19</f>
        <v>Nouf shahbal</v>
      </c>
      <c r="D18" s="354" t="str">
        <f>IF(C18=0,"", IF(A18&gt;0,1-(G18*[1]KPI!$C$3)-(H18*[1]KPI!$C$4),""))</f>
        <v/>
      </c>
      <c r="E18" s="365" t="str">
        <f>IF(OR(C18='Project Follow up - Base'!$D$17,C18='Project Follow up - Base'!$D$38,C18='Project Follow up - Base'!$D$74), IF(SUMIF(B:B,B18,A:A)=0,"", AVERAGEIF(B:B,B18,D:D)),"")</f>
        <v/>
      </c>
      <c r="F18" s="366">
        <f>SUMIF('Project Follow up - Base'!$F$20:$F$102,'Employees KPIs'!C18,'Project Follow up - Base'!$AA$20:$AA$102)</f>
        <v>0</v>
      </c>
      <c r="G18" s="355">
        <f>IF( F18=0,
   0,
   IF(
     F18-
     [1]KPI!$F$3
     &lt;0,0,
     F18-
     [1]KPI!$F$3
    )*
     [1]KPI!$G$3
)</f>
        <v>0</v>
      </c>
      <c r="H18" s="355">
        <f t="shared" ca="1" si="0"/>
        <v>0</v>
      </c>
      <c r="I18" s="356">
        <f ca="1">IF(
COUNTIFS('Project Follow up - Base'!$S$20:$S$96,I$2,'Project Follow up - Base'!$F$20:$F$96,$C18)&lt;= INDEX(List!$Q:$Q,MATCH(I$2,List!$P:$P,0)),
0,
(COUNTIFS('Project Follow up - Base'!$S$20:$S$96,I$2,'Project Follow up - Base'!$F$20:$F$96,$C18)
- INDEX(List!$Q:$Q,MATCH(I$2,List!$P:$P,0)))
* INDEX(List!$R:$R,MATCH(I$2,List!$P:$P,0)))</f>
        <v>0</v>
      </c>
      <c r="J18" s="357">
        <f ca="1">IF(
COUNTIFS('Project Follow up - Base'!$S$20:$S$96,J$2,'Project Follow up - Base'!$F$20:$F$96,$C18)&lt;= INDEX(List!$Q:$Q,MATCH(J$2,List!$P:$P,0)),
0,
(COUNTIFS('Project Follow up - Base'!$S$20:$S$96,J$2,'Project Follow up - Base'!$F$20:$F$96,$C18)
- INDEX(List!$Q:$Q,MATCH(J$2,List!$P:$P,0)))
* INDEX(List!$R:$R,MATCH(J$2,List!$P:$P,0)))</f>
        <v>0</v>
      </c>
      <c r="K18" s="357">
        <f ca="1">IF(
COUNTIFS('Project Follow up - Base'!$S$20:$S$96,K$2,'Project Follow up - Base'!$F$20:$F$96,$C18)&lt;= INDEX(List!$Q:$Q,MATCH(K$2,List!$P:$P,0)),
0,
(COUNTIFS('Project Follow up - Base'!$S$20:$S$96,K$2,'Project Follow up - Base'!$F$20:$F$96,$C18)
- INDEX(List!$Q:$Q,MATCH(K$2,List!$P:$P,0)))
* INDEX(List!$R:$R,MATCH(K$2,List!$P:$P,0)))</f>
        <v>0</v>
      </c>
      <c r="L18" s="357">
        <f ca="1">IF(
COUNTIFS('Project Follow up - Base'!$S$20:$S$96,L$2,'Project Follow up - Base'!$F$20:$F$96,$C18)&lt;= INDEX(List!$Q:$Q,MATCH(L$2,List!$P:$P,0)),
0,
(COUNTIFS('Project Follow up - Base'!$S$20:$S$96,L$2,'Project Follow up - Base'!$F$20:$F$96,$C18)
- INDEX(List!$Q:$Q,MATCH(L$2,List!$P:$P,0)))
* INDEX(List!$R:$R,MATCH(L$2,List!$P:$P,0)))</f>
        <v>0</v>
      </c>
      <c r="M18" s="357">
        <f ca="1">IF(
COUNTIFS('Project Follow up - Base'!$S$20:$S$96,M$2,'Project Follow up - Base'!$F$20:$F$96,$C18)&lt;= INDEX(List!$Q:$Q,MATCH(M$2,List!$P:$P,0)),
0,
(COUNTIFS('Project Follow up - Base'!$S$20:$S$96,M$2,'Project Follow up - Base'!$F$20:$F$96,$C18)
- INDEX(List!$Q:$Q,MATCH(M$2,List!$P:$P,0)))
* INDEX(List!$R:$R,MATCH(M$2,List!$P:$P,0)))</f>
        <v>0</v>
      </c>
      <c r="N18" s="357">
        <f ca="1">IF(
COUNTIFS('Project Follow up - Base'!$S$20:$S$96,N$2,'Project Follow up - Base'!$F$20:$F$96,$C18)&lt;= INDEX(List!$Q:$Q,MATCH(N$2,List!$P:$P,0)),
0,
(COUNTIFS('Project Follow up - Base'!$S$20:$S$96,N$2,'Project Follow up - Base'!$F$20:$F$96,$C18)
- INDEX(List!$Q:$Q,MATCH(N$2,List!$P:$P,0)))
* INDEX(List!$R:$R,MATCH(N$2,List!$P:$P,0)))</f>
        <v>0</v>
      </c>
      <c r="O18" s="357">
        <f ca="1">IF(
COUNTIFS('Project Follow up - Base'!$S$20:$S$96,O$2,'Project Follow up - Base'!$F$20:$F$96,$C18)&lt;= INDEX(List!$Q:$Q,MATCH(O$2,List!$P:$P,0)),
0,
(COUNTIFS('Project Follow up - Base'!$S$20:$S$96,O$2,'Project Follow up - Base'!$F$20:$F$96,$C18)
- INDEX(List!$Q:$Q,MATCH(O$2,List!$P:$P,0)))
* INDEX(List!$R:$R,MATCH(O$2,List!$P:$P,0)))</f>
        <v>0</v>
      </c>
      <c r="P18" s="357">
        <f ca="1">IF(
COUNTIFS('Project Follow up - Base'!$S$20:$S$96,P$2,'Project Follow up - Base'!$F$20:$F$96,$C18)&lt;= INDEX(List!$Q:$Q,MATCH(P$2,List!$P:$P,0)),
0,
(COUNTIFS('Project Follow up - Base'!$S$20:$S$96,P$2,'Project Follow up - Base'!$F$20:$F$96,$C18)
- INDEX(List!$Q:$Q,MATCH(P$2,List!$P:$P,0)))
* INDEX(List!$R:$R,MATCH(P$2,List!$P:$P,0)))</f>
        <v>0</v>
      </c>
      <c r="Q18" s="357">
        <f ca="1">IF(
COUNTIFS('Project Follow up - Base'!$S$20:$S$96,Q$2,'Project Follow up - Base'!$F$20:$F$96,$C18)&lt;= INDEX(List!$Q:$Q,MATCH(Q$2,List!$P:$P,0)),
0,
(COUNTIFS('Project Follow up - Base'!$S$20:$S$96,Q$2,'Project Follow up - Base'!$F$20:$F$96,$C18)
- INDEX(List!$Q:$Q,MATCH(Q$2,List!$P:$P,0)))
* INDEX(List!$R:$R,MATCH(Q$2,List!$P:$P,0)))</f>
        <v>0</v>
      </c>
      <c r="R18" s="357">
        <f ca="1">IF(
COUNTIFS('Project Follow up - Base'!$S$20:$S$96,R$2,'Project Follow up - Base'!$F$20:$F$96,$C18)&lt;= INDEX(List!$Q:$Q,MATCH(R$2,List!$P:$P,0)),
0,
(COUNTIFS('Project Follow up - Base'!$S$20:$S$96,R$2,'Project Follow up - Base'!$F$20:$F$96,$C18)
- INDEX(List!$Q:$Q,MATCH(R$2,List!$P:$P,0)))
* INDEX(List!$R:$R,MATCH(R$2,List!$P:$P,0)))</f>
        <v>0</v>
      </c>
      <c r="S18" s="357">
        <f ca="1">IF(
COUNTIFS('Project Follow up - Base'!$S$20:$S$96,S$2,'Project Follow up - Base'!$F$20:$F$96,$C18)&lt;= INDEX(List!$Q:$Q,MATCH(S$2,List!$P:$P,0)),
0,
(COUNTIFS('Project Follow up - Base'!$S$20:$S$96,S$2,'Project Follow up - Base'!$F$20:$F$96,$C18)
- INDEX(List!$Q:$Q,MATCH(S$2,List!$P:$P,0)))
* INDEX(List!$R:$R,MATCH(S$2,List!$P:$P,0)))</f>
        <v>0</v>
      </c>
      <c r="T18" s="357">
        <f ca="1">IF(
COUNTIFS('Project Follow up - Base'!$S$20:$S$96,T$2,'Project Follow up - Base'!$F$20:$F$96,$C18)&lt;= INDEX(List!$Q:$Q,MATCH(T$2,List!$P:$P,0)),
0,
(COUNTIFS('Project Follow up - Base'!$S$20:$S$96,T$2,'Project Follow up - Base'!$F$20:$F$96,$C18)
- INDEX(List!$Q:$Q,MATCH(T$2,List!$P:$P,0)))
* INDEX(List!$R:$R,MATCH(T$2,List!$P:$P,0)))</f>
        <v>0</v>
      </c>
      <c r="U18" s="357">
        <f ca="1">IF(
COUNTIFS('Project Follow up - Base'!$S$20:$S$96,U$2,'Project Follow up - Base'!$F$20:$F$96,$C18)&lt;= INDEX(List!$Q:$Q,MATCH(U$2,List!$P:$P,0)),
0,
(COUNTIFS('Project Follow up - Base'!$S$20:$S$96,U$2,'Project Follow up - Base'!$F$20:$F$96,$C18)
- INDEX(List!$Q:$Q,MATCH(U$2,List!$P:$P,0)))
* INDEX(List!$R:$R,MATCH(U$2,List!$P:$P,0)))</f>
        <v>0</v>
      </c>
      <c r="V18" s="357">
        <f ca="1">IF(
COUNTIFS('Project Follow up - Base'!$S$20:$S$96,V$2,'Project Follow up - Base'!$F$20:$F$96,$C18)&lt;= INDEX(List!$Q:$Q,MATCH(V$2,List!$P:$P,0)),
0,
(COUNTIFS('Project Follow up - Base'!$S$20:$S$96,V$2,'Project Follow up - Base'!$F$20:$F$96,$C18)
- INDEX(List!$Q:$Q,MATCH(V$2,List!$P:$P,0)))
* INDEX(List!$R:$R,MATCH(V$2,List!$P:$P,0)))</f>
        <v>0</v>
      </c>
      <c r="W18" s="357">
        <f ca="1">IF(
COUNTIFS('Project Follow up - Base'!$S$20:$S$96,W$2,'Project Follow up - Base'!$F$20:$F$96,$C18)&lt;= INDEX(List!$Q:$Q,MATCH(W$2,List!$P:$P,0)),
0,
(COUNTIFS('Project Follow up - Base'!$S$20:$S$96,W$2,'Project Follow up - Base'!$F$20:$F$96,$C18)
- INDEX(List!$Q:$Q,MATCH(W$2,List!$P:$P,0)))
* INDEX(List!$R:$R,MATCH(W$2,List!$P:$P,0)))</f>
        <v>0</v>
      </c>
      <c r="X18" s="357">
        <f ca="1">IF(
COUNTIFS('Project Follow up - Base'!$S$20:$S$96,X$2,'Project Follow up - Base'!$F$20:$F$96,$C18)&lt;= INDEX(List!$Q:$Q,MATCH(X$2,List!$P:$P,0)),
0,
(COUNTIFS('Project Follow up - Base'!$S$20:$S$96,X$2,'Project Follow up - Base'!$F$20:$F$96,$C18)
- INDEX(List!$Q:$Q,MATCH(X$2,List!$P:$P,0)))
* INDEX(List!$R:$R,MATCH(X$2,List!$P:$P,0)))</f>
        <v>0</v>
      </c>
      <c r="Y18" s="357">
        <f ca="1">IF(
COUNTIFS('Project Follow up - Base'!$S$20:$S$96,Y$2,'Project Follow up - Base'!$F$20:$F$96,$C18)&lt;= INDEX(List!$Q:$Q,MATCH(Y$2,List!$P:$P,0)),
0,
(COUNTIFS('Project Follow up - Base'!$S$20:$S$96,Y$2,'Project Follow up - Base'!$F$20:$F$96,$C18)
- INDEX(List!$Q:$Q,MATCH(Y$2,List!$P:$P,0)))
* INDEX(List!$R:$R,MATCH(Y$2,List!$P:$P,0)))</f>
        <v>0</v>
      </c>
      <c r="Z18" s="357">
        <f ca="1">IF(
COUNTIFS('Project Follow up - Base'!$S$20:$S$96,Z$2,'Project Follow up - Base'!$F$20:$F$96,$C18)&lt;= INDEX(List!$Q:$Q,MATCH(Z$2,List!$P:$P,0)),
0,
(COUNTIFS('Project Follow up - Base'!$S$20:$S$96,Z$2,'Project Follow up - Base'!$F$20:$F$96,$C18)
- INDEX(List!$Q:$Q,MATCH(Z$2,List!$P:$P,0)))
* INDEX(List!$R:$R,MATCH(Z$2,List!$P:$P,0)))</f>
        <v>0</v>
      </c>
      <c r="AA18" s="357">
        <f ca="1">IF(
COUNTIFS('Project Follow up - Base'!$S$20:$S$96,AA$2,'Project Follow up - Base'!$F$20:$F$96,$C18)&lt;= INDEX(List!$Q:$Q,MATCH(AA$2,List!$P:$P,0)),
0,
(COUNTIFS('Project Follow up - Base'!$S$20:$S$96,AA$2,'Project Follow up - Base'!$F$20:$F$96,$C18)
- INDEX(List!$Q:$Q,MATCH(AA$2,List!$P:$P,0)))
* INDEX(List!$R:$R,MATCH(AA$2,List!$P:$P,0)))</f>
        <v>0</v>
      </c>
      <c r="AB18" s="357">
        <f ca="1">IF(
COUNTIFS('Project Follow up - Base'!$S$20:$S$96,AB$2,'Project Follow up - Base'!$F$20:$F$96,$C18)&lt;= INDEX(List!$Q:$Q,MATCH(AB$2,List!$P:$P,0)),
0,
(COUNTIFS('Project Follow up - Base'!$S$20:$S$96,AB$2,'Project Follow up - Base'!$F$20:$F$96,$C18)
- INDEX(List!$Q:$Q,MATCH(AB$2,List!$P:$P,0)))
* INDEX(List!$R:$R,MATCH(AB$2,List!$P:$P,0)))</f>
        <v>0</v>
      </c>
      <c r="AC18" s="357">
        <f ca="1">IF(
COUNTIFS('Project Follow up - Base'!$S$20:$S$96,AC$2,'Project Follow up - Base'!$F$20:$F$96,$C18)&lt;= INDEX(List!$Q:$Q,MATCH(AC$2,List!$P:$P,0)),
0,
(COUNTIFS('Project Follow up - Base'!$S$20:$S$96,AC$2,'Project Follow up - Base'!$F$20:$F$96,$C18)
- INDEX(List!$Q:$Q,MATCH(AC$2,List!$P:$P,0)))
* INDEX(List!$R:$R,MATCH(AC$2,List!$P:$P,0)))</f>
        <v>0</v>
      </c>
      <c r="AD18" s="357">
        <f ca="1">IF(
COUNTIFS('Project Follow up - Base'!$S$20:$S$96,AD$2,'Project Follow up - Base'!$F$20:$F$96,$C18)&lt;= INDEX(List!$Q:$Q,MATCH(AD$2,List!$P:$P,0)),
0,
(COUNTIFS('Project Follow up - Base'!$S$20:$S$96,AD$2,'Project Follow up - Base'!$F$20:$F$96,$C18)
- INDEX(List!$Q:$Q,MATCH(AD$2,List!$P:$P,0)))
* INDEX(List!$R:$R,MATCH(AD$2,List!$P:$P,0)))</f>
        <v>0</v>
      </c>
      <c r="AE18" s="357">
        <f ca="1">IF(
COUNTIFS('Project Follow up - Base'!$S$20:$S$96,AE$2,'Project Follow up - Base'!$F$20:$F$96,$C18)&lt;= INDEX(List!$Q:$Q,MATCH(AE$2,List!$P:$P,0)),
0,
(COUNTIFS('Project Follow up - Base'!$S$20:$S$96,AE$2,'Project Follow up - Base'!$F$20:$F$96,$C18)
- INDEX(List!$Q:$Q,MATCH(AE$2,List!$P:$P,0)))
* INDEX(List!$R:$R,MATCH(AE$2,List!$P:$P,0)))</f>
        <v>0</v>
      </c>
      <c r="AF18" s="357">
        <f ca="1">IF(
COUNTIFS('Project Follow up - Base'!$S$20:$S$96,AF$2,'Project Follow up - Base'!$F$20:$F$96,$C18)&lt;= INDEX(List!$Q:$Q,MATCH(AF$2,List!$P:$P,0)),
0,
(COUNTIFS('Project Follow up - Base'!$S$20:$S$96,AF$2,'Project Follow up - Base'!$F$20:$F$96,$C18)
- INDEX(List!$Q:$Q,MATCH(AF$2,List!$P:$P,0)))
* INDEX(List!$R:$R,MATCH(AF$2,List!$P:$P,0)))</f>
        <v>0</v>
      </c>
      <c r="AG18" s="357">
        <f ca="1">IF(
COUNTIFS('Project Follow up - Base'!$S$20:$S$96,AG$2,'Project Follow up - Base'!$F$20:$F$96,$C18)&lt;= INDEX(List!$Q:$Q,MATCH(AG$2,List!$P:$P,0)),
0,
(COUNTIFS('Project Follow up - Base'!$S$20:$S$96,AG$2,'Project Follow up - Base'!$F$20:$F$96,$C18)
- INDEX(List!$Q:$Q,MATCH(AG$2,List!$P:$P,0)))
* INDEX(List!$R:$R,MATCH(AG$2,List!$P:$P,0)))</f>
        <v>0</v>
      </c>
      <c r="AH18" s="357">
        <f ca="1">IF(
COUNTIFS('Project Follow up - Base'!$S$20:$S$96,AH$2,'Project Follow up - Base'!$F$20:$F$96,$C18)&lt;= INDEX(List!$Q:$Q,MATCH(AH$2,List!$P:$P,0)),
0,
(COUNTIFS('Project Follow up - Base'!$S$20:$S$96,AH$2,'Project Follow up - Base'!$F$20:$F$96,$C18)
- INDEX(List!$Q:$Q,MATCH(AH$2,List!$P:$P,0)))
* INDEX(List!$R:$R,MATCH(AH$2,List!$P:$P,0)))</f>
        <v>0</v>
      </c>
      <c r="AI18" s="357">
        <f ca="1">IF(
COUNTIFS('Project Follow up - Base'!$S$20:$S$96,AI$2,'Project Follow up - Base'!$F$20:$F$96,$C18)&lt;= INDEX(List!$Q:$Q,MATCH(AI$2,List!$P:$P,0)),
0,
(COUNTIFS('Project Follow up - Base'!$S$20:$S$96,AI$2,'Project Follow up - Base'!$F$20:$F$96,$C18)
- INDEX(List!$Q:$Q,MATCH(AI$2,List!$P:$P,0)))
* INDEX(List!$R:$R,MATCH(AI$2,List!$P:$P,0)))</f>
        <v>0</v>
      </c>
      <c r="AJ18" s="357">
        <f ca="1">IF(
COUNTIFS('Project Follow up - Base'!$S$20:$S$96,AJ$2,'Project Follow up - Base'!$F$20:$F$96,$C18)&lt;= INDEX(List!$Q:$Q,MATCH(AJ$2,List!$P:$P,0)),
0,
(COUNTIFS('Project Follow up - Base'!$S$20:$S$96,AJ$2,'Project Follow up - Base'!$F$20:$F$96,$C18)
- INDEX(List!$Q:$Q,MATCH(AJ$2,List!$P:$P,0)))
* INDEX(List!$R:$R,MATCH(AJ$2,List!$P:$P,0)))</f>
        <v>0</v>
      </c>
      <c r="AK18" s="357">
        <f ca="1">IF(
COUNTIFS('Project Follow up - Base'!$S$20:$S$96,AK$2,'Project Follow up - Base'!$F$20:$F$96,$C18)&lt;= INDEX(List!$Q:$Q,MATCH(AK$2,List!$P:$P,0)),
0,
(COUNTIFS('Project Follow up - Base'!$S$20:$S$96,AK$2,'Project Follow up - Base'!$F$20:$F$96,$C18)
- INDEX(List!$Q:$Q,MATCH(AK$2,List!$P:$P,0)))
* INDEX(List!$R:$R,MATCH(AK$2,List!$P:$P,0)))</f>
        <v>0</v>
      </c>
      <c r="AL18" s="357">
        <f ca="1">IF(
COUNTIFS('Project Follow up - Base'!$S$20:$S$96,AL$2,'Project Follow up - Base'!$F$20:$F$96,$C18)&lt;= INDEX(List!$Q:$Q,MATCH(AL$2,List!$P:$P,0)),
0,
(COUNTIFS('Project Follow up - Base'!$S$20:$S$96,AL$2,'Project Follow up - Base'!$F$20:$F$96,$C18)
- INDEX(List!$Q:$Q,MATCH(AL$2,List!$P:$P,0)))
* INDEX(List!$R:$R,MATCH(AL$2,List!$P:$P,0)))</f>
        <v>0</v>
      </c>
      <c r="AM18" s="357">
        <f ca="1">IF(
COUNTIFS('Project Follow up - Base'!$S$20:$S$96,AM$2,'Project Follow up - Base'!$F$20:$F$96,$C18)&lt;= INDEX(List!$Q:$Q,MATCH(AM$2,List!$P:$P,0)),
0,
(COUNTIFS('Project Follow up - Base'!$S$20:$S$96,AM$2,'Project Follow up - Base'!$F$20:$F$96,$C18)
- INDEX(List!$Q:$Q,MATCH(AM$2,List!$P:$P,0)))
* INDEX(List!$R:$R,MATCH(AM$2,List!$P:$P,0)))</f>
        <v>0</v>
      </c>
      <c r="AN18" s="357">
        <f ca="1">IF(
COUNTIFS('Project Follow up - Base'!$S$20:$S$96,AN$2,'Project Follow up - Base'!$F$20:$F$96,$C18)&lt;= INDEX(List!$Q:$Q,MATCH(AN$2,List!$P:$P,0)),
0,
(COUNTIFS('Project Follow up - Base'!$S$20:$S$96,AN$2,'Project Follow up - Base'!$F$20:$F$96,$C18)
- INDEX(List!$Q:$Q,MATCH(AN$2,List!$P:$P,0)))
* INDEX(List!$R:$R,MATCH(AN$2,List!$P:$P,0)))</f>
        <v>0</v>
      </c>
      <c r="AO18" s="357">
        <f ca="1">IF(
COUNTIFS('Project Follow up - Base'!$S$20:$S$96,AO$2,'Project Follow up - Base'!$F$20:$F$96,$C18)&lt;= INDEX(List!$Q:$Q,MATCH(AO$2,List!$P:$P,0)),
0,
(COUNTIFS('Project Follow up - Base'!$S$20:$S$96,AO$2,'Project Follow up - Base'!$F$20:$F$96,$C18)
- INDEX(List!$Q:$Q,MATCH(AO$2,List!$P:$P,0)))
* INDEX(List!$R:$R,MATCH(AO$2,List!$P:$P,0)))</f>
        <v>0</v>
      </c>
      <c r="AP18" s="357">
        <f ca="1">IF(
COUNTIFS('Project Follow up - Base'!$S$20:$S$96,AP$2,'Project Follow up - Base'!$F$20:$F$96,$C18)&lt;= INDEX(List!$Q:$Q,MATCH(AP$2,List!$P:$P,0)),
0,
(COUNTIFS('Project Follow up - Base'!$S$20:$S$96,AP$2,'Project Follow up - Base'!$F$20:$F$96,$C18)
- INDEX(List!$Q:$Q,MATCH(AP$2,List!$P:$P,0)))
* INDEX(List!$R:$R,MATCH(AP$2,List!$P:$P,0)))</f>
        <v>0</v>
      </c>
      <c r="AQ18" s="357">
        <f ca="1">IF(
COUNTIFS('Project Follow up - Base'!$S$20:$S$96,AQ$2,'Project Follow up - Base'!$F$20:$F$96,$C18)&lt;= INDEX(List!$Q:$Q,MATCH(AQ$2,List!$P:$P,0)),
0,
(COUNTIFS('Project Follow up - Base'!$S$20:$S$96,AQ$2,'Project Follow up - Base'!$F$20:$F$96,$C18)
- INDEX(List!$Q:$Q,MATCH(AQ$2,List!$P:$P,0)))
* INDEX(List!$R:$R,MATCH(AQ$2,List!$P:$P,0)))</f>
        <v>0</v>
      </c>
      <c r="AR18" s="357">
        <f ca="1">IF(
COUNTIFS('Project Follow up - Base'!$S$20:$S$96,AR$2,'Project Follow up - Base'!$F$20:$F$96,$C18)&lt;= INDEX(List!$Q:$Q,MATCH(AR$2,List!$P:$P,0)),
0,
(COUNTIFS('Project Follow up - Base'!$S$20:$S$96,AR$2,'Project Follow up - Base'!$F$20:$F$96,$C18)
- INDEX(List!$Q:$Q,MATCH(AR$2,List!$P:$P,0)))
* INDEX(List!$R:$R,MATCH(AR$2,List!$P:$P,0)))</f>
        <v>0</v>
      </c>
      <c r="AS18" s="357">
        <f ca="1">IF(
COUNTIFS('Project Follow up - Base'!$S$20:$S$96,AS$2,'Project Follow up - Base'!$F$20:$F$96,$C18)&lt;= INDEX(List!$Q:$Q,MATCH(AS$2,List!$P:$P,0)),
0,
(COUNTIFS('Project Follow up - Base'!$S$20:$S$96,AS$2,'Project Follow up - Base'!$F$20:$F$96,$C18)
- INDEX(List!$Q:$Q,MATCH(AS$2,List!$P:$P,0)))
* INDEX(List!$R:$R,MATCH(AS$2,List!$P:$P,0)))</f>
        <v>0</v>
      </c>
      <c r="AT18" s="357">
        <f ca="1">IF(
COUNTIFS('Project Follow up - Base'!$S$20:$S$96,AT$2,'Project Follow up - Base'!$F$20:$F$96,$C18)&lt;= INDEX(List!$Q:$Q,MATCH(AT$2,List!$P:$P,0)),
0,
(COUNTIFS('Project Follow up - Base'!$S$20:$S$96,AT$2,'Project Follow up - Base'!$F$20:$F$96,$C18)
- INDEX(List!$Q:$Q,MATCH(AT$2,List!$P:$P,0)))
* INDEX(List!$R:$R,MATCH(AT$2,List!$P:$P,0)))</f>
        <v>0</v>
      </c>
      <c r="AU18" s="357">
        <f ca="1">IF(
COUNTIFS('Project Follow up - Base'!$S$20:$S$96,AU$2,'Project Follow up - Base'!$F$20:$F$96,$C18)&lt;= INDEX(List!$Q:$Q,MATCH(AU$2,List!$P:$P,0)),
0,
(COUNTIFS('Project Follow up - Base'!$S$20:$S$96,AU$2,'Project Follow up - Base'!$F$20:$F$96,$C18)
- INDEX(List!$Q:$Q,MATCH(AU$2,List!$P:$P,0)))
* INDEX(List!$R:$R,MATCH(AU$2,List!$P:$P,0)))</f>
        <v>0</v>
      </c>
      <c r="AV18" s="357">
        <f ca="1">IF(
COUNTIFS('Project Follow up - Base'!$S$20:$S$96,AV$2,'Project Follow up - Base'!$F$20:$F$96,$C18)&lt;= INDEX(List!$Q:$Q,MATCH(AV$2,List!$P:$P,0)),
0,
(COUNTIFS('Project Follow up - Base'!$S$20:$S$96,AV$2,'Project Follow up - Base'!$F$20:$F$96,$C18)
- INDEX(List!$Q:$Q,MATCH(AV$2,List!$P:$P,0)))
* INDEX(List!$R:$R,MATCH(AV$2,List!$P:$P,0)))</f>
        <v>0</v>
      </c>
      <c r="AW18" s="357">
        <f ca="1">IF(
COUNTIFS('Project Follow up - Base'!$S$20:$S$96,AW$2,'Project Follow up - Base'!$F$20:$F$96,$C18)&lt;= INDEX(List!$Q:$Q,MATCH(AW$2,List!$P:$P,0)),
0,
(COUNTIFS('Project Follow up - Base'!$S$20:$S$96,AW$2,'Project Follow up - Base'!$F$20:$F$96,$C18)
- INDEX(List!$Q:$Q,MATCH(AW$2,List!$P:$P,0)))
* INDEX(List!$R:$R,MATCH(AW$2,List!$P:$P,0)))</f>
        <v>0</v>
      </c>
      <c r="AX18" s="357">
        <f ca="1">IF(
COUNTIFS('Project Follow up - Base'!$S$20:$S$96,AX$2,'Project Follow up - Base'!$F$20:$F$96,$C18)&lt;= INDEX(List!$Q:$Q,MATCH(AX$2,List!$P:$P,0)),
0,
(COUNTIFS('Project Follow up - Base'!$S$20:$S$96,AX$2,'Project Follow up - Base'!$F$20:$F$96,$C18)
- INDEX(List!$Q:$Q,MATCH(AX$2,List!$P:$P,0)))
* INDEX(List!$R:$R,MATCH(AX$2,List!$P:$P,0)))</f>
        <v>0</v>
      </c>
      <c r="AY18" s="357">
        <f ca="1">IF(
COUNTIFS('Project Follow up - Base'!$S$20:$S$96,AY$2,'Project Follow up - Base'!$F$20:$F$96,$C18)&lt;= INDEX(List!$Q:$Q,MATCH(AY$2,List!$P:$P,0)),
0,
(COUNTIFS('Project Follow up - Base'!$S$20:$S$96,AY$2,'Project Follow up - Base'!$F$20:$F$96,$C18)
- INDEX(List!$Q:$Q,MATCH(AY$2,List!$P:$P,0)))
* INDEX(List!$R:$R,MATCH(AY$2,List!$P:$P,0)))</f>
        <v>0</v>
      </c>
      <c r="AZ18" s="357">
        <f ca="1">IF(
COUNTIFS('Project Follow up - Base'!$S$20:$S$96,AZ$2,'Project Follow up - Base'!$F$20:$F$96,$C18)&lt;= INDEX(List!$Q:$Q,MATCH(AZ$2,List!$P:$P,0)),
0,
(COUNTIFS('Project Follow up - Base'!$S$20:$S$96,AZ$2,'Project Follow up - Base'!$F$20:$F$96,$C18)
- INDEX(List!$Q:$Q,MATCH(AZ$2,List!$P:$P,0)))
* INDEX(List!$R:$R,MATCH(AZ$2,List!$P:$P,0)))</f>
        <v>0</v>
      </c>
      <c r="BA18" s="357">
        <f ca="1">IF(
COUNTIFS('Project Follow up - Base'!$S$20:$S$96,BA$2,'Project Follow up - Base'!$F$20:$F$96,$C18)&lt;= INDEX(List!$Q:$Q,MATCH(BA$2,List!$P:$P,0)),
0,
(COUNTIFS('Project Follow up - Base'!$S$20:$S$96,BA$2,'Project Follow up - Base'!$F$20:$F$96,$C18)
- INDEX(List!$Q:$Q,MATCH(BA$2,List!$P:$P,0)))
* INDEX(List!$R:$R,MATCH(BA$2,List!$P:$P,0)))</f>
        <v>0</v>
      </c>
      <c r="BB18" s="357">
        <f ca="1">IF(
COUNTIFS('Project Follow up - Base'!$S$20:$S$96,BB$2,'Project Follow up - Base'!$F$20:$F$96,$C18)&lt;= INDEX(List!$Q:$Q,MATCH(BB$2,List!$P:$P,0)),
0,
(COUNTIFS('Project Follow up - Base'!$S$20:$S$96,BB$2,'Project Follow up - Base'!$F$20:$F$96,$C18)
- INDEX(List!$Q:$Q,MATCH(BB$2,List!$P:$P,0)))
* INDEX(List!$R:$R,MATCH(BB$2,List!$P:$P,0)))</f>
        <v>0</v>
      </c>
      <c r="BC18" s="357">
        <f ca="1">IF(
COUNTIFS('Project Follow up - Base'!$S$20:$S$96,BC$2,'Project Follow up - Base'!$F$20:$F$96,$C18)&lt;= INDEX(List!$Q:$Q,MATCH(BC$2,List!$P:$P,0)),
0,
(COUNTIFS('Project Follow up - Base'!$S$20:$S$96,BC$2,'Project Follow up - Base'!$F$20:$F$96,$C18)
- INDEX(List!$Q:$Q,MATCH(BC$2,List!$P:$P,0)))
* INDEX(List!$R:$R,MATCH(BC$2,List!$P:$P,0)))</f>
        <v>0</v>
      </c>
      <c r="BD18" s="357">
        <f ca="1">IF(
COUNTIFS('Project Follow up - Base'!$S$20:$S$96,BD$2,'Project Follow up - Base'!$F$20:$F$96,$C18)&lt;= INDEX(List!$Q:$Q,MATCH(BD$2,List!$P:$P,0)),
0,
(COUNTIFS('Project Follow up - Base'!$S$20:$S$96,BD$2,'Project Follow up - Base'!$F$20:$F$96,$C18)
- INDEX(List!$Q:$Q,MATCH(BD$2,List!$P:$P,0)))
* INDEX(List!$R:$R,MATCH(BD$2,List!$P:$P,0)))</f>
        <v>0</v>
      </c>
      <c r="BE18" s="357">
        <f ca="1">IF(
COUNTIFS('Project Follow up - Base'!$S$20:$S$96,BE$2,'Project Follow up - Base'!$F$20:$F$96,$C18)&lt;= INDEX(List!$Q:$Q,MATCH(BE$2,List!$P:$P,0)),
0,
(COUNTIFS('Project Follow up - Base'!$S$20:$S$96,BE$2,'Project Follow up - Base'!$F$20:$F$96,$C18)
- INDEX(List!$Q:$Q,MATCH(BE$2,List!$P:$P,0)))
* INDEX(List!$R:$R,MATCH(BE$2,List!$P:$P,0)))</f>
        <v>0</v>
      </c>
      <c r="BF18" s="357">
        <f ca="1">IF(
COUNTIFS('Project Follow up - Base'!$S$20:$S$96,BF$2,'Project Follow up - Base'!$F$20:$F$96,$C18)&lt;= INDEX(List!$Q:$Q,MATCH(BF$2,List!$P:$P,0)),
0,
(COUNTIFS('Project Follow up - Base'!$S$20:$S$96,BF$2,'Project Follow up - Base'!$F$20:$F$96,$C18)
- INDEX(List!$Q:$Q,MATCH(BF$2,List!$P:$P,0)))
* INDEX(List!$R:$R,MATCH(BF$2,List!$P:$P,0)))</f>
        <v>0</v>
      </c>
      <c r="BG18" s="357">
        <f ca="1">IF(
COUNTIFS('Project Follow up - Base'!$S$20:$S$96,BG$2,'Project Follow up - Base'!$F$20:$F$96,$C18)&lt;= INDEX(List!$Q:$Q,MATCH(BG$2,List!$P:$P,0)),
0,
(COUNTIFS('Project Follow up - Base'!$S$20:$S$96,BG$2,'Project Follow up - Base'!$F$20:$F$96,$C18)
- INDEX(List!$Q:$Q,MATCH(BG$2,List!$P:$P,0)))
* INDEX(List!$R:$R,MATCH(BG$2,List!$P:$P,0)))</f>
        <v>0</v>
      </c>
      <c r="BH18" s="357">
        <f ca="1">IF(
COUNTIFS('Project Follow up - Base'!$S$20:$S$96,BH$2,'Project Follow up - Base'!$F$20:$F$96,$C18)&lt;= INDEX(List!$Q:$Q,MATCH(BH$2,List!$P:$P,0)),
0,
(COUNTIFS('Project Follow up - Base'!$S$20:$S$96,BH$2,'Project Follow up - Base'!$F$20:$F$96,$C18)
- INDEX(List!$Q:$Q,MATCH(BH$2,List!$P:$P,0)))
* INDEX(List!$R:$R,MATCH(BH$2,List!$P:$P,0)))</f>
        <v>0</v>
      </c>
      <c r="BI18" s="357">
        <f ca="1">IF(
COUNTIFS('Project Follow up - Base'!$S$20:$S$96,BI$2,'Project Follow up - Base'!$F$20:$F$96,$C18)&lt;= INDEX(List!$Q:$Q,MATCH(BI$2,List!$P:$P,0)),
0,
(COUNTIFS('Project Follow up - Base'!$S$20:$S$96,BI$2,'Project Follow up - Base'!$F$20:$F$96,$C18)
- INDEX(List!$Q:$Q,MATCH(BI$2,List!$P:$P,0)))
* INDEX(List!$R:$R,MATCH(BI$2,List!$P:$P,0)))</f>
        <v>0</v>
      </c>
      <c r="BJ18" s="357">
        <f ca="1">IF(
COUNTIFS('Project Follow up - Base'!$S$20:$S$96,BJ$2,'Project Follow up - Base'!$F$20:$F$96,$C18)&lt;= INDEX(List!$Q:$Q,MATCH(BJ$2,List!$P:$P,0)),
0,
(COUNTIFS('Project Follow up - Base'!$S$20:$S$96,BJ$2,'Project Follow up - Base'!$F$20:$F$96,$C18)
- INDEX(List!$Q:$Q,MATCH(BJ$2,List!$P:$P,0)))
* INDEX(List!$R:$R,MATCH(BJ$2,List!$P:$P,0)))</f>
        <v>0</v>
      </c>
      <c r="BK18" s="357">
        <f ca="1">IF(
COUNTIFS('Project Follow up - Base'!$S$20:$S$96,BK$2,'Project Follow up - Base'!$F$20:$F$96,$C18)&lt;= INDEX(List!$Q:$Q,MATCH(BK$2,List!$P:$P,0)),
0,
(COUNTIFS('Project Follow up - Base'!$S$20:$S$96,BK$2,'Project Follow up - Base'!$F$20:$F$96,$C18)
- INDEX(List!$Q:$Q,MATCH(BK$2,List!$P:$P,0)))
* INDEX(List!$R:$R,MATCH(BK$2,List!$P:$P,0)))</f>
        <v>0</v>
      </c>
      <c r="BL18" s="357">
        <f ca="1">IF(
COUNTIFS('Project Follow up - Base'!$S$20:$S$96,BL$2,'Project Follow up - Base'!$F$20:$F$96,$C18)&lt;= INDEX(List!$Q:$Q,MATCH(BL$2,List!$P:$P,0)),
0,
(COUNTIFS('Project Follow up - Base'!$S$20:$S$96,BL$2,'Project Follow up - Base'!$F$20:$F$96,$C18)
- INDEX(List!$Q:$Q,MATCH(BL$2,List!$P:$P,0)))
* INDEX(List!$R:$R,MATCH(BL$2,List!$P:$P,0)))</f>
        <v>0</v>
      </c>
      <c r="BM18" s="357">
        <f ca="1">IF(
COUNTIFS('Project Follow up - Base'!$S$20:$S$96,BM$2,'Project Follow up - Base'!$F$20:$F$96,$C18)&lt;= INDEX(List!$Q:$Q,MATCH(BM$2,List!$P:$P,0)),
0,
(COUNTIFS('Project Follow up - Base'!$S$20:$S$96,BM$2,'Project Follow up - Base'!$F$20:$F$96,$C18)
- INDEX(List!$Q:$Q,MATCH(BM$2,List!$P:$P,0)))
* INDEX(List!$R:$R,MATCH(BM$2,List!$P:$P,0)))</f>
        <v>0</v>
      </c>
      <c r="BN18" s="357">
        <f ca="1">IF(
COUNTIFS('Project Follow up - Base'!$S$20:$S$96,BN$2,'Project Follow up - Base'!$F$20:$F$96,$C18)&lt;= INDEX(List!$Q:$Q,MATCH(BN$2,List!$P:$P,0)),
0,
(COUNTIFS('Project Follow up - Base'!$S$20:$S$96,BN$2,'Project Follow up - Base'!$F$20:$F$96,$C18)
- INDEX(List!$Q:$Q,MATCH(BN$2,List!$P:$P,0)))
* INDEX(List!$R:$R,MATCH(BN$2,List!$P:$P,0)))</f>
        <v>0</v>
      </c>
      <c r="BO18" s="357">
        <f ca="1">IF(
COUNTIFS('Project Follow up - Base'!$S$20:$S$96,BO$2,'Project Follow up - Base'!$F$20:$F$96,$C18)&lt;= INDEX(List!$Q:$Q,MATCH(BO$2,List!$P:$P,0)),
0,
(COUNTIFS('Project Follow up - Base'!$S$20:$S$96,BO$2,'Project Follow up - Base'!$F$20:$F$96,$C18)
- INDEX(List!$Q:$Q,MATCH(BO$2,List!$P:$P,0)))
* INDEX(List!$R:$R,MATCH(BO$2,List!$P:$P,0)))</f>
        <v>0</v>
      </c>
      <c r="BP18" s="357">
        <f ca="1">IF(
COUNTIFS('Project Follow up - Base'!$S$20:$S$96,BP$2,'Project Follow up - Base'!$F$20:$F$96,$C18)&lt;= INDEX(List!$Q:$Q,MATCH(BP$2,List!$P:$P,0)),
0,
(COUNTIFS('Project Follow up - Base'!$S$20:$S$96,BP$2,'Project Follow up - Base'!$F$20:$F$96,$C18)
- INDEX(List!$Q:$Q,MATCH(BP$2,List!$P:$P,0)))
* INDEX(List!$R:$R,MATCH(BP$2,List!$P:$P,0)))</f>
        <v>0</v>
      </c>
      <c r="BQ18" s="357">
        <f ca="1">IF(
COUNTIFS('Project Follow up - Base'!$S$20:$S$96,BQ$2,'Project Follow up - Base'!$F$20:$F$96,$C18)&lt;= INDEX(List!$Q:$Q,MATCH(BQ$2,List!$P:$P,0)),
0,
(COUNTIFS('Project Follow up - Base'!$S$20:$S$96,BQ$2,'Project Follow up - Base'!$F$20:$F$96,$C18)
- INDEX(List!$Q:$Q,MATCH(BQ$2,List!$P:$P,0)))
* INDEX(List!$R:$R,MATCH(BQ$2,List!$P:$P,0)))</f>
        <v>0</v>
      </c>
      <c r="BR18" s="357">
        <f ca="1">IF(
COUNTIFS('Project Follow up - Base'!$S$20:$S$96,BR$2,'Project Follow up - Base'!$F$20:$F$96,$C18)&lt;= INDEX(List!$Q:$Q,MATCH(BR$2,List!$P:$P,0)),
0,
(COUNTIFS('Project Follow up - Base'!$S$20:$S$96,BR$2,'Project Follow up - Base'!$F$20:$F$96,$C18)
- INDEX(List!$Q:$Q,MATCH(BR$2,List!$P:$P,0)))
* INDEX(List!$R:$R,MATCH(BR$2,List!$P:$P,0)))</f>
        <v>0</v>
      </c>
      <c r="BS18" s="357">
        <f ca="1">IF(
COUNTIFS('Project Follow up - Base'!$S$20:$S$96,BS$2,'Project Follow up - Base'!$F$20:$F$96,$C18)&lt;= INDEX(List!$Q:$Q,MATCH(BS$2,List!$P:$P,0)),
0,
(COUNTIFS('Project Follow up - Base'!$S$20:$S$96,BS$2,'Project Follow up - Base'!$F$20:$F$96,$C18)
- INDEX(List!$Q:$Q,MATCH(BS$2,List!$P:$P,0)))
* INDEX(List!$R:$R,MATCH(BS$2,List!$P:$P,0)))</f>
        <v>0</v>
      </c>
      <c r="BT18" s="357">
        <f ca="1">IF(
COUNTIFS('Project Follow up - Base'!$S$20:$S$96,BT$2,'Project Follow up - Base'!$F$20:$F$96,$C18)&lt;= INDEX(List!$Q:$Q,MATCH(BT$2,List!$P:$P,0)),
0,
(COUNTIFS('Project Follow up - Base'!$S$20:$S$96,BT$2,'Project Follow up - Base'!$F$20:$F$96,$C18)
- INDEX(List!$Q:$Q,MATCH(BT$2,List!$P:$P,0)))
* INDEX(List!$R:$R,MATCH(BT$2,List!$P:$P,0)))</f>
        <v>0</v>
      </c>
      <c r="BU18" s="357">
        <f ca="1">IF(
COUNTIFS('Project Follow up - Base'!$S$20:$S$96,BU$2,'Project Follow up - Base'!$F$20:$F$96,$C18)&lt;= INDEX(List!$Q:$Q,MATCH(BU$2,List!$P:$P,0)),
0,
(COUNTIFS('Project Follow up - Base'!$S$20:$S$96,BU$2,'Project Follow up - Base'!$F$20:$F$96,$C18)
- INDEX(List!$Q:$Q,MATCH(BU$2,List!$P:$P,0)))
* INDEX(List!$R:$R,MATCH(BU$2,List!$P:$P,0)))</f>
        <v>0</v>
      </c>
      <c r="BV18" s="357">
        <f ca="1">IF(
COUNTIFS('Project Follow up - Base'!$S$20:$S$96,BV$2,'Project Follow up - Base'!$F$20:$F$96,$C18)&lt;= INDEX(List!$Q:$Q,MATCH(BV$2,List!$P:$P,0)),
0,
(COUNTIFS('Project Follow up - Base'!$S$20:$S$96,BV$2,'Project Follow up - Base'!$F$20:$F$96,$C18)
- INDEX(List!$Q:$Q,MATCH(BV$2,List!$P:$P,0)))
* INDEX(List!$R:$R,MATCH(BV$2,List!$P:$P,0)))</f>
        <v>0</v>
      </c>
      <c r="BW18" s="357">
        <f ca="1">IF(
COUNTIFS('Project Follow up - Base'!$S$20:$S$96,BW$2,'Project Follow up - Base'!$F$20:$F$96,$C18)&lt;= INDEX(List!$Q:$Q,MATCH(BW$2,List!$P:$P,0)),
0,
(COUNTIFS('Project Follow up - Base'!$S$20:$S$96,BW$2,'Project Follow up - Base'!$F$20:$F$96,$C18)
- INDEX(List!$Q:$Q,MATCH(BW$2,List!$P:$P,0)))
* INDEX(List!$R:$R,MATCH(BW$2,List!$P:$P,0)))</f>
        <v>0</v>
      </c>
      <c r="BX18" s="357">
        <f ca="1">IF(
COUNTIFS('Project Follow up - Base'!$S$20:$S$96,BX$2,'Project Follow up - Base'!$F$20:$F$96,$C18)&lt;= INDEX(List!$Q:$Q,MATCH(BX$2,List!$P:$P,0)),
0,
(COUNTIFS('Project Follow up - Base'!$S$20:$S$96,BX$2,'Project Follow up - Base'!$F$20:$F$96,$C18)
- INDEX(List!$Q:$Q,MATCH(BX$2,List!$P:$P,0)))
* INDEX(List!$R:$R,MATCH(BX$2,List!$P:$P,0)))</f>
        <v>0</v>
      </c>
      <c r="BY18" s="357">
        <f ca="1">IF(
COUNTIFS('Project Follow up - Base'!$S$20:$S$96,BY$2,'Project Follow up - Base'!$F$20:$F$96,$C18)&lt;= INDEX(List!$Q:$Q,MATCH(BY$2,List!$P:$P,0)),
0,
(COUNTIFS('Project Follow up - Base'!$S$20:$S$96,BY$2,'Project Follow up - Base'!$F$20:$F$96,$C18)
- INDEX(List!$Q:$Q,MATCH(BY$2,List!$P:$P,0)))
* INDEX(List!$R:$R,MATCH(BY$2,List!$P:$P,0)))</f>
        <v>0</v>
      </c>
      <c r="BZ18" s="357">
        <f ca="1">IF(
COUNTIFS('Project Follow up - Base'!$S$20:$S$96,BZ$2,'Project Follow up - Base'!$F$20:$F$96,$C18)&lt;= INDEX(List!$Q:$Q,MATCH(BZ$2,List!$P:$P,0)),
0,
(COUNTIFS('Project Follow up - Base'!$S$20:$S$96,BZ$2,'Project Follow up - Base'!$F$20:$F$96,$C18)
- INDEX(List!$Q:$Q,MATCH(BZ$2,List!$P:$P,0)))
* INDEX(List!$R:$R,MATCH(BZ$2,List!$P:$P,0)))</f>
        <v>0</v>
      </c>
      <c r="CA18" s="357">
        <f ca="1">IF(
COUNTIFS('Project Follow up - Base'!$S$20:$S$96,CA$2,'Project Follow up - Base'!$F$20:$F$96,$C18)&lt;= INDEX(List!$Q:$Q,MATCH(CA$2,List!$P:$P,0)),
0,
(COUNTIFS('Project Follow up - Base'!$S$20:$S$96,CA$2,'Project Follow up - Base'!$F$20:$F$96,$C18)
- INDEX(List!$Q:$Q,MATCH(CA$2,List!$P:$P,0)))
* INDEX(List!$R:$R,MATCH(CA$2,List!$P:$P,0)))</f>
        <v>0</v>
      </c>
      <c r="CB18" s="357">
        <f ca="1">IF(
COUNTIFS('Project Follow up - Base'!$S$20:$S$96,CB$2,'Project Follow up - Base'!$F$20:$F$96,$C18)&lt;= INDEX(List!$Q:$Q,MATCH(CB$2,List!$P:$P,0)),
0,
(COUNTIFS('Project Follow up - Base'!$S$20:$S$96,CB$2,'Project Follow up - Base'!$F$20:$F$96,$C18)
- INDEX(List!$Q:$Q,MATCH(CB$2,List!$P:$P,0)))
* INDEX(List!$R:$R,MATCH(CB$2,List!$P:$P,0)))</f>
        <v>0</v>
      </c>
      <c r="CC18" s="357">
        <f ca="1">IF(
COUNTIFS('Project Follow up - Base'!$S$20:$S$96,CC$2,'Project Follow up - Base'!$F$20:$F$96,$C18)&lt;= INDEX(List!$Q:$Q,MATCH(CC$2,List!$P:$P,0)),
0,
(COUNTIFS('Project Follow up - Base'!$S$20:$S$96,CC$2,'Project Follow up - Base'!$F$20:$F$96,$C18)
- INDEX(List!$Q:$Q,MATCH(CC$2,List!$P:$P,0)))
* INDEX(List!$R:$R,MATCH(CC$2,List!$P:$P,0)))</f>
        <v>0</v>
      </c>
      <c r="CD18" s="357">
        <f ca="1">IF(
COUNTIFS('Project Follow up - Base'!$S$20:$S$96,CD$2,'Project Follow up - Base'!$F$20:$F$96,$C18)&lt;= INDEX(List!$Q:$Q,MATCH(CD$2,List!$P:$P,0)),
0,
(COUNTIFS('Project Follow up - Base'!$S$20:$S$96,CD$2,'Project Follow up - Base'!$F$20:$F$96,$C18)
- INDEX(List!$Q:$Q,MATCH(CD$2,List!$P:$P,0)))
* INDEX(List!$R:$R,MATCH(CD$2,List!$P:$P,0)))</f>
        <v>0</v>
      </c>
      <c r="CE18" s="357">
        <f ca="1">IF(
COUNTIFS('Project Follow up - Base'!$S$20:$S$96,CE$2,'Project Follow up - Base'!$F$20:$F$96,$C18)&lt;= INDEX(List!$Q:$Q,MATCH(CE$2,List!$P:$P,0)),
0,
(COUNTIFS('Project Follow up - Base'!$S$20:$S$96,CE$2,'Project Follow up - Base'!$F$20:$F$96,$C18)
- INDEX(List!$Q:$Q,MATCH(CE$2,List!$P:$P,0)))
* INDEX(List!$R:$R,MATCH(CE$2,List!$P:$P,0)))</f>
        <v>0</v>
      </c>
      <c r="CF18" s="357">
        <f ca="1">IF(
COUNTIFS('Project Follow up - Base'!$S$20:$S$96,CF$2,'Project Follow up - Base'!$F$20:$F$96,$C18)&lt;= INDEX(List!$Q:$Q,MATCH(CF$2,List!$P:$P,0)),
0,
(COUNTIFS('Project Follow up - Base'!$S$20:$S$96,CF$2,'Project Follow up - Base'!$F$20:$F$96,$C18)
- INDEX(List!$Q:$Q,MATCH(CF$2,List!$P:$P,0)))
* INDEX(List!$R:$R,MATCH(CF$2,List!$P:$P,0)))</f>
        <v>0</v>
      </c>
      <c r="CG18" s="357">
        <f ca="1">IF(
COUNTIFS('Project Follow up - Base'!$S$20:$S$96,CG$2,'Project Follow up - Base'!$F$20:$F$96,$C18)&lt;= INDEX(List!$Q:$Q,MATCH(CG$2,List!$P:$P,0)),
0,
(COUNTIFS('Project Follow up - Base'!$S$20:$S$96,CG$2,'Project Follow up - Base'!$F$20:$F$96,$C18)
- INDEX(List!$Q:$Q,MATCH(CG$2,List!$P:$P,0)))
* INDEX(List!$R:$R,MATCH(CG$2,List!$P:$P,0)))</f>
        <v>0</v>
      </c>
      <c r="CH18" s="357">
        <f ca="1">IF(
COUNTIFS('Project Follow up - Base'!$S$20:$S$96,CH$2,'Project Follow up - Base'!$F$20:$F$96,$C18)&lt;= INDEX(List!$Q:$Q,MATCH(CH$2,List!$P:$P,0)),
0,
(COUNTIFS('Project Follow up - Base'!$S$20:$S$96,CH$2,'Project Follow up - Base'!$F$20:$F$96,$C18)
- INDEX(List!$Q:$Q,MATCH(CH$2,List!$P:$P,0)))
* INDEX(List!$R:$R,MATCH(CH$2,List!$P:$P,0)))</f>
        <v>0</v>
      </c>
      <c r="CI18" s="357">
        <f ca="1">IF(
COUNTIFS('Project Follow up - Base'!$S$20:$S$96,CI$2,'Project Follow up - Base'!$F$20:$F$96,$C18)&lt;= INDEX(List!$Q:$Q,MATCH(CI$2,List!$P:$P,0)),
0,
(COUNTIFS('Project Follow up - Base'!$S$20:$S$96,CI$2,'Project Follow up - Base'!$F$20:$F$96,$C18)
- INDEX(List!$Q:$Q,MATCH(CI$2,List!$P:$P,0)))
* INDEX(List!$R:$R,MATCH(CI$2,List!$P:$P,0)))</f>
        <v>0</v>
      </c>
      <c r="CJ18" s="357">
        <f ca="1">IF(
COUNTIFS('Project Follow up - Base'!$S$20:$S$96,CJ$2,'Project Follow up - Base'!$F$20:$F$96,$C18)&lt;= INDEX(List!$Q:$Q,MATCH(CJ$2,List!$P:$P,0)),
0,
(COUNTIFS('Project Follow up - Base'!$S$20:$S$96,CJ$2,'Project Follow up - Base'!$F$20:$F$96,$C18)
- INDEX(List!$Q:$Q,MATCH(CJ$2,List!$P:$P,0)))
* INDEX(List!$R:$R,MATCH(CJ$2,List!$P:$P,0)))</f>
        <v>0</v>
      </c>
      <c r="CK18" s="357">
        <f ca="1">IF(
COUNTIFS('Project Follow up - Base'!$S$20:$S$96,CK$2,'Project Follow up - Base'!$F$20:$F$96,$C18)&lt;= INDEX(List!$Q:$Q,MATCH(CK$2,List!$P:$P,0)),
0,
(COUNTIFS('Project Follow up - Base'!$S$20:$S$96,CK$2,'Project Follow up - Base'!$F$20:$F$96,$C18)
- INDEX(List!$Q:$Q,MATCH(CK$2,List!$P:$P,0)))
* INDEX(List!$R:$R,MATCH(CK$2,List!$P:$P,0)))</f>
        <v>0</v>
      </c>
      <c r="CL18" s="357">
        <f ca="1">IF(
COUNTIFS('Project Follow up - Base'!$S$20:$S$96,CL$2,'Project Follow up - Base'!$F$20:$F$96,$C18)&lt;= INDEX(List!$Q:$Q,MATCH(CL$2,List!$P:$P,0)),
0,
(COUNTIFS('Project Follow up - Base'!$S$20:$S$96,CL$2,'Project Follow up - Base'!$F$20:$F$96,$C18)
- INDEX(List!$Q:$Q,MATCH(CL$2,List!$P:$P,0)))
* INDEX(List!$R:$R,MATCH(CL$2,List!$P:$P,0)))</f>
        <v>0</v>
      </c>
      <c r="CM18" s="357">
        <f ca="1">IF(
COUNTIFS('Project Follow up - Base'!$S$20:$S$96,CM$2,'Project Follow up - Base'!$F$20:$F$96,$C18)&lt;= INDEX(List!$Q:$Q,MATCH(CM$2,List!$P:$P,0)),
0,
(COUNTIFS('Project Follow up - Base'!$S$20:$S$96,CM$2,'Project Follow up - Base'!$F$20:$F$96,$C18)
- INDEX(List!$Q:$Q,MATCH(CM$2,List!$P:$P,0)))
* INDEX(List!$R:$R,MATCH(CM$2,List!$P:$P,0)))</f>
        <v>0</v>
      </c>
      <c r="CN18" s="357">
        <f ca="1">IF(
COUNTIFS('Project Follow up - Base'!$S$20:$S$96,CN$2,'Project Follow up - Base'!$F$20:$F$96,$C18)&lt;= INDEX(List!$Q:$Q,MATCH(CN$2,List!$P:$P,0)),
0,
(COUNTIFS('Project Follow up - Base'!$S$20:$S$96,CN$2,'Project Follow up - Base'!$F$20:$F$96,$C18)
- INDEX(List!$Q:$Q,MATCH(CN$2,List!$P:$P,0)))
* INDEX(List!$R:$R,MATCH(CN$2,List!$P:$P,0)))</f>
        <v>0</v>
      </c>
      <c r="CO18" s="357">
        <f ca="1">IF(
COUNTIFS('Project Follow up - Base'!$S$20:$S$96,CO$2,'Project Follow up - Base'!$F$20:$F$96,$C18)&lt;= INDEX(List!$Q:$Q,MATCH(CO$2,List!$P:$P,0)),
0,
(COUNTIFS('Project Follow up - Base'!$S$20:$S$96,CO$2,'Project Follow up - Base'!$F$20:$F$96,$C18)
- INDEX(List!$Q:$Q,MATCH(CO$2,List!$P:$P,0)))
* INDEX(List!$R:$R,MATCH(CO$2,List!$P:$P,0)))</f>
        <v>0</v>
      </c>
      <c r="CP18" s="357">
        <f ca="1">IF(
COUNTIFS('Project Follow up - Base'!$S$20:$S$96,CP$2,'Project Follow up - Base'!$F$20:$F$96,$C18)&lt;= INDEX(List!$Q:$Q,MATCH(CP$2,List!$P:$P,0)),
0,
(COUNTIFS('Project Follow up - Base'!$S$20:$S$96,CP$2,'Project Follow up - Base'!$F$20:$F$96,$C18)
- INDEX(List!$Q:$Q,MATCH(CP$2,List!$P:$P,0)))
* INDEX(List!$R:$R,MATCH(CP$2,List!$P:$P,0)))</f>
        <v>0</v>
      </c>
      <c r="CQ18" s="357">
        <f ca="1">IF(
COUNTIFS('Project Follow up - Base'!$S$20:$S$96,CQ$2,'Project Follow up - Base'!$F$20:$F$96,$C18)&lt;= INDEX(List!$Q:$Q,MATCH(CQ$2,List!$P:$P,0)),
0,
(COUNTIFS('Project Follow up - Base'!$S$20:$S$96,CQ$2,'Project Follow up - Base'!$F$20:$F$96,$C18)
- INDEX(List!$Q:$Q,MATCH(CQ$2,List!$P:$P,0)))
* INDEX(List!$R:$R,MATCH(CQ$2,List!$P:$P,0)))</f>
        <v>0</v>
      </c>
      <c r="CR18" s="357">
        <f ca="1">IF(
COUNTIFS('Project Follow up - Base'!$S$20:$S$96,CR$2,'Project Follow up - Base'!$F$20:$F$96,$C18)&lt;= INDEX(List!$Q:$Q,MATCH(CR$2,List!$P:$P,0)),
0,
(COUNTIFS('Project Follow up - Base'!$S$20:$S$96,CR$2,'Project Follow up - Base'!$F$20:$F$96,$C18)
- INDEX(List!$Q:$Q,MATCH(CR$2,List!$P:$P,0)))
* INDEX(List!$R:$R,MATCH(CR$2,List!$P:$P,0)))</f>
        <v>0</v>
      </c>
      <c r="CS18" s="357">
        <f ca="1">IF(
COUNTIFS('Project Follow up - Base'!$S$20:$S$96,CS$2,'Project Follow up - Base'!$F$20:$F$96,$C18)&lt;= INDEX(List!$Q:$Q,MATCH(CS$2,List!$P:$P,0)),
0,
(COUNTIFS('Project Follow up - Base'!$S$20:$S$96,CS$2,'Project Follow up - Base'!$F$20:$F$96,$C18)
- INDEX(List!$Q:$Q,MATCH(CS$2,List!$P:$P,0)))
* INDEX(List!$R:$R,MATCH(CS$2,List!$P:$P,0)))</f>
        <v>0</v>
      </c>
      <c r="CT18" s="357">
        <f ca="1">IF(
COUNTIFS('Project Follow up - Base'!$S$20:$S$96,CT$2,'Project Follow up - Base'!$F$20:$F$96,$C18)&lt;= INDEX(List!$Q:$Q,MATCH(CT$2,List!$P:$P,0)),
0,
(COUNTIFS('Project Follow up - Base'!$S$20:$S$96,CT$2,'Project Follow up - Base'!$F$20:$F$96,$C18)
- INDEX(List!$Q:$Q,MATCH(CT$2,List!$P:$P,0)))
* INDEX(List!$R:$R,MATCH(CT$2,List!$P:$P,0)))</f>
        <v>0</v>
      </c>
      <c r="CU18" s="357">
        <f ca="1">IF(
COUNTIFS('Project Follow up - Base'!$S$20:$S$96,CU$2,'Project Follow up - Base'!$F$20:$F$96,$C18)&lt;= INDEX(List!$Q:$Q,MATCH(CU$2,List!$P:$P,0)),
0,
(COUNTIFS('Project Follow up - Base'!$S$20:$S$96,CU$2,'Project Follow up - Base'!$F$20:$F$96,$C18)
- INDEX(List!$Q:$Q,MATCH(CU$2,List!$P:$P,0)))
* INDEX(List!$R:$R,MATCH(CU$2,List!$P:$P,0)))</f>
        <v>0</v>
      </c>
      <c r="CV18" s="357">
        <f ca="1">IF(
COUNTIFS('Project Follow up - Base'!$S$20:$S$96,CV$2,'Project Follow up - Base'!$F$20:$F$96,$C18)&lt;= INDEX(List!$Q:$Q,MATCH(CV$2,List!$P:$P,0)),
0,
(COUNTIFS('Project Follow up - Base'!$S$20:$S$96,CV$2,'Project Follow up - Base'!$F$20:$F$96,$C18)
- INDEX(List!$Q:$Q,MATCH(CV$2,List!$P:$P,0)))
* INDEX(List!$R:$R,MATCH(CV$2,List!$P:$P,0)))</f>
        <v>0</v>
      </c>
      <c r="CW18" s="357">
        <f ca="1">IF(
COUNTIFS('Project Follow up - Base'!$S$20:$S$96,CW$2,'Project Follow up - Base'!$F$20:$F$96,$C18)&lt;= INDEX(List!$Q:$Q,MATCH(CW$2,List!$P:$P,0)),
0,
(COUNTIFS('Project Follow up - Base'!$S$20:$S$96,CW$2,'Project Follow up - Base'!$F$20:$F$96,$C18)
- INDEX(List!$Q:$Q,MATCH(CW$2,List!$P:$P,0)))
* INDEX(List!$R:$R,MATCH(CW$2,List!$P:$P,0)))</f>
        <v>0</v>
      </c>
      <c r="CX18" s="357">
        <f ca="1">IF(
COUNTIFS('Project Follow up - Base'!$S$20:$S$96,CX$2,'Project Follow up - Base'!$F$20:$F$96,$C18)&lt;= INDEX(List!$Q:$Q,MATCH(CX$2,List!$P:$P,0)),
0,
(COUNTIFS('Project Follow up - Base'!$S$20:$S$96,CX$2,'Project Follow up - Base'!$F$20:$F$96,$C18)
- INDEX(List!$Q:$Q,MATCH(CX$2,List!$P:$P,0)))
* INDEX(List!$R:$R,MATCH(CX$2,List!$P:$P,0)))</f>
        <v>0</v>
      </c>
      <c r="CY18" s="357">
        <f ca="1">IF(
COUNTIFS('Project Follow up - Base'!$S$20:$S$96,CY$2,'Project Follow up - Base'!$F$20:$F$96,$C18)&lt;= INDEX(List!$Q:$Q,MATCH(CY$2,List!$P:$P,0)),
0,
(COUNTIFS('Project Follow up - Base'!$S$20:$S$96,CY$2,'Project Follow up - Base'!$F$20:$F$96,$C18)
- INDEX(List!$Q:$Q,MATCH(CY$2,List!$P:$P,0)))
* INDEX(List!$R:$R,MATCH(CY$2,List!$P:$P,0)))</f>
        <v>0</v>
      </c>
      <c r="CZ18" s="357">
        <f ca="1">IF(
COUNTIFS('Project Follow up - Base'!$S$20:$S$96,CZ$2,'Project Follow up - Base'!$F$20:$F$96,$C18)&lt;= INDEX(List!$Q:$Q,MATCH(CZ$2,List!$P:$P,0)),
0,
(COUNTIFS('Project Follow up - Base'!$S$20:$S$96,CZ$2,'Project Follow up - Base'!$F$20:$F$96,$C18)
- INDEX(List!$Q:$Q,MATCH(CZ$2,List!$P:$P,0)))
* INDEX(List!$R:$R,MATCH(CZ$2,List!$P:$P,0)))</f>
        <v>0</v>
      </c>
      <c r="DA18" s="357">
        <f ca="1">IF(
COUNTIFS('Project Follow up - Base'!$S$20:$S$96,DA$2,'Project Follow up - Base'!$F$20:$F$96,$C18)&lt;= INDEX(List!$Q:$Q,MATCH(DA$2,List!$P:$P,0)),
0,
(COUNTIFS('Project Follow up - Base'!$S$20:$S$96,DA$2,'Project Follow up - Base'!$F$20:$F$96,$C18)
- INDEX(List!$Q:$Q,MATCH(DA$2,List!$P:$P,0)))
* INDEX(List!$R:$R,MATCH(DA$2,List!$P:$P,0)))</f>
        <v>0</v>
      </c>
      <c r="DB18" s="357">
        <f ca="1">IF(
COUNTIFS('Project Follow up - Base'!$S$20:$S$96,DB$2,'Project Follow up - Base'!$F$20:$F$96,$C18)&lt;= INDEX(List!$Q:$Q,MATCH(DB$2,List!$P:$P,0)),
0,
(COUNTIFS('Project Follow up - Base'!$S$20:$S$96,DB$2,'Project Follow up - Base'!$F$20:$F$96,$C18)
- INDEX(List!$Q:$Q,MATCH(DB$2,List!$P:$P,0)))
* INDEX(List!$R:$R,MATCH(DB$2,List!$P:$P,0)))</f>
        <v>0</v>
      </c>
    </row>
    <row r="19" spans="1:106" x14ac:dyDescent="0.2">
      <c r="A19" s="353">
        <f>COUNTIF('Project Follow up - Base'!$F$20:$F$96,C19)</f>
        <v>0</v>
      </c>
      <c r="B19" s="353" t="str">
        <f>'Employees Summary'!B20</f>
        <v>Design</v>
      </c>
      <c r="C19" s="353" t="str">
        <f>'Employees Summary'!C20</f>
        <v>Nawaf Al Turaif</v>
      </c>
      <c r="D19" s="354" t="str">
        <f>IF(C19=0,"", IF(A19&gt;0,1-(G19*[1]KPI!$C$3)-(H19*[1]KPI!$C$4),""))</f>
        <v/>
      </c>
      <c r="E19" s="365" t="str">
        <f>IF(OR(C19='Project Follow up - Base'!$D$17,C19='Project Follow up - Base'!$D$38,C19='Project Follow up - Base'!$D$74), IF(SUMIF(B:B,B19,A:A)=0,"", AVERAGEIF(B:B,B19,D:D)),"")</f>
        <v/>
      </c>
      <c r="F19" s="366">
        <f>SUMIF('Project Follow up - Base'!$F$20:$F$102,'Employees KPIs'!C19,'Project Follow up - Base'!$AA$20:$AA$102)</f>
        <v>0</v>
      </c>
      <c r="G19" s="355">
        <f>IF( F19=0,
   0,
   IF(
     F19-
     [1]KPI!$F$3
     &lt;0,0,
     F19-
     [1]KPI!$F$3
    )*
     [1]KPI!$G$3
)</f>
        <v>0</v>
      </c>
      <c r="H19" s="355">
        <f t="shared" ca="1" si="0"/>
        <v>0</v>
      </c>
      <c r="I19" s="356">
        <f ca="1">IF(
COUNTIFS('Project Follow up - Base'!$S$20:$S$96,I$2,'Project Follow up - Base'!$F$20:$F$96,$C19)&lt;= INDEX(List!$Q:$Q,MATCH(I$2,List!$P:$P,0)),
0,
(COUNTIFS('Project Follow up - Base'!$S$20:$S$96,I$2,'Project Follow up - Base'!$F$20:$F$96,$C19)
- INDEX(List!$Q:$Q,MATCH(I$2,List!$P:$P,0)))
* INDEX(List!$R:$R,MATCH(I$2,List!$P:$P,0)))</f>
        <v>0</v>
      </c>
      <c r="J19" s="357">
        <f ca="1">IF(
COUNTIFS('Project Follow up - Base'!$S$20:$S$96,J$2,'Project Follow up - Base'!$F$20:$F$96,$C19)&lt;= INDEX(List!$Q:$Q,MATCH(J$2,List!$P:$P,0)),
0,
(COUNTIFS('Project Follow up - Base'!$S$20:$S$96,J$2,'Project Follow up - Base'!$F$20:$F$96,$C19)
- INDEX(List!$Q:$Q,MATCH(J$2,List!$P:$P,0)))
* INDEX(List!$R:$R,MATCH(J$2,List!$P:$P,0)))</f>
        <v>0</v>
      </c>
      <c r="K19" s="357">
        <f ca="1">IF(
COUNTIFS('Project Follow up - Base'!$S$20:$S$96,K$2,'Project Follow up - Base'!$F$20:$F$96,$C19)&lt;= INDEX(List!$Q:$Q,MATCH(K$2,List!$P:$P,0)),
0,
(COUNTIFS('Project Follow up - Base'!$S$20:$S$96,K$2,'Project Follow up - Base'!$F$20:$F$96,$C19)
- INDEX(List!$Q:$Q,MATCH(K$2,List!$P:$P,0)))
* INDEX(List!$R:$R,MATCH(K$2,List!$P:$P,0)))</f>
        <v>0</v>
      </c>
      <c r="L19" s="357">
        <f ca="1">IF(
COUNTIFS('Project Follow up - Base'!$S$20:$S$96,L$2,'Project Follow up - Base'!$F$20:$F$96,$C19)&lt;= INDEX(List!$Q:$Q,MATCH(L$2,List!$P:$P,0)),
0,
(COUNTIFS('Project Follow up - Base'!$S$20:$S$96,L$2,'Project Follow up - Base'!$F$20:$F$96,$C19)
- INDEX(List!$Q:$Q,MATCH(L$2,List!$P:$P,0)))
* INDEX(List!$R:$R,MATCH(L$2,List!$P:$P,0)))</f>
        <v>0</v>
      </c>
      <c r="M19" s="357">
        <f ca="1">IF(
COUNTIFS('Project Follow up - Base'!$S$20:$S$96,M$2,'Project Follow up - Base'!$F$20:$F$96,$C19)&lt;= INDEX(List!$Q:$Q,MATCH(M$2,List!$P:$P,0)),
0,
(COUNTIFS('Project Follow up - Base'!$S$20:$S$96,M$2,'Project Follow up - Base'!$F$20:$F$96,$C19)
- INDEX(List!$Q:$Q,MATCH(M$2,List!$P:$P,0)))
* INDEX(List!$R:$R,MATCH(M$2,List!$P:$P,0)))</f>
        <v>0</v>
      </c>
      <c r="N19" s="357">
        <f ca="1">IF(
COUNTIFS('Project Follow up - Base'!$S$20:$S$96,N$2,'Project Follow up - Base'!$F$20:$F$96,$C19)&lt;= INDEX(List!$Q:$Q,MATCH(N$2,List!$P:$P,0)),
0,
(COUNTIFS('Project Follow up - Base'!$S$20:$S$96,N$2,'Project Follow up - Base'!$F$20:$F$96,$C19)
- INDEX(List!$Q:$Q,MATCH(N$2,List!$P:$P,0)))
* INDEX(List!$R:$R,MATCH(N$2,List!$P:$P,0)))</f>
        <v>0</v>
      </c>
      <c r="O19" s="357">
        <f ca="1">IF(
COUNTIFS('Project Follow up - Base'!$S$20:$S$96,O$2,'Project Follow up - Base'!$F$20:$F$96,$C19)&lt;= INDEX(List!$Q:$Q,MATCH(O$2,List!$P:$P,0)),
0,
(COUNTIFS('Project Follow up - Base'!$S$20:$S$96,O$2,'Project Follow up - Base'!$F$20:$F$96,$C19)
- INDEX(List!$Q:$Q,MATCH(O$2,List!$P:$P,0)))
* INDEX(List!$R:$R,MATCH(O$2,List!$P:$P,0)))</f>
        <v>0</v>
      </c>
      <c r="P19" s="357">
        <f ca="1">IF(
COUNTIFS('Project Follow up - Base'!$S$20:$S$96,P$2,'Project Follow up - Base'!$F$20:$F$96,$C19)&lt;= INDEX(List!$Q:$Q,MATCH(P$2,List!$P:$P,0)),
0,
(COUNTIFS('Project Follow up - Base'!$S$20:$S$96,P$2,'Project Follow up - Base'!$F$20:$F$96,$C19)
- INDEX(List!$Q:$Q,MATCH(P$2,List!$P:$P,0)))
* INDEX(List!$R:$R,MATCH(P$2,List!$P:$P,0)))</f>
        <v>0</v>
      </c>
      <c r="Q19" s="357">
        <f ca="1">IF(
COUNTIFS('Project Follow up - Base'!$S$20:$S$96,Q$2,'Project Follow up - Base'!$F$20:$F$96,$C19)&lt;= INDEX(List!$Q:$Q,MATCH(Q$2,List!$P:$P,0)),
0,
(COUNTIFS('Project Follow up - Base'!$S$20:$S$96,Q$2,'Project Follow up - Base'!$F$20:$F$96,$C19)
- INDEX(List!$Q:$Q,MATCH(Q$2,List!$P:$P,0)))
* INDEX(List!$R:$R,MATCH(Q$2,List!$P:$P,0)))</f>
        <v>0</v>
      </c>
      <c r="R19" s="357">
        <f ca="1">IF(
COUNTIFS('Project Follow up - Base'!$S$20:$S$96,R$2,'Project Follow up - Base'!$F$20:$F$96,$C19)&lt;= INDEX(List!$Q:$Q,MATCH(R$2,List!$P:$P,0)),
0,
(COUNTIFS('Project Follow up - Base'!$S$20:$S$96,R$2,'Project Follow up - Base'!$F$20:$F$96,$C19)
- INDEX(List!$Q:$Q,MATCH(R$2,List!$P:$P,0)))
* INDEX(List!$R:$R,MATCH(R$2,List!$P:$P,0)))</f>
        <v>0</v>
      </c>
      <c r="S19" s="357">
        <f ca="1">IF(
COUNTIFS('Project Follow up - Base'!$S$20:$S$96,S$2,'Project Follow up - Base'!$F$20:$F$96,$C19)&lt;= INDEX(List!$Q:$Q,MATCH(S$2,List!$P:$P,0)),
0,
(COUNTIFS('Project Follow up - Base'!$S$20:$S$96,S$2,'Project Follow up - Base'!$F$20:$F$96,$C19)
- INDEX(List!$Q:$Q,MATCH(S$2,List!$P:$P,0)))
* INDEX(List!$R:$R,MATCH(S$2,List!$P:$P,0)))</f>
        <v>0</v>
      </c>
      <c r="T19" s="357">
        <f ca="1">IF(
COUNTIFS('Project Follow up - Base'!$S$20:$S$96,T$2,'Project Follow up - Base'!$F$20:$F$96,$C19)&lt;= INDEX(List!$Q:$Q,MATCH(T$2,List!$P:$P,0)),
0,
(COUNTIFS('Project Follow up - Base'!$S$20:$S$96,T$2,'Project Follow up - Base'!$F$20:$F$96,$C19)
- INDEX(List!$Q:$Q,MATCH(T$2,List!$P:$P,0)))
* INDEX(List!$R:$R,MATCH(T$2,List!$P:$P,0)))</f>
        <v>0</v>
      </c>
      <c r="U19" s="357">
        <f ca="1">IF(
COUNTIFS('Project Follow up - Base'!$S$20:$S$96,U$2,'Project Follow up - Base'!$F$20:$F$96,$C19)&lt;= INDEX(List!$Q:$Q,MATCH(U$2,List!$P:$P,0)),
0,
(COUNTIFS('Project Follow up - Base'!$S$20:$S$96,U$2,'Project Follow up - Base'!$F$20:$F$96,$C19)
- INDEX(List!$Q:$Q,MATCH(U$2,List!$P:$P,0)))
* INDEX(List!$R:$R,MATCH(U$2,List!$P:$P,0)))</f>
        <v>0</v>
      </c>
      <c r="V19" s="357">
        <f ca="1">IF(
COUNTIFS('Project Follow up - Base'!$S$20:$S$96,V$2,'Project Follow up - Base'!$F$20:$F$96,$C19)&lt;= INDEX(List!$Q:$Q,MATCH(V$2,List!$P:$P,0)),
0,
(COUNTIFS('Project Follow up - Base'!$S$20:$S$96,V$2,'Project Follow up - Base'!$F$20:$F$96,$C19)
- INDEX(List!$Q:$Q,MATCH(V$2,List!$P:$P,0)))
* INDEX(List!$R:$R,MATCH(V$2,List!$P:$P,0)))</f>
        <v>0</v>
      </c>
      <c r="W19" s="357">
        <f ca="1">IF(
COUNTIFS('Project Follow up - Base'!$S$20:$S$96,W$2,'Project Follow up - Base'!$F$20:$F$96,$C19)&lt;= INDEX(List!$Q:$Q,MATCH(W$2,List!$P:$P,0)),
0,
(COUNTIFS('Project Follow up - Base'!$S$20:$S$96,W$2,'Project Follow up - Base'!$F$20:$F$96,$C19)
- INDEX(List!$Q:$Q,MATCH(W$2,List!$P:$P,0)))
* INDEX(List!$R:$R,MATCH(W$2,List!$P:$P,0)))</f>
        <v>0</v>
      </c>
      <c r="X19" s="357">
        <f ca="1">IF(
COUNTIFS('Project Follow up - Base'!$S$20:$S$96,X$2,'Project Follow up - Base'!$F$20:$F$96,$C19)&lt;= INDEX(List!$Q:$Q,MATCH(X$2,List!$P:$P,0)),
0,
(COUNTIFS('Project Follow up - Base'!$S$20:$S$96,X$2,'Project Follow up - Base'!$F$20:$F$96,$C19)
- INDEX(List!$Q:$Q,MATCH(X$2,List!$P:$P,0)))
* INDEX(List!$R:$R,MATCH(X$2,List!$P:$P,0)))</f>
        <v>0</v>
      </c>
      <c r="Y19" s="357">
        <f ca="1">IF(
COUNTIFS('Project Follow up - Base'!$S$20:$S$96,Y$2,'Project Follow up - Base'!$F$20:$F$96,$C19)&lt;= INDEX(List!$Q:$Q,MATCH(Y$2,List!$P:$P,0)),
0,
(COUNTIFS('Project Follow up - Base'!$S$20:$S$96,Y$2,'Project Follow up - Base'!$F$20:$F$96,$C19)
- INDEX(List!$Q:$Q,MATCH(Y$2,List!$P:$P,0)))
* INDEX(List!$R:$R,MATCH(Y$2,List!$P:$P,0)))</f>
        <v>0</v>
      </c>
      <c r="Z19" s="357">
        <f ca="1">IF(
COUNTIFS('Project Follow up - Base'!$S$20:$S$96,Z$2,'Project Follow up - Base'!$F$20:$F$96,$C19)&lt;= INDEX(List!$Q:$Q,MATCH(Z$2,List!$P:$P,0)),
0,
(COUNTIFS('Project Follow up - Base'!$S$20:$S$96,Z$2,'Project Follow up - Base'!$F$20:$F$96,$C19)
- INDEX(List!$Q:$Q,MATCH(Z$2,List!$P:$P,0)))
* INDEX(List!$R:$R,MATCH(Z$2,List!$P:$P,0)))</f>
        <v>0</v>
      </c>
      <c r="AA19" s="357">
        <f ca="1">IF(
COUNTIFS('Project Follow up - Base'!$S$20:$S$96,AA$2,'Project Follow up - Base'!$F$20:$F$96,$C19)&lt;= INDEX(List!$Q:$Q,MATCH(AA$2,List!$P:$P,0)),
0,
(COUNTIFS('Project Follow up - Base'!$S$20:$S$96,AA$2,'Project Follow up - Base'!$F$20:$F$96,$C19)
- INDEX(List!$Q:$Q,MATCH(AA$2,List!$P:$P,0)))
* INDEX(List!$R:$R,MATCH(AA$2,List!$P:$P,0)))</f>
        <v>0</v>
      </c>
      <c r="AB19" s="357">
        <f ca="1">IF(
COUNTIFS('Project Follow up - Base'!$S$20:$S$96,AB$2,'Project Follow up - Base'!$F$20:$F$96,$C19)&lt;= INDEX(List!$Q:$Q,MATCH(AB$2,List!$P:$P,0)),
0,
(COUNTIFS('Project Follow up - Base'!$S$20:$S$96,AB$2,'Project Follow up - Base'!$F$20:$F$96,$C19)
- INDEX(List!$Q:$Q,MATCH(AB$2,List!$P:$P,0)))
* INDEX(List!$R:$R,MATCH(AB$2,List!$P:$P,0)))</f>
        <v>0</v>
      </c>
      <c r="AC19" s="357">
        <f ca="1">IF(
COUNTIFS('Project Follow up - Base'!$S$20:$S$96,AC$2,'Project Follow up - Base'!$F$20:$F$96,$C19)&lt;= INDEX(List!$Q:$Q,MATCH(AC$2,List!$P:$P,0)),
0,
(COUNTIFS('Project Follow up - Base'!$S$20:$S$96,AC$2,'Project Follow up - Base'!$F$20:$F$96,$C19)
- INDEX(List!$Q:$Q,MATCH(AC$2,List!$P:$P,0)))
* INDEX(List!$R:$R,MATCH(AC$2,List!$P:$P,0)))</f>
        <v>0</v>
      </c>
      <c r="AD19" s="357">
        <f ca="1">IF(
COUNTIFS('Project Follow up - Base'!$S$20:$S$96,AD$2,'Project Follow up - Base'!$F$20:$F$96,$C19)&lt;= INDEX(List!$Q:$Q,MATCH(AD$2,List!$P:$P,0)),
0,
(COUNTIFS('Project Follow up - Base'!$S$20:$S$96,AD$2,'Project Follow up - Base'!$F$20:$F$96,$C19)
- INDEX(List!$Q:$Q,MATCH(AD$2,List!$P:$P,0)))
* INDEX(List!$R:$R,MATCH(AD$2,List!$P:$P,0)))</f>
        <v>0</v>
      </c>
      <c r="AE19" s="357">
        <f ca="1">IF(
COUNTIFS('Project Follow up - Base'!$S$20:$S$96,AE$2,'Project Follow up - Base'!$F$20:$F$96,$C19)&lt;= INDEX(List!$Q:$Q,MATCH(AE$2,List!$P:$P,0)),
0,
(COUNTIFS('Project Follow up - Base'!$S$20:$S$96,AE$2,'Project Follow up - Base'!$F$20:$F$96,$C19)
- INDEX(List!$Q:$Q,MATCH(AE$2,List!$P:$P,0)))
* INDEX(List!$R:$R,MATCH(AE$2,List!$P:$P,0)))</f>
        <v>0</v>
      </c>
      <c r="AF19" s="357">
        <f ca="1">IF(
COUNTIFS('Project Follow up - Base'!$S$20:$S$96,AF$2,'Project Follow up - Base'!$F$20:$F$96,$C19)&lt;= INDEX(List!$Q:$Q,MATCH(AF$2,List!$P:$P,0)),
0,
(COUNTIFS('Project Follow up - Base'!$S$20:$S$96,AF$2,'Project Follow up - Base'!$F$20:$F$96,$C19)
- INDEX(List!$Q:$Q,MATCH(AF$2,List!$P:$P,0)))
* INDEX(List!$R:$R,MATCH(AF$2,List!$P:$P,0)))</f>
        <v>0</v>
      </c>
      <c r="AG19" s="357">
        <f ca="1">IF(
COUNTIFS('Project Follow up - Base'!$S$20:$S$96,AG$2,'Project Follow up - Base'!$F$20:$F$96,$C19)&lt;= INDEX(List!$Q:$Q,MATCH(AG$2,List!$P:$P,0)),
0,
(COUNTIFS('Project Follow up - Base'!$S$20:$S$96,AG$2,'Project Follow up - Base'!$F$20:$F$96,$C19)
- INDEX(List!$Q:$Q,MATCH(AG$2,List!$P:$P,0)))
* INDEX(List!$R:$R,MATCH(AG$2,List!$P:$P,0)))</f>
        <v>0</v>
      </c>
      <c r="AH19" s="357">
        <f ca="1">IF(
COUNTIFS('Project Follow up - Base'!$S$20:$S$96,AH$2,'Project Follow up - Base'!$F$20:$F$96,$C19)&lt;= INDEX(List!$Q:$Q,MATCH(AH$2,List!$P:$P,0)),
0,
(COUNTIFS('Project Follow up - Base'!$S$20:$S$96,AH$2,'Project Follow up - Base'!$F$20:$F$96,$C19)
- INDEX(List!$Q:$Q,MATCH(AH$2,List!$P:$P,0)))
* INDEX(List!$R:$R,MATCH(AH$2,List!$P:$P,0)))</f>
        <v>0</v>
      </c>
      <c r="AI19" s="357">
        <f ca="1">IF(
COUNTIFS('Project Follow up - Base'!$S$20:$S$96,AI$2,'Project Follow up - Base'!$F$20:$F$96,$C19)&lt;= INDEX(List!$Q:$Q,MATCH(AI$2,List!$P:$P,0)),
0,
(COUNTIFS('Project Follow up - Base'!$S$20:$S$96,AI$2,'Project Follow up - Base'!$F$20:$F$96,$C19)
- INDEX(List!$Q:$Q,MATCH(AI$2,List!$P:$P,0)))
* INDEX(List!$R:$R,MATCH(AI$2,List!$P:$P,0)))</f>
        <v>0</v>
      </c>
      <c r="AJ19" s="357">
        <f ca="1">IF(
COUNTIFS('Project Follow up - Base'!$S$20:$S$96,AJ$2,'Project Follow up - Base'!$F$20:$F$96,$C19)&lt;= INDEX(List!$Q:$Q,MATCH(AJ$2,List!$P:$P,0)),
0,
(COUNTIFS('Project Follow up - Base'!$S$20:$S$96,AJ$2,'Project Follow up - Base'!$F$20:$F$96,$C19)
- INDEX(List!$Q:$Q,MATCH(AJ$2,List!$P:$P,0)))
* INDEX(List!$R:$R,MATCH(AJ$2,List!$P:$P,0)))</f>
        <v>0</v>
      </c>
      <c r="AK19" s="357">
        <f ca="1">IF(
COUNTIFS('Project Follow up - Base'!$S$20:$S$96,AK$2,'Project Follow up - Base'!$F$20:$F$96,$C19)&lt;= INDEX(List!$Q:$Q,MATCH(AK$2,List!$P:$P,0)),
0,
(COUNTIFS('Project Follow up - Base'!$S$20:$S$96,AK$2,'Project Follow up - Base'!$F$20:$F$96,$C19)
- INDEX(List!$Q:$Q,MATCH(AK$2,List!$P:$P,0)))
* INDEX(List!$R:$R,MATCH(AK$2,List!$P:$P,0)))</f>
        <v>0</v>
      </c>
      <c r="AL19" s="357">
        <f ca="1">IF(
COUNTIFS('Project Follow up - Base'!$S$20:$S$96,AL$2,'Project Follow up - Base'!$F$20:$F$96,$C19)&lt;= INDEX(List!$Q:$Q,MATCH(AL$2,List!$P:$P,0)),
0,
(COUNTIFS('Project Follow up - Base'!$S$20:$S$96,AL$2,'Project Follow up - Base'!$F$20:$F$96,$C19)
- INDEX(List!$Q:$Q,MATCH(AL$2,List!$P:$P,0)))
* INDEX(List!$R:$R,MATCH(AL$2,List!$P:$P,0)))</f>
        <v>0</v>
      </c>
      <c r="AM19" s="357">
        <f ca="1">IF(
COUNTIFS('Project Follow up - Base'!$S$20:$S$96,AM$2,'Project Follow up - Base'!$F$20:$F$96,$C19)&lt;= INDEX(List!$Q:$Q,MATCH(AM$2,List!$P:$P,0)),
0,
(COUNTIFS('Project Follow up - Base'!$S$20:$S$96,AM$2,'Project Follow up - Base'!$F$20:$F$96,$C19)
- INDEX(List!$Q:$Q,MATCH(AM$2,List!$P:$P,0)))
* INDEX(List!$R:$R,MATCH(AM$2,List!$P:$P,0)))</f>
        <v>0</v>
      </c>
      <c r="AN19" s="357">
        <f ca="1">IF(
COUNTIFS('Project Follow up - Base'!$S$20:$S$96,AN$2,'Project Follow up - Base'!$F$20:$F$96,$C19)&lt;= INDEX(List!$Q:$Q,MATCH(AN$2,List!$P:$P,0)),
0,
(COUNTIFS('Project Follow up - Base'!$S$20:$S$96,AN$2,'Project Follow up - Base'!$F$20:$F$96,$C19)
- INDEX(List!$Q:$Q,MATCH(AN$2,List!$P:$P,0)))
* INDEX(List!$R:$R,MATCH(AN$2,List!$P:$P,0)))</f>
        <v>0</v>
      </c>
      <c r="AO19" s="357">
        <f ca="1">IF(
COUNTIFS('Project Follow up - Base'!$S$20:$S$96,AO$2,'Project Follow up - Base'!$F$20:$F$96,$C19)&lt;= INDEX(List!$Q:$Q,MATCH(AO$2,List!$P:$P,0)),
0,
(COUNTIFS('Project Follow up - Base'!$S$20:$S$96,AO$2,'Project Follow up - Base'!$F$20:$F$96,$C19)
- INDEX(List!$Q:$Q,MATCH(AO$2,List!$P:$P,0)))
* INDEX(List!$R:$R,MATCH(AO$2,List!$P:$P,0)))</f>
        <v>0</v>
      </c>
      <c r="AP19" s="357">
        <f ca="1">IF(
COUNTIFS('Project Follow up - Base'!$S$20:$S$96,AP$2,'Project Follow up - Base'!$F$20:$F$96,$C19)&lt;= INDEX(List!$Q:$Q,MATCH(AP$2,List!$P:$P,0)),
0,
(COUNTIFS('Project Follow up - Base'!$S$20:$S$96,AP$2,'Project Follow up - Base'!$F$20:$F$96,$C19)
- INDEX(List!$Q:$Q,MATCH(AP$2,List!$P:$P,0)))
* INDEX(List!$R:$R,MATCH(AP$2,List!$P:$P,0)))</f>
        <v>0</v>
      </c>
      <c r="AQ19" s="357">
        <f ca="1">IF(
COUNTIFS('Project Follow up - Base'!$S$20:$S$96,AQ$2,'Project Follow up - Base'!$F$20:$F$96,$C19)&lt;= INDEX(List!$Q:$Q,MATCH(AQ$2,List!$P:$P,0)),
0,
(COUNTIFS('Project Follow up - Base'!$S$20:$S$96,AQ$2,'Project Follow up - Base'!$F$20:$F$96,$C19)
- INDEX(List!$Q:$Q,MATCH(AQ$2,List!$P:$P,0)))
* INDEX(List!$R:$R,MATCH(AQ$2,List!$P:$P,0)))</f>
        <v>0</v>
      </c>
      <c r="AR19" s="357">
        <f ca="1">IF(
COUNTIFS('Project Follow up - Base'!$S$20:$S$96,AR$2,'Project Follow up - Base'!$F$20:$F$96,$C19)&lt;= INDEX(List!$Q:$Q,MATCH(AR$2,List!$P:$P,0)),
0,
(COUNTIFS('Project Follow up - Base'!$S$20:$S$96,AR$2,'Project Follow up - Base'!$F$20:$F$96,$C19)
- INDEX(List!$Q:$Q,MATCH(AR$2,List!$P:$P,0)))
* INDEX(List!$R:$R,MATCH(AR$2,List!$P:$P,0)))</f>
        <v>0</v>
      </c>
      <c r="AS19" s="357">
        <f ca="1">IF(
COUNTIFS('Project Follow up - Base'!$S$20:$S$96,AS$2,'Project Follow up - Base'!$F$20:$F$96,$C19)&lt;= INDEX(List!$Q:$Q,MATCH(AS$2,List!$P:$P,0)),
0,
(COUNTIFS('Project Follow up - Base'!$S$20:$S$96,AS$2,'Project Follow up - Base'!$F$20:$F$96,$C19)
- INDEX(List!$Q:$Q,MATCH(AS$2,List!$P:$P,0)))
* INDEX(List!$R:$R,MATCH(AS$2,List!$P:$P,0)))</f>
        <v>0</v>
      </c>
      <c r="AT19" s="357">
        <f ca="1">IF(
COUNTIFS('Project Follow up - Base'!$S$20:$S$96,AT$2,'Project Follow up - Base'!$F$20:$F$96,$C19)&lt;= INDEX(List!$Q:$Q,MATCH(AT$2,List!$P:$P,0)),
0,
(COUNTIFS('Project Follow up - Base'!$S$20:$S$96,AT$2,'Project Follow up - Base'!$F$20:$F$96,$C19)
- INDEX(List!$Q:$Q,MATCH(AT$2,List!$P:$P,0)))
* INDEX(List!$R:$R,MATCH(AT$2,List!$P:$P,0)))</f>
        <v>0</v>
      </c>
      <c r="AU19" s="357">
        <f ca="1">IF(
COUNTIFS('Project Follow up - Base'!$S$20:$S$96,AU$2,'Project Follow up - Base'!$F$20:$F$96,$C19)&lt;= INDEX(List!$Q:$Q,MATCH(AU$2,List!$P:$P,0)),
0,
(COUNTIFS('Project Follow up - Base'!$S$20:$S$96,AU$2,'Project Follow up - Base'!$F$20:$F$96,$C19)
- INDEX(List!$Q:$Q,MATCH(AU$2,List!$P:$P,0)))
* INDEX(List!$R:$R,MATCH(AU$2,List!$P:$P,0)))</f>
        <v>0</v>
      </c>
      <c r="AV19" s="357">
        <f ca="1">IF(
COUNTIFS('Project Follow up - Base'!$S$20:$S$96,AV$2,'Project Follow up - Base'!$F$20:$F$96,$C19)&lt;= INDEX(List!$Q:$Q,MATCH(AV$2,List!$P:$P,0)),
0,
(COUNTIFS('Project Follow up - Base'!$S$20:$S$96,AV$2,'Project Follow up - Base'!$F$20:$F$96,$C19)
- INDEX(List!$Q:$Q,MATCH(AV$2,List!$P:$P,0)))
* INDEX(List!$R:$R,MATCH(AV$2,List!$P:$P,0)))</f>
        <v>0</v>
      </c>
      <c r="AW19" s="357">
        <f ca="1">IF(
COUNTIFS('Project Follow up - Base'!$S$20:$S$96,AW$2,'Project Follow up - Base'!$F$20:$F$96,$C19)&lt;= INDEX(List!$Q:$Q,MATCH(AW$2,List!$P:$P,0)),
0,
(COUNTIFS('Project Follow up - Base'!$S$20:$S$96,AW$2,'Project Follow up - Base'!$F$20:$F$96,$C19)
- INDEX(List!$Q:$Q,MATCH(AW$2,List!$P:$P,0)))
* INDEX(List!$R:$R,MATCH(AW$2,List!$P:$P,0)))</f>
        <v>0</v>
      </c>
      <c r="AX19" s="357">
        <f ca="1">IF(
COUNTIFS('Project Follow up - Base'!$S$20:$S$96,AX$2,'Project Follow up - Base'!$F$20:$F$96,$C19)&lt;= INDEX(List!$Q:$Q,MATCH(AX$2,List!$P:$P,0)),
0,
(COUNTIFS('Project Follow up - Base'!$S$20:$S$96,AX$2,'Project Follow up - Base'!$F$20:$F$96,$C19)
- INDEX(List!$Q:$Q,MATCH(AX$2,List!$P:$P,0)))
* INDEX(List!$R:$R,MATCH(AX$2,List!$P:$P,0)))</f>
        <v>0</v>
      </c>
      <c r="AY19" s="357">
        <f ca="1">IF(
COUNTIFS('Project Follow up - Base'!$S$20:$S$96,AY$2,'Project Follow up - Base'!$F$20:$F$96,$C19)&lt;= INDEX(List!$Q:$Q,MATCH(AY$2,List!$P:$P,0)),
0,
(COUNTIFS('Project Follow up - Base'!$S$20:$S$96,AY$2,'Project Follow up - Base'!$F$20:$F$96,$C19)
- INDEX(List!$Q:$Q,MATCH(AY$2,List!$P:$P,0)))
* INDEX(List!$R:$R,MATCH(AY$2,List!$P:$P,0)))</f>
        <v>0</v>
      </c>
      <c r="AZ19" s="357">
        <f ca="1">IF(
COUNTIFS('Project Follow up - Base'!$S$20:$S$96,AZ$2,'Project Follow up - Base'!$F$20:$F$96,$C19)&lt;= INDEX(List!$Q:$Q,MATCH(AZ$2,List!$P:$P,0)),
0,
(COUNTIFS('Project Follow up - Base'!$S$20:$S$96,AZ$2,'Project Follow up - Base'!$F$20:$F$96,$C19)
- INDEX(List!$Q:$Q,MATCH(AZ$2,List!$P:$P,0)))
* INDEX(List!$R:$R,MATCH(AZ$2,List!$P:$P,0)))</f>
        <v>0</v>
      </c>
      <c r="BA19" s="357">
        <f ca="1">IF(
COUNTIFS('Project Follow up - Base'!$S$20:$S$96,BA$2,'Project Follow up - Base'!$F$20:$F$96,$C19)&lt;= INDEX(List!$Q:$Q,MATCH(BA$2,List!$P:$P,0)),
0,
(COUNTIFS('Project Follow up - Base'!$S$20:$S$96,BA$2,'Project Follow up - Base'!$F$20:$F$96,$C19)
- INDEX(List!$Q:$Q,MATCH(BA$2,List!$P:$P,0)))
* INDEX(List!$R:$R,MATCH(BA$2,List!$P:$P,0)))</f>
        <v>0</v>
      </c>
      <c r="BB19" s="357">
        <f ca="1">IF(
COUNTIFS('Project Follow up - Base'!$S$20:$S$96,BB$2,'Project Follow up - Base'!$F$20:$F$96,$C19)&lt;= INDEX(List!$Q:$Q,MATCH(BB$2,List!$P:$P,0)),
0,
(COUNTIFS('Project Follow up - Base'!$S$20:$S$96,BB$2,'Project Follow up - Base'!$F$20:$F$96,$C19)
- INDEX(List!$Q:$Q,MATCH(BB$2,List!$P:$P,0)))
* INDEX(List!$R:$R,MATCH(BB$2,List!$P:$P,0)))</f>
        <v>0</v>
      </c>
      <c r="BC19" s="357">
        <f ca="1">IF(
COUNTIFS('Project Follow up - Base'!$S$20:$S$96,BC$2,'Project Follow up - Base'!$F$20:$F$96,$C19)&lt;= INDEX(List!$Q:$Q,MATCH(BC$2,List!$P:$P,0)),
0,
(COUNTIFS('Project Follow up - Base'!$S$20:$S$96,BC$2,'Project Follow up - Base'!$F$20:$F$96,$C19)
- INDEX(List!$Q:$Q,MATCH(BC$2,List!$P:$P,0)))
* INDEX(List!$R:$R,MATCH(BC$2,List!$P:$P,0)))</f>
        <v>0</v>
      </c>
      <c r="BD19" s="357">
        <f ca="1">IF(
COUNTIFS('Project Follow up - Base'!$S$20:$S$96,BD$2,'Project Follow up - Base'!$F$20:$F$96,$C19)&lt;= INDEX(List!$Q:$Q,MATCH(BD$2,List!$P:$P,0)),
0,
(COUNTIFS('Project Follow up - Base'!$S$20:$S$96,BD$2,'Project Follow up - Base'!$F$20:$F$96,$C19)
- INDEX(List!$Q:$Q,MATCH(BD$2,List!$P:$P,0)))
* INDEX(List!$R:$R,MATCH(BD$2,List!$P:$P,0)))</f>
        <v>0</v>
      </c>
      <c r="BE19" s="357">
        <f ca="1">IF(
COUNTIFS('Project Follow up - Base'!$S$20:$S$96,BE$2,'Project Follow up - Base'!$F$20:$F$96,$C19)&lt;= INDEX(List!$Q:$Q,MATCH(BE$2,List!$P:$P,0)),
0,
(COUNTIFS('Project Follow up - Base'!$S$20:$S$96,BE$2,'Project Follow up - Base'!$F$20:$F$96,$C19)
- INDEX(List!$Q:$Q,MATCH(BE$2,List!$P:$P,0)))
* INDEX(List!$R:$R,MATCH(BE$2,List!$P:$P,0)))</f>
        <v>0</v>
      </c>
      <c r="BF19" s="357">
        <f ca="1">IF(
COUNTIFS('Project Follow up - Base'!$S$20:$S$96,BF$2,'Project Follow up - Base'!$F$20:$F$96,$C19)&lt;= INDEX(List!$Q:$Q,MATCH(BF$2,List!$P:$P,0)),
0,
(COUNTIFS('Project Follow up - Base'!$S$20:$S$96,BF$2,'Project Follow up - Base'!$F$20:$F$96,$C19)
- INDEX(List!$Q:$Q,MATCH(BF$2,List!$P:$P,0)))
* INDEX(List!$R:$R,MATCH(BF$2,List!$P:$P,0)))</f>
        <v>0</v>
      </c>
      <c r="BG19" s="357">
        <f ca="1">IF(
COUNTIFS('Project Follow up - Base'!$S$20:$S$96,BG$2,'Project Follow up - Base'!$F$20:$F$96,$C19)&lt;= INDEX(List!$Q:$Q,MATCH(BG$2,List!$P:$P,0)),
0,
(COUNTIFS('Project Follow up - Base'!$S$20:$S$96,BG$2,'Project Follow up - Base'!$F$20:$F$96,$C19)
- INDEX(List!$Q:$Q,MATCH(BG$2,List!$P:$P,0)))
* INDEX(List!$R:$R,MATCH(BG$2,List!$P:$P,0)))</f>
        <v>0</v>
      </c>
      <c r="BH19" s="357">
        <f ca="1">IF(
COUNTIFS('Project Follow up - Base'!$S$20:$S$96,BH$2,'Project Follow up - Base'!$F$20:$F$96,$C19)&lt;= INDEX(List!$Q:$Q,MATCH(BH$2,List!$P:$P,0)),
0,
(COUNTIFS('Project Follow up - Base'!$S$20:$S$96,BH$2,'Project Follow up - Base'!$F$20:$F$96,$C19)
- INDEX(List!$Q:$Q,MATCH(BH$2,List!$P:$P,0)))
* INDEX(List!$R:$R,MATCH(BH$2,List!$P:$P,0)))</f>
        <v>0</v>
      </c>
      <c r="BI19" s="357">
        <f ca="1">IF(
COUNTIFS('Project Follow up - Base'!$S$20:$S$96,BI$2,'Project Follow up - Base'!$F$20:$F$96,$C19)&lt;= INDEX(List!$Q:$Q,MATCH(BI$2,List!$P:$P,0)),
0,
(COUNTIFS('Project Follow up - Base'!$S$20:$S$96,BI$2,'Project Follow up - Base'!$F$20:$F$96,$C19)
- INDEX(List!$Q:$Q,MATCH(BI$2,List!$P:$P,0)))
* INDEX(List!$R:$R,MATCH(BI$2,List!$P:$P,0)))</f>
        <v>0</v>
      </c>
      <c r="BJ19" s="357">
        <f ca="1">IF(
COUNTIFS('Project Follow up - Base'!$S$20:$S$96,BJ$2,'Project Follow up - Base'!$F$20:$F$96,$C19)&lt;= INDEX(List!$Q:$Q,MATCH(BJ$2,List!$P:$P,0)),
0,
(COUNTIFS('Project Follow up - Base'!$S$20:$S$96,BJ$2,'Project Follow up - Base'!$F$20:$F$96,$C19)
- INDEX(List!$Q:$Q,MATCH(BJ$2,List!$P:$P,0)))
* INDEX(List!$R:$R,MATCH(BJ$2,List!$P:$P,0)))</f>
        <v>0</v>
      </c>
      <c r="BK19" s="357">
        <f ca="1">IF(
COUNTIFS('Project Follow up - Base'!$S$20:$S$96,BK$2,'Project Follow up - Base'!$F$20:$F$96,$C19)&lt;= INDEX(List!$Q:$Q,MATCH(BK$2,List!$P:$P,0)),
0,
(COUNTIFS('Project Follow up - Base'!$S$20:$S$96,BK$2,'Project Follow up - Base'!$F$20:$F$96,$C19)
- INDEX(List!$Q:$Q,MATCH(BK$2,List!$P:$P,0)))
* INDEX(List!$R:$R,MATCH(BK$2,List!$P:$P,0)))</f>
        <v>0</v>
      </c>
      <c r="BL19" s="357">
        <f ca="1">IF(
COUNTIFS('Project Follow up - Base'!$S$20:$S$96,BL$2,'Project Follow up - Base'!$F$20:$F$96,$C19)&lt;= INDEX(List!$Q:$Q,MATCH(BL$2,List!$P:$P,0)),
0,
(COUNTIFS('Project Follow up - Base'!$S$20:$S$96,BL$2,'Project Follow up - Base'!$F$20:$F$96,$C19)
- INDEX(List!$Q:$Q,MATCH(BL$2,List!$P:$P,0)))
* INDEX(List!$R:$R,MATCH(BL$2,List!$P:$P,0)))</f>
        <v>0</v>
      </c>
      <c r="BM19" s="357">
        <f ca="1">IF(
COUNTIFS('Project Follow up - Base'!$S$20:$S$96,BM$2,'Project Follow up - Base'!$F$20:$F$96,$C19)&lt;= INDEX(List!$Q:$Q,MATCH(BM$2,List!$P:$P,0)),
0,
(COUNTIFS('Project Follow up - Base'!$S$20:$S$96,BM$2,'Project Follow up - Base'!$F$20:$F$96,$C19)
- INDEX(List!$Q:$Q,MATCH(BM$2,List!$P:$P,0)))
* INDEX(List!$R:$R,MATCH(BM$2,List!$P:$P,0)))</f>
        <v>0</v>
      </c>
      <c r="BN19" s="357">
        <f ca="1">IF(
COUNTIFS('Project Follow up - Base'!$S$20:$S$96,BN$2,'Project Follow up - Base'!$F$20:$F$96,$C19)&lt;= INDEX(List!$Q:$Q,MATCH(BN$2,List!$P:$P,0)),
0,
(COUNTIFS('Project Follow up - Base'!$S$20:$S$96,BN$2,'Project Follow up - Base'!$F$20:$F$96,$C19)
- INDEX(List!$Q:$Q,MATCH(BN$2,List!$P:$P,0)))
* INDEX(List!$R:$R,MATCH(BN$2,List!$P:$P,0)))</f>
        <v>0</v>
      </c>
      <c r="BO19" s="357">
        <f ca="1">IF(
COUNTIFS('Project Follow up - Base'!$S$20:$S$96,BO$2,'Project Follow up - Base'!$F$20:$F$96,$C19)&lt;= INDEX(List!$Q:$Q,MATCH(BO$2,List!$P:$P,0)),
0,
(COUNTIFS('Project Follow up - Base'!$S$20:$S$96,BO$2,'Project Follow up - Base'!$F$20:$F$96,$C19)
- INDEX(List!$Q:$Q,MATCH(BO$2,List!$P:$P,0)))
* INDEX(List!$R:$R,MATCH(BO$2,List!$P:$P,0)))</f>
        <v>0</v>
      </c>
      <c r="BP19" s="357">
        <f ca="1">IF(
COUNTIFS('Project Follow up - Base'!$S$20:$S$96,BP$2,'Project Follow up - Base'!$F$20:$F$96,$C19)&lt;= INDEX(List!$Q:$Q,MATCH(BP$2,List!$P:$P,0)),
0,
(COUNTIFS('Project Follow up - Base'!$S$20:$S$96,BP$2,'Project Follow up - Base'!$F$20:$F$96,$C19)
- INDEX(List!$Q:$Q,MATCH(BP$2,List!$P:$P,0)))
* INDEX(List!$R:$R,MATCH(BP$2,List!$P:$P,0)))</f>
        <v>0</v>
      </c>
      <c r="BQ19" s="357">
        <f ca="1">IF(
COUNTIFS('Project Follow up - Base'!$S$20:$S$96,BQ$2,'Project Follow up - Base'!$F$20:$F$96,$C19)&lt;= INDEX(List!$Q:$Q,MATCH(BQ$2,List!$P:$P,0)),
0,
(COUNTIFS('Project Follow up - Base'!$S$20:$S$96,BQ$2,'Project Follow up - Base'!$F$20:$F$96,$C19)
- INDEX(List!$Q:$Q,MATCH(BQ$2,List!$P:$P,0)))
* INDEX(List!$R:$R,MATCH(BQ$2,List!$P:$P,0)))</f>
        <v>0</v>
      </c>
      <c r="BR19" s="357">
        <f ca="1">IF(
COUNTIFS('Project Follow up - Base'!$S$20:$S$96,BR$2,'Project Follow up - Base'!$F$20:$F$96,$C19)&lt;= INDEX(List!$Q:$Q,MATCH(BR$2,List!$P:$P,0)),
0,
(COUNTIFS('Project Follow up - Base'!$S$20:$S$96,BR$2,'Project Follow up - Base'!$F$20:$F$96,$C19)
- INDEX(List!$Q:$Q,MATCH(BR$2,List!$P:$P,0)))
* INDEX(List!$R:$R,MATCH(BR$2,List!$P:$P,0)))</f>
        <v>0</v>
      </c>
      <c r="BS19" s="357">
        <f ca="1">IF(
COUNTIFS('Project Follow up - Base'!$S$20:$S$96,BS$2,'Project Follow up - Base'!$F$20:$F$96,$C19)&lt;= INDEX(List!$Q:$Q,MATCH(BS$2,List!$P:$P,0)),
0,
(COUNTIFS('Project Follow up - Base'!$S$20:$S$96,BS$2,'Project Follow up - Base'!$F$20:$F$96,$C19)
- INDEX(List!$Q:$Q,MATCH(BS$2,List!$P:$P,0)))
* INDEX(List!$R:$R,MATCH(BS$2,List!$P:$P,0)))</f>
        <v>0</v>
      </c>
      <c r="BT19" s="357">
        <f ca="1">IF(
COUNTIFS('Project Follow up - Base'!$S$20:$S$96,BT$2,'Project Follow up - Base'!$F$20:$F$96,$C19)&lt;= INDEX(List!$Q:$Q,MATCH(BT$2,List!$P:$P,0)),
0,
(COUNTIFS('Project Follow up - Base'!$S$20:$S$96,BT$2,'Project Follow up - Base'!$F$20:$F$96,$C19)
- INDEX(List!$Q:$Q,MATCH(BT$2,List!$P:$P,0)))
* INDEX(List!$R:$R,MATCH(BT$2,List!$P:$P,0)))</f>
        <v>0</v>
      </c>
      <c r="BU19" s="357">
        <f ca="1">IF(
COUNTIFS('Project Follow up - Base'!$S$20:$S$96,BU$2,'Project Follow up - Base'!$F$20:$F$96,$C19)&lt;= INDEX(List!$Q:$Q,MATCH(BU$2,List!$P:$P,0)),
0,
(COUNTIFS('Project Follow up - Base'!$S$20:$S$96,BU$2,'Project Follow up - Base'!$F$20:$F$96,$C19)
- INDEX(List!$Q:$Q,MATCH(BU$2,List!$P:$P,0)))
* INDEX(List!$R:$R,MATCH(BU$2,List!$P:$P,0)))</f>
        <v>0</v>
      </c>
      <c r="BV19" s="357">
        <f ca="1">IF(
COUNTIFS('Project Follow up - Base'!$S$20:$S$96,BV$2,'Project Follow up - Base'!$F$20:$F$96,$C19)&lt;= INDEX(List!$Q:$Q,MATCH(BV$2,List!$P:$P,0)),
0,
(COUNTIFS('Project Follow up - Base'!$S$20:$S$96,BV$2,'Project Follow up - Base'!$F$20:$F$96,$C19)
- INDEX(List!$Q:$Q,MATCH(BV$2,List!$P:$P,0)))
* INDEX(List!$R:$R,MATCH(BV$2,List!$P:$P,0)))</f>
        <v>0</v>
      </c>
      <c r="BW19" s="357">
        <f ca="1">IF(
COUNTIFS('Project Follow up - Base'!$S$20:$S$96,BW$2,'Project Follow up - Base'!$F$20:$F$96,$C19)&lt;= INDEX(List!$Q:$Q,MATCH(BW$2,List!$P:$P,0)),
0,
(COUNTIFS('Project Follow up - Base'!$S$20:$S$96,BW$2,'Project Follow up - Base'!$F$20:$F$96,$C19)
- INDEX(List!$Q:$Q,MATCH(BW$2,List!$P:$P,0)))
* INDEX(List!$R:$R,MATCH(BW$2,List!$P:$P,0)))</f>
        <v>0</v>
      </c>
      <c r="BX19" s="357">
        <f ca="1">IF(
COUNTIFS('Project Follow up - Base'!$S$20:$S$96,BX$2,'Project Follow up - Base'!$F$20:$F$96,$C19)&lt;= INDEX(List!$Q:$Q,MATCH(BX$2,List!$P:$P,0)),
0,
(COUNTIFS('Project Follow up - Base'!$S$20:$S$96,BX$2,'Project Follow up - Base'!$F$20:$F$96,$C19)
- INDEX(List!$Q:$Q,MATCH(BX$2,List!$P:$P,0)))
* INDEX(List!$R:$R,MATCH(BX$2,List!$P:$P,0)))</f>
        <v>0</v>
      </c>
      <c r="BY19" s="357">
        <f ca="1">IF(
COUNTIFS('Project Follow up - Base'!$S$20:$S$96,BY$2,'Project Follow up - Base'!$F$20:$F$96,$C19)&lt;= INDEX(List!$Q:$Q,MATCH(BY$2,List!$P:$P,0)),
0,
(COUNTIFS('Project Follow up - Base'!$S$20:$S$96,BY$2,'Project Follow up - Base'!$F$20:$F$96,$C19)
- INDEX(List!$Q:$Q,MATCH(BY$2,List!$P:$P,0)))
* INDEX(List!$R:$R,MATCH(BY$2,List!$P:$P,0)))</f>
        <v>0</v>
      </c>
      <c r="BZ19" s="357">
        <f ca="1">IF(
COUNTIFS('Project Follow up - Base'!$S$20:$S$96,BZ$2,'Project Follow up - Base'!$F$20:$F$96,$C19)&lt;= INDEX(List!$Q:$Q,MATCH(BZ$2,List!$P:$P,0)),
0,
(COUNTIFS('Project Follow up - Base'!$S$20:$S$96,BZ$2,'Project Follow up - Base'!$F$20:$F$96,$C19)
- INDEX(List!$Q:$Q,MATCH(BZ$2,List!$P:$P,0)))
* INDEX(List!$R:$R,MATCH(BZ$2,List!$P:$P,0)))</f>
        <v>0</v>
      </c>
      <c r="CA19" s="357">
        <f ca="1">IF(
COUNTIFS('Project Follow up - Base'!$S$20:$S$96,CA$2,'Project Follow up - Base'!$F$20:$F$96,$C19)&lt;= INDEX(List!$Q:$Q,MATCH(CA$2,List!$P:$P,0)),
0,
(COUNTIFS('Project Follow up - Base'!$S$20:$S$96,CA$2,'Project Follow up - Base'!$F$20:$F$96,$C19)
- INDEX(List!$Q:$Q,MATCH(CA$2,List!$P:$P,0)))
* INDEX(List!$R:$R,MATCH(CA$2,List!$P:$P,0)))</f>
        <v>0</v>
      </c>
      <c r="CB19" s="357">
        <f ca="1">IF(
COUNTIFS('Project Follow up - Base'!$S$20:$S$96,CB$2,'Project Follow up - Base'!$F$20:$F$96,$C19)&lt;= INDEX(List!$Q:$Q,MATCH(CB$2,List!$P:$P,0)),
0,
(COUNTIFS('Project Follow up - Base'!$S$20:$S$96,CB$2,'Project Follow up - Base'!$F$20:$F$96,$C19)
- INDEX(List!$Q:$Q,MATCH(CB$2,List!$P:$P,0)))
* INDEX(List!$R:$R,MATCH(CB$2,List!$P:$P,0)))</f>
        <v>0</v>
      </c>
      <c r="CC19" s="357">
        <f ca="1">IF(
COUNTIFS('Project Follow up - Base'!$S$20:$S$96,CC$2,'Project Follow up - Base'!$F$20:$F$96,$C19)&lt;= INDEX(List!$Q:$Q,MATCH(CC$2,List!$P:$P,0)),
0,
(COUNTIFS('Project Follow up - Base'!$S$20:$S$96,CC$2,'Project Follow up - Base'!$F$20:$F$96,$C19)
- INDEX(List!$Q:$Q,MATCH(CC$2,List!$P:$P,0)))
* INDEX(List!$R:$R,MATCH(CC$2,List!$P:$P,0)))</f>
        <v>0</v>
      </c>
      <c r="CD19" s="357">
        <f ca="1">IF(
COUNTIFS('Project Follow up - Base'!$S$20:$S$96,CD$2,'Project Follow up - Base'!$F$20:$F$96,$C19)&lt;= INDEX(List!$Q:$Q,MATCH(CD$2,List!$P:$P,0)),
0,
(COUNTIFS('Project Follow up - Base'!$S$20:$S$96,CD$2,'Project Follow up - Base'!$F$20:$F$96,$C19)
- INDEX(List!$Q:$Q,MATCH(CD$2,List!$P:$P,0)))
* INDEX(List!$R:$R,MATCH(CD$2,List!$P:$P,0)))</f>
        <v>0</v>
      </c>
      <c r="CE19" s="357">
        <f ca="1">IF(
COUNTIFS('Project Follow up - Base'!$S$20:$S$96,CE$2,'Project Follow up - Base'!$F$20:$F$96,$C19)&lt;= INDEX(List!$Q:$Q,MATCH(CE$2,List!$P:$P,0)),
0,
(COUNTIFS('Project Follow up - Base'!$S$20:$S$96,CE$2,'Project Follow up - Base'!$F$20:$F$96,$C19)
- INDEX(List!$Q:$Q,MATCH(CE$2,List!$P:$P,0)))
* INDEX(List!$R:$R,MATCH(CE$2,List!$P:$P,0)))</f>
        <v>0</v>
      </c>
      <c r="CF19" s="357">
        <f ca="1">IF(
COUNTIFS('Project Follow up - Base'!$S$20:$S$96,CF$2,'Project Follow up - Base'!$F$20:$F$96,$C19)&lt;= INDEX(List!$Q:$Q,MATCH(CF$2,List!$P:$P,0)),
0,
(COUNTIFS('Project Follow up - Base'!$S$20:$S$96,CF$2,'Project Follow up - Base'!$F$20:$F$96,$C19)
- INDEX(List!$Q:$Q,MATCH(CF$2,List!$P:$P,0)))
* INDEX(List!$R:$R,MATCH(CF$2,List!$P:$P,0)))</f>
        <v>0</v>
      </c>
      <c r="CG19" s="357">
        <f ca="1">IF(
COUNTIFS('Project Follow up - Base'!$S$20:$S$96,CG$2,'Project Follow up - Base'!$F$20:$F$96,$C19)&lt;= INDEX(List!$Q:$Q,MATCH(CG$2,List!$P:$P,0)),
0,
(COUNTIFS('Project Follow up - Base'!$S$20:$S$96,CG$2,'Project Follow up - Base'!$F$20:$F$96,$C19)
- INDEX(List!$Q:$Q,MATCH(CG$2,List!$P:$P,0)))
* INDEX(List!$R:$R,MATCH(CG$2,List!$P:$P,0)))</f>
        <v>0</v>
      </c>
      <c r="CH19" s="357">
        <f ca="1">IF(
COUNTIFS('Project Follow up - Base'!$S$20:$S$96,CH$2,'Project Follow up - Base'!$F$20:$F$96,$C19)&lt;= INDEX(List!$Q:$Q,MATCH(CH$2,List!$P:$P,0)),
0,
(COUNTIFS('Project Follow up - Base'!$S$20:$S$96,CH$2,'Project Follow up - Base'!$F$20:$F$96,$C19)
- INDEX(List!$Q:$Q,MATCH(CH$2,List!$P:$P,0)))
* INDEX(List!$R:$R,MATCH(CH$2,List!$P:$P,0)))</f>
        <v>0</v>
      </c>
      <c r="CI19" s="357">
        <f ca="1">IF(
COUNTIFS('Project Follow up - Base'!$S$20:$S$96,CI$2,'Project Follow up - Base'!$F$20:$F$96,$C19)&lt;= INDEX(List!$Q:$Q,MATCH(CI$2,List!$P:$P,0)),
0,
(COUNTIFS('Project Follow up - Base'!$S$20:$S$96,CI$2,'Project Follow up - Base'!$F$20:$F$96,$C19)
- INDEX(List!$Q:$Q,MATCH(CI$2,List!$P:$P,0)))
* INDEX(List!$R:$R,MATCH(CI$2,List!$P:$P,0)))</f>
        <v>0</v>
      </c>
      <c r="CJ19" s="357">
        <f ca="1">IF(
COUNTIFS('Project Follow up - Base'!$S$20:$S$96,CJ$2,'Project Follow up - Base'!$F$20:$F$96,$C19)&lt;= INDEX(List!$Q:$Q,MATCH(CJ$2,List!$P:$P,0)),
0,
(COUNTIFS('Project Follow up - Base'!$S$20:$S$96,CJ$2,'Project Follow up - Base'!$F$20:$F$96,$C19)
- INDEX(List!$Q:$Q,MATCH(CJ$2,List!$P:$P,0)))
* INDEX(List!$R:$R,MATCH(CJ$2,List!$P:$P,0)))</f>
        <v>0</v>
      </c>
      <c r="CK19" s="357">
        <f ca="1">IF(
COUNTIFS('Project Follow up - Base'!$S$20:$S$96,CK$2,'Project Follow up - Base'!$F$20:$F$96,$C19)&lt;= INDEX(List!$Q:$Q,MATCH(CK$2,List!$P:$P,0)),
0,
(COUNTIFS('Project Follow up - Base'!$S$20:$S$96,CK$2,'Project Follow up - Base'!$F$20:$F$96,$C19)
- INDEX(List!$Q:$Q,MATCH(CK$2,List!$P:$P,0)))
* INDEX(List!$R:$R,MATCH(CK$2,List!$P:$P,0)))</f>
        <v>0</v>
      </c>
      <c r="CL19" s="357">
        <f ca="1">IF(
COUNTIFS('Project Follow up - Base'!$S$20:$S$96,CL$2,'Project Follow up - Base'!$F$20:$F$96,$C19)&lt;= INDEX(List!$Q:$Q,MATCH(CL$2,List!$P:$P,0)),
0,
(COUNTIFS('Project Follow up - Base'!$S$20:$S$96,CL$2,'Project Follow up - Base'!$F$20:$F$96,$C19)
- INDEX(List!$Q:$Q,MATCH(CL$2,List!$P:$P,0)))
* INDEX(List!$R:$R,MATCH(CL$2,List!$P:$P,0)))</f>
        <v>0</v>
      </c>
      <c r="CM19" s="357">
        <f ca="1">IF(
COUNTIFS('Project Follow up - Base'!$S$20:$S$96,CM$2,'Project Follow up - Base'!$F$20:$F$96,$C19)&lt;= INDEX(List!$Q:$Q,MATCH(CM$2,List!$P:$P,0)),
0,
(COUNTIFS('Project Follow up - Base'!$S$20:$S$96,CM$2,'Project Follow up - Base'!$F$20:$F$96,$C19)
- INDEX(List!$Q:$Q,MATCH(CM$2,List!$P:$P,0)))
* INDEX(List!$R:$R,MATCH(CM$2,List!$P:$P,0)))</f>
        <v>0</v>
      </c>
      <c r="CN19" s="357">
        <f ca="1">IF(
COUNTIFS('Project Follow up - Base'!$S$20:$S$96,CN$2,'Project Follow up - Base'!$F$20:$F$96,$C19)&lt;= INDEX(List!$Q:$Q,MATCH(CN$2,List!$P:$P,0)),
0,
(COUNTIFS('Project Follow up - Base'!$S$20:$S$96,CN$2,'Project Follow up - Base'!$F$20:$F$96,$C19)
- INDEX(List!$Q:$Q,MATCH(CN$2,List!$P:$P,0)))
* INDEX(List!$R:$R,MATCH(CN$2,List!$P:$P,0)))</f>
        <v>0</v>
      </c>
      <c r="CO19" s="357">
        <f ca="1">IF(
COUNTIFS('Project Follow up - Base'!$S$20:$S$96,CO$2,'Project Follow up - Base'!$F$20:$F$96,$C19)&lt;= INDEX(List!$Q:$Q,MATCH(CO$2,List!$P:$P,0)),
0,
(COUNTIFS('Project Follow up - Base'!$S$20:$S$96,CO$2,'Project Follow up - Base'!$F$20:$F$96,$C19)
- INDEX(List!$Q:$Q,MATCH(CO$2,List!$P:$P,0)))
* INDEX(List!$R:$R,MATCH(CO$2,List!$P:$P,0)))</f>
        <v>0</v>
      </c>
      <c r="CP19" s="357">
        <f ca="1">IF(
COUNTIFS('Project Follow up - Base'!$S$20:$S$96,CP$2,'Project Follow up - Base'!$F$20:$F$96,$C19)&lt;= INDEX(List!$Q:$Q,MATCH(CP$2,List!$P:$P,0)),
0,
(COUNTIFS('Project Follow up - Base'!$S$20:$S$96,CP$2,'Project Follow up - Base'!$F$20:$F$96,$C19)
- INDEX(List!$Q:$Q,MATCH(CP$2,List!$P:$P,0)))
* INDEX(List!$R:$R,MATCH(CP$2,List!$P:$P,0)))</f>
        <v>0</v>
      </c>
      <c r="CQ19" s="357">
        <f ca="1">IF(
COUNTIFS('Project Follow up - Base'!$S$20:$S$96,CQ$2,'Project Follow up - Base'!$F$20:$F$96,$C19)&lt;= INDEX(List!$Q:$Q,MATCH(CQ$2,List!$P:$P,0)),
0,
(COUNTIFS('Project Follow up - Base'!$S$20:$S$96,CQ$2,'Project Follow up - Base'!$F$20:$F$96,$C19)
- INDEX(List!$Q:$Q,MATCH(CQ$2,List!$P:$P,0)))
* INDEX(List!$R:$R,MATCH(CQ$2,List!$P:$P,0)))</f>
        <v>0</v>
      </c>
      <c r="CR19" s="357">
        <f ca="1">IF(
COUNTIFS('Project Follow up - Base'!$S$20:$S$96,CR$2,'Project Follow up - Base'!$F$20:$F$96,$C19)&lt;= INDEX(List!$Q:$Q,MATCH(CR$2,List!$P:$P,0)),
0,
(COUNTIFS('Project Follow up - Base'!$S$20:$S$96,CR$2,'Project Follow up - Base'!$F$20:$F$96,$C19)
- INDEX(List!$Q:$Q,MATCH(CR$2,List!$P:$P,0)))
* INDEX(List!$R:$R,MATCH(CR$2,List!$P:$P,0)))</f>
        <v>0</v>
      </c>
      <c r="CS19" s="357">
        <f ca="1">IF(
COUNTIFS('Project Follow up - Base'!$S$20:$S$96,CS$2,'Project Follow up - Base'!$F$20:$F$96,$C19)&lt;= INDEX(List!$Q:$Q,MATCH(CS$2,List!$P:$P,0)),
0,
(COUNTIFS('Project Follow up - Base'!$S$20:$S$96,CS$2,'Project Follow up - Base'!$F$20:$F$96,$C19)
- INDEX(List!$Q:$Q,MATCH(CS$2,List!$P:$P,0)))
* INDEX(List!$R:$R,MATCH(CS$2,List!$P:$P,0)))</f>
        <v>0</v>
      </c>
      <c r="CT19" s="357">
        <f ca="1">IF(
COUNTIFS('Project Follow up - Base'!$S$20:$S$96,CT$2,'Project Follow up - Base'!$F$20:$F$96,$C19)&lt;= INDEX(List!$Q:$Q,MATCH(CT$2,List!$P:$P,0)),
0,
(COUNTIFS('Project Follow up - Base'!$S$20:$S$96,CT$2,'Project Follow up - Base'!$F$20:$F$96,$C19)
- INDEX(List!$Q:$Q,MATCH(CT$2,List!$P:$P,0)))
* INDEX(List!$R:$R,MATCH(CT$2,List!$P:$P,0)))</f>
        <v>0</v>
      </c>
      <c r="CU19" s="357">
        <f ca="1">IF(
COUNTIFS('Project Follow up - Base'!$S$20:$S$96,CU$2,'Project Follow up - Base'!$F$20:$F$96,$C19)&lt;= INDEX(List!$Q:$Q,MATCH(CU$2,List!$P:$P,0)),
0,
(COUNTIFS('Project Follow up - Base'!$S$20:$S$96,CU$2,'Project Follow up - Base'!$F$20:$F$96,$C19)
- INDEX(List!$Q:$Q,MATCH(CU$2,List!$P:$P,0)))
* INDEX(List!$R:$R,MATCH(CU$2,List!$P:$P,0)))</f>
        <v>0</v>
      </c>
      <c r="CV19" s="357">
        <f ca="1">IF(
COUNTIFS('Project Follow up - Base'!$S$20:$S$96,CV$2,'Project Follow up - Base'!$F$20:$F$96,$C19)&lt;= INDEX(List!$Q:$Q,MATCH(CV$2,List!$P:$P,0)),
0,
(COUNTIFS('Project Follow up - Base'!$S$20:$S$96,CV$2,'Project Follow up - Base'!$F$20:$F$96,$C19)
- INDEX(List!$Q:$Q,MATCH(CV$2,List!$P:$P,0)))
* INDEX(List!$R:$R,MATCH(CV$2,List!$P:$P,0)))</f>
        <v>0</v>
      </c>
      <c r="CW19" s="357">
        <f ca="1">IF(
COUNTIFS('Project Follow up - Base'!$S$20:$S$96,CW$2,'Project Follow up - Base'!$F$20:$F$96,$C19)&lt;= INDEX(List!$Q:$Q,MATCH(CW$2,List!$P:$P,0)),
0,
(COUNTIFS('Project Follow up - Base'!$S$20:$S$96,CW$2,'Project Follow up - Base'!$F$20:$F$96,$C19)
- INDEX(List!$Q:$Q,MATCH(CW$2,List!$P:$P,0)))
* INDEX(List!$R:$R,MATCH(CW$2,List!$P:$P,0)))</f>
        <v>0</v>
      </c>
      <c r="CX19" s="357">
        <f ca="1">IF(
COUNTIFS('Project Follow up - Base'!$S$20:$S$96,CX$2,'Project Follow up - Base'!$F$20:$F$96,$C19)&lt;= INDEX(List!$Q:$Q,MATCH(CX$2,List!$P:$P,0)),
0,
(COUNTIFS('Project Follow up - Base'!$S$20:$S$96,CX$2,'Project Follow up - Base'!$F$20:$F$96,$C19)
- INDEX(List!$Q:$Q,MATCH(CX$2,List!$P:$P,0)))
* INDEX(List!$R:$R,MATCH(CX$2,List!$P:$P,0)))</f>
        <v>0</v>
      </c>
      <c r="CY19" s="357">
        <f ca="1">IF(
COUNTIFS('Project Follow up - Base'!$S$20:$S$96,CY$2,'Project Follow up - Base'!$F$20:$F$96,$C19)&lt;= INDEX(List!$Q:$Q,MATCH(CY$2,List!$P:$P,0)),
0,
(COUNTIFS('Project Follow up - Base'!$S$20:$S$96,CY$2,'Project Follow up - Base'!$F$20:$F$96,$C19)
- INDEX(List!$Q:$Q,MATCH(CY$2,List!$P:$P,0)))
* INDEX(List!$R:$R,MATCH(CY$2,List!$P:$P,0)))</f>
        <v>0</v>
      </c>
      <c r="CZ19" s="357">
        <f ca="1">IF(
COUNTIFS('Project Follow up - Base'!$S$20:$S$96,CZ$2,'Project Follow up - Base'!$F$20:$F$96,$C19)&lt;= INDEX(List!$Q:$Q,MATCH(CZ$2,List!$P:$P,0)),
0,
(COUNTIFS('Project Follow up - Base'!$S$20:$S$96,CZ$2,'Project Follow up - Base'!$F$20:$F$96,$C19)
- INDEX(List!$Q:$Q,MATCH(CZ$2,List!$P:$P,0)))
* INDEX(List!$R:$R,MATCH(CZ$2,List!$P:$P,0)))</f>
        <v>0</v>
      </c>
      <c r="DA19" s="357">
        <f ca="1">IF(
COUNTIFS('Project Follow up - Base'!$S$20:$S$96,DA$2,'Project Follow up - Base'!$F$20:$F$96,$C19)&lt;= INDEX(List!$Q:$Q,MATCH(DA$2,List!$P:$P,0)),
0,
(COUNTIFS('Project Follow up - Base'!$S$20:$S$96,DA$2,'Project Follow up - Base'!$F$20:$F$96,$C19)
- INDEX(List!$Q:$Q,MATCH(DA$2,List!$P:$P,0)))
* INDEX(List!$R:$R,MATCH(DA$2,List!$P:$P,0)))</f>
        <v>0</v>
      </c>
      <c r="DB19" s="357">
        <f ca="1">IF(
COUNTIFS('Project Follow up - Base'!$S$20:$S$96,DB$2,'Project Follow up - Base'!$F$20:$F$96,$C19)&lt;= INDEX(List!$Q:$Q,MATCH(DB$2,List!$P:$P,0)),
0,
(COUNTIFS('Project Follow up - Base'!$S$20:$S$96,DB$2,'Project Follow up - Base'!$F$20:$F$96,$C19)
- INDEX(List!$Q:$Q,MATCH(DB$2,List!$P:$P,0)))
* INDEX(List!$R:$R,MATCH(DB$2,List!$P:$P,0)))</f>
        <v>0</v>
      </c>
    </row>
    <row r="20" spans="1:106" x14ac:dyDescent="0.2">
      <c r="A20" s="353">
        <f>COUNTIF('Project Follow up - Base'!$F$20:$F$96,C20)</f>
        <v>0</v>
      </c>
      <c r="B20" s="353" t="str">
        <f>'Employees Summary'!B21</f>
        <v>Studies</v>
      </c>
      <c r="C20" s="353" t="str">
        <f>'Employees Summary'!C21</f>
        <v>Salman Mulhim</v>
      </c>
      <c r="D20" s="354" t="str">
        <f>IF(C20=0,"", IF(A20&gt;0,1-(G20*[1]KPI!$C$3)-(H20*[1]KPI!$C$4),""))</f>
        <v/>
      </c>
      <c r="E20" s="365" t="str">
        <f>IF(OR(C20='Project Follow up - Base'!$D$17,C20='Project Follow up - Base'!$D$38,C20='Project Follow up - Base'!$D$74), IF(SUMIF(B:B,B20,A:A)=0,"", AVERAGEIF(B:B,B20,D:D)),"")</f>
        <v/>
      </c>
      <c r="F20" s="366">
        <f>SUMIF('Project Follow up - Base'!$F$20:$F$102,'Employees KPIs'!C20,'Project Follow up - Base'!$AA$20:$AA$102)</f>
        <v>0</v>
      </c>
      <c r="G20" s="355">
        <f>IF( F20=0,
   0,
   IF(
     F20-
     [1]KPI!$F$3
     &lt;0,0,
     F20-
     [1]KPI!$F$3
    )*
     [1]KPI!$G$3
)</f>
        <v>0</v>
      </c>
      <c r="H20" s="355">
        <f t="shared" ca="1" si="0"/>
        <v>0</v>
      </c>
      <c r="I20" s="356">
        <f ca="1">IF(
COUNTIFS('Project Follow up - Base'!$S$20:$S$96,I$2,'Project Follow up - Base'!$F$20:$F$96,$C20)&lt;= INDEX(List!$Q:$Q,MATCH(I$2,List!$P:$P,0)),
0,
(COUNTIFS('Project Follow up - Base'!$S$20:$S$96,I$2,'Project Follow up - Base'!$F$20:$F$96,$C20)
- INDEX(List!$Q:$Q,MATCH(I$2,List!$P:$P,0)))
* INDEX(List!$R:$R,MATCH(I$2,List!$P:$P,0)))</f>
        <v>0</v>
      </c>
      <c r="J20" s="357">
        <f ca="1">IF(
COUNTIFS('Project Follow up - Base'!$S$20:$S$96,J$2,'Project Follow up - Base'!$F$20:$F$96,$C20)&lt;= INDEX(List!$Q:$Q,MATCH(J$2,List!$P:$P,0)),
0,
(COUNTIFS('Project Follow up - Base'!$S$20:$S$96,J$2,'Project Follow up - Base'!$F$20:$F$96,$C20)
- INDEX(List!$Q:$Q,MATCH(J$2,List!$P:$P,0)))
* INDEX(List!$R:$R,MATCH(J$2,List!$P:$P,0)))</f>
        <v>0</v>
      </c>
      <c r="K20" s="357">
        <f ca="1">IF(
COUNTIFS('Project Follow up - Base'!$S$20:$S$96,K$2,'Project Follow up - Base'!$F$20:$F$96,$C20)&lt;= INDEX(List!$Q:$Q,MATCH(K$2,List!$P:$P,0)),
0,
(COUNTIFS('Project Follow up - Base'!$S$20:$S$96,K$2,'Project Follow up - Base'!$F$20:$F$96,$C20)
- INDEX(List!$Q:$Q,MATCH(K$2,List!$P:$P,0)))
* INDEX(List!$R:$R,MATCH(K$2,List!$P:$P,0)))</f>
        <v>0</v>
      </c>
      <c r="L20" s="357">
        <f ca="1">IF(
COUNTIFS('Project Follow up - Base'!$S$20:$S$96,L$2,'Project Follow up - Base'!$F$20:$F$96,$C20)&lt;= INDEX(List!$Q:$Q,MATCH(L$2,List!$P:$P,0)),
0,
(COUNTIFS('Project Follow up - Base'!$S$20:$S$96,L$2,'Project Follow up - Base'!$F$20:$F$96,$C20)
- INDEX(List!$Q:$Q,MATCH(L$2,List!$P:$P,0)))
* INDEX(List!$R:$R,MATCH(L$2,List!$P:$P,0)))</f>
        <v>0</v>
      </c>
      <c r="M20" s="357">
        <f ca="1">IF(
COUNTIFS('Project Follow up - Base'!$S$20:$S$96,M$2,'Project Follow up - Base'!$F$20:$F$96,$C20)&lt;= INDEX(List!$Q:$Q,MATCH(M$2,List!$P:$P,0)),
0,
(COUNTIFS('Project Follow up - Base'!$S$20:$S$96,M$2,'Project Follow up - Base'!$F$20:$F$96,$C20)
- INDEX(List!$Q:$Q,MATCH(M$2,List!$P:$P,0)))
* INDEX(List!$R:$R,MATCH(M$2,List!$P:$P,0)))</f>
        <v>0</v>
      </c>
      <c r="N20" s="357">
        <f ca="1">IF(
COUNTIFS('Project Follow up - Base'!$S$20:$S$96,N$2,'Project Follow up - Base'!$F$20:$F$96,$C20)&lt;= INDEX(List!$Q:$Q,MATCH(N$2,List!$P:$P,0)),
0,
(COUNTIFS('Project Follow up - Base'!$S$20:$S$96,N$2,'Project Follow up - Base'!$F$20:$F$96,$C20)
- INDEX(List!$Q:$Q,MATCH(N$2,List!$P:$P,0)))
* INDEX(List!$R:$R,MATCH(N$2,List!$P:$P,0)))</f>
        <v>0</v>
      </c>
      <c r="O20" s="357">
        <f ca="1">IF(
COUNTIFS('Project Follow up - Base'!$S$20:$S$96,O$2,'Project Follow up - Base'!$F$20:$F$96,$C20)&lt;= INDEX(List!$Q:$Q,MATCH(O$2,List!$P:$P,0)),
0,
(COUNTIFS('Project Follow up - Base'!$S$20:$S$96,O$2,'Project Follow up - Base'!$F$20:$F$96,$C20)
- INDEX(List!$Q:$Q,MATCH(O$2,List!$P:$P,0)))
* INDEX(List!$R:$R,MATCH(O$2,List!$P:$P,0)))</f>
        <v>0</v>
      </c>
      <c r="P20" s="357">
        <f ca="1">IF(
COUNTIFS('Project Follow up - Base'!$S$20:$S$96,P$2,'Project Follow up - Base'!$F$20:$F$96,$C20)&lt;= INDEX(List!$Q:$Q,MATCH(P$2,List!$P:$P,0)),
0,
(COUNTIFS('Project Follow up - Base'!$S$20:$S$96,P$2,'Project Follow up - Base'!$F$20:$F$96,$C20)
- INDEX(List!$Q:$Q,MATCH(P$2,List!$P:$P,0)))
* INDEX(List!$R:$R,MATCH(P$2,List!$P:$P,0)))</f>
        <v>0</v>
      </c>
      <c r="Q20" s="357">
        <f ca="1">IF(
COUNTIFS('Project Follow up - Base'!$S$20:$S$96,Q$2,'Project Follow up - Base'!$F$20:$F$96,$C20)&lt;= INDEX(List!$Q:$Q,MATCH(Q$2,List!$P:$P,0)),
0,
(COUNTIFS('Project Follow up - Base'!$S$20:$S$96,Q$2,'Project Follow up - Base'!$F$20:$F$96,$C20)
- INDEX(List!$Q:$Q,MATCH(Q$2,List!$P:$P,0)))
* INDEX(List!$R:$R,MATCH(Q$2,List!$P:$P,0)))</f>
        <v>0</v>
      </c>
      <c r="R20" s="357">
        <f ca="1">IF(
COUNTIFS('Project Follow up - Base'!$S$20:$S$96,R$2,'Project Follow up - Base'!$F$20:$F$96,$C20)&lt;= INDEX(List!$Q:$Q,MATCH(R$2,List!$P:$P,0)),
0,
(COUNTIFS('Project Follow up - Base'!$S$20:$S$96,R$2,'Project Follow up - Base'!$F$20:$F$96,$C20)
- INDEX(List!$Q:$Q,MATCH(R$2,List!$P:$P,0)))
* INDEX(List!$R:$R,MATCH(R$2,List!$P:$P,0)))</f>
        <v>0</v>
      </c>
      <c r="S20" s="357">
        <f ca="1">IF(
COUNTIFS('Project Follow up - Base'!$S$20:$S$96,S$2,'Project Follow up - Base'!$F$20:$F$96,$C20)&lt;= INDEX(List!$Q:$Q,MATCH(S$2,List!$P:$P,0)),
0,
(COUNTIFS('Project Follow up - Base'!$S$20:$S$96,S$2,'Project Follow up - Base'!$F$20:$F$96,$C20)
- INDEX(List!$Q:$Q,MATCH(S$2,List!$P:$P,0)))
* INDEX(List!$R:$R,MATCH(S$2,List!$P:$P,0)))</f>
        <v>0</v>
      </c>
      <c r="T20" s="357">
        <f ca="1">IF(
COUNTIFS('Project Follow up - Base'!$S$20:$S$96,T$2,'Project Follow up - Base'!$F$20:$F$96,$C20)&lt;= INDEX(List!$Q:$Q,MATCH(T$2,List!$P:$P,0)),
0,
(COUNTIFS('Project Follow up - Base'!$S$20:$S$96,T$2,'Project Follow up - Base'!$F$20:$F$96,$C20)
- INDEX(List!$Q:$Q,MATCH(T$2,List!$P:$P,0)))
* INDEX(List!$R:$R,MATCH(T$2,List!$P:$P,0)))</f>
        <v>0</v>
      </c>
      <c r="U20" s="357">
        <f ca="1">IF(
COUNTIFS('Project Follow up - Base'!$S$20:$S$96,U$2,'Project Follow up - Base'!$F$20:$F$96,$C20)&lt;= INDEX(List!$Q:$Q,MATCH(U$2,List!$P:$P,0)),
0,
(COUNTIFS('Project Follow up - Base'!$S$20:$S$96,U$2,'Project Follow up - Base'!$F$20:$F$96,$C20)
- INDEX(List!$Q:$Q,MATCH(U$2,List!$P:$P,0)))
* INDEX(List!$R:$R,MATCH(U$2,List!$P:$P,0)))</f>
        <v>0</v>
      </c>
      <c r="V20" s="357">
        <f ca="1">IF(
COUNTIFS('Project Follow up - Base'!$S$20:$S$96,V$2,'Project Follow up - Base'!$F$20:$F$96,$C20)&lt;= INDEX(List!$Q:$Q,MATCH(V$2,List!$P:$P,0)),
0,
(COUNTIFS('Project Follow up - Base'!$S$20:$S$96,V$2,'Project Follow up - Base'!$F$20:$F$96,$C20)
- INDEX(List!$Q:$Q,MATCH(V$2,List!$P:$P,0)))
* INDEX(List!$R:$R,MATCH(V$2,List!$P:$P,0)))</f>
        <v>0</v>
      </c>
      <c r="W20" s="357">
        <f ca="1">IF(
COUNTIFS('Project Follow up - Base'!$S$20:$S$96,W$2,'Project Follow up - Base'!$F$20:$F$96,$C20)&lt;= INDEX(List!$Q:$Q,MATCH(W$2,List!$P:$P,0)),
0,
(COUNTIFS('Project Follow up - Base'!$S$20:$S$96,W$2,'Project Follow up - Base'!$F$20:$F$96,$C20)
- INDEX(List!$Q:$Q,MATCH(W$2,List!$P:$P,0)))
* INDEX(List!$R:$R,MATCH(W$2,List!$P:$P,0)))</f>
        <v>0</v>
      </c>
      <c r="X20" s="357">
        <f ca="1">IF(
COUNTIFS('Project Follow up - Base'!$S$20:$S$96,X$2,'Project Follow up - Base'!$F$20:$F$96,$C20)&lt;= INDEX(List!$Q:$Q,MATCH(X$2,List!$P:$P,0)),
0,
(COUNTIFS('Project Follow up - Base'!$S$20:$S$96,X$2,'Project Follow up - Base'!$F$20:$F$96,$C20)
- INDEX(List!$Q:$Q,MATCH(X$2,List!$P:$P,0)))
* INDEX(List!$R:$R,MATCH(X$2,List!$P:$P,0)))</f>
        <v>0</v>
      </c>
      <c r="Y20" s="357">
        <f ca="1">IF(
COUNTIFS('Project Follow up - Base'!$S$20:$S$96,Y$2,'Project Follow up - Base'!$F$20:$F$96,$C20)&lt;= INDEX(List!$Q:$Q,MATCH(Y$2,List!$P:$P,0)),
0,
(COUNTIFS('Project Follow up - Base'!$S$20:$S$96,Y$2,'Project Follow up - Base'!$F$20:$F$96,$C20)
- INDEX(List!$Q:$Q,MATCH(Y$2,List!$P:$P,0)))
* INDEX(List!$R:$R,MATCH(Y$2,List!$P:$P,0)))</f>
        <v>0</v>
      </c>
      <c r="Z20" s="357">
        <f ca="1">IF(
COUNTIFS('Project Follow up - Base'!$S$20:$S$96,Z$2,'Project Follow up - Base'!$F$20:$F$96,$C20)&lt;= INDEX(List!$Q:$Q,MATCH(Z$2,List!$P:$P,0)),
0,
(COUNTIFS('Project Follow up - Base'!$S$20:$S$96,Z$2,'Project Follow up - Base'!$F$20:$F$96,$C20)
- INDEX(List!$Q:$Q,MATCH(Z$2,List!$P:$P,0)))
* INDEX(List!$R:$R,MATCH(Z$2,List!$P:$P,0)))</f>
        <v>0</v>
      </c>
      <c r="AA20" s="357">
        <f ca="1">IF(
COUNTIFS('Project Follow up - Base'!$S$20:$S$96,AA$2,'Project Follow up - Base'!$F$20:$F$96,$C20)&lt;= INDEX(List!$Q:$Q,MATCH(AA$2,List!$P:$P,0)),
0,
(COUNTIFS('Project Follow up - Base'!$S$20:$S$96,AA$2,'Project Follow up - Base'!$F$20:$F$96,$C20)
- INDEX(List!$Q:$Q,MATCH(AA$2,List!$P:$P,0)))
* INDEX(List!$R:$R,MATCH(AA$2,List!$P:$P,0)))</f>
        <v>0</v>
      </c>
      <c r="AB20" s="357">
        <f ca="1">IF(
COUNTIFS('Project Follow up - Base'!$S$20:$S$96,AB$2,'Project Follow up - Base'!$F$20:$F$96,$C20)&lt;= INDEX(List!$Q:$Q,MATCH(AB$2,List!$P:$P,0)),
0,
(COUNTIFS('Project Follow up - Base'!$S$20:$S$96,AB$2,'Project Follow up - Base'!$F$20:$F$96,$C20)
- INDEX(List!$Q:$Q,MATCH(AB$2,List!$P:$P,0)))
* INDEX(List!$R:$R,MATCH(AB$2,List!$P:$P,0)))</f>
        <v>0</v>
      </c>
      <c r="AC20" s="357">
        <f ca="1">IF(
COUNTIFS('Project Follow up - Base'!$S$20:$S$96,AC$2,'Project Follow up - Base'!$F$20:$F$96,$C20)&lt;= INDEX(List!$Q:$Q,MATCH(AC$2,List!$P:$P,0)),
0,
(COUNTIFS('Project Follow up - Base'!$S$20:$S$96,AC$2,'Project Follow up - Base'!$F$20:$F$96,$C20)
- INDEX(List!$Q:$Q,MATCH(AC$2,List!$P:$P,0)))
* INDEX(List!$R:$R,MATCH(AC$2,List!$P:$P,0)))</f>
        <v>0</v>
      </c>
      <c r="AD20" s="357">
        <f ca="1">IF(
COUNTIFS('Project Follow up - Base'!$S$20:$S$96,AD$2,'Project Follow up - Base'!$F$20:$F$96,$C20)&lt;= INDEX(List!$Q:$Q,MATCH(AD$2,List!$P:$P,0)),
0,
(COUNTIFS('Project Follow up - Base'!$S$20:$S$96,AD$2,'Project Follow up - Base'!$F$20:$F$96,$C20)
- INDEX(List!$Q:$Q,MATCH(AD$2,List!$P:$P,0)))
* INDEX(List!$R:$R,MATCH(AD$2,List!$P:$P,0)))</f>
        <v>0</v>
      </c>
      <c r="AE20" s="357">
        <f ca="1">IF(
COUNTIFS('Project Follow up - Base'!$S$20:$S$96,AE$2,'Project Follow up - Base'!$F$20:$F$96,$C20)&lt;= INDEX(List!$Q:$Q,MATCH(AE$2,List!$P:$P,0)),
0,
(COUNTIFS('Project Follow up - Base'!$S$20:$S$96,AE$2,'Project Follow up - Base'!$F$20:$F$96,$C20)
- INDEX(List!$Q:$Q,MATCH(AE$2,List!$P:$P,0)))
* INDEX(List!$R:$R,MATCH(AE$2,List!$P:$P,0)))</f>
        <v>0</v>
      </c>
      <c r="AF20" s="357">
        <f ca="1">IF(
COUNTIFS('Project Follow up - Base'!$S$20:$S$96,AF$2,'Project Follow up - Base'!$F$20:$F$96,$C20)&lt;= INDEX(List!$Q:$Q,MATCH(AF$2,List!$P:$P,0)),
0,
(COUNTIFS('Project Follow up - Base'!$S$20:$S$96,AF$2,'Project Follow up - Base'!$F$20:$F$96,$C20)
- INDEX(List!$Q:$Q,MATCH(AF$2,List!$P:$P,0)))
* INDEX(List!$R:$R,MATCH(AF$2,List!$P:$P,0)))</f>
        <v>0</v>
      </c>
      <c r="AG20" s="357">
        <f ca="1">IF(
COUNTIFS('Project Follow up - Base'!$S$20:$S$96,AG$2,'Project Follow up - Base'!$F$20:$F$96,$C20)&lt;= INDEX(List!$Q:$Q,MATCH(AG$2,List!$P:$P,0)),
0,
(COUNTIFS('Project Follow up - Base'!$S$20:$S$96,AG$2,'Project Follow up - Base'!$F$20:$F$96,$C20)
- INDEX(List!$Q:$Q,MATCH(AG$2,List!$P:$P,0)))
* INDEX(List!$R:$R,MATCH(AG$2,List!$P:$P,0)))</f>
        <v>0</v>
      </c>
      <c r="AH20" s="357">
        <f ca="1">IF(
COUNTIFS('Project Follow up - Base'!$S$20:$S$96,AH$2,'Project Follow up - Base'!$F$20:$F$96,$C20)&lt;= INDEX(List!$Q:$Q,MATCH(AH$2,List!$P:$P,0)),
0,
(COUNTIFS('Project Follow up - Base'!$S$20:$S$96,AH$2,'Project Follow up - Base'!$F$20:$F$96,$C20)
- INDEX(List!$Q:$Q,MATCH(AH$2,List!$P:$P,0)))
* INDEX(List!$R:$R,MATCH(AH$2,List!$P:$P,0)))</f>
        <v>0</v>
      </c>
      <c r="AI20" s="357">
        <f ca="1">IF(
COUNTIFS('Project Follow up - Base'!$S$20:$S$96,AI$2,'Project Follow up - Base'!$F$20:$F$96,$C20)&lt;= INDEX(List!$Q:$Q,MATCH(AI$2,List!$P:$P,0)),
0,
(COUNTIFS('Project Follow up - Base'!$S$20:$S$96,AI$2,'Project Follow up - Base'!$F$20:$F$96,$C20)
- INDEX(List!$Q:$Q,MATCH(AI$2,List!$P:$P,0)))
* INDEX(List!$R:$R,MATCH(AI$2,List!$P:$P,0)))</f>
        <v>0</v>
      </c>
      <c r="AJ20" s="357">
        <f ca="1">IF(
COUNTIFS('Project Follow up - Base'!$S$20:$S$96,AJ$2,'Project Follow up - Base'!$F$20:$F$96,$C20)&lt;= INDEX(List!$Q:$Q,MATCH(AJ$2,List!$P:$P,0)),
0,
(COUNTIFS('Project Follow up - Base'!$S$20:$S$96,AJ$2,'Project Follow up - Base'!$F$20:$F$96,$C20)
- INDEX(List!$Q:$Q,MATCH(AJ$2,List!$P:$P,0)))
* INDEX(List!$R:$R,MATCH(AJ$2,List!$P:$P,0)))</f>
        <v>0</v>
      </c>
      <c r="AK20" s="357">
        <f ca="1">IF(
COUNTIFS('Project Follow up - Base'!$S$20:$S$96,AK$2,'Project Follow up - Base'!$F$20:$F$96,$C20)&lt;= INDEX(List!$Q:$Q,MATCH(AK$2,List!$P:$P,0)),
0,
(COUNTIFS('Project Follow up - Base'!$S$20:$S$96,AK$2,'Project Follow up - Base'!$F$20:$F$96,$C20)
- INDEX(List!$Q:$Q,MATCH(AK$2,List!$P:$P,0)))
* INDEX(List!$R:$R,MATCH(AK$2,List!$P:$P,0)))</f>
        <v>0</v>
      </c>
      <c r="AL20" s="357">
        <f ca="1">IF(
COUNTIFS('Project Follow up - Base'!$S$20:$S$96,AL$2,'Project Follow up - Base'!$F$20:$F$96,$C20)&lt;= INDEX(List!$Q:$Q,MATCH(AL$2,List!$P:$P,0)),
0,
(COUNTIFS('Project Follow up - Base'!$S$20:$S$96,AL$2,'Project Follow up - Base'!$F$20:$F$96,$C20)
- INDEX(List!$Q:$Q,MATCH(AL$2,List!$P:$P,0)))
* INDEX(List!$R:$R,MATCH(AL$2,List!$P:$P,0)))</f>
        <v>0</v>
      </c>
      <c r="AM20" s="357">
        <f ca="1">IF(
COUNTIFS('Project Follow up - Base'!$S$20:$S$96,AM$2,'Project Follow up - Base'!$F$20:$F$96,$C20)&lt;= INDEX(List!$Q:$Q,MATCH(AM$2,List!$P:$P,0)),
0,
(COUNTIFS('Project Follow up - Base'!$S$20:$S$96,AM$2,'Project Follow up - Base'!$F$20:$F$96,$C20)
- INDEX(List!$Q:$Q,MATCH(AM$2,List!$P:$P,0)))
* INDEX(List!$R:$R,MATCH(AM$2,List!$P:$P,0)))</f>
        <v>0</v>
      </c>
      <c r="AN20" s="357">
        <f ca="1">IF(
COUNTIFS('Project Follow up - Base'!$S$20:$S$96,AN$2,'Project Follow up - Base'!$F$20:$F$96,$C20)&lt;= INDEX(List!$Q:$Q,MATCH(AN$2,List!$P:$P,0)),
0,
(COUNTIFS('Project Follow up - Base'!$S$20:$S$96,AN$2,'Project Follow up - Base'!$F$20:$F$96,$C20)
- INDEX(List!$Q:$Q,MATCH(AN$2,List!$P:$P,0)))
* INDEX(List!$R:$R,MATCH(AN$2,List!$P:$P,0)))</f>
        <v>0</v>
      </c>
      <c r="AO20" s="357">
        <f ca="1">IF(
COUNTIFS('Project Follow up - Base'!$S$20:$S$96,AO$2,'Project Follow up - Base'!$F$20:$F$96,$C20)&lt;= INDEX(List!$Q:$Q,MATCH(AO$2,List!$P:$P,0)),
0,
(COUNTIFS('Project Follow up - Base'!$S$20:$S$96,AO$2,'Project Follow up - Base'!$F$20:$F$96,$C20)
- INDEX(List!$Q:$Q,MATCH(AO$2,List!$P:$P,0)))
* INDEX(List!$R:$R,MATCH(AO$2,List!$P:$P,0)))</f>
        <v>0</v>
      </c>
      <c r="AP20" s="357">
        <f ca="1">IF(
COUNTIFS('Project Follow up - Base'!$S$20:$S$96,AP$2,'Project Follow up - Base'!$F$20:$F$96,$C20)&lt;= INDEX(List!$Q:$Q,MATCH(AP$2,List!$P:$P,0)),
0,
(COUNTIFS('Project Follow up - Base'!$S$20:$S$96,AP$2,'Project Follow up - Base'!$F$20:$F$96,$C20)
- INDEX(List!$Q:$Q,MATCH(AP$2,List!$P:$P,0)))
* INDEX(List!$R:$R,MATCH(AP$2,List!$P:$P,0)))</f>
        <v>0</v>
      </c>
      <c r="AQ20" s="357">
        <f ca="1">IF(
COUNTIFS('Project Follow up - Base'!$S$20:$S$96,AQ$2,'Project Follow up - Base'!$F$20:$F$96,$C20)&lt;= INDEX(List!$Q:$Q,MATCH(AQ$2,List!$P:$P,0)),
0,
(COUNTIFS('Project Follow up - Base'!$S$20:$S$96,AQ$2,'Project Follow up - Base'!$F$20:$F$96,$C20)
- INDEX(List!$Q:$Q,MATCH(AQ$2,List!$P:$P,0)))
* INDEX(List!$R:$R,MATCH(AQ$2,List!$P:$P,0)))</f>
        <v>0</v>
      </c>
      <c r="AR20" s="357">
        <f ca="1">IF(
COUNTIFS('Project Follow up - Base'!$S$20:$S$96,AR$2,'Project Follow up - Base'!$F$20:$F$96,$C20)&lt;= INDEX(List!$Q:$Q,MATCH(AR$2,List!$P:$P,0)),
0,
(COUNTIFS('Project Follow up - Base'!$S$20:$S$96,AR$2,'Project Follow up - Base'!$F$20:$F$96,$C20)
- INDEX(List!$Q:$Q,MATCH(AR$2,List!$P:$P,0)))
* INDEX(List!$R:$R,MATCH(AR$2,List!$P:$P,0)))</f>
        <v>0</v>
      </c>
      <c r="AS20" s="357">
        <f ca="1">IF(
COUNTIFS('Project Follow up - Base'!$S$20:$S$96,AS$2,'Project Follow up - Base'!$F$20:$F$96,$C20)&lt;= INDEX(List!$Q:$Q,MATCH(AS$2,List!$P:$P,0)),
0,
(COUNTIFS('Project Follow up - Base'!$S$20:$S$96,AS$2,'Project Follow up - Base'!$F$20:$F$96,$C20)
- INDEX(List!$Q:$Q,MATCH(AS$2,List!$P:$P,0)))
* INDEX(List!$R:$R,MATCH(AS$2,List!$P:$P,0)))</f>
        <v>0</v>
      </c>
      <c r="AT20" s="357">
        <f ca="1">IF(
COUNTIFS('Project Follow up - Base'!$S$20:$S$96,AT$2,'Project Follow up - Base'!$F$20:$F$96,$C20)&lt;= INDEX(List!$Q:$Q,MATCH(AT$2,List!$P:$P,0)),
0,
(COUNTIFS('Project Follow up - Base'!$S$20:$S$96,AT$2,'Project Follow up - Base'!$F$20:$F$96,$C20)
- INDEX(List!$Q:$Q,MATCH(AT$2,List!$P:$P,0)))
* INDEX(List!$R:$R,MATCH(AT$2,List!$P:$P,0)))</f>
        <v>0</v>
      </c>
      <c r="AU20" s="357">
        <f ca="1">IF(
COUNTIFS('Project Follow up - Base'!$S$20:$S$96,AU$2,'Project Follow up - Base'!$F$20:$F$96,$C20)&lt;= INDEX(List!$Q:$Q,MATCH(AU$2,List!$P:$P,0)),
0,
(COUNTIFS('Project Follow up - Base'!$S$20:$S$96,AU$2,'Project Follow up - Base'!$F$20:$F$96,$C20)
- INDEX(List!$Q:$Q,MATCH(AU$2,List!$P:$P,0)))
* INDEX(List!$R:$R,MATCH(AU$2,List!$P:$P,0)))</f>
        <v>0</v>
      </c>
      <c r="AV20" s="357">
        <f ca="1">IF(
COUNTIFS('Project Follow up - Base'!$S$20:$S$96,AV$2,'Project Follow up - Base'!$F$20:$F$96,$C20)&lt;= INDEX(List!$Q:$Q,MATCH(AV$2,List!$P:$P,0)),
0,
(COUNTIFS('Project Follow up - Base'!$S$20:$S$96,AV$2,'Project Follow up - Base'!$F$20:$F$96,$C20)
- INDEX(List!$Q:$Q,MATCH(AV$2,List!$P:$P,0)))
* INDEX(List!$R:$R,MATCH(AV$2,List!$P:$P,0)))</f>
        <v>0</v>
      </c>
      <c r="AW20" s="357">
        <f ca="1">IF(
COUNTIFS('Project Follow up - Base'!$S$20:$S$96,AW$2,'Project Follow up - Base'!$F$20:$F$96,$C20)&lt;= INDEX(List!$Q:$Q,MATCH(AW$2,List!$P:$P,0)),
0,
(COUNTIFS('Project Follow up - Base'!$S$20:$S$96,AW$2,'Project Follow up - Base'!$F$20:$F$96,$C20)
- INDEX(List!$Q:$Q,MATCH(AW$2,List!$P:$P,0)))
* INDEX(List!$R:$R,MATCH(AW$2,List!$P:$P,0)))</f>
        <v>0</v>
      </c>
      <c r="AX20" s="357">
        <f ca="1">IF(
COUNTIFS('Project Follow up - Base'!$S$20:$S$96,AX$2,'Project Follow up - Base'!$F$20:$F$96,$C20)&lt;= INDEX(List!$Q:$Q,MATCH(AX$2,List!$P:$P,0)),
0,
(COUNTIFS('Project Follow up - Base'!$S$20:$S$96,AX$2,'Project Follow up - Base'!$F$20:$F$96,$C20)
- INDEX(List!$Q:$Q,MATCH(AX$2,List!$P:$P,0)))
* INDEX(List!$R:$R,MATCH(AX$2,List!$P:$P,0)))</f>
        <v>0</v>
      </c>
      <c r="AY20" s="357">
        <f ca="1">IF(
COUNTIFS('Project Follow up - Base'!$S$20:$S$96,AY$2,'Project Follow up - Base'!$F$20:$F$96,$C20)&lt;= INDEX(List!$Q:$Q,MATCH(AY$2,List!$P:$P,0)),
0,
(COUNTIFS('Project Follow up - Base'!$S$20:$S$96,AY$2,'Project Follow up - Base'!$F$20:$F$96,$C20)
- INDEX(List!$Q:$Q,MATCH(AY$2,List!$P:$P,0)))
* INDEX(List!$R:$R,MATCH(AY$2,List!$P:$P,0)))</f>
        <v>0</v>
      </c>
      <c r="AZ20" s="357">
        <f ca="1">IF(
COUNTIFS('Project Follow up - Base'!$S$20:$S$96,AZ$2,'Project Follow up - Base'!$F$20:$F$96,$C20)&lt;= INDEX(List!$Q:$Q,MATCH(AZ$2,List!$P:$P,0)),
0,
(COUNTIFS('Project Follow up - Base'!$S$20:$S$96,AZ$2,'Project Follow up - Base'!$F$20:$F$96,$C20)
- INDEX(List!$Q:$Q,MATCH(AZ$2,List!$P:$P,0)))
* INDEX(List!$R:$R,MATCH(AZ$2,List!$P:$P,0)))</f>
        <v>0</v>
      </c>
      <c r="BA20" s="357">
        <f ca="1">IF(
COUNTIFS('Project Follow up - Base'!$S$20:$S$96,BA$2,'Project Follow up - Base'!$F$20:$F$96,$C20)&lt;= INDEX(List!$Q:$Q,MATCH(BA$2,List!$P:$P,0)),
0,
(COUNTIFS('Project Follow up - Base'!$S$20:$S$96,BA$2,'Project Follow up - Base'!$F$20:$F$96,$C20)
- INDEX(List!$Q:$Q,MATCH(BA$2,List!$P:$P,0)))
* INDEX(List!$R:$R,MATCH(BA$2,List!$P:$P,0)))</f>
        <v>0</v>
      </c>
      <c r="BB20" s="357">
        <f ca="1">IF(
COUNTIFS('Project Follow up - Base'!$S$20:$S$96,BB$2,'Project Follow up - Base'!$F$20:$F$96,$C20)&lt;= INDEX(List!$Q:$Q,MATCH(BB$2,List!$P:$P,0)),
0,
(COUNTIFS('Project Follow up - Base'!$S$20:$S$96,BB$2,'Project Follow up - Base'!$F$20:$F$96,$C20)
- INDEX(List!$Q:$Q,MATCH(BB$2,List!$P:$P,0)))
* INDEX(List!$R:$R,MATCH(BB$2,List!$P:$P,0)))</f>
        <v>0</v>
      </c>
      <c r="BC20" s="357">
        <f ca="1">IF(
COUNTIFS('Project Follow up - Base'!$S$20:$S$96,BC$2,'Project Follow up - Base'!$F$20:$F$96,$C20)&lt;= INDEX(List!$Q:$Q,MATCH(BC$2,List!$P:$P,0)),
0,
(COUNTIFS('Project Follow up - Base'!$S$20:$S$96,BC$2,'Project Follow up - Base'!$F$20:$F$96,$C20)
- INDEX(List!$Q:$Q,MATCH(BC$2,List!$P:$P,0)))
* INDEX(List!$R:$R,MATCH(BC$2,List!$P:$P,0)))</f>
        <v>0</v>
      </c>
      <c r="BD20" s="357">
        <f ca="1">IF(
COUNTIFS('Project Follow up - Base'!$S$20:$S$96,BD$2,'Project Follow up - Base'!$F$20:$F$96,$C20)&lt;= INDEX(List!$Q:$Q,MATCH(BD$2,List!$P:$P,0)),
0,
(COUNTIFS('Project Follow up - Base'!$S$20:$S$96,BD$2,'Project Follow up - Base'!$F$20:$F$96,$C20)
- INDEX(List!$Q:$Q,MATCH(BD$2,List!$P:$P,0)))
* INDEX(List!$R:$R,MATCH(BD$2,List!$P:$P,0)))</f>
        <v>0</v>
      </c>
      <c r="BE20" s="357">
        <f ca="1">IF(
COUNTIFS('Project Follow up - Base'!$S$20:$S$96,BE$2,'Project Follow up - Base'!$F$20:$F$96,$C20)&lt;= INDEX(List!$Q:$Q,MATCH(BE$2,List!$P:$P,0)),
0,
(COUNTIFS('Project Follow up - Base'!$S$20:$S$96,BE$2,'Project Follow up - Base'!$F$20:$F$96,$C20)
- INDEX(List!$Q:$Q,MATCH(BE$2,List!$P:$P,0)))
* INDEX(List!$R:$R,MATCH(BE$2,List!$P:$P,0)))</f>
        <v>0</v>
      </c>
      <c r="BF20" s="357">
        <f ca="1">IF(
COUNTIFS('Project Follow up - Base'!$S$20:$S$96,BF$2,'Project Follow up - Base'!$F$20:$F$96,$C20)&lt;= INDEX(List!$Q:$Q,MATCH(BF$2,List!$P:$P,0)),
0,
(COUNTIFS('Project Follow up - Base'!$S$20:$S$96,BF$2,'Project Follow up - Base'!$F$20:$F$96,$C20)
- INDEX(List!$Q:$Q,MATCH(BF$2,List!$P:$P,0)))
* INDEX(List!$R:$R,MATCH(BF$2,List!$P:$P,0)))</f>
        <v>0</v>
      </c>
      <c r="BG20" s="357">
        <f ca="1">IF(
COUNTIFS('Project Follow up - Base'!$S$20:$S$96,BG$2,'Project Follow up - Base'!$F$20:$F$96,$C20)&lt;= INDEX(List!$Q:$Q,MATCH(BG$2,List!$P:$P,0)),
0,
(COUNTIFS('Project Follow up - Base'!$S$20:$S$96,BG$2,'Project Follow up - Base'!$F$20:$F$96,$C20)
- INDEX(List!$Q:$Q,MATCH(BG$2,List!$P:$P,0)))
* INDEX(List!$R:$R,MATCH(BG$2,List!$P:$P,0)))</f>
        <v>0</v>
      </c>
      <c r="BH20" s="357">
        <f ca="1">IF(
COUNTIFS('Project Follow up - Base'!$S$20:$S$96,BH$2,'Project Follow up - Base'!$F$20:$F$96,$C20)&lt;= INDEX(List!$Q:$Q,MATCH(BH$2,List!$P:$P,0)),
0,
(COUNTIFS('Project Follow up - Base'!$S$20:$S$96,BH$2,'Project Follow up - Base'!$F$20:$F$96,$C20)
- INDEX(List!$Q:$Q,MATCH(BH$2,List!$P:$P,0)))
* INDEX(List!$R:$R,MATCH(BH$2,List!$P:$P,0)))</f>
        <v>0</v>
      </c>
      <c r="BI20" s="357">
        <f ca="1">IF(
COUNTIFS('Project Follow up - Base'!$S$20:$S$96,BI$2,'Project Follow up - Base'!$F$20:$F$96,$C20)&lt;= INDEX(List!$Q:$Q,MATCH(BI$2,List!$P:$P,0)),
0,
(COUNTIFS('Project Follow up - Base'!$S$20:$S$96,BI$2,'Project Follow up - Base'!$F$20:$F$96,$C20)
- INDEX(List!$Q:$Q,MATCH(BI$2,List!$P:$P,0)))
* INDEX(List!$R:$R,MATCH(BI$2,List!$P:$P,0)))</f>
        <v>0</v>
      </c>
      <c r="BJ20" s="357">
        <f ca="1">IF(
COUNTIFS('Project Follow up - Base'!$S$20:$S$96,BJ$2,'Project Follow up - Base'!$F$20:$F$96,$C20)&lt;= INDEX(List!$Q:$Q,MATCH(BJ$2,List!$P:$P,0)),
0,
(COUNTIFS('Project Follow up - Base'!$S$20:$S$96,BJ$2,'Project Follow up - Base'!$F$20:$F$96,$C20)
- INDEX(List!$Q:$Q,MATCH(BJ$2,List!$P:$P,0)))
* INDEX(List!$R:$R,MATCH(BJ$2,List!$P:$P,0)))</f>
        <v>0</v>
      </c>
      <c r="BK20" s="357">
        <f ca="1">IF(
COUNTIFS('Project Follow up - Base'!$S$20:$S$96,BK$2,'Project Follow up - Base'!$F$20:$F$96,$C20)&lt;= INDEX(List!$Q:$Q,MATCH(BK$2,List!$P:$P,0)),
0,
(COUNTIFS('Project Follow up - Base'!$S$20:$S$96,BK$2,'Project Follow up - Base'!$F$20:$F$96,$C20)
- INDEX(List!$Q:$Q,MATCH(BK$2,List!$P:$P,0)))
* INDEX(List!$R:$R,MATCH(BK$2,List!$P:$P,0)))</f>
        <v>0</v>
      </c>
      <c r="BL20" s="357">
        <f ca="1">IF(
COUNTIFS('Project Follow up - Base'!$S$20:$S$96,BL$2,'Project Follow up - Base'!$F$20:$F$96,$C20)&lt;= INDEX(List!$Q:$Q,MATCH(BL$2,List!$P:$P,0)),
0,
(COUNTIFS('Project Follow up - Base'!$S$20:$S$96,BL$2,'Project Follow up - Base'!$F$20:$F$96,$C20)
- INDEX(List!$Q:$Q,MATCH(BL$2,List!$P:$P,0)))
* INDEX(List!$R:$R,MATCH(BL$2,List!$P:$P,0)))</f>
        <v>0</v>
      </c>
      <c r="BM20" s="357">
        <f ca="1">IF(
COUNTIFS('Project Follow up - Base'!$S$20:$S$96,BM$2,'Project Follow up - Base'!$F$20:$F$96,$C20)&lt;= INDEX(List!$Q:$Q,MATCH(BM$2,List!$P:$P,0)),
0,
(COUNTIFS('Project Follow up - Base'!$S$20:$S$96,BM$2,'Project Follow up - Base'!$F$20:$F$96,$C20)
- INDEX(List!$Q:$Q,MATCH(BM$2,List!$P:$P,0)))
* INDEX(List!$R:$R,MATCH(BM$2,List!$P:$P,0)))</f>
        <v>0</v>
      </c>
      <c r="BN20" s="357">
        <f ca="1">IF(
COUNTIFS('Project Follow up - Base'!$S$20:$S$96,BN$2,'Project Follow up - Base'!$F$20:$F$96,$C20)&lt;= INDEX(List!$Q:$Q,MATCH(BN$2,List!$P:$P,0)),
0,
(COUNTIFS('Project Follow up - Base'!$S$20:$S$96,BN$2,'Project Follow up - Base'!$F$20:$F$96,$C20)
- INDEX(List!$Q:$Q,MATCH(BN$2,List!$P:$P,0)))
* INDEX(List!$R:$R,MATCH(BN$2,List!$P:$P,0)))</f>
        <v>0</v>
      </c>
      <c r="BO20" s="357">
        <f ca="1">IF(
COUNTIFS('Project Follow up - Base'!$S$20:$S$96,BO$2,'Project Follow up - Base'!$F$20:$F$96,$C20)&lt;= INDEX(List!$Q:$Q,MATCH(BO$2,List!$P:$P,0)),
0,
(COUNTIFS('Project Follow up - Base'!$S$20:$S$96,BO$2,'Project Follow up - Base'!$F$20:$F$96,$C20)
- INDEX(List!$Q:$Q,MATCH(BO$2,List!$P:$P,0)))
* INDEX(List!$R:$R,MATCH(BO$2,List!$P:$P,0)))</f>
        <v>0</v>
      </c>
      <c r="BP20" s="357">
        <f ca="1">IF(
COUNTIFS('Project Follow up - Base'!$S$20:$S$96,BP$2,'Project Follow up - Base'!$F$20:$F$96,$C20)&lt;= INDEX(List!$Q:$Q,MATCH(BP$2,List!$P:$P,0)),
0,
(COUNTIFS('Project Follow up - Base'!$S$20:$S$96,BP$2,'Project Follow up - Base'!$F$20:$F$96,$C20)
- INDEX(List!$Q:$Q,MATCH(BP$2,List!$P:$P,0)))
* INDEX(List!$R:$R,MATCH(BP$2,List!$P:$P,0)))</f>
        <v>0</v>
      </c>
      <c r="BQ20" s="357">
        <f ca="1">IF(
COUNTIFS('Project Follow up - Base'!$S$20:$S$96,BQ$2,'Project Follow up - Base'!$F$20:$F$96,$C20)&lt;= INDEX(List!$Q:$Q,MATCH(BQ$2,List!$P:$P,0)),
0,
(COUNTIFS('Project Follow up - Base'!$S$20:$S$96,BQ$2,'Project Follow up - Base'!$F$20:$F$96,$C20)
- INDEX(List!$Q:$Q,MATCH(BQ$2,List!$P:$P,0)))
* INDEX(List!$R:$R,MATCH(BQ$2,List!$P:$P,0)))</f>
        <v>0</v>
      </c>
      <c r="BR20" s="357">
        <f ca="1">IF(
COUNTIFS('Project Follow up - Base'!$S$20:$S$96,BR$2,'Project Follow up - Base'!$F$20:$F$96,$C20)&lt;= INDEX(List!$Q:$Q,MATCH(BR$2,List!$P:$P,0)),
0,
(COUNTIFS('Project Follow up - Base'!$S$20:$S$96,BR$2,'Project Follow up - Base'!$F$20:$F$96,$C20)
- INDEX(List!$Q:$Q,MATCH(BR$2,List!$P:$P,0)))
* INDEX(List!$R:$R,MATCH(BR$2,List!$P:$P,0)))</f>
        <v>0</v>
      </c>
      <c r="BS20" s="357">
        <f ca="1">IF(
COUNTIFS('Project Follow up - Base'!$S$20:$S$96,BS$2,'Project Follow up - Base'!$F$20:$F$96,$C20)&lt;= INDEX(List!$Q:$Q,MATCH(BS$2,List!$P:$P,0)),
0,
(COUNTIFS('Project Follow up - Base'!$S$20:$S$96,BS$2,'Project Follow up - Base'!$F$20:$F$96,$C20)
- INDEX(List!$Q:$Q,MATCH(BS$2,List!$P:$P,0)))
* INDEX(List!$R:$R,MATCH(BS$2,List!$P:$P,0)))</f>
        <v>0</v>
      </c>
      <c r="BT20" s="357">
        <f ca="1">IF(
COUNTIFS('Project Follow up - Base'!$S$20:$S$96,BT$2,'Project Follow up - Base'!$F$20:$F$96,$C20)&lt;= INDEX(List!$Q:$Q,MATCH(BT$2,List!$P:$P,0)),
0,
(COUNTIFS('Project Follow up - Base'!$S$20:$S$96,BT$2,'Project Follow up - Base'!$F$20:$F$96,$C20)
- INDEX(List!$Q:$Q,MATCH(BT$2,List!$P:$P,0)))
* INDEX(List!$R:$R,MATCH(BT$2,List!$P:$P,0)))</f>
        <v>0</v>
      </c>
      <c r="BU20" s="357">
        <f ca="1">IF(
COUNTIFS('Project Follow up - Base'!$S$20:$S$96,BU$2,'Project Follow up - Base'!$F$20:$F$96,$C20)&lt;= INDEX(List!$Q:$Q,MATCH(BU$2,List!$P:$P,0)),
0,
(COUNTIFS('Project Follow up - Base'!$S$20:$S$96,BU$2,'Project Follow up - Base'!$F$20:$F$96,$C20)
- INDEX(List!$Q:$Q,MATCH(BU$2,List!$P:$P,0)))
* INDEX(List!$R:$R,MATCH(BU$2,List!$P:$P,0)))</f>
        <v>0</v>
      </c>
      <c r="BV20" s="357">
        <f ca="1">IF(
COUNTIFS('Project Follow up - Base'!$S$20:$S$96,BV$2,'Project Follow up - Base'!$F$20:$F$96,$C20)&lt;= INDEX(List!$Q:$Q,MATCH(BV$2,List!$P:$P,0)),
0,
(COUNTIFS('Project Follow up - Base'!$S$20:$S$96,BV$2,'Project Follow up - Base'!$F$20:$F$96,$C20)
- INDEX(List!$Q:$Q,MATCH(BV$2,List!$P:$P,0)))
* INDEX(List!$R:$R,MATCH(BV$2,List!$P:$P,0)))</f>
        <v>0</v>
      </c>
      <c r="BW20" s="357">
        <f ca="1">IF(
COUNTIFS('Project Follow up - Base'!$S$20:$S$96,BW$2,'Project Follow up - Base'!$F$20:$F$96,$C20)&lt;= INDEX(List!$Q:$Q,MATCH(BW$2,List!$P:$P,0)),
0,
(COUNTIFS('Project Follow up - Base'!$S$20:$S$96,BW$2,'Project Follow up - Base'!$F$20:$F$96,$C20)
- INDEX(List!$Q:$Q,MATCH(BW$2,List!$P:$P,0)))
* INDEX(List!$R:$R,MATCH(BW$2,List!$P:$P,0)))</f>
        <v>0</v>
      </c>
      <c r="BX20" s="357">
        <f ca="1">IF(
COUNTIFS('Project Follow up - Base'!$S$20:$S$96,BX$2,'Project Follow up - Base'!$F$20:$F$96,$C20)&lt;= INDEX(List!$Q:$Q,MATCH(BX$2,List!$P:$P,0)),
0,
(COUNTIFS('Project Follow up - Base'!$S$20:$S$96,BX$2,'Project Follow up - Base'!$F$20:$F$96,$C20)
- INDEX(List!$Q:$Q,MATCH(BX$2,List!$P:$P,0)))
* INDEX(List!$R:$R,MATCH(BX$2,List!$P:$P,0)))</f>
        <v>0</v>
      </c>
      <c r="BY20" s="357">
        <f ca="1">IF(
COUNTIFS('Project Follow up - Base'!$S$20:$S$96,BY$2,'Project Follow up - Base'!$F$20:$F$96,$C20)&lt;= INDEX(List!$Q:$Q,MATCH(BY$2,List!$P:$P,0)),
0,
(COUNTIFS('Project Follow up - Base'!$S$20:$S$96,BY$2,'Project Follow up - Base'!$F$20:$F$96,$C20)
- INDEX(List!$Q:$Q,MATCH(BY$2,List!$P:$P,0)))
* INDEX(List!$R:$R,MATCH(BY$2,List!$P:$P,0)))</f>
        <v>0</v>
      </c>
      <c r="BZ20" s="357">
        <f ca="1">IF(
COUNTIFS('Project Follow up - Base'!$S$20:$S$96,BZ$2,'Project Follow up - Base'!$F$20:$F$96,$C20)&lt;= INDEX(List!$Q:$Q,MATCH(BZ$2,List!$P:$P,0)),
0,
(COUNTIFS('Project Follow up - Base'!$S$20:$S$96,BZ$2,'Project Follow up - Base'!$F$20:$F$96,$C20)
- INDEX(List!$Q:$Q,MATCH(BZ$2,List!$P:$P,0)))
* INDEX(List!$R:$R,MATCH(BZ$2,List!$P:$P,0)))</f>
        <v>0</v>
      </c>
      <c r="CA20" s="357">
        <f ca="1">IF(
COUNTIFS('Project Follow up - Base'!$S$20:$S$96,CA$2,'Project Follow up - Base'!$F$20:$F$96,$C20)&lt;= INDEX(List!$Q:$Q,MATCH(CA$2,List!$P:$P,0)),
0,
(COUNTIFS('Project Follow up - Base'!$S$20:$S$96,CA$2,'Project Follow up - Base'!$F$20:$F$96,$C20)
- INDEX(List!$Q:$Q,MATCH(CA$2,List!$P:$P,0)))
* INDEX(List!$R:$R,MATCH(CA$2,List!$P:$P,0)))</f>
        <v>0</v>
      </c>
      <c r="CB20" s="357">
        <f ca="1">IF(
COUNTIFS('Project Follow up - Base'!$S$20:$S$96,CB$2,'Project Follow up - Base'!$F$20:$F$96,$C20)&lt;= INDEX(List!$Q:$Q,MATCH(CB$2,List!$P:$P,0)),
0,
(COUNTIFS('Project Follow up - Base'!$S$20:$S$96,CB$2,'Project Follow up - Base'!$F$20:$F$96,$C20)
- INDEX(List!$Q:$Q,MATCH(CB$2,List!$P:$P,0)))
* INDEX(List!$R:$R,MATCH(CB$2,List!$P:$P,0)))</f>
        <v>0</v>
      </c>
      <c r="CC20" s="357">
        <f ca="1">IF(
COUNTIFS('Project Follow up - Base'!$S$20:$S$96,CC$2,'Project Follow up - Base'!$F$20:$F$96,$C20)&lt;= INDEX(List!$Q:$Q,MATCH(CC$2,List!$P:$P,0)),
0,
(COUNTIFS('Project Follow up - Base'!$S$20:$S$96,CC$2,'Project Follow up - Base'!$F$20:$F$96,$C20)
- INDEX(List!$Q:$Q,MATCH(CC$2,List!$P:$P,0)))
* INDEX(List!$R:$R,MATCH(CC$2,List!$P:$P,0)))</f>
        <v>0</v>
      </c>
      <c r="CD20" s="357">
        <f ca="1">IF(
COUNTIFS('Project Follow up - Base'!$S$20:$S$96,CD$2,'Project Follow up - Base'!$F$20:$F$96,$C20)&lt;= INDEX(List!$Q:$Q,MATCH(CD$2,List!$P:$P,0)),
0,
(COUNTIFS('Project Follow up - Base'!$S$20:$S$96,CD$2,'Project Follow up - Base'!$F$20:$F$96,$C20)
- INDEX(List!$Q:$Q,MATCH(CD$2,List!$P:$P,0)))
* INDEX(List!$R:$R,MATCH(CD$2,List!$P:$P,0)))</f>
        <v>0</v>
      </c>
      <c r="CE20" s="357">
        <f ca="1">IF(
COUNTIFS('Project Follow up - Base'!$S$20:$S$96,CE$2,'Project Follow up - Base'!$F$20:$F$96,$C20)&lt;= INDEX(List!$Q:$Q,MATCH(CE$2,List!$P:$P,0)),
0,
(COUNTIFS('Project Follow up - Base'!$S$20:$S$96,CE$2,'Project Follow up - Base'!$F$20:$F$96,$C20)
- INDEX(List!$Q:$Q,MATCH(CE$2,List!$P:$P,0)))
* INDEX(List!$R:$R,MATCH(CE$2,List!$P:$P,0)))</f>
        <v>0</v>
      </c>
      <c r="CF20" s="357">
        <f ca="1">IF(
COUNTIFS('Project Follow up - Base'!$S$20:$S$96,CF$2,'Project Follow up - Base'!$F$20:$F$96,$C20)&lt;= INDEX(List!$Q:$Q,MATCH(CF$2,List!$P:$P,0)),
0,
(COUNTIFS('Project Follow up - Base'!$S$20:$S$96,CF$2,'Project Follow up - Base'!$F$20:$F$96,$C20)
- INDEX(List!$Q:$Q,MATCH(CF$2,List!$P:$P,0)))
* INDEX(List!$R:$R,MATCH(CF$2,List!$P:$P,0)))</f>
        <v>0</v>
      </c>
      <c r="CG20" s="357">
        <f ca="1">IF(
COUNTIFS('Project Follow up - Base'!$S$20:$S$96,CG$2,'Project Follow up - Base'!$F$20:$F$96,$C20)&lt;= INDEX(List!$Q:$Q,MATCH(CG$2,List!$P:$P,0)),
0,
(COUNTIFS('Project Follow up - Base'!$S$20:$S$96,CG$2,'Project Follow up - Base'!$F$20:$F$96,$C20)
- INDEX(List!$Q:$Q,MATCH(CG$2,List!$P:$P,0)))
* INDEX(List!$R:$R,MATCH(CG$2,List!$P:$P,0)))</f>
        <v>0</v>
      </c>
      <c r="CH20" s="357">
        <f ca="1">IF(
COUNTIFS('Project Follow up - Base'!$S$20:$S$96,CH$2,'Project Follow up - Base'!$F$20:$F$96,$C20)&lt;= INDEX(List!$Q:$Q,MATCH(CH$2,List!$P:$P,0)),
0,
(COUNTIFS('Project Follow up - Base'!$S$20:$S$96,CH$2,'Project Follow up - Base'!$F$20:$F$96,$C20)
- INDEX(List!$Q:$Q,MATCH(CH$2,List!$P:$P,0)))
* INDEX(List!$R:$R,MATCH(CH$2,List!$P:$P,0)))</f>
        <v>0</v>
      </c>
      <c r="CI20" s="357">
        <f ca="1">IF(
COUNTIFS('Project Follow up - Base'!$S$20:$S$96,CI$2,'Project Follow up - Base'!$F$20:$F$96,$C20)&lt;= INDEX(List!$Q:$Q,MATCH(CI$2,List!$P:$P,0)),
0,
(COUNTIFS('Project Follow up - Base'!$S$20:$S$96,CI$2,'Project Follow up - Base'!$F$20:$F$96,$C20)
- INDEX(List!$Q:$Q,MATCH(CI$2,List!$P:$P,0)))
* INDEX(List!$R:$R,MATCH(CI$2,List!$P:$P,0)))</f>
        <v>0</v>
      </c>
      <c r="CJ20" s="357">
        <f ca="1">IF(
COUNTIFS('Project Follow up - Base'!$S$20:$S$96,CJ$2,'Project Follow up - Base'!$F$20:$F$96,$C20)&lt;= INDEX(List!$Q:$Q,MATCH(CJ$2,List!$P:$P,0)),
0,
(COUNTIFS('Project Follow up - Base'!$S$20:$S$96,CJ$2,'Project Follow up - Base'!$F$20:$F$96,$C20)
- INDEX(List!$Q:$Q,MATCH(CJ$2,List!$P:$P,0)))
* INDEX(List!$R:$R,MATCH(CJ$2,List!$P:$P,0)))</f>
        <v>0</v>
      </c>
      <c r="CK20" s="357">
        <f ca="1">IF(
COUNTIFS('Project Follow up - Base'!$S$20:$S$96,CK$2,'Project Follow up - Base'!$F$20:$F$96,$C20)&lt;= INDEX(List!$Q:$Q,MATCH(CK$2,List!$P:$P,0)),
0,
(COUNTIFS('Project Follow up - Base'!$S$20:$S$96,CK$2,'Project Follow up - Base'!$F$20:$F$96,$C20)
- INDEX(List!$Q:$Q,MATCH(CK$2,List!$P:$P,0)))
* INDEX(List!$R:$R,MATCH(CK$2,List!$P:$P,0)))</f>
        <v>0</v>
      </c>
      <c r="CL20" s="357">
        <f ca="1">IF(
COUNTIFS('Project Follow up - Base'!$S$20:$S$96,CL$2,'Project Follow up - Base'!$F$20:$F$96,$C20)&lt;= INDEX(List!$Q:$Q,MATCH(CL$2,List!$P:$P,0)),
0,
(COUNTIFS('Project Follow up - Base'!$S$20:$S$96,CL$2,'Project Follow up - Base'!$F$20:$F$96,$C20)
- INDEX(List!$Q:$Q,MATCH(CL$2,List!$P:$P,0)))
* INDEX(List!$R:$R,MATCH(CL$2,List!$P:$P,0)))</f>
        <v>0</v>
      </c>
      <c r="CM20" s="357">
        <f ca="1">IF(
COUNTIFS('Project Follow up - Base'!$S$20:$S$96,CM$2,'Project Follow up - Base'!$F$20:$F$96,$C20)&lt;= INDEX(List!$Q:$Q,MATCH(CM$2,List!$P:$P,0)),
0,
(COUNTIFS('Project Follow up - Base'!$S$20:$S$96,CM$2,'Project Follow up - Base'!$F$20:$F$96,$C20)
- INDEX(List!$Q:$Q,MATCH(CM$2,List!$P:$P,0)))
* INDEX(List!$R:$R,MATCH(CM$2,List!$P:$P,0)))</f>
        <v>0</v>
      </c>
      <c r="CN20" s="357">
        <f ca="1">IF(
COUNTIFS('Project Follow up - Base'!$S$20:$S$96,CN$2,'Project Follow up - Base'!$F$20:$F$96,$C20)&lt;= INDEX(List!$Q:$Q,MATCH(CN$2,List!$P:$P,0)),
0,
(COUNTIFS('Project Follow up - Base'!$S$20:$S$96,CN$2,'Project Follow up - Base'!$F$20:$F$96,$C20)
- INDEX(List!$Q:$Q,MATCH(CN$2,List!$P:$P,0)))
* INDEX(List!$R:$R,MATCH(CN$2,List!$P:$P,0)))</f>
        <v>0</v>
      </c>
      <c r="CO20" s="357">
        <f ca="1">IF(
COUNTIFS('Project Follow up - Base'!$S$20:$S$96,CO$2,'Project Follow up - Base'!$F$20:$F$96,$C20)&lt;= INDEX(List!$Q:$Q,MATCH(CO$2,List!$P:$P,0)),
0,
(COUNTIFS('Project Follow up - Base'!$S$20:$S$96,CO$2,'Project Follow up - Base'!$F$20:$F$96,$C20)
- INDEX(List!$Q:$Q,MATCH(CO$2,List!$P:$P,0)))
* INDEX(List!$R:$R,MATCH(CO$2,List!$P:$P,0)))</f>
        <v>0</v>
      </c>
      <c r="CP20" s="357">
        <f ca="1">IF(
COUNTIFS('Project Follow up - Base'!$S$20:$S$96,CP$2,'Project Follow up - Base'!$F$20:$F$96,$C20)&lt;= INDEX(List!$Q:$Q,MATCH(CP$2,List!$P:$P,0)),
0,
(COUNTIFS('Project Follow up - Base'!$S$20:$S$96,CP$2,'Project Follow up - Base'!$F$20:$F$96,$C20)
- INDEX(List!$Q:$Q,MATCH(CP$2,List!$P:$P,0)))
* INDEX(List!$R:$R,MATCH(CP$2,List!$P:$P,0)))</f>
        <v>0</v>
      </c>
      <c r="CQ20" s="357">
        <f ca="1">IF(
COUNTIFS('Project Follow up - Base'!$S$20:$S$96,CQ$2,'Project Follow up - Base'!$F$20:$F$96,$C20)&lt;= INDEX(List!$Q:$Q,MATCH(CQ$2,List!$P:$P,0)),
0,
(COUNTIFS('Project Follow up - Base'!$S$20:$S$96,CQ$2,'Project Follow up - Base'!$F$20:$F$96,$C20)
- INDEX(List!$Q:$Q,MATCH(CQ$2,List!$P:$P,0)))
* INDEX(List!$R:$R,MATCH(CQ$2,List!$P:$P,0)))</f>
        <v>0</v>
      </c>
      <c r="CR20" s="357">
        <f ca="1">IF(
COUNTIFS('Project Follow up - Base'!$S$20:$S$96,CR$2,'Project Follow up - Base'!$F$20:$F$96,$C20)&lt;= INDEX(List!$Q:$Q,MATCH(CR$2,List!$P:$P,0)),
0,
(COUNTIFS('Project Follow up - Base'!$S$20:$S$96,CR$2,'Project Follow up - Base'!$F$20:$F$96,$C20)
- INDEX(List!$Q:$Q,MATCH(CR$2,List!$P:$P,0)))
* INDEX(List!$R:$R,MATCH(CR$2,List!$P:$P,0)))</f>
        <v>0</v>
      </c>
      <c r="CS20" s="357">
        <f ca="1">IF(
COUNTIFS('Project Follow up - Base'!$S$20:$S$96,CS$2,'Project Follow up - Base'!$F$20:$F$96,$C20)&lt;= INDEX(List!$Q:$Q,MATCH(CS$2,List!$P:$P,0)),
0,
(COUNTIFS('Project Follow up - Base'!$S$20:$S$96,CS$2,'Project Follow up - Base'!$F$20:$F$96,$C20)
- INDEX(List!$Q:$Q,MATCH(CS$2,List!$P:$P,0)))
* INDEX(List!$R:$R,MATCH(CS$2,List!$P:$P,0)))</f>
        <v>0</v>
      </c>
      <c r="CT20" s="357">
        <f ca="1">IF(
COUNTIFS('Project Follow up - Base'!$S$20:$S$96,CT$2,'Project Follow up - Base'!$F$20:$F$96,$C20)&lt;= INDEX(List!$Q:$Q,MATCH(CT$2,List!$P:$P,0)),
0,
(COUNTIFS('Project Follow up - Base'!$S$20:$S$96,CT$2,'Project Follow up - Base'!$F$20:$F$96,$C20)
- INDEX(List!$Q:$Q,MATCH(CT$2,List!$P:$P,0)))
* INDEX(List!$R:$R,MATCH(CT$2,List!$P:$P,0)))</f>
        <v>0</v>
      </c>
      <c r="CU20" s="357">
        <f ca="1">IF(
COUNTIFS('Project Follow up - Base'!$S$20:$S$96,CU$2,'Project Follow up - Base'!$F$20:$F$96,$C20)&lt;= INDEX(List!$Q:$Q,MATCH(CU$2,List!$P:$P,0)),
0,
(COUNTIFS('Project Follow up - Base'!$S$20:$S$96,CU$2,'Project Follow up - Base'!$F$20:$F$96,$C20)
- INDEX(List!$Q:$Q,MATCH(CU$2,List!$P:$P,0)))
* INDEX(List!$R:$R,MATCH(CU$2,List!$P:$P,0)))</f>
        <v>0</v>
      </c>
      <c r="CV20" s="357">
        <f ca="1">IF(
COUNTIFS('Project Follow up - Base'!$S$20:$S$96,CV$2,'Project Follow up - Base'!$F$20:$F$96,$C20)&lt;= INDEX(List!$Q:$Q,MATCH(CV$2,List!$P:$P,0)),
0,
(COUNTIFS('Project Follow up - Base'!$S$20:$S$96,CV$2,'Project Follow up - Base'!$F$20:$F$96,$C20)
- INDEX(List!$Q:$Q,MATCH(CV$2,List!$P:$P,0)))
* INDEX(List!$R:$R,MATCH(CV$2,List!$P:$P,0)))</f>
        <v>0</v>
      </c>
      <c r="CW20" s="357">
        <f ca="1">IF(
COUNTIFS('Project Follow up - Base'!$S$20:$S$96,CW$2,'Project Follow up - Base'!$F$20:$F$96,$C20)&lt;= INDEX(List!$Q:$Q,MATCH(CW$2,List!$P:$P,0)),
0,
(COUNTIFS('Project Follow up - Base'!$S$20:$S$96,CW$2,'Project Follow up - Base'!$F$20:$F$96,$C20)
- INDEX(List!$Q:$Q,MATCH(CW$2,List!$P:$P,0)))
* INDEX(List!$R:$R,MATCH(CW$2,List!$P:$P,0)))</f>
        <v>0</v>
      </c>
      <c r="CX20" s="357">
        <f ca="1">IF(
COUNTIFS('Project Follow up - Base'!$S$20:$S$96,CX$2,'Project Follow up - Base'!$F$20:$F$96,$C20)&lt;= INDEX(List!$Q:$Q,MATCH(CX$2,List!$P:$P,0)),
0,
(COUNTIFS('Project Follow up - Base'!$S$20:$S$96,CX$2,'Project Follow up - Base'!$F$20:$F$96,$C20)
- INDEX(List!$Q:$Q,MATCH(CX$2,List!$P:$P,0)))
* INDEX(List!$R:$R,MATCH(CX$2,List!$P:$P,0)))</f>
        <v>0</v>
      </c>
      <c r="CY20" s="357">
        <f ca="1">IF(
COUNTIFS('Project Follow up - Base'!$S$20:$S$96,CY$2,'Project Follow up - Base'!$F$20:$F$96,$C20)&lt;= INDEX(List!$Q:$Q,MATCH(CY$2,List!$P:$P,0)),
0,
(COUNTIFS('Project Follow up - Base'!$S$20:$S$96,CY$2,'Project Follow up - Base'!$F$20:$F$96,$C20)
- INDEX(List!$Q:$Q,MATCH(CY$2,List!$P:$P,0)))
* INDEX(List!$R:$R,MATCH(CY$2,List!$P:$P,0)))</f>
        <v>0</v>
      </c>
      <c r="CZ20" s="357">
        <f ca="1">IF(
COUNTIFS('Project Follow up - Base'!$S$20:$S$96,CZ$2,'Project Follow up - Base'!$F$20:$F$96,$C20)&lt;= INDEX(List!$Q:$Q,MATCH(CZ$2,List!$P:$P,0)),
0,
(COUNTIFS('Project Follow up - Base'!$S$20:$S$96,CZ$2,'Project Follow up - Base'!$F$20:$F$96,$C20)
- INDEX(List!$Q:$Q,MATCH(CZ$2,List!$P:$P,0)))
* INDEX(List!$R:$R,MATCH(CZ$2,List!$P:$P,0)))</f>
        <v>0</v>
      </c>
      <c r="DA20" s="357">
        <f ca="1">IF(
COUNTIFS('Project Follow up - Base'!$S$20:$S$96,DA$2,'Project Follow up - Base'!$F$20:$F$96,$C20)&lt;= INDEX(List!$Q:$Q,MATCH(DA$2,List!$P:$P,0)),
0,
(COUNTIFS('Project Follow up - Base'!$S$20:$S$96,DA$2,'Project Follow up - Base'!$F$20:$F$96,$C20)
- INDEX(List!$Q:$Q,MATCH(DA$2,List!$P:$P,0)))
* INDEX(List!$R:$R,MATCH(DA$2,List!$P:$P,0)))</f>
        <v>0</v>
      </c>
      <c r="DB20" s="357">
        <f ca="1">IF(
COUNTIFS('Project Follow up - Base'!$S$20:$S$96,DB$2,'Project Follow up - Base'!$F$20:$F$96,$C20)&lt;= INDEX(List!$Q:$Q,MATCH(DB$2,List!$P:$P,0)),
0,
(COUNTIFS('Project Follow up - Base'!$S$20:$S$96,DB$2,'Project Follow up - Base'!$F$20:$F$96,$C20)
- INDEX(List!$Q:$Q,MATCH(DB$2,List!$P:$P,0)))
* INDEX(List!$R:$R,MATCH(DB$2,List!$P:$P,0)))</f>
        <v>0</v>
      </c>
    </row>
    <row r="21" spans="1:106" x14ac:dyDescent="0.2">
      <c r="A21" s="353">
        <f>COUNTIF('Project Follow up - Base'!$F$20:$F$96,C21)</f>
        <v>2</v>
      </c>
      <c r="B21" s="353" t="str">
        <f>'Employees Summary'!B22</f>
        <v>Studies</v>
      </c>
      <c r="C21" s="353" t="str">
        <f>'Employees Summary'!C22</f>
        <v>Abdulrahman Bukees</v>
      </c>
      <c r="D21" s="354">
        <f ca="1">IF(C21=0,"", IF(A21&gt;0,1-(G21*[1]KPI!$C$3)-(H21*[1]KPI!$C$4),""))</f>
        <v>1</v>
      </c>
      <c r="E21" s="365" t="str">
        <f>IF(OR(C21='Project Follow up - Base'!$D$17,C21='Project Follow up - Base'!$D$38,C21='Project Follow up - Base'!$D$74), IF(SUMIF(B:B,B21,A:A)=0,"", AVERAGEIF(B:B,B21,D:D)),"")</f>
        <v/>
      </c>
      <c r="F21" s="366">
        <f ca="1">SUMIF('Project Follow up - Base'!$F$20:$F$102,'Employees KPIs'!C21,'Project Follow up - Base'!$AA$20:$AA$102)</f>
        <v>0</v>
      </c>
      <c r="G21" s="355">
        <f ca="1">IF( F21=0,
   0,
   IF(
     F21-
     [1]KPI!$F$3
     &lt;0,0,
     F21-
     [1]KPI!$F$3
    )*
     [1]KPI!$G$3
)</f>
        <v>0</v>
      </c>
      <c r="H21" s="355">
        <f t="shared" ca="1" si="0"/>
        <v>0</v>
      </c>
      <c r="I21" s="356">
        <f ca="1">IF(
COUNTIFS('Project Follow up - Base'!$S$20:$S$96,I$2,'Project Follow up - Base'!$F$20:$F$96,$C21)&lt;= INDEX(List!$Q:$Q,MATCH(I$2,List!$P:$P,0)),
0,
(COUNTIFS('Project Follow up - Base'!$S$20:$S$96,I$2,'Project Follow up - Base'!$F$20:$F$96,$C21)
- INDEX(List!$Q:$Q,MATCH(I$2,List!$P:$P,0)))
* INDEX(List!$R:$R,MATCH(I$2,List!$P:$P,0)))</f>
        <v>0</v>
      </c>
      <c r="J21" s="357">
        <f ca="1">IF(
COUNTIFS('Project Follow up - Base'!$S$20:$S$96,J$2,'Project Follow up - Base'!$F$20:$F$96,$C21)&lt;= INDEX(List!$Q:$Q,MATCH(J$2,List!$P:$P,0)),
0,
(COUNTIFS('Project Follow up - Base'!$S$20:$S$96,J$2,'Project Follow up - Base'!$F$20:$F$96,$C21)
- INDEX(List!$Q:$Q,MATCH(J$2,List!$P:$P,0)))
* INDEX(List!$R:$R,MATCH(J$2,List!$P:$P,0)))</f>
        <v>0</v>
      </c>
      <c r="K21" s="357">
        <f ca="1">IF(
COUNTIFS('Project Follow up - Base'!$S$20:$S$96,K$2,'Project Follow up - Base'!$F$20:$F$96,$C21)&lt;= INDEX(List!$Q:$Q,MATCH(K$2,List!$P:$P,0)),
0,
(COUNTIFS('Project Follow up - Base'!$S$20:$S$96,K$2,'Project Follow up - Base'!$F$20:$F$96,$C21)
- INDEX(List!$Q:$Q,MATCH(K$2,List!$P:$P,0)))
* INDEX(List!$R:$R,MATCH(K$2,List!$P:$P,0)))</f>
        <v>0</v>
      </c>
      <c r="L21" s="357">
        <f ca="1">IF(
COUNTIFS('Project Follow up - Base'!$S$20:$S$96,L$2,'Project Follow up - Base'!$F$20:$F$96,$C21)&lt;= INDEX(List!$Q:$Q,MATCH(L$2,List!$P:$P,0)),
0,
(COUNTIFS('Project Follow up - Base'!$S$20:$S$96,L$2,'Project Follow up - Base'!$F$20:$F$96,$C21)
- INDEX(List!$Q:$Q,MATCH(L$2,List!$P:$P,0)))
* INDEX(List!$R:$R,MATCH(L$2,List!$P:$P,0)))</f>
        <v>0</v>
      </c>
      <c r="M21" s="357">
        <f ca="1">IF(
COUNTIFS('Project Follow up - Base'!$S$20:$S$96,M$2,'Project Follow up - Base'!$F$20:$F$96,$C21)&lt;= INDEX(List!$Q:$Q,MATCH(M$2,List!$P:$P,0)),
0,
(COUNTIFS('Project Follow up - Base'!$S$20:$S$96,M$2,'Project Follow up - Base'!$F$20:$F$96,$C21)
- INDEX(List!$Q:$Q,MATCH(M$2,List!$P:$P,0)))
* INDEX(List!$R:$R,MATCH(M$2,List!$P:$P,0)))</f>
        <v>0</v>
      </c>
      <c r="N21" s="357">
        <f ca="1">IF(
COUNTIFS('Project Follow up - Base'!$S$20:$S$96,N$2,'Project Follow up - Base'!$F$20:$F$96,$C21)&lt;= INDEX(List!$Q:$Q,MATCH(N$2,List!$P:$P,0)),
0,
(COUNTIFS('Project Follow up - Base'!$S$20:$S$96,N$2,'Project Follow up - Base'!$F$20:$F$96,$C21)
- INDEX(List!$Q:$Q,MATCH(N$2,List!$P:$P,0)))
* INDEX(List!$R:$R,MATCH(N$2,List!$P:$P,0)))</f>
        <v>0</v>
      </c>
      <c r="O21" s="357">
        <f ca="1">IF(
COUNTIFS('Project Follow up - Base'!$S$20:$S$96,O$2,'Project Follow up - Base'!$F$20:$F$96,$C21)&lt;= INDEX(List!$Q:$Q,MATCH(O$2,List!$P:$P,0)),
0,
(COUNTIFS('Project Follow up - Base'!$S$20:$S$96,O$2,'Project Follow up - Base'!$F$20:$F$96,$C21)
- INDEX(List!$Q:$Q,MATCH(O$2,List!$P:$P,0)))
* INDEX(List!$R:$R,MATCH(O$2,List!$P:$P,0)))</f>
        <v>0</v>
      </c>
      <c r="P21" s="357">
        <f ca="1">IF(
COUNTIFS('Project Follow up - Base'!$S$20:$S$96,P$2,'Project Follow up - Base'!$F$20:$F$96,$C21)&lt;= INDEX(List!$Q:$Q,MATCH(P$2,List!$P:$P,0)),
0,
(COUNTIFS('Project Follow up - Base'!$S$20:$S$96,P$2,'Project Follow up - Base'!$F$20:$F$96,$C21)
- INDEX(List!$Q:$Q,MATCH(P$2,List!$P:$P,0)))
* INDEX(List!$R:$R,MATCH(P$2,List!$P:$P,0)))</f>
        <v>0</v>
      </c>
      <c r="Q21" s="357">
        <f ca="1">IF(
COUNTIFS('Project Follow up - Base'!$S$20:$S$96,Q$2,'Project Follow up - Base'!$F$20:$F$96,$C21)&lt;= INDEX(List!$Q:$Q,MATCH(Q$2,List!$P:$P,0)),
0,
(COUNTIFS('Project Follow up - Base'!$S$20:$S$96,Q$2,'Project Follow up - Base'!$F$20:$F$96,$C21)
- INDEX(List!$Q:$Q,MATCH(Q$2,List!$P:$P,0)))
* INDEX(List!$R:$R,MATCH(Q$2,List!$P:$P,0)))</f>
        <v>0</v>
      </c>
      <c r="R21" s="357">
        <f ca="1">IF(
COUNTIFS('Project Follow up - Base'!$S$20:$S$96,R$2,'Project Follow up - Base'!$F$20:$F$96,$C21)&lt;= INDEX(List!$Q:$Q,MATCH(R$2,List!$P:$P,0)),
0,
(COUNTIFS('Project Follow up - Base'!$S$20:$S$96,R$2,'Project Follow up - Base'!$F$20:$F$96,$C21)
- INDEX(List!$Q:$Q,MATCH(R$2,List!$P:$P,0)))
* INDEX(List!$R:$R,MATCH(R$2,List!$P:$P,0)))</f>
        <v>0</v>
      </c>
      <c r="S21" s="357">
        <f ca="1">IF(
COUNTIFS('Project Follow up - Base'!$S$20:$S$96,S$2,'Project Follow up - Base'!$F$20:$F$96,$C21)&lt;= INDEX(List!$Q:$Q,MATCH(S$2,List!$P:$P,0)),
0,
(COUNTIFS('Project Follow up - Base'!$S$20:$S$96,S$2,'Project Follow up - Base'!$F$20:$F$96,$C21)
- INDEX(List!$Q:$Q,MATCH(S$2,List!$P:$P,0)))
* INDEX(List!$R:$R,MATCH(S$2,List!$P:$P,0)))</f>
        <v>0</v>
      </c>
      <c r="T21" s="357">
        <f ca="1">IF(
COUNTIFS('Project Follow up - Base'!$S$20:$S$96,T$2,'Project Follow up - Base'!$F$20:$F$96,$C21)&lt;= INDEX(List!$Q:$Q,MATCH(T$2,List!$P:$P,0)),
0,
(COUNTIFS('Project Follow up - Base'!$S$20:$S$96,T$2,'Project Follow up - Base'!$F$20:$F$96,$C21)
- INDEX(List!$Q:$Q,MATCH(T$2,List!$P:$P,0)))
* INDEX(List!$R:$R,MATCH(T$2,List!$P:$P,0)))</f>
        <v>0</v>
      </c>
      <c r="U21" s="357">
        <f ca="1">IF(
COUNTIFS('Project Follow up - Base'!$S$20:$S$96,U$2,'Project Follow up - Base'!$F$20:$F$96,$C21)&lt;= INDEX(List!$Q:$Q,MATCH(U$2,List!$P:$P,0)),
0,
(COUNTIFS('Project Follow up - Base'!$S$20:$S$96,U$2,'Project Follow up - Base'!$F$20:$F$96,$C21)
- INDEX(List!$Q:$Q,MATCH(U$2,List!$P:$P,0)))
* INDEX(List!$R:$R,MATCH(U$2,List!$P:$P,0)))</f>
        <v>0</v>
      </c>
      <c r="V21" s="357">
        <f ca="1">IF(
COUNTIFS('Project Follow up - Base'!$S$20:$S$96,V$2,'Project Follow up - Base'!$F$20:$F$96,$C21)&lt;= INDEX(List!$Q:$Q,MATCH(V$2,List!$P:$P,0)),
0,
(COUNTIFS('Project Follow up - Base'!$S$20:$S$96,V$2,'Project Follow up - Base'!$F$20:$F$96,$C21)
- INDEX(List!$Q:$Q,MATCH(V$2,List!$P:$P,0)))
* INDEX(List!$R:$R,MATCH(V$2,List!$P:$P,0)))</f>
        <v>0</v>
      </c>
      <c r="W21" s="357">
        <f ca="1">IF(
COUNTIFS('Project Follow up - Base'!$S$20:$S$96,W$2,'Project Follow up - Base'!$F$20:$F$96,$C21)&lt;= INDEX(List!$Q:$Q,MATCH(W$2,List!$P:$P,0)),
0,
(COUNTIFS('Project Follow up - Base'!$S$20:$S$96,W$2,'Project Follow up - Base'!$F$20:$F$96,$C21)
- INDEX(List!$Q:$Q,MATCH(W$2,List!$P:$P,0)))
* INDEX(List!$R:$R,MATCH(W$2,List!$P:$P,0)))</f>
        <v>0</v>
      </c>
      <c r="X21" s="357">
        <f ca="1">IF(
COUNTIFS('Project Follow up - Base'!$S$20:$S$96,X$2,'Project Follow up - Base'!$F$20:$F$96,$C21)&lt;= INDEX(List!$Q:$Q,MATCH(X$2,List!$P:$P,0)),
0,
(COUNTIFS('Project Follow up - Base'!$S$20:$S$96,X$2,'Project Follow up - Base'!$F$20:$F$96,$C21)
- INDEX(List!$Q:$Q,MATCH(X$2,List!$P:$P,0)))
* INDEX(List!$R:$R,MATCH(X$2,List!$P:$P,0)))</f>
        <v>0</v>
      </c>
      <c r="Y21" s="357">
        <f ca="1">IF(
COUNTIFS('Project Follow up - Base'!$S$20:$S$96,Y$2,'Project Follow up - Base'!$F$20:$F$96,$C21)&lt;= INDEX(List!$Q:$Q,MATCH(Y$2,List!$P:$P,0)),
0,
(COUNTIFS('Project Follow up - Base'!$S$20:$S$96,Y$2,'Project Follow up - Base'!$F$20:$F$96,$C21)
- INDEX(List!$Q:$Q,MATCH(Y$2,List!$P:$P,0)))
* INDEX(List!$R:$R,MATCH(Y$2,List!$P:$P,0)))</f>
        <v>0</v>
      </c>
      <c r="Z21" s="357">
        <f ca="1">IF(
COUNTIFS('Project Follow up - Base'!$S$20:$S$96,Z$2,'Project Follow up - Base'!$F$20:$F$96,$C21)&lt;= INDEX(List!$Q:$Q,MATCH(Z$2,List!$P:$P,0)),
0,
(COUNTIFS('Project Follow up - Base'!$S$20:$S$96,Z$2,'Project Follow up - Base'!$F$20:$F$96,$C21)
- INDEX(List!$Q:$Q,MATCH(Z$2,List!$P:$P,0)))
* INDEX(List!$R:$R,MATCH(Z$2,List!$P:$P,0)))</f>
        <v>0</v>
      </c>
      <c r="AA21" s="357">
        <f ca="1">IF(
COUNTIFS('Project Follow up - Base'!$S$20:$S$96,AA$2,'Project Follow up - Base'!$F$20:$F$96,$C21)&lt;= INDEX(List!$Q:$Q,MATCH(AA$2,List!$P:$P,0)),
0,
(COUNTIFS('Project Follow up - Base'!$S$20:$S$96,AA$2,'Project Follow up - Base'!$F$20:$F$96,$C21)
- INDEX(List!$Q:$Q,MATCH(AA$2,List!$P:$P,0)))
* INDEX(List!$R:$R,MATCH(AA$2,List!$P:$P,0)))</f>
        <v>0</v>
      </c>
      <c r="AB21" s="357">
        <f ca="1">IF(
COUNTIFS('Project Follow up - Base'!$S$20:$S$96,AB$2,'Project Follow up - Base'!$F$20:$F$96,$C21)&lt;= INDEX(List!$Q:$Q,MATCH(AB$2,List!$P:$P,0)),
0,
(COUNTIFS('Project Follow up - Base'!$S$20:$S$96,AB$2,'Project Follow up - Base'!$F$20:$F$96,$C21)
- INDEX(List!$Q:$Q,MATCH(AB$2,List!$P:$P,0)))
* INDEX(List!$R:$R,MATCH(AB$2,List!$P:$P,0)))</f>
        <v>0</v>
      </c>
      <c r="AC21" s="357">
        <f ca="1">IF(
COUNTIFS('Project Follow up - Base'!$S$20:$S$96,AC$2,'Project Follow up - Base'!$F$20:$F$96,$C21)&lt;= INDEX(List!$Q:$Q,MATCH(AC$2,List!$P:$P,0)),
0,
(COUNTIFS('Project Follow up - Base'!$S$20:$S$96,AC$2,'Project Follow up - Base'!$F$20:$F$96,$C21)
- INDEX(List!$Q:$Q,MATCH(AC$2,List!$P:$P,0)))
* INDEX(List!$R:$R,MATCH(AC$2,List!$P:$P,0)))</f>
        <v>0</v>
      </c>
      <c r="AD21" s="357">
        <f ca="1">IF(
COUNTIFS('Project Follow up - Base'!$S$20:$S$96,AD$2,'Project Follow up - Base'!$F$20:$F$96,$C21)&lt;= INDEX(List!$Q:$Q,MATCH(AD$2,List!$P:$P,0)),
0,
(COUNTIFS('Project Follow up - Base'!$S$20:$S$96,AD$2,'Project Follow up - Base'!$F$20:$F$96,$C21)
- INDEX(List!$Q:$Q,MATCH(AD$2,List!$P:$P,0)))
* INDEX(List!$R:$R,MATCH(AD$2,List!$P:$P,0)))</f>
        <v>0</v>
      </c>
      <c r="AE21" s="357">
        <f ca="1">IF(
COUNTIFS('Project Follow up - Base'!$S$20:$S$96,AE$2,'Project Follow up - Base'!$F$20:$F$96,$C21)&lt;= INDEX(List!$Q:$Q,MATCH(AE$2,List!$P:$P,0)),
0,
(COUNTIFS('Project Follow up - Base'!$S$20:$S$96,AE$2,'Project Follow up - Base'!$F$20:$F$96,$C21)
- INDEX(List!$Q:$Q,MATCH(AE$2,List!$P:$P,0)))
* INDEX(List!$R:$R,MATCH(AE$2,List!$P:$P,0)))</f>
        <v>0</v>
      </c>
      <c r="AF21" s="357">
        <f ca="1">IF(
COUNTIFS('Project Follow up - Base'!$S$20:$S$96,AF$2,'Project Follow up - Base'!$F$20:$F$96,$C21)&lt;= INDEX(List!$Q:$Q,MATCH(AF$2,List!$P:$P,0)),
0,
(COUNTIFS('Project Follow up - Base'!$S$20:$S$96,AF$2,'Project Follow up - Base'!$F$20:$F$96,$C21)
- INDEX(List!$Q:$Q,MATCH(AF$2,List!$P:$P,0)))
* INDEX(List!$R:$R,MATCH(AF$2,List!$P:$P,0)))</f>
        <v>0</v>
      </c>
      <c r="AG21" s="357">
        <f ca="1">IF(
COUNTIFS('Project Follow up - Base'!$S$20:$S$96,AG$2,'Project Follow up - Base'!$F$20:$F$96,$C21)&lt;= INDEX(List!$Q:$Q,MATCH(AG$2,List!$P:$P,0)),
0,
(COUNTIFS('Project Follow up - Base'!$S$20:$S$96,AG$2,'Project Follow up - Base'!$F$20:$F$96,$C21)
- INDEX(List!$Q:$Q,MATCH(AG$2,List!$P:$P,0)))
* INDEX(List!$R:$R,MATCH(AG$2,List!$P:$P,0)))</f>
        <v>0</v>
      </c>
      <c r="AH21" s="357">
        <f ca="1">IF(
COUNTIFS('Project Follow up - Base'!$S$20:$S$96,AH$2,'Project Follow up - Base'!$F$20:$F$96,$C21)&lt;= INDEX(List!$Q:$Q,MATCH(AH$2,List!$P:$P,0)),
0,
(COUNTIFS('Project Follow up - Base'!$S$20:$S$96,AH$2,'Project Follow up - Base'!$F$20:$F$96,$C21)
- INDEX(List!$Q:$Q,MATCH(AH$2,List!$P:$P,0)))
* INDEX(List!$R:$R,MATCH(AH$2,List!$P:$P,0)))</f>
        <v>0</v>
      </c>
      <c r="AI21" s="357">
        <f ca="1">IF(
COUNTIFS('Project Follow up - Base'!$S$20:$S$96,AI$2,'Project Follow up - Base'!$F$20:$F$96,$C21)&lt;= INDEX(List!$Q:$Q,MATCH(AI$2,List!$P:$P,0)),
0,
(COUNTIFS('Project Follow up - Base'!$S$20:$S$96,AI$2,'Project Follow up - Base'!$F$20:$F$96,$C21)
- INDEX(List!$Q:$Q,MATCH(AI$2,List!$P:$P,0)))
* INDEX(List!$R:$R,MATCH(AI$2,List!$P:$P,0)))</f>
        <v>0</v>
      </c>
      <c r="AJ21" s="357">
        <f ca="1">IF(
COUNTIFS('Project Follow up - Base'!$S$20:$S$96,AJ$2,'Project Follow up - Base'!$F$20:$F$96,$C21)&lt;= INDEX(List!$Q:$Q,MATCH(AJ$2,List!$P:$P,0)),
0,
(COUNTIFS('Project Follow up - Base'!$S$20:$S$96,AJ$2,'Project Follow up - Base'!$F$20:$F$96,$C21)
- INDEX(List!$Q:$Q,MATCH(AJ$2,List!$P:$P,0)))
* INDEX(List!$R:$R,MATCH(AJ$2,List!$P:$P,0)))</f>
        <v>0</v>
      </c>
      <c r="AK21" s="357">
        <f ca="1">IF(
COUNTIFS('Project Follow up - Base'!$S$20:$S$96,AK$2,'Project Follow up - Base'!$F$20:$F$96,$C21)&lt;= INDEX(List!$Q:$Q,MATCH(AK$2,List!$P:$P,0)),
0,
(COUNTIFS('Project Follow up - Base'!$S$20:$S$96,AK$2,'Project Follow up - Base'!$F$20:$F$96,$C21)
- INDEX(List!$Q:$Q,MATCH(AK$2,List!$P:$P,0)))
* INDEX(List!$R:$R,MATCH(AK$2,List!$P:$P,0)))</f>
        <v>0</v>
      </c>
      <c r="AL21" s="357">
        <f ca="1">IF(
COUNTIFS('Project Follow up - Base'!$S$20:$S$96,AL$2,'Project Follow up - Base'!$F$20:$F$96,$C21)&lt;= INDEX(List!$Q:$Q,MATCH(AL$2,List!$P:$P,0)),
0,
(COUNTIFS('Project Follow up - Base'!$S$20:$S$96,AL$2,'Project Follow up - Base'!$F$20:$F$96,$C21)
- INDEX(List!$Q:$Q,MATCH(AL$2,List!$P:$P,0)))
* INDEX(List!$R:$R,MATCH(AL$2,List!$P:$P,0)))</f>
        <v>0</v>
      </c>
      <c r="AM21" s="357">
        <f ca="1">IF(
COUNTIFS('Project Follow up - Base'!$S$20:$S$96,AM$2,'Project Follow up - Base'!$F$20:$F$96,$C21)&lt;= INDEX(List!$Q:$Q,MATCH(AM$2,List!$P:$P,0)),
0,
(COUNTIFS('Project Follow up - Base'!$S$20:$S$96,AM$2,'Project Follow up - Base'!$F$20:$F$96,$C21)
- INDEX(List!$Q:$Q,MATCH(AM$2,List!$P:$P,0)))
* INDEX(List!$R:$R,MATCH(AM$2,List!$P:$P,0)))</f>
        <v>0</v>
      </c>
      <c r="AN21" s="357">
        <f ca="1">IF(
COUNTIFS('Project Follow up - Base'!$S$20:$S$96,AN$2,'Project Follow up - Base'!$F$20:$F$96,$C21)&lt;= INDEX(List!$Q:$Q,MATCH(AN$2,List!$P:$P,0)),
0,
(COUNTIFS('Project Follow up - Base'!$S$20:$S$96,AN$2,'Project Follow up - Base'!$F$20:$F$96,$C21)
- INDEX(List!$Q:$Q,MATCH(AN$2,List!$P:$P,0)))
* INDEX(List!$R:$R,MATCH(AN$2,List!$P:$P,0)))</f>
        <v>0</v>
      </c>
      <c r="AO21" s="357">
        <f ca="1">IF(
COUNTIFS('Project Follow up - Base'!$S$20:$S$96,AO$2,'Project Follow up - Base'!$F$20:$F$96,$C21)&lt;= INDEX(List!$Q:$Q,MATCH(AO$2,List!$P:$P,0)),
0,
(COUNTIFS('Project Follow up - Base'!$S$20:$S$96,AO$2,'Project Follow up - Base'!$F$20:$F$96,$C21)
- INDEX(List!$Q:$Q,MATCH(AO$2,List!$P:$P,0)))
* INDEX(List!$R:$R,MATCH(AO$2,List!$P:$P,0)))</f>
        <v>0</v>
      </c>
      <c r="AP21" s="357">
        <f ca="1">IF(
COUNTIFS('Project Follow up - Base'!$S$20:$S$96,AP$2,'Project Follow up - Base'!$F$20:$F$96,$C21)&lt;= INDEX(List!$Q:$Q,MATCH(AP$2,List!$P:$P,0)),
0,
(COUNTIFS('Project Follow up - Base'!$S$20:$S$96,AP$2,'Project Follow up - Base'!$F$20:$F$96,$C21)
- INDEX(List!$Q:$Q,MATCH(AP$2,List!$P:$P,0)))
* INDEX(List!$R:$R,MATCH(AP$2,List!$P:$P,0)))</f>
        <v>0</v>
      </c>
      <c r="AQ21" s="357">
        <f ca="1">IF(
COUNTIFS('Project Follow up - Base'!$S$20:$S$96,AQ$2,'Project Follow up - Base'!$F$20:$F$96,$C21)&lt;= INDEX(List!$Q:$Q,MATCH(AQ$2,List!$P:$P,0)),
0,
(COUNTIFS('Project Follow up - Base'!$S$20:$S$96,AQ$2,'Project Follow up - Base'!$F$20:$F$96,$C21)
- INDEX(List!$Q:$Q,MATCH(AQ$2,List!$P:$P,0)))
* INDEX(List!$R:$R,MATCH(AQ$2,List!$P:$P,0)))</f>
        <v>0</v>
      </c>
      <c r="AR21" s="357">
        <f ca="1">IF(
COUNTIFS('Project Follow up - Base'!$S$20:$S$96,AR$2,'Project Follow up - Base'!$F$20:$F$96,$C21)&lt;= INDEX(List!$Q:$Q,MATCH(AR$2,List!$P:$P,0)),
0,
(COUNTIFS('Project Follow up - Base'!$S$20:$S$96,AR$2,'Project Follow up - Base'!$F$20:$F$96,$C21)
- INDEX(List!$Q:$Q,MATCH(AR$2,List!$P:$P,0)))
* INDEX(List!$R:$R,MATCH(AR$2,List!$P:$P,0)))</f>
        <v>0</v>
      </c>
      <c r="AS21" s="357">
        <f ca="1">IF(
COUNTIFS('Project Follow up - Base'!$S$20:$S$96,AS$2,'Project Follow up - Base'!$F$20:$F$96,$C21)&lt;= INDEX(List!$Q:$Q,MATCH(AS$2,List!$P:$P,0)),
0,
(COUNTIFS('Project Follow up - Base'!$S$20:$S$96,AS$2,'Project Follow up - Base'!$F$20:$F$96,$C21)
- INDEX(List!$Q:$Q,MATCH(AS$2,List!$P:$P,0)))
* INDEX(List!$R:$R,MATCH(AS$2,List!$P:$P,0)))</f>
        <v>0</v>
      </c>
      <c r="AT21" s="357">
        <f ca="1">IF(
COUNTIFS('Project Follow up - Base'!$S$20:$S$96,AT$2,'Project Follow up - Base'!$F$20:$F$96,$C21)&lt;= INDEX(List!$Q:$Q,MATCH(AT$2,List!$P:$P,0)),
0,
(COUNTIFS('Project Follow up - Base'!$S$20:$S$96,AT$2,'Project Follow up - Base'!$F$20:$F$96,$C21)
- INDEX(List!$Q:$Q,MATCH(AT$2,List!$P:$P,0)))
* INDEX(List!$R:$R,MATCH(AT$2,List!$P:$P,0)))</f>
        <v>0</v>
      </c>
      <c r="AU21" s="357">
        <f ca="1">IF(
COUNTIFS('Project Follow up - Base'!$S$20:$S$96,AU$2,'Project Follow up - Base'!$F$20:$F$96,$C21)&lt;= INDEX(List!$Q:$Q,MATCH(AU$2,List!$P:$P,0)),
0,
(COUNTIFS('Project Follow up - Base'!$S$20:$S$96,AU$2,'Project Follow up - Base'!$F$20:$F$96,$C21)
- INDEX(List!$Q:$Q,MATCH(AU$2,List!$P:$P,0)))
* INDEX(List!$R:$R,MATCH(AU$2,List!$P:$P,0)))</f>
        <v>0</v>
      </c>
      <c r="AV21" s="357">
        <f ca="1">IF(
COUNTIFS('Project Follow up - Base'!$S$20:$S$96,AV$2,'Project Follow up - Base'!$F$20:$F$96,$C21)&lt;= INDEX(List!$Q:$Q,MATCH(AV$2,List!$P:$P,0)),
0,
(COUNTIFS('Project Follow up - Base'!$S$20:$S$96,AV$2,'Project Follow up - Base'!$F$20:$F$96,$C21)
- INDEX(List!$Q:$Q,MATCH(AV$2,List!$P:$P,0)))
* INDEX(List!$R:$R,MATCH(AV$2,List!$P:$P,0)))</f>
        <v>0</v>
      </c>
      <c r="AW21" s="357">
        <f ca="1">IF(
COUNTIFS('Project Follow up - Base'!$S$20:$S$96,AW$2,'Project Follow up - Base'!$F$20:$F$96,$C21)&lt;= INDEX(List!$Q:$Q,MATCH(AW$2,List!$P:$P,0)),
0,
(COUNTIFS('Project Follow up - Base'!$S$20:$S$96,AW$2,'Project Follow up - Base'!$F$20:$F$96,$C21)
- INDEX(List!$Q:$Q,MATCH(AW$2,List!$P:$P,0)))
* INDEX(List!$R:$R,MATCH(AW$2,List!$P:$P,0)))</f>
        <v>0</v>
      </c>
      <c r="AX21" s="357">
        <f ca="1">IF(
COUNTIFS('Project Follow up - Base'!$S$20:$S$96,AX$2,'Project Follow up - Base'!$F$20:$F$96,$C21)&lt;= INDEX(List!$Q:$Q,MATCH(AX$2,List!$P:$P,0)),
0,
(COUNTIFS('Project Follow up - Base'!$S$20:$S$96,AX$2,'Project Follow up - Base'!$F$20:$F$96,$C21)
- INDEX(List!$Q:$Q,MATCH(AX$2,List!$P:$P,0)))
* INDEX(List!$R:$R,MATCH(AX$2,List!$P:$P,0)))</f>
        <v>0</v>
      </c>
      <c r="AY21" s="357">
        <f ca="1">IF(
COUNTIFS('Project Follow up - Base'!$S$20:$S$96,AY$2,'Project Follow up - Base'!$F$20:$F$96,$C21)&lt;= INDEX(List!$Q:$Q,MATCH(AY$2,List!$P:$P,0)),
0,
(COUNTIFS('Project Follow up - Base'!$S$20:$S$96,AY$2,'Project Follow up - Base'!$F$20:$F$96,$C21)
- INDEX(List!$Q:$Q,MATCH(AY$2,List!$P:$P,0)))
* INDEX(List!$R:$R,MATCH(AY$2,List!$P:$P,0)))</f>
        <v>0</v>
      </c>
      <c r="AZ21" s="357">
        <f ca="1">IF(
COUNTIFS('Project Follow up - Base'!$S$20:$S$96,AZ$2,'Project Follow up - Base'!$F$20:$F$96,$C21)&lt;= INDEX(List!$Q:$Q,MATCH(AZ$2,List!$P:$P,0)),
0,
(COUNTIFS('Project Follow up - Base'!$S$20:$S$96,AZ$2,'Project Follow up - Base'!$F$20:$F$96,$C21)
- INDEX(List!$Q:$Q,MATCH(AZ$2,List!$P:$P,0)))
* INDEX(List!$R:$R,MATCH(AZ$2,List!$P:$P,0)))</f>
        <v>0</v>
      </c>
      <c r="BA21" s="357">
        <f ca="1">IF(
COUNTIFS('Project Follow up - Base'!$S$20:$S$96,BA$2,'Project Follow up - Base'!$F$20:$F$96,$C21)&lt;= INDEX(List!$Q:$Q,MATCH(BA$2,List!$P:$P,0)),
0,
(COUNTIFS('Project Follow up - Base'!$S$20:$S$96,BA$2,'Project Follow up - Base'!$F$20:$F$96,$C21)
- INDEX(List!$Q:$Q,MATCH(BA$2,List!$P:$P,0)))
* INDEX(List!$R:$R,MATCH(BA$2,List!$P:$P,0)))</f>
        <v>0</v>
      </c>
      <c r="BB21" s="357">
        <f ca="1">IF(
COUNTIFS('Project Follow up - Base'!$S$20:$S$96,BB$2,'Project Follow up - Base'!$F$20:$F$96,$C21)&lt;= INDEX(List!$Q:$Q,MATCH(BB$2,List!$P:$P,0)),
0,
(COUNTIFS('Project Follow up - Base'!$S$20:$S$96,BB$2,'Project Follow up - Base'!$F$20:$F$96,$C21)
- INDEX(List!$Q:$Q,MATCH(BB$2,List!$P:$P,0)))
* INDEX(List!$R:$R,MATCH(BB$2,List!$P:$P,0)))</f>
        <v>0</v>
      </c>
      <c r="BC21" s="357">
        <f ca="1">IF(
COUNTIFS('Project Follow up - Base'!$S$20:$S$96,BC$2,'Project Follow up - Base'!$F$20:$F$96,$C21)&lt;= INDEX(List!$Q:$Q,MATCH(BC$2,List!$P:$P,0)),
0,
(COUNTIFS('Project Follow up - Base'!$S$20:$S$96,BC$2,'Project Follow up - Base'!$F$20:$F$96,$C21)
- INDEX(List!$Q:$Q,MATCH(BC$2,List!$P:$P,0)))
* INDEX(List!$R:$R,MATCH(BC$2,List!$P:$P,0)))</f>
        <v>0</v>
      </c>
      <c r="BD21" s="357">
        <f ca="1">IF(
COUNTIFS('Project Follow up - Base'!$S$20:$S$96,BD$2,'Project Follow up - Base'!$F$20:$F$96,$C21)&lt;= INDEX(List!$Q:$Q,MATCH(BD$2,List!$P:$P,0)),
0,
(COUNTIFS('Project Follow up - Base'!$S$20:$S$96,BD$2,'Project Follow up - Base'!$F$20:$F$96,$C21)
- INDEX(List!$Q:$Q,MATCH(BD$2,List!$P:$P,0)))
* INDEX(List!$R:$R,MATCH(BD$2,List!$P:$P,0)))</f>
        <v>0</v>
      </c>
      <c r="BE21" s="357">
        <f ca="1">IF(
COUNTIFS('Project Follow up - Base'!$S$20:$S$96,BE$2,'Project Follow up - Base'!$F$20:$F$96,$C21)&lt;= INDEX(List!$Q:$Q,MATCH(BE$2,List!$P:$P,0)),
0,
(COUNTIFS('Project Follow up - Base'!$S$20:$S$96,BE$2,'Project Follow up - Base'!$F$20:$F$96,$C21)
- INDEX(List!$Q:$Q,MATCH(BE$2,List!$P:$P,0)))
* INDEX(List!$R:$R,MATCH(BE$2,List!$P:$P,0)))</f>
        <v>0</v>
      </c>
      <c r="BF21" s="357">
        <f ca="1">IF(
COUNTIFS('Project Follow up - Base'!$S$20:$S$96,BF$2,'Project Follow up - Base'!$F$20:$F$96,$C21)&lt;= INDEX(List!$Q:$Q,MATCH(BF$2,List!$P:$P,0)),
0,
(COUNTIFS('Project Follow up - Base'!$S$20:$S$96,BF$2,'Project Follow up - Base'!$F$20:$F$96,$C21)
- INDEX(List!$Q:$Q,MATCH(BF$2,List!$P:$P,0)))
* INDEX(List!$R:$R,MATCH(BF$2,List!$P:$P,0)))</f>
        <v>0</v>
      </c>
      <c r="BG21" s="357">
        <f ca="1">IF(
COUNTIFS('Project Follow up - Base'!$S$20:$S$96,BG$2,'Project Follow up - Base'!$F$20:$F$96,$C21)&lt;= INDEX(List!$Q:$Q,MATCH(BG$2,List!$P:$P,0)),
0,
(COUNTIFS('Project Follow up - Base'!$S$20:$S$96,BG$2,'Project Follow up - Base'!$F$20:$F$96,$C21)
- INDEX(List!$Q:$Q,MATCH(BG$2,List!$P:$P,0)))
* INDEX(List!$R:$R,MATCH(BG$2,List!$P:$P,0)))</f>
        <v>0</v>
      </c>
      <c r="BH21" s="357">
        <f ca="1">IF(
COUNTIFS('Project Follow up - Base'!$S$20:$S$96,BH$2,'Project Follow up - Base'!$F$20:$F$96,$C21)&lt;= INDEX(List!$Q:$Q,MATCH(BH$2,List!$P:$P,0)),
0,
(COUNTIFS('Project Follow up - Base'!$S$20:$S$96,BH$2,'Project Follow up - Base'!$F$20:$F$96,$C21)
- INDEX(List!$Q:$Q,MATCH(BH$2,List!$P:$P,0)))
* INDEX(List!$R:$R,MATCH(BH$2,List!$P:$P,0)))</f>
        <v>0</v>
      </c>
      <c r="BI21" s="357">
        <f ca="1">IF(
COUNTIFS('Project Follow up - Base'!$S$20:$S$96,BI$2,'Project Follow up - Base'!$F$20:$F$96,$C21)&lt;= INDEX(List!$Q:$Q,MATCH(BI$2,List!$P:$P,0)),
0,
(COUNTIFS('Project Follow up - Base'!$S$20:$S$96,BI$2,'Project Follow up - Base'!$F$20:$F$96,$C21)
- INDEX(List!$Q:$Q,MATCH(BI$2,List!$P:$P,0)))
* INDEX(List!$R:$R,MATCH(BI$2,List!$P:$P,0)))</f>
        <v>0</v>
      </c>
      <c r="BJ21" s="357">
        <f ca="1">IF(
COUNTIFS('Project Follow up - Base'!$S$20:$S$96,BJ$2,'Project Follow up - Base'!$F$20:$F$96,$C21)&lt;= INDEX(List!$Q:$Q,MATCH(BJ$2,List!$P:$P,0)),
0,
(COUNTIFS('Project Follow up - Base'!$S$20:$S$96,BJ$2,'Project Follow up - Base'!$F$20:$F$96,$C21)
- INDEX(List!$Q:$Q,MATCH(BJ$2,List!$P:$P,0)))
* INDEX(List!$R:$R,MATCH(BJ$2,List!$P:$P,0)))</f>
        <v>0</v>
      </c>
      <c r="BK21" s="357">
        <f ca="1">IF(
COUNTIFS('Project Follow up - Base'!$S$20:$S$96,BK$2,'Project Follow up - Base'!$F$20:$F$96,$C21)&lt;= INDEX(List!$Q:$Q,MATCH(BK$2,List!$P:$P,0)),
0,
(COUNTIFS('Project Follow up - Base'!$S$20:$S$96,BK$2,'Project Follow up - Base'!$F$20:$F$96,$C21)
- INDEX(List!$Q:$Q,MATCH(BK$2,List!$P:$P,0)))
* INDEX(List!$R:$R,MATCH(BK$2,List!$P:$P,0)))</f>
        <v>0</v>
      </c>
      <c r="BL21" s="357">
        <f ca="1">IF(
COUNTIFS('Project Follow up - Base'!$S$20:$S$96,BL$2,'Project Follow up - Base'!$F$20:$F$96,$C21)&lt;= INDEX(List!$Q:$Q,MATCH(BL$2,List!$P:$P,0)),
0,
(COUNTIFS('Project Follow up - Base'!$S$20:$S$96,BL$2,'Project Follow up - Base'!$F$20:$F$96,$C21)
- INDEX(List!$Q:$Q,MATCH(BL$2,List!$P:$P,0)))
* INDEX(List!$R:$R,MATCH(BL$2,List!$P:$P,0)))</f>
        <v>0</v>
      </c>
      <c r="BM21" s="357">
        <f ca="1">IF(
COUNTIFS('Project Follow up - Base'!$S$20:$S$96,BM$2,'Project Follow up - Base'!$F$20:$F$96,$C21)&lt;= INDEX(List!$Q:$Q,MATCH(BM$2,List!$P:$P,0)),
0,
(COUNTIFS('Project Follow up - Base'!$S$20:$S$96,BM$2,'Project Follow up - Base'!$F$20:$F$96,$C21)
- INDEX(List!$Q:$Q,MATCH(BM$2,List!$P:$P,0)))
* INDEX(List!$R:$R,MATCH(BM$2,List!$P:$P,0)))</f>
        <v>0</v>
      </c>
      <c r="BN21" s="357">
        <f ca="1">IF(
COUNTIFS('Project Follow up - Base'!$S$20:$S$96,BN$2,'Project Follow up - Base'!$F$20:$F$96,$C21)&lt;= INDEX(List!$Q:$Q,MATCH(BN$2,List!$P:$P,0)),
0,
(COUNTIFS('Project Follow up - Base'!$S$20:$S$96,BN$2,'Project Follow up - Base'!$F$20:$F$96,$C21)
- INDEX(List!$Q:$Q,MATCH(BN$2,List!$P:$P,0)))
* INDEX(List!$R:$R,MATCH(BN$2,List!$P:$P,0)))</f>
        <v>0</v>
      </c>
      <c r="BO21" s="357">
        <f ca="1">IF(
COUNTIFS('Project Follow up - Base'!$S$20:$S$96,BO$2,'Project Follow up - Base'!$F$20:$F$96,$C21)&lt;= INDEX(List!$Q:$Q,MATCH(BO$2,List!$P:$P,0)),
0,
(COUNTIFS('Project Follow up - Base'!$S$20:$S$96,BO$2,'Project Follow up - Base'!$F$20:$F$96,$C21)
- INDEX(List!$Q:$Q,MATCH(BO$2,List!$P:$P,0)))
* INDEX(List!$R:$R,MATCH(BO$2,List!$P:$P,0)))</f>
        <v>0</v>
      </c>
      <c r="BP21" s="357">
        <f ca="1">IF(
COUNTIFS('Project Follow up - Base'!$S$20:$S$96,BP$2,'Project Follow up - Base'!$F$20:$F$96,$C21)&lt;= INDEX(List!$Q:$Q,MATCH(BP$2,List!$P:$P,0)),
0,
(COUNTIFS('Project Follow up - Base'!$S$20:$S$96,BP$2,'Project Follow up - Base'!$F$20:$F$96,$C21)
- INDEX(List!$Q:$Q,MATCH(BP$2,List!$P:$P,0)))
* INDEX(List!$R:$R,MATCH(BP$2,List!$P:$P,0)))</f>
        <v>0</v>
      </c>
      <c r="BQ21" s="357">
        <f ca="1">IF(
COUNTIFS('Project Follow up - Base'!$S$20:$S$96,BQ$2,'Project Follow up - Base'!$F$20:$F$96,$C21)&lt;= INDEX(List!$Q:$Q,MATCH(BQ$2,List!$P:$P,0)),
0,
(COUNTIFS('Project Follow up - Base'!$S$20:$S$96,BQ$2,'Project Follow up - Base'!$F$20:$F$96,$C21)
- INDEX(List!$Q:$Q,MATCH(BQ$2,List!$P:$P,0)))
* INDEX(List!$R:$R,MATCH(BQ$2,List!$P:$P,0)))</f>
        <v>0</v>
      </c>
      <c r="BR21" s="357">
        <f ca="1">IF(
COUNTIFS('Project Follow up - Base'!$S$20:$S$96,BR$2,'Project Follow up - Base'!$F$20:$F$96,$C21)&lt;= INDEX(List!$Q:$Q,MATCH(BR$2,List!$P:$P,0)),
0,
(COUNTIFS('Project Follow up - Base'!$S$20:$S$96,BR$2,'Project Follow up - Base'!$F$20:$F$96,$C21)
- INDEX(List!$Q:$Q,MATCH(BR$2,List!$P:$P,0)))
* INDEX(List!$R:$R,MATCH(BR$2,List!$P:$P,0)))</f>
        <v>0</v>
      </c>
      <c r="BS21" s="357">
        <f ca="1">IF(
COUNTIFS('Project Follow up - Base'!$S$20:$S$96,BS$2,'Project Follow up - Base'!$F$20:$F$96,$C21)&lt;= INDEX(List!$Q:$Q,MATCH(BS$2,List!$P:$P,0)),
0,
(COUNTIFS('Project Follow up - Base'!$S$20:$S$96,BS$2,'Project Follow up - Base'!$F$20:$F$96,$C21)
- INDEX(List!$Q:$Q,MATCH(BS$2,List!$P:$P,0)))
* INDEX(List!$R:$R,MATCH(BS$2,List!$P:$P,0)))</f>
        <v>0</v>
      </c>
      <c r="BT21" s="357">
        <f ca="1">IF(
COUNTIFS('Project Follow up - Base'!$S$20:$S$96,BT$2,'Project Follow up - Base'!$F$20:$F$96,$C21)&lt;= INDEX(List!$Q:$Q,MATCH(BT$2,List!$P:$P,0)),
0,
(COUNTIFS('Project Follow up - Base'!$S$20:$S$96,BT$2,'Project Follow up - Base'!$F$20:$F$96,$C21)
- INDEX(List!$Q:$Q,MATCH(BT$2,List!$P:$P,0)))
* INDEX(List!$R:$R,MATCH(BT$2,List!$P:$P,0)))</f>
        <v>0</v>
      </c>
      <c r="BU21" s="357">
        <f ca="1">IF(
COUNTIFS('Project Follow up - Base'!$S$20:$S$96,BU$2,'Project Follow up - Base'!$F$20:$F$96,$C21)&lt;= INDEX(List!$Q:$Q,MATCH(BU$2,List!$P:$P,0)),
0,
(COUNTIFS('Project Follow up - Base'!$S$20:$S$96,BU$2,'Project Follow up - Base'!$F$20:$F$96,$C21)
- INDEX(List!$Q:$Q,MATCH(BU$2,List!$P:$P,0)))
* INDEX(List!$R:$R,MATCH(BU$2,List!$P:$P,0)))</f>
        <v>0</v>
      </c>
      <c r="BV21" s="357">
        <f ca="1">IF(
COUNTIFS('Project Follow up - Base'!$S$20:$S$96,BV$2,'Project Follow up - Base'!$F$20:$F$96,$C21)&lt;= INDEX(List!$Q:$Q,MATCH(BV$2,List!$P:$P,0)),
0,
(COUNTIFS('Project Follow up - Base'!$S$20:$S$96,BV$2,'Project Follow up - Base'!$F$20:$F$96,$C21)
- INDEX(List!$Q:$Q,MATCH(BV$2,List!$P:$P,0)))
* INDEX(List!$R:$R,MATCH(BV$2,List!$P:$P,0)))</f>
        <v>0</v>
      </c>
      <c r="BW21" s="357">
        <f ca="1">IF(
COUNTIFS('Project Follow up - Base'!$S$20:$S$96,BW$2,'Project Follow up - Base'!$F$20:$F$96,$C21)&lt;= INDEX(List!$Q:$Q,MATCH(BW$2,List!$P:$P,0)),
0,
(COUNTIFS('Project Follow up - Base'!$S$20:$S$96,BW$2,'Project Follow up - Base'!$F$20:$F$96,$C21)
- INDEX(List!$Q:$Q,MATCH(BW$2,List!$P:$P,0)))
* INDEX(List!$R:$R,MATCH(BW$2,List!$P:$P,0)))</f>
        <v>0</v>
      </c>
      <c r="BX21" s="357">
        <f ca="1">IF(
COUNTIFS('Project Follow up - Base'!$S$20:$S$96,BX$2,'Project Follow up - Base'!$F$20:$F$96,$C21)&lt;= INDEX(List!$Q:$Q,MATCH(BX$2,List!$P:$P,0)),
0,
(COUNTIFS('Project Follow up - Base'!$S$20:$S$96,BX$2,'Project Follow up - Base'!$F$20:$F$96,$C21)
- INDEX(List!$Q:$Q,MATCH(BX$2,List!$P:$P,0)))
* INDEX(List!$R:$R,MATCH(BX$2,List!$P:$P,0)))</f>
        <v>0</v>
      </c>
      <c r="BY21" s="357">
        <f ca="1">IF(
COUNTIFS('Project Follow up - Base'!$S$20:$S$96,BY$2,'Project Follow up - Base'!$F$20:$F$96,$C21)&lt;= INDEX(List!$Q:$Q,MATCH(BY$2,List!$P:$P,0)),
0,
(COUNTIFS('Project Follow up - Base'!$S$20:$S$96,BY$2,'Project Follow up - Base'!$F$20:$F$96,$C21)
- INDEX(List!$Q:$Q,MATCH(BY$2,List!$P:$P,0)))
* INDEX(List!$R:$R,MATCH(BY$2,List!$P:$P,0)))</f>
        <v>0</v>
      </c>
      <c r="BZ21" s="357">
        <f ca="1">IF(
COUNTIFS('Project Follow up - Base'!$S$20:$S$96,BZ$2,'Project Follow up - Base'!$F$20:$F$96,$C21)&lt;= INDEX(List!$Q:$Q,MATCH(BZ$2,List!$P:$P,0)),
0,
(COUNTIFS('Project Follow up - Base'!$S$20:$S$96,BZ$2,'Project Follow up - Base'!$F$20:$F$96,$C21)
- INDEX(List!$Q:$Q,MATCH(BZ$2,List!$P:$P,0)))
* INDEX(List!$R:$R,MATCH(BZ$2,List!$P:$P,0)))</f>
        <v>0</v>
      </c>
      <c r="CA21" s="357">
        <f ca="1">IF(
COUNTIFS('Project Follow up - Base'!$S$20:$S$96,CA$2,'Project Follow up - Base'!$F$20:$F$96,$C21)&lt;= INDEX(List!$Q:$Q,MATCH(CA$2,List!$P:$P,0)),
0,
(COUNTIFS('Project Follow up - Base'!$S$20:$S$96,CA$2,'Project Follow up - Base'!$F$20:$F$96,$C21)
- INDEX(List!$Q:$Q,MATCH(CA$2,List!$P:$P,0)))
* INDEX(List!$R:$R,MATCH(CA$2,List!$P:$P,0)))</f>
        <v>0</v>
      </c>
      <c r="CB21" s="357">
        <f ca="1">IF(
COUNTIFS('Project Follow up - Base'!$S$20:$S$96,CB$2,'Project Follow up - Base'!$F$20:$F$96,$C21)&lt;= INDEX(List!$Q:$Q,MATCH(CB$2,List!$P:$P,0)),
0,
(COUNTIFS('Project Follow up - Base'!$S$20:$S$96,CB$2,'Project Follow up - Base'!$F$20:$F$96,$C21)
- INDEX(List!$Q:$Q,MATCH(CB$2,List!$P:$P,0)))
* INDEX(List!$R:$R,MATCH(CB$2,List!$P:$P,0)))</f>
        <v>0</v>
      </c>
      <c r="CC21" s="357">
        <f ca="1">IF(
COUNTIFS('Project Follow up - Base'!$S$20:$S$96,CC$2,'Project Follow up - Base'!$F$20:$F$96,$C21)&lt;= INDEX(List!$Q:$Q,MATCH(CC$2,List!$P:$P,0)),
0,
(COUNTIFS('Project Follow up - Base'!$S$20:$S$96,CC$2,'Project Follow up - Base'!$F$20:$F$96,$C21)
- INDEX(List!$Q:$Q,MATCH(CC$2,List!$P:$P,0)))
* INDEX(List!$R:$R,MATCH(CC$2,List!$P:$P,0)))</f>
        <v>0</v>
      </c>
      <c r="CD21" s="357">
        <f ca="1">IF(
COUNTIFS('Project Follow up - Base'!$S$20:$S$96,CD$2,'Project Follow up - Base'!$F$20:$F$96,$C21)&lt;= INDEX(List!$Q:$Q,MATCH(CD$2,List!$P:$P,0)),
0,
(COUNTIFS('Project Follow up - Base'!$S$20:$S$96,CD$2,'Project Follow up - Base'!$F$20:$F$96,$C21)
- INDEX(List!$Q:$Q,MATCH(CD$2,List!$P:$P,0)))
* INDEX(List!$R:$R,MATCH(CD$2,List!$P:$P,0)))</f>
        <v>0</v>
      </c>
      <c r="CE21" s="357">
        <f ca="1">IF(
COUNTIFS('Project Follow up - Base'!$S$20:$S$96,CE$2,'Project Follow up - Base'!$F$20:$F$96,$C21)&lt;= INDEX(List!$Q:$Q,MATCH(CE$2,List!$P:$P,0)),
0,
(COUNTIFS('Project Follow up - Base'!$S$20:$S$96,CE$2,'Project Follow up - Base'!$F$20:$F$96,$C21)
- INDEX(List!$Q:$Q,MATCH(CE$2,List!$P:$P,0)))
* INDEX(List!$R:$R,MATCH(CE$2,List!$P:$P,0)))</f>
        <v>0</v>
      </c>
      <c r="CF21" s="357">
        <f ca="1">IF(
COUNTIFS('Project Follow up - Base'!$S$20:$S$96,CF$2,'Project Follow up - Base'!$F$20:$F$96,$C21)&lt;= INDEX(List!$Q:$Q,MATCH(CF$2,List!$P:$P,0)),
0,
(COUNTIFS('Project Follow up - Base'!$S$20:$S$96,CF$2,'Project Follow up - Base'!$F$20:$F$96,$C21)
- INDEX(List!$Q:$Q,MATCH(CF$2,List!$P:$P,0)))
* INDEX(List!$R:$R,MATCH(CF$2,List!$P:$P,0)))</f>
        <v>0</v>
      </c>
      <c r="CG21" s="357">
        <f ca="1">IF(
COUNTIFS('Project Follow up - Base'!$S$20:$S$96,CG$2,'Project Follow up - Base'!$F$20:$F$96,$C21)&lt;= INDEX(List!$Q:$Q,MATCH(CG$2,List!$P:$P,0)),
0,
(COUNTIFS('Project Follow up - Base'!$S$20:$S$96,CG$2,'Project Follow up - Base'!$F$20:$F$96,$C21)
- INDEX(List!$Q:$Q,MATCH(CG$2,List!$P:$P,0)))
* INDEX(List!$R:$R,MATCH(CG$2,List!$P:$P,0)))</f>
        <v>0</v>
      </c>
      <c r="CH21" s="357">
        <f ca="1">IF(
COUNTIFS('Project Follow up - Base'!$S$20:$S$96,CH$2,'Project Follow up - Base'!$F$20:$F$96,$C21)&lt;= INDEX(List!$Q:$Q,MATCH(CH$2,List!$P:$P,0)),
0,
(COUNTIFS('Project Follow up - Base'!$S$20:$S$96,CH$2,'Project Follow up - Base'!$F$20:$F$96,$C21)
- INDEX(List!$Q:$Q,MATCH(CH$2,List!$P:$P,0)))
* INDEX(List!$R:$R,MATCH(CH$2,List!$P:$P,0)))</f>
        <v>0</v>
      </c>
      <c r="CI21" s="357">
        <f ca="1">IF(
COUNTIFS('Project Follow up - Base'!$S$20:$S$96,CI$2,'Project Follow up - Base'!$F$20:$F$96,$C21)&lt;= INDEX(List!$Q:$Q,MATCH(CI$2,List!$P:$P,0)),
0,
(COUNTIFS('Project Follow up - Base'!$S$20:$S$96,CI$2,'Project Follow up - Base'!$F$20:$F$96,$C21)
- INDEX(List!$Q:$Q,MATCH(CI$2,List!$P:$P,0)))
* INDEX(List!$R:$R,MATCH(CI$2,List!$P:$P,0)))</f>
        <v>0</v>
      </c>
      <c r="CJ21" s="357">
        <f ca="1">IF(
COUNTIFS('Project Follow up - Base'!$S$20:$S$96,CJ$2,'Project Follow up - Base'!$F$20:$F$96,$C21)&lt;= INDEX(List!$Q:$Q,MATCH(CJ$2,List!$P:$P,0)),
0,
(COUNTIFS('Project Follow up - Base'!$S$20:$S$96,CJ$2,'Project Follow up - Base'!$F$20:$F$96,$C21)
- INDEX(List!$Q:$Q,MATCH(CJ$2,List!$P:$P,0)))
* INDEX(List!$R:$R,MATCH(CJ$2,List!$P:$P,0)))</f>
        <v>0</v>
      </c>
      <c r="CK21" s="357">
        <f ca="1">IF(
COUNTIFS('Project Follow up - Base'!$S$20:$S$96,CK$2,'Project Follow up - Base'!$F$20:$F$96,$C21)&lt;= INDEX(List!$Q:$Q,MATCH(CK$2,List!$P:$P,0)),
0,
(COUNTIFS('Project Follow up - Base'!$S$20:$S$96,CK$2,'Project Follow up - Base'!$F$20:$F$96,$C21)
- INDEX(List!$Q:$Q,MATCH(CK$2,List!$P:$P,0)))
* INDEX(List!$R:$R,MATCH(CK$2,List!$P:$P,0)))</f>
        <v>0</v>
      </c>
      <c r="CL21" s="357">
        <f ca="1">IF(
COUNTIFS('Project Follow up - Base'!$S$20:$S$96,CL$2,'Project Follow up - Base'!$F$20:$F$96,$C21)&lt;= INDEX(List!$Q:$Q,MATCH(CL$2,List!$P:$P,0)),
0,
(COUNTIFS('Project Follow up - Base'!$S$20:$S$96,CL$2,'Project Follow up - Base'!$F$20:$F$96,$C21)
- INDEX(List!$Q:$Q,MATCH(CL$2,List!$P:$P,0)))
* INDEX(List!$R:$R,MATCH(CL$2,List!$P:$P,0)))</f>
        <v>0</v>
      </c>
      <c r="CM21" s="357">
        <f ca="1">IF(
COUNTIFS('Project Follow up - Base'!$S$20:$S$96,CM$2,'Project Follow up - Base'!$F$20:$F$96,$C21)&lt;= INDEX(List!$Q:$Q,MATCH(CM$2,List!$P:$P,0)),
0,
(COUNTIFS('Project Follow up - Base'!$S$20:$S$96,CM$2,'Project Follow up - Base'!$F$20:$F$96,$C21)
- INDEX(List!$Q:$Q,MATCH(CM$2,List!$P:$P,0)))
* INDEX(List!$R:$R,MATCH(CM$2,List!$P:$P,0)))</f>
        <v>0</v>
      </c>
      <c r="CN21" s="357">
        <f ca="1">IF(
COUNTIFS('Project Follow up - Base'!$S$20:$S$96,CN$2,'Project Follow up - Base'!$F$20:$F$96,$C21)&lt;= INDEX(List!$Q:$Q,MATCH(CN$2,List!$P:$P,0)),
0,
(COUNTIFS('Project Follow up - Base'!$S$20:$S$96,CN$2,'Project Follow up - Base'!$F$20:$F$96,$C21)
- INDEX(List!$Q:$Q,MATCH(CN$2,List!$P:$P,0)))
* INDEX(List!$R:$R,MATCH(CN$2,List!$P:$P,0)))</f>
        <v>0</v>
      </c>
      <c r="CO21" s="357">
        <f ca="1">IF(
COUNTIFS('Project Follow up - Base'!$S$20:$S$96,CO$2,'Project Follow up - Base'!$F$20:$F$96,$C21)&lt;= INDEX(List!$Q:$Q,MATCH(CO$2,List!$P:$P,0)),
0,
(COUNTIFS('Project Follow up - Base'!$S$20:$S$96,CO$2,'Project Follow up - Base'!$F$20:$F$96,$C21)
- INDEX(List!$Q:$Q,MATCH(CO$2,List!$P:$P,0)))
* INDEX(List!$R:$R,MATCH(CO$2,List!$P:$P,0)))</f>
        <v>0</v>
      </c>
      <c r="CP21" s="357">
        <f ca="1">IF(
COUNTIFS('Project Follow up - Base'!$S$20:$S$96,CP$2,'Project Follow up - Base'!$F$20:$F$96,$C21)&lt;= INDEX(List!$Q:$Q,MATCH(CP$2,List!$P:$P,0)),
0,
(COUNTIFS('Project Follow up - Base'!$S$20:$S$96,CP$2,'Project Follow up - Base'!$F$20:$F$96,$C21)
- INDEX(List!$Q:$Q,MATCH(CP$2,List!$P:$P,0)))
* INDEX(List!$R:$R,MATCH(CP$2,List!$P:$P,0)))</f>
        <v>0</v>
      </c>
      <c r="CQ21" s="357">
        <f ca="1">IF(
COUNTIFS('Project Follow up - Base'!$S$20:$S$96,CQ$2,'Project Follow up - Base'!$F$20:$F$96,$C21)&lt;= INDEX(List!$Q:$Q,MATCH(CQ$2,List!$P:$P,0)),
0,
(COUNTIFS('Project Follow up - Base'!$S$20:$S$96,CQ$2,'Project Follow up - Base'!$F$20:$F$96,$C21)
- INDEX(List!$Q:$Q,MATCH(CQ$2,List!$P:$P,0)))
* INDEX(List!$R:$R,MATCH(CQ$2,List!$P:$P,0)))</f>
        <v>0</v>
      </c>
      <c r="CR21" s="357">
        <f ca="1">IF(
COUNTIFS('Project Follow up - Base'!$S$20:$S$96,CR$2,'Project Follow up - Base'!$F$20:$F$96,$C21)&lt;= INDEX(List!$Q:$Q,MATCH(CR$2,List!$P:$P,0)),
0,
(COUNTIFS('Project Follow up - Base'!$S$20:$S$96,CR$2,'Project Follow up - Base'!$F$20:$F$96,$C21)
- INDEX(List!$Q:$Q,MATCH(CR$2,List!$P:$P,0)))
* INDEX(List!$R:$R,MATCH(CR$2,List!$P:$P,0)))</f>
        <v>0</v>
      </c>
      <c r="CS21" s="357">
        <f ca="1">IF(
COUNTIFS('Project Follow up - Base'!$S$20:$S$96,CS$2,'Project Follow up - Base'!$F$20:$F$96,$C21)&lt;= INDEX(List!$Q:$Q,MATCH(CS$2,List!$P:$P,0)),
0,
(COUNTIFS('Project Follow up - Base'!$S$20:$S$96,CS$2,'Project Follow up - Base'!$F$20:$F$96,$C21)
- INDEX(List!$Q:$Q,MATCH(CS$2,List!$P:$P,0)))
* INDEX(List!$R:$R,MATCH(CS$2,List!$P:$P,0)))</f>
        <v>0</v>
      </c>
      <c r="CT21" s="357">
        <f ca="1">IF(
COUNTIFS('Project Follow up - Base'!$S$20:$S$96,CT$2,'Project Follow up - Base'!$F$20:$F$96,$C21)&lt;= INDEX(List!$Q:$Q,MATCH(CT$2,List!$P:$P,0)),
0,
(COUNTIFS('Project Follow up - Base'!$S$20:$S$96,CT$2,'Project Follow up - Base'!$F$20:$F$96,$C21)
- INDEX(List!$Q:$Q,MATCH(CT$2,List!$P:$P,0)))
* INDEX(List!$R:$R,MATCH(CT$2,List!$P:$P,0)))</f>
        <v>0</v>
      </c>
      <c r="CU21" s="357">
        <f ca="1">IF(
COUNTIFS('Project Follow up - Base'!$S$20:$S$96,CU$2,'Project Follow up - Base'!$F$20:$F$96,$C21)&lt;= INDEX(List!$Q:$Q,MATCH(CU$2,List!$P:$P,0)),
0,
(COUNTIFS('Project Follow up - Base'!$S$20:$S$96,CU$2,'Project Follow up - Base'!$F$20:$F$96,$C21)
- INDEX(List!$Q:$Q,MATCH(CU$2,List!$P:$P,0)))
* INDEX(List!$R:$R,MATCH(CU$2,List!$P:$P,0)))</f>
        <v>0</v>
      </c>
      <c r="CV21" s="357">
        <f ca="1">IF(
COUNTIFS('Project Follow up - Base'!$S$20:$S$96,CV$2,'Project Follow up - Base'!$F$20:$F$96,$C21)&lt;= INDEX(List!$Q:$Q,MATCH(CV$2,List!$P:$P,0)),
0,
(COUNTIFS('Project Follow up - Base'!$S$20:$S$96,CV$2,'Project Follow up - Base'!$F$20:$F$96,$C21)
- INDEX(List!$Q:$Q,MATCH(CV$2,List!$P:$P,0)))
* INDEX(List!$R:$R,MATCH(CV$2,List!$P:$P,0)))</f>
        <v>0</v>
      </c>
      <c r="CW21" s="357">
        <f ca="1">IF(
COUNTIFS('Project Follow up - Base'!$S$20:$S$96,CW$2,'Project Follow up - Base'!$F$20:$F$96,$C21)&lt;= INDEX(List!$Q:$Q,MATCH(CW$2,List!$P:$P,0)),
0,
(COUNTIFS('Project Follow up - Base'!$S$20:$S$96,CW$2,'Project Follow up - Base'!$F$20:$F$96,$C21)
- INDEX(List!$Q:$Q,MATCH(CW$2,List!$P:$P,0)))
* INDEX(List!$R:$R,MATCH(CW$2,List!$P:$P,0)))</f>
        <v>0</v>
      </c>
      <c r="CX21" s="357">
        <f ca="1">IF(
COUNTIFS('Project Follow up - Base'!$S$20:$S$96,CX$2,'Project Follow up - Base'!$F$20:$F$96,$C21)&lt;= INDEX(List!$Q:$Q,MATCH(CX$2,List!$P:$P,0)),
0,
(COUNTIFS('Project Follow up - Base'!$S$20:$S$96,CX$2,'Project Follow up - Base'!$F$20:$F$96,$C21)
- INDEX(List!$Q:$Q,MATCH(CX$2,List!$P:$P,0)))
* INDEX(List!$R:$R,MATCH(CX$2,List!$P:$P,0)))</f>
        <v>0</v>
      </c>
      <c r="CY21" s="357">
        <f ca="1">IF(
COUNTIFS('Project Follow up - Base'!$S$20:$S$96,CY$2,'Project Follow up - Base'!$F$20:$F$96,$C21)&lt;= INDEX(List!$Q:$Q,MATCH(CY$2,List!$P:$P,0)),
0,
(COUNTIFS('Project Follow up - Base'!$S$20:$S$96,CY$2,'Project Follow up - Base'!$F$20:$F$96,$C21)
- INDEX(List!$Q:$Q,MATCH(CY$2,List!$P:$P,0)))
* INDEX(List!$R:$R,MATCH(CY$2,List!$P:$P,0)))</f>
        <v>0</v>
      </c>
      <c r="CZ21" s="357">
        <f ca="1">IF(
COUNTIFS('Project Follow up - Base'!$S$20:$S$96,CZ$2,'Project Follow up - Base'!$F$20:$F$96,$C21)&lt;= INDEX(List!$Q:$Q,MATCH(CZ$2,List!$P:$P,0)),
0,
(COUNTIFS('Project Follow up - Base'!$S$20:$S$96,CZ$2,'Project Follow up - Base'!$F$20:$F$96,$C21)
- INDEX(List!$Q:$Q,MATCH(CZ$2,List!$P:$P,0)))
* INDEX(List!$R:$R,MATCH(CZ$2,List!$P:$P,0)))</f>
        <v>0</v>
      </c>
      <c r="DA21" s="357">
        <f ca="1">IF(
COUNTIFS('Project Follow up - Base'!$S$20:$S$96,DA$2,'Project Follow up - Base'!$F$20:$F$96,$C21)&lt;= INDEX(List!$Q:$Q,MATCH(DA$2,List!$P:$P,0)),
0,
(COUNTIFS('Project Follow up - Base'!$S$20:$S$96,DA$2,'Project Follow up - Base'!$F$20:$F$96,$C21)
- INDEX(List!$Q:$Q,MATCH(DA$2,List!$P:$P,0)))
* INDEX(List!$R:$R,MATCH(DA$2,List!$P:$P,0)))</f>
        <v>0</v>
      </c>
      <c r="DB21" s="357">
        <f ca="1">IF(
COUNTIFS('Project Follow up - Base'!$S$20:$S$96,DB$2,'Project Follow up - Base'!$F$20:$F$96,$C21)&lt;= INDEX(List!$Q:$Q,MATCH(DB$2,List!$P:$P,0)),
0,
(COUNTIFS('Project Follow up - Base'!$S$20:$S$96,DB$2,'Project Follow up - Base'!$F$20:$F$96,$C21)
- INDEX(List!$Q:$Q,MATCH(DB$2,List!$P:$P,0)))
* INDEX(List!$R:$R,MATCH(DB$2,List!$P:$P,0)))</f>
        <v>0</v>
      </c>
    </row>
    <row r="22" spans="1:106" x14ac:dyDescent="0.2">
      <c r="A22" s="353">
        <f>COUNTIF('Project Follow up - Base'!$F$20:$F$96,C22)</f>
        <v>0</v>
      </c>
      <c r="B22" s="353" t="str">
        <f>'Employees Summary'!B23</f>
        <v>Studies</v>
      </c>
      <c r="C22" s="353" t="str">
        <f>'Employees Summary'!C23</f>
        <v>Omar  Nada</v>
      </c>
      <c r="D22" s="354" t="str">
        <f>IF(C22=0,"", IF(A22&gt;0,1-(G22*[1]KPI!$C$3)-(H22*[1]KPI!$C$4),""))</f>
        <v/>
      </c>
      <c r="E22" s="365" t="str">
        <f>IF(OR(C22='Project Follow up - Base'!$D$17,C22='Project Follow up - Base'!$D$38,C22='Project Follow up - Base'!$D$74), IF(SUMIF(B:B,B22,A:A)=0,"", AVERAGEIF(B:B,B22,D:D)),"")</f>
        <v/>
      </c>
      <c r="F22" s="366">
        <f>SUMIF('Project Follow up - Base'!$F$20:$F$102,'Employees KPIs'!C22,'Project Follow up - Base'!$AA$20:$AA$102)</f>
        <v>0</v>
      </c>
      <c r="G22" s="355">
        <f>IF( F22=0,
   0,
   IF(
     F22-
     [1]KPI!$F$3
     &lt;0,0,
     F22-
     [1]KPI!$F$3
    )*
     [1]KPI!$G$3
)</f>
        <v>0</v>
      </c>
      <c r="H22" s="355">
        <f t="shared" ca="1" si="0"/>
        <v>0</v>
      </c>
      <c r="I22" s="356">
        <f ca="1">IF(
COUNTIFS('Project Follow up - Base'!$S$20:$S$96,I$2,'Project Follow up - Base'!$F$20:$F$96,$C22)&lt;= INDEX(List!$Q:$Q,MATCH(I$2,List!$P:$P,0)),
0,
(COUNTIFS('Project Follow up - Base'!$S$20:$S$96,I$2,'Project Follow up - Base'!$F$20:$F$96,$C22)
- INDEX(List!$Q:$Q,MATCH(I$2,List!$P:$P,0)))
* INDEX(List!$R:$R,MATCH(I$2,List!$P:$P,0)))</f>
        <v>0</v>
      </c>
      <c r="J22" s="357">
        <f ca="1">IF(
COUNTIFS('Project Follow up - Base'!$S$20:$S$96,J$2,'Project Follow up - Base'!$F$20:$F$96,$C22)&lt;= INDEX(List!$Q:$Q,MATCH(J$2,List!$P:$P,0)),
0,
(COUNTIFS('Project Follow up - Base'!$S$20:$S$96,J$2,'Project Follow up - Base'!$F$20:$F$96,$C22)
- INDEX(List!$Q:$Q,MATCH(J$2,List!$P:$P,0)))
* INDEX(List!$R:$R,MATCH(J$2,List!$P:$P,0)))</f>
        <v>0</v>
      </c>
      <c r="K22" s="357">
        <f ca="1">IF(
COUNTIFS('Project Follow up - Base'!$S$20:$S$96,K$2,'Project Follow up - Base'!$F$20:$F$96,$C22)&lt;= INDEX(List!$Q:$Q,MATCH(K$2,List!$P:$P,0)),
0,
(COUNTIFS('Project Follow up - Base'!$S$20:$S$96,K$2,'Project Follow up - Base'!$F$20:$F$96,$C22)
- INDEX(List!$Q:$Q,MATCH(K$2,List!$P:$P,0)))
* INDEX(List!$R:$R,MATCH(K$2,List!$P:$P,0)))</f>
        <v>0</v>
      </c>
      <c r="L22" s="357">
        <f ca="1">IF(
COUNTIFS('Project Follow up - Base'!$S$20:$S$96,L$2,'Project Follow up - Base'!$F$20:$F$96,$C22)&lt;= INDEX(List!$Q:$Q,MATCH(L$2,List!$P:$P,0)),
0,
(COUNTIFS('Project Follow up - Base'!$S$20:$S$96,L$2,'Project Follow up - Base'!$F$20:$F$96,$C22)
- INDEX(List!$Q:$Q,MATCH(L$2,List!$P:$P,0)))
* INDEX(List!$R:$R,MATCH(L$2,List!$P:$P,0)))</f>
        <v>0</v>
      </c>
      <c r="M22" s="357">
        <f ca="1">IF(
COUNTIFS('Project Follow up - Base'!$S$20:$S$96,M$2,'Project Follow up - Base'!$F$20:$F$96,$C22)&lt;= INDEX(List!$Q:$Q,MATCH(M$2,List!$P:$P,0)),
0,
(COUNTIFS('Project Follow up - Base'!$S$20:$S$96,M$2,'Project Follow up - Base'!$F$20:$F$96,$C22)
- INDEX(List!$Q:$Q,MATCH(M$2,List!$P:$P,0)))
* INDEX(List!$R:$R,MATCH(M$2,List!$P:$P,0)))</f>
        <v>0</v>
      </c>
      <c r="N22" s="357">
        <f ca="1">IF(
COUNTIFS('Project Follow up - Base'!$S$20:$S$96,N$2,'Project Follow up - Base'!$F$20:$F$96,$C22)&lt;= INDEX(List!$Q:$Q,MATCH(N$2,List!$P:$P,0)),
0,
(COUNTIFS('Project Follow up - Base'!$S$20:$S$96,N$2,'Project Follow up - Base'!$F$20:$F$96,$C22)
- INDEX(List!$Q:$Q,MATCH(N$2,List!$P:$P,0)))
* INDEX(List!$R:$R,MATCH(N$2,List!$P:$P,0)))</f>
        <v>0</v>
      </c>
      <c r="O22" s="357">
        <f ca="1">IF(
COUNTIFS('Project Follow up - Base'!$S$20:$S$96,O$2,'Project Follow up - Base'!$F$20:$F$96,$C22)&lt;= INDEX(List!$Q:$Q,MATCH(O$2,List!$P:$P,0)),
0,
(COUNTIFS('Project Follow up - Base'!$S$20:$S$96,O$2,'Project Follow up - Base'!$F$20:$F$96,$C22)
- INDEX(List!$Q:$Q,MATCH(O$2,List!$P:$P,0)))
* INDEX(List!$R:$R,MATCH(O$2,List!$P:$P,0)))</f>
        <v>0</v>
      </c>
      <c r="P22" s="357">
        <f ca="1">IF(
COUNTIFS('Project Follow up - Base'!$S$20:$S$96,P$2,'Project Follow up - Base'!$F$20:$F$96,$C22)&lt;= INDEX(List!$Q:$Q,MATCH(P$2,List!$P:$P,0)),
0,
(COUNTIFS('Project Follow up - Base'!$S$20:$S$96,P$2,'Project Follow up - Base'!$F$20:$F$96,$C22)
- INDEX(List!$Q:$Q,MATCH(P$2,List!$P:$P,0)))
* INDEX(List!$R:$R,MATCH(P$2,List!$P:$P,0)))</f>
        <v>0</v>
      </c>
      <c r="Q22" s="357">
        <f ca="1">IF(
COUNTIFS('Project Follow up - Base'!$S$20:$S$96,Q$2,'Project Follow up - Base'!$F$20:$F$96,$C22)&lt;= INDEX(List!$Q:$Q,MATCH(Q$2,List!$P:$P,0)),
0,
(COUNTIFS('Project Follow up - Base'!$S$20:$S$96,Q$2,'Project Follow up - Base'!$F$20:$F$96,$C22)
- INDEX(List!$Q:$Q,MATCH(Q$2,List!$P:$P,0)))
* INDEX(List!$R:$R,MATCH(Q$2,List!$P:$P,0)))</f>
        <v>0</v>
      </c>
      <c r="R22" s="357">
        <f ca="1">IF(
COUNTIFS('Project Follow up - Base'!$S$20:$S$96,R$2,'Project Follow up - Base'!$F$20:$F$96,$C22)&lt;= INDEX(List!$Q:$Q,MATCH(R$2,List!$P:$P,0)),
0,
(COUNTIFS('Project Follow up - Base'!$S$20:$S$96,R$2,'Project Follow up - Base'!$F$20:$F$96,$C22)
- INDEX(List!$Q:$Q,MATCH(R$2,List!$P:$P,0)))
* INDEX(List!$R:$R,MATCH(R$2,List!$P:$P,0)))</f>
        <v>0</v>
      </c>
      <c r="S22" s="357">
        <f ca="1">IF(
COUNTIFS('Project Follow up - Base'!$S$20:$S$96,S$2,'Project Follow up - Base'!$F$20:$F$96,$C22)&lt;= INDEX(List!$Q:$Q,MATCH(S$2,List!$P:$P,0)),
0,
(COUNTIFS('Project Follow up - Base'!$S$20:$S$96,S$2,'Project Follow up - Base'!$F$20:$F$96,$C22)
- INDEX(List!$Q:$Q,MATCH(S$2,List!$P:$P,0)))
* INDEX(List!$R:$R,MATCH(S$2,List!$P:$P,0)))</f>
        <v>0</v>
      </c>
      <c r="T22" s="357">
        <f ca="1">IF(
COUNTIFS('Project Follow up - Base'!$S$20:$S$96,T$2,'Project Follow up - Base'!$F$20:$F$96,$C22)&lt;= INDEX(List!$Q:$Q,MATCH(T$2,List!$P:$P,0)),
0,
(COUNTIFS('Project Follow up - Base'!$S$20:$S$96,T$2,'Project Follow up - Base'!$F$20:$F$96,$C22)
- INDEX(List!$Q:$Q,MATCH(T$2,List!$P:$P,0)))
* INDEX(List!$R:$R,MATCH(T$2,List!$P:$P,0)))</f>
        <v>0</v>
      </c>
      <c r="U22" s="357">
        <f ca="1">IF(
COUNTIFS('Project Follow up - Base'!$S$20:$S$96,U$2,'Project Follow up - Base'!$F$20:$F$96,$C22)&lt;= INDEX(List!$Q:$Q,MATCH(U$2,List!$P:$P,0)),
0,
(COUNTIFS('Project Follow up - Base'!$S$20:$S$96,U$2,'Project Follow up - Base'!$F$20:$F$96,$C22)
- INDEX(List!$Q:$Q,MATCH(U$2,List!$P:$P,0)))
* INDEX(List!$R:$R,MATCH(U$2,List!$P:$P,0)))</f>
        <v>0</v>
      </c>
      <c r="V22" s="357">
        <f ca="1">IF(
COUNTIFS('Project Follow up - Base'!$S$20:$S$96,V$2,'Project Follow up - Base'!$F$20:$F$96,$C22)&lt;= INDEX(List!$Q:$Q,MATCH(V$2,List!$P:$P,0)),
0,
(COUNTIFS('Project Follow up - Base'!$S$20:$S$96,V$2,'Project Follow up - Base'!$F$20:$F$96,$C22)
- INDEX(List!$Q:$Q,MATCH(V$2,List!$P:$P,0)))
* INDEX(List!$R:$R,MATCH(V$2,List!$P:$P,0)))</f>
        <v>0</v>
      </c>
      <c r="W22" s="357">
        <f ca="1">IF(
COUNTIFS('Project Follow up - Base'!$S$20:$S$96,W$2,'Project Follow up - Base'!$F$20:$F$96,$C22)&lt;= INDEX(List!$Q:$Q,MATCH(W$2,List!$P:$P,0)),
0,
(COUNTIFS('Project Follow up - Base'!$S$20:$S$96,W$2,'Project Follow up - Base'!$F$20:$F$96,$C22)
- INDEX(List!$Q:$Q,MATCH(W$2,List!$P:$P,0)))
* INDEX(List!$R:$R,MATCH(W$2,List!$P:$P,0)))</f>
        <v>0</v>
      </c>
      <c r="X22" s="357">
        <f ca="1">IF(
COUNTIFS('Project Follow up - Base'!$S$20:$S$96,X$2,'Project Follow up - Base'!$F$20:$F$96,$C22)&lt;= INDEX(List!$Q:$Q,MATCH(X$2,List!$P:$P,0)),
0,
(COUNTIFS('Project Follow up - Base'!$S$20:$S$96,X$2,'Project Follow up - Base'!$F$20:$F$96,$C22)
- INDEX(List!$Q:$Q,MATCH(X$2,List!$P:$P,0)))
* INDEX(List!$R:$R,MATCH(X$2,List!$P:$P,0)))</f>
        <v>0</v>
      </c>
      <c r="Y22" s="357">
        <f ca="1">IF(
COUNTIFS('Project Follow up - Base'!$S$20:$S$96,Y$2,'Project Follow up - Base'!$F$20:$F$96,$C22)&lt;= INDEX(List!$Q:$Q,MATCH(Y$2,List!$P:$P,0)),
0,
(COUNTIFS('Project Follow up - Base'!$S$20:$S$96,Y$2,'Project Follow up - Base'!$F$20:$F$96,$C22)
- INDEX(List!$Q:$Q,MATCH(Y$2,List!$P:$P,0)))
* INDEX(List!$R:$R,MATCH(Y$2,List!$P:$P,0)))</f>
        <v>0</v>
      </c>
      <c r="Z22" s="357">
        <f ca="1">IF(
COUNTIFS('Project Follow up - Base'!$S$20:$S$96,Z$2,'Project Follow up - Base'!$F$20:$F$96,$C22)&lt;= INDEX(List!$Q:$Q,MATCH(Z$2,List!$P:$P,0)),
0,
(COUNTIFS('Project Follow up - Base'!$S$20:$S$96,Z$2,'Project Follow up - Base'!$F$20:$F$96,$C22)
- INDEX(List!$Q:$Q,MATCH(Z$2,List!$P:$P,0)))
* INDEX(List!$R:$R,MATCH(Z$2,List!$P:$P,0)))</f>
        <v>0</v>
      </c>
      <c r="AA22" s="357">
        <f ca="1">IF(
COUNTIFS('Project Follow up - Base'!$S$20:$S$96,AA$2,'Project Follow up - Base'!$F$20:$F$96,$C22)&lt;= INDEX(List!$Q:$Q,MATCH(AA$2,List!$P:$P,0)),
0,
(COUNTIFS('Project Follow up - Base'!$S$20:$S$96,AA$2,'Project Follow up - Base'!$F$20:$F$96,$C22)
- INDEX(List!$Q:$Q,MATCH(AA$2,List!$P:$P,0)))
* INDEX(List!$R:$R,MATCH(AA$2,List!$P:$P,0)))</f>
        <v>0</v>
      </c>
      <c r="AB22" s="357">
        <f ca="1">IF(
COUNTIFS('Project Follow up - Base'!$S$20:$S$96,AB$2,'Project Follow up - Base'!$F$20:$F$96,$C22)&lt;= INDEX(List!$Q:$Q,MATCH(AB$2,List!$P:$P,0)),
0,
(COUNTIFS('Project Follow up - Base'!$S$20:$S$96,AB$2,'Project Follow up - Base'!$F$20:$F$96,$C22)
- INDEX(List!$Q:$Q,MATCH(AB$2,List!$P:$P,0)))
* INDEX(List!$R:$R,MATCH(AB$2,List!$P:$P,0)))</f>
        <v>0</v>
      </c>
      <c r="AC22" s="357">
        <f ca="1">IF(
COUNTIFS('Project Follow up - Base'!$S$20:$S$96,AC$2,'Project Follow up - Base'!$F$20:$F$96,$C22)&lt;= INDEX(List!$Q:$Q,MATCH(AC$2,List!$P:$P,0)),
0,
(COUNTIFS('Project Follow up - Base'!$S$20:$S$96,AC$2,'Project Follow up - Base'!$F$20:$F$96,$C22)
- INDEX(List!$Q:$Q,MATCH(AC$2,List!$P:$P,0)))
* INDEX(List!$R:$R,MATCH(AC$2,List!$P:$P,0)))</f>
        <v>0</v>
      </c>
      <c r="AD22" s="357">
        <f ca="1">IF(
COUNTIFS('Project Follow up - Base'!$S$20:$S$96,AD$2,'Project Follow up - Base'!$F$20:$F$96,$C22)&lt;= INDEX(List!$Q:$Q,MATCH(AD$2,List!$P:$P,0)),
0,
(COUNTIFS('Project Follow up - Base'!$S$20:$S$96,AD$2,'Project Follow up - Base'!$F$20:$F$96,$C22)
- INDEX(List!$Q:$Q,MATCH(AD$2,List!$P:$P,0)))
* INDEX(List!$R:$R,MATCH(AD$2,List!$P:$P,0)))</f>
        <v>0</v>
      </c>
      <c r="AE22" s="357">
        <f ca="1">IF(
COUNTIFS('Project Follow up - Base'!$S$20:$S$96,AE$2,'Project Follow up - Base'!$F$20:$F$96,$C22)&lt;= INDEX(List!$Q:$Q,MATCH(AE$2,List!$P:$P,0)),
0,
(COUNTIFS('Project Follow up - Base'!$S$20:$S$96,AE$2,'Project Follow up - Base'!$F$20:$F$96,$C22)
- INDEX(List!$Q:$Q,MATCH(AE$2,List!$P:$P,0)))
* INDEX(List!$R:$R,MATCH(AE$2,List!$P:$P,0)))</f>
        <v>0</v>
      </c>
      <c r="AF22" s="357">
        <f ca="1">IF(
COUNTIFS('Project Follow up - Base'!$S$20:$S$96,AF$2,'Project Follow up - Base'!$F$20:$F$96,$C22)&lt;= INDEX(List!$Q:$Q,MATCH(AF$2,List!$P:$P,0)),
0,
(COUNTIFS('Project Follow up - Base'!$S$20:$S$96,AF$2,'Project Follow up - Base'!$F$20:$F$96,$C22)
- INDEX(List!$Q:$Q,MATCH(AF$2,List!$P:$P,0)))
* INDEX(List!$R:$R,MATCH(AF$2,List!$P:$P,0)))</f>
        <v>0</v>
      </c>
      <c r="AG22" s="357">
        <f ca="1">IF(
COUNTIFS('Project Follow up - Base'!$S$20:$S$96,AG$2,'Project Follow up - Base'!$F$20:$F$96,$C22)&lt;= INDEX(List!$Q:$Q,MATCH(AG$2,List!$P:$P,0)),
0,
(COUNTIFS('Project Follow up - Base'!$S$20:$S$96,AG$2,'Project Follow up - Base'!$F$20:$F$96,$C22)
- INDEX(List!$Q:$Q,MATCH(AG$2,List!$P:$P,0)))
* INDEX(List!$R:$R,MATCH(AG$2,List!$P:$P,0)))</f>
        <v>0</v>
      </c>
      <c r="AH22" s="357">
        <f ca="1">IF(
COUNTIFS('Project Follow up - Base'!$S$20:$S$96,AH$2,'Project Follow up - Base'!$F$20:$F$96,$C22)&lt;= INDEX(List!$Q:$Q,MATCH(AH$2,List!$P:$P,0)),
0,
(COUNTIFS('Project Follow up - Base'!$S$20:$S$96,AH$2,'Project Follow up - Base'!$F$20:$F$96,$C22)
- INDEX(List!$Q:$Q,MATCH(AH$2,List!$P:$P,0)))
* INDEX(List!$R:$R,MATCH(AH$2,List!$P:$P,0)))</f>
        <v>0</v>
      </c>
      <c r="AI22" s="357">
        <f ca="1">IF(
COUNTIFS('Project Follow up - Base'!$S$20:$S$96,AI$2,'Project Follow up - Base'!$F$20:$F$96,$C22)&lt;= INDEX(List!$Q:$Q,MATCH(AI$2,List!$P:$P,0)),
0,
(COUNTIFS('Project Follow up - Base'!$S$20:$S$96,AI$2,'Project Follow up - Base'!$F$20:$F$96,$C22)
- INDEX(List!$Q:$Q,MATCH(AI$2,List!$P:$P,0)))
* INDEX(List!$R:$R,MATCH(AI$2,List!$P:$P,0)))</f>
        <v>0</v>
      </c>
      <c r="AJ22" s="357">
        <f ca="1">IF(
COUNTIFS('Project Follow up - Base'!$S$20:$S$96,AJ$2,'Project Follow up - Base'!$F$20:$F$96,$C22)&lt;= INDEX(List!$Q:$Q,MATCH(AJ$2,List!$P:$P,0)),
0,
(COUNTIFS('Project Follow up - Base'!$S$20:$S$96,AJ$2,'Project Follow up - Base'!$F$20:$F$96,$C22)
- INDEX(List!$Q:$Q,MATCH(AJ$2,List!$P:$P,0)))
* INDEX(List!$R:$R,MATCH(AJ$2,List!$P:$P,0)))</f>
        <v>0</v>
      </c>
      <c r="AK22" s="357">
        <f ca="1">IF(
COUNTIFS('Project Follow up - Base'!$S$20:$S$96,AK$2,'Project Follow up - Base'!$F$20:$F$96,$C22)&lt;= INDEX(List!$Q:$Q,MATCH(AK$2,List!$P:$P,0)),
0,
(COUNTIFS('Project Follow up - Base'!$S$20:$S$96,AK$2,'Project Follow up - Base'!$F$20:$F$96,$C22)
- INDEX(List!$Q:$Q,MATCH(AK$2,List!$P:$P,0)))
* INDEX(List!$R:$R,MATCH(AK$2,List!$P:$P,0)))</f>
        <v>0</v>
      </c>
      <c r="AL22" s="357">
        <f ca="1">IF(
COUNTIFS('Project Follow up - Base'!$S$20:$S$96,AL$2,'Project Follow up - Base'!$F$20:$F$96,$C22)&lt;= INDEX(List!$Q:$Q,MATCH(AL$2,List!$P:$P,0)),
0,
(COUNTIFS('Project Follow up - Base'!$S$20:$S$96,AL$2,'Project Follow up - Base'!$F$20:$F$96,$C22)
- INDEX(List!$Q:$Q,MATCH(AL$2,List!$P:$P,0)))
* INDEX(List!$R:$R,MATCH(AL$2,List!$P:$P,0)))</f>
        <v>0</v>
      </c>
      <c r="AM22" s="357">
        <f ca="1">IF(
COUNTIFS('Project Follow up - Base'!$S$20:$S$96,AM$2,'Project Follow up - Base'!$F$20:$F$96,$C22)&lt;= INDEX(List!$Q:$Q,MATCH(AM$2,List!$P:$P,0)),
0,
(COUNTIFS('Project Follow up - Base'!$S$20:$S$96,AM$2,'Project Follow up - Base'!$F$20:$F$96,$C22)
- INDEX(List!$Q:$Q,MATCH(AM$2,List!$P:$P,0)))
* INDEX(List!$R:$R,MATCH(AM$2,List!$P:$P,0)))</f>
        <v>0</v>
      </c>
      <c r="AN22" s="357">
        <f ca="1">IF(
COUNTIFS('Project Follow up - Base'!$S$20:$S$96,AN$2,'Project Follow up - Base'!$F$20:$F$96,$C22)&lt;= INDEX(List!$Q:$Q,MATCH(AN$2,List!$P:$P,0)),
0,
(COUNTIFS('Project Follow up - Base'!$S$20:$S$96,AN$2,'Project Follow up - Base'!$F$20:$F$96,$C22)
- INDEX(List!$Q:$Q,MATCH(AN$2,List!$P:$P,0)))
* INDEX(List!$R:$R,MATCH(AN$2,List!$P:$P,0)))</f>
        <v>0</v>
      </c>
      <c r="AO22" s="357">
        <f ca="1">IF(
COUNTIFS('Project Follow up - Base'!$S$20:$S$96,AO$2,'Project Follow up - Base'!$F$20:$F$96,$C22)&lt;= INDEX(List!$Q:$Q,MATCH(AO$2,List!$P:$P,0)),
0,
(COUNTIFS('Project Follow up - Base'!$S$20:$S$96,AO$2,'Project Follow up - Base'!$F$20:$F$96,$C22)
- INDEX(List!$Q:$Q,MATCH(AO$2,List!$P:$P,0)))
* INDEX(List!$R:$R,MATCH(AO$2,List!$P:$P,0)))</f>
        <v>0</v>
      </c>
      <c r="AP22" s="357">
        <f ca="1">IF(
COUNTIFS('Project Follow up - Base'!$S$20:$S$96,AP$2,'Project Follow up - Base'!$F$20:$F$96,$C22)&lt;= INDEX(List!$Q:$Q,MATCH(AP$2,List!$P:$P,0)),
0,
(COUNTIFS('Project Follow up - Base'!$S$20:$S$96,AP$2,'Project Follow up - Base'!$F$20:$F$96,$C22)
- INDEX(List!$Q:$Q,MATCH(AP$2,List!$P:$P,0)))
* INDEX(List!$R:$R,MATCH(AP$2,List!$P:$P,0)))</f>
        <v>0</v>
      </c>
      <c r="AQ22" s="357">
        <f ca="1">IF(
COUNTIFS('Project Follow up - Base'!$S$20:$S$96,AQ$2,'Project Follow up - Base'!$F$20:$F$96,$C22)&lt;= INDEX(List!$Q:$Q,MATCH(AQ$2,List!$P:$P,0)),
0,
(COUNTIFS('Project Follow up - Base'!$S$20:$S$96,AQ$2,'Project Follow up - Base'!$F$20:$F$96,$C22)
- INDEX(List!$Q:$Q,MATCH(AQ$2,List!$P:$P,0)))
* INDEX(List!$R:$R,MATCH(AQ$2,List!$P:$P,0)))</f>
        <v>0</v>
      </c>
      <c r="AR22" s="357">
        <f ca="1">IF(
COUNTIFS('Project Follow up - Base'!$S$20:$S$96,AR$2,'Project Follow up - Base'!$F$20:$F$96,$C22)&lt;= INDEX(List!$Q:$Q,MATCH(AR$2,List!$P:$P,0)),
0,
(COUNTIFS('Project Follow up - Base'!$S$20:$S$96,AR$2,'Project Follow up - Base'!$F$20:$F$96,$C22)
- INDEX(List!$Q:$Q,MATCH(AR$2,List!$P:$P,0)))
* INDEX(List!$R:$R,MATCH(AR$2,List!$P:$P,0)))</f>
        <v>0</v>
      </c>
      <c r="AS22" s="357">
        <f ca="1">IF(
COUNTIFS('Project Follow up - Base'!$S$20:$S$96,AS$2,'Project Follow up - Base'!$F$20:$F$96,$C22)&lt;= INDEX(List!$Q:$Q,MATCH(AS$2,List!$P:$P,0)),
0,
(COUNTIFS('Project Follow up - Base'!$S$20:$S$96,AS$2,'Project Follow up - Base'!$F$20:$F$96,$C22)
- INDEX(List!$Q:$Q,MATCH(AS$2,List!$P:$P,0)))
* INDEX(List!$R:$R,MATCH(AS$2,List!$P:$P,0)))</f>
        <v>0</v>
      </c>
      <c r="AT22" s="357">
        <f ca="1">IF(
COUNTIFS('Project Follow up - Base'!$S$20:$S$96,AT$2,'Project Follow up - Base'!$F$20:$F$96,$C22)&lt;= INDEX(List!$Q:$Q,MATCH(AT$2,List!$P:$P,0)),
0,
(COUNTIFS('Project Follow up - Base'!$S$20:$S$96,AT$2,'Project Follow up - Base'!$F$20:$F$96,$C22)
- INDEX(List!$Q:$Q,MATCH(AT$2,List!$P:$P,0)))
* INDEX(List!$R:$R,MATCH(AT$2,List!$P:$P,0)))</f>
        <v>0</v>
      </c>
      <c r="AU22" s="357">
        <f ca="1">IF(
COUNTIFS('Project Follow up - Base'!$S$20:$S$96,AU$2,'Project Follow up - Base'!$F$20:$F$96,$C22)&lt;= INDEX(List!$Q:$Q,MATCH(AU$2,List!$P:$P,0)),
0,
(COUNTIFS('Project Follow up - Base'!$S$20:$S$96,AU$2,'Project Follow up - Base'!$F$20:$F$96,$C22)
- INDEX(List!$Q:$Q,MATCH(AU$2,List!$P:$P,0)))
* INDEX(List!$R:$R,MATCH(AU$2,List!$P:$P,0)))</f>
        <v>0</v>
      </c>
      <c r="AV22" s="357">
        <f ca="1">IF(
COUNTIFS('Project Follow up - Base'!$S$20:$S$96,AV$2,'Project Follow up - Base'!$F$20:$F$96,$C22)&lt;= INDEX(List!$Q:$Q,MATCH(AV$2,List!$P:$P,0)),
0,
(COUNTIFS('Project Follow up - Base'!$S$20:$S$96,AV$2,'Project Follow up - Base'!$F$20:$F$96,$C22)
- INDEX(List!$Q:$Q,MATCH(AV$2,List!$P:$P,0)))
* INDEX(List!$R:$R,MATCH(AV$2,List!$P:$P,0)))</f>
        <v>0</v>
      </c>
      <c r="AW22" s="357">
        <f ca="1">IF(
COUNTIFS('Project Follow up - Base'!$S$20:$S$96,AW$2,'Project Follow up - Base'!$F$20:$F$96,$C22)&lt;= INDEX(List!$Q:$Q,MATCH(AW$2,List!$P:$P,0)),
0,
(COUNTIFS('Project Follow up - Base'!$S$20:$S$96,AW$2,'Project Follow up - Base'!$F$20:$F$96,$C22)
- INDEX(List!$Q:$Q,MATCH(AW$2,List!$P:$P,0)))
* INDEX(List!$R:$R,MATCH(AW$2,List!$P:$P,0)))</f>
        <v>0</v>
      </c>
      <c r="AX22" s="357">
        <f ca="1">IF(
COUNTIFS('Project Follow up - Base'!$S$20:$S$96,AX$2,'Project Follow up - Base'!$F$20:$F$96,$C22)&lt;= INDEX(List!$Q:$Q,MATCH(AX$2,List!$P:$P,0)),
0,
(COUNTIFS('Project Follow up - Base'!$S$20:$S$96,AX$2,'Project Follow up - Base'!$F$20:$F$96,$C22)
- INDEX(List!$Q:$Q,MATCH(AX$2,List!$P:$P,0)))
* INDEX(List!$R:$R,MATCH(AX$2,List!$P:$P,0)))</f>
        <v>0</v>
      </c>
      <c r="AY22" s="357">
        <f ca="1">IF(
COUNTIFS('Project Follow up - Base'!$S$20:$S$96,AY$2,'Project Follow up - Base'!$F$20:$F$96,$C22)&lt;= INDEX(List!$Q:$Q,MATCH(AY$2,List!$P:$P,0)),
0,
(COUNTIFS('Project Follow up - Base'!$S$20:$S$96,AY$2,'Project Follow up - Base'!$F$20:$F$96,$C22)
- INDEX(List!$Q:$Q,MATCH(AY$2,List!$P:$P,0)))
* INDEX(List!$R:$R,MATCH(AY$2,List!$P:$P,0)))</f>
        <v>0</v>
      </c>
      <c r="AZ22" s="357">
        <f ca="1">IF(
COUNTIFS('Project Follow up - Base'!$S$20:$S$96,AZ$2,'Project Follow up - Base'!$F$20:$F$96,$C22)&lt;= INDEX(List!$Q:$Q,MATCH(AZ$2,List!$P:$P,0)),
0,
(COUNTIFS('Project Follow up - Base'!$S$20:$S$96,AZ$2,'Project Follow up - Base'!$F$20:$F$96,$C22)
- INDEX(List!$Q:$Q,MATCH(AZ$2,List!$P:$P,0)))
* INDEX(List!$R:$R,MATCH(AZ$2,List!$P:$P,0)))</f>
        <v>0</v>
      </c>
      <c r="BA22" s="357">
        <f ca="1">IF(
COUNTIFS('Project Follow up - Base'!$S$20:$S$96,BA$2,'Project Follow up - Base'!$F$20:$F$96,$C22)&lt;= INDEX(List!$Q:$Q,MATCH(BA$2,List!$P:$P,0)),
0,
(COUNTIFS('Project Follow up - Base'!$S$20:$S$96,BA$2,'Project Follow up - Base'!$F$20:$F$96,$C22)
- INDEX(List!$Q:$Q,MATCH(BA$2,List!$P:$P,0)))
* INDEX(List!$R:$R,MATCH(BA$2,List!$P:$P,0)))</f>
        <v>0</v>
      </c>
      <c r="BB22" s="357">
        <f ca="1">IF(
COUNTIFS('Project Follow up - Base'!$S$20:$S$96,BB$2,'Project Follow up - Base'!$F$20:$F$96,$C22)&lt;= INDEX(List!$Q:$Q,MATCH(BB$2,List!$P:$P,0)),
0,
(COUNTIFS('Project Follow up - Base'!$S$20:$S$96,BB$2,'Project Follow up - Base'!$F$20:$F$96,$C22)
- INDEX(List!$Q:$Q,MATCH(BB$2,List!$P:$P,0)))
* INDEX(List!$R:$R,MATCH(BB$2,List!$P:$P,0)))</f>
        <v>0</v>
      </c>
      <c r="BC22" s="357">
        <f ca="1">IF(
COUNTIFS('Project Follow up - Base'!$S$20:$S$96,BC$2,'Project Follow up - Base'!$F$20:$F$96,$C22)&lt;= INDEX(List!$Q:$Q,MATCH(BC$2,List!$P:$P,0)),
0,
(COUNTIFS('Project Follow up - Base'!$S$20:$S$96,BC$2,'Project Follow up - Base'!$F$20:$F$96,$C22)
- INDEX(List!$Q:$Q,MATCH(BC$2,List!$P:$P,0)))
* INDEX(List!$R:$R,MATCH(BC$2,List!$P:$P,0)))</f>
        <v>0</v>
      </c>
      <c r="BD22" s="357">
        <f ca="1">IF(
COUNTIFS('Project Follow up - Base'!$S$20:$S$96,BD$2,'Project Follow up - Base'!$F$20:$F$96,$C22)&lt;= INDEX(List!$Q:$Q,MATCH(BD$2,List!$P:$P,0)),
0,
(COUNTIFS('Project Follow up - Base'!$S$20:$S$96,BD$2,'Project Follow up - Base'!$F$20:$F$96,$C22)
- INDEX(List!$Q:$Q,MATCH(BD$2,List!$P:$P,0)))
* INDEX(List!$R:$R,MATCH(BD$2,List!$P:$P,0)))</f>
        <v>0</v>
      </c>
      <c r="BE22" s="357">
        <f ca="1">IF(
COUNTIFS('Project Follow up - Base'!$S$20:$S$96,BE$2,'Project Follow up - Base'!$F$20:$F$96,$C22)&lt;= INDEX(List!$Q:$Q,MATCH(BE$2,List!$P:$P,0)),
0,
(COUNTIFS('Project Follow up - Base'!$S$20:$S$96,BE$2,'Project Follow up - Base'!$F$20:$F$96,$C22)
- INDEX(List!$Q:$Q,MATCH(BE$2,List!$P:$P,0)))
* INDEX(List!$R:$R,MATCH(BE$2,List!$P:$P,0)))</f>
        <v>0</v>
      </c>
      <c r="BF22" s="357">
        <f ca="1">IF(
COUNTIFS('Project Follow up - Base'!$S$20:$S$96,BF$2,'Project Follow up - Base'!$F$20:$F$96,$C22)&lt;= INDEX(List!$Q:$Q,MATCH(BF$2,List!$P:$P,0)),
0,
(COUNTIFS('Project Follow up - Base'!$S$20:$S$96,BF$2,'Project Follow up - Base'!$F$20:$F$96,$C22)
- INDEX(List!$Q:$Q,MATCH(BF$2,List!$P:$P,0)))
* INDEX(List!$R:$R,MATCH(BF$2,List!$P:$P,0)))</f>
        <v>0</v>
      </c>
      <c r="BG22" s="357">
        <f ca="1">IF(
COUNTIFS('Project Follow up - Base'!$S$20:$S$96,BG$2,'Project Follow up - Base'!$F$20:$F$96,$C22)&lt;= INDEX(List!$Q:$Q,MATCH(BG$2,List!$P:$P,0)),
0,
(COUNTIFS('Project Follow up - Base'!$S$20:$S$96,BG$2,'Project Follow up - Base'!$F$20:$F$96,$C22)
- INDEX(List!$Q:$Q,MATCH(BG$2,List!$P:$P,0)))
* INDEX(List!$R:$R,MATCH(BG$2,List!$P:$P,0)))</f>
        <v>0</v>
      </c>
      <c r="BH22" s="357">
        <f ca="1">IF(
COUNTIFS('Project Follow up - Base'!$S$20:$S$96,BH$2,'Project Follow up - Base'!$F$20:$F$96,$C22)&lt;= INDEX(List!$Q:$Q,MATCH(BH$2,List!$P:$P,0)),
0,
(COUNTIFS('Project Follow up - Base'!$S$20:$S$96,BH$2,'Project Follow up - Base'!$F$20:$F$96,$C22)
- INDEX(List!$Q:$Q,MATCH(BH$2,List!$P:$P,0)))
* INDEX(List!$R:$R,MATCH(BH$2,List!$P:$P,0)))</f>
        <v>0</v>
      </c>
      <c r="BI22" s="357">
        <f ca="1">IF(
COUNTIFS('Project Follow up - Base'!$S$20:$S$96,BI$2,'Project Follow up - Base'!$F$20:$F$96,$C22)&lt;= INDEX(List!$Q:$Q,MATCH(BI$2,List!$P:$P,0)),
0,
(COUNTIFS('Project Follow up - Base'!$S$20:$S$96,BI$2,'Project Follow up - Base'!$F$20:$F$96,$C22)
- INDEX(List!$Q:$Q,MATCH(BI$2,List!$P:$P,0)))
* INDEX(List!$R:$R,MATCH(BI$2,List!$P:$P,0)))</f>
        <v>0</v>
      </c>
      <c r="BJ22" s="357">
        <f ca="1">IF(
COUNTIFS('Project Follow up - Base'!$S$20:$S$96,BJ$2,'Project Follow up - Base'!$F$20:$F$96,$C22)&lt;= INDEX(List!$Q:$Q,MATCH(BJ$2,List!$P:$P,0)),
0,
(COUNTIFS('Project Follow up - Base'!$S$20:$S$96,BJ$2,'Project Follow up - Base'!$F$20:$F$96,$C22)
- INDEX(List!$Q:$Q,MATCH(BJ$2,List!$P:$P,0)))
* INDEX(List!$R:$R,MATCH(BJ$2,List!$P:$P,0)))</f>
        <v>0</v>
      </c>
      <c r="BK22" s="357">
        <f ca="1">IF(
COUNTIFS('Project Follow up - Base'!$S$20:$S$96,BK$2,'Project Follow up - Base'!$F$20:$F$96,$C22)&lt;= INDEX(List!$Q:$Q,MATCH(BK$2,List!$P:$P,0)),
0,
(COUNTIFS('Project Follow up - Base'!$S$20:$S$96,BK$2,'Project Follow up - Base'!$F$20:$F$96,$C22)
- INDEX(List!$Q:$Q,MATCH(BK$2,List!$P:$P,0)))
* INDEX(List!$R:$R,MATCH(BK$2,List!$P:$P,0)))</f>
        <v>0</v>
      </c>
      <c r="BL22" s="357">
        <f ca="1">IF(
COUNTIFS('Project Follow up - Base'!$S$20:$S$96,BL$2,'Project Follow up - Base'!$F$20:$F$96,$C22)&lt;= INDEX(List!$Q:$Q,MATCH(BL$2,List!$P:$P,0)),
0,
(COUNTIFS('Project Follow up - Base'!$S$20:$S$96,BL$2,'Project Follow up - Base'!$F$20:$F$96,$C22)
- INDEX(List!$Q:$Q,MATCH(BL$2,List!$P:$P,0)))
* INDEX(List!$R:$R,MATCH(BL$2,List!$P:$P,0)))</f>
        <v>0</v>
      </c>
      <c r="BM22" s="357">
        <f ca="1">IF(
COUNTIFS('Project Follow up - Base'!$S$20:$S$96,BM$2,'Project Follow up - Base'!$F$20:$F$96,$C22)&lt;= INDEX(List!$Q:$Q,MATCH(BM$2,List!$P:$P,0)),
0,
(COUNTIFS('Project Follow up - Base'!$S$20:$S$96,BM$2,'Project Follow up - Base'!$F$20:$F$96,$C22)
- INDEX(List!$Q:$Q,MATCH(BM$2,List!$P:$P,0)))
* INDEX(List!$R:$R,MATCH(BM$2,List!$P:$P,0)))</f>
        <v>0</v>
      </c>
      <c r="BN22" s="357">
        <f ca="1">IF(
COUNTIFS('Project Follow up - Base'!$S$20:$S$96,BN$2,'Project Follow up - Base'!$F$20:$F$96,$C22)&lt;= INDEX(List!$Q:$Q,MATCH(BN$2,List!$P:$P,0)),
0,
(COUNTIFS('Project Follow up - Base'!$S$20:$S$96,BN$2,'Project Follow up - Base'!$F$20:$F$96,$C22)
- INDEX(List!$Q:$Q,MATCH(BN$2,List!$P:$P,0)))
* INDEX(List!$R:$R,MATCH(BN$2,List!$P:$P,0)))</f>
        <v>0</v>
      </c>
      <c r="BO22" s="357">
        <f ca="1">IF(
COUNTIFS('Project Follow up - Base'!$S$20:$S$96,BO$2,'Project Follow up - Base'!$F$20:$F$96,$C22)&lt;= INDEX(List!$Q:$Q,MATCH(BO$2,List!$P:$P,0)),
0,
(COUNTIFS('Project Follow up - Base'!$S$20:$S$96,BO$2,'Project Follow up - Base'!$F$20:$F$96,$C22)
- INDEX(List!$Q:$Q,MATCH(BO$2,List!$P:$P,0)))
* INDEX(List!$R:$R,MATCH(BO$2,List!$P:$P,0)))</f>
        <v>0</v>
      </c>
      <c r="BP22" s="357">
        <f ca="1">IF(
COUNTIFS('Project Follow up - Base'!$S$20:$S$96,BP$2,'Project Follow up - Base'!$F$20:$F$96,$C22)&lt;= INDEX(List!$Q:$Q,MATCH(BP$2,List!$P:$P,0)),
0,
(COUNTIFS('Project Follow up - Base'!$S$20:$S$96,BP$2,'Project Follow up - Base'!$F$20:$F$96,$C22)
- INDEX(List!$Q:$Q,MATCH(BP$2,List!$P:$P,0)))
* INDEX(List!$R:$R,MATCH(BP$2,List!$P:$P,0)))</f>
        <v>0</v>
      </c>
      <c r="BQ22" s="357">
        <f ca="1">IF(
COUNTIFS('Project Follow up - Base'!$S$20:$S$96,BQ$2,'Project Follow up - Base'!$F$20:$F$96,$C22)&lt;= INDEX(List!$Q:$Q,MATCH(BQ$2,List!$P:$P,0)),
0,
(COUNTIFS('Project Follow up - Base'!$S$20:$S$96,BQ$2,'Project Follow up - Base'!$F$20:$F$96,$C22)
- INDEX(List!$Q:$Q,MATCH(BQ$2,List!$P:$P,0)))
* INDEX(List!$R:$R,MATCH(BQ$2,List!$P:$P,0)))</f>
        <v>0</v>
      </c>
      <c r="BR22" s="357">
        <f ca="1">IF(
COUNTIFS('Project Follow up - Base'!$S$20:$S$96,BR$2,'Project Follow up - Base'!$F$20:$F$96,$C22)&lt;= INDEX(List!$Q:$Q,MATCH(BR$2,List!$P:$P,0)),
0,
(COUNTIFS('Project Follow up - Base'!$S$20:$S$96,BR$2,'Project Follow up - Base'!$F$20:$F$96,$C22)
- INDEX(List!$Q:$Q,MATCH(BR$2,List!$P:$P,0)))
* INDEX(List!$R:$R,MATCH(BR$2,List!$P:$P,0)))</f>
        <v>0</v>
      </c>
      <c r="BS22" s="357">
        <f ca="1">IF(
COUNTIFS('Project Follow up - Base'!$S$20:$S$96,BS$2,'Project Follow up - Base'!$F$20:$F$96,$C22)&lt;= INDEX(List!$Q:$Q,MATCH(BS$2,List!$P:$P,0)),
0,
(COUNTIFS('Project Follow up - Base'!$S$20:$S$96,BS$2,'Project Follow up - Base'!$F$20:$F$96,$C22)
- INDEX(List!$Q:$Q,MATCH(BS$2,List!$P:$P,0)))
* INDEX(List!$R:$R,MATCH(BS$2,List!$P:$P,0)))</f>
        <v>0</v>
      </c>
      <c r="BT22" s="357">
        <f ca="1">IF(
COUNTIFS('Project Follow up - Base'!$S$20:$S$96,BT$2,'Project Follow up - Base'!$F$20:$F$96,$C22)&lt;= INDEX(List!$Q:$Q,MATCH(BT$2,List!$P:$P,0)),
0,
(COUNTIFS('Project Follow up - Base'!$S$20:$S$96,BT$2,'Project Follow up - Base'!$F$20:$F$96,$C22)
- INDEX(List!$Q:$Q,MATCH(BT$2,List!$P:$P,0)))
* INDEX(List!$R:$R,MATCH(BT$2,List!$P:$P,0)))</f>
        <v>0</v>
      </c>
      <c r="BU22" s="357">
        <f ca="1">IF(
COUNTIFS('Project Follow up - Base'!$S$20:$S$96,BU$2,'Project Follow up - Base'!$F$20:$F$96,$C22)&lt;= INDEX(List!$Q:$Q,MATCH(BU$2,List!$P:$P,0)),
0,
(COUNTIFS('Project Follow up - Base'!$S$20:$S$96,BU$2,'Project Follow up - Base'!$F$20:$F$96,$C22)
- INDEX(List!$Q:$Q,MATCH(BU$2,List!$P:$P,0)))
* INDEX(List!$R:$R,MATCH(BU$2,List!$P:$P,0)))</f>
        <v>0</v>
      </c>
      <c r="BV22" s="357">
        <f ca="1">IF(
COUNTIFS('Project Follow up - Base'!$S$20:$S$96,BV$2,'Project Follow up - Base'!$F$20:$F$96,$C22)&lt;= INDEX(List!$Q:$Q,MATCH(BV$2,List!$P:$P,0)),
0,
(COUNTIFS('Project Follow up - Base'!$S$20:$S$96,BV$2,'Project Follow up - Base'!$F$20:$F$96,$C22)
- INDEX(List!$Q:$Q,MATCH(BV$2,List!$P:$P,0)))
* INDEX(List!$R:$R,MATCH(BV$2,List!$P:$P,0)))</f>
        <v>0</v>
      </c>
      <c r="BW22" s="357">
        <f ca="1">IF(
COUNTIFS('Project Follow up - Base'!$S$20:$S$96,BW$2,'Project Follow up - Base'!$F$20:$F$96,$C22)&lt;= INDEX(List!$Q:$Q,MATCH(BW$2,List!$P:$P,0)),
0,
(COUNTIFS('Project Follow up - Base'!$S$20:$S$96,BW$2,'Project Follow up - Base'!$F$20:$F$96,$C22)
- INDEX(List!$Q:$Q,MATCH(BW$2,List!$P:$P,0)))
* INDEX(List!$R:$R,MATCH(BW$2,List!$P:$P,0)))</f>
        <v>0</v>
      </c>
      <c r="BX22" s="357">
        <f ca="1">IF(
COUNTIFS('Project Follow up - Base'!$S$20:$S$96,BX$2,'Project Follow up - Base'!$F$20:$F$96,$C22)&lt;= INDEX(List!$Q:$Q,MATCH(BX$2,List!$P:$P,0)),
0,
(COUNTIFS('Project Follow up - Base'!$S$20:$S$96,BX$2,'Project Follow up - Base'!$F$20:$F$96,$C22)
- INDEX(List!$Q:$Q,MATCH(BX$2,List!$P:$P,0)))
* INDEX(List!$R:$R,MATCH(BX$2,List!$P:$P,0)))</f>
        <v>0</v>
      </c>
      <c r="BY22" s="357">
        <f ca="1">IF(
COUNTIFS('Project Follow up - Base'!$S$20:$S$96,BY$2,'Project Follow up - Base'!$F$20:$F$96,$C22)&lt;= INDEX(List!$Q:$Q,MATCH(BY$2,List!$P:$P,0)),
0,
(COUNTIFS('Project Follow up - Base'!$S$20:$S$96,BY$2,'Project Follow up - Base'!$F$20:$F$96,$C22)
- INDEX(List!$Q:$Q,MATCH(BY$2,List!$P:$P,0)))
* INDEX(List!$R:$R,MATCH(BY$2,List!$P:$P,0)))</f>
        <v>0</v>
      </c>
      <c r="BZ22" s="357">
        <f ca="1">IF(
COUNTIFS('Project Follow up - Base'!$S$20:$S$96,BZ$2,'Project Follow up - Base'!$F$20:$F$96,$C22)&lt;= INDEX(List!$Q:$Q,MATCH(BZ$2,List!$P:$P,0)),
0,
(COUNTIFS('Project Follow up - Base'!$S$20:$S$96,BZ$2,'Project Follow up - Base'!$F$20:$F$96,$C22)
- INDEX(List!$Q:$Q,MATCH(BZ$2,List!$P:$P,0)))
* INDEX(List!$R:$R,MATCH(BZ$2,List!$P:$P,0)))</f>
        <v>0</v>
      </c>
      <c r="CA22" s="357">
        <f ca="1">IF(
COUNTIFS('Project Follow up - Base'!$S$20:$S$96,CA$2,'Project Follow up - Base'!$F$20:$F$96,$C22)&lt;= INDEX(List!$Q:$Q,MATCH(CA$2,List!$P:$P,0)),
0,
(COUNTIFS('Project Follow up - Base'!$S$20:$S$96,CA$2,'Project Follow up - Base'!$F$20:$F$96,$C22)
- INDEX(List!$Q:$Q,MATCH(CA$2,List!$P:$P,0)))
* INDEX(List!$R:$R,MATCH(CA$2,List!$P:$P,0)))</f>
        <v>0</v>
      </c>
      <c r="CB22" s="357">
        <f ca="1">IF(
COUNTIFS('Project Follow up - Base'!$S$20:$S$96,CB$2,'Project Follow up - Base'!$F$20:$F$96,$C22)&lt;= INDEX(List!$Q:$Q,MATCH(CB$2,List!$P:$P,0)),
0,
(COUNTIFS('Project Follow up - Base'!$S$20:$S$96,CB$2,'Project Follow up - Base'!$F$20:$F$96,$C22)
- INDEX(List!$Q:$Q,MATCH(CB$2,List!$P:$P,0)))
* INDEX(List!$R:$R,MATCH(CB$2,List!$P:$P,0)))</f>
        <v>0</v>
      </c>
      <c r="CC22" s="357">
        <f ca="1">IF(
COUNTIFS('Project Follow up - Base'!$S$20:$S$96,CC$2,'Project Follow up - Base'!$F$20:$F$96,$C22)&lt;= INDEX(List!$Q:$Q,MATCH(CC$2,List!$P:$P,0)),
0,
(COUNTIFS('Project Follow up - Base'!$S$20:$S$96,CC$2,'Project Follow up - Base'!$F$20:$F$96,$C22)
- INDEX(List!$Q:$Q,MATCH(CC$2,List!$P:$P,0)))
* INDEX(List!$R:$R,MATCH(CC$2,List!$P:$P,0)))</f>
        <v>0</v>
      </c>
      <c r="CD22" s="357">
        <f ca="1">IF(
COUNTIFS('Project Follow up - Base'!$S$20:$S$96,CD$2,'Project Follow up - Base'!$F$20:$F$96,$C22)&lt;= INDEX(List!$Q:$Q,MATCH(CD$2,List!$P:$P,0)),
0,
(COUNTIFS('Project Follow up - Base'!$S$20:$S$96,CD$2,'Project Follow up - Base'!$F$20:$F$96,$C22)
- INDEX(List!$Q:$Q,MATCH(CD$2,List!$P:$P,0)))
* INDEX(List!$R:$R,MATCH(CD$2,List!$P:$P,0)))</f>
        <v>0</v>
      </c>
      <c r="CE22" s="357">
        <f ca="1">IF(
COUNTIFS('Project Follow up - Base'!$S$20:$S$96,CE$2,'Project Follow up - Base'!$F$20:$F$96,$C22)&lt;= INDEX(List!$Q:$Q,MATCH(CE$2,List!$P:$P,0)),
0,
(COUNTIFS('Project Follow up - Base'!$S$20:$S$96,CE$2,'Project Follow up - Base'!$F$20:$F$96,$C22)
- INDEX(List!$Q:$Q,MATCH(CE$2,List!$P:$P,0)))
* INDEX(List!$R:$R,MATCH(CE$2,List!$P:$P,0)))</f>
        <v>0</v>
      </c>
      <c r="CF22" s="357">
        <f ca="1">IF(
COUNTIFS('Project Follow up - Base'!$S$20:$S$96,CF$2,'Project Follow up - Base'!$F$20:$F$96,$C22)&lt;= INDEX(List!$Q:$Q,MATCH(CF$2,List!$P:$P,0)),
0,
(COUNTIFS('Project Follow up - Base'!$S$20:$S$96,CF$2,'Project Follow up - Base'!$F$20:$F$96,$C22)
- INDEX(List!$Q:$Q,MATCH(CF$2,List!$P:$P,0)))
* INDEX(List!$R:$R,MATCH(CF$2,List!$P:$P,0)))</f>
        <v>0</v>
      </c>
      <c r="CG22" s="357">
        <f ca="1">IF(
COUNTIFS('Project Follow up - Base'!$S$20:$S$96,CG$2,'Project Follow up - Base'!$F$20:$F$96,$C22)&lt;= INDEX(List!$Q:$Q,MATCH(CG$2,List!$P:$P,0)),
0,
(COUNTIFS('Project Follow up - Base'!$S$20:$S$96,CG$2,'Project Follow up - Base'!$F$20:$F$96,$C22)
- INDEX(List!$Q:$Q,MATCH(CG$2,List!$P:$P,0)))
* INDEX(List!$R:$R,MATCH(CG$2,List!$P:$P,0)))</f>
        <v>0</v>
      </c>
      <c r="CH22" s="357">
        <f ca="1">IF(
COUNTIFS('Project Follow up - Base'!$S$20:$S$96,CH$2,'Project Follow up - Base'!$F$20:$F$96,$C22)&lt;= INDEX(List!$Q:$Q,MATCH(CH$2,List!$P:$P,0)),
0,
(COUNTIFS('Project Follow up - Base'!$S$20:$S$96,CH$2,'Project Follow up - Base'!$F$20:$F$96,$C22)
- INDEX(List!$Q:$Q,MATCH(CH$2,List!$P:$P,0)))
* INDEX(List!$R:$R,MATCH(CH$2,List!$P:$P,0)))</f>
        <v>0</v>
      </c>
      <c r="CI22" s="357">
        <f ca="1">IF(
COUNTIFS('Project Follow up - Base'!$S$20:$S$96,CI$2,'Project Follow up - Base'!$F$20:$F$96,$C22)&lt;= INDEX(List!$Q:$Q,MATCH(CI$2,List!$P:$P,0)),
0,
(COUNTIFS('Project Follow up - Base'!$S$20:$S$96,CI$2,'Project Follow up - Base'!$F$20:$F$96,$C22)
- INDEX(List!$Q:$Q,MATCH(CI$2,List!$P:$P,0)))
* INDEX(List!$R:$R,MATCH(CI$2,List!$P:$P,0)))</f>
        <v>0</v>
      </c>
      <c r="CJ22" s="357">
        <f ca="1">IF(
COUNTIFS('Project Follow up - Base'!$S$20:$S$96,CJ$2,'Project Follow up - Base'!$F$20:$F$96,$C22)&lt;= INDEX(List!$Q:$Q,MATCH(CJ$2,List!$P:$P,0)),
0,
(COUNTIFS('Project Follow up - Base'!$S$20:$S$96,CJ$2,'Project Follow up - Base'!$F$20:$F$96,$C22)
- INDEX(List!$Q:$Q,MATCH(CJ$2,List!$P:$P,0)))
* INDEX(List!$R:$R,MATCH(CJ$2,List!$P:$P,0)))</f>
        <v>0</v>
      </c>
      <c r="CK22" s="357">
        <f ca="1">IF(
COUNTIFS('Project Follow up - Base'!$S$20:$S$96,CK$2,'Project Follow up - Base'!$F$20:$F$96,$C22)&lt;= INDEX(List!$Q:$Q,MATCH(CK$2,List!$P:$P,0)),
0,
(COUNTIFS('Project Follow up - Base'!$S$20:$S$96,CK$2,'Project Follow up - Base'!$F$20:$F$96,$C22)
- INDEX(List!$Q:$Q,MATCH(CK$2,List!$P:$P,0)))
* INDEX(List!$R:$R,MATCH(CK$2,List!$P:$P,0)))</f>
        <v>0</v>
      </c>
      <c r="CL22" s="357">
        <f ca="1">IF(
COUNTIFS('Project Follow up - Base'!$S$20:$S$96,CL$2,'Project Follow up - Base'!$F$20:$F$96,$C22)&lt;= INDEX(List!$Q:$Q,MATCH(CL$2,List!$P:$P,0)),
0,
(COUNTIFS('Project Follow up - Base'!$S$20:$S$96,CL$2,'Project Follow up - Base'!$F$20:$F$96,$C22)
- INDEX(List!$Q:$Q,MATCH(CL$2,List!$P:$P,0)))
* INDEX(List!$R:$R,MATCH(CL$2,List!$P:$P,0)))</f>
        <v>0</v>
      </c>
      <c r="CM22" s="357">
        <f ca="1">IF(
COUNTIFS('Project Follow up - Base'!$S$20:$S$96,CM$2,'Project Follow up - Base'!$F$20:$F$96,$C22)&lt;= INDEX(List!$Q:$Q,MATCH(CM$2,List!$P:$P,0)),
0,
(COUNTIFS('Project Follow up - Base'!$S$20:$S$96,CM$2,'Project Follow up - Base'!$F$20:$F$96,$C22)
- INDEX(List!$Q:$Q,MATCH(CM$2,List!$P:$P,0)))
* INDEX(List!$R:$R,MATCH(CM$2,List!$P:$P,0)))</f>
        <v>0</v>
      </c>
      <c r="CN22" s="357">
        <f ca="1">IF(
COUNTIFS('Project Follow up - Base'!$S$20:$S$96,CN$2,'Project Follow up - Base'!$F$20:$F$96,$C22)&lt;= INDEX(List!$Q:$Q,MATCH(CN$2,List!$P:$P,0)),
0,
(COUNTIFS('Project Follow up - Base'!$S$20:$S$96,CN$2,'Project Follow up - Base'!$F$20:$F$96,$C22)
- INDEX(List!$Q:$Q,MATCH(CN$2,List!$P:$P,0)))
* INDEX(List!$R:$R,MATCH(CN$2,List!$P:$P,0)))</f>
        <v>0</v>
      </c>
      <c r="CO22" s="357">
        <f ca="1">IF(
COUNTIFS('Project Follow up - Base'!$S$20:$S$96,CO$2,'Project Follow up - Base'!$F$20:$F$96,$C22)&lt;= INDEX(List!$Q:$Q,MATCH(CO$2,List!$P:$P,0)),
0,
(COUNTIFS('Project Follow up - Base'!$S$20:$S$96,CO$2,'Project Follow up - Base'!$F$20:$F$96,$C22)
- INDEX(List!$Q:$Q,MATCH(CO$2,List!$P:$P,0)))
* INDEX(List!$R:$R,MATCH(CO$2,List!$P:$P,0)))</f>
        <v>0</v>
      </c>
      <c r="CP22" s="357">
        <f ca="1">IF(
COUNTIFS('Project Follow up - Base'!$S$20:$S$96,CP$2,'Project Follow up - Base'!$F$20:$F$96,$C22)&lt;= INDEX(List!$Q:$Q,MATCH(CP$2,List!$P:$P,0)),
0,
(COUNTIFS('Project Follow up - Base'!$S$20:$S$96,CP$2,'Project Follow up - Base'!$F$20:$F$96,$C22)
- INDEX(List!$Q:$Q,MATCH(CP$2,List!$P:$P,0)))
* INDEX(List!$R:$R,MATCH(CP$2,List!$P:$P,0)))</f>
        <v>0</v>
      </c>
      <c r="CQ22" s="357">
        <f ca="1">IF(
COUNTIFS('Project Follow up - Base'!$S$20:$S$96,CQ$2,'Project Follow up - Base'!$F$20:$F$96,$C22)&lt;= INDEX(List!$Q:$Q,MATCH(CQ$2,List!$P:$P,0)),
0,
(COUNTIFS('Project Follow up - Base'!$S$20:$S$96,CQ$2,'Project Follow up - Base'!$F$20:$F$96,$C22)
- INDEX(List!$Q:$Q,MATCH(CQ$2,List!$P:$P,0)))
* INDEX(List!$R:$R,MATCH(CQ$2,List!$P:$P,0)))</f>
        <v>0</v>
      </c>
      <c r="CR22" s="357">
        <f ca="1">IF(
COUNTIFS('Project Follow up - Base'!$S$20:$S$96,CR$2,'Project Follow up - Base'!$F$20:$F$96,$C22)&lt;= INDEX(List!$Q:$Q,MATCH(CR$2,List!$P:$P,0)),
0,
(COUNTIFS('Project Follow up - Base'!$S$20:$S$96,CR$2,'Project Follow up - Base'!$F$20:$F$96,$C22)
- INDEX(List!$Q:$Q,MATCH(CR$2,List!$P:$P,0)))
* INDEX(List!$R:$R,MATCH(CR$2,List!$P:$P,0)))</f>
        <v>0</v>
      </c>
      <c r="CS22" s="357">
        <f ca="1">IF(
COUNTIFS('Project Follow up - Base'!$S$20:$S$96,CS$2,'Project Follow up - Base'!$F$20:$F$96,$C22)&lt;= INDEX(List!$Q:$Q,MATCH(CS$2,List!$P:$P,0)),
0,
(COUNTIFS('Project Follow up - Base'!$S$20:$S$96,CS$2,'Project Follow up - Base'!$F$20:$F$96,$C22)
- INDEX(List!$Q:$Q,MATCH(CS$2,List!$P:$P,0)))
* INDEX(List!$R:$R,MATCH(CS$2,List!$P:$P,0)))</f>
        <v>0</v>
      </c>
      <c r="CT22" s="357">
        <f ca="1">IF(
COUNTIFS('Project Follow up - Base'!$S$20:$S$96,CT$2,'Project Follow up - Base'!$F$20:$F$96,$C22)&lt;= INDEX(List!$Q:$Q,MATCH(CT$2,List!$P:$P,0)),
0,
(COUNTIFS('Project Follow up - Base'!$S$20:$S$96,CT$2,'Project Follow up - Base'!$F$20:$F$96,$C22)
- INDEX(List!$Q:$Q,MATCH(CT$2,List!$P:$P,0)))
* INDEX(List!$R:$R,MATCH(CT$2,List!$P:$P,0)))</f>
        <v>0</v>
      </c>
      <c r="CU22" s="357">
        <f ca="1">IF(
COUNTIFS('Project Follow up - Base'!$S$20:$S$96,CU$2,'Project Follow up - Base'!$F$20:$F$96,$C22)&lt;= INDEX(List!$Q:$Q,MATCH(CU$2,List!$P:$P,0)),
0,
(COUNTIFS('Project Follow up - Base'!$S$20:$S$96,CU$2,'Project Follow up - Base'!$F$20:$F$96,$C22)
- INDEX(List!$Q:$Q,MATCH(CU$2,List!$P:$P,0)))
* INDEX(List!$R:$R,MATCH(CU$2,List!$P:$P,0)))</f>
        <v>0</v>
      </c>
      <c r="CV22" s="357">
        <f ca="1">IF(
COUNTIFS('Project Follow up - Base'!$S$20:$S$96,CV$2,'Project Follow up - Base'!$F$20:$F$96,$C22)&lt;= INDEX(List!$Q:$Q,MATCH(CV$2,List!$P:$P,0)),
0,
(COUNTIFS('Project Follow up - Base'!$S$20:$S$96,CV$2,'Project Follow up - Base'!$F$20:$F$96,$C22)
- INDEX(List!$Q:$Q,MATCH(CV$2,List!$P:$P,0)))
* INDEX(List!$R:$R,MATCH(CV$2,List!$P:$P,0)))</f>
        <v>0</v>
      </c>
      <c r="CW22" s="357">
        <f ca="1">IF(
COUNTIFS('Project Follow up - Base'!$S$20:$S$96,CW$2,'Project Follow up - Base'!$F$20:$F$96,$C22)&lt;= INDEX(List!$Q:$Q,MATCH(CW$2,List!$P:$P,0)),
0,
(COUNTIFS('Project Follow up - Base'!$S$20:$S$96,CW$2,'Project Follow up - Base'!$F$20:$F$96,$C22)
- INDEX(List!$Q:$Q,MATCH(CW$2,List!$P:$P,0)))
* INDEX(List!$R:$R,MATCH(CW$2,List!$P:$P,0)))</f>
        <v>0</v>
      </c>
      <c r="CX22" s="357">
        <f ca="1">IF(
COUNTIFS('Project Follow up - Base'!$S$20:$S$96,CX$2,'Project Follow up - Base'!$F$20:$F$96,$C22)&lt;= INDEX(List!$Q:$Q,MATCH(CX$2,List!$P:$P,0)),
0,
(COUNTIFS('Project Follow up - Base'!$S$20:$S$96,CX$2,'Project Follow up - Base'!$F$20:$F$96,$C22)
- INDEX(List!$Q:$Q,MATCH(CX$2,List!$P:$P,0)))
* INDEX(List!$R:$R,MATCH(CX$2,List!$P:$P,0)))</f>
        <v>0</v>
      </c>
      <c r="CY22" s="357">
        <f ca="1">IF(
COUNTIFS('Project Follow up - Base'!$S$20:$S$96,CY$2,'Project Follow up - Base'!$F$20:$F$96,$C22)&lt;= INDEX(List!$Q:$Q,MATCH(CY$2,List!$P:$P,0)),
0,
(COUNTIFS('Project Follow up - Base'!$S$20:$S$96,CY$2,'Project Follow up - Base'!$F$20:$F$96,$C22)
- INDEX(List!$Q:$Q,MATCH(CY$2,List!$P:$P,0)))
* INDEX(List!$R:$R,MATCH(CY$2,List!$P:$P,0)))</f>
        <v>0</v>
      </c>
      <c r="CZ22" s="357">
        <f ca="1">IF(
COUNTIFS('Project Follow up - Base'!$S$20:$S$96,CZ$2,'Project Follow up - Base'!$F$20:$F$96,$C22)&lt;= INDEX(List!$Q:$Q,MATCH(CZ$2,List!$P:$P,0)),
0,
(COUNTIFS('Project Follow up - Base'!$S$20:$S$96,CZ$2,'Project Follow up - Base'!$F$20:$F$96,$C22)
- INDEX(List!$Q:$Q,MATCH(CZ$2,List!$P:$P,0)))
* INDEX(List!$R:$R,MATCH(CZ$2,List!$P:$P,0)))</f>
        <v>0</v>
      </c>
      <c r="DA22" s="357">
        <f ca="1">IF(
COUNTIFS('Project Follow up - Base'!$S$20:$S$96,DA$2,'Project Follow up - Base'!$F$20:$F$96,$C22)&lt;= INDEX(List!$Q:$Q,MATCH(DA$2,List!$P:$P,0)),
0,
(COUNTIFS('Project Follow up - Base'!$S$20:$S$96,DA$2,'Project Follow up - Base'!$F$20:$F$96,$C22)
- INDEX(List!$Q:$Q,MATCH(DA$2,List!$P:$P,0)))
* INDEX(List!$R:$R,MATCH(DA$2,List!$P:$P,0)))</f>
        <v>0</v>
      </c>
      <c r="DB22" s="357">
        <f ca="1">IF(
COUNTIFS('Project Follow up - Base'!$S$20:$S$96,DB$2,'Project Follow up - Base'!$F$20:$F$96,$C22)&lt;= INDEX(List!$Q:$Q,MATCH(DB$2,List!$P:$P,0)),
0,
(COUNTIFS('Project Follow up - Base'!$S$20:$S$96,DB$2,'Project Follow up - Base'!$F$20:$F$96,$C22)
- INDEX(List!$Q:$Q,MATCH(DB$2,List!$P:$P,0)))
* INDEX(List!$R:$R,MATCH(DB$2,List!$P:$P,0)))</f>
        <v>0</v>
      </c>
    </row>
    <row r="23" spans="1:106" x14ac:dyDescent="0.2">
      <c r="A23" s="353">
        <f>COUNTIF('Project Follow up - Base'!$F$20:$F$96,C23)</f>
        <v>0</v>
      </c>
      <c r="B23" s="353" t="str">
        <f>'Employees Summary'!B24</f>
        <v>Studies</v>
      </c>
      <c r="C23" s="353" t="str">
        <f>'Employees Summary'!C24</f>
        <v>Ahmed Mahmoud</v>
      </c>
      <c r="D23" s="354" t="str">
        <f>IF(C23=0,"", IF(A23&gt;0,1-(G23*[1]KPI!$C$3)-(H23*[1]KPI!$C$4),""))</f>
        <v/>
      </c>
      <c r="E23" s="365" t="str">
        <f>IF(OR(C23='Project Follow up - Base'!$D$17,C23='Project Follow up - Base'!$D$38,C23='Project Follow up - Base'!$D$74), IF(SUMIF(B:B,B23,A:A)=0,"", AVERAGEIF(B:B,B23,D:D)),"")</f>
        <v/>
      </c>
      <c r="F23" s="366">
        <f>SUMIF('Project Follow up - Base'!$F$20:$F$102,'Employees KPIs'!C23,'Project Follow up - Base'!$AA$20:$AA$102)</f>
        <v>0</v>
      </c>
      <c r="G23" s="355">
        <f>IF( F23=0,
   0,
   IF(
     F23-
     [1]KPI!$F$3
     &lt;0,0,
     F23-
     [1]KPI!$F$3
    )*
     [1]KPI!$G$3
)</f>
        <v>0</v>
      </c>
      <c r="H23" s="355">
        <f t="shared" ca="1" si="0"/>
        <v>0</v>
      </c>
      <c r="I23" s="356">
        <f ca="1">IF(
COUNTIFS('Project Follow up - Base'!$S$20:$S$96,I$2,'Project Follow up - Base'!$F$20:$F$96,$C23)&lt;= INDEX(List!$Q:$Q,MATCH(I$2,List!$P:$P,0)),
0,
(COUNTIFS('Project Follow up - Base'!$S$20:$S$96,I$2,'Project Follow up - Base'!$F$20:$F$96,$C23)
- INDEX(List!$Q:$Q,MATCH(I$2,List!$P:$P,0)))
* INDEX(List!$R:$R,MATCH(I$2,List!$P:$P,0)))</f>
        <v>0</v>
      </c>
      <c r="J23" s="357">
        <f ca="1">IF(
COUNTIFS('Project Follow up - Base'!$S$20:$S$96,J$2,'Project Follow up - Base'!$F$20:$F$96,$C23)&lt;= INDEX(List!$Q:$Q,MATCH(J$2,List!$P:$P,0)),
0,
(COUNTIFS('Project Follow up - Base'!$S$20:$S$96,J$2,'Project Follow up - Base'!$F$20:$F$96,$C23)
- INDEX(List!$Q:$Q,MATCH(J$2,List!$P:$P,0)))
* INDEX(List!$R:$R,MATCH(J$2,List!$P:$P,0)))</f>
        <v>0</v>
      </c>
      <c r="K23" s="357">
        <f ca="1">IF(
COUNTIFS('Project Follow up - Base'!$S$20:$S$96,K$2,'Project Follow up - Base'!$F$20:$F$96,$C23)&lt;= INDEX(List!$Q:$Q,MATCH(K$2,List!$P:$P,0)),
0,
(COUNTIFS('Project Follow up - Base'!$S$20:$S$96,K$2,'Project Follow up - Base'!$F$20:$F$96,$C23)
- INDEX(List!$Q:$Q,MATCH(K$2,List!$P:$P,0)))
* INDEX(List!$R:$R,MATCH(K$2,List!$P:$P,0)))</f>
        <v>0</v>
      </c>
      <c r="L23" s="357">
        <f ca="1">IF(
COUNTIFS('Project Follow up - Base'!$S$20:$S$96,L$2,'Project Follow up - Base'!$F$20:$F$96,$C23)&lt;= INDEX(List!$Q:$Q,MATCH(L$2,List!$P:$P,0)),
0,
(COUNTIFS('Project Follow up - Base'!$S$20:$S$96,L$2,'Project Follow up - Base'!$F$20:$F$96,$C23)
- INDEX(List!$Q:$Q,MATCH(L$2,List!$P:$P,0)))
* INDEX(List!$R:$R,MATCH(L$2,List!$P:$P,0)))</f>
        <v>0</v>
      </c>
      <c r="M23" s="357">
        <f ca="1">IF(
COUNTIFS('Project Follow up - Base'!$S$20:$S$96,M$2,'Project Follow up - Base'!$F$20:$F$96,$C23)&lt;= INDEX(List!$Q:$Q,MATCH(M$2,List!$P:$P,0)),
0,
(COUNTIFS('Project Follow up - Base'!$S$20:$S$96,M$2,'Project Follow up - Base'!$F$20:$F$96,$C23)
- INDEX(List!$Q:$Q,MATCH(M$2,List!$P:$P,0)))
* INDEX(List!$R:$R,MATCH(M$2,List!$P:$P,0)))</f>
        <v>0</v>
      </c>
      <c r="N23" s="357">
        <f ca="1">IF(
COUNTIFS('Project Follow up - Base'!$S$20:$S$96,N$2,'Project Follow up - Base'!$F$20:$F$96,$C23)&lt;= INDEX(List!$Q:$Q,MATCH(N$2,List!$P:$P,0)),
0,
(COUNTIFS('Project Follow up - Base'!$S$20:$S$96,N$2,'Project Follow up - Base'!$F$20:$F$96,$C23)
- INDEX(List!$Q:$Q,MATCH(N$2,List!$P:$P,0)))
* INDEX(List!$R:$R,MATCH(N$2,List!$P:$P,0)))</f>
        <v>0</v>
      </c>
      <c r="O23" s="357">
        <f ca="1">IF(
COUNTIFS('Project Follow up - Base'!$S$20:$S$96,O$2,'Project Follow up - Base'!$F$20:$F$96,$C23)&lt;= INDEX(List!$Q:$Q,MATCH(O$2,List!$P:$P,0)),
0,
(COUNTIFS('Project Follow up - Base'!$S$20:$S$96,O$2,'Project Follow up - Base'!$F$20:$F$96,$C23)
- INDEX(List!$Q:$Q,MATCH(O$2,List!$P:$P,0)))
* INDEX(List!$R:$R,MATCH(O$2,List!$P:$P,0)))</f>
        <v>0</v>
      </c>
      <c r="P23" s="357">
        <f ca="1">IF(
COUNTIFS('Project Follow up - Base'!$S$20:$S$96,P$2,'Project Follow up - Base'!$F$20:$F$96,$C23)&lt;= INDEX(List!$Q:$Q,MATCH(P$2,List!$P:$P,0)),
0,
(COUNTIFS('Project Follow up - Base'!$S$20:$S$96,P$2,'Project Follow up - Base'!$F$20:$F$96,$C23)
- INDEX(List!$Q:$Q,MATCH(P$2,List!$P:$P,0)))
* INDEX(List!$R:$R,MATCH(P$2,List!$P:$P,0)))</f>
        <v>0</v>
      </c>
      <c r="Q23" s="357">
        <f ca="1">IF(
COUNTIFS('Project Follow up - Base'!$S$20:$S$96,Q$2,'Project Follow up - Base'!$F$20:$F$96,$C23)&lt;= INDEX(List!$Q:$Q,MATCH(Q$2,List!$P:$P,0)),
0,
(COUNTIFS('Project Follow up - Base'!$S$20:$S$96,Q$2,'Project Follow up - Base'!$F$20:$F$96,$C23)
- INDEX(List!$Q:$Q,MATCH(Q$2,List!$P:$P,0)))
* INDEX(List!$R:$R,MATCH(Q$2,List!$P:$P,0)))</f>
        <v>0</v>
      </c>
      <c r="R23" s="357">
        <f ca="1">IF(
COUNTIFS('Project Follow up - Base'!$S$20:$S$96,R$2,'Project Follow up - Base'!$F$20:$F$96,$C23)&lt;= INDEX(List!$Q:$Q,MATCH(R$2,List!$P:$P,0)),
0,
(COUNTIFS('Project Follow up - Base'!$S$20:$S$96,R$2,'Project Follow up - Base'!$F$20:$F$96,$C23)
- INDEX(List!$Q:$Q,MATCH(R$2,List!$P:$P,0)))
* INDEX(List!$R:$R,MATCH(R$2,List!$P:$P,0)))</f>
        <v>0</v>
      </c>
      <c r="S23" s="357">
        <f ca="1">IF(
COUNTIFS('Project Follow up - Base'!$S$20:$S$96,S$2,'Project Follow up - Base'!$F$20:$F$96,$C23)&lt;= INDEX(List!$Q:$Q,MATCH(S$2,List!$P:$P,0)),
0,
(COUNTIFS('Project Follow up - Base'!$S$20:$S$96,S$2,'Project Follow up - Base'!$F$20:$F$96,$C23)
- INDEX(List!$Q:$Q,MATCH(S$2,List!$P:$P,0)))
* INDEX(List!$R:$R,MATCH(S$2,List!$P:$P,0)))</f>
        <v>0</v>
      </c>
      <c r="T23" s="357">
        <f ca="1">IF(
COUNTIFS('Project Follow up - Base'!$S$20:$S$96,T$2,'Project Follow up - Base'!$F$20:$F$96,$C23)&lt;= INDEX(List!$Q:$Q,MATCH(T$2,List!$P:$P,0)),
0,
(COUNTIFS('Project Follow up - Base'!$S$20:$S$96,T$2,'Project Follow up - Base'!$F$20:$F$96,$C23)
- INDEX(List!$Q:$Q,MATCH(T$2,List!$P:$P,0)))
* INDEX(List!$R:$R,MATCH(T$2,List!$P:$P,0)))</f>
        <v>0</v>
      </c>
      <c r="U23" s="357">
        <f ca="1">IF(
COUNTIFS('Project Follow up - Base'!$S$20:$S$96,U$2,'Project Follow up - Base'!$F$20:$F$96,$C23)&lt;= INDEX(List!$Q:$Q,MATCH(U$2,List!$P:$P,0)),
0,
(COUNTIFS('Project Follow up - Base'!$S$20:$S$96,U$2,'Project Follow up - Base'!$F$20:$F$96,$C23)
- INDEX(List!$Q:$Q,MATCH(U$2,List!$P:$P,0)))
* INDEX(List!$R:$R,MATCH(U$2,List!$P:$P,0)))</f>
        <v>0</v>
      </c>
      <c r="V23" s="357">
        <f ca="1">IF(
COUNTIFS('Project Follow up - Base'!$S$20:$S$96,V$2,'Project Follow up - Base'!$F$20:$F$96,$C23)&lt;= INDEX(List!$Q:$Q,MATCH(V$2,List!$P:$P,0)),
0,
(COUNTIFS('Project Follow up - Base'!$S$20:$S$96,V$2,'Project Follow up - Base'!$F$20:$F$96,$C23)
- INDEX(List!$Q:$Q,MATCH(V$2,List!$P:$P,0)))
* INDEX(List!$R:$R,MATCH(V$2,List!$P:$P,0)))</f>
        <v>0</v>
      </c>
      <c r="W23" s="357">
        <f ca="1">IF(
COUNTIFS('Project Follow up - Base'!$S$20:$S$96,W$2,'Project Follow up - Base'!$F$20:$F$96,$C23)&lt;= INDEX(List!$Q:$Q,MATCH(W$2,List!$P:$P,0)),
0,
(COUNTIFS('Project Follow up - Base'!$S$20:$S$96,W$2,'Project Follow up - Base'!$F$20:$F$96,$C23)
- INDEX(List!$Q:$Q,MATCH(W$2,List!$P:$P,0)))
* INDEX(List!$R:$R,MATCH(W$2,List!$P:$P,0)))</f>
        <v>0</v>
      </c>
      <c r="X23" s="357">
        <f ca="1">IF(
COUNTIFS('Project Follow up - Base'!$S$20:$S$96,X$2,'Project Follow up - Base'!$F$20:$F$96,$C23)&lt;= INDEX(List!$Q:$Q,MATCH(X$2,List!$P:$P,0)),
0,
(COUNTIFS('Project Follow up - Base'!$S$20:$S$96,X$2,'Project Follow up - Base'!$F$20:$F$96,$C23)
- INDEX(List!$Q:$Q,MATCH(X$2,List!$P:$P,0)))
* INDEX(List!$R:$R,MATCH(X$2,List!$P:$P,0)))</f>
        <v>0</v>
      </c>
      <c r="Y23" s="357">
        <f ca="1">IF(
COUNTIFS('Project Follow up - Base'!$S$20:$S$96,Y$2,'Project Follow up - Base'!$F$20:$F$96,$C23)&lt;= INDEX(List!$Q:$Q,MATCH(Y$2,List!$P:$P,0)),
0,
(COUNTIFS('Project Follow up - Base'!$S$20:$S$96,Y$2,'Project Follow up - Base'!$F$20:$F$96,$C23)
- INDEX(List!$Q:$Q,MATCH(Y$2,List!$P:$P,0)))
* INDEX(List!$R:$R,MATCH(Y$2,List!$P:$P,0)))</f>
        <v>0</v>
      </c>
      <c r="Z23" s="357">
        <f ca="1">IF(
COUNTIFS('Project Follow up - Base'!$S$20:$S$96,Z$2,'Project Follow up - Base'!$F$20:$F$96,$C23)&lt;= INDEX(List!$Q:$Q,MATCH(Z$2,List!$P:$P,0)),
0,
(COUNTIFS('Project Follow up - Base'!$S$20:$S$96,Z$2,'Project Follow up - Base'!$F$20:$F$96,$C23)
- INDEX(List!$Q:$Q,MATCH(Z$2,List!$P:$P,0)))
* INDEX(List!$R:$R,MATCH(Z$2,List!$P:$P,0)))</f>
        <v>0</v>
      </c>
      <c r="AA23" s="357">
        <f ca="1">IF(
COUNTIFS('Project Follow up - Base'!$S$20:$S$96,AA$2,'Project Follow up - Base'!$F$20:$F$96,$C23)&lt;= INDEX(List!$Q:$Q,MATCH(AA$2,List!$P:$P,0)),
0,
(COUNTIFS('Project Follow up - Base'!$S$20:$S$96,AA$2,'Project Follow up - Base'!$F$20:$F$96,$C23)
- INDEX(List!$Q:$Q,MATCH(AA$2,List!$P:$P,0)))
* INDEX(List!$R:$R,MATCH(AA$2,List!$P:$P,0)))</f>
        <v>0</v>
      </c>
      <c r="AB23" s="357">
        <f ca="1">IF(
COUNTIFS('Project Follow up - Base'!$S$20:$S$96,AB$2,'Project Follow up - Base'!$F$20:$F$96,$C23)&lt;= INDEX(List!$Q:$Q,MATCH(AB$2,List!$P:$P,0)),
0,
(COUNTIFS('Project Follow up - Base'!$S$20:$S$96,AB$2,'Project Follow up - Base'!$F$20:$F$96,$C23)
- INDEX(List!$Q:$Q,MATCH(AB$2,List!$P:$P,0)))
* INDEX(List!$R:$R,MATCH(AB$2,List!$P:$P,0)))</f>
        <v>0</v>
      </c>
      <c r="AC23" s="357">
        <f ca="1">IF(
COUNTIFS('Project Follow up - Base'!$S$20:$S$96,AC$2,'Project Follow up - Base'!$F$20:$F$96,$C23)&lt;= INDEX(List!$Q:$Q,MATCH(AC$2,List!$P:$P,0)),
0,
(COUNTIFS('Project Follow up - Base'!$S$20:$S$96,AC$2,'Project Follow up - Base'!$F$20:$F$96,$C23)
- INDEX(List!$Q:$Q,MATCH(AC$2,List!$P:$P,0)))
* INDEX(List!$R:$R,MATCH(AC$2,List!$P:$P,0)))</f>
        <v>0</v>
      </c>
      <c r="AD23" s="357">
        <f ca="1">IF(
COUNTIFS('Project Follow up - Base'!$S$20:$S$96,AD$2,'Project Follow up - Base'!$F$20:$F$96,$C23)&lt;= INDEX(List!$Q:$Q,MATCH(AD$2,List!$P:$P,0)),
0,
(COUNTIFS('Project Follow up - Base'!$S$20:$S$96,AD$2,'Project Follow up - Base'!$F$20:$F$96,$C23)
- INDEX(List!$Q:$Q,MATCH(AD$2,List!$P:$P,0)))
* INDEX(List!$R:$R,MATCH(AD$2,List!$P:$P,0)))</f>
        <v>0</v>
      </c>
      <c r="AE23" s="357">
        <f ca="1">IF(
COUNTIFS('Project Follow up - Base'!$S$20:$S$96,AE$2,'Project Follow up - Base'!$F$20:$F$96,$C23)&lt;= INDEX(List!$Q:$Q,MATCH(AE$2,List!$P:$P,0)),
0,
(COUNTIFS('Project Follow up - Base'!$S$20:$S$96,AE$2,'Project Follow up - Base'!$F$20:$F$96,$C23)
- INDEX(List!$Q:$Q,MATCH(AE$2,List!$P:$P,0)))
* INDEX(List!$R:$R,MATCH(AE$2,List!$P:$P,0)))</f>
        <v>0</v>
      </c>
      <c r="AF23" s="357">
        <f ca="1">IF(
COUNTIFS('Project Follow up - Base'!$S$20:$S$96,AF$2,'Project Follow up - Base'!$F$20:$F$96,$C23)&lt;= INDEX(List!$Q:$Q,MATCH(AF$2,List!$P:$P,0)),
0,
(COUNTIFS('Project Follow up - Base'!$S$20:$S$96,AF$2,'Project Follow up - Base'!$F$20:$F$96,$C23)
- INDEX(List!$Q:$Q,MATCH(AF$2,List!$P:$P,0)))
* INDEX(List!$R:$R,MATCH(AF$2,List!$P:$P,0)))</f>
        <v>0</v>
      </c>
      <c r="AG23" s="357">
        <f ca="1">IF(
COUNTIFS('Project Follow up - Base'!$S$20:$S$96,AG$2,'Project Follow up - Base'!$F$20:$F$96,$C23)&lt;= INDEX(List!$Q:$Q,MATCH(AG$2,List!$P:$P,0)),
0,
(COUNTIFS('Project Follow up - Base'!$S$20:$S$96,AG$2,'Project Follow up - Base'!$F$20:$F$96,$C23)
- INDEX(List!$Q:$Q,MATCH(AG$2,List!$P:$P,0)))
* INDEX(List!$R:$R,MATCH(AG$2,List!$P:$P,0)))</f>
        <v>0</v>
      </c>
      <c r="AH23" s="357">
        <f ca="1">IF(
COUNTIFS('Project Follow up - Base'!$S$20:$S$96,AH$2,'Project Follow up - Base'!$F$20:$F$96,$C23)&lt;= INDEX(List!$Q:$Q,MATCH(AH$2,List!$P:$P,0)),
0,
(COUNTIFS('Project Follow up - Base'!$S$20:$S$96,AH$2,'Project Follow up - Base'!$F$20:$F$96,$C23)
- INDEX(List!$Q:$Q,MATCH(AH$2,List!$P:$P,0)))
* INDEX(List!$R:$R,MATCH(AH$2,List!$P:$P,0)))</f>
        <v>0</v>
      </c>
      <c r="AI23" s="357">
        <f ca="1">IF(
COUNTIFS('Project Follow up - Base'!$S$20:$S$96,AI$2,'Project Follow up - Base'!$F$20:$F$96,$C23)&lt;= INDEX(List!$Q:$Q,MATCH(AI$2,List!$P:$P,0)),
0,
(COUNTIFS('Project Follow up - Base'!$S$20:$S$96,AI$2,'Project Follow up - Base'!$F$20:$F$96,$C23)
- INDEX(List!$Q:$Q,MATCH(AI$2,List!$P:$P,0)))
* INDEX(List!$R:$R,MATCH(AI$2,List!$P:$P,0)))</f>
        <v>0</v>
      </c>
      <c r="AJ23" s="357">
        <f ca="1">IF(
COUNTIFS('Project Follow up - Base'!$S$20:$S$96,AJ$2,'Project Follow up - Base'!$F$20:$F$96,$C23)&lt;= INDEX(List!$Q:$Q,MATCH(AJ$2,List!$P:$P,0)),
0,
(COUNTIFS('Project Follow up - Base'!$S$20:$S$96,AJ$2,'Project Follow up - Base'!$F$20:$F$96,$C23)
- INDEX(List!$Q:$Q,MATCH(AJ$2,List!$P:$P,0)))
* INDEX(List!$R:$R,MATCH(AJ$2,List!$P:$P,0)))</f>
        <v>0</v>
      </c>
      <c r="AK23" s="357">
        <f ca="1">IF(
COUNTIFS('Project Follow up - Base'!$S$20:$S$96,AK$2,'Project Follow up - Base'!$F$20:$F$96,$C23)&lt;= INDEX(List!$Q:$Q,MATCH(AK$2,List!$P:$P,0)),
0,
(COUNTIFS('Project Follow up - Base'!$S$20:$S$96,AK$2,'Project Follow up - Base'!$F$20:$F$96,$C23)
- INDEX(List!$Q:$Q,MATCH(AK$2,List!$P:$P,0)))
* INDEX(List!$R:$R,MATCH(AK$2,List!$P:$P,0)))</f>
        <v>0</v>
      </c>
      <c r="AL23" s="357">
        <f ca="1">IF(
COUNTIFS('Project Follow up - Base'!$S$20:$S$96,AL$2,'Project Follow up - Base'!$F$20:$F$96,$C23)&lt;= INDEX(List!$Q:$Q,MATCH(AL$2,List!$P:$P,0)),
0,
(COUNTIFS('Project Follow up - Base'!$S$20:$S$96,AL$2,'Project Follow up - Base'!$F$20:$F$96,$C23)
- INDEX(List!$Q:$Q,MATCH(AL$2,List!$P:$P,0)))
* INDEX(List!$R:$R,MATCH(AL$2,List!$P:$P,0)))</f>
        <v>0</v>
      </c>
      <c r="AM23" s="357">
        <f ca="1">IF(
COUNTIFS('Project Follow up - Base'!$S$20:$S$96,AM$2,'Project Follow up - Base'!$F$20:$F$96,$C23)&lt;= INDEX(List!$Q:$Q,MATCH(AM$2,List!$P:$P,0)),
0,
(COUNTIFS('Project Follow up - Base'!$S$20:$S$96,AM$2,'Project Follow up - Base'!$F$20:$F$96,$C23)
- INDEX(List!$Q:$Q,MATCH(AM$2,List!$P:$P,0)))
* INDEX(List!$R:$R,MATCH(AM$2,List!$P:$P,0)))</f>
        <v>0</v>
      </c>
      <c r="AN23" s="357">
        <f ca="1">IF(
COUNTIFS('Project Follow up - Base'!$S$20:$S$96,AN$2,'Project Follow up - Base'!$F$20:$F$96,$C23)&lt;= INDEX(List!$Q:$Q,MATCH(AN$2,List!$P:$P,0)),
0,
(COUNTIFS('Project Follow up - Base'!$S$20:$S$96,AN$2,'Project Follow up - Base'!$F$20:$F$96,$C23)
- INDEX(List!$Q:$Q,MATCH(AN$2,List!$P:$P,0)))
* INDEX(List!$R:$R,MATCH(AN$2,List!$P:$P,0)))</f>
        <v>0</v>
      </c>
      <c r="AO23" s="357">
        <f ca="1">IF(
COUNTIFS('Project Follow up - Base'!$S$20:$S$96,AO$2,'Project Follow up - Base'!$F$20:$F$96,$C23)&lt;= INDEX(List!$Q:$Q,MATCH(AO$2,List!$P:$P,0)),
0,
(COUNTIFS('Project Follow up - Base'!$S$20:$S$96,AO$2,'Project Follow up - Base'!$F$20:$F$96,$C23)
- INDEX(List!$Q:$Q,MATCH(AO$2,List!$P:$P,0)))
* INDEX(List!$R:$R,MATCH(AO$2,List!$P:$P,0)))</f>
        <v>0</v>
      </c>
      <c r="AP23" s="357">
        <f ca="1">IF(
COUNTIFS('Project Follow up - Base'!$S$20:$S$96,AP$2,'Project Follow up - Base'!$F$20:$F$96,$C23)&lt;= INDEX(List!$Q:$Q,MATCH(AP$2,List!$P:$P,0)),
0,
(COUNTIFS('Project Follow up - Base'!$S$20:$S$96,AP$2,'Project Follow up - Base'!$F$20:$F$96,$C23)
- INDEX(List!$Q:$Q,MATCH(AP$2,List!$P:$P,0)))
* INDEX(List!$R:$R,MATCH(AP$2,List!$P:$P,0)))</f>
        <v>0</v>
      </c>
      <c r="AQ23" s="357">
        <f ca="1">IF(
COUNTIFS('Project Follow up - Base'!$S$20:$S$96,AQ$2,'Project Follow up - Base'!$F$20:$F$96,$C23)&lt;= INDEX(List!$Q:$Q,MATCH(AQ$2,List!$P:$P,0)),
0,
(COUNTIFS('Project Follow up - Base'!$S$20:$S$96,AQ$2,'Project Follow up - Base'!$F$20:$F$96,$C23)
- INDEX(List!$Q:$Q,MATCH(AQ$2,List!$P:$P,0)))
* INDEX(List!$R:$R,MATCH(AQ$2,List!$P:$P,0)))</f>
        <v>0</v>
      </c>
      <c r="AR23" s="357">
        <f ca="1">IF(
COUNTIFS('Project Follow up - Base'!$S$20:$S$96,AR$2,'Project Follow up - Base'!$F$20:$F$96,$C23)&lt;= INDEX(List!$Q:$Q,MATCH(AR$2,List!$P:$P,0)),
0,
(COUNTIFS('Project Follow up - Base'!$S$20:$S$96,AR$2,'Project Follow up - Base'!$F$20:$F$96,$C23)
- INDEX(List!$Q:$Q,MATCH(AR$2,List!$P:$P,0)))
* INDEX(List!$R:$R,MATCH(AR$2,List!$P:$P,0)))</f>
        <v>0</v>
      </c>
      <c r="AS23" s="357">
        <f ca="1">IF(
COUNTIFS('Project Follow up - Base'!$S$20:$S$96,AS$2,'Project Follow up - Base'!$F$20:$F$96,$C23)&lt;= INDEX(List!$Q:$Q,MATCH(AS$2,List!$P:$P,0)),
0,
(COUNTIFS('Project Follow up - Base'!$S$20:$S$96,AS$2,'Project Follow up - Base'!$F$20:$F$96,$C23)
- INDEX(List!$Q:$Q,MATCH(AS$2,List!$P:$P,0)))
* INDEX(List!$R:$R,MATCH(AS$2,List!$P:$P,0)))</f>
        <v>0</v>
      </c>
      <c r="AT23" s="357">
        <f ca="1">IF(
COUNTIFS('Project Follow up - Base'!$S$20:$S$96,AT$2,'Project Follow up - Base'!$F$20:$F$96,$C23)&lt;= INDEX(List!$Q:$Q,MATCH(AT$2,List!$P:$P,0)),
0,
(COUNTIFS('Project Follow up - Base'!$S$20:$S$96,AT$2,'Project Follow up - Base'!$F$20:$F$96,$C23)
- INDEX(List!$Q:$Q,MATCH(AT$2,List!$P:$P,0)))
* INDEX(List!$R:$R,MATCH(AT$2,List!$P:$P,0)))</f>
        <v>0</v>
      </c>
      <c r="AU23" s="357">
        <f ca="1">IF(
COUNTIFS('Project Follow up - Base'!$S$20:$S$96,AU$2,'Project Follow up - Base'!$F$20:$F$96,$C23)&lt;= INDEX(List!$Q:$Q,MATCH(AU$2,List!$P:$P,0)),
0,
(COUNTIFS('Project Follow up - Base'!$S$20:$S$96,AU$2,'Project Follow up - Base'!$F$20:$F$96,$C23)
- INDEX(List!$Q:$Q,MATCH(AU$2,List!$P:$P,0)))
* INDEX(List!$R:$R,MATCH(AU$2,List!$P:$P,0)))</f>
        <v>0</v>
      </c>
      <c r="AV23" s="357">
        <f ca="1">IF(
COUNTIFS('Project Follow up - Base'!$S$20:$S$96,AV$2,'Project Follow up - Base'!$F$20:$F$96,$C23)&lt;= INDEX(List!$Q:$Q,MATCH(AV$2,List!$P:$P,0)),
0,
(COUNTIFS('Project Follow up - Base'!$S$20:$S$96,AV$2,'Project Follow up - Base'!$F$20:$F$96,$C23)
- INDEX(List!$Q:$Q,MATCH(AV$2,List!$P:$P,0)))
* INDEX(List!$R:$R,MATCH(AV$2,List!$P:$P,0)))</f>
        <v>0</v>
      </c>
      <c r="AW23" s="357">
        <f ca="1">IF(
COUNTIFS('Project Follow up - Base'!$S$20:$S$96,AW$2,'Project Follow up - Base'!$F$20:$F$96,$C23)&lt;= INDEX(List!$Q:$Q,MATCH(AW$2,List!$P:$P,0)),
0,
(COUNTIFS('Project Follow up - Base'!$S$20:$S$96,AW$2,'Project Follow up - Base'!$F$20:$F$96,$C23)
- INDEX(List!$Q:$Q,MATCH(AW$2,List!$P:$P,0)))
* INDEX(List!$R:$R,MATCH(AW$2,List!$P:$P,0)))</f>
        <v>0</v>
      </c>
      <c r="AX23" s="357">
        <f ca="1">IF(
COUNTIFS('Project Follow up - Base'!$S$20:$S$96,AX$2,'Project Follow up - Base'!$F$20:$F$96,$C23)&lt;= INDEX(List!$Q:$Q,MATCH(AX$2,List!$P:$P,0)),
0,
(COUNTIFS('Project Follow up - Base'!$S$20:$S$96,AX$2,'Project Follow up - Base'!$F$20:$F$96,$C23)
- INDEX(List!$Q:$Q,MATCH(AX$2,List!$P:$P,0)))
* INDEX(List!$R:$R,MATCH(AX$2,List!$P:$P,0)))</f>
        <v>0</v>
      </c>
      <c r="AY23" s="357">
        <f ca="1">IF(
COUNTIFS('Project Follow up - Base'!$S$20:$S$96,AY$2,'Project Follow up - Base'!$F$20:$F$96,$C23)&lt;= INDEX(List!$Q:$Q,MATCH(AY$2,List!$P:$P,0)),
0,
(COUNTIFS('Project Follow up - Base'!$S$20:$S$96,AY$2,'Project Follow up - Base'!$F$20:$F$96,$C23)
- INDEX(List!$Q:$Q,MATCH(AY$2,List!$P:$P,0)))
* INDEX(List!$R:$R,MATCH(AY$2,List!$P:$P,0)))</f>
        <v>0</v>
      </c>
      <c r="AZ23" s="357">
        <f ca="1">IF(
COUNTIFS('Project Follow up - Base'!$S$20:$S$96,AZ$2,'Project Follow up - Base'!$F$20:$F$96,$C23)&lt;= INDEX(List!$Q:$Q,MATCH(AZ$2,List!$P:$P,0)),
0,
(COUNTIFS('Project Follow up - Base'!$S$20:$S$96,AZ$2,'Project Follow up - Base'!$F$20:$F$96,$C23)
- INDEX(List!$Q:$Q,MATCH(AZ$2,List!$P:$P,0)))
* INDEX(List!$R:$R,MATCH(AZ$2,List!$P:$P,0)))</f>
        <v>0</v>
      </c>
      <c r="BA23" s="357">
        <f ca="1">IF(
COUNTIFS('Project Follow up - Base'!$S$20:$S$96,BA$2,'Project Follow up - Base'!$F$20:$F$96,$C23)&lt;= INDEX(List!$Q:$Q,MATCH(BA$2,List!$P:$P,0)),
0,
(COUNTIFS('Project Follow up - Base'!$S$20:$S$96,BA$2,'Project Follow up - Base'!$F$20:$F$96,$C23)
- INDEX(List!$Q:$Q,MATCH(BA$2,List!$P:$P,0)))
* INDEX(List!$R:$R,MATCH(BA$2,List!$P:$P,0)))</f>
        <v>0</v>
      </c>
      <c r="BB23" s="357">
        <f ca="1">IF(
COUNTIFS('Project Follow up - Base'!$S$20:$S$96,BB$2,'Project Follow up - Base'!$F$20:$F$96,$C23)&lt;= INDEX(List!$Q:$Q,MATCH(BB$2,List!$P:$P,0)),
0,
(COUNTIFS('Project Follow up - Base'!$S$20:$S$96,BB$2,'Project Follow up - Base'!$F$20:$F$96,$C23)
- INDEX(List!$Q:$Q,MATCH(BB$2,List!$P:$P,0)))
* INDEX(List!$R:$R,MATCH(BB$2,List!$P:$P,0)))</f>
        <v>0</v>
      </c>
      <c r="BC23" s="357">
        <f ca="1">IF(
COUNTIFS('Project Follow up - Base'!$S$20:$S$96,BC$2,'Project Follow up - Base'!$F$20:$F$96,$C23)&lt;= INDEX(List!$Q:$Q,MATCH(BC$2,List!$P:$P,0)),
0,
(COUNTIFS('Project Follow up - Base'!$S$20:$S$96,BC$2,'Project Follow up - Base'!$F$20:$F$96,$C23)
- INDEX(List!$Q:$Q,MATCH(BC$2,List!$P:$P,0)))
* INDEX(List!$R:$R,MATCH(BC$2,List!$P:$P,0)))</f>
        <v>0</v>
      </c>
      <c r="BD23" s="357">
        <f ca="1">IF(
COUNTIFS('Project Follow up - Base'!$S$20:$S$96,BD$2,'Project Follow up - Base'!$F$20:$F$96,$C23)&lt;= INDEX(List!$Q:$Q,MATCH(BD$2,List!$P:$P,0)),
0,
(COUNTIFS('Project Follow up - Base'!$S$20:$S$96,BD$2,'Project Follow up - Base'!$F$20:$F$96,$C23)
- INDEX(List!$Q:$Q,MATCH(BD$2,List!$P:$P,0)))
* INDEX(List!$R:$R,MATCH(BD$2,List!$P:$P,0)))</f>
        <v>0</v>
      </c>
      <c r="BE23" s="357">
        <f ca="1">IF(
COUNTIFS('Project Follow up - Base'!$S$20:$S$96,BE$2,'Project Follow up - Base'!$F$20:$F$96,$C23)&lt;= INDEX(List!$Q:$Q,MATCH(BE$2,List!$P:$P,0)),
0,
(COUNTIFS('Project Follow up - Base'!$S$20:$S$96,BE$2,'Project Follow up - Base'!$F$20:$F$96,$C23)
- INDEX(List!$Q:$Q,MATCH(BE$2,List!$P:$P,0)))
* INDEX(List!$R:$R,MATCH(BE$2,List!$P:$P,0)))</f>
        <v>0</v>
      </c>
      <c r="BF23" s="357">
        <f ca="1">IF(
COUNTIFS('Project Follow up - Base'!$S$20:$S$96,BF$2,'Project Follow up - Base'!$F$20:$F$96,$C23)&lt;= INDEX(List!$Q:$Q,MATCH(BF$2,List!$P:$P,0)),
0,
(COUNTIFS('Project Follow up - Base'!$S$20:$S$96,BF$2,'Project Follow up - Base'!$F$20:$F$96,$C23)
- INDEX(List!$Q:$Q,MATCH(BF$2,List!$P:$P,0)))
* INDEX(List!$R:$R,MATCH(BF$2,List!$P:$P,0)))</f>
        <v>0</v>
      </c>
      <c r="BG23" s="357">
        <f ca="1">IF(
COUNTIFS('Project Follow up - Base'!$S$20:$S$96,BG$2,'Project Follow up - Base'!$F$20:$F$96,$C23)&lt;= INDEX(List!$Q:$Q,MATCH(BG$2,List!$P:$P,0)),
0,
(COUNTIFS('Project Follow up - Base'!$S$20:$S$96,BG$2,'Project Follow up - Base'!$F$20:$F$96,$C23)
- INDEX(List!$Q:$Q,MATCH(BG$2,List!$P:$P,0)))
* INDEX(List!$R:$R,MATCH(BG$2,List!$P:$P,0)))</f>
        <v>0</v>
      </c>
      <c r="BH23" s="357">
        <f ca="1">IF(
COUNTIFS('Project Follow up - Base'!$S$20:$S$96,BH$2,'Project Follow up - Base'!$F$20:$F$96,$C23)&lt;= INDEX(List!$Q:$Q,MATCH(BH$2,List!$P:$P,0)),
0,
(COUNTIFS('Project Follow up - Base'!$S$20:$S$96,BH$2,'Project Follow up - Base'!$F$20:$F$96,$C23)
- INDEX(List!$Q:$Q,MATCH(BH$2,List!$P:$P,0)))
* INDEX(List!$R:$R,MATCH(BH$2,List!$P:$P,0)))</f>
        <v>0</v>
      </c>
      <c r="BI23" s="357">
        <f ca="1">IF(
COUNTIFS('Project Follow up - Base'!$S$20:$S$96,BI$2,'Project Follow up - Base'!$F$20:$F$96,$C23)&lt;= INDEX(List!$Q:$Q,MATCH(BI$2,List!$P:$P,0)),
0,
(COUNTIFS('Project Follow up - Base'!$S$20:$S$96,BI$2,'Project Follow up - Base'!$F$20:$F$96,$C23)
- INDEX(List!$Q:$Q,MATCH(BI$2,List!$P:$P,0)))
* INDEX(List!$R:$R,MATCH(BI$2,List!$P:$P,0)))</f>
        <v>0</v>
      </c>
      <c r="BJ23" s="357">
        <f ca="1">IF(
COUNTIFS('Project Follow up - Base'!$S$20:$S$96,BJ$2,'Project Follow up - Base'!$F$20:$F$96,$C23)&lt;= INDEX(List!$Q:$Q,MATCH(BJ$2,List!$P:$P,0)),
0,
(COUNTIFS('Project Follow up - Base'!$S$20:$S$96,BJ$2,'Project Follow up - Base'!$F$20:$F$96,$C23)
- INDEX(List!$Q:$Q,MATCH(BJ$2,List!$P:$P,0)))
* INDEX(List!$R:$R,MATCH(BJ$2,List!$P:$P,0)))</f>
        <v>0</v>
      </c>
      <c r="BK23" s="357">
        <f ca="1">IF(
COUNTIFS('Project Follow up - Base'!$S$20:$S$96,BK$2,'Project Follow up - Base'!$F$20:$F$96,$C23)&lt;= INDEX(List!$Q:$Q,MATCH(BK$2,List!$P:$P,0)),
0,
(COUNTIFS('Project Follow up - Base'!$S$20:$S$96,BK$2,'Project Follow up - Base'!$F$20:$F$96,$C23)
- INDEX(List!$Q:$Q,MATCH(BK$2,List!$P:$P,0)))
* INDEX(List!$R:$R,MATCH(BK$2,List!$P:$P,0)))</f>
        <v>0</v>
      </c>
      <c r="BL23" s="357">
        <f ca="1">IF(
COUNTIFS('Project Follow up - Base'!$S$20:$S$96,BL$2,'Project Follow up - Base'!$F$20:$F$96,$C23)&lt;= INDEX(List!$Q:$Q,MATCH(BL$2,List!$P:$P,0)),
0,
(COUNTIFS('Project Follow up - Base'!$S$20:$S$96,BL$2,'Project Follow up - Base'!$F$20:$F$96,$C23)
- INDEX(List!$Q:$Q,MATCH(BL$2,List!$P:$P,0)))
* INDEX(List!$R:$R,MATCH(BL$2,List!$P:$P,0)))</f>
        <v>0</v>
      </c>
      <c r="BM23" s="357">
        <f ca="1">IF(
COUNTIFS('Project Follow up - Base'!$S$20:$S$96,BM$2,'Project Follow up - Base'!$F$20:$F$96,$C23)&lt;= INDEX(List!$Q:$Q,MATCH(BM$2,List!$P:$P,0)),
0,
(COUNTIFS('Project Follow up - Base'!$S$20:$S$96,BM$2,'Project Follow up - Base'!$F$20:$F$96,$C23)
- INDEX(List!$Q:$Q,MATCH(BM$2,List!$P:$P,0)))
* INDEX(List!$R:$R,MATCH(BM$2,List!$P:$P,0)))</f>
        <v>0</v>
      </c>
      <c r="BN23" s="357">
        <f ca="1">IF(
COUNTIFS('Project Follow up - Base'!$S$20:$S$96,BN$2,'Project Follow up - Base'!$F$20:$F$96,$C23)&lt;= INDEX(List!$Q:$Q,MATCH(BN$2,List!$P:$P,0)),
0,
(COUNTIFS('Project Follow up - Base'!$S$20:$S$96,BN$2,'Project Follow up - Base'!$F$20:$F$96,$C23)
- INDEX(List!$Q:$Q,MATCH(BN$2,List!$P:$P,0)))
* INDEX(List!$R:$R,MATCH(BN$2,List!$P:$P,0)))</f>
        <v>0</v>
      </c>
      <c r="BO23" s="357">
        <f ca="1">IF(
COUNTIFS('Project Follow up - Base'!$S$20:$S$96,BO$2,'Project Follow up - Base'!$F$20:$F$96,$C23)&lt;= INDEX(List!$Q:$Q,MATCH(BO$2,List!$P:$P,0)),
0,
(COUNTIFS('Project Follow up - Base'!$S$20:$S$96,BO$2,'Project Follow up - Base'!$F$20:$F$96,$C23)
- INDEX(List!$Q:$Q,MATCH(BO$2,List!$P:$P,0)))
* INDEX(List!$R:$R,MATCH(BO$2,List!$P:$P,0)))</f>
        <v>0</v>
      </c>
      <c r="BP23" s="357">
        <f ca="1">IF(
COUNTIFS('Project Follow up - Base'!$S$20:$S$96,BP$2,'Project Follow up - Base'!$F$20:$F$96,$C23)&lt;= INDEX(List!$Q:$Q,MATCH(BP$2,List!$P:$P,0)),
0,
(COUNTIFS('Project Follow up - Base'!$S$20:$S$96,BP$2,'Project Follow up - Base'!$F$20:$F$96,$C23)
- INDEX(List!$Q:$Q,MATCH(BP$2,List!$P:$P,0)))
* INDEX(List!$R:$R,MATCH(BP$2,List!$P:$P,0)))</f>
        <v>0</v>
      </c>
      <c r="BQ23" s="357">
        <f ca="1">IF(
COUNTIFS('Project Follow up - Base'!$S$20:$S$96,BQ$2,'Project Follow up - Base'!$F$20:$F$96,$C23)&lt;= INDEX(List!$Q:$Q,MATCH(BQ$2,List!$P:$P,0)),
0,
(COUNTIFS('Project Follow up - Base'!$S$20:$S$96,BQ$2,'Project Follow up - Base'!$F$20:$F$96,$C23)
- INDEX(List!$Q:$Q,MATCH(BQ$2,List!$P:$P,0)))
* INDEX(List!$R:$R,MATCH(BQ$2,List!$P:$P,0)))</f>
        <v>0</v>
      </c>
      <c r="BR23" s="357">
        <f ca="1">IF(
COUNTIFS('Project Follow up - Base'!$S$20:$S$96,BR$2,'Project Follow up - Base'!$F$20:$F$96,$C23)&lt;= INDEX(List!$Q:$Q,MATCH(BR$2,List!$P:$P,0)),
0,
(COUNTIFS('Project Follow up - Base'!$S$20:$S$96,BR$2,'Project Follow up - Base'!$F$20:$F$96,$C23)
- INDEX(List!$Q:$Q,MATCH(BR$2,List!$P:$P,0)))
* INDEX(List!$R:$R,MATCH(BR$2,List!$P:$P,0)))</f>
        <v>0</v>
      </c>
      <c r="BS23" s="357">
        <f ca="1">IF(
COUNTIFS('Project Follow up - Base'!$S$20:$S$96,BS$2,'Project Follow up - Base'!$F$20:$F$96,$C23)&lt;= INDEX(List!$Q:$Q,MATCH(BS$2,List!$P:$P,0)),
0,
(COUNTIFS('Project Follow up - Base'!$S$20:$S$96,BS$2,'Project Follow up - Base'!$F$20:$F$96,$C23)
- INDEX(List!$Q:$Q,MATCH(BS$2,List!$P:$P,0)))
* INDEX(List!$R:$R,MATCH(BS$2,List!$P:$P,0)))</f>
        <v>0</v>
      </c>
      <c r="BT23" s="357">
        <f ca="1">IF(
COUNTIFS('Project Follow up - Base'!$S$20:$S$96,BT$2,'Project Follow up - Base'!$F$20:$F$96,$C23)&lt;= INDEX(List!$Q:$Q,MATCH(BT$2,List!$P:$P,0)),
0,
(COUNTIFS('Project Follow up - Base'!$S$20:$S$96,BT$2,'Project Follow up - Base'!$F$20:$F$96,$C23)
- INDEX(List!$Q:$Q,MATCH(BT$2,List!$P:$P,0)))
* INDEX(List!$R:$R,MATCH(BT$2,List!$P:$P,0)))</f>
        <v>0</v>
      </c>
      <c r="BU23" s="357">
        <f ca="1">IF(
COUNTIFS('Project Follow up - Base'!$S$20:$S$96,BU$2,'Project Follow up - Base'!$F$20:$F$96,$C23)&lt;= INDEX(List!$Q:$Q,MATCH(BU$2,List!$P:$P,0)),
0,
(COUNTIFS('Project Follow up - Base'!$S$20:$S$96,BU$2,'Project Follow up - Base'!$F$20:$F$96,$C23)
- INDEX(List!$Q:$Q,MATCH(BU$2,List!$P:$P,0)))
* INDEX(List!$R:$R,MATCH(BU$2,List!$P:$P,0)))</f>
        <v>0</v>
      </c>
      <c r="BV23" s="357">
        <f ca="1">IF(
COUNTIFS('Project Follow up - Base'!$S$20:$S$96,BV$2,'Project Follow up - Base'!$F$20:$F$96,$C23)&lt;= INDEX(List!$Q:$Q,MATCH(BV$2,List!$P:$P,0)),
0,
(COUNTIFS('Project Follow up - Base'!$S$20:$S$96,BV$2,'Project Follow up - Base'!$F$20:$F$96,$C23)
- INDEX(List!$Q:$Q,MATCH(BV$2,List!$P:$P,0)))
* INDEX(List!$R:$R,MATCH(BV$2,List!$P:$P,0)))</f>
        <v>0</v>
      </c>
      <c r="BW23" s="357">
        <f ca="1">IF(
COUNTIFS('Project Follow up - Base'!$S$20:$S$96,BW$2,'Project Follow up - Base'!$F$20:$F$96,$C23)&lt;= INDEX(List!$Q:$Q,MATCH(BW$2,List!$P:$P,0)),
0,
(COUNTIFS('Project Follow up - Base'!$S$20:$S$96,BW$2,'Project Follow up - Base'!$F$20:$F$96,$C23)
- INDEX(List!$Q:$Q,MATCH(BW$2,List!$P:$P,0)))
* INDEX(List!$R:$R,MATCH(BW$2,List!$P:$P,0)))</f>
        <v>0</v>
      </c>
      <c r="BX23" s="357">
        <f ca="1">IF(
COUNTIFS('Project Follow up - Base'!$S$20:$S$96,BX$2,'Project Follow up - Base'!$F$20:$F$96,$C23)&lt;= INDEX(List!$Q:$Q,MATCH(BX$2,List!$P:$P,0)),
0,
(COUNTIFS('Project Follow up - Base'!$S$20:$S$96,BX$2,'Project Follow up - Base'!$F$20:$F$96,$C23)
- INDEX(List!$Q:$Q,MATCH(BX$2,List!$P:$P,0)))
* INDEX(List!$R:$R,MATCH(BX$2,List!$P:$P,0)))</f>
        <v>0</v>
      </c>
      <c r="BY23" s="357">
        <f ca="1">IF(
COUNTIFS('Project Follow up - Base'!$S$20:$S$96,BY$2,'Project Follow up - Base'!$F$20:$F$96,$C23)&lt;= INDEX(List!$Q:$Q,MATCH(BY$2,List!$P:$P,0)),
0,
(COUNTIFS('Project Follow up - Base'!$S$20:$S$96,BY$2,'Project Follow up - Base'!$F$20:$F$96,$C23)
- INDEX(List!$Q:$Q,MATCH(BY$2,List!$P:$P,0)))
* INDEX(List!$R:$R,MATCH(BY$2,List!$P:$P,0)))</f>
        <v>0</v>
      </c>
      <c r="BZ23" s="357">
        <f ca="1">IF(
COUNTIFS('Project Follow up - Base'!$S$20:$S$96,BZ$2,'Project Follow up - Base'!$F$20:$F$96,$C23)&lt;= INDEX(List!$Q:$Q,MATCH(BZ$2,List!$P:$P,0)),
0,
(COUNTIFS('Project Follow up - Base'!$S$20:$S$96,BZ$2,'Project Follow up - Base'!$F$20:$F$96,$C23)
- INDEX(List!$Q:$Q,MATCH(BZ$2,List!$P:$P,0)))
* INDEX(List!$R:$R,MATCH(BZ$2,List!$P:$P,0)))</f>
        <v>0</v>
      </c>
      <c r="CA23" s="357">
        <f ca="1">IF(
COUNTIFS('Project Follow up - Base'!$S$20:$S$96,CA$2,'Project Follow up - Base'!$F$20:$F$96,$C23)&lt;= INDEX(List!$Q:$Q,MATCH(CA$2,List!$P:$P,0)),
0,
(COUNTIFS('Project Follow up - Base'!$S$20:$S$96,CA$2,'Project Follow up - Base'!$F$20:$F$96,$C23)
- INDEX(List!$Q:$Q,MATCH(CA$2,List!$P:$P,0)))
* INDEX(List!$R:$R,MATCH(CA$2,List!$P:$P,0)))</f>
        <v>0</v>
      </c>
      <c r="CB23" s="357">
        <f ca="1">IF(
COUNTIFS('Project Follow up - Base'!$S$20:$S$96,CB$2,'Project Follow up - Base'!$F$20:$F$96,$C23)&lt;= INDEX(List!$Q:$Q,MATCH(CB$2,List!$P:$P,0)),
0,
(COUNTIFS('Project Follow up - Base'!$S$20:$S$96,CB$2,'Project Follow up - Base'!$F$20:$F$96,$C23)
- INDEX(List!$Q:$Q,MATCH(CB$2,List!$P:$P,0)))
* INDEX(List!$R:$R,MATCH(CB$2,List!$P:$P,0)))</f>
        <v>0</v>
      </c>
      <c r="CC23" s="357">
        <f ca="1">IF(
COUNTIFS('Project Follow up - Base'!$S$20:$S$96,CC$2,'Project Follow up - Base'!$F$20:$F$96,$C23)&lt;= INDEX(List!$Q:$Q,MATCH(CC$2,List!$P:$P,0)),
0,
(COUNTIFS('Project Follow up - Base'!$S$20:$S$96,CC$2,'Project Follow up - Base'!$F$20:$F$96,$C23)
- INDEX(List!$Q:$Q,MATCH(CC$2,List!$P:$P,0)))
* INDEX(List!$R:$R,MATCH(CC$2,List!$P:$P,0)))</f>
        <v>0</v>
      </c>
      <c r="CD23" s="357">
        <f ca="1">IF(
COUNTIFS('Project Follow up - Base'!$S$20:$S$96,CD$2,'Project Follow up - Base'!$F$20:$F$96,$C23)&lt;= INDEX(List!$Q:$Q,MATCH(CD$2,List!$P:$P,0)),
0,
(COUNTIFS('Project Follow up - Base'!$S$20:$S$96,CD$2,'Project Follow up - Base'!$F$20:$F$96,$C23)
- INDEX(List!$Q:$Q,MATCH(CD$2,List!$P:$P,0)))
* INDEX(List!$R:$R,MATCH(CD$2,List!$P:$P,0)))</f>
        <v>0</v>
      </c>
      <c r="CE23" s="357">
        <f ca="1">IF(
COUNTIFS('Project Follow up - Base'!$S$20:$S$96,CE$2,'Project Follow up - Base'!$F$20:$F$96,$C23)&lt;= INDEX(List!$Q:$Q,MATCH(CE$2,List!$P:$P,0)),
0,
(COUNTIFS('Project Follow up - Base'!$S$20:$S$96,CE$2,'Project Follow up - Base'!$F$20:$F$96,$C23)
- INDEX(List!$Q:$Q,MATCH(CE$2,List!$P:$P,0)))
* INDEX(List!$R:$R,MATCH(CE$2,List!$P:$P,0)))</f>
        <v>0</v>
      </c>
      <c r="CF23" s="357">
        <f ca="1">IF(
COUNTIFS('Project Follow up - Base'!$S$20:$S$96,CF$2,'Project Follow up - Base'!$F$20:$F$96,$C23)&lt;= INDEX(List!$Q:$Q,MATCH(CF$2,List!$P:$P,0)),
0,
(COUNTIFS('Project Follow up - Base'!$S$20:$S$96,CF$2,'Project Follow up - Base'!$F$20:$F$96,$C23)
- INDEX(List!$Q:$Q,MATCH(CF$2,List!$P:$P,0)))
* INDEX(List!$R:$R,MATCH(CF$2,List!$P:$P,0)))</f>
        <v>0</v>
      </c>
      <c r="CG23" s="357">
        <f ca="1">IF(
COUNTIFS('Project Follow up - Base'!$S$20:$S$96,CG$2,'Project Follow up - Base'!$F$20:$F$96,$C23)&lt;= INDEX(List!$Q:$Q,MATCH(CG$2,List!$P:$P,0)),
0,
(COUNTIFS('Project Follow up - Base'!$S$20:$S$96,CG$2,'Project Follow up - Base'!$F$20:$F$96,$C23)
- INDEX(List!$Q:$Q,MATCH(CG$2,List!$P:$P,0)))
* INDEX(List!$R:$R,MATCH(CG$2,List!$P:$P,0)))</f>
        <v>0</v>
      </c>
      <c r="CH23" s="357">
        <f ca="1">IF(
COUNTIFS('Project Follow up - Base'!$S$20:$S$96,CH$2,'Project Follow up - Base'!$F$20:$F$96,$C23)&lt;= INDEX(List!$Q:$Q,MATCH(CH$2,List!$P:$P,0)),
0,
(COUNTIFS('Project Follow up - Base'!$S$20:$S$96,CH$2,'Project Follow up - Base'!$F$20:$F$96,$C23)
- INDEX(List!$Q:$Q,MATCH(CH$2,List!$P:$P,0)))
* INDEX(List!$R:$R,MATCH(CH$2,List!$P:$P,0)))</f>
        <v>0</v>
      </c>
      <c r="CI23" s="357">
        <f ca="1">IF(
COUNTIFS('Project Follow up - Base'!$S$20:$S$96,CI$2,'Project Follow up - Base'!$F$20:$F$96,$C23)&lt;= INDEX(List!$Q:$Q,MATCH(CI$2,List!$P:$P,0)),
0,
(COUNTIFS('Project Follow up - Base'!$S$20:$S$96,CI$2,'Project Follow up - Base'!$F$20:$F$96,$C23)
- INDEX(List!$Q:$Q,MATCH(CI$2,List!$P:$P,0)))
* INDEX(List!$R:$R,MATCH(CI$2,List!$P:$P,0)))</f>
        <v>0</v>
      </c>
      <c r="CJ23" s="357">
        <f ca="1">IF(
COUNTIFS('Project Follow up - Base'!$S$20:$S$96,CJ$2,'Project Follow up - Base'!$F$20:$F$96,$C23)&lt;= INDEX(List!$Q:$Q,MATCH(CJ$2,List!$P:$P,0)),
0,
(COUNTIFS('Project Follow up - Base'!$S$20:$S$96,CJ$2,'Project Follow up - Base'!$F$20:$F$96,$C23)
- INDEX(List!$Q:$Q,MATCH(CJ$2,List!$P:$P,0)))
* INDEX(List!$R:$R,MATCH(CJ$2,List!$P:$P,0)))</f>
        <v>0</v>
      </c>
      <c r="CK23" s="357">
        <f ca="1">IF(
COUNTIFS('Project Follow up - Base'!$S$20:$S$96,CK$2,'Project Follow up - Base'!$F$20:$F$96,$C23)&lt;= INDEX(List!$Q:$Q,MATCH(CK$2,List!$P:$P,0)),
0,
(COUNTIFS('Project Follow up - Base'!$S$20:$S$96,CK$2,'Project Follow up - Base'!$F$20:$F$96,$C23)
- INDEX(List!$Q:$Q,MATCH(CK$2,List!$P:$P,0)))
* INDEX(List!$R:$R,MATCH(CK$2,List!$P:$P,0)))</f>
        <v>0</v>
      </c>
      <c r="CL23" s="357">
        <f ca="1">IF(
COUNTIFS('Project Follow up - Base'!$S$20:$S$96,CL$2,'Project Follow up - Base'!$F$20:$F$96,$C23)&lt;= INDEX(List!$Q:$Q,MATCH(CL$2,List!$P:$P,0)),
0,
(COUNTIFS('Project Follow up - Base'!$S$20:$S$96,CL$2,'Project Follow up - Base'!$F$20:$F$96,$C23)
- INDEX(List!$Q:$Q,MATCH(CL$2,List!$P:$P,0)))
* INDEX(List!$R:$R,MATCH(CL$2,List!$P:$P,0)))</f>
        <v>0</v>
      </c>
      <c r="CM23" s="357">
        <f ca="1">IF(
COUNTIFS('Project Follow up - Base'!$S$20:$S$96,CM$2,'Project Follow up - Base'!$F$20:$F$96,$C23)&lt;= INDEX(List!$Q:$Q,MATCH(CM$2,List!$P:$P,0)),
0,
(COUNTIFS('Project Follow up - Base'!$S$20:$S$96,CM$2,'Project Follow up - Base'!$F$20:$F$96,$C23)
- INDEX(List!$Q:$Q,MATCH(CM$2,List!$P:$P,0)))
* INDEX(List!$R:$R,MATCH(CM$2,List!$P:$P,0)))</f>
        <v>0</v>
      </c>
      <c r="CN23" s="357">
        <f ca="1">IF(
COUNTIFS('Project Follow up - Base'!$S$20:$S$96,CN$2,'Project Follow up - Base'!$F$20:$F$96,$C23)&lt;= INDEX(List!$Q:$Q,MATCH(CN$2,List!$P:$P,0)),
0,
(COUNTIFS('Project Follow up - Base'!$S$20:$S$96,CN$2,'Project Follow up - Base'!$F$20:$F$96,$C23)
- INDEX(List!$Q:$Q,MATCH(CN$2,List!$P:$P,0)))
* INDEX(List!$R:$R,MATCH(CN$2,List!$P:$P,0)))</f>
        <v>0</v>
      </c>
      <c r="CO23" s="357">
        <f ca="1">IF(
COUNTIFS('Project Follow up - Base'!$S$20:$S$96,CO$2,'Project Follow up - Base'!$F$20:$F$96,$C23)&lt;= INDEX(List!$Q:$Q,MATCH(CO$2,List!$P:$P,0)),
0,
(COUNTIFS('Project Follow up - Base'!$S$20:$S$96,CO$2,'Project Follow up - Base'!$F$20:$F$96,$C23)
- INDEX(List!$Q:$Q,MATCH(CO$2,List!$P:$P,0)))
* INDEX(List!$R:$R,MATCH(CO$2,List!$P:$P,0)))</f>
        <v>0</v>
      </c>
      <c r="CP23" s="357">
        <f ca="1">IF(
COUNTIFS('Project Follow up - Base'!$S$20:$S$96,CP$2,'Project Follow up - Base'!$F$20:$F$96,$C23)&lt;= INDEX(List!$Q:$Q,MATCH(CP$2,List!$P:$P,0)),
0,
(COUNTIFS('Project Follow up - Base'!$S$20:$S$96,CP$2,'Project Follow up - Base'!$F$20:$F$96,$C23)
- INDEX(List!$Q:$Q,MATCH(CP$2,List!$P:$P,0)))
* INDEX(List!$R:$R,MATCH(CP$2,List!$P:$P,0)))</f>
        <v>0</v>
      </c>
      <c r="CQ23" s="357">
        <f ca="1">IF(
COUNTIFS('Project Follow up - Base'!$S$20:$S$96,CQ$2,'Project Follow up - Base'!$F$20:$F$96,$C23)&lt;= INDEX(List!$Q:$Q,MATCH(CQ$2,List!$P:$P,0)),
0,
(COUNTIFS('Project Follow up - Base'!$S$20:$S$96,CQ$2,'Project Follow up - Base'!$F$20:$F$96,$C23)
- INDEX(List!$Q:$Q,MATCH(CQ$2,List!$P:$P,0)))
* INDEX(List!$R:$R,MATCH(CQ$2,List!$P:$P,0)))</f>
        <v>0</v>
      </c>
      <c r="CR23" s="357">
        <f ca="1">IF(
COUNTIFS('Project Follow up - Base'!$S$20:$S$96,CR$2,'Project Follow up - Base'!$F$20:$F$96,$C23)&lt;= INDEX(List!$Q:$Q,MATCH(CR$2,List!$P:$P,0)),
0,
(COUNTIFS('Project Follow up - Base'!$S$20:$S$96,CR$2,'Project Follow up - Base'!$F$20:$F$96,$C23)
- INDEX(List!$Q:$Q,MATCH(CR$2,List!$P:$P,0)))
* INDEX(List!$R:$R,MATCH(CR$2,List!$P:$P,0)))</f>
        <v>0</v>
      </c>
      <c r="CS23" s="357">
        <f ca="1">IF(
COUNTIFS('Project Follow up - Base'!$S$20:$S$96,CS$2,'Project Follow up - Base'!$F$20:$F$96,$C23)&lt;= INDEX(List!$Q:$Q,MATCH(CS$2,List!$P:$P,0)),
0,
(COUNTIFS('Project Follow up - Base'!$S$20:$S$96,CS$2,'Project Follow up - Base'!$F$20:$F$96,$C23)
- INDEX(List!$Q:$Q,MATCH(CS$2,List!$P:$P,0)))
* INDEX(List!$R:$R,MATCH(CS$2,List!$P:$P,0)))</f>
        <v>0</v>
      </c>
      <c r="CT23" s="357">
        <f ca="1">IF(
COUNTIFS('Project Follow up - Base'!$S$20:$S$96,CT$2,'Project Follow up - Base'!$F$20:$F$96,$C23)&lt;= INDEX(List!$Q:$Q,MATCH(CT$2,List!$P:$P,0)),
0,
(COUNTIFS('Project Follow up - Base'!$S$20:$S$96,CT$2,'Project Follow up - Base'!$F$20:$F$96,$C23)
- INDEX(List!$Q:$Q,MATCH(CT$2,List!$P:$P,0)))
* INDEX(List!$R:$R,MATCH(CT$2,List!$P:$P,0)))</f>
        <v>0</v>
      </c>
      <c r="CU23" s="357">
        <f ca="1">IF(
COUNTIFS('Project Follow up - Base'!$S$20:$S$96,CU$2,'Project Follow up - Base'!$F$20:$F$96,$C23)&lt;= INDEX(List!$Q:$Q,MATCH(CU$2,List!$P:$P,0)),
0,
(COUNTIFS('Project Follow up - Base'!$S$20:$S$96,CU$2,'Project Follow up - Base'!$F$20:$F$96,$C23)
- INDEX(List!$Q:$Q,MATCH(CU$2,List!$P:$P,0)))
* INDEX(List!$R:$R,MATCH(CU$2,List!$P:$P,0)))</f>
        <v>0</v>
      </c>
      <c r="CV23" s="357">
        <f ca="1">IF(
COUNTIFS('Project Follow up - Base'!$S$20:$S$96,CV$2,'Project Follow up - Base'!$F$20:$F$96,$C23)&lt;= INDEX(List!$Q:$Q,MATCH(CV$2,List!$P:$P,0)),
0,
(COUNTIFS('Project Follow up - Base'!$S$20:$S$96,CV$2,'Project Follow up - Base'!$F$20:$F$96,$C23)
- INDEX(List!$Q:$Q,MATCH(CV$2,List!$P:$P,0)))
* INDEX(List!$R:$R,MATCH(CV$2,List!$P:$P,0)))</f>
        <v>0</v>
      </c>
      <c r="CW23" s="357">
        <f ca="1">IF(
COUNTIFS('Project Follow up - Base'!$S$20:$S$96,CW$2,'Project Follow up - Base'!$F$20:$F$96,$C23)&lt;= INDEX(List!$Q:$Q,MATCH(CW$2,List!$P:$P,0)),
0,
(COUNTIFS('Project Follow up - Base'!$S$20:$S$96,CW$2,'Project Follow up - Base'!$F$20:$F$96,$C23)
- INDEX(List!$Q:$Q,MATCH(CW$2,List!$P:$P,0)))
* INDEX(List!$R:$R,MATCH(CW$2,List!$P:$P,0)))</f>
        <v>0</v>
      </c>
      <c r="CX23" s="357">
        <f ca="1">IF(
COUNTIFS('Project Follow up - Base'!$S$20:$S$96,CX$2,'Project Follow up - Base'!$F$20:$F$96,$C23)&lt;= INDEX(List!$Q:$Q,MATCH(CX$2,List!$P:$P,0)),
0,
(COUNTIFS('Project Follow up - Base'!$S$20:$S$96,CX$2,'Project Follow up - Base'!$F$20:$F$96,$C23)
- INDEX(List!$Q:$Q,MATCH(CX$2,List!$P:$P,0)))
* INDEX(List!$R:$R,MATCH(CX$2,List!$P:$P,0)))</f>
        <v>0</v>
      </c>
      <c r="CY23" s="357">
        <f ca="1">IF(
COUNTIFS('Project Follow up - Base'!$S$20:$S$96,CY$2,'Project Follow up - Base'!$F$20:$F$96,$C23)&lt;= INDEX(List!$Q:$Q,MATCH(CY$2,List!$P:$P,0)),
0,
(COUNTIFS('Project Follow up - Base'!$S$20:$S$96,CY$2,'Project Follow up - Base'!$F$20:$F$96,$C23)
- INDEX(List!$Q:$Q,MATCH(CY$2,List!$P:$P,0)))
* INDEX(List!$R:$R,MATCH(CY$2,List!$P:$P,0)))</f>
        <v>0</v>
      </c>
      <c r="CZ23" s="357">
        <f ca="1">IF(
COUNTIFS('Project Follow up - Base'!$S$20:$S$96,CZ$2,'Project Follow up - Base'!$F$20:$F$96,$C23)&lt;= INDEX(List!$Q:$Q,MATCH(CZ$2,List!$P:$P,0)),
0,
(COUNTIFS('Project Follow up - Base'!$S$20:$S$96,CZ$2,'Project Follow up - Base'!$F$20:$F$96,$C23)
- INDEX(List!$Q:$Q,MATCH(CZ$2,List!$P:$P,0)))
* INDEX(List!$R:$R,MATCH(CZ$2,List!$P:$P,0)))</f>
        <v>0</v>
      </c>
      <c r="DA23" s="357">
        <f ca="1">IF(
COUNTIFS('Project Follow up - Base'!$S$20:$S$96,DA$2,'Project Follow up - Base'!$F$20:$F$96,$C23)&lt;= INDEX(List!$Q:$Q,MATCH(DA$2,List!$P:$P,0)),
0,
(COUNTIFS('Project Follow up - Base'!$S$20:$S$96,DA$2,'Project Follow up - Base'!$F$20:$F$96,$C23)
- INDEX(List!$Q:$Q,MATCH(DA$2,List!$P:$P,0)))
* INDEX(List!$R:$R,MATCH(DA$2,List!$P:$P,0)))</f>
        <v>0</v>
      </c>
      <c r="DB23" s="357">
        <f ca="1">IF(
COUNTIFS('Project Follow up - Base'!$S$20:$S$96,DB$2,'Project Follow up - Base'!$F$20:$F$96,$C23)&lt;= INDEX(List!$Q:$Q,MATCH(DB$2,List!$P:$P,0)),
0,
(COUNTIFS('Project Follow up - Base'!$S$20:$S$96,DB$2,'Project Follow up - Base'!$F$20:$F$96,$C23)
- INDEX(List!$Q:$Q,MATCH(DB$2,List!$P:$P,0)))
* INDEX(List!$R:$R,MATCH(DB$2,List!$P:$P,0)))</f>
        <v>0</v>
      </c>
    </row>
    <row r="24" spans="1:106" x14ac:dyDescent="0.2">
      <c r="A24" s="353">
        <f>COUNTIF('Project Follow up - Base'!$F$20:$F$96,C24)</f>
        <v>0</v>
      </c>
      <c r="B24" s="353" t="str">
        <f>'Employees Summary'!B25</f>
        <v>Studies</v>
      </c>
      <c r="C24" s="353" t="str">
        <f>'Employees Summary'!C25</f>
        <v>Satam Bahtab</v>
      </c>
      <c r="D24" s="354" t="str">
        <f>IF(C24=0,"", IF(A24&gt;0,1-(G24*[1]KPI!$C$3)-(H24*[1]KPI!$C$4),""))</f>
        <v/>
      </c>
      <c r="E24" s="365" t="str">
        <f>IF(OR(C24='Project Follow up - Base'!$D$17,C24='Project Follow up - Base'!$D$38,C24='Project Follow up - Base'!$D$74), IF(SUMIF(B:B,B24,A:A)=0,"", AVERAGEIF(B:B,B24,D:D)),"")</f>
        <v/>
      </c>
      <c r="F24" s="366">
        <f>SUMIF('Project Follow up - Base'!$F$20:$F$102,'Employees KPIs'!C24,'Project Follow up - Base'!$AA$20:$AA$102)</f>
        <v>0</v>
      </c>
      <c r="G24" s="355">
        <f>IF( F24=0,
   0,
   IF(
     F24-
     [1]KPI!$F$3
     &lt;0,0,
     F24-
     [1]KPI!$F$3
    )*
     [1]KPI!$G$3
)</f>
        <v>0</v>
      </c>
      <c r="H24" s="355">
        <f t="shared" ca="1" si="0"/>
        <v>0</v>
      </c>
      <c r="I24" s="356">
        <f ca="1">IF(
COUNTIFS('Project Follow up - Base'!$S$20:$S$96,I$2,'Project Follow up - Base'!$F$20:$F$96,$C24)&lt;= INDEX(List!$Q:$Q,MATCH(I$2,List!$P:$P,0)),
0,
(COUNTIFS('Project Follow up - Base'!$S$20:$S$96,I$2,'Project Follow up - Base'!$F$20:$F$96,$C24)
- INDEX(List!$Q:$Q,MATCH(I$2,List!$P:$P,0)))
* INDEX(List!$R:$R,MATCH(I$2,List!$P:$P,0)))</f>
        <v>0</v>
      </c>
      <c r="J24" s="357">
        <f ca="1">IF(
COUNTIFS('Project Follow up - Base'!$S$20:$S$96,J$2,'Project Follow up - Base'!$F$20:$F$96,$C24)&lt;= INDEX(List!$Q:$Q,MATCH(J$2,List!$P:$P,0)),
0,
(COUNTIFS('Project Follow up - Base'!$S$20:$S$96,J$2,'Project Follow up - Base'!$F$20:$F$96,$C24)
- INDEX(List!$Q:$Q,MATCH(J$2,List!$P:$P,0)))
* INDEX(List!$R:$R,MATCH(J$2,List!$P:$P,0)))</f>
        <v>0</v>
      </c>
      <c r="K24" s="357">
        <f ca="1">IF(
COUNTIFS('Project Follow up - Base'!$S$20:$S$96,K$2,'Project Follow up - Base'!$F$20:$F$96,$C24)&lt;= INDEX(List!$Q:$Q,MATCH(K$2,List!$P:$P,0)),
0,
(COUNTIFS('Project Follow up - Base'!$S$20:$S$96,K$2,'Project Follow up - Base'!$F$20:$F$96,$C24)
- INDEX(List!$Q:$Q,MATCH(K$2,List!$P:$P,0)))
* INDEX(List!$R:$R,MATCH(K$2,List!$P:$P,0)))</f>
        <v>0</v>
      </c>
      <c r="L24" s="357">
        <f ca="1">IF(
COUNTIFS('Project Follow up - Base'!$S$20:$S$96,L$2,'Project Follow up - Base'!$F$20:$F$96,$C24)&lt;= INDEX(List!$Q:$Q,MATCH(L$2,List!$P:$P,0)),
0,
(COUNTIFS('Project Follow up - Base'!$S$20:$S$96,L$2,'Project Follow up - Base'!$F$20:$F$96,$C24)
- INDEX(List!$Q:$Q,MATCH(L$2,List!$P:$P,0)))
* INDEX(List!$R:$R,MATCH(L$2,List!$P:$P,0)))</f>
        <v>0</v>
      </c>
      <c r="M24" s="357">
        <f ca="1">IF(
COUNTIFS('Project Follow up - Base'!$S$20:$S$96,M$2,'Project Follow up - Base'!$F$20:$F$96,$C24)&lt;= INDEX(List!$Q:$Q,MATCH(M$2,List!$P:$P,0)),
0,
(COUNTIFS('Project Follow up - Base'!$S$20:$S$96,M$2,'Project Follow up - Base'!$F$20:$F$96,$C24)
- INDEX(List!$Q:$Q,MATCH(M$2,List!$P:$P,0)))
* INDEX(List!$R:$R,MATCH(M$2,List!$P:$P,0)))</f>
        <v>0</v>
      </c>
      <c r="N24" s="357">
        <f ca="1">IF(
COUNTIFS('Project Follow up - Base'!$S$20:$S$96,N$2,'Project Follow up - Base'!$F$20:$F$96,$C24)&lt;= INDEX(List!$Q:$Q,MATCH(N$2,List!$P:$P,0)),
0,
(COUNTIFS('Project Follow up - Base'!$S$20:$S$96,N$2,'Project Follow up - Base'!$F$20:$F$96,$C24)
- INDEX(List!$Q:$Q,MATCH(N$2,List!$P:$P,0)))
* INDEX(List!$R:$R,MATCH(N$2,List!$P:$P,0)))</f>
        <v>0</v>
      </c>
      <c r="O24" s="357">
        <f ca="1">IF(
COUNTIFS('Project Follow up - Base'!$S$20:$S$96,O$2,'Project Follow up - Base'!$F$20:$F$96,$C24)&lt;= INDEX(List!$Q:$Q,MATCH(O$2,List!$P:$P,0)),
0,
(COUNTIFS('Project Follow up - Base'!$S$20:$S$96,O$2,'Project Follow up - Base'!$F$20:$F$96,$C24)
- INDEX(List!$Q:$Q,MATCH(O$2,List!$P:$P,0)))
* INDEX(List!$R:$R,MATCH(O$2,List!$P:$P,0)))</f>
        <v>0</v>
      </c>
      <c r="P24" s="357">
        <f ca="1">IF(
COUNTIFS('Project Follow up - Base'!$S$20:$S$96,P$2,'Project Follow up - Base'!$F$20:$F$96,$C24)&lt;= INDEX(List!$Q:$Q,MATCH(P$2,List!$P:$P,0)),
0,
(COUNTIFS('Project Follow up - Base'!$S$20:$S$96,P$2,'Project Follow up - Base'!$F$20:$F$96,$C24)
- INDEX(List!$Q:$Q,MATCH(P$2,List!$P:$P,0)))
* INDEX(List!$R:$R,MATCH(P$2,List!$P:$P,0)))</f>
        <v>0</v>
      </c>
      <c r="Q24" s="357">
        <f ca="1">IF(
COUNTIFS('Project Follow up - Base'!$S$20:$S$96,Q$2,'Project Follow up - Base'!$F$20:$F$96,$C24)&lt;= INDEX(List!$Q:$Q,MATCH(Q$2,List!$P:$P,0)),
0,
(COUNTIFS('Project Follow up - Base'!$S$20:$S$96,Q$2,'Project Follow up - Base'!$F$20:$F$96,$C24)
- INDEX(List!$Q:$Q,MATCH(Q$2,List!$P:$P,0)))
* INDEX(List!$R:$R,MATCH(Q$2,List!$P:$P,0)))</f>
        <v>0</v>
      </c>
      <c r="R24" s="357">
        <f ca="1">IF(
COUNTIFS('Project Follow up - Base'!$S$20:$S$96,R$2,'Project Follow up - Base'!$F$20:$F$96,$C24)&lt;= INDEX(List!$Q:$Q,MATCH(R$2,List!$P:$P,0)),
0,
(COUNTIFS('Project Follow up - Base'!$S$20:$S$96,R$2,'Project Follow up - Base'!$F$20:$F$96,$C24)
- INDEX(List!$Q:$Q,MATCH(R$2,List!$P:$P,0)))
* INDEX(List!$R:$R,MATCH(R$2,List!$P:$P,0)))</f>
        <v>0</v>
      </c>
      <c r="S24" s="357">
        <f ca="1">IF(
COUNTIFS('Project Follow up - Base'!$S$20:$S$96,S$2,'Project Follow up - Base'!$F$20:$F$96,$C24)&lt;= INDEX(List!$Q:$Q,MATCH(S$2,List!$P:$P,0)),
0,
(COUNTIFS('Project Follow up - Base'!$S$20:$S$96,S$2,'Project Follow up - Base'!$F$20:$F$96,$C24)
- INDEX(List!$Q:$Q,MATCH(S$2,List!$P:$P,0)))
* INDEX(List!$R:$R,MATCH(S$2,List!$P:$P,0)))</f>
        <v>0</v>
      </c>
      <c r="T24" s="357">
        <f ca="1">IF(
COUNTIFS('Project Follow up - Base'!$S$20:$S$96,T$2,'Project Follow up - Base'!$F$20:$F$96,$C24)&lt;= INDEX(List!$Q:$Q,MATCH(T$2,List!$P:$P,0)),
0,
(COUNTIFS('Project Follow up - Base'!$S$20:$S$96,T$2,'Project Follow up - Base'!$F$20:$F$96,$C24)
- INDEX(List!$Q:$Q,MATCH(T$2,List!$P:$P,0)))
* INDEX(List!$R:$R,MATCH(T$2,List!$P:$P,0)))</f>
        <v>0</v>
      </c>
      <c r="U24" s="357">
        <f ca="1">IF(
COUNTIFS('Project Follow up - Base'!$S$20:$S$96,U$2,'Project Follow up - Base'!$F$20:$F$96,$C24)&lt;= INDEX(List!$Q:$Q,MATCH(U$2,List!$P:$P,0)),
0,
(COUNTIFS('Project Follow up - Base'!$S$20:$S$96,U$2,'Project Follow up - Base'!$F$20:$F$96,$C24)
- INDEX(List!$Q:$Q,MATCH(U$2,List!$P:$P,0)))
* INDEX(List!$R:$R,MATCH(U$2,List!$P:$P,0)))</f>
        <v>0</v>
      </c>
      <c r="V24" s="357">
        <f ca="1">IF(
COUNTIFS('Project Follow up - Base'!$S$20:$S$96,V$2,'Project Follow up - Base'!$F$20:$F$96,$C24)&lt;= INDEX(List!$Q:$Q,MATCH(V$2,List!$P:$P,0)),
0,
(COUNTIFS('Project Follow up - Base'!$S$20:$S$96,V$2,'Project Follow up - Base'!$F$20:$F$96,$C24)
- INDEX(List!$Q:$Q,MATCH(V$2,List!$P:$P,0)))
* INDEX(List!$R:$R,MATCH(V$2,List!$P:$P,0)))</f>
        <v>0</v>
      </c>
      <c r="W24" s="357">
        <f ca="1">IF(
COUNTIFS('Project Follow up - Base'!$S$20:$S$96,W$2,'Project Follow up - Base'!$F$20:$F$96,$C24)&lt;= INDEX(List!$Q:$Q,MATCH(W$2,List!$P:$P,0)),
0,
(COUNTIFS('Project Follow up - Base'!$S$20:$S$96,W$2,'Project Follow up - Base'!$F$20:$F$96,$C24)
- INDEX(List!$Q:$Q,MATCH(W$2,List!$P:$P,0)))
* INDEX(List!$R:$R,MATCH(W$2,List!$P:$P,0)))</f>
        <v>0</v>
      </c>
      <c r="X24" s="357">
        <f ca="1">IF(
COUNTIFS('Project Follow up - Base'!$S$20:$S$96,X$2,'Project Follow up - Base'!$F$20:$F$96,$C24)&lt;= INDEX(List!$Q:$Q,MATCH(X$2,List!$P:$P,0)),
0,
(COUNTIFS('Project Follow up - Base'!$S$20:$S$96,X$2,'Project Follow up - Base'!$F$20:$F$96,$C24)
- INDEX(List!$Q:$Q,MATCH(X$2,List!$P:$P,0)))
* INDEX(List!$R:$R,MATCH(X$2,List!$P:$P,0)))</f>
        <v>0</v>
      </c>
      <c r="Y24" s="357">
        <f ca="1">IF(
COUNTIFS('Project Follow up - Base'!$S$20:$S$96,Y$2,'Project Follow up - Base'!$F$20:$F$96,$C24)&lt;= INDEX(List!$Q:$Q,MATCH(Y$2,List!$P:$P,0)),
0,
(COUNTIFS('Project Follow up - Base'!$S$20:$S$96,Y$2,'Project Follow up - Base'!$F$20:$F$96,$C24)
- INDEX(List!$Q:$Q,MATCH(Y$2,List!$P:$P,0)))
* INDEX(List!$R:$R,MATCH(Y$2,List!$P:$P,0)))</f>
        <v>0</v>
      </c>
      <c r="Z24" s="357">
        <f ca="1">IF(
COUNTIFS('Project Follow up - Base'!$S$20:$S$96,Z$2,'Project Follow up - Base'!$F$20:$F$96,$C24)&lt;= INDEX(List!$Q:$Q,MATCH(Z$2,List!$P:$P,0)),
0,
(COUNTIFS('Project Follow up - Base'!$S$20:$S$96,Z$2,'Project Follow up - Base'!$F$20:$F$96,$C24)
- INDEX(List!$Q:$Q,MATCH(Z$2,List!$P:$P,0)))
* INDEX(List!$R:$R,MATCH(Z$2,List!$P:$P,0)))</f>
        <v>0</v>
      </c>
      <c r="AA24" s="357">
        <f ca="1">IF(
COUNTIFS('Project Follow up - Base'!$S$20:$S$96,AA$2,'Project Follow up - Base'!$F$20:$F$96,$C24)&lt;= INDEX(List!$Q:$Q,MATCH(AA$2,List!$P:$P,0)),
0,
(COUNTIFS('Project Follow up - Base'!$S$20:$S$96,AA$2,'Project Follow up - Base'!$F$20:$F$96,$C24)
- INDEX(List!$Q:$Q,MATCH(AA$2,List!$P:$P,0)))
* INDEX(List!$R:$R,MATCH(AA$2,List!$P:$P,0)))</f>
        <v>0</v>
      </c>
      <c r="AB24" s="357">
        <f ca="1">IF(
COUNTIFS('Project Follow up - Base'!$S$20:$S$96,AB$2,'Project Follow up - Base'!$F$20:$F$96,$C24)&lt;= INDEX(List!$Q:$Q,MATCH(AB$2,List!$P:$P,0)),
0,
(COUNTIFS('Project Follow up - Base'!$S$20:$S$96,AB$2,'Project Follow up - Base'!$F$20:$F$96,$C24)
- INDEX(List!$Q:$Q,MATCH(AB$2,List!$P:$P,0)))
* INDEX(List!$R:$R,MATCH(AB$2,List!$P:$P,0)))</f>
        <v>0</v>
      </c>
      <c r="AC24" s="357">
        <f ca="1">IF(
COUNTIFS('Project Follow up - Base'!$S$20:$S$96,AC$2,'Project Follow up - Base'!$F$20:$F$96,$C24)&lt;= INDEX(List!$Q:$Q,MATCH(AC$2,List!$P:$P,0)),
0,
(COUNTIFS('Project Follow up - Base'!$S$20:$S$96,AC$2,'Project Follow up - Base'!$F$20:$F$96,$C24)
- INDEX(List!$Q:$Q,MATCH(AC$2,List!$P:$P,0)))
* INDEX(List!$R:$R,MATCH(AC$2,List!$P:$P,0)))</f>
        <v>0</v>
      </c>
      <c r="AD24" s="357">
        <f ca="1">IF(
COUNTIFS('Project Follow up - Base'!$S$20:$S$96,AD$2,'Project Follow up - Base'!$F$20:$F$96,$C24)&lt;= INDEX(List!$Q:$Q,MATCH(AD$2,List!$P:$P,0)),
0,
(COUNTIFS('Project Follow up - Base'!$S$20:$S$96,AD$2,'Project Follow up - Base'!$F$20:$F$96,$C24)
- INDEX(List!$Q:$Q,MATCH(AD$2,List!$P:$P,0)))
* INDEX(List!$R:$R,MATCH(AD$2,List!$P:$P,0)))</f>
        <v>0</v>
      </c>
      <c r="AE24" s="357">
        <f ca="1">IF(
COUNTIFS('Project Follow up - Base'!$S$20:$S$96,AE$2,'Project Follow up - Base'!$F$20:$F$96,$C24)&lt;= INDEX(List!$Q:$Q,MATCH(AE$2,List!$P:$P,0)),
0,
(COUNTIFS('Project Follow up - Base'!$S$20:$S$96,AE$2,'Project Follow up - Base'!$F$20:$F$96,$C24)
- INDEX(List!$Q:$Q,MATCH(AE$2,List!$P:$P,0)))
* INDEX(List!$R:$R,MATCH(AE$2,List!$P:$P,0)))</f>
        <v>0</v>
      </c>
      <c r="AF24" s="357">
        <f ca="1">IF(
COUNTIFS('Project Follow up - Base'!$S$20:$S$96,AF$2,'Project Follow up - Base'!$F$20:$F$96,$C24)&lt;= INDEX(List!$Q:$Q,MATCH(AF$2,List!$P:$P,0)),
0,
(COUNTIFS('Project Follow up - Base'!$S$20:$S$96,AF$2,'Project Follow up - Base'!$F$20:$F$96,$C24)
- INDEX(List!$Q:$Q,MATCH(AF$2,List!$P:$P,0)))
* INDEX(List!$R:$R,MATCH(AF$2,List!$P:$P,0)))</f>
        <v>0</v>
      </c>
      <c r="AG24" s="357">
        <f ca="1">IF(
COUNTIFS('Project Follow up - Base'!$S$20:$S$96,AG$2,'Project Follow up - Base'!$F$20:$F$96,$C24)&lt;= INDEX(List!$Q:$Q,MATCH(AG$2,List!$P:$P,0)),
0,
(COUNTIFS('Project Follow up - Base'!$S$20:$S$96,AG$2,'Project Follow up - Base'!$F$20:$F$96,$C24)
- INDEX(List!$Q:$Q,MATCH(AG$2,List!$P:$P,0)))
* INDEX(List!$R:$R,MATCH(AG$2,List!$P:$P,0)))</f>
        <v>0</v>
      </c>
      <c r="AH24" s="357">
        <f ca="1">IF(
COUNTIFS('Project Follow up - Base'!$S$20:$S$96,AH$2,'Project Follow up - Base'!$F$20:$F$96,$C24)&lt;= INDEX(List!$Q:$Q,MATCH(AH$2,List!$P:$P,0)),
0,
(COUNTIFS('Project Follow up - Base'!$S$20:$S$96,AH$2,'Project Follow up - Base'!$F$20:$F$96,$C24)
- INDEX(List!$Q:$Q,MATCH(AH$2,List!$P:$P,0)))
* INDEX(List!$R:$R,MATCH(AH$2,List!$P:$P,0)))</f>
        <v>0</v>
      </c>
      <c r="AI24" s="357">
        <f ca="1">IF(
COUNTIFS('Project Follow up - Base'!$S$20:$S$96,AI$2,'Project Follow up - Base'!$F$20:$F$96,$C24)&lt;= INDEX(List!$Q:$Q,MATCH(AI$2,List!$P:$P,0)),
0,
(COUNTIFS('Project Follow up - Base'!$S$20:$S$96,AI$2,'Project Follow up - Base'!$F$20:$F$96,$C24)
- INDEX(List!$Q:$Q,MATCH(AI$2,List!$P:$P,0)))
* INDEX(List!$R:$R,MATCH(AI$2,List!$P:$P,0)))</f>
        <v>0</v>
      </c>
      <c r="AJ24" s="357">
        <f ca="1">IF(
COUNTIFS('Project Follow up - Base'!$S$20:$S$96,AJ$2,'Project Follow up - Base'!$F$20:$F$96,$C24)&lt;= INDEX(List!$Q:$Q,MATCH(AJ$2,List!$P:$P,0)),
0,
(COUNTIFS('Project Follow up - Base'!$S$20:$S$96,AJ$2,'Project Follow up - Base'!$F$20:$F$96,$C24)
- INDEX(List!$Q:$Q,MATCH(AJ$2,List!$P:$P,0)))
* INDEX(List!$R:$R,MATCH(AJ$2,List!$P:$P,0)))</f>
        <v>0</v>
      </c>
      <c r="AK24" s="357">
        <f ca="1">IF(
COUNTIFS('Project Follow up - Base'!$S$20:$S$96,AK$2,'Project Follow up - Base'!$F$20:$F$96,$C24)&lt;= INDEX(List!$Q:$Q,MATCH(AK$2,List!$P:$P,0)),
0,
(COUNTIFS('Project Follow up - Base'!$S$20:$S$96,AK$2,'Project Follow up - Base'!$F$20:$F$96,$C24)
- INDEX(List!$Q:$Q,MATCH(AK$2,List!$P:$P,0)))
* INDEX(List!$R:$R,MATCH(AK$2,List!$P:$P,0)))</f>
        <v>0</v>
      </c>
      <c r="AL24" s="357">
        <f ca="1">IF(
COUNTIFS('Project Follow up - Base'!$S$20:$S$96,AL$2,'Project Follow up - Base'!$F$20:$F$96,$C24)&lt;= INDEX(List!$Q:$Q,MATCH(AL$2,List!$P:$P,0)),
0,
(COUNTIFS('Project Follow up - Base'!$S$20:$S$96,AL$2,'Project Follow up - Base'!$F$20:$F$96,$C24)
- INDEX(List!$Q:$Q,MATCH(AL$2,List!$P:$P,0)))
* INDEX(List!$R:$R,MATCH(AL$2,List!$P:$P,0)))</f>
        <v>0</v>
      </c>
      <c r="AM24" s="357">
        <f ca="1">IF(
COUNTIFS('Project Follow up - Base'!$S$20:$S$96,AM$2,'Project Follow up - Base'!$F$20:$F$96,$C24)&lt;= INDEX(List!$Q:$Q,MATCH(AM$2,List!$P:$P,0)),
0,
(COUNTIFS('Project Follow up - Base'!$S$20:$S$96,AM$2,'Project Follow up - Base'!$F$20:$F$96,$C24)
- INDEX(List!$Q:$Q,MATCH(AM$2,List!$P:$P,0)))
* INDEX(List!$R:$R,MATCH(AM$2,List!$P:$P,0)))</f>
        <v>0</v>
      </c>
      <c r="AN24" s="357">
        <f ca="1">IF(
COUNTIFS('Project Follow up - Base'!$S$20:$S$96,AN$2,'Project Follow up - Base'!$F$20:$F$96,$C24)&lt;= INDEX(List!$Q:$Q,MATCH(AN$2,List!$P:$P,0)),
0,
(COUNTIFS('Project Follow up - Base'!$S$20:$S$96,AN$2,'Project Follow up - Base'!$F$20:$F$96,$C24)
- INDEX(List!$Q:$Q,MATCH(AN$2,List!$P:$P,0)))
* INDEX(List!$R:$R,MATCH(AN$2,List!$P:$P,0)))</f>
        <v>0</v>
      </c>
      <c r="AO24" s="357">
        <f ca="1">IF(
COUNTIFS('Project Follow up - Base'!$S$20:$S$96,AO$2,'Project Follow up - Base'!$F$20:$F$96,$C24)&lt;= INDEX(List!$Q:$Q,MATCH(AO$2,List!$P:$P,0)),
0,
(COUNTIFS('Project Follow up - Base'!$S$20:$S$96,AO$2,'Project Follow up - Base'!$F$20:$F$96,$C24)
- INDEX(List!$Q:$Q,MATCH(AO$2,List!$P:$P,0)))
* INDEX(List!$R:$R,MATCH(AO$2,List!$P:$P,0)))</f>
        <v>0</v>
      </c>
      <c r="AP24" s="357">
        <f ca="1">IF(
COUNTIFS('Project Follow up - Base'!$S$20:$S$96,AP$2,'Project Follow up - Base'!$F$20:$F$96,$C24)&lt;= INDEX(List!$Q:$Q,MATCH(AP$2,List!$P:$P,0)),
0,
(COUNTIFS('Project Follow up - Base'!$S$20:$S$96,AP$2,'Project Follow up - Base'!$F$20:$F$96,$C24)
- INDEX(List!$Q:$Q,MATCH(AP$2,List!$P:$P,0)))
* INDEX(List!$R:$R,MATCH(AP$2,List!$P:$P,0)))</f>
        <v>0</v>
      </c>
      <c r="AQ24" s="357">
        <f ca="1">IF(
COUNTIFS('Project Follow up - Base'!$S$20:$S$96,AQ$2,'Project Follow up - Base'!$F$20:$F$96,$C24)&lt;= INDEX(List!$Q:$Q,MATCH(AQ$2,List!$P:$P,0)),
0,
(COUNTIFS('Project Follow up - Base'!$S$20:$S$96,AQ$2,'Project Follow up - Base'!$F$20:$F$96,$C24)
- INDEX(List!$Q:$Q,MATCH(AQ$2,List!$P:$P,0)))
* INDEX(List!$R:$R,MATCH(AQ$2,List!$P:$P,0)))</f>
        <v>0</v>
      </c>
      <c r="AR24" s="357">
        <f ca="1">IF(
COUNTIFS('Project Follow up - Base'!$S$20:$S$96,AR$2,'Project Follow up - Base'!$F$20:$F$96,$C24)&lt;= INDEX(List!$Q:$Q,MATCH(AR$2,List!$P:$P,0)),
0,
(COUNTIFS('Project Follow up - Base'!$S$20:$S$96,AR$2,'Project Follow up - Base'!$F$20:$F$96,$C24)
- INDEX(List!$Q:$Q,MATCH(AR$2,List!$P:$P,0)))
* INDEX(List!$R:$R,MATCH(AR$2,List!$P:$P,0)))</f>
        <v>0</v>
      </c>
      <c r="AS24" s="357">
        <f ca="1">IF(
COUNTIFS('Project Follow up - Base'!$S$20:$S$96,AS$2,'Project Follow up - Base'!$F$20:$F$96,$C24)&lt;= INDEX(List!$Q:$Q,MATCH(AS$2,List!$P:$P,0)),
0,
(COUNTIFS('Project Follow up - Base'!$S$20:$S$96,AS$2,'Project Follow up - Base'!$F$20:$F$96,$C24)
- INDEX(List!$Q:$Q,MATCH(AS$2,List!$P:$P,0)))
* INDEX(List!$R:$R,MATCH(AS$2,List!$P:$P,0)))</f>
        <v>0</v>
      </c>
      <c r="AT24" s="357">
        <f ca="1">IF(
COUNTIFS('Project Follow up - Base'!$S$20:$S$96,AT$2,'Project Follow up - Base'!$F$20:$F$96,$C24)&lt;= INDEX(List!$Q:$Q,MATCH(AT$2,List!$P:$P,0)),
0,
(COUNTIFS('Project Follow up - Base'!$S$20:$S$96,AT$2,'Project Follow up - Base'!$F$20:$F$96,$C24)
- INDEX(List!$Q:$Q,MATCH(AT$2,List!$P:$P,0)))
* INDEX(List!$R:$R,MATCH(AT$2,List!$P:$P,0)))</f>
        <v>0</v>
      </c>
      <c r="AU24" s="357">
        <f ca="1">IF(
COUNTIFS('Project Follow up - Base'!$S$20:$S$96,AU$2,'Project Follow up - Base'!$F$20:$F$96,$C24)&lt;= INDEX(List!$Q:$Q,MATCH(AU$2,List!$P:$P,0)),
0,
(COUNTIFS('Project Follow up - Base'!$S$20:$S$96,AU$2,'Project Follow up - Base'!$F$20:$F$96,$C24)
- INDEX(List!$Q:$Q,MATCH(AU$2,List!$P:$P,0)))
* INDEX(List!$R:$R,MATCH(AU$2,List!$P:$P,0)))</f>
        <v>0</v>
      </c>
      <c r="AV24" s="357">
        <f ca="1">IF(
COUNTIFS('Project Follow up - Base'!$S$20:$S$96,AV$2,'Project Follow up - Base'!$F$20:$F$96,$C24)&lt;= INDEX(List!$Q:$Q,MATCH(AV$2,List!$P:$P,0)),
0,
(COUNTIFS('Project Follow up - Base'!$S$20:$S$96,AV$2,'Project Follow up - Base'!$F$20:$F$96,$C24)
- INDEX(List!$Q:$Q,MATCH(AV$2,List!$P:$P,0)))
* INDEX(List!$R:$R,MATCH(AV$2,List!$P:$P,0)))</f>
        <v>0</v>
      </c>
      <c r="AW24" s="357">
        <f ca="1">IF(
COUNTIFS('Project Follow up - Base'!$S$20:$S$96,AW$2,'Project Follow up - Base'!$F$20:$F$96,$C24)&lt;= INDEX(List!$Q:$Q,MATCH(AW$2,List!$P:$P,0)),
0,
(COUNTIFS('Project Follow up - Base'!$S$20:$S$96,AW$2,'Project Follow up - Base'!$F$20:$F$96,$C24)
- INDEX(List!$Q:$Q,MATCH(AW$2,List!$P:$P,0)))
* INDEX(List!$R:$R,MATCH(AW$2,List!$P:$P,0)))</f>
        <v>0</v>
      </c>
      <c r="AX24" s="357">
        <f ca="1">IF(
COUNTIFS('Project Follow up - Base'!$S$20:$S$96,AX$2,'Project Follow up - Base'!$F$20:$F$96,$C24)&lt;= INDEX(List!$Q:$Q,MATCH(AX$2,List!$P:$P,0)),
0,
(COUNTIFS('Project Follow up - Base'!$S$20:$S$96,AX$2,'Project Follow up - Base'!$F$20:$F$96,$C24)
- INDEX(List!$Q:$Q,MATCH(AX$2,List!$P:$P,0)))
* INDEX(List!$R:$R,MATCH(AX$2,List!$P:$P,0)))</f>
        <v>0</v>
      </c>
      <c r="AY24" s="357">
        <f ca="1">IF(
COUNTIFS('Project Follow up - Base'!$S$20:$S$96,AY$2,'Project Follow up - Base'!$F$20:$F$96,$C24)&lt;= INDEX(List!$Q:$Q,MATCH(AY$2,List!$P:$P,0)),
0,
(COUNTIFS('Project Follow up - Base'!$S$20:$S$96,AY$2,'Project Follow up - Base'!$F$20:$F$96,$C24)
- INDEX(List!$Q:$Q,MATCH(AY$2,List!$P:$P,0)))
* INDEX(List!$R:$R,MATCH(AY$2,List!$P:$P,0)))</f>
        <v>0</v>
      </c>
      <c r="AZ24" s="357">
        <f ca="1">IF(
COUNTIFS('Project Follow up - Base'!$S$20:$S$96,AZ$2,'Project Follow up - Base'!$F$20:$F$96,$C24)&lt;= INDEX(List!$Q:$Q,MATCH(AZ$2,List!$P:$P,0)),
0,
(COUNTIFS('Project Follow up - Base'!$S$20:$S$96,AZ$2,'Project Follow up - Base'!$F$20:$F$96,$C24)
- INDEX(List!$Q:$Q,MATCH(AZ$2,List!$P:$P,0)))
* INDEX(List!$R:$R,MATCH(AZ$2,List!$P:$P,0)))</f>
        <v>0</v>
      </c>
      <c r="BA24" s="357">
        <f ca="1">IF(
COUNTIFS('Project Follow up - Base'!$S$20:$S$96,BA$2,'Project Follow up - Base'!$F$20:$F$96,$C24)&lt;= INDEX(List!$Q:$Q,MATCH(BA$2,List!$P:$P,0)),
0,
(COUNTIFS('Project Follow up - Base'!$S$20:$S$96,BA$2,'Project Follow up - Base'!$F$20:$F$96,$C24)
- INDEX(List!$Q:$Q,MATCH(BA$2,List!$P:$P,0)))
* INDEX(List!$R:$R,MATCH(BA$2,List!$P:$P,0)))</f>
        <v>0</v>
      </c>
      <c r="BB24" s="357">
        <f ca="1">IF(
COUNTIFS('Project Follow up - Base'!$S$20:$S$96,BB$2,'Project Follow up - Base'!$F$20:$F$96,$C24)&lt;= INDEX(List!$Q:$Q,MATCH(BB$2,List!$P:$P,0)),
0,
(COUNTIFS('Project Follow up - Base'!$S$20:$S$96,BB$2,'Project Follow up - Base'!$F$20:$F$96,$C24)
- INDEX(List!$Q:$Q,MATCH(BB$2,List!$P:$P,0)))
* INDEX(List!$R:$R,MATCH(BB$2,List!$P:$P,0)))</f>
        <v>0</v>
      </c>
      <c r="BC24" s="357">
        <f ca="1">IF(
COUNTIFS('Project Follow up - Base'!$S$20:$S$96,BC$2,'Project Follow up - Base'!$F$20:$F$96,$C24)&lt;= INDEX(List!$Q:$Q,MATCH(BC$2,List!$P:$P,0)),
0,
(COUNTIFS('Project Follow up - Base'!$S$20:$S$96,BC$2,'Project Follow up - Base'!$F$20:$F$96,$C24)
- INDEX(List!$Q:$Q,MATCH(BC$2,List!$P:$P,0)))
* INDEX(List!$R:$R,MATCH(BC$2,List!$P:$P,0)))</f>
        <v>0</v>
      </c>
      <c r="BD24" s="357">
        <f ca="1">IF(
COUNTIFS('Project Follow up - Base'!$S$20:$S$96,BD$2,'Project Follow up - Base'!$F$20:$F$96,$C24)&lt;= INDEX(List!$Q:$Q,MATCH(BD$2,List!$P:$P,0)),
0,
(COUNTIFS('Project Follow up - Base'!$S$20:$S$96,BD$2,'Project Follow up - Base'!$F$20:$F$96,$C24)
- INDEX(List!$Q:$Q,MATCH(BD$2,List!$P:$P,0)))
* INDEX(List!$R:$R,MATCH(BD$2,List!$P:$P,0)))</f>
        <v>0</v>
      </c>
      <c r="BE24" s="357">
        <f ca="1">IF(
COUNTIFS('Project Follow up - Base'!$S$20:$S$96,BE$2,'Project Follow up - Base'!$F$20:$F$96,$C24)&lt;= INDEX(List!$Q:$Q,MATCH(BE$2,List!$P:$P,0)),
0,
(COUNTIFS('Project Follow up - Base'!$S$20:$S$96,BE$2,'Project Follow up - Base'!$F$20:$F$96,$C24)
- INDEX(List!$Q:$Q,MATCH(BE$2,List!$P:$P,0)))
* INDEX(List!$R:$R,MATCH(BE$2,List!$P:$P,0)))</f>
        <v>0</v>
      </c>
      <c r="BF24" s="357">
        <f ca="1">IF(
COUNTIFS('Project Follow up - Base'!$S$20:$S$96,BF$2,'Project Follow up - Base'!$F$20:$F$96,$C24)&lt;= INDEX(List!$Q:$Q,MATCH(BF$2,List!$P:$P,0)),
0,
(COUNTIFS('Project Follow up - Base'!$S$20:$S$96,BF$2,'Project Follow up - Base'!$F$20:$F$96,$C24)
- INDEX(List!$Q:$Q,MATCH(BF$2,List!$P:$P,0)))
* INDEX(List!$R:$R,MATCH(BF$2,List!$P:$P,0)))</f>
        <v>0</v>
      </c>
      <c r="BG24" s="357">
        <f ca="1">IF(
COUNTIFS('Project Follow up - Base'!$S$20:$S$96,BG$2,'Project Follow up - Base'!$F$20:$F$96,$C24)&lt;= INDEX(List!$Q:$Q,MATCH(BG$2,List!$P:$P,0)),
0,
(COUNTIFS('Project Follow up - Base'!$S$20:$S$96,BG$2,'Project Follow up - Base'!$F$20:$F$96,$C24)
- INDEX(List!$Q:$Q,MATCH(BG$2,List!$P:$P,0)))
* INDEX(List!$R:$R,MATCH(BG$2,List!$P:$P,0)))</f>
        <v>0</v>
      </c>
      <c r="BH24" s="357">
        <f ca="1">IF(
COUNTIFS('Project Follow up - Base'!$S$20:$S$96,BH$2,'Project Follow up - Base'!$F$20:$F$96,$C24)&lt;= INDEX(List!$Q:$Q,MATCH(BH$2,List!$P:$P,0)),
0,
(COUNTIFS('Project Follow up - Base'!$S$20:$S$96,BH$2,'Project Follow up - Base'!$F$20:$F$96,$C24)
- INDEX(List!$Q:$Q,MATCH(BH$2,List!$P:$P,0)))
* INDEX(List!$R:$R,MATCH(BH$2,List!$P:$P,0)))</f>
        <v>0</v>
      </c>
      <c r="BI24" s="357">
        <f ca="1">IF(
COUNTIFS('Project Follow up - Base'!$S$20:$S$96,BI$2,'Project Follow up - Base'!$F$20:$F$96,$C24)&lt;= INDEX(List!$Q:$Q,MATCH(BI$2,List!$P:$P,0)),
0,
(COUNTIFS('Project Follow up - Base'!$S$20:$S$96,BI$2,'Project Follow up - Base'!$F$20:$F$96,$C24)
- INDEX(List!$Q:$Q,MATCH(BI$2,List!$P:$P,0)))
* INDEX(List!$R:$R,MATCH(BI$2,List!$P:$P,0)))</f>
        <v>0</v>
      </c>
      <c r="BJ24" s="357">
        <f ca="1">IF(
COUNTIFS('Project Follow up - Base'!$S$20:$S$96,BJ$2,'Project Follow up - Base'!$F$20:$F$96,$C24)&lt;= INDEX(List!$Q:$Q,MATCH(BJ$2,List!$P:$P,0)),
0,
(COUNTIFS('Project Follow up - Base'!$S$20:$S$96,BJ$2,'Project Follow up - Base'!$F$20:$F$96,$C24)
- INDEX(List!$Q:$Q,MATCH(BJ$2,List!$P:$P,0)))
* INDEX(List!$R:$R,MATCH(BJ$2,List!$P:$P,0)))</f>
        <v>0</v>
      </c>
      <c r="BK24" s="357">
        <f ca="1">IF(
COUNTIFS('Project Follow up - Base'!$S$20:$S$96,BK$2,'Project Follow up - Base'!$F$20:$F$96,$C24)&lt;= INDEX(List!$Q:$Q,MATCH(BK$2,List!$P:$P,0)),
0,
(COUNTIFS('Project Follow up - Base'!$S$20:$S$96,BK$2,'Project Follow up - Base'!$F$20:$F$96,$C24)
- INDEX(List!$Q:$Q,MATCH(BK$2,List!$P:$P,0)))
* INDEX(List!$R:$R,MATCH(BK$2,List!$P:$P,0)))</f>
        <v>0</v>
      </c>
      <c r="BL24" s="357">
        <f ca="1">IF(
COUNTIFS('Project Follow up - Base'!$S$20:$S$96,BL$2,'Project Follow up - Base'!$F$20:$F$96,$C24)&lt;= INDEX(List!$Q:$Q,MATCH(BL$2,List!$P:$P,0)),
0,
(COUNTIFS('Project Follow up - Base'!$S$20:$S$96,BL$2,'Project Follow up - Base'!$F$20:$F$96,$C24)
- INDEX(List!$Q:$Q,MATCH(BL$2,List!$P:$P,0)))
* INDEX(List!$R:$R,MATCH(BL$2,List!$P:$P,0)))</f>
        <v>0</v>
      </c>
      <c r="BM24" s="357">
        <f ca="1">IF(
COUNTIFS('Project Follow up - Base'!$S$20:$S$96,BM$2,'Project Follow up - Base'!$F$20:$F$96,$C24)&lt;= INDEX(List!$Q:$Q,MATCH(BM$2,List!$P:$P,0)),
0,
(COUNTIFS('Project Follow up - Base'!$S$20:$S$96,BM$2,'Project Follow up - Base'!$F$20:$F$96,$C24)
- INDEX(List!$Q:$Q,MATCH(BM$2,List!$P:$P,0)))
* INDEX(List!$R:$R,MATCH(BM$2,List!$P:$P,0)))</f>
        <v>0</v>
      </c>
      <c r="BN24" s="357">
        <f ca="1">IF(
COUNTIFS('Project Follow up - Base'!$S$20:$S$96,BN$2,'Project Follow up - Base'!$F$20:$F$96,$C24)&lt;= INDEX(List!$Q:$Q,MATCH(BN$2,List!$P:$P,0)),
0,
(COUNTIFS('Project Follow up - Base'!$S$20:$S$96,BN$2,'Project Follow up - Base'!$F$20:$F$96,$C24)
- INDEX(List!$Q:$Q,MATCH(BN$2,List!$P:$P,0)))
* INDEX(List!$R:$R,MATCH(BN$2,List!$P:$P,0)))</f>
        <v>0</v>
      </c>
      <c r="BO24" s="357">
        <f ca="1">IF(
COUNTIFS('Project Follow up - Base'!$S$20:$S$96,BO$2,'Project Follow up - Base'!$F$20:$F$96,$C24)&lt;= INDEX(List!$Q:$Q,MATCH(BO$2,List!$P:$P,0)),
0,
(COUNTIFS('Project Follow up - Base'!$S$20:$S$96,BO$2,'Project Follow up - Base'!$F$20:$F$96,$C24)
- INDEX(List!$Q:$Q,MATCH(BO$2,List!$P:$P,0)))
* INDEX(List!$R:$R,MATCH(BO$2,List!$P:$P,0)))</f>
        <v>0</v>
      </c>
      <c r="BP24" s="357">
        <f ca="1">IF(
COUNTIFS('Project Follow up - Base'!$S$20:$S$96,BP$2,'Project Follow up - Base'!$F$20:$F$96,$C24)&lt;= INDEX(List!$Q:$Q,MATCH(BP$2,List!$P:$P,0)),
0,
(COUNTIFS('Project Follow up - Base'!$S$20:$S$96,BP$2,'Project Follow up - Base'!$F$20:$F$96,$C24)
- INDEX(List!$Q:$Q,MATCH(BP$2,List!$P:$P,0)))
* INDEX(List!$R:$R,MATCH(BP$2,List!$P:$P,0)))</f>
        <v>0</v>
      </c>
      <c r="BQ24" s="357">
        <f ca="1">IF(
COUNTIFS('Project Follow up - Base'!$S$20:$S$96,BQ$2,'Project Follow up - Base'!$F$20:$F$96,$C24)&lt;= INDEX(List!$Q:$Q,MATCH(BQ$2,List!$P:$P,0)),
0,
(COUNTIFS('Project Follow up - Base'!$S$20:$S$96,BQ$2,'Project Follow up - Base'!$F$20:$F$96,$C24)
- INDEX(List!$Q:$Q,MATCH(BQ$2,List!$P:$P,0)))
* INDEX(List!$R:$R,MATCH(BQ$2,List!$P:$P,0)))</f>
        <v>0</v>
      </c>
      <c r="BR24" s="357">
        <f ca="1">IF(
COUNTIFS('Project Follow up - Base'!$S$20:$S$96,BR$2,'Project Follow up - Base'!$F$20:$F$96,$C24)&lt;= INDEX(List!$Q:$Q,MATCH(BR$2,List!$P:$P,0)),
0,
(COUNTIFS('Project Follow up - Base'!$S$20:$S$96,BR$2,'Project Follow up - Base'!$F$20:$F$96,$C24)
- INDEX(List!$Q:$Q,MATCH(BR$2,List!$P:$P,0)))
* INDEX(List!$R:$R,MATCH(BR$2,List!$P:$P,0)))</f>
        <v>0</v>
      </c>
      <c r="BS24" s="357">
        <f ca="1">IF(
COUNTIFS('Project Follow up - Base'!$S$20:$S$96,BS$2,'Project Follow up - Base'!$F$20:$F$96,$C24)&lt;= INDEX(List!$Q:$Q,MATCH(BS$2,List!$P:$P,0)),
0,
(COUNTIFS('Project Follow up - Base'!$S$20:$S$96,BS$2,'Project Follow up - Base'!$F$20:$F$96,$C24)
- INDEX(List!$Q:$Q,MATCH(BS$2,List!$P:$P,0)))
* INDEX(List!$R:$R,MATCH(BS$2,List!$P:$P,0)))</f>
        <v>0</v>
      </c>
      <c r="BT24" s="357">
        <f ca="1">IF(
COUNTIFS('Project Follow up - Base'!$S$20:$S$96,BT$2,'Project Follow up - Base'!$F$20:$F$96,$C24)&lt;= INDEX(List!$Q:$Q,MATCH(BT$2,List!$P:$P,0)),
0,
(COUNTIFS('Project Follow up - Base'!$S$20:$S$96,BT$2,'Project Follow up - Base'!$F$20:$F$96,$C24)
- INDEX(List!$Q:$Q,MATCH(BT$2,List!$P:$P,0)))
* INDEX(List!$R:$R,MATCH(BT$2,List!$P:$P,0)))</f>
        <v>0</v>
      </c>
      <c r="BU24" s="357">
        <f ca="1">IF(
COUNTIFS('Project Follow up - Base'!$S$20:$S$96,BU$2,'Project Follow up - Base'!$F$20:$F$96,$C24)&lt;= INDEX(List!$Q:$Q,MATCH(BU$2,List!$P:$P,0)),
0,
(COUNTIFS('Project Follow up - Base'!$S$20:$S$96,BU$2,'Project Follow up - Base'!$F$20:$F$96,$C24)
- INDEX(List!$Q:$Q,MATCH(BU$2,List!$P:$P,0)))
* INDEX(List!$R:$R,MATCH(BU$2,List!$P:$P,0)))</f>
        <v>0</v>
      </c>
      <c r="BV24" s="357">
        <f ca="1">IF(
COUNTIFS('Project Follow up - Base'!$S$20:$S$96,BV$2,'Project Follow up - Base'!$F$20:$F$96,$C24)&lt;= INDEX(List!$Q:$Q,MATCH(BV$2,List!$P:$P,0)),
0,
(COUNTIFS('Project Follow up - Base'!$S$20:$S$96,BV$2,'Project Follow up - Base'!$F$20:$F$96,$C24)
- INDEX(List!$Q:$Q,MATCH(BV$2,List!$P:$P,0)))
* INDEX(List!$R:$R,MATCH(BV$2,List!$P:$P,0)))</f>
        <v>0</v>
      </c>
      <c r="BW24" s="357">
        <f ca="1">IF(
COUNTIFS('Project Follow up - Base'!$S$20:$S$96,BW$2,'Project Follow up - Base'!$F$20:$F$96,$C24)&lt;= INDEX(List!$Q:$Q,MATCH(BW$2,List!$P:$P,0)),
0,
(COUNTIFS('Project Follow up - Base'!$S$20:$S$96,BW$2,'Project Follow up - Base'!$F$20:$F$96,$C24)
- INDEX(List!$Q:$Q,MATCH(BW$2,List!$P:$P,0)))
* INDEX(List!$R:$R,MATCH(BW$2,List!$P:$P,0)))</f>
        <v>0</v>
      </c>
      <c r="BX24" s="357">
        <f ca="1">IF(
COUNTIFS('Project Follow up - Base'!$S$20:$S$96,BX$2,'Project Follow up - Base'!$F$20:$F$96,$C24)&lt;= INDEX(List!$Q:$Q,MATCH(BX$2,List!$P:$P,0)),
0,
(COUNTIFS('Project Follow up - Base'!$S$20:$S$96,BX$2,'Project Follow up - Base'!$F$20:$F$96,$C24)
- INDEX(List!$Q:$Q,MATCH(BX$2,List!$P:$P,0)))
* INDEX(List!$R:$R,MATCH(BX$2,List!$P:$P,0)))</f>
        <v>0</v>
      </c>
      <c r="BY24" s="357">
        <f ca="1">IF(
COUNTIFS('Project Follow up - Base'!$S$20:$S$96,BY$2,'Project Follow up - Base'!$F$20:$F$96,$C24)&lt;= INDEX(List!$Q:$Q,MATCH(BY$2,List!$P:$P,0)),
0,
(COUNTIFS('Project Follow up - Base'!$S$20:$S$96,BY$2,'Project Follow up - Base'!$F$20:$F$96,$C24)
- INDEX(List!$Q:$Q,MATCH(BY$2,List!$P:$P,0)))
* INDEX(List!$R:$R,MATCH(BY$2,List!$P:$P,0)))</f>
        <v>0</v>
      </c>
      <c r="BZ24" s="357">
        <f ca="1">IF(
COUNTIFS('Project Follow up - Base'!$S$20:$S$96,BZ$2,'Project Follow up - Base'!$F$20:$F$96,$C24)&lt;= INDEX(List!$Q:$Q,MATCH(BZ$2,List!$P:$P,0)),
0,
(COUNTIFS('Project Follow up - Base'!$S$20:$S$96,BZ$2,'Project Follow up - Base'!$F$20:$F$96,$C24)
- INDEX(List!$Q:$Q,MATCH(BZ$2,List!$P:$P,0)))
* INDEX(List!$R:$R,MATCH(BZ$2,List!$P:$P,0)))</f>
        <v>0</v>
      </c>
      <c r="CA24" s="357">
        <f ca="1">IF(
COUNTIFS('Project Follow up - Base'!$S$20:$S$96,CA$2,'Project Follow up - Base'!$F$20:$F$96,$C24)&lt;= INDEX(List!$Q:$Q,MATCH(CA$2,List!$P:$P,0)),
0,
(COUNTIFS('Project Follow up - Base'!$S$20:$S$96,CA$2,'Project Follow up - Base'!$F$20:$F$96,$C24)
- INDEX(List!$Q:$Q,MATCH(CA$2,List!$P:$P,0)))
* INDEX(List!$R:$R,MATCH(CA$2,List!$P:$P,0)))</f>
        <v>0</v>
      </c>
      <c r="CB24" s="357">
        <f ca="1">IF(
COUNTIFS('Project Follow up - Base'!$S$20:$S$96,CB$2,'Project Follow up - Base'!$F$20:$F$96,$C24)&lt;= INDEX(List!$Q:$Q,MATCH(CB$2,List!$P:$P,0)),
0,
(COUNTIFS('Project Follow up - Base'!$S$20:$S$96,CB$2,'Project Follow up - Base'!$F$20:$F$96,$C24)
- INDEX(List!$Q:$Q,MATCH(CB$2,List!$P:$P,0)))
* INDEX(List!$R:$R,MATCH(CB$2,List!$P:$P,0)))</f>
        <v>0</v>
      </c>
      <c r="CC24" s="357">
        <f ca="1">IF(
COUNTIFS('Project Follow up - Base'!$S$20:$S$96,CC$2,'Project Follow up - Base'!$F$20:$F$96,$C24)&lt;= INDEX(List!$Q:$Q,MATCH(CC$2,List!$P:$P,0)),
0,
(COUNTIFS('Project Follow up - Base'!$S$20:$S$96,CC$2,'Project Follow up - Base'!$F$20:$F$96,$C24)
- INDEX(List!$Q:$Q,MATCH(CC$2,List!$P:$P,0)))
* INDEX(List!$R:$R,MATCH(CC$2,List!$P:$P,0)))</f>
        <v>0</v>
      </c>
      <c r="CD24" s="357">
        <f ca="1">IF(
COUNTIFS('Project Follow up - Base'!$S$20:$S$96,CD$2,'Project Follow up - Base'!$F$20:$F$96,$C24)&lt;= INDEX(List!$Q:$Q,MATCH(CD$2,List!$P:$P,0)),
0,
(COUNTIFS('Project Follow up - Base'!$S$20:$S$96,CD$2,'Project Follow up - Base'!$F$20:$F$96,$C24)
- INDEX(List!$Q:$Q,MATCH(CD$2,List!$P:$P,0)))
* INDEX(List!$R:$R,MATCH(CD$2,List!$P:$P,0)))</f>
        <v>0</v>
      </c>
      <c r="CE24" s="357">
        <f ca="1">IF(
COUNTIFS('Project Follow up - Base'!$S$20:$S$96,CE$2,'Project Follow up - Base'!$F$20:$F$96,$C24)&lt;= INDEX(List!$Q:$Q,MATCH(CE$2,List!$P:$P,0)),
0,
(COUNTIFS('Project Follow up - Base'!$S$20:$S$96,CE$2,'Project Follow up - Base'!$F$20:$F$96,$C24)
- INDEX(List!$Q:$Q,MATCH(CE$2,List!$P:$P,0)))
* INDEX(List!$R:$R,MATCH(CE$2,List!$P:$P,0)))</f>
        <v>0</v>
      </c>
      <c r="CF24" s="357">
        <f ca="1">IF(
COUNTIFS('Project Follow up - Base'!$S$20:$S$96,CF$2,'Project Follow up - Base'!$F$20:$F$96,$C24)&lt;= INDEX(List!$Q:$Q,MATCH(CF$2,List!$P:$P,0)),
0,
(COUNTIFS('Project Follow up - Base'!$S$20:$S$96,CF$2,'Project Follow up - Base'!$F$20:$F$96,$C24)
- INDEX(List!$Q:$Q,MATCH(CF$2,List!$P:$P,0)))
* INDEX(List!$R:$R,MATCH(CF$2,List!$P:$P,0)))</f>
        <v>0</v>
      </c>
      <c r="CG24" s="357">
        <f ca="1">IF(
COUNTIFS('Project Follow up - Base'!$S$20:$S$96,CG$2,'Project Follow up - Base'!$F$20:$F$96,$C24)&lt;= INDEX(List!$Q:$Q,MATCH(CG$2,List!$P:$P,0)),
0,
(COUNTIFS('Project Follow up - Base'!$S$20:$S$96,CG$2,'Project Follow up - Base'!$F$20:$F$96,$C24)
- INDEX(List!$Q:$Q,MATCH(CG$2,List!$P:$P,0)))
* INDEX(List!$R:$R,MATCH(CG$2,List!$P:$P,0)))</f>
        <v>0</v>
      </c>
      <c r="CH24" s="357">
        <f ca="1">IF(
COUNTIFS('Project Follow up - Base'!$S$20:$S$96,CH$2,'Project Follow up - Base'!$F$20:$F$96,$C24)&lt;= INDEX(List!$Q:$Q,MATCH(CH$2,List!$P:$P,0)),
0,
(COUNTIFS('Project Follow up - Base'!$S$20:$S$96,CH$2,'Project Follow up - Base'!$F$20:$F$96,$C24)
- INDEX(List!$Q:$Q,MATCH(CH$2,List!$P:$P,0)))
* INDEX(List!$R:$R,MATCH(CH$2,List!$P:$P,0)))</f>
        <v>0</v>
      </c>
      <c r="CI24" s="357">
        <f ca="1">IF(
COUNTIFS('Project Follow up - Base'!$S$20:$S$96,CI$2,'Project Follow up - Base'!$F$20:$F$96,$C24)&lt;= INDEX(List!$Q:$Q,MATCH(CI$2,List!$P:$P,0)),
0,
(COUNTIFS('Project Follow up - Base'!$S$20:$S$96,CI$2,'Project Follow up - Base'!$F$20:$F$96,$C24)
- INDEX(List!$Q:$Q,MATCH(CI$2,List!$P:$P,0)))
* INDEX(List!$R:$R,MATCH(CI$2,List!$P:$P,0)))</f>
        <v>0</v>
      </c>
      <c r="CJ24" s="357">
        <f ca="1">IF(
COUNTIFS('Project Follow up - Base'!$S$20:$S$96,CJ$2,'Project Follow up - Base'!$F$20:$F$96,$C24)&lt;= INDEX(List!$Q:$Q,MATCH(CJ$2,List!$P:$P,0)),
0,
(COUNTIFS('Project Follow up - Base'!$S$20:$S$96,CJ$2,'Project Follow up - Base'!$F$20:$F$96,$C24)
- INDEX(List!$Q:$Q,MATCH(CJ$2,List!$P:$P,0)))
* INDEX(List!$R:$R,MATCH(CJ$2,List!$P:$P,0)))</f>
        <v>0</v>
      </c>
      <c r="CK24" s="357">
        <f ca="1">IF(
COUNTIFS('Project Follow up - Base'!$S$20:$S$96,CK$2,'Project Follow up - Base'!$F$20:$F$96,$C24)&lt;= INDEX(List!$Q:$Q,MATCH(CK$2,List!$P:$P,0)),
0,
(COUNTIFS('Project Follow up - Base'!$S$20:$S$96,CK$2,'Project Follow up - Base'!$F$20:$F$96,$C24)
- INDEX(List!$Q:$Q,MATCH(CK$2,List!$P:$P,0)))
* INDEX(List!$R:$R,MATCH(CK$2,List!$P:$P,0)))</f>
        <v>0</v>
      </c>
      <c r="CL24" s="357">
        <f ca="1">IF(
COUNTIFS('Project Follow up - Base'!$S$20:$S$96,CL$2,'Project Follow up - Base'!$F$20:$F$96,$C24)&lt;= INDEX(List!$Q:$Q,MATCH(CL$2,List!$P:$P,0)),
0,
(COUNTIFS('Project Follow up - Base'!$S$20:$S$96,CL$2,'Project Follow up - Base'!$F$20:$F$96,$C24)
- INDEX(List!$Q:$Q,MATCH(CL$2,List!$P:$P,0)))
* INDEX(List!$R:$R,MATCH(CL$2,List!$P:$P,0)))</f>
        <v>0</v>
      </c>
      <c r="CM24" s="357">
        <f ca="1">IF(
COUNTIFS('Project Follow up - Base'!$S$20:$S$96,CM$2,'Project Follow up - Base'!$F$20:$F$96,$C24)&lt;= INDEX(List!$Q:$Q,MATCH(CM$2,List!$P:$P,0)),
0,
(COUNTIFS('Project Follow up - Base'!$S$20:$S$96,CM$2,'Project Follow up - Base'!$F$20:$F$96,$C24)
- INDEX(List!$Q:$Q,MATCH(CM$2,List!$P:$P,0)))
* INDEX(List!$R:$R,MATCH(CM$2,List!$P:$P,0)))</f>
        <v>0</v>
      </c>
      <c r="CN24" s="357">
        <f ca="1">IF(
COUNTIFS('Project Follow up - Base'!$S$20:$S$96,CN$2,'Project Follow up - Base'!$F$20:$F$96,$C24)&lt;= INDEX(List!$Q:$Q,MATCH(CN$2,List!$P:$P,0)),
0,
(COUNTIFS('Project Follow up - Base'!$S$20:$S$96,CN$2,'Project Follow up - Base'!$F$20:$F$96,$C24)
- INDEX(List!$Q:$Q,MATCH(CN$2,List!$P:$P,0)))
* INDEX(List!$R:$R,MATCH(CN$2,List!$P:$P,0)))</f>
        <v>0</v>
      </c>
      <c r="CO24" s="357">
        <f ca="1">IF(
COUNTIFS('Project Follow up - Base'!$S$20:$S$96,CO$2,'Project Follow up - Base'!$F$20:$F$96,$C24)&lt;= INDEX(List!$Q:$Q,MATCH(CO$2,List!$P:$P,0)),
0,
(COUNTIFS('Project Follow up - Base'!$S$20:$S$96,CO$2,'Project Follow up - Base'!$F$20:$F$96,$C24)
- INDEX(List!$Q:$Q,MATCH(CO$2,List!$P:$P,0)))
* INDEX(List!$R:$R,MATCH(CO$2,List!$P:$P,0)))</f>
        <v>0</v>
      </c>
      <c r="CP24" s="357">
        <f ca="1">IF(
COUNTIFS('Project Follow up - Base'!$S$20:$S$96,CP$2,'Project Follow up - Base'!$F$20:$F$96,$C24)&lt;= INDEX(List!$Q:$Q,MATCH(CP$2,List!$P:$P,0)),
0,
(COUNTIFS('Project Follow up - Base'!$S$20:$S$96,CP$2,'Project Follow up - Base'!$F$20:$F$96,$C24)
- INDEX(List!$Q:$Q,MATCH(CP$2,List!$P:$P,0)))
* INDEX(List!$R:$R,MATCH(CP$2,List!$P:$P,0)))</f>
        <v>0</v>
      </c>
      <c r="CQ24" s="357">
        <f ca="1">IF(
COUNTIFS('Project Follow up - Base'!$S$20:$S$96,CQ$2,'Project Follow up - Base'!$F$20:$F$96,$C24)&lt;= INDEX(List!$Q:$Q,MATCH(CQ$2,List!$P:$P,0)),
0,
(COUNTIFS('Project Follow up - Base'!$S$20:$S$96,CQ$2,'Project Follow up - Base'!$F$20:$F$96,$C24)
- INDEX(List!$Q:$Q,MATCH(CQ$2,List!$P:$P,0)))
* INDEX(List!$R:$R,MATCH(CQ$2,List!$P:$P,0)))</f>
        <v>0</v>
      </c>
      <c r="CR24" s="357">
        <f ca="1">IF(
COUNTIFS('Project Follow up - Base'!$S$20:$S$96,CR$2,'Project Follow up - Base'!$F$20:$F$96,$C24)&lt;= INDEX(List!$Q:$Q,MATCH(CR$2,List!$P:$P,0)),
0,
(COUNTIFS('Project Follow up - Base'!$S$20:$S$96,CR$2,'Project Follow up - Base'!$F$20:$F$96,$C24)
- INDEX(List!$Q:$Q,MATCH(CR$2,List!$P:$P,0)))
* INDEX(List!$R:$R,MATCH(CR$2,List!$P:$P,0)))</f>
        <v>0</v>
      </c>
      <c r="CS24" s="357">
        <f ca="1">IF(
COUNTIFS('Project Follow up - Base'!$S$20:$S$96,CS$2,'Project Follow up - Base'!$F$20:$F$96,$C24)&lt;= INDEX(List!$Q:$Q,MATCH(CS$2,List!$P:$P,0)),
0,
(COUNTIFS('Project Follow up - Base'!$S$20:$S$96,CS$2,'Project Follow up - Base'!$F$20:$F$96,$C24)
- INDEX(List!$Q:$Q,MATCH(CS$2,List!$P:$P,0)))
* INDEX(List!$R:$R,MATCH(CS$2,List!$P:$P,0)))</f>
        <v>0</v>
      </c>
      <c r="CT24" s="357">
        <f ca="1">IF(
COUNTIFS('Project Follow up - Base'!$S$20:$S$96,CT$2,'Project Follow up - Base'!$F$20:$F$96,$C24)&lt;= INDEX(List!$Q:$Q,MATCH(CT$2,List!$P:$P,0)),
0,
(COUNTIFS('Project Follow up - Base'!$S$20:$S$96,CT$2,'Project Follow up - Base'!$F$20:$F$96,$C24)
- INDEX(List!$Q:$Q,MATCH(CT$2,List!$P:$P,0)))
* INDEX(List!$R:$R,MATCH(CT$2,List!$P:$P,0)))</f>
        <v>0</v>
      </c>
      <c r="CU24" s="357">
        <f ca="1">IF(
COUNTIFS('Project Follow up - Base'!$S$20:$S$96,CU$2,'Project Follow up - Base'!$F$20:$F$96,$C24)&lt;= INDEX(List!$Q:$Q,MATCH(CU$2,List!$P:$P,0)),
0,
(COUNTIFS('Project Follow up - Base'!$S$20:$S$96,CU$2,'Project Follow up - Base'!$F$20:$F$96,$C24)
- INDEX(List!$Q:$Q,MATCH(CU$2,List!$P:$P,0)))
* INDEX(List!$R:$R,MATCH(CU$2,List!$P:$P,0)))</f>
        <v>0</v>
      </c>
      <c r="CV24" s="357">
        <f ca="1">IF(
COUNTIFS('Project Follow up - Base'!$S$20:$S$96,CV$2,'Project Follow up - Base'!$F$20:$F$96,$C24)&lt;= INDEX(List!$Q:$Q,MATCH(CV$2,List!$P:$P,0)),
0,
(COUNTIFS('Project Follow up - Base'!$S$20:$S$96,CV$2,'Project Follow up - Base'!$F$20:$F$96,$C24)
- INDEX(List!$Q:$Q,MATCH(CV$2,List!$P:$P,0)))
* INDEX(List!$R:$R,MATCH(CV$2,List!$P:$P,0)))</f>
        <v>0</v>
      </c>
      <c r="CW24" s="357">
        <f ca="1">IF(
COUNTIFS('Project Follow up - Base'!$S$20:$S$96,CW$2,'Project Follow up - Base'!$F$20:$F$96,$C24)&lt;= INDEX(List!$Q:$Q,MATCH(CW$2,List!$P:$P,0)),
0,
(COUNTIFS('Project Follow up - Base'!$S$20:$S$96,CW$2,'Project Follow up - Base'!$F$20:$F$96,$C24)
- INDEX(List!$Q:$Q,MATCH(CW$2,List!$P:$P,0)))
* INDEX(List!$R:$R,MATCH(CW$2,List!$P:$P,0)))</f>
        <v>0</v>
      </c>
      <c r="CX24" s="357">
        <f ca="1">IF(
COUNTIFS('Project Follow up - Base'!$S$20:$S$96,CX$2,'Project Follow up - Base'!$F$20:$F$96,$C24)&lt;= INDEX(List!$Q:$Q,MATCH(CX$2,List!$P:$P,0)),
0,
(COUNTIFS('Project Follow up - Base'!$S$20:$S$96,CX$2,'Project Follow up - Base'!$F$20:$F$96,$C24)
- INDEX(List!$Q:$Q,MATCH(CX$2,List!$P:$P,0)))
* INDEX(List!$R:$R,MATCH(CX$2,List!$P:$P,0)))</f>
        <v>0</v>
      </c>
      <c r="CY24" s="357">
        <f ca="1">IF(
COUNTIFS('Project Follow up - Base'!$S$20:$S$96,CY$2,'Project Follow up - Base'!$F$20:$F$96,$C24)&lt;= INDEX(List!$Q:$Q,MATCH(CY$2,List!$P:$P,0)),
0,
(COUNTIFS('Project Follow up - Base'!$S$20:$S$96,CY$2,'Project Follow up - Base'!$F$20:$F$96,$C24)
- INDEX(List!$Q:$Q,MATCH(CY$2,List!$P:$P,0)))
* INDEX(List!$R:$R,MATCH(CY$2,List!$P:$P,0)))</f>
        <v>0</v>
      </c>
      <c r="CZ24" s="357">
        <f ca="1">IF(
COUNTIFS('Project Follow up - Base'!$S$20:$S$96,CZ$2,'Project Follow up - Base'!$F$20:$F$96,$C24)&lt;= INDEX(List!$Q:$Q,MATCH(CZ$2,List!$P:$P,0)),
0,
(COUNTIFS('Project Follow up - Base'!$S$20:$S$96,CZ$2,'Project Follow up - Base'!$F$20:$F$96,$C24)
- INDEX(List!$Q:$Q,MATCH(CZ$2,List!$P:$P,0)))
* INDEX(List!$R:$R,MATCH(CZ$2,List!$P:$P,0)))</f>
        <v>0</v>
      </c>
      <c r="DA24" s="357">
        <f ca="1">IF(
COUNTIFS('Project Follow up - Base'!$S$20:$S$96,DA$2,'Project Follow up - Base'!$F$20:$F$96,$C24)&lt;= INDEX(List!$Q:$Q,MATCH(DA$2,List!$P:$P,0)),
0,
(COUNTIFS('Project Follow up - Base'!$S$20:$S$96,DA$2,'Project Follow up - Base'!$F$20:$F$96,$C24)
- INDEX(List!$Q:$Q,MATCH(DA$2,List!$P:$P,0)))
* INDEX(List!$R:$R,MATCH(DA$2,List!$P:$P,0)))</f>
        <v>0</v>
      </c>
      <c r="DB24" s="357">
        <f ca="1">IF(
COUNTIFS('Project Follow up - Base'!$S$20:$S$96,DB$2,'Project Follow up - Base'!$F$20:$F$96,$C24)&lt;= INDEX(List!$Q:$Q,MATCH(DB$2,List!$P:$P,0)),
0,
(COUNTIFS('Project Follow up - Base'!$S$20:$S$96,DB$2,'Project Follow up - Base'!$F$20:$F$96,$C24)
- INDEX(List!$Q:$Q,MATCH(DB$2,List!$P:$P,0)))
* INDEX(List!$R:$R,MATCH(DB$2,List!$P:$P,0)))</f>
        <v>0</v>
      </c>
    </row>
    <row r="25" spans="1:106" x14ac:dyDescent="0.2">
      <c r="A25" s="353">
        <f>COUNTIF('Project Follow up - Base'!$F$20:$F$96,C25)</f>
        <v>0</v>
      </c>
      <c r="B25" s="353" t="str">
        <f>'Employees Summary'!B26</f>
        <v>Studies</v>
      </c>
      <c r="C25" s="353" t="str">
        <f>'Employees Summary'!C26</f>
        <v>Muhammad Alsharabi</v>
      </c>
      <c r="D25" s="354" t="str">
        <f>IF(C25=0,"", IF(A25&gt;0,1-(G25*[1]KPI!$C$3)-(H25*[1]KPI!$C$4),""))</f>
        <v/>
      </c>
      <c r="E25" s="365" t="str">
        <f>IF(OR(C25='Project Follow up - Base'!$D$17,C25='Project Follow up - Base'!$D$38,C25='Project Follow up - Base'!$D$74), IF(SUMIF(B:B,B25,A:A)=0,"", AVERAGEIF(B:B,B25,D:D)),"")</f>
        <v/>
      </c>
      <c r="F25" s="366">
        <f>SUMIF('Project Follow up - Base'!$F$20:$F$102,'Employees KPIs'!C25,'Project Follow up - Base'!$AA$20:$AA$102)</f>
        <v>0</v>
      </c>
      <c r="G25" s="355">
        <f>IF( F25=0,
   0,
   IF(
     F25-
     [1]KPI!$F$3
     &lt;0,0,
     F25-
     [1]KPI!$F$3
    )*
     [1]KPI!$G$3
)</f>
        <v>0</v>
      </c>
      <c r="H25" s="355">
        <f t="shared" ca="1" si="0"/>
        <v>0</v>
      </c>
      <c r="I25" s="356">
        <f ca="1">IF(
COUNTIFS('Project Follow up - Base'!$S$20:$S$96,I$2,'Project Follow up - Base'!$F$20:$F$96,$C25)&lt;= INDEX(List!$Q:$Q,MATCH(I$2,List!$P:$P,0)),
0,
(COUNTIFS('Project Follow up - Base'!$S$20:$S$96,I$2,'Project Follow up - Base'!$F$20:$F$96,$C25)
- INDEX(List!$Q:$Q,MATCH(I$2,List!$P:$P,0)))
* INDEX(List!$R:$R,MATCH(I$2,List!$P:$P,0)))</f>
        <v>0</v>
      </c>
      <c r="J25" s="357">
        <f ca="1">IF(
COUNTIFS('Project Follow up - Base'!$S$20:$S$96,J$2,'Project Follow up - Base'!$F$20:$F$96,$C25)&lt;= INDEX(List!$Q:$Q,MATCH(J$2,List!$P:$P,0)),
0,
(COUNTIFS('Project Follow up - Base'!$S$20:$S$96,J$2,'Project Follow up - Base'!$F$20:$F$96,$C25)
- INDEX(List!$Q:$Q,MATCH(J$2,List!$P:$P,0)))
* INDEX(List!$R:$R,MATCH(J$2,List!$P:$P,0)))</f>
        <v>0</v>
      </c>
      <c r="K25" s="357">
        <f ca="1">IF(
COUNTIFS('Project Follow up - Base'!$S$20:$S$96,K$2,'Project Follow up - Base'!$F$20:$F$96,$C25)&lt;= INDEX(List!$Q:$Q,MATCH(K$2,List!$P:$P,0)),
0,
(COUNTIFS('Project Follow up - Base'!$S$20:$S$96,K$2,'Project Follow up - Base'!$F$20:$F$96,$C25)
- INDEX(List!$Q:$Q,MATCH(K$2,List!$P:$P,0)))
* INDEX(List!$R:$R,MATCH(K$2,List!$P:$P,0)))</f>
        <v>0</v>
      </c>
      <c r="L25" s="357">
        <f ca="1">IF(
COUNTIFS('Project Follow up - Base'!$S$20:$S$96,L$2,'Project Follow up - Base'!$F$20:$F$96,$C25)&lt;= INDEX(List!$Q:$Q,MATCH(L$2,List!$P:$P,0)),
0,
(COUNTIFS('Project Follow up - Base'!$S$20:$S$96,L$2,'Project Follow up - Base'!$F$20:$F$96,$C25)
- INDEX(List!$Q:$Q,MATCH(L$2,List!$P:$P,0)))
* INDEX(List!$R:$R,MATCH(L$2,List!$P:$P,0)))</f>
        <v>0</v>
      </c>
      <c r="M25" s="357">
        <f ca="1">IF(
COUNTIFS('Project Follow up - Base'!$S$20:$S$96,M$2,'Project Follow up - Base'!$F$20:$F$96,$C25)&lt;= INDEX(List!$Q:$Q,MATCH(M$2,List!$P:$P,0)),
0,
(COUNTIFS('Project Follow up - Base'!$S$20:$S$96,M$2,'Project Follow up - Base'!$F$20:$F$96,$C25)
- INDEX(List!$Q:$Q,MATCH(M$2,List!$P:$P,0)))
* INDEX(List!$R:$R,MATCH(M$2,List!$P:$P,0)))</f>
        <v>0</v>
      </c>
      <c r="N25" s="357">
        <f ca="1">IF(
COUNTIFS('Project Follow up - Base'!$S$20:$S$96,N$2,'Project Follow up - Base'!$F$20:$F$96,$C25)&lt;= INDEX(List!$Q:$Q,MATCH(N$2,List!$P:$P,0)),
0,
(COUNTIFS('Project Follow up - Base'!$S$20:$S$96,N$2,'Project Follow up - Base'!$F$20:$F$96,$C25)
- INDEX(List!$Q:$Q,MATCH(N$2,List!$P:$P,0)))
* INDEX(List!$R:$R,MATCH(N$2,List!$P:$P,0)))</f>
        <v>0</v>
      </c>
      <c r="O25" s="357">
        <f ca="1">IF(
COUNTIFS('Project Follow up - Base'!$S$20:$S$96,O$2,'Project Follow up - Base'!$F$20:$F$96,$C25)&lt;= INDEX(List!$Q:$Q,MATCH(O$2,List!$P:$P,0)),
0,
(COUNTIFS('Project Follow up - Base'!$S$20:$S$96,O$2,'Project Follow up - Base'!$F$20:$F$96,$C25)
- INDEX(List!$Q:$Q,MATCH(O$2,List!$P:$P,0)))
* INDEX(List!$R:$R,MATCH(O$2,List!$P:$P,0)))</f>
        <v>0</v>
      </c>
      <c r="P25" s="357">
        <f ca="1">IF(
COUNTIFS('Project Follow up - Base'!$S$20:$S$96,P$2,'Project Follow up - Base'!$F$20:$F$96,$C25)&lt;= INDEX(List!$Q:$Q,MATCH(P$2,List!$P:$P,0)),
0,
(COUNTIFS('Project Follow up - Base'!$S$20:$S$96,P$2,'Project Follow up - Base'!$F$20:$F$96,$C25)
- INDEX(List!$Q:$Q,MATCH(P$2,List!$P:$P,0)))
* INDEX(List!$R:$R,MATCH(P$2,List!$P:$P,0)))</f>
        <v>0</v>
      </c>
      <c r="Q25" s="357">
        <f ca="1">IF(
COUNTIFS('Project Follow up - Base'!$S$20:$S$96,Q$2,'Project Follow up - Base'!$F$20:$F$96,$C25)&lt;= INDEX(List!$Q:$Q,MATCH(Q$2,List!$P:$P,0)),
0,
(COUNTIFS('Project Follow up - Base'!$S$20:$S$96,Q$2,'Project Follow up - Base'!$F$20:$F$96,$C25)
- INDEX(List!$Q:$Q,MATCH(Q$2,List!$P:$P,0)))
* INDEX(List!$R:$R,MATCH(Q$2,List!$P:$P,0)))</f>
        <v>0</v>
      </c>
      <c r="R25" s="357">
        <f ca="1">IF(
COUNTIFS('Project Follow up - Base'!$S$20:$S$96,R$2,'Project Follow up - Base'!$F$20:$F$96,$C25)&lt;= INDEX(List!$Q:$Q,MATCH(R$2,List!$P:$P,0)),
0,
(COUNTIFS('Project Follow up - Base'!$S$20:$S$96,R$2,'Project Follow up - Base'!$F$20:$F$96,$C25)
- INDEX(List!$Q:$Q,MATCH(R$2,List!$P:$P,0)))
* INDEX(List!$R:$R,MATCH(R$2,List!$P:$P,0)))</f>
        <v>0</v>
      </c>
      <c r="S25" s="357">
        <f ca="1">IF(
COUNTIFS('Project Follow up - Base'!$S$20:$S$96,S$2,'Project Follow up - Base'!$F$20:$F$96,$C25)&lt;= INDEX(List!$Q:$Q,MATCH(S$2,List!$P:$P,0)),
0,
(COUNTIFS('Project Follow up - Base'!$S$20:$S$96,S$2,'Project Follow up - Base'!$F$20:$F$96,$C25)
- INDEX(List!$Q:$Q,MATCH(S$2,List!$P:$P,0)))
* INDEX(List!$R:$R,MATCH(S$2,List!$P:$P,0)))</f>
        <v>0</v>
      </c>
      <c r="T25" s="357">
        <f ca="1">IF(
COUNTIFS('Project Follow up - Base'!$S$20:$S$96,T$2,'Project Follow up - Base'!$F$20:$F$96,$C25)&lt;= INDEX(List!$Q:$Q,MATCH(T$2,List!$P:$P,0)),
0,
(COUNTIFS('Project Follow up - Base'!$S$20:$S$96,T$2,'Project Follow up - Base'!$F$20:$F$96,$C25)
- INDEX(List!$Q:$Q,MATCH(T$2,List!$P:$P,0)))
* INDEX(List!$R:$R,MATCH(T$2,List!$P:$P,0)))</f>
        <v>0</v>
      </c>
      <c r="U25" s="357">
        <f ca="1">IF(
COUNTIFS('Project Follow up - Base'!$S$20:$S$96,U$2,'Project Follow up - Base'!$F$20:$F$96,$C25)&lt;= INDEX(List!$Q:$Q,MATCH(U$2,List!$P:$P,0)),
0,
(COUNTIFS('Project Follow up - Base'!$S$20:$S$96,U$2,'Project Follow up - Base'!$F$20:$F$96,$C25)
- INDEX(List!$Q:$Q,MATCH(U$2,List!$P:$P,0)))
* INDEX(List!$R:$R,MATCH(U$2,List!$P:$P,0)))</f>
        <v>0</v>
      </c>
      <c r="V25" s="357">
        <f ca="1">IF(
COUNTIFS('Project Follow up - Base'!$S$20:$S$96,V$2,'Project Follow up - Base'!$F$20:$F$96,$C25)&lt;= INDEX(List!$Q:$Q,MATCH(V$2,List!$P:$P,0)),
0,
(COUNTIFS('Project Follow up - Base'!$S$20:$S$96,V$2,'Project Follow up - Base'!$F$20:$F$96,$C25)
- INDEX(List!$Q:$Q,MATCH(V$2,List!$P:$P,0)))
* INDEX(List!$R:$R,MATCH(V$2,List!$P:$P,0)))</f>
        <v>0</v>
      </c>
      <c r="W25" s="357">
        <f ca="1">IF(
COUNTIFS('Project Follow up - Base'!$S$20:$S$96,W$2,'Project Follow up - Base'!$F$20:$F$96,$C25)&lt;= INDEX(List!$Q:$Q,MATCH(W$2,List!$P:$P,0)),
0,
(COUNTIFS('Project Follow up - Base'!$S$20:$S$96,W$2,'Project Follow up - Base'!$F$20:$F$96,$C25)
- INDEX(List!$Q:$Q,MATCH(W$2,List!$P:$P,0)))
* INDEX(List!$R:$R,MATCH(W$2,List!$P:$P,0)))</f>
        <v>0</v>
      </c>
      <c r="X25" s="357">
        <f ca="1">IF(
COUNTIFS('Project Follow up - Base'!$S$20:$S$96,X$2,'Project Follow up - Base'!$F$20:$F$96,$C25)&lt;= INDEX(List!$Q:$Q,MATCH(X$2,List!$P:$P,0)),
0,
(COUNTIFS('Project Follow up - Base'!$S$20:$S$96,X$2,'Project Follow up - Base'!$F$20:$F$96,$C25)
- INDEX(List!$Q:$Q,MATCH(X$2,List!$P:$P,0)))
* INDEX(List!$R:$R,MATCH(X$2,List!$P:$P,0)))</f>
        <v>0</v>
      </c>
      <c r="Y25" s="357">
        <f ca="1">IF(
COUNTIFS('Project Follow up - Base'!$S$20:$S$96,Y$2,'Project Follow up - Base'!$F$20:$F$96,$C25)&lt;= INDEX(List!$Q:$Q,MATCH(Y$2,List!$P:$P,0)),
0,
(COUNTIFS('Project Follow up - Base'!$S$20:$S$96,Y$2,'Project Follow up - Base'!$F$20:$F$96,$C25)
- INDEX(List!$Q:$Q,MATCH(Y$2,List!$P:$P,0)))
* INDEX(List!$R:$R,MATCH(Y$2,List!$P:$P,0)))</f>
        <v>0</v>
      </c>
      <c r="Z25" s="357">
        <f ca="1">IF(
COUNTIFS('Project Follow up - Base'!$S$20:$S$96,Z$2,'Project Follow up - Base'!$F$20:$F$96,$C25)&lt;= INDEX(List!$Q:$Q,MATCH(Z$2,List!$P:$P,0)),
0,
(COUNTIFS('Project Follow up - Base'!$S$20:$S$96,Z$2,'Project Follow up - Base'!$F$20:$F$96,$C25)
- INDEX(List!$Q:$Q,MATCH(Z$2,List!$P:$P,0)))
* INDEX(List!$R:$R,MATCH(Z$2,List!$P:$P,0)))</f>
        <v>0</v>
      </c>
      <c r="AA25" s="357">
        <f ca="1">IF(
COUNTIFS('Project Follow up - Base'!$S$20:$S$96,AA$2,'Project Follow up - Base'!$F$20:$F$96,$C25)&lt;= INDEX(List!$Q:$Q,MATCH(AA$2,List!$P:$P,0)),
0,
(COUNTIFS('Project Follow up - Base'!$S$20:$S$96,AA$2,'Project Follow up - Base'!$F$20:$F$96,$C25)
- INDEX(List!$Q:$Q,MATCH(AA$2,List!$P:$P,0)))
* INDEX(List!$R:$R,MATCH(AA$2,List!$P:$P,0)))</f>
        <v>0</v>
      </c>
      <c r="AB25" s="357">
        <f ca="1">IF(
COUNTIFS('Project Follow up - Base'!$S$20:$S$96,AB$2,'Project Follow up - Base'!$F$20:$F$96,$C25)&lt;= INDEX(List!$Q:$Q,MATCH(AB$2,List!$P:$P,0)),
0,
(COUNTIFS('Project Follow up - Base'!$S$20:$S$96,AB$2,'Project Follow up - Base'!$F$20:$F$96,$C25)
- INDEX(List!$Q:$Q,MATCH(AB$2,List!$P:$P,0)))
* INDEX(List!$R:$R,MATCH(AB$2,List!$P:$P,0)))</f>
        <v>0</v>
      </c>
      <c r="AC25" s="357">
        <f ca="1">IF(
COUNTIFS('Project Follow up - Base'!$S$20:$S$96,AC$2,'Project Follow up - Base'!$F$20:$F$96,$C25)&lt;= INDEX(List!$Q:$Q,MATCH(AC$2,List!$P:$P,0)),
0,
(COUNTIFS('Project Follow up - Base'!$S$20:$S$96,AC$2,'Project Follow up - Base'!$F$20:$F$96,$C25)
- INDEX(List!$Q:$Q,MATCH(AC$2,List!$P:$P,0)))
* INDEX(List!$R:$R,MATCH(AC$2,List!$P:$P,0)))</f>
        <v>0</v>
      </c>
      <c r="AD25" s="357">
        <f ca="1">IF(
COUNTIFS('Project Follow up - Base'!$S$20:$S$96,AD$2,'Project Follow up - Base'!$F$20:$F$96,$C25)&lt;= INDEX(List!$Q:$Q,MATCH(AD$2,List!$P:$P,0)),
0,
(COUNTIFS('Project Follow up - Base'!$S$20:$S$96,AD$2,'Project Follow up - Base'!$F$20:$F$96,$C25)
- INDEX(List!$Q:$Q,MATCH(AD$2,List!$P:$P,0)))
* INDEX(List!$R:$R,MATCH(AD$2,List!$P:$P,0)))</f>
        <v>0</v>
      </c>
      <c r="AE25" s="357">
        <f ca="1">IF(
COUNTIFS('Project Follow up - Base'!$S$20:$S$96,AE$2,'Project Follow up - Base'!$F$20:$F$96,$C25)&lt;= INDEX(List!$Q:$Q,MATCH(AE$2,List!$P:$P,0)),
0,
(COUNTIFS('Project Follow up - Base'!$S$20:$S$96,AE$2,'Project Follow up - Base'!$F$20:$F$96,$C25)
- INDEX(List!$Q:$Q,MATCH(AE$2,List!$P:$P,0)))
* INDEX(List!$R:$R,MATCH(AE$2,List!$P:$P,0)))</f>
        <v>0</v>
      </c>
      <c r="AF25" s="357">
        <f ca="1">IF(
COUNTIFS('Project Follow up - Base'!$S$20:$S$96,AF$2,'Project Follow up - Base'!$F$20:$F$96,$C25)&lt;= INDEX(List!$Q:$Q,MATCH(AF$2,List!$P:$P,0)),
0,
(COUNTIFS('Project Follow up - Base'!$S$20:$S$96,AF$2,'Project Follow up - Base'!$F$20:$F$96,$C25)
- INDEX(List!$Q:$Q,MATCH(AF$2,List!$P:$P,0)))
* INDEX(List!$R:$R,MATCH(AF$2,List!$P:$P,0)))</f>
        <v>0</v>
      </c>
      <c r="AG25" s="357">
        <f ca="1">IF(
COUNTIFS('Project Follow up - Base'!$S$20:$S$96,AG$2,'Project Follow up - Base'!$F$20:$F$96,$C25)&lt;= INDEX(List!$Q:$Q,MATCH(AG$2,List!$P:$P,0)),
0,
(COUNTIFS('Project Follow up - Base'!$S$20:$S$96,AG$2,'Project Follow up - Base'!$F$20:$F$96,$C25)
- INDEX(List!$Q:$Q,MATCH(AG$2,List!$P:$P,0)))
* INDEX(List!$R:$R,MATCH(AG$2,List!$P:$P,0)))</f>
        <v>0</v>
      </c>
      <c r="AH25" s="357">
        <f ca="1">IF(
COUNTIFS('Project Follow up - Base'!$S$20:$S$96,AH$2,'Project Follow up - Base'!$F$20:$F$96,$C25)&lt;= INDEX(List!$Q:$Q,MATCH(AH$2,List!$P:$P,0)),
0,
(COUNTIFS('Project Follow up - Base'!$S$20:$S$96,AH$2,'Project Follow up - Base'!$F$20:$F$96,$C25)
- INDEX(List!$Q:$Q,MATCH(AH$2,List!$P:$P,0)))
* INDEX(List!$R:$R,MATCH(AH$2,List!$P:$P,0)))</f>
        <v>0</v>
      </c>
      <c r="AI25" s="357">
        <f ca="1">IF(
COUNTIFS('Project Follow up - Base'!$S$20:$S$96,AI$2,'Project Follow up - Base'!$F$20:$F$96,$C25)&lt;= INDEX(List!$Q:$Q,MATCH(AI$2,List!$P:$P,0)),
0,
(COUNTIFS('Project Follow up - Base'!$S$20:$S$96,AI$2,'Project Follow up - Base'!$F$20:$F$96,$C25)
- INDEX(List!$Q:$Q,MATCH(AI$2,List!$P:$P,0)))
* INDEX(List!$R:$R,MATCH(AI$2,List!$P:$P,0)))</f>
        <v>0</v>
      </c>
      <c r="AJ25" s="357">
        <f ca="1">IF(
COUNTIFS('Project Follow up - Base'!$S$20:$S$96,AJ$2,'Project Follow up - Base'!$F$20:$F$96,$C25)&lt;= INDEX(List!$Q:$Q,MATCH(AJ$2,List!$P:$P,0)),
0,
(COUNTIFS('Project Follow up - Base'!$S$20:$S$96,AJ$2,'Project Follow up - Base'!$F$20:$F$96,$C25)
- INDEX(List!$Q:$Q,MATCH(AJ$2,List!$P:$P,0)))
* INDEX(List!$R:$R,MATCH(AJ$2,List!$P:$P,0)))</f>
        <v>0</v>
      </c>
      <c r="AK25" s="357">
        <f ca="1">IF(
COUNTIFS('Project Follow up - Base'!$S$20:$S$96,AK$2,'Project Follow up - Base'!$F$20:$F$96,$C25)&lt;= INDEX(List!$Q:$Q,MATCH(AK$2,List!$P:$P,0)),
0,
(COUNTIFS('Project Follow up - Base'!$S$20:$S$96,AK$2,'Project Follow up - Base'!$F$20:$F$96,$C25)
- INDEX(List!$Q:$Q,MATCH(AK$2,List!$P:$P,0)))
* INDEX(List!$R:$R,MATCH(AK$2,List!$P:$P,0)))</f>
        <v>0</v>
      </c>
      <c r="AL25" s="357">
        <f ca="1">IF(
COUNTIFS('Project Follow up - Base'!$S$20:$S$96,AL$2,'Project Follow up - Base'!$F$20:$F$96,$C25)&lt;= INDEX(List!$Q:$Q,MATCH(AL$2,List!$P:$P,0)),
0,
(COUNTIFS('Project Follow up - Base'!$S$20:$S$96,AL$2,'Project Follow up - Base'!$F$20:$F$96,$C25)
- INDEX(List!$Q:$Q,MATCH(AL$2,List!$P:$P,0)))
* INDEX(List!$R:$R,MATCH(AL$2,List!$P:$P,0)))</f>
        <v>0</v>
      </c>
      <c r="AM25" s="357">
        <f ca="1">IF(
COUNTIFS('Project Follow up - Base'!$S$20:$S$96,AM$2,'Project Follow up - Base'!$F$20:$F$96,$C25)&lt;= INDEX(List!$Q:$Q,MATCH(AM$2,List!$P:$P,0)),
0,
(COUNTIFS('Project Follow up - Base'!$S$20:$S$96,AM$2,'Project Follow up - Base'!$F$20:$F$96,$C25)
- INDEX(List!$Q:$Q,MATCH(AM$2,List!$P:$P,0)))
* INDEX(List!$R:$R,MATCH(AM$2,List!$P:$P,0)))</f>
        <v>0</v>
      </c>
      <c r="AN25" s="357">
        <f ca="1">IF(
COUNTIFS('Project Follow up - Base'!$S$20:$S$96,AN$2,'Project Follow up - Base'!$F$20:$F$96,$C25)&lt;= INDEX(List!$Q:$Q,MATCH(AN$2,List!$P:$P,0)),
0,
(COUNTIFS('Project Follow up - Base'!$S$20:$S$96,AN$2,'Project Follow up - Base'!$F$20:$F$96,$C25)
- INDEX(List!$Q:$Q,MATCH(AN$2,List!$P:$P,0)))
* INDEX(List!$R:$R,MATCH(AN$2,List!$P:$P,0)))</f>
        <v>0</v>
      </c>
      <c r="AO25" s="357">
        <f ca="1">IF(
COUNTIFS('Project Follow up - Base'!$S$20:$S$96,AO$2,'Project Follow up - Base'!$F$20:$F$96,$C25)&lt;= INDEX(List!$Q:$Q,MATCH(AO$2,List!$P:$P,0)),
0,
(COUNTIFS('Project Follow up - Base'!$S$20:$S$96,AO$2,'Project Follow up - Base'!$F$20:$F$96,$C25)
- INDEX(List!$Q:$Q,MATCH(AO$2,List!$P:$P,0)))
* INDEX(List!$R:$R,MATCH(AO$2,List!$P:$P,0)))</f>
        <v>0</v>
      </c>
      <c r="AP25" s="357">
        <f ca="1">IF(
COUNTIFS('Project Follow up - Base'!$S$20:$S$96,AP$2,'Project Follow up - Base'!$F$20:$F$96,$C25)&lt;= INDEX(List!$Q:$Q,MATCH(AP$2,List!$P:$P,0)),
0,
(COUNTIFS('Project Follow up - Base'!$S$20:$S$96,AP$2,'Project Follow up - Base'!$F$20:$F$96,$C25)
- INDEX(List!$Q:$Q,MATCH(AP$2,List!$P:$P,0)))
* INDEX(List!$R:$R,MATCH(AP$2,List!$P:$P,0)))</f>
        <v>0</v>
      </c>
      <c r="AQ25" s="357">
        <f ca="1">IF(
COUNTIFS('Project Follow up - Base'!$S$20:$S$96,AQ$2,'Project Follow up - Base'!$F$20:$F$96,$C25)&lt;= INDEX(List!$Q:$Q,MATCH(AQ$2,List!$P:$P,0)),
0,
(COUNTIFS('Project Follow up - Base'!$S$20:$S$96,AQ$2,'Project Follow up - Base'!$F$20:$F$96,$C25)
- INDEX(List!$Q:$Q,MATCH(AQ$2,List!$P:$P,0)))
* INDEX(List!$R:$R,MATCH(AQ$2,List!$P:$P,0)))</f>
        <v>0</v>
      </c>
      <c r="AR25" s="357">
        <f ca="1">IF(
COUNTIFS('Project Follow up - Base'!$S$20:$S$96,AR$2,'Project Follow up - Base'!$F$20:$F$96,$C25)&lt;= INDEX(List!$Q:$Q,MATCH(AR$2,List!$P:$P,0)),
0,
(COUNTIFS('Project Follow up - Base'!$S$20:$S$96,AR$2,'Project Follow up - Base'!$F$20:$F$96,$C25)
- INDEX(List!$Q:$Q,MATCH(AR$2,List!$P:$P,0)))
* INDEX(List!$R:$R,MATCH(AR$2,List!$P:$P,0)))</f>
        <v>0</v>
      </c>
      <c r="AS25" s="357">
        <f ca="1">IF(
COUNTIFS('Project Follow up - Base'!$S$20:$S$96,AS$2,'Project Follow up - Base'!$F$20:$F$96,$C25)&lt;= INDEX(List!$Q:$Q,MATCH(AS$2,List!$P:$P,0)),
0,
(COUNTIFS('Project Follow up - Base'!$S$20:$S$96,AS$2,'Project Follow up - Base'!$F$20:$F$96,$C25)
- INDEX(List!$Q:$Q,MATCH(AS$2,List!$P:$P,0)))
* INDEX(List!$R:$R,MATCH(AS$2,List!$P:$P,0)))</f>
        <v>0</v>
      </c>
      <c r="AT25" s="357">
        <f ca="1">IF(
COUNTIFS('Project Follow up - Base'!$S$20:$S$96,AT$2,'Project Follow up - Base'!$F$20:$F$96,$C25)&lt;= INDEX(List!$Q:$Q,MATCH(AT$2,List!$P:$P,0)),
0,
(COUNTIFS('Project Follow up - Base'!$S$20:$S$96,AT$2,'Project Follow up - Base'!$F$20:$F$96,$C25)
- INDEX(List!$Q:$Q,MATCH(AT$2,List!$P:$P,0)))
* INDEX(List!$R:$R,MATCH(AT$2,List!$P:$P,0)))</f>
        <v>0</v>
      </c>
      <c r="AU25" s="357">
        <f ca="1">IF(
COUNTIFS('Project Follow up - Base'!$S$20:$S$96,AU$2,'Project Follow up - Base'!$F$20:$F$96,$C25)&lt;= INDEX(List!$Q:$Q,MATCH(AU$2,List!$P:$P,0)),
0,
(COUNTIFS('Project Follow up - Base'!$S$20:$S$96,AU$2,'Project Follow up - Base'!$F$20:$F$96,$C25)
- INDEX(List!$Q:$Q,MATCH(AU$2,List!$P:$P,0)))
* INDEX(List!$R:$R,MATCH(AU$2,List!$P:$P,0)))</f>
        <v>0</v>
      </c>
      <c r="AV25" s="357">
        <f ca="1">IF(
COUNTIFS('Project Follow up - Base'!$S$20:$S$96,AV$2,'Project Follow up - Base'!$F$20:$F$96,$C25)&lt;= INDEX(List!$Q:$Q,MATCH(AV$2,List!$P:$P,0)),
0,
(COUNTIFS('Project Follow up - Base'!$S$20:$S$96,AV$2,'Project Follow up - Base'!$F$20:$F$96,$C25)
- INDEX(List!$Q:$Q,MATCH(AV$2,List!$P:$P,0)))
* INDEX(List!$R:$R,MATCH(AV$2,List!$P:$P,0)))</f>
        <v>0</v>
      </c>
      <c r="AW25" s="357">
        <f ca="1">IF(
COUNTIFS('Project Follow up - Base'!$S$20:$S$96,AW$2,'Project Follow up - Base'!$F$20:$F$96,$C25)&lt;= INDEX(List!$Q:$Q,MATCH(AW$2,List!$P:$P,0)),
0,
(COUNTIFS('Project Follow up - Base'!$S$20:$S$96,AW$2,'Project Follow up - Base'!$F$20:$F$96,$C25)
- INDEX(List!$Q:$Q,MATCH(AW$2,List!$P:$P,0)))
* INDEX(List!$R:$R,MATCH(AW$2,List!$P:$P,0)))</f>
        <v>0</v>
      </c>
      <c r="AX25" s="357">
        <f ca="1">IF(
COUNTIFS('Project Follow up - Base'!$S$20:$S$96,AX$2,'Project Follow up - Base'!$F$20:$F$96,$C25)&lt;= INDEX(List!$Q:$Q,MATCH(AX$2,List!$P:$P,0)),
0,
(COUNTIFS('Project Follow up - Base'!$S$20:$S$96,AX$2,'Project Follow up - Base'!$F$20:$F$96,$C25)
- INDEX(List!$Q:$Q,MATCH(AX$2,List!$P:$P,0)))
* INDEX(List!$R:$R,MATCH(AX$2,List!$P:$P,0)))</f>
        <v>0</v>
      </c>
      <c r="AY25" s="357">
        <f ca="1">IF(
COUNTIFS('Project Follow up - Base'!$S$20:$S$96,AY$2,'Project Follow up - Base'!$F$20:$F$96,$C25)&lt;= INDEX(List!$Q:$Q,MATCH(AY$2,List!$P:$P,0)),
0,
(COUNTIFS('Project Follow up - Base'!$S$20:$S$96,AY$2,'Project Follow up - Base'!$F$20:$F$96,$C25)
- INDEX(List!$Q:$Q,MATCH(AY$2,List!$P:$P,0)))
* INDEX(List!$R:$R,MATCH(AY$2,List!$P:$P,0)))</f>
        <v>0</v>
      </c>
      <c r="AZ25" s="357">
        <f ca="1">IF(
COUNTIFS('Project Follow up - Base'!$S$20:$S$96,AZ$2,'Project Follow up - Base'!$F$20:$F$96,$C25)&lt;= INDEX(List!$Q:$Q,MATCH(AZ$2,List!$P:$P,0)),
0,
(COUNTIFS('Project Follow up - Base'!$S$20:$S$96,AZ$2,'Project Follow up - Base'!$F$20:$F$96,$C25)
- INDEX(List!$Q:$Q,MATCH(AZ$2,List!$P:$P,0)))
* INDEX(List!$R:$R,MATCH(AZ$2,List!$P:$P,0)))</f>
        <v>0</v>
      </c>
      <c r="BA25" s="357">
        <f ca="1">IF(
COUNTIFS('Project Follow up - Base'!$S$20:$S$96,BA$2,'Project Follow up - Base'!$F$20:$F$96,$C25)&lt;= INDEX(List!$Q:$Q,MATCH(BA$2,List!$P:$P,0)),
0,
(COUNTIFS('Project Follow up - Base'!$S$20:$S$96,BA$2,'Project Follow up - Base'!$F$20:$F$96,$C25)
- INDEX(List!$Q:$Q,MATCH(BA$2,List!$P:$P,0)))
* INDEX(List!$R:$R,MATCH(BA$2,List!$P:$P,0)))</f>
        <v>0</v>
      </c>
      <c r="BB25" s="357">
        <f ca="1">IF(
COUNTIFS('Project Follow up - Base'!$S$20:$S$96,BB$2,'Project Follow up - Base'!$F$20:$F$96,$C25)&lt;= INDEX(List!$Q:$Q,MATCH(BB$2,List!$P:$P,0)),
0,
(COUNTIFS('Project Follow up - Base'!$S$20:$S$96,BB$2,'Project Follow up - Base'!$F$20:$F$96,$C25)
- INDEX(List!$Q:$Q,MATCH(BB$2,List!$P:$P,0)))
* INDEX(List!$R:$R,MATCH(BB$2,List!$P:$P,0)))</f>
        <v>0</v>
      </c>
      <c r="BC25" s="357">
        <f ca="1">IF(
COUNTIFS('Project Follow up - Base'!$S$20:$S$96,BC$2,'Project Follow up - Base'!$F$20:$F$96,$C25)&lt;= INDEX(List!$Q:$Q,MATCH(BC$2,List!$P:$P,0)),
0,
(COUNTIFS('Project Follow up - Base'!$S$20:$S$96,BC$2,'Project Follow up - Base'!$F$20:$F$96,$C25)
- INDEX(List!$Q:$Q,MATCH(BC$2,List!$P:$P,0)))
* INDEX(List!$R:$R,MATCH(BC$2,List!$P:$P,0)))</f>
        <v>0</v>
      </c>
      <c r="BD25" s="357">
        <f ca="1">IF(
COUNTIFS('Project Follow up - Base'!$S$20:$S$96,BD$2,'Project Follow up - Base'!$F$20:$F$96,$C25)&lt;= INDEX(List!$Q:$Q,MATCH(BD$2,List!$P:$P,0)),
0,
(COUNTIFS('Project Follow up - Base'!$S$20:$S$96,BD$2,'Project Follow up - Base'!$F$20:$F$96,$C25)
- INDEX(List!$Q:$Q,MATCH(BD$2,List!$P:$P,0)))
* INDEX(List!$R:$R,MATCH(BD$2,List!$P:$P,0)))</f>
        <v>0</v>
      </c>
      <c r="BE25" s="357">
        <f ca="1">IF(
COUNTIFS('Project Follow up - Base'!$S$20:$S$96,BE$2,'Project Follow up - Base'!$F$20:$F$96,$C25)&lt;= INDEX(List!$Q:$Q,MATCH(BE$2,List!$P:$P,0)),
0,
(COUNTIFS('Project Follow up - Base'!$S$20:$S$96,BE$2,'Project Follow up - Base'!$F$20:$F$96,$C25)
- INDEX(List!$Q:$Q,MATCH(BE$2,List!$P:$P,0)))
* INDEX(List!$R:$R,MATCH(BE$2,List!$P:$P,0)))</f>
        <v>0</v>
      </c>
      <c r="BF25" s="357">
        <f ca="1">IF(
COUNTIFS('Project Follow up - Base'!$S$20:$S$96,BF$2,'Project Follow up - Base'!$F$20:$F$96,$C25)&lt;= INDEX(List!$Q:$Q,MATCH(BF$2,List!$P:$P,0)),
0,
(COUNTIFS('Project Follow up - Base'!$S$20:$S$96,BF$2,'Project Follow up - Base'!$F$20:$F$96,$C25)
- INDEX(List!$Q:$Q,MATCH(BF$2,List!$P:$P,0)))
* INDEX(List!$R:$R,MATCH(BF$2,List!$P:$P,0)))</f>
        <v>0</v>
      </c>
      <c r="BG25" s="357">
        <f ca="1">IF(
COUNTIFS('Project Follow up - Base'!$S$20:$S$96,BG$2,'Project Follow up - Base'!$F$20:$F$96,$C25)&lt;= INDEX(List!$Q:$Q,MATCH(BG$2,List!$P:$P,0)),
0,
(COUNTIFS('Project Follow up - Base'!$S$20:$S$96,BG$2,'Project Follow up - Base'!$F$20:$F$96,$C25)
- INDEX(List!$Q:$Q,MATCH(BG$2,List!$P:$P,0)))
* INDEX(List!$R:$R,MATCH(BG$2,List!$P:$P,0)))</f>
        <v>0</v>
      </c>
      <c r="BH25" s="357">
        <f ca="1">IF(
COUNTIFS('Project Follow up - Base'!$S$20:$S$96,BH$2,'Project Follow up - Base'!$F$20:$F$96,$C25)&lt;= INDEX(List!$Q:$Q,MATCH(BH$2,List!$P:$P,0)),
0,
(COUNTIFS('Project Follow up - Base'!$S$20:$S$96,BH$2,'Project Follow up - Base'!$F$20:$F$96,$C25)
- INDEX(List!$Q:$Q,MATCH(BH$2,List!$P:$P,0)))
* INDEX(List!$R:$R,MATCH(BH$2,List!$P:$P,0)))</f>
        <v>0</v>
      </c>
      <c r="BI25" s="357">
        <f ca="1">IF(
COUNTIFS('Project Follow up - Base'!$S$20:$S$96,BI$2,'Project Follow up - Base'!$F$20:$F$96,$C25)&lt;= INDEX(List!$Q:$Q,MATCH(BI$2,List!$P:$P,0)),
0,
(COUNTIFS('Project Follow up - Base'!$S$20:$S$96,BI$2,'Project Follow up - Base'!$F$20:$F$96,$C25)
- INDEX(List!$Q:$Q,MATCH(BI$2,List!$P:$P,0)))
* INDEX(List!$R:$R,MATCH(BI$2,List!$P:$P,0)))</f>
        <v>0</v>
      </c>
      <c r="BJ25" s="357">
        <f ca="1">IF(
COUNTIFS('Project Follow up - Base'!$S$20:$S$96,BJ$2,'Project Follow up - Base'!$F$20:$F$96,$C25)&lt;= INDEX(List!$Q:$Q,MATCH(BJ$2,List!$P:$P,0)),
0,
(COUNTIFS('Project Follow up - Base'!$S$20:$S$96,BJ$2,'Project Follow up - Base'!$F$20:$F$96,$C25)
- INDEX(List!$Q:$Q,MATCH(BJ$2,List!$P:$P,0)))
* INDEX(List!$R:$R,MATCH(BJ$2,List!$P:$P,0)))</f>
        <v>0</v>
      </c>
      <c r="BK25" s="357">
        <f ca="1">IF(
COUNTIFS('Project Follow up - Base'!$S$20:$S$96,BK$2,'Project Follow up - Base'!$F$20:$F$96,$C25)&lt;= INDEX(List!$Q:$Q,MATCH(BK$2,List!$P:$P,0)),
0,
(COUNTIFS('Project Follow up - Base'!$S$20:$S$96,BK$2,'Project Follow up - Base'!$F$20:$F$96,$C25)
- INDEX(List!$Q:$Q,MATCH(BK$2,List!$P:$P,0)))
* INDEX(List!$R:$R,MATCH(BK$2,List!$P:$P,0)))</f>
        <v>0</v>
      </c>
      <c r="BL25" s="357">
        <f ca="1">IF(
COUNTIFS('Project Follow up - Base'!$S$20:$S$96,BL$2,'Project Follow up - Base'!$F$20:$F$96,$C25)&lt;= INDEX(List!$Q:$Q,MATCH(BL$2,List!$P:$P,0)),
0,
(COUNTIFS('Project Follow up - Base'!$S$20:$S$96,BL$2,'Project Follow up - Base'!$F$20:$F$96,$C25)
- INDEX(List!$Q:$Q,MATCH(BL$2,List!$P:$P,0)))
* INDEX(List!$R:$R,MATCH(BL$2,List!$P:$P,0)))</f>
        <v>0</v>
      </c>
      <c r="BM25" s="357">
        <f ca="1">IF(
COUNTIFS('Project Follow up - Base'!$S$20:$S$96,BM$2,'Project Follow up - Base'!$F$20:$F$96,$C25)&lt;= INDEX(List!$Q:$Q,MATCH(BM$2,List!$P:$P,0)),
0,
(COUNTIFS('Project Follow up - Base'!$S$20:$S$96,BM$2,'Project Follow up - Base'!$F$20:$F$96,$C25)
- INDEX(List!$Q:$Q,MATCH(BM$2,List!$P:$P,0)))
* INDEX(List!$R:$R,MATCH(BM$2,List!$P:$P,0)))</f>
        <v>0</v>
      </c>
      <c r="BN25" s="357">
        <f ca="1">IF(
COUNTIFS('Project Follow up - Base'!$S$20:$S$96,BN$2,'Project Follow up - Base'!$F$20:$F$96,$C25)&lt;= INDEX(List!$Q:$Q,MATCH(BN$2,List!$P:$P,0)),
0,
(COUNTIFS('Project Follow up - Base'!$S$20:$S$96,BN$2,'Project Follow up - Base'!$F$20:$F$96,$C25)
- INDEX(List!$Q:$Q,MATCH(BN$2,List!$P:$P,0)))
* INDEX(List!$R:$R,MATCH(BN$2,List!$P:$P,0)))</f>
        <v>0</v>
      </c>
      <c r="BO25" s="357">
        <f ca="1">IF(
COUNTIFS('Project Follow up - Base'!$S$20:$S$96,BO$2,'Project Follow up - Base'!$F$20:$F$96,$C25)&lt;= INDEX(List!$Q:$Q,MATCH(BO$2,List!$P:$P,0)),
0,
(COUNTIFS('Project Follow up - Base'!$S$20:$S$96,BO$2,'Project Follow up - Base'!$F$20:$F$96,$C25)
- INDEX(List!$Q:$Q,MATCH(BO$2,List!$P:$P,0)))
* INDEX(List!$R:$R,MATCH(BO$2,List!$P:$P,0)))</f>
        <v>0</v>
      </c>
      <c r="BP25" s="357">
        <f ca="1">IF(
COUNTIFS('Project Follow up - Base'!$S$20:$S$96,BP$2,'Project Follow up - Base'!$F$20:$F$96,$C25)&lt;= INDEX(List!$Q:$Q,MATCH(BP$2,List!$P:$P,0)),
0,
(COUNTIFS('Project Follow up - Base'!$S$20:$S$96,BP$2,'Project Follow up - Base'!$F$20:$F$96,$C25)
- INDEX(List!$Q:$Q,MATCH(BP$2,List!$P:$P,0)))
* INDEX(List!$R:$R,MATCH(BP$2,List!$P:$P,0)))</f>
        <v>0</v>
      </c>
      <c r="BQ25" s="357">
        <f ca="1">IF(
COUNTIFS('Project Follow up - Base'!$S$20:$S$96,BQ$2,'Project Follow up - Base'!$F$20:$F$96,$C25)&lt;= INDEX(List!$Q:$Q,MATCH(BQ$2,List!$P:$P,0)),
0,
(COUNTIFS('Project Follow up - Base'!$S$20:$S$96,BQ$2,'Project Follow up - Base'!$F$20:$F$96,$C25)
- INDEX(List!$Q:$Q,MATCH(BQ$2,List!$P:$P,0)))
* INDEX(List!$R:$R,MATCH(BQ$2,List!$P:$P,0)))</f>
        <v>0</v>
      </c>
      <c r="BR25" s="357">
        <f ca="1">IF(
COUNTIFS('Project Follow up - Base'!$S$20:$S$96,BR$2,'Project Follow up - Base'!$F$20:$F$96,$C25)&lt;= INDEX(List!$Q:$Q,MATCH(BR$2,List!$P:$P,0)),
0,
(COUNTIFS('Project Follow up - Base'!$S$20:$S$96,BR$2,'Project Follow up - Base'!$F$20:$F$96,$C25)
- INDEX(List!$Q:$Q,MATCH(BR$2,List!$P:$P,0)))
* INDEX(List!$R:$R,MATCH(BR$2,List!$P:$P,0)))</f>
        <v>0</v>
      </c>
      <c r="BS25" s="357">
        <f ca="1">IF(
COUNTIFS('Project Follow up - Base'!$S$20:$S$96,BS$2,'Project Follow up - Base'!$F$20:$F$96,$C25)&lt;= INDEX(List!$Q:$Q,MATCH(BS$2,List!$P:$P,0)),
0,
(COUNTIFS('Project Follow up - Base'!$S$20:$S$96,BS$2,'Project Follow up - Base'!$F$20:$F$96,$C25)
- INDEX(List!$Q:$Q,MATCH(BS$2,List!$P:$P,0)))
* INDEX(List!$R:$R,MATCH(BS$2,List!$P:$P,0)))</f>
        <v>0</v>
      </c>
      <c r="BT25" s="357">
        <f ca="1">IF(
COUNTIFS('Project Follow up - Base'!$S$20:$S$96,BT$2,'Project Follow up - Base'!$F$20:$F$96,$C25)&lt;= INDEX(List!$Q:$Q,MATCH(BT$2,List!$P:$P,0)),
0,
(COUNTIFS('Project Follow up - Base'!$S$20:$S$96,BT$2,'Project Follow up - Base'!$F$20:$F$96,$C25)
- INDEX(List!$Q:$Q,MATCH(BT$2,List!$P:$P,0)))
* INDEX(List!$R:$R,MATCH(BT$2,List!$P:$P,0)))</f>
        <v>0</v>
      </c>
      <c r="BU25" s="357">
        <f ca="1">IF(
COUNTIFS('Project Follow up - Base'!$S$20:$S$96,BU$2,'Project Follow up - Base'!$F$20:$F$96,$C25)&lt;= INDEX(List!$Q:$Q,MATCH(BU$2,List!$P:$P,0)),
0,
(COUNTIFS('Project Follow up - Base'!$S$20:$S$96,BU$2,'Project Follow up - Base'!$F$20:$F$96,$C25)
- INDEX(List!$Q:$Q,MATCH(BU$2,List!$P:$P,0)))
* INDEX(List!$R:$R,MATCH(BU$2,List!$P:$P,0)))</f>
        <v>0</v>
      </c>
      <c r="BV25" s="357">
        <f ca="1">IF(
COUNTIFS('Project Follow up - Base'!$S$20:$S$96,BV$2,'Project Follow up - Base'!$F$20:$F$96,$C25)&lt;= INDEX(List!$Q:$Q,MATCH(BV$2,List!$P:$P,0)),
0,
(COUNTIFS('Project Follow up - Base'!$S$20:$S$96,BV$2,'Project Follow up - Base'!$F$20:$F$96,$C25)
- INDEX(List!$Q:$Q,MATCH(BV$2,List!$P:$P,0)))
* INDEX(List!$R:$R,MATCH(BV$2,List!$P:$P,0)))</f>
        <v>0</v>
      </c>
      <c r="BW25" s="357">
        <f ca="1">IF(
COUNTIFS('Project Follow up - Base'!$S$20:$S$96,BW$2,'Project Follow up - Base'!$F$20:$F$96,$C25)&lt;= INDEX(List!$Q:$Q,MATCH(BW$2,List!$P:$P,0)),
0,
(COUNTIFS('Project Follow up - Base'!$S$20:$S$96,BW$2,'Project Follow up - Base'!$F$20:$F$96,$C25)
- INDEX(List!$Q:$Q,MATCH(BW$2,List!$P:$P,0)))
* INDEX(List!$R:$R,MATCH(BW$2,List!$P:$P,0)))</f>
        <v>0</v>
      </c>
      <c r="BX25" s="357">
        <f ca="1">IF(
COUNTIFS('Project Follow up - Base'!$S$20:$S$96,BX$2,'Project Follow up - Base'!$F$20:$F$96,$C25)&lt;= INDEX(List!$Q:$Q,MATCH(BX$2,List!$P:$P,0)),
0,
(COUNTIFS('Project Follow up - Base'!$S$20:$S$96,BX$2,'Project Follow up - Base'!$F$20:$F$96,$C25)
- INDEX(List!$Q:$Q,MATCH(BX$2,List!$P:$P,0)))
* INDEX(List!$R:$R,MATCH(BX$2,List!$P:$P,0)))</f>
        <v>0</v>
      </c>
      <c r="BY25" s="357">
        <f ca="1">IF(
COUNTIFS('Project Follow up - Base'!$S$20:$S$96,BY$2,'Project Follow up - Base'!$F$20:$F$96,$C25)&lt;= INDEX(List!$Q:$Q,MATCH(BY$2,List!$P:$P,0)),
0,
(COUNTIFS('Project Follow up - Base'!$S$20:$S$96,BY$2,'Project Follow up - Base'!$F$20:$F$96,$C25)
- INDEX(List!$Q:$Q,MATCH(BY$2,List!$P:$P,0)))
* INDEX(List!$R:$R,MATCH(BY$2,List!$P:$P,0)))</f>
        <v>0</v>
      </c>
      <c r="BZ25" s="357">
        <f ca="1">IF(
COUNTIFS('Project Follow up - Base'!$S$20:$S$96,BZ$2,'Project Follow up - Base'!$F$20:$F$96,$C25)&lt;= INDEX(List!$Q:$Q,MATCH(BZ$2,List!$P:$P,0)),
0,
(COUNTIFS('Project Follow up - Base'!$S$20:$S$96,BZ$2,'Project Follow up - Base'!$F$20:$F$96,$C25)
- INDEX(List!$Q:$Q,MATCH(BZ$2,List!$P:$P,0)))
* INDEX(List!$R:$R,MATCH(BZ$2,List!$P:$P,0)))</f>
        <v>0</v>
      </c>
      <c r="CA25" s="357">
        <f ca="1">IF(
COUNTIFS('Project Follow up - Base'!$S$20:$S$96,CA$2,'Project Follow up - Base'!$F$20:$F$96,$C25)&lt;= INDEX(List!$Q:$Q,MATCH(CA$2,List!$P:$P,0)),
0,
(COUNTIFS('Project Follow up - Base'!$S$20:$S$96,CA$2,'Project Follow up - Base'!$F$20:$F$96,$C25)
- INDEX(List!$Q:$Q,MATCH(CA$2,List!$P:$P,0)))
* INDEX(List!$R:$R,MATCH(CA$2,List!$P:$P,0)))</f>
        <v>0</v>
      </c>
      <c r="CB25" s="357">
        <f ca="1">IF(
COUNTIFS('Project Follow up - Base'!$S$20:$S$96,CB$2,'Project Follow up - Base'!$F$20:$F$96,$C25)&lt;= INDEX(List!$Q:$Q,MATCH(CB$2,List!$P:$P,0)),
0,
(COUNTIFS('Project Follow up - Base'!$S$20:$S$96,CB$2,'Project Follow up - Base'!$F$20:$F$96,$C25)
- INDEX(List!$Q:$Q,MATCH(CB$2,List!$P:$P,0)))
* INDEX(List!$R:$R,MATCH(CB$2,List!$P:$P,0)))</f>
        <v>0</v>
      </c>
      <c r="CC25" s="357">
        <f ca="1">IF(
COUNTIFS('Project Follow up - Base'!$S$20:$S$96,CC$2,'Project Follow up - Base'!$F$20:$F$96,$C25)&lt;= INDEX(List!$Q:$Q,MATCH(CC$2,List!$P:$P,0)),
0,
(COUNTIFS('Project Follow up - Base'!$S$20:$S$96,CC$2,'Project Follow up - Base'!$F$20:$F$96,$C25)
- INDEX(List!$Q:$Q,MATCH(CC$2,List!$P:$P,0)))
* INDEX(List!$R:$R,MATCH(CC$2,List!$P:$P,0)))</f>
        <v>0</v>
      </c>
      <c r="CD25" s="357">
        <f ca="1">IF(
COUNTIFS('Project Follow up - Base'!$S$20:$S$96,CD$2,'Project Follow up - Base'!$F$20:$F$96,$C25)&lt;= INDEX(List!$Q:$Q,MATCH(CD$2,List!$P:$P,0)),
0,
(COUNTIFS('Project Follow up - Base'!$S$20:$S$96,CD$2,'Project Follow up - Base'!$F$20:$F$96,$C25)
- INDEX(List!$Q:$Q,MATCH(CD$2,List!$P:$P,0)))
* INDEX(List!$R:$R,MATCH(CD$2,List!$P:$P,0)))</f>
        <v>0</v>
      </c>
      <c r="CE25" s="357">
        <f ca="1">IF(
COUNTIFS('Project Follow up - Base'!$S$20:$S$96,CE$2,'Project Follow up - Base'!$F$20:$F$96,$C25)&lt;= INDEX(List!$Q:$Q,MATCH(CE$2,List!$P:$P,0)),
0,
(COUNTIFS('Project Follow up - Base'!$S$20:$S$96,CE$2,'Project Follow up - Base'!$F$20:$F$96,$C25)
- INDEX(List!$Q:$Q,MATCH(CE$2,List!$P:$P,0)))
* INDEX(List!$R:$R,MATCH(CE$2,List!$P:$P,0)))</f>
        <v>0</v>
      </c>
      <c r="CF25" s="357">
        <f ca="1">IF(
COUNTIFS('Project Follow up - Base'!$S$20:$S$96,CF$2,'Project Follow up - Base'!$F$20:$F$96,$C25)&lt;= INDEX(List!$Q:$Q,MATCH(CF$2,List!$P:$P,0)),
0,
(COUNTIFS('Project Follow up - Base'!$S$20:$S$96,CF$2,'Project Follow up - Base'!$F$20:$F$96,$C25)
- INDEX(List!$Q:$Q,MATCH(CF$2,List!$P:$P,0)))
* INDEX(List!$R:$R,MATCH(CF$2,List!$P:$P,0)))</f>
        <v>0</v>
      </c>
      <c r="CG25" s="357">
        <f ca="1">IF(
COUNTIFS('Project Follow up - Base'!$S$20:$S$96,CG$2,'Project Follow up - Base'!$F$20:$F$96,$C25)&lt;= INDEX(List!$Q:$Q,MATCH(CG$2,List!$P:$P,0)),
0,
(COUNTIFS('Project Follow up - Base'!$S$20:$S$96,CG$2,'Project Follow up - Base'!$F$20:$F$96,$C25)
- INDEX(List!$Q:$Q,MATCH(CG$2,List!$P:$P,0)))
* INDEX(List!$R:$R,MATCH(CG$2,List!$P:$P,0)))</f>
        <v>0</v>
      </c>
      <c r="CH25" s="357">
        <f ca="1">IF(
COUNTIFS('Project Follow up - Base'!$S$20:$S$96,CH$2,'Project Follow up - Base'!$F$20:$F$96,$C25)&lt;= INDEX(List!$Q:$Q,MATCH(CH$2,List!$P:$P,0)),
0,
(COUNTIFS('Project Follow up - Base'!$S$20:$S$96,CH$2,'Project Follow up - Base'!$F$20:$F$96,$C25)
- INDEX(List!$Q:$Q,MATCH(CH$2,List!$P:$P,0)))
* INDEX(List!$R:$R,MATCH(CH$2,List!$P:$P,0)))</f>
        <v>0</v>
      </c>
      <c r="CI25" s="357">
        <f ca="1">IF(
COUNTIFS('Project Follow up - Base'!$S$20:$S$96,CI$2,'Project Follow up - Base'!$F$20:$F$96,$C25)&lt;= INDEX(List!$Q:$Q,MATCH(CI$2,List!$P:$P,0)),
0,
(COUNTIFS('Project Follow up - Base'!$S$20:$S$96,CI$2,'Project Follow up - Base'!$F$20:$F$96,$C25)
- INDEX(List!$Q:$Q,MATCH(CI$2,List!$P:$P,0)))
* INDEX(List!$R:$R,MATCH(CI$2,List!$P:$P,0)))</f>
        <v>0</v>
      </c>
      <c r="CJ25" s="357">
        <f ca="1">IF(
COUNTIFS('Project Follow up - Base'!$S$20:$S$96,CJ$2,'Project Follow up - Base'!$F$20:$F$96,$C25)&lt;= INDEX(List!$Q:$Q,MATCH(CJ$2,List!$P:$P,0)),
0,
(COUNTIFS('Project Follow up - Base'!$S$20:$S$96,CJ$2,'Project Follow up - Base'!$F$20:$F$96,$C25)
- INDEX(List!$Q:$Q,MATCH(CJ$2,List!$P:$P,0)))
* INDEX(List!$R:$R,MATCH(CJ$2,List!$P:$P,0)))</f>
        <v>0</v>
      </c>
      <c r="CK25" s="357">
        <f ca="1">IF(
COUNTIFS('Project Follow up - Base'!$S$20:$S$96,CK$2,'Project Follow up - Base'!$F$20:$F$96,$C25)&lt;= INDEX(List!$Q:$Q,MATCH(CK$2,List!$P:$P,0)),
0,
(COUNTIFS('Project Follow up - Base'!$S$20:$S$96,CK$2,'Project Follow up - Base'!$F$20:$F$96,$C25)
- INDEX(List!$Q:$Q,MATCH(CK$2,List!$P:$P,0)))
* INDEX(List!$R:$R,MATCH(CK$2,List!$P:$P,0)))</f>
        <v>0</v>
      </c>
      <c r="CL25" s="357">
        <f ca="1">IF(
COUNTIFS('Project Follow up - Base'!$S$20:$S$96,CL$2,'Project Follow up - Base'!$F$20:$F$96,$C25)&lt;= INDEX(List!$Q:$Q,MATCH(CL$2,List!$P:$P,0)),
0,
(COUNTIFS('Project Follow up - Base'!$S$20:$S$96,CL$2,'Project Follow up - Base'!$F$20:$F$96,$C25)
- INDEX(List!$Q:$Q,MATCH(CL$2,List!$P:$P,0)))
* INDEX(List!$R:$R,MATCH(CL$2,List!$P:$P,0)))</f>
        <v>0</v>
      </c>
      <c r="CM25" s="357">
        <f ca="1">IF(
COUNTIFS('Project Follow up - Base'!$S$20:$S$96,CM$2,'Project Follow up - Base'!$F$20:$F$96,$C25)&lt;= INDEX(List!$Q:$Q,MATCH(CM$2,List!$P:$P,0)),
0,
(COUNTIFS('Project Follow up - Base'!$S$20:$S$96,CM$2,'Project Follow up - Base'!$F$20:$F$96,$C25)
- INDEX(List!$Q:$Q,MATCH(CM$2,List!$P:$P,0)))
* INDEX(List!$R:$R,MATCH(CM$2,List!$P:$P,0)))</f>
        <v>0</v>
      </c>
      <c r="CN25" s="357">
        <f ca="1">IF(
COUNTIFS('Project Follow up - Base'!$S$20:$S$96,CN$2,'Project Follow up - Base'!$F$20:$F$96,$C25)&lt;= INDEX(List!$Q:$Q,MATCH(CN$2,List!$P:$P,0)),
0,
(COUNTIFS('Project Follow up - Base'!$S$20:$S$96,CN$2,'Project Follow up - Base'!$F$20:$F$96,$C25)
- INDEX(List!$Q:$Q,MATCH(CN$2,List!$P:$P,0)))
* INDEX(List!$R:$R,MATCH(CN$2,List!$P:$P,0)))</f>
        <v>0</v>
      </c>
      <c r="CO25" s="357">
        <f ca="1">IF(
COUNTIFS('Project Follow up - Base'!$S$20:$S$96,CO$2,'Project Follow up - Base'!$F$20:$F$96,$C25)&lt;= INDEX(List!$Q:$Q,MATCH(CO$2,List!$P:$P,0)),
0,
(COUNTIFS('Project Follow up - Base'!$S$20:$S$96,CO$2,'Project Follow up - Base'!$F$20:$F$96,$C25)
- INDEX(List!$Q:$Q,MATCH(CO$2,List!$P:$P,0)))
* INDEX(List!$R:$R,MATCH(CO$2,List!$P:$P,0)))</f>
        <v>0</v>
      </c>
      <c r="CP25" s="357">
        <f ca="1">IF(
COUNTIFS('Project Follow up - Base'!$S$20:$S$96,CP$2,'Project Follow up - Base'!$F$20:$F$96,$C25)&lt;= INDEX(List!$Q:$Q,MATCH(CP$2,List!$P:$P,0)),
0,
(COUNTIFS('Project Follow up - Base'!$S$20:$S$96,CP$2,'Project Follow up - Base'!$F$20:$F$96,$C25)
- INDEX(List!$Q:$Q,MATCH(CP$2,List!$P:$P,0)))
* INDEX(List!$R:$R,MATCH(CP$2,List!$P:$P,0)))</f>
        <v>0</v>
      </c>
      <c r="CQ25" s="357">
        <f ca="1">IF(
COUNTIFS('Project Follow up - Base'!$S$20:$S$96,CQ$2,'Project Follow up - Base'!$F$20:$F$96,$C25)&lt;= INDEX(List!$Q:$Q,MATCH(CQ$2,List!$P:$P,0)),
0,
(COUNTIFS('Project Follow up - Base'!$S$20:$S$96,CQ$2,'Project Follow up - Base'!$F$20:$F$96,$C25)
- INDEX(List!$Q:$Q,MATCH(CQ$2,List!$P:$P,0)))
* INDEX(List!$R:$R,MATCH(CQ$2,List!$P:$P,0)))</f>
        <v>0</v>
      </c>
      <c r="CR25" s="357">
        <f ca="1">IF(
COUNTIFS('Project Follow up - Base'!$S$20:$S$96,CR$2,'Project Follow up - Base'!$F$20:$F$96,$C25)&lt;= INDEX(List!$Q:$Q,MATCH(CR$2,List!$P:$P,0)),
0,
(COUNTIFS('Project Follow up - Base'!$S$20:$S$96,CR$2,'Project Follow up - Base'!$F$20:$F$96,$C25)
- INDEX(List!$Q:$Q,MATCH(CR$2,List!$P:$P,0)))
* INDEX(List!$R:$R,MATCH(CR$2,List!$P:$P,0)))</f>
        <v>0</v>
      </c>
      <c r="CS25" s="357">
        <f ca="1">IF(
COUNTIFS('Project Follow up - Base'!$S$20:$S$96,CS$2,'Project Follow up - Base'!$F$20:$F$96,$C25)&lt;= INDEX(List!$Q:$Q,MATCH(CS$2,List!$P:$P,0)),
0,
(COUNTIFS('Project Follow up - Base'!$S$20:$S$96,CS$2,'Project Follow up - Base'!$F$20:$F$96,$C25)
- INDEX(List!$Q:$Q,MATCH(CS$2,List!$P:$P,0)))
* INDEX(List!$R:$R,MATCH(CS$2,List!$P:$P,0)))</f>
        <v>0</v>
      </c>
      <c r="CT25" s="357">
        <f ca="1">IF(
COUNTIFS('Project Follow up - Base'!$S$20:$S$96,CT$2,'Project Follow up - Base'!$F$20:$F$96,$C25)&lt;= INDEX(List!$Q:$Q,MATCH(CT$2,List!$P:$P,0)),
0,
(COUNTIFS('Project Follow up - Base'!$S$20:$S$96,CT$2,'Project Follow up - Base'!$F$20:$F$96,$C25)
- INDEX(List!$Q:$Q,MATCH(CT$2,List!$P:$P,0)))
* INDEX(List!$R:$R,MATCH(CT$2,List!$P:$P,0)))</f>
        <v>0</v>
      </c>
      <c r="CU25" s="357">
        <f ca="1">IF(
COUNTIFS('Project Follow up - Base'!$S$20:$S$96,CU$2,'Project Follow up - Base'!$F$20:$F$96,$C25)&lt;= INDEX(List!$Q:$Q,MATCH(CU$2,List!$P:$P,0)),
0,
(COUNTIFS('Project Follow up - Base'!$S$20:$S$96,CU$2,'Project Follow up - Base'!$F$20:$F$96,$C25)
- INDEX(List!$Q:$Q,MATCH(CU$2,List!$P:$P,0)))
* INDEX(List!$R:$R,MATCH(CU$2,List!$P:$P,0)))</f>
        <v>0</v>
      </c>
      <c r="CV25" s="357">
        <f ca="1">IF(
COUNTIFS('Project Follow up - Base'!$S$20:$S$96,CV$2,'Project Follow up - Base'!$F$20:$F$96,$C25)&lt;= INDEX(List!$Q:$Q,MATCH(CV$2,List!$P:$P,0)),
0,
(COUNTIFS('Project Follow up - Base'!$S$20:$S$96,CV$2,'Project Follow up - Base'!$F$20:$F$96,$C25)
- INDEX(List!$Q:$Q,MATCH(CV$2,List!$P:$P,0)))
* INDEX(List!$R:$R,MATCH(CV$2,List!$P:$P,0)))</f>
        <v>0</v>
      </c>
      <c r="CW25" s="357">
        <f ca="1">IF(
COUNTIFS('Project Follow up - Base'!$S$20:$S$96,CW$2,'Project Follow up - Base'!$F$20:$F$96,$C25)&lt;= INDEX(List!$Q:$Q,MATCH(CW$2,List!$P:$P,0)),
0,
(COUNTIFS('Project Follow up - Base'!$S$20:$S$96,CW$2,'Project Follow up - Base'!$F$20:$F$96,$C25)
- INDEX(List!$Q:$Q,MATCH(CW$2,List!$P:$P,0)))
* INDEX(List!$R:$R,MATCH(CW$2,List!$P:$P,0)))</f>
        <v>0</v>
      </c>
      <c r="CX25" s="357">
        <f ca="1">IF(
COUNTIFS('Project Follow up - Base'!$S$20:$S$96,CX$2,'Project Follow up - Base'!$F$20:$F$96,$C25)&lt;= INDEX(List!$Q:$Q,MATCH(CX$2,List!$P:$P,0)),
0,
(COUNTIFS('Project Follow up - Base'!$S$20:$S$96,CX$2,'Project Follow up - Base'!$F$20:$F$96,$C25)
- INDEX(List!$Q:$Q,MATCH(CX$2,List!$P:$P,0)))
* INDEX(List!$R:$R,MATCH(CX$2,List!$P:$P,0)))</f>
        <v>0</v>
      </c>
      <c r="CY25" s="357">
        <f ca="1">IF(
COUNTIFS('Project Follow up - Base'!$S$20:$S$96,CY$2,'Project Follow up - Base'!$F$20:$F$96,$C25)&lt;= INDEX(List!$Q:$Q,MATCH(CY$2,List!$P:$P,0)),
0,
(COUNTIFS('Project Follow up - Base'!$S$20:$S$96,CY$2,'Project Follow up - Base'!$F$20:$F$96,$C25)
- INDEX(List!$Q:$Q,MATCH(CY$2,List!$P:$P,0)))
* INDEX(List!$R:$R,MATCH(CY$2,List!$P:$P,0)))</f>
        <v>0</v>
      </c>
      <c r="CZ25" s="357">
        <f ca="1">IF(
COUNTIFS('Project Follow up - Base'!$S$20:$S$96,CZ$2,'Project Follow up - Base'!$F$20:$F$96,$C25)&lt;= INDEX(List!$Q:$Q,MATCH(CZ$2,List!$P:$P,0)),
0,
(COUNTIFS('Project Follow up - Base'!$S$20:$S$96,CZ$2,'Project Follow up - Base'!$F$20:$F$96,$C25)
- INDEX(List!$Q:$Q,MATCH(CZ$2,List!$P:$P,0)))
* INDEX(List!$R:$R,MATCH(CZ$2,List!$P:$P,0)))</f>
        <v>0</v>
      </c>
      <c r="DA25" s="357">
        <f ca="1">IF(
COUNTIFS('Project Follow up - Base'!$S$20:$S$96,DA$2,'Project Follow up - Base'!$F$20:$F$96,$C25)&lt;= INDEX(List!$Q:$Q,MATCH(DA$2,List!$P:$P,0)),
0,
(COUNTIFS('Project Follow up - Base'!$S$20:$S$96,DA$2,'Project Follow up - Base'!$F$20:$F$96,$C25)
- INDEX(List!$Q:$Q,MATCH(DA$2,List!$P:$P,0)))
* INDEX(List!$R:$R,MATCH(DA$2,List!$P:$P,0)))</f>
        <v>0</v>
      </c>
      <c r="DB25" s="357">
        <f ca="1">IF(
COUNTIFS('Project Follow up - Base'!$S$20:$S$96,DB$2,'Project Follow up - Base'!$F$20:$F$96,$C25)&lt;= INDEX(List!$Q:$Q,MATCH(DB$2,List!$P:$P,0)),
0,
(COUNTIFS('Project Follow up - Base'!$S$20:$S$96,DB$2,'Project Follow up - Base'!$F$20:$F$96,$C25)
- INDEX(List!$Q:$Q,MATCH(DB$2,List!$P:$P,0)))
* INDEX(List!$R:$R,MATCH(DB$2,List!$P:$P,0)))</f>
        <v>0</v>
      </c>
    </row>
    <row r="26" spans="1:106" x14ac:dyDescent="0.2">
      <c r="A26" s="353">
        <f>COUNTIF('Project Follow up - Base'!$F$20:$F$96,C26)</f>
        <v>1</v>
      </c>
      <c r="B26" s="353" t="str">
        <f>'Employees Summary'!B27</f>
        <v>Technical</v>
      </c>
      <c r="C26" s="353" t="str">
        <f>'Employees Summary'!C27</f>
        <v>Abdulmahsen Madhi</v>
      </c>
      <c r="D26" s="354">
        <f ca="1">IF(C26=0,"", IF(A26&gt;0,1-(G26*[1]KPI!$C$3)-(H26*[1]KPI!$C$4),""))</f>
        <v>1</v>
      </c>
      <c r="E26" s="365" t="str">
        <f>IF(OR(C26='Project Follow up - Base'!$D$17,C26='Project Follow up - Base'!$D$38,C26='Project Follow up - Base'!$D$74), IF(SUMIF(B:B,B26,A:A)=0,"", AVERAGEIF(B:B,B26,D:D)),"")</f>
        <v/>
      </c>
      <c r="F26" s="366">
        <f ca="1">SUMIF('Project Follow up - Base'!$F$20:$F$102,'Employees KPIs'!C26,'Project Follow up - Base'!$AA$20:$AA$102)</f>
        <v>0</v>
      </c>
      <c r="G26" s="355">
        <f ca="1">IF( F26=0,
   0,
   IF(
     F26-
     [1]KPI!$F$3
     &lt;0,0,
     F26-
     [1]KPI!$F$3
    )*
     [1]KPI!$G$3
)</f>
        <v>0</v>
      </c>
      <c r="H26" s="355">
        <f t="shared" ca="1" si="0"/>
        <v>0</v>
      </c>
      <c r="I26" s="356">
        <f ca="1">IF(
COUNTIFS('Project Follow up - Base'!$S$20:$S$96,I$2,'Project Follow up - Base'!$F$20:$F$96,$C26)&lt;= INDEX(List!$Q:$Q,MATCH(I$2,List!$P:$P,0)),
0,
(COUNTIFS('Project Follow up - Base'!$S$20:$S$96,I$2,'Project Follow up - Base'!$F$20:$F$96,$C26)
- INDEX(List!$Q:$Q,MATCH(I$2,List!$P:$P,0)))
* INDEX(List!$R:$R,MATCH(I$2,List!$P:$P,0)))</f>
        <v>0</v>
      </c>
      <c r="J26" s="357">
        <f ca="1">IF(
COUNTIFS('Project Follow up - Base'!$S$20:$S$96,J$2,'Project Follow up - Base'!$F$20:$F$96,$C26)&lt;= INDEX(List!$Q:$Q,MATCH(J$2,List!$P:$P,0)),
0,
(COUNTIFS('Project Follow up - Base'!$S$20:$S$96,J$2,'Project Follow up - Base'!$F$20:$F$96,$C26)
- INDEX(List!$Q:$Q,MATCH(J$2,List!$P:$P,0)))
* INDEX(List!$R:$R,MATCH(J$2,List!$P:$P,0)))</f>
        <v>0</v>
      </c>
      <c r="K26" s="357">
        <f ca="1">IF(
COUNTIFS('Project Follow up - Base'!$S$20:$S$96,K$2,'Project Follow up - Base'!$F$20:$F$96,$C26)&lt;= INDEX(List!$Q:$Q,MATCH(K$2,List!$P:$P,0)),
0,
(COUNTIFS('Project Follow up - Base'!$S$20:$S$96,K$2,'Project Follow up - Base'!$F$20:$F$96,$C26)
- INDEX(List!$Q:$Q,MATCH(K$2,List!$P:$P,0)))
* INDEX(List!$R:$R,MATCH(K$2,List!$P:$P,0)))</f>
        <v>0</v>
      </c>
      <c r="L26" s="357">
        <f ca="1">IF(
COUNTIFS('Project Follow up - Base'!$S$20:$S$96,L$2,'Project Follow up - Base'!$F$20:$F$96,$C26)&lt;= INDEX(List!$Q:$Q,MATCH(L$2,List!$P:$P,0)),
0,
(COUNTIFS('Project Follow up - Base'!$S$20:$S$96,L$2,'Project Follow up - Base'!$F$20:$F$96,$C26)
- INDEX(List!$Q:$Q,MATCH(L$2,List!$P:$P,0)))
* INDEX(List!$R:$R,MATCH(L$2,List!$P:$P,0)))</f>
        <v>0</v>
      </c>
      <c r="M26" s="357">
        <f ca="1">IF(
COUNTIFS('Project Follow up - Base'!$S$20:$S$96,M$2,'Project Follow up - Base'!$F$20:$F$96,$C26)&lt;= INDEX(List!$Q:$Q,MATCH(M$2,List!$P:$P,0)),
0,
(COUNTIFS('Project Follow up - Base'!$S$20:$S$96,M$2,'Project Follow up - Base'!$F$20:$F$96,$C26)
- INDEX(List!$Q:$Q,MATCH(M$2,List!$P:$P,0)))
* INDEX(List!$R:$R,MATCH(M$2,List!$P:$P,0)))</f>
        <v>0</v>
      </c>
      <c r="N26" s="357">
        <f ca="1">IF(
COUNTIFS('Project Follow up - Base'!$S$20:$S$96,N$2,'Project Follow up - Base'!$F$20:$F$96,$C26)&lt;= INDEX(List!$Q:$Q,MATCH(N$2,List!$P:$P,0)),
0,
(COUNTIFS('Project Follow up - Base'!$S$20:$S$96,N$2,'Project Follow up - Base'!$F$20:$F$96,$C26)
- INDEX(List!$Q:$Q,MATCH(N$2,List!$P:$P,0)))
* INDEX(List!$R:$R,MATCH(N$2,List!$P:$P,0)))</f>
        <v>0</v>
      </c>
      <c r="O26" s="357">
        <f ca="1">IF(
COUNTIFS('Project Follow up - Base'!$S$20:$S$96,O$2,'Project Follow up - Base'!$F$20:$F$96,$C26)&lt;= INDEX(List!$Q:$Q,MATCH(O$2,List!$P:$P,0)),
0,
(COUNTIFS('Project Follow up - Base'!$S$20:$S$96,O$2,'Project Follow up - Base'!$F$20:$F$96,$C26)
- INDEX(List!$Q:$Q,MATCH(O$2,List!$P:$P,0)))
* INDEX(List!$R:$R,MATCH(O$2,List!$P:$P,0)))</f>
        <v>0</v>
      </c>
      <c r="P26" s="357">
        <f ca="1">IF(
COUNTIFS('Project Follow up - Base'!$S$20:$S$96,P$2,'Project Follow up - Base'!$F$20:$F$96,$C26)&lt;= INDEX(List!$Q:$Q,MATCH(P$2,List!$P:$P,0)),
0,
(COUNTIFS('Project Follow up - Base'!$S$20:$S$96,P$2,'Project Follow up - Base'!$F$20:$F$96,$C26)
- INDEX(List!$Q:$Q,MATCH(P$2,List!$P:$P,0)))
* INDEX(List!$R:$R,MATCH(P$2,List!$P:$P,0)))</f>
        <v>0</v>
      </c>
      <c r="Q26" s="357">
        <f ca="1">IF(
COUNTIFS('Project Follow up - Base'!$S$20:$S$96,Q$2,'Project Follow up - Base'!$F$20:$F$96,$C26)&lt;= INDEX(List!$Q:$Q,MATCH(Q$2,List!$P:$P,0)),
0,
(COUNTIFS('Project Follow up - Base'!$S$20:$S$96,Q$2,'Project Follow up - Base'!$F$20:$F$96,$C26)
- INDEX(List!$Q:$Q,MATCH(Q$2,List!$P:$P,0)))
* INDEX(List!$R:$R,MATCH(Q$2,List!$P:$P,0)))</f>
        <v>0</v>
      </c>
      <c r="R26" s="357">
        <f ca="1">IF(
COUNTIFS('Project Follow up - Base'!$S$20:$S$96,R$2,'Project Follow up - Base'!$F$20:$F$96,$C26)&lt;= INDEX(List!$Q:$Q,MATCH(R$2,List!$P:$P,0)),
0,
(COUNTIFS('Project Follow up - Base'!$S$20:$S$96,R$2,'Project Follow up - Base'!$F$20:$F$96,$C26)
- INDEX(List!$Q:$Q,MATCH(R$2,List!$P:$P,0)))
* INDEX(List!$R:$R,MATCH(R$2,List!$P:$P,0)))</f>
        <v>0</v>
      </c>
      <c r="S26" s="357">
        <f ca="1">IF(
COUNTIFS('Project Follow up - Base'!$S$20:$S$96,S$2,'Project Follow up - Base'!$F$20:$F$96,$C26)&lt;= INDEX(List!$Q:$Q,MATCH(S$2,List!$P:$P,0)),
0,
(COUNTIFS('Project Follow up - Base'!$S$20:$S$96,S$2,'Project Follow up - Base'!$F$20:$F$96,$C26)
- INDEX(List!$Q:$Q,MATCH(S$2,List!$P:$P,0)))
* INDEX(List!$R:$R,MATCH(S$2,List!$P:$P,0)))</f>
        <v>0</v>
      </c>
      <c r="T26" s="357">
        <f ca="1">IF(
COUNTIFS('Project Follow up - Base'!$S$20:$S$96,T$2,'Project Follow up - Base'!$F$20:$F$96,$C26)&lt;= INDEX(List!$Q:$Q,MATCH(T$2,List!$P:$P,0)),
0,
(COUNTIFS('Project Follow up - Base'!$S$20:$S$96,T$2,'Project Follow up - Base'!$F$20:$F$96,$C26)
- INDEX(List!$Q:$Q,MATCH(T$2,List!$P:$P,0)))
* INDEX(List!$R:$R,MATCH(T$2,List!$P:$P,0)))</f>
        <v>0</v>
      </c>
      <c r="U26" s="357">
        <f ca="1">IF(
COUNTIFS('Project Follow up - Base'!$S$20:$S$96,U$2,'Project Follow up - Base'!$F$20:$F$96,$C26)&lt;= INDEX(List!$Q:$Q,MATCH(U$2,List!$P:$P,0)),
0,
(COUNTIFS('Project Follow up - Base'!$S$20:$S$96,U$2,'Project Follow up - Base'!$F$20:$F$96,$C26)
- INDEX(List!$Q:$Q,MATCH(U$2,List!$P:$P,0)))
* INDEX(List!$R:$R,MATCH(U$2,List!$P:$P,0)))</f>
        <v>0</v>
      </c>
      <c r="V26" s="357">
        <f ca="1">IF(
COUNTIFS('Project Follow up - Base'!$S$20:$S$96,V$2,'Project Follow up - Base'!$F$20:$F$96,$C26)&lt;= INDEX(List!$Q:$Q,MATCH(V$2,List!$P:$P,0)),
0,
(COUNTIFS('Project Follow up - Base'!$S$20:$S$96,V$2,'Project Follow up - Base'!$F$20:$F$96,$C26)
- INDEX(List!$Q:$Q,MATCH(V$2,List!$P:$P,0)))
* INDEX(List!$R:$R,MATCH(V$2,List!$P:$P,0)))</f>
        <v>0</v>
      </c>
      <c r="W26" s="357">
        <f ca="1">IF(
COUNTIFS('Project Follow up - Base'!$S$20:$S$96,W$2,'Project Follow up - Base'!$F$20:$F$96,$C26)&lt;= INDEX(List!$Q:$Q,MATCH(W$2,List!$P:$P,0)),
0,
(COUNTIFS('Project Follow up - Base'!$S$20:$S$96,W$2,'Project Follow up - Base'!$F$20:$F$96,$C26)
- INDEX(List!$Q:$Q,MATCH(W$2,List!$P:$P,0)))
* INDEX(List!$R:$R,MATCH(W$2,List!$P:$P,0)))</f>
        <v>0</v>
      </c>
      <c r="X26" s="357">
        <f ca="1">IF(
COUNTIFS('Project Follow up - Base'!$S$20:$S$96,X$2,'Project Follow up - Base'!$F$20:$F$96,$C26)&lt;= INDEX(List!$Q:$Q,MATCH(X$2,List!$P:$P,0)),
0,
(COUNTIFS('Project Follow up - Base'!$S$20:$S$96,X$2,'Project Follow up - Base'!$F$20:$F$96,$C26)
- INDEX(List!$Q:$Q,MATCH(X$2,List!$P:$P,0)))
* INDEX(List!$R:$R,MATCH(X$2,List!$P:$P,0)))</f>
        <v>0</v>
      </c>
      <c r="Y26" s="357">
        <f ca="1">IF(
COUNTIFS('Project Follow up - Base'!$S$20:$S$96,Y$2,'Project Follow up - Base'!$F$20:$F$96,$C26)&lt;= INDEX(List!$Q:$Q,MATCH(Y$2,List!$P:$P,0)),
0,
(COUNTIFS('Project Follow up - Base'!$S$20:$S$96,Y$2,'Project Follow up - Base'!$F$20:$F$96,$C26)
- INDEX(List!$Q:$Q,MATCH(Y$2,List!$P:$P,0)))
* INDEX(List!$R:$R,MATCH(Y$2,List!$P:$P,0)))</f>
        <v>0</v>
      </c>
      <c r="Z26" s="357">
        <f ca="1">IF(
COUNTIFS('Project Follow up - Base'!$S$20:$S$96,Z$2,'Project Follow up - Base'!$F$20:$F$96,$C26)&lt;= INDEX(List!$Q:$Q,MATCH(Z$2,List!$P:$P,0)),
0,
(COUNTIFS('Project Follow up - Base'!$S$20:$S$96,Z$2,'Project Follow up - Base'!$F$20:$F$96,$C26)
- INDEX(List!$Q:$Q,MATCH(Z$2,List!$P:$P,0)))
* INDEX(List!$R:$R,MATCH(Z$2,List!$P:$P,0)))</f>
        <v>0</v>
      </c>
      <c r="AA26" s="357">
        <f ca="1">IF(
COUNTIFS('Project Follow up - Base'!$S$20:$S$96,AA$2,'Project Follow up - Base'!$F$20:$F$96,$C26)&lt;= INDEX(List!$Q:$Q,MATCH(AA$2,List!$P:$P,0)),
0,
(COUNTIFS('Project Follow up - Base'!$S$20:$S$96,AA$2,'Project Follow up - Base'!$F$20:$F$96,$C26)
- INDEX(List!$Q:$Q,MATCH(AA$2,List!$P:$P,0)))
* INDEX(List!$R:$R,MATCH(AA$2,List!$P:$P,0)))</f>
        <v>0</v>
      </c>
      <c r="AB26" s="357">
        <f ca="1">IF(
COUNTIFS('Project Follow up - Base'!$S$20:$S$96,AB$2,'Project Follow up - Base'!$F$20:$F$96,$C26)&lt;= INDEX(List!$Q:$Q,MATCH(AB$2,List!$P:$P,0)),
0,
(COUNTIFS('Project Follow up - Base'!$S$20:$S$96,AB$2,'Project Follow up - Base'!$F$20:$F$96,$C26)
- INDEX(List!$Q:$Q,MATCH(AB$2,List!$P:$P,0)))
* INDEX(List!$R:$R,MATCH(AB$2,List!$P:$P,0)))</f>
        <v>0</v>
      </c>
      <c r="AC26" s="357">
        <f ca="1">IF(
COUNTIFS('Project Follow up - Base'!$S$20:$S$96,AC$2,'Project Follow up - Base'!$F$20:$F$96,$C26)&lt;= INDEX(List!$Q:$Q,MATCH(AC$2,List!$P:$P,0)),
0,
(COUNTIFS('Project Follow up - Base'!$S$20:$S$96,AC$2,'Project Follow up - Base'!$F$20:$F$96,$C26)
- INDEX(List!$Q:$Q,MATCH(AC$2,List!$P:$P,0)))
* INDEX(List!$R:$R,MATCH(AC$2,List!$P:$P,0)))</f>
        <v>0</v>
      </c>
      <c r="AD26" s="357">
        <f ca="1">IF(
COUNTIFS('Project Follow up - Base'!$S$20:$S$96,AD$2,'Project Follow up - Base'!$F$20:$F$96,$C26)&lt;= INDEX(List!$Q:$Q,MATCH(AD$2,List!$P:$P,0)),
0,
(COUNTIFS('Project Follow up - Base'!$S$20:$S$96,AD$2,'Project Follow up - Base'!$F$20:$F$96,$C26)
- INDEX(List!$Q:$Q,MATCH(AD$2,List!$P:$P,0)))
* INDEX(List!$R:$R,MATCH(AD$2,List!$P:$P,0)))</f>
        <v>0</v>
      </c>
      <c r="AE26" s="357">
        <f ca="1">IF(
COUNTIFS('Project Follow up - Base'!$S$20:$S$96,AE$2,'Project Follow up - Base'!$F$20:$F$96,$C26)&lt;= INDEX(List!$Q:$Q,MATCH(AE$2,List!$P:$P,0)),
0,
(COUNTIFS('Project Follow up - Base'!$S$20:$S$96,AE$2,'Project Follow up - Base'!$F$20:$F$96,$C26)
- INDEX(List!$Q:$Q,MATCH(AE$2,List!$P:$P,0)))
* INDEX(List!$R:$R,MATCH(AE$2,List!$P:$P,0)))</f>
        <v>0</v>
      </c>
      <c r="AF26" s="357">
        <f ca="1">IF(
COUNTIFS('Project Follow up - Base'!$S$20:$S$96,AF$2,'Project Follow up - Base'!$F$20:$F$96,$C26)&lt;= INDEX(List!$Q:$Q,MATCH(AF$2,List!$P:$P,0)),
0,
(COUNTIFS('Project Follow up - Base'!$S$20:$S$96,AF$2,'Project Follow up - Base'!$F$20:$F$96,$C26)
- INDEX(List!$Q:$Q,MATCH(AF$2,List!$P:$P,0)))
* INDEX(List!$R:$R,MATCH(AF$2,List!$P:$P,0)))</f>
        <v>0</v>
      </c>
      <c r="AG26" s="357">
        <f ca="1">IF(
COUNTIFS('Project Follow up - Base'!$S$20:$S$96,AG$2,'Project Follow up - Base'!$F$20:$F$96,$C26)&lt;= INDEX(List!$Q:$Q,MATCH(AG$2,List!$P:$P,0)),
0,
(COUNTIFS('Project Follow up - Base'!$S$20:$S$96,AG$2,'Project Follow up - Base'!$F$20:$F$96,$C26)
- INDEX(List!$Q:$Q,MATCH(AG$2,List!$P:$P,0)))
* INDEX(List!$R:$R,MATCH(AG$2,List!$P:$P,0)))</f>
        <v>0</v>
      </c>
      <c r="AH26" s="357">
        <f ca="1">IF(
COUNTIFS('Project Follow up - Base'!$S$20:$S$96,AH$2,'Project Follow up - Base'!$F$20:$F$96,$C26)&lt;= INDEX(List!$Q:$Q,MATCH(AH$2,List!$P:$P,0)),
0,
(COUNTIFS('Project Follow up - Base'!$S$20:$S$96,AH$2,'Project Follow up - Base'!$F$20:$F$96,$C26)
- INDEX(List!$Q:$Q,MATCH(AH$2,List!$P:$P,0)))
* INDEX(List!$R:$R,MATCH(AH$2,List!$P:$P,0)))</f>
        <v>0</v>
      </c>
      <c r="AI26" s="357">
        <f ca="1">IF(
COUNTIFS('Project Follow up - Base'!$S$20:$S$96,AI$2,'Project Follow up - Base'!$F$20:$F$96,$C26)&lt;= INDEX(List!$Q:$Q,MATCH(AI$2,List!$P:$P,0)),
0,
(COUNTIFS('Project Follow up - Base'!$S$20:$S$96,AI$2,'Project Follow up - Base'!$F$20:$F$96,$C26)
- INDEX(List!$Q:$Q,MATCH(AI$2,List!$P:$P,0)))
* INDEX(List!$R:$R,MATCH(AI$2,List!$P:$P,0)))</f>
        <v>0</v>
      </c>
      <c r="AJ26" s="357">
        <f ca="1">IF(
COUNTIFS('Project Follow up - Base'!$S$20:$S$96,AJ$2,'Project Follow up - Base'!$F$20:$F$96,$C26)&lt;= INDEX(List!$Q:$Q,MATCH(AJ$2,List!$P:$P,0)),
0,
(COUNTIFS('Project Follow up - Base'!$S$20:$S$96,AJ$2,'Project Follow up - Base'!$F$20:$F$96,$C26)
- INDEX(List!$Q:$Q,MATCH(AJ$2,List!$P:$P,0)))
* INDEX(List!$R:$R,MATCH(AJ$2,List!$P:$P,0)))</f>
        <v>0</v>
      </c>
      <c r="AK26" s="357">
        <f ca="1">IF(
COUNTIFS('Project Follow up - Base'!$S$20:$S$96,AK$2,'Project Follow up - Base'!$F$20:$F$96,$C26)&lt;= INDEX(List!$Q:$Q,MATCH(AK$2,List!$P:$P,0)),
0,
(COUNTIFS('Project Follow up - Base'!$S$20:$S$96,AK$2,'Project Follow up - Base'!$F$20:$F$96,$C26)
- INDEX(List!$Q:$Q,MATCH(AK$2,List!$P:$P,0)))
* INDEX(List!$R:$R,MATCH(AK$2,List!$P:$P,0)))</f>
        <v>0</v>
      </c>
      <c r="AL26" s="357">
        <f ca="1">IF(
COUNTIFS('Project Follow up - Base'!$S$20:$S$96,AL$2,'Project Follow up - Base'!$F$20:$F$96,$C26)&lt;= INDEX(List!$Q:$Q,MATCH(AL$2,List!$P:$P,0)),
0,
(COUNTIFS('Project Follow up - Base'!$S$20:$S$96,AL$2,'Project Follow up - Base'!$F$20:$F$96,$C26)
- INDEX(List!$Q:$Q,MATCH(AL$2,List!$P:$P,0)))
* INDEX(List!$R:$R,MATCH(AL$2,List!$P:$P,0)))</f>
        <v>0</v>
      </c>
      <c r="AM26" s="357">
        <f ca="1">IF(
COUNTIFS('Project Follow up - Base'!$S$20:$S$96,AM$2,'Project Follow up - Base'!$F$20:$F$96,$C26)&lt;= INDEX(List!$Q:$Q,MATCH(AM$2,List!$P:$P,0)),
0,
(COUNTIFS('Project Follow up - Base'!$S$20:$S$96,AM$2,'Project Follow up - Base'!$F$20:$F$96,$C26)
- INDEX(List!$Q:$Q,MATCH(AM$2,List!$P:$P,0)))
* INDEX(List!$R:$R,MATCH(AM$2,List!$P:$P,0)))</f>
        <v>0</v>
      </c>
      <c r="AN26" s="357">
        <f ca="1">IF(
COUNTIFS('Project Follow up - Base'!$S$20:$S$96,AN$2,'Project Follow up - Base'!$F$20:$F$96,$C26)&lt;= INDEX(List!$Q:$Q,MATCH(AN$2,List!$P:$P,0)),
0,
(COUNTIFS('Project Follow up - Base'!$S$20:$S$96,AN$2,'Project Follow up - Base'!$F$20:$F$96,$C26)
- INDEX(List!$Q:$Q,MATCH(AN$2,List!$P:$P,0)))
* INDEX(List!$R:$R,MATCH(AN$2,List!$P:$P,0)))</f>
        <v>0</v>
      </c>
      <c r="AO26" s="357">
        <f ca="1">IF(
COUNTIFS('Project Follow up - Base'!$S$20:$S$96,AO$2,'Project Follow up - Base'!$F$20:$F$96,$C26)&lt;= INDEX(List!$Q:$Q,MATCH(AO$2,List!$P:$P,0)),
0,
(COUNTIFS('Project Follow up - Base'!$S$20:$S$96,AO$2,'Project Follow up - Base'!$F$20:$F$96,$C26)
- INDEX(List!$Q:$Q,MATCH(AO$2,List!$P:$P,0)))
* INDEX(List!$R:$R,MATCH(AO$2,List!$P:$P,0)))</f>
        <v>0</v>
      </c>
      <c r="AP26" s="357">
        <f ca="1">IF(
COUNTIFS('Project Follow up - Base'!$S$20:$S$96,AP$2,'Project Follow up - Base'!$F$20:$F$96,$C26)&lt;= INDEX(List!$Q:$Q,MATCH(AP$2,List!$P:$P,0)),
0,
(COUNTIFS('Project Follow up - Base'!$S$20:$S$96,AP$2,'Project Follow up - Base'!$F$20:$F$96,$C26)
- INDEX(List!$Q:$Q,MATCH(AP$2,List!$P:$P,0)))
* INDEX(List!$R:$R,MATCH(AP$2,List!$P:$P,0)))</f>
        <v>0</v>
      </c>
      <c r="AQ26" s="357">
        <f ca="1">IF(
COUNTIFS('Project Follow up - Base'!$S$20:$S$96,AQ$2,'Project Follow up - Base'!$F$20:$F$96,$C26)&lt;= INDEX(List!$Q:$Q,MATCH(AQ$2,List!$P:$P,0)),
0,
(COUNTIFS('Project Follow up - Base'!$S$20:$S$96,AQ$2,'Project Follow up - Base'!$F$20:$F$96,$C26)
- INDEX(List!$Q:$Q,MATCH(AQ$2,List!$P:$P,0)))
* INDEX(List!$R:$R,MATCH(AQ$2,List!$P:$P,0)))</f>
        <v>0</v>
      </c>
      <c r="AR26" s="357">
        <f ca="1">IF(
COUNTIFS('Project Follow up - Base'!$S$20:$S$96,AR$2,'Project Follow up - Base'!$F$20:$F$96,$C26)&lt;= INDEX(List!$Q:$Q,MATCH(AR$2,List!$P:$P,0)),
0,
(COUNTIFS('Project Follow up - Base'!$S$20:$S$96,AR$2,'Project Follow up - Base'!$F$20:$F$96,$C26)
- INDEX(List!$Q:$Q,MATCH(AR$2,List!$P:$P,0)))
* INDEX(List!$R:$R,MATCH(AR$2,List!$P:$P,0)))</f>
        <v>0</v>
      </c>
      <c r="AS26" s="357">
        <f ca="1">IF(
COUNTIFS('Project Follow up - Base'!$S$20:$S$96,AS$2,'Project Follow up - Base'!$F$20:$F$96,$C26)&lt;= INDEX(List!$Q:$Q,MATCH(AS$2,List!$P:$P,0)),
0,
(COUNTIFS('Project Follow up - Base'!$S$20:$S$96,AS$2,'Project Follow up - Base'!$F$20:$F$96,$C26)
- INDEX(List!$Q:$Q,MATCH(AS$2,List!$P:$P,0)))
* INDEX(List!$R:$R,MATCH(AS$2,List!$P:$P,0)))</f>
        <v>0</v>
      </c>
      <c r="AT26" s="357">
        <f ca="1">IF(
COUNTIFS('Project Follow up - Base'!$S$20:$S$96,AT$2,'Project Follow up - Base'!$F$20:$F$96,$C26)&lt;= INDEX(List!$Q:$Q,MATCH(AT$2,List!$P:$P,0)),
0,
(COUNTIFS('Project Follow up - Base'!$S$20:$S$96,AT$2,'Project Follow up - Base'!$F$20:$F$96,$C26)
- INDEX(List!$Q:$Q,MATCH(AT$2,List!$P:$P,0)))
* INDEX(List!$R:$R,MATCH(AT$2,List!$P:$P,0)))</f>
        <v>0</v>
      </c>
      <c r="AU26" s="357">
        <f ca="1">IF(
COUNTIFS('Project Follow up - Base'!$S$20:$S$96,AU$2,'Project Follow up - Base'!$F$20:$F$96,$C26)&lt;= INDEX(List!$Q:$Q,MATCH(AU$2,List!$P:$P,0)),
0,
(COUNTIFS('Project Follow up - Base'!$S$20:$S$96,AU$2,'Project Follow up - Base'!$F$20:$F$96,$C26)
- INDEX(List!$Q:$Q,MATCH(AU$2,List!$P:$P,0)))
* INDEX(List!$R:$R,MATCH(AU$2,List!$P:$P,0)))</f>
        <v>0</v>
      </c>
      <c r="AV26" s="357">
        <f ca="1">IF(
COUNTIFS('Project Follow up - Base'!$S$20:$S$96,AV$2,'Project Follow up - Base'!$F$20:$F$96,$C26)&lt;= INDEX(List!$Q:$Q,MATCH(AV$2,List!$P:$P,0)),
0,
(COUNTIFS('Project Follow up - Base'!$S$20:$S$96,AV$2,'Project Follow up - Base'!$F$20:$F$96,$C26)
- INDEX(List!$Q:$Q,MATCH(AV$2,List!$P:$P,0)))
* INDEX(List!$R:$R,MATCH(AV$2,List!$P:$P,0)))</f>
        <v>0</v>
      </c>
      <c r="AW26" s="357">
        <f ca="1">IF(
COUNTIFS('Project Follow up - Base'!$S$20:$S$96,AW$2,'Project Follow up - Base'!$F$20:$F$96,$C26)&lt;= INDEX(List!$Q:$Q,MATCH(AW$2,List!$P:$P,0)),
0,
(COUNTIFS('Project Follow up - Base'!$S$20:$S$96,AW$2,'Project Follow up - Base'!$F$20:$F$96,$C26)
- INDEX(List!$Q:$Q,MATCH(AW$2,List!$P:$P,0)))
* INDEX(List!$R:$R,MATCH(AW$2,List!$P:$P,0)))</f>
        <v>0</v>
      </c>
      <c r="AX26" s="357">
        <f ca="1">IF(
COUNTIFS('Project Follow up - Base'!$S$20:$S$96,AX$2,'Project Follow up - Base'!$F$20:$F$96,$C26)&lt;= INDEX(List!$Q:$Q,MATCH(AX$2,List!$P:$P,0)),
0,
(COUNTIFS('Project Follow up - Base'!$S$20:$S$96,AX$2,'Project Follow up - Base'!$F$20:$F$96,$C26)
- INDEX(List!$Q:$Q,MATCH(AX$2,List!$P:$P,0)))
* INDEX(List!$R:$R,MATCH(AX$2,List!$P:$P,0)))</f>
        <v>0</v>
      </c>
      <c r="AY26" s="357">
        <f ca="1">IF(
COUNTIFS('Project Follow up - Base'!$S$20:$S$96,AY$2,'Project Follow up - Base'!$F$20:$F$96,$C26)&lt;= INDEX(List!$Q:$Q,MATCH(AY$2,List!$P:$P,0)),
0,
(COUNTIFS('Project Follow up - Base'!$S$20:$S$96,AY$2,'Project Follow up - Base'!$F$20:$F$96,$C26)
- INDEX(List!$Q:$Q,MATCH(AY$2,List!$P:$P,0)))
* INDEX(List!$R:$R,MATCH(AY$2,List!$P:$P,0)))</f>
        <v>0</v>
      </c>
      <c r="AZ26" s="357">
        <f ca="1">IF(
COUNTIFS('Project Follow up - Base'!$S$20:$S$96,AZ$2,'Project Follow up - Base'!$F$20:$F$96,$C26)&lt;= INDEX(List!$Q:$Q,MATCH(AZ$2,List!$P:$P,0)),
0,
(COUNTIFS('Project Follow up - Base'!$S$20:$S$96,AZ$2,'Project Follow up - Base'!$F$20:$F$96,$C26)
- INDEX(List!$Q:$Q,MATCH(AZ$2,List!$P:$P,0)))
* INDEX(List!$R:$R,MATCH(AZ$2,List!$P:$P,0)))</f>
        <v>0</v>
      </c>
      <c r="BA26" s="357">
        <f ca="1">IF(
COUNTIFS('Project Follow up - Base'!$S$20:$S$96,BA$2,'Project Follow up - Base'!$F$20:$F$96,$C26)&lt;= INDEX(List!$Q:$Q,MATCH(BA$2,List!$P:$P,0)),
0,
(COUNTIFS('Project Follow up - Base'!$S$20:$S$96,BA$2,'Project Follow up - Base'!$F$20:$F$96,$C26)
- INDEX(List!$Q:$Q,MATCH(BA$2,List!$P:$P,0)))
* INDEX(List!$R:$R,MATCH(BA$2,List!$P:$P,0)))</f>
        <v>0</v>
      </c>
      <c r="BB26" s="357">
        <f ca="1">IF(
COUNTIFS('Project Follow up - Base'!$S$20:$S$96,BB$2,'Project Follow up - Base'!$F$20:$F$96,$C26)&lt;= INDEX(List!$Q:$Q,MATCH(BB$2,List!$P:$P,0)),
0,
(COUNTIFS('Project Follow up - Base'!$S$20:$S$96,BB$2,'Project Follow up - Base'!$F$20:$F$96,$C26)
- INDEX(List!$Q:$Q,MATCH(BB$2,List!$P:$P,0)))
* INDEX(List!$R:$R,MATCH(BB$2,List!$P:$P,0)))</f>
        <v>0</v>
      </c>
      <c r="BC26" s="357">
        <f ca="1">IF(
COUNTIFS('Project Follow up - Base'!$S$20:$S$96,BC$2,'Project Follow up - Base'!$F$20:$F$96,$C26)&lt;= INDEX(List!$Q:$Q,MATCH(BC$2,List!$P:$P,0)),
0,
(COUNTIFS('Project Follow up - Base'!$S$20:$S$96,BC$2,'Project Follow up - Base'!$F$20:$F$96,$C26)
- INDEX(List!$Q:$Q,MATCH(BC$2,List!$P:$P,0)))
* INDEX(List!$R:$R,MATCH(BC$2,List!$P:$P,0)))</f>
        <v>0</v>
      </c>
      <c r="BD26" s="357">
        <f ca="1">IF(
COUNTIFS('Project Follow up - Base'!$S$20:$S$96,BD$2,'Project Follow up - Base'!$F$20:$F$96,$C26)&lt;= INDEX(List!$Q:$Q,MATCH(BD$2,List!$P:$P,0)),
0,
(COUNTIFS('Project Follow up - Base'!$S$20:$S$96,BD$2,'Project Follow up - Base'!$F$20:$F$96,$C26)
- INDEX(List!$Q:$Q,MATCH(BD$2,List!$P:$P,0)))
* INDEX(List!$R:$R,MATCH(BD$2,List!$P:$P,0)))</f>
        <v>0</v>
      </c>
      <c r="BE26" s="357">
        <f ca="1">IF(
COUNTIFS('Project Follow up - Base'!$S$20:$S$96,BE$2,'Project Follow up - Base'!$F$20:$F$96,$C26)&lt;= INDEX(List!$Q:$Q,MATCH(BE$2,List!$P:$P,0)),
0,
(COUNTIFS('Project Follow up - Base'!$S$20:$S$96,BE$2,'Project Follow up - Base'!$F$20:$F$96,$C26)
- INDEX(List!$Q:$Q,MATCH(BE$2,List!$P:$P,0)))
* INDEX(List!$R:$R,MATCH(BE$2,List!$P:$P,0)))</f>
        <v>0</v>
      </c>
      <c r="BF26" s="357">
        <f ca="1">IF(
COUNTIFS('Project Follow up - Base'!$S$20:$S$96,BF$2,'Project Follow up - Base'!$F$20:$F$96,$C26)&lt;= INDEX(List!$Q:$Q,MATCH(BF$2,List!$P:$P,0)),
0,
(COUNTIFS('Project Follow up - Base'!$S$20:$S$96,BF$2,'Project Follow up - Base'!$F$20:$F$96,$C26)
- INDEX(List!$Q:$Q,MATCH(BF$2,List!$P:$P,0)))
* INDEX(List!$R:$R,MATCH(BF$2,List!$P:$P,0)))</f>
        <v>0</v>
      </c>
      <c r="BG26" s="357">
        <f ca="1">IF(
COUNTIFS('Project Follow up - Base'!$S$20:$S$96,BG$2,'Project Follow up - Base'!$F$20:$F$96,$C26)&lt;= INDEX(List!$Q:$Q,MATCH(BG$2,List!$P:$P,0)),
0,
(COUNTIFS('Project Follow up - Base'!$S$20:$S$96,BG$2,'Project Follow up - Base'!$F$20:$F$96,$C26)
- INDEX(List!$Q:$Q,MATCH(BG$2,List!$P:$P,0)))
* INDEX(List!$R:$R,MATCH(BG$2,List!$P:$P,0)))</f>
        <v>0</v>
      </c>
      <c r="BH26" s="357">
        <f ca="1">IF(
COUNTIFS('Project Follow up - Base'!$S$20:$S$96,BH$2,'Project Follow up - Base'!$F$20:$F$96,$C26)&lt;= INDEX(List!$Q:$Q,MATCH(BH$2,List!$P:$P,0)),
0,
(COUNTIFS('Project Follow up - Base'!$S$20:$S$96,BH$2,'Project Follow up - Base'!$F$20:$F$96,$C26)
- INDEX(List!$Q:$Q,MATCH(BH$2,List!$P:$P,0)))
* INDEX(List!$R:$R,MATCH(BH$2,List!$P:$P,0)))</f>
        <v>0</v>
      </c>
      <c r="BI26" s="357">
        <f ca="1">IF(
COUNTIFS('Project Follow up - Base'!$S$20:$S$96,BI$2,'Project Follow up - Base'!$F$20:$F$96,$C26)&lt;= INDEX(List!$Q:$Q,MATCH(BI$2,List!$P:$P,0)),
0,
(COUNTIFS('Project Follow up - Base'!$S$20:$S$96,BI$2,'Project Follow up - Base'!$F$20:$F$96,$C26)
- INDEX(List!$Q:$Q,MATCH(BI$2,List!$P:$P,0)))
* INDEX(List!$R:$R,MATCH(BI$2,List!$P:$P,0)))</f>
        <v>0</v>
      </c>
      <c r="BJ26" s="357">
        <f ca="1">IF(
COUNTIFS('Project Follow up - Base'!$S$20:$S$96,BJ$2,'Project Follow up - Base'!$F$20:$F$96,$C26)&lt;= INDEX(List!$Q:$Q,MATCH(BJ$2,List!$P:$P,0)),
0,
(COUNTIFS('Project Follow up - Base'!$S$20:$S$96,BJ$2,'Project Follow up - Base'!$F$20:$F$96,$C26)
- INDEX(List!$Q:$Q,MATCH(BJ$2,List!$P:$P,0)))
* INDEX(List!$R:$R,MATCH(BJ$2,List!$P:$P,0)))</f>
        <v>0</v>
      </c>
      <c r="BK26" s="357">
        <f ca="1">IF(
COUNTIFS('Project Follow up - Base'!$S$20:$S$96,BK$2,'Project Follow up - Base'!$F$20:$F$96,$C26)&lt;= INDEX(List!$Q:$Q,MATCH(BK$2,List!$P:$P,0)),
0,
(COUNTIFS('Project Follow up - Base'!$S$20:$S$96,BK$2,'Project Follow up - Base'!$F$20:$F$96,$C26)
- INDEX(List!$Q:$Q,MATCH(BK$2,List!$P:$P,0)))
* INDEX(List!$R:$R,MATCH(BK$2,List!$P:$P,0)))</f>
        <v>0</v>
      </c>
      <c r="BL26" s="357">
        <f ca="1">IF(
COUNTIFS('Project Follow up - Base'!$S$20:$S$96,BL$2,'Project Follow up - Base'!$F$20:$F$96,$C26)&lt;= INDEX(List!$Q:$Q,MATCH(BL$2,List!$P:$P,0)),
0,
(COUNTIFS('Project Follow up - Base'!$S$20:$S$96,BL$2,'Project Follow up - Base'!$F$20:$F$96,$C26)
- INDEX(List!$Q:$Q,MATCH(BL$2,List!$P:$P,0)))
* INDEX(List!$R:$R,MATCH(BL$2,List!$P:$P,0)))</f>
        <v>0</v>
      </c>
      <c r="BM26" s="357">
        <f ca="1">IF(
COUNTIFS('Project Follow up - Base'!$S$20:$S$96,BM$2,'Project Follow up - Base'!$F$20:$F$96,$C26)&lt;= INDEX(List!$Q:$Q,MATCH(BM$2,List!$P:$P,0)),
0,
(COUNTIFS('Project Follow up - Base'!$S$20:$S$96,BM$2,'Project Follow up - Base'!$F$20:$F$96,$C26)
- INDEX(List!$Q:$Q,MATCH(BM$2,List!$P:$P,0)))
* INDEX(List!$R:$R,MATCH(BM$2,List!$P:$P,0)))</f>
        <v>0</v>
      </c>
      <c r="BN26" s="357">
        <f ca="1">IF(
COUNTIFS('Project Follow up - Base'!$S$20:$S$96,BN$2,'Project Follow up - Base'!$F$20:$F$96,$C26)&lt;= INDEX(List!$Q:$Q,MATCH(BN$2,List!$P:$P,0)),
0,
(COUNTIFS('Project Follow up - Base'!$S$20:$S$96,BN$2,'Project Follow up - Base'!$F$20:$F$96,$C26)
- INDEX(List!$Q:$Q,MATCH(BN$2,List!$P:$P,0)))
* INDEX(List!$R:$R,MATCH(BN$2,List!$P:$P,0)))</f>
        <v>0</v>
      </c>
      <c r="BO26" s="357">
        <f ca="1">IF(
COUNTIFS('Project Follow up - Base'!$S$20:$S$96,BO$2,'Project Follow up - Base'!$F$20:$F$96,$C26)&lt;= INDEX(List!$Q:$Q,MATCH(BO$2,List!$P:$P,0)),
0,
(COUNTIFS('Project Follow up - Base'!$S$20:$S$96,BO$2,'Project Follow up - Base'!$F$20:$F$96,$C26)
- INDEX(List!$Q:$Q,MATCH(BO$2,List!$P:$P,0)))
* INDEX(List!$R:$R,MATCH(BO$2,List!$P:$P,0)))</f>
        <v>0</v>
      </c>
      <c r="BP26" s="357">
        <f ca="1">IF(
COUNTIFS('Project Follow up - Base'!$S$20:$S$96,BP$2,'Project Follow up - Base'!$F$20:$F$96,$C26)&lt;= INDEX(List!$Q:$Q,MATCH(BP$2,List!$P:$P,0)),
0,
(COUNTIFS('Project Follow up - Base'!$S$20:$S$96,BP$2,'Project Follow up - Base'!$F$20:$F$96,$C26)
- INDEX(List!$Q:$Q,MATCH(BP$2,List!$P:$P,0)))
* INDEX(List!$R:$R,MATCH(BP$2,List!$P:$P,0)))</f>
        <v>0</v>
      </c>
      <c r="BQ26" s="357">
        <f ca="1">IF(
COUNTIFS('Project Follow up - Base'!$S$20:$S$96,BQ$2,'Project Follow up - Base'!$F$20:$F$96,$C26)&lt;= INDEX(List!$Q:$Q,MATCH(BQ$2,List!$P:$P,0)),
0,
(COUNTIFS('Project Follow up - Base'!$S$20:$S$96,BQ$2,'Project Follow up - Base'!$F$20:$F$96,$C26)
- INDEX(List!$Q:$Q,MATCH(BQ$2,List!$P:$P,0)))
* INDEX(List!$R:$R,MATCH(BQ$2,List!$P:$P,0)))</f>
        <v>0</v>
      </c>
      <c r="BR26" s="357">
        <f ca="1">IF(
COUNTIFS('Project Follow up - Base'!$S$20:$S$96,BR$2,'Project Follow up - Base'!$F$20:$F$96,$C26)&lt;= INDEX(List!$Q:$Q,MATCH(BR$2,List!$P:$P,0)),
0,
(COUNTIFS('Project Follow up - Base'!$S$20:$S$96,BR$2,'Project Follow up - Base'!$F$20:$F$96,$C26)
- INDEX(List!$Q:$Q,MATCH(BR$2,List!$P:$P,0)))
* INDEX(List!$R:$R,MATCH(BR$2,List!$P:$P,0)))</f>
        <v>0</v>
      </c>
      <c r="BS26" s="357">
        <f ca="1">IF(
COUNTIFS('Project Follow up - Base'!$S$20:$S$96,BS$2,'Project Follow up - Base'!$F$20:$F$96,$C26)&lt;= INDEX(List!$Q:$Q,MATCH(BS$2,List!$P:$P,0)),
0,
(COUNTIFS('Project Follow up - Base'!$S$20:$S$96,BS$2,'Project Follow up - Base'!$F$20:$F$96,$C26)
- INDEX(List!$Q:$Q,MATCH(BS$2,List!$P:$P,0)))
* INDEX(List!$R:$R,MATCH(BS$2,List!$P:$P,0)))</f>
        <v>0</v>
      </c>
      <c r="BT26" s="357">
        <f ca="1">IF(
COUNTIFS('Project Follow up - Base'!$S$20:$S$96,BT$2,'Project Follow up - Base'!$F$20:$F$96,$C26)&lt;= INDEX(List!$Q:$Q,MATCH(BT$2,List!$P:$P,0)),
0,
(COUNTIFS('Project Follow up - Base'!$S$20:$S$96,BT$2,'Project Follow up - Base'!$F$20:$F$96,$C26)
- INDEX(List!$Q:$Q,MATCH(BT$2,List!$P:$P,0)))
* INDEX(List!$R:$R,MATCH(BT$2,List!$P:$P,0)))</f>
        <v>0</v>
      </c>
      <c r="BU26" s="357">
        <f ca="1">IF(
COUNTIFS('Project Follow up - Base'!$S$20:$S$96,BU$2,'Project Follow up - Base'!$F$20:$F$96,$C26)&lt;= INDEX(List!$Q:$Q,MATCH(BU$2,List!$P:$P,0)),
0,
(COUNTIFS('Project Follow up - Base'!$S$20:$S$96,BU$2,'Project Follow up - Base'!$F$20:$F$96,$C26)
- INDEX(List!$Q:$Q,MATCH(BU$2,List!$P:$P,0)))
* INDEX(List!$R:$R,MATCH(BU$2,List!$P:$P,0)))</f>
        <v>0</v>
      </c>
      <c r="BV26" s="357">
        <f ca="1">IF(
COUNTIFS('Project Follow up - Base'!$S$20:$S$96,BV$2,'Project Follow up - Base'!$F$20:$F$96,$C26)&lt;= INDEX(List!$Q:$Q,MATCH(BV$2,List!$P:$P,0)),
0,
(COUNTIFS('Project Follow up - Base'!$S$20:$S$96,BV$2,'Project Follow up - Base'!$F$20:$F$96,$C26)
- INDEX(List!$Q:$Q,MATCH(BV$2,List!$P:$P,0)))
* INDEX(List!$R:$R,MATCH(BV$2,List!$P:$P,0)))</f>
        <v>0</v>
      </c>
      <c r="BW26" s="357">
        <f ca="1">IF(
COUNTIFS('Project Follow up - Base'!$S$20:$S$96,BW$2,'Project Follow up - Base'!$F$20:$F$96,$C26)&lt;= INDEX(List!$Q:$Q,MATCH(BW$2,List!$P:$P,0)),
0,
(COUNTIFS('Project Follow up - Base'!$S$20:$S$96,BW$2,'Project Follow up - Base'!$F$20:$F$96,$C26)
- INDEX(List!$Q:$Q,MATCH(BW$2,List!$P:$P,0)))
* INDEX(List!$R:$R,MATCH(BW$2,List!$P:$P,0)))</f>
        <v>0</v>
      </c>
      <c r="BX26" s="357">
        <f ca="1">IF(
COUNTIFS('Project Follow up - Base'!$S$20:$S$96,BX$2,'Project Follow up - Base'!$F$20:$F$96,$C26)&lt;= INDEX(List!$Q:$Q,MATCH(BX$2,List!$P:$P,0)),
0,
(COUNTIFS('Project Follow up - Base'!$S$20:$S$96,BX$2,'Project Follow up - Base'!$F$20:$F$96,$C26)
- INDEX(List!$Q:$Q,MATCH(BX$2,List!$P:$P,0)))
* INDEX(List!$R:$R,MATCH(BX$2,List!$P:$P,0)))</f>
        <v>0</v>
      </c>
      <c r="BY26" s="357">
        <f ca="1">IF(
COUNTIFS('Project Follow up - Base'!$S$20:$S$96,BY$2,'Project Follow up - Base'!$F$20:$F$96,$C26)&lt;= INDEX(List!$Q:$Q,MATCH(BY$2,List!$P:$P,0)),
0,
(COUNTIFS('Project Follow up - Base'!$S$20:$S$96,BY$2,'Project Follow up - Base'!$F$20:$F$96,$C26)
- INDEX(List!$Q:$Q,MATCH(BY$2,List!$P:$P,0)))
* INDEX(List!$R:$R,MATCH(BY$2,List!$P:$P,0)))</f>
        <v>0</v>
      </c>
      <c r="BZ26" s="357">
        <f ca="1">IF(
COUNTIFS('Project Follow up - Base'!$S$20:$S$96,BZ$2,'Project Follow up - Base'!$F$20:$F$96,$C26)&lt;= INDEX(List!$Q:$Q,MATCH(BZ$2,List!$P:$P,0)),
0,
(COUNTIFS('Project Follow up - Base'!$S$20:$S$96,BZ$2,'Project Follow up - Base'!$F$20:$F$96,$C26)
- INDEX(List!$Q:$Q,MATCH(BZ$2,List!$P:$P,0)))
* INDEX(List!$R:$R,MATCH(BZ$2,List!$P:$P,0)))</f>
        <v>0</v>
      </c>
      <c r="CA26" s="357">
        <f ca="1">IF(
COUNTIFS('Project Follow up - Base'!$S$20:$S$96,CA$2,'Project Follow up - Base'!$F$20:$F$96,$C26)&lt;= INDEX(List!$Q:$Q,MATCH(CA$2,List!$P:$P,0)),
0,
(COUNTIFS('Project Follow up - Base'!$S$20:$S$96,CA$2,'Project Follow up - Base'!$F$20:$F$96,$C26)
- INDEX(List!$Q:$Q,MATCH(CA$2,List!$P:$P,0)))
* INDEX(List!$R:$R,MATCH(CA$2,List!$P:$P,0)))</f>
        <v>0</v>
      </c>
      <c r="CB26" s="357">
        <f ca="1">IF(
COUNTIFS('Project Follow up - Base'!$S$20:$S$96,CB$2,'Project Follow up - Base'!$F$20:$F$96,$C26)&lt;= INDEX(List!$Q:$Q,MATCH(CB$2,List!$P:$P,0)),
0,
(COUNTIFS('Project Follow up - Base'!$S$20:$S$96,CB$2,'Project Follow up - Base'!$F$20:$F$96,$C26)
- INDEX(List!$Q:$Q,MATCH(CB$2,List!$P:$P,0)))
* INDEX(List!$R:$R,MATCH(CB$2,List!$P:$P,0)))</f>
        <v>0</v>
      </c>
      <c r="CC26" s="357">
        <f ca="1">IF(
COUNTIFS('Project Follow up - Base'!$S$20:$S$96,CC$2,'Project Follow up - Base'!$F$20:$F$96,$C26)&lt;= INDEX(List!$Q:$Q,MATCH(CC$2,List!$P:$P,0)),
0,
(COUNTIFS('Project Follow up - Base'!$S$20:$S$96,CC$2,'Project Follow up - Base'!$F$20:$F$96,$C26)
- INDEX(List!$Q:$Q,MATCH(CC$2,List!$P:$P,0)))
* INDEX(List!$R:$R,MATCH(CC$2,List!$P:$P,0)))</f>
        <v>0</v>
      </c>
      <c r="CD26" s="357">
        <f ca="1">IF(
COUNTIFS('Project Follow up - Base'!$S$20:$S$96,CD$2,'Project Follow up - Base'!$F$20:$F$96,$C26)&lt;= INDEX(List!$Q:$Q,MATCH(CD$2,List!$P:$P,0)),
0,
(COUNTIFS('Project Follow up - Base'!$S$20:$S$96,CD$2,'Project Follow up - Base'!$F$20:$F$96,$C26)
- INDEX(List!$Q:$Q,MATCH(CD$2,List!$P:$P,0)))
* INDEX(List!$R:$R,MATCH(CD$2,List!$P:$P,0)))</f>
        <v>0</v>
      </c>
      <c r="CE26" s="357">
        <f ca="1">IF(
COUNTIFS('Project Follow up - Base'!$S$20:$S$96,CE$2,'Project Follow up - Base'!$F$20:$F$96,$C26)&lt;= INDEX(List!$Q:$Q,MATCH(CE$2,List!$P:$P,0)),
0,
(COUNTIFS('Project Follow up - Base'!$S$20:$S$96,CE$2,'Project Follow up - Base'!$F$20:$F$96,$C26)
- INDEX(List!$Q:$Q,MATCH(CE$2,List!$P:$P,0)))
* INDEX(List!$R:$R,MATCH(CE$2,List!$P:$P,0)))</f>
        <v>0</v>
      </c>
      <c r="CF26" s="357">
        <f ca="1">IF(
COUNTIFS('Project Follow up - Base'!$S$20:$S$96,CF$2,'Project Follow up - Base'!$F$20:$F$96,$C26)&lt;= INDEX(List!$Q:$Q,MATCH(CF$2,List!$P:$P,0)),
0,
(COUNTIFS('Project Follow up - Base'!$S$20:$S$96,CF$2,'Project Follow up - Base'!$F$20:$F$96,$C26)
- INDEX(List!$Q:$Q,MATCH(CF$2,List!$P:$P,0)))
* INDEX(List!$R:$R,MATCH(CF$2,List!$P:$P,0)))</f>
        <v>0</v>
      </c>
      <c r="CG26" s="357">
        <f ca="1">IF(
COUNTIFS('Project Follow up - Base'!$S$20:$S$96,CG$2,'Project Follow up - Base'!$F$20:$F$96,$C26)&lt;= INDEX(List!$Q:$Q,MATCH(CG$2,List!$P:$P,0)),
0,
(COUNTIFS('Project Follow up - Base'!$S$20:$S$96,CG$2,'Project Follow up - Base'!$F$20:$F$96,$C26)
- INDEX(List!$Q:$Q,MATCH(CG$2,List!$P:$P,0)))
* INDEX(List!$R:$R,MATCH(CG$2,List!$P:$P,0)))</f>
        <v>0</v>
      </c>
      <c r="CH26" s="357">
        <f ca="1">IF(
COUNTIFS('Project Follow up - Base'!$S$20:$S$96,CH$2,'Project Follow up - Base'!$F$20:$F$96,$C26)&lt;= INDEX(List!$Q:$Q,MATCH(CH$2,List!$P:$P,0)),
0,
(COUNTIFS('Project Follow up - Base'!$S$20:$S$96,CH$2,'Project Follow up - Base'!$F$20:$F$96,$C26)
- INDEX(List!$Q:$Q,MATCH(CH$2,List!$P:$P,0)))
* INDEX(List!$R:$R,MATCH(CH$2,List!$P:$P,0)))</f>
        <v>0</v>
      </c>
      <c r="CI26" s="357">
        <f ca="1">IF(
COUNTIFS('Project Follow up - Base'!$S$20:$S$96,CI$2,'Project Follow up - Base'!$F$20:$F$96,$C26)&lt;= INDEX(List!$Q:$Q,MATCH(CI$2,List!$P:$P,0)),
0,
(COUNTIFS('Project Follow up - Base'!$S$20:$S$96,CI$2,'Project Follow up - Base'!$F$20:$F$96,$C26)
- INDEX(List!$Q:$Q,MATCH(CI$2,List!$P:$P,0)))
* INDEX(List!$R:$R,MATCH(CI$2,List!$P:$P,0)))</f>
        <v>0</v>
      </c>
      <c r="CJ26" s="357">
        <f ca="1">IF(
COUNTIFS('Project Follow up - Base'!$S$20:$S$96,CJ$2,'Project Follow up - Base'!$F$20:$F$96,$C26)&lt;= INDEX(List!$Q:$Q,MATCH(CJ$2,List!$P:$P,0)),
0,
(COUNTIFS('Project Follow up - Base'!$S$20:$S$96,CJ$2,'Project Follow up - Base'!$F$20:$F$96,$C26)
- INDEX(List!$Q:$Q,MATCH(CJ$2,List!$P:$P,0)))
* INDEX(List!$R:$R,MATCH(CJ$2,List!$P:$P,0)))</f>
        <v>0</v>
      </c>
      <c r="CK26" s="357">
        <f ca="1">IF(
COUNTIFS('Project Follow up - Base'!$S$20:$S$96,CK$2,'Project Follow up - Base'!$F$20:$F$96,$C26)&lt;= INDEX(List!$Q:$Q,MATCH(CK$2,List!$P:$P,0)),
0,
(COUNTIFS('Project Follow up - Base'!$S$20:$S$96,CK$2,'Project Follow up - Base'!$F$20:$F$96,$C26)
- INDEX(List!$Q:$Q,MATCH(CK$2,List!$P:$P,0)))
* INDEX(List!$R:$R,MATCH(CK$2,List!$P:$P,0)))</f>
        <v>0</v>
      </c>
      <c r="CL26" s="357">
        <f ca="1">IF(
COUNTIFS('Project Follow up - Base'!$S$20:$S$96,CL$2,'Project Follow up - Base'!$F$20:$F$96,$C26)&lt;= INDEX(List!$Q:$Q,MATCH(CL$2,List!$P:$P,0)),
0,
(COUNTIFS('Project Follow up - Base'!$S$20:$S$96,CL$2,'Project Follow up - Base'!$F$20:$F$96,$C26)
- INDEX(List!$Q:$Q,MATCH(CL$2,List!$P:$P,0)))
* INDEX(List!$R:$R,MATCH(CL$2,List!$P:$P,0)))</f>
        <v>0</v>
      </c>
      <c r="CM26" s="357">
        <f ca="1">IF(
COUNTIFS('Project Follow up - Base'!$S$20:$S$96,CM$2,'Project Follow up - Base'!$F$20:$F$96,$C26)&lt;= INDEX(List!$Q:$Q,MATCH(CM$2,List!$P:$P,0)),
0,
(COUNTIFS('Project Follow up - Base'!$S$20:$S$96,CM$2,'Project Follow up - Base'!$F$20:$F$96,$C26)
- INDEX(List!$Q:$Q,MATCH(CM$2,List!$P:$P,0)))
* INDEX(List!$R:$R,MATCH(CM$2,List!$P:$P,0)))</f>
        <v>0</v>
      </c>
      <c r="CN26" s="357">
        <f ca="1">IF(
COUNTIFS('Project Follow up - Base'!$S$20:$S$96,CN$2,'Project Follow up - Base'!$F$20:$F$96,$C26)&lt;= INDEX(List!$Q:$Q,MATCH(CN$2,List!$P:$P,0)),
0,
(COUNTIFS('Project Follow up - Base'!$S$20:$S$96,CN$2,'Project Follow up - Base'!$F$20:$F$96,$C26)
- INDEX(List!$Q:$Q,MATCH(CN$2,List!$P:$P,0)))
* INDEX(List!$R:$R,MATCH(CN$2,List!$P:$P,0)))</f>
        <v>0</v>
      </c>
      <c r="CO26" s="357">
        <f ca="1">IF(
COUNTIFS('Project Follow up - Base'!$S$20:$S$96,CO$2,'Project Follow up - Base'!$F$20:$F$96,$C26)&lt;= INDEX(List!$Q:$Q,MATCH(CO$2,List!$P:$P,0)),
0,
(COUNTIFS('Project Follow up - Base'!$S$20:$S$96,CO$2,'Project Follow up - Base'!$F$20:$F$96,$C26)
- INDEX(List!$Q:$Q,MATCH(CO$2,List!$P:$P,0)))
* INDEX(List!$R:$R,MATCH(CO$2,List!$P:$P,0)))</f>
        <v>0</v>
      </c>
      <c r="CP26" s="357">
        <f ca="1">IF(
COUNTIFS('Project Follow up - Base'!$S$20:$S$96,CP$2,'Project Follow up - Base'!$F$20:$F$96,$C26)&lt;= INDEX(List!$Q:$Q,MATCH(CP$2,List!$P:$P,0)),
0,
(COUNTIFS('Project Follow up - Base'!$S$20:$S$96,CP$2,'Project Follow up - Base'!$F$20:$F$96,$C26)
- INDEX(List!$Q:$Q,MATCH(CP$2,List!$P:$P,0)))
* INDEX(List!$R:$R,MATCH(CP$2,List!$P:$P,0)))</f>
        <v>0</v>
      </c>
      <c r="CQ26" s="357">
        <f ca="1">IF(
COUNTIFS('Project Follow up - Base'!$S$20:$S$96,CQ$2,'Project Follow up - Base'!$F$20:$F$96,$C26)&lt;= INDEX(List!$Q:$Q,MATCH(CQ$2,List!$P:$P,0)),
0,
(COUNTIFS('Project Follow up - Base'!$S$20:$S$96,CQ$2,'Project Follow up - Base'!$F$20:$F$96,$C26)
- INDEX(List!$Q:$Q,MATCH(CQ$2,List!$P:$P,0)))
* INDEX(List!$R:$R,MATCH(CQ$2,List!$P:$P,0)))</f>
        <v>0</v>
      </c>
      <c r="CR26" s="357">
        <f ca="1">IF(
COUNTIFS('Project Follow up - Base'!$S$20:$S$96,CR$2,'Project Follow up - Base'!$F$20:$F$96,$C26)&lt;= INDEX(List!$Q:$Q,MATCH(CR$2,List!$P:$P,0)),
0,
(COUNTIFS('Project Follow up - Base'!$S$20:$S$96,CR$2,'Project Follow up - Base'!$F$20:$F$96,$C26)
- INDEX(List!$Q:$Q,MATCH(CR$2,List!$P:$P,0)))
* INDEX(List!$R:$R,MATCH(CR$2,List!$P:$P,0)))</f>
        <v>0</v>
      </c>
      <c r="CS26" s="357">
        <f ca="1">IF(
COUNTIFS('Project Follow up - Base'!$S$20:$S$96,CS$2,'Project Follow up - Base'!$F$20:$F$96,$C26)&lt;= INDEX(List!$Q:$Q,MATCH(CS$2,List!$P:$P,0)),
0,
(COUNTIFS('Project Follow up - Base'!$S$20:$S$96,CS$2,'Project Follow up - Base'!$F$20:$F$96,$C26)
- INDEX(List!$Q:$Q,MATCH(CS$2,List!$P:$P,0)))
* INDEX(List!$R:$R,MATCH(CS$2,List!$P:$P,0)))</f>
        <v>0</v>
      </c>
      <c r="CT26" s="357">
        <f ca="1">IF(
COUNTIFS('Project Follow up - Base'!$S$20:$S$96,CT$2,'Project Follow up - Base'!$F$20:$F$96,$C26)&lt;= INDEX(List!$Q:$Q,MATCH(CT$2,List!$P:$P,0)),
0,
(COUNTIFS('Project Follow up - Base'!$S$20:$S$96,CT$2,'Project Follow up - Base'!$F$20:$F$96,$C26)
- INDEX(List!$Q:$Q,MATCH(CT$2,List!$P:$P,0)))
* INDEX(List!$R:$R,MATCH(CT$2,List!$P:$P,0)))</f>
        <v>0</v>
      </c>
      <c r="CU26" s="357">
        <f ca="1">IF(
COUNTIFS('Project Follow up - Base'!$S$20:$S$96,CU$2,'Project Follow up - Base'!$F$20:$F$96,$C26)&lt;= INDEX(List!$Q:$Q,MATCH(CU$2,List!$P:$P,0)),
0,
(COUNTIFS('Project Follow up - Base'!$S$20:$S$96,CU$2,'Project Follow up - Base'!$F$20:$F$96,$C26)
- INDEX(List!$Q:$Q,MATCH(CU$2,List!$P:$P,0)))
* INDEX(List!$R:$R,MATCH(CU$2,List!$P:$P,0)))</f>
        <v>0</v>
      </c>
      <c r="CV26" s="357">
        <f ca="1">IF(
COUNTIFS('Project Follow up - Base'!$S$20:$S$96,CV$2,'Project Follow up - Base'!$F$20:$F$96,$C26)&lt;= INDEX(List!$Q:$Q,MATCH(CV$2,List!$P:$P,0)),
0,
(COUNTIFS('Project Follow up - Base'!$S$20:$S$96,CV$2,'Project Follow up - Base'!$F$20:$F$96,$C26)
- INDEX(List!$Q:$Q,MATCH(CV$2,List!$P:$P,0)))
* INDEX(List!$R:$R,MATCH(CV$2,List!$P:$P,0)))</f>
        <v>0</v>
      </c>
      <c r="CW26" s="357">
        <f ca="1">IF(
COUNTIFS('Project Follow up - Base'!$S$20:$S$96,CW$2,'Project Follow up - Base'!$F$20:$F$96,$C26)&lt;= INDEX(List!$Q:$Q,MATCH(CW$2,List!$P:$P,0)),
0,
(COUNTIFS('Project Follow up - Base'!$S$20:$S$96,CW$2,'Project Follow up - Base'!$F$20:$F$96,$C26)
- INDEX(List!$Q:$Q,MATCH(CW$2,List!$P:$P,0)))
* INDEX(List!$R:$R,MATCH(CW$2,List!$P:$P,0)))</f>
        <v>0</v>
      </c>
      <c r="CX26" s="357">
        <f ca="1">IF(
COUNTIFS('Project Follow up - Base'!$S$20:$S$96,CX$2,'Project Follow up - Base'!$F$20:$F$96,$C26)&lt;= INDEX(List!$Q:$Q,MATCH(CX$2,List!$P:$P,0)),
0,
(COUNTIFS('Project Follow up - Base'!$S$20:$S$96,CX$2,'Project Follow up - Base'!$F$20:$F$96,$C26)
- INDEX(List!$Q:$Q,MATCH(CX$2,List!$P:$P,0)))
* INDEX(List!$R:$R,MATCH(CX$2,List!$P:$P,0)))</f>
        <v>0</v>
      </c>
      <c r="CY26" s="357">
        <f ca="1">IF(
COUNTIFS('Project Follow up - Base'!$S$20:$S$96,CY$2,'Project Follow up - Base'!$F$20:$F$96,$C26)&lt;= INDEX(List!$Q:$Q,MATCH(CY$2,List!$P:$P,0)),
0,
(COUNTIFS('Project Follow up - Base'!$S$20:$S$96,CY$2,'Project Follow up - Base'!$F$20:$F$96,$C26)
- INDEX(List!$Q:$Q,MATCH(CY$2,List!$P:$P,0)))
* INDEX(List!$R:$R,MATCH(CY$2,List!$P:$P,0)))</f>
        <v>0</v>
      </c>
      <c r="CZ26" s="357">
        <f ca="1">IF(
COUNTIFS('Project Follow up - Base'!$S$20:$S$96,CZ$2,'Project Follow up - Base'!$F$20:$F$96,$C26)&lt;= INDEX(List!$Q:$Q,MATCH(CZ$2,List!$P:$P,0)),
0,
(COUNTIFS('Project Follow up - Base'!$S$20:$S$96,CZ$2,'Project Follow up - Base'!$F$20:$F$96,$C26)
- INDEX(List!$Q:$Q,MATCH(CZ$2,List!$P:$P,0)))
* INDEX(List!$R:$R,MATCH(CZ$2,List!$P:$P,0)))</f>
        <v>0</v>
      </c>
      <c r="DA26" s="357">
        <f ca="1">IF(
COUNTIFS('Project Follow up - Base'!$S$20:$S$96,DA$2,'Project Follow up - Base'!$F$20:$F$96,$C26)&lt;= INDEX(List!$Q:$Q,MATCH(DA$2,List!$P:$P,0)),
0,
(COUNTIFS('Project Follow up - Base'!$S$20:$S$96,DA$2,'Project Follow up - Base'!$F$20:$F$96,$C26)
- INDEX(List!$Q:$Q,MATCH(DA$2,List!$P:$P,0)))
* INDEX(List!$R:$R,MATCH(DA$2,List!$P:$P,0)))</f>
        <v>0</v>
      </c>
      <c r="DB26" s="357">
        <f ca="1">IF(
COUNTIFS('Project Follow up - Base'!$S$20:$S$96,DB$2,'Project Follow up - Base'!$F$20:$F$96,$C26)&lt;= INDEX(List!$Q:$Q,MATCH(DB$2,List!$P:$P,0)),
0,
(COUNTIFS('Project Follow up - Base'!$S$20:$S$96,DB$2,'Project Follow up - Base'!$F$20:$F$96,$C26)
- INDEX(List!$Q:$Q,MATCH(DB$2,List!$P:$P,0)))
* INDEX(List!$R:$R,MATCH(DB$2,List!$P:$P,0)))</f>
        <v>0</v>
      </c>
    </row>
    <row r="27" spans="1:106" x14ac:dyDescent="0.2">
      <c r="A27" s="353">
        <f>COUNTIF('Project Follow up - Base'!$F$20:$F$96,C27)</f>
        <v>3</v>
      </c>
      <c r="B27" s="353" t="str">
        <f>'Employees Summary'!B28</f>
        <v>Technical</v>
      </c>
      <c r="C27" s="353" t="str">
        <f>'Employees Summary'!C28</f>
        <v>Jayson Bautista</v>
      </c>
      <c r="D27" s="354">
        <f ca="1">IF(C27=0,"", IF(A27&gt;0,1-(G27*[1]KPI!$C$3)-(H27*[1]KPI!$C$4),""))</f>
        <v>1</v>
      </c>
      <c r="E27" s="365" t="str">
        <f>IF(OR(C27='Project Follow up - Base'!$D$17,C27='Project Follow up - Base'!$D$38,C27='Project Follow up - Base'!$D$74), IF(SUMIF(B:B,B27,A:A)=0,"", AVERAGEIF(B:B,B27,D:D)),"")</f>
        <v/>
      </c>
      <c r="F27" s="366">
        <f ca="1">SUMIF('Project Follow up - Base'!$F$20:$F$102,'Employees KPIs'!C27,'Project Follow up - Base'!$AA$20:$AA$102)</f>
        <v>0</v>
      </c>
      <c r="G27" s="355">
        <f ca="1">IF( F27=0,
   0,
   IF(
     F27-
     [1]KPI!$F$3
     &lt;0,0,
     F27-
     [1]KPI!$F$3
    )*
     [1]KPI!$G$3
)</f>
        <v>0</v>
      </c>
      <c r="H27" s="355">
        <f t="shared" ca="1" si="0"/>
        <v>0</v>
      </c>
      <c r="I27" s="356">
        <f ca="1">IF(
COUNTIFS('Project Follow up - Base'!$S$20:$S$96,I$2,'Project Follow up - Base'!$F$20:$F$96,$C27)&lt;= INDEX(List!$Q:$Q,MATCH(I$2,List!$P:$P,0)),
0,
(COUNTIFS('Project Follow up - Base'!$S$20:$S$96,I$2,'Project Follow up - Base'!$F$20:$F$96,$C27)
- INDEX(List!$Q:$Q,MATCH(I$2,List!$P:$P,0)))
* INDEX(List!$R:$R,MATCH(I$2,List!$P:$P,0)))</f>
        <v>0</v>
      </c>
      <c r="J27" s="357">
        <f ca="1">IF(
COUNTIFS('Project Follow up - Base'!$S$20:$S$96,J$2,'Project Follow up - Base'!$F$20:$F$96,$C27)&lt;= INDEX(List!$Q:$Q,MATCH(J$2,List!$P:$P,0)),
0,
(COUNTIFS('Project Follow up - Base'!$S$20:$S$96,J$2,'Project Follow up - Base'!$F$20:$F$96,$C27)
- INDEX(List!$Q:$Q,MATCH(J$2,List!$P:$P,0)))
* INDEX(List!$R:$R,MATCH(J$2,List!$P:$P,0)))</f>
        <v>0</v>
      </c>
      <c r="K27" s="357">
        <f ca="1">IF(
COUNTIFS('Project Follow up - Base'!$S$20:$S$96,K$2,'Project Follow up - Base'!$F$20:$F$96,$C27)&lt;= INDEX(List!$Q:$Q,MATCH(K$2,List!$P:$P,0)),
0,
(COUNTIFS('Project Follow up - Base'!$S$20:$S$96,K$2,'Project Follow up - Base'!$F$20:$F$96,$C27)
- INDEX(List!$Q:$Q,MATCH(K$2,List!$P:$P,0)))
* INDEX(List!$R:$R,MATCH(K$2,List!$P:$P,0)))</f>
        <v>0</v>
      </c>
      <c r="L27" s="357">
        <f ca="1">IF(
COUNTIFS('Project Follow up - Base'!$S$20:$S$96,L$2,'Project Follow up - Base'!$F$20:$F$96,$C27)&lt;= INDEX(List!$Q:$Q,MATCH(L$2,List!$P:$P,0)),
0,
(COUNTIFS('Project Follow up - Base'!$S$20:$S$96,L$2,'Project Follow up - Base'!$F$20:$F$96,$C27)
- INDEX(List!$Q:$Q,MATCH(L$2,List!$P:$P,0)))
* INDEX(List!$R:$R,MATCH(L$2,List!$P:$P,0)))</f>
        <v>0</v>
      </c>
      <c r="M27" s="357">
        <f ca="1">IF(
COUNTIFS('Project Follow up - Base'!$S$20:$S$96,M$2,'Project Follow up - Base'!$F$20:$F$96,$C27)&lt;= INDEX(List!$Q:$Q,MATCH(M$2,List!$P:$P,0)),
0,
(COUNTIFS('Project Follow up - Base'!$S$20:$S$96,M$2,'Project Follow up - Base'!$F$20:$F$96,$C27)
- INDEX(List!$Q:$Q,MATCH(M$2,List!$P:$P,0)))
* INDEX(List!$R:$R,MATCH(M$2,List!$P:$P,0)))</f>
        <v>0</v>
      </c>
      <c r="N27" s="357">
        <f ca="1">IF(
COUNTIFS('Project Follow up - Base'!$S$20:$S$96,N$2,'Project Follow up - Base'!$F$20:$F$96,$C27)&lt;= INDEX(List!$Q:$Q,MATCH(N$2,List!$P:$P,0)),
0,
(COUNTIFS('Project Follow up - Base'!$S$20:$S$96,N$2,'Project Follow up - Base'!$F$20:$F$96,$C27)
- INDEX(List!$Q:$Q,MATCH(N$2,List!$P:$P,0)))
* INDEX(List!$R:$R,MATCH(N$2,List!$P:$P,0)))</f>
        <v>0</v>
      </c>
      <c r="O27" s="357">
        <f ca="1">IF(
COUNTIFS('Project Follow up - Base'!$S$20:$S$96,O$2,'Project Follow up - Base'!$F$20:$F$96,$C27)&lt;= INDEX(List!$Q:$Q,MATCH(O$2,List!$P:$P,0)),
0,
(COUNTIFS('Project Follow up - Base'!$S$20:$S$96,O$2,'Project Follow up - Base'!$F$20:$F$96,$C27)
- INDEX(List!$Q:$Q,MATCH(O$2,List!$P:$P,0)))
* INDEX(List!$R:$R,MATCH(O$2,List!$P:$P,0)))</f>
        <v>0</v>
      </c>
      <c r="P27" s="357">
        <f ca="1">IF(
COUNTIFS('Project Follow up - Base'!$S$20:$S$96,P$2,'Project Follow up - Base'!$F$20:$F$96,$C27)&lt;= INDEX(List!$Q:$Q,MATCH(P$2,List!$P:$P,0)),
0,
(COUNTIFS('Project Follow up - Base'!$S$20:$S$96,P$2,'Project Follow up - Base'!$F$20:$F$96,$C27)
- INDEX(List!$Q:$Q,MATCH(P$2,List!$P:$P,0)))
* INDEX(List!$R:$R,MATCH(P$2,List!$P:$P,0)))</f>
        <v>0</v>
      </c>
      <c r="Q27" s="357">
        <f ca="1">IF(
COUNTIFS('Project Follow up - Base'!$S$20:$S$96,Q$2,'Project Follow up - Base'!$F$20:$F$96,$C27)&lt;= INDEX(List!$Q:$Q,MATCH(Q$2,List!$P:$P,0)),
0,
(COUNTIFS('Project Follow up - Base'!$S$20:$S$96,Q$2,'Project Follow up - Base'!$F$20:$F$96,$C27)
- INDEX(List!$Q:$Q,MATCH(Q$2,List!$P:$P,0)))
* INDEX(List!$R:$R,MATCH(Q$2,List!$P:$P,0)))</f>
        <v>0</v>
      </c>
      <c r="R27" s="357">
        <f ca="1">IF(
COUNTIFS('Project Follow up - Base'!$S$20:$S$96,R$2,'Project Follow up - Base'!$F$20:$F$96,$C27)&lt;= INDEX(List!$Q:$Q,MATCH(R$2,List!$P:$P,0)),
0,
(COUNTIFS('Project Follow up - Base'!$S$20:$S$96,R$2,'Project Follow up - Base'!$F$20:$F$96,$C27)
- INDEX(List!$Q:$Q,MATCH(R$2,List!$P:$P,0)))
* INDEX(List!$R:$R,MATCH(R$2,List!$P:$P,0)))</f>
        <v>0</v>
      </c>
      <c r="S27" s="357">
        <f ca="1">IF(
COUNTIFS('Project Follow up - Base'!$S$20:$S$96,S$2,'Project Follow up - Base'!$F$20:$F$96,$C27)&lt;= INDEX(List!$Q:$Q,MATCH(S$2,List!$P:$P,0)),
0,
(COUNTIFS('Project Follow up - Base'!$S$20:$S$96,S$2,'Project Follow up - Base'!$F$20:$F$96,$C27)
- INDEX(List!$Q:$Q,MATCH(S$2,List!$P:$P,0)))
* INDEX(List!$R:$R,MATCH(S$2,List!$P:$P,0)))</f>
        <v>0</v>
      </c>
      <c r="T27" s="357">
        <f ca="1">IF(
COUNTIFS('Project Follow up - Base'!$S$20:$S$96,T$2,'Project Follow up - Base'!$F$20:$F$96,$C27)&lt;= INDEX(List!$Q:$Q,MATCH(T$2,List!$P:$P,0)),
0,
(COUNTIFS('Project Follow up - Base'!$S$20:$S$96,T$2,'Project Follow up - Base'!$F$20:$F$96,$C27)
- INDEX(List!$Q:$Q,MATCH(T$2,List!$P:$P,0)))
* INDEX(List!$R:$R,MATCH(T$2,List!$P:$P,0)))</f>
        <v>0</v>
      </c>
      <c r="U27" s="357">
        <f ca="1">IF(
COUNTIFS('Project Follow up - Base'!$S$20:$S$96,U$2,'Project Follow up - Base'!$F$20:$F$96,$C27)&lt;= INDEX(List!$Q:$Q,MATCH(U$2,List!$P:$P,0)),
0,
(COUNTIFS('Project Follow up - Base'!$S$20:$S$96,U$2,'Project Follow up - Base'!$F$20:$F$96,$C27)
- INDEX(List!$Q:$Q,MATCH(U$2,List!$P:$P,0)))
* INDEX(List!$R:$R,MATCH(U$2,List!$P:$P,0)))</f>
        <v>0</v>
      </c>
      <c r="V27" s="357">
        <f ca="1">IF(
COUNTIFS('Project Follow up - Base'!$S$20:$S$96,V$2,'Project Follow up - Base'!$F$20:$F$96,$C27)&lt;= INDEX(List!$Q:$Q,MATCH(V$2,List!$P:$P,0)),
0,
(COUNTIFS('Project Follow up - Base'!$S$20:$S$96,V$2,'Project Follow up - Base'!$F$20:$F$96,$C27)
- INDEX(List!$Q:$Q,MATCH(V$2,List!$P:$P,0)))
* INDEX(List!$R:$R,MATCH(V$2,List!$P:$P,0)))</f>
        <v>0</v>
      </c>
      <c r="W27" s="357">
        <f ca="1">IF(
COUNTIFS('Project Follow up - Base'!$S$20:$S$96,W$2,'Project Follow up - Base'!$F$20:$F$96,$C27)&lt;= INDEX(List!$Q:$Q,MATCH(W$2,List!$P:$P,0)),
0,
(COUNTIFS('Project Follow up - Base'!$S$20:$S$96,W$2,'Project Follow up - Base'!$F$20:$F$96,$C27)
- INDEX(List!$Q:$Q,MATCH(W$2,List!$P:$P,0)))
* INDEX(List!$R:$R,MATCH(W$2,List!$P:$P,0)))</f>
        <v>0</v>
      </c>
      <c r="X27" s="357">
        <f ca="1">IF(
COUNTIFS('Project Follow up - Base'!$S$20:$S$96,X$2,'Project Follow up - Base'!$F$20:$F$96,$C27)&lt;= INDEX(List!$Q:$Q,MATCH(X$2,List!$P:$P,0)),
0,
(COUNTIFS('Project Follow up - Base'!$S$20:$S$96,X$2,'Project Follow up - Base'!$F$20:$F$96,$C27)
- INDEX(List!$Q:$Q,MATCH(X$2,List!$P:$P,0)))
* INDEX(List!$R:$R,MATCH(X$2,List!$P:$P,0)))</f>
        <v>0</v>
      </c>
      <c r="Y27" s="357">
        <f ca="1">IF(
COUNTIFS('Project Follow up - Base'!$S$20:$S$96,Y$2,'Project Follow up - Base'!$F$20:$F$96,$C27)&lt;= INDEX(List!$Q:$Q,MATCH(Y$2,List!$P:$P,0)),
0,
(COUNTIFS('Project Follow up - Base'!$S$20:$S$96,Y$2,'Project Follow up - Base'!$F$20:$F$96,$C27)
- INDEX(List!$Q:$Q,MATCH(Y$2,List!$P:$P,0)))
* INDEX(List!$R:$R,MATCH(Y$2,List!$P:$P,0)))</f>
        <v>0</v>
      </c>
      <c r="Z27" s="357">
        <f ca="1">IF(
COUNTIFS('Project Follow up - Base'!$S$20:$S$96,Z$2,'Project Follow up - Base'!$F$20:$F$96,$C27)&lt;= INDEX(List!$Q:$Q,MATCH(Z$2,List!$P:$P,0)),
0,
(COUNTIFS('Project Follow up - Base'!$S$20:$S$96,Z$2,'Project Follow up - Base'!$F$20:$F$96,$C27)
- INDEX(List!$Q:$Q,MATCH(Z$2,List!$P:$P,0)))
* INDEX(List!$R:$R,MATCH(Z$2,List!$P:$P,0)))</f>
        <v>0</v>
      </c>
      <c r="AA27" s="357">
        <f ca="1">IF(
COUNTIFS('Project Follow up - Base'!$S$20:$S$96,AA$2,'Project Follow up - Base'!$F$20:$F$96,$C27)&lt;= INDEX(List!$Q:$Q,MATCH(AA$2,List!$P:$P,0)),
0,
(COUNTIFS('Project Follow up - Base'!$S$20:$S$96,AA$2,'Project Follow up - Base'!$F$20:$F$96,$C27)
- INDEX(List!$Q:$Q,MATCH(AA$2,List!$P:$P,0)))
* INDEX(List!$R:$R,MATCH(AA$2,List!$P:$P,0)))</f>
        <v>0</v>
      </c>
      <c r="AB27" s="357">
        <f ca="1">IF(
COUNTIFS('Project Follow up - Base'!$S$20:$S$96,AB$2,'Project Follow up - Base'!$F$20:$F$96,$C27)&lt;= INDEX(List!$Q:$Q,MATCH(AB$2,List!$P:$P,0)),
0,
(COUNTIFS('Project Follow up - Base'!$S$20:$S$96,AB$2,'Project Follow up - Base'!$F$20:$F$96,$C27)
- INDEX(List!$Q:$Q,MATCH(AB$2,List!$P:$P,0)))
* INDEX(List!$R:$R,MATCH(AB$2,List!$P:$P,0)))</f>
        <v>0</v>
      </c>
      <c r="AC27" s="357">
        <f ca="1">IF(
COUNTIFS('Project Follow up - Base'!$S$20:$S$96,AC$2,'Project Follow up - Base'!$F$20:$F$96,$C27)&lt;= INDEX(List!$Q:$Q,MATCH(AC$2,List!$P:$P,0)),
0,
(COUNTIFS('Project Follow up - Base'!$S$20:$S$96,AC$2,'Project Follow up - Base'!$F$20:$F$96,$C27)
- INDEX(List!$Q:$Q,MATCH(AC$2,List!$P:$P,0)))
* INDEX(List!$R:$R,MATCH(AC$2,List!$P:$P,0)))</f>
        <v>0</v>
      </c>
      <c r="AD27" s="357">
        <f ca="1">IF(
COUNTIFS('Project Follow up - Base'!$S$20:$S$96,AD$2,'Project Follow up - Base'!$F$20:$F$96,$C27)&lt;= INDEX(List!$Q:$Q,MATCH(AD$2,List!$P:$P,0)),
0,
(COUNTIFS('Project Follow up - Base'!$S$20:$S$96,AD$2,'Project Follow up - Base'!$F$20:$F$96,$C27)
- INDEX(List!$Q:$Q,MATCH(AD$2,List!$P:$P,0)))
* INDEX(List!$R:$R,MATCH(AD$2,List!$P:$P,0)))</f>
        <v>0</v>
      </c>
      <c r="AE27" s="357">
        <f ca="1">IF(
COUNTIFS('Project Follow up - Base'!$S$20:$S$96,AE$2,'Project Follow up - Base'!$F$20:$F$96,$C27)&lt;= INDEX(List!$Q:$Q,MATCH(AE$2,List!$P:$P,0)),
0,
(COUNTIFS('Project Follow up - Base'!$S$20:$S$96,AE$2,'Project Follow up - Base'!$F$20:$F$96,$C27)
- INDEX(List!$Q:$Q,MATCH(AE$2,List!$P:$P,0)))
* INDEX(List!$R:$R,MATCH(AE$2,List!$P:$P,0)))</f>
        <v>0</v>
      </c>
      <c r="AF27" s="357">
        <f ca="1">IF(
COUNTIFS('Project Follow up - Base'!$S$20:$S$96,AF$2,'Project Follow up - Base'!$F$20:$F$96,$C27)&lt;= INDEX(List!$Q:$Q,MATCH(AF$2,List!$P:$P,0)),
0,
(COUNTIFS('Project Follow up - Base'!$S$20:$S$96,AF$2,'Project Follow up - Base'!$F$20:$F$96,$C27)
- INDEX(List!$Q:$Q,MATCH(AF$2,List!$P:$P,0)))
* INDEX(List!$R:$R,MATCH(AF$2,List!$P:$P,0)))</f>
        <v>0</v>
      </c>
      <c r="AG27" s="357">
        <f ca="1">IF(
COUNTIFS('Project Follow up - Base'!$S$20:$S$96,AG$2,'Project Follow up - Base'!$F$20:$F$96,$C27)&lt;= INDEX(List!$Q:$Q,MATCH(AG$2,List!$P:$P,0)),
0,
(COUNTIFS('Project Follow up - Base'!$S$20:$S$96,AG$2,'Project Follow up - Base'!$F$20:$F$96,$C27)
- INDEX(List!$Q:$Q,MATCH(AG$2,List!$P:$P,0)))
* INDEX(List!$R:$R,MATCH(AG$2,List!$P:$P,0)))</f>
        <v>0</v>
      </c>
      <c r="AH27" s="357">
        <f ca="1">IF(
COUNTIFS('Project Follow up - Base'!$S$20:$S$96,AH$2,'Project Follow up - Base'!$F$20:$F$96,$C27)&lt;= INDEX(List!$Q:$Q,MATCH(AH$2,List!$P:$P,0)),
0,
(COUNTIFS('Project Follow up - Base'!$S$20:$S$96,AH$2,'Project Follow up - Base'!$F$20:$F$96,$C27)
- INDEX(List!$Q:$Q,MATCH(AH$2,List!$P:$P,0)))
* INDEX(List!$R:$R,MATCH(AH$2,List!$P:$P,0)))</f>
        <v>0</v>
      </c>
      <c r="AI27" s="357">
        <f ca="1">IF(
COUNTIFS('Project Follow up - Base'!$S$20:$S$96,AI$2,'Project Follow up - Base'!$F$20:$F$96,$C27)&lt;= INDEX(List!$Q:$Q,MATCH(AI$2,List!$P:$P,0)),
0,
(COUNTIFS('Project Follow up - Base'!$S$20:$S$96,AI$2,'Project Follow up - Base'!$F$20:$F$96,$C27)
- INDEX(List!$Q:$Q,MATCH(AI$2,List!$P:$P,0)))
* INDEX(List!$R:$R,MATCH(AI$2,List!$P:$P,0)))</f>
        <v>0</v>
      </c>
      <c r="AJ27" s="357">
        <f ca="1">IF(
COUNTIFS('Project Follow up - Base'!$S$20:$S$96,AJ$2,'Project Follow up - Base'!$F$20:$F$96,$C27)&lt;= INDEX(List!$Q:$Q,MATCH(AJ$2,List!$P:$P,0)),
0,
(COUNTIFS('Project Follow up - Base'!$S$20:$S$96,AJ$2,'Project Follow up - Base'!$F$20:$F$96,$C27)
- INDEX(List!$Q:$Q,MATCH(AJ$2,List!$P:$P,0)))
* INDEX(List!$R:$R,MATCH(AJ$2,List!$P:$P,0)))</f>
        <v>0</v>
      </c>
      <c r="AK27" s="357">
        <f ca="1">IF(
COUNTIFS('Project Follow up - Base'!$S$20:$S$96,AK$2,'Project Follow up - Base'!$F$20:$F$96,$C27)&lt;= INDEX(List!$Q:$Q,MATCH(AK$2,List!$P:$P,0)),
0,
(COUNTIFS('Project Follow up - Base'!$S$20:$S$96,AK$2,'Project Follow up - Base'!$F$20:$F$96,$C27)
- INDEX(List!$Q:$Q,MATCH(AK$2,List!$P:$P,0)))
* INDEX(List!$R:$R,MATCH(AK$2,List!$P:$P,0)))</f>
        <v>0</v>
      </c>
      <c r="AL27" s="357">
        <f ca="1">IF(
COUNTIFS('Project Follow up - Base'!$S$20:$S$96,AL$2,'Project Follow up - Base'!$F$20:$F$96,$C27)&lt;= INDEX(List!$Q:$Q,MATCH(AL$2,List!$P:$P,0)),
0,
(COUNTIFS('Project Follow up - Base'!$S$20:$S$96,AL$2,'Project Follow up - Base'!$F$20:$F$96,$C27)
- INDEX(List!$Q:$Q,MATCH(AL$2,List!$P:$P,0)))
* INDEX(List!$R:$R,MATCH(AL$2,List!$P:$P,0)))</f>
        <v>0</v>
      </c>
      <c r="AM27" s="357">
        <f ca="1">IF(
COUNTIFS('Project Follow up - Base'!$S$20:$S$96,AM$2,'Project Follow up - Base'!$F$20:$F$96,$C27)&lt;= INDEX(List!$Q:$Q,MATCH(AM$2,List!$P:$P,0)),
0,
(COUNTIFS('Project Follow up - Base'!$S$20:$S$96,AM$2,'Project Follow up - Base'!$F$20:$F$96,$C27)
- INDEX(List!$Q:$Q,MATCH(AM$2,List!$P:$P,0)))
* INDEX(List!$R:$R,MATCH(AM$2,List!$P:$P,0)))</f>
        <v>0</v>
      </c>
      <c r="AN27" s="357">
        <f ca="1">IF(
COUNTIFS('Project Follow up - Base'!$S$20:$S$96,AN$2,'Project Follow up - Base'!$F$20:$F$96,$C27)&lt;= INDEX(List!$Q:$Q,MATCH(AN$2,List!$P:$P,0)),
0,
(COUNTIFS('Project Follow up - Base'!$S$20:$S$96,AN$2,'Project Follow up - Base'!$F$20:$F$96,$C27)
- INDEX(List!$Q:$Q,MATCH(AN$2,List!$P:$P,0)))
* INDEX(List!$R:$R,MATCH(AN$2,List!$P:$P,0)))</f>
        <v>0</v>
      </c>
      <c r="AO27" s="357">
        <f ca="1">IF(
COUNTIFS('Project Follow up - Base'!$S$20:$S$96,AO$2,'Project Follow up - Base'!$F$20:$F$96,$C27)&lt;= INDEX(List!$Q:$Q,MATCH(AO$2,List!$P:$P,0)),
0,
(COUNTIFS('Project Follow up - Base'!$S$20:$S$96,AO$2,'Project Follow up - Base'!$F$20:$F$96,$C27)
- INDEX(List!$Q:$Q,MATCH(AO$2,List!$P:$P,0)))
* INDEX(List!$R:$R,MATCH(AO$2,List!$P:$P,0)))</f>
        <v>0</v>
      </c>
      <c r="AP27" s="357">
        <f ca="1">IF(
COUNTIFS('Project Follow up - Base'!$S$20:$S$96,AP$2,'Project Follow up - Base'!$F$20:$F$96,$C27)&lt;= INDEX(List!$Q:$Q,MATCH(AP$2,List!$P:$P,0)),
0,
(COUNTIFS('Project Follow up - Base'!$S$20:$S$96,AP$2,'Project Follow up - Base'!$F$20:$F$96,$C27)
- INDEX(List!$Q:$Q,MATCH(AP$2,List!$P:$P,0)))
* INDEX(List!$R:$R,MATCH(AP$2,List!$P:$P,0)))</f>
        <v>0</v>
      </c>
      <c r="AQ27" s="357">
        <f ca="1">IF(
COUNTIFS('Project Follow up - Base'!$S$20:$S$96,AQ$2,'Project Follow up - Base'!$F$20:$F$96,$C27)&lt;= INDEX(List!$Q:$Q,MATCH(AQ$2,List!$P:$P,0)),
0,
(COUNTIFS('Project Follow up - Base'!$S$20:$S$96,AQ$2,'Project Follow up - Base'!$F$20:$F$96,$C27)
- INDEX(List!$Q:$Q,MATCH(AQ$2,List!$P:$P,0)))
* INDEX(List!$R:$R,MATCH(AQ$2,List!$P:$P,0)))</f>
        <v>0</v>
      </c>
      <c r="AR27" s="357">
        <f ca="1">IF(
COUNTIFS('Project Follow up - Base'!$S$20:$S$96,AR$2,'Project Follow up - Base'!$F$20:$F$96,$C27)&lt;= INDEX(List!$Q:$Q,MATCH(AR$2,List!$P:$P,0)),
0,
(COUNTIFS('Project Follow up - Base'!$S$20:$S$96,AR$2,'Project Follow up - Base'!$F$20:$F$96,$C27)
- INDEX(List!$Q:$Q,MATCH(AR$2,List!$P:$P,0)))
* INDEX(List!$R:$R,MATCH(AR$2,List!$P:$P,0)))</f>
        <v>0</v>
      </c>
      <c r="AS27" s="357">
        <f ca="1">IF(
COUNTIFS('Project Follow up - Base'!$S$20:$S$96,AS$2,'Project Follow up - Base'!$F$20:$F$96,$C27)&lt;= INDEX(List!$Q:$Q,MATCH(AS$2,List!$P:$P,0)),
0,
(COUNTIFS('Project Follow up - Base'!$S$20:$S$96,AS$2,'Project Follow up - Base'!$F$20:$F$96,$C27)
- INDEX(List!$Q:$Q,MATCH(AS$2,List!$P:$P,0)))
* INDEX(List!$R:$R,MATCH(AS$2,List!$P:$P,0)))</f>
        <v>0</v>
      </c>
      <c r="AT27" s="357">
        <f ca="1">IF(
COUNTIFS('Project Follow up - Base'!$S$20:$S$96,AT$2,'Project Follow up - Base'!$F$20:$F$96,$C27)&lt;= INDEX(List!$Q:$Q,MATCH(AT$2,List!$P:$P,0)),
0,
(COUNTIFS('Project Follow up - Base'!$S$20:$S$96,AT$2,'Project Follow up - Base'!$F$20:$F$96,$C27)
- INDEX(List!$Q:$Q,MATCH(AT$2,List!$P:$P,0)))
* INDEX(List!$R:$R,MATCH(AT$2,List!$P:$P,0)))</f>
        <v>0</v>
      </c>
      <c r="AU27" s="357">
        <f ca="1">IF(
COUNTIFS('Project Follow up - Base'!$S$20:$S$96,AU$2,'Project Follow up - Base'!$F$20:$F$96,$C27)&lt;= INDEX(List!$Q:$Q,MATCH(AU$2,List!$P:$P,0)),
0,
(COUNTIFS('Project Follow up - Base'!$S$20:$S$96,AU$2,'Project Follow up - Base'!$F$20:$F$96,$C27)
- INDEX(List!$Q:$Q,MATCH(AU$2,List!$P:$P,0)))
* INDEX(List!$R:$R,MATCH(AU$2,List!$P:$P,0)))</f>
        <v>0</v>
      </c>
      <c r="AV27" s="357">
        <f ca="1">IF(
COUNTIFS('Project Follow up - Base'!$S$20:$S$96,AV$2,'Project Follow up - Base'!$F$20:$F$96,$C27)&lt;= INDEX(List!$Q:$Q,MATCH(AV$2,List!$P:$P,0)),
0,
(COUNTIFS('Project Follow up - Base'!$S$20:$S$96,AV$2,'Project Follow up - Base'!$F$20:$F$96,$C27)
- INDEX(List!$Q:$Q,MATCH(AV$2,List!$P:$P,0)))
* INDEX(List!$R:$R,MATCH(AV$2,List!$P:$P,0)))</f>
        <v>0</v>
      </c>
      <c r="AW27" s="357">
        <f ca="1">IF(
COUNTIFS('Project Follow up - Base'!$S$20:$S$96,AW$2,'Project Follow up - Base'!$F$20:$F$96,$C27)&lt;= INDEX(List!$Q:$Q,MATCH(AW$2,List!$P:$P,0)),
0,
(COUNTIFS('Project Follow up - Base'!$S$20:$S$96,AW$2,'Project Follow up - Base'!$F$20:$F$96,$C27)
- INDEX(List!$Q:$Q,MATCH(AW$2,List!$P:$P,0)))
* INDEX(List!$R:$R,MATCH(AW$2,List!$P:$P,0)))</f>
        <v>0</v>
      </c>
      <c r="AX27" s="357">
        <f ca="1">IF(
COUNTIFS('Project Follow up - Base'!$S$20:$S$96,AX$2,'Project Follow up - Base'!$F$20:$F$96,$C27)&lt;= INDEX(List!$Q:$Q,MATCH(AX$2,List!$P:$P,0)),
0,
(COUNTIFS('Project Follow up - Base'!$S$20:$S$96,AX$2,'Project Follow up - Base'!$F$20:$F$96,$C27)
- INDEX(List!$Q:$Q,MATCH(AX$2,List!$P:$P,0)))
* INDEX(List!$R:$R,MATCH(AX$2,List!$P:$P,0)))</f>
        <v>0</v>
      </c>
      <c r="AY27" s="357">
        <f ca="1">IF(
COUNTIFS('Project Follow up - Base'!$S$20:$S$96,AY$2,'Project Follow up - Base'!$F$20:$F$96,$C27)&lt;= INDEX(List!$Q:$Q,MATCH(AY$2,List!$P:$P,0)),
0,
(COUNTIFS('Project Follow up - Base'!$S$20:$S$96,AY$2,'Project Follow up - Base'!$F$20:$F$96,$C27)
- INDEX(List!$Q:$Q,MATCH(AY$2,List!$P:$P,0)))
* INDEX(List!$R:$R,MATCH(AY$2,List!$P:$P,0)))</f>
        <v>0</v>
      </c>
      <c r="AZ27" s="357">
        <f ca="1">IF(
COUNTIFS('Project Follow up - Base'!$S$20:$S$96,AZ$2,'Project Follow up - Base'!$F$20:$F$96,$C27)&lt;= INDEX(List!$Q:$Q,MATCH(AZ$2,List!$P:$P,0)),
0,
(COUNTIFS('Project Follow up - Base'!$S$20:$S$96,AZ$2,'Project Follow up - Base'!$F$20:$F$96,$C27)
- INDEX(List!$Q:$Q,MATCH(AZ$2,List!$P:$P,0)))
* INDEX(List!$R:$R,MATCH(AZ$2,List!$P:$P,0)))</f>
        <v>0</v>
      </c>
      <c r="BA27" s="357">
        <f ca="1">IF(
COUNTIFS('Project Follow up - Base'!$S$20:$S$96,BA$2,'Project Follow up - Base'!$F$20:$F$96,$C27)&lt;= INDEX(List!$Q:$Q,MATCH(BA$2,List!$P:$P,0)),
0,
(COUNTIFS('Project Follow up - Base'!$S$20:$S$96,BA$2,'Project Follow up - Base'!$F$20:$F$96,$C27)
- INDEX(List!$Q:$Q,MATCH(BA$2,List!$P:$P,0)))
* INDEX(List!$R:$R,MATCH(BA$2,List!$P:$P,0)))</f>
        <v>0</v>
      </c>
      <c r="BB27" s="357">
        <f ca="1">IF(
COUNTIFS('Project Follow up - Base'!$S$20:$S$96,BB$2,'Project Follow up - Base'!$F$20:$F$96,$C27)&lt;= INDEX(List!$Q:$Q,MATCH(BB$2,List!$P:$P,0)),
0,
(COUNTIFS('Project Follow up - Base'!$S$20:$S$96,BB$2,'Project Follow up - Base'!$F$20:$F$96,$C27)
- INDEX(List!$Q:$Q,MATCH(BB$2,List!$P:$P,0)))
* INDEX(List!$R:$R,MATCH(BB$2,List!$P:$P,0)))</f>
        <v>0</v>
      </c>
      <c r="BC27" s="357">
        <f ca="1">IF(
COUNTIFS('Project Follow up - Base'!$S$20:$S$96,BC$2,'Project Follow up - Base'!$F$20:$F$96,$C27)&lt;= INDEX(List!$Q:$Q,MATCH(BC$2,List!$P:$P,0)),
0,
(COUNTIFS('Project Follow up - Base'!$S$20:$S$96,BC$2,'Project Follow up - Base'!$F$20:$F$96,$C27)
- INDEX(List!$Q:$Q,MATCH(BC$2,List!$P:$P,0)))
* INDEX(List!$R:$R,MATCH(BC$2,List!$P:$P,0)))</f>
        <v>0</v>
      </c>
      <c r="BD27" s="357">
        <f ca="1">IF(
COUNTIFS('Project Follow up - Base'!$S$20:$S$96,BD$2,'Project Follow up - Base'!$F$20:$F$96,$C27)&lt;= INDEX(List!$Q:$Q,MATCH(BD$2,List!$P:$P,0)),
0,
(COUNTIFS('Project Follow up - Base'!$S$20:$S$96,BD$2,'Project Follow up - Base'!$F$20:$F$96,$C27)
- INDEX(List!$Q:$Q,MATCH(BD$2,List!$P:$P,0)))
* INDEX(List!$R:$R,MATCH(BD$2,List!$P:$P,0)))</f>
        <v>0</v>
      </c>
      <c r="BE27" s="357">
        <f ca="1">IF(
COUNTIFS('Project Follow up - Base'!$S$20:$S$96,BE$2,'Project Follow up - Base'!$F$20:$F$96,$C27)&lt;= INDEX(List!$Q:$Q,MATCH(BE$2,List!$P:$P,0)),
0,
(COUNTIFS('Project Follow up - Base'!$S$20:$S$96,BE$2,'Project Follow up - Base'!$F$20:$F$96,$C27)
- INDEX(List!$Q:$Q,MATCH(BE$2,List!$P:$P,0)))
* INDEX(List!$R:$R,MATCH(BE$2,List!$P:$P,0)))</f>
        <v>0</v>
      </c>
      <c r="BF27" s="357">
        <f ca="1">IF(
COUNTIFS('Project Follow up - Base'!$S$20:$S$96,BF$2,'Project Follow up - Base'!$F$20:$F$96,$C27)&lt;= INDEX(List!$Q:$Q,MATCH(BF$2,List!$P:$P,0)),
0,
(COUNTIFS('Project Follow up - Base'!$S$20:$S$96,BF$2,'Project Follow up - Base'!$F$20:$F$96,$C27)
- INDEX(List!$Q:$Q,MATCH(BF$2,List!$P:$P,0)))
* INDEX(List!$R:$R,MATCH(BF$2,List!$P:$P,0)))</f>
        <v>0</v>
      </c>
      <c r="BG27" s="357">
        <f ca="1">IF(
COUNTIFS('Project Follow up - Base'!$S$20:$S$96,BG$2,'Project Follow up - Base'!$F$20:$F$96,$C27)&lt;= INDEX(List!$Q:$Q,MATCH(BG$2,List!$P:$P,0)),
0,
(COUNTIFS('Project Follow up - Base'!$S$20:$S$96,BG$2,'Project Follow up - Base'!$F$20:$F$96,$C27)
- INDEX(List!$Q:$Q,MATCH(BG$2,List!$P:$P,0)))
* INDEX(List!$R:$R,MATCH(BG$2,List!$P:$P,0)))</f>
        <v>0</v>
      </c>
      <c r="BH27" s="357">
        <f ca="1">IF(
COUNTIFS('Project Follow up - Base'!$S$20:$S$96,BH$2,'Project Follow up - Base'!$F$20:$F$96,$C27)&lt;= INDEX(List!$Q:$Q,MATCH(BH$2,List!$P:$P,0)),
0,
(COUNTIFS('Project Follow up - Base'!$S$20:$S$96,BH$2,'Project Follow up - Base'!$F$20:$F$96,$C27)
- INDEX(List!$Q:$Q,MATCH(BH$2,List!$P:$P,0)))
* INDEX(List!$R:$R,MATCH(BH$2,List!$P:$P,0)))</f>
        <v>0</v>
      </c>
      <c r="BI27" s="357">
        <f ca="1">IF(
COUNTIFS('Project Follow up - Base'!$S$20:$S$96,BI$2,'Project Follow up - Base'!$F$20:$F$96,$C27)&lt;= INDEX(List!$Q:$Q,MATCH(BI$2,List!$P:$P,0)),
0,
(COUNTIFS('Project Follow up - Base'!$S$20:$S$96,BI$2,'Project Follow up - Base'!$F$20:$F$96,$C27)
- INDEX(List!$Q:$Q,MATCH(BI$2,List!$P:$P,0)))
* INDEX(List!$R:$R,MATCH(BI$2,List!$P:$P,0)))</f>
        <v>0</v>
      </c>
      <c r="BJ27" s="357">
        <f ca="1">IF(
COUNTIFS('Project Follow up - Base'!$S$20:$S$96,BJ$2,'Project Follow up - Base'!$F$20:$F$96,$C27)&lt;= INDEX(List!$Q:$Q,MATCH(BJ$2,List!$P:$P,0)),
0,
(COUNTIFS('Project Follow up - Base'!$S$20:$S$96,BJ$2,'Project Follow up - Base'!$F$20:$F$96,$C27)
- INDEX(List!$Q:$Q,MATCH(BJ$2,List!$P:$P,0)))
* INDEX(List!$R:$R,MATCH(BJ$2,List!$P:$P,0)))</f>
        <v>0</v>
      </c>
      <c r="BK27" s="357">
        <f ca="1">IF(
COUNTIFS('Project Follow up - Base'!$S$20:$S$96,BK$2,'Project Follow up - Base'!$F$20:$F$96,$C27)&lt;= INDEX(List!$Q:$Q,MATCH(BK$2,List!$P:$P,0)),
0,
(COUNTIFS('Project Follow up - Base'!$S$20:$S$96,BK$2,'Project Follow up - Base'!$F$20:$F$96,$C27)
- INDEX(List!$Q:$Q,MATCH(BK$2,List!$P:$P,0)))
* INDEX(List!$R:$R,MATCH(BK$2,List!$P:$P,0)))</f>
        <v>0</v>
      </c>
      <c r="BL27" s="357">
        <f ca="1">IF(
COUNTIFS('Project Follow up - Base'!$S$20:$S$96,BL$2,'Project Follow up - Base'!$F$20:$F$96,$C27)&lt;= INDEX(List!$Q:$Q,MATCH(BL$2,List!$P:$P,0)),
0,
(COUNTIFS('Project Follow up - Base'!$S$20:$S$96,BL$2,'Project Follow up - Base'!$F$20:$F$96,$C27)
- INDEX(List!$Q:$Q,MATCH(BL$2,List!$P:$P,0)))
* INDEX(List!$R:$R,MATCH(BL$2,List!$P:$P,0)))</f>
        <v>0</v>
      </c>
      <c r="BM27" s="357">
        <f ca="1">IF(
COUNTIFS('Project Follow up - Base'!$S$20:$S$96,BM$2,'Project Follow up - Base'!$F$20:$F$96,$C27)&lt;= INDEX(List!$Q:$Q,MATCH(BM$2,List!$P:$P,0)),
0,
(COUNTIFS('Project Follow up - Base'!$S$20:$S$96,BM$2,'Project Follow up - Base'!$F$20:$F$96,$C27)
- INDEX(List!$Q:$Q,MATCH(BM$2,List!$P:$P,0)))
* INDEX(List!$R:$R,MATCH(BM$2,List!$P:$P,0)))</f>
        <v>0</v>
      </c>
      <c r="BN27" s="357">
        <f ca="1">IF(
COUNTIFS('Project Follow up - Base'!$S$20:$S$96,BN$2,'Project Follow up - Base'!$F$20:$F$96,$C27)&lt;= INDEX(List!$Q:$Q,MATCH(BN$2,List!$P:$P,0)),
0,
(COUNTIFS('Project Follow up - Base'!$S$20:$S$96,BN$2,'Project Follow up - Base'!$F$20:$F$96,$C27)
- INDEX(List!$Q:$Q,MATCH(BN$2,List!$P:$P,0)))
* INDEX(List!$R:$R,MATCH(BN$2,List!$P:$P,0)))</f>
        <v>0</v>
      </c>
      <c r="BO27" s="357">
        <f ca="1">IF(
COUNTIFS('Project Follow up - Base'!$S$20:$S$96,BO$2,'Project Follow up - Base'!$F$20:$F$96,$C27)&lt;= INDEX(List!$Q:$Q,MATCH(BO$2,List!$P:$P,0)),
0,
(COUNTIFS('Project Follow up - Base'!$S$20:$S$96,BO$2,'Project Follow up - Base'!$F$20:$F$96,$C27)
- INDEX(List!$Q:$Q,MATCH(BO$2,List!$P:$P,0)))
* INDEX(List!$R:$R,MATCH(BO$2,List!$P:$P,0)))</f>
        <v>0</v>
      </c>
      <c r="BP27" s="357">
        <f ca="1">IF(
COUNTIFS('Project Follow up - Base'!$S$20:$S$96,BP$2,'Project Follow up - Base'!$F$20:$F$96,$C27)&lt;= INDEX(List!$Q:$Q,MATCH(BP$2,List!$P:$P,0)),
0,
(COUNTIFS('Project Follow up - Base'!$S$20:$S$96,BP$2,'Project Follow up - Base'!$F$20:$F$96,$C27)
- INDEX(List!$Q:$Q,MATCH(BP$2,List!$P:$P,0)))
* INDEX(List!$R:$R,MATCH(BP$2,List!$P:$P,0)))</f>
        <v>0</v>
      </c>
      <c r="BQ27" s="357">
        <f ca="1">IF(
COUNTIFS('Project Follow up - Base'!$S$20:$S$96,BQ$2,'Project Follow up - Base'!$F$20:$F$96,$C27)&lt;= INDEX(List!$Q:$Q,MATCH(BQ$2,List!$P:$P,0)),
0,
(COUNTIFS('Project Follow up - Base'!$S$20:$S$96,BQ$2,'Project Follow up - Base'!$F$20:$F$96,$C27)
- INDEX(List!$Q:$Q,MATCH(BQ$2,List!$P:$P,0)))
* INDEX(List!$R:$R,MATCH(BQ$2,List!$P:$P,0)))</f>
        <v>0</v>
      </c>
      <c r="BR27" s="357">
        <f ca="1">IF(
COUNTIFS('Project Follow up - Base'!$S$20:$S$96,BR$2,'Project Follow up - Base'!$F$20:$F$96,$C27)&lt;= INDEX(List!$Q:$Q,MATCH(BR$2,List!$P:$P,0)),
0,
(COUNTIFS('Project Follow up - Base'!$S$20:$S$96,BR$2,'Project Follow up - Base'!$F$20:$F$96,$C27)
- INDEX(List!$Q:$Q,MATCH(BR$2,List!$P:$P,0)))
* INDEX(List!$R:$R,MATCH(BR$2,List!$P:$P,0)))</f>
        <v>0</v>
      </c>
      <c r="BS27" s="357">
        <f ca="1">IF(
COUNTIFS('Project Follow up - Base'!$S$20:$S$96,BS$2,'Project Follow up - Base'!$F$20:$F$96,$C27)&lt;= INDEX(List!$Q:$Q,MATCH(BS$2,List!$P:$P,0)),
0,
(COUNTIFS('Project Follow up - Base'!$S$20:$S$96,BS$2,'Project Follow up - Base'!$F$20:$F$96,$C27)
- INDEX(List!$Q:$Q,MATCH(BS$2,List!$P:$P,0)))
* INDEX(List!$R:$R,MATCH(BS$2,List!$P:$P,0)))</f>
        <v>0</v>
      </c>
      <c r="BT27" s="357">
        <f ca="1">IF(
COUNTIFS('Project Follow up - Base'!$S$20:$S$96,BT$2,'Project Follow up - Base'!$F$20:$F$96,$C27)&lt;= INDEX(List!$Q:$Q,MATCH(BT$2,List!$P:$P,0)),
0,
(COUNTIFS('Project Follow up - Base'!$S$20:$S$96,BT$2,'Project Follow up - Base'!$F$20:$F$96,$C27)
- INDEX(List!$Q:$Q,MATCH(BT$2,List!$P:$P,0)))
* INDEX(List!$R:$R,MATCH(BT$2,List!$P:$P,0)))</f>
        <v>0</v>
      </c>
      <c r="BU27" s="357">
        <f ca="1">IF(
COUNTIFS('Project Follow up - Base'!$S$20:$S$96,BU$2,'Project Follow up - Base'!$F$20:$F$96,$C27)&lt;= INDEX(List!$Q:$Q,MATCH(BU$2,List!$P:$P,0)),
0,
(COUNTIFS('Project Follow up - Base'!$S$20:$S$96,BU$2,'Project Follow up - Base'!$F$20:$F$96,$C27)
- INDEX(List!$Q:$Q,MATCH(BU$2,List!$P:$P,0)))
* INDEX(List!$R:$R,MATCH(BU$2,List!$P:$P,0)))</f>
        <v>0</v>
      </c>
      <c r="BV27" s="357">
        <f ca="1">IF(
COUNTIFS('Project Follow up - Base'!$S$20:$S$96,BV$2,'Project Follow up - Base'!$F$20:$F$96,$C27)&lt;= INDEX(List!$Q:$Q,MATCH(BV$2,List!$P:$P,0)),
0,
(COUNTIFS('Project Follow up - Base'!$S$20:$S$96,BV$2,'Project Follow up - Base'!$F$20:$F$96,$C27)
- INDEX(List!$Q:$Q,MATCH(BV$2,List!$P:$P,0)))
* INDEX(List!$R:$R,MATCH(BV$2,List!$P:$P,0)))</f>
        <v>0</v>
      </c>
      <c r="BW27" s="357">
        <f ca="1">IF(
COUNTIFS('Project Follow up - Base'!$S$20:$S$96,BW$2,'Project Follow up - Base'!$F$20:$F$96,$C27)&lt;= INDEX(List!$Q:$Q,MATCH(BW$2,List!$P:$P,0)),
0,
(COUNTIFS('Project Follow up - Base'!$S$20:$S$96,BW$2,'Project Follow up - Base'!$F$20:$F$96,$C27)
- INDEX(List!$Q:$Q,MATCH(BW$2,List!$P:$P,0)))
* INDEX(List!$R:$R,MATCH(BW$2,List!$P:$P,0)))</f>
        <v>0</v>
      </c>
      <c r="BX27" s="357">
        <f ca="1">IF(
COUNTIFS('Project Follow up - Base'!$S$20:$S$96,BX$2,'Project Follow up - Base'!$F$20:$F$96,$C27)&lt;= INDEX(List!$Q:$Q,MATCH(BX$2,List!$P:$P,0)),
0,
(COUNTIFS('Project Follow up - Base'!$S$20:$S$96,BX$2,'Project Follow up - Base'!$F$20:$F$96,$C27)
- INDEX(List!$Q:$Q,MATCH(BX$2,List!$P:$P,0)))
* INDEX(List!$R:$R,MATCH(BX$2,List!$P:$P,0)))</f>
        <v>0</v>
      </c>
      <c r="BY27" s="357">
        <f ca="1">IF(
COUNTIFS('Project Follow up - Base'!$S$20:$S$96,BY$2,'Project Follow up - Base'!$F$20:$F$96,$C27)&lt;= INDEX(List!$Q:$Q,MATCH(BY$2,List!$P:$P,0)),
0,
(COUNTIFS('Project Follow up - Base'!$S$20:$S$96,BY$2,'Project Follow up - Base'!$F$20:$F$96,$C27)
- INDEX(List!$Q:$Q,MATCH(BY$2,List!$P:$P,0)))
* INDEX(List!$R:$R,MATCH(BY$2,List!$P:$P,0)))</f>
        <v>0</v>
      </c>
      <c r="BZ27" s="357">
        <f ca="1">IF(
COUNTIFS('Project Follow up - Base'!$S$20:$S$96,BZ$2,'Project Follow up - Base'!$F$20:$F$96,$C27)&lt;= INDEX(List!$Q:$Q,MATCH(BZ$2,List!$P:$P,0)),
0,
(COUNTIFS('Project Follow up - Base'!$S$20:$S$96,BZ$2,'Project Follow up - Base'!$F$20:$F$96,$C27)
- INDEX(List!$Q:$Q,MATCH(BZ$2,List!$P:$P,0)))
* INDEX(List!$R:$R,MATCH(BZ$2,List!$P:$P,0)))</f>
        <v>0</v>
      </c>
      <c r="CA27" s="357">
        <f ca="1">IF(
COUNTIFS('Project Follow up - Base'!$S$20:$S$96,CA$2,'Project Follow up - Base'!$F$20:$F$96,$C27)&lt;= INDEX(List!$Q:$Q,MATCH(CA$2,List!$P:$P,0)),
0,
(COUNTIFS('Project Follow up - Base'!$S$20:$S$96,CA$2,'Project Follow up - Base'!$F$20:$F$96,$C27)
- INDEX(List!$Q:$Q,MATCH(CA$2,List!$P:$P,0)))
* INDEX(List!$R:$R,MATCH(CA$2,List!$P:$P,0)))</f>
        <v>0</v>
      </c>
      <c r="CB27" s="357">
        <f ca="1">IF(
COUNTIFS('Project Follow up - Base'!$S$20:$S$96,CB$2,'Project Follow up - Base'!$F$20:$F$96,$C27)&lt;= INDEX(List!$Q:$Q,MATCH(CB$2,List!$P:$P,0)),
0,
(COUNTIFS('Project Follow up - Base'!$S$20:$S$96,CB$2,'Project Follow up - Base'!$F$20:$F$96,$C27)
- INDEX(List!$Q:$Q,MATCH(CB$2,List!$P:$P,0)))
* INDEX(List!$R:$R,MATCH(CB$2,List!$P:$P,0)))</f>
        <v>0</v>
      </c>
      <c r="CC27" s="357">
        <f ca="1">IF(
COUNTIFS('Project Follow up - Base'!$S$20:$S$96,CC$2,'Project Follow up - Base'!$F$20:$F$96,$C27)&lt;= INDEX(List!$Q:$Q,MATCH(CC$2,List!$P:$P,0)),
0,
(COUNTIFS('Project Follow up - Base'!$S$20:$S$96,CC$2,'Project Follow up - Base'!$F$20:$F$96,$C27)
- INDEX(List!$Q:$Q,MATCH(CC$2,List!$P:$P,0)))
* INDEX(List!$R:$R,MATCH(CC$2,List!$P:$P,0)))</f>
        <v>0</v>
      </c>
      <c r="CD27" s="357">
        <f ca="1">IF(
COUNTIFS('Project Follow up - Base'!$S$20:$S$96,CD$2,'Project Follow up - Base'!$F$20:$F$96,$C27)&lt;= INDEX(List!$Q:$Q,MATCH(CD$2,List!$P:$P,0)),
0,
(COUNTIFS('Project Follow up - Base'!$S$20:$S$96,CD$2,'Project Follow up - Base'!$F$20:$F$96,$C27)
- INDEX(List!$Q:$Q,MATCH(CD$2,List!$P:$P,0)))
* INDEX(List!$R:$R,MATCH(CD$2,List!$P:$P,0)))</f>
        <v>0</v>
      </c>
      <c r="CE27" s="357">
        <f ca="1">IF(
COUNTIFS('Project Follow up - Base'!$S$20:$S$96,CE$2,'Project Follow up - Base'!$F$20:$F$96,$C27)&lt;= INDEX(List!$Q:$Q,MATCH(CE$2,List!$P:$P,0)),
0,
(COUNTIFS('Project Follow up - Base'!$S$20:$S$96,CE$2,'Project Follow up - Base'!$F$20:$F$96,$C27)
- INDEX(List!$Q:$Q,MATCH(CE$2,List!$P:$P,0)))
* INDEX(List!$R:$R,MATCH(CE$2,List!$P:$P,0)))</f>
        <v>0</v>
      </c>
      <c r="CF27" s="357">
        <f ca="1">IF(
COUNTIFS('Project Follow up - Base'!$S$20:$S$96,CF$2,'Project Follow up - Base'!$F$20:$F$96,$C27)&lt;= INDEX(List!$Q:$Q,MATCH(CF$2,List!$P:$P,0)),
0,
(COUNTIFS('Project Follow up - Base'!$S$20:$S$96,CF$2,'Project Follow up - Base'!$F$20:$F$96,$C27)
- INDEX(List!$Q:$Q,MATCH(CF$2,List!$P:$P,0)))
* INDEX(List!$R:$R,MATCH(CF$2,List!$P:$P,0)))</f>
        <v>0</v>
      </c>
      <c r="CG27" s="357">
        <f ca="1">IF(
COUNTIFS('Project Follow up - Base'!$S$20:$S$96,CG$2,'Project Follow up - Base'!$F$20:$F$96,$C27)&lt;= INDEX(List!$Q:$Q,MATCH(CG$2,List!$P:$P,0)),
0,
(COUNTIFS('Project Follow up - Base'!$S$20:$S$96,CG$2,'Project Follow up - Base'!$F$20:$F$96,$C27)
- INDEX(List!$Q:$Q,MATCH(CG$2,List!$P:$P,0)))
* INDEX(List!$R:$R,MATCH(CG$2,List!$P:$P,0)))</f>
        <v>0</v>
      </c>
      <c r="CH27" s="357">
        <f ca="1">IF(
COUNTIFS('Project Follow up - Base'!$S$20:$S$96,CH$2,'Project Follow up - Base'!$F$20:$F$96,$C27)&lt;= INDEX(List!$Q:$Q,MATCH(CH$2,List!$P:$P,0)),
0,
(COUNTIFS('Project Follow up - Base'!$S$20:$S$96,CH$2,'Project Follow up - Base'!$F$20:$F$96,$C27)
- INDEX(List!$Q:$Q,MATCH(CH$2,List!$P:$P,0)))
* INDEX(List!$R:$R,MATCH(CH$2,List!$P:$P,0)))</f>
        <v>0</v>
      </c>
      <c r="CI27" s="357">
        <f ca="1">IF(
COUNTIFS('Project Follow up - Base'!$S$20:$S$96,CI$2,'Project Follow up - Base'!$F$20:$F$96,$C27)&lt;= INDEX(List!$Q:$Q,MATCH(CI$2,List!$P:$P,0)),
0,
(COUNTIFS('Project Follow up - Base'!$S$20:$S$96,CI$2,'Project Follow up - Base'!$F$20:$F$96,$C27)
- INDEX(List!$Q:$Q,MATCH(CI$2,List!$P:$P,0)))
* INDEX(List!$R:$R,MATCH(CI$2,List!$P:$P,0)))</f>
        <v>0</v>
      </c>
      <c r="CJ27" s="357">
        <f ca="1">IF(
COUNTIFS('Project Follow up - Base'!$S$20:$S$96,CJ$2,'Project Follow up - Base'!$F$20:$F$96,$C27)&lt;= INDEX(List!$Q:$Q,MATCH(CJ$2,List!$P:$P,0)),
0,
(COUNTIFS('Project Follow up - Base'!$S$20:$S$96,CJ$2,'Project Follow up - Base'!$F$20:$F$96,$C27)
- INDEX(List!$Q:$Q,MATCH(CJ$2,List!$P:$P,0)))
* INDEX(List!$R:$R,MATCH(CJ$2,List!$P:$P,0)))</f>
        <v>0</v>
      </c>
      <c r="CK27" s="357">
        <f ca="1">IF(
COUNTIFS('Project Follow up - Base'!$S$20:$S$96,CK$2,'Project Follow up - Base'!$F$20:$F$96,$C27)&lt;= INDEX(List!$Q:$Q,MATCH(CK$2,List!$P:$P,0)),
0,
(COUNTIFS('Project Follow up - Base'!$S$20:$S$96,CK$2,'Project Follow up - Base'!$F$20:$F$96,$C27)
- INDEX(List!$Q:$Q,MATCH(CK$2,List!$P:$P,0)))
* INDEX(List!$R:$R,MATCH(CK$2,List!$P:$P,0)))</f>
        <v>0</v>
      </c>
      <c r="CL27" s="357">
        <f ca="1">IF(
COUNTIFS('Project Follow up - Base'!$S$20:$S$96,CL$2,'Project Follow up - Base'!$F$20:$F$96,$C27)&lt;= INDEX(List!$Q:$Q,MATCH(CL$2,List!$P:$P,0)),
0,
(COUNTIFS('Project Follow up - Base'!$S$20:$S$96,CL$2,'Project Follow up - Base'!$F$20:$F$96,$C27)
- INDEX(List!$Q:$Q,MATCH(CL$2,List!$P:$P,0)))
* INDEX(List!$R:$R,MATCH(CL$2,List!$P:$P,0)))</f>
        <v>0</v>
      </c>
      <c r="CM27" s="357">
        <f ca="1">IF(
COUNTIFS('Project Follow up - Base'!$S$20:$S$96,CM$2,'Project Follow up - Base'!$F$20:$F$96,$C27)&lt;= INDEX(List!$Q:$Q,MATCH(CM$2,List!$P:$P,0)),
0,
(COUNTIFS('Project Follow up - Base'!$S$20:$S$96,CM$2,'Project Follow up - Base'!$F$20:$F$96,$C27)
- INDEX(List!$Q:$Q,MATCH(CM$2,List!$P:$P,0)))
* INDEX(List!$R:$R,MATCH(CM$2,List!$P:$P,0)))</f>
        <v>0</v>
      </c>
      <c r="CN27" s="357">
        <f ca="1">IF(
COUNTIFS('Project Follow up - Base'!$S$20:$S$96,CN$2,'Project Follow up - Base'!$F$20:$F$96,$C27)&lt;= INDEX(List!$Q:$Q,MATCH(CN$2,List!$P:$P,0)),
0,
(COUNTIFS('Project Follow up - Base'!$S$20:$S$96,CN$2,'Project Follow up - Base'!$F$20:$F$96,$C27)
- INDEX(List!$Q:$Q,MATCH(CN$2,List!$P:$P,0)))
* INDEX(List!$R:$R,MATCH(CN$2,List!$P:$P,0)))</f>
        <v>0</v>
      </c>
      <c r="CO27" s="357">
        <f ca="1">IF(
COUNTIFS('Project Follow up - Base'!$S$20:$S$96,CO$2,'Project Follow up - Base'!$F$20:$F$96,$C27)&lt;= INDEX(List!$Q:$Q,MATCH(CO$2,List!$P:$P,0)),
0,
(COUNTIFS('Project Follow up - Base'!$S$20:$S$96,CO$2,'Project Follow up - Base'!$F$20:$F$96,$C27)
- INDEX(List!$Q:$Q,MATCH(CO$2,List!$P:$P,0)))
* INDEX(List!$R:$R,MATCH(CO$2,List!$P:$P,0)))</f>
        <v>0</v>
      </c>
      <c r="CP27" s="357">
        <f ca="1">IF(
COUNTIFS('Project Follow up - Base'!$S$20:$S$96,CP$2,'Project Follow up - Base'!$F$20:$F$96,$C27)&lt;= INDEX(List!$Q:$Q,MATCH(CP$2,List!$P:$P,0)),
0,
(COUNTIFS('Project Follow up - Base'!$S$20:$S$96,CP$2,'Project Follow up - Base'!$F$20:$F$96,$C27)
- INDEX(List!$Q:$Q,MATCH(CP$2,List!$P:$P,0)))
* INDEX(List!$R:$R,MATCH(CP$2,List!$P:$P,0)))</f>
        <v>0</v>
      </c>
      <c r="CQ27" s="357">
        <f ca="1">IF(
COUNTIFS('Project Follow up - Base'!$S$20:$S$96,CQ$2,'Project Follow up - Base'!$F$20:$F$96,$C27)&lt;= INDEX(List!$Q:$Q,MATCH(CQ$2,List!$P:$P,0)),
0,
(COUNTIFS('Project Follow up - Base'!$S$20:$S$96,CQ$2,'Project Follow up - Base'!$F$20:$F$96,$C27)
- INDEX(List!$Q:$Q,MATCH(CQ$2,List!$P:$P,0)))
* INDEX(List!$R:$R,MATCH(CQ$2,List!$P:$P,0)))</f>
        <v>0</v>
      </c>
      <c r="CR27" s="357">
        <f ca="1">IF(
COUNTIFS('Project Follow up - Base'!$S$20:$S$96,CR$2,'Project Follow up - Base'!$F$20:$F$96,$C27)&lt;= INDEX(List!$Q:$Q,MATCH(CR$2,List!$P:$P,0)),
0,
(COUNTIFS('Project Follow up - Base'!$S$20:$S$96,CR$2,'Project Follow up - Base'!$F$20:$F$96,$C27)
- INDEX(List!$Q:$Q,MATCH(CR$2,List!$P:$P,0)))
* INDEX(List!$R:$R,MATCH(CR$2,List!$P:$P,0)))</f>
        <v>0</v>
      </c>
      <c r="CS27" s="357">
        <f ca="1">IF(
COUNTIFS('Project Follow up - Base'!$S$20:$S$96,CS$2,'Project Follow up - Base'!$F$20:$F$96,$C27)&lt;= INDEX(List!$Q:$Q,MATCH(CS$2,List!$P:$P,0)),
0,
(COUNTIFS('Project Follow up - Base'!$S$20:$S$96,CS$2,'Project Follow up - Base'!$F$20:$F$96,$C27)
- INDEX(List!$Q:$Q,MATCH(CS$2,List!$P:$P,0)))
* INDEX(List!$R:$R,MATCH(CS$2,List!$P:$P,0)))</f>
        <v>0</v>
      </c>
      <c r="CT27" s="357">
        <f ca="1">IF(
COUNTIFS('Project Follow up - Base'!$S$20:$S$96,CT$2,'Project Follow up - Base'!$F$20:$F$96,$C27)&lt;= INDEX(List!$Q:$Q,MATCH(CT$2,List!$P:$P,0)),
0,
(COUNTIFS('Project Follow up - Base'!$S$20:$S$96,CT$2,'Project Follow up - Base'!$F$20:$F$96,$C27)
- INDEX(List!$Q:$Q,MATCH(CT$2,List!$P:$P,0)))
* INDEX(List!$R:$R,MATCH(CT$2,List!$P:$P,0)))</f>
        <v>0</v>
      </c>
      <c r="CU27" s="357">
        <f ca="1">IF(
COUNTIFS('Project Follow up - Base'!$S$20:$S$96,CU$2,'Project Follow up - Base'!$F$20:$F$96,$C27)&lt;= INDEX(List!$Q:$Q,MATCH(CU$2,List!$P:$P,0)),
0,
(COUNTIFS('Project Follow up - Base'!$S$20:$S$96,CU$2,'Project Follow up - Base'!$F$20:$F$96,$C27)
- INDEX(List!$Q:$Q,MATCH(CU$2,List!$P:$P,0)))
* INDEX(List!$R:$R,MATCH(CU$2,List!$P:$P,0)))</f>
        <v>0</v>
      </c>
      <c r="CV27" s="357">
        <f ca="1">IF(
COUNTIFS('Project Follow up - Base'!$S$20:$S$96,CV$2,'Project Follow up - Base'!$F$20:$F$96,$C27)&lt;= INDEX(List!$Q:$Q,MATCH(CV$2,List!$P:$P,0)),
0,
(COUNTIFS('Project Follow up - Base'!$S$20:$S$96,CV$2,'Project Follow up - Base'!$F$20:$F$96,$C27)
- INDEX(List!$Q:$Q,MATCH(CV$2,List!$P:$P,0)))
* INDEX(List!$R:$R,MATCH(CV$2,List!$P:$P,0)))</f>
        <v>0</v>
      </c>
      <c r="CW27" s="357">
        <f ca="1">IF(
COUNTIFS('Project Follow up - Base'!$S$20:$S$96,CW$2,'Project Follow up - Base'!$F$20:$F$96,$C27)&lt;= INDEX(List!$Q:$Q,MATCH(CW$2,List!$P:$P,0)),
0,
(COUNTIFS('Project Follow up - Base'!$S$20:$S$96,CW$2,'Project Follow up - Base'!$F$20:$F$96,$C27)
- INDEX(List!$Q:$Q,MATCH(CW$2,List!$P:$P,0)))
* INDEX(List!$R:$R,MATCH(CW$2,List!$P:$P,0)))</f>
        <v>0</v>
      </c>
      <c r="CX27" s="357">
        <f ca="1">IF(
COUNTIFS('Project Follow up - Base'!$S$20:$S$96,CX$2,'Project Follow up - Base'!$F$20:$F$96,$C27)&lt;= INDEX(List!$Q:$Q,MATCH(CX$2,List!$P:$P,0)),
0,
(COUNTIFS('Project Follow up - Base'!$S$20:$S$96,CX$2,'Project Follow up - Base'!$F$20:$F$96,$C27)
- INDEX(List!$Q:$Q,MATCH(CX$2,List!$P:$P,0)))
* INDEX(List!$R:$R,MATCH(CX$2,List!$P:$P,0)))</f>
        <v>0</v>
      </c>
      <c r="CY27" s="357">
        <f ca="1">IF(
COUNTIFS('Project Follow up - Base'!$S$20:$S$96,CY$2,'Project Follow up - Base'!$F$20:$F$96,$C27)&lt;= INDEX(List!$Q:$Q,MATCH(CY$2,List!$P:$P,0)),
0,
(COUNTIFS('Project Follow up - Base'!$S$20:$S$96,CY$2,'Project Follow up - Base'!$F$20:$F$96,$C27)
- INDEX(List!$Q:$Q,MATCH(CY$2,List!$P:$P,0)))
* INDEX(List!$R:$R,MATCH(CY$2,List!$P:$P,0)))</f>
        <v>0</v>
      </c>
      <c r="CZ27" s="357">
        <f ca="1">IF(
COUNTIFS('Project Follow up - Base'!$S$20:$S$96,CZ$2,'Project Follow up - Base'!$F$20:$F$96,$C27)&lt;= INDEX(List!$Q:$Q,MATCH(CZ$2,List!$P:$P,0)),
0,
(COUNTIFS('Project Follow up - Base'!$S$20:$S$96,CZ$2,'Project Follow up - Base'!$F$20:$F$96,$C27)
- INDEX(List!$Q:$Q,MATCH(CZ$2,List!$P:$P,0)))
* INDEX(List!$R:$R,MATCH(CZ$2,List!$P:$P,0)))</f>
        <v>0</v>
      </c>
      <c r="DA27" s="357">
        <f ca="1">IF(
COUNTIFS('Project Follow up - Base'!$S$20:$S$96,DA$2,'Project Follow up - Base'!$F$20:$F$96,$C27)&lt;= INDEX(List!$Q:$Q,MATCH(DA$2,List!$P:$P,0)),
0,
(COUNTIFS('Project Follow up - Base'!$S$20:$S$96,DA$2,'Project Follow up - Base'!$F$20:$F$96,$C27)
- INDEX(List!$Q:$Q,MATCH(DA$2,List!$P:$P,0)))
* INDEX(List!$R:$R,MATCH(DA$2,List!$P:$P,0)))</f>
        <v>0</v>
      </c>
      <c r="DB27" s="357">
        <f ca="1">IF(
COUNTIFS('Project Follow up - Base'!$S$20:$S$96,DB$2,'Project Follow up - Base'!$F$20:$F$96,$C27)&lt;= INDEX(List!$Q:$Q,MATCH(DB$2,List!$P:$P,0)),
0,
(COUNTIFS('Project Follow up - Base'!$S$20:$S$96,DB$2,'Project Follow up - Base'!$F$20:$F$96,$C27)
- INDEX(List!$Q:$Q,MATCH(DB$2,List!$P:$P,0)))
* INDEX(List!$R:$R,MATCH(DB$2,List!$P:$P,0)))</f>
        <v>0</v>
      </c>
    </row>
    <row r="28" spans="1:106" x14ac:dyDescent="0.2">
      <c r="A28" s="353">
        <f>COUNTIF('Project Follow up - Base'!$F$20:$F$96,C28)</f>
        <v>1</v>
      </c>
      <c r="B28" s="353" t="str">
        <f>'Employees Summary'!B29</f>
        <v>Technical</v>
      </c>
      <c r="C28" s="353" t="str">
        <f>'Employees Summary'!C29</f>
        <v>Mohammed Al-Attar</v>
      </c>
      <c r="D28" s="354">
        <f ca="1">IF(C28=0,"", IF(A28&gt;0,1-(G28*[1]KPI!$C$3)-(H28*[1]KPI!$C$4),""))</f>
        <v>1</v>
      </c>
      <c r="E28" s="365" t="str">
        <f>IF(OR(C28='Project Follow up - Base'!$D$17,C28='Project Follow up - Base'!$D$38,C28='Project Follow up - Base'!$D$74), IF(SUMIF(B:B,B28,A:A)=0,"", AVERAGEIF(B:B,B28,D:D)),"")</f>
        <v/>
      </c>
      <c r="F28" s="366">
        <f ca="1">SUMIF('Project Follow up - Base'!$F$20:$F$102,'Employees KPIs'!C28,'Project Follow up - Base'!$AA$20:$AA$102)</f>
        <v>0</v>
      </c>
      <c r="G28" s="355">
        <f ca="1">IF( F28=0,
   0,
   IF(
     F28-
     [1]KPI!$F$3
     &lt;0,0,
     F28-
     [1]KPI!$F$3
    )*
     [1]KPI!$G$3
)</f>
        <v>0</v>
      </c>
      <c r="H28" s="355">
        <f t="shared" ca="1" si="0"/>
        <v>0</v>
      </c>
      <c r="I28" s="356">
        <f ca="1">IF(
COUNTIFS('Project Follow up - Base'!$S$20:$S$96,I$2,'Project Follow up - Base'!$F$20:$F$96,$C28)&lt;= INDEX(List!$Q:$Q,MATCH(I$2,List!$P:$P,0)),
0,
(COUNTIFS('Project Follow up - Base'!$S$20:$S$96,I$2,'Project Follow up - Base'!$F$20:$F$96,$C28)
- INDEX(List!$Q:$Q,MATCH(I$2,List!$P:$P,0)))
* INDEX(List!$R:$R,MATCH(I$2,List!$P:$P,0)))</f>
        <v>0</v>
      </c>
      <c r="J28" s="357">
        <f ca="1">IF(
COUNTIFS('Project Follow up - Base'!$S$20:$S$96,J$2,'Project Follow up - Base'!$F$20:$F$96,$C28)&lt;= INDEX(List!$Q:$Q,MATCH(J$2,List!$P:$P,0)),
0,
(COUNTIFS('Project Follow up - Base'!$S$20:$S$96,J$2,'Project Follow up - Base'!$F$20:$F$96,$C28)
- INDEX(List!$Q:$Q,MATCH(J$2,List!$P:$P,0)))
* INDEX(List!$R:$R,MATCH(J$2,List!$P:$P,0)))</f>
        <v>0</v>
      </c>
      <c r="K28" s="357">
        <f ca="1">IF(
COUNTIFS('Project Follow up - Base'!$S$20:$S$96,K$2,'Project Follow up - Base'!$F$20:$F$96,$C28)&lt;= INDEX(List!$Q:$Q,MATCH(K$2,List!$P:$P,0)),
0,
(COUNTIFS('Project Follow up - Base'!$S$20:$S$96,K$2,'Project Follow up - Base'!$F$20:$F$96,$C28)
- INDEX(List!$Q:$Q,MATCH(K$2,List!$P:$P,0)))
* INDEX(List!$R:$R,MATCH(K$2,List!$P:$P,0)))</f>
        <v>0</v>
      </c>
      <c r="L28" s="357">
        <f ca="1">IF(
COUNTIFS('Project Follow up - Base'!$S$20:$S$96,L$2,'Project Follow up - Base'!$F$20:$F$96,$C28)&lt;= INDEX(List!$Q:$Q,MATCH(L$2,List!$P:$P,0)),
0,
(COUNTIFS('Project Follow up - Base'!$S$20:$S$96,L$2,'Project Follow up - Base'!$F$20:$F$96,$C28)
- INDEX(List!$Q:$Q,MATCH(L$2,List!$P:$P,0)))
* INDEX(List!$R:$R,MATCH(L$2,List!$P:$P,0)))</f>
        <v>0</v>
      </c>
      <c r="M28" s="357">
        <f ca="1">IF(
COUNTIFS('Project Follow up - Base'!$S$20:$S$96,M$2,'Project Follow up - Base'!$F$20:$F$96,$C28)&lt;= INDEX(List!$Q:$Q,MATCH(M$2,List!$P:$P,0)),
0,
(COUNTIFS('Project Follow up - Base'!$S$20:$S$96,M$2,'Project Follow up - Base'!$F$20:$F$96,$C28)
- INDEX(List!$Q:$Q,MATCH(M$2,List!$P:$P,0)))
* INDEX(List!$R:$R,MATCH(M$2,List!$P:$P,0)))</f>
        <v>0</v>
      </c>
      <c r="N28" s="357">
        <f ca="1">IF(
COUNTIFS('Project Follow up - Base'!$S$20:$S$96,N$2,'Project Follow up - Base'!$F$20:$F$96,$C28)&lt;= INDEX(List!$Q:$Q,MATCH(N$2,List!$P:$P,0)),
0,
(COUNTIFS('Project Follow up - Base'!$S$20:$S$96,N$2,'Project Follow up - Base'!$F$20:$F$96,$C28)
- INDEX(List!$Q:$Q,MATCH(N$2,List!$P:$P,0)))
* INDEX(List!$R:$R,MATCH(N$2,List!$P:$P,0)))</f>
        <v>0</v>
      </c>
      <c r="O28" s="357">
        <f ca="1">IF(
COUNTIFS('Project Follow up - Base'!$S$20:$S$96,O$2,'Project Follow up - Base'!$F$20:$F$96,$C28)&lt;= INDEX(List!$Q:$Q,MATCH(O$2,List!$P:$P,0)),
0,
(COUNTIFS('Project Follow up - Base'!$S$20:$S$96,O$2,'Project Follow up - Base'!$F$20:$F$96,$C28)
- INDEX(List!$Q:$Q,MATCH(O$2,List!$P:$P,0)))
* INDEX(List!$R:$R,MATCH(O$2,List!$P:$P,0)))</f>
        <v>0</v>
      </c>
      <c r="P28" s="357">
        <f ca="1">IF(
COUNTIFS('Project Follow up - Base'!$S$20:$S$96,P$2,'Project Follow up - Base'!$F$20:$F$96,$C28)&lt;= INDEX(List!$Q:$Q,MATCH(P$2,List!$P:$P,0)),
0,
(COUNTIFS('Project Follow up - Base'!$S$20:$S$96,P$2,'Project Follow up - Base'!$F$20:$F$96,$C28)
- INDEX(List!$Q:$Q,MATCH(P$2,List!$P:$P,0)))
* INDEX(List!$R:$R,MATCH(P$2,List!$P:$P,0)))</f>
        <v>0</v>
      </c>
      <c r="Q28" s="357">
        <f ca="1">IF(
COUNTIFS('Project Follow up - Base'!$S$20:$S$96,Q$2,'Project Follow up - Base'!$F$20:$F$96,$C28)&lt;= INDEX(List!$Q:$Q,MATCH(Q$2,List!$P:$P,0)),
0,
(COUNTIFS('Project Follow up - Base'!$S$20:$S$96,Q$2,'Project Follow up - Base'!$F$20:$F$96,$C28)
- INDEX(List!$Q:$Q,MATCH(Q$2,List!$P:$P,0)))
* INDEX(List!$R:$R,MATCH(Q$2,List!$P:$P,0)))</f>
        <v>0</v>
      </c>
      <c r="R28" s="357">
        <f ca="1">IF(
COUNTIFS('Project Follow up - Base'!$S$20:$S$96,R$2,'Project Follow up - Base'!$F$20:$F$96,$C28)&lt;= INDEX(List!$Q:$Q,MATCH(R$2,List!$P:$P,0)),
0,
(COUNTIFS('Project Follow up - Base'!$S$20:$S$96,R$2,'Project Follow up - Base'!$F$20:$F$96,$C28)
- INDEX(List!$Q:$Q,MATCH(R$2,List!$P:$P,0)))
* INDEX(List!$R:$R,MATCH(R$2,List!$P:$P,0)))</f>
        <v>0</v>
      </c>
      <c r="S28" s="357">
        <f ca="1">IF(
COUNTIFS('Project Follow up - Base'!$S$20:$S$96,S$2,'Project Follow up - Base'!$F$20:$F$96,$C28)&lt;= INDEX(List!$Q:$Q,MATCH(S$2,List!$P:$P,0)),
0,
(COUNTIFS('Project Follow up - Base'!$S$20:$S$96,S$2,'Project Follow up - Base'!$F$20:$F$96,$C28)
- INDEX(List!$Q:$Q,MATCH(S$2,List!$P:$P,0)))
* INDEX(List!$R:$R,MATCH(S$2,List!$P:$P,0)))</f>
        <v>0</v>
      </c>
      <c r="T28" s="357">
        <f ca="1">IF(
COUNTIFS('Project Follow up - Base'!$S$20:$S$96,T$2,'Project Follow up - Base'!$F$20:$F$96,$C28)&lt;= INDEX(List!$Q:$Q,MATCH(T$2,List!$P:$P,0)),
0,
(COUNTIFS('Project Follow up - Base'!$S$20:$S$96,T$2,'Project Follow up - Base'!$F$20:$F$96,$C28)
- INDEX(List!$Q:$Q,MATCH(T$2,List!$P:$P,0)))
* INDEX(List!$R:$R,MATCH(T$2,List!$P:$P,0)))</f>
        <v>0</v>
      </c>
      <c r="U28" s="357">
        <f ca="1">IF(
COUNTIFS('Project Follow up - Base'!$S$20:$S$96,U$2,'Project Follow up - Base'!$F$20:$F$96,$C28)&lt;= INDEX(List!$Q:$Q,MATCH(U$2,List!$P:$P,0)),
0,
(COUNTIFS('Project Follow up - Base'!$S$20:$S$96,U$2,'Project Follow up - Base'!$F$20:$F$96,$C28)
- INDEX(List!$Q:$Q,MATCH(U$2,List!$P:$P,0)))
* INDEX(List!$R:$R,MATCH(U$2,List!$P:$P,0)))</f>
        <v>0</v>
      </c>
      <c r="V28" s="357">
        <f ca="1">IF(
COUNTIFS('Project Follow up - Base'!$S$20:$S$96,V$2,'Project Follow up - Base'!$F$20:$F$96,$C28)&lt;= INDEX(List!$Q:$Q,MATCH(V$2,List!$P:$P,0)),
0,
(COUNTIFS('Project Follow up - Base'!$S$20:$S$96,V$2,'Project Follow up - Base'!$F$20:$F$96,$C28)
- INDEX(List!$Q:$Q,MATCH(V$2,List!$P:$P,0)))
* INDEX(List!$R:$R,MATCH(V$2,List!$P:$P,0)))</f>
        <v>0</v>
      </c>
      <c r="W28" s="357">
        <f ca="1">IF(
COUNTIFS('Project Follow up - Base'!$S$20:$S$96,W$2,'Project Follow up - Base'!$F$20:$F$96,$C28)&lt;= INDEX(List!$Q:$Q,MATCH(W$2,List!$P:$P,0)),
0,
(COUNTIFS('Project Follow up - Base'!$S$20:$S$96,W$2,'Project Follow up - Base'!$F$20:$F$96,$C28)
- INDEX(List!$Q:$Q,MATCH(W$2,List!$P:$P,0)))
* INDEX(List!$R:$R,MATCH(W$2,List!$P:$P,0)))</f>
        <v>0</v>
      </c>
      <c r="X28" s="357">
        <f ca="1">IF(
COUNTIFS('Project Follow up - Base'!$S$20:$S$96,X$2,'Project Follow up - Base'!$F$20:$F$96,$C28)&lt;= INDEX(List!$Q:$Q,MATCH(X$2,List!$P:$P,0)),
0,
(COUNTIFS('Project Follow up - Base'!$S$20:$S$96,X$2,'Project Follow up - Base'!$F$20:$F$96,$C28)
- INDEX(List!$Q:$Q,MATCH(X$2,List!$P:$P,0)))
* INDEX(List!$R:$R,MATCH(X$2,List!$P:$P,0)))</f>
        <v>0</v>
      </c>
      <c r="Y28" s="357">
        <f ca="1">IF(
COUNTIFS('Project Follow up - Base'!$S$20:$S$96,Y$2,'Project Follow up - Base'!$F$20:$F$96,$C28)&lt;= INDEX(List!$Q:$Q,MATCH(Y$2,List!$P:$P,0)),
0,
(COUNTIFS('Project Follow up - Base'!$S$20:$S$96,Y$2,'Project Follow up - Base'!$F$20:$F$96,$C28)
- INDEX(List!$Q:$Q,MATCH(Y$2,List!$P:$P,0)))
* INDEX(List!$R:$R,MATCH(Y$2,List!$P:$P,0)))</f>
        <v>0</v>
      </c>
      <c r="Z28" s="357">
        <f ca="1">IF(
COUNTIFS('Project Follow up - Base'!$S$20:$S$96,Z$2,'Project Follow up - Base'!$F$20:$F$96,$C28)&lt;= INDEX(List!$Q:$Q,MATCH(Z$2,List!$P:$P,0)),
0,
(COUNTIFS('Project Follow up - Base'!$S$20:$S$96,Z$2,'Project Follow up - Base'!$F$20:$F$96,$C28)
- INDEX(List!$Q:$Q,MATCH(Z$2,List!$P:$P,0)))
* INDEX(List!$R:$R,MATCH(Z$2,List!$P:$P,0)))</f>
        <v>0</v>
      </c>
      <c r="AA28" s="357">
        <f ca="1">IF(
COUNTIFS('Project Follow up - Base'!$S$20:$S$96,AA$2,'Project Follow up - Base'!$F$20:$F$96,$C28)&lt;= INDEX(List!$Q:$Q,MATCH(AA$2,List!$P:$P,0)),
0,
(COUNTIFS('Project Follow up - Base'!$S$20:$S$96,AA$2,'Project Follow up - Base'!$F$20:$F$96,$C28)
- INDEX(List!$Q:$Q,MATCH(AA$2,List!$P:$P,0)))
* INDEX(List!$R:$R,MATCH(AA$2,List!$P:$P,0)))</f>
        <v>0</v>
      </c>
      <c r="AB28" s="357">
        <f ca="1">IF(
COUNTIFS('Project Follow up - Base'!$S$20:$S$96,AB$2,'Project Follow up - Base'!$F$20:$F$96,$C28)&lt;= INDEX(List!$Q:$Q,MATCH(AB$2,List!$P:$P,0)),
0,
(COUNTIFS('Project Follow up - Base'!$S$20:$S$96,AB$2,'Project Follow up - Base'!$F$20:$F$96,$C28)
- INDEX(List!$Q:$Q,MATCH(AB$2,List!$P:$P,0)))
* INDEX(List!$R:$R,MATCH(AB$2,List!$P:$P,0)))</f>
        <v>0</v>
      </c>
      <c r="AC28" s="357">
        <f ca="1">IF(
COUNTIFS('Project Follow up - Base'!$S$20:$S$96,AC$2,'Project Follow up - Base'!$F$20:$F$96,$C28)&lt;= INDEX(List!$Q:$Q,MATCH(AC$2,List!$P:$P,0)),
0,
(COUNTIFS('Project Follow up - Base'!$S$20:$S$96,AC$2,'Project Follow up - Base'!$F$20:$F$96,$C28)
- INDEX(List!$Q:$Q,MATCH(AC$2,List!$P:$P,0)))
* INDEX(List!$R:$R,MATCH(AC$2,List!$P:$P,0)))</f>
        <v>0</v>
      </c>
      <c r="AD28" s="357">
        <f ca="1">IF(
COUNTIFS('Project Follow up - Base'!$S$20:$S$96,AD$2,'Project Follow up - Base'!$F$20:$F$96,$C28)&lt;= INDEX(List!$Q:$Q,MATCH(AD$2,List!$P:$P,0)),
0,
(COUNTIFS('Project Follow up - Base'!$S$20:$S$96,AD$2,'Project Follow up - Base'!$F$20:$F$96,$C28)
- INDEX(List!$Q:$Q,MATCH(AD$2,List!$P:$P,0)))
* INDEX(List!$R:$R,MATCH(AD$2,List!$P:$P,0)))</f>
        <v>0</v>
      </c>
      <c r="AE28" s="357">
        <f ca="1">IF(
COUNTIFS('Project Follow up - Base'!$S$20:$S$96,AE$2,'Project Follow up - Base'!$F$20:$F$96,$C28)&lt;= INDEX(List!$Q:$Q,MATCH(AE$2,List!$P:$P,0)),
0,
(COUNTIFS('Project Follow up - Base'!$S$20:$S$96,AE$2,'Project Follow up - Base'!$F$20:$F$96,$C28)
- INDEX(List!$Q:$Q,MATCH(AE$2,List!$P:$P,0)))
* INDEX(List!$R:$R,MATCH(AE$2,List!$P:$P,0)))</f>
        <v>0</v>
      </c>
      <c r="AF28" s="357">
        <f ca="1">IF(
COUNTIFS('Project Follow up - Base'!$S$20:$S$96,AF$2,'Project Follow up - Base'!$F$20:$F$96,$C28)&lt;= INDEX(List!$Q:$Q,MATCH(AF$2,List!$P:$P,0)),
0,
(COUNTIFS('Project Follow up - Base'!$S$20:$S$96,AF$2,'Project Follow up - Base'!$F$20:$F$96,$C28)
- INDEX(List!$Q:$Q,MATCH(AF$2,List!$P:$P,0)))
* INDEX(List!$R:$R,MATCH(AF$2,List!$P:$P,0)))</f>
        <v>0</v>
      </c>
      <c r="AG28" s="357">
        <f ca="1">IF(
COUNTIFS('Project Follow up - Base'!$S$20:$S$96,AG$2,'Project Follow up - Base'!$F$20:$F$96,$C28)&lt;= INDEX(List!$Q:$Q,MATCH(AG$2,List!$P:$P,0)),
0,
(COUNTIFS('Project Follow up - Base'!$S$20:$S$96,AG$2,'Project Follow up - Base'!$F$20:$F$96,$C28)
- INDEX(List!$Q:$Q,MATCH(AG$2,List!$P:$P,0)))
* INDEX(List!$R:$R,MATCH(AG$2,List!$P:$P,0)))</f>
        <v>0</v>
      </c>
      <c r="AH28" s="357">
        <f ca="1">IF(
COUNTIFS('Project Follow up - Base'!$S$20:$S$96,AH$2,'Project Follow up - Base'!$F$20:$F$96,$C28)&lt;= INDEX(List!$Q:$Q,MATCH(AH$2,List!$P:$P,0)),
0,
(COUNTIFS('Project Follow up - Base'!$S$20:$S$96,AH$2,'Project Follow up - Base'!$F$20:$F$96,$C28)
- INDEX(List!$Q:$Q,MATCH(AH$2,List!$P:$P,0)))
* INDEX(List!$R:$R,MATCH(AH$2,List!$P:$P,0)))</f>
        <v>0</v>
      </c>
      <c r="AI28" s="357">
        <f ca="1">IF(
COUNTIFS('Project Follow up - Base'!$S$20:$S$96,AI$2,'Project Follow up - Base'!$F$20:$F$96,$C28)&lt;= INDEX(List!$Q:$Q,MATCH(AI$2,List!$P:$P,0)),
0,
(COUNTIFS('Project Follow up - Base'!$S$20:$S$96,AI$2,'Project Follow up - Base'!$F$20:$F$96,$C28)
- INDEX(List!$Q:$Q,MATCH(AI$2,List!$P:$P,0)))
* INDEX(List!$R:$R,MATCH(AI$2,List!$P:$P,0)))</f>
        <v>0</v>
      </c>
      <c r="AJ28" s="357">
        <f ca="1">IF(
COUNTIFS('Project Follow up - Base'!$S$20:$S$96,AJ$2,'Project Follow up - Base'!$F$20:$F$96,$C28)&lt;= INDEX(List!$Q:$Q,MATCH(AJ$2,List!$P:$P,0)),
0,
(COUNTIFS('Project Follow up - Base'!$S$20:$S$96,AJ$2,'Project Follow up - Base'!$F$20:$F$96,$C28)
- INDEX(List!$Q:$Q,MATCH(AJ$2,List!$P:$P,0)))
* INDEX(List!$R:$R,MATCH(AJ$2,List!$P:$P,0)))</f>
        <v>0</v>
      </c>
      <c r="AK28" s="357">
        <f ca="1">IF(
COUNTIFS('Project Follow up - Base'!$S$20:$S$96,AK$2,'Project Follow up - Base'!$F$20:$F$96,$C28)&lt;= INDEX(List!$Q:$Q,MATCH(AK$2,List!$P:$P,0)),
0,
(COUNTIFS('Project Follow up - Base'!$S$20:$S$96,AK$2,'Project Follow up - Base'!$F$20:$F$96,$C28)
- INDEX(List!$Q:$Q,MATCH(AK$2,List!$P:$P,0)))
* INDEX(List!$R:$R,MATCH(AK$2,List!$P:$P,0)))</f>
        <v>0</v>
      </c>
      <c r="AL28" s="357">
        <f ca="1">IF(
COUNTIFS('Project Follow up - Base'!$S$20:$S$96,AL$2,'Project Follow up - Base'!$F$20:$F$96,$C28)&lt;= INDEX(List!$Q:$Q,MATCH(AL$2,List!$P:$P,0)),
0,
(COUNTIFS('Project Follow up - Base'!$S$20:$S$96,AL$2,'Project Follow up - Base'!$F$20:$F$96,$C28)
- INDEX(List!$Q:$Q,MATCH(AL$2,List!$P:$P,0)))
* INDEX(List!$R:$R,MATCH(AL$2,List!$P:$P,0)))</f>
        <v>0</v>
      </c>
      <c r="AM28" s="357">
        <f ca="1">IF(
COUNTIFS('Project Follow up - Base'!$S$20:$S$96,AM$2,'Project Follow up - Base'!$F$20:$F$96,$C28)&lt;= INDEX(List!$Q:$Q,MATCH(AM$2,List!$P:$P,0)),
0,
(COUNTIFS('Project Follow up - Base'!$S$20:$S$96,AM$2,'Project Follow up - Base'!$F$20:$F$96,$C28)
- INDEX(List!$Q:$Q,MATCH(AM$2,List!$P:$P,0)))
* INDEX(List!$R:$R,MATCH(AM$2,List!$P:$P,0)))</f>
        <v>0</v>
      </c>
      <c r="AN28" s="357">
        <f ca="1">IF(
COUNTIFS('Project Follow up - Base'!$S$20:$S$96,AN$2,'Project Follow up - Base'!$F$20:$F$96,$C28)&lt;= INDEX(List!$Q:$Q,MATCH(AN$2,List!$P:$P,0)),
0,
(COUNTIFS('Project Follow up - Base'!$S$20:$S$96,AN$2,'Project Follow up - Base'!$F$20:$F$96,$C28)
- INDEX(List!$Q:$Q,MATCH(AN$2,List!$P:$P,0)))
* INDEX(List!$R:$R,MATCH(AN$2,List!$P:$P,0)))</f>
        <v>0</v>
      </c>
      <c r="AO28" s="357">
        <f ca="1">IF(
COUNTIFS('Project Follow up - Base'!$S$20:$S$96,AO$2,'Project Follow up - Base'!$F$20:$F$96,$C28)&lt;= INDEX(List!$Q:$Q,MATCH(AO$2,List!$P:$P,0)),
0,
(COUNTIFS('Project Follow up - Base'!$S$20:$S$96,AO$2,'Project Follow up - Base'!$F$20:$F$96,$C28)
- INDEX(List!$Q:$Q,MATCH(AO$2,List!$P:$P,0)))
* INDEX(List!$R:$R,MATCH(AO$2,List!$P:$P,0)))</f>
        <v>0</v>
      </c>
      <c r="AP28" s="357">
        <f ca="1">IF(
COUNTIFS('Project Follow up - Base'!$S$20:$S$96,AP$2,'Project Follow up - Base'!$F$20:$F$96,$C28)&lt;= INDEX(List!$Q:$Q,MATCH(AP$2,List!$P:$P,0)),
0,
(COUNTIFS('Project Follow up - Base'!$S$20:$S$96,AP$2,'Project Follow up - Base'!$F$20:$F$96,$C28)
- INDEX(List!$Q:$Q,MATCH(AP$2,List!$P:$P,0)))
* INDEX(List!$R:$R,MATCH(AP$2,List!$P:$P,0)))</f>
        <v>0</v>
      </c>
      <c r="AQ28" s="357">
        <f ca="1">IF(
COUNTIFS('Project Follow up - Base'!$S$20:$S$96,AQ$2,'Project Follow up - Base'!$F$20:$F$96,$C28)&lt;= INDEX(List!$Q:$Q,MATCH(AQ$2,List!$P:$P,0)),
0,
(COUNTIFS('Project Follow up - Base'!$S$20:$S$96,AQ$2,'Project Follow up - Base'!$F$20:$F$96,$C28)
- INDEX(List!$Q:$Q,MATCH(AQ$2,List!$P:$P,0)))
* INDEX(List!$R:$R,MATCH(AQ$2,List!$P:$P,0)))</f>
        <v>0</v>
      </c>
      <c r="AR28" s="357">
        <f ca="1">IF(
COUNTIFS('Project Follow up - Base'!$S$20:$S$96,AR$2,'Project Follow up - Base'!$F$20:$F$96,$C28)&lt;= INDEX(List!$Q:$Q,MATCH(AR$2,List!$P:$P,0)),
0,
(COUNTIFS('Project Follow up - Base'!$S$20:$S$96,AR$2,'Project Follow up - Base'!$F$20:$F$96,$C28)
- INDEX(List!$Q:$Q,MATCH(AR$2,List!$P:$P,0)))
* INDEX(List!$R:$R,MATCH(AR$2,List!$P:$P,0)))</f>
        <v>0</v>
      </c>
      <c r="AS28" s="357">
        <f ca="1">IF(
COUNTIFS('Project Follow up - Base'!$S$20:$S$96,AS$2,'Project Follow up - Base'!$F$20:$F$96,$C28)&lt;= INDEX(List!$Q:$Q,MATCH(AS$2,List!$P:$P,0)),
0,
(COUNTIFS('Project Follow up - Base'!$S$20:$S$96,AS$2,'Project Follow up - Base'!$F$20:$F$96,$C28)
- INDEX(List!$Q:$Q,MATCH(AS$2,List!$P:$P,0)))
* INDEX(List!$R:$R,MATCH(AS$2,List!$P:$P,0)))</f>
        <v>0</v>
      </c>
      <c r="AT28" s="357">
        <f ca="1">IF(
COUNTIFS('Project Follow up - Base'!$S$20:$S$96,AT$2,'Project Follow up - Base'!$F$20:$F$96,$C28)&lt;= INDEX(List!$Q:$Q,MATCH(AT$2,List!$P:$P,0)),
0,
(COUNTIFS('Project Follow up - Base'!$S$20:$S$96,AT$2,'Project Follow up - Base'!$F$20:$F$96,$C28)
- INDEX(List!$Q:$Q,MATCH(AT$2,List!$P:$P,0)))
* INDEX(List!$R:$R,MATCH(AT$2,List!$P:$P,0)))</f>
        <v>0</v>
      </c>
      <c r="AU28" s="357">
        <f ca="1">IF(
COUNTIFS('Project Follow up - Base'!$S$20:$S$96,AU$2,'Project Follow up - Base'!$F$20:$F$96,$C28)&lt;= INDEX(List!$Q:$Q,MATCH(AU$2,List!$P:$P,0)),
0,
(COUNTIFS('Project Follow up - Base'!$S$20:$S$96,AU$2,'Project Follow up - Base'!$F$20:$F$96,$C28)
- INDEX(List!$Q:$Q,MATCH(AU$2,List!$P:$P,0)))
* INDEX(List!$R:$R,MATCH(AU$2,List!$P:$P,0)))</f>
        <v>0</v>
      </c>
      <c r="AV28" s="357">
        <f ca="1">IF(
COUNTIFS('Project Follow up - Base'!$S$20:$S$96,AV$2,'Project Follow up - Base'!$F$20:$F$96,$C28)&lt;= INDEX(List!$Q:$Q,MATCH(AV$2,List!$P:$P,0)),
0,
(COUNTIFS('Project Follow up - Base'!$S$20:$S$96,AV$2,'Project Follow up - Base'!$F$20:$F$96,$C28)
- INDEX(List!$Q:$Q,MATCH(AV$2,List!$P:$P,0)))
* INDEX(List!$R:$R,MATCH(AV$2,List!$P:$P,0)))</f>
        <v>0</v>
      </c>
      <c r="AW28" s="357">
        <f ca="1">IF(
COUNTIFS('Project Follow up - Base'!$S$20:$S$96,AW$2,'Project Follow up - Base'!$F$20:$F$96,$C28)&lt;= INDEX(List!$Q:$Q,MATCH(AW$2,List!$P:$P,0)),
0,
(COUNTIFS('Project Follow up - Base'!$S$20:$S$96,AW$2,'Project Follow up - Base'!$F$20:$F$96,$C28)
- INDEX(List!$Q:$Q,MATCH(AW$2,List!$P:$P,0)))
* INDEX(List!$R:$R,MATCH(AW$2,List!$P:$P,0)))</f>
        <v>0</v>
      </c>
      <c r="AX28" s="357">
        <f ca="1">IF(
COUNTIFS('Project Follow up - Base'!$S$20:$S$96,AX$2,'Project Follow up - Base'!$F$20:$F$96,$C28)&lt;= INDEX(List!$Q:$Q,MATCH(AX$2,List!$P:$P,0)),
0,
(COUNTIFS('Project Follow up - Base'!$S$20:$S$96,AX$2,'Project Follow up - Base'!$F$20:$F$96,$C28)
- INDEX(List!$Q:$Q,MATCH(AX$2,List!$P:$P,0)))
* INDEX(List!$R:$R,MATCH(AX$2,List!$P:$P,0)))</f>
        <v>0</v>
      </c>
      <c r="AY28" s="357">
        <f ca="1">IF(
COUNTIFS('Project Follow up - Base'!$S$20:$S$96,AY$2,'Project Follow up - Base'!$F$20:$F$96,$C28)&lt;= INDEX(List!$Q:$Q,MATCH(AY$2,List!$P:$P,0)),
0,
(COUNTIFS('Project Follow up - Base'!$S$20:$S$96,AY$2,'Project Follow up - Base'!$F$20:$F$96,$C28)
- INDEX(List!$Q:$Q,MATCH(AY$2,List!$P:$P,0)))
* INDEX(List!$R:$R,MATCH(AY$2,List!$P:$P,0)))</f>
        <v>0</v>
      </c>
      <c r="AZ28" s="357">
        <f ca="1">IF(
COUNTIFS('Project Follow up - Base'!$S$20:$S$96,AZ$2,'Project Follow up - Base'!$F$20:$F$96,$C28)&lt;= INDEX(List!$Q:$Q,MATCH(AZ$2,List!$P:$P,0)),
0,
(COUNTIFS('Project Follow up - Base'!$S$20:$S$96,AZ$2,'Project Follow up - Base'!$F$20:$F$96,$C28)
- INDEX(List!$Q:$Q,MATCH(AZ$2,List!$P:$P,0)))
* INDEX(List!$R:$R,MATCH(AZ$2,List!$P:$P,0)))</f>
        <v>0</v>
      </c>
      <c r="BA28" s="357">
        <f ca="1">IF(
COUNTIFS('Project Follow up - Base'!$S$20:$S$96,BA$2,'Project Follow up - Base'!$F$20:$F$96,$C28)&lt;= INDEX(List!$Q:$Q,MATCH(BA$2,List!$P:$P,0)),
0,
(COUNTIFS('Project Follow up - Base'!$S$20:$S$96,BA$2,'Project Follow up - Base'!$F$20:$F$96,$C28)
- INDEX(List!$Q:$Q,MATCH(BA$2,List!$P:$P,0)))
* INDEX(List!$R:$R,MATCH(BA$2,List!$P:$P,0)))</f>
        <v>0</v>
      </c>
      <c r="BB28" s="357">
        <f ca="1">IF(
COUNTIFS('Project Follow up - Base'!$S$20:$S$96,BB$2,'Project Follow up - Base'!$F$20:$F$96,$C28)&lt;= INDEX(List!$Q:$Q,MATCH(BB$2,List!$P:$P,0)),
0,
(COUNTIFS('Project Follow up - Base'!$S$20:$S$96,BB$2,'Project Follow up - Base'!$F$20:$F$96,$C28)
- INDEX(List!$Q:$Q,MATCH(BB$2,List!$P:$P,0)))
* INDEX(List!$R:$R,MATCH(BB$2,List!$P:$P,0)))</f>
        <v>0</v>
      </c>
      <c r="BC28" s="357">
        <f ca="1">IF(
COUNTIFS('Project Follow up - Base'!$S$20:$S$96,BC$2,'Project Follow up - Base'!$F$20:$F$96,$C28)&lt;= INDEX(List!$Q:$Q,MATCH(BC$2,List!$P:$P,0)),
0,
(COUNTIFS('Project Follow up - Base'!$S$20:$S$96,BC$2,'Project Follow up - Base'!$F$20:$F$96,$C28)
- INDEX(List!$Q:$Q,MATCH(BC$2,List!$P:$P,0)))
* INDEX(List!$R:$R,MATCH(BC$2,List!$P:$P,0)))</f>
        <v>0</v>
      </c>
      <c r="BD28" s="357">
        <f ca="1">IF(
COUNTIFS('Project Follow up - Base'!$S$20:$S$96,BD$2,'Project Follow up - Base'!$F$20:$F$96,$C28)&lt;= INDEX(List!$Q:$Q,MATCH(BD$2,List!$P:$P,0)),
0,
(COUNTIFS('Project Follow up - Base'!$S$20:$S$96,BD$2,'Project Follow up - Base'!$F$20:$F$96,$C28)
- INDEX(List!$Q:$Q,MATCH(BD$2,List!$P:$P,0)))
* INDEX(List!$R:$R,MATCH(BD$2,List!$P:$P,0)))</f>
        <v>0</v>
      </c>
      <c r="BE28" s="357">
        <f ca="1">IF(
COUNTIFS('Project Follow up - Base'!$S$20:$S$96,BE$2,'Project Follow up - Base'!$F$20:$F$96,$C28)&lt;= INDEX(List!$Q:$Q,MATCH(BE$2,List!$P:$P,0)),
0,
(COUNTIFS('Project Follow up - Base'!$S$20:$S$96,BE$2,'Project Follow up - Base'!$F$20:$F$96,$C28)
- INDEX(List!$Q:$Q,MATCH(BE$2,List!$P:$P,0)))
* INDEX(List!$R:$R,MATCH(BE$2,List!$P:$P,0)))</f>
        <v>0</v>
      </c>
      <c r="BF28" s="357">
        <f ca="1">IF(
COUNTIFS('Project Follow up - Base'!$S$20:$S$96,BF$2,'Project Follow up - Base'!$F$20:$F$96,$C28)&lt;= INDEX(List!$Q:$Q,MATCH(BF$2,List!$P:$P,0)),
0,
(COUNTIFS('Project Follow up - Base'!$S$20:$S$96,BF$2,'Project Follow up - Base'!$F$20:$F$96,$C28)
- INDEX(List!$Q:$Q,MATCH(BF$2,List!$P:$P,0)))
* INDEX(List!$R:$R,MATCH(BF$2,List!$P:$P,0)))</f>
        <v>0</v>
      </c>
      <c r="BG28" s="357">
        <f ca="1">IF(
COUNTIFS('Project Follow up - Base'!$S$20:$S$96,BG$2,'Project Follow up - Base'!$F$20:$F$96,$C28)&lt;= INDEX(List!$Q:$Q,MATCH(BG$2,List!$P:$P,0)),
0,
(COUNTIFS('Project Follow up - Base'!$S$20:$S$96,BG$2,'Project Follow up - Base'!$F$20:$F$96,$C28)
- INDEX(List!$Q:$Q,MATCH(BG$2,List!$P:$P,0)))
* INDEX(List!$R:$R,MATCH(BG$2,List!$P:$P,0)))</f>
        <v>0</v>
      </c>
      <c r="BH28" s="357">
        <f ca="1">IF(
COUNTIFS('Project Follow up - Base'!$S$20:$S$96,BH$2,'Project Follow up - Base'!$F$20:$F$96,$C28)&lt;= INDEX(List!$Q:$Q,MATCH(BH$2,List!$P:$P,0)),
0,
(COUNTIFS('Project Follow up - Base'!$S$20:$S$96,BH$2,'Project Follow up - Base'!$F$20:$F$96,$C28)
- INDEX(List!$Q:$Q,MATCH(BH$2,List!$P:$P,0)))
* INDEX(List!$R:$R,MATCH(BH$2,List!$P:$P,0)))</f>
        <v>0</v>
      </c>
      <c r="BI28" s="357">
        <f ca="1">IF(
COUNTIFS('Project Follow up - Base'!$S$20:$S$96,BI$2,'Project Follow up - Base'!$F$20:$F$96,$C28)&lt;= INDEX(List!$Q:$Q,MATCH(BI$2,List!$P:$P,0)),
0,
(COUNTIFS('Project Follow up - Base'!$S$20:$S$96,BI$2,'Project Follow up - Base'!$F$20:$F$96,$C28)
- INDEX(List!$Q:$Q,MATCH(BI$2,List!$P:$P,0)))
* INDEX(List!$R:$R,MATCH(BI$2,List!$P:$P,0)))</f>
        <v>0</v>
      </c>
      <c r="BJ28" s="357">
        <f ca="1">IF(
COUNTIFS('Project Follow up - Base'!$S$20:$S$96,BJ$2,'Project Follow up - Base'!$F$20:$F$96,$C28)&lt;= INDEX(List!$Q:$Q,MATCH(BJ$2,List!$P:$P,0)),
0,
(COUNTIFS('Project Follow up - Base'!$S$20:$S$96,BJ$2,'Project Follow up - Base'!$F$20:$F$96,$C28)
- INDEX(List!$Q:$Q,MATCH(BJ$2,List!$P:$P,0)))
* INDEX(List!$R:$R,MATCH(BJ$2,List!$P:$P,0)))</f>
        <v>0</v>
      </c>
      <c r="BK28" s="357">
        <f ca="1">IF(
COUNTIFS('Project Follow up - Base'!$S$20:$S$96,BK$2,'Project Follow up - Base'!$F$20:$F$96,$C28)&lt;= INDEX(List!$Q:$Q,MATCH(BK$2,List!$P:$P,0)),
0,
(COUNTIFS('Project Follow up - Base'!$S$20:$S$96,BK$2,'Project Follow up - Base'!$F$20:$F$96,$C28)
- INDEX(List!$Q:$Q,MATCH(BK$2,List!$P:$P,0)))
* INDEX(List!$R:$R,MATCH(BK$2,List!$P:$P,0)))</f>
        <v>0</v>
      </c>
      <c r="BL28" s="357">
        <f ca="1">IF(
COUNTIFS('Project Follow up - Base'!$S$20:$S$96,BL$2,'Project Follow up - Base'!$F$20:$F$96,$C28)&lt;= INDEX(List!$Q:$Q,MATCH(BL$2,List!$P:$P,0)),
0,
(COUNTIFS('Project Follow up - Base'!$S$20:$S$96,BL$2,'Project Follow up - Base'!$F$20:$F$96,$C28)
- INDEX(List!$Q:$Q,MATCH(BL$2,List!$P:$P,0)))
* INDEX(List!$R:$R,MATCH(BL$2,List!$P:$P,0)))</f>
        <v>0</v>
      </c>
      <c r="BM28" s="357">
        <f ca="1">IF(
COUNTIFS('Project Follow up - Base'!$S$20:$S$96,BM$2,'Project Follow up - Base'!$F$20:$F$96,$C28)&lt;= INDEX(List!$Q:$Q,MATCH(BM$2,List!$P:$P,0)),
0,
(COUNTIFS('Project Follow up - Base'!$S$20:$S$96,BM$2,'Project Follow up - Base'!$F$20:$F$96,$C28)
- INDEX(List!$Q:$Q,MATCH(BM$2,List!$P:$P,0)))
* INDEX(List!$R:$R,MATCH(BM$2,List!$P:$P,0)))</f>
        <v>0</v>
      </c>
      <c r="BN28" s="357">
        <f ca="1">IF(
COUNTIFS('Project Follow up - Base'!$S$20:$S$96,BN$2,'Project Follow up - Base'!$F$20:$F$96,$C28)&lt;= INDEX(List!$Q:$Q,MATCH(BN$2,List!$P:$P,0)),
0,
(COUNTIFS('Project Follow up - Base'!$S$20:$S$96,BN$2,'Project Follow up - Base'!$F$20:$F$96,$C28)
- INDEX(List!$Q:$Q,MATCH(BN$2,List!$P:$P,0)))
* INDEX(List!$R:$R,MATCH(BN$2,List!$P:$P,0)))</f>
        <v>0</v>
      </c>
      <c r="BO28" s="357">
        <f ca="1">IF(
COUNTIFS('Project Follow up - Base'!$S$20:$S$96,BO$2,'Project Follow up - Base'!$F$20:$F$96,$C28)&lt;= INDEX(List!$Q:$Q,MATCH(BO$2,List!$P:$P,0)),
0,
(COUNTIFS('Project Follow up - Base'!$S$20:$S$96,BO$2,'Project Follow up - Base'!$F$20:$F$96,$C28)
- INDEX(List!$Q:$Q,MATCH(BO$2,List!$P:$P,0)))
* INDEX(List!$R:$R,MATCH(BO$2,List!$P:$P,0)))</f>
        <v>0</v>
      </c>
      <c r="BP28" s="357">
        <f ca="1">IF(
COUNTIFS('Project Follow up - Base'!$S$20:$S$96,BP$2,'Project Follow up - Base'!$F$20:$F$96,$C28)&lt;= INDEX(List!$Q:$Q,MATCH(BP$2,List!$P:$P,0)),
0,
(COUNTIFS('Project Follow up - Base'!$S$20:$S$96,BP$2,'Project Follow up - Base'!$F$20:$F$96,$C28)
- INDEX(List!$Q:$Q,MATCH(BP$2,List!$P:$P,0)))
* INDEX(List!$R:$R,MATCH(BP$2,List!$P:$P,0)))</f>
        <v>0</v>
      </c>
      <c r="BQ28" s="357">
        <f ca="1">IF(
COUNTIFS('Project Follow up - Base'!$S$20:$S$96,BQ$2,'Project Follow up - Base'!$F$20:$F$96,$C28)&lt;= INDEX(List!$Q:$Q,MATCH(BQ$2,List!$P:$P,0)),
0,
(COUNTIFS('Project Follow up - Base'!$S$20:$S$96,BQ$2,'Project Follow up - Base'!$F$20:$F$96,$C28)
- INDEX(List!$Q:$Q,MATCH(BQ$2,List!$P:$P,0)))
* INDEX(List!$R:$R,MATCH(BQ$2,List!$P:$P,0)))</f>
        <v>0</v>
      </c>
      <c r="BR28" s="357">
        <f ca="1">IF(
COUNTIFS('Project Follow up - Base'!$S$20:$S$96,BR$2,'Project Follow up - Base'!$F$20:$F$96,$C28)&lt;= INDEX(List!$Q:$Q,MATCH(BR$2,List!$P:$P,0)),
0,
(COUNTIFS('Project Follow up - Base'!$S$20:$S$96,BR$2,'Project Follow up - Base'!$F$20:$F$96,$C28)
- INDEX(List!$Q:$Q,MATCH(BR$2,List!$P:$P,0)))
* INDEX(List!$R:$R,MATCH(BR$2,List!$P:$P,0)))</f>
        <v>0</v>
      </c>
      <c r="BS28" s="357">
        <f ca="1">IF(
COUNTIFS('Project Follow up - Base'!$S$20:$S$96,BS$2,'Project Follow up - Base'!$F$20:$F$96,$C28)&lt;= INDEX(List!$Q:$Q,MATCH(BS$2,List!$P:$P,0)),
0,
(COUNTIFS('Project Follow up - Base'!$S$20:$S$96,BS$2,'Project Follow up - Base'!$F$20:$F$96,$C28)
- INDEX(List!$Q:$Q,MATCH(BS$2,List!$P:$P,0)))
* INDEX(List!$R:$R,MATCH(BS$2,List!$P:$P,0)))</f>
        <v>0</v>
      </c>
      <c r="BT28" s="357">
        <f ca="1">IF(
COUNTIFS('Project Follow up - Base'!$S$20:$S$96,BT$2,'Project Follow up - Base'!$F$20:$F$96,$C28)&lt;= INDEX(List!$Q:$Q,MATCH(BT$2,List!$P:$P,0)),
0,
(COUNTIFS('Project Follow up - Base'!$S$20:$S$96,BT$2,'Project Follow up - Base'!$F$20:$F$96,$C28)
- INDEX(List!$Q:$Q,MATCH(BT$2,List!$P:$P,0)))
* INDEX(List!$R:$R,MATCH(BT$2,List!$P:$P,0)))</f>
        <v>0</v>
      </c>
      <c r="BU28" s="357">
        <f ca="1">IF(
COUNTIFS('Project Follow up - Base'!$S$20:$S$96,BU$2,'Project Follow up - Base'!$F$20:$F$96,$C28)&lt;= INDEX(List!$Q:$Q,MATCH(BU$2,List!$P:$P,0)),
0,
(COUNTIFS('Project Follow up - Base'!$S$20:$S$96,BU$2,'Project Follow up - Base'!$F$20:$F$96,$C28)
- INDEX(List!$Q:$Q,MATCH(BU$2,List!$P:$P,0)))
* INDEX(List!$R:$R,MATCH(BU$2,List!$P:$P,0)))</f>
        <v>0</v>
      </c>
      <c r="BV28" s="357">
        <f ca="1">IF(
COUNTIFS('Project Follow up - Base'!$S$20:$S$96,BV$2,'Project Follow up - Base'!$F$20:$F$96,$C28)&lt;= INDEX(List!$Q:$Q,MATCH(BV$2,List!$P:$P,0)),
0,
(COUNTIFS('Project Follow up - Base'!$S$20:$S$96,BV$2,'Project Follow up - Base'!$F$20:$F$96,$C28)
- INDEX(List!$Q:$Q,MATCH(BV$2,List!$P:$P,0)))
* INDEX(List!$R:$R,MATCH(BV$2,List!$P:$P,0)))</f>
        <v>0</v>
      </c>
      <c r="BW28" s="357">
        <f ca="1">IF(
COUNTIFS('Project Follow up - Base'!$S$20:$S$96,BW$2,'Project Follow up - Base'!$F$20:$F$96,$C28)&lt;= INDEX(List!$Q:$Q,MATCH(BW$2,List!$P:$P,0)),
0,
(COUNTIFS('Project Follow up - Base'!$S$20:$S$96,BW$2,'Project Follow up - Base'!$F$20:$F$96,$C28)
- INDEX(List!$Q:$Q,MATCH(BW$2,List!$P:$P,0)))
* INDEX(List!$R:$R,MATCH(BW$2,List!$P:$P,0)))</f>
        <v>0</v>
      </c>
      <c r="BX28" s="357">
        <f ca="1">IF(
COUNTIFS('Project Follow up - Base'!$S$20:$S$96,BX$2,'Project Follow up - Base'!$F$20:$F$96,$C28)&lt;= INDEX(List!$Q:$Q,MATCH(BX$2,List!$P:$P,0)),
0,
(COUNTIFS('Project Follow up - Base'!$S$20:$S$96,BX$2,'Project Follow up - Base'!$F$20:$F$96,$C28)
- INDEX(List!$Q:$Q,MATCH(BX$2,List!$P:$P,0)))
* INDEX(List!$R:$R,MATCH(BX$2,List!$P:$P,0)))</f>
        <v>0</v>
      </c>
      <c r="BY28" s="357">
        <f ca="1">IF(
COUNTIFS('Project Follow up - Base'!$S$20:$S$96,BY$2,'Project Follow up - Base'!$F$20:$F$96,$C28)&lt;= INDEX(List!$Q:$Q,MATCH(BY$2,List!$P:$P,0)),
0,
(COUNTIFS('Project Follow up - Base'!$S$20:$S$96,BY$2,'Project Follow up - Base'!$F$20:$F$96,$C28)
- INDEX(List!$Q:$Q,MATCH(BY$2,List!$P:$P,0)))
* INDEX(List!$R:$R,MATCH(BY$2,List!$P:$P,0)))</f>
        <v>0</v>
      </c>
      <c r="BZ28" s="357">
        <f ca="1">IF(
COUNTIFS('Project Follow up - Base'!$S$20:$S$96,BZ$2,'Project Follow up - Base'!$F$20:$F$96,$C28)&lt;= INDEX(List!$Q:$Q,MATCH(BZ$2,List!$P:$P,0)),
0,
(COUNTIFS('Project Follow up - Base'!$S$20:$S$96,BZ$2,'Project Follow up - Base'!$F$20:$F$96,$C28)
- INDEX(List!$Q:$Q,MATCH(BZ$2,List!$P:$P,0)))
* INDEX(List!$R:$R,MATCH(BZ$2,List!$P:$P,0)))</f>
        <v>0</v>
      </c>
      <c r="CA28" s="357">
        <f ca="1">IF(
COUNTIFS('Project Follow up - Base'!$S$20:$S$96,CA$2,'Project Follow up - Base'!$F$20:$F$96,$C28)&lt;= INDEX(List!$Q:$Q,MATCH(CA$2,List!$P:$P,0)),
0,
(COUNTIFS('Project Follow up - Base'!$S$20:$S$96,CA$2,'Project Follow up - Base'!$F$20:$F$96,$C28)
- INDEX(List!$Q:$Q,MATCH(CA$2,List!$P:$P,0)))
* INDEX(List!$R:$R,MATCH(CA$2,List!$P:$P,0)))</f>
        <v>0</v>
      </c>
      <c r="CB28" s="357">
        <f ca="1">IF(
COUNTIFS('Project Follow up - Base'!$S$20:$S$96,CB$2,'Project Follow up - Base'!$F$20:$F$96,$C28)&lt;= INDEX(List!$Q:$Q,MATCH(CB$2,List!$P:$P,0)),
0,
(COUNTIFS('Project Follow up - Base'!$S$20:$S$96,CB$2,'Project Follow up - Base'!$F$20:$F$96,$C28)
- INDEX(List!$Q:$Q,MATCH(CB$2,List!$P:$P,0)))
* INDEX(List!$R:$R,MATCH(CB$2,List!$P:$P,0)))</f>
        <v>0</v>
      </c>
      <c r="CC28" s="357">
        <f ca="1">IF(
COUNTIFS('Project Follow up - Base'!$S$20:$S$96,CC$2,'Project Follow up - Base'!$F$20:$F$96,$C28)&lt;= INDEX(List!$Q:$Q,MATCH(CC$2,List!$P:$P,0)),
0,
(COUNTIFS('Project Follow up - Base'!$S$20:$S$96,CC$2,'Project Follow up - Base'!$F$20:$F$96,$C28)
- INDEX(List!$Q:$Q,MATCH(CC$2,List!$P:$P,0)))
* INDEX(List!$R:$R,MATCH(CC$2,List!$P:$P,0)))</f>
        <v>0</v>
      </c>
      <c r="CD28" s="357">
        <f ca="1">IF(
COUNTIFS('Project Follow up - Base'!$S$20:$S$96,CD$2,'Project Follow up - Base'!$F$20:$F$96,$C28)&lt;= INDEX(List!$Q:$Q,MATCH(CD$2,List!$P:$P,0)),
0,
(COUNTIFS('Project Follow up - Base'!$S$20:$S$96,CD$2,'Project Follow up - Base'!$F$20:$F$96,$C28)
- INDEX(List!$Q:$Q,MATCH(CD$2,List!$P:$P,0)))
* INDEX(List!$R:$R,MATCH(CD$2,List!$P:$P,0)))</f>
        <v>0</v>
      </c>
      <c r="CE28" s="357">
        <f ca="1">IF(
COUNTIFS('Project Follow up - Base'!$S$20:$S$96,CE$2,'Project Follow up - Base'!$F$20:$F$96,$C28)&lt;= INDEX(List!$Q:$Q,MATCH(CE$2,List!$P:$P,0)),
0,
(COUNTIFS('Project Follow up - Base'!$S$20:$S$96,CE$2,'Project Follow up - Base'!$F$20:$F$96,$C28)
- INDEX(List!$Q:$Q,MATCH(CE$2,List!$P:$P,0)))
* INDEX(List!$R:$R,MATCH(CE$2,List!$P:$P,0)))</f>
        <v>0</v>
      </c>
      <c r="CF28" s="357">
        <f ca="1">IF(
COUNTIFS('Project Follow up - Base'!$S$20:$S$96,CF$2,'Project Follow up - Base'!$F$20:$F$96,$C28)&lt;= INDEX(List!$Q:$Q,MATCH(CF$2,List!$P:$P,0)),
0,
(COUNTIFS('Project Follow up - Base'!$S$20:$S$96,CF$2,'Project Follow up - Base'!$F$20:$F$96,$C28)
- INDEX(List!$Q:$Q,MATCH(CF$2,List!$P:$P,0)))
* INDEX(List!$R:$R,MATCH(CF$2,List!$P:$P,0)))</f>
        <v>0</v>
      </c>
      <c r="CG28" s="357">
        <f ca="1">IF(
COUNTIFS('Project Follow up - Base'!$S$20:$S$96,CG$2,'Project Follow up - Base'!$F$20:$F$96,$C28)&lt;= INDEX(List!$Q:$Q,MATCH(CG$2,List!$P:$P,0)),
0,
(COUNTIFS('Project Follow up - Base'!$S$20:$S$96,CG$2,'Project Follow up - Base'!$F$20:$F$96,$C28)
- INDEX(List!$Q:$Q,MATCH(CG$2,List!$P:$P,0)))
* INDEX(List!$R:$R,MATCH(CG$2,List!$P:$P,0)))</f>
        <v>0</v>
      </c>
      <c r="CH28" s="357">
        <f ca="1">IF(
COUNTIFS('Project Follow up - Base'!$S$20:$S$96,CH$2,'Project Follow up - Base'!$F$20:$F$96,$C28)&lt;= INDEX(List!$Q:$Q,MATCH(CH$2,List!$P:$P,0)),
0,
(COUNTIFS('Project Follow up - Base'!$S$20:$S$96,CH$2,'Project Follow up - Base'!$F$20:$F$96,$C28)
- INDEX(List!$Q:$Q,MATCH(CH$2,List!$P:$P,0)))
* INDEX(List!$R:$R,MATCH(CH$2,List!$P:$P,0)))</f>
        <v>0</v>
      </c>
      <c r="CI28" s="357">
        <f ca="1">IF(
COUNTIFS('Project Follow up - Base'!$S$20:$S$96,CI$2,'Project Follow up - Base'!$F$20:$F$96,$C28)&lt;= INDEX(List!$Q:$Q,MATCH(CI$2,List!$P:$P,0)),
0,
(COUNTIFS('Project Follow up - Base'!$S$20:$S$96,CI$2,'Project Follow up - Base'!$F$20:$F$96,$C28)
- INDEX(List!$Q:$Q,MATCH(CI$2,List!$P:$P,0)))
* INDEX(List!$R:$R,MATCH(CI$2,List!$P:$P,0)))</f>
        <v>0</v>
      </c>
      <c r="CJ28" s="357">
        <f ca="1">IF(
COUNTIFS('Project Follow up - Base'!$S$20:$S$96,CJ$2,'Project Follow up - Base'!$F$20:$F$96,$C28)&lt;= INDEX(List!$Q:$Q,MATCH(CJ$2,List!$P:$P,0)),
0,
(COUNTIFS('Project Follow up - Base'!$S$20:$S$96,CJ$2,'Project Follow up - Base'!$F$20:$F$96,$C28)
- INDEX(List!$Q:$Q,MATCH(CJ$2,List!$P:$P,0)))
* INDEX(List!$R:$R,MATCH(CJ$2,List!$P:$P,0)))</f>
        <v>0</v>
      </c>
      <c r="CK28" s="357">
        <f ca="1">IF(
COUNTIFS('Project Follow up - Base'!$S$20:$S$96,CK$2,'Project Follow up - Base'!$F$20:$F$96,$C28)&lt;= INDEX(List!$Q:$Q,MATCH(CK$2,List!$P:$P,0)),
0,
(COUNTIFS('Project Follow up - Base'!$S$20:$S$96,CK$2,'Project Follow up - Base'!$F$20:$F$96,$C28)
- INDEX(List!$Q:$Q,MATCH(CK$2,List!$P:$P,0)))
* INDEX(List!$R:$R,MATCH(CK$2,List!$P:$P,0)))</f>
        <v>0</v>
      </c>
      <c r="CL28" s="357">
        <f ca="1">IF(
COUNTIFS('Project Follow up - Base'!$S$20:$S$96,CL$2,'Project Follow up - Base'!$F$20:$F$96,$C28)&lt;= INDEX(List!$Q:$Q,MATCH(CL$2,List!$P:$P,0)),
0,
(COUNTIFS('Project Follow up - Base'!$S$20:$S$96,CL$2,'Project Follow up - Base'!$F$20:$F$96,$C28)
- INDEX(List!$Q:$Q,MATCH(CL$2,List!$P:$P,0)))
* INDEX(List!$R:$R,MATCH(CL$2,List!$P:$P,0)))</f>
        <v>0</v>
      </c>
      <c r="CM28" s="357">
        <f ca="1">IF(
COUNTIFS('Project Follow up - Base'!$S$20:$S$96,CM$2,'Project Follow up - Base'!$F$20:$F$96,$C28)&lt;= INDEX(List!$Q:$Q,MATCH(CM$2,List!$P:$P,0)),
0,
(COUNTIFS('Project Follow up - Base'!$S$20:$S$96,CM$2,'Project Follow up - Base'!$F$20:$F$96,$C28)
- INDEX(List!$Q:$Q,MATCH(CM$2,List!$P:$P,0)))
* INDEX(List!$R:$R,MATCH(CM$2,List!$P:$P,0)))</f>
        <v>0</v>
      </c>
      <c r="CN28" s="357">
        <f ca="1">IF(
COUNTIFS('Project Follow up - Base'!$S$20:$S$96,CN$2,'Project Follow up - Base'!$F$20:$F$96,$C28)&lt;= INDEX(List!$Q:$Q,MATCH(CN$2,List!$P:$P,0)),
0,
(COUNTIFS('Project Follow up - Base'!$S$20:$S$96,CN$2,'Project Follow up - Base'!$F$20:$F$96,$C28)
- INDEX(List!$Q:$Q,MATCH(CN$2,List!$P:$P,0)))
* INDEX(List!$R:$R,MATCH(CN$2,List!$P:$P,0)))</f>
        <v>0</v>
      </c>
      <c r="CO28" s="357">
        <f ca="1">IF(
COUNTIFS('Project Follow up - Base'!$S$20:$S$96,CO$2,'Project Follow up - Base'!$F$20:$F$96,$C28)&lt;= INDEX(List!$Q:$Q,MATCH(CO$2,List!$P:$P,0)),
0,
(COUNTIFS('Project Follow up - Base'!$S$20:$S$96,CO$2,'Project Follow up - Base'!$F$20:$F$96,$C28)
- INDEX(List!$Q:$Q,MATCH(CO$2,List!$P:$P,0)))
* INDEX(List!$R:$R,MATCH(CO$2,List!$P:$P,0)))</f>
        <v>0</v>
      </c>
      <c r="CP28" s="357">
        <f ca="1">IF(
COUNTIFS('Project Follow up - Base'!$S$20:$S$96,CP$2,'Project Follow up - Base'!$F$20:$F$96,$C28)&lt;= INDEX(List!$Q:$Q,MATCH(CP$2,List!$P:$P,0)),
0,
(COUNTIFS('Project Follow up - Base'!$S$20:$S$96,CP$2,'Project Follow up - Base'!$F$20:$F$96,$C28)
- INDEX(List!$Q:$Q,MATCH(CP$2,List!$P:$P,0)))
* INDEX(List!$R:$R,MATCH(CP$2,List!$P:$P,0)))</f>
        <v>0</v>
      </c>
      <c r="CQ28" s="357">
        <f ca="1">IF(
COUNTIFS('Project Follow up - Base'!$S$20:$S$96,CQ$2,'Project Follow up - Base'!$F$20:$F$96,$C28)&lt;= INDEX(List!$Q:$Q,MATCH(CQ$2,List!$P:$P,0)),
0,
(COUNTIFS('Project Follow up - Base'!$S$20:$S$96,CQ$2,'Project Follow up - Base'!$F$20:$F$96,$C28)
- INDEX(List!$Q:$Q,MATCH(CQ$2,List!$P:$P,0)))
* INDEX(List!$R:$R,MATCH(CQ$2,List!$P:$P,0)))</f>
        <v>0</v>
      </c>
      <c r="CR28" s="357">
        <f ca="1">IF(
COUNTIFS('Project Follow up - Base'!$S$20:$S$96,CR$2,'Project Follow up - Base'!$F$20:$F$96,$C28)&lt;= INDEX(List!$Q:$Q,MATCH(CR$2,List!$P:$P,0)),
0,
(COUNTIFS('Project Follow up - Base'!$S$20:$S$96,CR$2,'Project Follow up - Base'!$F$20:$F$96,$C28)
- INDEX(List!$Q:$Q,MATCH(CR$2,List!$P:$P,0)))
* INDEX(List!$R:$R,MATCH(CR$2,List!$P:$P,0)))</f>
        <v>0</v>
      </c>
      <c r="CS28" s="357">
        <f ca="1">IF(
COUNTIFS('Project Follow up - Base'!$S$20:$S$96,CS$2,'Project Follow up - Base'!$F$20:$F$96,$C28)&lt;= INDEX(List!$Q:$Q,MATCH(CS$2,List!$P:$P,0)),
0,
(COUNTIFS('Project Follow up - Base'!$S$20:$S$96,CS$2,'Project Follow up - Base'!$F$20:$F$96,$C28)
- INDEX(List!$Q:$Q,MATCH(CS$2,List!$P:$P,0)))
* INDEX(List!$R:$R,MATCH(CS$2,List!$P:$P,0)))</f>
        <v>0</v>
      </c>
      <c r="CT28" s="357">
        <f ca="1">IF(
COUNTIFS('Project Follow up - Base'!$S$20:$S$96,CT$2,'Project Follow up - Base'!$F$20:$F$96,$C28)&lt;= INDEX(List!$Q:$Q,MATCH(CT$2,List!$P:$P,0)),
0,
(COUNTIFS('Project Follow up - Base'!$S$20:$S$96,CT$2,'Project Follow up - Base'!$F$20:$F$96,$C28)
- INDEX(List!$Q:$Q,MATCH(CT$2,List!$P:$P,0)))
* INDEX(List!$R:$R,MATCH(CT$2,List!$P:$P,0)))</f>
        <v>0</v>
      </c>
      <c r="CU28" s="357">
        <f ca="1">IF(
COUNTIFS('Project Follow up - Base'!$S$20:$S$96,CU$2,'Project Follow up - Base'!$F$20:$F$96,$C28)&lt;= INDEX(List!$Q:$Q,MATCH(CU$2,List!$P:$P,0)),
0,
(COUNTIFS('Project Follow up - Base'!$S$20:$S$96,CU$2,'Project Follow up - Base'!$F$20:$F$96,$C28)
- INDEX(List!$Q:$Q,MATCH(CU$2,List!$P:$P,0)))
* INDEX(List!$R:$R,MATCH(CU$2,List!$P:$P,0)))</f>
        <v>0</v>
      </c>
      <c r="CV28" s="357">
        <f ca="1">IF(
COUNTIFS('Project Follow up - Base'!$S$20:$S$96,CV$2,'Project Follow up - Base'!$F$20:$F$96,$C28)&lt;= INDEX(List!$Q:$Q,MATCH(CV$2,List!$P:$P,0)),
0,
(COUNTIFS('Project Follow up - Base'!$S$20:$S$96,CV$2,'Project Follow up - Base'!$F$20:$F$96,$C28)
- INDEX(List!$Q:$Q,MATCH(CV$2,List!$P:$P,0)))
* INDEX(List!$R:$R,MATCH(CV$2,List!$P:$P,0)))</f>
        <v>0</v>
      </c>
      <c r="CW28" s="357">
        <f ca="1">IF(
COUNTIFS('Project Follow up - Base'!$S$20:$S$96,CW$2,'Project Follow up - Base'!$F$20:$F$96,$C28)&lt;= INDEX(List!$Q:$Q,MATCH(CW$2,List!$P:$P,0)),
0,
(COUNTIFS('Project Follow up - Base'!$S$20:$S$96,CW$2,'Project Follow up - Base'!$F$20:$F$96,$C28)
- INDEX(List!$Q:$Q,MATCH(CW$2,List!$P:$P,0)))
* INDEX(List!$R:$R,MATCH(CW$2,List!$P:$P,0)))</f>
        <v>0</v>
      </c>
      <c r="CX28" s="357">
        <f ca="1">IF(
COUNTIFS('Project Follow up - Base'!$S$20:$S$96,CX$2,'Project Follow up - Base'!$F$20:$F$96,$C28)&lt;= INDEX(List!$Q:$Q,MATCH(CX$2,List!$P:$P,0)),
0,
(COUNTIFS('Project Follow up - Base'!$S$20:$S$96,CX$2,'Project Follow up - Base'!$F$20:$F$96,$C28)
- INDEX(List!$Q:$Q,MATCH(CX$2,List!$P:$P,0)))
* INDEX(List!$R:$R,MATCH(CX$2,List!$P:$P,0)))</f>
        <v>0</v>
      </c>
      <c r="CY28" s="357">
        <f ca="1">IF(
COUNTIFS('Project Follow up - Base'!$S$20:$S$96,CY$2,'Project Follow up - Base'!$F$20:$F$96,$C28)&lt;= INDEX(List!$Q:$Q,MATCH(CY$2,List!$P:$P,0)),
0,
(COUNTIFS('Project Follow up - Base'!$S$20:$S$96,CY$2,'Project Follow up - Base'!$F$20:$F$96,$C28)
- INDEX(List!$Q:$Q,MATCH(CY$2,List!$P:$P,0)))
* INDEX(List!$R:$R,MATCH(CY$2,List!$P:$P,0)))</f>
        <v>0</v>
      </c>
      <c r="CZ28" s="357">
        <f ca="1">IF(
COUNTIFS('Project Follow up - Base'!$S$20:$S$96,CZ$2,'Project Follow up - Base'!$F$20:$F$96,$C28)&lt;= INDEX(List!$Q:$Q,MATCH(CZ$2,List!$P:$P,0)),
0,
(COUNTIFS('Project Follow up - Base'!$S$20:$S$96,CZ$2,'Project Follow up - Base'!$F$20:$F$96,$C28)
- INDEX(List!$Q:$Q,MATCH(CZ$2,List!$P:$P,0)))
* INDEX(List!$R:$R,MATCH(CZ$2,List!$P:$P,0)))</f>
        <v>0</v>
      </c>
      <c r="DA28" s="357">
        <f ca="1">IF(
COUNTIFS('Project Follow up - Base'!$S$20:$S$96,DA$2,'Project Follow up - Base'!$F$20:$F$96,$C28)&lt;= INDEX(List!$Q:$Q,MATCH(DA$2,List!$P:$P,0)),
0,
(COUNTIFS('Project Follow up - Base'!$S$20:$S$96,DA$2,'Project Follow up - Base'!$F$20:$F$96,$C28)
- INDEX(List!$Q:$Q,MATCH(DA$2,List!$P:$P,0)))
* INDEX(List!$R:$R,MATCH(DA$2,List!$P:$P,0)))</f>
        <v>0</v>
      </c>
      <c r="DB28" s="357">
        <f ca="1">IF(
COUNTIFS('Project Follow up - Base'!$S$20:$S$96,DB$2,'Project Follow up - Base'!$F$20:$F$96,$C28)&lt;= INDEX(List!$Q:$Q,MATCH(DB$2,List!$P:$P,0)),
0,
(COUNTIFS('Project Follow up - Base'!$S$20:$S$96,DB$2,'Project Follow up - Base'!$F$20:$F$96,$C28)
- INDEX(List!$Q:$Q,MATCH(DB$2,List!$P:$P,0)))
* INDEX(List!$R:$R,MATCH(DB$2,List!$P:$P,0)))</f>
        <v>0</v>
      </c>
    </row>
    <row r="29" spans="1:106" x14ac:dyDescent="0.2">
      <c r="A29" s="353">
        <f>COUNTIF('Project Follow up - Base'!$F$20:$F$96,C29)</f>
        <v>2</v>
      </c>
      <c r="B29" s="353" t="str">
        <f>'Employees Summary'!B30</f>
        <v>Technical</v>
      </c>
      <c r="C29" s="353" t="str">
        <f>'Employees Summary'!C30</f>
        <v>Odai Souliman</v>
      </c>
      <c r="D29" s="354">
        <f ca="1">IF(C29=0,"", IF(A29&gt;0,1-(G29*[1]KPI!$C$3)-(H29*[1]KPI!$C$4),""))</f>
        <v>1</v>
      </c>
      <c r="E29" s="365" t="str">
        <f>IF(OR(C29='Project Follow up - Base'!$D$17,C29='Project Follow up - Base'!$D$38,C29='Project Follow up - Base'!$D$74), IF(SUMIF(B:B,B29,A:A)=0,"", AVERAGEIF(B:B,B29,D:D)),"")</f>
        <v/>
      </c>
      <c r="F29" s="366">
        <f ca="1">SUMIF('Project Follow up - Base'!$F$20:$F$102,'Employees KPIs'!C29,'Project Follow up - Base'!$AA$20:$AA$102)</f>
        <v>0</v>
      </c>
      <c r="G29" s="355">
        <f ca="1">IF( F29=0,
   0,
   IF(
     F29-
     [1]KPI!$F$3
     &lt;0,0,
     F29-
     [1]KPI!$F$3
    )*
     [1]KPI!$G$3
)</f>
        <v>0</v>
      </c>
      <c r="H29" s="355">
        <f t="shared" ca="1" si="0"/>
        <v>0</v>
      </c>
      <c r="I29" s="356">
        <f ca="1">IF(
COUNTIFS('Project Follow up - Base'!$S$20:$S$96,I$2,'Project Follow up - Base'!$F$20:$F$96,$C29)&lt;= INDEX(List!$Q:$Q,MATCH(I$2,List!$P:$P,0)),
0,
(COUNTIFS('Project Follow up - Base'!$S$20:$S$96,I$2,'Project Follow up - Base'!$F$20:$F$96,$C29)
- INDEX(List!$Q:$Q,MATCH(I$2,List!$P:$P,0)))
* INDEX(List!$R:$R,MATCH(I$2,List!$P:$P,0)))</f>
        <v>0</v>
      </c>
      <c r="J29" s="357">
        <f ca="1">IF(
COUNTIFS('Project Follow up - Base'!$S$20:$S$96,J$2,'Project Follow up - Base'!$F$20:$F$96,$C29)&lt;= INDEX(List!$Q:$Q,MATCH(J$2,List!$P:$P,0)),
0,
(COUNTIFS('Project Follow up - Base'!$S$20:$S$96,J$2,'Project Follow up - Base'!$F$20:$F$96,$C29)
- INDEX(List!$Q:$Q,MATCH(J$2,List!$P:$P,0)))
* INDEX(List!$R:$R,MATCH(J$2,List!$P:$P,0)))</f>
        <v>0</v>
      </c>
      <c r="K29" s="357">
        <f ca="1">IF(
COUNTIFS('Project Follow up - Base'!$S$20:$S$96,K$2,'Project Follow up - Base'!$F$20:$F$96,$C29)&lt;= INDEX(List!$Q:$Q,MATCH(K$2,List!$P:$P,0)),
0,
(COUNTIFS('Project Follow up - Base'!$S$20:$S$96,K$2,'Project Follow up - Base'!$F$20:$F$96,$C29)
- INDEX(List!$Q:$Q,MATCH(K$2,List!$P:$P,0)))
* INDEX(List!$R:$R,MATCH(K$2,List!$P:$P,0)))</f>
        <v>0</v>
      </c>
      <c r="L29" s="357">
        <f ca="1">IF(
COUNTIFS('Project Follow up - Base'!$S$20:$S$96,L$2,'Project Follow up - Base'!$F$20:$F$96,$C29)&lt;= INDEX(List!$Q:$Q,MATCH(L$2,List!$P:$P,0)),
0,
(COUNTIFS('Project Follow up - Base'!$S$20:$S$96,L$2,'Project Follow up - Base'!$F$20:$F$96,$C29)
- INDEX(List!$Q:$Q,MATCH(L$2,List!$P:$P,0)))
* INDEX(List!$R:$R,MATCH(L$2,List!$P:$P,0)))</f>
        <v>0</v>
      </c>
      <c r="M29" s="357">
        <f ca="1">IF(
COUNTIFS('Project Follow up - Base'!$S$20:$S$96,M$2,'Project Follow up - Base'!$F$20:$F$96,$C29)&lt;= INDEX(List!$Q:$Q,MATCH(M$2,List!$P:$P,0)),
0,
(COUNTIFS('Project Follow up - Base'!$S$20:$S$96,M$2,'Project Follow up - Base'!$F$20:$F$96,$C29)
- INDEX(List!$Q:$Q,MATCH(M$2,List!$P:$P,0)))
* INDEX(List!$R:$R,MATCH(M$2,List!$P:$P,0)))</f>
        <v>0</v>
      </c>
      <c r="N29" s="357">
        <f ca="1">IF(
COUNTIFS('Project Follow up - Base'!$S$20:$S$96,N$2,'Project Follow up - Base'!$F$20:$F$96,$C29)&lt;= INDEX(List!$Q:$Q,MATCH(N$2,List!$P:$P,0)),
0,
(COUNTIFS('Project Follow up - Base'!$S$20:$S$96,N$2,'Project Follow up - Base'!$F$20:$F$96,$C29)
- INDEX(List!$Q:$Q,MATCH(N$2,List!$P:$P,0)))
* INDEX(List!$R:$R,MATCH(N$2,List!$P:$P,0)))</f>
        <v>0</v>
      </c>
      <c r="O29" s="357">
        <f ca="1">IF(
COUNTIFS('Project Follow up - Base'!$S$20:$S$96,O$2,'Project Follow up - Base'!$F$20:$F$96,$C29)&lt;= INDEX(List!$Q:$Q,MATCH(O$2,List!$P:$P,0)),
0,
(COUNTIFS('Project Follow up - Base'!$S$20:$S$96,O$2,'Project Follow up - Base'!$F$20:$F$96,$C29)
- INDEX(List!$Q:$Q,MATCH(O$2,List!$P:$P,0)))
* INDEX(List!$R:$R,MATCH(O$2,List!$P:$P,0)))</f>
        <v>0</v>
      </c>
      <c r="P29" s="357">
        <f ca="1">IF(
COUNTIFS('Project Follow up - Base'!$S$20:$S$96,P$2,'Project Follow up - Base'!$F$20:$F$96,$C29)&lt;= INDEX(List!$Q:$Q,MATCH(P$2,List!$P:$P,0)),
0,
(COUNTIFS('Project Follow up - Base'!$S$20:$S$96,P$2,'Project Follow up - Base'!$F$20:$F$96,$C29)
- INDEX(List!$Q:$Q,MATCH(P$2,List!$P:$P,0)))
* INDEX(List!$R:$R,MATCH(P$2,List!$P:$P,0)))</f>
        <v>0</v>
      </c>
      <c r="Q29" s="357">
        <f ca="1">IF(
COUNTIFS('Project Follow up - Base'!$S$20:$S$96,Q$2,'Project Follow up - Base'!$F$20:$F$96,$C29)&lt;= INDEX(List!$Q:$Q,MATCH(Q$2,List!$P:$P,0)),
0,
(COUNTIFS('Project Follow up - Base'!$S$20:$S$96,Q$2,'Project Follow up - Base'!$F$20:$F$96,$C29)
- INDEX(List!$Q:$Q,MATCH(Q$2,List!$P:$P,0)))
* INDEX(List!$R:$R,MATCH(Q$2,List!$P:$P,0)))</f>
        <v>0</v>
      </c>
      <c r="R29" s="357">
        <f ca="1">IF(
COUNTIFS('Project Follow up - Base'!$S$20:$S$96,R$2,'Project Follow up - Base'!$F$20:$F$96,$C29)&lt;= INDEX(List!$Q:$Q,MATCH(R$2,List!$P:$P,0)),
0,
(COUNTIFS('Project Follow up - Base'!$S$20:$S$96,R$2,'Project Follow up - Base'!$F$20:$F$96,$C29)
- INDEX(List!$Q:$Q,MATCH(R$2,List!$P:$P,0)))
* INDEX(List!$R:$R,MATCH(R$2,List!$P:$P,0)))</f>
        <v>0</v>
      </c>
      <c r="S29" s="357">
        <f ca="1">IF(
COUNTIFS('Project Follow up - Base'!$S$20:$S$96,S$2,'Project Follow up - Base'!$F$20:$F$96,$C29)&lt;= INDEX(List!$Q:$Q,MATCH(S$2,List!$P:$P,0)),
0,
(COUNTIFS('Project Follow up - Base'!$S$20:$S$96,S$2,'Project Follow up - Base'!$F$20:$F$96,$C29)
- INDEX(List!$Q:$Q,MATCH(S$2,List!$P:$P,0)))
* INDEX(List!$R:$R,MATCH(S$2,List!$P:$P,0)))</f>
        <v>0</v>
      </c>
      <c r="T29" s="357">
        <f ca="1">IF(
COUNTIFS('Project Follow up - Base'!$S$20:$S$96,T$2,'Project Follow up - Base'!$F$20:$F$96,$C29)&lt;= INDEX(List!$Q:$Q,MATCH(T$2,List!$P:$P,0)),
0,
(COUNTIFS('Project Follow up - Base'!$S$20:$S$96,T$2,'Project Follow up - Base'!$F$20:$F$96,$C29)
- INDEX(List!$Q:$Q,MATCH(T$2,List!$P:$P,0)))
* INDEX(List!$R:$R,MATCH(T$2,List!$P:$P,0)))</f>
        <v>0</v>
      </c>
      <c r="U29" s="357">
        <f ca="1">IF(
COUNTIFS('Project Follow up - Base'!$S$20:$S$96,U$2,'Project Follow up - Base'!$F$20:$F$96,$C29)&lt;= INDEX(List!$Q:$Q,MATCH(U$2,List!$P:$P,0)),
0,
(COUNTIFS('Project Follow up - Base'!$S$20:$S$96,U$2,'Project Follow up - Base'!$F$20:$F$96,$C29)
- INDEX(List!$Q:$Q,MATCH(U$2,List!$P:$P,0)))
* INDEX(List!$R:$R,MATCH(U$2,List!$P:$P,0)))</f>
        <v>0</v>
      </c>
      <c r="V29" s="357">
        <f ca="1">IF(
COUNTIFS('Project Follow up - Base'!$S$20:$S$96,V$2,'Project Follow up - Base'!$F$20:$F$96,$C29)&lt;= INDEX(List!$Q:$Q,MATCH(V$2,List!$P:$P,0)),
0,
(COUNTIFS('Project Follow up - Base'!$S$20:$S$96,V$2,'Project Follow up - Base'!$F$20:$F$96,$C29)
- INDEX(List!$Q:$Q,MATCH(V$2,List!$P:$P,0)))
* INDEX(List!$R:$R,MATCH(V$2,List!$P:$P,0)))</f>
        <v>0</v>
      </c>
      <c r="W29" s="357">
        <f ca="1">IF(
COUNTIFS('Project Follow up - Base'!$S$20:$S$96,W$2,'Project Follow up - Base'!$F$20:$F$96,$C29)&lt;= INDEX(List!$Q:$Q,MATCH(W$2,List!$P:$P,0)),
0,
(COUNTIFS('Project Follow up - Base'!$S$20:$S$96,W$2,'Project Follow up - Base'!$F$20:$F$96,$C29)
- INDEX(List!$Q:$Q,MATCH(W$2,List!$P:$P,0)))
* INDEX(List!$R:$R,MATCH(W$2,List!$P:$P,0)))</f>
        <v>0</v>
      </c>
      <c r="X29" s="357">
        <f ca="1">IF(
COUNTIFS('Project Follow up - Base'!$S$20:$S$96,X$2,'Project Follow up - Base'!$F$20:$F$96,$C29)&lt;= INDEX(List!$Q:$Q,MATCH(X$2,List!$P:$P,0)),
0,
(COUNTIFS('Project Follow up - Base'!$S$20:$S$96,X$2,'Project Follow up - Base'!$F$20:$F$96,$C29)
- INDEX(List!$Q:$Q,MATCH(X$2,List!$P:$P,0)))
* INDEX(List!$R:$R,MATCH(X$2,List!$P:$P,0)))</f>
        <v>0</v>
      </c>
      <c r="Y29" s="357">
        <f ca="1">IF(
COUNTIFS('Project Follow up - Base'!$S$20:$S$96,Y$2,'Project Follow up - Base'!$F$20:$F$96,$C29)&lt;= INDEX(List!$Q:$Q,MATCH(Y$2,List!$P:$P,0)),
0,
(COUNTIFS('Project Follow up - Base'!$S$20:$S$96,Y$2,'Project Follow up - Base'!$F$20:$F$96,$C29)
- INDEX(List!$Q:$Q,MATCH(Y$2,List!$P:$P,0)))
* INDEX(List!$R:$R,MATCH(Y$2,List!$P:$P,0)))</f>
        <v>0</v>
      </c>
      <c r="Z29" s="357">
        <f ca="1">IF(
COUNTIFS('Project Follow up - Base'!$S$20:$S$96,Z$2,'Project Follow up - Base'!$F$20:$F$96,$C29)&lt;= INDEX(List!$Q:$Q,MATCH(Z$2,List!$P:$P,0)),
0,
(COUNTIFS('Project Follow up - Base'!$S$20:$S$96,Z$2,'Project Follow up - Base'!$F$20:$F$96,$C29)
- INDEX(List!$Q:$Q,MATCH(Z$2,List!$P:$P,0)))
* INDEX(List!$R:$R,MATCH(Z$2,List!$P:$P,0)))</f>
        <v>0</v>
      </c>
      <c r="AA29" s="357">
        <f ca="1">IF(
COUNTIFS('Project Follow up - Base'!$S$20:$S$96,AA$2,'Project Follow up - Base'!$F$20:$F$96,$C29)&lt;= INDEX(List!$Q:$Q,MATCH(AA$2,List!$P:$P,0)),
0,
(COUNTIFS('Project Follow up - Base'!$S$20:$S$96,AA$2,'Project Follow up - Base'!$F$20:$F$96,$C29)
- INDEX(List!$Q:$Q,MATCH(AA$2,List!$P:$P,0)))
* INDEX(List!$R:$R,MATCH(AA$2,List!$P:$P,0)))</f>
        <v>0</v>
      </c>
      <c r="AB29" s="357">
        <f ca="1">IF(
COUNTIFS('Project Follow up - Base'!$S$20:$S$96,AB$2,'Project Follow up - Base'!$F$20:$F$96,$C29)&lt;= INDEX(List!$Q:$Q,MATCH(AB$2,List!$P:$P,0)),
0,
(COUNTIFS('Project Follow up - Base'!$S$20:$S$96,AB$2,'Project Follow up - Base'!$F$20:$F$96,$C29)
- INDEX(List!$Q:$Q,MATCH(AB$2,List!$P:$P,0)))
* INDEX(List!$R:$R,MATCH(AB$2,List!$P:$P,0)))</f>
        <v>0</v>
      </c>
      <c r="AC29" s="357">
        <f ca="1">IF(
COUNTIFS('Project Follow up - Base'!$S$20:$S$96,AC$2,'Project Follow up - Base'!$F$20:$F$96,$C29)&lt;= INDEX(List!$Q:$Q,MATCH(AC$2,List!$P:$P,0)),
0,
(COUNTIFS('Project Follow up - Base'!$S$20:$S$96,AC$2,'Project Follow up - Base'!$F$20:$F$96,$C29)
- INDEX(List!$Q:$Q,MATCH(AC$2,List!$P:$P,0)))
* INDEX(List!$R:$R,MATCH(AC$2,List!$P:$P,0)))</f>
        <v>0</v>
      </c>
      <c r="AD29" s="357">
        <f ca="1">IF(
COUNTIFS('Project Follow up - Base'!$S$20:$S$96,AD$2,'Project Follow up - Base'!$F$20:$F$96,$C29)&lt;= INDEX(List!$Q:$Q,MATCH(AD$2,List!$P:$P,0)),
0,
(COUNTIFS('Project Follow up - Base'!$S$20:$S$96,AD$2,'Project Follow up - Base'!$F$20:$F$96,$C29)
- INDEX(List!$Q:$Q,MATCH(AD$2,List!$P:$P,0)))
* INDEX(List!$R:$R,MATCH(AD$2,List!$P:$P,0)))</f>
        <v>0</v>
      </c>
      <c r="AE29" s="357">
        <f ca="1">IF(
COUNTIFS('Project Follow up - Base'!$S$20:$S$96,AE$2,'Project Follow up - Base'!$F$20:$F$96,$C29)&lt;= INDEX(List!$Q:$Q,MATCH(AE$2,List!$P:$P,0)),
0,
(COUNTIFS('Project Follow up - Base'!$S$20:$S$96,AE$2,'Project Follow up - Base'!$F$20:$F$96,$C29)
- INDEX(List!$Q:$Q,MATCH(AE$2,List!$P:$P,0)))
* INDEX(List!$R:$R,MATCH(AE$2,List!$P:$P,0)))</f>
        <v>0</v>
      </c>
      <c r="AF29" s="357">
        <f ca="1">IF(
COUNTIFS('Project Follow up - Base'!$S$20:$S$96,AF$2,'Project Follow up - Base'!$F$20:$F$96,$C29)&lt;= INDEX(List!$Q:$Q,MATCH(AF$2,List!$P:$P,0)),
0,
(COUNTIFS('Project Follow up - Base'!$S$20:$S$96,AF$2,'Project Follow up - Base'!$F$20:$F$96,$C29)
- INDEX(List!$Q:$Q,MATCH(AF$2,List!$P:$P,0)))
* INDEX(List!$R:$R,MATCH(AF$2,List!$P:$P,0)))</f>
        <v>0</v>
      </c>
      <c r="AG29" s="357">
        <f ca="1">IF(
COUNTIFS('Project Follow up - Base'!$S$20:$S$96,AG$2,'Project Follow up - Base'!$F$20:$F$96,$C29)&lt;= INDEX(List!$Q:$Q,MATCH(AG$2,List!$P:$P,0)),
0,
(COUNTIFS('Project Follow up - Base'!$S$20:$S$96,AG$2,'Project Follow up - Base'!$F$20:$F$96,$C29)
- INDEX(List!$Q:$Q,MATCH(AG$2,List!$P:$P,0)))
* INDEX(List!$R:$R,MATCH(AG$2,List!$P:$P,0)))</f>
        <v>0</v>
      </c>
      <c r="AH29" s="357">
        <f ca="1">IF(
COUNTIFS('Project Follow up - Base'!$S$20:$S$96,AH$2,'Project Follow up - Base'!$F$20:$F$96,$C29)&lt;= INDEX(List!$Q:$Q,MATCH(AH$2,List!$P:$P,0)),
0,
(COUNTIFS('Project Follow up - Base'!$S$20:$S$96,AH$2,'Project Follow up - Base'!$F$20:$F$96,$C29)
- INDEX(List!$Q:$Q,MATCH(AH$2,List!$P:$P,0)))
* INDEX(List!$R:$R,MATCH(AH$2,List!$P:$P,0)))</f>
        <v>0</v>
      </c>
      <c r="AI29" s="357">
        <f ca="1">IF(
COUNTIFS('Project Follow up - Base'!$S$20:$S$96,AI$2,'Project Follow up - Base'!$F$20:$F$96,$C29)&lt;= INDEX(List!$Q:$Q,MATCH(AI$2,List!$P:$P,0)),
0,
(COUNTIFS('Project Follow up - Base'!$S$20:$S$96,AI$2,'Project Follow up - Base'!$F$20:$F$96,$C29)
- INDEX(List!$Q:$Q,MATCH(AI$2,List!$P:$P,0)))
* INDEX(List!$R:$R,MATCH(AI$2,List!$P:$P,0)))</f>
        <v>0</v>
      </c>
      <c r="AJ29" s="357">
        <f ca="1">IF(
COUNTIFS('Project Follow up - Base'!$S$20:$S$96,AJ$2,'Project Follow up - Base'!$F$20:$F$96,$C29)&lt;= INDEX(List!$Q:$Q,MATCH(AJ$2,List!$P:$P,0)),
0,
(COUNTIFS('Project Follow up - Base'!$S$20:$S$96,AJ$2,'Project Follow up - Base'!$F$20:$F$96,$C29)
- INDEX(List!$Q:$Q,MATCH(AJ$2,List!$P:$P,0)))
* INDEX(List!$R:$R,MATCH(AJ$2,List!$P:$P,0)))</f>
        <v>0</v>
      </c>
      <c r="AK29" s="357">
        <f ca="1">IF(
COUNTIFS('Project Follow up - Base'!$S$20:$S$96,AK$2,'Project Follow up - Base'!$F$20:$F$96,$C29)&lt;= INDEX(List!$Q:$Q,MATCH(AK$2,List!$P:$P,0)),
0,
(COUNTIFS('Project Follow up - Base'!$S$20:$S$96,AK$2,'Project Follow up - Base'!$F$20:$F$96,$C29)
- INDEX(List!$Q:$Q,MATCH(AK$2,List!$P:$P,0)))
* INDEX(List!$R:$R,MATCH(AK$2,List!$P:$P,0)))</f>
        <v>0</v>
      </c>
      <c r="AL29" s="357">
        <f ca="1">IF(
COUNTIFS('Project Follow up - Base'!$S$20:$S$96,AL$2,'Project Follow up - Base'!$F$20:$F$96,$C29)&lt;= INDEX(List!$Q:$Q,MATCH(AL$2,List!$P:$P,0)),
0,
(COUNTIFS('Project Follow up - Base'!$S$20:$S$96,AL$2,'Project Follow up - Base'!$F$20:$F$96,$C29)
- INDEX(List!$Q:$Q,MATCH(AL$2,List!$P:$P,0)))
* INDEX(List!$R:$R,MATCH(AL$2,List!$P:$P,0)))</f>
        <v>0</v>
      </c>
      <c r="AM29" s="357">
        <f ca="1">IF(
COUNTIFS('Project Follow up - Base'!$S$20:$S$96,AM$2,'Project Follow up - Base'!$F$20:$F$96,$C29)&lt;= INDEX(List!$Q:$Q,MATCH(AM$2,List!$P:$P,0)),
0,
(COUNTIFS('Project Follow up - Base'!$S$20:$S$96,AM$2,'Project Follow up - Base'!$F$20:$F$96,$C29)
- INDEX(List!$Q:$Q,MATCH(AM$2,List!$P:$P,0)))
* INDEX(List!$R:$R,MATCH(AM$2,List!$P:$P,0)))</f>
        <v>0</v>
      </c>
      <c r="AN29" s="357">
        <f ca="1">IF(
COUNTIFS('Project Follow up - Base'!$S$20:$S$96,AN$2,'Project Follow up - Base'!$F$20:$F$96,$C29)&lt;= INDEX(List!$Q:$Q,MATCH(AN$2,List!$P:$P,0)),
0,
(COUNTIFS('Project Follow up - Base'!$S$20:$S$96,AN$2,'Project Follow up - Base'!$F$20:$F$96,$C29)
- INDEX(List!$Q:$Q,MATCH(AN$2,List!$P:$P,0)))
* INDEX(List!$R:$R,MATCH(AN$2,List!$P:$P,0)))</f>
        <v>0</v>
      </c>
      <c r="AO29" s="357">
        <f ca="1">IF(
COUNTIFS('Project Follow up - Base'!$S$20:$S$96,AO$2,'Project Follow up - Base'!$F$20:$F$96,$C29)&lt;= INDEX(List!$Q:$Q,MATCH(AO$2,List!$P:$P,0)),
0,
(COUNTIFS('Project Follow up - Base'!$S$20:$S$96,AO$2,'Project Follow up - Base'!$F$20:$F$96,$C29)
- INDEX(List!$Q:$Q,MATCH(AO$2,List!$P:$P,0)))
* INDEX(List!$R:$R,MATCH(AO$2,List!$P:$P,0)))</f>
        <v>0</v>
      </c>
      <c r="AP29" s="357">
        <f ca="1">IF(
COUNTIFS('Project Follow up - Base'!$S$20:$S$96,AP$2,'Project Follow up - Base'!$F$20:$F$96,$C29)&lt;= INDEX(List!$Q:$Q,MATCH(AP$2,List!$P:$P,0)),
0,
(COUNTIFS('Project Follow up - Base'!$S$20:$S$96,AP$2,'Project Follow up - Base'!$F$20:$F$96,$C29)
- INDEX(List!$Q:$Q,MATCH(AP$2,List!$P:$P,0)))
* INDEX(List!$R:$R,MATCH(AP$2,List!$P:$P,0)))</f>
        <v>0</v>
      </c>
      <c r="AQ29" s="357">
        <f ca="1">IF(
COUNTIFS('Project Follow up - Base'!$S$20:$S$96,AQ$2,'Project Follow up - Base'!$F$20:$F$96,$C29)&lt;= INDEX(List!$Q:$Q,MATCH(AQ$2,List!$P:$P,0)),
0,
(COUNTIFS('Project Follow up - Base'!$S$20:$S$96,AQ$2,'Project Follow up - Base'!$F$20:$F$96,$C29)
- INDEX(List!$Q:$Q,MATCH(AQ$2,List!$P:$P,0)))
* INDEX(List!$R:$R,MATCH(AQ$2,List!$P:$P,0)))</f>
        <v>0</v>
      </c>
      <c r="AR29" s="357">
        <f ca="1">IF(
COUNTIFS('Project Follow up - Base'!$S$20:$S$96,AR$2,'Project Follow up - Base'!$F$20:$F$96,$C29)&lt;= INDEX(List!$Q:$Q,MATCH(AR$2,List!$P:$P,0)),
0,
(COUNTIFS('Project Follow up - Base'!$S$20:$S$96,AR$2,'Project Follow up - Base'!$F$20:$F$96,$C29)
- INDEX(List!$Q:$Q,MATCH(AR$2,List!$P:$P,0)))
* INDEX(List!$R:$R,MATCH(AR$2,List!$P:$P,0)))</f>
        <v>0</v>
      </c>
      <c r="AS29" s="357">
        <f ca="1">IF(
COUNTIFS('Project Follow up - Base'!$S$20:$S$96,AS$2,'Project Follow up - Base'!$F$20:$F$96,$C29)&lt;= INDEX(List!$Q:$Q,MATCH(AS$2,List!$P:$P,0)),
0,
(COUNTIFS('Project Follow up - Base'!$S$20:$S$96,AS$2,'Project Follow up - Base'!$F$20:$F$96,$C29)
- INDEX(List!$Q:$Q,MATCH(AS$2,List!$P:$P,0)))
* INDEX(List!$R:$R,MATCH(AS$2,List!$P:$P,0)))</f>
        <v>0</v>
      </c>
      <c r="AT29" s="357">
        <f ca="1">IF(
COUNTIFS('Project Follow up - Base'!$S$20:$S$96,AT$2,'Project Follow up - Base'!$F$20:$F$96,$C29)&lt;= INDEX(List!$Q:$Q,MATCH(AT$2,List!$P:$P,0)),
0,
(COUNTIFS('Project Follow up - Base'!$S$20:$S$96,AT$2,'Project Follow up - Base'!$F$20:$F$96,$C29)
- INDEX(List!$Q:$Q,MATCH(AT$2,List!$P:$P,0)))
* INDEX(List!$R:$R,MATCH(AT$2,List!$P:$P,0)))</f>
        <v>0</v>
      </c>
      <c r="AU29" s="357">
        <f ca="1">IF(
COUNTIFS('Project Follow up - Base'!$S$20:$S$96,AU$2,'Project Follow up - Base'!$F$20:$F$96,$C29)&lt;= INDEX(List!$Q:$Q,MATCH(AU$2,List!$P:$P,0)),
0,
(COUNTIFS('Project Follow up - Base'!$S$20:$S$96,AU$2,'Project Follow up - Base'!$F$20:$F$96,$C29)
- INDEX(List!$Q:$Q,MATCH(AU$2,List!$P:$P,0)))
* INDEX(List!$R:$R,MATCH(AU$2,List!$P:$P,0)))</f>
        <v>0</v>
      </c>
      <c r="AV29" s="357">
        <f ca="1">IF(
COUNTIFS('Project Follow up - Base'!$S$20:$S$96,AV$2,'Project Follow up - Base'!$F$20:$F$96,$C29)&lt;= INDEX(List!$Q:$Q,MATCH(AV$2,List!$P:$P,0)),
0,
(COUNTIFS('Project Follow up - Base'!$S$20:$S$96,AV$2,'Project Follow up - Base'!$F$20:$F$96,$C29)
- INDEX(List!$Q:$Q,MATCH(AV$2,List!$P:$P,0)))
* INDEX(List!$R:$R,MATCH(AV$2,List!$P:$P,0)))</f>
        <v>0</v>
      </c>
      <c r="AW29" s="357">
        <f ca="1">IF(
COUNTIFS('Project Follow up - Base'!$S$20:$S$96,AW$2,'Project Follow up - Base'!$F$20:$F$96,$C29)&lt;= INDEX(List!$Q:$Q,MATCH(AW$2,List!$P:$P,0)),
0,
(COUNTIFS('Project Follow up - Base'!$S$20:$S$96,AW$2,'Project Follow up - Base'!$F$20:$F$96,$C29)
- INDEX(List!$Q:$Q,MATCH(AW$2,List!$P:$P,0)))
* INDEX(List!$R:$R,MATCH(AW$2,List!$P:$P,0)))</f>
        <v>0</v>
      </c>
      <c r="AX29" s="357">
        <f ca="1">IF(
COUNTIFS('Project Follow up - Base'!$S$20:$S$96,AX$2,'Project Follow up - Base'!$F$20:$F$96,$C29)&lt;= INDEX(List!$Q:$Q,MATCH(AX$2,List!$P:$P,0)),
0,
(COUNTIFS('Project Follow up - Base'!$S$20:$S$96,AX$2,'Project Follow up - Base'!$F$20:$F$96,$C29)
- INDEX(List!$Q:$Q,MATCH(AX$2,List!$P:$P,0)))
* INDEX(List!$R:$R,MATCH(AX$2,List!$P:$P,0)))</f>
        <v>0</v>
      </c>
      <c r="AY29" s="357">
        <f ca="1">IF(
COUNTIFS('Project Follow up - Base'!$S$20:$S$96,AY$2,'Project Follow up - Base'!$F$20:$F$96,$C29)&lt;= INDEX(List!$Q:$Q,MATCH(AY$2,List!$P:$P,0)),
0,
(COUNTIFS('Project Follow up - Base'!$S$20:$S$96,AY$2,'Project Follow up - Base'!$F$20:$F$96,$C29)
- INDEX(List!$Q:$Q,MATCH(AY$2,List!$P:$P,0)))
* INDEX(List!$R:$R,MATCH(AY$2,List!$P:$P,0)))</f>
        <v>0</v>
      </c>
      <c r="AZ29" s="357">
        <f ca="1">IF(
COUNTIFS('Project Follow up - Base'!$S$20:$S$96,AZ$2,'Project Follow up - Base'!$F$20:$F$96,$C29)&lt;= INDEX(List!$Q:$Q,MATCH(AZ$2,List!$P:$P,0)),
0,
(COUNTIFS('Project Follow up - Base'!$S$20:$S$96,AZ$2,'Project Follow up - Base'!$F$20:$F$96,$C29)
- INDEX(List!$Q:$Q,MATCH(AZ$2,List!$P:$P,0)))
* INDEX(List!$R:$R,MATCH(AZ$2,List!$P:$P,0)))</f>
        <v>0</v>
      </c>
      <c r="BA29" s="357">
        <f ca="1">IF(
COUNTIFS('Project Follow up - Base'!$S$20:$S$96,BA$2,'Project Follow up - Base'!$F$20:$F$96,$C29)&lt;= INDEX(List!$Q:$Q,MATCH(BA$2,List!$P:$P,0)),
0,
(COUNTIFS('Project Follow up - Base'!$S$20:$S$96,BA$2,'Project Follow up - Base'!$F$20:$F$96,$C29)
- INDEX(List!$Q:$Q,MATCH(BA$2,List!$P:$P,0)))
* INDEX(List!$R:$R,MATCH(BA$2,List!$P:$P,0)))</f>
        <v>0</v>
      </c>
      <c r="BB29" s="357">
        <f ca="1">IF(
COUNTIFS('Project Follow up - Base'!$S$20:$S$96,BB$2,'Project Follow up - Base'!$F$20:$F$96,$C29)&lt;= INDEX(List!$Q:$Q,MATCH(BB$2,List!$P:$P,0)),
0,
(COUNTIFS('Project Follow up - Base'!$S$20:$S$96,BB$2,'Project Follow up - Base'!$F$20:$F$96,$C29)
- INDEX(List!$Q:$Q,MATCH(BB$2,List!$P:$P,0)))
* INDEX(List!$R:$R,MATCH(BB$2,List!$P:$P,0)))</f>
        <v>0</v>
      </c>
      <c r="BC29" s="357">
        <f ca="1">IF(
COUNTIFS('Project Follow up - Base'!$S$20:$S$96,BC$2,'Project Follow up - Base'!$F$20:$F$96,$C29)&lt;= INDEX(List!$Q:$Q,MATCH(BC$2,List!$P:$P,0)),
0,
(COUNTIFS('Project Follow up - Base'!$S$20:$S$96,BC$2,'Project Follow up - Base'!$F$20:$F$96,$C29)
- INDEX(List!$Q:$Q,MATCH(BC$2,List!$P:$P,0)))
* INDEX(List!$R:$R,MATCH(BC$2,List!$P:$P,0)))</f>
        <v>0</v>
      </c>
      <c r="BD29" s="357">
        <f ca="1">IF(
COUNTIFS('Project Follow up - Base'!$S$20:$S$96,BD$2,'Project Follow up - Base'!$F$20:$F$96,$C29)&lt;= INDEX(List!$Q:$Q,MATCH(BD$2,List!$P:$P,0)),
0,
(COUNTIFS('Project Follow up - Base'!$S$20:$S$96,BD$2,'Project Follow up - Base'!$F$20:$F$96,$C29)
- INDEX(List!$Q:$Q,MATCH(BD$2,List!$P:$P,0)))
* INDEX(List!$R:$R,MATCH(BD$2,List!$P:$P,0)))</f>
        <v>0</v>
      </c>
      <c r="BE29" s="357">
        <f ca="1">IF(
COUNTIFS('Project Follow up - Base'!$S$20:$S$96,BE$2,'Project Follow up - Base'!$F$20:$F$96,$C29)&lt;= INDEX(List!$Q:$Q,MATCH(BE$2,List!$P:$P,0)),
0,
(COUNTIFS('Project Follow up - Base'!$S$20:$S$96,BE$2,'Project Follow up - Base'!$F$20:$F$96,$C29)
- INDEX(List!$Q:$Q,MATCH(BE$2,List!$P:$P,0)))
* INDEX(List!$R:$R,MATCH(BE$2,List!$P:$P,0)))</f>
        <v>0</v>
      </c>
      <c r="BF29" s="357">
        <f ca="1">IF(
COUNTIFS('Project Follow up - Base'!$S$20:$S$96,BF$2,'Project Follow up - Base'!$F$20:$F$96,$C29)&lt;= INDEX(List!$Q:$Q,MATCH(BF$2,List!$P:$P,0)),
0,
(COUNTIFS('Project Follow up - Base'!$S$20:$S$96,BF$2,'Project Follow up - Base'!$F$20:$F$96,$C29)
- INDEX(List!$Q:$Q,MATCH(BF$2,List!$P:$P,0)))
* INDEX(List!$R:$R,MATCH(BF$2,List!$P:$P,0)))</f>
        <v>0</v>
      </c>
      <c r="BG29" s="357">
        <f ca="1">IF(
COUNTIFS('Project Follow up - Base'!$S$20:$S$96,BG$2,'Project Follow up - Base'!$F$20:$F$96,$C29)&lt;= INDEX(List!$Q:$Q,MATCH(BG$2,List!$P:$P,0)),
0,
(COUNTIFS('Project Follow up - Base'!$S$20:$S$96,BG$2,'Project Follow up - Base'!$F$20:$F$96,$C29)
- INDEX(List!$Q:$Q,MATCH(BG$2,List!$P:$P,0)))
* INDEX(List!$R:$R,MATCH(BG$2,List!$P:$P,0)))</f>
        <v>0</v>
      </c>
      <c r="BH29" s="357">
        <f ca="1">IF(
COUNTIFS('Project Follow up - Base'!$S$20:$S$96,BH$2,'Project Follow up - Base'!$F$20:$F$96,$C29)&lt;= INDEX(List!$Q:$Q,MATCH(BH$2,List!$P:$P,0)),
0,
(COUNTIFS('Project Follow up - Base'!$S$20:$S$96,BH$2,'Project Follow up - Base'!$F$20:$F$96,$C29)
- INDEX(List!$Q:$Q,MATCH(BH$2,List!$P:$P,0)))
* INDEX(List!$R:$R,MATCH(BH$2,List!$P:$P,0)))</f>
        <v>0</v>
      </c>
      <c r="BI29" s="357">
        <f ca="1">IF(
COUNTIFS('Project Follow up - Base'!$S$20:$S$96,BI$2,'Project Follow up - Base'!$F$20:$F$96,$C29)&lt;= INDEX(List!$Q:$Q,MATCH(BI$2,List!$P:$P,0)),
0,
(COUNTIFS('Project Follow up - Base'!$S$20:$S$96,BI$2,'Project Follow up - Base'!$F$20:$F$96,$C29)
- INDEX(List!$Q:$Q,MATCH(BI$2,List!$P:$P,0)))
* INDEX(List!$R:$R,MATCH(BI$2,List!$P:$P,0)))</f>
        <v>0</v>
      </c>
      <c r="BJ29" s="357">
        <f ca="1">IF(
COUNTIFS('Project Follow up - Base'!$S$20:$S$96,BJ$2,'Project Follow up - Base'!$F$20:$F$96,$C29)&lt;= INDEX(List!$Q:$Q,MATCH(BJ$2,List!$P:$P,0)),
0,
(COUNTIFS('Project Follow up - Base'!$S$20:$S$96,BJ$2,'Project Follow up - Base'!$F$20:$F$96,$C29)
- INDEX(List!$Q:$Q,MATCH(BJ$2,List!$P:$P,0)))
* INDEX(List!$R:$R,MATCH(BJ$2,List!$P:$P,0)))</f>
        <v>0</v>
      </c>
      <c r="BK29" s="357">
        <f ca="1">IF(
COUNTIFS('Project Follow up - Base'!$S$20:$S$96,BK$2,'Project Follow up - Base'!$F$20:$F$96,$C29)&lt;= INDEX(List!$Q:$Q,MATCH(BK$2,List!$P:$P,0)),
0,
(COUNTIFS('Project Follow up - Base'!$S$20:$S$96,BK$2,'Project Follow up - Base'!$F$20:$F$96,$C29)
- INDEX(List!$Q:$Q,MATCH(BK$2,List!$P:$P,0)))
* INDEX(List!$R:$R,MATCH(BK$2,List!$P:$P,0)))</f>
        <v>0</v>
      </c>
      <c r="BL29" s="357">
        <f ca="1">IF(
COUNTIFS('Project Follow up - Base'!$S$20:$S$96,BL$2,'Project Follow up - Base'!$F$20:$F$96,$C29)&lt;= INDEX(List!$Q:$Q,MATCH(BL$2,List!$P:$P,0)),
0,
(COUNTIFS('Project Follow up - Base'!$S$20:$S$96,BL$2,'Project Follow up - Base'!$F$20:$F$96,$C29)
- INDEX(List!$Q:$Q,MATCH(BL$2,List!$P:$P,0)))
* INDEX(List!$R:$R,MATCH(BL$2,List!$P:$P,0)))</f>
        <v>0</v>
      </c>
      <c r="BM29" s="357">
        <f ca="1">IF(
COUNTIFS('Project Follow up - Base'!$S$20:$S$96,BM$2,'Project Follow up - Base'!$F$20:$F$96,$C29)&lt;= INDEX(List!$Q:$Q,MATCH(BM$2,List!$P:$P,0)),
0,
(COUNTIFS('Project Follow up - Base'!$S$20:$S$96,BM$2,'Project Follow up - Base'!$F$20:$F$96,$C29)
- INDEX(List!$Q:$Q,MATCH(BM$2,List!$P:$P,0)))
* INDEX(List!$R:$R,MATCH(BM$2,List!$P:$P,0)))</f>
        <v>0</v>
      </c>
      <c r="BN29" s="357">
        <f ca="1">IF(
COUNTIFS('Project Follow up - Base'!$S$20:$S$96,BN$2,'Project Follow up - Base'!$F$20:$F$96,$C29)&lt;= INDEX(List!$Q:$Q,MATCH(BN$2,List!$P:$P,0)),
0,
(COUNTIFS('Project Follow up - Base'!$S$20:$S$96,BN$2,'Project Follow up - Base'!$F$20:$F$96,$C29)
- INDEX(List!$Q:$Q,MATCH(BN$2,List!$P:$P,0)))
* INDEX(List!$R:$R,MATCH(BN$2,List!$P:$P,0)))</f>
        <v>0</v>
      </c>
      <c r="BO29" s="357">
        <f ca="1">IF(
COUNTIFS('Project Follow up - Base'!$S$20:$S$96,BO$2,'Project Follow up - Base'!$F$20:$F$96,$C29)&lt;= INDEX(List!$Q:$Q,MATCH(BO$2,List!$P:$P,0)),
0,
(COUNTIFS('Project Follow up - Base'!$S$20:$S$96,BO$2,'Project Follow up - Base'!$F$20:$F$96,$C29)
- INDEX(List!$Q:$Q,MATCH(BO$2,List!$P:$P,0)))
* INDEX(List!$R:$R,MATCH(BO$2,List!$P:$P,0)))</f>
        <v>0</v>
      </c>
      <c r="BP29" s="357">
        <f ca="1">IF(
COUNTIFS('Project Follow up - Base'!$S$20:$S$96,BP$2,'Project Follow up - Base'!$F$20:$F$96,$C29)&lt;= INDEX(List!$Q:$Q,MATCH(BP$2,List!$P:$P,0)),
0,
(COUNTIFS('Project Follow up - Base'!$S$20:$S$96,BP$2,'Project Follow up - Base'!$F$20:$F$96,$C29)
- INDEX(List!$Q:$Q,MATCH(BP$2,List!$P:$P,0)))
* INDEX(List!$R:$R,MATCH(BP$2,List!$P:$P,0)))</f>
        <v>0</v>
      </c>
      <c r="BQ29" s="357">
        <f ca="1">IF(
COUNTIFS('Project Follow up - Base'!$S$20:$S$96,BQ$2,'Project Follow up - Base'!$F$20:$F$96,$C29)&lt;= INDEX(List!$Q:$Q,MATCH(BQ$2,List!$P:$P,0)),
0,
(COUNTIFS('Project Follow up - Base'!$S$20:$S$96,BQ$2,'Project Follow up - Base'!$F$20:$F$96,$C29)
- INDEX(List!$Q:$Q,MATCH(BQ$2,List!$P:$P,0)))
* INDEX(List!$R:$R,MATCH(BQ$2,List!$P:$P,0)))</f>
        <v>0</v>
      </c>
      <c r="BR29" s="357">
        <f ca="1">IF(
COUNTIFS('Project Follow up - Base'!$S$20:$S$96,BR$2,'Project Follow up - Base'!$F$20:$F$96,$C29)&lt;= INDEX(List!$Q:$Q,MATCH(BR$2,List!$P:$P,0)),
0,
(COUNTIFS('Project Follow up - Base'!$S$20:$S$96,BR$2,'Project Follow up - Base'!$F$20:$F$96,$C29)
- INDEX(List!$Q:$Q,MATCH(BR$2,List!$P:$P,0)))
* INDEX(List!$R:$R,MATCH(BR$2,List!$P:$P,0)))</f>
        <v>0</v>
      </c>
      <c r="BS29" s="357">
        <f ca="1">IF(
COUNTIFS('Project Follow up - Base'!$S$20:$S$96,BS$2,'Project Follow up - Base'!$F$20:$F$96,$C29)&lt;= INDEX(List!$Q:$Q,MATCH(BS$2,List!$P:$P,0)),
0,
(COUNTIFS('Project Follow up - Base'!$S$20:$S$96,BS$2,'Project Follow up - Base'!$F$20:$F$96,$C29)
- INDEX(List!$Q:$Q,MATCH(BS$2,List!$P:$P,0)))
* INDEX(List!$R:$R,MATCH(BS$2,List!$P:$P,0)))</f>
        <v>0</v>
      </c>
      <c r="BT29" s="357">
        <f ca="1">IF(
COUNTIFS('Project Follow up - Base'!$S$20:$S$96,BT$2,'Project Follow up - Base'!$F$20:$F$96,$C29)&lt;= INDEX(List!$Q:$Q,MATCH(BT$2,List!$P:$P,0)),
0,
(COUNTIFS('Project Follow up - Base'!$S$20:$S$96,BT$2,'Project Follow up - Base'!$F$20:$F$96,$C29)
- INDEX(List!$Q:$Q,MATCH(BT$2,List!$P:$P,0)))
* INDEX(List!$R:$R,MATCH(BT$2,List!$P:$P,0)))</f>
        <v>0</v>
      </c>
      <c r="BU29" s="357">
        <f ca="1">IF(
COUNTIFS('Project Follow up - Base'!$S$20:$S$96,BU$2,'Project Follow up - Base'!$F$20:$F$96,$C29)&lt;= INDEX(List!$Q:$Q,MATCH(BU$2,List!$P:$P,0)),
0,
(COUNTIFS('Project Follow up - Base'!$S$20:$S$96,BU$2,'Project Follow up - Base'!$F$20:$F$96,$C29)
- INDEX(List!$Q:$Q,MATCH(BU$2,List!$P:$P,0)))
* INDEX(List!$R:$R,MATCH(BU$2,List!$P:$P,0)))</f>
        <v>0</v>
      </c>
      <c r="BV29" s="357">
        <f ca="1">IF(
COUNTIFS('Project Follow up - Base'!$S$20:$S$96,BV$2,'Project Follow up - Base'!$F$20:$F$96,$C29)&lt;= INDEX(List!$Q:$Q,MATCH(BV$2,List!$P:$P,0)),
0,
(COUNTIFS('Project Follow up - Base'!$S$20:$S$96,BV$2,'Project Follow up - Base'!$F$20:$F$96,$C29)
- INDEX(List!$Q:$Q,MATCH(BV$2,List!$P:$P,0)))
* INDEX(List!$R:$R,MATCH(BV$2,List!$P:$P,0)))</f>
        <v>0</v>
      </c>
      <c r="BW29" s="357">
        <f ca="1">IF(
COUNTIFS('Project Follow up - Base'!$S$20:$S$96,BW$2,'Project Follow up - Base'!$F$20:$F$96,$C29)&lt;= INDEX(List!$Q:$Q,MATCH(BW$2,List!$P:$P,0)),
0,
(COUNTIFS('Project Follow up - Base'!$S$20:$S$96,BW$2,'Project Follow up - Base'!$F$20:$F$96,$C29)
- INDEX(List!$Q:$Q,MATCH(BW$2,List!$P:$P,0)))
* INDEX(List!$R:$R,MATCH(BW$2,List!$P:$P,0)))</f>
        <v>0</v>
      </c>
      <c r="BX29" s="357">
        <f ca="1">IF(
COUNTIFS('Project Follow up - Base'!$S$20:$S$96,BX$2,'Project Follow up - Base'!$F$20:$F$96,$C29)&lt;= INDEX(List!$Q:$Q,MATCH(BX$2,List!$P:$P,0)),
0,
(COUNTIFS('Project Follow up - Base'!$S$20:$S$96,BX$2,'Project Follow up - Base'!$F$20:$F$96,$C29)
- INDEX(List!$Q:$Q,MATCH(BX$2,List!$P:$P,0)))
* INDEX(List!$R:$R,MATCH(BX$2,List!$P:$P,0)))</f>
        <v>0</v>
      </c>
      <c r="BY29" s="357">
        <f ca="1">IF(
COUNTIFS('Project Follow up - Base'!$S$20:$S$96,BY$2,'Project Follow up - Base'!$F$20:$F$96,$C29)&lt;= INDEX(List!$Q:$Q,MATCH(BY$2,List!$P:$P,0)),
0,
(COUNTIFS('Project Follow up - Base'!$S$20:$S$96,BY$2,'Project Follow up - Base'!$F$20:$F$96,$C29)
- INDEX(List!$Q:$Q,MATCH(BY$2,List!$P:$P,0)))
* INDEX(List!$R:$R,MATCH(BY$2,List!$P:$P,0)))</f>
        <v>0</v>
      </c>
      <c r="BZ29" s="357">
        <f ca="1">IF(
COUNTIFS('Project Follow up - Base'!$S$20:$S$96,BZ$2,'Project Follow up - Base'!$F$20:$F$96,$C29)&lt;= INDEX(List!$Q:$Q,MATCH(BZ$2,List!$P:$P,0)),
0,
(COUNTIFS('Project Follow up - Base'!$S$20:$S$96,BZ$2,'Project Follow up - Base'!$F$20:$F$96,$C29)
- INDEX(List!$Q:$Q,MATCH(BZ$2,List!$P:$P,0)))
* INDEX(List!$R:$R,MATCH(BZ$2,List!$P:$P,0)))</f>
        <v>0</v>
      </c>
      <c r="CA29" s="357">
        <f ca="1">IF(
COUNTIFS('Project Follow up - Base'!$S$20:$S$96,CA$2,'Project Follow up - Base'!$F$20:$F$96,$C29)&lt;= INDEX(List!$Q:$Q,MATCH(CA$2,List!$P:$P,0)),
0,
(COUNTIFS('Project Follow up - Base'!$S$20:$S$96,CA$2,'Project Follow up - Base'!$F$20:$F$96,$C29)
- INDEX(List!$Q:$Q,MATCH(CA$2,List!$P:$P,0)))
* INDEX(List!$R:$R,MATCH(CA$2,List!$P:$P,0)))</f>
        <v>0</v>
      </c>
      <c r="CB29" s="357">
        <f ca="1">IF(
COUNTIFS('Project Follow up - Base'!$S$20:$S$96,CB$2,'Project Follow up - Base'!$F$20:$F$96,$C29)&lt;= INDEX(List!$Q:$Q,MATCH(CB$2,List!$P:$P,0)),
0,
(COUNTIFS('Project Follow up - Base'!$S$20:$S$96,CB$2,'Project Follow up - Base'!$F$20:$F$96,$C29)
- INDEX(List!$Q:$Q,MATCH(CB$2,List!$P:$P,0)))
* INDEX(List!$R:$R,MATCH(CB$2,List!$P:$P,0)))</f>
        <v>0</v>
      </c>
      <c r="CC29" s="357">
        <f ca="1">IF(
COUNTIFS('Project Follow up - Base'!$S$20:$S$96,CC$2,'Project Follow up - Base'!$F$20:$F$96,$C29)&lt;= INDEX(List!$Q:$Q,MATCH(CC$2,List!$P:$P,0)),
0,
(COUNTIFS('Project Follow up - Base'!$S$20:$S$96,CC$2,'Project Follow up - Base'!$F$20:$F$96,$C29)
- INDEX(List!$Q:$Q,MATCH(CC$2,List!$P:$P,0)))
* INDEX(List!$R:$R,MATCH(CC$2,List!$P:$P,0)))</f>
        <v>0</v>
      </c>
      <c r="CD29" s="357">
        <f ca="1">IF(
COUNTIFS('Project Follow up - Base'!$S$20:$S$96,CD$2,'Project Follow up - Base'!$F$20:$F$96,$C29)&lt;= INDEX(List!$Q:$Q,MATCH(CD$2,List!$P:$P,0)),
0,
(COUNTIFS('Project Follow up - Base'!$S$20:$S$96,CD$2,'Project Follow up - Base'!$F$20:$F$96,$C29)
- INDEX(List!$Q:$Q,MATCH(CD$2,List!$P:$P,0)))
* INDEX(List!$R:$R,MATCH(CD$2,List!$P:$P,0)))</f>
        <v>0</v>
      </c>
      <c r="CE29" s="357">
        <f ca="1">IF(
COUNTIFS('Project Follow up - Base'!$S$20:$S$96,CE$2,'Project Follow up - Base'!$F$20:$F$96,$C29)&lt;= INDEX(List!$Q:$Q,MATCH(CE$2,List!$P:$P,0)),
0,
(COUNTIFS('Project Follow up - Base'!$S$20:$S$96,CE$2,'Project Follow up - Base'!$F$20:$F$96,$C29)
- INDEX(List!$Q:$Q,MATCH(CE$2,List!$P:$P,0)))
* INDEX(List!$R:$R,MATCH(CE$2,List!$P:$P,0)))</f>
        <v>0</v>
      </c>
      <c r="CF29" s="357">
        <f ca="1">IF(
COUNTIFS('Project Follow up - Base'!$S$20:$S$96,CF$2,'Project Follow up - Base'!$F$20:$F$96,$C29)&lt;= INDEX(List!$Q:$Q,MATCH(CF$2,List!$P:$P,0)),
0,
(COUNTIFS('Project Follow up - Base'!$S$20:$S$96,CF$2,'Project Follow up - Base'!$F$20:$F$96,$C29)
- INDEX(List!$Q:$Q,MATCH(CF$2,List!$P:$P,0)))
* INDEX(List!$R:$R,MATCH(CF$2,List!$P:$P,0)))</f>
        <v>0</v>
      </c>
      <c r="CG29" s="357">
        <f ca="1">IF(
COUNTIFS('Project Follow up - Base'!$S$20:$S$96,CG$2,'Project Follow up - Base'!$F$20:$F$96,$C29)&lt;= INDEX(List!$Q:$Q,MATCH(CG$2,List!$P:$P,0)),
0,
(COUNTIFS('Project Follow up - Base'!$S$20:$S$96,CG$2,'Project Follow up - Base'!$F$20:$F$96,$C29)
- INDEX(List!$Q:$Q,MATCH(CG$2,List!$P:$P,0)))
* INDEX(List!$R:$R,MATCH(CG$2,List!$P:$P,0)))</f>
        <v>0</v>
      </c>
      <c r="CH29" s="357">
        <f ca="1">IF(
COUNTIFS('Project Follow up - Base'!$S$20:$S$96,CH$2,'Project Follow up - Base'!$F$20:$F$96,$C29)&lt;= INDEX(List!$Q:$Q,MATCH(CH$2,List!$P:$P,0)),
0,
(COUNTIFS('Project Follow up - Base'!$S$20:$S$96,CH$2,'Project Follow up - Base'!$F$20:$F$96,$C29)
- INDEX(List!$Q:$Q,MATCH(CH$2,List!$P:$P,0)))
* INDEX(List!$R:$R,MATCH(CH$2,List!$P:$P,0)))</f>
        <v>0</v>
      </c>
      <c r="CI29" s="357">
        <f ca="1">IF(
COUNTIFS('Project Follow up - Base'!$S$20:$S$96,CI$2,'Project Follow up - Base'!$F$20:$F$96,$C29)&lt;= INDEX(List!$Q:$Q,MATCH(CI$2,List!$P:$P,0)),
0,
(COUNTIFS('Project Follow up - Base'!$S$20:$S$96,CI$2,'Project Follow up - Base'!$F$20:$F$96,$C29)
- INDEX(List!$Q:$Q,MATCH(CI$2,List!$P:$P,0)))
* INDEX(List!$R:$R,MATCH(CI$2,List!$P:$P,0)))</f>
        <v>0</v>
      </c>
      <c r="CJ29" s="357">
        <f ca="1">IF(
COUNTIFS('Project Follow up - Base'!$S$20:$S$96,CJ$2,'Project Follow up - Base'!$F$20:$F$96,$C29)&lt;= INDEX(List!$Q:$Q,MATCH(CJ$2,List!$P:$P,0)),
0,
(COUNTIFS('Project Follow up - Base'!$S$20:$S$96,CJ$2,'Project Follow up - Base'!$F$20:$F$96,$C29)
- INDEX(List!$Q:$Q,MATCH(CJ$2,List!$P:$P,0)))
* INDEX(List!$R:$R,MATCH(CJ$2,List!$P:$P,0)))</f>
        <v>0</v>
      </c>
      <c r="CK29" s="357">
        <f ca="1">IF(
COUNTIFS('Project Follow up - Base'!$S$20:$S$96,CK$2,'Project Follow up - Base'!$F$20:$F$96,$C29)&lt;= INDEX(List!$Q:$Q,MATCH(CK$2,List!$P:$P,0)),
0,
(COUNTIFS('Project Follow up - Base'!$S$20:$S$96,CK$2,'Project Follow up - Base'!$F$20:$F$96,$C29)
- INDEX(List!$Q:$Q,MATCH(CK$2,List!$P:$P,0)))
* INDEX(List!$R:$R,MATCH(CK$2,List!$P:$P,0)))</f>
        <v>0</v>
      </c>
      <c r="CL29" s="357">
        <f ca="1">IF(
COUNTIFS('Project Follow up - Base'!$S$20:$S$96,CL$2,'Project Follow up - Base'!$F$20:$F$96,$C29)&lt;= INDEX(List!$Q:$Q,MATCH(CL$2,List!$P:$P,0)),
0,
(COUNTIFS('Project Follow up - Base'!$S$20:$S$96,CL$2,'Project Follow up - Base'!$F$20:$F$96,$C29)
- INDEX(List!$Q:$Q,MATCH(CL$2,List!$P:$P,0)))
* INDEX(List!$R:$R,MATCH(CL$2,List!$P:$P,0)))</f>
        <v>0</v>
      </c>
      <c r="CM29" s="357">
        <f ca="1">IF(
COUNTIFS('Project Follow up - Base'!$S$20:$S$96,CM$2,'Project Follow up - Base'!$F$20:$F$96,$C29)&lt;= INDEX(List!$Q:$Q,MATCH(CM$2,List!$P:$P,0)),
0,
(COUNTIFS('Project Follow up - Base'!$S$20:$S$96,CM$2,'Project Follow up - Base'!$F$20:$F$96,$C29)
- INDEX(List!$Q:$Q,MATCH(CM$2,List!$P:$P,0)))
* INDEX(List!$R:$R,MATCH(CM$2,List!$P:$P,0)))</f>
        <v>0</v>
      </c>
      <c r="CN29" s="357">
        <f ca="1">IF(
COUNTIFS('Project Follow up - Base'!$S$20:$S$96,CN$2,'Project Follow up - Base'!$F$20:$F$96,$C29)&lt;= INDEX(List!$Q:$Q,MATCH(CN$2,List!$P:$P,0)),
0,
(COUNTIFS('Project Follow up - Base'!$S$20:$S$96,CN$2,'Project Follow up - Base'!$F$20:$F$96,$C29)
- INDEX(List!$Q:$Q,MATCH(CN$2,List!$P:$P,0)))
* INDEX(List!$R:$R,MATCH(CN$2,List!$P:$P,0)))</f>
        <v>0</v>
      </c>
      <c r="CO29" s="357">
        <f ca="1">IF(
COUNTIFS('Project Follow up - Base'!$S$20:$S$96,CO$2,'Project Follow up - Base'!$F$20:$F$96,$C29)&lt;= INDEX(List!$Q:$Q,MATCH(CO$2,List!$P:$P,0)),
0,
(COUNTIFS('Project Follow up - Base'!$S$20:$S$96,CO$2,'Project Follow up - Base'!$F$20:$F$96,$C29)
- INDEX(List!$Q:$Q,MATCH(CO$2,List!$P:$P,0)))
* INDEX(List!$R:$R,MATCH(CO$2,List!$P:$P,0)))</f>
        <v>0</v>
      </c>
      <c r="CP29" s="357">
        <f ca="1">IF(
COUNTIFS('Project Follow up - Base'!$S$20:$S$96,CP$2,'Project Follow up - Base'!$F$20:$F$96,$C29)&lt;= INDEX(List!$Q:$Q,MATCH(CP$2,List!$P:$P,0)),
0,
(COUNTIFS('Project Follow up - Base'!$S$20:$S$96,CP$2,'Project Follow up - Base'!$F$20:$F$96,$C29)
- INDEX(List!$Q:$Q,MATCH(CP$2,List!$P:$P,0)))
* INDEX(List!$R:$R,MATCH(CP$2,List!$P:$P,0)))</f>
        <v>0</v>
      </c>
      <c r="CQ29" s="357">
        <f ca="1">IF(
COUNTIFS('Project Follow up - Base'!$S$20:$S$96,CQ$2,'Project Follow up - Base'!$F$20:$F$96,$C29)&lt;= INDEX(List!$Q:$Q,MATCH(CQ$2,List!$P:$P,0)),
0,
(COUNTIFS('Project Follow up - Base'!$S$20:$S$96,CQ$2,'Project Follow up - Base'!$F$20:$F$96,$C29)
- INDEX(List!$Q:$Q,MATCH(CQ$2,List!$P:$P,0)))
* INDEX(List!$R:$R,MATCH(CQ$2,List!$P:$P,0)))</f>
        <v>0</v>
      </c>
      <c r="CR29" s="357">
        <f ca="1">IF(
COUNTIFS('Project Follow up - Base'!$S$20:$S$96,CR$2,'Project Follow up - Base'!$F$20:$F$96,$C29)&lt;= INDEX(List!$Q:$Q,MATCH(CR$2,List!$P:$P,0)),
0,
(COUNTIFS('Project Follow up - Base'!$S$20:$S$96,CR$2,'Project Follow up - Base'!$F$20:$F$96,$C29)
- INDEX(List!$Q:$Q,MATCH(CR$2,List!$P:$P,0)))
* INDEX(List!$R:$R,MATCH(CR$2,List!$P:$P,0)))</f>
        <v>0</v>
      </c>
      <c r="CS29" s="357">
        <f ca="1">IF(
COUNTIFS('Project Follow up - Base'!$S$20:$S$96,CS$2,'Project Follow up - Base'!$F$20:$F$96,$C29)&lt;= INDEX(List!$Q:$Q,MATCH(CS$2,List!$P:$P,0)),
0,
(COUNTIFS('Project Follow up - Base'!$S$20:$S$96,CS$2,'Project Follow up - Base'!$F$20:$F$96,$C29)
- INDEX(List!$Q:$Q,MATCH(CS$2,List!$P:$P,0)))
* INDEX(List!$R:$R,MATCH(CS$2,List!$P:$P,0)))</f>
        <v>0</v>
      </c>
      <c r="CT29" s="357">
        <f ca="1">IF(
COUNTIFS('Project Follow up - Base'!$S$20:$S$96,CT$2,'Project Follow up - Base'!$F$20:$F$96,$C29)&lt;= INDEX(List!$Q:$Q,MATCH(CT$2,List!$P:$P,0)),
0,
(COUNTIFS('Project Follow up - Base'!$S$20:$S$96,CT$2,'Project Follow up - Base'!$F$20:$F$96,$C29)
- INDEX(List!$Q:$Q,MATCH(CT$2,List!$P:$P,0)))
* INDEX(List!$R:$R,MATCH(CT$2,List!$P:$P,0)))</f>
        <v>0</v>
      </c>
      <c r="CU29" s="357">
        <f ca="1">IF(
COUNTIFS('Project Follow up - Base'!$S$20:$S$96,CU$2,'Project Follow up - Base'!$F$20:$F$96,$C29)&lt;= INDEX(List!$Q:$Q,MATCH(CU$2,List!$P:$P,0)),
0,
(COUNTIFS('Project Follow up - Base'!$S$20:$S$96,CU$2,'Project Follow up - Base'!$F$20:$F$96,$C29)
- INDEX(List!$Q:$Q,MATCH(CU$2,List!$P:$P,0)))
* INDEX(List!$R:$R,MATCH(CU$2,List!$P:$P,0)))</f>
        <v>0</v>
      </c>
      <c r="CV29" s="357">
        <f ca="1">IF(
COUNTIFS('Project Follow up - Base'!$S$20:$S$96,CV$2,'Project Follow up - Base'!$F$20:$F$96,$C29)&lt;= INDEX(List!$Q:$Q,MATCH(CV$2,List!$P:$P,0)),
0,
(COUNTIFS('Project Follow up - Base'!$S$20:$S$96,CV$2,'Project Follow up - Base'!$F$20:$F$96,$C29)
- INDEX(List!$Q:$Q,MATCH(CV$2,List!$P:$P,0)))
* INDEX(List!$R:$R,MATCH(CV$2,List!$P:$P,0)))</f>
        <v>0</v>
      </c>
      <c r="CW29" s="357">
        <f ca="1">IF(
COUNTIFS('Project Follow up - Base'!$S$20:$S$96,CW$2,'Project Follow up - Base'!$F$20:$F$96,$C29)&lt;= INDEX(List!$Q:$Q,MATCH(CW$2,List!$P:$P,0)),
0,
(COUNTIFS('Project Follow up - Base'!$S$20:$S$96,CW$2,'Project Follow up - Base'!$F$20:$F$96,$C29)
- INDEX(List!$Q:$Q,MATCH(CW$2,List!$P:$P,0)))
* INDEX(List!$R:$R,MATCH(CW$2,List!$P:$P,0)))</f>
        <v>0</v>
      </c>
      <c r="CX29" s="357">
        <f ca="1">IF(
COUNTIFS('Project Follow up - Base'!$S$20:$S$96,CX$2,'Project Follow up - Base'!$F$20:$F$96,$C29)&lt;= INDEX(List!$Q:$Q,MATCH(CX$2,List!$P:$P,0)),
0,
(COUNTIFS('Project Follow up - Base'!$S$20:$S$96,CX$2,'Project Follow up - Base'!$F$20:$F$96,$C29)
- INDEX(List!$Q:$Q,MATCH(CX$2,List!$P:$P,0)))
* INDEX(List!$R:$R,MATCH(CX$2,List!$P:$P,0)))</f>
        <v>0</v>
      </c>
      <c r="CY29" s="357">
        <f ca="1">IF(
COUNTIFS('Project Follow up - Base'!$S$20:$S$96,CY$2,'Project Follow up - Base'!$F$20:$F$96,$C29)&lt;= INDEX(List!$Q:$Q,MATCH(CY$2,List!$P:$P,0)),
0,
(COUNTIFS('Project Follow up - Base'!$S$20:$S$96,CY$2,'Project Follow up - Base'!$F$20:$F$96,$C29)
- INDEX(List!$Q:$Q,MATCH(CY$2,List!$P:$P,0)))
* INDEX(List!$R:$R,MATCH(CY$2,List!$P:$P,0)))</f>
        <v>0</v>
      </c>
      <c r="CZ29" s="357">
        <f ca="1">IF(
COUNTIFS('Project Follow up - Base'!$S$20:$S$96,CZ$2,'Project Follow up - Base'!$F$20:$F$96,$C29)&lt;= INDEX(List!$Q:$Q,MATCH(CZ$2,List!$P:$P,0)),
0,
(COUNTIFS('Project Follow up - Base'!$S$20:$S$96,CZ$2,'Project Follow up - Base'!$F$20:$F$96,$C29)
- INDEX(List!$Q:$Q,MATCH(CZ$2,List!$P:$P,0)))
* INDEX(List!$R:$R,MATCH(CZ$2,List!$P:$P,0)))</f>
        <v>0</v>
      </c>
      <c r="DA29" s="357">
        <f ca="1">IF(
COUNTIFS('Project Follow up - Base'!$S$20:$S$96,DA$2,'Project Follow up - Base'!$F$20:$F$96,$C29)&lt;= INDEX(List!$Q:$Q,MATCH(DA$2,List!$P:$P,0)),
0,
(COUNTIFS('Project Follow up - Base'!$S$20:$S$96,DA$2,'Project Follow up - Base'!$F$20:$F$96,$C29)
- INDEX(List!$Q:$Q,MATCH(DA$2,List!$P:$P,0)))
* INDEX(List!$R:$R,MATCH(DA$2,List!$P:$P,0)))</f>
        <v>0</v>
      </c>
      <c r="DB29" s="357">
        <f ca="1">IF(
COUNTIFS('Project Follow up - Base'!$S$20:$S$96,DB$2,'Project Follow up - Base'!$F$20:$F$96,$C29)&lt;= INDEX(List!$Q:$Q,MATCH(DB$2,List!$P:$P,0)),
0,
(COUNTIFS('Project Follow up - Base'!$S$20:$S$96,DB$2,'Project Follow up - Base'!$F$20:$F$96,$C29)
- INDEX(List!$Q:$Q,MATCH(DB$2,List!$P:$P,0)))
* INDEX(List!$R:$R,MATCH(DB$2,List!$P:$P,0)))</f>
        <v>0</v>
      </c>
    </row>
    <row r="30" spans="1:106" x14ac:dyDescent="0.2">
      <c r="A30" s="353">
        <f>COUNTIF('Project Follow up - Base'!$F$20:$F$96,C30)</f>
        <v>0</v>
      </c>
      <c r="B30" s="353" t="str">
        <f>'Employees Summary'!B31</f>
        <v>Technical</v>
      </c>
      <c r="C30" s="353" t="str">
        <f>'Employees Summary'!C31</f>
        <v>Omar Darrar</v>
      </c>
      <c r="D30" s="354" t="str">
        <f>IF(C30=0,"", IF(A30&gt;0,1-(G30*[1]KPI!$C$3)-(H30*[1]KPI!$C$4),""))</f>
        <v/>
      </c>
      <c r="E30" s="365" t="str">
        <f>IF(OR(C30='Project Follow up - Base'!$D$17,C30='Project Follow up - Base'!$D$38,C30='Project Follow up - Base'!$D$74), IF(SUMIF(B:B,B30,A:A)=0,"", AVERAGEIF(B:B,B30,D:D)),"")</f>
        <v/>
      </c>
      <c r="F30" s="366">
        <f>SUMIF('Project Follow up - Base'!$F$20:$F$102,'Employees KPIs'!C30,'Project Follow up - Base'!$AA$20:$AA$102)</f>
        <v>0</v>
      </c>
      <c r="G30" s="355">
        <f>IF( F30=0,
   0,
   IF(
     F30-
     [1]KPI!$F$3
     &lt;0,0,
     F30-
     [1]KPI!$F$3
    )*
     [1]KPI!$G$3
)</f>
        <v>0</v>
      </c>
      <c r="H30" s="355">
        <f t="shared" ca="1" si="0"/>
        <v>0</v>
      </c>
      <c r="I30" s="356">
        <f ca="1">IF(
COUNTIFS('Project Follow up - Base'!$S$20:$S$96,I$2,'Project Follow up - Base'!$F$20:$F$96,$C30)&lt;= INDEX(List!$Q:$Q,MATCH(I$2,List!$P:$P,0)),
0,
(COUNTIFS('Project Follow up - Base'!$S$20:$S$96,I$2,'Project Follow up - Base'!$F$20:$F$96,$C30)
- INDEX(List!$Q:$Q,MATCH(I$2,List!$P:$P,0)))
* INDEX(List!$R:$R,MATCH(I$2,List!$P:$P,0)))</f>
        <v>0</v>
      </c>
      <c r="J30" s="357">
        <f ca="1">IF(
COUNTIFS('Project Follow up - Base'!$S$20:$S$96,J$2,'Project Follow up - Base'!$F$20:$F$96,$C30)&lt;= INDEX(List!$Q:$Q,MATCH(J$2,List!$P:$P,0)),
0,
(COUNTIFS('Project Follow up - Base'!$S$20:$S$96,J$2,'Project Follow up - Base'!$F$20:$F$96,$C30)
- INDEX(List!$Q:$Q,MATCH(J$2,List!$P:$P,0)))
* INDEX(List!$R:$R,MATCH(J$2,List!$P:$P,0)))</f>
        <v>0</v>
      </c>
      <c r="K30" s="357">
        <f ca="1">IF(
COUNTIFS('Project Follow up - Base'!$S$20:$S$96,K$2,'Project Follow up - Base'!$F$20:$F$96,$C30)&lt;= INDEX(List!$Q:$Q,MATCH(K$2,List!$P:$P,0)),
0,
(COUNTIFS('Project Follow up - Base'!$S$20:$S$96,K$2,'Project Follow up - Base'!$F$20:$F$96,$C30)
- INDEX(List!$Q:$Q,MATCH(K$2,List!$P:$P,0)))
* INDEX(List!$R:$R,MATCH(K$2,List!$P:$P,0)))</f>
        <v>0</v>
      </c>
      <c r="L30" s="357">
        <f ca="1">IF(
COUNTIFS('Project Follow up - Base'!$S$20:$S$96,L$2,'Project Follow up - Base'!$F$20:$F$96,$C30)&lt;= INDEX(List!$Q:$Q,MATCH(L$2,List!$P:$P,0)),
0,
(COUNTIFS('Project Follow up - Base'!$S$20:$S$96,L$2,'Project Follow up - Base'!$F$20:$F$96,$C30)
- INDEX(List!$Q:$Q,MATCH(L$2,List!$P:$P,0)))
* INDEX(List!$R:$R,MATCH(L$2,List!$P:$P,0)))</f>
        <v>0</v>
      </c>
      <c r="M30" s="357">
        <f ca="1">IF(
COUNTIFS('Project Follow up - Base'!$S$20:$S$96,M$2,'Project Follow up - Base'!$F$20:$F$96,$C30)&lt;= INDEX(List!$Q:$Q,MATCH(M$2,List!$P:$P,0)),
0,
(COUNTIFS('Project Follow up - Base'!$S$20:$S$96,M$2,'Project Follow up - Base'!$F$20:$F$96,$C30)
- INDEX(List!$Q:$Q,MATCH(M$2,List!$P:$P,0)))
* INDEX(List!$R:$R,MATCH(M$2,List!$P:$P,0)))</f>
        <v>0</v>
      </c>
      <c r="N30" s="357">
        <f ca="1">IF(
COUNTIFS('Project Follow up - Base'!$S$20:$S$96,N$2,'Project Follow up - Base'!$F$20:$F$96,$C30)&lt;= INDEX(List!$Q:$Q,MATCH(N$2,List!$P:$P,0)),
0,
(COUNTIFS('Project Follow up - Base'!$S$20:$S$96,N$2,'Project Follow up - Base'!$F$20:$F$96,$C30)
- INDEX(List!$Q:$Q,MATCH(N$2,List!$P:$P,0)))
* INDEX(List!$R:$R,MATCH(N$2,List!$P:$P,0)))</f>
        <v>0</v>
      </c>
      <c r="O30" s="357">
        <f ca="1">IF(
COUNTIFS('Project Follow up - Base'!$S$20:$S$96,O$2,'Project Follow up - Base'!$F$20:$F$96,$C30)&lt;= INDEX(List!$Q:$Q,MATCH(O$2,List!$P:$P,0)),
0,
(COUNTIFS('Project Follow up - Base'!$S$20:$S$96,O$2,'Project Follow up - Base'!$F$20:$F$96,$C30)
- INDEX(List!$Q:$Q,MATCH(O$2,List!$P:$P,0)))
* INDEX(List!$R:$R,MATCH(O$2,List!$P:$P,0)))</f>
        <v>0</v>
      </c>
      <c r="P30" s="357">
        <f ca="1">IF(
COUNTIFS('Project Follow up - Base'!$S$20:$S$96,P$2,'Project Follow up - Base'!$F$20:$F$96,$C30)&lt;= INDEX(List!$Q:$Q,MATCH(P$2,List!$P:$P,0)),
0,
(COUNTIFS('Project Follow up - Base'!$S$20:$S$96,P$2,'Project Follow up - Base'!$F$20:$F$96,$C30)
- INDEX(List!$Q:$Q,MATCH(P$2,List!$P:$P,0)))
* INDEX(List!$R:$R,MATCH(P$2,List!$P:$P,0)))</f>
        <v>0</v>
      </c>
      <c r="Q30" s="357">
        <f ca="1">IF(
COUNTIFS('Project Follow up - Base'!$S$20:$S$96,Q$2,'Project Follow up - Base'!$F$20:$F$96,$C30)&lt;= INDEX(List!$Q:$Q,MATCH(Q$2,List!$P:$P,0)),
0,
(COUNTIFS('Project Follow up - Base'!$S$20:$S$96,Q$2,'Project Follow up - Base'!$F$20:$F$96,$C30)
- INDEX(List!$Q:$Q,MATCH(Q$2,List!$P:$P,0)))
* INDEX(List!$R:$R,MATCH(Q$2,List!$P:$P,0)))</f>
        <v>0</v>
      </c>
      <c r="R30" s="357">
        <f ca="1">IF(
COUNTIFS('Project Follow up - Base'!$S$20:$S$96,R$2,'Project Follow up - Base'!$F$20:$F$96,$C30)&lt;= INDEX(List!$Q:$Q,MATCH(R$2,List!$P:$P,0)),
0,
(COUNTIFS('Project Follow up - Base'!$S$20:$S$96,R$2,'Project Follow up - Base'!$F$20:$F$96,$C30)
- INDEX(List!$Q:$Q,MATCH(R$2,List!$P:$P,0)))
* INDEX(List!$R:$R,MATCH(R$2,List!$P:$P,0)))</f>
        <v>0</v>
      </c>
      <c r="S30" s="357">
        <f ca="1">IF(
COUNTIFS('Project Follow up - Base'!$S$20:$S$96,S$2,'Project Follow up - Base'!$F$20:$F$96,$C30)&lt;= INDEX(List!$Q:$Q,MATCH(S$2,List!$P:$P,0)),
0,
(COUNTIFS('Project Follow up - Base'!$S$20:$S$96,S$2,'Project Follow up - Base'!$F$20:$F$96,$C30)
- INDEX(List!$Q:$Q,MATCH(S$2,List!$P:$P,0)))
* INDEX(List!$R:$R,MATCH(S$2,List!$P:$P,0)))</f>
        <v>0</v>
      </c>
      <c r="T30" s="357">
        <f ca="1">IF(
COUNTIFS('Project Follow up - Base'!$S$20:$S$96,T$2,'Project Follow up - Base'!$F$20:$F$96,$C30)&lt;= INDEX(List!$Q:$Q,MATCH(T$2,List!$P:$P,0)),
0,
(COUNTIFS('Project Follow up - Base'!$S$20:$S$96,T$2,'Project Follow up - Base'!$F$20:$F$96,$C30)
- INDEX(List!$Q:$Q,MATCH(T$2,List!$P:$P,0)))
* INDEX(List!$R:$R,MATCH(T$2,List!$P:$P,0)))</f>
        <v>0</v>
      </c>
      <c r="U30" s="357">
        <f ca="1">IF(
COUNTIFS('Project Follow up - Base'!$S$20:$S$96,U$2,'Project Follow up - Base'!$F$20:$F$96,$C30)&lt;= INDEX(List!$Q:$Q,MATCH(U$2,List!$P:$P,0)),
0,
(COUNTIFS('Project Follow up - Base'!$S$20:$S$96,U$2,'Project Follow up - Base'!$F$20:$F$96,$C30)
- INDEX(List!$Q:$Q,MATCH(U$2,List!$P:$P,0)))
* INDEX(List!$R:$R,MATCH(U$2,List!$P:$P,0)))</f>
        <v>0</v>
      </c>
      <c r="V30" s="357">
        <f ca="1">IF(
COUNTIFS('Project Follow up - Base'!$S$20:$S$96,V$2,'Project Follow up - Base'!$F$20:$F$96,$C30)&lt;= INDEX(List!$Q:$Q,MATCH(V$2,List!$P:$P,0)),
0,
(COUNTIFS('Project Follow up - Base'!$S$20:$S$96,V$2,'Project Follow up - Base'!$F$20:$F$96,$C30)
- INDEX(List!$Q:$Q,MATCH(V$2,List!$P:$P,0)))
* INDEX(List!$R:$R,MATCH(V$2,List!$P:$P,0)))</f>
        <v>0</v>
      </c>
      <c r="W30" s="357">
        <f ca="1">IF(
COUNTIFS('Project Follow up - Base'!$S$20:$S$96,W$2,'Project Follow up - Base'!$F$20:$F$96,$C30)&lt;= INDEX(List!$Q:$Q,MATCH(W$2,List!$P:$P,0)),
0,
(COUNTIFS('Project Follow up - Base'!$S$20:$S$96,W$2,'Project Follow up - Base'!$F$20:$F$96,$C30)
- INDEX(List!$Q:$Q,MATCH(W$2,List!$P:$P,0)))
* INDEX(List!$R:$R,MATCH(W$2,List!$P:$P,0)))</f>
        <v>0</v>
      </c>
      <c r="X30" s="357">
        <f ca="1">IF(
COUNTIFS('Project Follow up - Base'!$S$20:$S$96,X$2,'Project Follow up - Base'!$F$20:$F$96,$C30)&lt;= INDEX(List!$Q:$Q,MATCH(X$2,List!$P:$P,0)),
0,
(COUNTIFS('Project Follow up - Base'!$S$20:$S$96,X$2,'Project Follow up - Base'!$F$20:$F$96,$C30)
- INDEX(List!$Q:$Q,MATCH(X$2,List!$P:$P,0)))
* INDEX(List!$R:$R,MATCH(X$2,List!$P:$P,0)))</f>
        <v>0</v>
      </c>
      <c r="Y30" s="357">
        <f ca="1">IF(
COUNTIFS('Project Follow up - Base'!$S$20:$S$96,Y$2,'Project Follow up - Base'!$F$20:$F$96,$C30)&lt;= INDEX(List!$Q:$Q,MATCH(Y$2,List!$P:$P,0)),
0,
(COUNTIFS('Project Follow up - Base'!$S$20:$S$96,Y$2,'Project Follow up - Base'!$F$20:$F$96,$C30)
- INDEX(List!$Q:$Q,MATCH(Y$2,List!$P:$P,0)))
* INDEX(List!$R:$R,MATCH(Y$2,List!$P:$P,0)))</f>
        <v>0</v>
      </c>
      <c r="Z30" s="357">
        <f ca="1">IF(
COUNTIFS('Project Follow up - Base'!$S$20:$S$96,Z$2,'Project Follow up - Base'!$F$20:$F$96,$C30)&lt;= INDEX(List!$Q:$Q,MATCH(Z$2,List!$P:$P,0)),
0,
(COUNTIFS('Project Follow up - Base'!$S$20:$S$96,Z$2,'Project Follow up - Base'!$F$20:$F$96,$C30)
- INDEX(List!$Q:$Q,MATCH(Z$2,List!$P:$P,0)))
* INDEX(List!$R:$R,MATCH(Z$2,List!$P:$P,0)))</f>
        <v>0</v>
      </c>
      <c r="AA30" s="357">
        <f ca="1">IF(
COUNTIFS('Project Follow up - Base'!$S$20:$S$96,AA$2,'Project Follow up - Base'!$F$20:$F$96,$C30)&lt;= INDEX(List!$Q:$Q,MATCH(AA$2,List!$P:$P,0)),
0,
(COUNTIFS('Project Follow up - Base'!$S$20:$S$96,AA$2,'Project Follow up - Base'!$F$20:$F$96,$C30)
- INDEX(List!$Q:$Q,MATCH(AA$2,List!$P:$P,0)))
* INDEX(List!$R:$R,MATCH(AA$2,List!$P:$P,0)))</f>
        <v>0</v>
      </c>
      <c r="AB30" s="357">
        <f ca="1">IF(
COUNTIFS('Project Follow up - Base'!$S$20:$S$96,AB$2,'Project Follow up - Base'!$F$20:$F$96,$C30)&lt;= INDEX(List!$Q:$Q,MATCH(AB$2,List!$P:$P,0)),
0,
(COUNTIFS('Project Follow up - Base'!$S$20:$S$96,AB$2,'Project Follow up - Base'!$F$20:$F$96,$C30)
- INDEX(List!$Q:$Q,MATCH(AB$2,List!$P:$P,0)))
* INDEX(List!$R:$R,MATCH(AB$2,List!$P:$P,0)))</f>
        <v>0</v>
      </c>
      <c r="AC30" s="357">
        <f ca="1">IF(
COUNTIFS('Project Follow up - Base'!$S$20:$S$96,AC$2,'Project Follow up - Base'!$F$20:$F$96,$C30)&lt;= INDEX(List!$Q:$Q,MATCH(AC$2,List!$P:$P,0)),
0,
(COUNTIFS('Project Follow up - Base'!$S$20:$S$96,AC$2,'Project Follow up - Base'!$F$20:$F$96,$C30)
- INDEX(List!$Q:$Q,MATCH(AC$2,List!$P:$P,0)))
* INDEX(List!$R:$R,MATCH(AC$2,List!$P:$P,0)))</f>
        <v>0</v>
      </c>
      <c r="AD30" s="357">
        <f ca="1">IF(
COUNTIFS('Project Follow up - Base'!$S$20:$S$96,AD$2,'Project Follow up - Base'!$F$20:$F$96,$C30)&lt;= INDEX(List!$Q:$Q,MATCH(AD$2,List!$P:$P,0)),
0,
(COUNTIFS('Project Follow up - Base'!$S$20:$S$96,AD$2,'Project Follow up - Base'!$F$20:$F$96,$C30)
- INDEX(List!$Q:$Q,MATCH(AD$2,List!$P:$P,0)))
* INDEX(List!$R:$R,MATCH(AD$2,List!$P:$P,0)))</f>
        <v>0</v>
      </c>
      <c r="AE30" s="357">
        <f ca="1">IF(
COUNTIFS('Project Follow up - Base'!$S$20:$S$96,AE$2,'Project Follow up - Base'!$F$20:$F$96,$C30)&lt;= INDEX(List!$Q:$Q,MATCH(AE$2,List!$P:$P,0)),
0,
(COUNTIFS('Project Follow up - Base'!$S$20:$S$96,AE$2,'Project Follow up - Base'!$F$20:$F$96,$C30)
- INDEX(List!$Q:$Q,MATCH(AE$2,List!$P:$P,0)))
* INDEX(List!$R:$R,MATCH(AE$2,List!$P:$P,0)))</f>
        <v>0</v>
      </c>
      <c r="AF30" s="357">
        <f ca="1">IF(
COUNTIFS('Project Follow up - Base'!$S$20:$S$96,AF$2,'Project Follow up - Base'!$F$20:$F$96,$C30)&lt;= INDEX(List!$Q:$Q,MATCH(AF$2,List!$P:$P,0)),
0,
(COUNTIFS('Project Follow up - Base'!$S$20:$S$96,AF$2,'Project Follow up - Base'!$F$20:$F$96,$C30)
- INDEX(List!$Q:$Q,MATCH(AF$2,List!$P:$P,0)))
* INDEX(List!$R:$R,MATCH(AF$2,List!$P:$P,0)))</f>
        <v>0</v>
      </c>
      <c r="AG30" s="357">
        <f ca="1">IF(
COUNTIFS('Project Follow up - Base'!$S$20:$S$96,AG$2,'Project Follow up - Base'!$F$20:$F$96,$C30)&lt;= INDEX(List!$Q:$Q,MATCH(AG$2,List!$P:$P,0)),
0,
(COUNTIFS('Project Follow up - Base'!$S$20:$S$96,AG$2,'Project Follow up - Base'!$F$20:$F$96,$C30)
- INDEX(List!$Q:$Q,MATCH(AG$2,List!$P:$P,0)))
* INDEX(List!$R:$R,MATCH(AG$2,List!$P:$P,0)))</f>
        <v>0</v>
      </c>
      <c r="AH30" s="357">
        <f ca="1">IF(
COUNTIFS('Project Follow up - Base'!$S$20:$S$96,AH$2,'Project Follow up - Base'!$F$20:$F$96,$C30)&lt;= INDEX(List!$Q:$Q,MATCH(AH$2,List!$P:$P,0)),
0,
(COUNTIFS('Project Follow up - Base'!$S$20:$S$96,AH$2,'Project Follow up - Base'!$F$20:$F$96,$C30)
- INDEX(List!$Q:$Q,MATCH(AH$2,List!$P:$P,0)))
* INDEX(List!$R:$R,MATCH(AH$2,List!$P:$P,0)))</f>
        <v>0</v>
      </c>
      <c r="AI30" s="357">
        <f ca="1">IF(
COUNTIFS('Project Follow up - Base'!$S$20:$S$96,AI$2,'Project Follow up - Base'!$F$20:$F$96,$C30)&lt;= INDEX(List!$Q:$Q,MATCH(AI$2,List!$P:$P,0)),
0,
(COUNTIFS('Project Follow up - Base'!$S$20:$S$96,AI$2,'Project Follow up - Base'!$F$20:$F$96,$C30)
- INDEX(List!$Q:$Q,MATCH(AI$2,List!$P:$P,0)))
* INDEX(List!$R:$R,MATCH(AI$2,List!$P:$P,0)))</f>
        <v>0</v>
      </c>
      <c r="AJ30" s="357">
        <f ca="1">IF(
COUNTIFS('Project Follow up - Base'!$S$20:$S$96,AJ$2,'Project Follow up - Base'!$F$20:$F$96,$C30)&lt;= INDEX(List!$Q:$Q,MATCH(AJ$2,List!$P:$P,0)),
0,
(COUNTIFS('Project Follow up - Base'!$S$20:$S$96,AJ$2,'Project Follow up - Base'!$F$20:$F$96,$C30)
- INDEX(List!$Q:$Q,MATCH(AJ$2,List!$P:$P,0)))
* INDEX(List!$R:$R,MATCH(AJ$2,List!$P:$P,0)))</f>
        <v>0</v>
      </c>
      <c r="AK30" s="357">
        <f ca="1">IF(
COUNTIFS('Project Follow up - Base'!$S$20:$S$96,AK$2,'Project Follow up - Base'!$F$20:$F$96,$C30)&lt;= INDEX(List!$Q:$Q,MATCH(AK$2,List!$P:$P,0)),
0,
(COUNTIFS('Project Follow up - Base'!$S$20:$S$96,AK$2,'Project Follow up - Base'!$F$20:$F$96,$C30)
- INDEX(List!$Q:$Q,MATCH(AK$2,List!$P:$P,0)))
* INDEX(List!$R:$R,MATCH(AK$2,List!$P:$P,0)))</f>
        <v>0</v>
      </c>
      <c r="AL30" s="357">
        <f ca="1">IF(
COUNTIFS('Project Follow up - Base'!$S$20:$S$96,AL$2,'Project Follow up - Base'!$F$20:$F$96,$C30)&lt;= INDEX(List!$Q:$Q,MATCH(AL$2,List!$P:$P,0)),
0,
(COUNTIFS('Project Follow up - Base'!$S$20:$S$96,AL$2,'Project Follow up - Base'!$F$20:$F$96,$C30)
- INDEX(List!$Q:$Q,MATCH(AL$2,List!$P:$P,0)))
* INDEX(List!$R:$R,MATCH(AL$2,List!$P:$P,0)))</f>
        <v>0</v>
      </c>
      <c r="AM30" s="357">
        <f ca="1">IF(
COUNTIFS('Project Follow up - Base'!$S$20:$S$96,AM$2,'Project Follow up - Base'!$F$20:$F$96,$C30)&lt;= INDEX(List!$Q:$Q,MATCH(AM$2,List!$P:$P,0)),
0,
(COUNTIFS('Project Follow up - Base'!$S$20:$S$96,AM$2,'Project Follow up - Base'!$F$20:$F$96,$C30)
- INDEX(List!$Q:$Q,MATCH(AM$2,List!$P:$P,0)))
* INDEX(List!$R:$R,MATCH(AM$2,List!$P:$P,0)))</f>
        <v>0</v>
      </c>
      <c r="AN30" s="357">
        <f ca="1">IF(
COUNTIFS('Project Follow up - Base'!$S$20:$S$96,AN$2,'Project Follow up - Base'!$F$20:$F$96,$C30)&lt;= INDEX(List!$Q:$Q,MATCH(AN$2,List!$P:$P,0)),
0,
(COUNTIFS('Project Follow up - Base'!$S$20:$S$96,AN$2,'Project Follow up - Base'!$F$20:$F$96,$C30)
- INDEX(List!$Q:$Q,MATCH(AN$2,List!$P:$P,0)))
* INDEX(List!$R:$R,MATCH(AN$2,List!$P:$P,0)))</f>
        <v>0</v>
      </c>
      <c r="AO30" s="357">
        <f ca="1">IF(
COUNTIFS('Project Follow up - Base'!$S$20:$S$96,AO$2,'Project Follow up - Base'!$F$20:$F$96,$C30)&lt;= INDEX(List!$Q:$Q,MATCH(AO$2,List!$P:$P,0)),
0,
(COUNTIFS('Project Follow up - Base'!$S$20:$S$96,AO$2,'Project Follow up - Base'!$F$20:$F$96,$C30)
- INDEX(List!$Q:$Q,MATCH(AO$2,List!$P:$P,0)))
* INDEX(List!$R:$R,MATCH(AO$2,List!$P:$P,0)))</f>
        <v>0</v>
      </c>
      <c r="AP30" s="357">
        <f ca="1">IF(
COUNTIFS('Project Follow up - Base'!$S$20:$S$96,AP$2,'Project Follow up - Base'!$F$20:$F$96,$C30)&lt;= INDEX(List!$Q:$Q,MATCH(AP$2,List!$P:$P,0)),
0,
(COUNTIFS('Project Follow up - Base'!$S$20:$S$96,AP$2,'Project Follow up - Base'!$F$20:$F$96,$C30)
- INDEX(List!$Q:$Q,MATCH(AP$2,List!$P:$P,0)))
* INDEX(List!$R:$R,MATCH(AP$2,List!$P:$P,0)))</f>
        <v>0</v>
      </c>
      <c r="AQ30" s="357">
        <f ca="1">IF(
COUNTIFS('Project Follow up - Base'!$S$20:$S$96,AQ$2,'Project Follow up - Base'!$F$20:$F$96,$C30)&lt;= INDEX(List!$Q:$Q,MATCH(AQ$2,List!$P:$P,0)),
0,
(COUNTIFS('Project Follow up - Base'!$S$20:$S$96,AQ$2,'Project Follow up - Base'!$F$20:$F$96,$C30)
- INDEX(List!$Q:$Q,MATCH(AQ$2,List!$P:$P,0)))
* INDEX(List!$R:$R,MATCH(AQ$2,List!$P:$P,0)))</f>
        <v>0</v>
      </c>
      <c r="AR30" s="357">
        <f ca="1">IF(
COUNTIFS('Project Follow up - Base'!$S$20:$S$96,AR$2,'Project Follow up - Base'!$F$20:$F$96,$C30)&lt;= INDEX(List!$Q:$Q,MATCH(AR$2,List!$P:$P,0)),
0,
(COUNTIFS('Project Follow up - Base'!$S$20:$S$96,AR$2,'Project Follow up - Base'!$F$20:$F$96,$C30)
- INDEX(List!$Q:$Q,MATCH(AR$2,List!$P:$P,0)))
* INDEX(List!$R:$R,MATCH(AR$2,List!$P:$P,0)))</f>
        <v>0</v>
      </c>
      <c r="AS30" s="357">
        <f ca="1">IF(
COUNTIFS('Project Follow up - Base'!$S$20:$S$96,AS$2,'Project Follow up - Base'!$F$20:$F$96,$C30)&lt;= INDEX(List!$Q:$Q,MATCH(AS$2,List!$P:$P,0)),
0,
(COUNTIFS('Project Follow up - Base'!$S$20:$S$96,AS$2,'Project Follow up - Base'!$F$20:$F$96,$C30)
- INDEX(List!$Q:$Q,MATCH(AS$2,List!$P:$P,0)))
* INDEX(List!$R:$R,MATCH(AS$2,List!$P:$P,0)))</f>
        <v>0</v>
      </c>
      <c r="AT30" s="357">
        <f ca="1">IF(
COUNTIFS('Project Follow up - Base'!$S$20:$S$96,AT$2,'Project Follow up - Base'!$F$20:$F$96,$C30)&lt;= INDEX(List!$Q:$Q,MATCH(AT$2,List!$P:$P,0)),
0,
(COUNTIFS('Project Follow up - Base'!$S$20:$S$96,AT$2,'Project Follow up - Base'!$F$20:$F$96,$C30)
- INDEX(List!$Q:$Q,MATCH(AT$2,List!$P:$P,0)))
* INDEX(List!$R:$R,MATCH(AT$2,List!$P:$P,0)))</f>
        <v>0</v>
      </c>
      <c r="AU30" s="357">
        <f ca="1">IF(
COUNTIFS('Project Follow up - Base'!$S$20:$S$96,AU$2,'Project Follow up - Base'!$F$20:$F$96,$C30)&lt;= INDEX(List!$Q:$Q,MATCH(AU$2,List!$P:$P,0)),
0,
(COUNTIFS('Project Follow up - Base'!$S$20:$S$96,AU$2,'Project Follow up - Base'!$F$20:$F$96,$C30)
- INDEX(List!$Q:$Q,MATCH(AU$2,List!$P:$P,0)))
* INDEX(List!$R:$R,MATCH(AU$2,List!$P:$P,0)))</f>
        <v>0</v>
      </c>
      <c r="AV30" s="357">
        <f ca="1">IF(
COUNTIFS('Project Follow up - Base'!$S$20:$S$96,AV$2,'Project Follow up - Base'!$F$20:$F$96,$C30)&lt;= INDEX(List!$Q:$Q,MATCH(AV$2,List!$P:$P,0)),
0,
(COUNTIFS('Project Follow up - Base'!$S$20:$S$96,AV$2,'Project Follow up - Base'!$F$20:$F$96,$C30)
- INDEX(List!$Q:$Q,MATCH(AV$2,List!$P:$P,0)))
* INDEX(List!$R:$R,MATCH(AV$2,List!$P:$P,0)))</f>
        <v>0</v>
      </c>
      <c r="AW30" s="357">
        <f ca="1">IF(
COUNTIFS('Project Follow up - Base'!$S$20:$S$96,AW$2,'Project Follow up - Base'!$F$20:$F$96,$C30)&lt;= INDEX(List!$Q:$Q,MATCH(AW$2,List!$P:$P,0)),
0,
(COUNTIFS('Project Follow up - Base'!$S$20:$S$96,AW$2,'Project Follow up - Base'!$F$20:$F$96,$C30)
- INDEX(List!$Q:$Q,MATCH(AW$2,List!$P:$P,0)))
* INDEX(List!$R:$R,MATCH(AW$2,List!$P:$P,0)))</f>
        <v>0</v>
      </c>
      <c r="AX30" s="357">
        <f ca="1">IF(
COUNTIFS('Project Follow up - Base'!$S$20:$S$96,AX$2,'Project Follow up - Base'!$F$20:$F$96,$C30)&lt;= INDEX(List!$Q:$Q,MATCH(AX$2,List!$P:$P,0)),
0,
(COUNTIFS('Project Follow up - Base'!$S$20:$S$96,AX$2,'Project Follow up - Base'!$F$20:$F$96,$C30)
- INDEX(List!$Q:$Q,MATCH(AX$2,List!$P:$P,0)))
* INDEX(List!$R:$R,MATCH(AX$2,List!$P:$P,0)))</f>
        <v>0</v>
      </c>
      <c r="AY30" s="357">
        <f ca="1">IF(
COUNTIFS('Project Follow up - Base'!$S$20:$S$96,AY$2,'Project Follow up - Base'!$F$20:$F$96,$C30)&lt;= INDEX(List!$Q:$Q,MATCH(AY$2,List!$P:$P,0)),
0,
(COUNTIFS('Project Follow up - Base'!$S$20:$S$96,AY$2,'Project Follow up - Base'!$F$20:$F$96,$C30)
- INDEX(List!$Q:$Q,MATCH(AY$2,List!$P:$P,0)))
* INDEX(List!$R:$R,MATCH(AY$2,List!$P:$P,0)))</f>
        <v>0</v>
      </c>
      <c r="AZ30" s="357">
        <f ca="1">IF(
COUNTIFS('Project Follow up - Base'!$S$20:$S$96,AZ$2,'Project Follow up - Base'!$F$20:$F$96,$C30)&lt;= INDEX(List!$Q:$Q,MATCH(AZ$2,List!$P:$P,0)),
0,
(COUNTIFS('Project Follow up - Base'!$S$20:$S$96,AZ$2,'Project Follow up - Base'!$F$20:$F$96,$C30)
- INDEX(List!$Q:$Q,MATCH(AZ$2,List!$P:$P,0)))
* INDEX(List!$R:$R,MATCH(AZ$2,List!$P:$P,0)))</f>
        <v>0</v>
      </c>
      <c r="BA30" s="357">
        <f ca="1">IF(
COUNTIFS('Project Follow up - Base'!$S$20:$S$96,BA$2,'Project Follow up - Base'!$F$20:$F$96,$C30)&lt;= INDEX(List!$Q:$Q,MATCH(BA$2,List!$P:$P,0)),
0,
(COUNTIFS('Project Follow up - Base'!$S$20:$S$96,BA$2,'Project Follow up - Base'!$F$20:$F$96,$C30)
- INDEX(List!$Q:$Q,MATCH(BA$2,List!$P:$P,0)))
* INDEX(List!$R:$R,MATCH(BA$2,List!$P:$P,0)))</f>
        <v>0</v>
      </c>
      <c r="BB30" s="357">
        <f ca="1">IF(
COUNTIFS('Project Follow up - Base'!$S$20:$S$96,BB$2,'Project Follow up - Base'!$F$20:$F$96,$C30)&lt;= INDEX(List!$Q:$Q,MATCH(BB$2,List!$P:$P,0)),
0,
(COUNTIFS('Project Follow up - Base'!$S$20:$S$96,BB$2,'Project Follow up - Base'!$F$20:$F$96,$C30)
- INDEX(List!$Q:$Q,MATCH(BB$2,List!$P:$P,0)))
* INDEX(List!$R:$R,MATCH(BB$2,List!$P:$P,0)))</f>
        <v>0</v>
      </c>
      <c r="BC30" s="357">
        <f ca="1">IF(
COUNTIFS('Project Follow up - Base'!$S$20:$S$96,BC$2,'Project Follow up - Base'!$F$20:$F$96,$C30)&lt;= INDEX(List!$Q:$Q,MATCH(BC$2,List!$P:$P,0)),
0,
(COUNTIFS('Project Follow up - Base'!$S$20:$S$96,BC$2,'Project Follow up - Base'!$F$20:$F$96,$C30)
- INDEX(List!$Q:$Q,MATCH(BC$2,List!$P:$P,0)))
* INDEX(List!$R:$R,MATCH(BC$2,List!$P:$P,0)))</f>
        <v>0</v>
      </c>
      <c r="BD30" s="357">
        <f ca="1">IF(
COUNTIFS('Project Follow up - Base'!$S$20:$S$96,BD$2,'Project Follow up - Base'!$F$20:$F$96,$C30)&lt;= INDEX(List!$Q:$Q,MATCH(BD$2,List!$P:$P,0)),
0,
(COUNTIFS('Project Follow up - Base'!$S$20:$S$96,BD$2,'Project Follow up - Base'!$F$20:$F$96,$C30)
- INDEX(List!$Q:$Q,MATCH(BD$2,List!$P:$P,0)))
* INDEX(List!$R:$R,MATCH(BD$2,List!$P:$P,0)))</f>
        <v>0</v>
      </c>
      <c r="BE30" s="357">
        <f ca="1">IF(
COUNTIFS('Project Follow up - Base'!$S$20:$S$96,BE$2,'Project Follow up - Base'!$F$20:$F$96,$C30)&lt;= INDEX(List!$Q:$Q,MATCH(BE$2,List!$P:$P,0)),
0,
(COUNTIFS('Project Follow up - Base'!$S$20:$S$96,BE$2,'Project Follow up - Base'!$F$20:$F$96,$C30)
- INDEX(List!$Q:$Q,MATCH(BE$2,List!$P:$P,0)))
* INDEX(List!$R:$R,MATCH(BE$2,List!$P:$P,0)))</f>
        <v>0</v>
      </c>
      <c r="BF30" s="357">
        <f ca="1">IF(
COUNTIFS('Project Follow up - Base'!$S$20:$S$96,BF$2,'Project Follow up - Base'!$F$20:$F$96,$C30)&lt;= INDEX(List!$Q:$Q,MATCH(BF$2,List!$P:$P,0)),
0,
(COUNTIFS('Project Follow up - Base'!$S$20:$S$96,BF$2,'Project Follow up - Base'!$F$20:$F$96,$C30)
- INDEX(List!$Q:$Q,MATCH(BF$2,List!$P:$P,0)))
* INDEX(List!$R:$R,MATCH(BF$2,List!$P:$P,0)))</f>
        <v>0</v>
      </c>
      <c r="BG30" s="357">
        <f ca="1">IF(
COUNTIFS('Project Follow up - Base'!$S$20:$S$96,BG$2,'Project Follow up - Base'!$F$20:$F$96,$C30)&lt;= INDEX(List!$Q:$Q,MATCH(BG$2,List!$P:$P,0)),
0,
(COUNTIFS('Project Follow up - Base'!$S$20:$S$96,BG$2,'Project Follow up - Base'!$F$20:$F$96,$C30)
- INDEX(List!$Q:$Q,MATCH(BG$2,List!$P:$P,0)))
* INDEX(List!$R:$R,MATCH(BG$2,List!$P:$P,0)))</f>
        <v>0</v>
      </c>
      <c r="BH30" s="357">
        <f ca="1">IF(
COUNTIFS('Project Follow up - Base'!$S$20:$S$96,BH$2,'Project Follow up - Base'!$F$20:$F$96,$C30)&lt;= INDEX(List!$Q:$Q,MATCH(BH$2,List!$P:$P,0)),
0,
(COUNTIFS('Project Follow up - Base'!$S$20:$S$96,BH$2,'Project Follow up - Base'!$F$20:$F$96,$C30)
- INDEX(List!$Q:$Q,MATCH(BH$2,List!$P:$P,0)))
* INDEX(List!$R:$R,MATCH(BH$2,List!$P:$P,0)))</f>
        <v>0</v>
      </c>
      <c r="BI30" s="357">
        <f ca="1">IF(
COUNTIFS('Project Follow up - Base'!$S$20:$S$96,BI$2,'Project Follow up - Base'!$F$20:$F$96,$C30)&lt;= INDEX(List!$Q:$Q,MATCH(BI$2,List!$P:$P,0)),
0,
(COUNTIFS('Project Follow up - Base'!$S$20:$S$96,BI$2,'Project Follow up - Base'!$F$20:$F$96,$C30)
- INDEX(List!$Q:$Q,MATCH(BI$2,List!$P:$P,0)))
* INDEX(List!$R:$R,MATCH(BI$2,List!$P:$P,0)))</f>
        <v>0</v>
      </c>
      <c r="BJ30" s="357">
        <f ca="1">IF(
COUNTIFS('Project Follow up - Base'!$S$20:$S$96,BJ$2,'Project Follow up - Base'!$F$20:$F$96,$C30)&lt;= INDEX(List!$Q:$Q,MATCH(BJ$2,List!$P:$P,0)),
0,
(COUNTIFS('Project Follow up - Base'!$S$20:$S$96,BJ$2,'Project Follow up - Base'!$F$20:$F$96,$C30)
- INDEX(List!$Q:$Q,MATCH(BJ$2,List!$P:$P,0)))
* INDEX(List!$R:$R,MATCH(BJ$2,List!$P:$P,0)))</f>
        <v>0</v>
      </c>
      <c r="BK30" s="357">
        <f ca="1">IF(
COUNTIFS('Project Follow up - Base'!$S$20:$S$96,BK$2,'Project Follow up - Base'!$F$20:$F$96,$C30)&lt;= INDEX(List!$Q:$Q,MATCH(BK$2,List!$P:$P,0)),
0,
(COUNTIFS('Project Follow up - Base'!$S$20:$S$96,BK$2,'Project Follow up - Base'!$F$20:$F$96,$C30)
- INDEX(List!$Q:$Q,MATCH(BK$2,List!$P:$P,0)))
* INDEX(List!$R:$R,MATCH(BK$2,List!$P:$P,0)))</f>
        <v>0</v>
      </c>
      <c r="BL30" s="357">
        <f ca="1">IF(
COUNTIFS('Project Follow up - Base'!$S$20:$S$96,BL$2,'Project Follow up - Base'!$F$20:$F$96,$C30)&lt;= INDEX(List!$Q:$Q,MATCH(BL$2,List!$P:$P,0)),
0,
(COUNTIFS('Project Follow up - Base'!$S$20:$S$96,BL$2,'Project Follow up - Base'!$F$20:$F$96,$C30)
- INDEX(List!$Q:$Q,MATCH(BL$2,List!$P:$P,0)))
* INDEX(List!$R:$R,MATCH(BL$2,List!$P:$P,0)))</f>
        <v>0</v>
      </c>
      <c r="BM30" s="357">
        <f ca="1">IF(
COUNTIFS('Project Follow up - Base'!$S$20:$S$96,BM$2,'Project Follow up - Base'!$F$20:$F$96,$C30)&lt;= INDEX(List!$Q:$Q,MATCH(BM$2,List!$P:$P,0)),
0,
(COUNTIFS('Project Follow up - Base'!$S$20:$S$96,BM$2,'Project Follow up - Base'!$F$20:$F$96,$C30)
- INDEX(List!$Q:$Q,MATCH(BM$2,List!$P:$P,0)))
* INDEX(List!$R:$R,MATCH(BM$2,List!$P:$P,0)))</f>
        <v>0</v>
      </c>
      <c r="BN30" s="357">
        <f ca="1">IF(
COUNTIFS('Project Follow up - Base'!$S$20:$S$96,BN$2,'Project Follow up - Base'!$F$20:$F$96,$C30)&lt;= INDEX(List!$Q:$Q,MATCH(BN$2,List!$P:$P,0)),
0,
(COUNTIFS('Project Follow up - Base'!$S$20:$S$96,BN$2,'Project Follow up - Base'!$F$20:$F$96,$C30)
- INDEX(List!$Q:$Q,MATCH(BN$2,List!$P:$P,0)))
* INDEX(List!$R:$R,MATCH(BN$2,List!$P:$P,0)))</f>
        <v>0</v>
      </c>
      <c r="BO30" s="357">
        <f ca="1">IF(
COUNTIFS('Project Follow up - Base'!$S$20:$S$96,BO$2,'Project Follow up - Base'!$F$20:$F$96,$C30)&lt;= INDEX(List!$Q:$Q,MATCH(BO$2,List!$P:$P,0)),
0,
(COUNTIFS('Project Follow up - Base'!$S$20:$S$96,BO$2,'Project Follow up - Base'!$F$20:$F$96,$C30)
- INDEX(List!$Q:$Q,MATCH(BO$2,List!$P:$P,0)))
* INDEX(List!$R:$R,MATCH(BO$2,List!$P:$P,0)))</f>
        <v>0</v>
      </c>
      <c r="BP30" s="357">
        <f ca="1">IF(
COUNTIFS('Project Follow up - Base'!$S$20:$S$96,BP$2,'Project Follow up - Base'!$F$20:$F$96,$C30)&lt;= INDEX(List!$Q:$Q,MATCH(BP$2,List!$P:$P,0)),
0,
(COUNTIFS('Project Follow up - Base'!$S$20:$S$96,BP$2,'Project Follow up - Base'!$F$20:$F$96,$C30)
- INDEX(List!$Q:$Q,MATCH(BP$2,List!$P:$P,0)))
* INDEX(List!$R:$R,MATCH(BP$2,List!$P:$P,0)))</f>
        <v>0</v>
      </c>
      <c r="BQ30" s="357">
        <f ca="1">IF(
COUNTIFS('Project Follow up - Base'!$S$20:$S$96,BQ$2,'Project Follow up - Base'!$F$20:$F$96,$C30)&lt;= INDEX(List!$Q:$Q,MATCH(BQ$2,List!$P:$P,0)),
0,
(COUNTIFS('Project Follow up - Base'!$S$20:$S$96,BQ$2,'Project Follow up - Base'!$F$20:$F$96,$C30)
- INDEX(List!$Q:$Q,MATCH(BQ$2,List!$P:$P,0)))
* INDEX(List!$R:$R,MATCH(BQ$2,List!$P:$P,0)))</f>
        <v>0</v>
      </c>
      <c r="BR30" s="357">
        <f ca="1">IF(
COUNTIFS('Project Follow up - Base'!$S$20:$S$96,BR$2,'Project Follow up - Base'!$F$20:$F$96,$C30)&lt;= INDEX(List!$Q:$Q,MATCH(BR$2,List!$P:$P,0)),
0,
(COUNTIFS('Project Follow up - Base'!$S$20:$S$96,BR$2,'Project Follow up - Base'!$F$20:$F$96,$C30)
- INDEX(List!$Q:$Q,MATCH(BR$2,List!$P:$P,0)))
* INDEX(List!$R:$R,MATCH(BR$2,List!$P:$P,0)))</f>
        <v>0</v>
      </c>
      <c r="BS30" s="357">
        <f ca="1">IF(
COUNTIFS('Project Follow up - Base'!$S$20:$S$96,BS$2,'Project Follow up - Base'!$F$20:$F$96,$C30)&lt;= INDEX(List!$Q:$Q,MATCH(BS$2,List!$P:$P,0)),
0,
(COUNTIFS('Project Follow up - Base'!$S$20:$S$96,BS$2,'Project Follow up - Base'!$F$20:$F$96,$C30)
- INDEX(List!$Q:$Q,MATCH(BS$2,List!$P:$P,0)))
* INDEX(List!$R:$R,MATCH(BS$2,List!$P:$P,0)))</f>
        <v>0</v>
      </c>
      <c r="BT30" s="357">
        <f ca="1">IF(
COUNTIFS('Project Follow up - Base'!$S$20:$S$96,BT$2,'Project Follow up - Base'!$F$20:$F$96,$C30)&lt;= INDEX(List!$Q:$Q,MATCH(BT$2,List!$P:$P,0)),
0,
(COUNTIFS('Project Follow up - Base'!$S$20:$S$96,BT$2,'Project Follow up - Base'!$F$20:$F$96,$C30)
- INDEX(List!$Q:$Q,MATCH(BT$2,List!$P:$P,0)))
* INDEX(List!$R:$R,MATCH(BT$2,List!$P:$P,0)))</f>
        <v>0</v>
      </c>
      <c r="BU30" s="357">
        <f ca="1">IF(
COUNTIFS('Project Follow up - Base'!$S$20:$S$96,BU$2,'Project Follow up - Base'!$F$20:$F$96,$C30)&lt;= INDEX(List!$Q:$Q,MATCH(BU$2,List!$P:$P,0)),
0,
(COUNTIFS('Project Follow up - Base'!$S$20:$S$96,BU$2,'Project Follow up - Base'!$F$20:$F$96,$C30)
- INDEX(List!$Q:$Q,MATCH(BU$2,List!$P:$P,0)))
* INDEX(List!$R:$R,MATCH(BU$2,List!$P:$P,0)))</f>
        <v>0</v>
      </c>
      <c r="BV30" s="357">
        <f ca="1">IF(
COUNTIFS('Project Follow up - Base'!$S$20:$S$96,BV$2,'Project Follow up - Base'!$F$20:$F$96,$C30)&lt;= INDEX(List!$Q:$Q,MATCH(BV$2,List!$P:$P,0)),
0,
(COUNTIFS('Project Follow up - Base'!$S$20:$S$96,BV$2,'Project Follow up - Base'!$F$20:$F$96,$C30)
- INDEX(List!$Q:$Q,MATCH(BV$2,List!$P:$P,0)))
* INDEX(List!$R:$R,MATCH(BV$2,List!$P:$P,0)))</f>
        <v>0</v>
      </c>
      <c r="BW30" s="357">
        <f ca="1">IF(
COUNTIFS('Project Follow up - Base'!$S$20:$S$96,BW$2,'Project Follow up - Base'!$F$20:$F$96,$C30)&lt;= INDEX(List!$Q:$Q,MATCH(BW$2,List!$P:$P,0)),
0,
(COUNTIFS('Project Follow up - Base'!$S$20:$S$96,BW$2,'Project Follow up - Base'!$F$20:$F$96,$C30)
- INDEX(List!$Q:$Q,MATCH(BW$2,List!$P:$P,0)))
* INDEX(List!$R:$R,MATCH(BW$2,List!$P:$P,0)))</f>
        <v>0</v>
      </c>
      <c r="BX30" s="357">
        <f ca="1">IF(
COUNTIFS('Project Follow up - Base'!$S$20:$S$96,BX$2,'Project Follow up - Base'!$F$20:$F$96,$C30)&lt;= INDEX(List!$Q:$Q,MATCH(BX$2,List!$P:$P,0)),
0,
(COUNTIFS('Project Follow up - Base'!$S$20:$S$96,BX$2,'Project Follow up - Base'!$F$20:$F$96,$C30)
- INDEX(List!$Q:$Q,MATCH(BX$2,List!$P:$P,0)))
* INDEX(List!$R:$R,MATCH(BX$2,List!$P:$P,0)))</f>
        <v>0</v>
      </c>
      <c r="BY30" s="357">
        <f ca="1">IF(
COUNTIFS('Project Follow up - Base'!$S$20:$S$96,BY$2,'Project Follow up - Base'!$F$20:$F$96,$C30)&lt;= INDEX(List!$Q:$Q,MATCH(BY$2,List!$P:$P,0)),
0,
(COUNTIFS('Project Follow up - Base'!$S$20:$S$96,BY$2,'Project Follow up - Base'!$F$20:$F$96,$C30)
- INDEX(List!$Q:$Q,MATCH(BY$2,List!$P:$P,0)))
* INDEX(List!$R:$R,MATCH(BY$2,List!$P:$P,0)))</f>
        <v>0</v>
      </c>
      <c r="BZ30" s="357">
        <f ca="1">IF(
COUNTIFS('Project Follow up - Base'!$S$20:$S$96,BZ$2,'Project Follow up - Base'!$F$20:$F$96,$C30)&lt;= INDEX(List!$Q:$Q,MATCH(BZ$2,List!$P:$P,0)),
0,
(COUNTIFS('Project Follow up - Base'!$S$20:$S$96,BZ$2,'Project Follow up - Base'!$F$20:$F$96,$C30)
- INDEX(List!$Q:$Q,MATCH(BZ$2,List!$P:$P,0)))
* INDEX(List!$R:$R,MATCH(BZ$2,List!$P:$P,0)))</f>
        <v>0</v>
      </c>
      <c r="CA30" s="357">
        <f ca="1">IF(
COUNTIFS('Project Follow up - Base'!$S$20:$S$96,CA$2,'Project Follow up - Base'!$F$20:$F$96,$C30)&lt;= INDEX(List!$Q:$Q,MATCH(CA$2,List!$P:$P,0)),
0,
(COUNTIFS('Project Follow up - Base'!$S$20:$S$96,CA$2,'Project Follow up - Base'!$F$20:$F$96,$C30)
- INDEX(List!$Q:$Q,MATCH(CA$2,List!$P:$P,0)))
* INDEX(List!$R:$R,MATCH(CA$2,List!$P:$P,0)))</f>
        <v>0</v>
      </c>
      <c r="CB30" s="357">
        <f ca="1">IF(
COUNTIFS('Project Follow up - Base'!$S$20:$S$96,CB$2,'Project Follow up - Base'!$F$20:$F$96,$C30)&lt;= INDEX(List!$Q:$Q,MATCH(CB$2,List!$P:$P,0)),
0,
(COUNTIFS('Project Follow up - Base'!$S$20:$S$96,CB$2,'Project Follow up - Base'!$F$20:$F$96,$C30)
- INDEX(List!$Q:$Q,MATCH(CB$2,List!$P:$P,0)))
* INDEX(List!$R:$R,MATCH(CB$2,List!$P:$P,0)))</f>
        <v>0</v>
      </c>
      <c r="CC30" s="357">
        <f ca="1">IF(
COUNTIFS('Project Follow up - Base'!$S$20:$S$96,CC$2,'Project Follow up - Base'!$F$20:$F$96,$C30)&lt;= INDEX(List!$Q:$Q,MATCH(CC$2,List!$P:$P,0)),
0,
(COUNTIFS('Project Follow up - Base'!$S$20:$S$96,CC$2,'Project Follow up - Base'!$F$20:$F$96,$C30)
- INDEX(List!$Q:$Q,MATCH(CC$2,List!$P:$P,0)))
* INDEX(List!$R:$R,MATCH(CC$2,List!$P:$P,0)))</f>
        <v>0</v>
      </c>
      <c r="CD30" s="357">
        <f ca="1">IF(
COUNTIFS('Project Follow up - Base'!$S$20:$S$96,CD$2,'Project Follow up - Base'!$F$20:$F$96,$C30)&lt;= INDEX(List!$Q:$Q,MATCH(CD$2,List!$P:$P,0)),
0,
(COUNTIFS('Project Follow up - Base'!$S$20:$S$96,CD$2,'Project Follow up - Base'!$F$20:$F$96,$C30)
- INDEX(List!$Q:$Q,MATCH(CD$2,List!$P:$P,0)))
* INDEX(List!$R:$R,MATCH(CD$2,List!$P:$P,0)))</f>
        <v>0</v>
      </c>
      <c r="CE30" s="357">
        <f ca="1">IF(
COUNTIFS('Project Follow up - Base'!$S$20:$S$96,CE$2,'Project Follow up - Base'!$F$20:$F$96,$C30)&lt;= INDEX(List!$Q:$Q,MATCH(CE$2,List!$P:$P,0)),
0,
(COUNTIFS('Project Follow up - Base'!$S$20:$S$96,CE$2,'Project Follow up - Base'!$F$20:$F$96,$C30)
- INDEX(List!$Q:$Q,MATCH(CE$2,List!$P:$P,0)))
* INDEX(List!$R:$R,MATCH(CE$2,List!$P:$P,0)))</f>
        <v>0</v>
      </c>
      <c r="CF30" s="357">
        <f ca="1">IF(
COUNTIFS('Project Follow up - Base'!$S$20:$S$96,CF$2,'Project Follow up - Base'!$F$20:$F$96,$C30)&lt;= INDEX(List!$Q:$Q,MATCH(CF$2,List!$P:$P,0)),
0,
(COUNTIFS('Project Follow up - Base'!$S$20:$S$96,CF$2,'Project Follow up - Base'!$F$20:$F$96,$C30)
- INDEX(List!$Q:$Q,MATCH(CF$2,List!$P:$P,0)))
* INDEX(List!$R:$R,MATCH(CF$2,List!$P:$P,0)))</f>
        <v>0</v>
      </c>
      <c r="CG30" s="357">
        <f ca="1">IF(
COUNTIFS('Project Follow up - Base'!$S$20:$S$96,CG$2,'Project Follow up - Base'!$F$20:$F$96,$C30)&lt;= INDEX(List!$Q:$Q,MATCH(CG$2,List!$P:$P,0)),
0,
(COUNTIFS('Project Follow up - Base'!$S$20:$S$96,CG$2,'Project Follow up - Base'!$F$20:$F$96,$C30)
- INDEX(List!$Q:$Q,MATCH(CG$2,List!$P:$P,0)))
* INDEX(List!$R:$R,MATCH(CG$2,List!$P:$P,0)))</f>
        <v>0</v>
      </c>
      <c r="CH30" s="357">
        <f ca="1">IF(
COUNTIFS('Project Follow up - Base'!$S$20:$S$96,CH$2,'Project Follow up - Base'!$F$20:$F$96,$C30)&lt;= INDEX(List!$Q:$Q,MATCH(CH$2,List!$P:$P,0)),
0,
(COUNTIFS('Project Follow up - Base'!$S$20:$S$96,CH$2,'Project Follow up - Base'!$F$20:$F$96,$C30)
- INDEX(List!$Q:$Q,MATCH(CH$2,List!$P:$P,0)))
* INDEX(List!$R:$R,MATCH(CH$2,List!$P:$P,0)))</f>
        <v>0</v>
      </c>
      <c r="CI30" s="357">
        <f ca="1">IF(
COUNTIFS('Project Follow up - Base'!$S$20:$S$96,CI$2,'Project Follow up - Base'!$F$20:$F$96,$C30)&lt;= INDEX(List!$Q:$Q,MATCH(CI$2,List!$P:$P,0)),
0,
(COUNTIFS('Project Follow up - Base'!$S$20:$S$96,CI$2,'Project Follow up - Base'!$F$20:$F$96,$C30)
- INDEX(List!$Q:$Q,MATCH(CI$2,List!$P:$P,0)))
* INDEX(List!$R:$R,MATCH(CI$2,List!$P:$P,0)))</f>
        <v>0</v>
      </c>
      <c r="CJ30" s="357">
        <f ca="1">IF(
COUNTIFS('Project Follow up - Base'!$S$20:$S$96,CJ$2,'Project Follow up - Base'!$F$20:$F$96,$C30)&lt;= INDEX(List!$Q:$Q,MATCH(CJ$2,List!$P:$P,0)),
0,
(COUNTIFS('Project Follow up - Base'!$S$20:$S$96,CJ$2,'Project Follow up - Base'!$F$20:$F$96,$C30)
- INDEX(List!$Q:$Q,MATCH(CJ$2,List!$P:$P,0)))
* INDEX(List!$R:$R,MATCH(CJ$2,List!$P:$P,0)))</f>
        <v>0</v>
      </c>
      <c r="CK30" s="357">
        <f ca="1">IF(
COUNTIFS('Project Follow up - Base'!$S$20:$S$96,CK$2,'Project Follow up - Base'!$F$20:$F$96,$C30)&lt;= INDEX(List!$Q:$Q,MATCH(CK$2,List!$P:$P,0)),
0,
(COUNTIFS('Project Follow up - Base'!$S$20:$S$96,CK$2,'Project Follow up - Base'!$F$20:$F$96,$C30)
- INDEX(List!$Q:$Q,MATCH(CK$2,List!$P:$P,0)))
* INDEX(List!$R:$R,MATCH(CK$2,List!$P:$P,0)))</f>
        <v>0</v>
      </c>
      <c r="CL30" s="357">
        <f ca="1">IF(
COUNTIFS('Project Follow up - Base'!$S$20:$S$96,CL$2,'Project Follow up - Base'!$F$20:$F$96,$C30)&lt;= INDEX(List!$Q:$Q,MATCH(CL$2,List!$P:$P,0)),
0,
(COUNTIFS('Project Follow up - Base'!$S$20:$S$96,CL$2,'Project Follow up - Base'!$F$20:$F$96,$C30)
- INDEX(List!$Q:$Q,MATCH(CL$2,List!$P:$P,0)))
* INDEX(List!$R:$R,MATCH(CL$2,List!$P:$P,0)))</f>
        <v>0</v>
      </c>
      <c r="CM30" s="357">
        <f ca="1">IF(
COUNTIFS('Project Follow up - Base'!$S$20:$S$96,CM$2,'Project Follow up - Base'!$F$20:$F$96,$C30)&lt;= INDEX(List!$Q:$Q,MATCH(CM$2,List!$P:$P,0)),
0,
(COUNTIFS('Project Follow up - Base'!$S$20:$S$96,CM$2,'Project Follow up - Base'!$F$20:$F$96,$C30)
- INDEX(List!$Q:$Q,MATCH(CM$2,List!$P:$P,0)))
* INDEX(List!$R:$R,MATCH(CM$2,List!$P:$P,0)))</f>
        <v>0</v>
      </c>
      <c r="CN30" s="357">
        <f ca="1">IF(
COUNTIFS('Project Follow up - Base'!$S$20:$S$96,CN$2,'Project Follow up - Base'!$F$20:$F$96,$C30)&lt;= INDEX(List!$Q:$Q,MATCH(CN$2,List!$P:$P,0)),
0,
(COUNTIFS('Project Follow up - Base'!$S$20:$S$96,CN$2,'Project Follow up - Base'!$F$20:$F$96,$C30)
- INDEX(List!$Q:$Q,MATCH(CN$2,List!$P:$P,0)))
* INDEX(List!$R:$R,MATCH(CN$2,List!$P:$P,0)))</f>
        <v>0</v>
      </c>
      <c r="CO30" s="357">
        <f ca="1">IF(
COUNTIFS('Project Follow up - Base'!$S$20:$S$96,CO$2,'Project Follow up - Base'!$F$20:$F$96,$C30)&lt;= INDEX(List!$Q:$Q,MATCH(CO$2,List!$P:$P,0)),
0,
(COUNTIFS('Project Follow up - Base'!$S$20:$S$96,CO$2,'Project Follow up - Base'!$F$20:$F$96,$C30)
- INDEX(List!$Q:$Q,MATCH(CO$2,List!$P:$P,0)))
* INDEX(List!$R:$R,MATCH(CO$2,List!$P:$P,0)))</f>
        <v>0</v>
      </c>
      <c r="CP30" s="357">
        <f ca="1">IF(
COUNTIFS('Project Follow up - Base'!$S$20:$S$96,CP$2,'Project Follow up - Base'!$F$20:$F$96,$C30)&lt;= INDEX(List!$Q:$Q,MATCH(CP$2,List!$P:$P,0)),
0,
(COUNTIFS('Project Follow up - Base'!$S$20:$S$96,CP$2,'Project Follow up - Base'!$F$20:$F$96,$C30)
- INDEX(List!$Q:$Q,MATCH(CP$2,List!$P:$P,0)))
* INDEX(List!$R:$R,MATCH(CP$2,List!$P:$P,0)))</f>
        <v>0</v>
      </c>
      <c r="CQ30" s="357">
        <f ca="1">IF(
COUNTIFS('Project Follow up - Base'!$S$20:$S$96,CQ$2,'Project Follow up - Base'!$F$20:$F$96,$C30)&lt;= INDEX(List!$Q:$Q,MATCH(CQ$2,List!$P:$P,0)),
0,
(COUNTIFS('Project Follow up - Base'!$S$20:$S$96,CQ$2,'Project Follow up - Base'!$F$20:$F$96,$C30)
- INDEX(List!$Q:$Q,MATCH(CQ$2,List!$P:$P,0)))
* INDEX(List!$R:$R,MATCH(CQ$2,List!$P:$P,0)))</f>
        <v>0</v>
      </c>
      <c r="CR30" s="357">
        <f ca="1">IF(
COUNTIFS('Project Follow up - Base'!$S$20:$S$96,CR$2,'Project Follow up - Base'!$F$20:$F$96,$C30)&lt;= INDEX(List!$Q:$Q,MATCH(CR$2,List!$P:$P,0)),
0,
(COUNTIFS('Project Follow up - Base'!$S$20:$S$96,CR$2,'Project Follow up - Base'!$F$20:$F$96,$C30)
- INDEX(List!$Q:$Q,MATCH(CR$2,List!$P:$P,0)))
* INDEX(List!$R:$R,MATCH(CR$2,List!$P:$P,0)))</f>
        <v>0</v>
      </c>
      <c r="CS30" s="357">
        <f ca="1">IF(
COUNTIFS('Project Follow up - Base'!$S$20:$S$96,CS$2,'Project Follow up - Base'!$F$20:$F$96,$C30)&lt;= INDEX(List!$Q:$Q,MATCH(CS$2,List!$P:$P,0)),
0,
(COUNTIFS('Project Follow up - Base'!$S$20:$S$96,CS$2,'Project Follow up - Base'!$F$20:$F$96,$C30)
- INDEX(List!$Q:$Q,MATCH(CS$2,List!$P:$P,0)))
* INDEX(List!$R:$R,MATCH(CS$2,List!$P:$P,0)))</f>
        <v>0</v>
      </c>
      <c r="CT30" s="357">
        <f ca="1">IF(
COUNTIFS('Project Follow up - Base'!$S$20:$S$96,CT$2,'Project Follow up - Base'!$F$20:$F$96,$C30)&lt;= INDEX(List!$Q:$Q,MATCH(CT$2,List!$P:$P,0)),
0,
(COUNTIFS('Project Follow up - Base'!$S$20:$S$96,CT$2,'Project Follow up - Base'!$F$20:$F$96,$C30)
- INDEX(List!$Q:$Q,MATCH(CT$2,List!$P:$P,0)))
* INDEX(List!$R:$R,MATCH(CT$2,List!$P:$P,0)))</f>
        <v>0</v>
      </c>
      <c r="CU30" s="357">
        <f ca="1">IF(
COUNTIFS('Project Follow up - Base'!$S$20:$S$96,CU$2,'Project Follow up - Base'!$F$20:$F$96,$C30)&lt;= INDEX(List!$Q:$Q,MATCH(CU$2,List!$P:$P,0)),
0,
(COUNTIFS('Project Follow up - Base'!$S$20:$S$96,CU$2,'Project Follow up - Base'!$F$20:$F$96,$C30)
- INDEX(List!$Q:$Q,MATCH(CU$2,List!$P:$P,0)))
* INDEX(List!$R:$R,MATCH(CU$2,List!$P:$P,0)))</f>
        <v>0</v>
      </c>
      <c r="CV30" s="357">
        <f ca="1">IF(
COUNTIFS('Project Follow up - Base'!$S$20:$S$96,CV$2,'Project Follow up - Base'!$F$20:$F$96,$C30)&lt;= INDEX(List!$Q:$Q,MATCH(CV$2,List!$P:$P,0)),
0,
(COUNTIFS('Project Follow up - Base'!$S$20:$S$96,CV$2,'Project Follow up - Base'!$F$20:$F$96,$C30)
- INDEX(List!$Q:$Q,MATCH(CV$2,List!$P:$P,0)))
* INDEX(List!$R:$R,MATCH(CV$2,List!$P:$P,0)))</f>
        <v>0</v>
      </c>
      <c r="CW30" s="357">
        <f ca="1">IF(
COUNTIFS('Project Follow up - Base'!$S$20:$S$96,CW$2,'Project Follow up - Base'!$F$20:$F$96,$C30)&lt;= INDEX(List!$Q:$Q,MATCH(CW$2,List!$P:$P,0)),
0,
(COUNTIFS('Project Follow up - Base'!$S$20:$S$96,CW$2,'Project Follow up - Base'!$F$20:$F$96,$C30)
- INDEX(List!$Q:$Q,MATCH(CW$2,List!$P:$P,0)))
* INDEX(List!$R:$R,MATCH(CW$2,List!$P:$P,0)))</f>
        <v>0</v>
      </c>
      <c r="CX30" s="357">
        <f ca="1">IF(
COUNTIFS('Project Follow up - Base'!$S$20:$S$96,CX$2,'Project Follow up - Base'!$F$20:$F$96,$C30)&lt;= INDEX(List!$Q:$Q,MATCH(CX$2,List!$P:$P,0)),
0,
(COUNTIFS('Project Follow up - Base'!$S$20:$S$96,CX$2,'Project Follow up - Base'!$F$20:$F$96,$C30)
- INDEX(List!$Q:$Q,MATCH(CX$2,List!$P:$P,0)))
* INDEX(List!$R:$R,MATCH(CX$2,List!$P:$P,0)))</f>
        <v>0</v>
      </c>
      <c r="CY30" s="357">
        <f ca="1">IF(
COUNTIFS('Project Follow up - Base'!$S$20:$S$96,CY$2,'Project Follow up - Base'!$F$20:$F$96,$C30)&lt;= INDEX(List!$Q:$Q,MATCH(CY$2,List!$P:$P,0)),
0,
(COUNTIFS('Project Follow up - Base'!$S$20:$S$96,CY$2,'Project Follow up - Base'!$F$20:$F$96,$C30)
- INDEX(List!$Q:$Q,MATCH(CY$2,List!$P:$P,0)))
* INDEX(List!$R:$R,MATCH(CY$2,List!$P:$P,0)))</f>
        <v>0</v>
      </c>
      <c r="CZ30" s="357">
        <f ca="1">IF(
COUNTIFS('Project Follow up - Base'!$S$20:$S$96,CZ$2,'Project Follow up - Base'!$F$20:$F$96,$C30)&lt;= INDEX(List!$Q:$Q,MATCH(CZ$2,List!$P:$P,0)),
0,
(COUNTIFS('Project Follow up - Base'!$S$20:$S$96,CZ$2,'Project Follow up - Base'!$F$20:$F$96,$C30)
- INDEX(List!$Q:$Q,MATCH(CZ$2,List!$P:$P,0)))
* INDEX(List!$R:$R,MATCH(CZ$2,List!$P:$P,0)))</f>
        <v>0</v>
      </c>
      <c r="DA30" s="357">
        <f ca="1">IF(
COUNTIFS('Project Follow up - Base'!$S$20:$S$96,DA$2,'Project Follow up - Base'!$F$20:$F$96,$C30)&lt;= INDEX(List!$Q:$Q,MATCH(DA$2,List!$P:$P,0)),
0,
(COUNTIFS('Project Follow up - Base'!$S$20:$S$96,DA$2,'Project Follow up - Base'!$F$20:$F$96,$C30)
- INDEX(List!$Q:$Q,MATCH(DA$2,List!$P:$P,0)))
* INDEX(List!$R:$R,MATCH(DA$2,List!$P:$P,0)))</f>
        <v>0</v>
      </c>
      <c r="DB30" s="357">
        <f ca="1">IF(
COUNTIFS('Project Follow up - Base'!$S$20:$S$96,DB$2,'Project Follow up - Base'!$F$20:$F$96,$C30)&lt;= INDEX(List!$Q:$Q,MATCH(DB$2,List!$P:$P,0)),
0,
(COUNTIFS('Project Follow up - Base'!$S$20:$S$96,DB$2,'Project Follow up - Base'!$F$20:$F$96,$C30)
- INDEX(List!$Q:$Q,MATCH(DB$2,List!$P:$P,0)))
* INDEX(List!$R:$R,MATCH(DB$2,List!$P:$P,0)))</f>
        <v>0</v>
      </c>
    </row>
    <row r="31" spans="1:106" x14ac:dyDescent="0.2">
      <c r="A31" s="353">
        <f>COUNTIF('Project Follow up - Base'!$F$20:$F$96,C31)</f>
        <v>0</v>
      </c>
      <c r="B31" s="353" t="str">
        <f>'Employees Summary'!B32</f>
        <v>Technical</v>
      </c>
      <c r="C31" s="353" t="str">
        <f>'Employees Summary'!C32</f>
        <v>Aamir Ahmad</v>
      </c>
      <c r="D31" s="354" t="str">
        <f>IF(C31=0,"", IF(A31&gt;0,1-(G31*[1]KPI!$C$3)-(H31*[1]KPI!$C$4),""))</f>
        <v/>
      </c>
      <c r="E31" s="365" t="str">
        <f>IF(OR(C31='Project Follow up - Base'!$D$17,C31='Project Follow up - Base'!$D$38,C31='Project Follow up - Base'!$D$74), IF(SUMIF(B:B,B31,A:A)=0,"", AVERAGEIF(B:B,B31,D:D)),"")</f>
        <v/>
      </c>
      <c r="F31" s="366">
        <f>SUMIF('Project Follow up - Base'!$F$20:$F$102,'Employees KPIs'!C31,'Project Follow up - Base'!$AA$20:$AA$102)</f>
        <v>0</v>
      </c>
      <c r="G31" s="355">
        <f>IF( F31=0,
   0,
   IF(
     F31-
     [1]KPI!$F$3
     &lt;0,0,
     F31-
     [1]KPI!$F$3
    )*
     [1]KPI!$G$3
)</f>
        <v>0</v>
      </c>
      <c r="H31" s="355">
        <f t="shared" ca="1" si="0"/>
        <v>0</v>
      </c>
      <c r="I31" s="356">
        <f ca="1">IF(
COUNTIFS('Project Follow up - Base'!$S$20:$S$96,I$2,'Project Follow up - Base'!$F$20:$F$96,$C31)&lt;= INDEX(List!$Q:$Q,MATCH(I$2,List!$P:$P,0)),
0,
(COUNTIFS('Project Follow up - Base'!$S$20:$S$96,I$2,'Project Follow up - Base'!$F$20:$F$96,$C31)
- INDEX(List!$Q:$Q,MATCH(I$2,List!$P:$P,0)))
* INDEX(List!$R:$R,MATCH(I$2,List!$P:$P,0)))</f>
        <v>0</v>
      </c>
      <c r="J31" s="357">
        <f ca="1">IF(
COUNTIFS('Project Follow up - Base'!$S$20:$S$96,J$2,'Project Follow up - Base'!$F$20:$F$96,$C31)&lt;= INDEX(List!$Q:$Q,MATCH(J$2,List!$P:$P,0)),
0,
(COUNTIFS('Project Follow up - Base'!$S$20:$S$96,J$2,'Project Follow up - Base'!$F$20:$F$96,$C31)
- INDEX(List!$Q:$Q,MATCH(J$2,List!$P:$P,0)))
* INDEX(List!$R:$R,MATCH(J$2,List!$P:$P,0)))</f>
        <v>0</v>
      </c>
      <c r="K31" s="357">
        <f ca="1">IF(
COUNTIFS('Project Follow up - Base'!$S$20:$S$96,K$2,'Project Follow up - Base'!$F$20:$F$96,$C31)&lt;= INDEX(List!$Q:$Q,MATCH(K$2,List!$P:$P,0)),
0,
(COUNTIFS('Project Follow up - Base'!$S$20:$S$96,K$2,'Project Follow up - Base'!$F$20:$F$96,$C31)
- INDEX(List!$Q:$Q,MATCH(K$2,List!$P:$P,0)))
* INDEX(List!$R:$R,MATCH(K$2,List!$P:$P,0)))</f>
        <v>0</v>
      </c>
      <c r="L31" s="357">
        <f ca="1">IF(
COUNTIFS('Project Follow up - Base'!$S$20:$S$96,L$2,'Project Follow up - Base'!$F$20:$F$96,$C31)&lt;= INDEX(List!$Q:$Q,MATCH(L$2,List!$P:$P,0)),
0,
(COUNTIFS('Project Follow up - Base'!$S$20:$S$96,L$2,'Project Follow up - Base'!$F$20:$F$96,$C31)
- INDEX(List!$Q:$Q,MATCH(L$2,List!$P:$P,0)))
* INDEX(List!$R:$R,MATCH(L$2,List!$P:$P,0)))</f>
        <v>0</v>
      </c>
      <c r="M31" s="357">
        <f ca="1">IF(
COUNTIFS('Project Follow up - Base'!$S$20:$S$96,M$2,'Project Follow up - Base'!$F$20:$F$96,$C31)&lt;= INDEX(List!$Q:$Q,MATCH(M$2,List!$P:$P,0)),
0,
(COUNTIFS('Project Follow up - Base'!$S$20:$S$96,M$2,'Project Follow up - Base'!$F$20:$F$96,$C31)
- INDEX(List!$Q:$Q,MATCH(M$2,List!$P:$P,0)))
* INDEX(List!$R:$R,MATCH(M$2,List!$P:$P,0)))</f>
        <v>0</v>
      </c>
      <c r="N31" s="357">
        <f ca="1">IF(
COUNTIFS('Project Follow up - Base'!$S$20:$S$96,N$2,'Project Follow up - Base'!$F$20:$F$96,$C31)&lt;= INDEX(List!$Q:$Q,MATCH(N$2,List!$P:$P,0)),
0,
(COUNTIFS('Project Follow up - Base'!$S$20:$S$96,N$2,'Project Follow up - Base'!$F$20:$F$96,$C31)
- INDEX(List!$Q:$Q,MATCH(N$2,List!$P:$P,0)))
* INDEX(List!$R:$R,MATCH(N$2,List!$P:$P,0)))</f>
        <v>0</v>
      </c>
      <c r="O31" s="357">
        <f ca="1">IF(
COUNTIFS('Project Follow up - Base'!$S$20:$S$96,O$2,'Project Follow up - Base'!$F$20:$F$96,$C31)&lt;= INDEX(List!$Q:$Q,MATCH(O$2,List!$P:$P,0)),
0,
(COUNTIFS('Project Follow up - Base'!$S$20:$S$96,O$2,'Project Follow up - Base'!$F$20:$F$96,$C31)
- INDEX(List!$Q:$Q,MATCH(O$2,List!$P:$P,0)))
* INDEX(List!$R:$R,MATCH(O$2,List!$P:$P,0)))</f>
        <v>0</v>
      </c>
      <c r="P31" s="357">
        <f ca="1">IF(
COUNTIFS('Project Follow up - Base'!$S$20:$S$96,P$2,'Project Follow up - Base'!$F$20:$F$96,$C31)&lt;= INDEX(List!$Q:$Q,MATCH(P$2,List!$P:$P,0)),
0,
(COUNTIFS('Project Follow up - Base'!$S$20:$S$96,P$2,'Project Follow up - Base'!$F$20:$F$96,$C31)
- INDEX(List!$Q:$Q,MATCH(P$2,List!$P:$P,0)))
* INDEX(List!$R:$R,MATCH(P$2,List!$P:$P,0)))</f>
        <v>0</v>
      </c>
      <c r="Q31" s="357">
        <f ca="1">IF(
COUNTIFS('Project Follow up - Base'!$S$20:$S$96,Q$2,'Project Follow up - Base'!$F$20:$F$96,$C31)&lt;= INDEX(List!$Q:$Q,MATCH(Q$2,List!$P:$P,0)),
0,
(COUNTIFS('Project Follow up - Base'!$S$20:$S$96,Q$2,'Project Follow up - Base'!$F$20:$F$96,$C31)
- INDEX(List!$Q:$Q,MATCH(Q$2,List!$P:$P,0)))
* INDEX(List!$R:$R,MATCH(Q$2,List!$P:$P,0)))</f>
        <v>0</v>
      </c>
      <c r="R31" s="357">
        <f ca="1">IF(
COUNTIFS('Project Follow up - Base'!$S$20:$S$96,R$2,'Project Follow up - Base'!$F$20:$F$96,$C31)&lt;= INDEX(List!$Q:$Q,MATCH(R$2,List!$P:$P,0)),
0,
(COUNTIFS('Project Follow up - Base'!$S$20:$S$96,R$2,'Project Follow up - Base'!$F$20:$F$96,$C31)
- INDEX(List!$Q:$Q,MATCH(R$2,List!$P:$P,0)))
* INDEX(List!$R:$R,MATCH(R$2,List!$P:$P,0)))</f>
        <v>0</v>
      </c>
      <c r="S31" s="357">
        <f ca="1">IF(
COUNTIFS('Project Follow up - Base'!$S$20:$S$96,S$2,'Project Follow up - Base'!$F$20:$F$96,$C31)&lt;= INDEX(List!$Q:$Q,MATCH(S$2,List!$P:$P,0)),
0,
(COUNTIFS('Project Follow up - Base'!$S$20:$S$96,S$2,'Project Follow up - Base'!$F$20:$F$96,$C31)
- INDEX(List!$Q:$Q,MATCH(S$2,List!$P:$P,0)))
* INDEX(List!$R:$R,MATCH(S$2,List!$P:$P,0)))</f>
        <v>0</v>
      </c>
      <c r="T31" s="357">
        <f ca="1">IF(
COUNTIFS('Project Follow up - Base'!$S$20:$S$96,T$2,'Project Follow up - Base'!$F$20:$F$96,$C31)&lt;= INDEX(List!$Q:$Q,MATCH(T$2,List!$P:$P,0)),
0,
(COUNTIFS('Project Follow up - Base'!$S$20:$S$96,T$2,'Project Follow up - Base'!$F$20:$F$96,$C31)
- INDEX(List!$Q:$Q,MATCH(T$2,List!$P:$P,0)))
* INDEX(List!$R:$R,MATCH(T$2,List!$P:$P,0)))</f>
        <v>0</v>
      </c>
      <c r="U31" s="357">
        <f ca="1">IF(
COUNTIFS('Project Follow up - Base'!$S$20:$S$96,U$2,'Project Follow up - Base'!$F$20:$F$96,$C31)&lt;= INDEX(List!$Q:$Q,MATCH(U$2,List!$P:$P,0)),
0,
(COUNTIFS('Project Follow up - Base'!$S$20:$S$96,U$2,'Project Follow up - Base'!$F$20:$F$96,$C31)
- INDEX(List!$Q:$Q,MATCH(U$2,List!$P:$P,0)))
* INDEX(List!$R:$R,MATCH(U$2,List!$P:$P,0)))</f>
        <v>0</v>
      </c>
      <c r="V31" s="357">
        <f ca="1">IF(
COUNTIFS('Project Follow up - Base'!$S$20:$S$96,V$2,'Project Follow up - Base'!$F$20:$F$96,$C31)&lt;= INDEX(List!$Q:$Q,MATCH(V$2,List!$P:$P,0)),
0,
(COUNTIFS('Project Follow up - Base'!$S$20:$S$96,V$2,'Project Follow up - Base'!$F$20:$F$96,$C31)
- INDEX(List!$Q:$Q,MATCH(V$2,List!$P:$P,0)))
* INDEX(List!$R:$R,MATCH(V$2,List!$P:$P,0)))</f>
        <v>0</v>
      </c>
      <c r="W31" s="357">
        <f ca="1">IF(
COUNTIFS('Project Follow up - Base'!$S$20:$S$96,W$2,'Project Follow up - Base'!$F$20:$F$96,$C31)&lt;= INDEX(List!$Q:$Q,MATCH(W$2,List!$P:$P,0)),
0,
(COUNTIFS('Project Follow up - Base'!$S$20:$S$96,W$2,'Project Follow up - Base'!$F$20:$F$96,$C31)
- INDEX(List!$Q:$Q,MATCH(W$2,List!$P:$P,0)))
* INDEX(List!$R:$R,MATCH(W$2,List!$P:$P,0)))</f>
        <v>0</v>
      </c>
      <c r="X31" s="357">
        <f ca="1">IF(
COUNTIFS('Project Follow up - Base'!$S$20:$S$96,X$2,'Project Follow up - Base'!$F$20:$F$96,$C31)&lt;= INDEX(List!$Q:$Q,MATCH(X$2,List!$P:$P,0)),
0,
(COUNTIFS('Project Follow up - Base'!$S$20:$S$96,X$2,'Project Follow up - Base'!$F$20:$F$96,$C31)
- INDEX(List!$Q:$Q,MATCH(X$2,List!$P:$P,0)))
* INDEX(List!$R:$R,MATCH(X$2,List!$P:$P,0)))</f>
        <v>0</v>
      </c>
      <c r="Y31" s="357">
        <f ca="1">IF(
COUNTIFS('Project Follow up - Base'!$S$20:$S$96,Y$2,'Project Follow up - Base'!$F$20:$F$96,$C31)&lt;= INDEX(List!$Q:$Q,MATCH(Y$2,List!$P:$P,0)),
0,
(COUNTIFS('Project Follow up - Base'!$S$20:$S$96,Y$2,'Project Follow up - Base'!$F$20:$F$96,$C31)
- INDEX(List!$Q:$Q,MATCH(Y$2,List!$P:$P,0)))
* INDEX(List!$R:$R,MATCH(Y$2,List!$P:$P,0)))</f>
        <v>0</v>
      </c>
      <c r="Z31" s="357">
        <f ca="1">IF(
COUNTIFS('Project Follow up - Base'!$S$20:$S$96,Z$2,'Project Follow up - Base'!$F$20:$F$96,$C31)&lt;= INDEX(List!$Q:$Q,MATCH(Z$2,List!$P:$P,0)),
0,
(COUNTIFS('Project Follow up - Base'!$S$20:$S$96,Z$2,'Project Follow up - Base'!$F$20:$F$96,$C31)
- INDEX(List!$Q:$Q,MATCH(Z$2,List!$P:$P,0)))
* INDEX(List!$R:$R,MATCH(Z$2,List!$P:$P,0)))</f>
        <v>0</v>
      </c>
      <c r="AA31" s="357">
        <f ca="1">IF(
COUNTIFS('Project Follow up - Base'!$S$20:$S$96,AA$2,'Project Follow up - Base'!$F$20:$F$96,$C31)&lt;= INDEX(List!$Q:$Q,MATCH(AA$2,List!$P:$P,0)),
0,
(COUNTIFS('Project Follow up - Base'!$S$20:$S$96,AA$2,'Project Follow up - Base'!$F$20:$F$96,$C31)
- INDEX(List!$Q:$Q,MATCH(AA$2,List!$P:$P,0)))
* INDEX(List!$R:$R,MATCH(AA$2,List!$P:$P,0)))</f>
        <v>0</v>
      </c>
      <c r="AB31" s="357">
        <f ca="1">IF(
COUNTIFS('Project Follow up - Base'!$S$20:$S$96,AB$2,'Project Follow up - Base'!$F$20:$F$96,$C31)&lt;= INDEX(List!$Q:$Q,MATCH(AB$2,List!$P:$P,0)),
0,
(COUNTIFS('Project Follow up - Base'!$S$20:$S$96,AB$2,'Project Follow up - Base'!$F$20:$F$96,$C31)
- INDEX(List!$Q:$Q,MATCH(AB$2,List!$P:$P,0)))
* INDEX(List!$R:$R,MATCH(AB$2,List!$P:$P,0)))</f>
        <v>0</v>
      </c>
      <c r="AC31" s="357">
        <f ca="1">IF(
COUNTIFS('Project Follow up - Base'!$S$20:$S$96,AC$2,'Project Follow up - Base'!$F$20:$F$96,$C31)&lt;= INDEX(List!$Q:$Q,MATCH(AC$2,List!$P:$P,0)),
0,
(COUNTIFS('Project Follow up - Base'!$S$20:$S$96,AC$2,'Project Follow up - Base'!$F$20:$F$96,$C31)
- INDEX(List!$Q:$Q,MATCH(AC$2,List!$P:$P,0)))
* INDEX(List!$R:$R,MATCH(AC$2,List!$P:$P,0)))</f>
        <v>0</v>
      </c>
      <c r="AD31" s="357">
        <f ca="1">IF(
COUNTIFS('Project Follow up - Base'!$S$20:$S$96,AD$2,'Project Follow up - Base'!$F$20:$F$96,$C31)&lt;= INDEX(List!$Q:$Q,MATCH(AD$2,List!$P:$P,0)),
0,
(COUNTIFS('Project Follow up - Base'!$S$20:$S$96,AD$2,'Project Follow up - Base'!$F$20:$F$96,$C31)
- INDEX(List!$Q:$Q,MATCH(AD$2,List!$P:$P,0)))
* INDEX(List!$R:$R,MATCH(AD$2,List!$P:$P,0)))</f>
        <v>0</v>
      </c>
      <c r="AE31" s="357">
        <f ca="1">IF(
COUNTIFS('Project Follow up - Base'!$S$20:$S$96,AE$2,'Project Follow up - Base'!$F$20:$F$96,$C31)&lt;= INDEX(List!$Q:$Q,MATCH(AE$2,List!$P:$P,0)),
0,
(COUNTIFS('Project Follow up - Base'!$S$20:$S$96,AE$2,'Project Follow up - Base'!$F$20:$F$96,$C31)
- INDEX(List!$Q:$Q,MATCH(AE$2,List!$P:$P,0)))
* INDEX(List!$R:$R,MATCH(AE$2,List!$P:$P,0)))</f>
        <v>0</v>
      </c>
      <c r="AF31" s="357">
        <f ca="1">IF(
COUNTIFS('Project Follow up - Base'!$S$20:$S$96,AF$2,'Project Follow up - Base'!$F$20:$F$96,$C31)&lt;= INDEX(List!$Q:$Q,MATCH(AF$2,List!$P:$P,0)),
0,
(COUNTIFS('Project Follow up - Base'!$S$20:$S$96,AF$2,'Project Follow up - Base'!$F$20:$F$96,$C31)
- INDEX(List!$Q:$Q,MATCH(AF$2,List!$P:$P,0)))
* INDEX(List!$R:$R,MATCH(AF$2,List!$P:$P,0)))</f>
        <v>0</v>
      </c>
      <c r="AG31" s="357">
        <f ca="1">IF(
COUNTIFS('Project Follow up - Base'!$S$20:$S$96,AG$2,'Project Follow up - Base'!$F$20:$F$96,$C31)&lt;= INDEX(List!$Q:$Q,MATCH(AG$2,List!$P:$P,0)),
0,
(COUNTIFS('Project Follow up - Base'!$S$20:$S$96,AG$2,'Project Follow up - Base'!$F$20:$F$96,$C31)
- INDEX(List!$Q:$Q,MATCH(AG$2,List!$P:$P,0)))
* INDEX(List!$R:$R,MATCH(AG$2,List!$P:$P,0)))</f>
        <v>0</v>
      </c>
      <c r="AH31" s="357">
        <f ca="1">IF(
COUNTIFS('Project Follow up - Base'!$S$20:$S$96,AH$2,'Project Follow up - Base'!$F$20:$F$96,$C31)&lt;= INDEX(List!$Q:$Q,MATCH(AH$2,List!$P:$P,0)),
0,
(COUNTIFS('Project Follow up - Base'!$S$20:$S$96,AH$2,'Project Follow up - Base'!$F$20:$F$96,$C31)
- INDEX(List!$Q:$Q,MATCH(AH$2,List!$P:$P,0)))
* INDEX(List!$R:$R,MATCH(AH$2,List!$P:$P,0)))</f>
        <v>0</v>
      </c>
      <c r="AI31" s="357">
        <f ca="1">IF(
COUNTIFS('Project Follow up - Base'!$S$20:$S$96,AI$2,'Project Follow up - Base'!$F$20:$F$96,$C31)&lt;= INDEX(List!$Q:$Q,MATCH(AI$2,List!$P:$P,0)),
0,
(COUNTIFS('Project Follow up - Base'!$S$20:$S$96,AI$2,'Project Follow up - Base'!$F$20:$F$96,$C31)
- INDEX(List!$Q:$Q,MATCH(AI$2,List!$P:$P,0)))
* INDEX(List!$R:$R,MATCH(AI$2,List!$P:$P,0)))</f>
        <v>0</v>
      </c>
      <c r="AJ31" s="357">
        <f ca="1">IF(
COUNTIFS('Project Follow up - Base'!$S$20:$S$96,AJ$2,'Project Follow up - Base'!$F$20:$F$96,$C31)&lt;= INDEX(List!$Q:$Q,MATCH(AJ$2,List!$P:$P,0)),
0,
(COUNTIFS('Project Follow up - Base'!$S$20:$S$96,AJ$2,'Project Follow up - Base'!$F$20:$F$96,$C31)
- INDEX(List!$Q:$Q,MATCH(AJ$2,List!$P:$P,0)))
* INDEX(List!$R:$R,MATCH(AJ$2,List!$P:$P,0)))</f>
        <v>0</v>
      </c>
      <c r="AK31" s="357">
        <f ca="1">IF(
COUNTIFS('Project Follow up - Base'!$S$20:$S$96,AK$2,'Project Follow up - Base'!$F$20:$F$96,$C31)&lt;= INDEX(List!$Q:$Q,MATCH(AK$2,List!$P:$P,0)),
0,
(COUNTIFS('Project Follow up - Base'!$S$20:$S$96,AK$2,'Project Follow up - Base'!$F$20:$F$96,$C31)
- INDEX(List!$Q:$Q,MATCH(AK$2,List!$P:$P,0)))
* INDEX(List!$R:$R,MATCH(AK$2,List!$P:$P,0)))</f>
        <v>0</v>
      </c>
      <c r="AL31" s="357">
        <f ca="1">IF(
COUNTIFS('Project Follow up - Base'!$S$20:$S$96,AL$2,'Project Follow up - Base'!$F$20:$F$96,$C31)&lt;= INDEX(List!$Q:$Q,MATCH(AL$2,List!$P:$P,0)),
0,
(COUNTIFS('Project Follow up - Base'!$S$20:$S$96,AL$2,'Project Follow up - Base'!$F$20:$F$96,$C31)
- INDEX(List!$Q:$Q,MATCH(AL$2,List!$P:$P,0)))
* INDEX(List!$R:$R,MATCH(AL$2,List!$P:$P,0)))</f>
        <v>0</v>
      </c>
      <c r="AM31" s="357">
        <f ca="1">IF(
COUNTIFS('Project Follow up - Base'!$S$20:$S$96,AM$2,'Project Follow up - Base'!$F$20:$F$96,$C31)&lt;= INDEX(List!$Q:$Q,MATCH(AM$2,List!$P:$P,0)),
0,
(COUNTIFS('Project Follow up - Base'!$S$20:$S$96,AM$2,'Project Follow up - Base'!$F$20:$F$96,$C31)
- INDEX(List!$Q:$Q,MATCH(AM$2,List!$P:$P,0)))
* INDEX(List!$R:$R,MATCH(AM$2,List!$P:$P,0)))</f>
        <v>0</v>
      </c>
      <c r="AN31" s="357">
        <f ca="1">IF(
COUNTIFS('Project Follow up - Base'!$S$20:$S$96,AN$2,'Project Follow up - Base'!$F$20:$F$96,$C31)&lt;= INDEX(List!$Q:$Q,MATCH(AN$2,List!$P:$P,0)),
0,
(COUNTIFS('Project Follow up - Base'!$S$20:$S$96,AN$2,'Project Follow up - Base'!$F$20:$F$96,$C31)
- INDEX(List!$Q:$Q,MATCH(AN$2,List!$P:$P,0)))
* INDEX(List!$R:$R,MATCH(AN$2,List!$P:$P,0)))</f>
        <v>0</v>
      </c>
      <c r="AO31" s="357">
        <f ca="1">IF(
COUNTIFS('Project Follow up - Base'!$S$20:$S$96,AO$2,'Project Follow up - Base'!$F$20:$F$96,$C31)&lt;= INDEX(List!$Q:$Q,MATCH(AO$2,List!$P:$P,0)),
0,
(COUNTIFS('Project Follow up - Base'!$S$20:$S$96,AO$2,'Project Follow up - Base'!$F$20:$F$96,$C31)
- INDEX(List!$Q:$Q,MATCH(AO$2,List!$P:$P,0)))
* INDEX(List!$R:$R,MATCH(AO$2,List!$P:$P,0)))</f>
        <v>0</v>
      </c>
      <c r="AP31" s="357">
        <f ca="1">IF(
COUNTIFS('Project Follow up - Base'!$S$20:$S$96,AP$2,'Project Follow up - Base'!$F$20:$F$96,$C31)&lt;= INDEX(List!$Q:$Q,MATCH(AP$2,List!$P:$P,0)),
0,
(COUNTIFS('Project Follow up - Base'!$S$20:$S$96,AP$2,'Project Follow up - Base'!$F$20:$F$96,$C31)
- INDEX(List!$Q:$Q,MATCH(AP$2,List!$P:$P,0)))
* INDEX(List!$R:$R,MATCH(AP$2,List!$P:$P,0)))</f>
        <v>0</v>
      </c>
      <c r="AQ31" s="357">
        <f ca="1">IF(
COUNTIFS('Project Follow up - Base'!$S$20:$S$96,AQ$2,'Project Follow up - Base'!$F$20:$F$96,$C31)&lt;= INDEX(List!$Q:$Q,MATCH(AQ$2,List!$P:$P,0)),
0,
(COUNTIFS('Project Follow up - Base'!$S$20:$S$96,AQ$2,'Project Follow up - Base'!$F$20:$F$96,$C31)
- INDEX(List!$Q:$Q,MATCH(AQ$2,List!$P:$P,0)))
* INDEX(List!$R:$R,MATCH(AQ$2,List!$P:$P,0)))</f>
        <v>0</v>
      </c>
      <c r="AR31" s="357">
        <f ca="1">IF(
COUNTIFS('Project Follow up - Base'!$S$20:$S$96,AR$2,'Project Follow up - Base'!$F$20:$F$96,$C31)&lt;= INDEX(List!$Q:$Q,MATCH(AR$2,List!$P:$P,0)),
0,
(COUNTIFS('Project Follow up - Base'!$S$20:$S$96,AR$2,'Project Follow up - Base'!$F$20:$F$96,$C31)
- INDEX(List!$Q:$Q,MATCH(AR$2,List!$P:$P,0)))
* INDEX(List!$R:$R,MATCH(AR$2,List!$P:$P,0)))</f>
        <v>0</v>
      </c>
      <c r="AS31" s="357">
        <f ca="1">IF(
COUNTIFS('Project Follow up - Base'!$S$20:$S$96,AS$2,'Project Follow up - Base'!$F$20:$F$96,$C31)&lt;= INDEX(List!$Q:$Q,MATCH(AS$2,List!$P:$P,0)),
0,
(COUNTIFS('Project Follow up - Base'!$S$20:$S$96,AS$2,'Project Follow up - Base'!$F$20:$F$96,$C31)
- INDEX(List!$Q:$Q,MATCH(AS$2,List!$P:$P,0)))
* INDEX(List!$R:$R,MATCH(AS$2,List!$P:$P,0)))</f>
        <v>0</v>
      </c>
      <c r="AT31" s="357">
        <f ca="1">IF(
COUNTIFS('Project Follow up - Base'!$S$20:$S$96,AT$2,'Project Follow up - Base'!$F$20:$F$96,$C31)&lt;= INDEX(List!$Q:$Q,MATCH(AT$2,List!$P:$P,0)),
0,
(COUNTIFS('Project Follow up - Base'!$S$20:$S$96,AT$2,'Project Follow up - Base'!$F$20:$F$96,$C31)
- INDEX(List!$Q:$Q,MATCH(AT$2,List!$P:$P,0)))
* INDEX(List!$R:$R,MATCH(AT$2,List!$P:$P,0)))</f>
        <v>0</v>
      </c>
      <c r="AU31" s="357">
        <f ca="1">IF(
COUNTIFS('Project Follow up - Base'!$S$20:$S$96,AU$2,'Project Follow up - Base'!$F$20:$F$96,$C31)&lt;= INDEX(List!$Q:$Q,MATCH(AU$2,List!$P:$P,0)),
0,
(COUNTIFS('Project Follow up - Base'!$S$20:$S$96,AU$2,'Project Follow up - Base'!$F$20:$F$96,$C31)
- INDEX(List!$Q:$Q,MATCH(AU$2,List!$P:$P,0)))
* INDEX(List!$R:$R,MATCH(AU$2,List!$P:$P,0)))</f>
        <v>0</v>
      </c>
      <c r="AV31" s="357">
        <f ca="1">IF(
COUNTIFS('Project Follow up - Base'!$S$20:$S$96,AV$2,'Project Follow up - Base'!$F$20:$F$96,$C31)&lt;= INDEX(List!$Q:$Q,MATCH(AV$2,List!$P:$P,0)),
0,
(COUNTIFS('Project Follow up - Base'!$S$20:$S$96,AV$2,'Project Follow up - Base'!$F$20:$F$96,$C31)
- INDEX(List!$Q:$Q,MATCH(AV$2,List!$P:$P,0)))
* INDEX(List!$R:$R,MATCH(AV$2,List!$P:$P,0)))</f>
        <v>0</v>
      </c>
      <c r="AW31" s="357">
        <f ca="1">IF(
COUNTIFS('Project Follow up - Base'!$S$20:$S$96,AW$2,'Project Follow up - Base'!$F$20:$F$96,$C31)&lt;= INDEX(List!$Q:$Q,MATCH(AW$2,List!$P:$P,0)),
0,
(COUNTIFS('Project Follow up - Base'!$S$20:$S$96,AW$2,'Project Follow up - Base'!$F$20:$F$96,$C31)
- INDEX(List!$Q:$Q,MATCH(AW$2,List!$P:$P,0)))
* INDEX(List!$R:$R,MATCH(AW$2,List!$P:$P,0)))</f>
        <v>0</v>
      </c>
      <c r="AX31" s="357">
        <f ca="1">IF(
COUNTIFS('Project Follow up - Base'!$S$20:$S$96,AX$2,'Project Follow up - Base'!$F$20:$F$96,$C31)&lt;= INDEX(List!$Q:$Q,MATCH(AX$2,List!$P:$P,0)),
0,
(COUNTIFS('Project Follow up - Base'!$S$20:$S$96,AX$2,'Project Follow up - Base'!$F$20:$F$96,$C31)
- INDEX(List!$Q:$Q,MATCH(AX$2,List!$P:$P,0)))
* INDEX(List!$R:$R,MATCH(AX$2,List!$P:$P,0)))</f>
        <v>0</v>
      </c>
      <c r="AY31" s="357">
        <f ca="1">IF(
COUNTIFS('Project Follow up - Base'!$S$20:$S$96,AY$2,'Project Follow up - Base'!$F$20:$F$96,$C31)&lt;= INDEX(List!$Q:$Q,MATCH(AY$2,List!$P:$P,0)),
0,
(COUNTIFS('Project Follow up - Base'!$S$20:$S$96,AY$2,'Project Follow up - Base'!$F$20:$F$96,$C31)
- INDEX(List!$Q:$Q,MATCH(AY$2,List!$P:$P,0)))
* INDEX(List!$R:$R,MATCH(AY$2,List!$P:$P,0)))</f>
        <v>0</v>
      </c>
      <c r="AZ31" s="357">
        <f ca="1">IF(
COUNTIFS('Project Follow up - Base'!$S$20:$S$96,AZ$2,'Project Follow up - Base'!$F$20:$F$96,$C31)&lt;= INDEX(List!$Q:$Q,MATCH(AZ$2,List!$P:$P,0)),
0,
(COUNTIFS('Project Follow up - Base'!$S$20:$S$96,AZ$2,'Project Follow up - Base'!$F$20:$F$96,$C31)
- INDEX(List!$Q:$Q,MATCH(AZ$2,List!$P:$P,0)))
* INDEX(List!$R:$R,MATCH(AZ$2,List!$P:$P,0)))</f>
        <v>0</v>
      </c>
      <c r="BA31" s="357">
        <f ca="1">IF(
COUNTIFS('Project Follow up - Base'!$S$20:$S$96,BA$2,'Project Follow up - Base'!$F$20:$F$96,$C31)&lt;= INDEX(List!$Q:$Q,MATCH(BA$2,List!$P:$P,0)),
0,
(COUNTIFS('Project Follow up - Base'!$S$20:$S$96,BA$2,'Project Follow up - Base'!$F$20:$F$96,$C31)
- INDEX(List!$Q:$Q,MATCH(BA$2,List!$P:$P,0)))
* INDEX(List!$R:$R,MATCH(BA$2,List!$P:$P,0)))</f>
        <v>0</v>
      </c>
      <c r="BB31" s="357">
        <f ca="1">IF(
COUNTIFS('Project Follow up - Base'!$S$20:$S$96,BB$2,'Project Follow up - Base'!$F$20:$F$96,$C31)&lt;= INDEX(List!$Q:$Q,MATCH(BB$2,List!$P:$P,0)),
0,
(COUNTIFS('Project Follow up - Base'!$S$20:$S$96,BB$2,'Project Follow up - Base'!$F$20:$F$96,$C31)
- INDEX(List!$Q:$Q,MATCH(BB$2,List!$P:$P,0)))
* INDEX(List!$R:$R,MATCH(BB$2,List!$P:$P,0)))</f>
        <v>0</v>
      </c>
      <c r="BC31" s="357">
        <f ca="1">IF(
COUNTIFS('Project Follow up - Base'!$S$20:$S$96,BC$2,'Project Follow up - Base'!$F$20:$F$96,$C31)&lt;= INDEX(List!$Q:$Q,MATCH(BC$2,List!$P:$P,0)),
0,
(COUNTIFS('Project Follow up - Base'!$S$20:$S$96,BC$2,'Project Follow up - Base'!$F$20:$F$96,$C31)
- INDEX(List!$Q:$Q,MATCH(BC$2,List!$P:$P,0)))
* INDEX(List!$R:$R,MATCH(BC$2,List!$P:$P,0)))</f>
        <v>0</v>
      </c>
      <c r="BD31" s="357">
        <f ca="1">IF(
COUNTIFS('Project Follow up - Base'!$S$20:$S$96,BD$2,'Project Follow up - Base'!$F$20:$F$96,$C31)&lt;= INDEX(List!$Q:$Q,MATCH(BD$2,List!$P:$P,0)),
0,
(COUNTIFS('Project Follow up - Base'!$S$20:$S$96,BD$2,'Project Follow up - Base'!$F$20:$F$96,$C31)
- INDEX(List!$Q:$Q,MATCH(BD$2,List!$P:$P,0)))
* INDEX(List!$R:$R,MATCH(BD$2,List!$P:$P,0)))</f>
        <v>0</v>
      </c>
      <c r="BE31" s="357">
        <f ca="1">IF(
COUNTIFS('Project Follow up - Base'!$S$20:$S$96,BE$2,'Project Follow up - Base'!$F$20:$F$96,$C31)&lt;= INDEX(List!$Q:$Q,MATCH(BE$2,List!$P:$P,0)),
0,
(COUNTIFS('Project Follow up - Base'!$S$20:$S$96,BE$2,'Project Follow up - Base'!$F$20:$F$96,$C31)
- INDEX(List!$Q:$Q,MATCH(BE$2,List!$P:$P,0)))
* INDEX(List!$R:$R,MATCH(BE$2,List!$P:$P,0)))</f>
        <v>0</v>
      </c>
      <c r="BF31" s="357">
        <f ca="1">IF(
COUNTIFS('Project Follow up - Base'!$S$20:$S$96,BF$2,'Project Follow up - Base'!$F$20:$F$96,$C31)&lt;= INDEX(List!$Q:$Q,MATCH(BF$2,List!$P:$P,0)),
0,
(COUNTIFS('Project Follow up - Base'!$S$20:$S$96,BF$2,'Project Follow up - Base'!$F$20:$F$96,$C31)
- INDEX(List!$Q:$Q,MATCH(BF$2,List!$P:$P,0)))
* INDEX(List!$R:$R,MATCH(BF$2,List!$P:$P,0)))</f>
        <v>0</v>
      </c>
      <c r="BG31" s="357">
        <f ca="1">IF(
COUNTIFS('Project Follow up - Base'!$S$20:$S$96,BG$2,'Project Follow up - Base'!$F$20:$F$96,$C31)&lt;= INDEX(List!$Q:$Q,MATCH(BG$2,List!$P:$P,0)),
0,
(COUNTIFS('Project Follow up - Base'!$S$20:$S$96,BG$2,'Project Follow up - Base'!$F$20:$F$96,$C31)
- INDEX(List!$Q:$Q,MATCH(BG$2,List!$P:$P,0)))
* INDEX(List!$R:$R,MATCH(BG$2,List!$P:$P,0)))</f>
        <v>0</v>
      </c>
      <c r="BH31" s="357">
        <f ca="1">IF(
COUNTIFS('Project Follow up - Base'!$S$20:$S$96,BH$2,'Project Follow up - Base'!$F$20:$F$96,$C31)&lt;= INDEX(List!$Q:$Q,MATCH(BH$2,List!$P:$P,0)),
0,
(COUNTIFS('Project Follow up - Base'!$S$20:$S$96,BH$2,'Project Follow up - Base'!$F$20:$F$96,$C31)
- INDEX(List!$Q:$Q,MATCH(BH$2,List!$P:$P,0)))
* INDEX(List!$R:$R,MATCH(BH$2,List!$P:$P,0)))</f>
        <v>0</v>
      </c>
      <c r="BI31" s="357">
        <f ca="1">IF(
COUNTIFS('Project Follow up - Base'!$S$20:$S$96,BI$2,'Project Follow up - Base'!$F$20:$F$96,$C31)&lt;= INDEX(List!$Q:$Q,MATCH(BI$2,List!$P:$P,0)),
0,
(COUNTIFS('Project Follow up - Base'!$S$20:$S$96,BI$2,'Project Follow up - Base'!$F$20:$F$96,$C31)
- INDEX(List!$Q:$Q,MATCH(BI$2,List!$P:$P,0)))
* INDEX(List!$R:$R,MATCH(BI$2,List!$P:$P,0)))</f>
        <v>0</v>
      </c>
      <c r="BJ31" s="357">
        <f ca="1">IF(
COUNTIFS('Project Follow up - Base'!$S$20:$S$96,BJ$2,'Project Follow up - Base'!$F$20:$F$96,$C31)&lt;= INDEX(List!$Q:$Q,MATCH(BJ$2,List!$P:$P,0)),
0,
(COUNTIFS('Project Follow up - Base'!$S$20:$S$96,BJ$2,'Project Follow up - Base'!$F$20:$F$96,$C31)
- INDEX(List!$Q:$Q,MATCH(BJ$2,List!$P:$P,0)))
* INDEX(List!$R:$R,MATCH(BJ$2,List!$P:$P,0)))</f>
        <v>0</v>
      </c>
      <c r="BK31" s="357">
        <f ca="1">IF(
COUNTIFS('Project Follow up - Base'!$S$20:$S$96,BK$2,'Project Follow up - Base'!$F$20:$F$96,$C31)&lt;= INDEX(List!$Q:$Q,MATCH(BK$2,List!$P:$P,0)),
0,
(COUNTIFS('Project Follow up - Base'!$S$20:$S$96,BK$2,'Project Follow up - Base'!$F$20:$F$96,$C31)
- INDEX(List!$Q:$Q,MATCH(BK$2,List!$P:$P,0)))
* INDEX(List!$R:$R,MATCH(BK$2,List!$P:$P,0)))</f>
        <v>0</v>
      </c>
      <c r="BL31" s="357">
        <f ca="1">IF(
COUNTIFS('Project Follow up - Base'!$S$20:$S$96,BL$2,'Project Follow up - Base'!$F$20:$F$96,$C31)&lt;= INDEX(List!$Q:$Q,MATCH(BL$2,List!$P:$P,0)),
0,
(COUNTIFS('Project Follow up - Base'!$S$20:$S$96,BL$2,'Project Follow up - Base'!$F$20:$F$96,$C31)
- INDEX(List!$Q:$Q,MATCH(BL$2,List!$P:$P,0)))
* INDEX(List!$R:$R,MATCH(BL$2,List!$P:$P,0)))</f>
        <v>0</v>
      </c>
      <c r="BM31" s="357">
        <f ca="1">IF(
COUNTIFS('Project Follow up - Base'!$S$20:$S$96,BM$2,'Project Follow up - Base'!$F$20:$F$96,$C31)&lt;= INDEX(List!$Q:$Q,MATCH(BM$2,List!$P:$P,0)),
0,
(COUNTIFS('Project Follow up - Base'!$S$20:$S$96,BM$2,'Project Follow up - Base'!$F$20:$F$96,$C31)
- INDEX(List!$Q:$Q,MATCH(BM$2,List!$P:$P,0)))
* INDEX(List!$R:$R,MATCH(BM$2,List!$P:$P,0)))</f>
        <v>0</v>
      </c>
      <c r="BN31" s="357">
        <f ca="1">IF(
COUNTIFS('Project Follow up - Base'!$S$20:$S$96,BN$2,'Project Follow up - Base'!$F$20:$F$96,$C31)&lt;= INDEX(List!$Q:$Q,MATCH(BN$2,List!$P:$P,0)),
0,
(COUNTIFS('Project Follow up - Base'!$S$20:$S$96,BN$2,'Project Follow up - Base'!$F$20:$F$96,$C31)
- INDEX(List!$Q:$Q,MATCH(BN$2,List!$P:$P,0)))
* INDEX(List!$R:$R,MATCH(BN$2,List!$P:$P,0)))</f>
        <v>0</v>
      </c>
      <c r="BO31" s="357">
        <f ca="1">IF(
COUNTIFS('Project Follow up - Base'!$S$20:$S$96,BO$2,'Project Follow up - Base'!$F$20:$F$96,$C31)&lt;= INDEX(List!$Q:$Q,MATCH(BO$2,List!$P:$P,0)),
0,
(COUNTIFS('Project Follow up - Base'!$S$20:$S$96,BO$2,'Project Follow up - Base'!$F$20:$F$96,$C31)
- INDEX(List!$Q:$Q,MATCH(BO$2,List!$P:$P,0)))
* INDEX(List!$R:$R,MATCH(BO$2,List!$P:$P,0)))</f>
        <v>0</v>
      </c>
      <c r="BP31" s="357">
        <f ca="1">IF(
COUNTIFS('Project Follow up - Base'!$S$20:$S$96,BP$2,'Project Follow up - Base'!$F$20:$F$96,$C31)&lt;= INDEX(List!$Q:$Q,MATCH(BP$2,List!$P:$P,0)),
0,
(COUNTIFS('Project Follow up - Base'!$S$20:$S$96,BP$2,'Project Follow up - Base'!$F$20:$F$96,$C31)
- INDEX(List!$Q:$Q,MATCH(BP$2,List!$P:$P,0)))
* INDEX(List!$R:$R,MATCH(BP$2,List!$P:$P,0)))</f>
        <v>0</v>
      </c>
      <c r="BQ31" s="357">
        <f ca="1">IF(
COUNTIFS('Project Follow up - Base'!$S$20:$S$96,BQ$2,'Project Follow up - Base'!$F$20:$F$96,$C31)&lt;= INDEX(List!$Q:$Q,MATCH(BQ$2,List!$P:$P,0)),
0,
(COUNTIFS('Project Follow up - Base'!$S$20:$S$96,BQ$2,'Project Follow up - Base'!$F$20:$F$96,$C31)
- INDEX(List!$Q:$Q,MATCH(BQ$2,List!$P:$P,0)))
* INDEX(List!$R:$R,MATCH(BQ$2,List!$P:$P,0)))</f>
        <v>0</v>
      </c>
      <c r="BR31" s="357">
        <f ca="1">IF(
COUNTIFS('Project Follow up - Base'!$S$20:$S$96,BR$2,'Project Follow up - Base'!$F$20:$F$96,$C31)&lt;= INDEX(List!$Q:$Q,MATCH(BR$2,List!$P:$P,0)),
0,
(COUNTIFS('Project Follow up - Base'!$S$20:$S$96,BR$2,'Project Follow up - Base'!$F$20:$F$96,$C31)
- INDEX(List!$Q:$Q,MATCH(BR$2,List!$P:$P,0)))
* INDEX(List!$R:$R,MATCH(BR$2,List!$P:$P,0)))</f>
        <v>0</v>
      </c>
      <c r="BS31" s="357">
        <f ca="1">IF(
COUNTIFS('Project Follow up - Base'!$S$20:$S$96,BS$2,'Project Follow up - Base'!$F$20:$F$96,$C31)&lt;= INDEX(List!$Q:$Q,MATCH(BS$2,List!$P:$P,0)),
0,
(COUNTIFS('Project Follow up - Base'!$S$20:$S$96,BS$2,'Project Follow up - Base'!$F$20:$F$96,$C31)
- INDEX(List!$Q:$Q,MATCH(BS$2,List!$P:$P,0)))
* INDEX(List!$R:$R,MATCH(BS$2,List!$P:$P,0)))</f>
        <v>0</v>
      </c>
      <c r="BT31" s="357">
        <f ca="1">IF(
COUNTIFS('Project Follow up - Base'!$S$20:$S$96,BT$2,'Project Follow up - Base'!$F$20:$F$96,$C31)&lt;= INDEX(List!$Q:$Q,MATCH(BT$2,List!$P:$P,0)),
0,
(COUNTIFS('Project Follow up - Base'!$S$20:$S$96,BT$2,'Project Follow up - Base'!$F$20:$F$96,$C31)
- INDEX(List!$Q:$Q,MATCH(BT$2,List!$P:$P,0)))
* INDEX(List!$R:$R,MATCH(BT$2,List!$P:$P,0)))</f>
        <v>0</v>
      </c>
      <c r="BU31" s="357">
        <f ca="1">IF(
COUNTIFS('Project Follow up - Base'!$S$20:$S$96,BU$2,'Project Follow up - Base'!$F$20:$F$96,$C31)&lt;= INDEX(List!$Q:$Q,MATCH(BU$2,List!$P:$P,0)),
0,
(COUNTIFS('Project Follow up - Base'!$S$20:$S$96,BU$2,'Project Follow up - Base'!$F$20:$F$96,$C31)
- INDEX(List!$Q:$Q,MATCH(BU$2,List!$P:$P,0)))
* INDEX(List!$R:$R,MATCH(BU$2,List!$P:$P,0)))</f>
        <v>0</v>
      </c>
      <c r="BV31" s="357">
        <f ca="1">IF(
COUNTIFS('Project Follow up - Base'!$S$20:$S$96,BV$2,'Project Follow up - Base'!$F$20:$F$96,$C31)&lt;= INDEX(List!$Q:$Q,MATCH(BV$2,List!$P:$P,0)),
0,
(COUNTIFS('Project Follow up - Base'!$S$20:$S$96,BV$2,'Project Follow up - Base'!$F$20:$F$96,$C31)
- INDEX(List!$Q:$Q,MATCH(BV$2,List!$P:$P,0)))
* INDEX(List!$R:$R,MATCH(BV$2,List!$P:$P,0)))</f>
        <v>0</v>
      </c>
      <c r="BW31" s="357">
        <f ca="1">IF(
COUNTIFS('Project Follow up - Base'!$S$20:$S$96,BW$2,'Project Follow up - Base'!$F$20:$F$96,$C31)&lt;= INDEX(List!$Q:$Q,MATCH(BW$2,List!$P:$P,0)),
0,
(COUNTIFS('Project Follow up - Base'!$S$20:$S$96,BW$2,'Project Follow up - Base'!$F$20:$F$96,$C31)
- INDEX(List!$Q:$Q,MATCH(BW$2,List!$P:$P,0)))
* INDEX(List!$R:$R,MATCH(BW$2,List!$P:$P,0)))</f>
        <v>0</v>
      </c>
      <c r="BX31" s="357">
        <f ca="1">IF(
COUNTIFS('Project Follow up - Base'!$S$20:$S$96,BX$2,'Project Follow up - Base'!$F$20:$F$96,$C31)&lt;= INDEX(List!$Q:$Q,MATCH(BX$2,List!$P:$P,0)),
0,
(COUNTIFS('Project Follow up - Base'!$S$20:$S$96,BX$2,'Project Follow up - Base'!$F$20:$F$96,$C31)
- INDEX(List!$Q:$Q,MATCH(BX$2,List!$P:$P,0)))
* INDEX(List!$R:$R,MATCH(BX$2,List!$P:$P,0)))</f>
        <v>0</v>
      </c>
      <c r="BY31" s="357">
        <f ca="1">IF(
COUNTIFS('Project Follow up - Base'!$S$20:$S$96,BY$2,'Project Follow up - Base'!$F$20:$F$96,$C31)&lt;= INDEX(List!$Q:$Q,MATCH(BY$2,List!$P:$P,0)),
0,
(COUNTIFS('Project Follow up - Base'!$S$20:$S$96,BY$2,'Project Follow up - Base'!$F$20:$F$96,$C31)
- INDEX(List!$Q:$Q,MATCH(BY$2,List!$P:$P,0)))
* INDEX(List!$R:$R,MATCH(BY$2,List!$P:$P,0)))</f>
        <v>0</v>
      </c>
      <c r="BZ31" s="357">
        <f ca="1">IF(
COUNTIFS('Project Follow up - Base'!$S$20:$S$96,BZ$2,'Project Follow up - Base'!$F$20:$F$96,$C31)&lt;= INDEX(List!$Q:$Q,MATCH(BZ$2,List!$P:$P,0)),
0,
(COUNTIFS('Project Follow up - Base'!$S$20:$S$96,BZ$2,'Project Follow up - Base'!$F$20:$F$96,$C31)
- INDEX(List!$Q:$Q,MATCH(BZ$2,List!$P:$P,0)))
* INDEX(List!$R:$R,MATCH(BZ$2,List!$P:$P,0)))</f>
        <v>0</v>
      </c>
      <c r="CA31" s="357">
        <f ca="1">IF(
COUNTIFS('Project Follow up - Base'!$S$20:$S$96,CA$2,'Project Follow up - Base'!$F$20:$F$96,$C31)&lt;= INDEX(List!$Q:$Q,MATCH(CA$2,List!$P:$P,0)),
0,
(COUNTIFS('Project Follow up - Base'!$S$20:$S$96,CA$2,'Project Follow up - Base'!$F$20:$F$96,$C31)
- INDEX(List!$Q:$Q,MATCH(CA$2,List!$P:$P,0)))
* INDEX(List!$R:$R,MATCH(CA$2,List!$P:$P,0)))</f>
        <v>0</v>
      </c>
      <c r="CB31" s="357">
        <f ca="1">IF(
COUNTIFS('Project Follow up - Base'!$S$20:$S$96,CB$2,'Project Follow up - Base'!$F$20:$F$96,$C31)&lt;= INDEX(List!$Q:$Q,MATCH(CB$2,List!$P:$P,0)),
0,
(COUNTIFS('Project Follow up - Base'!$S$20:$S$96,CB$2,'Project Follow up - Base'!$F$20:$F$96,$C31)
- INDEX(List!$Q:$Q,MATCH(CB$2,List!$P:$P,0)))
* INDEX(List!$R:$R,MATCH(CB$2,List!$P:$P,0)))</f>
        <v>0</v>
      </c>
      <c r="CC31" s="357">
        <f ca="1">IF(
COUNTIFS('Project Follow up - Base'!$S$20:$S$96,CC$2,'Project Follow up - Base'!$F$20:$F$96,$C31)&lt;= INDEX(List!$Q:$Q,MATCH(CC$2,List!$P:$P,0)),
0,
(COUNTIFS('Project Follow up - Base'!$S$20:$S$96,CC$2,'Project Follow up - Base'!$F$20:$F$96,$C31)
- INDEX(List!$Q:$Q,MATCH(CC$2,List!$P:$P,0)))
* INDEX(List!$R:$R,MATCH(CC$2,List!$P:$P,0)))</f>
        <v>0</v>
      </c>
      <c r="CD31" s="357">
        <f ca="1">IF(
COUNTIFS('Project Follow up - Base'!$S$20:$S$96,CD$2,'Project Follow up - Base'!$F$20:$F$96,$C31)&lt;= INDEX(List!$Q:$Q,MATCH(CD$2,List!$P:$P,0)),
0,
(COUNTIFS('Project Follow up - Base'!$S$20:$S$96,CD$2,'Project Follow up - Base'!$F$20:$F$96,$C31)
- INDEX(List!$Q:$Q,MATCH(CD$2,List!$P:$P,0)))
* INDEX(List!$R:$R,MATCH(CD$2,List!$P:$P,0)))</f>
        <v>0</v>
      </c>
      <c r="CE31" s="357">
        <f ca="1">IF(
COUNTIFS('Project Follow up - Base'!$S$20:$S$96,CE$2,'Project Follow up - Base'!$F$20:$F$96,$C31)&lt;= INDEX(List!$Q:$Q,MATCH(CE$2,List!$P:$P,0)),
0,
(COUNTIFS('Project Follow up - Base'!$S$20:$S$96,CE$2,'Project Follow up - Base'!$F$20:$F$96,$C31)
- INDEX(List!$Q:$Q,MATCH(CE$2,List!$P:$P,0)))
* INDEX(List!$R:$R,MATCH(CE$2,List!$P:$P,0)))</f>
        <v>0</v>
      </c>
      <c r="CF31" s="357">
        <f ca="1">IF(
COUNTIFS('Project Follow up - Base'!$S$20:$S$96,CF$2,'Project Follow up - Base'!$F$20:$F$96,$C31)&lt;= INDEX(List!$Q:$Q,MATCH(CF$2,List!$P:$P,0)),
0,
(COUNTIFS('Project Follow up - Base'!$S$20:$S$96,CF$2,'Project Follow up - Base'!$F$20:$F$96,$C31)
- INDEX(List!$Q:$Q,MATCH(CF$2,List!$P:$P,0)))
* INDEX(List!$R:$R,MATCH(CF$2,List!$P:$P,0)))</f>
        <v>0</v>
      </c>
      <c r="CG31" s="357">
        <f ca="1">IF(
COUNTIFS('Project Follow up - Base'!$S$20:$S$96,CG$2,'Project Follow up - Base'!$F$20:$F$96,$C31)&lt;= INDEX(List!$Q:$Q,MATCH(CG$2,List!$P:$P,0)),
0,
(COUNTIFS('Project Follow up - Base'!$S$20:$S$96,CG$2,'Project Follow up - Base'!$F$20:$F$96,$C31)
- INDEX(List!$Q:$Q,MATCH(CG$2,List!$P:$P,0)))
* INDEX(List!$R:$R,MATCH(CG$2,List!$P:$P,0)))</f>
        <v>0</v>
      </c>
      <c r="CH31" s="357">
        <f ca="1">IF(
COUNTIFS('Project Follow up - Base'!$S$20:$S$96,CH$2,'Project Follow up - Base'!$F$20:$F$96,$C31)&lt;= INDEX(List!$Q:$Q,MATCH(CH$2,List!$P:$P,0)),
0,
(COUNTIFS('Project Follow up - Base'!$S$20:$S$96,CH$2,'Project Follow up - Base'!$F$20:$F$96,$C31)
- INDEX(List!$Q:$Q,MATCH(CH$2,List!$P:$P,0)))
* INDEX(List!$R:$R,MATCH(CH$2,List!$P:$P,0)))</f>
        <v>0</v>
      </c>
      <c r="CI31" s="357">
        <f ca="1">IF(
COUNTIFS('Project Follow up - Base'!$S$20:$S$96,CI$2,'Project Follow up - Base'!$F$20:$F$96,$C31)&lt;= INDEX(List!$Q:$Q,MATCH(CI$2,List!$P:$P,0)),
0,
(COUNTIFS('Project Follow up - Base'!$S$20:$S$96,CI$2,'Project Follow up - Base'!$F$20:$F$96,$C31)
- INDEX(List!$Q:$Q,MATCH(CI$2,List!$P:$P,0)))
* INDEX(List!$R:$R,MATCH(CI$2,List!$P:$P,0)))</f>
        <v>0</v>
      </c>
      <c r="CJ31" s="357">
        <f ca="1">IF(
COUNTIFS('Project Follow up - Base'!$S$20:$S$96,CJ$2,'Project Follow up - Base'!$F$20:$F$96,$C31)&lt;= INDEX(List!$Q:$Q,MATCH(CJ$2,List!$P:$P,0)),
0,
(COUNTIFS('Project Follow up - Base'!$S$20:$S$96,CJ$2,'Project Follow up - Base'!$F$20:$F$96,$C31)
- INDEX(List!$Q:$Q,MATCH(CJ$2,List!$P:$P,0)))
* INDEX(List!$R:$R,MATCH(CJ$2,List!$P:$P,0)))</f>
        <v>0</v>
      </c>
      <c r="CK31" s="357">
        <f ca="1">IF(
COUNTIFS('Project Follow up - Base'!$S$20:$S$96,CK$2,'Project Follow up - Base'!$F$20:$F$96,$C31)&lt;= INDEX(List!$Q:$Q,MATCH(CK$2,List!$P:$P,0)),
0,
(COUNTIFS('Project Follow up - Base'!$S$20:$S$96,CK$2,'Project Follow up - Base'!$F$20:$F$96,$C31)
- INDEX(List!$Q:$Q,MATCH(CK$2,List!$P:$P,0)))
* INDEX(List!$R:$R,MATCH(CK$2,List!$P:$P,0)))</f>
        <v>0</v>
      </c>
      <c r="CL31" s="357">
        <f ca="1">IF(
COUNTIFS('Project Follow up - Base'!$S$20:$S$96,CL$2,'Project Follow up - Base'!$F$20:$F$96,$C31)&lt;= INDEX(List!$Q:$Q,MATCH(CL$2,List!$P:$P,0)),
0,
(COUNTIFS('Project Follow up - Base'!$S$20:$S$96,CL$2,'Project Follow up - Base'!$F$20:$F$96,$C31)
- INDEX(List!$Q:$Q,MATCH(CL$2,List!$P:$P,0)))
* INDEX(List!$R:$R,MATCH(CL$2,List!$P:$P,0)))</f>
        <v>0</v>
      </c>
      <c r="CM31" s="357">
        <f ca="1">IF(
COUNTIFS('Project Follow up - Base'!$S$20:$S$96,CM$2,'Project Follow up - Base'!$F$20:$F$96,$C31)&lt;= INDEX(List!$Q:$Q,MATCH(CM$2,List!$P:$P,0)),
0,
(COUNTIFS('Project Follow up - Base'!$S$20:$S$96,CM$2,'Project Follow up - Base'!$F$20:$F$96,$C31)
- INDEX(List!$Q:$Q,MATCH(CM$2,List!$P:$P,0)))
* INDEX(List!$R:$R,MATCH(CM$2,List!$P:$P,0)))</f>
        <v>0</v>
      </c>
      <c r="CN31" s="357">
        <f ca="1">IF(
COUNTIFS('Project Follow up - Base'!$S$20:$S$96,CN$2,'Project Follow up - Base'!$F$20:$F$96,$C31)&lt;= INDEX(List!$Q:$Q,MATCH(CN$2,List!$P:$P,0)),
0,
(COUNTIFS('Project Follow up - Base'!$S$20:$S$96,CN$2,'Project Follow up - Base'!$F$20:$F$96,$C31)
- INDEX(List!$Q:$Q,MATCH(CN$2,List!$P:$P,0)))
* INDEX(List!$R:$R,MATCH(CN$2,List!$P:$P,0)))</f>
        <v>0</v>
      </c>
      <c r="CO31" s="357">
        <f ca="1">IF(
COUNTIFS('Project Follow up - Base'!$S$20:$S$96,CO$2,'Project Follow up - Base'!$F$20:$F$96,$C31)&lt;= INDEX(List!$Q:$Q,MATCH(CO$2,List!$P:$P,0)),
0,
(COUNTIFS('Project Follow up - Base'!$S$20:$S$96,CO$2,'Project Follow up - Base'!$F$20:$F$96,$C31)
- INDEX(List!$Q:$Q,MATCH(CO$2,List!$P:$P,0)))
* INDEX(List!$R:$R,MATCH(CO$2,List!$P:$P,0)))</f>
        <v>0</v>
      </c>
      <c r="CP31" s="357">
        <f ca="1">IF(
COUNTIFS('Project Follow up - Base'!$S$20:$S$96,CP$2,'Project Follow up - Base'!$F$20:$F$96,$C31)&lt;= INDEX(List!$Q:$Q,MATCH(CP$2,List!$P:$P,0)),
0,
(COUNTIFS('Project Follow up - Base'!$S$20:$S$96,CP$2,'Project Follow up - Base'!$F$20:$F$96,$C31)
- INDEX(List!$Q:$Q,MATCH(CP$2,List!$P:$P,0)))
* INDEX(List!$R:$R,MATCH(CP$2,List!$P:$P,0)))</f>
        <v>0</v>
      </c>
      <c r="CQ31" s="357">
        <f ca="1">IF(
COUNTIFS('Project Follow up - Base'!$S$20:$S$96,CQ$2,'Project Follow up - Base'!$F$20:$F$96,$C31)&lt;= INDEX(List!$Q:$Q,MATCH(CQ$2,List!$P:$P,0)),
0,
(COUNTIFS('Project Follow up - Base'!$S$20:$S$96,CQ$2,'Project Follow up - Base'!$F$20:$F$96,$C31)
- INDEX(List!$Q:$Q,MATCH(CQ$2,List!$P:$P,0)))
* INDEX(List!$R:$R,MATCH(CQ$2,List!$P:$P,0)))</f>
        <v>0</v>
      </c>
      <c r="CR31" s="357">
        <f ca="1">IF(
COUNTIFS('Project Follow up - Base'!$S$20:$S$96,CR$2,'Project Follow up - Base'!$F$20:$F$96,$C31)&lt;= INDEX(List!$Q:$Q,MATCH(CR$2,List!$P:$P,0)),
0,
(COUNTIFS('Project Follow up - Base'!$S$20:$S$96,CR$2,'Project Follow up - Base'!$F$20:$F$96,$C31)
- INDEX(List!$Q:$Q,MATCH(CR$2,List!$P:$P,0)))
* INDEX(List!$R:$R,MATCH(CR$2,List!$P:$P,0)))</f>
        <v>0</v>
      </c>
      <c r="CS31" s="357">
        <f ca="1">IF(
COUNTIFS('Project Follow up - Base'!$S$20:$S$96,CS$2,'Project Follow up - Base'!$F$20:$F$96,$C31)&lt;= INDEX(List!$Q:$Q,MATCH(CS$2,List!$P:$P,0)),
0,
(COUNTIFS('Project Follow up - Base'!$S$20:$S$96,CS$2,'Project Follow up - Base'!$F$20:$F$96,$C31)
- INDEX(List!$Q:$Q,MATCH(CS$2,List!$P:$P,0)))
* INDEX(List!$R:$R,MATCH(CS$2,List!$P:$P,0)))</f>
        <v>0</v>
      </c>
      <c r="CT31" s="357">
        <f ca="1">IF(
COUNTIFS('Project Follow up - Base'!$S$20:$S$96,CT$2,'Project Follow up - Base'!$F$20:$F$96,$C31)&lt;= INDEX(List!$Q:$Q,MATCH(CT$2,List!$P:$P,0)),
0,
(COUNTIFS('Project Follow up - Base'!$S$20:$S$96,CT$2,'Project Follow up - Base'!$F$20:$F$96,$C31)
- INDEX(List!$Q:$Q,MATCH(CT$2,List!$P:$P,0)))
* INDEX(List!$R:$R,MATCH(CT$2,List!$P:$P,0)))</f>
        <v>0</v>
      </c>
      <c r="CU31" s="357">
        <f ca="1">IF(
COUNTIFS('Project Follow up - Base'!$S$20:$S$96,CU$2,'Project Follow up - Base'!$F$20:$F$96,$C31)&lt;= INDEX(List!$Q:$Q,MATCH(CU$2,List!$P:$P,0)),
0,
(COUNTIFS('Project Follow up - Base'!$S$20:$S$96,CU$2,'Project Follow up - Base'!$F$20:$F$96,$C31)
- INDEX(List!$Q:$Q,MATCH(CU$2,List!$P:$P,0)))
* INDEX(List!$R:$R,MATCH(CU$2,List!$P:$P,0)))</f>
        <v>0</v>
      </c>
      <c r="CV31" s="357">
        <f ca="1">IF(
COUNTIFS('Project Follow up - Base'!$S$20:$S$96,CV$2,'Project Follow up - Base'!$F$20:$F$96,$C31)&lt;= INDEX(List!$Q:$Q,MATCH(CV$2,List!$P:$P,0)),
0,
(COUNTIFS('Project Follow up - Base'!$S$20:$S$96,CV$2,'Project Follow up - Base'!$F$20:$F$96,$C31)
- INDEX(List!$Q:$Q,MATCH(CV$2,List!$P:$P,0)))
* INDEX(List!$R:$R,MATCH(CV$2,List!$P:$P,0)))</f>
        <v>0</v>
      </c>
      <c r="CW31" s="357">
        <f ca="1">IF(
COUNTIFS('Project Follow up - Base'!$S$20:$S$96,CW$2,'Project Follow up - Base'!$F$20:$F$96,$C31)&lt;= INDEX(List!$Q:$Q,MATCH(CW$2,List!$P:$P,0)),
0,
(COUNTIFS('Project Follow up - Base'!$S$20:$S$96,CW$2,'Project Follow up - Base'!$F$20:$F$96,$C31)
- INDEX(List!$Q:$Q,MATCH(CW$2,List!$P:$P,0)))
* INDEX(List!$R:$R,MATCH(CW$2,List!$P:$P,0)))</f>
        <v>0</v>
      </c>
      <c r="CX31" s="357">
        <f ca="1">IF(
COUNTIFS('Project Follow up - Base'!$S$20:$S$96,CX$2,'Project Follow up - Base'!$F$20:$F$96,$C31)&lt;= INDEX(List!$Q:$Q,MATCH(CX$2,List!$P:$P,0)),
0,
(COUNTIFS('Project Follow up - Base'!$S$20:$S$96,CX$2,'Project Follow up - Base'!$F$20:$F$96,$C31)
- INDEX(List!$Q:$Q,MATCH(CX$2,List!$P:$P,0)))
* INDEX(List!$R:$R,MATCH(CX$2,List!$P:$P,0)))</f>
        <v>0</v>
      </c>
      <c r="CY31" s="357">
        <f ca="1">IF(
COUNTIFS('Project Follow up - Base'!$S$20:$S$96,CY$2,'Project Follow up - Base'!$F$20:$F$96,$C31)&lt;= INDEX(List!$Q:$Q,MATCH(CY$2,List!$P:$P,0)),
0,
(COUNTIFS('Project Follow up - Base'!$S$20:$S$96,CY$2,'Project Follow up - Base'!$F$20:$F$96,$C31)
- INDEX(List!$Q:$Q,MATCH(CY$2,List!$P:$P,0)))
* INDEX(List!$R:$R,MATCH(CY$2,List!$P:$P,0)))</f>
        <v>0</v>
      </c>
      <c r="CZ31" s="357">
        <f ca="1">IF(
COUNTIFS('Project Follow up - Base'!$S$20:$S$96,CZ$2,'Project Follow up - Base'!$F$20:$F$96,$C31)&lt;= INDEX(List!$Q:$Q,MATCH(CZ$2,List!$P:$P,0)),
0,
(COUNTIFS('Project Follow up - Base'!$S$20:$S$96,CZ$2,'Project Follow up - Base'!$F$20:$F$96,$C31)
- INDEX(List!$Q:$Q,MATCH(CZ$2,List!$P:$P,0)))
* INDEX(List!$R:$R,MATCH(CZ$2,List!$P:$P,0)))</f>
        <v>0</v>
      </c>
      <c r="DA31" s="357">
        <f ca="1">IF(
COUNTIFS('Project Follow up - Base'!$S$20:$S$96,DA$2,'Project Follow up - Base'!$F$20:$F$96,$C31)&lt;= INDEX(List!$Q:$Q,MATCH(DA$2,List!$P:$P,0)),
0,
(COUNTIFS('Project Follow up - Base'!$S$20:$S$96,DA$2,'Project Follow up - Base'!$F$20:$F$96,$C31)
- INDEX(List!$Q:$Q,MATCH(DA$2,List!$P:$P,0)))
* INDEX(List!$R:$R,MATCH(DA$2,List!$P:$P,0)))</f>
        <v>0</v>
      </c>
      <c r="DB31" s="357">
        <f ca="1">IF(
COUNTIFS('Project Follow up - Base'!$S$20:$S$96,DB$2,'Project Follow up - Base'!$F$20:$F$96,$C31)&lt;= INDEX(List!$Q:$Q,MATCH(DB$2,List!$P:$P,0)),
0,
(COUNTIFS('Project Follow up - Base'!$S$20:$S$96,DB$2,'Project Follow up - Base'!$F$20:$F$96,$C31)
- INDEX(List!$Q:$Q,MATCH(DB$2,List!$P:$P,0)))
* INDEX(List!$R:$R,MATCH(DB$2,List!$P:$P,0)))</f>
        <v>0</v>
      </c>
    </row>
    <row r="32" spans="1:106" x14ac:dyDescent="0.2">
      <c r="A32" s="353">
        <f>COUNTIF('Project Follow up - Base'!$F$20:$F$96,C32)</f>
        <v>4</v>
      </c>
      <c r="B32" s="353" t="str">
        <f>'Employees Summary'!B33</f>
        <v>Technical</v>
      </c>
      <c r="C32" s="353" t="str">
        <f>'Employees Summary'!C33</f>
        <v>Islam Abdelati</v>
      </c>
      <c r="D32" s="354">
        <f ca="1">IF(C32=0,"", IF(A32&gt;0,1-(G32*[1]KPI!$C$3)-(H32*[1]KPI!$C$4),""))</f>
        <v>1</v>
      </c>
      <c r="E32" s="365" t="str">
        <f>IF(OR(C32='Project Follow up - Base'!$D$17,C32='Project Follow up - Base'!$D$38,C32='Project Follow up - Base'!$D$74), IF(SUMIF(B:B,B32,A:A)=0,"", AVERAGEIF(B:B,B32,D:D)),"")</f>
        <v/>
      </c>
      <c r="F32" s="366">
        <f ca="1">SUMIF('Project Follow up - Base'!$F$20:$F$102,'Employees KPIs'!C32,'Project Follow up - Base'!$AA$20:$AA$102)</f>
        <v>0</v>
      </c>
      <c r="G32" s="355">
        <f ca="1">IF( F32=0,
   0,
   IF(
     F32-
     [1]KPI!$F$3
     &lt;0,0,
     F32-
     [1]KPI!$F$3
    )*
     [1]KPI!$G$3
)</f>
        <v>0</v>
      </c>
      <c r="H32" s="355">
        <f t="shared" ca="1" si="0"/>
        <v>0</v>
      </c>
      <c r="I32" s="356">
        <f ca="1">IF(
COUNTIFS('Project Follow up - Base'!$S$20:$S$96,I$2,'Project Follow up - Base'!$F$20:$F$96,$C32)&lt;= INDEX(List!$Q:$Q,MATCH(I$2,List!$P:$P,0)),
0,
(COUNTIFS('Project Follow up - Base'!$S$20:$S$96,I$2,'Project Follow up - Base'!$F$20:$F$96,$C32)
- INDEX(List!$Q:$Q,MATCH(I$2,List!$P:$P,0)))
* INDEX(List!$R:$R,MATCH(I$2,List!$P:$P,0)))</f>
        <v>0</v>
      </c>
      <c r="J32" s="357">
        <f ca="1">IF(
COUNTIFS('Project Follow up - Base'!$S$20:$S$96,J$2,'Project Follow up - Base'!$F$20:$F$96,$C32)&lt;= INDEX(List!$Q:$Q,MATCH(J$2,List!$P:$P,0)),
0,
(COUNTIFS('Project Follow up - Base'!$S$20:$S$96,J$2,'Project Follow up - Base'!$F$20:$F$96,$C32)
- INDEX(List!$Q:$Q,MATCH(J$2,List!$P:$P,0)))
* INDEX(List!$R:$R,MATCH(J$2,List!$P:$P,0)))</f>
        <v>0</v>
      </c>
      <c r="K32" s="357">
        <f ca="1">IF(
COUNTIFS('Project Follow up - Base'!$S$20:$S$96,K$2,'Project Follow up - Base'!$F$20:$F$96,$C32)&lt;= INDEX(List!$Q:$Q,MATCH(K$2,List!$P:$P,0)),
0,
(COUNTIFS('Project Follow up - Base'!$S$20:$S$96,K$2,'Project Follow up - Base'!$F$20:$F$96,$C32)
- INDEX(List!$Q:$Q,MATCH(K$2,List!$P:$P,0)))
* INDEX(List!$R:$R,MATCH(K$2,List!$P:$P,0)))</f>
        <v>0</v>
      </c>
      <c r="L32" s="357">
        <f ca="1">IF(
COUNTIFS('Project Follow up - Base'!$S$20:$S$96,L$2,'Project Follow up - Base'!$F$20:$F$96,$C32)&lt;= INDEX(List!$Q:$Q,MATCH(L$2,List!$P:$P,0)),
0,
(COUNTIFS('Project Follow up - Base'!$S$20:$S$96,L$2,'Project Follow up - Base'!$F$20:$F$96,$C32)
- INDEX(List!$Q:$Q,MATCH(L$2,List!$P:$P,0)))
* INDEX(List!$R:$R,MATCH(L$2,List!$P:$P,0)))</f>
        <v>0</v>
      </c>
      <c r="M32" s="357">
        <f ca="1">IF(
COUNTIFS('Project Follow up - Base'!$S$20:$S$96,M$2,'Project Follow up - Base'!$F$20:$F$96,$C32)&lt;= INDEX(List!$Q:$Q,MATCH(M$2,List!$P:$P,0)),
0,
(COUNTIFS('Project Follow up - Base'!$S$20:$S$96,M$2,'Project Follow up - Base'!$F$20:$F$96,$C32)
- INDEX(List!$Q:$Q,MATCH(M$2,List!$P:$P,0)))
* INDEX(List!$R:$R,MATCH(M$2,List!$P:$P,0)))</f>
        <v>0</v>
      </c>
      <c r="N32" s="357">
        <f ca="1">IF(
COUNTIFS('Project Follow up - Base'!$S$20:$S$96,N$2,'Project Follow up - Base'!$F$20:$F$96,$C32)&lt;= INDEX(List!$Q:$Q,MATCH(N$2,List!$P:$P,0)),
0,
(COUNTIFS('Project Follow up - Base'!$S$20:$S$96,N$2,'Project Follow up - Base'!$F$20:$F$96,$C32)
- INDEX(List!$Q:$Q,MATCH(N$2,List!$P:$P,0)))
* INDEX(List!$R:$R,MATCH(N$2,List!$P:$P,0)))</f>
        <v>0</v>
      </c>
      <c r="O32" s="357">
        <f ca="1">IF(
COUNTIFS('Project Follow up - Base'!$S$20:$S$96,O$2,'Project Follow up - Base'!$F$20:$F$96,$C32)&lt;= INDEX(List!$Q:$Q,MATCH(O$2,List!$P:$P,0)),
0,
(COUNTIFS('Project Follow up - Base'!$S$20:$S$96,O$2,'Project Follow up - Base'!$F$20:$F$96,$C32)
- INDEX(List!$Q:$Q,MATCH(O$2,List!$P:$P,0)))
* INDEX(List!$R:$R,MATCH(O$2,List!$P:$P,0)))</f>
        <v>0</v>
      </c>
      <c r="P32" s="357">
        <f ca="1">IF(
COUNTIFS('Project Follow up - Base'!$S$20:$S$96,P$2,'Project Follow up - Base'!$F$20:$F$96,$C32)&lt;= INDEX(List!$Q:$Q,MATCH(P$2,List!$P:$P,0)),
0,
(COUNTIFS('Project Follow up - Base'!$S$20:$S$96,P$2,'Project Follow up - Base'!$F$20:$F$96,$C32)
- INDEX(List!$Q:$Q,MATCH(P$2,List!$P:$P,0)))
* INDEX(List!$R:$R,MATCH(P$2,List!$P:$P,0)))</f>
        <v>0</v>
      </c>
      <c r="Q32" s="357">
        <f ca="1">IF(
COUNTIFS('Project Follow up - Base'!$S$20:$S$96,Q$2,'Project Follow up - Base'!$F$20:$F$96,$C32)&lt;= INDEX(List!$Q:$Q,MATCH(Q$2,List!$P:$P,0)),
0,
(COUNTIFS('Project Follow up - Base'!$S$20:$S$96,Q$2,'Project Follow up - Base'!$F$20:$F$96,$C32)
- INDEX(List!$Q:$Q,MATCH(Q$2,List!$P:$P,0)))
* INDEX(List!$R:$R,MATCH(Q$2,List!$P:$P,0)))</f>
        <v>0</v>
      </c>
      <c r="R32" s="357">
        <f ca="1">IF(
COUNTIFS('Project Follow up - Base'!$S$20:$S$96,R$2,'Project Follow up - Base'!$F$20:$F$96,$C32)&lt;= INDEX(List!$Q:$Q,MATCH(R$2,List!$P:$P,0)),
0,
(COUNTIFS('Project Follow up - Base'!$S$20:$S$96,R$2,'Project Follow up - Base'!$F$20:$F$96,$C32)
- INDEX(List!$Q:$Q,MATCH(R$2,List!$P:$P,0)))
* INDEX(List!$R:$R,MATCH(R$2,List!$P:$P,0)))</f>
        <v>0</v>
      </c>
      <c r="S32" s="357">
        <f ca="1">IF(
COUNTIFS('Project Follow up - Base'!$S$20:$S$96,S$2,'Project Follow up - Base'!$F$20:$F$96,$C32)&lt;= INDEX(List!$Q:$Q,MATCH(S$2,List!$P:$P,0)),
0,
(COUNTIFS('Project Follow up - Base'!$S$20:$S$96,S$2,'Project Follow up - Base'!$F$20:$F$96,$C32)
- INDEX(List!$Q:$Q,MATCH(S$2,List!$P:$P,0)))
* INDEX(List!$R:$R,MATCH(S$2,List!$P:$P,0)))</f>
        <v>0</v>
      </c>
      <c r="T32" s="357">
        <f ca="1">IF(
COUNTIFS('Project Follow up - Base'!$S$20:$S$96,T$2,'Project Follow up - Base'!$F$20:$F$96,$C32)&lt;= INDEX(List!$Q:$Q,MATCH(T$2,List!$P:$P,0)),
0,
(COUNTIFS('Project Follow up - Base'!$S$20:$S$96,T$2,'Project Follow up - Base'!$F$20:$F$96,$C32)
- INDEX(List!$Q:$Q,MATCH(T$2,List!$P:$P,0)))
* INDEX(List!$R:$R,MATCH(T$2,List!$P:$P,0)))</f>
        <v>0</v>
      </c>
      <c r="U32" s="357">
        <f ca="1">IF(
COUNTIFS('Project Follow up - Base'!$S$20:$S$96,U$2,'Project Follow up - Base'!$F$20:$F$96,$C32)&lt;= INDEX(List!$Q:$Q,MATCH(U$2,List!$P:$P,0)),
0,
(COUNTIFS('Project Follow up - Base'!$S$20:$S$96,U$2,'Project Follow up - Base'!$F$20:$F$96,$C32)
- INDEX(List!$Q:$Q,MATCH(U$2,List!$P:$P,0)))
* INDEX(List!$R:$R,MATCH(U$2,List!$P:$P,0)))</f>
        <v>0</v>
      </c>
      <c r="V32" s="357">
        <f ca="1">IF(
COUNTIFS('Project Follow up - Base'!$S$20:$S$96,V$2,'Project Follow up - Base'!$F$20:$F$96,$C32)&lt;= INDEX(List!$Q:$Q,MATCH(V$2,List!$P:$P,0)),
0,
(COUNTIFS('Project Follow up - Base'!$S$20:$S$96,V$2,'Project Follow up - Base'!$F$20:$F$96,$C32)
- INDEX(List!$Q:$Q,MATCH(V$2,List!$P:$P,0)))
* INDEX(List!$R:$R,MATCH(V$2,List!$P:$P,0)))</f>
        <v>0</v>
      </c>
      <c r="W32" s="357">
        <f ca="1">IF(
COUNTIFS('Project Follow up - Base'!$S$20:$S$96,W$2,'Project Follow up - Base'!$F$20:$F$96,$C32)&lt;= INDEX(List!$Q:$Q,MATCH(W$2,List!$P:$P,0)),
0,
(COUNTIFS('Project Follow up - Base'!$S$20:$S$96,W$2,'Project Follow up - Base'!$F$20:$F$96,$C32)
- INDEX(List!$Q:$Q,MATCH(W$2,List!$P:$P,0)))
* INDEX(List!$R:$R,MATCH(W$2,List!$P:$P,0)))</f>
        <v>0</v>
      </c>
      <c r="X32" s="357">
        <f ca="1">IF(
COUNTIFS('Project Follow up - Base'!$S$20:$S$96,X$2,'Project Follow up - Base'!$F$20:$F$96,$C32)&lt;= INDEX(List!$Q:$Q,MATCH(X$2,List!$P:$P,0)),
0,
(COUNTIFS('Project Follow up - Base'!$S$20:$S$96,X$2,'Project Follow up - Base'!$F$20:$F$96,$C32)
- INDEX(List!$Q:$Q,MATCH(X$2,List!$P:$P,0)))
* INDEX(List!$R:$R,MATCH(X$2,List!$P:$P,0)))</f>
        <v>0</v>
      </c>
      <c r="Y32" s="357">
        <f ca="1">IF(
COUNTIFS('Project Follow up - Base'!$S$20:$S$96,Y$2,'Project Follow up - Base'!$F$20:$F$96,$C32)&lt;= INDEX(List!$Q:$Q,MATCH(Y$2,List!$P:$P,0)),
0,
(COUNTIFS('Project Follow up - Base'!$S$20:$S$96,Y$2,'Project Follow up - Base'!$F$20:$F$96,$C32)
- INDEX(List!$Q:$Q,MATCH(Y$2,List!$P:$P,0)))
* INDEX(List!$R:$R,MATCH(Y$2,List!$P:$P,0)))</f>
        <v>0</v>
      </c>
      <c r="Z32" s="357">
        <f ca="1">IF(
COUNTIFS('Project Follow up - Base'!$S$20:$S$96,Z$2,'Project Follow up - Base'!$F$20:$F$96,$C32)&lt;= INDEX(List!$Q:$Q,MATCH(Z$2,List!$P:$P,0)),
0,
(COUNTIFS('Project Follow up - Base'!$S$20:$S$96,Z$2,'Project Follow up - Base'!$F$20:$F$96,$C32)
- INDEX(List!$Q:$Q,MATCH(Z$2,List!$P:$P,0)))
* INDEX(List!$R:$R,MATCH(Z$2,List!$P:$P,0)))</f>
        <v>0</v>
      </c>
      <c r="AA32" s="357">
        <f ca="1">IF(
COUNTIFS('Project Follow up - Base'!$S$20:$S$96,AA$2,'Project Follow up - Base'!$F$20:$F$96,$C32)&lt;= INDEX(List!$Q:$Q,MATCH(AA$2,List!$P:$P,0)),
0,
(COUNTIFS('Project Follow up - Base'!$S$20:$S$96,AA$2,'Project Follow up - Base'!$F$20:$F$96,$C32)
- INDEX(List!$Q:$Q,MATCH(AA$2,List!$P:$P,0)))
* INDEX(List!$R:$R,MATCH(AA$2,List!$P:$P,0)))</f>
        <v>0</v>
      </c>
      <c r="AB32" s="357">
        <f ca="1">IF(
COUNTIFS('Project Follow up - Base'!$S$20:$S$96,AB$2,'Project Follow up - Base'!$F$20:$F$96,$C32)&lt;= INDEX(List!$Q:$Q,MATCH(AB$2,List!$P:$P,0)),
0,
(COUNTIFS('Project Follow up - Base'!$S$20:$S$96,AB$2,'Project Follow up - Base'!$F$20:$F$96,$C32)
- INDEX(List!$Q:$Q,MATCH(AB$2,List!$P:$P,0)))
* INDEX(List!$R:$R,MATCH(AB$2,List!$P:$P,0)))</f>
        <v>0</v>
      </c>
      <c r="AC32" s="357">
        <f ca="1">IF(
COUNTIFS('Project Follow up - Base'!$S$20:$S$96,AC$2,'Project Follow up - Base'!$F$20:$F$96,$C32)&lt;= INDEX(List!$Q:$Q,MATCH(AC$2,List!$P:$P,0)),
0,
(COUNTIFS('Project Follow up - Base'!$S$20:$S$96,AC$2,'Project Follow up - Base'!$F$20:$F$96,$C32)
- INDEX(List!$Q:$Q,MATCH(AC$2,List!$P:$P,0)))
* INDEX(List!$R:$R,MATCH(AC$2,List!$P:$P,0)))</f>
        <v>0</v>
      </c>
      <c r="AD32" s="357">
        <f ca="1">IF(
COUNTIFS('Project Follow up - Base'!$S$20:$S$96,AD$2,'Project Follow up - Base'!$F$20:$F$96,$C32)&lt;= INDEX(List!$Q:$Q,MATCH(AD$2,List!$P:$P,0)),
0,
(COUNTIFS('Project Follow up - Base'!$S$20:$S$96,AD$2,'Project Follow up - Base'!$F$20:$F$96,$C32)
- INDEX(List!$Q:$Q,MATCH(AD$2,List!$P:$P,0)))
* INDEX(List!$R:$R,MATCH(AD$2,List!$P:$P,0)))</f>
        <v>0</v>
      </c>
      <c r="AE32" s="357">
        <f ca="1">IF(
COUNTIFS('Project Follow up - Base'!$S$20:$S$96,AE$2,'Project Follow up - Base'!$F$20:$F$96,$C32)&lt;= INDEX(List!$Q:$Q,MATCH(AE$2,List!$P:$P,0)),
0,
(COUNTIFS('Project Follow up - Base'!$S$20:$S$96,AE$2,'Project Follow up - Base'!$F$20:$F$96,$C32)
- INDEX(List!$Q:$Q,MATCH(AE$2,List!$P:$P,0)))
* INDEX(List!$R:$R,MATCH(AE$2,List!$P:$P,0)))</f>
        <v>0</v>
      </c>
      <c r="AF32" s="357">
        <f ca="1">IF(
COUNTIFS('Project Follow up - Base'!$S$20:$S$96,AF$2,'Project Follow up - Base'!$F$20:$F$96,$C32)&lt;= INDEX(List!$Q:$Q,MATCH(AF$2,List!$P:$P,0)),
0,
(COUNTIFS('Project Follow up - Base'!$S$20:$S$96,AF$2,'Project Follow up - Base'!$F$20:$F$96,$C32)
- INDEX(List!$Q:$Q,MATCH(AF$2,List!$P:$P,0)))
* INDEX(List!$R:$R,MATCH(AF$2,List!$P:$P,0)))</f>
        <v>0</v>
      </c>
      <c r="AG32" s="357">
        <f ca="1">IF(
COUNTIFS('Project Follow up - Base'!$S$20:$S$96,AG$2,'Project Follow up - Base'!$F$20:$F$96,$C32)&lt;= INDEX(List!$Q:$Q,MATCH(AG$2,List!$P:$P,0)),
0,
(COUNTIFS('Project Follow up - Base'!$S$20:$S$96,AG$2,'Project Follow up - Base'!$F$20:$F$96,$C32)
- INDEX(List!$Q:$Q,MATCH(AG$2,List!$P:$P,0)))
* INDEX(List!$R:$R,MATCH(AG$2,List!$P:$P,0)))</f>
        <v>0</v>
      </c>
      <c r="AH32" s="357">
        <f ca="1">IF(
COUNTIFS('Project Follow up - Base'!$S$20:$S$96,AH$2,'Project Follow up - Base'!$F$20:$F$96,$C32)&lt;= INDEX(List!$Q:$Q,MATCH(AH$2,List!$P:$P,0)),
0,
(COUNTIFS('Project Follow up - Base'!$S$20:$S$96,AH$2,'Project Follow up - Base'!$F$20:$F$96,$C32)
- INDEX(List!$Q:$Q,MATCH(AH$2,List!$P:$P,0)))
* INDEX(List!$R:$R,MATCH(AH$2,List!$P:$P,0)))</f>
        <v>0</v>
      </c>
      <c r="AI32" s="357">
        <f ca="1">IF(
COUNTIFS('Project Follow up - Base'!$S$20:$S$96,AI$2,'Project Follow up - Base'!$F$20:$F$96,$C32)&lt;= INDEX(List!$Q:$Q,MATCH(AI$2,List!$P:$P,0)),
0,
(COUNTIFS('Project Follow up - Base'!$S$20:$S$96,AI$2,'Project Follow up - Base'!$F$20:$F$96,$C32)
- INDEX(List!$Q:$Q,MATCH(AI$2,List!$P:$P,0)))
* INDEX(List!$R:$R,MATCH(AI$2,List!$P:$P,0)))</f>
        <v>0</v>
      </c>
      <c r="AJ32" s="357">
        <f ca="1">IF(
COUNTIFS('Project Follow up - Base'!$S$20:$S$96,AJ$2,'Project Follow up - Base'!$F$20:$F$96,$C32)&lt;= INDEX(List!$Q:$Q,MATCH(AJ$2,List!$P:$P,0)),
0,
(COUNTIFS('Project Follow up - Base'!$S$20:$S$96,AJ$2,'Project Follow up - Base'!$F$20:$F$96,$C32)
- INDEX(List!$Q:$Q,MATCH(AJ$2,List!$P:$P,0)))
* INDEX(List!$R:$R,MATCH(AJ$2,List!$P:$P,0)))</f>
        <v>0</v>
      </c>
      <c r="AK32" s="357">
        <f ca="1">IF(
COUNTIFS('Project Follow up - Base'!$S$20:$S$96,AK$2,'Project Follow up - Base'!$F$20:$F$96,$C32)&lt;= INDEX(List!$Q:$Q,MATCH(AK$2,List!$P:$P,0)),
0,
(COUNTIFS('Project Follow up - Base'!$S$20:$S$96,AK$2,'Project Follow up - Base'!$F$20:$F$96,$C32)
- INDEX(List!$Q:$Q,MATCH(AK$2,List!$P:$P,0)))
* INDEX(List!$R:$R,MATCH(AK$2,List!$P:$P,0)))</f>
        <v>0</v>
      </c>
      <c r="AL32" s="357">
        <f ca="1">IF(
COUNTIFS('Project Follow up - Base'!$S$20:$S$96,AL$2,'Project Follow up - Base'!$F$20:$F$96,$C32)&lt;= INDEX(List!$Q:$Q,MATCH(AL$2,List!$P:$P,0)),
0,
(COUNTIFS('Project Follow up - Base'!$S$20:$S$96,AL$2,'Project Follow up - Base'!$F$20:$F$96,$C32)
- INDEX(List!$Q:$Q,MATCH(AL$2,List!$P:$P,0)))
* INDEX(List!$R:$R,MATCH(AL$2,List!$P:$P,0)))</f>
        <v>0</v>
      </c>
      <c r="AM32" s="357">
        <f ca="1">IF(
COUNTIFS('Project Follow up - Base'!$S$20:$S$96,AM$2,'Project Follow up - Base'!$F$20:$F$96,$C32)&lt;= INDEX(List!$Q:$Q,MATCH(AM$2,List!$P:$P,0)),
0,
(COUNTIFS('Project Follow up - Base'!$S$20:$S$96,AM$2,'Project Follow up - Base'!$F$20:$F$96,$C32)
- INDEX(List!$Q:$Q,MATCH(AM$2,List!$P:$P,0)))
* INDEX(List!$R:$R,MATCH(AM$2,List!$P:$P,0)))</f>
        <v>0</v>
      </c>
      <c r="AN32" s="357">
        <f ca="1">IF(
COUNTIFS('Project Follow up - Base'!$S$20:$S$96,AN$2,'Project Follow up - Base'!$F$20:$F$96,$C32)&lt;= INDEX(List!$Q:$Q,MATCH(AN$2,List!$P:$P,0)),
0,
(COUNTIFS('Project Follow up - Base'!$S$20:$S$96,AN$2,'Project Follow up - Base'!$F$20:$F$96,$C32)
- INDEX(List!$Q:$Q,MATCH(AN$2,List!$P:$P,0)))
* INDEX(List!$R:$R,MATCH(AN$2,List!$P:$P,0)))</f>
        <v>0</v>
      </c>
      <c r="AO32" s="357">
        <f ca="1">IF(
COUNTIFS('Project Follow up - Base'!$S$20:$S$96,AO$2,'Project Follow up - Base'!$F$20:$F$96,$C32)&lt;= INDEX(List!$Q:$Q,MATCH(AO$2,List!$P:$P,0)),
0,
(COUNTIFS('Project Follow up - Base'!$S$20:$S$96,AO$2,'Project Follow up - Base'!$F$20:$F$96,$C32)
- INDEX(List!$Q:$Q,MATCH(AO$2,List!$P:$P,0)))
* INDEX(List!$R:$R,MATCH(AO$2,List!$P:$P,0)))</f>
        <v>0</v>
      </c>
      <c r="AP32" s="357">
        <f ca="1">IF(
COUNTIFS('Project Follow up - Base'!$S$20:$S$96,AP$2,'Project Follow up - Base'!$F$20:$F$96,$C32)&lt;= INDEX(List!$Q:$Q,MATCH(AP$2,List!$P:$P,0)),
0,
(COUNTIFS('Project Follow up - Base'!$S$20:$S$96,AP$2,'Project Follow up - Base'!$F$20:$F$96,$C32)
- INDEX(List!$Q:$Q,MATCH(AP$2,List!$P:$P,0)))
* INDEX(List!$R:$R,MATCH(AP$2,List!$P:$P,0)))</f>
        <v>0</v>
      </c>
      <c r="AQ32" s="357">
        <f ca="1">IF(
COUNTIFS('Project Follow up - Base'!$S$20:$S$96,AQ$2,'Project Follow up - Base'!$F$20:$F$96,$C32)&lt;= INDEX(List!$Q:$Q,MATCH(AQ$2,List!$P:$P,0)),
0,
(COUNTIFS('Project Follow up - Base'!$S$20:$S$96,AQ$2,'Project Follow up - Base'!$F$20:$F$96,$C32)
- INDEX(List!$Q:$Q,MATCH(AQ$2,List!$P:$P,0)))
* INDEX(List!$R:$R,MATCH(AQ$2,List!$P:$P,0)))</f>
        <v>0</v>
      </c>
      <c r="AR32" s="357">
        <f ca="1">IF(
COUNTIFS('Project Follow up - Base'!$S$20:$S$96,AR$2,'Project Follow up - Base'!$F$20:$F$96,$C32)&lt;= INDEX(List!$Q:$Q,MATCH(AR$2,List!$P:$P,0)),
0,
(COUNTIFS('Project Follow up - Base'!$S$20:$S$96,AR$2,'Project Follow up - Base'!$F$20:$F$96,$C32)
- INDEX(List!$Q:$Q,MATCH(AR$2,List!$P:$P,0)))
* INDEX(List!$R:$R,MATCH(AR$2,List!$P:$P,0)))</f>
        <v>0</v>
      </c>
      <c r="AS32" s="357">
        <f ca="1">IF(
COUNTIFS('Project Follow up - Base'!$S$20:$S$96,AS$2,'Project Follow up - Base'!$F$20:$F$96,$C32)&lt;= INDEX(List!$Q:$Q,MATCH(AS$2,List!$P:$P,0)),
0,
(COUNTIFS('Project Follow up - Base'!$S$20:$S$96,AS$2,'Project Follow up - Base'!$F$20:$F$96,$C32)
- INDEX(List!$Q:$Q,MATCH(AS$2,List!$P:$P,0)))
* INDEX(List!$R:$R,MATCH(AS$2,List!$P:$P,0)))</f>
        <v>0</v>
      </c>
      <c r="AT32" s="357">
        <f ca="1">IF(
COUNTIFS('Project Follow up - Base'!$S$20:$S$96,AT$2,'Project Follow up - Base'!$F$20:$F$96,$C32)&lt;= INDEX(List!$Q:$Q,MATCH(AT$2,List!$P:$P,0)),
0,
(COUNTIFS('Project Follow up - Base'!$S$20:$S$96,AT$2,'Project Follow up - Base'!$F$20:$F$96,$C32)
- INDEX(List!$Q:$Q,MATCH(AT$2,List!$P:$P,0)))
* INDEX(List!$R:$R,MATCH(AT$2,List!$P:$P,0)))</f>
        <v>0</v>
      </c>
      <c r="AU32" s="357">
        <f ca="1">IF(
COUNTIFS('Project Follow up - Base'!$S$20:$S$96,AU$2,'Project Follow up - Base'!$F$20:$F$96,$C32)&lt;= INDEX(List!$Q:$Q,MATCH(AU$2,List!$P:$P,0)),
0,
(COUNTIFS('Project Follow up - Base'!$S$20:$S$96,AU$2,'Project Follow up - Base'!$F$20:$F$96,$C32)
- INDEX(List!$Q:$Q,MATCH(AU$2,List!$P:$P,0)))
* INDEX(List!$R:$R,MATCH(AU$2,List!$P:$P,0)))</f>
        <v>0</v>
      </c>
      <c r="AV32" s="357">
        <f ca="1">IF(
COUNTIFS('Project Follow up - Base'!$S$20:$S$96,AV$2,'Project Follow up - Base'!$F$20:$F$96,$C32)&lt;= INDEX(List!$Q:$Q,MATCH(AV$2,List!$P:$P,0)),
0,
(COUNTIFS('Project Follow up - Base'!$S$20:$S$96,AV$2,'Project Follow up - Base'!$F$20:$F$96,$C32)
- INDEX(List!$Q:$Q,MATCH(AV$2,List!$P:$P,0)))
* INDEX(List!$R:$R,MATCH(AV$2,List!$P:$P,0)))</f>
        <v>0</v>
      </c>
      <c r="AW32" s="357">
        <f ca="1">IF(
COUNTIFS('Project Follow up - Base'!$S$20:$S$96,AW$2,'Project Follow up - Base'!$F$20:$F$96,$C32)&lt;= INDEX(List!$Q:$Q,MATCH(AW$2,List!$P:$P,0)),
0,
(COUNTIFS('Project Follow up - Base'!$S$20:$S$96,AW$2,'Project Follow up - Base'!$F$20:$F$96,$C32)
- INDEX(List!$Q:$Q,MATCH(AW$2,List!$P:$P,0)))
* INDEX(List!$R:$R,MATCH(AW$2,List!$P:$P,0)))</f>
        <v>0</v>
      </c>
      <c r="AX32" s="357">
        <f ca="1">IF(
COUNTIFS('Project Follow up - Base'!$S$20:$S$96,AX$2,'Project Follow up - Base'!$F$20:$F$96,$C32)&lt;= INDEX(List!$Q:$Q,MATCH(AX$2,List!$P:$P,0)),
0,
(COUNTIFS('Project Follow up - Base'!$S$20:$S$96,AX$2,'Project Follow up - Base'!$F$20:$F$96,$C32)
- INDEX(List!$Q:$Q,MATCH(AX$2,List!$P:$P,0)))
* INDEX(List!$R:$R,MATCH(AX$2,List!$P:$P,0)))</f>
        <v>0</v>
      </c>
      <c r="AY32" s="357">
        <f ca="1">IF(
COUNTIFS('Project Follow up - Base'!$S$20:$S$96,AY$2,'Project Follow up - Base'!$F$20:$F$96,$C32)&lt;= INDEX(List!$Q:$Q,MATCH(AY$2,List!$P:$P,0)),
0,
(COUNTIFS('Project Follow up - Base'!$S$20:$S$96,AY$2,'Project Follow up - Base'!$F$20:$F$96,$C32)
- INDEX(List!$Q:$Q,MATCH(AY$2,List!$P:$P,0)))
* INDEX(List!$R:$R,MATCH(AY$2,List!$P:$P,0)))</f>
        <v>0</v>
      </c>
      <c r="AZ32" s="357">
        <f ca="1">IF(
COUNTIFS('Project Follow up - Base'!$S$20:$S$96,AZ$2,'Project Follow up - Base'!$F$20:$F$96,$C32)&lt;= INDEX(List!$Q:$Q,MATCH(AZ$2,List!$P:$P,0)),
0,
(COUNTIFS('Project Follow up - Base'!$S$20:$S$96,AZ$2,'Project Follow up - Base'!$F$20:$F$96,$C32)
- INDEX(List!$Q:$Q,MATCH(AZ$2,List!$P:$P,0)))
* INDEX(List!$R:$R,MATCH(AZ$2,List!$P:$P,0)))</f>
        <v>0</v>
      </c>
      <c r="BA32" s="357">
        <f ca="1">IF(
COUNTIFS('Project Follow up - Base'!$S$20:$S$96,BA$2,'Project Follow up - Base'!$F$20:$F$96,$C32)&lt;= INDEX(List!$Q:$Q,MATCH(BA$2,List!$P:$P,0)),
0,
(COUNTIFS('Project Follow up - Base'!$S$20:$S$96,BA$2,'Project Follow up - Base'!$F$20:$F$96,$C32)
- INDEX(List!$Q:$Q,MATCH(BA$2,List!$P:$P,0)))
* INDEX(List!$R:$R,MATCH(BA$2,List!$P:$P,0)))</f>
        <v>0</v>
      </c>
      <c r="BB32" s="357">
        <f ca="1">IF(
COUNTIFS('Project Follow up - Base'!$S$20:$S$96,BB$2,'Project Follow up - Base'!$F$20:$F$96,$C32)&lt;= INDEX(List!$Q:$Q,MATCH(BB$2,List!$P:$P,0)),
0,
(COUNTIFS('Project Follow up - Base'!$S$20:$S$96,BB$2,'Project Follow up - Base'!$F$20:$F$96,$C32)
- INDEX(List!$Q:$Q,MATCH(BB$2,List!$P:$P,0)))
* INDEX(List!$R:$R,MATCH(BB$2,List!$P:$P,0)))</f>
        <v>0</v>
      </c>
      <c r="BC32" s="357">
        <f ca="1">IF(
COUNTIFS('Project Follow up - Base'!$S$20:$S$96,BC$2,'Project Follow up - Base'!$F$20:$F$96,$C32)&lt;= INDEX(List!$Q:$Q,MATCH(BC$2,List!$P:$P,0)),
0,
(COUNTIFS('Project Follow up - Base'!$S$20:$S$96,BC$2,'Project Follow up - Base'!$F$20:$F$96,$C32)
- INDEX(List!$Q:$Q,MATCH(BC$2,List!$P:$P,0)))
* INDEX(List!$R:$R,MATCH(BC$2,List!$P:$P,0)))</f>
        <v>0</v>
      </c>
      <c r="BD32" s="357">
        <f ca="1">IF(
COUNTIFS('Project Follow up - Base'!$S$20:$S$96,BD$2,'Project Follow up - Base'!$F$20:$F$96,$C32)&lt;= INDEX(List!$Q:$Q,MATCH(BD$2,List!$P:$P,0)),
0,
(COUNTIFS('Project Follow up - Base'!$S$20:$S$96,BD$2,'Project Follow up - Base'!$F$20:$F$96,$C32)
- INDEX(List!$Q:$Q,MATCH(BD$2,List!$P:$P,0)))
* INDEX(List!$R:$R,MATCH(BD$2,List!$P:$P,0)))</f>
        <v>0</v>
      </c>
      <c r="BE32" s="357">
        <f ca="1">IF(
COUNTIFS('Project Follow up - Base'!$S$20:$S$96,BE$2,'Project Follow up - Base'!$F$20:$F$96,$C32)&lt;= INDEX(List!$Q:$Q,MATCH(BE$2,List!$P:$P,0)),
0,
(COUNTIFS('Project Follow up - Base'!$S$20:$S$96,BE$2,'Project Follow up - Base'!$F$20:$F$96,$C32)
- INDEX(List!$Q:$Q,MATCH(BE$2,List!$P:$P,0)))
* INDEX(List!$R:$R,MATCH(BE$2,List!$P:$P,0)))</f>
        <v>0</v>
      </c>
      <c r="BF32" s="357">
        <f ca="1">IF(
COUNTIFS('Project Follow up - Base'!$S$20:$S$96,BF$2,'Project Follow up - Base'!$F$20:$F$96,$C32)&lt;= INDEX(List!$Q:$Q,MATCH(BF$2,List!$P:$P,0)),
0,
(COUNTIFS('Project Follow up - Base'!$S$20:$S$96,BF$2,'Project Follow up - Base'!$F$20:$F$96,$C32)
- INDEX(List!$Q:$Q,MATCH(BF$2,List!$P:$P,0)))
* INDEX(List!$R:$R,MATCH(BF$2,List!$P:$P,0)))</f>
        <v>0</v>
      </c>
      <c r="BG32" s="357">
        <f ca="1">IF(
COUNTIFS('Project Follow up - Base'!$S$20:$S$96,BG$2,'Project Follow up - Base'!$F$20:$F$96,$C32)&lt;= INDEX(List!$Q:$Q,MATCH(BG$2,List!$P:$P,0)),
0,
(COUNTIFS('Project Follow up - Base'!$S$20:$S$96,BG$2,'Project Follow up - Base'!$F$20:$F$96,$C32)
- INDEX(List!$Q:$Q,MATCH(BG$2,List!$P:$P,0)))
* INDEX(List!$R:$R,MATCH(BG$2,List!$P:$P,0)))</f>
        <v>0</v>
      </c>
      <c r="BH32" s="357">
        <f ca="1">IF(
COUNTIFS('Project Follow up - Base'!$S$20:$S$96,BH$2,'Project Follow up - Base'!$F$20:$F$96,$C32)&lt;= INDEX(List!$Q:$Q,MATCH(BH$2,List!$P:$P,0)),
0,
(COUNTIFS('Project Follow up - Base'!$S$20:$S$96,BH$2,'Project Follow up - Base'!$F$20:$F$96,$C32)
- INDEX(List!$Q:$Q,MATCH(BH$2,List!$P:$P,0)))
* INDEX(List!$R:$R,MATCH(BH$2,List!$P:$P,0)))</f>
        <v>0</v>
      </c>
      <c r="BI32" s="357">
        <f ca="1">IF(
COUNTIFS('Project Follow up - Base'!$S$20:$S$96,BI$2,'Project Follow up - Base'!$F$20:$F$96,$C32)&lt;= INDEX(List!$Q:$Q,MATCH(BI$2,List!$P:$P,0)),
0,
(COUNTIFS('Project Follow up - Base'!$S$20:$S$96,BI$2,'Project Follow up - Base'!$F$20:$F$96,$C32)
- INDEX(List!$Q:$Q,MATCH(BI$2,List!$P:$P,0)))
* INDEX(List!$R:$R,MATCH(BI$2,List!$P:$P,0)))</f>
        <v>0</v>
      </c>
      <c r="BJ32" s="357">
        <f ca="1">IF(
COUNTIFS('Project Follow up - Base'!$S$20:$S$96,BJ$2,'Project Follow up - Base'!$F$20:$F$96,$C32)&lt;= INDEX(List!$Q:$Q,MATCH(BJ$2,List!$P:$P,0)),
0,
(COUNTIFS('Project Follow up - Base'!$S$20:$S$96,BJ$2,'Project Follow up - Base'!$F$20:$F$96,$C32)
- INDEX(List!$Q:$Q,MATCH(BJ$2,List!$P:$P,0)))
* INDEX(List!$R:$R,MATCH(BJ$2,List!$P:$P,0)))</f>
        <v>0</v>
      </c>
      <c r="BK32" s="357">
        <f ca="1">IF(
COUNTIFS('Project Follow up - Base'!$S$20:$S$96,BK$2,'Project Follow up - Base'!$F$20:$F$96,$C32)&lt;= INDEX(List!$Q:$Q,MATCH(BK$2,List!$P:$P,0)),
0,
(COUNTIFS('Project Follow up - Base'!$S$20:$S$96,BK$2,'Project Follow up - Base'!$F$20:$F$96,$C32)
- INDEX(List!$Q:$Q,MATCH(BK$2,List!$P:$P,0)))
* INDEX(List!$R:$R,MATCH(BK$2,List!$P:$P,0)))</f>
        <v>0</v>
      </c>
      <c r="BL32" s="357">
        <f ca="1">IF(
COUNTIFS('Project Follow up - Base'!$S$20:$S$96,BL$2,'Project Follow up - Base'!$F$20:$F$96,$C32)&lt;= INDEX(List!$Q:$Q,MATCH(BL$2,List!$P:$P,0)),
0,
(COUNTIFS('Project Follow up - Base'!$S$20:$S$96,BL$2,'Project Follow up - Base'!$F$20:$F$96,$C32)
- INDEX(List!$Q:$Q,MATCH(BL$2,List!$P:$P,0)))
* INDEX(List!$R:$R,MATCH(BL$2,List!$P:$P,0)))</f>
        <v>0</v>
      </c>
      <c r="BM32" s="357">
        <f ca="1">IF(
COUNTIFS('Project Follow up - Base'!$S$20:$S$96,BM$2,'Project Follow up - Base'!$F$20:$F$96,$C32)&lt;= INDEX(List!$Q:$Q,MATCH(BM$2,List!$P:$P,0)),
0,
(COUNTIFS('Project Follow up - Base'!$S$20:$S$96,BM$2,'Project Follow up - Base'!$F$20:$F$96,$C32)
- INDEX(List!$Q:$Q,MATCH(BM$2,List!$P:$P,0)))
* INDEX(List!$R:$R,MATCH(BM$2,List!$P:$P,0)))</f>
        <v>0</v>
      </c>
      <c r="BN32" s="357">
        <f ca="1">IF(
COUNTIFS('Project Follow up - Base'!$S$20:$S$96,BN$2,'Project Follow up - Base'!$F$20:$F$96,$C32)&lt;= INDEX(List!$Q:$Q,MATCH(BN$2,List!$P:$P,0)),
0,
(COUNTIFS('Project Follow up - Base'!$S$20:$S$96,BN$2,'Project Follow up - Base'!$F$20:$F$96,$C32)
- INDEX(List!$Q:$Q,MATCH(BN$2,List!$P:$P,0)))
* INDEX(List!$R:$R,MATCH(BN$2,List!$P:$P,0)))</f>
        <v>0</v>
      </c>
      <c r="BO32" s="357">
        <f ca="1">IF(
COUNTIFS('Project Follow up - Base'!$S$20:$S$96,BO$2,'Project Follow up - Base'!$F$20:$F$96,$C32)&lt;= INDEX(List!$Q:$Q,MATCH(BO$2,List!$P:$P,0)),
0,
(COUNTIFS('Project Follow up - Base'!$S$20:$S$96,BO$2,'Project Follow up - Base'!$F$20:$F$96,$C32)
- INDEX(List!$Q:$Q,MATCH(BO$2,List!$P:$P,0)))
* INDEX(List!$R:$R,MATCH(BO$2,List!$P:$P,0)))</f>
        <v>0</v>
      </c>
      <c r="BP32" s="357">
        <f ca="1">IF(
COUNTIFS('Project Follow up - Base'!$S$20:$S$96,BP$2,'Project Follow up - Base'!$F$20:$F$96,$C32)&lt;= INDEX(List!$Q:$Q,MATCH(BP$2,List!$P:$P,0)),
0,
(COUNTIFS('Project Follow up - Base'!$S$20:$S$96,BP$2,'Project Follow up - Base'!$F$20:$F$96,$C32)
- INDEX(List!$Q:$Q,MATCH(BP$2,List!$P:$P,0)))
* INDEX(List!$R:$R,MATCH(BP$2,List!$P:$P,0)))</f>
        <v>0</v>
      </c>
      <c r="BQ32" s="357">
        <f ca="1">IF(
COUNTIFS('Project Follow up - Base'!$S$20:$S$96,BQ$2,'Project Follow up - Base'!$F$20:$F$96,$C32)&lt;= INDEX(List!$Q:$Q,MATCH(BQ$2,List!$P:$P,0)),
0,
(COUNTIFS('Project Follow up - Base'!$S$20:$S$96,BQ$2,'Project Follow up - Base'!$F$20:$F$96,$C32)
- INDEX(List!$Q:$Q,MATCH(BQ$2,List!$P:$P,0)))
* INDEX(List!$R:$R,MATCH(BQ$2,List!$P:$P,0)))</f>
        <v>0</v>
      </c>
      <c r="BR32" s="357">
        <f ca="1">IF(
COUNTIFS('Project Follow up - Base'!$S$20:$S$96,BR$2,'Project Follow up - Base'!$F$20:$F$96,$C32)&lt;= INDEX(List!$Q:$Q,MATCH(BR$2,List!$P:$P,0)),
0,
(COUNTIFS('Project Follow up - Base'!$S$20:$S$96,BR$2,'Project Follow up - Base'!$F$20:$F$96,$C32)
- INDEX(List!$Q:$Q,MATCH(BR$2,List!$P:$P,0)))
* INDEX(List!$R:$R,MATCH(BR$2,List!$P:$P,0)))</f>
        <v>0</v>
      </c>
      <c r="BS32" s="357">
        <f ca="1">IF(
COUNTIFS('Project Follow up - Base'!$S$20:$S$96,BS$2,'Project Follow up - Base'!$F$20:$F$96,$C32)&lt;= INDEX(List!$Q:$Q,MATCH(BS$2,List!$P:$P,0)),
0,
(COUNTIFS('Project Follow up - Base'!$S$20:$S$96,BS$2,'Project Follow up - Base'!$F$20:$F$96,$C32)
- INDEX(List!$Q:$Q,MATCH(BS$2,List!$P:$P,0)))
* INDEX(List!$R:$R,MATCH(BS$2,List!$P:$P,0)))</f>
        <v>0</v>
      </c>
      <c r="BT32" s="357">
        <f ca="1">IF(
COUNTIFS('Project Follow up - Base'!$S$20:$S$96,BT$2,'Project Follow up - Base'!$F$20:$F$96,$C32)&lt;= INDEX(List!$Q:$Q,MATCH(BT$2,List!$P:$P,0)),
0,
(COUNTIFS('Project Follow up - Base'!$S$20:$S$96,BT$2,'Project Follow up - Base'!$F$20:$F$96,$C32)
- INDEX(List!$Q:$Q,MATCH(BT$2,List!$P:$P,0)))
* INDEX(List!$R:$R,MATCH(BT$2,List!$P:$P,0)))</f>
        <v>0</v>
      </c>
      <c r="BU32" s="357">
        <f ca="1">IF(
COUNTIFS('Project Follow up - Base'!$S$20:$S$96,BU$2,'Project Follow up - Base'!$F$20:$F$96,$C32)&lt;= INDEX(List!$Q:$Q,MATCH(BU$2,List!$P:$P,0)),
0,
(COUNTIFS('Project Follow up - Base'!$S$20:$S$96,BU$2,'Project Follow up - Base'!$F$20:$F$96,$C32)
- INDEX(List!$Q:$Q,MATCH(BU$2,List!$P:$P,0)))
* INDEX(List!$R:$R,MATCH(BU$2,List!$P:$P,0)))</f>
        <v>0</v>
      </c>
      <c r="BV32" s="357">
        <f ca="1">IF(
COUNTIFS('Project Follow up - Base'!$S$20:$S$96,BV$2,'Project Follow up - Base'!$F$20:$F$96,$C32)&lt;= INDEX(List!$Q:$Q,MATCH(BV$2,List!$P:$P,0)),
0,
(COUNTIFS('Project Follow up - Base'!$S$20:$S$96,BV$2,'Project Follow up - Base'!$F$20:$F$96,$C32)
- INDEX(List!$Q:$Q,MATCH(BV$2,List!$P:$P,0)))
* INDEX(List!$R:$R,MATCH(BV$2,List!$P:$P,0)))</f>
        <v>0</v>
      </c>
      <c r="BW32" s="357">
        <f ca="1">IF(
COUNTIFS('Project Follow up - Base'!$S$20:$S$96,BW$2,'Project Follow up - Base'!$F$20:$F$96,$C32)&lt;= INDEX(List!$Q:$Q,MATCH(BW$2,List!$P:$P,0)),
0,
(COUNTIFS('Project Follow up - Base'!$S$20:$S$96,BW$2,'Project Follow up - Base'!$F$20:$F$96,$C32)
- INDEX(List!$Q:$Q,MATCH(BW$2,List!$P:$P,0)))
* INDEX(List!$R:$R,MATCH(BW$2,List!$P:$P,0)))</f>
        <v>0</v>
      </c>
      <c r="BX32" s="357">
        <f ca="1">IF(
COUNTIFS('Project Follow up - Base'!$S$20:$S$96,BX$2,'Project Follow up - Base'!$F$20:$F$96,$C32)&lt;= INDEX(List!$Q:$Q,MATCH(BX$2,List!$P:$P,0)),
0,
(COUNTIFS('Project Follow up - Base'!$S$20:$S$96,BX$2,'Project Follow up - Base'!$F$20:$F$96,$C32)
- INDEX(List!$Q:$Q,MATCH(BX$2,List!$P:$P,0)))
* INDEX(List!$R:$R,MATCH(BX$2,List!$P:$P,0)))</f>
        <v>0</v>
      </c>
      <c r="BY32" s="357">
        <f ca="1">IF(
COUNTIFS('Project Follow up - Base'!$S$20:$S$96,BY$2,'Project Follow up - Base'!$F$20:$F$96,$C32)&lt;= INDEX(List!$Q:$Q,MATCH(BY$2,List!$P:$P,0)),
0,
(COUNTIFS('Project Follow up - Base'!$S$20:$S$96,BY$2,'Project Follow up - Base'!$F$20:$F$96,$C32)
- INDEX(List!$Q:$Q,MATCH(BY$2,List!$P:$P,0)))
* INDEX(List!$R:$R,MATCH(BY$2,List!$P:$P,0)))</f>
        <v>0</v>
      </c>
      <c r="BZ32" s="357">
        <f ca="1">IF(
COUNTIFS('Project Follow up - Base'!$S$20:$S$96,BZ$2,'Project Follow up - Base'!$F$20:$F$96,$C32)&lt;= INDEX(List!$Q:$Q,MATCH(BZ$2,List!$P:$P,0)),
0,
(COUNTIFS('Project Follow up - Base'!$S$20:$S$96,BZ$2,'Project Follow up - Base'!$F$20:$F$96,$C32)
- INDEX(List!$Q:$Q,MATCH(BZ$2,List!$P:$P,0)))
* INDEX(List!$R:$R,MATCH(BZ$2,List!$P:$P,0)))</f>
        <v>0</v>
      </c>
      <c r="CA32" s="357">
        <f ca="1">IF(
COUNTIFS('Project Follow up - Base'!$S$20:$S$96,CA$2,'Project Follow up - Base'!$F$20:$F$96,$C32)&lt;= INDEX(List!$Q:$Q,MATCH(CA$2,List!$P:$P,0)),
0,
(COUNTIFS('Project Follow up - Base'!$S$20:$S$96,CA$2,'Project Follow up - Base'!$F$20:$F$96,$C32)
- INDEX(List!$Q:$Q,MATCH(CA$2,List!$P:$P,0)))
* INDEX(List!$R:$R,MATCH(CA$2,List!$P:$P,0)))</f>
        <v>0</v>
      </c>
      <c r="CB32" s="357">
        <f ca="1">IF(
COUNTIFS('Project Follow up - Base'!$S$20:$S$96,CB$2,'Project Follow up - Base'!$F$20:$F$96,$C32)&lt;= INDEX(List!$Q:$Q,MATCH(CB$2,List!$P:$P,0)),
0,
(COUNTIFS('Project Follow up - Base'!$S$20:$S$96,CB$2,'Project Follow up - Base'!$F$20:$F$96,$C32)
- INDEX(List!$Q:$Q,MATCH(CB$2,List!$P:$P,0)))
* INDEX(List!$R:$R,MATCH(CB$2,List!$P:$P,0)))</f>
        <v>0</v>
      </c>
      <c r="CC32" s="357">
        <f ca="1">IF(
COUNTIFS('Project Follow up - Base'!$S$20:$S$96,CC$2,'Project Follow up - Base'!$F$20:$F$96,$C32)&lt;= INDEX(List!$Q:$Q,MATCH(CC$2,List!$P:$P,0)),
0,
(COUNTIFS('Project Follow up - Base'!$S$20:$S$96,CC$2,'Project Follow up - Base'!$F$20:$F$96,$C32)
- INDEX(List!$Q:$Q,MATCH(CC$2,List!$P:$P,0)))
* INDEX(List!$R:$R,MATCH(CC$2,List!$P:$P,0)))</f>
        <v>0</v>
      </c>
      <c r="CD32" s="357">
        <f ca="1">IF(
COUNTIFS('Project Follow up - Base'!$S$20:$S$96,CD$2,'Project Follow up - Base'!$F$20:$F$96,$C32)&lt;= INDEX(List!$Q:$Q,MATCH(CD$2,List!$P:$P,0)),
0,
(COUNTIFS('Project Follow up - Base'!$S$20:$S$96,CD$2,'Project Follow up - Base'!$F$20:$F$96,$C32)
- INDEX(List!$Q:$Q,MATCH(CD$2,List!$P:$P,0)))
* INDEX(List!$R:$R,MATCH(CD$2,List!$P:$P,0)))</f>
        <v>0</v>
      </c>
      <c r="CE32" s="357">
        <f ca="1">IF(
COUNTIFS('Project Follow up - Base'!$S$20:$S$96,CE$2,'Project Follow up - Base'!$F$20:$F$96,$C32)&lt;= INDEX(List!$Q:$Q,MATCH(CE$2,List!$P:$P,0)),
0,
(COUNTIFS('Project Follow up - Base'!$S$20:$S$96,CE$2,'Project Follow up - Base'!$F$20:$F$96,$C32)
- INDEX(List!$Q:$Q,MATCH(CE$2,List!$P:$P,0)))
* INDEX(List!$R:$R,MATCH(CE$2,List!$P:$P,0)))</f>
        <v>0</v>
      </c>
      <c r="CF32" s="357">
        <f ca="1">IF(
COUNTIFS('Project Follow up - Base'!$S$20:$S$96,CF$2,'Project Follow up - Base'!$F$20:$F$96,$C32)&lt;= INDEX(List!$Q:$Q,MATCH(CF$2,List!$P:$P,0)),
0,
(COUNTIFS('Project Follow up - Base'!$S$20:$S$96,CF$2,'Project Follow up - Base'!$F$20:$F$96,$C32)
- INDEX(List!$Q:$Q,MATCH(CF$2,List!$P:$P,0)))
* INDEX(List!$R:$R,MATCH(CF$2,List!$P:$P,0)))</f>
        <v>0</v>
      </c>
      <c r="CG32" s="357">
        <f ca="1">IF(
COUNTIFS('Project Follow up - Base'!$S$20:$S$96,CG$2,'Project Follow up - Base'!$F$20:$F$96,$C32)&lt;= INDEX(List!$Q:$Q,MATCH(CG$2,List!$P:$P,0)),
0,
(COUNTIFS('Project Follow up - Base'!$S$20:$S$96,CG$2,'Project Follow up - Base'!$F$20:$F$96,$C32)
- INDEX(List!$Q:$Q,MATCH(CG$2,List!$P:$P,0)))
* INDEX(List!$R:$R,MATCH(CG$2,List!$P:$P,0)))</f>
        <v>0</v>
      </c>
      <c r="CH32" s="357">
        <f ca="1">IF(
COUNTIFS('Project Follow up - Base'!$S$20:$S$96,CH$2,'Project Follow up - Base'!$F$20:$F$96,$C32)&lt;= INDEX(List!$Q:$Q,MATCH(CH$2,List!$P:$P,0)),
0,
(COUNTIFS('Project Follow up - Base'!$S$20:$S$96,CH$2,'Project Follow up - Base'!$F$20:$F$96,$C32)
- INDEX(List!$Q:$Q,MATCH(CH$2,List!$P:$P,0)))
* INDEX(List!$R:$R,MATCH(CH$2,List!$P:$P,0)))</f>
        <v>0</v>
      </c>
      <c r="CI32" s="357">
        <f ca="1">IF(
COUNTIFS('Project Follow up - Base'!$S$20:$S$96,CI$2,'Project Follow up - Base'!$F$20:$F$96,$C32)&lt;= INDEX(List!$Q:$Q,MATCH(CI$2,List!$P:$P,0)),
0,
(COUNTIFS('Project Follow up - Base'!$S$20:$S$96,CI$2,'Project Follow up - Base'!$F$20:$F$96,$C32)
- INDEX(List!$Q:$Q,MATCH(CI$2,List!$P:$P,0)))
* INDEX(List!$R:$R,MATCH(CI$2,List!$P:$P,0)))</f>
        <v>0</v>
      </c>
      <c r="CJ32" s="357">
        <f ca="1">IF(
COUNTIFS('Project Follow up - Base'!$S$20:$S$96,CJ$2,'Project Follow up - Base'!$F$20:$F$96,$C32)&lt;= INDEX(List!$Q:$Q,MATCH(CJ$2,List!$P:$P,0)),
0,
(COUNTIFS('Project Follow up - Base'!$S$20:$S$96,CJ$2,'Project Follow up - Base'!$F$20:$F$96,$C32)
- INDEX(List!$Q:$Q,MATCH(CJ$2,List!$P:$P,0)))
* INDEX(List!$R:$R,MATCH(CJ$2,List!$P:$P,0)))</f>
        <v>0</v>
      </c>
      <c r="CK32" s="357">
        <f ca="1">IF(
COUNTIFS('Project Follow up - Base'!$S$20:$S$96,CK$2,'Project Follow up - Base'!$F$20:$F$96,$C32)&lt;= INDEX(List!$Q:$Q,MATCH(CK$2,List!$P:$P,0)),
0,
(COUNTIFS('Project Follow up - Base'!$S$20:$S$96,CK$2,'Project Follow up - Base'!$F$20:$F$96,$C32)
- INDEX(List!$Q:$Q,MATCH(CK$2,List!$P:$P,0)))
* INDEX(List!$R:$R,MATCH(CK$2,List!$P:$P,0)))</f>
        <v>0</v>
      </c>
      <c r="CL32" s="357">
        <f ca="1">IF(
COUNTIFS('Project Follow up - Base'!$S$20:$S$96,CL$2,'Project Follow up - Base'!$F$20:$F$96,$C32)&lt;= INDEX(List!$Q:$Q,MATCH(CL$2,List!$P:$P,0)),
0,
(COUNTIFS('Project Follow up - Base'!$S$20:$S$96,CL$2,'Project Follow up - Base'!$F$20:$F$96,$C32)
- INDEX(List!$Q:$Q,MATCH(CL$2,List!$P:$P,0)))
* INDEX(List!$R:$R,MATCH(CL$2,List!$P:$P,0)))</f>
        <v>0</v>
      </c>
      <c r="CM32" s="357">
        <f ca="1">IF(
COUNTIFS('Project Follow up - Base'!$S$20:$S$96,CM$2,'Project Follow up - Base'!$F$20:$F$96,$C32)&lt;= INDEX(List!$Q:$Q,MATCH(CM$2,List!$P:$P,0)),
0,
(COUNTIFS('Project Follow up - Base'!$S$20:$S$96,CM$2,'Project Follow up - Base'!$F$20:$F$96,$C32)
- INDEX(List!$Q:$Q,MATCH(CM$2,List!$P:$P,0)))
* INDEX(List!$R:$R,MATCH(CM$2,List!$P:$P,0)))</f>
        <v>0</v>
      </c>
      <c r="CN32" s="357">
        <f ca="1">IF(
COUNTIFS('Project Follow up - Base'!$S$20:$S$96,CN$2,'Project Follow up - Base'!$F$20:$F$96,$C32)&lt;= INDEX(List!$Q:$Q,MATCH(CN$2,List!$P:$P,0)),
0,
(COUNTIFS('Project Follow up - Base'!$S$20:$S$96,CN$2,'Project Follow up - Base'!$F$20:$F$96,$C32)
- INDEX(List!$Q:$Q,MATCH(CN$2,List!$P:$P,0)))
* INDEX(List!$R:$R,MATCH(CN$2,List!$P:$P,0)))</f>
        <v>0</v>
      </c>
      <c r="CO32" s="357">
        <f ca="1">IF(
COUNTIFS('Project Follow up - Base'!$S$20:$S$96,CO$2,'Project Follow up - Base'!$F$20:$F$96,$C32)&lt;= INDEX(List!$Q:$Q,MATCH(CO$2,List!$P:$P,0)),
0,
(COUNTIFS('Project Follow up - Base'!$S$20:$S$96,CO$2,'Project Follow up - Base'!$F$20:$F$96,$C32)
- INDEX(List!$Q:$Q,MATCH(CO$2,List!$P:$P,0)))
* INDEX(List!$R:$R,MATCH(CO$2,List!$P:$P,0)))</f>
        <v>0</v>
      </c>
      <c r="CP32" s="357">
        <f ca="1">IF(
COUNTIFS('Project Follow up - Base'!$S$20:$S$96,CP$2,'Project Follow up - Base'!$F$20:$F$96,$C32)&lt;= INDEX(List!$Q:$Q,MATCH(CP$2,List!$P:$P,0)),
0,
(COUNTIFS('Project Follow up - Base'!$S$20:$S$96,CP$2,'Project Follow up - Base'!$F$20:$F$96,$C32)
- INDEX(List!$Q:$Q,MATCH(CP$2,List!$P:$P,0)))
* INDEX(List!$R:$R,MATCH(CP$2,List!$P:$P,0)))</f>
        <v>0</v>
      </c>
      <c r="CQ32" s="357">
        <f ca="1">IF(
COUNTIFS('Project Follow up - Base'!$S$20:$S$96,CQ$2,'Project Follow up - Base'!$F$20:$F$96,$C32)&lt;= INDEX(List!$Q:$Q,MATCH(CQ$2,List!$P:$P,0)),
0,
(COUNTIFS('Project Follow up - Base'!$S$20:$S$96,CQ$2,'Project Follow up - Base'!$F$20:$F$96,$C32)
- INDEX(List!$Q:$Q,MATCH(CQ$2,List!$P:$P,0)))
* INDEX(List!$R:$R,MATCH(CQ$2,List!$P:$P,0)))</f>
        <v>0</v>
      </c>
      <c r="CR32" s="357">
        <f ca="1">IF(
COUNTIFS('Project Follow up - Base'!$S$20:$S$96,CR$2,'Project Follow up - Base'!$F$20:$F$96,$C32)&lt;= INDEX(List!$Q:$Q,MATCH(CR$2,List!$P:$P,0)),
0,
(COUNTIFS('Project Follow up - Base'!$S$20:$S$96,CR$2,'Project Follow up - Base'!$F$20:$F$96,$C32)
- INDEX(List!$Q:$Q,MATCH(CR$2,List!$P:$P,0)))
* INDEX(List!$R:$R,MATCH(CR$2,List!$P:$P,0)))</f>
        <v>0</v>
      </c>
      <c r="CS32" s="357">
        <f ca="1">IF(
COUNTIFS('Project Follow up - Base'!$S$20:$S$96,CS$2,'Project Follow up - Base'!$F$20:$F$96,$C32)&lt;= INDEX(List!$Q:$Q,MATCH(CS$2,List!$P:$P,0)),
0,
(COUNTIFS('Project Follow up - Base'!$S$20:$S$96,CS$2,'Project Follow up - Base'!$F$20:$F$96,$C32)
- INDEX(List!$Q:$Q,MATCH(CS$2,List!$P:$P,0)))
* INDEX(List!$R:$R,MATCH(CS$2,List!$P:$P,0)))</f>
        <v>0</v>
      </c>
      <c r="CT32" s="357">
        <f ca="1">IF(
COUNTIFS('Project Follow up - Base'!$S$20:$S$96,CT$2,'Project Follow up - Base'!$F$20:$F$96,$C32)&lt;= INDEX(List!$Q:$Q,MATCH(CT$2,List!$P:$P,0)),
0,
(COUNTIFS('Project Follow up - Base'!$S$20:$S$96,CT$2,'Project Follow up - Base'!$F$20:$F$96,$C32)
- INDEX(List!$Q:$Q,MATCH(CT$2,List!$P:$P,0)))
* INDEX(List!$R:$R,MATCH(CT$2,List!$P:$P,0)))</f>
        <v>0</v>
      </c>
      <c r="CU32" s="357">
        <f ca="1">IF(
COUNTIFS('Project Follow up - Base'!$S$20:$S$96,CU$2,'Project Follow up - Base'!$F$20:$F$96,$C32)&lt;= INDEX(List!$Q:$Q,MATCH(CU$2,List!$P:$P,0)),
0,
(COUNTIFS('Project Follow up - Base'!$S$20:$S$96,CU$2,'Project Follow up - Base'!$F$20:$F$96,$C32)
- INDEX(List!$Q:$Q,MATCH(CU$2,List!$P:$P,0)))
* INDEX(List!$R:$R,MATCH(CU$2,List!$P:$P,0)))</f>
        <v>0</v>
      </c>
      <c r="CV32" s="357">
        <f ca="1">IF(
COUNTIFS('Project Follow up - Base'!$S$20:$S$96,CV$2,'Project Follow up - Base'!$F$20:$F$96,$C32)&lt;= INDEX(List!$Q:$Q,MATCH(CV$2,List!$P:$P,0)),
0,
(COUNTIFS('Project Follow up - Base'!$S$20:$S$96,CV$2,'Project Follow up - Base'!$F$20:$F$96,$C32)
- INDEX(List!$Q:$Q,MATCH(CV$2,List!$P:$P,0)))
* INDEX(List!$R:$R,MATCH(CV$2,List!$P:$P,0)))</f>
        <v>0</v>
      </c>
      <c r="CW32" s="357">
        <f ca="1">IF(
COUNTIFS('Project Follow up - Base'!$S$20:$S$96,CW$2,'Project Follow up - Base'!$F$20:$F$96,$C32)&lt;= INDEX(List!$Q:$Q,MATCH(CW$2,List!$P:$P,0)),
0,
(COUNTIFS('Project Follow up - Base'!$S$20:$S$96,CW$2,'Project Follow up - Base'!$F$20:$F$96,$C32)
- INDEX(List!$Q:$Q,MATCH(CW$2,List!$P:$P,0)))
* INDEX(List!$R:$R,MATCH(CW$2,List!$P:$P,0)))</f>
        <v>0</v>
      </c>
      <c r="CX32" s="357">
        <f ca="1">IF(
COUNTIFS('Project Follow up - Base'!$S$20:$S$96,CX$2,'Project Follow up - Base'!$F$20:$F$96,$C32)&lt;= INDEX(List!$Q:$Q,MATCH(CX$2,List!$P:$P,0)),
0,
(COUNTIFS('Project Follow up - Base'!$S$20:$S$96,CX$2,'Project Follow up - Base'!$F$20:$F$96,$C32)
- INDEX(List!$Q:$Q,MATCH(CX$2,List!$P:$P,0)))
* INDEX(List!$R:$R,MATCH(CX$2,List!$P:$P,0)))</f>
        <v>0</v>
      </c>
      <c r="CY32" s="357">
        <f ca="1">IF(
COUNTIFS('Project Follow up - Base'!$S$20:$S$96,CY$2,'Project Follow up - Base'!$F$20:$F$96,$C32)&lt;= INDEX(List!$Q:$Q,MATCH(CY$2,List!$P:$P,0)),
0,
(COUNTIFS('Project Follow up - Base'!$S$20:$S$96,CY$2,'Project Follow up - Base'!$F$20:$F$96,$C32)
- INDEX(List!$Q:$Q,MATCH(CY$2,List!$P:$P,0)))
* INDEX(List!$R:$R,MATCH(CY$2,List!$P:$P,0)))</f>
        <v>0</v>
      </c>
      <c r="CZ32" s="357">
        <f ca="1">IF(
COUNTIFS('Project Follow up - Base'!$S$20:$S$96,CZ$2,'Project Follow up - Base'!$F$20:$F$96,$C32)&lt;= INDEX(List!$Q:$Q,MATCH(CZ$2,List!$P:$P,0)),
0,
(COUNTIFS('Project Follow up - Base'!$S$20:$S$96,CZ$2,'Project Follow up - Base'!$F$20:$F$96,$C32)
- INDEX(List!$Q:$Q,MATCH(CZ$2,List!$P:$P,0)))
* INDEX(List!$R:$R,MATCH(CZ$2,List!$P:$P,0)))</f>
        <v>0</v>
      </c>
      <c r="DA32" s="357">
        <f ca="1">IF(
COUNTIFS('Project Follow up - Base'!$S$20:$S$96,DA$2,'Project Follow up - Base'!$F$20:$F$96,$C32)&lt;= INDEX(List!$Q:$Q,MATCH(DA$2,List!$P:$P,0)),
0,
(COUNTIFS('Project Follow up - Base'!$S$20:$S$96,DA$2,'Project Follow up - Base'!$F$20:$F$96,$C32)
- INDEX(List!$Q:$Q,MATCH(DA$2,List!$P:$P,0)))
* INDEX(List!$R:$R,MATCH(DA$2,List!$P:$P,0)))</f>
        <v>0</v>
      </c>
      <c r="DB32" s="357">
        <f ca="1">IF(
COUNTIFS('Project Follow up - Base'!$S$20:$S$96,DB$2,'Project Follow up - Base'!$F$20:$F$96,$C32)&lt;= INDEX(List!$Q:$Q,MATCH(DB$2,List!$P:$P,0)),
0,
(COUNTIFS('Project Follow up - Base'!$S$20:$S$96,DB$2,'Project Follow up - Base'!$F$20:$F$96,$C32)
- INDEX(List!$Q:$Q,MATCH(DB$2,List!$P:$P,0)))
* INDEX(List!$R:$R,MATCH(DB$2,List!$P:$P,0)))</f>
        <v>0</v>
      </c>
    </row>
    <row r="33" spans="1:106" x14ac:dyDescent="0.2">
      <c r="A33" s="353">
        <f>COUNTIF('Project Follow up - Base'!$F$20:$F$96,C33)</f>
        <v>0</v>
      </c>
      <c r="B33" s="353" t="str">
        <f>'Employees Summary'!B34</f>
        <v>Technical</v>
      </c>
      <c r="C33" s="353" t="str">
        <f>'Employees Summary'!C34</f>
        <v>Muna Mubarak</v>
      </c>
      <c r="D33" s="354" t="str">
        <f>IF(C33=0,"", IF(A33&gt;0,1-(G33*[1]KPI!$C$3)-(H33*[1]KPI!$C$4),""))</f>
        <v/>
      </c>
      <c r="E33" s="365" t="str">
        <f>IF(OR(C33='Project Follow up - Base'!$D$17,C33='Project Follow up - Base'!$D$38,C33='Project Follow up - Base'!$D$74), IF(SUMIF(B:B,B33,A:A)=0,"", AVERAGEIF(B:B,B33,D:D)),"")</f>
        <v/>
      </c>
      <c r="F33" s="366">
        <f>SUMIF('Project Follow up - Base'!$F$20:$F$102,'Employees KPIs'!C33,'Project Follow up - Base'!$AA$20:$AA$102)</f>
        <v>0</v>
      </c>
      <c r="G33" s="355">
        <f>IF( F33=0,
   0,
   IF(
     F33-
     [1]KPI!$F$3
     &lt;0,0,
     F33-
     [1]KPI!$F$3
    )*
     [1]KPI!$G$3
)</f>
        <v>0</v>
      </c>
      <c r="H33" s="355">
        <f t="shared" ca="1" si="0"/>
        <v>0</v>
      </c>
      <c r="I33" s="356">
        <f ca="1">IF(
COUNTIFS('Project Follow up - Base'!$S$20:$S$96,I$2,'Project Follow up - Base'!$F$20:$F$96,$C33)&lt;= INDEX(List!$Q:$Q,MATCH(I$2,List!$P:$P,0)),
0,
(COUNTIFS('Project Follow up - Base'!$S$20:$S$96,I$2,'Project Follow up - Base'!$F$20:$F$96,$C33)
- INDEX(List!$Q:$Q,MATCH(I$2,List!$P:$P,0)))
* INDEX(List!$R:$R,MATCH(I$2,List!$P:$P,0)))</f>
        <v>0</v>
      </c>
      <c r="J33" s="357">
        <f ca="1">IF(
COUNTIFS('Project Follow up - Base'!$S$20:$S$96,J$2,'Project Follow up - Base'!$F$20:$F$96,$C33)&lt;= INDEX(List!$Q:$Q,MATCH(J$2,List!$P:$P,0)),
0,
(COUNTIFS('Project Follow up - Base'!$S$20:$S$96,J$2,'Project Follow up - Base'!$F$20:$F$96,$C33)
- INDEX(List!$Q:$Q,MATCH(J$2,List!$P:$P,0)))
* INDEX(List!$R:$R,MATCH(J$2,List!$P:$P,0)))</f>
        <v>0</v>
      </c>
      <c r="K33" s="357">
        <f ca="1">IF(
COUNTIFS('Project Follow up - Base'!$S$20:$S$96,K$2,'Project Follow up - Base'!$F$20:$F$96,$C33)&lt;= INDEX(List!$Q:$Q,MATCH(K$2,List!$P:$P,0)),
0,
(COUNTIFS('Project Follow up - Base'!$S$20:$S$96,K$2,'Project Follow up - Base'!$F$20:$F$96,$C33)
- INDEX(List!$Q:$Q,MATCH(K$2,List!$P:$P,0)))
* INDEX(List!$R:$R,MATCH(K$2,List!$P:$P,0)))</f>
        <v>0</v>
      </c>
      <c r="L33" s="357">
        <f ca="1">IF(
COUNTIFS('Project Follow up - Base'!$S$20:$S$96,L$2,'Project Follow up - Base'!$F$20:$F$96,$C33)&lt;= INDEX(List!$Q:$Q,MATCH(L$2,List!$P:$P,0)),
0,
(COUNTIFS('Project Follow up - Base'!$S$20:$S$96,L$2,'Project Follow up - Base'!$F$20:$F$96,$C33)
- INDEX(List!$Q:$Q,MATCH(L$2,List!$P:$P,0)))
* INDEX(List!$R:$R,MATCH(L$2,List!$P:$P,0)))</f>
        <v>0</v>
      </c>
      <c r="M33" s="357">
        <f ca="1">IF(
COUNTIFS('Project Follow up - Base'!$S$20:$S$96,M$2,'Project Follow up - Base'!$F$20:$F$96,$C33)&lt;= INDEX(List!$Q:$Q,MATCH(M$2,List!$P:$P,0)),
0,
(COUNTIFS('Project Follow up - Base'!$S$20:$S$96,M$2,'Project Follow up - Base'!$F$20:$F$96,$C33)
- INDEX(List!$Q:$Q,MATCH(M$2,List!$P:$P,0)))
* INDEX(List!$R:$R,MATCH(M$2,List!$P:$P,0)))</f>
        <v>0</v>
      </c>
      <c r="N33" s="357">
        <f ca="1">IF(
COUNTIFS('Project Follow up - Base'!$S$20:$S$96,N$2,'Project Follow up - Base'!$F$20:$F$96,$C33)&lt;= INDEX(List!$Q:$Q,MATCH(N$2,List!$P:$P,0)),
0,
(COUNTIFS('Project Follow up - Base'!$S$20:$S$96,N$2,'Project Follow up - Base'!$F$20:$F$96,$C33)
- INDEX(List!$Q:$Q,MATCH(N$2,List!$P:$P,0)))
* INDEX(List!$R:$R,MATCH(N$2,List!$P:$P,0)))</f>
        <v>0</v>
      </c>
      <c r="O33" s="357">
        <f ca="1">IF(
COUNTIFS('Project Follow up - Base'!$S$20:$S$96,O$2,'Project Follow up - Base'!$F$20:$F$96,$C33)&lt;= INDEX(List!$Q:$Q,MATCH(O$2,List!$P:$P,0)),
0,
(COUNTIFS('Project Follow up - Base'!$S$20:$S$96,O$2,'Project Follow up - Base'!$F$20:$F$96,$C33)
- INDEX(List!$Q:$Q,MATCH(O$2,List!$P:$P,0)))
* INDEX(List!$R:$R,MATCH(O$2,List!$P:$P,0)))</f>
        <v>0</v>
      </c>
      <c r="P33" s="357">
        <f ca="1">IF(
COUNTIFS('Project Follow up - Base'!$S$20:$S$96,P$2,'Project Follow up - Base'!$F$20:$F$96,$C33)&lt;= INDEX(List!$Q:$Q,MATCH(P$2,List!$P:$P,0)),
0,
(COUNTIFS('Project Follow up - Base'!$S$20:$S$96,P$2,'Project Follow up - Base'!$F$20:$F$96,$C33)
- INDEX(List!$Q:$Q,MATCH(P$2,List!$P:$P,0)))
* INDEX(List!$R:$R,MATCH(P$2,List!$P:$P,0)))</f>
        <v>0</v>
      </c>
      <c r="Q33" s="357">
        <f ca="1">IF(
COUNTIFS('Project Follow up - Base'!$S$20:$S$96,Q$2,'Project Follow up - Base'!$F$20:$F$96,$C33)&lt;= INDEX(List!$Q:$Q,MATCH(Q$2,List!$P:$P,0)),
0,
(COUNTIFS('Project Follow up - Base'!$S$20:$S$96,Q$2,'Project Follow up - Base'!$F$20:$F$96,$C33)
- INDEX(List!$Q:$Q,MATCH(Q$2,List!$P:$P,0)))
* INDEX(List!$R:$R,MATCH(Q$2,List!$P:$P,0)))</f>
        <v>0</v>
      </c>
      <c r="R33" s="357">
        <f ca="1">IF(
COUNTIFS('Project Follow up - Base'!$S$20:$S$96,R$2,'Project Follow up - Base'!$F$20:$F$96,$C33)&lt;= INDEX(List!$Q:$Q,MATCH(R$2,List!$P:$P,0)),
0,
(COUNTIFS('Project Follow up - Base'!$S$20:$S$96,R$2,'Project Follow up - Base'!$F$20:$F$96,$C33)
- INDEX(List!$Q:$Q,MATCH(R$2,List!$P:$P,0)))
* INDEX(List!$R:$R,MATCH(R$2,List!$P:$P,0)))</f>
        <v>0</v>
      </c>
      <c r="S33" s="357">
        <f ca="1">IF(
COUNTIFS('Project Follow up - Base'!$S$20:$S$96,S$2,'Project Follow up - Base'!$F$20:$F$96,$C33)&lt;= INDEX(List!$Q:$Q,MATCH(S$2,List!$P:$P,0)),
0,
(COUNTIFS('Project Follow up - Base'!$S$20:$S$96,S$2,'Project Follow up - Base'!$F$20:$F$96,$C33)
- INDEX(List!$Q:$Q,MATCH(S$2,List!$P:$P,0)))
* INDEX(List!$R:$R,MATCH(S$2,List!$P:$P,0)))</f>
        <v>0</v>
      </c>
      <c r="T33" s="357">
        <f ca="1">IF(
COUNTIFS('Project Follow up - Base'!$S$20:$S$96,T$2,'Project Follow up - Base'!$F$20:$F$96,$C33)&lt;= INDEX(List!$Q:$Q,MATCH(T$2,List!$P:$P,0)),
0,
(COUNTIFS('Project Follow up - Base'!$S$20:$S$96,T$2,'Project Follow up - Base'!$F$20:$F$96,$C33)
- INDEX(List!$Q:$Q,MATCH(T$2,List!$P:$P,0)))
* INDEX(List!$R:$R,MATCH(T$2,List!$P:$P,0)))</f>
        <v>0</v>
      </c>
      <c r="U33" s="357">
        <f ca="1">IF(
COUNTIFS('Project Follow up - Base'!$S$20:$S$96,U$2,'Project Follow up - Base'!$F$20:$F$96,$C33)&lt;= INDEX(List!$Q:$Q,MATCH(U$2,List!$P:$P,0)),
0,
(COUNTIFS('Project Follow up - Base'!$S$20:$S$96,U$2,'Project Follow up - Base'!$F$20:$F$96,$C33)
- INDEX(List!$Q:$Q,MATCH(U$2,List!$P:$P,0)))
* INDEX(List!$R:$R,MATCH(U$2,List!$P:$P,0)))</f>
        <v>0</v>
      </c>
      <c r="V33" s="357">
        <f ca="1">IF(
COUNTIFS('Project Follow up - Base'!$S$20:$S$96,V$2,'Project Follow up - Base'!$F$20:$F$96,$C33)&lt;= INDEX(List!$Q:$Q,MATCH(V$2,List!$P:$P,0)),
0,
(COUNTIFS('Project Follow up - Base'!$S$20:$S$96,V$2,'Project Follow up - Base'!$F$20:$F$96,$C33)
- INDEX(List!$Q:$Q,MATCH(V$2,List!$P:$P,0)))
* INDEX(List!$R:$R,MATCH(V$2,List!$P:$P,0)))</f>
        <v>0</v>
      </c>
      <c r="W33" s="357">
        <f ca="1">IF(
COUNTIFS('Project Follow up - Base'!$S$20:$S$96,W$2,'Project Follow up - Base'!$F$20:$F$96,$C33)&lt;= INDEX(List!$Q:$Q,MATCH(W$2,List!$P:$P,0)),
0,
(COUNTIFS('Project Follow up - Base'!$S$20:$S$96,W$2,'Project Follow up - Base'!$F$20:$F$96,$C33)
- INDEX(List!$Q:$Q,MATCH(W$2,List!$P:$P,0)))
* INDEX(List!$R:$R,MATCH(W$2,List!$P:$P,0)))</f>
        <v>0</v>
      </c>
      <c r="X33" s="357">
        <f ca="1">IF(
COUNTIFS('Project Follow up - Base'!$S$20:$S$96,X$2,'Project Follow up - Base'!$F$20:$F$96,$C33)&lt;= INDEX(List!$Q:$Q,MATCH(X$2,List!$P:$P,0)),
0,
(COUNTIFS('Project Follow up - Base'!$S$20:$S$96,X$2,'Project Follow up - Base'!$F$20:$F$96,$C33)
- INDEX(List!$Q:$Q,MATCH(X$2,List!$P:$P,0)))
* INDEX(List!$R:$R,MATCH(X$2,List!$P:$P,0)))</f>
        <v>0</v>
      </c>
      <c r="Y33" s="357">
        <f ca="1">IF(
COUNTIFS('Project Follow up - Base'!$S$20:$S$96,Y$2,'Project Follow up - Base'!$F$20:$F$96,$C33)&lt;= INDEX(List!$Q:$Q,MATCH(Y$2,List!$P:$P,0)),
0,
(COUNTIFS('Project Follow up - Base'!$S$20:$S$96,Y$2,'Project Follow up - Base'!$F$20:$F$96,$C33)
- INDEX(List!$Q:$Q,MATCH(Y$2,List!$P:$P,0)))
* INDEX(List!$R:$R,MATCH(Y$2,List!$P:$P,0)))</f>
        <v>0</v>
      </c>
      <c r="Z33" s="357">
        <f ca="1">IF(
COUNTIFS('Project Follow up - Base'!$S$20:$S$96,Z$2,'Project Follow up - Base'!$F$20:$F$96,$C33)&lt;= INDEX(List!$Q:$Q,MATCH(Z$2,List!$P:$P,0)),
0,
(COUNTIFS('Project Follow up - Base'!$S$20:$S$96,Z$2,'Project Follow up - Base'!$F$20:$F$96,$C33)
- INDEX(List!$Q:$Q,MATCH(Z$2,List!$P:$P,0)))
* INDEX(List!$R:$R,MATCH(Z$2,List!$P:$P,0)))</f>
        <v>0</v>
      </c>
      <c r="AA33" s="357">
        <f ca="1">IF(
COUNTIFS('Project Follow up - Base'!$S$20:$S$96,AA$2,'Project Follow up - Base'!$F$20:$F$96,$C33)&lt;= INDEX(List!$Q:$Q,MATCH(AA$2,List!$P:$P,0)),
0,
(COUNTIFS('Project Follow up - Base'!$S$20:$S$96,AA$2,'Project Follow up - Base'!$F$20:$F$96,$C33)
- INDEX(List!$Q:$Q,MATCH(AA$2,List!$P:$P,0)))
* INDEX(List!$R:$R,MATCH(AA$2,List!$P:$P,0)))</f>
        <v>0</v>
      </c>
      <c r="AB33" s="357">
        <f ca="1">IF(
COUNTIFS('Project Follow up - Base'!$S$20:$S$96,AB$2,'Project Follow up - Base'!$F$20:$F$96,$C33)&lt;= INDEX(List!$Q:$Q,MATCH(AB$2,List!$P:$P,0)),
0,
(COUNTIFS('Project Follow up - Base'!$S$20:$S$96,AB$2,'Project Follow up - Base'!$F$20:$F$96,$C33)
- INDEX(List!$Q:$Q,MATCH(AB$2,List!$P:$P,0)))
* INDEX(List!$R:$R,MATCH(AB$2,List!$P:$P,0)))</f>
        <v>0</v>
      </c>
      <c r="AC33" s="357">
        <f ca="1">IF(
COUNTIFS('Project Follow up - Base'!$S$20:$S$96,AC$2,'Project Follow up - Base'!$F$20:$F$96,$C33)&lt;= INDEX(List!$Q:$Q,MATCH(AC$2,List!$P:$P,0)),
0,
(COUNTIFS('Project Follow up - Base'!$S$20:$S$96,AC$2,'Project Follow up - Base'!$F$20:$F$96,$C33)
- INDEX(List!$Q:$Q,MATCH(AC$2,List!$P:$P,0)))
* INDEX(List!$R:$R,MATCH(AC$2,List!$P:$P,0)))</f>
        <v>0</v>
      </c>
      <c r="AD33" s="357">
        <f ca="1">IF(
COUNTIFS('Project Follow up - Base'!$S$20:$S$96,AD$2,'Project Follow up - Base'!$F$20:$F$96,$C33)&lt;= INDEX(List!$Q:$Q,MATCH(AD$2,List!$P:$P,0)),
0,
(COUNTIFS('Project Follow up - Base'!$S$20:$S$96,AD$2,'Project Follow up - Base'!$F$20:$F$96,$C33)
- INDEX(List!$Q:$Q,MATCH(AD$2,List!$P:$P,0)))
* INDEX(List!$R:$R,MATCH(AD$2,List!$P:$P,0)))</f>
        <v>0</v>
      </c>
      <c r="AE33" s="357">
        <f ca="1">IF(
COUNTIFS('Project Follow up - Base'!$S$20:$S$96,AE$2,'Project Follow up - Base'!$F$20:$F$96,$C33)&lt;= INDEX(List!$Q:$Q,MATCH(AE$2,List!$P:$P,0)),
0,
(COUNTIFS('Project Follow up - Base'!$S$20:$S$96,AE$2,'Project Follow up - Base'!$F$20:$F$96,$C33)
- INDEX(List!$Q:$Q,MATCH(AE$2,List!$P:$P,0)))
* INDEX(List!$R:$R,MATCH(AE$2,List!$P:$P,0)))</f>
        <v>0</v>
      </c>
      <c r="AF33" s="357">
        <f ca="1">IF(
COUNTIFS('Project Follow up - Base'!$S$20:$S$96,AF$2,'Project Follow up - Base'!$F$20:$F$96,$C33)&lt;= INDEX(List!$Q:$Q,MATCH(AF$2,List!$P:$P,0)),
0,
(COUNTIFS('Project Follow up - Base'!$S$20:$S$96,AF$2,'Project Follow up - Base'!$F$20:$F$96,$C33)
- INDEX(List!$Q:$Q,MATCH(AF$2,List!$P:$P,0)))
* INDEX(List!$R:$R,MATCH(AF$2,List!$P:$P,0)))</f>
        <v>0</v>
      </c>
      <c r="AG33" s="357">
        <f ca="1">IF(
COUNTIFS('Project Follow up - Base'!$S$20:$S$96,AG$2,'Project Follow up - Base'!$F$20:$F$96,$C33)&lt;= INDEX(List!$Q:$Q,MATCH(AG$2,List!$P:$P,0)),
0,
(COUNTIFS('Project Follow up - Base'!$S$20:$S$96,AG$2,'Project Follow up - Base'!$F$20:$F$96,$C33)
- INDEX(List!$Q:$Q,MATCH(AG$2,List!$P:$P,0)))
* INDEX(List!$R:$R,MATCH(AG$2,List!$P:$P,0)))</f>
        <v>0</v>
      </c>
      <c r="AH33" s="357">
        <f ca="1">IF(
COUNTIFS('Project Follow up - Base'!$S$20:$S$96,AH$2,'Project Follow up - Base'!$F$20:$F$96,$C33)&lt;= INDEX(List!$Q:$Q,MATCH(AH$2,List!$P:$P,0)),
0,
(COUNTIFS('Project Follow up - Base'!$S$20:$S$96,AH$2,'Project Follow up - Base'!$F$20:$F$96,$C33)
- INDEX(List!$Q:$Q,MATCH(AH$2,List!$P:$P,0)))
* INDEX(List!$R:$R,MATCH(AH$2,List!$P:$P,0)))</f>
        <v>0</v>
      </c>
      <c r="AI33" s="357">
        <f ca="1">IF(
COUNTIFS('Project Follow up - Base'!$S$20:$S$96,AI$2,'Project Follow up - Base'!$F$20:$F$96,$C33)&lt;= INDEX(List!$Q:$Q,MATCH(AI$2,List!$P:$P,0)),
0,
(COUNTIFS('Project Follow up - Base'!$S$20:$S$96,AI$2,'Project Follow up - Base'!$F$20:$F$96,$C33)
- INDEX(List!$Q:$Q,MATCH(AI$2,List!$P:$P,0)))
* INDEX(List!$R:$R,MATCH(AI$2,List!$P:$P,0)))</f>
        <v>0</v>
      </c>
      <c r="AJ33" s="357">
        <f ca="1">IF(
COUNTIFS('Project Follow up - Base'!$S$20:$S$96,AJ$2,'Project Follow up - Base'!$F$20:$F$96,$C33)&lt;= INDEX(List!$Q:$Q,MATCH(AJ$2,List!$P:$P,0)),
0,
(COUNTIFS('Project Follow up - Base'!$S$20:$S$96,AJ$2,'Project Follow up - Base'!$F$20:$F$96,$C33)
- INDEX(List!$Q:$Q,MATCH(AJ$2,List!$P:$P,0)))
* INDEX(List!$R:$R,MATCH(AJ$2,List!$P:$P,0)))</f>
        <v>0</v>
      </c>
      <c r="AK33" s="357">
        <f ca="1">IF(
COUNTIFS('Project Follow up - Base'!$S$20:$S$96,AK$2,'Project Follow up - Base'!$F$20:$F$96,$C33)&lt;= INDEX(List!$Q:$Q,MATCH(AK$2,List!$P:$P,0)),
0,
(COUNTIFS('Project Follow up - Base'!$S$20:$S$96,AK$2,'Project Follow up - Base'!$F$20:$F$96,$C33)
- INDEX(List!$Q:$Q,MATCH(AK$2,List!$P:$P,0)))
* INDEX(List!$R:$R,MATCH(AK$2,List!$P:$P,0)))</f>
        <v>0</v>
      </c>
      <c r="AL33" s="357">
        <f ca="1">IF(
COUNTIFS('Project Follow up - Base'!$S$20:$S$96,AL$2,'Project Follow up - Base'!$F$20:$F$96,$C33)&lt;= INDEX(List!$Q:$Q,MATCH(AL$2,List!$P:$P,0)),
0,
(COUNTIFS('Project Follow up - Base'!$S$20:$S$96,AL$2,'Project Follow up - Base'!$F$20:$F$96,$C33)
- INDEX(List!$Q:$Q,MATCH(AL$2,List!$P:$P,0)))
* INDEX(List!$R:$R,MATCH(AL$2,List!$P:$P,0)))</f>
        <v>0</v>
      </c>
      <c r="AM33" s="357">
        <f ca="1">IF(
COUNTIFS('Project Follow up - Base'!$S$20:$S$96,AM$2,'Project Follow up - Base'!$F$20:$F$96,$C33)&lt;= INDEX(List!$Q:$Q,MATCH(AM$2,List!$P:$P,0)),
0,
(COUNTIFS('Project Follow up - Base'!$S$20:$S$96,AM$2,'Project Follow up - Base'!$F$20:$F$96,$C33)
- INDEX(List!$Q:$Q,MATCH(AM$2,List!$P:$P,0)))
* INDEX(List!$R:$R,MATCH(AM$2,List!$P:$P,0)))</f>
        <v>0</v>
      </c>
      <c r="AN33" s="357">
        <f ca="1">IF(
COUNTIFS('Project Follow up - Base'!$S$20:$S$96,AN$2,'Project Follow up - Base'!$F$20:$F$96,$C33)&lt;= INDEX(List!$Q:$Q,MATCH(AN$2,List!$P:$P,0)),
0,
(COUNTIFS('Project Follow up - Base'!$S$20:$S$96,AN$2,'Project Follow up - Base'!$F$20:$F$96,$C33)
- INDEX(List!$Q:$Q,MATCH(AN$2,List!$P:$P,0)))
* INDEX(List!$R:$R,MATCH(AN$2,List!$P:$P,0)))</f>
        <v>0</v>
      </c>
      <c r="AO33" s="357">
        <f ca="1">IF(
COUNTIFS('Project Follow up - Base'!$S$20:$S$96,AO$2,'Project Follow up - Base'!$F$20:$F$96,$C33)&lt;= INDEX(List!$Q:$Q,MATCH(AO$2,List!$P:$P,0)),
0,
(COUNTIFS('Project Follow up - Base'!$S$20:$S$96,AO$2,'Project Follow up - Base'!$F$20:$F$96,$C33)
- INDEX(List!$Q:$Q,MATCH(AO$2,List!$P:$P,0)))
* INDEX(List!$R:$R,MATCH(AO$2,List!$P:$P,0)))</f>
        <v>0</v>
      </c>
      <c r="AP33" s="357">
        <f ca="1">IF(
COUNTIFS('Project Follow up - Base'!$S$20:$S$96,AP$2,'Project Follow up - Base'!$F$20:$F$96,$C33)&lt;= INDEX(List!$Q:$Q,MATCH(AP$2,List!$P:$P,0)),
0,
(COUNTIFS('Project Follow up - Base'!$S$20:$S$96,AP$2,'Project Follow up - Base'!$F$20:$F$96,$C33)
- INDEX(List!$Q:$Q,MATCH(AP$2,List!$P:$P,0)))
* INDEX(List!$R:$R,MATCH(AP$2,List!$P:$P,0)))</f>
        <v>0</v>
      </c>
      <c r="AQ33" s="357">
        <f ca="1">IF(
COUNTIFS('Project Follow up - Base'!$S$20:$S$96,AQ$2,'Project Follow up - Base'!$F$20:$F$96,$C33)&lt;= INDEX(List!$Q:$Q,MATCH(AQ$2,List!$P:$P,0)),
0,
(COUNTIFS('Project Follow up - Base'!$S$20:$S$96,AQ$2,'Project Follow up - Base'!$F$20:$F$96,$C33)
- INDEX(List!$Q:$Q,MATCH(AQ$2,List!$P:$P,0)))
* INDEX(List!$R:$R,MATCH(AQ$2,List!$P:$P,0)))</f>
        <v>0</v>
      </c>
      <c r="AR33" s="357">
        <f ca="1">IF(
COUNTIFS('Project Follow up - Base'!$S$20:$S$96,AR$2,'Project Follow up - Base'!$F$20:$F$96,$C33)&lt;= INDEX(List!$Q:$Q,MATCH(AR$2,List!$P:$P,0)),
0,
(COUNTIFS('Project Follow up - Base'!$S$20:$S$96,AR$2,'Project Follow up - Base'!$F$20:$F$96,$C33)
- INDEX(List!$Q:$Q,MATCH(AR$2,List!$P:$P,0)))
* INDEX(List!$R:$R,MATCH(AR$2,List!$P:$P,0)))</f>
        <v>0</v>
      </c>
      <c r="AS33" s="357">
        <f ca="1">IF(
COUNTIFS('Project Follow up - Base'!$S$20:$S$96,AS$2,'Project Follow up - Base'!$F$20:$F$96,$C33)&lt;= INDEX(List!$Q:$Q,MATCH(AS$2,List!$P:$P,0)),
0,
(COUNTIFS('Project Follow up - Base'!$S$20:$S$96,AS$2,'Project Follow up - Base'!$F$20:$F$96,$C33)
- INDEX(List!$Q:$Q,MATCH(AS$2,List!$P:$P,0)))
* INDEX(List!$R:$R,MATCH(AS$2,List!$P:$P,0)))</f>
        <v>0</v>
      </c>
      <c r="AT33" s="357">
        <f ca="1">IF(
COUNTIFS('Project Follow up - Base'!$S$20:$S$96,AT$2,'Project Follow up - Base'!$F$20:$F$96,$C33)&lt;= INDEX(List!$Q:$Q,MATCH(AT$2,List!$P:$P,0)),
0,
(COUNTIFS('Project Follow up - Base'!$S$20:$S$96,AT$2,'Project Follow up - Base'!$F$20:$F$96,$C33)
- INDEX(List!$Q:$Q,MATCH(AT$2,List!$P:$P,0)))
* INDEX(List!$R:$R,MATCH(AT$2,List!$P:$P,0)))</f>
        <v>0</v>
      </c>
      <c r="AU33" s="357">
        <f ca="1">IF(
COUNTIFS('Project Follow up - Base'!$S$20:$S$96,AU$2,'Project Follow up - Base'!$F$20:$F$96,$C33)&lt;= INDEX(List!$Q:$Q,MATCH(AU$2,List!$P:$P,0)),
0,
(COUNTIFS('Project Follow up - Base'!$S$20:$S$96,AU$2,'Project Follow up - Base'!$F$20:$F$96,$C33)
- INDEX(List!$Q:$Q,MATCH(AU$2,List!$P:$P,0)))
* INDEX(List!$R:$R,MATCH(AU$2,List!$P:$P,0)))</f>
        <v>0</v>
      </c>
      <c r="AV33" s="357">
        <f ca="1">IF(
COUNTIFS('Project Follow up - Base'!$S$20:$S$96,AV$2,'Project Follow up - Base'!$F$20:$F$96,$C33)&lt;= INDEX(List!$Q:$Q,MATCH(AV$2,List!$P:$P,0)),
0,
(COUNTIFS('Project Follow up - Base'!$S$20:$S$96,AV$2,'Project Follow up - Base'!$F$20:$F$96,$C33)
- INDEX(List!$Q:$Q,MATCH(AV$2,List!$P:$P,0)))
* INDEX(List!$R:$R,MATCH(AV$2,List!$P:$P,0)))</f>
        <v>0</v>
      </c>
      <c r="AW33" s="357">
        <f ca="1">IF(
COUNTIFS('Project Follow up - Base'!$S$20:$S$96,AW$2,'Project Follow up - Base'!$F$20:$F$96,$C33)&lt;= INDEX(List!$Q:$Q,MATCH(AW$2,List!$P:$P,0)),
0,
(COUNTIFS('Project Follow up - Base'!$S$20:$S$96,AW$2,'Project Follow up - Base'!$F$20:$F$96,$C33)
- INDEX(List!$Q:$Q,MATCH(AW$2,List!$P:$P,0)))
* INDEX(List!$R:$R,MATCH(AW$2,List!$P:$P,0)))</f>
        <v>0</v>
      </c>
      <c r="AX33" s="357">
        <f ca="1">IF(
COUNTIFS('Project Follow up - Base'!$S$20:$S$96,AX$2,'Project Follow up - Base'!$F$20:$F$96,$C33)&lt;= INDEX(List!$Q:$Q,MATCH(AX$2,List!$P:$P,0)),
0,
(COUNTIFS('Project Follow up - Base'!$S$20:$S$96,AX$2,'Project Follow up - Base'!$F$20:$F$96,$C33)
- INDEX(List!$Q:$Q,MATCH(AX$2,List!$P:$P,0)))
* INDEX(List!$R:$R,MATCH(AX$2,List!$P:$P,0)))</f>
        <v>0</v>
      </c>
      <c r="AY33" s="357">
        <f ca="1">IF(
COUNTIFS('Project Follow up - Base'!$S$20:$S$96,AY$2,'Project Follow up - Base'!$F$20:$F$96,$C33)&lt;= INDEX(List!$Q:$Q,MATCH(AY$2,List!$P:$P,0)),
0,
(COUNTIFS('Project Follow up - Base'!$S$20:$S$96,AY$2,'Project Follow up - Base'!$F$20:$F$96,$C33)
- INDEX(List!$Q:$Q,MATCH(AY$2,List!$P:$P,0)))
* INDEX(List!$R:$R,MATCH(AY$2,List!$P:$P,0)))</f>
        <v>0</v>
      </c>
      <c r="AZ33" s="357">
        <f ca="1">IF(
COUNTIFS('Project Follow up - Base'!$S$20:$S$96,AZ$2,'Project Follow up - Base'!$F$20:$F$96,$C33)&lt;= INDEX(List!$Q:$Q,MATCH(AZ$2,List!$P:$P,0)),
0,
(COUNTIFS('Project Follow up - Base'!$S$20:$S$96,AZ$2,'Project Follow up - Base'!$F$20:$F$96,$C33)
- INDEX(List!$Q:$Q,MATCH(AZ$2,List!$P:$P,0)))
* INDEX(List!$R:$R,MATCH(AZ$2,List!$P:$P,0)))</f>
        <v>0</v>
      </c>
      <c r="BA33" s="357">
        <f ca="1">IF(
COUNTIFS('Project Follow up - Base'!$S$20:$S$96,BA$2,'Project Follow up - Base'!$F$20:$F$96,$C33)&lt;= INDEX(List!$Q:$Q,MATCH(BA$2,List!$P:$P,0)),
0,
(COUNTIFS('Project Follow up - Base'!$S$20:$S$96,BA$2,'Project Follow up - Base'!$F$20:$F$96,$C33)
- INDEX(List!$Q:$Q,MATCH(BA$2,List!$P:$P,0)))
* INDEX(List!$R:$R,MATCH(BA$2,List!$P:$P,0)))</f>
        <v>0</v>
      </c>
      <c r="BB33" s="357">
        <f ca="1">IF(
COUNTIFS('Project Follow up - Base'!$S$20:$S$96,BB$2,'Project Follow up - Base'!$F$20:$F$96,$C33)&lt;= INDEX(List!$Q:$Q,MATCH(BB$2,List!$P:$P,0)),
0,
(COUNTIFS('Project Follow up - Base'!$S$20:$S$96,BB$2,'Project Follow up - Base'!$F$20:$F$96,$C33)
- INDEX(List!$Q:$Q,MATCH(BB$2,List!$P:$P,0)))
* INDEX(List!$R:$R,MATCH(BB$2,List!$P:$P,0)))</f>
        <v>0</v>
      </c>
      <c r="BC33" s="357">
        <f ca="1">IF(
COUNTIFS('Project Follow up - Base'!$S$20:$S$96,BC$2,'Project Follow up - Base'!$F$20:$F$96,$C33)&lt;= INDEX(List!$Q:$Q,MATCH(BC$2,List!$P:$P,0)),
0,
(COUNTIFS('Project Follow up - Base'!$S$20:$S$96,BC$2,'Project Follow up - Base'!$F$20:$F$96,$C33)
- INDEX(List!$Q:$Q,MATCH(BC$2,List!$P:$P,0)))
* INDEX(List!$R:$R,MATCH(BC$2,List!$P:$P,0)))</f>
        <v>0</v>
      </c>
      <c r="BD33" s="357">
        <f ca="1">IF(
COUNTIFS('Project Follow up - Base'!$S$20:$S$96,BD$2,'Project Follow up - Base'!$F$20:$F$96,$C33)&lt;= INDEX(List!$Q:$Q,MATCH(BD$2,List!$P:$P,0)),
0,
(COUNTIFS('Project Follow up - Base'!$S$20:$S$96,BD$2,'Project Follow up - Base'!$F$20:$F$96,$C33)
- INDEX(List!$Q:$Q,MATCH(BD$2,List!$P:$P,0)))
* INDEX(List!$R:$R,MATCH(BD$2,List!$P:$P,0)))</f>
        <v>0</v>
      </c>
      <c r="BE33" s="357">
        <f ca="1">IF(
COUNTIFS('Project Follow up - Base'!$S$20:$S$96,BE$2,'Project Follow up - Base'!$F$20:$F$96,$C33)&lt;= INDEX(List!$Q:$Q,MATCH(BE$2,List!$P:$P,0)),
0,
(COUNTIFS('Project Follow up - Base'!$S$20:$S$96,BE$2,'Project Follow up - Base'!$F$20:$F$96,$C33)
- INDEX(List!$Q:$Q,MATCH(BE$2,List!$P:$P,0)))
* INDEX(List!$R:$R,MATCH(BE$2,List!$P:$P,0)))</f>
        <v>0</v>
      </c>
      <c r="BF33" s="357">
        <f ca="1">IF(
COUNTIFS('Project Follow up - Base'!$S$20:$S$96,BF$2,'Project Follow up - Base'!$F$20:$F$96,$C33)&lt;= INDEX(List!$Q:$Q,MATCH(BF$2,List!$P:$P,0)),
0,
(COUNTIFS('Project Follow up - Base'!$S$20:$S$96,BF$2,'Project Follow up - Base'!$F$20:$F$96,$C33)
- INDEX(List!$Q:$Q,MATCH(BF$2,List!$P:$P,0)))
* INDEX(List!$R:$R,MATCH(BF$2,List!$P:$P,0)))</f>
        <v>0</v>
      </c>
      <c r="BG33" s="357">
        <f ca="1">IF(
COUNTIFS('Project Follow up - Base'!$S$20:$S$96,BG$2,'Project Follow up - Base'!$F$20:$F$96,$C33)&lt;= INDEX(List!$Q:$Q,MATCH(BG$2,List!$P:$P,0)),
0,
(COUNTIFS('Project Follow up - Base'!$S$20:$S$96,BG$2,'Project Follow up - Base'!$F$20:$F$96,$C33)
- INDEX(List!$Q:$Q,MATCH(BG$2,List!$P:$P,0)))
* INDEX(List!$R:$R,MATCH(BG$2,List!$P:$P,0)))</f>
        <v>0</v>
      </c>
      <c r="BH33" s="357">
        <f ca="1">IF(
COUNTIFS('Project Follow up - Base'!$S$20:$S$96,BH$2,'Project Follow up - Base'!$F$20:$F$96,$C33)&lt;= INDEX(List!$Q:$Q,MATCH(BH$2,List!$P:$P,0)),
0,
(COUNTIFS('Project Follow up - Base'!$S$20:$S$96,BH$2,'Project Follow up - Base'!$F$20:$F$96,$C33)
- INDEX(List!$Q:$Q,MATCH(BH$2,List!$P:$P,0)))
* INDEX(List!$R:$R,MATCH(BH$2,List!$P:$P,0)))</f>
        <v>0</v>
      </c>
      <c r="BI33" s="357">
        <f ca="1">IF(
COUNTIFS('Project Follow up - Base'!$S$20:$S$96,BI$2,'Project Follow up - Base'!$F$20:$F$96,$C33)&lt;= INDEX(List!$Q:$Q,MATCH(BI$2,List!$P:$P,0)),
0,
(COUNTIFS('Project Follow up - Base'!$S$20:$S$96,BI$2,'Project Follow up - Base'!$F$20:$F$96,$C33)
- INDEX(List!$Q:$Q,MATCH(BI$2,List!$P:$P,0)))
* INDEX(List!$R:$R,MATCH(BI$2,List!$P:$P,0)))</f>
        <v>0</v>
      </c>
      <c r="BJ33" s="357">
        <f ca="1">IF(
COUNTIFS('Project Follow up - Base'!$S$20:$S$96,BJ$2,'Project Follow up - Base'!$F$20:$F$96,$C33)&lt;= INDEX(List!$Q:$Q,MATCH(BJ$2,List!$P:$P,0)),
0,
(COUNTIFS('Project Follow up - Base'!$S$20:$S$96,BJ$2,'Project Follow up - Base'!$F$20:$F$96,$C33)
- INDEX(List!$Q:$Q,MATCH(BJ$2,List!$P:$P,0)))
* INDEX(List!$R:$R,MATCH(BJ$2,List!$P:$P,0)))</f>
        <v>0</v>
      </c>
      <c r="BK33" s="357">
        <f ca="1">IF(
COUNTIFS('Project Follow up - Base'!$S$20:$S$96,BK$2,'Project Follow up - Base'!$F$20:$F$96,$C33)&lt;= INDEX(List!$Q:$Q,MATCH(BK$2,List!$P:$P,0)),
0,
(COUNTIFS('Project Follow up - Base'!$S$20:$S$96,BK$2,'Project Follow up - Base'!$F$20:$F$96,$C33)
- INDEX(List!$Q:$Q,MATCH(BK$2,List!$P:$P,0)))
* INDEX(List!$R:$R,MATCH(BK$2,List!$P:$P,0)))</f>
        <v>0</v>
      </c>
      <c r="BL33" s="357">
        <f ca="1">IF(
COUNTIFS('Project Follow up - Base'!$S$20:$S$96,BL$2,'Project Follow up - Base'!$F$20:$F$96,$C33)&lt;= INDEX(List!$Q:$Q,MATCH(BL$2,List!$P:$P,0)),
0,
(COUNTIFS('Project Follow up - Base'!$S$20:$S$96,BL$2,'Project Follow up - Base'!$F$20:$F$96,$C33)
- INDEX(List!$Q:$Q,MATCH(BL$2,List!$P:$P,0)))
* INDEX(List!$R:$R,MATCH(BL$2,List!$P:$P,0)))</f>
        <v>0</v>
      </c>
      <c r="BM33" s="357">
        <f ca="1">IF(
COUNTIFS('Project Follow up - Base'!$S$20:$S$96,BM$2,'Project Follow up - Base'!$F$20:$F$96,$C33)&lt;= INDEX(List!$Q:$Q,MATCH(BM$2,List!$P:$P,0)),
0,
(COUNTIFS('Project Follow up - Base'!$S$20:$S$96,BM$2,'Project Follow up - Base'!$F$20:$F$96,$C33)
- INDEX(List!$Q:$Q,MATCH(BM$2,List!$P:$P,0)))
* INDEX(List!$R:$R,MATCH(BM$2,List!$P:$P,0)))</f>
        <v>0</v>
      </c>
      <c r="BN33" s="357">
        <f ca="1">IF(
COUNTIFS('Project Follow up - Base'!$S$20:$S$96,BN$2,'Project Follow up - Base'!$F$20:$F$96,$C33)&lt;= INDEX(List!$Q:$Q,MATCH(BN$2,List!$P:$P,0)),
0,
(COUNTIFS('Project Follow up - Base'!$S$20:$S$96,BN$2,'Project Follow up - Base'!$F$20:$F$96,$C33)
- INDEX(List!$Q:$Q,MATCH(BN$2,List!$P:$P,0)))
* INDEX(List!$R:$R,MATCH(BN$2,List!$P:$P,0)))</f>
        <v>0</v>
      </c>
      <c r="BO33" s="357">
        <f ca="1">IF(
COUNTIFS('Project Follow up - Base'!$S$20:$S$96,BO$2,'Project Follow up - Base'!$F$20:$F$96,$C33)&lt;= INDEX(List!$Q:$Q,MATCH(BO$2,List!$P:$P,0)),
0,
(COUNTIFS('Project Follow up - Base'!$S$20:$S$96,BO$2,'Project Follow up - Base'!$F$20:$F$96,$C33)
- INDEX(List!$Q:$Q,MATCH(BO$2,List!$P:$P,0)))
* INDEX(List!$R:$R,MATCH(BO$2,List!$P:$P,0)))</f>
        <v>0</v>
      </c>
      <c r="BP33" s="357">
        <f ca="1">IF(
COUNTIFS('Project Follow up - Base'!$S$20:$S$96,BP$2,'Project Follow up - Base'!$F$20:$F$96,$C33)&lt;= INDEX(List!$Q:$Q,MATCH(BP$2,List!$P:$P,0)),
0,
(COUNTIFS('Project Follow up - Base'!$S$20:$S$96,BP$2,'Project Follow up - Base'!$F$20:$F$96,$C33)
- INDEX(List!$Q:$Q,MATCH(BP$2,List!$P:$P,0)))
* INDEX(List!$R:$R,MATCH(BP$2,List!$P:$P,0)))</f>
        <v>0</v>
      </c>
      <c r="BQ33" s="357">
        <f ca="1">IF(
COUNTIFS('Project Follow up - Base'!$S$20:$S$96,BQ$2,'Project Follow up - Base'!$F$20:$F$96,$C33)&lt;= INDEX(List!$Q:$Q,MATCH(BQ$2,List!$P:$P,0)),
0,
(COUNTIFS('Project Follow up - Base'!$S$20:$S$96,BQ$2,'Project Follow up - Base'!$F$20:$F$96,$C33)
- INDEX(List!$Q:$Q,MATCH(BQ$2,List!$P:$P,0)))
* INDEX(List!$R:$R,MATCH(BQ$2,List!$P:$P,0)))</f>
        <v>0</v>
      </c>
      <c r="BR33" s="357">
        <f ca="1">IF(
COUNTIFS('Project Follow up - Base'!$S$20:$S$96,BR$2,'Project Follow up - Base'!$F$20:$F$96,$C33)&lt;= INDEX(List!$Q:$Q,MATCH(BR$2,List!$P:$P,0)),
0,
(COUNTIFS('Project Follow up - Base'!$S$20:$S$96,BR$2,'Project Follow up - Base'!$F$20:$F$96,$C33)
- INDEX(List!$Q:$Q,MATCH(BR$2,List!$P:$P,0)))
* INDEX(List!$R:$R,MATCH(BR$2,List!$P:$P,0)))</f>
        <v>0</v>
      </c>
      <c r="BS33" s="357">
        <f ca="1">IF(
COUNTIFS('Project Follow up - Base'!$S$20:$S$96,BS$2,'Project Follow up - Base'!$F$20:$F$96,$C33)&lt;= INDEX(List!$Q:$Q,MATCH(BS$2,List!$P:$P,0)),
0,
(COUNTIFS('Project Follow up - Base'!$S$20:$S$96,BS$2,'Project Follow up - Base'!$F$20:$F$96,$C33)
- INDEX(List!$Q:$Q,MATCH(BS$2,List!$P:$P,0)))
* INDEX(List!$R:$R,MATCH(BS$2,List!$P:$P,0)))</f>
        <v>0</v>
      </c>
      <c r="BT33" s="357">
        <f ca="1">IF(
COUNTIFS('Project Follow up - Base'!$S$20:$S$96,BT$2,'Project Follow up - Base'!$F$20:$F$96,$C33)&lt;= INDEX(List!$Q:$Q,MATCH(BT$2,List!$P:$P,0)),
0,
(COUNTIFS('Project Follow up - Base'!$S$20:$S$96,BT$2,'Project Follow up - Base'!$F$20:$F$96,$C33)
- INDEX(List!$Q:$Q,MATCH(BT$2,List!$P:$P,0)))
* INDEX(List!$R:$R,MATCH(BT$2,List!$P:$P,0)))</f>
        <v>0</v>
      </c>
      <c r="BU33" s="357">
        <f ca="1">IF(
COUNTIFS('Project Follow up - Base'!$S$20:$S$96,BU$2,'Project Follow up - Base'!$F$20:$F$96,$C33)&lt;= INDEX(List!$Q:$Q,MATCH(BU$2,List!$P:$P,0)),
0,
(COUNTIFS('Project Follow up - Base'!$S$20:$S$96,BU$2,'Project Follow up - Base'!$F$20:$F$96,$C33)
- INDEX(List!$Q:$Q,MATCH(BU$2,List!$P:$P,0)))
* INDEX(List!$R:$R,MATCH(BU$2,List!$P:$P,0)))</f>
        <v>0</v>
      </c>
      <c r="BV33" s="357">
        <f ca="1">IF(
COUNTIFS('Project Follow up - Base'!$S$20:$S$96,BV$2,'Project Follow up - Base'!$F$20:$F$96,$C33)&lt;= INDEX(List!$Q:$Q,MATCH(BV$2,List!$P:$P,0)),
0,
(COUNTIFS('Project Follow up - Base'!$S$20:$S$96,BV$2,'Project Follow up - Base'!$F$20:$F$96,$C33)
- INDEX(List!$Q:$Q,MATCH(BV$2,List!$P:$P,0)))
* INDEX(List!$R:$R,MATCH(BV$2,List!$P:$P,0)))</f>
        <v>0</v>
      </c>
      <c r="BW33" s="357">
        <f ca="1">IF(
COUNTIFS('Project Follow up - Base'!$S$20:$S$96,BW$2,'Project Follow up - Base'!$F$20:$F$96,$C33)&lt;= INDEX(List!$Q:$Q,MATCH(BW$2,List!$P:$P,0)),
0,
(COUNTIFS('Project Follow up - Base'!$S$20:$S$96,BW$2,'Project Follow up - Base'!$F$20:$F$96,$C33)
- INDEX(List!$Q:$Q,MATCH(BW$2,List!$P:$P,0)))
* INDEX(List!$R:$R,MATCH(BW$2,List!$P:$P,0)))</f>
        <v>0</v>
      </c>
      <c r="BX33" s="357">
        <f ca="1">IF(
COUNTIFS('Project Follow up - Base'!$S$20:$S$96,BX$2,'Project Follow up - Base'!$F$20:$F$96,$C33)&lt;= INDEX(List!$Q:$Q,MATCH(BX$2,List!$P:$P,0)),
0,
(COUNTIFS('Project Follow up - Base'!$S$20:$S$96,BX$2,'Project Follow up - Base'!$F$20:$F$96,$C33)
- INDEX(List!$Q:$Q,MATCH(BX$2,List!$P:$P,0)))
* INDEX(List!$R:$R,MATCH(BX$2,List!$P:$P,0)))</f>
        <v>0</v>
      </c>
      <c r="BY33" s="357">
        <f ca="1">IF(
COUNTIFS('Project Follow up - Base'!$S$20:$S$96,BY$2,'Project Follow up - Base'!$F$20:$F$96,$C33)&lt;= INDEX(List!$Q:$Q,MATCH(BY$2,List!$P:$P,0)),
0,
(COUNTIFS('Project Follow up - Base'!$S$20:$S$96,BY$2,'Project Follow up - Base'!$F$20:$F$96,$C33)
- INDEX(List!$Q:$Q,MATCH(BY$2,List!$P:$P,0)))
* INDEX(List!$R:$R,MATCH(BY$2,List!$P:$P,0)))</f>
        <v>0</v>
      </c>
      <c r="BZ33" s="357">
        <f ca="1">IF(
COUNTIFS('Project Follow up - Base'!$S$20:$S$96,BZ$2,'Project Follow up - Base'!$F$20:$F$96,$C33)&lt;= INDEX(List!$Q:$Q,MATCH(BZ$2,List!$P:$P,0)),
0,
(COUNTIFS('Project Follow up - Base'!$S$20:$S$96,BZ$2,'Project Follow up - Base'!$F$20:$F$96,$C33)
- INDEX(List!$Q:$Q,MATCH(BZ$2,List!$P:$P,0)))
* INDEX(List!$R:$R,MATCH(BZ$2,List!$P:$P,0)))</f>
        <v>0</v>
      </c>
      <c r="CA33" s="357">
        <f ca="1">IF(
COUNTIFS('Project Follow up - Base'!$S$20:$S$96,CA$2,'Project Follow up - Base'!$F$20:$F$96,$C33)&lt;= INDEX(List!$Q:$Q,MATCH(CA$2,List!$P:$P,0)),
0,
(COUNTIFS('Project Follow up - Base'!$S$20:$S$96,CA$2,'Project Follow up - Base'!$F$20:$F$96,$C33)
- INDEX(List!$Q:$Q,MATCH(CA$2,List!$P:$P,0)))
* INDEX(List!$R:$R,MATCH(CA$2,List!$P:$P,0)))</f>
        <v>0</v>
      </c>
      <c r="CB33" s="357">
        <f ca="1">IF(
COUNTIFS('Project Follow up - Base'!$S$20:$S$96,CB$2,'Project Follow up - Base'!$F$20:$F$96,$C33)&lt;= INDEX(List!$Q:$Q,MATCH(CB$2,List!$P:$P,0)),
0,
(COUNTIFS('Project Follow up - Base'!$S$20:$S$96,CB$2,'Project Follow up - Base'!$F$20:$F$96,$C33)
- INDEX(List!$Q:$Q,MATCH(CB$2,List!$P:$P,0)))
* INDEX(List!$R:$R,MATCH(CB$2,List!$P:$P,0)))</f>
        <v>0</v>
      </c>
      <c r="CC33" s="357">
        <f ca="1">IF(
COUNTIFS('Project Follow up - Base'!$S$20:$S$96,CC$2,'Project Follow up - Base'!$F$20:$F$96,$C33)&lt;= INDEX(List!$Q:$Q,MATCH(CC$2,List!$P:$P,0)),
0,
(COUNTIFS('Project Follow up - Base'!$S$20:$S$96,CC$2,'Project Follow up - Base'!$F$20:$F$96,$C33)
- INDEX(List!$Q:$Q,MATCH(CC$2,List!$P:$P,0)))
* INDEX(List!$R:$R,MATCH(CC$2,List!$P:$P,0)))</f>
        <v>0</v>
      </c>
      <c r="CD33" s="357">
        <f ca="1">IF(
COUNTIFS('Project Follow up - Base'!$S$20:$S$96,CD$2,'Project Follow up - Base'!$F$20:$F$96,$C33)&lt;= INDEX(List!$Q:$Q,MATCH(CD$2,List!$P:$P,0)),
0,
(COUNTIFS('Project Follow up - Base'!$S$20:$S$96,CD$2,'Project Follow up - Base'!$F$20:$F$96,$C33)
- INDEX(List!$Q:$Q,MATCH(CD$2,List!$P:$P,0)))
* INDEX(List!$R:$R,MATCH(CD$2,List!$P:$P,0)))</f>
        <v>0</v>
      </c>
      <c r="CE33" s="357">
        <f ca="1">IF(
COUNTIFS('Project Follow up - Base'!$S$20:$S$96,CE$2,'Project Follow up - Base'!$F$20:$F$96,$C33)&lt;= INDEX(List!$Q:$Q,MATCH(CE$2,List!$P:$P,0)),
0,
(COUNTIFS('Project Follow up - Base'!$S$20:$S$96,CE$2,'Project Follow up - Base'!$F$20:$F$96,$C33)
- INDEX(List!$Q:$Q,MATCH(CE$2,List!$P:$P,0)))
* INDEX(List!$R:$R,MATCH(CE$2,List!$P:$P,0)))</f>
        <v>0</v>
      </c>
      <c r="CF33" s="357">
        <f ca="1">IF(
COUNTIFS('Project Follow up - Base'!$S$20:$S$96,CF$2,'Project Follow up - Base'!$F$20:$F$96,$C33)&lt;= INDEX(List!$Q:$Q,MATCH(CF$2,List!$P:$P,0)),
0,
(COUNTIFS('Project Follow up - Base'!$S$20:$S$96,CF$2,'Project Follow up - Base'!$F$20:$F$96,$C33)
- INDEX(List!$Q:$Q,MATCH(CF$2,List!$P:$P,0)))
* INDEX(List!$R:$R,MATCH(CF$2,List!$P:$P,0)))</f>
        <v>0</v>
      </c>
      <c r="CG33" s="357">
        <f ca="1">IF(
COUNTIFS('Project Follow up - Base'!$S$20:$S$96,CG$2,'Project Follow up - Base'!$F$20:$F$96,$C33)&lt;= INDEX(List!$Q:$Q,MATCH(CG$2,List!$P:$P,0)),
0,
(COUNTIFS('Project Follow up - Base'!$S$20:$S$96,CG$2,'Project Follow up - Base'!$F$20:$F$96,$C33)
- INDEX(List!$Q:$Q,MATCH(CG$2,List!$P:$P,0)))
* INDEX(List!$R:$R,MATCH(CG$2,List!$P:$P,0)))</f>
        <v>0</v>
      </c>
      <c r="CH33" s="357">
        <f ca="1">IF(
COUNTIFS('Project Follow up - Base'!$S$20:$S$96,CH$2,'Project Follow up - Base'!$F$20:$F$96,$C33)&lt;= INDEX(List!$Q:$Q,MATCH(CH$2,List!$P:$P,0)),
0,
(COUNTIFS('Project Follow up - Base'!$S$20:$S$96,CH$2,'Project Follow up - Base'!$F$20:$F$96,$C33)
- INDEX(List!$Q:$Q,MATCH(CH$2,List!$P:$P,0)))
* INDEX(List!$R:$R,MATCH(CH$2,List!$P:$P,0)))</f>
        <v>0</v>
      </c>
      <c r="CI33" s="357">
        <f ca="1">IF(
COUNTIFS('Project Follow up - Base'!$S$20:$S$96,CI$2,'Project Follow up - Base'!$F$20:$F$96,$C33)&lt;= INDEX(List!$Q:$Q,MATCH(CI$2,List!$P:$P,0)),
0,
(COUNTIFS('Project Follow up - Base'!$S$20:$S$96,CI$2,'Project Follow up - Base'!$F$20:$F$96,$C33)
- INDEX(List!$Q:$Q,MATCH(CI$2,List!$P:$P,0)))
* INDEX(List!$R:$R,MATCH(CI$2,List!$P:$P,0)))</f>
        <v>0</v>
      </c>
      <c r="CJ33" s="357">
        <f ca="1">IF(
COUNTIFS('Project Follow up - Base'!$S$20:$S$96,CJ$2,'Project Follow up - Base'!$F$20:$F$96,$C33)&lt;= INDEX(List!$Q:$Q,MATCH(CJ$2,List!$P:$P,0)),
0,
(COUNTIFS('Project Follow up - Base'!$S$20:$S$96,CJ$2,'Project Follow up - Base'!$F$20:$F$96,$C33)
- INDEX(List!$Q:$Q,MATCH(CJ$2,List!$P:$P,0)))
* INDEX(List!$R:$R,MATCH(CJ$2,List!$P:$P,0)))</f>
        <v>0</v>
      </c>
      <c r="CK33" s="357">
        <f ca="1">IF(
COUNTIFS('Project Follow up - Base'!$S$20:$S$96,CK$2,'Project Follow up - Base'!$F$20:$F$96,$C33)&lt;= INDEX(List!$Q:$Q,MATCH(CK$2,List!$P:$P,0)),
0,
(COUNTIFS('Project Follow up - Base'!$S$20:$S$96,CK$2,'Project Follow up - Base'!$F$20:$F$96,$C33)
- INDEX(List!$Q:$Q,MATCH(CK$2,List!$P:$P,0)))
* INDEX(List!$R:$R,MATCH(CK$2,List!$P:$P,0)))</f>
        <v>0</v>
      </c>
      <c r="CL33" s="357">
        <f ca="1">IF(
COUNTIFS('Project Follow up - Base'!$S$20:$S$96,CL$2,'Project Follow up - Base'!$F$20:$F$96,$C33)&lt;= INDEX(List!$Q:$Q,MATCH(CL$2,List!$P:$P,0)),
0,
(COUNTIFS('Project Follow up - Base'!$S$20:$S$96,CL$2,'Project Follow up - Base'!$F$20:$F$96,$C33)
- INDEX(List!$Q:$Q,MATCH(CL$2,List!$P:$P,0)))
* INDEX(List!$R:$R,MATCH(CL$2,List!$P:$P,0)))</f>
        <v>0</v>
      </c>
      <c r="CM33" s="357">
        <f ca="1">IF(
COUNTIFS('Project Follow up - Base'!$S$20:$S$96,CM$2,'Project Follow up - Base'!$F$20:$F$96,$C33)&lt;= INDEX(List!$Q:$Q,MATCH(CM$2,List!$P:$P,0)),
0,
(COUNTIFS('Project Follow up - Base'!$S$20:$S$96,CM$2,'Project Follow up - Base'!$F$20:$F$96,$C33)
- INDEX(List!$Q:$Q,MATCH(CM$2,List!$P:$P,0)))
* INDEX(List!$R:$R,MATCH(CM$2,List!$P:$P,0)))</f>
        <v>0</v>
      </c>
      <c r="CN33" s="357">
        <f ca="1">IF(
COUNTIFS('Project Follow up - Base'!$S$20:$S$96,CN$2,'Project Follow up - Base'!$F$20:$F$96,$C33)&lt;= INDEX(List!$Q:$Q,MATCH(CN$2,List!$P:$P,0)),
0,
(COUNTIFS('Project Follow up - Base'!$S$20:$S$96,CN$2,'Project Follow up - Base'!$F$20:$F$96,$C33)
- INDEX(List!$Q:$Q,MATCH(CN$2,List!$P:$P,0)))
* INDEX(List!$R:$R,MATCH(CN$2,List!$P:$P,0)))</f>
        <v>0</v>
      </c>
      <c r="CO33" s="357">
        <f ca="1">IF(
COUNTIFS('Project Follow up - Base'!$S$20:$S$96,CO$2,'Project Follow up - Base'!$F$20:$F$96,$C33)&lt;= INDEX(List!$Q:$Q,MATCH(CO$2,List!$P:$P,0)),
0,
(COUNTIFS('Project Follow up - Base'!$S$20:$S$96,CO$2,'Project Follow up - Base'!$F$20:$F$96,$C33)
- INDEX(List!$Q:$Q,MATCH(CO$2,List!$P:$P,0)))
* INDEX(List!$R:$R,MATCH(CO$2,List!$P:$P,0)))</f>
        <v>0</v>
      </c>
      <c r="CP33" s="357">
        <f ca="1">IF(
COUNTIFS('Project Follow up - Base'!$S$20:$S$96,CP$2,'Project Follow up - Base'!$F$20:$F$96,$C33)&lt;= INDEX(List!$Q:$Q,MATCH(CP$2,List!$P:$P,0)),
0,
(COUNTIFS('Project Follow up - Base'!$S$20:$S$96,CP$2,'Project Follow up - Base'!$F$20:$F$96,$C33)
- INDEX(List!$Q:$Q,MATCH(CP$2,List!$P:$P,0)))
* INDEX(List!$R:$R,MATCH(CP$2,List!$P:$P,0)))</f>
        <v>0</v>
      </c>
      <c r="CQ33" s="357">
        <f ca="1">IF(
COUNTIFS('Project Follow up - Base'!$S$20:$S$96,CQ$2,'Project Follow up - Base'!$F$20:$F$96,$C33)&lt;= INDEX(List!$Q:$Q,MATCH(CQ$2,List!$P:$P,0)),
0,
(COUNTIFS('Project Follow up - Base'!$S$20:$S$96,CQ$2,'Project Follow up - Base'!$F$20:$F$96,$C33)
- INDEX(List!$Q:$Q,MATCH(CQ$2,List!$P:$P,0)))
* INDEX(List!$R:$R,MATCH(CQ$2,List!$P:$P,0)))</f>
        <v>0</v>
      </c>
      <c r="CR33" s="357">
        <f ca="1">IF(
COUNTIFS('Project Follow up - Base'!$S$20:$S$96,CR$2,'Project Follow up - Base'!$F$20:$F$96,$C33)&lt;= INDEX(List!$Q:$Q,MATCH(CR$2,List!$P:$P,0)),
0,
(COUNTIFS('Project Follow up - Base'!$S$20:$S$96,CR$2,'Project Follow up - Base'!$F$20:$F$96,$C33)
- INDEX(List!$Q:$Q,MATCH(CR$2,List!$P:$P,0)))
* INDEX(List!$R:$R,MATCH(CR$2,List!$P:$P,0)))</f>
        <v>0</v>
      </c>
      <c r="CS33" s="357">
        <f ca="1">IF(
COUNTIFS('Project Follow up - Base'!$S$20:$S$96,CS$2,'Project Follow up - Base'!$F$20:$F$96,$C33)&lt;= INDEX(List!$Q:$Q,MATCH(CS$2,List!$P:$P,0)),
0,
(COUNTIFS('Project Follow up - Base'!$S$20:$S$96,CS$2,'Project Follow up - Base'!$F$20:$F$96,$C33)
- INDEX(List!$Q:$Q,MATCH(CS$2,List!$P:$P,0)))
* INDEX(List!$R:$R,MATCH(CS$2,List!$P:$P,0)))</f>
        <v>0</v>
      </c>
      <c r="CT33" s="357">
        <f ca="1">IF(
COUNTIFS('Project Follow up - Base'!$S$20:$S$96,CT$2,'Project Follow up - Base'!$F$20:$F$96,$C33)&lt;= INDEX(List!$Q:$Q,MATCH(CT$2,List!$P:$P,0)),
0,
(COUNTIFS('Project Follow up - Base'!$S$20:$S$96,CT$2,'Project Follow up - Base'!$F$20:$F$96,$C33)
- INDEX(List!$Q:$Q,MATCH(CT$2,List!$P:$P,0)))
* INDEX(List!$R:$R,MATCH(CT$2,List!$P:$P,0)))</f>
        <v>0</v>
      </c>
      <c r="CU33" s="357">
        <f ca="1">IF(
COUNTIFS('Project Follow up - Base'!$S$20:$S$96,CU$2,'Project Follow up - Base'!$F$20:$F$96,$C33)&lt;= INDEX(List!$Q:$Q,MATCH(CU$2,List!$P:$P,0)),
0,
(COUNTIFS('Project Follow up - Base'!$S$20:$S$96,CU$2,'Project Follow up - Base'!$F$20:$F$96,$C33)
- INDEX(List!$Q:$Q,MATCH(CU$2,List!$P:$P,0)))
* INDEX(List!$R:$R,MATCH(CU$2,List!$P:$P,0)))</f>
        <v>0</v>
      </c>
      <c r="CV33" s="357">
        <f ca="1">IF(
COUNTIFS('Project Follow up - Base'!$S$20:$S$96,CV$2,'Project Follow up - Base'!$F$20:$F$96,$C33)&lt;= INDEX(List!$Q:$Q,MATCH(CV$2,List!$P:$P,0)),
0,
(COUNTIFS('Project Follow up - Base'!$S$20:$S$96,CV$2,'Project Follow up - Base'!$F$20:$F$96,$C33)
- INDEX(List!$Q:$Q,MATCH(CV$2,List!$P:$P,0)))
* INDEX(List!$R:$R,MATCH(CV$2,List!$P:$P,0)))</f>
        <v>0</v>
      </c>
      <c r="CW33" s="357">
        <f ca="1">IF(
COUNTIFS('Project Follow up - Base'!$S$20:$S$96,CW$2,'Project Follow up - Base'!$F$20:$F$96,$C33)&lt;= INDEX(List!$Q:$Q,MATCH(CW$2,List!$P:$P,0)),
0,
(COUNTIFS('Project Follow up - Base'!$S$20:$S$96,CW$2,'Project Follow up - Base'!$F$20:$F$96,$C33)
- INDEX(List!$Q:$Q,MATCH(CW$2,List!$P:$P,0)))
* INDEX(List!$R:$R,MATCH(CW$2,List!$P:$P,0)))</f>
        <v>0</v>
      </c>
      <c r="CX33" s="357">
        <f ca="1">IF(
COUNTIFS('Project Follow up - Base'!$S$20:$S$96,CX$2,'Project Follow up - Base'!$F$20:$F$96,$C33)&lt;= INDEX(List!$Q:$Q,MATCH(CX$2,List!$P:$P,0)),
0,
(COUNTIFS('Project Follow up - Base'!$S$20:$S$96,CX$2,'Project Follow up - Base'!$F$20:$F$96,$C33)
- INDEX(List!$Q:$Q,MATCH(CX$2,List!$P:$P,0)))
* INDEX(List!$R:$R,MATCH(CX$2,List!$P:$P,0)))</f>
        <v>0</v>
      </c>
      <c r="CY33" s="357">
        <f ca="1">IF(
COUNTIFS('Project Follow up - Base'!$S$20:$S$96,CY$2,'Project Follow up - Base'!$F$20:$F$96,$C33)&lt;= INDEX(List!$Q:$Q,MATCH(CY$2,List!$P:$P,0)),
0,
(COUNTIFS('Project Follow up - Base'!$S$20:$S$96,CY$2,'Project Follow up - Base'!$F$20:$F$96,$C33)
- INDEX(List!$Q:$Q,MATCH(CY$2,List!$P:$P,0)))
* INDEX(List!$R:$R,MATCH(CY$2,List!$P:$P,0)))</f>
        <v>0</v>
      </c>
      <c r="CZ33" s="357">
        <f ca="1">IF(
COUNTIFS('Project Follow up - Base'!$S$20:$S$96,CZ$2,'Project Follow up - Base'!$F$20:$F$96,$C33)&lt;= INDEX(List!$Q:$Q,MATCH(CZ$2,List!$P:$P,0)),
0,
(COUNTIFS('Project Follow up - Base'!$S$20:$S$96,CZ$2,'Project Follow up - Base'!$F$20:$F$96,$C33)
- INDEX(List!$Q:$Q,MATCH(CZ$2,List!$P:$P,0)))
* INDEX(List!$R:$R,MATCH(CZ$2,List!$P:$P,0)))</f>
        <v>0</v>
      </c>
      <c r="DA33" s="357">
        <f ca="1">IF(
COUNTIFS('Project Follow up - Base'!$S$20:$S$96,DA$2,'Project Follow up - Base'!$F$20:$F$96,$C33)&lt;= INDEX(List!$Q:$Q,MATCH(DA$2,List!$P:$P,0)),
0,
(COUNTIFS('Project Follow up - Base'!$S$20:$S$96,DA$2,'Project Follow up - Base'!$F$20:$F$96,$C33)
- INDEX(List!$Q:$Q,MATCH(DA$2,List!$P:$P,0)))
* INDEX(List!$R:$R,MATCH(DA$2,List!$P:$P,0)))</f>
        <v>0</v>
      </c>
      <c r="DB33" s="357">
        <f ca="1">IF(
COUNTIFS('Project Follow up - Base'!$S$20:$S$96,DB$2,'Project Follow up - Base'!$F$20:$F$96,$C33)&lt;= INDEX(List!$Q:$Q,MATCH(DB$2,List!$P:$P,0)),
0,
(COUNTIFS('Project Follow up - Base'!$S$20:$S$96,DB$2,'Project Follow up - Base'!$F$20:$F$96,$C33)
- INDEX(List!$Q:$Q,MATCH(DB$2,List!$P:$P,0)))
* INDEX(List!$R:$R,MATCH(DB$2,List!$P:$P,0)))</f>
        <v>0</v>
      </c>
    </row>
    <row r="34" spans="1:106" x14ac:dyDescent="0.2">
      <c r="A34" s="353">
        <f>COUNTIF('Project Follow up - Base'!$F$20:$F$96,C34)</f>
        <v>0</v>
      </c>
      <c r="B34" s="353" t="str">
        <f>'Employees Summary'!B35</f>
        <v>Technical</v>
      </c>
      <c r="C34" s="353" t="str">
        <f>'Employees Summary'!C35</f>
        <v>Abdulrahman  Mohammed</v>
      </c>
      <c r="D34" s="354" t="str">
        <f>IF(C34=0,"", IF(A34&gt;0,1-(G34*[1]KPI!$C$3)-(H34*[1]KPI!$C$4),""))</f>
        <v/>
      </c>
      <c r="E34" s="365" t="str">
        <f>IF(OR(C34='Project Follow up - Base'!$D$17,C34='Project Follow up - Base'!$D$38,C34='Project Follow up - Base'!$D$74), IF(SUMIF(B:B,B34,A:A)=0,"", AVERAGEIF(B:B,B34,D:D)),"")</f>
        <v/>
      </c>
      <c r="F34" s="366">
        <f>SUMIF('Project Follow up - Base'!$F$20:$F$102,'Employees KPIs'!C34,'Project Follow up - Base'!$AA$20:$AA$102)</f>
        <v>0</v>
      </c>
      <c r="G34" s="355">
        <f>IF( F34=0,
   0,
   IF(
     F34-
     [1]KPI!$F$3
     &lt;0,0,
     F34-
     [1]KPI!$F$3
    )*
     [1]KPI!$G$3
)</f>
        <v>0</v>
      </c>
      <c r="H34" s="355">
        <f t="shared" ca="1" si="0"/>
        <v>0</v>
      </c>
      <c r="I34" s="356">
        <f ca="1">IF(
COUNTIFS('Project Follow up - Base'!$S$20:$S$96,I$2,'Project Follow up - Base'!$F$20:$F$96,$C34)&lt;= INDEX(List!$Q:$Q,MATCH(I$2,List!$P:$P,0)),
0,
(COUNTIFS('Project Follow up - Base'!$S$20:$S$96,I$2,'Project Follow up - Base'!$F$20:$F$96,$C34)
- INDEX(List!$Q:$Q,MATCH(I$2,List!$P:$P,0)))
* INDEX(List!$R:$R,MATCH(I$2,List!$P:$P,0)))</f>
        <v>0</v>
      </c>
      <c r="J34" s="357">
        <f ca="1">IF(
COUNTIFS('Project Follow up - Base'!$S$20:$S$96,J$2,'Project Follow up - Base'!$F$20:$F$96,$C34)&lt;= INDEX(List!$Q:$Q,MATCH(J$2,List!$P:$P,0)),
0,
(COUNTIFS('Project Follow up - Base'!$S$20:$S$96,J$2,'Project Follow up - Base'!$F$20:$F$96,$C34)
- INDEX(List!$Q:$Q,MATCH(J$2,List!$P:$P,0)))
* INDEX(List!$R:$R,MATCH(J$2,List!$P:$P,0)))</f>
        <v>0</v>
      </c>
      <c r="K34" s="357">
        <f ca="1">IF(
COUNTIFS('Project Follow up - Base'!$S$20:$S$96,K$2,'Project Follow up - Base'!$F$20:$F$96,$C34)&lt;= INDEX(List!$Q:$Q,MATCH(K$2,List!$P:$P,0)),
0,
(COUNTIFS('Project Follow up - Base'!$S$20:$S$96,K$2,'Project Follow up - Base'!$F$20:$F$96,$C34)
- INDEX(List!$Q:$Q,MATCH(K$2,List!$P:$P,0)))
* INDEX(List!$R:$R,MATCH(K$2,List!$P:$P,0)))</f>
        <v>0</v>
      </c>
      <c r="L34" s="357">
        <f ca="1">IF(
COUNTIFS('Project Follow up - Base'!$S$20:$S$96,L$2,'Project Follow up - Base'!$F$20:$F$96,$C34)&lt;= INDEX(List!$Q:$Q,MATCH(L$2,List!$P:$P,0)),
0,
(COUNTIFS('Project Follow up - Base'!$S$20:$S$96,L$2,'Project Follow up - Base'!$F$20:$F$96,$C34)
- INDEX(List!$Q:$Q,MATCH(L$2,List!$P:$P,0)))
* INDEX(List!$R:$R,MATCH(L$2,List!$P:$P,0)))</f>
        <v>0</v>
      </c>
      <c r="M34" s="357">
        <f ca="1">IF(
COUNTIFS('Project Follow up - Base'!$S$20:$S$96,M$2,'Project Follow up - Base'!$F$20:$F$96,$C34)&lt;= INDEX(List!$Q:$Q,MATCH(M$2,List!$P:$P,0)),
0,
(COUNTIFS('Project Follow up - Base'!$S$20:$S$96,M$2,'Project Follow up - Base'!$F$20:$F$96,$C34)
- INDEX(List!$Q:$Q,MATCH(M$2,List!$P:$P,0)))
* INDEX(List!$R:$R,MATCH(M$2,List!$P:$P,0)))</f>
        <v>0</v>
      </c>
      <c r="N34" s="357">
        <f ca="1">IF(
COUNTIFS('Project Follow up - Base'!$S$20:$S$96,N$2,'Project Follow up - Base'!$F$20:$F$96,$C34)&lt;= INDEX(List!$Q:$Q,MATCH(N$2,List!$P:$P,0)),
0,
(COUNTIFS('Project Follow up - Base'!$S$20:$S$96,N$2,'Project Follow up - Base'!$F$20:$F$96,$C34)
- INDEX(List!$Q:$Q,MATCH(N$2,List!$P:$P,0)))
* INDEX(List!$R:$R,MATCH(N$2,List!$P:$P,0)))</f>
        <v>0</v>
      </c>
      <c r="O34" s="357">
        <f ca="1">IF(
COUNTIFS('Project Follow up - Base'!$S$20:$S$96,O$2,'Project Follow up - Base'!$F$20:$F$96,$C34)&lt;= INDEX(List!$Q:$Q,MATCH(O$2,List!$P:$P,0)),
0,
(COUNTIFS('Project Follow up - Base'!$S$20:$S$96,O$2,'Project Follow up - Base'!$F$20:$F$96,$C34)
- INDEX(List!$Q:$Q,MATCH(O$2,List!$P:$P,0)))
* INDEX(List!$R:$R,MATCH(O$2,List!$P:$P,0)))</f>
        <v>0</v>
      </c>
      <c r="P34" s="357">
        <f ca="1">IF(
COUNTIFS('Project Follow up - Base'!$S$20:$S$96,P$2,'Project Follow up - Base'!$F$20:$F$96,$C34)&lt;= INDEX(List!$Q:$Q,MATCH(P$2,List!$P:$P,0)),
0,
(COUNTIFS('Project Follow up - Base'!$S$20:$S$96,P$2,'Project Follow up - Base'!$F$20:$F$96,$C34)
- INDEX(List!$Q:$Q,MATCH(P$2,List!$P:$P,0)))
* INDEX(List!$R:$R,MATCH(P$2,List!$P:$P,0)))</f>
        <v>0</v>
      </c>
      <c r="Q34" s="357">
        <f ca="1">IF(
COUNTIFS('Project Follow up - Base'!$S$20:$S$96,Q$2,'Project Follow up - Base'!$F$20:$F$96,$C34)&lt;= INDEX(List!$Q:$Q,MATCH(Q$2,List!$P:$P,0)),
0,
(COUNTIFS('Project Follow up - Base'!$S$20:$S$96,Q$2,'Project Follow up - Base'!$F$20:$F$96,$C34)
- INDEX(List!$Q:$Q,MATCH(Q$2,List!$P:$P,0)))
* INDEX(List!$R:$R,MATCH(Q$2,List!$P:$P,0)))</f>
        <v>0</v>
      </c>
      <c r="R34" s="357">
        <f ca="1">IF(
COUNTIFS('Project Follow up - Base'!$S$20:$S$96,R$2,'Project Follow up - Base'!$F$20:$F$96,$C34)&lt;= INDEX(List!$Q:$Q,MATCH(R$2,List!$P:$P,0)),
0,
(COUNTIFS('Project Follow up - Base'!$S$20:$S$96,R$2,'Project Follow up - Base'!$F$20:$F$96,$C34)
- INDEX(List!$Q:$Q,MATCH(R$2,List!$P:$P,0)))
* INDEX(List!$R:$R,MATCH(R$2,List!$P:$P,0)))</f>
        <v>0</v>
      </c>
      <c r="S34" s="357">
        <f ca="1">IF(
COUNTIFS('Project Follow up - Base'!$S$20:$S$96,S$2,'Project Follow up - Base'!$F$20:$F$96,$C34)&lt;= INDEX(List!$Q:$Q,MATCH(S$2,List!$P:$P,0)),
0,
(COUNTIFS('Project Follow up - Base'!$S$20:$S$96,S$2,'Project Follow up - Base'!$F$20:$F$96,$C34)
- INDEX(List!$Q:$Q,MATCH(S$2,List!$P:$P,0)))
* INDEX(List!$R:$R,MATCH(S$2,List!$P:$P,0)))</f>
        <v>0</v>
      </c>
      <c r="T34" s="357">
        <f ca="1">IF(
COUNTIFS('Project Follow up - Base'!$S$20:$S$96,T$2,'Project Follow up - Base'!$F$20:$F$96,$C34)&lt;= INDEX(List!$Q:$Q,MATCH(T$2,List!$P:$P,0)),
0,
(COUNTIFS('Project Follow up - Base'!$S$20:$S$96,T$2,'Project Follow up - Base'!$F$20:$F$96,$C34)
- INDEX(List!$Q:$Q,MATCH(T$2,List!$P:$P,0)))
* INDEX(List!$R:$R,MATCH(T$2,List!$P:$P,0)))</f>
        <v>0</v>
      </c>
      <c r="U34" s="357">
        <f ca="1">IF(
COUNTIFS('Project Follow up - Base'!$S$20:$S$96,U$2,'Project Follow up - Base'!$F$20:$F$96,$C34)&lt;= INDEX(List!$Q:$Q,MATCH(U$2,List!$P:$P,0)),
0,
(COUNTIFS('Project Follow up - Base'!$S$20:$S$96,U$2,'Project Follow up - Base'!$F$20:$F$96,$C34)
- INDEX(List!$Q:$Q,MATCH(U$2,List!$P:$P,0)))
* INDEX(List!$R:$R,MATCH(U$2,List!$P:$P,0)))</f>
        <v>0</v>
      </c>
      <c r="V34" s="357">
        <f ca="1">IF(
COUNTIFS('Project Follow up - Base'!$S$20:$S$96,V$2,'Project Follow up - Base'!$F$20:$F$96,$C34)&lt;= INDEX(List!$Q:$Q,MATCH(V$2,List!$P:$P,0)),
0,
(COUNTIFS('Project Follow up - Base'!$S$20:$S$96,V$2,'Project Follow up - Base'!$F$20:$F$96,$C34)
- INDEX(List!$Q:$Q,MATCH(V$2,List!$P:$P,0)))
* INDEX(List!$R:$R,MATCH(V$2,List!$P:$P,0)))</f>
        <v>0</v>
      </c>
      <c r="W34" s="357">
        <f ca="1">IF(
COUNTIFS('Project Follow up - Base'!$S$20:$S$96,W$2,'Project Follow up - Base'!$F$20:$F$96,$C34)&lt;= INDEX(List!$Q:$Q,MATCH(W$2,List!$P:$P,0)),
0,
(COUNTIFS('Project Follow up - Base'!$S$20:$S$96,W$2,'Project Follow up - Base'!$F$20:$F$96,$C34)
- INDEX(List!$Q:$Q,MATCH(W$2,List!$P:$P,0)))
* INDEX(List!$R:$R,MATCH(W$2,List!$P:$P,0)))</f>
        <v>0</v>
      </c>
      <c r="X34" s="357">
        <f ca="1">IF(
COUNTIFS('Project Follow up - Base'!$S$20:$S$96,X$2,'Project Follow up - Base'!$F$20:$F$96,$C34)&lt;= INDEX(List!$Q:$Q,MATCH(X$2,List!$P:$P,0)),
0,
(COUNTIFS('Project Follow up - Base'!$S$20:$S$96,X$2,'Project Follow up - Base'!$F$20:$F$96,$C34)
- INDEX(List!$Q:$Q,MATCH(X$2,List!$P:$P,0)))
* INDEX(List!$R:$R,MATCH(X$2,List!$P:$P,0)))</f>
        <v>0</v>
      </c>
      <c r="Y34" s="357">
        <f ca="1">IF(
COUNTIFS('Project Follow up - Base'!$S$20:$S$96,Y$2,'Project Follow up - Base'!$F$20:$F$96,$C34)&lt;= INDEX(List!$Q:$Q,MATCH(Y$2,List!$P:$P,0)),
0,
(COUNTIFS('Project Follow up - Base'!$S$20:$S$96,Y$2,'Project Follow up - Base'!$F$20:$F$96,$C34)
- INDEX(List!$Q:$Q,MATCH(Y$2,List!$P:$P,0)))
* INDEX(List!$R:$R,MATCH(Y$2,List!$P:$P,0)))</f>
        <v>0</v>
      </c>
      <c r="Z34" s="357">
        <f ca="1">IF(
COUNTIFS('Project Follow up - Base'!$S$20:$S$96,Z$2,'Project Follow up - Base'!$F$20:$F$96,$C34)&lt;= INDEX(List!$Q:$Q,MATCH(Z$2,List!$P:$P,0)),
0,
(COUNTIFS('Project Follow up - Base'!$S$20:$S$96,Z$2,'Project Follow up - Base'!$F$20:$F$96,$C34)
- INDEX(List!$Q:$Q,MATCH(Z$2,List!$P:$P,0)))
* INDEX(List!$R:$R,MATCH(Z$2,List!$P:$P,0)))</f>
        <v>0</v>
      </c>
      <c r="AA34" s="357">
        <f ca="1">IF(
COUNTIFS('Project Follow up - Base'!$S$20:$S$96,AA$2,'Project Follow up - Base'!$F$20:$F$96,$C34)&lt;= INDEX(List!$Q:$Q,MATCH(AA$2,List!$P:$P,0)),
0,
(COUNTIFS('Project Follow up - Base'!$S$20:$S$96,AA$2,'Project Follow up - Base'!$F$20:$F$96,$C34)
- INDEX(List!$Q:$Q,MATCH(AA$2,List!$P:$P,0)))
* INDEX(List!$R:$R,MATCH(AA$2,List!$P:$P,0)))</f>
        <v>0</v>
      </c>
      <c r="AB34" s="357">
        <f ca="1">IF(
COUNTIFS('Project Follow up - Base'!$S$20:$S$96,AB$2,'Project Follow up - Base'!$F$20:$F$96,$C34)&lt;= INDEX(List!$Q:$Q,MATCH(AB$2,List!$P:$P,0)),
0,
(COUNTIFS('Project Follow up - Base'!$S$20:$S$96,AB$2,'Project Follow up - Base'!$F$20:$F$96,$C34)
- INDEX(List!$Q:$Q,MATCH(AB$2,List!$P:$P,0)))
* INDEX(List!$R:$R,MATCH(AB$2,List!$P:$P,0)))</f>
        <v>0</v>
      </c>
      <c r="AC34" s="357">
        <f ca="1">IF(
COUNTIFS('Project Follow up - Base'!$S$20:$S$96,AC$2,'Project Follow up - Base'!$F$20:$F$96,$C34)&lt;= INDEX(List!$Q:$Q,MATCH(AC$2,List!$P:$P,0)),
0,
(COUNTIFS('Project Follow up - Base'!$S$20:$S$96,AC$2,'Project Follow up - Base'!$F$20:$F$96,$C34)
- INDEX(List!$Q:$Q,MATCH(AC$2,List!$P:$P,0)))
* INDEX(List!$R:$R,MATCH(AC$2,List!$P:$P,0)))</f>
        <v>0</v>
      </c>
      <c r="AD34" s="357">
        <f ca="1">IF(
COUNTIFS('Project Follow up - Base'!$S$20:$S$96,AD$2,'Project Follow up - Base'!$F$20:$F$96,$C34)&lt;= INDEX(List!$Q:$Q,MATCH(AD$2,List!$P:$P,0)),
0,
(COUNTIFS('Project Follow up - Base'!$S$20:$S$96,AD$2,'Project Follow up - Base'!$F$20:$F$96,$C34)
- INDEX(List!$Q:$Q,MATCH(AD$2,List!$P:$P,0)))
* INDEX(List!$R:$R,MATCH(AD$2,List!$P:$P,0)))</f>
        <v>0</v>
      </c>
      <c r="AE34" s="357">
        <f ca="1">IF(
COUNTIFS('Project Follow up - Base'!$S$20:$S$96,AE$2,'Project Follow up - Base'!$F$20:$F$96,$C34)&lt;= INDEX(List!$Q:$Q,MATCH(AE$2,List!$P:$P,0)),
0,
(COUNTIFS('Project Follow up - Base'!$S$20:$S$96,AE$2,'Project Follow up - Base'!$F$20:$F$96,$C34)
- INDEX(List!$Q:$Q,MATCH(AE$2,List!$P:$P,0)))
* INDEX(List!$R:$R,MATCH(AE$2,List!$P:$P,0)))</f>
        <v>0</v>
      </c>
      <c r="AF34" s="357">
        <f ca="1">IF(
COUNTIFS('Project Follow up - Base'!$S$20:$S$96,AF$2,'Project Follow up - Base'!$F$20:$F$96,$C34)&lt;= INDEX(List!$Q:$Q,MATCH(AF$2,List!$P:$P,0)),
0,
(COUNTIFS('Project Follow up - Base'!$S$20:$S$96,AF$2,'Project Follow up - Base'!$F$20:$F$96,$C34)
- INDEX(List!$Q:$Q,MATCH(AF$2,List!$P:$P,0)))
* INDEX(List!$R:$R,MATCH(AF$2,List!$P:$P,0)))</f>
        <v>0</v>
      </c>
      <c r="AG34" s="357">
        <f ca="1">IF(
COUNTIFS('Project Follow up - Base'!$S$20:$S$96,AG$2,'Project Follow up - Base'!$F$20:$F$96,$C34)&lt;= INDEX(List!$Q:$Q,MATCH(AG$2,List!$P:$P,0)),
0,
(COUNTIFS('Project Follow up - Base'!$S$20:$S$96,AG$2,'Project Follow up - Base'!$F$20:$F$96,$C34)
- INDEX(List!$Q:$Q,MATCH(AG$2,List!$P:$P,0)))
* INDEX(List!$R:$R,MATCH(AG$2,List!$P:$P,0)))</f>
        <v>0</v>
      </c>
      <c r="AH34" s="357">
        <f ca="1">IF(
COUNTIFS('Project Follow up - Base'!$S$20:$S$96,AH$2,'Project Follow up - Base'!$F$20:$F$96,$C34)&lt;= INDEX(List!$Q:$Q,MATCH(AH$2,List!$P:$P,0)),
0,
(COUNTIFS('Project Follow up - Base'!$S$20:$S$96,AH$2,'Project Follow up - Base'!$F$20:$F$96,$C34)
- INDEX(List!$Q:$Q,MATCH(AH$2,List!$P:$P,0)))
* INDEX(List!$R:$R,MATCH(AH$2,List!$P:$P,0)))</f>
        <v>0</v>
      </c>
      <c r="AI34" s="357">
        <f ca="1">IF(
COUNTIFS('Project Follow up - Base'!$S$20:$S$96,AI$2,'Project Follow up - Base'!$F$20:$F$96,$C34)&lt;= INDEX(List!$Q:$Q,MATCH(AI$2,List!$P:$P,0)),
0,
(COUNTIFS('Project Follow up - Base'!$S$20:$S$96,AI$2,'Project Follow up - Base'!$F$20:$F$96,$C34)
- INDEX(List!$Q:$Q,MATCH(AI$2,List!$P:$P,0)))
* INDEX(List!$R:$R,MATCH(AI$2,List!$P:$P,0)))</f>
        <v>0</v>
      </c>
      <c r="AJ34" s="357">
        <f ca="1">IF(
COUNTIFS('Project Follow up - Base'!$S$20:$S$96,AJ$2,'Project Follow up - Base'!$F$20:$F$96,$C34)&lt;= INDEX(List!$Q:$Q,MATCH(AJ$2,List!$P:$P,0)),
0,
(COUNTIFS('Project Follow up - Base'!$S$20:$S$96,AJ$2,'Project Follow up - Base'!$F$20:$F$96,$C34)
- INDEX(List!$Q:$Q,MATCH(AJ$2,List!$P:$P,0)))
* INDEX(List!$R:$R,MATCH(AJ$2,List!$P:$P,0)))</f>
        <v>0</v>
      </c>
      <c r="AK34" s="357">
        <f ca="1">IF(
COUNTIFS('Project Follow up - Base'!$S$20:$S$96,AK$2,'Project Follow up - Base'!$F$20:$F$96,$C34)&lt;= INDEX(List!$Q:$Q,MATCH(AK$2,List!$P:$P,0)),
0,
(COUNTIFS('Project Follow up - Base'!$S$20:$S$96,AK$2,'Project Follow up - Base'!$F$20:$F$96,$C34)
- INDEX(List!$Q:$Q,MATCH(AK$2,List!$P:$P,0)))
* INDEX(List!$R:$R,MATCH(AK$2,List!$P:$P,0)))</f>
        <v>0</v>
      </c>
      <c r="AL34" s="357">
        <f ca="1">IF(
COUNTIFS('Project Follow up - Base'!$S$20:$S$96,AL$2,'Project Follow up - Base'!$F$20:$F$96,$C34)&lt;= INDEX(List!$Q:$Q,MATCH(AL$2,List!$P:$P,0)),
0,
(COUNTIFS('Project Follow up - Base'!$S$20:$S$96,AL$2,'Project Follow up - Base'!$F$20:$F$96,$C34)
- INDEX(List!$Q:$Q,MATCH(AL$2,List!$P:$P,0)))
* INDEX(List!$R:$R,MATCH(AL$2,List!$P:$P,0)))</f>
        <v>0</v>
      </c>
      <c r="AM34" s="357">
        <f ca="1">IF(
COUNTIFS('Project Follow up - Base'!$S$20:$S$96,AM$2,'Project Follow up - Base'!$F$20:$F$96,$C34)&lt;= INDEX(List!$Q:$Q,MATCH(AM$2,List!$P:$P,0)),
0,
(COUNTIFS('Project Follow up - Base'!$S$20:$S$96,AM$2,'Project Follow up - Base'!$F$20:$F$96,$C34)
- INDEX(List!$Q:$Q,MATCH(AM$2,List!$P:$P,0)))
* INDEX(List!$R:$R,MATCH(AM$2,List!$P:$P,0)))</f>
        <v>0</v>
      </c>
      <c r="AN34" s="357">
        <f ca="1">IF(
COUNTIFS('Project Follow up - Base'!$S$20:$S$96,AN$2,'Project Follow up - Base'!$F$20:$F$96,$C34)&lt;= INDEX(List!$Q:$Q,MATCH(AN$2,List!$P:$P,0)),
0,
(COUNTIFS('Project Follow up - Base'!$S$20:$S$96,AN$2,'Project Follow up - Base'!$F$20:$F$96,$C34)
- INDEX(List!$Q:$Q,MATCH(AN$2,List!$P:$P,0)))
* INDEX(List!$R:$R,MATCH(AN$2,List!$P:$P,0)))</f>
        <v>0</v>
      </c>
      <c r="AO34" s="357">
        <f ca="1">IF(
COUNTIFS('Project Follow up - Base'!$S$20:$S$96,AO$2,'Project Follow up - Base'!$F$20:$F$96,$C34)&lt;= INDEX(List!$Q:$Q,MATCH(AO$2,List!$P:$P,0)),
0,
(COUNTIFS('Project Follow up - Base'!$S$20:$S$96,AO$2,'Project Follow up - Base'!$F$20:$F$96,$C34)
- INDEX(List!$Q:$Q,MATCH(AO$2,List!$P:$P,0)))
* INDEX(List!$R:$R,MATCH(AO$2,List!$P:$P,0)))</f>
        <v>0</v>
      </c>
      <c r="AP34" s="357">
        <f ca="1">IF(
COUNTIFS('Project Follow up - Base'!$S$20:$S$96,AP$2,'Project Follow up - Base'!$F$20:$F$96,$C34)&lt;= INDEX(List!$Q:$Q,MATCH(AP$2,List!$P:$P,0)),
0,
(COUNTIFS('Project Follow up - Base'!$S$20:$S$96,AP$2,'Project Follow up - Base'!$F$20:$F$96,$C34)
- INDEX(List!$Q:$Q,MATCH(AP$2,List!$P:$P,0)))
* INDEX(List!$R:$R,MATCH(AP$2,List!$P:$P,0)))</f>
        <v>0</v>
      </c>
      <c r="AQ34" s="357">
        <f ca="1">IF(
COUNTIFS('Project Follow up - Base'!$S$20:$S$96,AQ$2,'Project Follow up - Base'!$F$20:$F$96,$C34)&lt;= INDEX(List!$Q:$Q,MATCH(AQ$2,List!$P:$P,0)),
0,
(COUNTIFS('Project Follow up - Base'!$S$20:$S$96,AQ$2,'Project Follow up - Base'!$F$20:$F$96,$C34)
- INDEX(List!$Q:$Q,MATCH(AQ$2,List!$P:$P,0)))
* INDEX(List!$R:$R,MATCH(AQ$2,List!$P:$P,0)))</f>
        <v>0</v>
      </c>
      <c r="AR34" s="357">
        <f ca="1">IF(
COUNTIFS('Project Follow up - Base'!$S$20:$S$96,AR$2,'Project Follow up - Base'!$F$20:$F$96,$C34)&lt;= INDEX(List!$Q:$Q,MATCH(AR$2,List!$P:$P,0)),
0,
(COUNTIFS('Project Follow up - Base'!$S$20:$S$96,AR$2,'Project Follow up - Base'!$F$20:$F$96,$C34)
- INDEX(List!$Q:$Q,MATCH(AR$2,List!$P:$P,0)))
* INDEX(List!$R:$R,MATCH(AR$2,List!$P:$P,0)))</f>
        <v>0</v>
      </c>
      <c r="AS34" s="357">
        <f ca="1">IF(
COUNTIFS('Project Follow up - Base'!$S$20:$S$96,AS$2,'Project Follow up - Base'!$F$20:$F$96,$C34)&lt;= INDEX(List!$Q:$Q,MATCH(AS$2,List!$P:$P,0)),
0,
(COUNTIFS('Project Follow up - Base'!$S$20:$S$96,AS$2,'Project Follow up - Base'!$F$20:$F$96,$C34)
- INDEX(List!$Q:$Q,MATCH(AS$2,List!$P:$P,0)))
* INDEX(List!$R:$R,MATCH(AS$2,List!$P:$P,0)))</f>
        <v>0</v>
      </c>
      <c r="AT34" s="357">
        <f ca="1">IF(
COUNTIFS('Project Follow up - Base'!$S$20:$S$96,AT$2,'Project Follow up - Base'!$F$20:$F$96,$C34)&lt;= INDEX(List!$Q:$Q,MATCH(AT$2,List!$P:$P,0)),
0,
(COUNTIFS('Project Follow up - Base'!$S$20:$S$96,AT$2,'Project Follow up - Base'!$F$20:$F$96,$C34)
- INDEX(List!$Q:$Q,MATCH(AT$2,List!$P:$P,0)))
* INDEX(List!$R:$R,MATCH(AT$2,List!$P:$P,0)))</f>
        <v>0</v>
      </c>
      <c r="AU34" s="357">
        <f ca="1">IF(
COUNTIFS('Project Follow up - Base'!$S$20:$S$96,AU$2,'Project Follow up - Base'!$F$20:$F$96,$C34)&lt;= INDEX(List!$Q:$Q,MATCH(AU$2,List!$P:$P,0)),
0,
(COUNTIFS('Project Follow up - Base'!$S$20:$S$96,AU$2,'Project Follow up - Base'!$F$20:$F$96,$C34)
- INDEX(List!$Q:$Q,MATCH(AU$2,List!$P:$P,0)))
* INDEX(List!$R:$R,MATCH(AU$2,List!$P:$P,0)))</f>
        <v>0</v>
      </c>
      <c r="AV34" s="357">
        <f ca="1">IF(
COUNTIFS('Project Follow up - Base'!$S$20:$S$96,AV$2,'Project Follow up - Base'!$F$20:$F$96,$C34)&lt;= INDEX(List!$Q:$Q,MATCH(AV$2,List!$P:$P,0)),
0,
(COUNTIFS('Project Follow up - Base'!$S$20:$S$96,AV$2,'Project Follow up - Base'!$F$20:$F$96,$C34)
- INDEX(List!$Q:$Q,MATCH(AV$2,List!$P:$P,0)))
* INDEX(List!$R:$R,MATCH(AV$2,List!$P:$P,0)))</f>
        <v>0</v>
      </c>
      <c r="AW34" s="357">
        <f ca="1">IF(
COUNTIFS('Project Follow up - Base'!$S$20:$S$96,AW$2,'Project Follow up - Base'!$F$20:$F$96,$C34)&lt;= INDEX(List!$Q:$Q,MATCH(AW$2,List!$P:$P,0)),
0,
(COUNTIFS('Project Follow up - Base'!$S$20:$S$96,AW$2,'Project Follow up - Base'!$F$20:$F$96,$C34)
- INDEX(List!$Q:$Q,MATCH(AW$2,List!$P:$P,0)))
* INDEX(List!$R:$R,MATCH(AW$2,List!$P:$P,0)))</f>
        <v>0</v>
      </c>
      <c r="AX34" s="357">
        <f ca="1">IF(
COUNTIFS('Project Follow up - Base'!$S$20:$S$96,AX$2,'Project Follow up - Base'!$F$20:$F$96,$C34)&lt;= INDEX(List!$Q:$Q,MATCH(AX$2,List!$P:$P,0)),
0,
(COUNTIFS('Project Follow up - Base'!$S$20:$S$96,AX$2,'Project Follow up - Base'!$F$20:$F$96,$C34)
- INDEX(List!$Q:$Q,MATCH(AX$2,List!$P:$P,0)))
* INDEX(List!$R:$R,MATCH(AX$2,List!$P:$P,0)))</f>
        <v>0</v>
      </c>
      <c r="AY34" s="357">
        <f ca="1">IF(
COUNTIFS('Project Follow up - Base'!$S$20:$S$96,AY$2,'Project Follow up - Base'!$F$20:$F$96,$C34)&lt;= INDEX(List!$Q:$Q,MATCH(AY$2,List!$P:$P,0)),
0,
(COUNTIFS('Project Follow up - Base'!$S$20:$S$96,AY$2,'Project Follow up - Base'!$F$20:$F$96,$C34)
- INDEX(List!$Q:$Q,MATCH(AY$2,List!$P:$P,0)))
* INDEX(List!$R:$R,MATCH(AY$2,List!$P:$P,0)))</f>
        <v>0</v>
      </c>
      <c r="AZ34" s="357">
        <f ca="1">IF(
COUNTIFS('Project Follow up - Base'!$S$20:$S$96,AZ$2,'Project Follow up - Base'!$F$20:$F$96,$C34)&lt;= INDEX(List!$Q:$Q,MATCH(AZ$2,List!$P:$P,0)),
0,
(COUNTIFS('Project Follow up - Base'!$S$20:$S$96,AZ$2,'Project Follow up - Base'!$F$20:$F$96,$C34)
- INDEX(List!$Q:$Q,MATCH(AZ$2,List!$P:$P,0)))
* INDEX(List!$R:$R,MATCH(AZ$2,List!$P:$P,0)))</f>
        <v>0</v>
      </c>
      <c r="BA34" s="357">
        <f ca="1">IF(
COUNTIFS('Project Follow up - Base'!$S$20:$S$96,BA$2,'Project Follow up - Base'!$F$20:$F$96,$C34)&lt;= INDEX(List!$Q:$Q,MATCH(BA$2,List!$P:$P,0)),
0,
(COUNTIFS('Project Follow up - Base'!$S$20:$S$96,BA$2,'Project Follow up - Base'!$F$20:$F$96,$C34)
- INDEX(List!$Q:$Q,MATCH(BA$2,List!$P:$P,0)))
* INDEX(List!$R:$R,MATCH(BA$2,List!$P:$P,0)))</f>
        <v>0</v>
      </c>
      <c r="BB34" s="357">
        <f ca="1">IF(
COUNTIFS('Project Follow up - Base'!$S$20:$S$96,BB$2,'Project Follow up - Base'!$F$20:$F$96,$C34)&lt;= INDEX(List!$Q:$Q,MATCH(BB$2,List!$P:$P,0)),
0,
(COUNTIFS('Project Follow up - Base'!$S$20:$S$96,BB$2,'Project Follow up - Base'!$F$20:$F$96,$C34)
- INDEX(List!$Q:$Q,MATCH(BB$2,List!$P:$P,0)))
* INDEX(List!$R:$R,MATCH(BB$2,List!$P:$P,0)))</f>
        <v>0</v>
      </c>
      <c r="BC34" s="357">
        <f ca="1">IF(
COUNTIFS('Project Follow up - Base'!$S$20:$S$96,BC$2,'Project Follow up - Base'!$F$20:$F$96,$C34)&lt;= INDEX(List!$Q:$Q,MATCH(BC$2,List!$P:$P,0)),
0,
(COUNTIFS('Project Follow up - Base'!$S$20:$S$96,BC$2,'Project Follow up - Base'!$F$20:$F$96,$C34)
- INDEX(List!$Q:$Q,MATCH(BC$2,List!$P:$P,0)))
* INDEX(List!$R:$R,MATCH(BC$2,List!$P:$P,0)))</f>
        <v>0</v>
      </c>
      <c r="BD34" s="357">
        <f ca="1">IF(
COUNTIFS('Project Follow up - Base'!$S$20:$S$96,BD$2,'Project Follow up - Base'!$F$20:$F$96,$C34)&lt;= INDEX(List!$Q:$Q,MATCH(BD$2,List!$P:$P,0)),
0,
(COUNTIFS('Project Follow up - Base'!$S$20:$S$96,BD$2,'Project Follow up - Base'!$F$20:$F$96,$C34)
- INDEX(List!$Q:$Q,MATCH(BD$2,List!$P:$P,0)))
* INDEX(List!$R:$R,MATCH(BD$2,List!$P:$P,0)))</f>
        <v>0</v>
      </c>
      <c r="BE34" s="357">
        <f ca="1">IF(
COUNTIFS('Project Follow up - Base'!$S$20:$S$96,BE$2,'Project Follow up - Base'!$F$20:$F$96,$C34)&lt;= INDEX(List!$Q:$Q,MATCH(BE$2,List!$P:$P,0)),
0,
(COUNTIFS('Project Follow up - Base'!$S$20:$S$96,BE$2,'Project Follow up - Base'!$F$20:$F$96,$C34)
- INDEX(List!$Q:$Q,MATCH(BE$2,List!$P:$P,0)))
* INDEX(List!$R:$R,MATCH(BE$2,List!$P:$P,0)))</f>
        <v>0</v>
      </c>
      <c r="BF34" s="357">
        <f ca="1">IF(
COUNTIFS('Project Follow up - Base'!$S$20:$S$96,BF$2,'Project Follow up - Base'!$F$20:$F$96,$C34)&lt;= INDEX(List!$Q:$Q,MATCH(BF$2,List!$P:$P,0)),
0,
(COUNTIFS('Project Follow up - Base'!$S$20:$S$96,BF$2,'Project Follow up - Base'!$F$20:$F$96,$C34)
- INDEX(List!$Q:$Q,MATCH(BF$2,List!$P:$P,0)))
* INDEX(List!$R:$R,MATCH(BF$2,List!$P:$P,0)))</f>
        <v>0</v>
      </c>
      <c r="BG34" s="357">
        <f ca="1">IF(
COUNTIFS('Project Follow up - Base'!$S$20:$S$96,BG$2,'Project Follow up - Base'!$F$20:$F$96,$C34)&lt;= INDEX(List!$Q:$Q,MATCH(BG$2,List!$P:$P,0)),
0,
(COUNTIFS('Project Follow up - Base'!$S$20:$S$96,BG$2,'Project Follow up - Base'!$F$20:$F$96,$C34)
- INDEX(List!$Q:$Q,MATCH(BG$2,List!$P:$P,0)))
* INDEX(List!$R:$R,MATCH(BG$2,List!$P:$P,0)))</f>
        <v>0</v>
      </c>
      <c r="BH34" s="357">
        <f ca="1">IF(
COUNTIFS('Project Follow up - Base'!$S$20:$S$96,BH$2,'Project Follow up - Base'!$F$20:$F$96,$C34)&lt;= INDEX(List!$Q:$Q,MATCH(BH$2,List!$P:$P,0)),
0,
(COUNTIFS('Project Follow up - Base'!$S$20:$S$96,BH$2,'Project Follow up - Base'!$F$20:$F$96,$C34)
- INDEX(List!$Q:$Q,MATCH(BH$2,List!$P:$P,0)))
* INDEX(List!$R:$R,MATCH(BH$2,List!$P:$P,0)))</f>
        <v>0</v>
      </c>
      <c r="BI34" s="357">
        <f ca="1">IF(
COUNTIFS('Project Follow up - Base'!$S$20:$S$96,BI$2,'Project Follow up - Base'!$F$20:$F$96,$C34)&lt;= INDEX(List!$Q:$Q,MATCH(BI$2,List!$P:$P,0)),
0,
(COUNTIFS('Project Follow up - Base'!$S$20:$S$96,BI$2,'Project Follow up - Base'!$F$20:$F$96,$C34)
- INDEX(List!$Q:$Q,MATCH(BI$2,List!$P:$P,0)))
* INDEX(List!$R:$R,MATCH(BI$2,List!$P:$P,0)))</f>
        <v>0</v>
      </c>
      <c r="BJ34" s="357">
        <f ca="1">IF(
COUNTIFS('Project Follow up - Base'!$S$20:$S$96,BJ$2,'Project Follow up - Base'!$F$20:$F$96,$C34)&lt;= INDEX(List!$Q:$Q,MATCH(BJ$2,List!$P:$P,0)),
0,
(COUNTIFS('Project Follow up - Base'!$S$20:$S$96,BJ$2,'Project Follow up - Base'!$F$20:$F$96,$C34)
- INDEX(List!$Q:$Q,MATCH(BJ$2,List!$P:$P,0)))
* INDEX(List!$R:$R,MATCH(BJ$2,List!$P:$P,0)))</f>
        <v>0</v>
      </c>
      <c r="BK34" s="357">
        <f ca="1">IF(
COUNTIFS('Project Follow up - Base'!$S$20:$S$96,BK$2,'Project Follow up - Base'!$F$20:$F$96,$C34)&lt;= INDEX(List!$Q:$Q,MATCH(BK$2,List!$P:$P,0)),
0,
(COUNTIFS('Project Follow up - Base'!$S$20:$S$96,BK$2,'Project Follow up - Base'!$F$20:$F$96,$C34)
- INDEX(List!$Q:$Q,MATCH(BK$2,List!$P:$P,0)))
* INDEX(List!$R:$R,MATCH(BK$2,List!$P:$P,0)))</f>
        <v>0</v>
      </c>
      <c r="BL34" s="357">
        <f ca="1">IF(
COUNTIFS('Project Follow up - Base'!$S$20:$S$96,BL$2,'Project Follow up - Base'!$F$20:$F$96,$C34)&lt;= INDEX(List!$Q:$Q,MATCH(BL$2,List!$P:$P,0)),
0,
(COUNTIFS('Project Follow up - Base'!$S$20:$S$96,BL$2,'Project Follow up - Base'!$F$20:$F$96,$C34)
- INDEX(List!$Q:$Q,MATCH(BL$2,List!$P:$P,0)))
* INDEX(List!$R:$R,MATCH(BL$2,List!$P:$P,0)))</f>
        <v>0</v>
      </c>
      <c r="BM34" s="357">
        <f ca="1">IF(
COUNTIFS('Project Follow up - Base'!$S$20:$S$96,BM$2,'Project Follow up - Base'!$F$20:$F$96,$C34)&lt;= INDEX(List!$Q:$Q,MATCH(BM$2,List!$P:$P,0)),
0,
(COUNTIFS('Project Follow up - Base'!$S$20:$S$96,BM$2,'Project Follow up - Base'!$F$20:$F$96,$C34)
- INDEX(List!$Q:$Q,MATCH(BM$2,List!$P:$P,0)))
* INDEX(List!$R:$R,MATCH(BM$2,List!$P:$P,0)))</f>
        <v>0</v>
      </c>
      <c r="BN34" s="357">
        <f ca="1">IF(
COUNTIFS('Project Follow up - Base'!$S$20:$S$96,BN$2,'Project Follow up - Base'!$F$20:$F$96,$C34)&lt;= INDEX(List!$Q:$Q,MATCH(BN$2,List!$P:$P,0)),
0,
(COUNTIFS('Project Follow up - Base'!$S$20:$S$96,BN$2,'Project Follow up - Base'!$F$20:$F$96,$C34)
- INDEX(List!$Q:$Q,MATCH(BN$2,List!$P:$P,0)))
* INDEX(List!$R:$R,MATCH(BN$2,List!$P:$P,0)))</f>
        <v>0</v>
      </c>
      <c r="BO34" s="357">
        <f ca="1">IF(
COUNTIFS('Project Follow up - Base'!$S$20:$S$96,BO$2,'Project Follow up - Base'!$F$20:$F$96,$C34)&lt;= INDEX(List!$Q:$Q,MATCH(BO$2,List!$P:$P,0)),
0,
(COUNTIFS('Project Follow up - Base'!$S$20:$S$96,BO$2,'Project Follow up - Base'!$F$20:$F$96,$C34)
- INDEX(List!$Q:$Q,MATCH(BO$2,List!$P:$P,0)))
* INDEX(List!$R:$R,MATCH(BO$2,List!$P:$P,0)))</f>
        <v>0</v>
      </c>
      <c r="BP34" s="357">
        <f ca="1">IF(
COUNTIFS('Project Follow up - Base'!$S$20:$S$96,BP$2,'Project Follow up - Base'!$F$20:$F$96,$C34)&lt;= INDEX(List!$Q:$Q,MATCH(BP$2,List!$P:$P,0)),
0,
(COUNTIFS('Project Follow up - Base'!$S$20:$S$96,BP$2,'Project Follow up - Base'!$F$20:$F$96,$C34)
- INDEX(List!$Q:$Q,MATCH(BP$2,List!$P:$P,0)))
* INDEX(List!$R:$R,MATCH(BP$2,List!$P:$P,0)))</f>
        <v>0</v>
      </c>
      <c r="BQ34" s="357">
        <f ca="1">IF(
COUNTIFS('Project Follow up - Base'!$S$20:$S$96,BQ$2,'Project Follow up - Base'!$F$20:$F$96,$C34)&lt;= INDEX(List!$Q:$Q,MATCH(BQ$2,List!$P:$P,0)),
0,
(COUNTIFS('Project Follow up - Base'!$S$20:$S$96,BQ$2,'Project Follow up - Base'!$F$20:$F$96,$C34)
- INDEX(List!$Q:$Q,MATCH(BQ$2,List!$P:$P,0)))
* INDEX(List!$R:$R,MATCH(BQ$2,List!$P:$P,0)))</f>
        <v>0</v>
      </c>
      <c r="BR34" s="357">
        <f ca="1">IF(
COUNTIFS('Project Follow up - Base'!$S$20:$S$96,BR$2,'Project Follow up - Base'!$F$20:$F$96,$C34)&lt;= INDEX(List!$Q:$Q,MATCH(BR$2,List!$P:$P,0)),
0,
(COUNTIFS('Project Follow up - Base'!$S$20:$S$96,BR$2,'Project Follow up - Base'!$F$20:$F$96,$C34)
- INDEX(List!$Q:$Q,MATCH(BR$2,List!$P:$P,0)))
* INDEX(List!$R:$R,MATCH(BR$2,List!$P:$P,0)))</f>
        <v>0</v>
      </c>
      <c r="BS34" s="357">
        <f ca="1">IF(
COUNTIFS('Project Follow up - Base'!$S$20:$S$96,BS$2,'Project Follow up - Base'!$F$20:$F$96,$C34)&lt;= INDEX(List!$Q:$Q,MATCH(BS$2,List!$P:$P,0)),
0,
(COUNTIFS('Project Follow up - Base'!$S$20:$S$96,BS$2,'Project Follow up - Base'!$F$20:$F$96,$C34)
- INDEX(List!$Q:$Q,MATCH(BS$2,List!$P:$P,0)))
* INDEX(List!$R:$R,MATCH(BS$2,List!$P:$P,0)))</f>
        <v>0</v>
      </c>
      <c r="BT34" s="357">
        <f ca="1">IF(
COUNTIFS('Project Follow up - Base'!$S$20:$S$96,BT$2,'Project Follow up - Base'!$F$20:$F$96,$C34)&lt;= INDEX(List!$Q:$Q,MATCH(BT$2,List!$P:$P,0)),
0,
(COUNTIFS('Project Follow up - Base'!$S$20:$S$96,BT$2,'Project Follow up - Base'!$F$20:$F$96,$C34)
- INDEX(List!$Q:$Q,MATCH(BT$2,List!$P:$P,0)))
* INDEX(List!$R:$R,MATCH(BT$2,List!$P:$P,0)))</f>
        <v>0</v>
      </c>
      <c r="BU34" s="357">
        <f ca="1">IF(
COUNTIFS('Project Follow up - Base'!$S$20:$S$96,BU$2,'Project Follow up - Base'!$F$20:$F$96,$C34)&lt;= INDEX(List!$Q:$Q,MATCH(BU$2,List!$P:$P,0)),
0,
(COUNTIFS('Project Follow up - Base'!$S$20:$S$96,BU$2,'Project Follow up - Base'!$F$20:$F$96,$C34)
- INDEX(List!$Q:$Q,MATCH(BU$2,List!$P:$P,0)))
* INDEX(List!$R:$R,MATCH(BU$2,List!$P:$P,0)))</f>
        <v>0</v>
      </c>
      <c r="BV34" s="357">
        <f ca="1">IF(
COUNTIFS('Project Follow up - Base'!$S$20:$S$96,BV$2,'Project Follow up - Base'!$F$20:$F$96,$C34)&lt;= INDEX(List!$Q:$Q,MATCH(BV$2,List!$P:$P,0)),
0,
(COUNTIFS('Project Follow up - Base'!$S$20:$S$96,BV$2,'Project Follow up - Base'!$F$20:$F$96,$C34)
- INDEX(List!$Q:$Q,MATCH(BV$2,List!$P:$P,0)))
* INDEX(List!$R:$R,MATCH(BV$2,List!$P:$P,0)))</f>
        <v>0</v>
      </c>
      <c r="BW34" s="357">
        <f ca="1">IF(
COUNTIFS('Project Follow up - Base'!$S$20:$S$96,BW$2,'Project Follow up - Base'!$F$20:$F$96,$C34)&lt;= INDEX(List!$Q:$Q,MATCH(BW$2,List!$P:$P,0)),
0,
(COUNTIFS('Project Follow up - Base'!$S$20:$S$96,BW$2,'Project Follow up - Base'!$F$20:$F$96,$C34)
- INDEX(List!$Q:$Q,MATCH(BW$2,List!$P:$P,0)))
* INDEX(List!$R:$R,MATCH(BW$2,List!$P:$P,0)))</f>
        <v>0</v>
      </c>
      <c r="BX34" s="357">
        <f ca="1">IF(
COUNTIFS('Project Follow up - Base'!$S$20:$S$96,BX$2,'Project Follow up - Base'!$F$20:$F$96,$C34)&lt;= INDEX(List!$Q:$Q,MATCH(BX$2,List!$P:$P,0)),
0,
(COUNTIFS('Project Follow up - Base'!$S$20:$S$96,BX$2,'Project Follow up - Base'!$F$20:$F$96,$C34)
- INDEX(List!$Q:$Q,MATCH(BX$2,List!$P:$P,0)))
* INDEX(List!$R:$R,MATCH(BX$2,List!$P:$P,0)))</f>
        <v>0</v>
      </c>
      <c r="BY34" s="357">
        <f ca="1">IF(
COUNTIFS('Project Follow up - Base'!$S$20:$S$96,BY$2,'Project Follow up - Base'!$F$20:$F$96,$C34)&lt;= INDEX(List!$Q:$Q,MATCH(BY$2,List!$P:$P,0)),
0,
(COUNTIFS('Project Follow up - Base'!$S$20:$S$96,BY$2,'Project Follow up - Base'!$F$20:$F$96,$C34)
- INDEX(List!$Q:$Q,MATCH(BY$2,List!$P:$P,0)))
* INDEX(List!$R:$R,MATCH(BY$2,List!$P:$P,0)))</f>
        <v>0</v>
      </c>
      <c r="BZ34" s="357">
        <f ca="1">IF(
COUNTIFS('Project Follow up - Base'!$S$20:$S$96,BZ$2,'Project Follow up - Base'!$F$20:$F$96,$C34)&lt;= INDEX(List!$Q:$Q,MATCH(BZ$2,List!$P:$P,0)),
0,
(COUNTIFS('Project Follow up - Base'!$S$20:$S$96,BZ$2,'Project Follow up - Base'!$F$20:$F$96,$C34)
- INDEX(List!$Q:$Q,MATCH(BZ$2,List!$P:$P,0)))
* INDEX(List!$R:$R,MATCH(BZ$2,List!$P:$P,0)))</f>
        <v>0</v>
      </c>
      <c r="CA34" s="357">
        <f ca="1">IF(
COUNTIFS('Project Follow up - Base'!$S$20:$S$96,CA$2,'Project Follow up - Base'!$F$20:$F$96,$C34)&lt;= INDEX(List!$Q:$Q,MATCH(CA$2,List!$P:$P,0)),
0,
(COUNTIFS('Project Follow up - Base'!$S$20:$S$96,CA$2,'Project Follow up - Base'!$F$20:$F$96,$C34)
- INDEX(List!$Q:$Q,MATCH(CA$2,List!$P:$P,0)))
* INDEX(List!$R:$R,MATCH(CA$2,List!$P:$P,0)))</f>
        <v>0</v>
      </c>
      <c r="CB34" s="357">
        <f ca="1">IF(
COUNTIFS('Project Follow up - Base'!$S$20:$S$96,CB$2,'Project Follow up - Base'!$F$20:$F$96,$C34)&lt;= INDEX(List!$Q:$Q,MATCH(CB$2,List!$P:$P,0)),
0,
(COUNTIFS('Project Follow up - Base'!$S$20:$S$96,CB$2,'Project Follow up - Base'!$F$20:$F$96,$C34)
- INDEX(List!$Q:$Q,MATCH(CB$2,List!$P:$P,0)))
* INDEX(List!$R:$R,MATCH(CB$2,List!$P:$P,0)))</f>
        <v>0</v>
      </c>
      <c r="CC34" s="357">
        <f ca="1">IF(
COUNTIFS('Project Follow up - Base'!$S$20:$S$96,CC$2,'Project Follow up - Base'!$F$20:$F$96,$C34)&lt;= INDEX(List!$Q:$Q,MATCH(CC$2,List!$P:$P,0)),
0,
(COUNTIFS('Project Follow up - Base'!$S$20:$S$96,CC$2,'Project Follow up - Base'!$F$20:$F$96,$C34)
- INDEX(List!$Q:$Q,MATCH(CC$2,List!$P:$P,0)))
* INDEX(List!$R:$R,MATCH(CC$2,List!$P:$P,0)))</f>
        <v>0</v>
      </c>
      <c r="CD34" s="357">
        <f ca="1">IF(
COUNTIFS('Project Follow up - Base'!$S$20:$S$96,CD$2,'Project Follow up - Base'!$F$20:$F$96,$C34)&lt;= INDEX(List!$Q:$Q,MATCH(CD$2,List!$P:$P,0)),
0,
(COUNTIFS('Project Follow up - Base'!$S$20:$S$96,CD$2,'Project Follow up - Base'!$F$20:$F$96,$C34)
- INDEX(List!$Q:$Q,MATCH(CD$2,List!$P:$P,0)))
* INDEX(List!$R:$R,MATCH(CD$2,List!$P:$P,0)))</f>
        <v>0</v>
      </c>
      <c r="CE34" s="357">
        <f ca="1">IF(
COUNTIFS('Project Follow up - Base'!$S$20:$S$96,CE$2,'Project Follow up - Base'!$F$20:$F$96,$C34)&lt;= INDEX(List!$Q:$Q,MATCH(CE$2,List!$P:$P,0)),
0,
(COUNTIFS('Project Follow up - Base'!$S$20:$S$96,CE$2,'Project Follow up - Base'!$F$20:$F$96,$C34)
- INDEX(List!$Q:$Q,MATCH(CE$2,List!$P:$P,0)))
* INDEX(List!$R:$R,MATCH(CE$2,List!$P:$P,0)))</f>
        <v>0</v>
      </c>
      <c r="CF34" s="357">
        <f ca="1">IF(
COUNTIFS('Project Follow up - Base'!$S$20:$S$96,CF$2,'Project Follow up - Base'!$F$20:$F$96,$C34)&lt;= INDEX(List!$Q:$Q,MATCH(CF$2,List!$P:$P,0)),
0,
(COUNTIFS('Project Follow up - Base'!$S$20:$S$96,CF$2,'Project Follow up - Base'!$F$20:$F$96,$C34)
- INDEX(List!$Q:$Q,MATCH(CF$2,List!$P:$P,0)))
* INDEX(List!$R:$R,MATCH(CF$2,List!$P:$P,0)))</f>
        <v>0</v>
      </c>
      <c r="CG34" s="357">
        <f ca="1">IF(
COUNTIFS('Project Follow up - Base'!$S$20:$S$96,CG$2,'Project Follow up - Base'!$F$20:$F$96,$C34)&lt;= INDEX(List!$Q:$Q,MATCH(CG$2,List!$P:$P,0)),
0,
(COUNTIFS('Project Follow up - Base'!$S$20:$S$96,CG$2,'Project Follow up - Base'!$F$20:$F$96,$C34)
- INDEX(List!$Q:$Q,MATCH(CG$2,List!$P:$P,0)))
* INDEX(List!$R:$R,MATCH(CG$2,List!$P:$P,0)))</f>
        <v>0</v>
      </c>
      <c r="CH34" s="357">
        <f ca="1">IF(
COUNTIFS('Project Follow up - Base'!$S$20:$S$96,CH$2,'Project Follow up - Base'!$F$20:$F$96,$C34)&lt;= INDEX(List!$Q:$Q,MATCH(CH$2,List!$P:$P,0)),
0,
(COUNTIFS('Project Follow up - Base'!$S$20:$S$96,CH$2,'Project Follow up - Base'!$F$20:$F$96,$C34)
- INDEX(List!$Q:$Q,MATCH(CH$2,List!$P:$P,0)))
* INDEX(List!$R:$R,MATCH(CH$2,List!$P:$P,0)))</f>
        <v>0</v>
      </c>
      <c r="CI34" s="357">
        <f ca="1">IF(
COUNTIFS('Project Follow up - Base'!$S$20:$S$96,CI$2,'Project Follow up - Base'!$F$20:$F$96,$C34)&lt;= INDEX(List!$Q:$Q,MATCH(CI$2,List!$P:$P,0)),
0,
(COUNTIFS('Project Follow up - Base'!$S$20:$S$96,CI$2,'Project Follow up - Base'!$F$20:$F$96,$C34)
- INDEX(List!$Q:$Q,MATCH(CI$2,List!$P:$P,0)))
* INDEX(List!$R:$R,MATCH(CI$2,List!$P:$P,0)))</f>
        <v>0</v>
      </c>
      <c r="CJ34" s="357">
        <f ca="1">IF(
COUNTIFS('Project Follow up - Base'!$S$20:$S$96,CJ$2,'Project Follow up - Base'!$F$20:$F$96,$C34)&lt;= INDEX(List!$Q:$Q,MATCH(CJ$2,List!$P:$P,0)),
0,
(COUNTIFS('Project Follow up - Base'!$S$20:$S$96,CJ$2,'Project Follow up - Base'!$F$20:$F$96,$C34)
- INDEX(List!$Q:$Q,MATCH(CJ$2,List!$P:$P,0)))
* INDEX(List!$R:$R,MATCH(CJ$2,List!$P:$P,0)))</f>
        <v>0</v>
      </c>
      <c r="CK34" s="357">
        <f ca="1">IF(
COUNTIFS('Project Follow up - Base'!$S$20:$S$96,CK$2,'Project Follow up - Base'!$F$20:$F$96,$C34)&lt;= INDEX(List!$Q:$Q,MATCH(CK$2,List!$P:$P,0)),
0,
(COUNTIFS('Project Follow up - Base'!$S$20:$S$96,CK$2,'Project Follow up - Base'!$F$20:$F$96,$C34)
- INDEX(List!$Q:$Q,MATCH(CK$2,List!$P:$P,0)))
* INDEX(List!$R:$R,MATCH(CK$2,List!$P:$P,0)))</f>
        <v>0</v>
      </c>
      <c r="CL34" s="357">
        <f ca="1">IF(
COUNTIFS('Project Follow up - Base'!$S$20:$S$96,CL$2,'Project Follow up - Base'!$F$20:$F$96,$C34)&lt;= INDEX(List!$Q:$Q,MATCH(CL$2,List!$P:$P,0)),
0,
(COUNTIFS('Project Follow up - Base'!$S$20:$S$96,CL$2,'Project Follow up - Base'!$F$20:$F$96,$C34)
- INDEX(List!$Q:$Q,MATCH(CL$2,List!$P:$P,0)))
* INDEX(List!$R:$R,MATCH(CL$2,List!$P:$P,0)))</f>
        <v>0</v>
      </c>
      <c r="CM34" s="357">
        <f ca="1">IF(
COUNTIFS('Project Follow up - Base'!$S$20:$S$96,CM$2,'Project Follow up - Base'!$F$20:$F$96,$C34)&lt;= INDEX(List!$Q:$Q,MATCH(CM$2,List!$P:$P,0)),
0,
(COUNTIFS('Project Follow up - Base'!$S$20:$S$96,CM$2,'Project Follow up - Base'!$F$20:$F$96,$C34)
- INDEX(List!$Q:$Q,MATCH(CM$2,List!$P:$P,0)))
* INDEX(List!$R:$R,MATCH(CM$2,List!$P:$P,0)))</f>
        <v>0</v>
      </c>
      <c r="CN34" s="357">
        <f ca="1">IF(
COUNTIFS('Project Follow up - Base'!$S$20:$S$96,CN$2,'Project Follow up - Base'!$F$20:$F$96,$C34)&lt;= INDEX(List!$Q:$Q,MATCH(CN$2,List!$P:$P,0)),
0,
(COUNTIFS('Project Follow up - Base'!$S$20:$S$96,CN$2,'Project Follow up - Base'!$F$20:$F$96,$C34)
- INDEX(List!$Q:$Q,MATCH(CN$2,List!$P:$P,0)))
* INDEX(List!$R:$R,MATCH(CN$2,List!$P:$P,0)))</f>
        <v>0</v>
      </c>
      <c r="CO34" s="357">
        <f ca="1">IF(
COUNTIFS('Project Follow up - Base'!$S$20:$S$96,CO$2,'Project Follow up - Base'!$F$20:$F$96,$C34)&lt;= INDEX(List!$Q:$Q,MATCH(CO$2,List!$P:$P,0)),
0,
(COUNTIFS('Project Follow up - Base'!$S$20:$S$96,CO$2,'Project Follow up - Base'!$F$20:$F$96,$C34)
- INDEX(List!$Q:$Q,MATCH(CO$2,List!$P:$P,0)))
* INDEX(List!$R:$R,MATCH(CO$2,List!$P:$P,0)))</f>
        <v>0</v>
      </c>
      <c r="CP34" s="357">
        <f ca="1">IF(
COUNTIFS('Project Follow up - Base'!$S$20:$S$96,CP$2,'Project Follow up - Base'!$F$20:$F$96,$C34)&lt;= INDEX(List!$Q:$Q,MATCH(CP$2,List!$P:$P,0)),
0,
(COUNTIFS('Project Follow up - Base'!$S$20:$S$96,CP$2,'Project Follow up - Base'!$F$20:$F$96,$C34)
- INDEX(List!$Q:$Q,MATCH(CP$2,List!$P:$P,0)))
* INDEX(List!$R:$R,MATCH(CP$2,List!$P:$P,0)))</f>
        <v>0</v>
      </c>
      <c r="CQ34" s="357">
        <f ca="1">IF(
COUNTIFS('Project Follow up - Base'!$S$20:$S$96,CQ$2,'Project Follow up - Base'!$F$20:$F$96,$C34)&lt;= INDEX(List!$Q:$Q,MATCH(CQ$2,List!$P:$P,0)),
0,
(COUNTIFS('Project Follow up - Base'!$S$20:$S$96,CQ$2,'Project Follow up - Base'!$F$20:$F$96,$C34)
- INDEX(List!$Q:$Q,MATCH(CQ$2,List!$P:$P,0)))
* INDEX(List!$R:$R,MATCH(CQ$2,List!$P:$P,0)))</f>
        <v>0</v>
      </c>
      <c r="CR34" s="357">
        <f ca="1">IF(
COUNTIFS('Project Follow up - Base'!$S$20:$S$96,CR$2,'Project Follow up - Base'!$F$20:$F$96,$C34)&lt;= INDEX(List!$Q:$Q,MATCH(CR$2,List!$P:$P,0)),
0,
(COUNTIFS('Project Follow up - Base'!$S$20:$S$96,CR$2,'Project Follow up - Base'!$F$20:$F$96,$C34)
- INDEX(List!$Q:$Q,MATCH(CR$2,List!$P:$P,0)))
* INDEX(List!$R:$R,MATCH(CR$2,List!$P:$P,0)))</f>
        <v>0</v>
      </c>
      <c r="CS34" s="357">
        <f ca="1">IF(
COUNTIFS('Project Follow up - Base'!$S$20:$S$96,CS$2,'Project Follow up - Base'!$F$20:$F$96,$C34)&lt;= INDEX(List!$Q:$Q,MATCH(CS$2,List!$P:$P,0)),
0,
(COUNTIFS('Project Follow up - Base'!$S$20:$S$96,CS$2,'Project Follow up - Base'!$F$20:$F$96,$C34)
- INDEX(List!$Q:$Q,MATCH(CS$2,List!$P:$P,0)))
* INDEX(List!$R:$R,MATCH(CS$2,List!$P:$P,0)))</f>
        <v>0</v>
      </c>
      <c r="CT34" s="357">
        <f ca="1">IF(
COUNTIFS('Project Follow up - Base'!$S$20:$S$96,CT$2,'Project Follow up - Base'!$F$20:$F$96,$C34)&lt;= INDEX(List!$Q:$Q,MATCH(CT$2,List!$P:$P,0)),
0,
(COUNTIFS('Project Follow up - Base'!$S$20:$S$96,CT$2,'Project Follow up - Base'!$F$20:$F$96,$C34)
- INDEX(List!$Q:$Q,MATCH(CT$2,List!$P:$P,0)))
* INDEX(List!$R:$R,MATCH(CT$2,List!$P:$P,0)))</f>
        <v>0</v>
      </c>
      <c r="CU34" s="357">
        <f ca="1">IF(
COUNTIFS('Project Follow up - Base'!$S$20:$S$96,CU$2,'Project Follow up - Base'!$F$20:$F$96,$C34)&lt;= INDEX(List!$Q:$Q,MATCH(CU$2,List!$P:$P,0)),
0,
(COUNTIFS('Project Follow up - Base'!$S$20:$S$96,CU$2,'Project Follow up - Base'!$F$20:$F$96,$C34)
- INDEX(List!$Q:$Q,MATCH(CU$2,List!$P:$P,0)))
* INDEX(List!$R:$R,MATCH(CU$2,List!$P:$P,0)))</f>
        <v>0</v>
      </c>
      <c r="CV34" s="357">
        <f ca="1">IF(
COUNTIFS('Project Follow up - Base'!$S$20:$S$96,CV$2,'Project Follow up - Base'!$F$20:$F$96,$C34)&lt;= INDEX(List!$Q:$Q,MATCH(CV$2,List!$P:$P,0)),
0,
(COUNTIFS('Project Follow up - Base'!$S$20:$S$96,CV$2,'Project Follow up - Base'!$F$20:$F$96,$C34)
- INDEX(List!$Q:$Q,MATCH(CV$2,List!$P:$P,0)))
* INDEX(List!$R:$R,MATCH(CV$2,List!$P:$P,0)))</f>
        <v>0</v>
      </c>
      <c r="CW34" s="357">
        <f ca="1">IF(
COUNTIFS('Project Follow up - Base'!$S$20:$S$96,CW$2,'Project Follow up - Base'!$F$20:$F$96,$C34)&lt;= INDEX(List!$Q:$Q,MATCH(CW$2,List!$P:$P,0)),
0,
(COUNTIFS('Project Follow up - Base'!$S$20:$S$96,CW$2,'Project Follow up - Base'!$F$20:$F$96,$C34)
- INDEX(List!$Q:$Q,MATCH(CW$2,List!$P:$P,0)))
* INDEX(List!$R:$R,MATCH(CW$2,List!$P:$P,0)))</f>
        <v>0</v>
      </c>
      <c r="CX34" s="357">
        <f ca="1">IF(
COUNTIFS('Project Follow up - Base'!$S$20:$S$96,CX$2,'Project Follow up - Base'!$F$20:$F$96,$C34)&lt;= INDEX(List!$Q:$Q,MATCH(CX$2,List!$P:$P,0)),
0,
(COUNTIFS('Project Follow up - Base'!$S$20:$S$96,CX$2,'Project Follow up - Base'!$F$20:$F$96,$C34)
- INDEX(List!$Q:$Q,MATCH(CX$2,List!$P:$P,0)))
* INDEX(List!$R:$R,MATCH(CX$2,List!$P:$P,0)))</f>
        <v>0</v>
      </c>
      <c r="CY34" s="357">
        <f ca="1">IF(
COUNTIFS('Project Follow up - Base'!$S$20:$S$96,CY$2,'Project Follow up - Base'!$F$20:$F$96,$C34)&lt;= INDEX(List!$Q:$Q,MATCH(CY$2,List!$P:$P,0)),
0,
(COUNTIFS('Project Follow up - Base'!$S$20:$S$96,CY$2,'Project Follow up - Base'!$F$20:$F$96,$C34)
- INDEX(List!$Q:$Q,MATCH(CY$2,List!$P:$P,0)))
* INDEX(List!$R:$R,MATCH(CY$2,List!$P:$P,0)))</f>
        <v>0</v>
      </c>
      <c r="CZ34" s="357">
        <f ca="1">IF(
COUNTIFS('Project Follow up - Base'!$S$20:$S$96,CZ$2,'Project Follow up - Base'!$F$20:$F$96,$C34)&lt;= INDEX(List!$Q:$Q,MATCH(CZ$2,List!$P:$P,0)),
0,
(COUNTIFS('Project Follow up - Base'!$S$20:$S$96,CZ$2,'Project Follow up - Base'!$F$20:$F$96,$C34)
- INDEX(List!$Q:$Q,MATCH(CZ$2,List!$P:$P,0)))
* INDEX(List!$R:$R,MATCH(CZ$2,List!$P:$P,0)))</f>
        <v>0</v>
      </c>
      <c r="DA34" s="357">
        <f ca="1">IF(
COUNTIFS('Project Follow up - Base'!$S$20:$S$96,DA$2,'Project Follow up - Base'!$F$20:$F$96,$C34)&lt;= INDEX(List!$Q:$Q,MATCH(DA$2,List!$P:$P,0)),
0,
(COUNTIFS('Project Follow up - Base'!$S$20:$S$96,DA$2,'Project Follow up - Base'!$F$20:$F$96,$C34)
- INDEX(List!$Q:$Q,MATCH(DA$2,List!$P:$P,0)))
* INDEX(List!$R:$R,MATCH(DA$2,List!$P:$P,0)))</f>
        <v>0</v>
      </c>
      <c r="DB34" s="357">
        <f ca="1">IF(
COUNTIFS('Project Follow up - Base'!$S$20:$S$96,DB$2,'Project Follow up - Base'!$F$20:$F$96,$C34)&lt;= INDEX(List!$Q:$Q,MATCH(DB$2,List!$P:$P,0)),
0,
(COUNTIFS('Project Follow up - Base'!$S$20:$S$96,DB$2,'Project Follow up - Base'!$F$20:$F$96,$C34)
- INDEX(List!$Q:$Q,MATCH(DB$2,List!$P:$P,0)))
* INDEX(List!$R:$R,MATCH(DB$2,List!$P:$P,0)))</f>
        <v>0</v>
      </c>
    </row>
    <row r="35" spans="1:106" x14ac:dyDescent="0.2">
      <c r="A35" s="353">
        <f>COUNTIF('Project Follow up - Base'!$F$20:$F$96,C35)</f>
        <v>0</v>
      </c>
      <c r="B35" s="353" t="str">
        <f>'Employees Summary'!B36</f>
        <v>Technical</v>
      </c>
      <c r="C35" s="353" t="str">
        <f>'Employees Summary'!C36</f>
        <v>Ahmed Marrwa Marrwa</v>
      </c>
      <c r="D35" s="354" t="str">
        <f>IF(C35=0,"", IF(A35&gt;0,1-(G35*[1]KPI!$C$3)-(H35*[1]KPI!$C$4),""))</f>
        <v/>
      </c>
      <c r="E35" s="365" t="str">
        <f>IF(OR(C35='Project Follow up - Base'!$D$17,C35='Project Follow up - Base'!$D$38,C35='Project Follow up - Base'!$D$74), IF(SUMIF(B:B,B35,A:A)=0,"", AVERAGEIF(B:B,B35,D:D)),"")</f>
        <v/>
      </c>
      <c r="F35" s="366">
        <f>SUMIF('Project Follow up - Base'!$F$20:$F$102,'Employees KPIs'!C35,'Project Follow up - Base'!$AA$20:$AA$102)</f>
        <v>0</v>
      </c>
      <c r="G35" s="355">
        <f>IF( F35=0,
   0,
   IF(
     F35-
     [1]KPI!$F$3
     &lt;0,0,
     F35-
     [1]KPI!$F$3
    )*
     [1]KPI!$G$3
)</f>
        <v>0</v>
      </c>
      <c r="H35" s="355">
        <f t="shared" ca="1" si="0"/>
        <v>0</v>
      </c>
      <c r="I35" s="356">
        <f ca="1">IF(
COUNTIFS('Project Follow up - Base'!$S$20:$S$96,I$2,'Project Follow up - Base'!$F$20:$F$96,$C35)&lt;= INDEX(List!$Q:$Q,MATCH(I$2,List!$P:$P,0)),
0,
(COUNTIFS('Project Follow up - Base'!$S$20:$S$96,I$2,'Project Follow up - Base'!$F$20:$F$96,$C35)
- INDEX(List!$Q:$Q,MATCH(I$2,List!$P:$P,0)))
* INDEX(List!$R:$R,MATCH(I$2,List!$P:$P,0)))</f>
        <v>0</v>
      </c>
      <c r="J35" s="357">
        <f ca="1">IF(
COUNTIFS('Project Follow up - Base'!$S$20:$S$96,J$2,'Project Follow up - Base'!$F$20:$F$96,$C35)&lt;= INDEX(List!$Q:$Q,MATCH(J$2,List!$P:$P,0)),
0,
(COUNTIFS('Project Follow up - Base'!$S$20:$S$96,J$2,'Project Follow up - Base'!$F$20:$F$96,$C35)
- INDEX(List!$Q:$Q,MATCH(J$2,List!$P:$P,0)))
* INDEX(List!$R:$R,MATCH(J$2,List!$P:$P,0)))</f>
        <v>0</v>
      </c>
      <c r="K35" s="357">
        <f ca="1">IF(
COUNTIFS('Project Follow up - Base'!$S$20:$S$96,K$2,'Project Follow up - Base'!$F$20:$F$96,$C35)&lt;= INDEX(List!$Q:$Q,MATCH(K$2,List!$P:$P,0)),
0,
(COUNTIFS('Project Follow up - Base'!$S$20:$S$96,K$2,'Project Follow up - Base'!$F$20:$F$96,$C35)
- INDEX(List!$Q:$Q,MATCH(K$2,List!$P:$P,0)))
* INDEX(List!$R:$R,MATCH(K$2,List!$P:$P,0)))</f>
        <v>0</v>
      </c>
      <c r="L35" s="357">
        <f ca="1">IF(
COUNTIFS('Project Follow up - Base'!$S$20:$S$96,L$2,'Project Follow up - Base'!$F$20:$F$96,$C35)&lt;= INDEX(List!$Q:$Q,MATCH(L$2,List!$P:$P,0)),
0,
(COUNTIFS('Project Follow up - Base'!$S$20:$S$96,L$2,'Project Follow up - Base'!$F$20:$F$96,$C35)
- INDEX(List!$Q:$Q,MATCH(L$2,List!$P:$P,0)))
* INDEX(List!$R:$R,MATCH(L$2,List!$P:$P,0)))</f>
        <v>0</v>
      </c>
      <c r="M35" s="357">
        <f ca="1">IF(
COUNTIFS('Project Follow up - Base'!$S$20:$S$96,M$2,'Project Follow up - Base'!$F$20:$F$96,$C35)&lt;= INDEX(List!$Q:$Q,MATCH(M$2,List!$P:$P,0)),
0,
(COUNTIFS('Project Follow up - Base'!$S$20:$S$96,M$2,'Project Follow up - Base'!$F$20:$F$96,$C35)
- INDEX(List!$Q:$Q,MATCH(M$2,List!$P:$P,0)))
* INDEX(List!$R:$R,MATCH(M$2,List!$P:$P,0)))</f>
        <v>0</v>
      </c>
      <c r="N35" s="357">
        <f ca="1">IF(
COUNTIFS('Project Follow up - Base'!$S$20:$S$96,N$2,'Project Follow up - Base'!$F$20:$F$96,$C35)&lt;= INDEX(List!$Q:$Q,MATCH(N$2,List!$P:$P,0)),
0,
(COUNTIFS('Project Follow up - Base'!$S$20:$S$96,N$2,'Project Follow up - Base'!$F$20:$F$96,$C35)
- INDEX(List!$Q:$Q,MATCH(N$2,List!$P:$P,0)))
* INDEX(List!$R:$R,MATCH(N$2,List!$P:$P,0)))</f>
        <v>0</v>
      </c>
      <c r="O35" s="357">
        <f ca="1">IF(
COUNTIFS('Project Follow up - Base'!$S$20:$S$96,O$2,'Project Follow up - Base'!$F$20:$F$96,$C35)&lt;= INDEX(List!$Q:$Q,MATCH(O$2,List!$P:$P,0)),
0,
(COUNTIFS('Project Follow up - Base'!$S$20:$S$96,O$2,'Project Follow up - Base'!$F$20:$F$96,$C35)
- INDEX(List!$Q:$Q,MATCH(O$2,List!$P:$P,0)))
* INDEX(List!$R:$R,MATCH(O$2,List!$P:$P,0)))</f>
        <v>0</v>
      </c>
      <c r="P35" s="357">
        <f ca="1">IF(
COUNTIFS('Project Follow up - Base'!$S$20:$S$96,P$2,'Project Follow up - Base'!$F$20:$F$96,$C35)&lt;= INDEX(List!$Q:$Q,MATCH(P$2,List!$P:$P,0)),
0,
(COUNTIFS('Project Follow up - Base'!$S$20:$S$96,P$2,'Project Follow up - Base'!$F$20:$F$96,$C35)
- INDEX(List!$Q:$Q,MATCH(P$2,List!$P:$P,0)))
* INDEX(List!$R:$R,MATCH(P$2,List!$P:$P,0)))</f>
        <v>0</v>
      </c>
      <c r="Q35" s="357">
        <f ca="1">IF(
COUNTIFS('Project Follow up - Base'!$S$20:$S$96,Q$2,'Project Follow up - Base'!$F$20:$F$96,$C35)&lt;= INDEX(List!$Q:$Q,MATCH(Q$2,List!$P:$P,0)),
0,
(COUNTIFS('Project Follow up - Base'!$S$20:$S$96,Q$2,'Project Follow up - Base'!$F$20:$F$96,$C35)
- INDEX(List!$Q:$Q,MATCH(Q$2,List!$P:$P,0)))
* INDEX(List!$R:$R,MATCH(Q$2,List!$P:$P,0)))</f>
        <v>0</v>
      </c>
      <c r="R35" s="357">
        <f ca="1">IF(
COUNTIFS('Project Follow up - Base'!$S$20:$S$96,R$2,'Project Follow up - Base'!$F$20:$F$96,$C35)&lt;= INDEX(List!$Q:$Q,MATCH(R$2,List!$P:$P,0)),
0,
(COUNTIFS('Project Follow up - Base'!$S$20:$S$96,R$2,'Project Follow up - Base'!$F$20:$F$96,$C35)
- INDEX(List!$Q:$Q,MATCH(R$2,List!$P:$P,0)))
* INDEX(List!$R:$R,MATCH(R$2,List!$P:$P,0)))</f>
        <v>0</v>
      </c>
      <c r="S35" s="357">
        <f ca="1">IF(
COUNTIFS('Project Follow up - Base'!$S$20:$S$96,S$2,'Project Follow up - Base'!$F$20:$F$96,$C35)&lt;= INDEX(List!$Q:$Q,MATCH(S$2,List!$P:$P,0)),
0,
(COUNTIFS('Project Follow up - Base'!$S$20:$S$96,S$2,'Project Follow up - Base'!$F$20:$F$96,$C35)
- INDEX(List!$Q:$Q,MATCH(S$2,List!$P:$P,0)))
* INDEX(List!$R:$R,MATCH(S$2,List!$P:$P,0)))</f>
        <v>0</v>
      </c>
      <c r="T35" s="357">
        <f ca="1">IF(
COUNTIFS('Project Follow up - Base'!$S$20:$S$96,T$2,'Project Follow up - Base'!$F$20:$F$96,$C35)&lt;= INDEX(List!$Q:$Q,MATCH(T$2,List!$P:$P,0)),
0,
(COUNTIFS('Project Follow up - Base'!$S$20:$S$96,T$2,'Project Follow up - Base'!$F$20:$F$96,$C35)
- INDEX(List!$Q:$Q,MATCH(T$2,List!$P:$P,0)))
* INDEX(List!$R:$R,MATCH(T$2,List!$P:$P,0)))</f>
        <v>0</v>
      </c>
      <c r="U35" s="357">
        <f ca="1">IF(
COUNTIFS('Project Follow up - Base'!$S$20:$S$96,U$2,'Project Follow up - Base'!$F$20:$F$96,$C35)&lt;= INDEX(List!$Q:$Q,MATCH(U$2,List!$P:$P,0)),
0,
(COUNTIFS('Project Follow up - Base'!$S$20:$S$96,U$2,'Project Follow up - Base'!$F$20:$F$96,$C35)
- INDEX(List!$Q:$Q,MATCH(U$2,List!$P:$P,0)))
* INDEX(List!$R:$R,MATCH(U$2,List!$P:$P,0)))</f>
        <v>0</v>
      </c>
      <c r="V35" s="357">
        <f ca="1">IF(
COUNTIFS('Project Follow up - Base'!$S$20:$S$96,V$2,'Project Follow up - Base'!$F$20:$F$96,$C35)&lt;= INDEX(List!$Q:$Q,MATCH(V$2,List!$P:$P,0)),
0,
(COUNTIFS('Project Follow up - Base'!$S$20:$S$96,V$2,'Project Follow up - Base'!$F$20:$F$96,$C35)
- INDEX(List!$Q:$Q,MATCH(V$2,List!$P:$P,0)))
* INDEX(List!$R:$R,MATCH(V$2,List!$P:$P,0)))</f>
        <v>0</v>
      </c>
      <c r="W35" s="357">
        <f ca="1">IF(
COUNTIFS('Project Follow up - Base'!$S$20:$S$96,W$2,'Project Follow up - Base'!$F$20:$F$96,$C35)&lt;= INDEX(List!$Q:$Q,MATCH(W$2,List!$P:$P,0)),
0,
(COUNTIFS('Project Follow up - Base'!$S$20:$S$96,W$2,'Project Follow up - Base'!$F$20:$F$96,$C35)
- INDEX(List!$Q:$Q,MATCH(W$2,List!$P:$P,0)))
* INDEX(List!$R:$R,MATCH(W$2,List!$P:$P,0)))</f>
        <v>0</v>
      </c>
      <c r="X35" s="357">
        <f ca="1">IF(
COUNTIFS('Project Follow up - Base'!$S$20:$S$96,X$2,'Project Follow up - Base'!$F$20:$F$96,$C35)&lt;= INDEX(List!$Q:$Q,MATCH(X$2,List!$P:$P,0)),
0,
(COUNTIFS('Project Follow up - Base'!$S$20:$S$96,X$2,'Project Follow up - Base'!$F$20:$F$96,$C35)
- INDEX(List!$Q:$Q,MATCH(X$2,List!$P:$P,0)))
* INDEX(List!$R:$R,MATCH(X$2,List!$P:$P,0)))</f>
        <v>0</v>
      </c>
      <c r="Y35" s="357">
        <f ca="1">IF(
COUNTIFS('Project Follow up - Base'!$S$20:$S$96,Y$2,'Project Follow up - Base'!$F$20:$F$96,$C35)&lt;= INDEX(List!$Q:$Q,MATCH(Y$2,List!$P:$P,0)),
0,
(COUNTIFS('Project Follow up - Base'!$S$20:$S$96,Y$2,'Project Follow up - Base'!$F$20:$F$96,$C35)
- INDEX(List!$Q:$Q,MATCH(Y$2,List!$P:$P,0)))
* INDEX(List!$R:$R,MATCH(Y$2,List!$P:$P,0)))</f>
        <v>0</v>
      </c>
      <c r="Z35" s="357">
        <f ca="1">IF(
COUNTIFS('Project Follow up - Base'!$S$20:$S$96,Z$2,'Project Follow up - Base'!$F$20:$F$96,$C35)&lt;= INDEX(List!$Q:$Q,MATCH(Z$2,List!$P:$P,0)),
0,
(COUNTIFS('Project Follow up - Base'!$S$20:$S$96,Z$2,'Project Follow up - Base'!$F$20:$F$96,$C35)
- INDEX(List!$Q:$Q,MATCH(Z$2,List!$P:$P,0)))
* INDEX(List!$R:$R,MATCH(Z$2,List!$P:$P,0)))</f>
        <v>0</v>
      </c>
      <c r="AA35" s="357">
        <f ca="1">IF(
COUNTIFS('Project Follow up - Base'!$S$20:$S$96,AA$2,'Project Follow up - Base'!$F$20:$F$96,$C35)&lt;= INDEX(List!$Q:$Q,MATCH(AA$2,List!$P:$P,0)),
0,
(COUNTIFS('Project Follow up - Base'!$S$20:$S$96,AA$2,'Project Follow up - Base'!$F$20:$F$96,$C35)
- INDEX(List!$Q:$Q,MATCH(AA$2,List!$P:$P,0)))
* INDEX(List!$R:$R,MATCH(AA$2,List!$P:$P,0)))</f>
        <v>0</v>
      </c>
      <c r="AB35" s="357">
        <f ca="1">IF(
COUNTIFS('Project Follow up - Base'!$S$20:$S$96,AB$2,'Project Follow up - Base'!$F$20:$F$96,$C35)&lt;= INDEX(List!$Q:$Q,MATCH(AB$2,List!$P:$P,0)),
0,
(COUNTIFS('Project Follow up - Base'!$S$20:$S$96,AB$2,'Project Follow up - Base'!$F$20:$F$96,$C35)
- INDEX(List!$Q:$Q,MATCH(AB$2,List!$P:$P,0)))
* INDEX(List!$R:$R,MATCH(AB$2,List!$P:$P,0)))</f>
        <v>0</v>
      </c>
      <c r="AC35" s="357">
        <f ca="1">IF(
COUNTIFS('Project Follow up - Base'!$S$20:$S$96,AC$2,'Project Follow up - Base'!$F$20:$F$96,$C35)&lt;= INDEX(List!$Q:$Q,MATCH(AC$2,List!$P:$P,0)),
0,
(COUNTIFS('Project Follow up - Base'!$S$20:$S$96,AC$2,'Project Follow up - Base'!$F$20:$F$96,$C35)
- INDEX(List!$Q:$Q,MATCH(AC$2,List!$P:$P,0)))
* INDEX(List!$R:$R,MATCH(AC$2,List!$P:$P,0)))</f>
        <v>0</v>
      </c>
      <c r="AD35" s="357">
        <f ca="1">IF(
COUNTIFS('Project Follow up - Base'!$S$20:$S$96,AD$2,'Project Follow up - Base'!$F$20:$F$96,$C35)&lt;= INDEX(List!$Q:$Q,MATCH(AD$2,List!$P:$P,0)),
0,
(COUNTIFS('Project Follow up - Base'!$S$20:$S$96,AD$2,'Project Follow up - Base'!$F$20:$F$96,$C35)
- INDEX(List!$Q:$Q,MATCH(AD$2,List!$P:$P,0)))
* INDEX(List!$R:$R,MATCH(AD$2,List!$P:$P,0)))</f>
        <v>0</v>
      </c>
      <c r="AE35" s="357">
        <f ca="1">IF(
COUNTIFS('Project Follow up - Base'!$S$20:$S$96,AE$2,'Project Follow up - Base'!$F$20:$F$96,$C35)&lt;= INDEX(List!$Q:$Q,MATCH(AE$2,List!$P:$P,0)),
0,
(COUNTIFS('Project Follow up - Base'!$S$20:$S$96,AE$2,'Project Follow up - Base'!$F$20:$F$96,$C35)
- INDEX(List!$Q:$Q,MATCH(AE$2,List!$P:$P,0)))
* INDEX(List!$R:$R,MATCH(AE$2,List!$P:$P,0)))</f>
        <v>0</v>
      </c>
      <c r="AF35" s="357">
        <f ca="1">IF(
COUNTIFS('Project Follow up - Base'!$S$20:$S$96,AF$2,'Project Follow up - Base'!$F$20:$F$96,$C35)&lt;= INDEX(List!$Q:$Q,MATCH(AF$2,List!$P:$P,0)),
0,
(COUNTIFS('Project Follow up - Base'!$S$20:$S$96,AF$2,'Project Follow up - Base'!$F$20:$F$96,$C35)
- INDEX(List!$Q:$Q,MATCH(AF$2,List!$P:$P,0)))
* INDEX(List!$R:$R,MATCH(AF$2,List!$P:$P,0)))</f>
        <v>0</v>
      </c>
      <c r="AG35" s="357">
        <f ca="1">IF(
COUNTIFS('Project Follow up - Base'!$S$20:$S$96,AG$2,'Project Follow up - Base'!$F$20:$F$96,$C35)&lt;= INDEX(List!$Q:$Q,MATCH(AG$2,List!$P:$P,0)),
0,
(COUNTIFS('Project Follow up - Base'!$S$20:$S$96,AG$2,'Project Follow up - Base'!$F$20:$F$96,$C35)
- INDEX(List!$Q:$Q,MATCH(AG$2,List!$P:$P,0)))
* INDEX(List!$R:$R,MATCH(AG$2,List!$P:$P,0)))</f>
        <v>0</v>
      </c>
      <c r="AH35" s="357">
        <f ca="1">IF(
COUNTIFS('Project Follow up - Base'!$S$20:$S$96,AH$2,'Project Follow up - Base'!$F$20:$F$96,$C35)&lt;= INDEX(List!$Q:$Q,MATCH(AH$2,List!$P:$P,0)),
0,
(COUNTIFS('Project Follow up - Base'!$S$20:$S$96,AH$2,'Project Follow up - Base'!$F$20:$F$96,$C35)
- INDEX(List!$Q:$Q,MATCH(AH$2,List!$P:$P,0)))
* INDEX(List!$R:$R,MATCH(AH$2,List!$P:$P,0)))</f>
        <v>0</v>
      </c>
      <c r="AI35" s="357">
        <f ca="1">IF(
COUNTIFS('Project Follow up - Base'!$S$20:$S$96,AI$2,'Project Follow up - Base'!$F$20:$F$96,$C35)&lt;= INDEX(List!$Q:$Q,MATCH(AI$2,List!$P:$P,0)),
0,
(COUNTIFS('Project Follow up - Base'!$S$20:$S$96,AI$2,'Project Follow up - Base'!$F$20:$F$96,$C35)
- INDEX(List!$Q:$Q,MATCH(AI$2,List!$P:$P,0)))
* INDEX(List!$R:$R,MATCH(AI$2,List!$P:$P,0)))</f>
        <v>0</v>
      </c>
      <c r="AJ35" s="357">
        <f ca="1">IF(
COUNTIFS('Project Follow up - Base'!$S$20:$S$96,AJ$2,'Project Follow up - Base'!$F$20:$F$96,$C35)&lt;= INDEX(List!$Q:$Q,MATCH(AJ$2,List!$P:$P,0)),
0,
(COUNTIFS('Project Follow up - Base'!$S$20:$S$96,AJ$2,'Project Follow up - Base'!$F$20:$F$96,$C35)
- INDEX(List!$Q:$Q,MATCH(AJ$2,List!$P:$P,0)))
* INDEX(List!$R:$R,MATCH(AJ$2,List!$P:$P,0)))</f>
        <v>0</v>
      </c>
      <c r="AK35" s="357">
        <f ca="1">IF(
COUNTIFS('Project Follow up - Base'!$S$20:$S$96,AK$2,'Project Follow up - Base'!$F$20:$F$96,$C35)&lt;= INDEX(List!$Q:$Q,MATCH(AK$2,List!$P:$P,0)),
0,
(COUNTIFS('Project Follow up - Base'!$S$20:$S$96,AK$2,'Project Follow up - Base'!$F$20:$F$96,$C35)
- INDEX(List!$Q:$Q,MATCH(AK$2,List!$P:$P,0)))
* INDEX(List!$R:$R,MATCH(AK$2,List!$P:$P,0)))</f>
        <v>0</v>
      </c>
      <c r="AL35" s="357">
        <f ca="1">IF(
COUNTIFS('Project Follow up - Base'!$S$20:$S$96,AL$2,'Project Follow up - Base'!$F$20:$F$96,$C35)&lt;= INDEX(List!$Q:$Q,MATCH(AL$2,List!$P:$P,0)),
0,
(COUNTIFS('Project Follow up - Base'!$S$20:$S$96,AL$2,'Project Follow up - Base'!$F$20:$F$96,$C35)
- INDEX(List!$Q:$Q,MATCH(AL$2,List!$P:$P,0)))
* INDEX(List!$R:$R,MATCH(AL$2,List!$P:$P,0)))</f>
        <v>0</v>
      </c>
      <c r="AM35" s="357">
        <f ca="1">IF(
COUNTIFS('Project Follow up - Base'!$S$20:$S$96,AM$2,'Project Follow up - Base'!$F$20:$F$96,$C35)&lt;= INDEX(List!$Q:$Q,MATCH(AM$2,List!$P:$P,0)),
0,
(COUNTIFS('Project Follow up - Base'!$S$20:$S$96,AM$2,'Project Follow up - Base'!$F$20:$F$96,$C35)
- INDEX(List!$Q:$Q,MATCH(AM$2,List!$P:$P,0)))
* INDEX(List!$R:$R,MATCH(AM$2,List!$P:$P,0)))</f>
        <v>0</v>
      </c>
      <c r="AN35" s="357">
        <f ca="1">IF(
COUNTIFS('Project Follow up - Base'!$S$20:$S$96,AN$2,'Project Follow up - Base'!$F$20:$F$96,$C35)&lt;= INDEX(List!$Q:$Q,MATCH(AN$2,List!$P:$P,0)),
0,
(COUNTIFS('Project Follow up - Base'!$S$20:$S$96,AN$2,'Project Follow up - Base'!$F$20:$F$96,$C35)
- INDEX(List!$Q:$Q,MATCH(AN$2,List!$P:$P,0)))
* INDEX(List!$R:$R,MATCH(AN$2,List!$P:$P,0)))</f>
        <v>0</v>
      </c>
      <c r="AO35" s="357">
        <f ca="1">IF(
COUNTIFS('Project Follow up - Base'!$S$20:$S$96,AO$2,'Project Follow up - Base'!$F$20:$F$96,$C35)&lt;= INDEX(List!$Q:$Q,MATCH(AO$2,List!$P:$P,0)),
0,
(COUNTIFS('Project Follow up - Base'!$S$20:$S$96,AO$2,'Project Follow up - Base'!$F$20:$F$96,$C35)
- INDEX(List!$Q:$Q,MATCH(AO$2,List!$P:$P,0)))
* INDEX(List!$R:$R,MATCH(AO$2,List!$P:$P,0)))</f>
        <v>0</v>
      </c>
      <c r="AP35" s="357">
        <f ca="1">IF(
COUNTIFS('Project Follow up - Base'!$S$20:$S$96,AP$2,'Project Follow up - Base'!$F$20:$F$96,$C35)&lt;= INDEX(List!$Q:$Q,MATCH(AP$2,List!$P:$P,0)),
0,
(COUNTIFS('Project Follow up - Base'!$S$20:$S$96,AP$2,'Project Follow up - Base'!$F$20:$F$96,$C35)
- INDEX(List!$Q:$Q,MATCH(AP$2,List!$P:$P,0)))
* INDEX(List!$R:$R,MATCH(AP$2,List!$P:$P,0)))</f>
        <v>0</v>
      </c>
      <c r="AQ35" s="357">
        <f ca="1">IF(
COUNTIFS('Project Follow up - Base'!$S$20:$S$96,AQ$2,'Project Follow up - Base'!$F$20:$F$96,$C35)&lt;= INDEX(List!$Q:$Q,MATCH(AQ$2,List!$P:$P,0)),
0,
(COUNTIFS('Project Follow up - Base'!$S$20:$S$96,AQ$2,'Project Follow up - Base'!$F$20:$F$96,$C35)
- INDEX(List!$Q:$Q,MATCH(AQ$2,List!$P:$P,0)))
* INDEX(List!$R:$R,MATCH(AQ$2,List!$P:$P,0)))</f>
        <v>0</v>
      </c>
      <c r="AR35" s="357">
        <f ca="1">IF(
COUNTIFS('Project Follow up - Base'!$S$20:$S$96,AR$2,'Project Follow up - Base'!$F$20:$F$96,$C35)&lt;= INDEX(List!$Q:$Q,MATCH(AR$2,List!$P:$P,0)),
0,
(COUNTIFS('Project Follow up - Base'!$S$20:$S$96,AR$2,'Project Follow up - Base'!$F$20:$F$96,$C35)
- INDEX(List!$Q:$Q,MATCH(AR$2,List!$P:$P,0)))
* INDEX(List!$R:$R,MATCH(AR$2,List!$P:$P,0)))</f>
        <v>0</v>
      </c>
      <c r="AS35" s="357">
        <f ca="1">IF(
COUNTIFS('Project Follow up - Base'!$S$20:$S$96,AS$2,'Project Follow up - Base'!$F$20:$F$96,$C35)&lt;= INDEX(List!$Q:$Q,MATCH(AS$2,List!$P:$P,0)),
0,
(COUNTIFS('Project Follow up - Base'!$S$20:$S$96,AS$2,'Project Follow up - Base'!$F$20:$F$96,$C35)
- INDEX(List!$Q:$Q,MATCH(AS$2,List!$P:$P,0)))
* INDEX(List!$R:$R,MATCH(AS$2,List!$P:$P,0)))</f>
        <v>0</v>
      </c>
      <c r="AT35" s="357">
        <f ca="1">IF(
COUNTIFS('Project Follow up - Base'!$S$20:$S$96,AT$2,'Project Follow up - Base'!$F$20:$F$96,$C35)&lt;= INDEX(List!$Q:$Q,MATCH(AT$2,List!$P:$P,0)),
0,
(COUNTIFS('Project Follow up - Base'!$S$20:$S$96,AT$2,'Project Follow up - Base'!$F$20:$F$96,$C35)
- INDEX(List!$Q:$Q,MATCH(AT$2,List!$P:$P,0)))
* INDEX(List!$R:$R,MATCH(AT$2,List!$P:$P,0)))</f>
        <v>0</v>
      </c>
      <c r="AU35" s="357">
        <f ca="1">IF(
COUNTIFS('Project Follow up - Base'!$S$20:$S$96,AU$2,'Project Follow up - Base'!$F$20:$F$96,$C35)&lt;= INDEX(List!$Q:$Q,MATCH(AU$2,List!$P:$P,0)),
0,
(COUNTIFS('Project Follow up - Base'!$S$20:$S$96,AU$2,'Project Follow up - Base'!$F$20:$F$96,$C35)
- INDEX(List!$Q:$Q,MATCH(AU$2,List!$P:$P,0)))
* INDEX(List!$R:$R,MATCH(AU$2,List!$P:$P,0)))</f>
        <v>0</v>
      </c>
      <c r="AV35" s="357">
        <f ca="1">IF(
COUNTIFS('Project Follow up - Base'!$S$20:$S$96,AV$2,'Project Follow up - Base'!$F$20:$F$96,$C35)&lt;= INDEX(List!$Q:$Q,MATCH(AV$2,List!$P:$P,0)),
0,
(COUNTIFS('Project Follow up - Base'!$S$20:$S$96,AV$2,'Project Follow up - Base'!$F$20:$F$96,$C35)
- INDEX(List!$Q:$Q,MATCH(AV$2,List!$P:$P,0)))
* INDEX(List!$R:$R,MATCH(AV$2,List!$P:$P,0)))</f>
        <v>0</v>
      </c>
      <c r="AW35" s="357">
        <f ca="1">IF(
COUNTIFS('Project Follow up - Base'!$S$20:$S$96,AW$2,'Project Follow up - Base'!$F$20:$F$96,$C35)&lt;= INDEX(List!$Q:$Q,MATCH(AW$2,List!$P:$P,0)),
0,
(COUNTIFS('Project Follow up - Base'!$S$20:$S$96,AW$2,'Project Follow up - Base'!$F$20:$F$96,$C35)
- INDEX(List!$Q:$Q,MATCH(AW$2,List!$P:$P,0)))
* INDEX(List!$R:$R,MATCH(AW$2,List!$P:$P,0)))</f>
        <v>0</v>
      </c>
      <c r="AX35" s="357">
        <f ca="1">IF(
COUNTIFS('Project Follow up - Base'!$S$20:$S$96,AX$2,'Project Follow up - Base'!$F$20:$F$96,$C35)&lt;= INDEX(List!$Q:$Q,MATCH(AX$2,List!$P:$P,0)),
0,
(COUNTIFS('Project Follow up - Base'!$S$20:$S$96,AX$2,'Project Follow up - Base'!$F$20:$F$96,$C35)
- INDEX(List!$Q:$Q,MATCH(AX$2,List!$P:$P,0)))
* INDEX(List!$R:$R,MATCH(AX$2,List!$P:$P,0)))</f>
        <v>0</v>
      </c>
      <c r="AY35" s="357">
        <f ca="1">IF(
COUNTIFS('Project Follow up - Base'!$S$20:$S$96,AY$2,'Project Follow up - Base'!$F$20:$F$96,$C35)&lt;= INDEX(List!$Q:$Q,MATCH(AY$2,List!$P:$P,0)),
0,
(COUNTIFS('Project Follow up - Base'!$S$20:$S$96,AY$2,'Project Follow up - Base'!$F$20:$F$96,$C35)
- INDEX(List!$Q:$Q,MATCH(AY$2,List!$P:$P,0)))
* INDEX(List!$R:$R,MATCH(AY$2,List!$P:$P,0)))</f>
        <v>0</v>
      </c>
      <c r="AZ35" s="357">
        <f ca="1">IF(
COUNTIFS('Project Follow up - Base'!$S$20:$S$96,AZ$2,'Project Follow up - Base'!$F$20:$F$96,$C35)&lt;= INDEX(List!$Q:$Q,MATCH(AZ$2,List!$P:$P,0)),
0,
(COUNTIFS('Project Follow up - Base'!$S$20:$S$96,AZ$2,'Project Follow up - Base'!$F$20:$F$96,$C35)
- INDEX(List!$Q:$Q,MATCH(AZ$2,List!$P:$P,0)))
* INDEX(List!$R:$R,MATCH(AZ$2,List!$P:$P,0)))</f>
        <v>0</v>
      </c>
      <c r="BA35" s="357">
        <f ca="1">IF(
COUNTIFS('Project Follow up - Base'!$S$20:$S$96,BA$2,'Project Follow up - Base'!$F$20:$F$96,$C35)&lt;= INDEX(List!$Q:$Q,MATCH(BA$2,List!$P:$P,0)),
0,
(COUNTIFS('Project Follow up - Base'!$S$20:$S$96,BA$2,'Project Follow up - Base'!$F$20:$F$96,$C35)
- INDEX(List!$Q:$Q,MATCH(BA$2,List!$P:$P,0)))
* INDEX(List!$R:$R,MATCH(BA$2,List!$P:$P,0)))</f>
        <v>0</v>
      </c>
      <c r="BB35" s="357">
        <f ca="1">IF(
COUNTIFS('Project Follow up - Base'!$S$20:$S$96,BB$2,'Project Follow up - Base'!$F$20:$F$96,$C35)&lt;= INDEX(List!$Q:$Q,MATCH(BB$2,List!$P:$P,0)),
0,
(COUNTIFS('Project Follow up - Base'!$S$20:$S$96,BB$2,'Project Follow up - Base'!$F$20:$F$96,$C35)
- INDEX(List!$Q:$Q,MATCH(BB$2,List!$P:$P,0)))
* INDEX(List!$R:$R,MATCH(BB$2,List!$P:$P,0)))</f>
        <v>0</v>
      </c>
      <c r="BC35" s="357">
        <f ca="1">IF(
COUNTIFS('Project Follow up - Base'!$S$20:$S$96,BC$2,'Project Follow up - Base'!$F$20:$F$96,$C35)&lt;= INDEX(List!$Q:$Q,MATCH(BC$2,List!$P:$P,0)),
0,
(COUNTIFS('Project Follow up - Base'!$S$20:$S$96,BC$2,'Project Follow up - Base'!$F$20:$F$96,$C35)
- INDEX(List!$Q:$Q,MATCH(BC$2,List!$P:$P,0)))
* INDEX(List!$R:$R,MATCH(BC$2,List!$P:$P,0)))</f>
        <v>0</v>
      </c>
      <c r="BD35" s="357">
        <f ca="1">IF(
COUNTIFS('Project Follow up - Base'!$S$20:$S$96,BD$2,'Project Follow up - Base'!$F$20:$F$96,$C35)&lt;= INDEX(List!$Q:$Q,MATCH(BD$2,List!$P:$P,0)),
0,
(COUNTIFS('Project Follow up - Base'!$S$20:$S$96,BD$2,'Project Follow up - Base'!$F$20:$F$96,$C35)
- INDEX(List!$Q:$Q,MATCH(BD$2,List!$P:$P,0)))
* INDEX(List!$R:$R,MATCH(BD$2,List!$P:$P,0)))</f>
        <v>0</v>
      </c>
      <c r="BE35" s="357">
        <f ca="1">IF(
COUNTIFS('Project Follow up - Base'!$S$20:$S$96,BE$2,'Project Follow up - Base'!$F$20:$F$96,$C35)&lt;= INDEX(List!$Q:$Q,MATCH(BE$2,List!$P:$P,0)),
0,
(COUNTIFS('Project Follow up - Base'!$S$20:$S$96,BE$2,'Project Follow up - Base'!$F$20:$F$96,$C35)
- INDEX(List!$Q:$Q,MATCH(BE$2,List!$P:$P,0)))
* INDEX(List!$R:$R,MATCH(BE$2,List!$P:$P,0)))</f>
        <v>0</v>
      </c>
      <c r="BF35" s="357">
        <f ca="1">IF(
COUNTIFS('Project Follow up - Base'!$S$20:$S$96,BF$2,'Project Follow up - Base'!$F$20:$F$96,$C35)&lt;= INDEX(List!$Q:$Q,MATCH(BF$2,List!$P:$P,0)),
0,
(COUNTIFS('Project Follow up - Base'!$S$20:$S$96,BF$2,'Project Follow up - Base'!$F$20:$F$96,$C35)
- INDEX(List!$Q:$Q,MATCH(BF$2,List!$P:$P,0)))
* INDEX(List!$R:$R,MATCH(BF$2,List!$P:$P,0)))</f>
        <v>0</v>
      </c>
      <c r="BG35" s="357">
        <f ca="1">IF(
COUNTIFS('Project Follow up - Base'!$S$20:$S$96,BG$2,'Project Follow up - Base'!$F$20:$F$96,$C35)&lt;= INDEX(List!$Q:$Q,MATCH(BG$2,List!$P:$P,0)),
0,
(COUNTIFS('Project Follow up - Base'!$S$20:$S$96,BG$2,'Project Follow up - Base'!$F$20:$F$96,$C35)
- INDEX(List!$Q:$Q,MATCH(BG$2,List!$P:$P,0)))
* INDEX(List!$R:$R,MATCH(BG$2,List!$P:$P,0)))</f>
        <v>0</v>
      </c>
      <c r="BH35" s="357">
        <f ca="1">IF(
COUNTIFS('Project Follow up - Base'!$S$20:$S$96,BH$2,'Project Follow up - Base'!$F$20:$F$96,$C35)&lt;= INDEX(List!$Q:$Q,MATCH(BH$2,List!$P:$P,0)),
0,
(COUNTIFS('Project Follow up - Base'!$S$20:$S$96,BH$2,'Project Follow up - Base'!$F$20:$F$96,$C35)
- INDEX(List!$Q:$Q,MATCH(BH$2,List!$P:$P,0)))
* INDEX(List!$R:$R,MATCH(BH$2,List!$P:$P,0)))</f>
        <v>0</v>
      </c>
      <c r="BI35" s="357">
        <f ca="1">IF(
COUNTIFS('Project Follow up - Base'!$S$20:$S$96,BI$2,'Project Follow up - Base'!$F$20:$F$96,$C35)&lt;= INDEX(List!$Q:$Q,MATCH(BI$2,List!$P:$P,0)),
0,
(COUNTIFS('Project Follow up - Base'!$S$20:$S$96,BI$2,'Project Follow up - Base'!$F$20:$F$96,$C35)
- INDEX(List!$Q:$Q,MATCH(BI$2,List!$P:$P,0)))
* INDEX(List!$R:$R,MATCH(BI$2,List!$P:$P,0)))</f>
        <v>0</v>
      </c>
      <c r="BJ35" s="357">
        <f ca="1">IF(
COUNTIFS('Project Follow up - Base'!$S$20:$S$96,BJ$2,'Project Follow up - Base'!$F$20:$F$96,$C35)&lt;= INDEX(List!$Q:$Q,MATCH(BJ$2,List!$P:$P,0)),
0,
(COUNTIFS('Project Follow up - Base'!$S$20:$S$96,BJ$2,'Project Follow up - Base'!$F$20:$F$96,$C35)
- INDEX(List!$Q:$Q,MATCH(BJ$2,List!$P:$P,0)))
* INDEX(List!$R:$R,MATCH(BJ$2,List!$P:$P,0)))</f>
        <v>0</v>
      </c>
      <c r="BK35" s="357">
        <f ca="1">IF(
COUNTIFS('Project Follow up - Base'!$S$20:$S$96,BK$2,'Project Follow up - Base'!$F$20:$F$96,$C35)&lt;= INDEX(List!$Q:$Q,MATCH(BK$2,List!$P:$P,0)),
0,
(COUNTIFS('Project Follow up - Base'!$S$20:$S$96,BK$2,'Project Follow up - Base'!$F$20:$F$96,$C35)
- INDEX(List!$Q:$Q,MATCH(BK$2,List!$P:$P,0)))
* INDEX(List!$R:$R,MATCH(BK$2,List!$P:$P,0)))</f>
        <v>0</v>
      </c>
      <c r="BL35" s="357">
        <f ca="1">IF(
COUNTIFS('Project Follow up - Base'!$S$20:$S$96,BL$2,'Project Follow up - Base'!$F$20:$F$96,$C35)&lt;= INDEX(List!$Q:$Q,MATCH(BL$2,List!$P:$P,0)),
0,
(COUNTIFS('Project Follow up - Base'!$S$20:$S$96,BL$2,'Project Follow up - Base'!$F$20:$F$96,$C35)
- INDEX(List!$Q:$Q,MATCH(BL$2,List!$P:$P,0)))
* INDEX(List!$R:$R,MATCH(BL$2,List!$P:$P,0)))</f>
        <v>0</v>
      </c>
      <c r="BM35" s="357">
        <f ca="1">IF(
COUNTIFS('Project Follow up - Base'!$S$20:$S$96,BM$2,'Project Follow up - Base'!$F$20:$F$96,$C35)&lt;= INDEX(List!$Q:$Q,MATCH(BM$2,List!$P:$P,0)),
0,
(COUNTIFS('Project Follow up - Base'!$S$20:$S$96,BM$2,'Project Follow up - Base'!$F$20:$F$96,$C35)
- INDEX(List!$Q:$Q,MATCH(BM$2,List!$P:$P,0)))
* INDEX(List!$R:$R,MATCH(BM$2,List!$P:$P,0)))</f>
        <v>0</v>
      </c>
      <c r="BN35" s="357">
        <f ca="1">IF(
COUNTIFS('Project Follow up - Base'!$S$20:$S$96,BN$2,'Project Follow up - Base'!$F$20:$F$96,$C35)&lt;= INDEX(List!$Q:$Q,MATCH(BN$2,List!$P:$P,0)),
0,
(COUNTIFS('Project Follow up - Base'!$S$20:$S$96,BN$2,'Project Follow up - Base'!$F$20:$F$96,$C35)
- INDEX(List!$Q:$Q,MATCH(BN$2,List!$P:$P,0)))
* INDEX(List!$R:$R,MATCH(BN$2,List!$P:$P,0)))</f>
        <v>0</v>
      </c>
      <c r="BO35" s="357">
        <f ca="1">IF(
COUNTIFS('Project Follow up - Base'!$S$20:$S$96,BO$2,'Project Follow up - Base'!$F$20:$F$96,$C35)&lt;= INDEX(List!$Q:$Q,MATCH(BO$2,List!$P:$P,0)),
0,
(COUNTIFS('Project Follow up - Base'!$S$20:$S$96,BO$2,'Project Follow up - Base'!$F$20:$F$96,$C35)
- INDEX(List!$Q:$Q,MATCH(BO$2,List!$P:$P,0)))
* INDEX(List!$R:$R,MATCH(BO$2,List!$P:$P,0)))</f>
        <v>0</v>
      </c>
      <c r="BP35" s="357">
        <f ca="1">IF(
COUNTIFS('Project Follow up - Base'!$S$20:$S$96,BP$2,'Project Follow up - Base'!$F$20:$F$96,$C35)&lt;= INDEX(List!$Q:$Q,MATCH(BP$2,List!$P:$P,0)),
0,
(COUNTIFS('Project Follow up - Base'!$S$20:$S$96,BP$2,'Project Follow up - Base'!$F$20:$F$96,$C35)
- INDEX(List!$Q:$Q,MATCH(BP$2,List!$P:$P,0)))
* INDEX(List!$R:$R,MATCH(BP$2,List!$P:$P,0)))</f>
        <v>0</v>
      </c>
      <c r="BQ35" s="357">
        <f ca="1">IF(
COUNTIFS('Project Follow up - Base'!$S$20:$S$96,BQ$2,'Project Follow up - Base'!$F$20:$F$96,$C35)&lt;= INDEX(List!$Q:$Q,MATCH(BQ$2,List!$P:$P,0)),
0,
(COUNTIFS('Project Follow up - Base'!$S$20:$S$96,BQ$2,'Project Follow up - Base'!$F$20:$F$96,$C35)
- INDEX(List!$Q:$Q,MATCH(BQ$2,List!$P:$P,0)))
* INDEX(List!$R:$R,MATCH(BQ$2,List!$P:$P,0)))</f>
        <v>0</v>
      </c>
      <c r="BR35" s="357">
        <f ca="1">IF(
COUNTIFS('Project Follow up - Base'!$S$20:$S$96,BR$2,'Project Follow up - Base'!$F$20:$F$96,$C35)&lt;= INDEX(List!$Q:$Q,MATCH(BR$2,List!$P:$P,0)),
0,
(COUNTIFS('Project Follow up - Base'!$S$20:$S$96,BR$2,'Project Follow up - Base'!$F$20:$F$96,$C35)
- INDEX(List!$Q:$Q,MATCH(BR$2,List!$P:$P,0)))
* INDEX(List!$R:$R,MATCH(BR$2,List!$P:$P,0)))</f>
        <v>0</v>
      </c>
      <c r="BS35" s="357">
        <f ca="1">IF(
COUNTIFS('Project Follow up - Base'!$S$20:$S$96,BS$2,'Project Follow up - Base'!$F$20:$F$96,$C35)&lt;= INDEX(List!$Q:$Q,MATCH(BS$2,List!$P:$P,0)),
0,
(COUNTIFS('Project Follow up - Base'!$S$20:$S$96,BS$2,'Project Follow up - Base'!$F$20:$F$96,$C35)
- INDEX(List!$Q:$Q,MATCH(BS$2,List!$P:$P,0)))
* INDEX(List!$R:$R,MATCH(BS$2,List!$P:$P,0)))</f>
        <v>0</v>
      </c>
      <c r="BT35" s="357">
        <f ca="1">IF(
COUNTIFS('Project Follow up - Base'!$S$20:$S$96,BT$2,'Project Follow up - Base'!$F$20:$F$96,$C35)&lt;= INDEX(List!$Q:$Q,MATCH(BT$2,List!$P:$P,0)),
0,
(COUNTIFS('Project Follow up - Base'!$S$20:$S$96,BT$2,'Project Follow up - Base'!$F$20:$F$96,$C35)
- INDEX(List!$Q:$Q,MATCH(BT$2,List!$P:$P,0)))
* INDEX(List!$R:$R,MATCH(BT$2,List!$P:$P,0)))</f>
        <v>0</v>
      </c>
      <c r="BU35" s="357">
        <f ca="1">IF(
COUNTIFS('Project Follow up - Base'!$S$20:$S$96,BU$2,'Project Follow up - Base'!$F$20:$F$96,$C35)&lt;= INDEX(List!$Q:$Q,MATCH(BU$2,List!$P:$P,0)),
0,
(COUNTIFS('Project Follow up - Base'!$S$20:$S$96,BU$2,'Project Follow up - Base'!$F$20:$F$96,$C35)
- INDEX(List!$Q:$Q,MATCH(BU$2,List!$P:$P,0)))
* INDEX(List!$R:$R,MATCH(BU$2,List!$P:$P,0)))</f>
        <v>0</v>
      </c>
      <c r="BV35" s="357">
        <f ca="1">IF(
COUNTIFS('Project Follow up - Base'!$S$20:$S$96,BV$2,'Project Follow up - Base'!$F$20:$F$96,$C35)&lt;= INDEX(List!$Q:$Q,MATCH(BV$2,List!$P:$P,0)),
0,
(COUNTIFS('Project Follow up - Base'!$S$20:$S$96,BV$2,'Project Follow up - Base'!$F$20:$F$96,$C35)
- INDEX(List!$Q:$Q,MATCH(BV$2,List!$P:$P,0)))
* INDEX(List!$R:$R,MATCH(BV$2,List!$P:$P,0)))</f>
        <v>0</v>
      </c>
      <c r="BW35" s="357">
        <f ca="1">IF(
COUNTIFS('Project Follow up - Base'!$S$20:$S$96,BW$2,'Project Follow up - Base'!$F$20:$F$96,$C35)&lt;= INDEX(List!$Q:$Q,MATCH(BW$2,List!$P:$P,0)),
0,
(COUNTIFS('Project Follow up - Base'!$S$20:$S$96,BW$2,'Project Follow up - Base'!$F$20:$F$96,$C35)
- INDEX(List!$Q:$Q,MATCH(BW$2,List!$P:$P,0)))
* INDEX(List!$R:$R,MATCH(BW$2,List!$P:$P,0)))</f>
        <v>0</v>
      </c>
      <c r="BX35" s="357">
        <f ca="1">IF(
COUNTIFS('Project Follow up - Base'!$S$20:$S$96,BX$2,'Project Follow up - Base'!$F$20:$F$96,$C35)&lt;= INDEX(List!$Q:$Q,MATCH(BX$2,List!$P:$P,0)),
0,
(COUNTIFS('Project Follow up - Base'!$S$20:$S$96,BX$2,'Project Follow up - Base'!$F$20:$F$96,$C35)
- INDEX(List!$Q:$Q,MATCH(BX$2,List!$P:$P,0)))
* INDEX(List!$R:$R,MATCH(BX$2,List!$P:$P,0)))</f>
        <v>0</v>
      </c>
      <c r="BY35" s="357">
        <f ca="1">IF(
COUNTIFS('Project Follow up - Base'!$S$20:$S$96,BY$2,'Project Follow up - Base'!$F$20:$F$96,$C35)&lt;= INDEX(List!$Q:$Q,MATCH(BY$2,List!$P:$P,0)),
0,
(COUNTIFS('Project Follow up - Base'!$S$20:$S$96,BY$2,'Project Follow up - Base'!$F$20:$F$96,$C35)
- INDEX(List!$Q:$Q,MATCH(BY$2,List!$P:$P,0)))
* INDEX(List!$R:$R,MATCH(BY$2,List!$P:$P,0)))</f>
        <v>0</v>
      </c>
      <c r="BZ35" s="357">
        <f ca="1">IF(
COUNTIFS('Project Follow up - Base'!$S$20:$S$96,BZ$2,'Project Follow up - Base'!$F$20:$F$96,$C35)&lt;= INDEX(List!$Q:$Q,MATCH(BZ$2,List!$P:$P,0)),
0,
(COUNTIFS('Project Follow up - Base'!$S$20:$S$96,BZ$2,'Project Follow up - Base'!$F$20:$F$96,$C35)
- INDEX(List!$Q:$Q,MATCH(BZ$2,List!$P:$P,0)))
* INDEX(List!$R:$R,MATCH(BZ$2,List!$P:$P,0)))</f>
        <v>0</v>
      </c>
      <c r="CA35" s="357">
        <f ca="1">IF(
COUNTIFS('Project Follow up - Base'!$S$20:$S$96,CA$2,'Project Follow up - Base'!$F$20:$F$96,$C35)&lt;= INDEX(List!$Q:$Q,MATCH(CA$2,List!$P:$P,0)),
0,
(COUNTIFS('Project Follow up - Base'!$S$20:$S$96,CA$2,'Project Follow up - Base'!$F$20:$F$96,$C35)
- INDEX(List!$Q:$Q,MATCH(CA$2,List!$P:$P,0)))
* INDEX(List!$R:$R,MATCH(CA$2,List!$P:$P,0)))</f>
        <v>0</v>
      </c>
      <c r="CB35" s="357">
        <f ca="1">IF(
COUNTIFS('Project Follow up - Base'!$S$20:$S$96,CB$2,'Project Follow up - Base'!$F$20:$F$96,$C35)&lt;= INDEX(List!$Q:$Q,MATCH(CB$2,List!$P:$P,0)),
0,
(COUNTIFS('Project Follow up - Base'!$S$20:$S$96,CB$2,'Project Follow up - Base'!$F$20:$F$96,$C35)
- INDEX(List!$Q:$Q,MATCH(CB$2,List!$P:$P,0)))
* INDEX(List!$R:$R,MATCH(CB$2,List!$P:$P,0)))</f>
        <v>0</v>
      </c>
      <c r="CC35" s="357">
        <f ca="1">IF(
COUNTIFS('Project Follow up - Base'!$S$20:$S$96,CC$2,'Project Follow up - Base'!$F$20:$F$96,$C35)&lt;= INDEX(List!$Q:$Q,MATCH(CC$2,List!$P:$P,0)),
0,
(COUNTIFS('Project Follow up - Base'!$S$20:$S$96,CC$2,'Project Follow up - Base'!$F$20:$F$96,$C35)
- INDEX(List!$Q:$Q,MATCH(CC$2,List!$P:$P,0)))
* INDEX(List!$R:$R,MATCH(CC$2,List!$P:$P,0)))</f>
        <v>0</v>
      </c>
      <c r="CD35" s="357">
        <f ca="1">IF(
COUNTIFS('Project Follow up - Base'!$S$20:$S$96,CD$2,'Project Follow up - Base'!$F$20:$F$96,$C35)&lt;= INDEX(List!$Q:$Q,MATCH(CD$2,List!$P:$P,0)),
0,
(COUNTIFS('Project Follow up - Base'!$S$20:$S$96,CD$2,'Project Follow up - Base'!$F$20:$F$96,$C35)
- INDEX(List!$Q:$Q,MATCH(CD$2,List!$P:$P,0)))
* INDEX(List!$R:$R,MATCH(CD$2,List!$P:$P,0)))</f>
        <v>0</v>
      </c>
      <c r="CE35" s="357">
        <f ca="1">IF(
COUNTIFS('Project Follow up - Base'!$S$20:$S$96,CE$2,'Project Follow up - Base'!$F$20:$F$96,$C35)&lt;= INDEX(List!$Q:$Q,MATCH(CE$2,List!$P:$P,0)),
0,
(COUNTIFS('Project Follow up - Base'!$S$20:$S$96,CE$2,'Project Follow up - Base'!$F$20:$F$96,$C35)
- INDEX(List!$Q:$Q,MATCH(CE$2,List!$P:$P,0)))
* INDEX(List!$R:$R,MATCH(CE$2,List!$P:$P,0)))</f>
        <v>0</v>
      </c>
      <c r="CF35" s="357">
        <f ca="1">IF(
COUNTIFS('Project Follow up - Base'!$S$20:$S$96,CF$2,'Project Follow up - Base'!$F$20:$F$96,$C35)&lt;= INDEX(List!$Q:$Q,MATCH(CF$2,List!$P:$P,0)),
0,
(COUNTIFS('Project Follow up - Base'!$S$20:$S$96,CF$2,'Project Follow up - Base'!$F$20:$F$96,$C35)
- INDEX(List!$Q:$Q,MATCH(CF$2,List!$P:$P,0)))
* INDEX(List!$R:$R,MATCH(CF$2,List!$P:$P,0)))</f>
        <v>0</v>
      </c>
      <c r="CG35" s="357">
        <f ca="1">IF(
COUNTIFS('Project Follow up - Base'!$S$20:$S$96,CG$2,'Project Follow up - Base'!$F$20:$F$96,$C35)&lt;= INDEX(List!$Q:$Q,MATCH(CG$2,List!$P:$P,0)),
0,
(COUNTIFS('Project Follow up - Base'!$S$20:$S$96,CG$2,'Project Follow up - Base'!$F$20:$F$96,$C35)
- INDEX(List!$Q:$Q,MATCH(CG$2,List!$P:$P,0)))
* INDEX(List!$R:$R,MATCH(CG$2,List!$P:$P,0)))</f>
        <v>0</v>
      </c>
      <c r="CH35" s="357">
        <f ca="1">IF(
COUNTIFS('Project Follow up - Base'!$S$20:$S$96,CH$2,'Project Follow up - Base'!$F$20:$F$96,$C35)&lt;= INDEX(List!$Q:$Q,MATCH(CH$2,List!$P:$P,0)),
0,
(COUNTIFS('Project Follow up - Base'!$S$20:$S$96,CH$2,'Project Follow up - Base'!$F$20:$F$96,$C35)
- INDEX(List!$Q:$Q,MATCH(CH$2,List!$P:$P,0)))
* INDEX(List!$R:$R,MATCH(CH$2,List!$P:$P,0)))</f>
        <v>0</v>
      </c>
      <c r="CI35" s="357">
        <f ca="1">IF(
COUNTIFS('Project Follow up - Base'!$S$20:$S$96,CI$2,'Project Follow up - Base'!$F$20:$F$96,$C35)&lt;= INDEX(List!$Q:$Q,MATCH(CI$2,List!$P:$P,0)),
0,
(COUNTIFS('Project Follow up - Base'!$S$20:$S$96,CI$2,'Project Follow up - Base'!$F$20:$F$96,$C35)
- INDEX(List!$Q:$Q,MATCH(CI$2,List!$P:$P,0)))
* INDEX(List!$R:$R,MATCH(CI$2,List!$P:$P,0)))</f>
        <v>0</v>
      </c>
      <c r="CJ35" s="357">
        <f ca="1">IF(
COUNTIFS('Project Follow up - Base'!$S$20:$S$96,CJ$2,'Project Follow up - Base'!$F$20:$F$96,$C35)&lt;= INDEX(List!$Q:$Q,MATCH(CJ$2,List!$P:$P,0)),
0,
(COUNTIFS('Project Follow up - Base'!$S$20:$S$96,CJ$2,'Project Follow up - Base'!$F$20:$F$96,$C35)
- INDEX(List!$Q:$Q,MATCH(CJ$2,List!$P:$P,0)))
* INDEX(List!$R:$R,MATCH(CJ$2,List!$P:$P,0)))</f>
        <v>0</v>
      </c>
      <c r="CK35" s="357">
        <f ca="1">IF(
COUNTIFS('Project Follow up - Base'!$S$20:$S$96,CK$2,'Project Follow up - Base'!$F$20:$F$96,$C35)&lt;= INDEX(List!$Q:$Q,MATCH(CK$2,List!$P:$P,0)),
0,
(COUNTIFS('Project Follow up - Base'!$S$20:$S$96,CK$2,'Project Follow up - Base'!$F$20:$F$96,$C35)
- INDEX(List!$Q:$Q,MATCH(CK$2,List!$P:$P,0)))
* INDEX(List!$R:$R,MATCH(CK$2,List!$P:$P,0)))</f>
        <v>0</v>
      </c>
      <c r="CL35" s="357">
        <f ca="1">IF(
COUNTIFS('Project Follow up - Base'!$S$20:$S$96,CL$2,'Project Follow up - Base'!$F$20:$F$96,$C35)&lt;= INDEX(List!$Q:$Q,MATCH(CL$2,List!$P:$P,0)),
0,
(COUNTIFS('Project Follow up - Base'!$S$20:$S$96,CL$2,'Project Follow up - Base'!$F$20:$F$96,$C35)
- INDEX(List!$Q:$Q,MATCH(CL$2,List!$P:$P,0)))
* INDEX(List!$R:$R,MATCH(CL$2,List!$P:$P,0)))</f>
        <v>0</v>
      </c>
      <c r="CM35" s="357">
        <f ca="1">IF(
COUNTIFS('Project Follow up - Base'!$S$20:$S$96,CM$2,'Project Follow up - Base'!$F$20:$F$96,$C35)&lt;= INDEX(List!$Q:$Q,MATCH(CM$2,List!$P:$P,0)),
0,
(COUNTIFS('Project Follow up - Base'!$S$20:$S$96,CM$2,'Project Follow up - Base'!$F$20:$F$96,$C35)
- INDEX(List!$Q:$Q,MATCH(CM$2,List!$P:$P,0)))
* INDEX(List!$R:$R,MATCH(CM$2,List!$P:$P,0)))</f>
        <v>0</v>
      </c>
      <c r="CN35" s="357">
        <f ca="1">IF(
COUNTIFS('Project Follow up - Base'!$S$20:$S$96,CN$2,'Project Follow up - Base'!$F$20:$F$96,$C35)&lt;= INDEX(List!$Q:$Q,MATCH(CN$2,List!$P:$P,0)),
0,
(COUNTIFS('Project Follow up - Base'!$S$20:$S$96,CN$2,'Project Follow up - Base'!$F$20:$F$96,$C35)
- INDEX(List!$Q:$Q,MATCH(CN$2,List!$P:$P,0)))
* INDEX(List!$R:$R,MATCH(CN$2,List!$P:$P,0)))</f>
        <v>0</v>
      </c>
      <c r="CO35" s="357">
        <f ca="1">IF(
COUNTIFS('Project Follow up - Base'!$S$20:$S$96,CO$2,'Project Follow up - Base'!$F$20:$F$96,$C35)&lt;= INDEX(List!$Q:$Q,MATCH(CO$2,List!$P:$P,0)),
0,
(COUNTIFS('Project Follow up - Base'!$S$20:$S$96,CO$2,'Project Follow up - Base'!$F$20:$F$96,$C35)
- INDEX(List!$Q:$Q,MATCH(CO$2,List!$P:$P,0)))
* INDEX(List!$R:$R,MATCH(CO$2,List!$P:$P,0)))</f>
        <v>0</v>
      </c>
      <c r="CP35" s="357">
        <f ca="1">IF(
COUNTIFS('Project Follow up - Base'!$S$20:$S$96,CP$2,'Project Follow up - Base'!$F$20:$F$96,$C35)&lt;= INDEX(List!$Q:$Q,MATCH(CP$2,List!$P:$P,0)),
0,
(COUNTIFS('Project Follow up - Base'!$S$20:$S$96,CP$2,'Project Follow up - Base'!$F$20:$F$96,$C35)
- INDEX(List!$Q:$Q,MATCH(CP$2,List!$P:$P,0)))
* INDEX(List!$R:$R,MATCH(CP$2,List!$P:$P,0)))</f>
        <v>0</v>
      </c>
      <c r="CQ35" s="357">
        <f ca="1">IF(
COUNTIFS('Project Follow up - Base'!$S$20:$S$96,CQ$2,'Project Follow up - Base'!$F$20:$F$96,$C35)&lt;= INDEX(List!$Q:$Q,MATCH(CQ$2,List!$P:$P,0)),
0,
(COUNTIFS('Project Follow up - Base'!$S$20:$S$96,CQ$2,'Project Follow up - Base'!$F$20:$F$96,$C35)
- INDEX(List!$Q:$Q,MATCH(CQ$2,List!$P:$P,0)))
* INDEX(List!$R:$R,MATCH(CQ$2,List!$P:$P,0)))</f>
        <v>0</v>
      </c>
      <c r="CR35" s="357">
        <f ca="1">IF(
COUNTIFS('Project Follow up - Base'!$S$20:$S$96,CR$2,'Project Follow up - Base'!$F$20:$F$96,$C35)&lt;= INDEX(List!$Q:$Q,MATCH(CR$2,List!$P:$P,0)),
0,
(COUNTIFS('Project Follow up - Base'!$S$20:$S$96,CR$2,'Project Follow up - Base'!$F$20:$F$96,$C35)
- INDEX(List!$Q:$Q,MATCH(CR$2,List!$P:$P,0)))
* INDEX(List!$R:$R,MATCH(CR$2,List!$P:$P,0)))</f>
        <v>0</v>
      </c>
      <c r="CS35" s="357">
        <f ca="1">IF(
COUNTIFS('Project Follow up - Base'!$S$20:$S$96,CS$2,'Project Follow up - Base'!$F$20:$F$96,$C35)&lt;= INDEX(List!$Q:$Q,MATCH(CS$2,List!$P:$P,0)),
0,
(COUNTIFS('Project Follow up - Base'!$S$20:$S$96,CS$2,'Project Follow up - Base'!$F$20:$F$96,$C35)
- INDEX(List!$Q:$Q,MATCH(CS$2,List!$P:$P,0)))
* INDEX(List!$R:$R,MATCH(CS$2,List!$P:$P,0)))</f>
        <v>0</v>
      </c>
      <c r="CT35" s="357">
        <f ca="1">IF(
COUNTIFS('Project Follow up - Base'!$S$20:$S$96,CT$2,'Project Follow up - Base'!$F$20:$F$96,$C35)&lt;= INDEX(List!$Q:$Q,MATCH(CT$2,List!$P:$P,0)),
0,
(COUNTIFS('Project Follow up - Base'!$S$20:$S$96,CT$2,'Project Follow up - Base'!$F$20:$F$96,$C35)
- INDEX(List!$Q:$Q,MATCH(CT$2,List!$P:$P,0)))
* INDEX(List!$R:$R,MATCH(CT$2,List!$P:$P,0)))</f>
        <v>0</v>
      </c>
      <c r="CU35" s="357">
        <f ca="1">IF(
COUNTIFS('Project Follow up - Base'!$S$20:$S$96,CU$2,'Project Follow up - Base'!$F$20:$F$96,$C35)&lt;= INDEX(List!$Q:$Q,MATCH(CU$2,List!$P:$P,0)),
0,
(COUNTIFS('Project Follow up - Base'!$S$20:$S$96,CU$2,'Project Follow up - Base'!$F$20:$F$96,$C35)
- INDEX(List!$Q:$Q,MATCH(CU$2,List!$P:$P,0)))
* INDEX(List!$R:$R,MATCH(CU$2,List!$P:$P,0)))</f>
        <v>0</v>
      </c>
      <c r="CV35" s="357">
        <f ca="1">IF(
COUNTIFS('Project Follow up - Base'!$S$20:$S$96,CV$2,'Project Follow up - Base'!$F$20:$F$96,$C35)&lt;= INDEX(List!$Q:$Q,MATCH(CV$2,List!$P:$P,0)),
0,
(COUNTIFS('Project Follow up - Base'!$S$20:$S$96,CV$2,'Project Follow up - Base'!$F$20:$F$96,$C35)
- INDEX(List!$Q:$Q,MATCH(CV$2,List!$P:$P,0)))
* INDEX(List!$R:$R,MATCH(CV$2,List!$P:$P,0)))</f>
        <v>0</v>
      </c>
      <c r="CW35" s="357">
        <f ca="1">IF(
COUNTIFS('Project Follow up - Base'!$S$20:$S$96,CW$2,'Project Follow up - Base'!$F$20:$F$96,$C35)&lt;= INDEX(List!$Q:$Q,MATCH(CW$2,List!$P:$P,0)),
0,
(COUNTIFS('Project Follow up - Base'!$S$20:$S$96,CW$2,'Project Follow up - Base'!$F$20:$F$96,$C35)
- INDEX(List!$Q:$Q,MATCH(CW$2,List!$P:$P,0)))
* INDEX(List!$R:$R,MATCH(CW$2,List!$P:$P,0)))</f>
        <v>0</v>
      </c>
      <c r="CX35" s="357">
        <f ca="1">IF(
COUNTIFS('Project Follow up - Base'!$S$20:$S$96,CX$2,'Project Follow up - Base'!$F$20:$F$96,$C35)&lt;= INDEX(List!$Q:$Q,MATCH(CX$2,List!$P:$P,0)),
0,
(COUNTIFS('Project Follow up - Base'!$S$20:$S$96,CX$2,'Project Follow up - Base'!$F$20:$F$96,$C35)
- INDEX(List!$Q:$Q,MATCH(CX$2,List!$P:$P,0)))
* INDEX(List!$R:$R,MATCH(CX$2,List!$P:$P,0)))</f>
        <v>0</v>
      </c>
      <c r="CY35" s="357">
        <f ca="1">IF(
COUNTIFS('Project Follow up - Base'!$S$20:$S$96,CY$2,'Project Follow up - Base'!$F$20:$F$96,$C35)&lt;= INDEX(List!$Q:$Q,MATCH(CY$2,List!$P:$P,0)),
0,
(COUNTIFS('Project Follow up - Base'!$S$20:$S$96,CY$2,'Project Follow up - Base'!$F$20:$F$96,$C35)
- INDEX(List!$Q:$Q,MATCH(CY$2,List!$P:$P,0)))
* INDEX(List!$R:$R,MATCH(CY$2,List!$P:$P,0)))</f>
        <v>0</v>
      </c>
      <c r="CZ35" s="357">
        <f ca="1">IF(
COUNTIFS('Project Follow up - Base'!$S$20:$S$96,CZ$2,'Project Follow up - Base'!$F$20:$F$96,$C35)&lt;= INDEX(List!$Q:$Q,MATCH(CZ$2,List!$P:$P,0)),
0,
(COUNTIFS('Project Follow up - Base'!$S$20:$S$96,CZ$2,'Project Follow up - Base'!$F$20:$F$96,$C35)
- INDEX(List!$Q:$Q,MATCH(CZ$2,List!$P:$P,0)))
* INDEX(List!$R:$R,MATCH(CZ$2,List!$P:$P,0)))</f>
        <v>0</v>
      </c>
      <c r="DA35" s="357">
        <f ca="1">IF(
COUNTIFS('Project Follow up - Base'!$S$20:$S$96,DA$2,'Project Follow up - Base'!$F$20:$F$96,$C35)&lt;= INDEX(List!$Q:$Q,MATCH(DA$2,List!$P:$P,0)),
0,
(COUNTIFS('Project Follow up - Base'!$S$20:$S$96,DA$2,'Project Follow up - Base'!$F$20:$F$96,$C35)
- INDEX(List!$Q:$Q,MATCH(DA$2,List!$P:$P,0)))
* INDEX(List!$R:$R,MATCH(DA$2,List!$P:$P,0)))</f>
        <v>0</v>
      </c>
      <c r="DB35" s="357">
        <f ca="1">IF(
COUNTIFS('Project Follow up - Base'!$S$20:$S$96,DB$2,'Project Follow up - Base'!$F$20:$F$96,$C35)&lt;= INDEX(List!$Q:$Q,MATCH(DB$2,List!$P:$P,0)),
0,
(COUNTIFS('Project Follow up - Base'!$S$20:$S$96,DB$2,'Project Follow up - Base'!$F$20:$F$96,$C35)
- INDEX(List!$Q:$Q,MATCH(DB$2,List!$P:$P,0)))
* INDEX(List!$R:$R,MATCH(DB$2,List!$P:$P,0)))</f>
        <v>0</v>
      </c>
    </row>
    <row r="36" spans="1:106" x14ac:dyDescent="0.2">
      <c r="A36" s="353">
        <f>COUNTIF('Project Follow up - Base'!$F$20:$F$96,C36)</f>
        <v>0</v>
      </c>
      <c r="B36" s="353" t="str">
        <f>'Employees Summary'!B37</f>
        <v>Technical</v>
      </c>
      <c r="C36" s="353" t="str">
        <f>'Employees Summary'!C37</f>
        <v>Abdulelah Alforih</v>
      </c>
      <c r="D36" s="354" t="str">
        <f>IF(C36=0,"", IF(A36&gt;0,1-(G36*[1]KPI!$C$3)-(H36*[1]KPI!$C$4),""))</f>
        <v/>
      </c>
      <c r="E36" s="365" t="str">
        <f>IF(OR(C36='Project Follow up - Base'!$D$17,C36='Project Follow up - Base'!$D$38,C36='Project Follow up - Base'!$D$74), IF(SUMIF(B:B,B36,A:A)=0,"", AVERAGEIF(B:B,B36,D:D)),"")</f>
        <v/>
      </c>
      <c r="F36" s="366">
        <f>SUMIF('Project Follow up - Base'!$F$20:$F$102,'Employees KPIs'!C36,'Project Follow up - Base'!$AA$20:$AA$102)</f>
        <v>0</v>
      </c>
      <c r="G36" s="355">
        <f>IF( F36=0,
   0,
   IF(
     F36-
     [1]KPI!$F$3
     &lt;0,0,
     F36-
     [1]KPI!$F$3
    )*
     [1]KPI!$G$3
)</f>
        <v>0</v>
      </c>
      <c r="H36" s="355">
        <f t="shared" ca="1" si="0"/>
        <v>0</v>
      </c>
      <c r="I36" s="356">
        <f ca="1">IF(
COUNTIFS('Project Follow up - Base'!$S$20:$S$96,I$2,'Project Follow up - Base'!$F$20:$F$96,$C36)&lt;= INDEX(List!$Q:$Q,MATCH(I$2,List!$P:$P,0)),
0,
(COUNTIFS('Project Follow up - Base'!$S$20:$S$96,I$2,'Project Follow up - Base'!$F$20:$F$96,$C36)
- INDEX(List!$Q:$Q,MATCH(I$2,List!$P:$P,0)))
* INDEX(List!$R:$R,MATCH(I$2,List!$P:$P,0)))</f>
        <v>0</v>
      </c>
      <c r="J36" s="357">
        <f ca="1">IF(
COUNTIFS('Project Follow up - Base'!$S$20:$S$96,J$2,'Project Follow up - Base'!$F$20:$F$96,$C36)&lt;= INDEX(List!$Q:$Q,MATCH(J$2,List!$P:$P,0)),
0,
(COUNTIFS('Project Follow up - Base'!$S$20:$S$96,J$2,'Project Follow up - Base'!$F$20:$F$96,$C36)
- INDEX(List!$Q:$Q,MATCH(J$2,List!$P:$P,0)))
* INDEX(List!$R:$R,MATCH(J$2,List!$P:$P,0)))</f>
        <v>0</v>
      </c>
      <c r="K36" s="357">
        <f ca="1">IF(
COUNTIFS('Project Follow up - Base'!$S$20:$S$96,K$2,'Project Follow up - Base'!$F$20:$F$96,$C36)&lt;= INDEX(List!$Q:$Q,MATCH(K$2,List!$P:$P,0)),
0,
(COUNTIFS('Project Follow up - Base'!$S$20:$S$96,K$2,'Project Follow up - Base'!$F$20:$F$96,$C36)
- INDEX(List!$Q:$Q,MATCH(K$2,List!$P:$P,0)))
* INDEX(List!$R:$R,MATCH(K$2,List!$P:$P,0)))</f>
        <v>0</v>
      </c>
      <c r="L36" s="357">
        <f ca="1">IF(
COUNTIFS('Project Follow up - Base'!$S$20:$S$96,L$2,'Project Follow up - Base'!$F$20:$F$96,$C36)&lt;= INDEX(List!$Q:$Q,MATCH(L$2,List!$P:$P,0)),
0,
(COUNTIFS('Project Follow up - Base'!$S$20:$S$96,L$2,'Project Follow up - Base'!$F$20:$F$96,$C36)
- INDEX(List!$Q:$Q,MATCH(L$2,List!$P:$P,0)))
* INDEX(List!$R:$R,MATCH(L$2,List!$P:$P,0)))</f>
        <v>0</v>
      </c>
      <c r="M36" s="357">
        <f ca="1">IF(
COUNTIFS('Project Follow up - Base'!$S$20:$S$96,M$2,'Project Follow up - Base'!$F$20:$F$96,$C36)&lt;= INDEX(List!$Q:$Q,MATCH(M$2,List!$P:$P,0)),
0,
(COUNTIFS('Project Follow up - Base'!$S$20:$S$96,M$2,'Project Follow up - Base'!$F$20:$F$96,$C36)
- INDEX(List!$Q:$Q,MATCH(M$2,List!$P:$P,0)))
* INDEX(List!$R:$R,MATCH(M$2,List!$P:$P,0)))</f>
        <v>0</v>
      </c>
      <c r="N36" s="357">
        <f ca="1">IF(
COUNTIFS('Project Follow up - Base'!$S$20:$S$96,N$2,'Project Follow up - Base'!$F$20:$F$96,$C36)&lt;= INDEX(List!$Q:$Q,MATCH(N$2,List!$P:$P,0)),
0,
(COUNTIFS('Project Follow up - Base'!$S$20:$S$96,N$2,'Project Follow up - Base'!$F$20:$F$96,$C36)
- INDEX(List!$Q:$Q,MATCH(N$2,List!$P:$P,0)))
* INDEX(List!$R:$R,MATCH(N$2,List!$P:$P,0)))</f>
        <v>0</v>
      </c>
      <c r="O36" s="357">
        <f ca="1">IF(
COUNTIFS('Project Follow up - Base'!$S$20:$S$96,O$2,'Project Follow up - Base'!$F$20:$F$96,$C36)&lt;= INDEX(List!$Q:$Q,MATCH(O$2,List!$P:$P,0)),
0,
(COUNTIFS('Project Follow up - Base'!$S$20:$S$96,O$2,'Project Follow up - Base'!$F$20:$F$96,$C36)
- INDEX(List!$Q:$Q,MATCH(O$2,List!$P:$P,0)))
* INDEX(List!$R:$R,MATCH(O$2,List!$P:$P,0)))</f>
        <v>0</v>
      </c>
      <c r="P36" s="357">
        <f ca="1">IF(
COUNTIFS('Project Follow up - Base'!$S$20:$S$96,P$2,'Project Follow up - Base'!$F$20:$F$96,$C36)&lt;= INDEX(List!$Q:$Q,MATCH(P$2,List!$P:$P,0)),
0,
(COUNTIFS('Project Follow up - Base'!$S$20:$S$96,P$2,'Project Follow up - Base'!$F$20:$F$96,$C36)
- INDEX(List!$Q:$Q,MATCH(P$2,List!$P:$P,0)))
* INDEX(List!$R:$R,MATCH(P$2,List!$P:$P,0)))</f>
        <v>0</v>
      </c>
      <c r="Q36" s="357">
        <f ca="1">IF(
COUNTIFS('Project Follow up - Base'!$S$20:$S$96,Q$2,'Project Follow up - Base'!$F$20:$F$96,$C36)&lt;= INDEX(List!$Q:$Q,MATCH(Q$2,List!$P:$P,0)),
0,
(COUNTIFS('Project Follow up - Base'!$S$20:$S$96,Q$2,'Project Follow up - Base'!$F$20:$F$96,$C36)
- INDEX(List!$Q:$Q,MATCH(Q$2,List!$P:$P,0)))
* INDEX(List!$R:$R,MATCH(Q$2,List!$P:$P,0)))</f>
        <v>0</v>
      </c>
      <c r="R36" s="357">
        <f ca="1">IF(
COUNTIFS('Project Follow up - Base'!$S$20:$S$96,R$2,'Project Follow up - Base'!$F$20:$F$96,$C36)&lt;= INDEX(List!$Q:$Q,MATCH(R$2,List!$P:$P,0)),
0,
(COUNTIFS('Project Follow up - Base'!$S$20:$S$96,R$2,'Project Follow up - Base'!$F$20:$F$96,$C36)
- INDEX(List!$Q:$Q,MATCH(R$2,List!$P:$P,0)))
* INDEX(List!$R:$R,MATCH(R$2,List!$P:$P,0)))</f>
        <v>0</v>
      </c>
      <c r="S36" s="357">
        <f ca="1">IF(
COUNTIFS('Project Follow up - Base'!$S$20:$S$96,S$2,'Project Follow up - Base'!$F$20:$F$96,$C36)&lt;= INDEX(List!$Q:$Q,MATCH(S$2,List!$P:$P,0)),
0,
(COUNTIFS('Project Follow up - Base'!$S$20:$S$96,S$2,'Project Follow up - Base'!$F$20:$F$96,$C36)
- INDEX(List!$Q:$Q,MATCH(S$2,List!$P:$P,0)))
* INDEX(List!$R:$R,MATCH(S$2,List!$P:$P,0)))</f>
        <v>0</v>
      </c>
      <c r="T36" s="357">
        <f ca="1">IF(
COUNTIFS('Project Follow up - Base'!$S$20:$S$96,T$2,'Project Follow up - Base'!$F$20:$F$96,$C36)&lt;= INDEX(List!$Q:$Q,MATCH(T$2,List!$P:$P,0)),
0,
(COUNTIFS('Project Follow up - Base'!$S$20:$S$96,T$2,'Project Follow up - Base'!$F$20:$F$96,$C36)
- INDEX(List!$Q:$Q,MATCH(T$2,List!$P:$P,0)))
* INDEX(List!$R:$R,MATCH(T$2,List!$P:$P,0)))</f>
        <v>0</v>
      </c>
      <c r="U36" s="357">
        <f ca="1">IF(
COUNTIFS('Project Follow up - Base'!$S$20:$S$96,U$2,'Project Follow up - Base'!$F$20:$F$96,$C36)&lt;= INDEX(List!$Q:$Q,MATCH(U$2,List!$P:$P,0)),
0,
(COUNTIFS('Project Follow up - Base'!$S$20:$S$96,U$2,'Project Follow up - Base'!$F$20:$F$96,$C36)
- INDEX(List!$Q:$Q,MATCH(U$2,List!$P:$P,0)))
* INDEX(List!$R:$R,MATCH(U$2,List!$P:$P,0)))</f>
        <v>0</v>
      </c>
      <c r="V36" s="357">
        <f ca="1">IF(
COUNTIFS('Project Follow up - Base'!$S$20:$S$96,V$2,'Project Follow up - Base'!$F$20:$F$96,$C36)&lt;= INDEX(List!$Q:$Q,MATCH(V$2,List!$P:$P,0)),
0,
(COUNTIFS('Project Follow up - Base'!$S$20:$S$96,V$2,'Project Follow up - Base'!$F$20:$F$96,$C36)
- INDEX(List!$Q:$Q,MATCH(V$2,List!$P:$P,0)))
* INDEX(List!$R:$R,MATCH(V$2,List!$P:$P,0)))</f>
        <v>0</v>
      </c>
      <c r="W36" s="357">
        <f ca="1">IF(
COUNTIFS('Project Follow up - Base'!$S$20:$S$96,W$2,'Project Follow up - Base'!$F$20:$F$96,$C36)&lt;= INDEX(List!$Q:$Q,MATCH(W$2,List!$P:$P,0)),
0,
(COUNTIFS('Project Follow up - Base'!$S$20:$S$96,W$2,'Project Follow up - Base'!$F$20:$F$96,$C36)
- INDEX(List!$Q:$Q,MATCH(W$2,List!$P:$P,0)))
* INDEX(List!$R:$R,MATCH(W$2,List!$P:$P,0)))</f>
        <v>0</v>
      </c>
      <c r="X36" s="357">
        <f ca="1">IF(
COUNTIFS('Project Follow up - Base'!$S$20:$S$96,X$2,'Project Follow up - Base'!$F$20:$F$96,$C36)&lt;= INDEX(List!$Q:$Q,MATCH(X$2,List!$P:$P,0)),
0,
(COUNTIFS('Project Follow up - Base'!$S$20:$S$96,X$2,'Project Follow up - Base'!$F$20:$F$96,$C36)
- INDEX(List!$Q:$Q,MATCH(X$2,List!$P:$P,0)))
* INDEX(List!$R:$R,MATCH(X$2,List!$P:$P,0)))</f>
        <v>0</v>
      </c>
      <c r="Y36" s="357">
        <f ca="1">IF(
COUNTIFS('Project Follow up - Base'!$S$20:$S$96,Y$2,'Project Follow up - Base'!$F$20:$F$96,$C36)&lt;= INDEX(List!$Q:$Q,MATCH(Y$2,List!$P:$P,0)),
0,
(COUNTIFS('Project Follow up - Base'!$S$20:$S$96,Y$2,'Project Follow up - Base'!$F$20:$F$96,$C36)
- INDEX(List!$Q:$Q,MATCH(Y$2,List!$P:$P,0)))
* INDEX(List!$R:$R,MATCH(Y$2,List!$P:$P,0)))</f>
        <v>0</v>
      </c>
      <c r="Z36" s="357">
        <f ca="1">IF(
COUNTIFS('Project Follow up - Base'!$S$20:$S$96,Z$2,'Project Follow up - Base'!$F$20:$F$96,$C36)&lt;= INDEX(List!$Q:$Q,MATCH(Z$2,List!$P:$P,0)),
0,
(COUNTIFS('Project Follow up - Base'!$S$20:$S$96,Z$2,'Project Follow up - Base'!$F$20:$F$96,$C36)
- INDEX(List!$Q:$Q,MATCH(Z$2,List!$P:$P,0)))
* INDEX(List!$R:$R,MATCH(Z$2,List!$P:$P,0)))</f>
        <v>0</v>
      </c>
      <c r="AA36" s="357">
        <f ca="1">IF(
COUNTIFS('Project Follow up - Base'!$S$20:$S$96,AA$2,'Project Follow up - Base'!$F$20:$F$96,$C36)&lt;= INDEX(List!$Q:$Q,MATCH(AA$2,List!$P:$P,0)),
0,
(COUNTIFS('Project Follow up - Base'!$S$20:$S$96,AA$2,'Project Follow up - Base'!$F$20:$F$96,$C36)
- INDEX(List!$Q:$Q,MATCH(AA$2,List!$P:$P,0)))
* INDEX(List!$R:$R,MATCH(AA$2,List!$P:$P,0)))</f>
        <v>0</v>
      </c>
      <c r="AB36" s="357">
        <f ca="1">IF(
COUNTIFS('Project Follow up - Base'!$S$20:$S$96,AB$2,'Project Follow up - Base'!$F$20:$F$96,$C36)&lt;= INDEX(List!$Q:$Q,MATCH(AB$2,List!$P:$P,0)),
0,
(COUNTIFS('Project Follow up - Base'!$S$20:$S$96,AB$2,'Project Follow up - Base'!$F$20:$F$96,$C36)
- INDEX(List!$Q:$Q,MATCH(AB$2,List!$P:$P,0)))
* INDEX(List!$R:$R,MATCH(AB$2,List!$P:$P,0)))</f>
        <v>0</v>
      </c>
      <c r="AC36" s="357">
        <f ca="1">IF(
COUNTIFS('Project Follow up - Base'!$S$20:$S$96,AC$2,'Project Follow up - Base'!$F$20:$F$96,$C36)&lt;= INDEX(List!$Q:$Q,MATCH(AC$2,List!$P:$P,0)),
0,
(COUNTIFS('Project Follow up - Base'!$S$20:$S$96,AC$2,'Project Follow up - Base'!$F$20:$F$96,$C36)
- INDEX(List!$Q:$Q,MATCH(AC$2,List!$P:$P,0)))
* INDEX(List!$R:$R,MATCH(AC$2,List!$P:$P,0)))</f>
        <v>0</v>
      </c>
      <c r="AD36" s="357">
        <f ca="1">IF(
COUNTIFS('Project Follow up - Base'!$S$20:$S$96,AD$2,'Project Follow up - Base'!$F$20:$F$96,$C36)&lt;= INDEX(List!$Q:$Q,MATCH(AD$2,List!$P:$P,0)),
0,
(COUNTIFS('Project Follow up - Base'!$S$20:$S$96,AD$2,'Project Follow up - Base'!$F$20:$F$96,$C36)
- INDEX(List!$Q:$Q,MATCH(AD$2,List!$P:$P,0)))
* INDEX(List!$R:$R,MATCH(AD$2,List!$P:$P,0)))</f>
        <v>0</v>
      </c>
      <c r="AE36" s="357">
        <f ca="1">IF(
COUNTIFS('Project Follow up - Base'!$S$20:$S$96,AE$2,'Project Follow up - Base'!$F$20:$F$96,$C36)&lt;= INDEX(List!$Q:$Q,MATCH(AE$2,List!$P:$P,0)),
0,
(COUNTIFS('Project Follow up - Base'!$S$20:$S$96,AE$2,'Project Follow up - Base'!$F$20:$F$96,$C36)
- INDEX(List!$Q:$Q,MATCH(AE$2,List!$P:$P,0)))
* INDEX(List!$R:$R,MATCH(AE$2,List!$P:$P,0)))</f>
        <v>0</v>
      </c>
      <c r="AF36" s="357">
        <f ca="1">IF(
COUNTIFS('Project Follow up - Base'!$S$20:$S$96,AF$2,'Project Follow up - Base'!$F$20:$F$96,$C36)&lt;= INDEX(List!$Q:$Q,MATCH(AF$2,List!$P:$P,0)),
0,
(COUNTIFS('Project Follow up - Base'!$S$20:$S$96,AF$2,'Project Follow up - Base'!$F$20:$F$96,$C36)
- INDEX(List!$Q:$Q,MATCH(AF$2,List!$P:$P,0)))
* INDEX(List!$R:$R,MATCH(AF$2,List!$P:$P,0)))</f>
        <v>0</v>
      </c>
      <c r="AG36" s="357">
        <f ca="1">IF(
COUNTIFS('Project Follow up - Base'!$S$20:$S$96,AG$2,'Project Follow up - Base'!$F$20:$F$96,$C36)&lt;= INDEX(List!$Q:$Q,MATCH(AG$2,List!$P:$P,0)),
0,
(COUNTIFS('Project Follow up - Base'!$S$20:$S$96,AG$2,'Project Follow up - Base'!$F$20:$F$96,$C36)
- INDEX(List!$Q:$Q,MATCH(AG$2,List!$P:$P,0)))
* INDEX(List!$R:$R,MATCH(AG$2,List!$P:$P,0)))</f>
        <v>0</v>
      </c>
      <c r="AH36" s="357">
        <f ca="1">IF(
COUNTIFS('Project Follow up - Base'!$S$20:$S$96,AH$2,'Project Follow up - Base'!$F$20:$F$96,$C36)&lt;= INDEX(List!$Q:$Q,MATCH(AH$2,List!$P:$P,0)),
0,
(COUNTIFS('Project Follow up - Base'!$S$20:$S$96,AH$2,'Project Follow up - Base'!$F$20:$F$96,$C36)
- INDEX(List!$Q:$Q,MATCH(AH$2,List!$P:$P,0)))
* INDEX(List!$R:$R,MATCH(AH$2,List!$P:$P,0)))</f>
        <v>0</v>
      </c>
      <c r="AI36" s="357">
        <f ca="1">IF(
COUNTIFS('Project Follow up - Base'!$S$20:$S$96,AI$2,'Project Follow up - Base'!$F$20:$F$96,$C36)&lt;= INDEX(List!$Q:$Q,MATCH(AI$2,List!$P:$P,0)),
0,
(COUNTIFS('Project Follow up - Base'!$S$20:$S$96,AI$2,'Project Follow up - Base'!$F$20:$F$96,$C36)
- INDEX(List!$Q:$Q,MATCH(AI$2,List!$P:$P,0)))
* INDEX(List!$R:$R,MATCH(AI$2,List!$P:$P,0)))</f>
        <v>0</v>
      </c>
      <c r="AJ36" s="357">
        <f ca="1">IF(
COUNTIFS('Project Follow up - Base'!$S$20:$S$96,AJ$2,'Project Follow up - Base'!$F$20:$F$96,$C36)&lt;= INDEX(List!$Q:$Q,MATCH(AJ$2,List!$P:$P,0)),
0,
(COUNTIFS('Project Follow up - Base'!$S$20:$S$96,AJ$2,'Project Follow up - Base'!$F$20:$F$96,$C36)
- INDEX(List!$Q:$Q,MATCH(AJ$2,List!$P:$P,0)))
* INDEX(List!$R:$R,MATCH(AJ$2,List!$P:$P,0)))</f>
        <v>0</v>
      </c>
      <c r="AK36" s="357">
        <f ca="1">IF(
COUNTIFS('Project Follow up - Base'!$S$20:$S$96,AK$2,'Project Follow up - Base'!$F$20:$F$96,$C36)&lt;= INDEX(List!$Q:$Q,MATCH(AK$2,List!$P:$P,0)),
0,
(COUNTIFS('Project Follow up - Base'!$S$20:$S$96,AK$2,'Project Follow up - Base'!$F$20:$F$96,$C36)
- INDEX(List!$Q:$Q,MATCH(AK$2,List!$P:$P,0)))
* INDEX(List!$R:$R,MATCH(AK$2,List!$P:$P,0)))</f>
        <v>0</v>
      </c>
      <c r="AL36" s="357">
        <f ca="1">IF(
COUNTIFS('Project Follow up - Base'!$S$20:$S$96,AL$2,'Project Follow up - Base'!$F$20:$F$96,$C36)&lt;= INDEX(List!$Q:$Q,MATCH(AL$2,List!$P:$P,0)),
0,
(COUNTIFS('Project Follow up - Base'!$S$20:$S$96,AL$2,'Project Follow up - Base'!$F$20:$F$96,$C36)
- INDEX(List!$Q:$Q,MATCH(AL$2,List!$P:$P,0)))
* INDEX(List!$R:$R,MATCH(AL$2,List!$P:$P,0)))</f>
        <v>0</v>
      </c>
      <c r="AM36" s="357">
        <f ca="1">IF(
COUNTIFS('Project Follow up - Base'!$S$20:$S$96,AM$2,'Project Follow up - Base'!$F$20:$F$96,$C36)&lt;= INDEX(List!$Q:$Q,MATCH(AM$2,List!$P:$P,0)),
0,
(COUNTIFS('Project Follow up - Base'!$S$20:$S$96,AM$2,'Project Follow up - Base'!$F$20:$F$96,$C36)
- INDEX(List!$Q:$Q,MATCH(AM$2,List!$P:$P,0)))
* INDEX(List!$R:$R,MATCH(AM$2,List!$P:$P,0)))</f>
        <v>0</v>
      </c>
      <c r="AN36" s="357">
        <f ca="1">IF(
COUNTIFS('Project Follow up - Base'!$S$20:$S$96,AN$2,'Project Follow up - Base'!$F$20:$F$96,$C36)&lt;= INDEX(List!$Q:$Q,MATCH(AN$2,List!$P:$P,0)),
0,
(COUNTIFS('Project Follow up - Base'!$S$20:$S$96,AN$2,'Project Follow up - Base'!$F$20:$F$96,$C36)
- INDEX(List!$Q:$Q,MATCH(AN$2,List!$P:$P,0)))
* INDEX(List!$R:$R,MATCH(AN$2,List!$P:$P,0)))</f>
        <v>0</v>
      </c>
      <c r="AO36" s="357">
        <f ca="1">IF(
COUNTIFS('Project Follow up - Base'!$S$20:$S$96,AO$2,'Project Follow up - Base'!$F$20:$F$96,$C36)&lt;= INDEX(List!$Q:$Q,MATCH(AO$2,List!$P:$P,0)),
0,
(COUNTIFS('Project Follow up - Base'!$S$20:$S$96,AO$2,'Project Follow up - Base'!$F$20:$F$96,$C36)
- INDEX(List!$Q:$Q,MATCH(AO$2,List!$P:$P,0)))
* INDEX(List!$R:$R,MATCH(AO$2,List!$P:$P,0)))</f>
        <v>0</v>
      </c>
      <c r="AP36" s="357">
        <f ca="1">IF(
COUNTIFS('Project Follow up - Base'!$S$20:$S$96,AP$2,'Project Follow up - Base'!$F$20:$F$96,$C36)&lt;= INDEX(List!$Q:$Q,MATCH(AP$2,List!$P:$P,0)),
0,
(COUNTIFS('Project Follow up - Base'!$S$20:$S$96,AP$2,'Project Follow up - Base'!$F$20:$F$96,$C36)
- INDEX(List!$Q:$Q,MATCH(AP$2,List!$P:$P,0)))
* INDEX(List!$R:$R,MATCH(AP$2,List!$P:$P,0)))</f>
        <v>0</v>
      </c>
      <c r="AQ36" s="357">
        <f ca="1">IF(
COUNTIFS('Project Follow up - Base'!$S$20:$S$96,AQ$2,'Project Follow up - Base'!$F$20:$F$96,$C36)&lt;= INDEX(List!$Q:$Q,MATCH(AQ$2,List!$P:$P,0)),
0,
(COUNTIFS('Project Follow up - Base'!$S$20:$S$96,AQ$2,'Project Follow up - Base'!$F$20:$F$96,$C36)
- INDEX(List!$Q:$Q,MATCH(AQ$2,List!$P:$P,0)))
* INDEX(List!$R:$R,MATCH(AQ$2,List!$P:$P,0)))</f>
        <v>0</v>
      </c>
      <c r="AR36" s="357">
        <f ca="1">IF(
COUNTIFS('Project Follow up - Base'!$S$20:$S$96,AR$2,'Project Follow up - Base'!$F$20:$F$96,$C36)&lt;= INDEX(List!$Q:$Q,MATCH(AR$2,List!$P:$P,0)),
0,
(COUNTIFS('Project Follow up - Base'!$S$20:$S$96,AR$2,'Project Follow up - Base'!$F$20:$F$96,$C36)
- INDEX(List!$Q:$Q,MATCH(AR$2,List!$P:$P,0)))
* INDEX(List!$R:$R,MATCH(AR$2,List!$P:$P,0)))</f>
        <v>0</v>
      </c>
      <c r="AS36" s="357">
        <f ca="1">IF(
COUNTIFS('Project Follow up - Base'!$S$20:$S$96,AS$2,'Project Follow up - Base'!$F$20:$F$96,$C36)&lt;= INDEX(List!$Q:$Q,MATCH(AS$2,List!$P:$P,0)),
0,
(COUNTIFS('Project Follow up - Base'!$S$20:$S$96,AS$2,'Project Follow up - Base'!$F$20:$F$96,$C36)
- INDEX(List!$Q:$Q,MATCH(AS$2,List!$P:$P,0)))
* INDEX(List!$R:$R,MATCH(AS$2,List!$P:$P,0)))</f>
        <v>0</v>
      </c>
      <c r="AT36" s="357">
        <f ca="1">IF(
COUNTIFS('Project Follow up - Base'!$S$20:$S$96,AT$2,'Project Follow up - Base'!$F$20:$F$96,$C36)&lt;= INDEX(List!$Q:$Q,MATCH(AT$2,List!$P:$P,0)),
0,
(COUNTIFS('Project Follow up - Base'!$S$20:$S$96,AT$2,'Project Follow up - Base'!$F$20:$F$96,$C36)
- INDEX(List!$Q:$Q,MATCH(AT$2,List!$P:$P,0)))
* INDEX(List!$R:$R,MATCH(AT$2,List!$P:$P,0)))</f>
        <v>0</v>
      </c>
      <c r="AU36" s="357">
        <f ca="1">IF(
COUNTIFS('Project Follow up - Base'!$S$20:$S$96,AU$2,'Project Follow up - Base'!$F$20:$F$96,$C36)&lt;= INDEX(List!$Q:$Q,MATCH(AU$2,List!$P:$P,0)),
0,
(COUNTIFS('Project Follow up - Base'!$S$20:$S$96,AU$2,'Project Follow up - Base'!$F$20:$F$96,$C36)
- INDEX(List!$Q:$Q,MATCH(AU$2,List!$P:$P,0)))
* INDEX(List!$R:$R,MATCH(AU$2,List!$P:$P,0)))</f>
        <v>0</v>
      </c>
      <c r="AV36" s="357">
        <f ca="1">IF(
COUNTIFS('Project Follow up - Base'!$S$20:$S$96,AV$2,'Project Follow up - Base'!$F$20:$F$96,$C36)&lt;= INDEX(List!$Q:$Q,MATCH(AV$2,List!$P:$P,0)),
0,
(COUNTIFS('Project Follow up - Base'!$S$20:$S$96,AV$2,'Project Follow up - Base'!$F$20:$F$96,$C36)
- INDEX(List!$Q:$Q,MATCH(AV$2,List!$P:$P,0)))
* INDEX(List!$R:$R,MATCH(AV$2,List!$P:$P,0)))</f>
        <v>0</v>
      </c>
      <c r="AW36" s="357">
        <f ca="1">IF(
COUNTIFS('Project Follow up - Base'!$S$20:$S$96,AW$2,'Project Follow up - Base'!$F$20:$F$96,$C36)&lt;= INDEX(List!$Q:$Q,MATCH(AW$2,List!$P:$P,0)),
0,
(COUNTIFS('Project Follow up - Base'!$S$20:$S$96,AW$2,'Project Follow up - Base'!$F$20:$F$96,$C36)
- INDEX(List!$Q:$Q,MATCH(AW$2,List!$P:$P,0)))
* INDEX(List!$R:$R,MATCH(AW$2,List!$P:$P,0)))</f>
        <v>0</v>
      </c>
      <c r="AX36" s="357">
        <f ca="1">IF(
COUNTIFS('Project Follow up - Base'!$S$20:$S$96,AX$2,'Project Follow up - Base'!$F$20:$F$96,$C36)&lt;= INDEX(List!$Q:$Q,MATCH(AX$2,List!$P:$P,0)),
0,
(COUNTIFS('Project Follow up - Base'!$S$20:$S$96,AX$2,'Project Follow up - Base'!$F$20:$F$96,$C36)
- INDEX(List!$Q:$Q,MATCH(AX$2,List!$P:$P,0)))
* INDEX(List!$R:$R,MATCH(AX$2,List!$P:$P,0)))</f>
        <v>0</v>
      </c>
      <c r="AY36" s="357">
        <f ca="1">IF(
COUNTIFS('Project Follow up - Base'!$S$20:$S$96,AY$2,'Project Follow up - Base'!$F$20:$F$96,$C36)&lt;= INDEX(List!$Q:$Q,MATCH(AY$2,List!$P:$P,0)),
0,
(COUNTIFS('Project Follow up - Base'!$S$20:$S$96,AY$2,'Project Follow up - Base'!$F$20:$F$96,$C36)
- INDEX(List!$Q:$Q,MATCH(AY$2,List!$P:$P,0)))
* INDEX(List!$R:$R,MATCH(AY$2,List!$P:$P,0)))</f>
        <v>0</v>
      </c>
      <c r="AZ36" s="357">
        <f ca="1">IF(
COUNTIFS('Project Follow up - Base'!$S$20:$S$96,AZ$2,'Project Follow up - Base'!$F$20:$F$96,$C36)&lt;= INDEX(List!$Q:$Q,MATCH(AZ$2,List!$P:$P,0)),
0,
(COUNTIFS('Project Follow up - Base'!$S$20:$S$96,AZ$2,'Project Follow up - Base'!$F$20:$F$96,$C36)
- INDEX(List!$Q:$Q,MATCH(AZ$2,List!$P:$P,0)))
* INDEX(List!$R:$R,MATCH(AZ$2,List!$P:$P,0)))</f>
        <v>0</v>
      </c>
      <c r="BA36" s="357">
        <f ca="1">IF(
COUNTIFS('Project Follow up - Base'!$S$20:$S$96,BA$2,'Project Follow up - Base'!$F$20:$F$96,$C36)&lt;= INDEX(List!$Q:$Q,MATCH(BA$2,List!$P:$P,0)),
0,
(COUNTIFS('Project Follow up - Base'!$S$20:$S$96,BA$2,'Project Follow up - Base'!$F$20:$F$96,$C36)
- INDEX(List!$Q:$Q,MATCH(BA$2,List!$P:$P,0)))
* INDEX(List!$R:$R,MATCH(BA$2,List!$P:$P,0)))</f>
        <v>0</v>
      </c>
      <c r="BB36" s="357">
        <f ca="1">IF(
COUNTIFS('Project Follow up - Base'!$S$20:$S$96,BB$2,'Project Follow up - Base'!$F$20:$F$96,$C36)&lt;= INDEX(List!$Q:$Q,MATCH(BB$2,List!$P:$P,0)),
0,
(COUNTIFS('Project Follow up - Base'!$S$20:$S$96,BB$2,'Project Follow up - Base'!$F$20:$F$96,$C36)
- INDEX(List!$Q:$Q,MATCH(BB$2,List!$P:$P,0)))
* INDEX(List!$R:$R,MATCH(BB$2,List!$P:$P,0)))</f>
        <v>0</v>
      </c>
      <c r="BC36" s="357">
        <f ca="1">IF(
COUNTIFS('Project Follow up - Base'!$S$20:$S$96,BC$2,'Project Follow up - Base'!$F$20:$F$96,$C36)&lt;= INDEX(List!$Q:$Q,MATCH(BC$2,List!$P:$P,0)),
0,
(COUNTIFS('Project Follow up - Base'!$S$20:$S$96,BC$2,'Project Follow up - Base'!$F$20:$F$96,$C36)
- INDEX(List!$Q:$Q,MATCH(BC$2,List!$P:$P,0)))
* INDEX(List!$R:$R,MATCH(BC$2,List!$P:$P,0)))</f>
        <v>0</v>
      </c>
      <c r="BD36" s="357">
        <f ca="1">IF(
COUNTIFS('Project Follow up - Base'!$S$20:$S$96,BD$2,'Project Follow up - Base'!$F$20:$F$96,$C36)&lt;= INDEX(List!$Q:$Q,MATCH(BD$2,List!$P:$P,0)),
0,
(COUNTIFS('Project Follow up - Base'!$S$20:$S$96,BD$2,'Project Follow up - Base'!$F$20:$F$96,$C36)
- INDEX(List!$Q:$Q,MATCH(BD$2,List!$P:$P,0)))
* INDEX(List!$R:$R,MATCH(BD$2,List!$P:$P,0)))</f>
        <v>0</v>
      </c>
      <c r="BE36" s="357">
        <f ca="1">IF(
COUNTIFS('Project Follow up - Base'!$S$20:$S$96,BE$2,'Project Follow up - Base'!$F$20:$F$96,$C36)&lt;= INDEX(List!$Q:$Q,MATCH(BE$2,List!$P:$P,0)),
0,
(COUNTIFS('Project Follow up - Base'!$S$20:$S$96,BE$2,'Project Follow up - Base'!$F$20:$F$96,$C36)
- INDEX(List!$Q:$Q,MATCH(BE$2,List!$P:$P,0)))
* INDEX(List!$R:$R,MATCH(BE$2,List!$P:$P,0)))</f>
        <v>0</v>
      </c>
      <c r="BF36" s="357">
        <f ca="1">IF(
COUNTIFS('Project Follow up - Base'!$S$20:$S$96,BF$2,'Project Follow up - Base'!$F$20:$F$96,$C36)&lt;= INDEX(List!$Q:$Q,MATCH(BF$2,List!$P:$P,0)),
0,
(COUNTIFS('Project Follow up - Base'!$S$20:$S$96,BF$2,'Project Follow up - Base'!$F$20:$F$96,$C36)
- INDEX(List!$Q:$Q,MATCH(BF$2,List!$P:$P,0)))
* INDEX(List!$R:$R,MATCH(BF$2,List!$P:$P,0)))</f>
        <v>0</v>
      </c>
      <c r="BG36" s="357">
        <f ca="1">IF(
COUNTIFS('Project Follow up - Base'!$S$20:$S$96,BG$2,'Project Follow up - Base'!$F$20:$F$96,$C36)&lt;= INDEX(List!$Q:$Q,MATCH(BG$2,List!$P:$P,0)),
0,
(COUNTIFS('Project Follow up - Base'!$S$20:$S$96,BG$2,'Project Follow up - Base'!$F$20:$F$96,$C36)
- INDEX(List!$Q:$Q,MATCH(BG$2,List!$P:$P,0)))
* INDEX(List!$R:$R,MATCH(BG$2,List!$P:$P,0)))</f>
        <v>0</v>
      </c>
      <c r="BH36" s="357">
        <f ca="1">IF(
COUNTIFS('Project Follow up - Base'!$S$20:$S$96,BH$2,'Project Follow up - Base'!$F$20:$F$96,$C36)&lt;= INDEX(List!$Q:$Q,MATCH(BH$2,List!$P:$P,0)),
0,
(COUNTIFS('Project Follow up - Base'!$S$20:$S$96,BH$2,'Project Follow up - Base'!$F$20:$F$96,$C36)
- INDEX(List!$Q:$Q,MATCH(BH$2,List!$P:$P,0)))
* INDEX(List!$R:$R,MATCH(BH$2,List!$P:$P,0)))</f>
        <v>0</v>
      </c>
      <c r="BI36" s="357">
        <f ca="1">IF(
COUNTIFS('Project Follow up - Base'!$S$20:$S$96,BI$2,'Project Follow up - Base'!$F$20:$F$96,$C36)&lt;= INDEX(List!$Q:$Q,MATCH(BI$2,List!$P:$P,0)),
0,
(COUNTIFS('Project Follow up - Base'!$S$20:$S$96,BI$2,'Project Follow up - Base'!$F$20:$F$96,$C36)
- INDEX(List!$Q:$Q,MATCH(BI$2,List!$P:$P,0)))
* INDEX(List!$R:$R,MATCH(BI$2,List!$P:$P,0)))</f>
        <v>0</v>
      </c>
      <c r="BJ36" s="357">
        <f ca="1">IF(
COUNTIFS('Project Follow up - Base'!$S$20:$S$96,BJ$2,'Project Follow up - Base'!$F$20:$F$96,$C36)&lt;= INDEX(List!$Q:$Q,MATCH(BJ$2,List!$P:$P,0)),
0,
(COUNTIFS('Project Follow up - Base'!$S$20:$S$96,BJ$2,'Project Follow up - Base'!$F$20:$F$96,$C36)
- INDEX(List!$Q:$Q,MATCH(BJ$2,List!$P:$P,0)))
* INDEX(List!$R:$R,MATCH(BJ$2,List!$P:$P,0)))</f>
        <v>0</v>
      </c>
      <c r="BK36" s="357">
        <f ca="1">IF(
COUNTIFS('Project Follow up - Base'!$S$20:$S$96,BK$2,'Project Follow up - Base'!$F$20:$F$96,$C36)&lt;= INDEX(List!$Q:$Q,MATCH(BK$2,List!$P:$P,0)),
0,
(COUNTIFS('Project Follow up - Base'!$S$20:$S$96,BK$2,'Project Follow up - Base'!$F$20:$F$96,$C36)
- INDEX(List!$Q:$Q,MATCH(BK$2,List!$P:$P,0)))
* INDEX(List!$R:$R,MATCH(BK$2,List!$P:$P,0)))</f>
        <v>0</v>
      </c>
      <c r="BL36" s="357">
        <f ca="1">IF(
COUNTIFS('Project Follow up - Base'!$S$20:$S$96,BL$2,'Project Follow up - Base'!$F$20:$F$96,$C36)&lt;= INDEX(List!$Q:$Q,MATCH(BL$2,List!$P:$P,0)),
0,
(COUNTIFS('Project Follow up - Base'!$S$20:$S$96,BL$2,'Project Follow up - Base'!$F$20:$F$96,$C36)
- INDEX(List!$Q:$Q,MATCH(BL$2,List!$P:$P,0)))
* INDEX(List!$R:$R,MATCH(BL$2,List!$P:$P,0)))</f>
        <v>0</v>
      </c>
      <c r="BM36" s="357">
        <f ca="1">IF(
COUNTIFS('Project Follow up - Base'!$S$20:$S$96,BM$2,'Project Follow up - Base'!$F$20:$F$96,$C36)&lt;= INDEX(List!$Q:$Q,MATCH(BM$2,List!$P:$P,0)),
0,
(COUNTIFS('Project Follow up - Base'!$S$20:$S$96,BM$2,'Project Follow up - Base'!$F$20:$F$96,$C36)
- INDEX(List!$Q:$Q,MATCH(BM$2,List!$P:$P,0)))
* INDEX(List!$R:$R,MATCH(BM$2,List!$P:$P,0)))</f>
        <v>0</v>
      </c>
      <c r="BN36" s="357">
        <f ca="1">IF(
COUNTIFS('Project Follow up - Base'!$S$20:$S$96,BN$2,'Project Follow up - Base'!$F$20:$F$96,$C36)&lt;= INDEX(List!$Q:$Q,MATCH(BN$2,List!$P:$P,0)),
0,
(COUNTIFS('Project Follow up - Base'!$S$20:$S$96,BN$2,'Project Follow up - Base'!$F$20:$F$96,$C36)
- INDEX(List!$Q:$Q,MATCH(BN$2,List!$P:$P,0)))
* INDEX(List!$R:$R,MATCH(BN$2,List!$P:$P,0)))</f>
        <v>0</v>
      </c>
      <c r="BO36" s="357">
        <f ca="1">IF(
COUNTIFS('Project Follow up - Base'!$S$20:$S$96,BO$2,'Project Follow up - Base'!$F$20:$F$96,$C36)&lt;= INDEX(List!$Q:$Q,MATCH(BO$2,List!$P:$P,0)),
0,
(COUNTIFS('Project Follow up - Base'!$S$20:$S$96,BO$2,'Project Follow up - Base'!$F$20:$F$96,$C36)
- INDEX(List!$Q:$Q,MATCH(BO$2,List!$P:$P,0)))
* INDEX(List!$R:$R,MATCH(BO$2,List!$P:$P,0)))</f>
        <v>0</v>
      </c>
      <c r="BP36" s="357">
        <f ca="1">IF(
COUNTIFS('Project Follow up - Base'!$S$20:$S$96,BP$2,'Project Follow up - Base'!$F$20:$F$96,$C36)&lt;= INDEX(List!$Q:$Q,MATCH(BP$2,List!$P:$P,0)),
0,
(COUNTIFS('Project Follow up - Base'!$S$20:$S$96,BP$2,'Project Follow up - Base'!$F$20:$F$96,$C36)
- INDEX(List!$Q:$Q,MATCH(BP$2,List!$P:$P,0)))
* INDEX(List!$R:$R,MATCH(BP$2,List!$P:$P,0)))</f>
        <v>0</v>
      </c>
      <c r="BQ36" s="357">
        <f ca="1">IF(
COUNTIFS('Project Follow up - Base'!$S$20:$S$96,BQ$2,'Project Follow up - Base'!$F$20:$F$96,$C36)&lt;= INDEX(List!$Q:$Q,MATCH(BQ$2,List!$P:$P,0)),
0,
(COUNTIFS('Project Follow up - Base'!$S$20:$S$96,BQ$2,'Project Follow up - Base'!$F$20:$F$96,$C36)
- INDEX(List!$Q:$Q,MATCH(BQ$2,List!$P:$P,0)))
* INDEX(List!$R:$R,MATCH(BQ$2,List!$P:$P,0)))</f>
        <v>0</v>
      </c>
      <c r="BR36" s="357">
        <f ca="1">IF(
COUNTIFS('Project Follow up - Base'!$S$20:$S$96,BR$2,'Project Follow up - Base'!$F$20:$F$96,$C36)&lt;= INDEX(List!$Q:$Q,MATCH(BR$2,List!$P:$P,0)),
0,
(COUNTIFS('Project Follow up - Base'!$S$20:$S$96,BR$2,'Project Follow up - Base'!$F$20:$F$96,$C36)
- INDEX(List!$Q:$Q,MATCH(BR$2,List!$P:$P,0)))
* INDEX(List!$R:$R,MATCH(BR$2,List!$P:$P,0)))</f>
        <v>0</v>
      </c>
      <c r="BS36" s="357">
        <f ca="1">IF(
COUNTIFS('Project Follow up - Base'!$S$20:$S$96,BS$2,'Project Follow up - Base'!$F$20:$F$96,$C36)&lt;= INDEX(List!$Q:$Q,MATCH(BS$2,List!$P:$P,0)),
0,
(COUNTIFS('Project Follow up - Base'!$S$20:$S$96,BS$2,'Project Follow up - Base'!$F$20:$F$96,$C36)
- INDEX(List!$Q:$Q,MATCH(BS$2,List!$P:$P,0)))
* INDEX(List!$R:$R,MATCH(BS$2,List!$P:$P,0)))</f>
        <v>0</v>
      </c>
      <c r="BT36" s="357">
        <f ca="1">IF(
COUNTIFS('Project Follow up - Base'!$S$20:$S$96,BT$2,'Project Follow up - Base'!$F$20:$F$96,$C36)&lt;= INDEX(List!$Q:$Q,MATCH(BT$2,List!$P:$P,0)),
0,
(COUNTIFS('Project Follow up - Base'!$S$20:$S$96,BT$2,'Project Follow up - Base'!$F$20:$F$96,$C36)
- INDEX(List!$Q:$Q,MATCH(BT$2,List!$P:$P,0)))
* INDEX(List!$R:$R,MATCH(BT$2,List!$P:$P,0)))</f>
        <v>0</v>
      </c>
      <c r="BU36" s="357">
        <f ca="1">IF(
COUNTIFS('Project Follow up - Base'!$S$20:$S$96,BU$2,'Project Follow up - Base'!$F$20:$F$96,$C36)&lt;= INDEX(List!$Q:$Q,MATCH(BU$2,List!$P:$P,0)),
0,
(COUNTIFS('Project Follow up - Base'!$S$20:$S$96,BU$2,'Project Follow up - Base'!$F$20:$F$96,$C36)
- INDEX(List!$Q:$Q,MATCH(BU$2,List!$P:$P,0)))
* INDEX(List!$R:$R,MATCH(BU$2,List!$P:$P,0)))</f>
        <v>0</v>
      </c>
      <c r="BV36" s="357">
        <f ca="1">IF(
COUNTIFS('Project Follow up - Base'!$S$20:$S$96,BV$2,'Project Follow up - Base'!$F$20:$F$96,$C36)&lt;= INDEX(List!$Q:$Q,MATCH(BV$2,List!$P:$P,0)),
0,
(COUNTIFS('Project Follow up - Base'!$S$20:$S$96,BV$2,'Project Follow up - Base'!$F$20:$F$96,$C36)
- INDEX(List!$Q:$Q,MATCH(BV$2,List!$P:$P,0)))
* INDEX(List!$R:$R,MATCH(BV$2,List!$P:$P,0)))</f>
        <v>0</v>
      </c>
      <c r="BW36" s="357">
        <f ca="1">IF(
COUNTIFS('Project Follow up - Base'!$S$20:$S$96,BW$2,'Project Follow up - Base'!$F$20:$F$96,$C36)&lt;= INDEX(List!$Q:$Q,MATCH(BW$2,List!$P:$P,0)),
0,
(COUNTIFS('Project Follow up - Base'!$S$20:$S$96,BW$2,'Project Follow up - Base'!$F$20:$F$96,$C36)
- INDEX(List!$Q:$Q,MATCH(BW$2,List!$P:$P,0)))
* INDEX(List!$R:$R,MATCH(BW$2,List!$P:$P,0)))</f>
        <v>0</v>
      </c>
      <c r="BX36" s="357">
        <f ca="1">IF(
COUNTIFS('Project Follow up - Base'!$S$20:$S$96,BX$2,'Project Follow up - Base'!$F$20:$F$96,$C36)&lt;= INDEX(List!$Q:$Q,MATCH(BX$2,List!$P:$P,0)),
0,
(COUNTIFS('Project Follow up - Base'!$S$20:$S$96,BX$2,'Project Follow up - Base'!$F$20:$F$96,$C36)
- INDEX(List!$Q:$Q,MATCH(BX$2,List!$P:$P,0)))
* INDEX(List!$R:$R,MATCH(BX$2,List!$P:$P,0)))</f>
        <v>0</v>
      </c>
      <c r="BY36" s="357">
        <f ca="1">IF(
COUNTIFS('Project Follow up - Base'!$S$20:$S$96,BY$2,'Project Follow up - Base'!$F$20:$F$96,$C36)&lt;= INDEX(List!$Q:$Q,MATCH(BY$2,List!$P:$P,0)),
0,
(COUNTIFS('Project Follow up - Base'!$S$20:$S$96,BY$2,'Project Follow up - Base'!$F$20:$F$96,$C36)
- INDEX(List!$Q:$Q,MATCH(BY$2,List!$P:$P,0)))
* INDEX(List!$R:$R,MATCH(BY$2,List!$P:$P,0)))</f>
        <v>0</v>
      </c>
      <c r="BZ36" s="357">
        <f ca="1">IF(
COUNTIFS('Project Follow up - Base'!$S$20:$S$96,BZ$2,'Project Follow up - Base'!$F$20:$F$96,$C36)&lt;= INDEX(List!$Q:$Q,MATCH(BZ$2,List!$P:$P,0)),
0,
(COUNTIFS('Project Follow up - Base'!$S$20:$S$96,BZ$2,'Project Follow up - Base'!$F$20:$F$96,$C36)
- INDEX(List!$Q:$Q,MATCH(BZ$2,List!$P:$P,0)))
* INDEX(List!$R:$R,MATCH(BZ$2,List!$P:$P,0)))</f>
        <v>0</v>
      </c>
      <c r="CA36" s="357">
        <f ca="1">IF(
COUNTIFS('Project Follow up - Base'!$S$20:$S$96,CA$2,'Project Follow up - Base'!$F$20:$F$96,$C36)&lt;= INDEX(List!$Q:$Q,MATCH(CA$2,List!$P:$P,0)),
0,
(COUNTIFS('Project Follow up - Base'!$S$20:$S$96,CA$2,'Project Follow up - Base'!$F$20:$F$96,$C36)
- INDEX(List!$Q:$Q,MATCH(CA$2,List!$P:$P,0)))
* INDEX(List!$R:$R,MATCH(CA$2,List!$P:$P,0)))</f>
        <v>0</v>
      </c>
      <c r="CB36" s="357">
        <f ca="1">IF(
COUNTIFS('Project Follow up - Base'!$S$20:$S$96,CB$2,'Project Follow up - Base'!$F$20:$F$96,$C36)&lt;= INDEX(List!$Q:$Q,MATCH(CB$2,List!$P:$P,0)),
0,
(COUNTIFS('Project Follow up - Base'!$S$20:$S$96,CB$2,'Project Follow up - Base'!$F$20:$F$96,$C36)
- INDEX(List!$Q:$Q,MATCH(CB$2,List!$P:$P,0)))
* INDEX(List!$R:$R,MATCH(CB$2,List!$P:$P,0)))</f>
        <v>0</v>
      </c>
      <c r="CC36" s="357">
        <f ca="1">IF(
COUNTIFS('Project Follow up - Base'!$S$20:$S$96,CC$2,'Project Follow up - Base'!$F$20:$F$96,$C36)&lt;= INDEX(List!$Q:$Q,MATCH(CC$2,List!$P:$P,0)),
0,
(COUNTIFS('Project Follow up - Base'!$S$20:$S$96,CC$2,'Project Follow up - Base'!$F$20:$F$96,$C36)
- INDEX(List!$Q:$Q,MATCH(CC$2,List!$P:$P,0)))
* INDEX(List!$R:$R,MATCH(CC$2,List!$P:$P,0)))</f>
        <v>0</v>
      </c>
      <c r="CD36" s="357">
        <f ca="1">IF(
COUNTIFS('Project Follow up - Base'!$S$20:$S$96,CD$2,'Project Follow up - Base'!$F$20:$F$96,$C36)&lt;= INDEX(List!$Q:$Q,MATCH(CD$2,List!$P:$P,0)),
0,
(COUNTIFS('Project Follow up - Base'!$S$20:$S$96,CD$2,'Project Follow up - Base'!$F$20:$F$96,$C36)
- INDEX(List!$Q:$Q,MATCH(CD$2,List!$P:$P,0)))
* INDEX(List!$R:$R,MATCH(CD$2,List!$P:$P,0)))</f>
        <v>0</v>
      </c>
      <c r="CE36" s="357">
        <f ca="1">IF(
COUNTIFS('Project Follow up - Base'!$S$20:$S$96,CE$2,'Project Follow up - Base'!$F$20:$F$96,$C36)&lt;= INDEX(List!$Q:$Q,MATCH(CE$2,List!$P:$P,0)),
0,
(COUNTIFS('Project Follow up - Base'!$S$20:$S$96,CE$2,'Project Follow up - Base'!$F$20:$F$96,$C36)
- INDEX(List!$Q:$Q,MATCH(CE$2,List!$P:$P,0)))
* INDEX(List!$R:$R,MATCH(CE$2,List!$P:$P,0)))</f>
        <v>0</v>
      </c>
      <c r="CF36" s="357">
        <f ca="1">IF(
COUNTIFS('Project Follow up - Base'!$S$20:$S$96,CF$2,'Project Follow up - Base'!$F$20:$F$96,$C36)&lt;= INDEX(List!$Q:$Q,MATCH(CF$2,List!$P:$P,0)),
0,
(COUNTIFS('Project Follow up - Base'!$S$20:$S$96,CF$2,'Project Follow up - Base'!$F$20:$F$96,$C36)
- INDEX(List!$Q:$Q,MATCH(CF$2,List!$P:$P,0)))
* INDEX(List!$R:$R,MATCH(CF$2,List!$P:$P,0)))</f>
        <v>0</v>
      </c>
      <c r="CG36" s="357">
        <f ca="1">IF(
COUNTIFS('Project Follow up - Base'!$S$20:$S$96,CG$2,'Project Follow up - Base'!$F$20:$F$96,$C36)&lt;= INDEX(List!$Q:$Q,MATCH(CG$2,List!$P:$P,0)),
0,
(COUNTIFS('Project Follow up - Base'!$S$20:$S$96,CG$2,'Project Follow up - Base'!$F$20:$F$96,$C36)
- INDEX(List!$Q:$Q,MATCH(CG$2,List!$P:$P,0)))
* INDEX(List!$R:$R,MATCH(CG$2,List!$P:$P,0)))</f>
        <v>0</v>
      </c>
      <c r="CH36" s="357">
        <f ca="1">IF(
COUNTIFS('Project Follow up - Base'!$S$20:$S$96,CH$2,'Project Follow up - Base'!$F$20:$F$96,$C36)&lt;= INDEX(List!$Q:$Q,MATCH(CH$2,List!$P:$P,0)),
0,
(COUNTIFS('Project Follow up - Base'!$S$20:$S$96,CH$2,'Project Follow up - Base'!$F$20:$F$96,$C36)
- INDEX(List!$Q:$Q,MATCH(CH$2,List!$P:$P,0)))
* INDEX(List!$R:$R,MATCH(CH$2,List!$P:$P,0)))</f>
        <v>0</v>
      </c>
      <c r="CI36" s="357">
        <f ca="1">IF(
COUNTIFS('Project Follow up - Base'!$S$20:$S$96,CI$2,'Project Follow up - Base'!$F$20:$F$96,$C36)&lt;= INDEX(List!$Q:$Q,MATCH(CI$2,List!$P:$P,0)),
0,
(COUNTIFS('Project Follow up - Base'!$S$20:$S$96,CI$2,'Project Follow up - Base'!$F$20:$F$96,$C36)
- INDEX(List!$Q:$Q,MATCH(CI$2,List!$P:$P,0)))
* INDEX(List!$R:$R,MATCH(CI$2,List!$P:$P,0)))</f>
        <v>0</v>
      </c>
      <c r="CJ36" s="357">
        <f ca="1">IF(
COUNTIFS('Project Follow up - Base'!$S$20:$S$96,CJ$2,'Project Follow up - Base'!$F$20:$F$96,$C36)&lt;= INDEX(List!$Q:$Q,MATCH(CJ$2,List!$P:$P,0)),
0,
(COUNTIFS('Project Follow up - Base'!$S$20:$S$96,CJ$2,'Project Follow up - Base'!$F$20:$F$96,$C36)
- INDEX(List!$Q:$Q,MATCH(CJ$2,List!$P:$P,0)))
* INDEX(List!$R:$R,MATCH(CJ$2,List!$P:$P,0)))</f>
        <v>0</v>
      </c>
      <c r="CK36" s="357">
        <f ca="1">IF(
COUNTIFS('Project Follow up - Base'!$S$20:$S$96,CK$2,'Project Follow up - Base'!$F$20:$F$96,$C36)&lt;= INDEX(List!$Q:$Q,MATCH(CK$2,List!$P:$P,0)),
0,
(COUNTIFS('Project Follow up - Base'!$S$20:$S$96,CK$2,'Project Follow up - Base'!$F$20:$F$96,$C36)
- INDEX(List!$Q:$Q,MATCH(CK$2,List!$P:$P,0)))
* INDEX(List!$R:$R,MATCH(CK$2,List!$P:$P,0)))</f>
        <v>0</v>
      </c>
      <c r="CL36" s="357">
        <f ca="1">IF(
COUNTIFS('Project Follow up - Base'!$S$20:$S$96,CL$2,'Project Follow up - Base'!$F$20:$F$96,$C36)&lt;= INDEX(List!$Q:$Q,MATCH(CL$2,List!$P:$P,0)),
0,
(COUNTIFS('Project Follow up - Base'!$S$20:$S$96,CL$2,'Project Follow up - Base'!$F$20:$F$96,$C36)
- INDEX(List!$Q:$Q,MATCH(CL$2,List!$P:$P,0)))
* INDEX(List!$R:$R,MATCH(CL$2,List!$P:$P,0)))</f>
        <v>0</v>
      </c>
      <c r="CM36" s="357">
        <f ca="1">IF(
COUNTIFS('Project Follow up - Base'!$S$20:$S$96,CM$2,'Project Follow up - Base'!$F$20:$F$96,$C36)&lt;= INDEX(List!$Q:$Q,MATCH(CM$2,List!$P:$P,0)),
0,
(COUNTIFS('Project Follow up - Base'!$S$20:$S$96,CM$2,'Project Follow up - Base'!$F$20:$F$96,$C36)
- INDEX(List!$Q:$Q,MATCH(CM$2,List!$P:$P,0)))
* INDEX(List!$R:$R,MATCH(CM$2,List!$P:$P,0)))</f>
        <v>0</v>
      </c>
      <c r="CN36" s="357">
        <f ca="1">IF(
COUNTIFS('Project Follow up - Base'!$S$20:$S$96,CN$2,'Project Follow up - Base'!$F$20:$F$96,$C36)&lt;= INDEX(List!$Q:$Q,MATCH(CN$2,List!$P:$P,0)),
0,
(COUNTIFS('Project Follow up - Base'!$S$20:$S$96,CN$2,'Project Follow up - Base'!$F$20:$F$96,$C36)
- INDEX(List!$Q:$Q,MATCH(CN$2,List!$P:$P,0)))
* INDEX(List!$R:$R,MATCH(CN$2,List!$P:$P,0)))</f>
        <v>0</v>
      </c>
      <c r="CO36" s="357">
        <f ca="1">IF(
COUNTIFS('Project Follow up - Base'!$S$20:$S$96,CO$2,'Project Follow up - Base'!$F$20:$F$96,$C36)&lt;= INDEX(List!$Q:$Q,MATCH(CO$2,List!$P:$P,0)),
0,
(COUNTIFS('Project Follow up - Base'!$S$20:$S$96,CO$2,'Project Follow up - Base'!$F$20:$F$96,$C36)
- INDEX(List!$Q:$Q,MATCH(CO$2,List!$P:$P,0)))
* INDEX(List!$R:$R,MATCH(CO$2,List!$P:$P,0)))</f>
        <v>0</v>
      </c>
      <c r="CP36" s="357">
        <f ca="1">IF(
COUNTIFS('Project Follow up - Base'!$S$20:$S$96,CP$2,'Project Follow up - Base'!$F$20:$F$96,$C36)&lt;= INDEX(List!$Q:$Q,MATCH(CP$2,List!$P:$P,0)),
0,
(COUNTIFS('Project Follow up - Base'!$S$20:$S$96,CP$2,'Project Follow up - Base'!$F$20:$F$96,$C36)
- INDEX(List!$Q:$Q,MATCH(CP$2,List!$P:$P,0)))
* INDEX(List!$R:$R,MATCH(CP$2,List!$P:$P,0)))</f>
        <v>0</v>
      </c>
      <c r="CQ36" s="357">
        <f ca="1">IF(
COUNTIFS('Project Follow up - Base'!$S$20:$S$96,CQ$2,'Project Follow up - Base'!$F$20:$F$96,$C36)&lt;= INDEX(List!$Q:$Q,MATCH(CQ$2,List!$P:$P,0)),
0,
(COUNTIFS('Project Follow up - Base'!$S$20:$S$96,CQ$2,'Project Follow up - Base'!$F$20:$F$96,$C36)
- INDEX(List!$Q:$Q,MATCH(CQ$2,List!$P:$P,0)))
* INDEX(List!$R:$R,MATCH(CQ$2,List!$P:$P,0)))</f>
        <v>0</v>
      </c>
      <c r="CR36" s="357">
        <f ca="1">IF(
COUNTIFS('Project Follow up - Base'!$S$20:$S$96,CR$2,'Project Follow up - Base'!$F$20:$F$96,$C36)&lt;= INDEX(List!$Q:$Q,MATCH(CR$2,List!$P:$P,0)),
0,
(COUNTIFS('Project Follow up - Base'!$S$20:$S$96,CR$2,'Project Follow up - Base'!$F$20:$F$96,$C36)
- INDEX(List!$Q:$Q,MATCH(CR$2,List!$P:$P,0)))
* INDEX(List!$R:$R,MATCH(CR$2,List!$P:$P,0)))</f>
        <v>0</v>
      </c>
      <c r="CS36" s="357">
        <f ca="1">IF(
COUNTIFS('Project Follow up - Base'!$S$20:$S$96,CS$2,'Project Follow up - Base'!$F$20:$F$96,$C36)&lt;= INDEX(List!$Q:$Q,MATCH(CS$2,List!$P:$P,0)),
0,
(COUNTIFS('Project Follow up - Base'!$S$20:$S$96,CS$2,'Project Follow up - Base'!$F$20:$F$96,$C36)
- INDEX(List!$Q:$Q,MATCH(CS$2,List!$P:$P,0)))
* INDEX(List!$R:$R,MATCH(CS$2,List!$P:$P,0)))</f>
        <v>0</v>
      </c>
      <c r="CT36" s="357">
        <f ca="1">IF(
COUNTIFS('Project Follow up - Base'!$S$20:$S$96,CT$2,'Project Follow up - Base'!$F$20:$F$96,$C36)&lt;= INDEX(List!$Q:$Q,MATCH(CT$2,List!$P:$P,0)),
0,
(COUNTIFS('Project Follow up - Base'!$S$20:$S$96,CT$2,'Project Follow up - Base'!$F$20:$F$96,$C36)
- INDEX(List!$Q:$Q,MATCH(CT$2,List!$P:$P,0)))
* INDEX(List!$R:$R,MATCH(CT$2,List!$P:$P,0)))</f>
        <v>0</v>
      </c>
      <c r="CU36" s="357">
        <f ca="1">IF(
COUNTIFS('Project Follow up - Base'!$S$20:$S$96,CU$2,'Project Follow up - Base'!$F$20:$F$96,$C36)&lt;= INDEX(List!$Q:$Q,MATCH(CU$2,List!$P:$P,0)),
0,
(COUNTIFS('Project Follow up - Base'!$S$20:$S$96,CU$2,'Project Follow up - Base'!$F$20:$F$96,$C36)
- INDEX(List!$Q:$Q,MATCH(CU$2,List!$P:$P,0)))
* INDEX(List!$R:$R,MATCH(CU$2,List!$P:$P,0)))</f>
        <v>0</v>
      </c>
      <c r="CV36" s="357">
        <f ca="1">IF(
COUNTIFS('Project Follow up - Base'!$S$20:$S$96,CV$2,'Project Follow up - Base'!$F$20:$F$96,$C36)&lt;= INDEX(List!$Q:$Q,MATCH(CV$2,List!$P:$P,0)),
0,
(COUNTIFS('Project Follow up - Base'!$S$20:$S$96,CV$2,'Project Follow up - Base'!$F$20:$F$96,$C36)
- INDEX(List!$Q:$Q,MATCH(CV$2,List!$P:$P,0)))
* INDEX(List!$R:$R,MATCH(CV$2,List!$P:$P,0)))</f>
        <v>0</v>
      </c>
      <c r="CW36" s="357">
        <f ca="1">IF(
COUNTIFS('Project Follow up - Base'!$S$20:$S$96,CW$2,'Project Follow up - Base'!$F$20:$F$96,$C36)&lt;= INDEX(List!$Q:$Q,MATCH(CW$2,List!$P:$P,0)),
0,
(COUNTIFS('Project Follow up - Base'!$S$20:$S$96,CW$2,'Project Follow up - Base'!$F$20:$F$96,$C36)
- INDEX(List!$Q:$Q,MATCH(CW$2,List!$P:$P,0)))
* INDEX(List!$R:$R,MATCH(CW$2,List!$P:$P,0)))</f>
        <v>0</v>
      </c>
      <c r="CX36" s="357">
        <f ca="1">IF(
COUNTIFS('Project Follow up - Base'!$S$20:$S$96,CX$2,'Project Follow up - Base'!$F$20:$F$96,$C36)&lt;= INDEX(List!$Q:$Q,MATCH(CX$2,List!$P:$P,0)),
0,
(COUNTIFS('Project Follow up - Base'!$S$20:$S$96,CX$2,'Project Follow up - Base'!$F$20:$F$96,$C36)
- INDEX(List!$Q:$Q,MATCH(CX$2,List!$P:$P,0)))
* INDEX(List!$R:$R,MATCH(CX$2,List!$P:$P,0)))</f>
        <v>0</v>
      </c>
      <c r="CY36" s="357">
        <f ca="1">IF(
COUNTIFS('Project Follow up - Base'!$S$20:$S$96,CY$2,'Project Follow up - Base'!$F$20:$F$96,$C36)&lt;= INDEX(List!$Q:$Q,MATCH(CY$2,List!$P:$P,0)),
0,
(COUNTIFS('Project Follow up - Base'!$S$20:$S$96,CY$2,'Project Follow up - Base'!$F$20:$F$96,$C36)
- INDEX(List!$Q:$Q,MATCH(CY$2,List!$P:$P,0)))
* INDEX(List!$R:$R,MATCH(CY$2,List!$P:$P,0)))</f>
        <v>0</v>
      </c>
      <c r="CZ36" s="357">
        <f ca="1">IF(
COUNTIFS('Project Follow up - Base'!$S$20:$S$96,CZ$2,'Project Follow up - Base'!$F$20:$F$96,$C36)&lt;= INDEX(List!$Q:$Q,MATCH(CZ$2,List!$P:$P,0)),
0,
(COUNTIFS('Project Follow up - Base'!$S$20:$S$96,CZ$2,'Project Follow up - Base'!$F$20:$F$96,$C36)
- INDEX(List!$Q:$Q,MATCH(CZ$2,List!$P:$P,0)))
* INDEX(List!$R:$R,MATCH(CZ$2,List!$P:$P,0)))</f>
        <v>0</v>
      </c>
      <c r="DA36" s="357">
        <f ca="1">IF(
COUNTIFS('Project Follow up - Base'!$S$20:$S$96,DA$2,'Project Follow up - Base'!$F$20:$F$96,$C36)&lt;= INDEX(List!$Q:$Q,MATCH(DA$2,List!$P:$P,0)),
0,
(COUNTIFS('Project Follow up - Base'!$S$20:$S$96,DA$2,'Project Follow up - Base'!$F$20:$F$96,$C36)
- INDEX(List!$Q:$Q,MATCH(DA$2,List!$P:$P,0)))
* INDEX(List!$R:$R,MATCH(DA$2,List!$P:$P,0)))</f>
        <v>0</v>
      </c>
      <c r="DB36" s="357">
        <f ca="1">IF(
COUNTIFS('Project Follow up - Base'!$S$20:$S$96,DB$2,'Project Follow up - Base'!$F$20:$F$96,$C36)&lt;= INDEX(List!$Q:$Q,MATCH(DB$2,List!$P:$P,0)),
0,
(COUNTIFS('Project Follow up - Base'!$S$20:$S$96,DB$2,'Project Follow up - Base'!$F$20:$F$96,$C36)
- INDEX(List!$Q:$Q,MATCH(DB$2,List!$P:$P,0)))
* INDEX(List!$R:$R,MATCH(DB$2,List!$P:$P,0)))</f>
        <v>0</v>
      </c>
    </row>
    <row r="37" spans="1:106" x14ac:dyDescent="0.2">
      <c r="A37" s="353">
        <f>COUNTIF('Project Follow up - Base'!$F$20:$F$96,C37)</f>
        <v>0</v>
      </c>
      <c r="B37" s="353" t="str">
        <f>'Employees Summary'!B38</f>
        <v>Technical</v>
      </c>
      <c r="C37" s="353" t="str">
        <f>'Employees Summary'!C38</f>
        <v>Abdulaziz  Aljanobi</v>
      </c>
      <c r="D37" s="354" t="str">
        <f>IF(C37=0,"", IF(A37&gt;0,1-(G37*[1]KPI!$C$3)-(H37*[1]KPI!$C$4),""))</f>
        <v/>
      </c>
      <c r="E37" s="365" t="str">
        <f>IF(OR(C37='Project Follow up - Base'!$D$17,C37='Project Follow up - Base'!$D$38,C37='Project Follow up - Base'!$D$74), IF(SUMIF(B:B,B37,A:A)=0,"", AVERAGEIF(B:B,B37,D:D)),"")</f>
        <v/>
      </c>
      <c r="F37" s="366">
        <f>SUMIF('Project Follow up - Base'!$F$20:$F$102,'Employees KPIs'!C37,'Project Follow up - Base'!$AA$20:$AA$102)</f>
        <v>0</v>
      </c>
      <c r="G37" s="355">
        <f>IF( F37=0,
   0,
   IF(
     F37-
     [1]KPI!$F$3
     &lt;0,0,
     F37-
     [1]KPI!$F$3
    )*
     [1]KPI!$G$3
)</f>
        <v>0</v>
      </c>
      <c r="H37" s="355">
        <f t="shared" ca="1" si="0"/>
        <v>0</v>
      </c>
      <c r="I37" s="356">
        <f ca="1">IF(
COUNTIFS('Project Follow up - Base'!$S$20:$S$96,I$2,'Project Follow up - Base'!$F$20:$F$96,$C37)&lt;= INDEX(List!$Q:$Q,MATCH(I$2,List!$P:$P,0)),
0,
(COUNTIFS('Project Follow up - Base'!$S$20:$S$96,I$2,'Project Follow up - Base'!$F$20:$F$96,$C37)
- INDEX(List!$Q:$Q,MATCH(I$2,List!$P:$P,0)))
* INDEX(List!$R:$R,MATCH(I$2,List!$P:$P,0)))</f>
        <v>0</v>
      </c>
      <c r="J37" s="357">
        <f ca="1">IF(
COUNTIFS('Project Follow up - Base'!$S$20:$S$96,J$2,'Project Follow up - Base'!$F$20:$F$96,$C37)&lt;= INDEX(List!$Q:$Q,MATCH(J$2,List!$P:$P,0)),
0,
(COUNTIFS('Project Follow up - Base'!$S$20:$S$96,J$2,'Project Follow up - Base'!$F$20:$F$96,$C37)
- INDEX(List!$Q:$Q,MATCH(J$2,List!$P:$P,0)))
* INDEX(List!$R:$R,MATCH(J$2,List!$P:$P,0)))</f>
        <v>0</v>
      </c>
      <c r="K37" s="357">
        <f ca="1">IF(
COUNTIFS('Project Follow up - Base'!$S$20:$S$96,K$2,'Project Follow up - Base'!$F$20:$F$96,$C37)&lt;= INDEX(List!$Q:$Q,MATCH(K$2,List!$P:$P,0)),
0,
(COUNTIFS('Project Follow up - Base'!$S$20:$S$96,K$2,'Project Follow up - Base'!$F$20:$F$96,$C37)
- INDEX(List!$Q:$Q,MATCH(K$2,List!$P:$P,0)))
* INDEX(List!$R:$R,MATCH(K$2,List!$P:$P,0)))</f>
        <v>0</v>
      </c>
      <c r="L37" s="357">
        <f ca="1">IF(
COUNTIFS('Project Follow up - Base'!$S$20:$S$96,L$2,'Project Follow up - Base'!$F$20:$F$96,$C37)&lt;= INDEX(List!$Q:$Q,MATCH(L$2,List!$P:$P,0)),
0,
(COUNTIFS('Project Follow up - Base'!$S$20:$S$96,L$2,'Project Follow up - Base'!$F$20:$F$96,$C37)
- INDEX(List!$Q:$Q,MATCH(L$2,List!$P:$P,0)))
* INDEX(List!$R:$R,MATCH(L$2,List!$P:$P,0)))</f>
        <v>0</v>
      </c>
      <c r="M37" s="357">
        <f ca="1">IF(
COUNTIFS('Project Follow up - Base'!$S$20:$S$96,M$2,'Project Follow up - Base'!$F$20:$F$96,$C37)&lt;= INDEX(List!$Q:$Q,MATCH(M$2,List!$P:$P,0)),
0,
(COUNTIFS('Project Follow up - Base'!$S$20:$S$96,M$2,'Project Follow up - Base'!$F$20:$F$96,$C37)
- INDEX(List!$Q:$Q,MATCH(M$2,List!$P:$P,0)))
* INDEX(List!$R:$R,MATCH(M$2,List!$P:$P,0)))</f>
        <v>0</v>
      </c>
      <c r="N37" s="357">
        <f ca="1">IF(
COUNTIFS('Project Follow up - Base'!$S$20:$S$96,N$2,'Project Follow up - Base'!$F$20:$F$96,$C37)&lt;= INDEX(List!$Q:$Q,MATCH(N$2,List!$P:$P,0)),
0,
(COUNTIFS('Project Follow up - Base'!$S$20:$S$96,N$2,'Project Follow up - Base'!$F$20:$F$96,$C37)
- INDEX(List!$Q:$Q,MATCH(N$2,List!$P:$P,0)))
* INDEX(List!$R:$R,MATCH(N$2,List!$P:$P,0)))</f>
        <v>0</v>
      </c>
      <c r="O37" s="357">
        <f ca="1">IF(
COUNTIFS('Project Follow up - Base'!$S$20:$S$96,O$2,'Project Follow up - Base'!$F$20:$F$96,$C37)&lt;= INDEX(List!$Q:$Q,MATCH(O$2,List!$P:$P,0)),
0,
(COUNTIFS('Project Follow up - Base'!$S$20:$S$96,O$2,'Project Follow up - Base'!$F$20:$F$96,$C37)
- INDEX(List!$Q:$Q,MATCH(O$2,List!$P:$P,0)))
* INDEX(List!$R:$R,MATCH(O$2,List!$P:$P,0)))</f>
        <v>0</v>
      </c>
      <c r="P37" s="357">
        <f ca="1">IF(
COUNTIFS('Project Follow up - Base'!$S$20:$S$96,P$2,'Project Follow up - Base'!$F$20:$F$96,$C37)&lt;= INDEX(List!$Q:$Q,MATCH(P$2,List!$P:$P,0)),
0,
(COUNTIFS('Project Follow up - Base'!$S$20:$S$96,P$2,'Project Follow up - Base'!$F$20:$F$96,$C37)
- INDEX(List!$Q:$Q,MATCH(P$2,List!$P:$P,0)))
* INDEX(List!$R:$R,MATCH(P$2,List!$P:$P,0)))</f>
        <v>0</v>
      </c>
      <c r="Q37" s="357">
        <f ca="1">IF(
COUNTIFS('Project Follow up - Base'!$S$20:$S$96,Q$2,'Project Follow up - Base'!$F$20:$F$96,$C37)&lt;= INDEX(List!$Q:$Q,MATCH(Q$2,List!$P:$P,0)),
0,
(COUNTIFS('Project Follow up - Base'!$S$20:$S$96,Q$2,'Project Follow up - Base'!$F$20:$F$96,$C37)
- INDEX(List!$Q:$Q,MATCH(Q$2,List!$P:$P,0)))
* INDEX(List!$R:$R,MATCH(Q$2,List!$P:$P,0)))</f>
        <v>0</v>
      </c>
      <c r="R37" s="357">
        <f ca="1">IF(
COUNTIFS('Project Follow up - Base'!$S$20:$S$96,R$2,'Project Follow up - Base'!$F$20:$F$96,$C37)&lt;= INDEX(List!$Q:$Q,MATCH(R$2,List!$P:$P,0)),
0,
(COUNTIFS('Project Follow up - Base'!$S$20:$S$96,R$2,'Project Follow up - Base'!$F$20:$F$96,$C37)
- INDEX(List!$Q:$Q,MATCH(R$2,List!$P:$P,0)))
* INDEX(List!$R:$R,MATCH(R$2,List!$P:$P,0)))</f>
        <v>0</v>
      </c>
      <c r="S37" s="357">
        <f ca="1">IF(
COUNTIFS('Project Follow up - Base'!$S$20:$S$96,S$2,'Project Follow up - Base'!$F$20:$F$96,$C37)&lt;= INDEX(List!$Q:$Q,MATCH(S$2,List!$P:$P,0)),
0,
(COUNTIFS('Project Follow up - Base'!$S$20:$S$96,S$2,'Project Follow up - Base'!$F$20:$F$96,$C37)
- INDEX(List!$Q:$Q,MATCH(S$2,List!$P:$P,0)))
* INDEX(List!$R:$R,MATCH(S$2,List!$P:$P,0)))</f>
        <v>0</v>
      </c>
      <c r="T37" s="357">
        <f ca="1">IF(
COUNTIFS('Project Follow up - Base'!$S$20:$S$96,T$2,'Project Follow up - Base'!$F$20:$F$96,$C37)&lt;= INDEX(List!$Q:$Q,MATCH(T$2,List!$P:$P,0)),
0,
(COUNTIFS('Project Follow up - Base'!$S$20:$S$96,T$2,'Project Follow up - Base'!$F$20:$F$96,$C37)
- INDEX(List!$Q:$Q,MATCH(T$2,List!$P:$P,0)))
* INDEX(List!$R:$R,MATCH(T$2,List!$P:$P,0)))</f>
        <v>0</v>
      </c>
      <c r="U37" s="357">
        <f ca="1">IF(
COUNTIFS('Project Follow up - Base'!$S$20:$S$96,U$2,'Project Follow up - Base'!$F$20:$F$96,$C37)&lt;= INDEX(List!$Q:$Q,MATCH(U$2,List!$P:$P,0)),
0,
(COUNTIFS('Project Follow up - Base'!$S$20:$S$96,U$2,'Project Follow up - Base'!$F$20:$F$96,$C37)
- INDEX(List!$Q:$Q,MATCH(U$2,List!$P:$P,0)))
* INDEX(List!$R:$R,MATCH(U$2,List!$P:$P,0)))</f>
        <v>0</v>
      </c>
      <c r="V37" s="357">
        <f ca="1">IF(
COUNTIFS('Project Follow up - Base'!$S$20:$S$96,V$2,'Project Follow up - Base'!$F$20:$F$96,$C37)&lt;= INDEX(List!$Q:$Q,MATCH(V$2,List!$P:$P,0)),
0,
(COUNTIFS('Project Follow up - Base'!$S$20:$S$96,V$2,'Project Follow up - Base'!$F$20:$F$96,$C37)
- INDEX(List!$Q:$Q,MATCH(V$2,List!$P:$P,0)))
* INDEX(List!$R:$R,MATCH(V$2,List!$P:$P,0)))</f>
        <v>0</v>
      </c>
      <c r="W37" s="357">
        <f ca="1">IF(
COUNTIFS('Project Follow up - Base'!$S$20:$S$96,W$2,'Project Follow up - Base'!$F$20:$F$96,$C37)&lt;= INDEX(List!$Q:$Q,MATCH(W$2,List!$P:$P,0)),
0,
(COUNTIFS('Project Follow up - Base'!$S$20:$S$96,W$2,'Project Follow up - Base'!$F$20:$F$96,$C37)
- INDEX(List!$Q:$Q,MATCH(W$2,List!$P:$P,0)))
* INDEX(List!$R:$R,MATCH(W$2,List!$P:$P,0)))</f>
        <v>0</v>
      </c>
      <c r="X37" s="357">
        <f ca="1">IF(
COUNTIFS('Project Follow up - Base'!$S$20:$S$96,X$2,'Project Follow up - Base'!$F$20:$F$96,$C37)&lt;= INDEX(List!$Q:$Q,MATCH(X$2,List!$P:$P,0)),
0,
(COUNTIFS('Project Follow up - Base'!$S$20:$S$96,X$2,'Project Follow up - Base'!$F$20:$F$96,$C37)
- INDEX(List!$Q:$Q,MATCH(X$2,List!$P:$P,0)))
* INDEX(List!$R:$R,MATCH(X$2,List!$P:$P,0)))</f>
        <v>0</v>
      </c>
      <c r="Y37" s="357">
        <f ca="1">IF(
COUNTIFS('Project Follow up - Base'!$S$20:$S$96,Y$2,'Project Follow up - Base'!$F$20:$F$96,$C37)&lt;= INDEX(List!$Q:$Q,MATCH(Y$2,List!$P:$P,0)),
0,
(COUNTIFS('Project Follow up - Base'!$S$20:$S$96,Y$2,'Project Follow up - Base'!$F$20:$F$96,$C37)
- INDEX(List!$Q:$Q,MATCH(Y$2,List!$P:$P,0)))
* INDEX(List!$R:$R,MATCH(Y$2,List!$P:$P,0)))</f>
        <v>0</v>
      </c>
      <c r="Z37" s="357">
        <f ca="1">IF(
COUNTIFS('Project Follow up - Base'!$S$20:$S$96,Z$2,'Project Follow up - Base'!$F$20:$F$96,$C37)&lt;= INDEX(List!$Q:$Q,MATCH(Z$2,List!$P:$P,0)),
0,
(COUNTIFS('Project Follow up - Base'!$S$20:$S$96,Z$2,'Project Follow up - Base'!$F$20:$F$96,$C37)
- INDEX(List!$Q:$Q,MATCH(Z$2,List!$P:$P,0)))
* INDEX(List!$R:$R,MATCH(Z$2,List!$P:$P,0)))</f>
        <v>0</v>
      </c>
      <c r="AA37" s="357">
        <f ca="1">IF(
COUNTIFS('Project Follow up - Base'!$S$20:$S$96,AA$2,'Project Follow up - Base'!$F$20:$F$96,$C37)&lt;= INDEX(List!$Q:$Q,MATCH(AA$2,List!$P:$P,0)),
0,
(COUNTIFS('Project Follow up - Base'!$S$20:$S$96,AA$2,'Project Follow up - Base'!$F$20:$F$96,$C37)
- INDEX(List!$Q:$Q,MATCH(AA$2,List!$P:$P,0)))
* INDEX(List!$R:$R,MATCH(AA$2,List!$P:$P,0)))</f>
        <v>0</v>
      </c>
      <c r="AB37" s="357">
        <f ca="1">IF(
COUNTIFS('Project Follow up - Base'!$S$20:$S$96,AB$2,'Project Follow up - Base'!$F$20:$F$96,$C37)&lt;= INDEX(List!$Q:$Q,MATCH(AB$2,List!$P:$P,0)),
0,
(COUNTIFS('Project Follow up - Base'!$S$20:$S$96,AB$2,'Project Follow up - Base'!$F$20:$F$96,$C37)
- INDEX(List!$Q:$Q,MATCH(AB$2,List!$P:$P,0)))
* INDEX(List!$R:$R,MATCH(AB$2,List!$P:$P,0)))</f>
        <v>0</v>
      </c>
      <c r="AC37" s="357">
        <f ca="1">IF(
COUNTIFS('Project Follow up - Base'!$S$20:$S$96,AC$2,'Project Follow up - Base'!$F$20:$F$96,$C37)&lt;= INDEX(List!$Q:$Q,MATCH(AC$2,List!$P:$P,0)),
0,
(COUNTIFS('Project Follow up - Base'!$S$20:$S$96,AC$2,'Project Follow up - Base'!$F$20:$F$96,$C37)
- INDEX(List!$Q:$Q,MATCH(AC$2,List!$P:$P,0)))
* INDEX(List!$R:$R,MATCH(AC$2,List!$P:$P,0)))</f>
        <v>0</v>
      </c>
      <c r="AD37" s="357">
        <f ca="1">IF(
COUNTIFS('Project Follow up - Base'!$S$20:$S$96,AD$2,'Project Follow up - Base'!$F$20:$F$96,$C37)&lt;= INDEX(List!$Q:$Q,MATCH(AD$2,List!$P:$P,0)),
0,
(COUNTIFS('Project Follow up - Base'!$S$20:$S$96,AD$2,'Project Follow up - Base'!$F$20:$F$96,$C37)
- INDEX(List!$Q:$Q,MATCH(AD$2,List!$P:$P,0)))
* INDEX(List!$R:$R,MATCH(AD$2,List!$P:$P,0)))</f>
        <v>0</v>
      </c>
      <c r="AE37" s="357">
        <f ca="1">IF(
COUNTIFS('Project Follow up - Base'!$S$20:$S$96,AE$2,'Project Follow up - Base'!$F$20:$F$96,$C37)&lt;= INDEX(List!$Q:$Q,MATCH(AE$2,List!$P:$P,0)),
0,
(COUNTIFS('Project Follow up - Base'!$S$20:$S$96,AE$2,'Project Follow up - Base'!$F$20:$F$96,$C37)
- INDEX(List!$Q:$Q,MATCH(AE$2,List!$P:$P,0)))
* INDEX(List!$R:$R,MATCH(AE$2,List!$P:$P,0)))</f>
        <v>0</v>
      </c>
      <c r="AF37" s="357">
        <f ca="1">IF(
COUNTIFS('Project Follow up - Base'!$S$20:$S$96,AF$2,'Project Follow up - Base'!$F$20:$F$96,$C37)&lt;= INDEX(List!$Q:$Q,MATCH(AF$2,List!$P:$P,0)),
0,
(COUNTIFS('Project Follow up - Base'!$S$20:$S$96,AF$2,'Project Follow up - Base'!$F$20:$F$96,$C37)
- INDEX(List!$Q:$Q,MATCH(AF$2,List!$P:$P,0)))
* INDEX(List!$R:$R,MATCH(AF$2,List!$P:$P,0)))</f>
        <v>0</v>
      </c>
      <c r="AG37" s="357">
        <f ca="1">IF(
COUNTIFS('Project Follow up - Base'!$S$20:$S$96,AG$2,'Project Follow up - Base'!$F$20:$F$96,$C37)&lt;= INDEX(List!$Q:$Q,MATCH(AG$2,List!$P:$P,0)),
0,
(COUNTIFS('Project Follow up - Base'!$S$20:$S$96,AG$2,'Project Follow up - Base'!$F$20:$F$96,$C37)
- INDEX(List!$Q:$Q,MATCH(AG$2,List!$P:$P,0)))
* INDEX(List!$R:$R,MATCH(AG$2,List!$P:$P,0)))</f>
        <v>0</v>
      </c>
      <c r="AH37" s="357">
        <f ca="1">IF(
COUNTIFS('Project Follow up - Base'!$S$20:$S$96,AH$2,'Project Follow up - Base'!$F$20:$F$96,$C37)&lt;= INDEX(List!$Q:$Q,MATCH(AH$2,List!$P:$P,0)),
0,
(COUNTIFS('Project Follow up - Base'!$S$20:$S$96,AH$2,'Project Follow up - Base'!$F$20:$F$96,$C37)
- INDEX(List!$Q:$Q,MATCH(AH$2,List!$P:$P,0)))
* INDEX(List!$R:$R,MATCH(AH$2,List!$P:$P,0)))</f>
        <v>0</v>
      </c>
      <c r="AI37" s="357">
        <f ca="1">IF(
COUNTIFS('Project Follow up - Base'!$S$20:$S$96,AI$2,'Project Follow up - Base'!$F$20:$F$96,$C37)&lt;= INDEX(List!$Q:$Q,MATCH(AI$2,List!$P:$P,0)),
0,
(COUNTIFS('Project Follow up - Base'!$S$20:$S$96,AI$2,'Project Follow up - Base'!$F$20:$F$96,$C37)
- INDEX(List!$Q:$Q,MATCH(AI$2,List!$P:$P,0)))
* INDEX(List!$R:$R,MATCH(AI$2,List!$P:$P,0)))</f>
        <v>0</v>
      </c>
      <c r="AJ37" s="357">
        <f ca="1">IF(
COUNTIFS('Project Follow up - Base'!$S$20:$S$96,AJ$2,'Project Follow up - Base'!$F$20:$F$96,$C37)&lt;= INDEX(List!$Q:$Q,MATCH(AJ$2,List!$P:$P,0)),
0,
(COUNTIFS('Project Follow up - Base'!$S$20:$S$96,AJ$2,'Project Follow up - Base'!$F$20:$F$96,$C37)
- INDEX(List!$Q:$Q,MATCH(AJ$2,List!$P:$P,0)))
* INDEX(List!$R:$R,MATCH(AJ$2,List!$P:$P,0)))</f>
        <v>0</v>
      </c>
      <c r="AK37" s="357">
        <f ca="1">IF(
COUNTIFS('Project Follow up - Base'!$S$20:$S$96,AK$2,'Project Follow up - Base'!$F$20:$F$96,$C37)&lt;= INDEX(List!$Q:$Q,MATCH(AK$2,List!$P:$P,0)),
0,
(COUNTIFS('Project Follow up - Base'!$S$20:$S$96,AK$2,'Project Follow up - Base'!$F$20:$F$96,$C37)
- INDEX(List!$Q:$Q,MATCH(AK$2,List!$P:$P,0)))
* INDEX(List!$R:$R,MATCH(AK$2,List!$P:$P,0)))</f>
        <v>0</v>
      </c>
      <c r="AL37" s="357">
        <f ca="1">IF(
COUNTIFS('Project Follow up - Base'!$S$20:$S$96,AL$2,'Project Follow up - Base'!$F$20:$F$96,$C37)&lt;= INDEX(List!$Q:$Q,MATCH(AL$2,List!$P:$P,0)),
0,
(COUNTIFS('Project Follow up - Base'!$S$20:$S$96,AL$2,'Project Follow up - Base'!$F$20:$F$96,$C37)
- INDEX(List!$Q:$Q,MATCH(AL$2,List!$P:$P,0)))
* INDEX(List!$R:$R,MATCH(AL$2,List!$P:$P,0)))</f>
        <v>0</v>
      </c>
      <c r="AM37" s="357">
        <f ca="1">IF(
COUNTIFS('Project Follow up - Base'!$S$20:$S$96,AM$2,'Project Follow up - Base'!$F$20:$F$96,$C37)&lt;= INDEX(List!$Q:$Q,MATCH(AM$2,List!$P:$P,0)),
0,
(COUNTIFS('Project Follow up - Base'!$S$20:$S$96,AM$2,'Project Follow up - Base'!$F$20:$F$96,$C37)
- INDEX(List!$Q:$Q,MATCH(AM$2,List!$P:$P,0)))
* INDEX(List!$R:$R,MATCH(AM$2,List!$P:$P,0)))</f>
        <v>0</v>
      </c>
      <c r="AN37" s="357">
        <f ca="1">IF(
COUNTIFS('Project Follow up - Base'!$S$20:$S$96,AN$2,'Project Follow up - Base'!$F$20:$F$96,$C37)&lt;= INDEX(List!$Q:$Q,MATCH(AN$2,List!$P:$P,0)),
0,
(COUNTIFS('Project Follow up - Base'!$S$20:$S$96,AN$2,'Project Follow up - Base'!$F$20:$F$96,$C37)
- INDEX(List!$Q:$Q,MATCH(AN$2,List!$P:$P,0)))
* INDEX(List!$R:$R,MATCH(AN$2,List!$P:$P,0)))</f>
        <v>0</v>
      </c>
      <c r="AO37" s="357">
        <f ca="1">IF(
COUNTIFS('Project Follow up - Base'!$S$20:$S$96,AO$2,'Project Follow up - Base'!$F$20:$F$96,$C37)&lt;= INDEX(List!$Q:$Q,MATCH(AO$2,List!$P:$P,0)),
0,
(COUNTIFS('Project Follow up - Base'!$S$20:$S$96,AO$2,'Project Follow up - Base'!$F$20:$F$96,$C37)
- INDEX(List!$Q:$Q,MATCH(AO$2,List!$P:$P,0)))
* INDEX(List!$R:$R,MATCH(AO$2,List!$P:$P,0)))</f>
        <v>0</v>
      </c>
      <c r="AP37" s="357">
        <f ca="1">IF(
COUNTIFS('Project Follow up - Base'!$S$20:$S$96,AP$2,'Project Follow up - Base'!$F$20:$F$96,$C37)&lt;= INDEX(List!$Q:$Q,MATCH(AP$2,List!$P:$P,0)),
0,
(COUNTIFS('Project Follow up - Base'!$S$20:$S$96,AP$2,'Project Follow up - Base'!$F$20:$F$96,$C37)
- INDEX(List!$Q:$Q,MATCH(AP$2,List!$P:$P,0)))
* INDEX(List!$R:$R,MATCH(AP$2,List!$P:$P,0)))</f>
        <v>0</v>
      </c>
      <c r="AQ37" s="357">
        <f ca="1">IF(
COUNTIFS('Project Follow up - Base'!$S$20:$S$96,AQ$2,'Project Follow up - Base'!$F$20:$F$96,$C37)&lt;= INDEX(List!$Q:$Q,MATCH(AQ$2,List!$P:$P,0)),
0,
(COUNTIFS('Project Follow up - Base'!$S$20:$S$96,AQ$2,'Project Follow up - Base'!$F$20:$F$96,$C37)
- INDEX(List!$Q:$Q,MATCH(AQ$2,List!$P:$P,0)))
* INDEX(List!$R:$R,MATCH(AQ$2,List!$P:$P,0)))</f>
        <v>0</v>
      </c>
      <c r="AR37" s="357">
        <f ca="1">IF(
COUNTIFS('Project Follow up - Base'!$S$20:$S$96,AR$2,'Project Follow up - Base'!$F$20:$F$96,$C37)&lt;= INDEX(List!$Q:$Q,MATCH(AR$2,List!$P:$P,0)),
0,
(COUNTIFS('Project Follow up - Base'!$S$20:$S$96,AR$2,'Project Follow up - Base'!$F$20:$F$96,$C37)
- INDEX(List!$Q:$Q,MATCH(AR$2,List!$P:$P,0)))
* INDEX(List!$R:$R,MATCH(AR$2,List!$P:$P,0)))</f>
        <v>0</v>
      </c>
      <c r="AS37" s="357">
        <f ca="1">IF(
COUNTIFS('Project Follow up - Base'!$S$20:$S$96,AS$2,'Project Follow up - Base'!$F$20:$F$96,$C37)&lt;= INDEX(List!$Q:$Q,MATCH(AS$2,List!$P:$P,0)),
0,
(COUNTIFS('Project Follow up - Base'!$S$20:$S$96,AS$2,'Project Follow up - Base'!$F$20:$F$96,$C37)
- INDEX(List!$Q:$Q,MATCH(AS$2,List!$P:$P,0)))
* INDEX(List!$R:$R,MATCH(AS$2,List!$P:$P,0)))</f>
        <v>0</v>
      </c>
      <c r="AT37" s="357">
        <f ca="1">IF(
COUNTIFS('Project Follow up - Base'!$S$20:$S$96,AT$2,'Project Follow up - Base'!$F$20:$F$96,$C37)&lt;= INDEX(List!$Q:$Q,MATCH(AT$2,List!$P:$P,0)),
0,
(COUNTIFS('Project Follow up - Base'!$S$20:$S$96,AT$2,'Project Follow up - Base'!$F$20:$F$96,$C37)
- INDEX(List!$Q:$Q,MATCH(AT$2,List!$P:$P,0)))
* INDEX(List!$R:$R,MATCH(AT$2,List!$P:$P,0)))</f>
        <v>0</v>
      </c>
      <c r="AU37" s="357">
        <f ca="1">IF(
COUNTIFS('Project Follow up - Base'!$S$20:$S$96,AU$2,'Project Follow up - Base'!$F$20:$F$96,$C37)&lt;= INDEX(List!$Q:$Q,MATCH(AU$2,List!$P:$P,0)),
0,
(COUNTIFS('Project Follow up - Base'!$S$20:$S$96,AU$2,'Project Follow up - Base'!$F$20:$F$96,$C37)
- INDEX(List!$Q:$Q,MATCH(AU$2,List!$P:$P,0)))
* INDEX(List!$R:$R,MATCH(AU$2,List!$P:$P,0)))</f>
        <v>0</v>
      </c>
      <c r="AV37" s="357">
        <f ca="1">IF(
COUNTIFS('Project Follow up - Base'!$S$20:$S$96,AV$2,'Project Follow up - Base'!$F$20:$F$96,$C37)&lt;= INDEX(List!$Q:$Q,MATCH(AV$2,List!$P:$P,0)),
0,
(COUNTIFS('Project Follow up - Base'!$S$20:$S$96,AV$2,'Project Follow up - Base'!$F$20:$F$96,$C37)
- INDEX(List!$Q:$Q,MATCH(AV$2,List!$P:$P,0)))
* INDEX(List!$R:$R,MATCH(AV$2,List!$P:$P,0)))</f>
        <v>0</v>
      </c>
      <c r="AW37" s="357">
        <f ca="1">IF(
COUNTIFS('Project Follow up - Base'!$S$20:$S$96,AW$2,'Project Follow up - Base'!$F$20:$F$96,$C37)&lt;= INDEX(List!$Q:$Q,MATCH(AW$2,List!$P:$P,0)),
0,
(COUNTIFS('Project Follow up - Base'!$S$20:$S$96,AW$2,'Project Follow up - Base'!$F$20:$F$96,$C37)
- INDEX(List!$Q:$Q,MATCH(AW$2,List!$P:$P,0)))
* INDEX(List!$R:$R,MATCH(AW$2,List!$P:$P,0)))</f>
        <v>0</v>
      </c>
      <c r="AX37" s="357">
        <f ca="1">IF(
COUNTIFS('Project Follow up - Base'!$S$20:$S$96,AX$2,'Project Follow up - Base'!$F$20:$F$96,$C37)&lt;= INDEX(List!$Q:$Q,MATCH(AX$2,List!$P:$P,0)),
0,
(COUNTIFS('Project Follow up - Base'!$S$20:$S$96,AX$2,'Project Follow up - Base'!$F$20:$F$96,$C37)
- INDEX(List!$Q:$Q,MATCH(AX$2,List!$P:$P,0)))
* INDEX(List!$R:$R,MATCH(AX$2,List!$P:$P,0)))</f>
        <v>0</v>
      </c>
      <c r="AY37" s="357">
        <f ca="1">IF(
COUNTIFS('Project Follow up - Base'!$S$20:$S$96,AY$2,'Project Follow up - Base'!$F$20:$F$96,$C37)&lt;= INDEX(List!$Q:$Q,MATCH(AY$2,List!$P:$P,0)),
0,
(COUNTIFS('Project Follow up - Base'!$S$20:$S$96,AY$2,'Project Follow up - Base'!$F$20:$F$96,$C37)
- INDEX(List!$Q:$Q,MATCH(AY$2,List!$P:$P,0)))
* INDEX(List!$R:$R,MATCH(AY$2,List!$P:$P,0)))</f>
        <v>0</v>
      </c>
      <c r="AZ37" s="357">
        <f ca="1">IF(
COUNTIFS('Project Follow up - Base'!$S$20:$S$96,AZ$2,'Project Follow up - Base'!$F$20:$F$96,$C37)&lt;= INDEX(List!$Q:$Q,MATCH(AZ$2,List!$P:$P,0)),
0,
(COUNTIFS('Project Follow up - Base'!$S$20:$S$96,AZ$2,'Project Follow up - Base'!$F$20:$F$96,$C37)
- INDEX(List!$Q:$Q,MATCH(AZ$2,List!$P:$P,0)))
* INDEX(List!$R:$R,MATCH(AZ$2,List!$P:$P,0)))</f>
        <v>0</v>
      </c>
      <c r="BA37" s="357">
        <f ca="1">IF(
COUNTIFS('Project Follow up - Base'!$S$20:$S$96,BA$2,'Project Follow up - Base'!$F$20:$F$96,$C37)&lt;= INDEX(List!$Q:$Q,MATCH(BA$2,List!$P:$P,0)),
0,
(COUNTIFS('Project Follow up - Base'!$S$20:$S$96,BA$2,'Project Follow up - Base'!$F$20:$F$96,$C37)
- INDEX(List!$Q:$Q,MATCH(BA$2,List!$P:$P,0)))
* INDEX(List!$R:$R,MATCH(BA$2,List!$P:$P,0)))</f>
        <v>0</v>
      </c>
      <c r="BB37" s="357">
        <f ca="1">IF(
COUNTIFS('Project Follow up - Base'!$S$20:$S$96,BB$2,'Project Follow up - Base'!$F$20:$F$96,$C37)&lt;= INDEX(List!$Q:$Q,MATCH(BB$2,List!$P:$P,0)),
0,
(COUNTIFS('Project Follow up - Base'!$S$20:$S$96,BB$2,'Project Follow up - Base'!$F$20:$F$96,$C37)
- INDEX(List!$Q:$Q,MATCH(BB$2,List!$P:$P,0)))
* INDEX(List!$R:$R,MATCH(BB$2,List!$P:$P,0)))</f>
        <v>0</v>
      </c>
      <c r="BC37" s="357">
        <f ca="1">IF(
COUNTIFS('Project Follow up - Base'!$S$20:$S$96,BC$2,'Project Follow up - Base'!$F$20:$F$96,$C37)&lt;= INDEX(List!$Q:$Q,MATCH(BC$2,List!$P:$P,0)),
0,
(COUNTIFS('Project Follow up - Base'!$S$20:$S$96,BC$2,'Project Follow up - Base'!$F$20:$F$96,$C37)
- INDEX(List!$Q:$Q,MATCH(BC$2,List!$P:$P,0)))
* INDEX(List!$R:$R,MATCH(BC$2,List!$P:$P,0)))</f>
        <v>0</v>
      </c>
      <c r="BD37" s="357">
        <f ca="1">IF(
COUNTIFS('Project Follow up - Base'!$S$20:$S$96,BD$2,'Project Follow up - Base'!$F$20:$F$96,$C37)&lt;= INDEX(List!$Q:$Q,MATCH(BD$2,List!$P:$P,0)),
0,
(COUNTIFS('Project Follow up - Base'!$S$20:$S$96,BD$2,'Project Follow up - Base'!$F$20:$F$96,$C37)
- INDEX(List!$Q:$Q,MATCH(BD$2,List!$P:$P,0)))
* INDEX(List!$R:$R,MATCH(BD$2,List!$P:$P,0)))</f>
        <v>0</v>
      </c>
      <c r="BE37" s="357">
        <f ca="1">IF(
COUNTIFS('Project Follow up - Base'!$S$20:$S$96,BE$2,'Project Follow up - Base'!$F$20:$F$96,$C37)&lt;= INDEX(List!$Q:$Q,MATCH(BE$2,List!$P:$P,0)),
0,
(COUNTIFS('Project Follow up - Base'!$S$20:$S$96,BE$2,'Project Follow up - Base'!$F$20:$F$96,$C37)
- INDEX(List!$Q:$Q,MATCH(BE$2,List!$P:$P,0)))
* INDEX(List!$R:$R,MATCH(BE$2,List!$P:$P,0)))</f>
        <v>0</v>
      </c>
      <c r="BF37" s="357">
        <f ca="1">IF(
COUNTIFS('Project Follow up - Base'!$S$20:$S$96,BF$2,'Project Follow up - Base'!$F$20:$F$96,$C37)&lt;= INDEX(List!$Q:$Q,MATCH(BF$2,List!$P:$P,0)),
0,
(COUNTIFS('Project Follow up - Base'!$S$20:$S$96,BF$2,'Project Follow up - Base'!$F$20:$F$96,$C37)
- INDEX(List!$Q:$Q,MATCH(BF$2,List!$P:$P,0)))
* INDEX(List!$R:$R,MATCH(BF$2,List!$P:$P,0)))</f>
        <v>0</v>
      </c>
      <c r="BG37" s="357">
        <f ca="1">IF(
COUNTIFS('Project Follow up - Base'!$S$20:$S$96,BG$2,'Project Follow up - Base'!$F$20:$F$96,$C37)&lt;= INDEX(List!$Q:$Q,MATCH(BG$2,List!$P:$P,0)),
0,
(COUNTIFS('Project Follow up - Base'!$S$20:$S$96,BG$2,'Project Follow up - Base'!$F$20:$F$96,$C37)
- INDEX(List!$Q:$Q,MATCH(BG$2,List!$P:$P,0)))
* INDEX(List!$R:$R,MATCH(BG$2,List!$P:$P,0)))</f>
        <v>0</v>
      </c>
      <c r="BH37" s="357">
        <f ca="1">IF(
COUNTIFS('Project Follow up - Base'!$S$20:$S$96,BH$2,'Project Follow up - Base'!$F$20:$F$96,$C37)&lt;= INDEX(List!$Q:$Q,MATCH(BH$2,List!$P:$P,0)),
0,
(COUNTIFS('Project Follow up - Base'!$S$20:$S$96,BH$2,'Project Follow up - Base'!$F$20:$F$96,$C37)
- INDEX(List!$Q:$Q,MATCH(BH$2,List!$P:$P,0)))
* INDEX(List!$R:$R,MATCH(BH$2,List!$P:$P,0)))</f>
        <v>0</v>
      </c>
      <c r="BI37" s="357">
        <f ca="1">IF(
COUNTIFS('Project Follow up - Base'!$S$20:$S$96,BI$2,'Project Follow up - Base'!$F$20:$F$96,$C37)&lt;= INDEX(List!$Q:$Q,MATCH(BI$2,List!$P:$P,0)),
0,
(COUNTIFS('Project Follow up - Base'!$S$20:$S$96,BI$2,'Project Follow up - Base'!$F$20:$F$96,$C37)
- INDEX(List!$Q:$Q,MATCH(BI$2,List!$P:$P,0)))
* INDEX(List!$R:$R,MATCH(BI$2,List!$P:$P,0)))</f>
        <v>0</v>
      </c>
      <c r="BJ37" s="357">
        <f ca="1">IF(
COUNTIFS('Project Follow up - Base'!$S$20:$S$96,BJ$2,'Project Follow up - Base'!$F$20:$F$96,$C37)&lt;= INDEX(List!$Q:$Q,MATCH(BJ$2,List!$P:$P,0)),
0,
(COUNTIFS('Project Follow up - Base'!$S$20:$S$96,BJ$2,'Project Follow up - Base'!$F$20:$F$96,$C37)
- INDEX(List!$Q:$Q,MATCH(BJ$2,List!$P:$P,0)))
* INDEX(List!$R:$R,MATCH(BJ$2,List!$P:$P,0)))</f>
        <v>0</v>
      </c>
      <c r="BK37" s="357">
        <f ca="1">IF(
COUNTIFS('Project Follow up - Base'!$S$20:$S$96,BK$2,'Project Follow up - Base'!$F$20:$F$96,$C37)&lt;= INDEX(List!$Q:$Q,MATCH(BK$2,List!$P:$P,0)),
0,
(COUNTIFS('Project Follow up - Base'!$S$20:$S$96,BK$2,'Project Follow up - Base'!$F$20:$F$96,$C37)
- INDEX(List!$Q:$Q,MATCH(BK$2,List!$P:$P,0)))
* INDEX(List!$R:$R,MATCH(BK$2,List!$P:$P,0)))</f>
        <v>0</v>
      </c>
      <c r="BL37" s="357">
        <f ca="1">IF(
COUNTIFS('Project Follow up - Base'!$S$20:$S$96,BL$2,'Project Follow up - Base'!$F$20:$F$96,$C37)&lt;= INDEX(List!$Q:$Q,MATCH(BL$2,List!$P:$P,0)),
0,
(COUNTIFS('Project Follow up - Base'!$S$20:$S$96,BL$2,'Project Follow up - Base'!$F$20:$F$96,$C37)
- INDEX(List!$Q:$Q,MATCH(BL$2,List!$P:$P,0)))
* INDEX(List!$R:$R,MATCH(BL$2,List!$P:$P,0)))</f>
        <v>0</v>
      </c>
      <c r="BM37" s="357">
        <f ca="1">IF(
COUNTIFS('Project Follow up - Base'!$S$20:$S$96,BM$2,'Project Follow up - Base'!$F$20:$F$96,$C37)&lt;= INDEX(List!$Q:$Q,MATCH(BM$2,List!$P:$P,0)),
0,
(COUNTIFS('Project Follow up - Base'!$S$20:$S$96,BM$2,'Project Follow up - Base'!$F$20:$F$96,$C37)
- INDEX(List!$Q:$Q,MATCH(BM$2,List!$P:$P,0)))
* INDEX(List!$R:$R,MATCH(BM$2,List!$P:$P,0)))</f>
        <v>0</v>
      </c>
      <c r="BN37" s="357">
        <f ca="1">IF(
COUNTIFS('Project Follow up - Base'!$S$20:$S$96,BN$2,'Project Follow up - Base'!$F$20:$F$96,$C37)&lt;= INDEX(List!$Q:$Q,MATCH(BN$2,List!$P:$P,0)),
0,
(COUNTIFS('Project Follow up - Base'!$S$20:$S$96,BN$2,'Project Follow up - Base'!$F$20:$F$96,$C37)
- INDEX(List!$Q:$Q,MATCH(BN$2,List!$P:$P,0)))
* INDEX(List!$R:$R,MATCH(BN$2,List!$P:$P,0)))</f>
        <v>0</v>
      </c>
      <c r="BO37" s="357">
        <f ca="1">IF(
COUNTIFS('Project Follow up - Base'!$S$20:$S$96,BO$2,'Project Follow up - Base'!$F$20:$F$96,$C37)&lt;= INDEX(List!$Q:$Q,MATCH(BO$2,List!$P:$P,0)),
0,
(COUNTIFS('Project Follow up - Base'!$S$20:$S$96,BO$2,'Project Follow up - Base'!$F$20:$F$96,$C37)
- INDEX(List!$Q:$Q,MATCH(BO$2,List!$P:$P,0)))
* INDEX(List!$R:$R,MATCH(BO$2,List!$P:$P,0)))</f>
        <v>0</v>
      </c>
      <c r="BP37" s="357">
        <f ca="1">IF(
COUNTIFS('Project Follow up - Base'!$S$20:$S$96,BP$2,'Project Follow up - Base'!$F$20:$F$96,$C37)&lt;= INDEX(List!$Q:$Q,MATCH(BP$2,List!$P:$P,0)),
0,
(COUNTIFS('Project Follow up - Base'!$S$20:$S$96,BP$2,'Project Follow up - Base'!$F$20:$F$96,$C37)
- INDEX(List!$Q:$Q,MATCH(BP$2,List!$P:$P,0)))
* INDEX(List!$R:$R,MATCH(BP$2,List!$P:$P,0)))</f>
        <v>0</v>
      </c>
      <c r="BQ37" s="357">
        <f ca="1">IF(
COUNTIFS('Project Follow up - Base'!$S$20:$S$96,BQ$2,'Project Follow up - Base'!$F$20:$F$96,$C37)&lt;= INDEX(List!$Q:$Q,MATCH(BQ$2,List!$P:$P,0)),
0,
(COUNTIFS('Project Follow up - Base'!$S$20:$S$96,BQ$2,'Project Follow up - Base'!$F$20:$F$96,$C37)
- INDEX(List!$Q:$Q,MATCH(BQ$2,List!$P:$P,0)))
* INDEX(List!$R:$R,MATCH(BQ$2,List!$P:$P,0)))</f>
        <v>0</v>
      </c>
      <c r="BR37" s="357">
        <f ca="1">IF(
COUNTIFS('Project Follow up - Base'!$S$20:$S$96,BR$2,'Project Follow up - Base'!$F$20:$F$96,$C37)&lt;= INDEX(List!$Q:$Q,MATCH(BR$2,List!$P:$P,0)),
0,
(COUNTIFS('Project Follow up - Base'!$S$20:$S$96,BR$2,'Project Follow up - Base'!$F$20:$F$96,$C37)
- INDEX(List!$Q:$Q,MATCH(BR$2,List!$P:$P,0)))
* INDEX(List!$R:$R,MATCH(BR$2,List!$P:$P,0)))</f>
        <v>0</v>
      </c>
      <c r="BS37" s="357">
        <f ca="1">IF(
COUNTIFS('Project Follow up - Base'!$S$20:$S$96,BS$2,'Project Follow up - Base'!$F$20:$F$96,$C37)&lt;= INDEX(List!$Q:$Q,MATCH(BS$2,List!$P:$P,0)),
0,
(COUNTIFS('Project Follow up - Base'!$S$20:$S$96,BS$2,'Project Follow up - Base'!$F$20:$F$96,$C37)
- INDEX(List!$Q:$Q,MATCH(BS$2,List!$P:$P,0)))
* INDEX(List!$R:$R,MATCH(BS$2,List!$P:$P,0)))</f>
        <v>0</v>
      </c>
      <c r="BT37" s="357">
        <f ca="1">IF(
COUNTIFS('Project Follow up - Base'!$S$20:$S$96,BT$2,'Project Follow up - Base'!$F$20:$F$96,$C37)&lt;= INDEX(List!$Q:$Q,MATCH(BT$2,List!$P:$P,0)),
0,
(COUNTIFS('Project Follow up - Base'!$S$20:$S$96,BT$2,'Project Follow up - Base'!$F$20:$F$96,$C37)
- INDEX(List!$Q:$Q,MATCH(BT$2,List!$P:$P,0)))
* INDEX(List!$R:$R,MATCH(BT$2,List!$P:$P,0)))</f>
        <v>0</v>
      </c>
      <c r="BU37" s="357">
        <f ca="1">IF(
COUNTIFS('Project Follow up - Base'!$S$20:$S$96,BU$2,'Project Follow up - Base'!$F$20:$F$96,$C37)&lt;= INDEX(List!$Q:$Q,MATCH(BU$2,List!$P:$P,0)),
0,
(COUNTIFS('Project Follow up - Base'!$S$20:$S$96,BU$2,'Project Follow up - Base'!$F$20:$F$96,$C37)
- INDEX(List!$Q:$Q,MATCH(BU$2,List!$P:$P,0)))
* INDEX(List!$R:$R,MATCH(BU$2,List!$P:$P,0)))</f>
        <v>0</v>
      </c>
      <c r="BV37" s="357">
        <f ca="1">IF(
COUNTIFS('Project Follow up - Base'!$S$20:$S$96,BV$2,'Project Follow up - Base'!$F$20:$F$96,$C37)&lt;= INDEX(List!$Q:$Q,MATCH(BV$2,List!$P:$P,0)),
0,
(COUNTIFS('Project Follow up - Base'!$S$20:$S$96,BV$2,'Project Follow up - Base'!$F$20:$F$96,$C37)
- INDEX(List!$Q:$Q,MATCH(BV$2,List!$P:$P,0)))
* INDEX(List!$R:$R,MATCH(BV$2,List!$P:$P,0)))</f>
        <v>0</v>
      </c>
      <c r="BW37" s="357">
        <f ca="1">IF(
COUNTIFS('Project Follow up - Base'!$S$20:$S$96,BW$2,'Project Follow up - Base'!$F$20:$F$96,$C37)&lt;= INDEX(List!$Q:$Q,MATCH(BW$2,List!$P:$P,0)),
0,
(COUNTIFS('Project Follow up - Base'!$S$20:$S$96,BW$2,'Project Follow up - Base'!$F$20:$F$96,$C37)
- INDEX(List!$Q:$Q,MATCH(BW$2,List!$P:$P,0)))
* INDEX(List!$R:$R,MATCH(BW$2,List!$P:$P,0)))</f>
        <v>0</v>
      </c>
      <c r="BX37" s="357">
        <f ca="1">IF(
COUNTIFS('Project Follow up - Base'!$S$20:$S$96,BX$2,'Project Follow up - Base'!$F$20:$F$96,$C37)&lt;= INDEX(List!$Q:$Q,MATCH(BX$2,List!$P:$P,0)),
0,
(COUNTIFS('Project Follow up - Base'!$S$20:$S$96,BX$2,'Project Follow up - Base'!$F$20:$F$96,$C37)
- INDEX(List!$Q:$Q,MATCH(BX$2,List!$P:$P,0)))
* INDEX(List!$R:$R,MATCH(BX$2,List!$P:$P,0)))</f>
        <v>0</v>
      </c>
      <c r="BY37" s="357">
        <f ca="1">IF(
COUNTIFS('Project Follow up - Base'!$S$20:$S$96,BY$2,'Project Follow up - Base'!$F$20:$F$96,$C37)&lt;= INDEX(List!$Q:$Q,MATCH(BY$2,List!$P:$P,0)),
0,
(COUNTIFS('Project Follow up - Base'!$S$20:$S$96,BY$2,'Project Follow up - Base'!$F$20:$F$96,$C37)
- INDEX(List!$Q:$Q,MATCH(BY$2,List!$P:$P,0)))
* INDEX(List!$R:$R,MATCH(BY$2,List!$P:$P,0)))</f>
        <v>0</v>
      </c>
      <c r="BZ37" s="357">
        <f ca="1">IF(
COUNTIFS('Project Follow up - Base'!$S$20:$S$96,BZ$2,'Project Follow up - Base'!$F$20:$F$96,$C37)&lt;= INDEX(List!$Q:$Q,MATCH(BZ$2,List!$P:$P,0)),
0,
(COUNTIFS('Project Follow up - Base'!$S$20:$S$96,BZ$2,'Project Follow up - Base'!$F$20:$F$96,$C37)
- INDEX(List!$Q:$Q,MATCH(BZ$2,List!$P:$P,0)))
* INDEX(List!$R:$R,MATCH(BZ$2,List!$P:$P,0)))</f>
        <v>0</v>
      </c>
      <c r="CA37" s="357">
        <f ca="1">IF(
COUNTIFS('Project Follow up - Base'!$S$20:$S$96,CA$2,'Project Follow up - Base'!$F$20:$F$96,$C37)&lt;= INDEX(List!$Q:$Q,MATCH(CA$2,List!$P:$P,0)),
0,
(COUNTIFS('Project Follow up - Base'!$S$20:$S$96,CA$2,'Project Follow up - Base'!$F$20:$F$96,$C37)
- INDEX(List!$Q:$Q,MATCH(CA$2,List!$P:$P,0)))
* INDEX(List!$R:$R,MATCH(CA$2,List!$P:$P,0)))</f>
        <v>0</v>
      </c>
      <c r="CB37" s="357">
        <f ca="1">IF(
COUNTIFS('Project Follow up - Base'!$S$20:$S$96,CB$2,'Project Follow up - Base'!$F$20:$F$96,$C37)&lt;= INDEX(List!$Q:$Q,MATCH(CB$2,List!$P:$P,0)),
0,
(COUNTIFS('Project Follow up - Base'!$S$20:$S$96,CB$2,'Project Follow up - Base'!$F$20:$F$96,$C37)
- INDEX(List!$Q:$Q,MATCH(CB$2,List!$P:$P,0)))
* INDEX(List!$R:$R,MATCH(CB$2,List!$P:$P,0)))</f>
        <v>0</v>
      </c>
      <c r="CC37" s="357">
        <f ca="1">IF(
COUNTIFS('Project Follow up - Base'!$S$20:$S$96,CC$2,'Project Follow up - Base'!$F$20:$F$96,$C37)&lt;= INDEX(List!$Q:$Q,MATCH(CC$2,List!$P:$P,0)),
0,
(COUNTIFS('Project Follow up - Base'!$S$20:$S$96,CC$2,'Project Follow up - Base'!$F$20:$F$96,$C37)
- INDEX(List!$Q:$Q,MATCH(CC$2,List!$P:$P,0)))
* INDEX(List!$R:$R,MATCH(CC$2,List!$P:$P,0)))</f>
        <v>0</v>
      </c>
      <c r="CD37" s="357">
        <f ca="1">IF(
COUNTIFS('Project Follow up - Base'!$S$20:$S$96,CD$2,'Project Follow up - Base'!$F$20:$F$96,$C37)&lt;= INDEX(List!$Q:$Q,MATCH(CD$2,List!$P:$P,0)),
0,
(COUNTIFS('Project Follow up - Base'!$S$20:$S$96,CD$2,'Project Follow up - Base'!$F$20:$F$96,$C37)
- INDEX(List!$Q:$Q,MATCH(CD$2,List!$P:$P,0)))
* INDEX(List!$R:$R,MATCH(CD$2,List!$P:$P,0)))</f>
        <v>0</v>
      </c>
      <c r="CE37" s="357">
        <f ca="1">IF(
COUNTIFS('Project Follow up - Base'!$S$20:$S$96,CE$2,'Project Follow up - Base'!$F$20:$F$96,$C37)&lt;= INDEX(List!$Q:$Q,MATCH(CE$2,List!$P:$P,0)),
0,
(COUNTIFS('Project Follow up - Base'!$S$20:$S$96,CE$2,'Project Follow up - Base'!$F$20:$F$96,$C37)
- INDEX(List!$Q:$Q,MATCH(CE$2,List!$P:$P,0)))
* INDEX(List!$R:$R,MATCH(CE$2,List!$P:$P,0)))</f>
        <v>0</v>
      </c>
      <c r="CF37" s="357">
        <f ca="1">IF(
COUNTIFS('Project Follow up - Base'!$S$20:$S$96,CF$2,'Project Follow up - Base'!$F$20:$F$96,$C37)&lt;= INDEX(List!$Q:$Q,MATCH(CF$2,List!$P:$P,0)),
0,
(COUNTIFS('Project Follow up - Base'!$S$20:$S$96,CF$2,'Project Follow up - Base'!$F$20:$F$96,$C37)
- INDEX(List!$Q:$Q,MATCH(CF$2,List!$P:$P,0)))
* INDEX(List!$R:$R,MATCH(CF$2,List!$P:$P,0)))</f>
        <v>0</v>
      </c>
      <c r="CG37" s="357">
        <f ca="1">IF(
COUNTIFS('Project Follow up - Base'!$S$20:$S$96,CG$2,'Project Follow up - Base'!$F$20:$F$96,$C37)&lt;= INDEX(List!$Q:$Q,MATCH(CG$2,List!$P:$P,0)),
0,
(COUNTIFS('Project Follow up - Base'!$S$20:$S$96,CG$2,'Project Follow up - Base'!$F$20:$F$96,$C37)
- INDEX(List!$Q:$Q,MATCH(CG$2,List!$P:$P,0)))
* INDEX(List!$R:$R,MATCH(CG$2,List!$P:$P,0)))</f>
        <v>0</v>
      </c>
      <c r="CH37" s="357">
        <f ca="1">IF(
COUNTIFS('Project Follow up - Base'!$S$20:$S$96,CH$2,'Project Follow up - Base'!$F$20:$F$96,$C37)&lt;= INDEX(List!$Q:$Q,MATCH(CH$2,List!$P:$P,0)),
0,
(COUNTIFS('Project Follow up - Base'!$S$20:$S$96,CH$2,'Project Follow up - Base'!$F$20:$F$96,$C37)
- INDEX(List!$Q:$Q,MATCH(CH$2,List!$P:$P,0)))
* INDEX(List!$R:$R,MATCH(CH$2,List!$P:$P,0)))</f>
        <v>0</v>
      </c>
      <c r="CI37" s="357">
        <f ca="1">IF(
COUNTIFS('Project Follow up - Base'!$S$20:$S$96,CI$2,'Project Follow up - Base'!$F$20:$F$96,$C37)&lt;= INDEX(List!$Q:$Q,MATCH(CI$2,List!$P:$P,0)),
0,
(COUNTIFS('Project Follow up - Base'!$S$20:$S$96,CI$2,'Project Follow up - Base'!$F$20:$F$96,$C37)
- INDEX(List!$Q:$Q,MATCH(CI$2,List!$P:$P,0)))
* INDEX(List!$R:$R,MATCH(CI$2,List!$P:$P,0)))</f>
        <v>0</v>
      </c>
      <c r="CJ37" s="357">
        <f ca="1">IF(
COUNTIFS('Project Follow up - Base'!$S$20:$S$96,CJ$2,'Project Follow up - Base'!$F$20:$F$96,$C37)&lt;= INDEX(List!$Q:$Q,MATCH(CJ$2,List!$P:$P,0)),
0,
(COUNTIFS('Project Follow up - Base'!$S$20:$S$96,CJ$2,'Project Follow up - Base'!$F$20:$F$96,$C37)
- INDEX(List!$Q:$Q,MATCH(CJ$2,List!$P:$P,0)))
* INDEX(List!$R:$R,MATCH(CJ$2,List!$P:$P,0)))</f>
        <v>0</v>
      </c>
      <c r="CK37" s="357">
        <f ca="1">IF(
COUNTIFS('Project Follow up - Base'!$S$20:$S$96,CK$2,'Project Follow up - Base'!$F$20:$F$96,$C37)&lt;= INDEX(List!$Q:$Q,MATCH(CK$2,List!$P:$P,0)),
0,
(COUNTIFS('Project Follow up - Base'!$S$20:$S$96,CK$2,'Project Follow up - Base'!$F$20:$F$96,$C37)
- INDEX(List!$Q:$Q,MATCH(CK$2,List!$P:$P,0)))
* INDEX(List!$R:$R,MATCH(CK$2,List!$P:$P,0)))</f>
        <v>0</v>
      </c>
      <c r="CL37" s="357">
        <f ca="1">IF(
COUNTIFS('Project Follow up - Base'!$S$20:$S$96,CL$2,'Project Follow up - Base'!$F$20:$F$96,$C37)&lt;= INDEX(List!$Q:$Q,MATCH(CL$2,List!$P:$P,0)),
0,
(COUNTIFS('Project Follow up - Base'!$S$20:$S$96,CL$2,'Project Follow up - Base'!$F$20:$F$96,$C37)
- INDEX(List!$Q:$Q,MATCH(CL$2,List!$P:$P,0)))
* INDEX(List!$R:$R,MATCH(CL$2,List!$P:$P,0)))</f>
        <v>0</v>
      </c>
      <c r="CM37" s="357">
        <f ca="1">IF(
COUNTIFS('Project Follow up - Base'!$S$20:$S$96,CM$2,'Project Follow up - Base'!$F$20:$F$96,$C37)&lt;= INDEX(List!$Q:$Q,MATCH(CM$2,List!$P:$P,0)),
0,
(COUNTIFS('Project Follow up - Base'!$S$20:$S$96,CM$2,'Project Follow up - Base'!$F$20:$F$96,$C37)
- INDEX(List!$Q:$Q,MATCH(CM$2,List!$P:$P,0)))
* INDEX(List!$R:$R,MATCH(CM$2,List!$P:$P,0)))</f>
        <v>0</v>
      </c>
      <c r="CN37" s="357">
        <f ca="1">IF(
COUNTIFS('Project Follow up - Base'!$S$20:$S$96,CN$2,'Project Follow up - Base'!$F$20:$F$96,$C37)&lt;= INDEX(List!$Q:$Q,MATCH(CN$2,List!$P:$P,0)),
0,
(COUNTIFS('Project Follow up - Base'!$S$20:$S$96,CN$2,'Project Follow up - Base'!$F$20:$F$96,$C37)
- INDEX(List!$Q:$Q,MATCH(CN$2,List!$P:$P,0)))
* INDEX(List!$R:$R,MATCH(CN$2,List!$P:$P,0)))</f>
        <v>0</v>
      </c>
      <c r="CO37" s="357">
        <f ca="1">IF(
COUNTIFS('Project Follow up - Base'!$S$20:$S$96,CO$2,'Project Follow up - Base'!$F$20:$F$96,$C37)&lt;= INDEX(List!$Q:$Q,MATCH(CO$2,List!$P:$P,0)),
0,
(COUNTIFS('Project Follow up - Base'!$S$20:$S$96,CO$2,'Project Follow up - Base'!$F$20:$F$96,$C37)
- INDEX(List!$Q:$Q,MATCH(CO$2,List!$P:$P,0)))
* INDEX(List!$R:$R,MATCH(CO$2,List!$P:$P,0)))</f>
        <v>0</v>
      </c>
      <c r="CP37" s="357">
        <f ca="1">IF(
COUNTIFS('Project Follow up - Base'!$S$20:$S$96,CP$2,'Project Follow up - Base'!$F$20:$F$96,$C37)&lt;= INDEX(List!$Q:$Q,MATCH(CP$2,List!$P:$P,0)),
0,
(COUNTIFS('Project Follow up - Base'!$S$20:$S$96,CP$2,'Project Follow up - Base'!$F$20:$F$96,$C37)
- INDEX(List!$Q:$Q,MATCH(CP$2,List!$P:$P,0)))
* INDEX(List!$R:$R,MATCH(CP$2,List!$P:$P,0)))</f>
        <v>0</v>
      </c>
      <c r="CQ37" s="357">
        <f ca="1">IF(
COUNTIFS('Project Follow up - Base'!$S$20:$S$96,CQ$2,'Project Follow up - Base'!$F$20:$F$96,$C37)&lt;= INDEX(List!$Q:$Q,MATCH(CQ$2,List!$P:$P,0)),
0,
(COUNTIFS('Project Follow up - Base'!$S$20:$S$96,CQ$2,'Project Follow up - Base'!$F$20:$F$96,$C37)
- INDEX(List!$Q:$Q,MATCH(CQ$2,List!$P:$P,0)))
* INDEX(List!$R:$R,MATCH(CQ$2,List!$P:$P,0)))</f>
        <v>0</v>
      </c>
      <c r="CR37" s="357">
        <f ca="1">IF(
COUNTIFS('Project Follow up - Base'!$S$20:$S$96,CR$2,'Project Follow up - Base'!$F$20:$F$96,$C37)&lt;= INDEX(List!$Q:$Q,MATCH(CR$2,List!$P:$P,0)),
0,
(COUNTIFS('Project Follow up - Base'!$S$20:$S$96,CR$2,'Project Follow up - Base'!$F$20:$F$96,$C37)
- INDEX(List!$Q:$Q,MATCH(CR$2,List!$P:$P,0)))
* INDEX(List!$R:$R,MATCH(CR$2,List!$P:$P,0)))</f>
        <v>0</v>
      </c>
      <c r="CS37" s="357">
        <f ca="1">IF(
COUNTIFS('Project Follow up - Base'!$S$20:$S$96,CS$2,'Project Follow up - Base'!$F$20:$F$96,$C37)&lt;= INDEX(List!$Q:$Q,MATCH(CS$2,List!$P:$P,0)),
0,
(COUNTIFS('Project Follow up - Base'!$S$20:$S$96,CS$2,'Project Follow up - Base'!$F$20:$F$96,$C37)
- INDEX(List!$Q:$Q,MATCH(CS$2,List!$P:$P,0)))
* INDEX(List!$R:$R,MATCH(CS$2,List!$P:$P,0)))</f>
        <v>0</v>
      </c>
      <c r="CT37" s="357">
        <f ca="1">IF(
COUNTIFS('Project Follow up - Base'!$S$20:$S$96,CT$2,'Project Follow up - Base'!$F$20:$F$96,$C37)&lt;= INDEX(List!$Q:$Q,MATCH(CT$2,List!$P:$P,0)),
0,
(COUNTIFS('Project Follow up - Base'!$S$20:$S$96,CT$2,'Project Follow up - Base'!$F$20:$F$96,$C37)
- INDEX(List!$Q:$Q,MATCH(CT$2,List!$P:$P,0)))
* INDEX(List!$R:$R,MATCH(CT$2,List!$P:$P,0)))</f>
        <v>0</v>
      </c>
      <c r="CU37" s="357">
        <f ca="1">IF(
COUNTIFS('Project Follow up - Base'!$S$20:$S$96,CU$2,'Project Follow up - Base'!$F$20:$F$96,$C37)&lt;= INDEX(List!$Q:$Q,MATCH(CU$2,List!$P:$P,0)),
0,
(COUNTIFS('Project Follow up - Base'!$S$20:$S$96,CU$2,'Project Follow up - Base'!$F$20:$F$96,$C37)
- INDEX(List!$Q:$Q,MATCH(CU$2,List!$P:$P,0)))
* INDEX(List!$R:$R,MATCH(CU$2,List!$P:$P,0)))</f>
        <v>0</v>
      </c>
      <c r="CV37" s="357">
        <f ca="1">IF(
COUNTIFS('Project Follow up - Base'!$S$20:$S$96,CV$2,'Project Follow up - Base'!$F$20:$F$96,$C37)&lt;= INDEX(List!$Q:$Q,MATCH(CV$2,List!$P:$P,0)),
0,
(COUNTIFS('Project Follow up - Base'!$S$20:$S$96,CV$2,'Project Follow up - Base'!$F$20:$F$96,$C37)
- INDEX(List!$Q:$Q,MATCH(CV$2,List!$P:$P,0)))
* INDEX(List!$R:$R,MATCH(CV$2,List!$P:$P,0)))</f>
        <v>0</v>
      </c>
      <c r="CW37" s="357">
        <f ca="1">IF(
COUNTIFS('Project Follow up - Base'!$S$20:$S$96,CW$2,'Project Follow up - Base'!$F$20:$F$96,$C37)&lt;= INDEX(List!$Q:$Q,MATCH(CW$2,List!$P:$P,0)),
0,
(COUNTIFS('Project Follow up - Base'!$S$20:$S$96,CW$2,'Project Follow up - Base'!$F$20:$F$96,$C37)
- INDEX(List!$Q:$Q,MATCH(CW$2,List!$P:$P,0)))
* INDEX(List!$R:$R,MATCH(CW$2,List!$P:$P,0)))</f>
        <v>0</v>
      </c>
      <c r="CX37" s="357">
        <f ca="1">IF(
COUNTIFS('Project Follow up - Base'!$S$20:$S$96,CX$2,'Project Follow up - Base'!$F$20:$F$96,$C37)&lt;= INDEX(List!$Q:$Q,MATCH(CX$2,List!$P:$P,0)),
0,
(COUNTIFS('Project Follow up - Base'!$S$20:$S$96,CX$2,'Project Follow up - Base'!$F$20:$F$96,$C37)
- INDEX(List!$Q:$Q,MATCH(CX$2,List!$P:$P,0)))
* INDEX(List!$R:$R,MATCH(CX$2,List!$P:$P,0)))</f>
        <v>0</v>
      </c>
      <c r="CY37" s="357">
        <f ca="1">IF(
COUNTIFS('Project Follow up - Base'!$S$20:$S$96,CY$2,'Project Follow up - Base'!$F$20:$F$96,$C37)&lt;= INDEX(List!$Q:$Q,MATCH(CY$2,List!$P:$P,0)),
0,
(COUNTIFS('Project Follow up - Base'!$S$20:$S$96,CY$2,'Project Follow up - Base'!$F$20:$F$96,$C37)
- INDEX(List!$Q:$Q,MATCH(CY$2,List!$P:$P,0)))
* INDEX(List!$R:$R,MATCH(CY$2,List!$P:$P,0)))</f>
        <v>0</v>
      </c>
      <c r="CZ37" s="357">
        <f ca="1">IF(
COUNTIFS('Project Follow up - Base'!$S$20:$S$96,CZ$2,'Project Follow up - Base'!$F$20:$F$96,$C37)&lt;= INDEX(List!$Q:$Q,MATCH(CZ$2,List!$P:$P,0)),
0,
(COUNTIFS('Project Follow up - Base'!$S$20:$S$96,CZ$2,'Project Follow up - Base'!$F$20:$F$96,$C37)
- INDEX(List!$Q:$Q,MATCH(CZ$2,List!$P:$P,0)))
* INDEX(List!$R:$R,MATCH(CZ$2,List!$P:$P,0)))</f>
        <v>0</v>
      </c>
      <c r="DA37" s="357">
        <f ca="1">IF(
COUNTIFS('Project Follow up - Base'!$S$20:$S$96,DA$2,'Project Follow up - Base'!$F$20:$F$96,$C37)&lt;= INDEX(List!$Q:$Q,MATCH(DA$2,List!$P:$P,0)),
0,
(COUNTIFS('Project Follow up - Base'!$S$20:$S$96,DA$2,'Project Follow up - Base'!$F$20:$F$96,$C37)
- INDEX(List!$Q:$Q,MATCH(DA$2,List!$P:$P,0)))
* INDEX(List!$R:$R,MATCH(DA$2,List!$P:$P,0)))</f>
        <v>0</v>
      </c>
      <c r="DB37" s="357">
        <f ca="1">IF(
COUNTIFS('Project Follow up - Base'!$S$20:$S$96,DB$2,'Project Follow up - Base'!$F$20:$F$96,$C37)&lt;= INDEX(List!$Q:$Q,MATCH(DB$2,List!$P:$P,0)),
0,
(COUNTIFS('Project Follow up - Base'!$S$20:$S$96,DB$2,'Project Follow up - Base'!$F$20:$F$96,$C37)
- INDEX(List!$Q:$Q,MATCH(DB$2,List!$P:$P,0)))
* INDEX(List!$R:$R,MATCH(DB$2,List!$P:$P,0)))</f>
        <v>0</v>
      </c>
    </row>
    <row r="38" spans="1:106" x14ac:dyDescent="0.2">
      <c r="A38" s="353">
        <f>COUNTIF('Project Follow up - Base'!$F$20:$F$96,C38)</f>
        <v>1</v>
      </c>
      <c r="B38" s="353" t="str">
        <f>'Employees Summary'!B39</f>
        <v>Technical</v>
      </c>
      <c r="C38" s="353" t="str">
        <f>'Employees Summary'!C39</f>
        <v>Egypt</v>
      </c>
      <c r="D38" s="354">
        <f ca="1">IF(C38=0,"", IF(A38&gt;0,1-(G38*[1]KPI!$C$3)-(H38*[1]KPI!$C$4),""))</f>
        <v>1</v>
      </c>
      <c r="E38" s="365" t="str">
        <f>IF(OR(C38='Project Follow up - Base'!$D$17,C38='Project Follow up - Base'!$D$38,C38='Project Follow up - Base'!$D$74), IF(SUMIF(B:B,B38,A:A)=0,"", AVERAGEIF(B:B,B38,D:D)),"")</f>
        <v/>
      </c>
      <c r="F38" s="366">
        <f ca="1">SUMIF('Project Follow up - Base'!$F$20:$F$102,'Employees KPIs'!C38,'Project Follow up - Base'!$AA$20:$AA$102)</f>
        <v>0</v>
      </c>
      <c r="G38" s="355">
        <f ca="1">IF( F38=0,
   0,
   IF(
     F38-
     [1]KPI!$F$3
     &lt;0,0,
     F38-
     [1]KPI!$F$3
    )*
     [1]KPI!$G$3
)</f>
        <v>0</v>
      </c>
      <c r="H38" s="355">
        <f t="shared" ca="1" si="0"/>
        <v>0</v>
      </c>
      <c r="I38" s="356">
        <f ca="1">IF(
COUNTIFS('Project Follow up - Base'!$S$20:$S$96,I$2,'Project Follow up - Base'!$F$20:$F$96,$C38)&lt;= INDEX(List!$Q:$Q,MATCH(I$2,List!$P:$P,0)),
0,
(COUNTIFS('Project Follow up - Base'!$S$20:$S$96,I$2,'Project Follow up - Base'!$F$20:$F$96,$C38)
- INDEX(List!$Q:$Q,MATCH(I$2,List!$P:$P,0)))
* INDEX(List!$R:$R,MATCH(I$2,List!$P:$P,0)))</f>
        <v>0</v>
      </c>
      <c r="J38" s="357">
        <f ca="1">IF(
COUNTIFS('Project Follow up - Base'!$S$20:$S$96,J$2,'Project Follow up - Base'!$F$20:$F$96,$C38)&lt;= INDEX(List!$Q:$Q,MATCH(J$2,List!$P:$P,0)),
0,
(COUNTIFS('Project Follow up - Base'!$S$20:$S$96,J$2,'Project Follow up - Base'!$F$20:$F$96,$C38)
- INDEX(List!$Q:$Q,MATCH(J$2,List!$P:$P,0)))
* INDEX(List!$R:$R,MATCH(J$2,List!$P:$P,0)))</f>
        <v>0</v>
      </c>
      <c r="K38" s="357">
        <f ca="1">IF(
COUNTIFS('Project Follow up - Base'!$S$20:$S$96,K$2,'Project Follow up - Base'!$F$20:$F$96,$C38)&lt;= INDEX(List!$Q:$Q,MATCH(K$2,List!$P:$P,0)),
0,
(COUNTIFS('Project Follow up - Base'!$S$20:$S$96,K$2,'Project Follow up - Base'!$F$20:$F$96,$C38)
- INDEX(List!$Q:$Q,MATCH(K$2,List!$P:$P,0)))
* INDEX(List!$R:$R,MATCH(K$2,List!$P:$P,0)))</f>
        <v>0</v>
      </c>
      <c r="L38" s="357">
        <f ca="1">IF(
COUNTIFS('Project Follow up - Base'!$S$20:$S$96,L$2,'Project Follow up - Base'!$F$20:$F$96,$C38)&lt;= INDEX(List!$Q:$Q,MATCH(L$2,List!$P:$P,0)),
0,
(COUNTIFS('Project Follow up - Base'!$S$20:$S$96,L$2,'Project Follow up - Base'!$F$20:$F$96,$C38)
- INDEX(List!$Q:$Q,MATCH(L$2,List!$P:$P,0)))
* INDEX(List!$R:$R,MATCH(L$2,List!$P:$P,0)))</f>
        <v>0</v>
      </c>
      <c r="M38" s="357">
        <f ca="1">IF(
COUNTIFS('Project Follow up - Base'!$S$20:$S$96,M$2,'Project Follow up - Base'!$F$20:$F$96,$C38)&lt;= INDEX(List!$Q:$Q,MATCH(M$2,List!$P:$P,0)),
0,
(COUNTIFS('Project Follow up - Base'!$S$20:$S$96,M$2,'Project Follow up - Base'!$F$20:$F$96,$C38)
- INDEX(List!$Q:$Q,MATCH(M$2,List!$P:$P,0)))
* INDEX(List!$R:$R,MATCH(M$2,List!$P:$P,0)))</f>
        <v>0</v>
      </c>
      <c r="N38" s="357">
        <f ca="1">IF(
COUNTIFS('Project Follow up - Base'!$S$20:$S$96,N$2,'Project Follow up - Base'!$F$20:$F$96,$C38)&lt;= INDEX(List!$Q:$Q,MATCH(N$2,List!$P:$P,0)),
0,
(COUNTIFS('Project Follow up - Base'!$S$20:$S$96,N$2,'Project Follow up - Base'!$F$20:$F$96,$C38)
- INDEX(List!$Q:$Q,MATCH(N$2,List!$P:$P,0)))
* INDEX(List!$R:$R,MATCH(N$2,List!$P:$P,0)))</f>
        <v>0</v>
      </c>
      <c r="O38" s="357">
        <f ca="1">IF(
COUNTIFS('Project Follow up - Base'!$S$20:$S$96,O$2,'Project Follow up - Base'!$F$20:$F$96,$C38)&lt;= INDEX(List!$Q:$Q,MATCH(O$2,List!$P:$P,0)),
0,
(COUNTIFS('Project Follow up - Base'!$S$20:$S$96,O$2,'Project Follow up - Base'!$F$20:$F$96,$C38)
- INDEX(List!$Q:$Q,MATCH(O$2,List!$P:$P,0)))
* INDEX(List!$R:$R,MATCH(O$2,List!$P:$P,0)))</f>
        <v>0</v>
      </c>
      <c r="P38" s="357">
        <f ca="1">IF(
COUNTIFS('Project Follow up - Base'!$S$20:$S$96,P$2,'Project Follow up - Base'!$F$20:$F$96,$C38)&lt;= INDEX(List!$Q:$Q,MATCH(P$2,List!$P:$P,0)),
0,
(COUNTIFS('Project Follow up - Base'!$S$20:$S$96,P$2,'Project Follow up - Base'!$F$20:$F$96,$C38)
- INDEX(List!$Q:$Q,MATCH(P$2,List!$P:$P,0)))
* INDEX(List!$R:$R,MATCH(P$2,List!$P:$P,0)))</f>
        <v>0</v>
      </c>
      <c r="Q38" s="357">
        <f ca="1">IF(
COUNTIFS('Project Follow up - Base'!$S$20:$S$96,Q$2,'Project Follow up - Base'!$F$20:$F$96,$C38)&lt;= INDEX(List!$Q:$Q,MATCH(Q$2,List!$P:$P,0)),
0,
(COUNTIFS('Project Follow up - Base'!$S$20:$S$96,Q$2,'Project Follow up - Base'!$F$20:$F$96,$C38)
- INDEX(List!$Q:$Q,MATCH(Q$2,List!$P:$P,0)))
* INDEX(List!$R:$R,MATCH(Q$2,List!$P:$P,0)))</f>
        <v>0</v>
      </c>
      <c r="R38" s="357">
        <f ca="1">IF(
COUNTIFS('Project Follow up - Base'!$S$20:$S$96,R$2,'Project Follow up - Base'!$F$20:$F$96,$C38)&lt;= INDEX(List!$Q:$Q,MATCH(R$2,List!$P:$P,0)),
0,
(COUNTIFS('Project Follow up - Base'!$S$20:$S$96,R$2,'Project Follow up - Base'!$F$20:$F$96,$C38)
- INDEX(List!$Q:$Q,MATCH(R$2,List!$P:$P,0)))
* INDEX(List!$R:$R,MATCH(R$2,List!$P:$P,0)))</f>
        <v>0</v>
      </c>
      <c r="S38" s="357">
        <f ca="1">IF(
COUNTIFS('Project Follow up - Base'!$S$20:$S$96,S$2,'Project Follow up - Base'!$F$20:$F$96,$C38)&lt;= INDEX(List!$Q:$Q,MATCH(S$2,List!$P:$P,0)),
0,
(COUNTIFS('Project Follow up - Base'!$S$20:$S$96,S$2,'Project Follow up - Base'!$F$20:$F$96,$C38)
- INDEX(List!$Q:$Q,MATCH(S$2,List!$P:$P,0)))
* INDEX(List!$R:$R,MATCH(S$2,List!$P:$P,0)))</f>
        <v>0</v>
      </c>
      <c r="T38" s="357">
        <f ca="1">IF(
COUNTIFS('Project Follow up - Base'!$S$20:$S$96,T$2,'Project Follow up - Base'!$F$20:$F$96,$C38)&lt;= INDEX(List!$Q:$Q,MATCH(T$2,List!$P:$P,0)),
0,
(COUNTIFS('Project Follow up - Base'!$S$20:$S$96,T$2,'Project Follow up - Base'!$F$20:$F$96,$C38)
- INDEX(List!$Q:$Q,MATCH(T$2,List!$P:$P,0)))
* INDEX(List!$R:$R,MATCH(T$2,List!$P:$P,0)))</f>
        <v>0</v>
      </c>
      <c r="U38" s="357">
        <f ca="1">IF(
COUNTIFS('Project Follow up - Base'!$S$20:$S$96,U$2,'Project Follow up - Base'!$F$20:$F$96,$C38)&lt;= INDEX(List!$Q:$Q,MATCH(U$2,List!$P:$P,0)),
0,
(COUNTIFS('Project Follow up - Base'!$S$20:$S$96,U$2,'Project Follow up - Base'!$F$20:$F$96,$C38)
- INDEX(List!$Q:$Q,MATCH(U$2,List!$P:$P,0)))
* INDEX(List!$R:$R,MATCH(U$2,List!$P:$P,0)))</f>
        <v>0</v>
      </c>
      <c r="V38" s="357">
        <f ca="1">IF(
COUNTIFS('Project Follow up - Base'!$S$20:$S$96,V$2,'Project Follow up - Base'!$F$20:$F$96,$C38)&lt;= INDEX(List!$Q:$Q,MATCH(V$2,List!$P:$P,0)),
0,
(COUNTIFS('Project Follow up - Base'!$S$20:$S$96,V$2,'Project Follow up - Base'!$F$20:$F$96,$C38)
- INDEX(List!$Q:$Q,MATCH(V$2,List!$P:$P,0)))
* INDEX(List!$R:$R,MATCH(V$2,List!$P:$P,0)))</f>
        <v>0</v>
      </c>
      <c r="W38" s="357">
        <f ca="1">IF(
COUNTIFS('Project Follow up - Base'!$S$20:$S$96,W$2,'Project Follow up - Base'!$F$20:$F$96,$C38)&lt;= INDEX(List!$Q:$Q,MATCH(W$2,List!$P:$P,0)),
0,
(COUNTIFS('Project Follow up - Base'!$S$20:$S$96,W$2,'Project Follow up - Base'!$F$20:$F$96,$C38)
- INDEX(List!$Q:$Q,MATCH(W$2,List!$P:$P,0)))
* INDEX(List!$R:$R,MATCH(W$2,List!$P:$P,0)))</f>
        <v>0</v>
      </c>
      <c r="X38" s="357">
        <f ca="1">IF(
COUNTIFS('Project Follow up - Base'!$S$20:$S$96,X$2,'Project Follow up - Base'!$F$20:$F$96,$C38)&lt;= INDEX(List!$Q:$Q,MATCH(X$2,List!$P:$P,0)),
0,
(COUNTIFS('Project Follow up - Base'!$S$20:$S$96,X$2,'Project Follow up - Base'!$F$20:$F$96,$C38)
- INDEX(List!$Q:$Q,MATCH(X$2,List!$P:$P,0)))
* INDEX(List!$R:$R,MATCH(X$2,List!$P:$P,0)))</f>
        <v>0</v>
      </c>
      <c r="Y38" s="357">
        <f ca="1">IF(
COUNTIFS('Project Follow up - Base'!$S$20:$S$96,Y$2,'Project Follow up - Base'!$F$20:$F$96,$C38)&lt;= INDEX(List!$Q:$Q,MATCH(Y$2,List!$P:$P,0)),
0,
(COUNTIFS('Project Follow up - Base'!$S$20:$S$96,Y$2,'Project Follow up - Base'!$F$20:$F$96,$C38)
- INDEX(List!$Q:$Q,MATCH(Y$2,List!$P:$P,0)))
* INDEX(List!$R:$R,MATCH(Y$2,List!$P:$P,0)))</f>
        <v>0</v>
      </c>
      <c r="Z38" s="357">
        <f ca="1">IF(
COUNTIFS('Project Follow up - Base'!$S$20:$S$96,Z$2,'Project Follow up - Base'!$F$20:$F$96,$C38)&lt;= INDEX(List!$Q:$Q,MATCH(Z$2,List!$P:$P,0)),
0,
(COUNTIFS('Project Follow up - Base'!$S$20:$S$96,Z$2,'Project Follow up - Base'!$F$20:$F$96,$C38)
- INDEX(List!$Q:$Q,MATCH(Z$2,List!$P:$P,0)))
* INDEX(List!$R:$R,MATCH(Z$2,List!$P:$P,0)))</f>
        <v>0</v>
      </c>
      <c r="AA38" s="357">
        <f ca="1">IF(
COUNTIFS('Project Follow up - Base'!$S$20:$S$96,AA$2,'Project Follow up - Base'!$F$20:$F$96,$C38)&lt;= INDEX(List!$Q:$Q,MATCH(AA$2,List!$P:$P,0)),
0,
(COUNTIFS('Project Follow up - Base'!$S$20:$S$96,AA$2,'Project Follow up - Base'!$F$20:$F$96,$C38)
- INDEX(List!$Q:$Q,MATCH(AA$2,List!$P:$P,0)))
* INDEX(List!$R:$R,MATCH(AA$2,List!$P:$P,0)))</f>
        <v>0</v>
      </c>
      <c r="AB38" s="357">
        <f ca="1">IF(
COUNTIFS('Project Follow up - Base'!$S$20:$S$96,AB$2,'Project Follow up - Base'!$F$20:$F$96,$C38)&lt;= INDEX(List!$Q:$Q,MATCH(AB$2,List!$P:$P,0)),
0,
(COUNTIFS('Project Follow up - Base'!$S$20:$S$96,AB$2,'Project Follow up - Base'!$F$20:$F$96,$C38)
- INDEX(List!$Q:$Q,MATCH(AB$2,List!$P:$P,0)))
* INDEX(List!$R:$R,MATCH(AB$2,List!$P:$P,0)))</f>
        <v>0</v>
      </c>
      <c r="AC38" s="357">
        <f ca="1">IF(
COUNTIFS('Project Follow up - Base'!$S$20:$S$96,AC$2,'Project Follow up - Base'!$F$20:$F$96,$C38)&lt;= INDEX(List!$Q:$Q,MATCH(AC$2,List!$P:$P,0)),
0,
(COUNTIFS('Project Follow up - Base'!$S$20:$S$96,AC$2,'Project Follow up - Base'!$F$20:$F$96,$C38)
- INDEX(List!$Q:$Q,MATCH(AC$2,List!$P:$P,0)))
* INDEX(List!$R:$R,MATCH(AC$2,List!$P:$P,0)))</f>
        <v>0</v>
      </c>
      <c r="AD38" s="357">
        <f ca="1">IF(
COUNTIFS('Project Follow up - Base'!$S$20:$S$96,AD$2,'Project Follow up - Base'!$F$20:$F$96,$C38)&lt;= INDEX(List!$Q:$Q,MATCH(AD$2,List!$P:$P,0)),
0,
(COUNTIFS('Project Follow up - Base'!$S$20:$S$96,AD$2,'Project Follow up - Base'!$F$20:$F$96,$C38)
- INDEX(List!$Q:$Q,MATCH(AD$2,List!$P:$P,0)))
* INDEX(List!$R:$R,MATCH(AD$2,List!$P:$P,0)))</f>
        <v>0</v>
      </c>
      <c r="AE38" s="357">
        <f ca="1">IF(
COUNTIFS('Project Follow up - Base'!$S$20:$S$96,AE$2,'Project Follow up - Base'!$F$20:$F$96,$C38)&lt;= INDEX(List!$Q:$Q,MATCH(AE$2,List!$P:$P,0)),
0,
(COUNTIFS('Project Follow up - Base'!$S$20:$S$96,AE$2,'Project Follow up - Base'!$F$20:$F$96,$C38)
- INDEX(List!$Q:$Q,MATCH(AE$2,List!$P:$P,0)))
* INDEX(List!$R:$R,MATCH(AE$2,List!$P:$P,0)))</f>
        <v>0</v>
      </c>
      <c r="AF38" s="357">
        <f ca="1">IF(
COUNTIFS('Project Follow up - Base'!$S$20:$S$96,AF$2,'Project Follow up - Base'!$F$20:$F$96,$C38)&lt;= INDEX(List!$Q:$Q,MATCH(AF$2,List!$P:$P,0)),
0,
(COUNTIFS('Project Follow up - Base'!$S$20:$S$96,AF$2,'Project Follow up - Base'!$F$20:$F$96,$C38)
- INDEX(List!$Q:$Q,MATCH(AF$2,List!$P:$P,0)))
* INDEX(List!$R:$R,MATCH(AF$2,List!$P:$P,0)))</f>
        <v>0</v>
      </c>
      <c r="AG38" s="357">
        <f ca="1">IF(
COUNTIFS('Project Follow up - Base'!$S$20:$S$96,AG$2,'Project Follow up - Base'!$F$20:$F$96,$C38)&lt;= INDEX(List!$Q:$Q,MATCH(AG$2,List!$P:$P,0)),
0,
(COUNTIFS('Project Follow up - Base'!$S$20:$S$96,AG$2,'Project Follow up - Base'!$F$20:$F$96,$C38)
- INDEX(List!$Q:$Q,MATCH(AG$2,List!$P:$P,0)))
* INDEX(List!$R:$R,MATCH(AG$2,List!$P:$P,0)))</f>
        <v>0</v>
      </c>
      <c r="AH38" s="357">
        <f ca="1">IF(
COUNTIFS('Project Follow up - Base'!$S$20:$S$96,AH$2,'Project Follow up - Base'!$F$20:$F$96,$C38)&lt;= INDEX(List!$Q:$Q,MATCH(AH$2,List!$P:$P,0)),
0,
(COUNTIFS('Project Follow up - Base'!$S$20:$S$96,AH$2,'Project Follow up - Base'!$F$20:$F$96,$C38)
- INDEX(List!$Q:$Q,MATCH(AH$2,List!$P:$P,0)))
* INDEX(List!$R:$R,MATCH(AH$2,List!$P:$P,0)))</f>
        <v>0</v>
      </c>
      <c r="AI38" s="357">
        <f ca="1">IF(
COUNTIFS('Project Follow up - Base'!$S$20:$S$96,AI$2,'Project Follow up - Base'!$F$20:$F$96,$C38)&lt;= INDEX(List!$Q:$Q,MATCH(AI$2,List!$P:$P,0)),
0,
(COUNTIFS('Project Follow up - Base'!$S$20:$S$96,AI$2,'Project Follow up - Base'!$F$20:$F$96,$C38)
- INDEX(List!$Q:$Q,MATCH(AI$2,List!$P:$P,0)))
* INDEX(List!$R:$R,MATCH(AI$2,List!$P:$P,0)))</f>
        <v>0</v>
      </c>
      <c r="AJ38" s="357">
        <f ca="1">IF(
COUNTIFS('Project Follow up - Base'!$S$20:$S$96,AJ$2,'Project Follow up - Base'!$F$20:$F$96,$C38)&lt;= INDEX(List!$Q:$Q,MATCH(AJ$2,List!$P:$P,0)),
0,
(COUNTIFS('Project Follow up - Base'!$S$20:$S$96,AJ$2,'Project Follow up - Base'!$F$20:$F$96,$C38)
- INDEX(List!$Q:$Q,MATCH(AJ$2,List!$P:$P,0)))
* INDEX(List!$R:$R,MATCH(AJ$2,List!$P:$P,0)))</f>
        <v>0</v>
      </c>
      <c r="AK38" s="357">
        <f ca="1">IF(
COUNTIFS('Project Follow up - Base'!$S$20:$S$96,AK$2,'Project Follow up - Base'!$F$20:$F$96,$C38)&lt;= INDEX(List!$Q:$Q,MATCH(AK$2,List!$P:$P,0)),
0,
(COUNTIFS('Project Follow up - Base'!$S$20:$S$96,AK$2,'Project Follow up - Base'!$F$20:$F$96,$C38)
- INDEX(List!$Q:$Q,MATCH(AK$2,List!$P:$P,0)))
* INDEX(List!$R:$R,MATCH(AK$2,List!$P:$P,0)))</f>
        <v>0</v>
      </c>
      <c r="AL38" s="357">
        <f ca="1">IF(
COUNTIFS('Project Follow up - Base'!$S$20:$S$96,AL$2,'Project Follow up - Base'!$F$20:$F$96,$C38)&lt;= INDEX(List!$Q:$Q,MATCH(AL$2,List!$P:$P,0)),
0,
(COUNTIFS('Project Follow up - Base'!$S$20:$S$96,AL$2,'Project Follow up - Base'!$F$20:$F$96,$C38)
- INDEX(List!$Q:$Q,MATCH(AL$2,List!$P:$P,0)))
* INDEX(List!$R:$R,MATCH(AL$2,List!$P:$P,0)))</f>
        <v>0</v>
      </c>
      <c r="AM38" s="357">
        <f ca="1">IF(
COUNTIFS('Project Follow up - Base'!$S$20:$S$96,AM$2,'Project Follow up - Base'!$F$20:$F$96,$C38)&lt;= INDEX(List!$Q:$Q,MATCH(AM$2,List!$P:$P,0)),
0,
(COUNTIFS('Project Follow up - Base'!$S$20:$S$96,AM$2,'Project Follow up - Base'!$F$20:$F$96,$C38)
- INDEX(List!$Q:$Q,MATCH(AM$2,List!$P:$P,0)))
* INDEX(List!$R:$R,MATCH(AM$2,List!$P:$P,0)))</f>
        <v>0</v>
      </c>
      <c r="AN38" s="357">
        <f ca="1">IF(
COUNTIFS('Project Follow up - Base'!$S$20:$S$96,AN$2,'Project Follow up - Base'!$F$20:$F$96,$C38)&lt;= INDEX(List!$Q:$Q,MATCH(AN$2,List!$P:$P,0)),
0,
(COUNTIFS('Project Follow up - Base'!$S$20:$S$96,AN$2,'Project Follow up - Base'!$F$20:$F$96,$C38)
- INDEX(List!$Q:$Q,MATCH(AN$2,List!$P:$P,0)))
* INDEX(List!$R:$R,MATCH(AN$2,List!$P:$P,0)))</f>
        <v>0</v>
      </c>
      <c r="AO38" s="357">
        <f ca="1">IF(
COUNTIFS('Project Follow up - Base'!$S$20:$S$96,AO$2,'Project Follow up - Base'!$F$20:$F$96,$C38)&lt;= INDEX(List!$Q:$Q,MATCH(AO$2,List!$P:$P,0)),
0,
(COUNTIFS('Project Follow up - Base'!$S$20:$S$96,AO$2,'Project Follow up - Base'!$F$20:$F$96,$C38)
- INDEX(List!$Q:$Q,MATCH(AO$2,List!$P:$P,0)))
* INDEX(List!$R:$R,MATCH(AO$2,List!$P:$P,0)))</f>
        <v>0</v>
      </c>
      <c r="AP38" s="357">
        <f ca="1">IF(
COUNTIFS('Project Follow up - Base'!$S$20:$S$96,AP$2,'Project Follow up - Base'!$F$20:$F$96,$C38)&lt;= INDEX(List!$Q:$Q,MATCH(AP$2,List!$P:$P,0)),
0,
(COUNTIFS('Project Follow up - Base'!$S$20:$S$96,AP$2,'Project Follow up - Base'!$F$20:$F$96,$C38)
- INDEX(List!$Q:$Q,MATCH(AP$2,List!$P:$P,0)))
* INDEX(List!$R:$R,MATCH(AP$2,List!$P:$P,0)))</f>
        <v>0</v>
      </c>
      <c r="AQ38" s="357">
        <f ca="1">IF(
COUNTIFS('Project Follow up - Base'!$S$20:$S$96,AQ$2,'Project Follow up - Base'!$F$20:$F$96,$C38)&lt;= INDEX(List!$Q:$Q,MATCH(AQ$2,List!$P:$P,0)),
0,
(COUNTIFS('Project Follow up - Base'!$S$20:$S$96,AQ$2,'Project Follow up - Base'!$F$20:$F$96,$C38)
- INDEX(List!$Q:$Q,MATCH(AQ$2,List!$P:$P,0)))
* INDEX(List!$R:$R,MATCH(AQ$2,List!$P:$P,0)))</f>
        <v>0</v>
      </c>
      <c r="AR38" s="357">
        <f ca="1">IF(
COUNTIFS('Project Follow up - Base'!$S$20:$S$96,AR$2,'Project Follow up - Base'!$F$20:$F$96,$C38)&lt;= INDEX(List!$Q:$Q,MATCH(AR$2,List!$P:$P,0)),
0,
(COUNTIFS('Project Follow up - Base'!$S$20:$S$96,AR$2,'Project Follow up - Base'!$F$20:$F$96,$C38)
- INDEX(List!$Q:$Q,MATCH(AR$2,List!$P:$P,0)))
* INDEX(List!$R:$R,MATCH(AR$2,List!$P:$P,0)))</f>
        <v>0</v>
      </c>
      <c r="AS38" s="357">
        <f ca="1">IF(
COUNTIFS('Project Follow up - Base'!$S$20:$S$96,AS$2,'Project Follow up - Base'!$F$20:$F$96,$C38)&lt;= INDEX(List!$Q:$Q,MATCH(AS$2,List!$P:$P,0)),
0,
(COUNTIFS('Project Follow up - Base'!$S$20:$S$96,AS$2,'Project Follow up - Base'!$F$20:$F$96,$C38)
- INDEX(List!$Q:$Q,MATCH(AS$2,List!$P:$P,0)))
* INDEX(List!$R:$R,MATCH(AS$2,List!$P:$P,0)))</f>
        <v>0</v>
      </c>
      <c r="AT38" s="357">
        <f ca="1">IF(
COUNTIFS('Project Follow up - Base'!$S$20:$S$96,AT$2,'Project Follow up - Base'!$F$20:$F$96,$C38)&lt;= INDEX(List!$Q:$Q,MATCH(AT$2,List!$P:$P,0)),
0,
(COUNTIFS('Project Follow up - Base'!$S$20:$S$96,AT$2,'Project Follow up - Base'!$F$20:$F$96,$C38)
- INDEX(List!$Q:$Q,MATCH(AT$2,List!$P:$P,0)))
* INDEX(List!$R:$R,MATCH(AT$2,List!$P:$P,0)))</f>
        <v>0</v>
      </c>
      <c r="AU38" s="357">
        <f ca="1">IF(
COUNTIFS('Project Follow up - Base'!$S$20:$S$96,AU$2,'Project Follow up - Base'!$F$20:$F$96,$C38)&lt;= INDEX(List!$Q:$Q,MATCH(AU$2,List!$P:$P,0)),
0,
(COUNTIFS('Project Follow up - Base'!$S$20:$S$96,AU$2,'Project Follow up - Base'!$F$20:$F$96,$C38)
- INDEX(List!$Q:$Q,MATCH(AU$2,List!$P:$P,0)))
* INDEX(List!$R:$R,MATCH(AU$2,List!$P:$P,0)))</f>
        <v>0</v>
      </c>
      <c r="AV38" s="357">
        <f ca="1">IF(
COUNTIFS('Project Follow up - Base'!$S$20:$S$96,AV$2,'Project Follow up - Base'!$F$20:$F$96,$C38)&lt;= INDEX(List!$Q:$Q,MATCH(AV$2,List!$P:$P,0)),
0,
(COUNTIFS('Project Follow up - Base'!$S$20:$S$96,AV$2,'Project Follow up - Base'!$F$20:$F$96,$C38)
- INDEX(List!$Q:$Q,MATCH(AV$2,List!$P:$P,0)))
* INDEX(List!$R:$R,MATCH(AV$2,List!$P:$P,0)))</f>
        <v>0</v>
      </c>
      <c r="AW38" s="357">
        <f ca="1">IF(
COUNTIFS('Project Follow up - Base'!$S$20:$S$96,AW$2,'Project Follow up - Base'!$F$20:$F$96,$C38)&lt;= INDEX(List!$Q:$Q,MATCH(AW$2,List!$P:$P,0)),
0,
(COUNTIFS('Project Follow up - Base'!$S$20:$S$96,AW$2,'Project Follow up - Base'!$F$20:$F$96,$C38)
- INDEX(List!$Q:$Q,MATCH(AW$2,List!$P:$P,0)))
* INDEX(List!$R:$R,MATCH(AW$2,List!$P:$P,0)))</f>
        <v>0</v>
      </c>
      <c r="AX38" s="357">
        <f ca="1">IF(
COUNTIFS('Project Follow up - Base'!$S$20:$S$96,AX$2,'Project Follow up - Base'!$F$20:$F$96,$C38)&lt;= INDEX(List!$Q:$Q,MATCH(AX$2,List!$P:$P,0)),
0,
(COUNTIFS('Project Follow up - Base'!$S$20:$S$96,AX$2,'Project Follow up - Base'!$F$20:$F$96,$C38)
- INDEX(List!$Q:$Q,MATCH(AX$2,List!$P:$P,0)))
* INDEX(List!$R:$R,MATCH(AX$2,List!$P:$P,0)))</f>
        <v>0</v>
      </c>
      <c r="AY38" s="357">
        <f ca="1">IF(
COUNTIFS('Project Follow up - Base'!$S$20:$S$96,AY$2,'Project Follow up - Base'!$F$20:$F$96,$C38)&lt;= INDEX(List!$Q:$Q,MATCH(AY$2,List!$P:$P,0)),
0,
(COUNTIFS('Project Follow up - Base'!$S$20:$S$96,AY$2,'Project Follow up - Base'!$F$20:$F$96,$C38)
- INDEX(List!$Q:$Q,MATCH(AY$2,List!$P:$P,0)))
* INDEX(List!$R:$R,MATCH(AY$2,List!$P:$P,0)))</f>
        <v>0</v>
      </c>
      <c r="AZ38" s="357">
        <f ca="1">IF(
COUNTIFS('Project Follow up - Base'!$S$20:$S$96,AZ$2,'Project Follow up - Base'!$F$20:$F$96,$C38)&lt;= INDEX(List!$Q:$Q,MATCH(AZ$2,List!$P:$P,0)),
0,
(COUNTIFS('Project Follow up - Base'!$S$20:$S$96,AZ$2,'Project Follow up - Base'!$F$20:$F$96,$C38)
- INDEX(List!$Q:$Q,MATCH(AZ$2,List!$P:$P,0)))
* INDEX(List!$R:$R,MATCH(AZ$2,List!$P:$P,0)))</f>
        <v>0</v>
      </c>
      <c r="BA38" s="357">
        <f ca="1">IF(
COUNTIFS('Project Follow up - Base'!$S$20:$S$96,BA$2,'Project Follow up - Base'!$F$20:$F$96,$C38)&lt;= INDEX(List!$Q:$Q,MATCH(BA$2,List!$P:$P,0)),
0,
(COUNTIFS('Project Follow up - Base'!$S$20:$S$96,BA$2,'Project Follow up - Base'!$F$20:$F$96,$C38)
- INDEX(List!$Q:$Q,MATCH(BA$2,List!$P:$P,0)))
* INDEX(List!$R:$R,MATCH(BA$2,List!$P:$P,0)))</f>
        <v>0</v>
      </c>
      <c r="BB38" s="357">
        <f ca="1">IF(
COUNTIFS('Project Follow up - Base'!$S$20:$S$96,BB$2,'Project Follow up - Base'!$F$20:$F$96,$C38)&lt;= INDEX(List!$Q:$Q,MATCH(BB$2,List!$P:$P,0)),
0,
(COUNTIFS('Project Follow up - Base'!$S$20:$S$96,BB$2,'Project Follow up - Base'!$F$20:$F$96,$C38)
- INDEX(List!$Q:$Q,MATCH(BB$2,List!$P:$P,0)))
* INDEX(List!$R:$R,MATCH(BB$2,List!$P:$P,0)))</f>
        <v>0</v>
      </c>
      <c r="BC38" s="357">
        <f ca="1">IF(
COUNTIFS('Project Follow up - Base'!$S$20:$S$96,BC$2,'Project Follow up - Base'!$F$20:$F$96,$C38)&lt;= INDEX(List!$Q:$Q,MATCH(BC$2,List!$P:$P,0)),
0,
(COUNTIFS('Project Follow up - Base'!$S$20:$S$96,BC$2,'Project Follow up - Base'!$F$20:$F$96,$C38)
- INDEX(List!$Q:$Q,MATCH(BC$2,List!$P:$P,0)))
* INDEX(List!$R:$R,MATCH(BC$2,List!$P:$P,0)))</f>
        <v>0</v>
      </c>
      <c r="BD38" s="357">
        <f ca="1">IF(
COUNTIFS('Project Follow up - Base'!$S$20:$S$96,BD$2,'Project Follow up - Base'!$F$20:$F$96,$C38)&lt;= INDEX(List!$Q:$Q,MATCH(BD$2,List!$P:$P,0)),
0,
(COUNTIFS('Project Follow up - Base'!$S$20:$S$96,BD$2,'Project Follow up - Base'!$F$20:$F$96,$C38)
- INDEX(List!$Q:$Q,MATCH(BD$2,List!$P:$P,0)))
* INDEX(List!$R:$R,MATCH(BD$2,List!$P:$P,0)))</f>
        <v>0</v>
      </c>
      <c r="BE38" s="357">
        <f ca="1">IF(
COUNTIFS('Project Follow up - Base'!$S$20:$S$96,BE$2,'Project Follow up - Base'!$F$20:$F$96,$C38)&lt;= INDEX(List!$Q:$Q,MATCH(BE$2,List!$P:$P,0)),
0,
(COUNTIFS('Project Follow up - Base'!$S$20:$S$96,BE$2,'Project Follow up - Base'!$F$20:$F$96,$C38)
- INDEX(List!$Q:$Q,MATCH(BE$2,List!$P:$P,0)))
* INDEX(List!$R:$R,MATCH(BE$2,List!$P:$P,0)))</f>
        <v>0</v>
      </c>
      <c r="BF38" s="357">
        <f ca="1">IF(
COUNTIFS('Project Follow up - Base'!$S$20:$S$96,BF$2,'Project Follow up - Base'!$F$20:$F$96,$C38)&lt;= INDEX(List!$Q:$Q,MATCH(BF$2,List!$P:$P,0)),
0,
(COUNTIFS('Project Follow up - Base'!$S$20:$S$96,BF$2,'Project Follow up - Base'!$F$20:$F$96,$C38)
- INDEX(List!$Q:$Q,MATCH(BF$2,List!$P:$P,0)))
* INDEX(List!$R:$R,MATCH(BF$2,List!$P:$P,0)))</f>
        <v>0</v>
      </c>
      <c r="BG38" s="357">
        <f ca="1">IF(
COUNTIFS('Project Follow up - Base'!$S$20:$S$96,BG$2,'Project Follow up - Base'!$F$20:$F$96,$C38)&lt;= INDEX(List!$Q:$Q,MATCH(BG$2,List!$P:$P,0)),
0,
(COUNTIFS('Project Follow up - Base'!$S$20:$S$96,BG$2,'Project Follow up - Base'!$F$20:$F$96,$C38)
- INDEX(List!$Q:$Q,MATCH(BG$2,List!$P:$P,0)))
* INDEX(List!$R:$R,MATCH(BG$2,List!$P:$P,0)))</f>
        <v>0</v>
      </c>
      <c r="BH38" s="357">
        <f ca="1">IF(
COUNTIFS('Project Follow up - Base'!$S$20:$S$96,BH$2,'Project Follow up - Base'!$F$20:$F$96,$C38)&lt;= INDEX(List!$Q:$Q,MATCH(BH$2,List!$P:$P,0)),
0,
(COUNTIFS('Project Follow up - Base'!$S$20:$S$96,BH$2,'Project Follow up - Base'!$F$20:$F$96,$C38)
- INDEX(List!$Q:$Q,MATCH(BH$2,List!$P:$P,0)))
* INDEX(List!$R:$R,MATCH(BH$2,List!$P:$P,0)))</f>
        <v>0</v>
      </c>
      <c r="BI38" s="357">
        <f ca="1">IF(
COUNTIFS('Project Follow up - Base'!$S$20:$S$96,BI$2,'Project Follow up - Base'!$F$20:$F$96,$C38)&lt;= INDEX(List!$Q:$Q,MATCH(BI$2,List!$P:$P,0)),
0,
(COUNTIFS('Project Follow up - Base'!$S$20:$S$96,BI$2,'Project Follow up - Base'!$F$20:$F$96,$C38)
- INDEX(List!$Q:$Q,MATCH(BI$2,List!$P:$P,0)))
* INDEX(List!$R:$R,MATCH(BI$2,List!$P:$P,0)))</f>
        <v>0</v>
      </c>
      <c r="BJ38" s="357">
        <f ca="1">IF(
COUNTIFS('Project Follow up - Base'!$S$20:$S$96,BJ$2,'Project Follow up - Base'!$F$20:$F$96,$C38)&lt;= INDEX(List!$Q:$Q,MATCH(BJ$2,List!$P:$P,0)),
0,
(COUNTIFS('Project Follow up - Base'!$S$20:$S$96,BJ$2,'Project Follow up - Base'!$F$20:$F$96,$C38)
- INDEX(List!$Q:$Q,MATCH(BJ$2,List!$P:$P,0)))
* INDEX(List!$R:$R,MATCH(BJ$2,List!$P:$P,0)))</f>
        <v>0</v>
      </c>
      <c r="BK38" s="357">
        <f ca="1">IF(
COUNTIFS('Project Follow up - Base'!$S$20:$S$96,BK$2,'Project Follow up - Base'!$F$20:$F$96,$C38)&lt;= INDEX(List!$Q:$Q,MATCH(BK$2,List!$P:$P,0)),
0,
(COUNTIFS('Project Follow up - Base'!$S$20:$S$96,BK$2,'Project Follow up - Base'!$F$20:$F$96,$C38)
- INDEX(List!$Q:$Q,MATCH(BK$2,List!$P:$P,0)))
* INDEX(List!$R:$R,MATCH(BK$2,List!$P:$P,0)))</f>
        <v>0</v>
      </c>
      <c r="BL38" s="357">
        <f ca="1">IF(
COUNTIFS('Project Follow up - Base'!$S$20:$S$96,BL$2,'Project Follow up - Base'!$F$20:$F$96,$C38)&lt;= INDEX(List!$Q:$Q,MATCH(BL$2,List!$P:$P,0)),
0,
(COUNTIFS('Project Follow up - Base'!$S$20:$S$96,BL$2,'Project Follow up - Base'!$F$20:$F$96,$C38)
- INDEX(List!$Q:$Q,MATCH(BL$2,List!$P:$P,0)))
* INDEX(List!$R:$R,MATCH(BL$2,List!$P:$P,0)))</f>
        <v>0</v>
      </c>
      <c r="BM38" s="357">
        <f ca="1">IF(
COUNTIFS('Project Follow up - Base'!$S$20:$S$96,BM$2,'Project Follow up - Base'!$F$20:$F$96,$C38)&lt;= INDEX(List!$Q:$Q,MATCH(BM$2,List!$P:$P,0)),
0,
(COUNTIFS('Project Follow up - Base'!$S$20:$S$96,BM$2,'Project Follow up - Base'!$F$20:$F$96,$C38)
- INDEX(List!$Q:$Q,MATCH(BM$2,List!$P:$P,0)))
* INDEX(List!$R:$R,MATCH(BM$2,List!$P:$P,0)))</f>
        <v>0</v>
      </c>
      <c r="BN38" s="357">
        <f ca="1">IF(
COUNTIFS('Project Follow up - Base'!$S$20:$S$96,BN$2,'Project Follow up - Base'!$F$20:$F$96,$C38)&lt;= INDEX(List!$Q:$Q,MATCH(BN$2,List!$P:$P,0)),
0,
(COUNTIFS('Project Follow up - Base'!$S$20:$S$96,BN$2,'Project Follow up - Base'!$F$20:$F$96,$C38)
- INDEX(List!$Q:$Q,MATCH(BN$2,List!$P:$P,0)))
* INDEX(List!$R:$R,MATCH(BN$2,List!$P:$P,0)))</f>
        <v>0</v>
      </c>
      <c r="BO38" s="357">
        <f ca="1">IF(
COUNTIFS('Project Follow up - Base'!$S$20:$S$96,BO$2,'Project Follow up - Base'!$F$20:$F$96,$C38)&lt;= INDEX(List!$Q:$Q,MATCH(BO$2,List!$P:$P,0)),
0,
(COUNTIFS('Project Follow up - Base'!$S$20:$S$96,BO$2,'Project Follow up - Base'!$F$20:$F$96,$C38)
- INDEX(List!$Q:$Q,MATCH(BO$2,List!$P:$P,0)))
* INDEX(List!$R:$R,MATCH(BO$2,List!$P:$P,0)))</f>
        <v>0</v>
      </c>
      <c r="BP38" s="357">
        <f ca="1">IF(
COUNTIFS('Project Follow up - Base'!$S$20:$S$96,BP$2,'Project Follow up - Base'!$F$20:$F$96,$C38)&lt;= INDEX(List!$Q:$Q,MATCH(BP$2,List!$P:$P,0)),
0,
(COUNTIFS('Project Follow up - Base'!$S$20:$S$96,BP$2,'Project Follow up - Base'!$F$20:$F$96,$C38)
- INDEX(List!$Q:$Q,MATCH(BP$2,List!$P:$P,0)))
* INDEX(List!$R:$R,MATCH(BP$2,List!$P:$P,0)))</f>
        <v>0</v>
      </c>
      <c r="BQ38" s="357">
        <f ca="1">IF(
COUNTIFS('Project Follow up - Base'!$S$20:$S$96,BQ$2,'Project Follow up - Base'!$F$20:$F$96,$C38)&lt;= INDEX(List!$Q:$Q,MATCH(BQ$2,List!$P:$P,0)),
0,
(COUNTIFS('Project Follow up - Base'!$S$20:$S$96,BQ$2,'Project Follow up - Base'!$F$20:$F$96,$C38)
- INDEX(List!$Q:$Q,MATCH(BQ$2,List!$P:$P,0)))
* INDEX(List!$R:$R,MATCH(BQ$2,List!$P:$P,0)))</f>
        <v>0</v>
      </c>
      <c r="BR38" s="357">
        <f ca="1">IF(
COUNTIFS('Project Follow up - Base'!$S$20:$S$96,BR$2,'Project Follow up - Base'!$F$20:$F$96,$C38)&lt;= INDEX(List!$Q:$Q,MATCH(BR$2,List!$P:$P,0)),
0,
(COUNTIFS('Project Follow up - Base'!$S$20:$S$96,BR$2,'Project Follow up - Base'!$F$20:$F$96,$C38)
- INDEX(List!$Q:$Q,MATCH(BR$2,List!$P:$P,0)))
* INDEX(List!$R:$R,MATCH(BR$2,List!$P:$P,0)))</f>
        <v>0</v>
      </c>
      <c r="BS38" s="357">
        <f ca="1">IF(
COUNTIFS('Project Follow up - Base'!$S$20:$S$96,BS$2,'Project Follow up - Base'!$F$20:$F$96,$C38)&lt;= INDEX(List!$Q:$Q,MATCH(BS$2,List!$P:$P,0)),
0,
(COUNTIFS('Project Follow up - Base'!$S$20:$S$96,BS$2,'Project Follow up - Base'!$F$20:$F$96,$C38)
- INDEX(List!$Q:$Q,MATCH(BS$2,List!$P:$P,0)))
* INDEX(List!$R:$R,MATCH(BS$2,List!$P:$P,0)))</f>
        <v>0</v>
      </c>
      <c r="BT38" s="357">
        <f ca="1">IF(
COUNTIFS('Project Follow up - Base'!$S$20:$S$96,BT$2,'Project Follow up - Base'!$F$20:$F$96,$C38)&lt;= INDEX(List!$Q:$Q,MATCH(BT$2,List!$P:$P,0)),
0,
(COUNTIFS('Project Follow up - Base'!$S$20:$S$96,BT$2,'Project Follow up - Base'!$F$20:$F$96,$C38)
- INDEX(List!$Q:$Q,MATCH(BT$2,List!$P:$P,0)))
* INDEX(List!$R:$R,MATCH(BT$2,List!$P:$P,0)))</f>
        <v>0</v>
      </c>
      <c r="BU38" s="357">
        <f ca="1">IF(
COUNTIFS('Project Follow up - Base'!$S$20:$S$96,BU$2,'Project Follow up - Base'!$F$20:$F$96,$C38)&lt;= INDEX(List!$Q:$Q,MATCH(BU$2,List!$P:$P,0)),
0,
(COUNTIFS('Project Follow up - Base'!$S$20:$S$96,BU$2,'Project Follow up - Base'!$F$20:$F$96,$C38)
- INDEX(List!$Q:$Q,MATCH(BU$2,List!$P:$P,0)))
* INDEX(List!$R:$R,MATCH(BU$2,List!$P:$P,0)))</f>
        <v>0</v>
      </c>
      <c r="BV38" s="357">
        <f ca="1">IF(
COUNTIFS('Project Follow up - Base'!$S$20:$S$96,BV$2,'Project Follow up - Base'!$F$20:$F$96,$C38)&lt;= INDEX(List!$Q:$Q,MATCH(BV$2,List!$P:$P,0)),
0,
(COUNTIFS('Project Follow up - Base'!$S$20:$S$96,BV$2,'Project Follow up - Base'!$F$20:$F$96,$C38)
- INDEX(List!$Q:$Q,MATCH(BV$2,List!$P:$P,0)))
* INDEX(List!$R:$R,MATCH(BV$2,List!$P:$P,0)))</f>
        <v>0</v>
      </c>
      <c r="BW38" s="357">
        <f ca="1">IF(
COUNTIFS('Project Follow up - Base'!$S$20:$S$96,BW$2,'Project Follow up - Base'!$F$20:$F$96,$C38)&lt;= INDEX(List!$Q:$Q,MATCH(BW$2,List!$P:$P,0)),
0,
(COUNTIFS('Project Follow up - Base'!$S$20:$S$96,BW$2,'Project Follow up - Base'!$F$20:$F$96,$C38)
- INDEX(List!$Q:$Q,MATCH(BW$2,List!$P:$P,0)))
* INDEX(List!$R:$R,MATCH(BW$2,List!$P:$P,0)))</f>
        <v>0</v>
      </c>
      <c r="BX38" s="357">
        <f ca="1">IF(
COUNTIFS('Project Follow up - Base'!$S$20:$S$96,BX$2,'Project Follow up - Base'!$F$20:$F$96,$C38)&lt;= INDEX(List!$Q:$Q,MATCH(BX$2,List!$P:$P,0)),
0,
(COUNTIFS('Project Follow up - Base'!$S$20:$S$96,BX$2,'Project Follow up - Base'!$F$20:$F$96,$C38)
- INDEX(List!$Q:$Q,MATCH(BX$2,List!$P:$P,0)))
* INDEX(List!$R:$R,MATCH(BX$2,List!$P:$P,0)))</f>
        <v>0</v>
      </c>
      <c r="BY38" s="357">
        <f ca="1">IF(
COUNTIFS('Project Follow up - Base'!$S$20:$S$96,BY$2,'Project Follow up - Base'!$F$20:$F$96,$C38)&lt;= INDEX(List!$Q:$Q,MATCH(BY$2,List!$P:$P,0)),
0,
(COUNTIFS('Project Follow up - Base'!$S$20:$S$96,BY$2,'Project Follow up - Base'!$F$20:$F$96,$C38)
- INDEX(List!$Q:$Q,MATCH(BY$2,List!$P:$P,0)))
* INDEX(List!$R:$R,MATCH(BY$2,List!$P:$P,0)))</f>
        <v>0</v>
      </c>
      <c r="BZ38" s="357">
        <f ca="1">IF(
COUNTIFS('Project Follow up - Base'!$S$20:$S$96,BZ$2,'Project Follow up - Base'!$F$20:$F$96,$C38)&lt;= INDEX(List!$Q:$Q,MATCH(BZ$2,List!$P:$P,0)),
0,
(COUNTIFS('Project Follow up - Base'!$S$20:$S$96,BZ$2,'Project Follow up - Base'!$F$20:$F$96,$C38)
- INDEX(List!$Q:$Q,MATCH(BZ$2,List!$P:$P,0)))
* INDEX(List!$R:$R,MATCH(BZ$2,List!$P:$P,0)))</f>
        <v>0</v>
      </c>
      <c r="CA38" s="357">
        <f ca="1">IF(
COUNTIFS('Project Follow up - Base'!$S$20:$S$96,CA$2,'Project Follow up - Base'!$F$20:$F$96,$C38)&lt;= INDEX(List!$Q:$Q,MATCH(CA$2,List!$P:$P,0)),
0,
(COUNTIFS('Project Follow up - Base'!$S$20:$S$96,CA$2,'Project Follow up - Base'!$F$20:$F$96,$C38)
- INDEX(List!$Q:$Q,MATCH(CA$2,List!$P:$P,0)))
* INDEX(List!$R:$R,MATCH(CA$2,List!$P:$P,0)))</f>
        <v>0</v>
      </c>
      <c r="CB38" s="357">
        <f ca="1">IF(
COUNTIFS('Project Follow up - Base'!$S$20:$S$96,CB$2,'Project Follow up - Base'!$F$20:$F$96,$C38)&lt;= INDEX(List!$Q:$Q,MATCH(CB$2,List!$P:$P,0)),
0,
(COUNTIFS('Project Follow up - Base'!$S$20:$S$96,CB$2,'Project Follow up - Base'!$F$20:$F$96,$C38)
- INDEX(List!$Q:$Q,MATCH(CB$2,List!$P:$P,0)))
* INDEX(List!$R:$R,MATCH(CB$2,List!$P:$P,0)))</f>
        <v>0</v>
      </c>
      <c r="CC38" s="357">
        <f ca="1">IF(
COUNTIFS('Project Follow up - Base'!$S$20:$S$96,CC$2,'Project Follow up - Base'!$F$20:$F$96,$C38)&lt;= INDEX(List!$Q:$Q,MATCH(CC$2,List!$P:$P,0)),
0,
(COUNTIFS('Project Follow up - Base'!$S$20:$S$96,CC$2,'Project Follow up - Base'!$F$20:$F$96,$C38)
- INDEX(List!$Q:$Q,MATCH(CC$2,List!$P:$P,0)))
* INDEX(List!$R:$R,MATCH(CC$2,List!$P:$P,0)))</f>
        <v>0</v>
      </c>
      <c r="CD38" s="357">
        <f ca="1">IF(
COUNTIFS('Project Follow up - Base'!$S$20:$S$96,CD$2,'Project Follow up - Base'!$F$20:$F$96,$C38)&lt;= INDEX(List!$Q:$Q,MATCH(CD$2,List!$P:$P,0)),
0,
(COUNTIFS('Project Follow up - Base'!$S$20:$S$96,CD$2,'Project Follow up - Base'!$F$20:$F$96,$C38)
- INDEX(List!$Q:$Q,MATCH(CD$2,List!$P:$P,0)))
* INDEX(List!$R:$R,MATCH(CD$2,List!$P:$P,0)))</f>
        <v>0</v>
      </c>
      <c r="CE38" s="357">
        <f ca="1">IF(
COUNTIFS('Project Follow up - Base'!$S$20:$S$96,CE$2,'Project Follow up - Base'!$F$20:$F$96,$C38)&lt;= INDEX(List!$Q:$Q,MATCH(CE$2,List!$P:$P,0)),
0,
(COUNTIFS('Project Follow up - Base'!$S$20:$S$96,CE$2,'Project Follow up - Base'!$F$20:$F$96,$C38)
- INDEX(List!$Q:$Q,MATCH(CE$2,List!$P:$P,0)))
* INDEX(List!$R:$R,MATCH(CE$2,List!$P:$P,0)))</f>
        <v>0</v>
      </c>
      <c r="CF38" s="357">
        <f ca="1">IF(
COUNTIFS('Project Follow up - Base'!$S$20:$S$96,CF$2,'Project Follow up - Base'!$F$20:$F$96,$C38)&lt;= INDEX(List!$Q:$Q,MATCH(CF$2,List!$P:$P,0)),
0,
(COUNTIFS('Project Follow up - Base'!$S$20:$S$96,CF$2,'Project Follow up - Base'!$F$20:$F$96,$C38)
- INDEX(List!$Q:$Q,MATCH(CF$2,List!$P:$P,0)))
* INDEX(List!$R:$R,MATCH(CF$2,List!$P:$P,0)))</f>
        <v>0</v>
      </c>
      <c r="CG38" s="357">
        <f ca="1">IF(
COUNTIFS('Project Follow up - Base'!$S$20:$S$96,CG$2,'Project Follow up - Base'!$F$20:$F$96,$C38)&lt;= INDEX(List!$Q:$Q,MATCH(CG$2,List!$P:$P,0)),
0,
(COUNTIFS('Project Follow up - Base'!$S$20:$S$96,CG$2,'Project Follow up - Base'!$F$20:$F$96,$C38)
- INDEX(List!$Q:$Q,MATCH(CG$2,List!$P:$P,0)))
* INDEX(List!$R:$R,MATCH(CG$2,List!$P:$P,0)))</f>
        <v>0</v>
      </c>
      <c r="CH38" s="357">
        <f ca="1">IF(
COUNTIFS('Project Follow up - Base'!$S$20:$S$96,CH$2,'Project Follow up - Base'!$F$20:$F$96,$C38)&lt;= INDEX(List!$Q:$Q,MATCH(CH$2,List!$P:$P,0)),
0,
(COUNTIFS('Project Follow up - Base'!$S$20:$S$96,CH$2,'Project Follow up - Base'!$F$20:$F$96,$C38)
- INDEX(List!$Q:$Q,MATCH(CH$2,List!$P:$P,0)))
* INDEX(List!$R:$R,MATCH(CH$2,List!$P:$P,0)))</f>
        <v>0</v>
      </c>
      <c r="CI38" s="357">
        <f ca="1">IF(
COUNTIFS('Project Follow up - Base'!$S$20:$S$96,CI$2,'Project Follow up - Base'!$F$20:$F$96,$C38)&lt;= INDEX(List!$Q:$Q,MATCH(CI$2,List!$P:$P,0)),
0,
(COUNTIFS('Project Follow up - Base'!$S$20:$S$96,CI$2,'Project Follow up - Base'!$F$20:$F$96,$C38)
- INDEX(List!$Q:$Q,MATCH(CI$2,List!$P:$P,0)))
* INDEX(List!$R:$R,MATCH(CI$2,List!$P:$P,0)))</f>
        <v>0</v>
      </c>
      <c r="CJ38" s="357">
        <f ca="1">IF(
COUNTIFS('Project Follow up - Base'!$S$20:$S$96,CJ$2,'Project Follow up - Base'!$F$20:$F$96,$C38)&lt;= INDEX(List!$Q:$Q,MATCH(CJ$2,List!$P:$P,0)),
0,
(COUNTIFS('Project Follow up - Base'!$S$20:$S$96,CJ$2,'Project Follow up - Base'!$F$20:$F$96,$C38)
- INDEX(List!$Q:$Q,MATCH(CJ$2,List!$P:$P,0)))
* INDEX(List!$R:$R,MATCH(CJ$2,List!$P:$P,0)))</f>
        <v>0</v>
      </c>
      <c r="CK38" s="357">
        <f ca="1">IF(
COUNTIFS('Project Follow up - Base'!$S$20:$S$96,CK$2,'Project Follow up - Base'!$F$20:$F$96,$C38)&lt;= INDEX(List!$Q:$Q,MATCH(CK$2,List!$P:$P,0)),
0,
(COUNTIFS('Project Follow up - Base'!$S$20:$S$96,CK$2,'Project Follow up - Base'!$F$20:$F$96,$C38)
- INDEX(List!$Q:$Q,MATCH(CK$2,List!$P:$P,0)))
* INDEX(List!$R:$R,MATCH(CK$2,List!$P:$P,0)))</f>
        <v>0</v>
      </c>
      <c r="CL38" s="357">
        <f ca="1">IF(
COUNTIFS('Project Follow up - Base'!$S$20:$S$96,CL$2,'Project Follow up - Base'!$F$20:$F$96,$C38)&lt;= INDEX(List!$Q:$Q,MATCH(CL$2,List!$P:$P,0)),
0,
(COUNTIFS('Project Follow up - Base'!$S$20:$S$96,CL$2,'Project Follow up - Base'!$F$20:$F$96,$C38)
- INDEX(List!$Q:$Q,MATCH(CL$2,List!$P:$P,0)))
* INDEX(List!$R:$R,MATCH(CL$2,List!$P:$P,0)))</f>
        <v>0</v>
      </c>
      <c r="CM38" s="357">
        <f ca="1">IF(
COUNTIFS('Project Follow up - Base'!$S$20:$S$96,CM$2,'Project Follow up - Base'!$F$20:$F$96,$C38)&lt;= INDEX(List!$Q:$Q,MATCH(CM$2,List!$P:$P,0)),
0,
(COUNTIFS('Project Follow up - Base'!$S$20:$S$96,CM$2,'Project Follow up - Base'!$F$20:$F$96,$C38)
- INDEX(List!$Q:$Q,MATCH(CM$2,List!$P:$P,0)))
* INDEX(List!$R:$R,MATCH(CM$2,List!$P:$P,0)))</f>
        <v>0</v>
      </c>
      <c r="CN38" s="357">
        <f ca="1">IF(
COUNTIFS('Project Follow up - Base'!$S$20:$S$96,CN$2,'Project Follow up - Base'!$F$20:$F$96,$C38)&lt;= INDEX(List!$Q:$Q,MATCH(CN$2,List!$P:$P,0)),
0,
(COUNTIFS('Project Follow up - Base'!$S$20:$S$96,CN$2,'Project Follow up - Base'!$F$20:$F$96,$C38)
- INDEX(List!$Q:$Q,MATCH(CN$2,List!$P:$P,0)))
* INDEX(List!$R:$R,MATCH(CN$2,List!$P:$P,0)))</f>
        <v>0</v>
      </c>
      <c r="CO38" s="357">
        <f ca="1">IF(
COUNTIFS('Project Follow up - Base'!$S$20:$S$96,CO$2,'Project Follow up - Base'!$F$20:$F$96,$C38)&lt;= INDEX(List!$Q:$Q,MATCH(CO$2,List!$P:$P,0)),
0,
(COUNTIFS('Project Follow up - Base'!$S$20:$S$96,CO$2,'Project Follow up - Base'!$F$20:$F$96,$C38)
- INDEX(List!$Q:$Q,MATCH(CO$2,List!$P:$P,0)))
* INDEX(List!$R:$R,MATCH(CO$2,List!$P:$P,0)))</f>
        <v>0</v>
      </c>
      <c r="CP38" s="357">
        <f ca="1">IF(
COUNTIFS('Project Follow up - Base'!$S$20:$S$96,CP$2,'Project Follow up - Base'!$F$20:$F$96,$C38)&lt;= INDEX(List!$Q:$Q,MATCH(CP$2,List!$P:$P,0)),
0,
(COUNTIFS('Project Follow up - Base'!$S$20:$S$96,CP$2,'Project Follow up - Base'!$F$20:$F$96,$C38)
- INDEX(List!$Q:$Q,MATCH(CP$2,List!$P:$P,0)))
* INDEX(List!$R:$R,MATCH(CP$2,List!$P:$P,0)))</f>
        <v>0</v>
      </c>
      <c r="CQ38" s="357">
        <f ca="1">IF(
COUNTIFS('Project Follow up - Base'!$S$20:$S$96,CQ$2,'Project Follow up - Base'!$F$20:$F$96,$C38)&lt;= INDEX(List!$Q:$Q,MATCH(CQ$2,List!$P:$P,0)),
0,
(COUNTIFS('Project Follow up - Base'!$S$20:$S$96,CQ$2,'Project Follow up - Base'!$F$20:$F$96,$C38)
- INDEX(List!$Q:$Q,MATCH(CQ$2,List!$P:$P,0)))
* INDEX(List!$R:$R,MATCH(CQ$2,List!$P:$P,0)))</f>
        <v>0</v>
      </c>
      <c r="CR38" s="357">
        <f ca="1">IF(
COUNTIFS('Project Follow up - Base'!$S$20:$S$96,CR$2,'Project Follow up - Base'!$F$20:$F$96,$C38)&lt;= INDEX(List!$Q:$Q,MATCH(CR$2,List!$P:$P,0)),
0,
(COUNTIFS('Project Follow up - Base'!$S$20:$S$96,CR$2,'Project Follow up - Base'!$F$20:$F$96,$C38)
- INDEX(List!$Q:$Q,MATCH(CR$2,List!$P:$P,0)))
* INDEX(List!$R:$R,MATCH(CR$2,List!$P:$P,0)))</f>
        <v>0</v>
      </c>
      <c r="CS38" s="357">
        <f ca="1">IF(
COUNTIFS('Project Follow up - Base'!$S$20:$S$96,CS$2,'Project Follow up - Base'!$F$20:$F$96,$C38)&lt;= INDEX(List!$Q:$Q,MATCH(CS$2,List!$P:$P,0)),
0,
(COUNTIFS('Project Follow up - Base'!$S$20:$S$96,CS$2,'Project Follow up - Base'!$F$20:$F$96,$C38)
- INDEX(List!$Q:$Q,MATCH(CS$2,List!$P:$P,0)))
* INDEX(List!$R:$R,MATCH(CS$2,List!$P:$P,0)))</f>
        <v>0</v>
      </c>
      <c r="CT38" s="357">
        <f ca="1">IF(
COUNTIFS('Project Follow up - Base'!$S$20:$S$96,CT$2,'Project Follow up - Base'!$F$20:$F$96,$C38)&lt;= INDEX(List!$Q:$Q,MATCH(CT$2,List!$P:$P,0)),
0,
(COUNTIFS('Project Follow up - Base'!$S$20:$S$96,CT$2,'Project Follow up - Base'!$F$20:$F$96,$C38)
- INDEX(List!$Q:$Q,MATCH(CT$2,List!$P:$P,0)))
* INDEX(List!$R:$R,MATCH(CT$2,List!$P:$P,0)))</f>
        <v>0</v>
      </c>
      <c r="CU38" s="357">
        <f ca="1">IF(
COUNTIFS('Project Follow up - Base'!$S$20:$S$96,CU$2,'Project Follow up - Base'!$F$20:$F$96,$C38)&lt;= INDEX(List!$Q:$Q,MATCH(CU$2,List!$P:$P,0)),
0,
(COUNTIFS('Project Follow up - Base'!$S$20:$S$96,CU$2,'Project Follow up - Base'!$F$20:$F$96,$C38)
- INDEX(List!$Q:$Q,MATCH(CU$2,List!$P:$P,0)))
* INDEX(List!$R:$R,MATCH(CU$2,List!$P:$P,0)))</f>
        <v>0</v>
      </c>
      <c r="CV38" s="357">
        <f ca="1">IF(
COUNTIFS('Project Follow up - Base'!$S$20:$S$96,CV$2,'Project Follow up - Base'!$F$20:$F$96,$C38)&lt;= INDEX(List!$Q:$Q,MATCH(CV$2,List!$P:$P,0)),
0,
(COUNTIFS('Project Follow up - Base'!$S$20:$S$96,CV$2,'Project Follow up - Base'!$F$20:$F$96,$C38)
- INDEX(List!$Q:$Q,MATCH(CV$2,List!$P:$P,0)))
* INDEX(List!$R:$R,MATCH(CV$2,List!$P:$P,0)))</f>
        <v>0</v>
      </c>
      <c r="CW38" s="357">
        <f ca="1">IF(
COUNTIFS('Project Follow up - Base'!$S$20:$S$96,CW$2,'Project Follow up - Base'!$F$20:$F$96,$C38)&lt;= INDEX(List!$Q:$Q,MATCH(CW$2,List!$P:$P,0)),
0,
(COUNTIFS('Project Follow up - Base'!$S$20:$S$96,CW$2,'Project Follow up - Base'!$F$20:$F$96,$C38)
- INDEX(List!$Q:$Q,MATCH(CW$2,List!$P:$P,0)))
* INDEX(List!$R:$R,MATCH(CW$2,List!$P:$P,0)))</f>
        <v>0</v>
      </c>
      <c r="CX38" s="357">
        <f ca="1">IF(
COUNTIFS('Project Follow up - Base'!$S$20:$S$96,CX$2,'Project Follow up - Base'!$F$20:$F$96,$C38)&lt;= INDEX(List!$Q:$Q,MATCH(CX$2,List!$P:$P,0)),
0,
(COUNTIFS('Project Follow up - Base'!$S$20:$S$96,CX$2,'Project Follow up - Base'!$F$20:$F$96,$C38)
- INDEX(List!$Q:$Q,MATCH(CX$2,List!$P:$P,0)))
* INDEX(List!$R:$R,MATCH(CX$2,List!$P:$P,0)))</f>
        <v>0</v>
      </c>
      <c r="CY38" s="357">
        <f ca="1">IF(
COUNTIFS('Project Follow up - Base'!$S$20:$S$96,CY$2,'Project Follow up - Base'!$F$20:$F$96,$C38)&lt;= INDEX(List!$Q:$Q,MATCH(CY$2,List!$P:$P,0)),
0,
(COUNTIFS('Project Follow up - Base'!$S$20:$S$96,CY$2,'Project Follow up - Base'!$F$20:$F$96,$C38)
- INDEX(List!$Q:$Q,MATCH(CY$2,List!$P:$P,0)))
* INDEX(List!$R:$R,MATCH(CY$2,List!$P:$P,0)))</f>
        <v>0</v>
      </c>
      <c r="CZ38" s="357">
        <f ca="1">IF(
COUNTIFS('Project Follow up - Base'!$S$20:$S$96,CZ$2,'Project Follow up - Base'!$F$20:$F$96,$C38)&lt;= INDEX(List!$Q:$Q,MATCH(CZ$2,List!$P:$P,0)),
0,
(COUNTIFS('Project Follow up - Base'!$S$20:$S$96,CZ$2,'Project Follow up - Base'!$F$20:$F$96,$C38)
- INDEX(List!$Q:$Q,MATCH(CZ$2,List!$P:$P,0)))
* INDEX(List!$R:$R,MATCH(CZ$2,List!$P:$P,0)))</f>
        <v>0</v>
      </c>
      <c r="DA38" s="357">
        <f ca="1">IF(
COUNTIFS('Project Follow up - Base'!$S$20:$S$96,DA$2,'Project Follow up - Base'!$F$20:$F$96,$C38)&lt;= INDEX(List!$Q:$Q,MATCH(DA$2,List!$P:$P,0)),
0,
(COUNTIFS('Project Follow up - Base'!$S$20:$S$96,DA$2,'Project Follow up - Base'!$F$20:$F$96,$C38)
- INDEX(List!$Q:$Q,MATCH(DA$2,List!$P:$P,0)))
* INDEX(List!$R:$R,MATCH(DA$2,List!$P:$P,0)))</f>
        <v>0</v>
      </c>
      <c r="DB38" s="357">
        <f ca="1">IF(
COUNTIFS('Project Follow up - Base'!$S$20:$S$96,DB$2,'Project Follow up - Base'!$F$20:$F$96,$C38)&lt;= INDEX(List!$Q:$Q,MATCH(DB$2,List!$P:$P,0)),
0,
(COUNTIFS('Project Follow up - Base'!$S$20:$S$96,DB$2,'Project Follow up - Base'!$F$20:$F$96,$C38)
- INDEX(List!$Q:$Q,MATCH(DB$2,List!$P:$P,0)))
* INDEX(List!$R:$R,MATCH(DB$2,List!$P:$P,0)))</f>
        <v>0</v>
      </c>
    </row>
    <row r="39" spans="1:106" x14ac:dyDescent="0.2">
      <c r="A39" s="353">
        <f>COUNTIF('Project Follow up - Base'!$F$20:$F$96,C39)</f>
        <v>0</v>
      </c>
      <c r="B39" s="353">
        <f>'Employees Summary'!B40</f>
        <v>0</v>
      </c>
      <c r="C39" s="353">
        <f>'Employees Summary'!C40</f>
        <v>0</v>
      </c>
      <c r="D39" s="354" t="str">
        <f>IF(C39=0,"", IF(A39&gt;0,1-(G39*[1]KPI!$C$3)-(H39*[1]KPI!$C$4),""))</f>
        <v/>
      </c>
      <c r="E39" s="365" t="str">
        <f>IF(OR(C39='Project Follow up - Base'!$D$17,C39='Project Follow up - Base'!$D$38,C39='Project Follow up - Base'!$D$74), IF(SUMIF(B:B,B39,A:A)=0,"", AVERAGEIF(B:B,B39,D:D)),"")</f>
        <v/>
      </c>
      <c r="F39" s="366">
        <f>SUMIF('Project Follow up - Base'!$F$20:$F$102,'Employees KPIs'!C39,'Project Follow up - Base'!$AA$20:$AA$102)</f>
        <v>0</v>
      </c>
      <c r="G39" s="355">
        <f>IF( F39=0,
   0,
   IF(
     F39-
     [1]KPI!$F$3
     &lt;0,0,
     F39-
     [1]KPI!$F$3
    )*
     [1]KPI!$G$3
)</f>
        <v>0</v>
      </c>
      <c r="H39" s="355">
        <f t="shared" ca="1" si="0"/>
        <v>0</v>
      </c>
      <c r="I39" s="356">
        <f ca="1">IF(
COUNTIFS('Project Follow up - Base'!$S$20:$S$96,I$2,'Project Follow up - Base'!$F$20:$F$96,$C39)&lt;= INDEX(List!$Q:$Q,MATCH(I$2,List!$P:$P,0)),
0,
(COUNTIFS('Project Follow up - Base'!$S$20:$S$96,I$2,'Project Follow up - Base'!$F$20:$F$96,$C39)
- INDEX(List!$Q:$Q,MATCH(I$2,List!$P:$P,0)))
* INDEX(List!$R:$R,MATCH(I$2,List!$P:$P,0)))</f>
        <v>0</v>
      </c>
      <c r="J39" s="357">
        <f ca="1">IF(
COUNTIFS('Project Follow up - Base'!$S$20:$S$96,J$2,'Project Follow up - Base'!$F$20:$F$96,$C39)&lt;= INDEX(List!$Q:$Q,MATCH(J$2,List!$P:$P,0)),
0,
(COUNTIFS('Project Follow up - Base'!$S$20:$S$96,J$2,'Project Follow up - Base'!$F$20:$F$96,$C39)
- INDEX(List!$Q:$Q,MATCH(J$2,List!$P:$P,0)))
* INDEX(List!$R:$R,MATCH(J$2,List!$P:$P,0)))</f>
        <v>0</v>
      </c>
      <c r="K39" s="357">
        <f ca="1">IF(
COUNTIFS('Project Follow up - Base'!$S$20:$S$96,K$2,'Project Follow up - Base'!$F$20:$F$96,$C39)&lt;= INDEX(List!$Q:$Q,MATCH(K$2,List!$P:$P,0)),
0,
(COUNTIFS('Project Follow up - Base'!$S$20:$S$96,K$2,'Project Follow up - Base'!$F$20:$F$96,$C39)
- INDEX(List!$Q:$Q,MATCH(K$2,List!$P:$P,0)))
* INDEX(List!$R:$R,MATCH(K$2,List!$P:$P,0)))</f>
        <v>0</v>
      </c>
      <c r="L39" s="357">
        <f ca="1">IF(
COUNTIFS('Project Follow up - Base'!$S$20:$S$96,L$2,'Project Follow up - Base'!$F$20:$F$96,$C39)&lt;= INDEX(List!$Q:$Q,MATCH(L$2,List!$P:$P,0)),
0,
(COUNTIFS('Project Follow up - Base'!$S$20:$S$96,L$2,'Project Follow up - Base'!$F$20:$F$96,$C39)
- INDEX(List!$Q:$Q,MATCH(L$2,List!$P:$P,0)))
* INDEX(List!$R:$R,MATCH(L$2,List!$P:$P,0)))</f>
        <v>0</v>
      </c>
      <c r="M39" s="357">
        <f ca="1">IF(
COUNTIFS('Project Follow up - Base'!$S$20:$S$96,M$2,'Project Follow up - Base'!$F$20:$F$96,$C39)&lt;= INDEX(List!$Q:$Q,MATCH(M$2,List!$P:$P,0)),
0,
(COUNTIFS('Project Follow up - Base'!$S$20:$S$96,M$2,'Project Follow up - Base'!$F$20:$F$96,$C39)
- INDEX(List!$Q:$Q,MATCH(M$2,List!$P:$P,0)))
* INDEX(List!$R:$R,MATCH(M$2,List!$P:$P,0)))</f>
        <v>0</v>
      </c>
      <c r="N39" s="357">
        <f ca="1">IF(
COUNTIFS('Project Follow up - Base'!$S$20:$S$96,N$2,'Project Follow up - Base'!$F$20:$F$96,$C39)&lt;= INDEX(List!$Q:$Q,MATCH(N$2,List!$P:$P,0)),
0,
(COUNTIFS('Project Follow up - Base'!$S$20:$S$96,N$2,'Project Follow up - Base'!$F$20:$F$96,$C39)
- INDEX(List!$Q:$Q,MATCH(N$2,List!$P:$P,0)))
* INDEX(List!$R:$R,MATCH(N$2,List!$P:$P,0)))</f>
        <v>0</v>
      </c>
      <c r="O39" s="357">
        <f ca="1">IF(
COUNTIFS('Project Follow up - Base'!$S$20:$S$96,O$2,'Project Follow up - Base'!$F$20:$F$96,$C39)&lt;= INDEX(List!$Q:$Q,MATCH(O$2,List!$P:$P,0)),
0,
(COUNTIFS('Project Follow up - Base'!$S$20:$S$96,O$2,'Project Follow up - Base'!$F$20:$F$96,$C39)
- INDEX(List!$Q:$Q,MATCH(O$2,List!$P:$P,0)))
* INDEX(List!$R:$R,MATCH(O$2,List!$P:$P,0)))</f>
        <v>0</v>
      </c>
      <c r="P39" s="357">
        <f ca="1">IF(
COUNTIFS('Project Follow up - Base'!$S$20:$S$96,P$2,'Project Follow up - Base'!$F$20:$F$96,$C39)&lt;= INDEX(List!$Q:$Q,MATCH(P$2,List!$P:$P,0)),
0,
(COUNTIFS('Project Follow up - Base'!$S$20:$S$96,P$2,'Project Follow up - Base'!$F$20:$F$96,$C39)
- INDEX(List!$Q:$Q,MATCH(P$2,List!$P:$P,0)))
* INDEX(List!$R:$R,MATCH(P$2,List!$P:$P,0)))</f>
        <v>0</v>
      </c>
      <c r="Q39" s="357">
        <f ca="1">IF(
COUNTIFS('Project Follow up - Base'!$S$20:$S$96,Q$2,'Project Follow up - Base'!$F$20:$F$96,$C39)&lt;= INDEX(List!$Q:$Q,MATCH(Q$2,List!$P:$P,0)),
0,
(COUNTIFS('Project Follow up - Base'!$S$20:$S$96,Q$2,'Project Follow up - Base'!$F$20:$F$96,$C39)
- INDEX(List!$Q:$Q,MATCH(Q$2,List!$P:$P,0)))
* INDEX(List!$R:$R,MATCH(Q$2,List!$P:$P,0)))</f>
        <v>0</v>
      </c>
      <c r="R39" s="357">
        <f ca="1">IF(
COUNTIFS('Project Follow up - Base'!$S$20:$S$96,R$2,'Project Follow up - Base'!$F$20:$F$96,$C39)&lt;= INDEX(List!$Q:$Q,MATCH(R$2,List!$P:$P,0)),
0,
(COUNTIFS('Project Follow up - Base'!$S$20:$S$96,R$2,'Project Follow up - Base'!$F$20:$F$96,$C39)
- INDEX(List!$Q:$Q,MATCH(R$2,List!$P:$P,0)))
* INDEX(List!$R:$R,MATCH(R$2,List!$P:$P,0)))</f>
        <v>0</v>
      </c>
      <c r="S39" s="357">
        <f ca="1">IF(
COUNTIFS('Project Follow up - Base'!$S$20:$S$96,S$2,'Project Follow up - Base'!$F$20:$F$96,$C39)&lt;= INDEX(List!$Q:$Q,MATCH(S$2,List!$P:$P,0)),
0,
(COUNTIFS('Project Follow up - Base'!$S$20:$S$96,S$2,'Project Follow up - Base'!$F$20:$F$96,$C39)
- INDEX(List!$Q:$Q,MATCH(S$2,List!$P:$P,0)))
* INDEX(List!$R:$R,MATCH(S$2,List!$P:$P,0)))</f>
        <v>0</v>
      </c>
      <c r="T39" s="357">
        <f ca="1">IF(
COUNTIFS('Project Follow up - Base'!$S$20:$S$96,T$2,'Project Follow up - Base'!$F$20:$F$96,$C39)&lt;= INDEX(List!$Q:$Q,MATCH(T$2,List!$P:$P,0)),
0,
(COUNTIFS('Project Follow up - Base'!$S$20:$S$96,T$2,'Project Follow up - Base'!$F$20:$F$96,$C39)
- INDEX(List!$Q:$Q,MATCH(T$2,List!$P:$P,0)))
* INDEX(List!$R:$R,MATCH(T$2,List!$P:$P,0)))</f>
        <v>0</v>
      </c>
      <c r="U39" s="357">
        <f ca="1">IF(
COUNTIFS('Project Follow up - Base'!$S$20:$S$96,U$2,'Project Follow up - Base'!$F$20:$F$96,$C39)&lt;= INDEX(List!$Q:$Q,MATCH(U$2,List!$P:$P,0)),
0,
(COUNTIFS('Project Follow up - Base'!$S$20:$S$96,U$2,'Project Follow up - Base'!$F$20:$F$96,$C39)
- INDEX(List!$Q:$Q,MATCH(U$2,List!$P:$P,0)))
* INDEX(List!$R:$R,MATCH(U$2,List!$P:$P,0)))</f>
        <v>0</v>
      </c>
      <c r="V39" s="357">
        <f ca="1">IF(
COUNTIFS('Project Follow up - Base'!$S$20:$S$96,V$2,'Project Follow up - Base'!$F$20:$F$96,$C39)&lt;= INDEX(List!$Q:$Q,MATCH(V$2,List!$P:$P,0)),
0,
(COUNTIFS('Project Follow up - Base'!$S$20:$S$96,V$2,'Project Follow up - Base'!$F$20:$F$96,$C39)
- INDEX(List!$Q:$Q,MATCH(V$2,List!$P:$P,0)))
* INDEX(List!$R:$R,MATCH(V$2,List!$P:$P,0)))</f>
        <v>0</v>
      </c>
      <c r="W39" s="357">
        <f ca="1">IF(
COUNTIFS('Project Follow up - Base'!$S$20:$S$96,W$2,'Project Follow up - Base'!$F$20:$F$96,$C39)&lt;= INDEX(List!$Q:$Q,MATCH(W$2,List!$P:$P,0)),
0,
(COUNTIFS('Project Follow up - Base'!$S$20:$S$96,W$2,'Project Follow up - Base'!$F$20:$F$96,$C39)
- INDEX(List!$Q:$Q,MATCH(W$2,List!$P:$P,0)))
* INDEX(List!$R:$R,MATCH(W$2,List!$P:$P,0)))</f>
        <v>0</v>
      </c>
      <c r="X39" s="357">
        <f ca="1">IF(
COUNTIFS('Project Follow up - Base'!$S$20:$S$96,X$2,'Project Follow up - Base'!$F$20:$F$96,$C39)&lt;= INDEX(List!$Q:$Q,MATCH(X$2,List!$P:$P,0)),
0,
(COUNTIFS('Project Follow up - Base'!$S$20:$S$96,X$2,'Project Follow up - Base'!$F$20:$F$96,$C39)
- INDEX(List!$Q:$Q,MATCH(X$2,List!$P:$P,0)))
* INDEX(List!$R:$R,MATCH(X$2,List!$P:$P,0)))</f>
        <v>0</v>
      </c>
      <c r="Y39" s="357">
        <f ca="1">IF(
COUNTIFS('Project Follow up - Base'!$S$20:$S$96,Y$2,'Project Follow up - Base'!$F$20:$F$96,$C39)&lt;= INDEX(List!$Q:$Q,MATCH(Y$2,List!$P:$P,0)),
0,
(COUNTIFS('Project Follow up - Base'!$S$20:$S$96,Y$2,'Project Follow up - Base'!$F$20:$F$96,$C39)
- INDEX(List!$Q:$Q,MATCH(Y$2,List!$P:$P,0)))
* INDEX(List!$R:$R,MATCH(Y$2,List!$P:$P,0)))</f>
        <v>0</v>
      </c>
      <c r="Z39" s="357">
        <f ca="1">IF(
COUNTIFS('Project Follow up - Base'!$S$20:$S$96,Z$2,'Project Follow up - Base'!$F$20:$F$96,$C39)&lt;= INDEX(List!$Q:$Q,MATCH(Z$2,List!$P:$P,0)),
0,
(COUNTIFS('Project Follow up - Base'!$S$20:$S$96,Z$2,'Project Follow up - Base'!$F$20:$F$96,$C39)
- INDEX(List!$Q:$Q,MATCH(Z$2,List!$P:$P,0)))
* INDEX(List!$R:$R,MATCH(Z$2,List!$P:$P,0)))</f>
        <v>0</v>
      </c>
      <c r="AA39" s="357">
        <f ca="1">IF(
COUNTIFS('Project Follow up - Base'!$S$20:$S$96,AA$2,'Project Follow up - Base'!$F$20:$F$96,$C39)&lt;= INDEX(List!$Q:$Q,MATCH(AA$2,List!$P:$P,0)),
0,
(COUNTIFS('Project Follow up - Base'!$S$20:$S$96,AA$2,'Project Follow up - Base'!$F$20:$F$96,$C39)
- INDEX(List!$Q:$Q,MATCH(AA$2,List!$P:$P,0)))
* INDEX(List!$R:$R,MATCH(AA$2,List!$P:$P,0)))</f>
        <v>0</v>
      </c>
      <c r="AB39" s="357">
        <f ca="1">IF(
COUNTIFS('Project Follow up - Base'!$S$20:$S$96,AB$2,'Project Follow up - Base'!$F$20:$F$96,$C39)&lt;= INDEX(List!$Q:$Q,MATCH(AB$2,List!$P:$P,0)),
0,
(COUNTIFS('Project Follow up - Base'!$S$20:$S$96,AB$2,'Project Follow up - Base'!$F$20:$F$96,$C39)
- INDEX(List!$Q:$Q,MATCH(AB$2,List!$P:$P,0)))
* INDEX(List!$R:$R,MATCH(AB$2,List!$P:$P,0)))</f>
        <v>0</v>
      </c>
      <c r="AC39" s="357">
        <f ca="1">IF(
COUNTIFS('Project Follow up - Base'!$S$20:$S$96,AC$2,'Project Follow up - Base'!$F$20:$F$96,$C39)&lt;= INDEX(List!$Q:$Q,MATCH(AC$2,List!$P:$P,0)),
0,
(COUNTIFS('Project Follow up - Base'!$S$20:$S$96,AC$2,'Project Follow up - Base'!$F$20:$F$96,$C39)
- INDEX(List!$Q:$Q,MATCH(AC$2,List!$P:$P,0)))
* INDEX(List!$R:$R,MATCH(AC$2,List!$P:$P,0)))</f>
        <v>0</v>
      </c>
      <c r="AD39" s="357">
        <f ca="1">IF(
COUNTIFS('Project Follow up - Base'!$S$20:$S$96,AD$2,'Project Follow up - Base'!$F$20:$F$96,$C39)&lt;= INDEX(List!$Q:$Q,MATCH(AD$2,List!$P:$P,0)),
0,
(COUNTIFS('Project Follow up - Base'!$S$20:$S$96,AD$2,'Project Follow up - Base'!$F$20:$F$96,$C39)
- INDEX(List!$Q:$Q,MATCH(AD$2,List!$P:$P,0)))
* INDEX(List!$R:$R,MATCH(AD$2,List!$P:$P,0)))</f>
        <v>0</v>
      </c>
      <c r="AE39" s="357">
        <f ca="1">IF(
COUNTIFS('Project Follow up - Base'!$S$20:$S$96,AE$2,'Project Follow up - Base'!$F$20:$F$96,$C39)&lt;= INDEX(List!$Q:$Q,MATCH(AE$2,List!$P:$P,0)),
0,
(COUNTIFS('Project Follow up - Base'!$S$20:$S$96,AE$2,'Project Follow up - Base'!$F$20:$F$96,$C39)
- INDEX(List!$Q:$Q,MATCH(AE$2,List!$P:$P,0)))
* INDEX(List!$R:$R,MATCH(AE$2,List!$P:$P,0)))</f>
        <v>0</v>
      </c>
      <c r="AF39" s="357">
        <f ca="1">IF(
COUNTIFS('Project Follow up - Base'!$S$20:$S$96,AF$2,'Project Follow up - Base'!$F$20:$F$96,$C39)&lt;= INDEX(List!$Q:$Q,MATCH(AF$2,List!$P:$P,0)),
0,
(COUNTIFS('Project Follow up - Base'!$S$20:$S$96,AF$2,'Project Follow up - Base'!$F$20:$F$96,$C39)
- INDEX(List!$Q:$Q,MATCH(AF$2,List!$P:$P,0)))
* INDEX(List!$R:$R,MATCH(AF$2,List!$P:$P,0)))</f>
        <v>0</v>
      </c>
      <c r="AG39" s="357">
        <f ca="1">IF(
COUNTIFS('Project Follow up - Base'!$S$20:$S$96,AG$2,'Project Follow up - Base'!$F$20:$F$96,$C39)&lt;= INDEX(List!$Q:$Q,MATCH(AG$2,List!$P:$P,0)),
0,
(COUNTIFS('Project Follow up - Base'!$S$20:$S$96,AG$2,'Project Follow up - Base'!$F$20:$F$96,$C39)
- INDEX(List!$Q:$Q,MATCH(AG$2,List!$P:$P,0)))
* INDEX(List!$R:$R,MATCH(AG$2,List!$P:$P,0)))</f>
        <v>0</v>
      </c>
      <c r="AH39" s="357">
        <f ca="1">IF(
COUNTIFS('Project Follow up - Base'!$S$20:$S$96,AH$2,'Project Follow up - Base'!$F$20:$F$96,$C39)&lt;= INDEX(List!$Q:$Q,MATCH(AH$2,List!$P:$P,0)),
0,
(COUNTIFS('Project Follow up - Base'!$S$20:$S$96,AH$2,'Project Follow up - Base'!$F$20:$F$96,$C39)
- INDEX(List!$Q:$Q,MATCH(AH$2,List!$P:$P,0)))
* INDEX(List!$R:$R,MATCH(AH$2,List!$P:$P,0)))</f>
        <v>0</v>
      </c>
      <c r="AI39" s="357">
        <f ca="1">IF(
COUNTIFS('Project Follow up - Base'!$S$20:$S$96,AI$2,'Project Follow up - Base'!$F$20:$F$96,$C39)&lt;= INDEX(List!$Q:$Q,MATCH(AI$2,List!$P:$P,0)),
0,
(COUNTIFS('Project Follow up - Base'!$S$20:$S$96,AI$2,'Project Follow up - Base'!$F$20:$F$96,$C39)
- INDEX(List!$Q:$Q,MATCH(AI$2,List!$P:$P,0)))
* INDEX(List!$R:$R,MATCH(AI$2,List!$P:$P,0)))</f>
        <v>0</v>
      </c>
      <c r="AJ39" s="357">
        <f ca="1">IF(
COUNTIFS('Project Follow up - Base'!$S$20:$S$96,AJ$2,'Project Follow up - Base'!$F$20:$F$96,$C39)&lt;= INDEX(List!$Q:$Q,MATCH(AJ$2,List!$P:$P,0)),
0,
(COUNTIFS('Project Follow up - Base'!$S$20:$S$96,AJ$2,'Project Follow up - Base'!$F$20:$F$96,$C39)
- INDEX(List!$Q:$Q,MATCH(AJ$2,List!$P:$P,0)))
* INDEX(List!$R:$R,MATCH(AJ$2,List!$P:$P,0)))</f>
        <v>0</v>
      </c>
      <c r="AK39" s="357">
        <f ca="1">IF(
COUNTIFS('Project Follow up - Base'!$S$20:$S$96,AK$2,'Project Follow up - Base'!$F$20:$F$96,$C39)&lt;= INDEX(List!$Q:$Q,MATCH(AK$2,List!$P:$P,0)),
0,
(COUNTIFS('Project Follow up - Base'!$S$20:$S$96,AK$2,'Project Follow up - Base'!$F$20:$F$96,$C39)
- INDEX(List!$Q:$Q,MATCH(AK$2,List!$P:$P,0)))
* INDEX(List!$R:$R,MATCH(AK$2,List!$P:$P,0)))</f>
        <v>0</v>
      </c>
      <c r="AL39" s="357">
        <f ca="1">IF(
COUNTIFS('Project Follow up - Base'!$S$20:$S$96,AL$2,'Project Follow up - Base'!$F$20:$F$96,$C39)&lt;= INDEX(List!$Q:$Q,MATCH(AL$2,List!$P:$P,0)),
0,
(COUNTIFS('Project Follow up - Base'!$S$20:$S$96,AL$2,'Project Follow up - Base'!$F$20:$F$96,$C39)
- INDEX(List!$Q:$Q,MATCH(AL$2,List!$P:$P,0)))
* INDEX(List!$R:$R,MATCH(AL$2,List!$P:$P,0)))</f>
        <v>0</v>
      </c>
      <c r="AM39" s="357">
        <f ca="1">IF(
COUNTIFS('Project Follow up - Base'!$S$20:$S$96,AM$2,'Project Follow up - Base'!$F$20:$F$96,$C39)&lt;= INDEX(List!$Q:$Q,MATCH(AM$2,List!$P:$P,0)),
0,
(COUNTIFS('Project Follow up - Base'!$S$20:$S$96,AM$2,'Project Follow up - Base'!$F$20:$F$96,$C39)
- INDEX(List!$Q:$Q,MATCH(AM$2,List!$P:$P,0)))
* INDEX(List!$R:$R,MATCH(AM$2,List!$P:$P,0)))</f>
        <v>0</v>
      </c>
      <c r="AN39" s="357">
        <f ca="1">IF(
COUNTIFS('Project Follow up - Base'!$S$20:$S$96,AN$2,'Project Follow up - Base'!$F$20:$F$96,$C39)&lt;= INDEX(List!$Q:$Q,MATCH(AN$2,List!$P:$P,0)),
0,
(COUNTIFS('Project Follow up - Base'!$S$20:$S$96,AN$2,'Project Follow up - Base'!$F$20:$F$96,$C39)
- INDEX(List!$Q:$Q,MATCH(AN$2,List!$P:$P,0)))
* INDEX(List!$R:$R,MATCH(AN$2,List!$P:$P,0)))</f>
        <v>0</v>
      </c>
      <c r="AO39" s="357">
        <f ca="1">IF(
COUNTIFS('Project Follow up - Base'!$S$20:$S$96,AO$2,'Project Follow up - Base'!$F$20:$F$96,$C39)&lt;= INDEX(List!$Q:$Q,MATCH(AO$2,List!$P:$P,0)),
0,
(COUNTIFS('Project Follow up - Base'!$S$20:$S$96,AO$2,'Project Follow up - Base'!$F$20:$F$96,$C39)
- INDEX(List!$Q:$Q,MATCH(AO$2,List!$P:$P,0)))
* INDEX(List!$R:$R,MATCH(AO$2,List!$P:$P,0)))</f>
        <v>0</v>
      </c>
      <c r="AP39" s="357">
        <f ca="1">IF(
COUNTIFS('Project Follow up - Base'!$S$20:$S$96,AP$2,'Project Follow up - Base'!$F$20:$F$96,$C39)&lt;= INDEX(List!$Q:$Q,MATCH(AP$2,List!$P:$P,0)),
0,
(COUNTIFS('Project Follow up - Base'!$S$20:$S$96,AP$2,'Project Follow up - Base'!$F$20:$F$96,$C39)
- INDEX(List!$Q:$Q,MATCH(AP$2,List!$P:$P,0)))
* INDEX(List!$R:$R,MATCH(AP$2,List!$P:$P,0)))</f>
        <v>0</v>
      </c>
      <c r="AQ39" s="357">
        <f ca="1">IF(
COUNTIFS('Project Follow up - Base'!$S$20:$S$96,AQ$2,'Project Follow up - Base'!$F$20:$F$96,$C39)&lt;= INDEX(List!$Q:$Q,MATCH(AQ$2,List!$P:$P,0)),
0,
(COUNTIFS('Project Follow up - Base'!$S$20:$S$96,AQ$2,'Project Follow up - Base'!$F$20:$F$96,$C39)
- INDEX(List!$Q:$Q,MATCH(AQ$2,List!$P:$P,0)))
* INDEX(List!$R:$R,MATCH(AQ$2,List!$P:$P,0)))</f>
        <v>0</v>
      </c>
      <c r="AR39" s="357">
        <f ca="1">IF(
COUNTIFS('Project Follow up - Base'!$S$20:$S$96,AR$2,'Project Follow up - Base'!$F$20:$F$96,$C39)&lt;= INDEX(List!$Q:$Q,MATCH(AR$2,List!$P:$P,0)),
0,
(COUNTIFS('Project Follow up - Base'!$S$20:$S$96,AR$2,'Project Follow up - Base'!$F$20:$F$96,$C39)
- INDEX(List!$Q:$Q,MATCH(AR$2,List!$P:$P,0)))
* INDEX(List!$R:$R,MATCH(AR$2,List!$P:$P,0)))</f>
        <v>0</v>
      </c>
      <c r="AS39" s="357">
        <f ca="1">IF(
COUNTIFS('Project Follow up - Base'!$S$20:$S$96,AS$2,'Project Follow up - Base'!$F$20:$F$96,$C39)&lt;= INDEX(List!$Q:$Q,MATCH(AS$2,List!$P:$P,0)),
0,
(COUNTIFS('Project Follow up - Base'!$S$20:$S$96,AS$2,'Project Follow up - Base'!$F$20:$F$96,$C39)
- INDEX(List!$Q:$Q,MATCH(AS$2,List!$P:$P,0)))
* INDEX(List!$R:$R,MATCH(AS$2,List!$P:$P,0)))</f>
        <v>0</v>
      </c>
      <c r="AT39" s="357">
        <f ca="1">IF(
COUNTIFS('Project Follow up - Base'!$S$20:$S$96,AT$2,'Project Follow up - Base'!$F$20:$F$96,$C39)&lt;= INDEX(List!$Q:$Q,MATCH(AT$2,List!$P:$P,0)),
0,
(COUNTIFS('Project Follow up - Base'!$S$20:$S$96,AT$2,'Project Follow up - Base'!$F$20:$F$96,$C39)
- INDEX(List!$Q:$Q,MATCH(AT$2,List!$P:$P,0)))
* INDEX(List!$R:$R,MATCH(AT$2,List!$P:$P,0)))</f>
        <v>0</v>
      </c>
      <c r="AU39" s="357">
        <f ca="1">IF(
COUNTIFS('Project Follow up - Base'!$S$20:$S$96,AU$2,'Project Follow up - Base'!$F$20:$F$96,$C39)&lt;= INDEX(List!$Q:$Q,MATCH(AU$2,List!$P:$P,0)),
0,
(COUNTIFS('Project Follow up - Base'!$S$20:$S$96,AU$2,'Project Follow up - Base'!$F$20:$F$96,$C39)
- INDEX(List!$Q:$Q,MATCH(AU$2,List!$P:$P,0)))
* INDEX(List!$R:$R,MATCH(AU$2,List!$P:$P,0)))</f>
        <v>0</v>
      </c>
      <c r="AV39" s="357">
        <f ca="1">IF(
COUNTIFS('Project Follow up - Base'!$S$20:$S$96,AV$2,'Project Follow up - Base'!$F$20:$F$96,$C39)&lt;= INDEX(List!$Q:$Q,MATCH(AV$2,List!$P:$P,0)),
0,
(COUNTIFS('Project Follow up - Base'!$S$20:$S$96,AV$2,'Project Follow up - Base'!$F$20:$F$96,$C39)
- INDEX(List!$Q:$Q,MATCH(AV$2,List!$P:$P,0)))
* INDEX(List!$R:$R,MATCH(AV$2,List!$P:$P,0)))</f>
        <v>0</v>
      </c>
      <c r="AW39" s="357">
        <f ca="1">IF(
COUNTIFS('Project Follow up - Base'!$S$20:$S$96,AW$2,'Project Follow up - Base'!$F$20:$F$96,$C39)&lt;= INDEX(List!$Q:$Q,MATCH(AW$2,List!$P:$P,0)),
0,
(COUNTIFS('Project Follow up - Base'!$S$20:$S$96,AW$2,'Project Follow up - Base'!$F$20:$F$96,$C39)
- INDEX(List!$Q:$Q,MATCH(AW$2,List!$P:$P,0)))
* INDEX(List!$R:$R,MATCH(AW$2,List!$P:$P,0)))</f>
        <v>0</v>
      </c>
      <c r="AX39" s="357">
        <f ca="1">IF(
COUNTIFS('Project Follow up - Base'!$S$20:$S$96,AX$2,'Project Follow up - Base'!$F$20:$F$96,$C39)&lt;= INDEX(List!$Q:$Q,MATCH(AX$2,List!$P:$P,0)),
0,
(COUNTIFS('Project Follow up - Base'!$S$20:$S$96,AX$2,'Project Follow up - Base'!$F$20:$F$96,$C39)
- INDEX(List!$Q:$Q,MATCH(AX$2,List!$P:$P,0)))
* INDEX(List!$R:$R,MATCH(AX$2,List!$P:$P,0)))</f>
        <v>0</v>
      </c>
      <c r="AY39" s="357">
        <f ca="1">IF(
COUNTIFS('Project Follow up - Base'!$S$20:$S$96,AY$2,'Project Follow up - Base'!$F$20:$F$96,$C39)&lt;= INDEX(List!$Q:$Q,MATCH(AY$2,List!$P:$P,0)),
0,
(COUNTIFS('Project Follow up - Base'!$S$20:$S$96,AY$2,'Project Follow up - Base'!$F$20:$F$96,$C39)
- INDEX(List!$Q:$Q,MATCH(AY$2,List!$P:$P,0)))
* INDEX(List!$R:$R,MATCH(AY$2,List!$P:$P,0)))</f>
        <v>0</v>
      </c>
      <c r="AZ39" s="357">
        <f ca="1">IF(
COUNTIFS('Project Follow up - Base'!$S$20:$S$96,AZ$2,'Project Follow up - Base'!$F$20:$F$96,$C39)&lt;= INDEX(List!$Q:$Q,MATCH(AZ$2,List!$P:$P,0)),
0,
(COUNTIFS('Project Follow up - Base'!$S$20:$S$96,AZ$2,'Project Follow up - Base'!$F$20:$F$96,$C39)
- INDEX(List!$Q:$Q,MATCH(AZ$2,List!$P:$P,0)))
* INDEX(List!$R:$R,MATCH(AZ$2,List!$P:$P,0)))</f>
        <v>0</v>
      </c>
      <c r="BA39" s="357">
        <f ca="1">IF(
COUNTIFS('Project Follow up - Base'!$S$20:$S$96,BA$2,'Project Follow up - Base'!$F$20:$F$96,$C39)&lt;= INDEX(List!$Q:$Q,MATCH(BA$2,List!$P:$P,0)),
0,
(COUNTIFS('Project Follow up - Base'!$S$20:$S$96,BA$2,'Project Follow up - Base'!$F$20:$F$96,$C39)
- INDEX(List!$Q:$Q,MATCH(BA$2,List!$P:$P,0)))
* INDEX(List!$R:$R,MATCH(BA$2,List!$P:$P,0)))</f>
        <v>0</v>
      </c>
      <c r="BB39" s="357">
        <f ca="1">IF(
COUNTIFS('Project Follow up - Base'!$S$20:$S$96,BB$2,'Project Follow up - Base'!$F$20:$F$96,$C39)&lt;= INDEX(List!$Q:$Q,MATCH(BB$2,List!$P:$P,0)),
0,
(COUNTIFS('Project Follow up - Base'!$S$20:$S$96,BB$2,'Project Follow up - Base'!$F$20:$F$96,$C39)
- INDEX(List!$Q:$Q,MATCH(BB$2,List!$P:$P,0)))
* INDEX(List!$R:$R,MATCH(BB$2,List!$P:$P,0)))</f>
        <v>0</v>
      </c>
      <c r="BC39" s="357">
        <f ca="1">IF(
COUNTIFS('Project Follow up - Base'!$S$20:$S$96,BC$2,'Project Follow up - Base'!$F$20:$F$96,$C39)&lt;= INDEX(List!$Q:$Q,MATCH(BC$2,List!$P:$P,0)),
0,
(COUNTIFS('Project Follow up - Base'!$S$20:$S$96,BC$2,'Project Follow up - Base'!$F$20:$F$96,$C39)
- INDEX(List!$Q:$Q,MATCH(BC$2,List!$P:$P,0)))
* INDEX(List!$R:$R,MATCH(BC$2,List!$P:$P,0)))</f>
        <v>0</v>
      </c>
      <c r="BD39" s="357">
        <f ca="1">IF(
COUNTIFS('Project Follow up - Base'!$S$20:$S$96,BD$2,'Project Follow up - Base'!$F$20:$F$96,$C39)&lt;= INDEX(List!$Q:$Q,MATCH(BD$2,List!$P:$P,0)),
0,
(COUNTIFS('Project Follow up - Base'!$S$20:$S$96,BD$2,'Project Follow up - Base'!$F$20:$F$96,$C39)
- INDEX(List!$Q:$Q,MATCH(BD$2,List!$P:$P,0)))
* INDEX(List!$R:$R,MATCH(BD$2,List!$P:$P,0)))</f>
        <v>0</v>
      </c>
      <c r="BE39" s="357">
        <f ca="1">IF(
COUNTIFS('Project Follow up - Base'!$S$20:$S$96,BE$2,'Project Follow up - Base'!$F$20:$F$96,$C39)&lt;= INDEX(List!$Q:$Q,MATCH(BE$2,List!$P:$P,0)),
0,
(COUNTIFS('Project Follow up - Base'!$S$20:$S$96,BE$2,'Project Follow up - Base'!$F$20:$F$96,$C39)
- INDEX(List!$Q:$Q,MATCH(BE$2,List!$P:$P,0)))
* INDEX(List!$R:$R,MATCH(BE$2,List!$P:$P,0)))</f>
        <v>0</v>
      </c>
      <c r="BF39" s="357">
        <f ca="1">IF(
COUNTIFS('Project Follow up - Base'!$S$20:$S$96,BF$2,'Project Follow up - Base'!$F$20:$F$96,$C39)&lt;= INDEX(List!$Q:$Q,MATCH(BF$2,List!$P:$P,0)),
0,
(COUNTIFS('Project Follow up - Base'!$S$20:$S$96,BF$2,'Project Follow up - Base'!$F$20:$F$96,$C39)
- INDEX(List!$Q:$Q,MATCH(BF$2,List!$P:$P,0)))
* INDEX(List!$R:$R,MATCH(BF$2,List!$P:$P,0)))</f>
        <v>0</v>
      </c>
      <c r="BG39" s="357">
        <f ca="1">IF(
COUNTIFS('Project Follow up - Base'!$S$20:$S$96,BG$2,'Project Follow up - Base'!$F$20:$F$96,$C39)&lt;= INDEX(List!$Q:$Q,MATCH(BG$2,List!$P:$P,0)),
0,
(COUNTIFS('Project Follow up - Base'!$S$20:$S$96,BG$2,'Project Follow up - Base'!$F$20:$F$96,$C39)
- INDEX(List!$Q:$Q,MATCH(BG$2,List!$P:$P,0)))
* INDEX(List!$R:$R,MATCH(BG$2,List!$P:$P,0)))</f>
        <v>0</v>
      </c>
      <c r="BH39" s="357">
        <f ca="1">IF(
COUNTIFS('Project Follow up - Base'!$S$20:$S$96,BH$2,'Project Follow up - Base'!$F$20:$F$96,$C39)&lt;= INDEX(List!$Q:$Q,MATCH(BH$2,List!$P:$P,0)),
0,
(COUNTIFS('Project Follow up - Base'!$S$20:$S$96,BH$2,'Project Follow up - Base'!$F$20:$F$96,$C39)
- INDEX(List!$Q:$Q,MATCH(BH$2,List!$P:$P,0)))
* INDEX(List!$R:$R,MATCH(BH$2,List!$P:$P,0)))</f>
        <v>0</v>
      </c>
      <c r="BI39" s="357">
        <f ca="1">IF(
COUNTIFS('Project Follow up - Base'!$S$20:$S$96,BI$2,'Project Follow up - Base'!$F$20:$F$96,$C39)&lt;= INDEX(List!$Q:$Q,MATCH(BI$2,List!$P:$P,0)),
0,
(COUNTIFS('Project Follow up - Base'!$S$20:$S$96,BI$2,'Project Follow up - Base'!$F$20:$F$96,$C39)
- INDEX(List!$Q:$Q,MATCH(BI$2,List!$P:$P,0)))
* INDEX(List!$R:$R,MATCH(BI$2,List!$P:$P,0)))</f>
        <v>0</v>
      </c>
      <c r="BJ39" s="357">
        <f ca="1">IF(
COUNTIFS('Project Follow up - Base'!$S$20:$S$96,BJ$2,'Project Follow up - Base'!$F$20:$F$96,$C39)&lt;= INDEX(List!$Q:$Q,MATCH(BJ$2,List!$P:$P,0)),
0,
(COUNTIFS('Project Follow up - Base'!$S$20:$S$96,BJ$2,'Project Follow up - Base'!$F$20:$F$96,$C39)
- INDEX(List!$Q:$Q,MATCH(BJ$2,List!$P:$P,0)))
* INDEX(List!$R:$R,MATCH(BJ$2,List!$P:$P,0)))</f>
        <v>0</v>
      </c>
      <c r="BK39" s="357">
        <f ca="1">IF(
COUNTIFS('Project Follow up - Base'!$S$20:$S$96,BK$2,'Project Follow up - Base'!$F$20:$F$96,$C39)&lt;= INDEX(List!$Q:$Q,MATCH(BK$2,List!$P:$P,0)),
0,
(COUNTIFS('Project Follow up - Base'!$S$20:$S$96,BK$2,'Project Follow up - Base'!$F$20:$F$96,$C39)
- INDEX(List!$Q:$Q,MATCH(BK$2,List!$P:$P,0)))
* INDEX(List!$R:$R,MATCH(BK$2,List!$P:$P,0)))</f>
        <v>0</v>
      </c>
      <c r="BL39" s="357">
        <f ca="1">IF(
COUNTIFS('Project Follow up - Base'!$S$20:$S$96,BL$2,'Project Follow up - Base'!$F$20:$F$96,$C39)&lt;= INDEX(List!$Q:$Q,MATCH(BL$2,List!$P:$P,0)),
0,
(COUNTIFS('Project Follow up - Base'!$S$20:$S$96,BL$2,'Project Follow up - Base'!$F$20:$F$96,$C39)
- INDEX(List!$Q:$Q,MATCH(BL$2,List!$P:$P,0)))
* INDEX(List!$R:$R,MATCH(BL$2,List!$P:$P,0)))</f>
        <v>0</v>
      </c>
      <c r="BM39" s="357">
        <f ca="1">IF(
COUNTIFS('Project Follow up - Base'!$S$20:$S$96,BM$2,'Project Follow up - Base'!$F$20:$F$96,$C39)&lt;= INDEX(List!$Q:$Q,MATCH(BM$2,List!$P:$P,0)),
0,
(COUNTIFS('Project Follow up - Base'!$S$20:$S$96,BM$2,'Project Follow up - Base'!$F$20:$F$96,$C39)
- INDEX(List!$Q:$Q,MATCH(BM$2,List!$P:$P,0)))
* INDEX(List!$R:$R,MATCH(BM$2,List!$P:$P,0)))</f>
        <v>0</v>
      </c>
      <c r="BN39" s="357">
        <f ca="1">IF(
COUNTIFS('Project Follow up - Base'!$S$20:$S$96,BN$2,'Project Follow up - Base'!$F$20:$F$96,$C39)&lt;= INDEX(List!$Q:$Q,MATCH(BN$2,List!$P:$P,0)),
0,
(COUNTIFS('Project Follow up - Base'!$S$20:$S$96,BN$2,'Project Follow up - Base'!$F$20:$F$96,$C39)
- INDEX(List!$Q:$Q,MATCH(BN$2,List!$P:$P,0)))
* INDEX(List!$R:$R,MATCH(BN$2,List!$P:$P,0)))</f>
        <v>0</v>
      </c>
      <c r="BO39" s="357">
        <f ca="1">IF(
COUNTIFS('Project Follow up - Base'!$S$20:$S$96,BO$2,'Project Follow up - Base'!$F$20:$F$96,$C39)&lt;= INDEX(List!$Q:$Q,MATCH(BO$2,List!$P:$P,0)),
0,
(COUNTIFS('Project Follow up - Base'!$S$20:$S$96,BO$2,'Project Follow up - Base'!$F$20:$F$96,$C39)
- INDEX(List!$Q:$Q,MATCH(BO$2,List!$P:$P,0)))
* INDEX(List!$R:$R,MATCH(BO$2,List!$P:$P,0)))</f>
        <v>0</v>
      </c>
      <c r="BP39" s="357">
        <f ca="1">IF(
COUNTIFS('Project Follow up - Base'!$S$20:$S$96,BP$2,'Project Follow up - Base'!$F$20:$F$96,$C39)&lt;= INDEX(List!$Q:$Q,MATCH(BP$2,List!$P:$P,0)),
0,
(COUNTIFS('Project Follow up - Base'!$S$20:$S$96,BP$2,'Project Follow up - Base'!$F$20:$F$96,$C39)
- INDEX(List!$Q:$Q,MATCH(BP$2,List!$P:$P,0)))
* INDEX(List!$R:$R,MATCH(BP$2,List!$P:$P,0)))</f>
        <v>0</v>
      </c>
      <c r="BQ39" s="357">
        <f ca="1">IF(
COUNTIFS('Project Follow up - Base'!$S$20:$S$96,BQ$2,'Project Follow up - Base'!$F$20:$F$96,$C39)&lt;= INDEX(List!$Q:$Q,MATCH(BQ$2,List!$P:$P,0)),
0,
(COUNTIFS('Project Follow up - Base'!$S$20:$S$96,BQ$2,'Project Follow up - Base'!$F$20:$F$96,$C39)
- INDEX(List!$Q:$Q,MATCH(BQ$2,List!$P:$P,0)))
* INDEX(List!$R:$R,MATCH(BQ$2,List!$P:$P,0)))</f>
        <v>0</v>
      </c>
      <c r="BR39" s="357">
        <f ca="1">IF(
COUNTIFS('Project Follow up - Base'!$S$20:$S$96,BR$2,'Project Follow up - Base'!$F$20:$F$96,$C39)&lt;= INDEX(List!$Q:$Q,MATCH(BR$2,List!$P:$P,0)),
0,
(COUNTIFS('Project Follow up - Base'!$S$20:$S$96,BR$2,'Project Follow up - Base'!$F$20:$F$96,$C39)
- INDEX(List!$Q:$Q,MATCH(BR$2,List!$P:$P,0)))
* INDEX(List!$R:$R,MATCH(BR$2,List!$P:$P,0)))</f>
        <v>0</v>
      </c>
      <c r="BS39" s="357">
        <f ca="1">IF(
COUNTIFS('Project Follow up - Base'!$S$20:$S$96,BS$2,'Project Follow up - Base'!$F$20:$F$96,$C39)&lt;= INDEX(List!$Q:$Q,MATCH(BS$2,List!$P:$P,0)),
0,
(COUNTIFS('Project Follow up - Base'!$S$20:$S$96,BS$2,'Project Follow up - Base'!$F$20:$F$96,$C39)
- INDEX(List!$Q:$Q,MATCH(BS$2,List!$P:$P,0)))
* INDEX(List!$R:$R,MATCH(BS$2,List!$P:$P,0)))</f>
        <v>0</v>
      </c>
      <c r="BT39" s="357">
        <f ca="1">IF(
COUNTIFS('Project Follow up - Base'!$S$20:$S$96,BT$2,'Project Follow up - Base'!$F$20:$F$96,$C39)&lt;= INDEX(List!$Q:$Q,MATCH(BT$2,List!$P:$P,0)),
0,
(COUNTIFS('Project Follow up - Base'!$S$20:$S$96,BT$2,'Project Follow up - Base'!$F$20:$F$96,$C39)
- INDEX(List!$Q:$Q,MATCH(BT$2,List!$P:$P,0)))
* INDEX(List!$R:$R,MATCH(BT$2,List!$P:$P,0)))</f>
        <v>0</v>
      </c>
      <c r="BU39" s="357">
        <f ca="1">IF(
COUNTIFS('Project Follow up - Base'!$S$20:$S$96,BU$2,'Project Follow up - Base'!$F$20:$F$96,$C39)&lt;= INDEX(List!$Q:$Q,MATCH(BU$2,List!$P:$P,0)),
0,
(COUNTIFS('Project Follow up - Base'!$S$20:$S$96,BU$2,'Project Follow up - Base'!$F$20:$F$96,$C39)
- INDEX(List!$Q:$Q,MATCH(BU$2,List!$P:$P,0)))
* INDEX(List!$R:$R,MATCH(BU$2,List!$P:$P,0)))</f>
        <v>0</v>
      </c>
      <c r="BV39" s="357">
        <f ca="1">IF(
COUNTIFS('Project Follow up - Base'!$S$20:$S$96,BV$2,'Project Follow up - Base'!$F$20:$F$96,$C39)&lt;= INDEX(List!$Q:$Q,MATCH(BV$2,List!$P:$P,0)),
0,
(COUNTIFS('Project Follow up - Base'!$S$20:$S$96,BV$2,'Project Follow up - Base'!$F$20:$F$96,$C39)
- INDEX(List!$Q:$Q,MATCH(BV$2,List!$P:$P,0)))
* INDEX(List!$R:$R,MATCH(BV$2,List!$P:$P,0)))</f>
        <v>0</v>
      </c>
      <c r="BW39" s="357">
        <f ca="1">IF(
COUNTIFS('Project Follow up - Base'!$S$20:$S$96,BW$2,'Project Follow up - Base'!$F$20:$F$96,$C39)&lt;= INDEX(List!$Q:$Q,MATCH(BW$2,List!$P:$P,0)),
0,
(COUNTIFS('Project Follow up - Base'!$S$20:$S$96,BW$2,'Project Follow up - Base'!$F$20:$F$96,$C39)
- INDEX(List!$Q:$Q,MATCH(BW$2,List!$P:$P,0)))
* INDEX(List!$R:$R,MATCH(BW$2,List!$P:$P,0)))</f>
        <v>0</v>
      </c>
      <c r="BX39" s="357">
        <f ca="1">IF(
COUNTIFS('Project Follow up - Base'!$S$20:$S$96,BX$2,'Project Follow up - Base'!$F$20:$F$96,$C39)&lt;= INDEX(List!$Q:$Q,MATCH(BX$2,List!$P:$P,0)),
0,
(COUNTIFS('Project Follow up - Base'!$S$20:$S$96,BX$2,'Project Follow up - Base'!$F$20:$F$96,$C39)
- INDEX(List!$Q:$Q,MATCH(BX$2,List!$P:$P,0)))
* INDEX(List!$R:$R,MATCH(BX$2,List!$P:$P,0)))</f>
        <v>0</v>
      </c>
      <c r="BY39" s="357">
        <f ca="1">IF(
COUNTIFS('Project Follow up - Base'!$S$20:$S$96,BY$2,'Project Follow up - Base'!$F$20:$F$96,$C39)&lt;= INDEX(List!$Q:$Q,MATCH(BY$2,List!$P:$P,0)),
0,
(COUNTIFS('Project Follow up - Base'!$S$20:$S$96,BY$2,'Project Follow up - Base'!$F$20:$F$96,$C39)
- INDEX(List!$Q:$Q,MATCH(BY$2,List!$P:$P,0)))
* INDEX(List!$R:$R,MATCH(BY$2,List!$P:$P,0)))</f>
        <v>0</v>
      </c>
      <c r="BZ39" s="357">
        <f ca="1">IF(
COUNTIFS('Project Follow up - Base'!$S$20:$S$96,BZ$2,'Project Follow up - Base'!$F$20:$F$96,$C39)&lt;= INDEX(List!$Q:$Q,MATCH(BZ$2,List!$P:$P,0)),
0,
(COUNTIFS('Project Follow up - Base'!$S$20:$S$96,BZ$2,'Project Follow up - Base'!$F$20:$F$96,$C39)
- INDEX(List!$Q:$Q,MATCH(BZ$2,List!$P:$P,0)))
* INDEX(List!$R:$R,MATCH(BZ$2,List!$P:$P,0)))</f>
        <v>0</v>
      </c>
      <c r="CA39" s="357">
        <f ca="1">IF(
COUNTIFS('Project Follow up - Base'!$S$20:$S$96,CA$2,'Project Follow up - Base'!$F$20:$F$96,$C39)&lt;= INDEX(List!$Q:$Q,MATCH(CA$2,List!$P:$P,0)),
0,
(COUNTIFS('Project Follow up - Base'!$S$20:$S$96,CA$2,'Project Follow up - Base'!$F$20:$F$96,$C39)
- INDEX(List!$Q:$Q,MATCH(CA$2,List!$P:$P,0)))
* INDEX(List!$R:$R,MATCH(CA$2,List!$P:$P,0)))</f>
        <v>0</v>
      </c>
      <c r="CB39" s="357">
        <f ca="1">IF(
COUNTIFS('Project Follow up - Base'!$S$20:$S$96,CB$2,'Project Follow up - Base'!$F$20:$F$96,$C39)&lt;= INDEX(List!$Q:$Q,MATCH(CB$2,List!$P:$P,0)),
0,
(COUNTIFS('Project Follow up - Base'!$S$20:$S$96,CB$2,'Project Follow up - Base'!$F$20:$F$96,$C39)
- INDEX(List!$Q:$Q,MATCH(CB$2,List!$P:$P,0)))
* INDEX(List!$R:$R,MATCH(CB$2,List!$P:$P,0)))</f>
        <v>0</v>
      </c>
      <c r="CC39" s="357">
        <f ca="1">IF(
COUNTIFS('Project Follow up - Base'!$S$20:$S$96,CC$2,'Project Follow up - Base'!$F$20:$F$96,$C39)&lt;= INDEX(List!$Q:$Q,MATCH(CC$2,List!$P:$P,0)),
0,
(COUNTIFS('Project Follow up - Base'!$S$20:$S$96,CC$2,'Project Follow up - Base'!$F$20:$F$96,$C39)
- INDEX(List!$Q:$Q,MATCH(CC$2,List!$P:$P,0)))
* INDEX(List!$R:$R,MATCH(CC$2,List!$P:$P,0)))</f>
        <v>0</v>
      </c>
      <c r="CD39" s="357">
        <f ca="1">IF(
COUNTIFS('Project Follow up - Base'!$S$20:$S$96,CD$2,'Project Follow up - Base'!$F$20:$F$96,$C39)&lt;= INDEX(List!$Q:$Q,MATCH(CD$2,List!$P:$P,0)),
0,
(COUNTIFS('Project Follow up - Base'!$S$20:$S$96,CD$2,'Project Follow up - Base'!$F$20:$F$96,$C39)
- INDEX(List!$Q:$Q,MATCH(CD$2,List!$P:$P,0)))
* INDEX(List!$R:$R,MATCH(CD$2,List!$P:$P,0)))</f>
        <v>0</v>
      </c>
      <c r="CE39" s="357">
        <f ca="1">IF(
COUNTIFS('Project Follow up - Base'!$S$20:$S$96,CE$2,'Project Follow up - Base'!$F$20:$F$96,$C39)&lt;= INDEX(List!$Q:$Q,MATCH(CE$2,List!$P:$P,0)),
0,
(COUNTIFS('Project Follow up - Base'!$S$20:$S$96,CE$2,'Project Follow up - Base'!$F$20:$F$96,$C39)
- INDEX(List!$Q:$Q,MATCH(CE$2,List!$P:$P,0)))
* INDEX(List!$R:$R,MATCH(CE$2,List!$P:$P,0)))</f>
        <v>0</v>
      </c>
      <c r="CF39" s="357">
        <f ca="1">IF(
COUNTIFS('Project Follow up - Base'!$S$20:$S$96,CF$2,'Project Follow up - Base'!$F$20:$F$96,$C39)&lt;= INDEX(List!$Q:$Q,MATCH(CF$2,List!$P:$P,0)),
0,
(COUNTIFS('Project Follow up - Base'!$S$20:$S$96,CF$2,'Project Follow up - Base'!$F$20:$F$96,$C39)
- INDEX(List!$Q:$Q,MATCH(CF$2,List!$P:$P,0)))
* INDEX(List!$R:$R,MATCH(CF$2,List!$P:$P,0)))</f>
        <v>0</v>
      </c>
      <c r="CG39" s="357">
        <f ca="1">IF(
COUNTIFS('Project Follow up - Base'!$S$20:$S$96,CG$2,'Project Follow up - Base'!$F$20:$F$96,$C39)&lt;= INDEX(List!$Q:$Q,MATCH(CG$2,List!$P:$P,0)),
0,
(COUNTIFS('Project Follow up - Base'!$S$20:$S$96,CG$2,'Project Follow up - Base'!$F$20:$F$96,$C39)
- INDEX(List!$Q:$Q,MATCH(CG$2,List!$P:$P,0)))
* INDEX(List!$R:$R,MATCH(CG$2,List!$P:$P,0)))</f>
        <v>0</v>
      </c>
      <c r="CH39" s="357">
        <f ca="1">IF(
COUNTIFS('Project Follow up - Base'!$S$20:$S$96,CH$2,'Project Follow up - Base'!$F$20:$F$96,$C39)&lt;= INDEX(List!$Q:$Q,MATCH(CH$2,List!$P:$P,0)),
0,
(COUNTIFS('Project Follow up - Base'!$S$20:$S$96,CH$2,'Project Follow up - Base'!$F$20:$F$96,$C39)
- INDEX(List!$Q:$Q,MATCH(CH$2,List!$P:$P,0)))
* INDEX(List!$R:$R,MATCH(CH$2,List!$P:$P,0)))</f>
        <v>0</v>
      </c>
      <c r="CI39" s="357">
        <f ca="1">IF(
COUNTIFS('Project Follow up - Base'!$S$20:$S$96,CI$2,'Project Follow up - Base'!$F$20:$F$96,$C39)&lt;= INDEX(List!$Q:$Q,MATCH(CI$2,List!$P:$P,0)),
0,
(COUNTIFS('Project Follow up - Base'!$S$20:$S$96,CI$2,'Project Follow up - Base'!$F$20:$F$96,$C39)
- INDEX(List!$Q:$Q,MATCH(CI$2,List!$P:$P,0)))
* INDEX(List!$R:$R,MATCH(CI$2,List!$P:$P,0)))</f>
        <v>0</v>
      </c>
      <c r="CJ39" s="357">
        <f ca="1">IF(
COUNTIFS('Project Follow up - Base'!$S$20:$S$96,CJ$2,'Project Follow up - Base'!$F$20:$F$96,$C39)&lt;= INDEX(List!$Q:$Q,MATCH(CJ$2,List!$P:$P,0)),
0,
(COUNTIFS('Project Follow up - Base'!$S$20:$S$96,CJ$2,'Project Follow up - Base'!$F$20:$F$96,$C39)
- INDEX(List!$Q:$Q,MATCH(CJ$2,List!$P:$P,0)))
* INDEX(List!$R:$R,MATCH(CJ$2,List!$P:$P,0)))</f>
        <v>0</v>
      </c>
      <c r="CK39" s="357">
        <f ca="1">IF(
COUNTIFS('Project Follow up - Base'!$S$20:$S$96,CK$2,'Project Follow up - Base'!$F$20:$F$96,$C39)&lt;= INDEX(List!$Q:$Q,MATCH(CK$2,List!$P:$P,0)),
0,
(COUNTIFS('Project Follow up - Base'!$S$20:$S$96,CK$2,'Project Follow up - Base'!$F$20:$F$96,$C39)
- INDEX(List!$Q:$Q,MATCH(CK$2,List!$P:$P,0)))
* INDEX(List!$R:$R,MATCH(CK$2,List!$P:$P,0)))</f>
        <v>0</v>
      </c>
      <c r="CL39" s="357">
        <f ca="1">IF(
COUNTIFS('Project Follow up - Base'!$S$20:$S$96,CL$2,'Project Follow up - Base'!$F$20:$F$96,$C39)&lt;= INDEX(List!$Q:$Q,MATCH(CL$2,List!$P:$P,0)),
0,
(COUNTIFS('Project Follow up - Base'!$S$20:$S$96,CL$2,'Project Follow up - Base'!$F$20:$F$96,$C39)
- INDEX(List!$Q:$Q,MATCH(CL$2,List!$P:$P,0)))
* INDEX(List!$R:$R,MATCH(CL$2,List!$P:$P,0)))</f>
        <v>0</v>
      </c>
      <c r="CM39" s="357">
        <f ca="1">IF(
COUNTIFS('Project Follow up - Base'!$S$20:$S$96,CM$2,'Project Follow up - Base'!$F$20:$F$96,$C39)&lt;= INDEX(List!$Q:$Q,MATCH(CM$2,List!$P:$P,0)),
0,
(COUNTIFS('Project Follow up - Base'!$S$20:$S$96,CM$2,'Project Follow up - Base'!$F$20:$F$96,$C39)
- INDEX(List!$Q:$Q,MATCH(CM$2,List!$P:$P,0)))
* INDEX(List!$R:$R,MATCH(CM$2,List!$P:$P,0)))</f>
        <v>0</v>
      </c>
      <c r="CN39" s="357">
        <f ca="1">IF(
COUNTIFS('Project Follow up - Base'!$S$20:$S$96,CN$2,'Project Follow up - Base'!$F$20:$F$96,$C39)&lt;= INDEX(List!$Q:$Q,MATCH(CN$2,List!$P:$P,0)),
0,
(COUNTIFS('Project Follow up - Base'!$S$20:$S$96,CN$2,'Project Follow up - Base'!$F$20:$F$96,$C39)
- INDEX(List!$Q:$Q,MATCH(CN$2,List!$P:$P,0)))
* INDEX(List!$R:$R,MATCH(CN$2,List!$P:$P,0)))</f>
        <v>0</v>
      </c>
      <c r="CO39" s="357">
        <f ca="1">IF(
COUNTIFS('Project Follow up - Base'!$S$20:$S$96,CO$2,'Project Follow up - Base'!$F$20:$F$96,$C39)&lt;= INDEX(List!$Q:$Q,MATCH(CO$2,List!$P:$P,0)),
0,
(COUNTIFS('Project Follow up - Base'!$S$20:$S$96,CO$2,'Project Follow up - Base'!$F$20:$F$96,$C39)
- INDEX(List!$Q:$Q,MATCH(CO$2,List!$P:$P,0)))
* INDEX(List!$R:$R,MATCH(CO$2,List!$P:$P,0)))</f>
        <v>0</v>
      </c>
      <c r="CP39" s="357">
        <f ca="1">IF(
COUNTIFS('Project Follow up - Base'!$S$20:$S$96,CP$2,'Project Follow up - Base'!$F$20:$F$96,$C39)&lt;= INDEX(List!$Q:$Q,MATCH(CP$2,List!$P:$P,0)),
0,
(COUNTIFS('Project Follow up - Base'!$S$20:$S$96,CP$2,'Project Follow up - Base'!$F$20:$F$96,$C39)
- INDEX(List!$Q:$Q,MATCH(CP$2,List!$P:$P,0)))
* INDEX(List!$R:$R,MATCH(CP$2,List!$P:$P,0)))</f>
        <v>0</v>
      </c>
      <c r="CQ39" s="357">
        <f ca="1">IF(
COUNTIFS('Project Follow up - Base'!$S$20:$S$96,CQ$2,'Project Follow up - Base'!$F$20:$F$96,$C39)&lt;= INDEX(List!$Q:$Q,MATCH(CQ$2,List!$P:$P,0)),
0,
(COUNTIFS('Project Follow up - Base'!$S$20:$S$96,CQ$2,'Project Follow up - Base'!$F$20:$F$96,$C39)
- INDEX(List!$Q:$Q,MATCH(CQ$2,List!$P:$P,0)))
* INDEX(List!$R:$R,MATCH(CQ$2,List!$P:$P,0)))</f>
        <v>0</v>
      </c>
      <c r="CR39" s="357">
        <f ca="1">IF(
COUNTIFS('Project Follow up - Base'!$S$20:$S$96,CR$2,'Project Follow up - Base'!$F$20:$F$96,$C39)&lt;= INDEX(List!$Q:$Q,MATCH(CR$2,List!$P:$P,0)),
0,
(COUNTIFS('Project Follow up - Base'!$S$20:$S$96,CR$2,'Project Follow up - Base'!$F$20:$F$96,$C39)
- INDEX(List!$Q:$Q,MATCH(CR$2,List!$P:$P,0)))
* INDEX(List!$R:$R,MATCH(CR$2,List!$P:$P,0)))</f>
        <v>0</v>
      </c>
      <c r="CS39" s="357">
        <f ca="1">IF(
COUNTIFS('Project Follow up - Base'!$S$20:$S$96,CS$2,'Project Follow up - Base'!$F$20:$F$96,$C39)&lt;= INDEX(List!$Q:$Q,MATCH(CS$2,List!$P:$P,0)),
0,
(COUNTIFS('Project Follow up - Base'!$S$20:$S$96,CS$2,'Project Follow up - Base'!$F$20:$F$96,$C39)
- INDEX(List!$Q:$Q,MATCH(CS$2,List!$P:$P,0)))
* INDEX(List!$R:$R,MATCH(CS$2,List!$P:$P,0)))</f>
        <v>0</v>
      </c>
      <c r="CT39" s="357">
        <f ca="1">IF(
COUNTIFS('Project Follow up - Base'!$S$20:$S$96,CT$2,'Project Follow up - Base'!$F$20:$F$96,$C39)&lt;= INDEX(List!$Q:$Q,MATCH(CT$2,List!$P:$P,0)),
0,
(COUNTIFS('Project Follow up - Base'!$S$20:$S$96,CT$2,'Project Follow up - Base'!$F$20:$F$96,$C39)
- INDEX(List!$Q:$Q,MATCH(CT$2,List!$P:$P,0)))
* INDEX(List!$R:$R,MATCH(CT$2,List!$P:$P,0)))</f>
        <v>0</v>
      </c>
      <c r="CU39" s="357">
        <f ca="1">IF(
COUNTIFS('Project Follow up - Base'!$S$20:$S$96,CU$2,'Project Follow up - Base'!$F$20:$F$96,$C39)&lt;= INDEX(List!$Q:$Q,MATCH(CU$2,List!$P:$P,0)),
0,
(COUNTIFS('Project Follow up - Base'!$S$20:$S$96,CU$2,'Project Follow up - Base'!$F$20:$F$96,$C39)
- INDEX(List!$Q:$Q,MATCH(CU$2,List!$P:$P,0)))
* INDEX(List!$R:$R,MATCH(CU$2,List!$P:$P,0)))</f>
        <v>0</v>
      </c>
      <c r="CV39" s="357">
        <f ca="1">IF(
COUNTIFS('Project Follow up - Base'!$S$20:$S$96,CV$2,'Project Follow up - Base'!$F$20:$F$96,$C39)&lt;= INDEX(List!$Q:$Q,MATCH(CV$2,List!$P:$P,0)),
0,
(COUNTIFS('Project Follow up - Base'!$S$20:$S$96,CV$2,'Project Follow up - Base'!$F$20:$F$96,$C39)
- INDEX(List!$Q:$Q,MATCH(CV$2,List!$P:$P,0)))
* INDEX(List!$R:$R,MATCH(CV$2,List!$P:$P,0)))</f>
        <v>0</v>
      </c>
      <c r="CW39" s="357">
        <f ca="1">IF(
COUNTIFS('Project Follow up - Base'!$S$20:$S$96,CW$2,'Project Follow up - Base'!$F$20:$F$96,$C39)&lt;= INDEX(List!$Q:$Q,MATCH(CW$2,List!$P:$P,0)),
0,
(COUNTIFS('Project Follow up - Base'!$S$20:$S$96,CW$2,'Project Follow up - Base'!$F$20:$F$96,$C39)
- INDEX(List!$Q:$Q,MATCH(CW$2,List!$P:$P,0)))
* INDEX(List!$R:$R,MATCH(CW$2,List!$P:$P,0)))</f>
        <v>0</v>
      </c>
      <c r="CX39" s="357">
        <f ca="1">IF(
COUNTIFS('Project Follow up - Base'!$S$20:$S$96,CX$2,'Project Follow up - Base'!$F$20:$F$96,$C39)&lt;= INDEX(List!$Q:$Q,MATCH(CX$2,List!$P:$P,0)),
0,
(COUNTIFS('Project Follow up - Base'!$S$20:$S$96,CX$2,'Project Follow up - Base'!$F$20:$F$96,$C39)
- INDEX(List!$Q:$Q,MATCH(CX$2,List!$P:$P,0)))
* INDEX(List!$R:$R,MATCH(CX$2,List!$P:$P,0)))</f>
        <v>0</v>
      </c>
      <c r="CY39" s="357">
        <f ca="1">IF(
COUNTIFS('Project Follow up - Base'!$S$20:$S$96,CY$2,'Project Follow up - Base'!$F$20:$F$96,$C39)&lt;= INDEX(List!$Q:$Q,MATCH(CY$2,List!$P:$P,0)),
0,
(COUNTIFS('Project Follow up - Base'!$S$20:$S$96,CY$2,'Project Follow up - Base'!$F$20:$F$96,$C39)
- INDEX(List!$Q:$Q,MATCH(CY$2,List!$P:$P,0)))
* INDEX(List!$R:$R,MATCH(CY$2,List!$P:$P,0)))</f>
        <v>0</v>
      </c>
      <c r="CZ39" s="357">
        <f ca="1">IF(
COUNTIFS('Project Follow up - Base'!$S$20:$S$96,CZ$2,'Project Follow up - Base'!$F$20:$F$96,$C39)&lt;= INDEX(List!$Q:$Q,MATCH(CZ$2,List!$P:$P,0)),
0,
(COUNTIFS('Project Follow up - Base'!$S$20:$S$96,CZ$2,'Project Follow up - Base'!$F$20:$F$96,$C39)
- INDEX(List!$Q:$Q,MATCH(CZ$2,List!$P:$P,0)))
* INDEX(List!$R:$R,MATCH(CZ$2,List!$P:$P,0)))</f>
        <v>0</v>
      </c>
      <c r="DA39" s="357">
        <f ca="1">IF(
COUNTIFS('Project Follow up - Base'!$S$20:$S$96,DA$2,'Project Follow up - Base'!$F$20:$F$96,$C39)&lt;= INDEX(List!$Q:$Q,MATCH(DA$2,List!$P:$P,0)),
0,
(COUNTIFS('Project Follow up - Base'!$S$20:$S$96,DA$2,'Project Follow up - Base'!$F$20:$F$96,$C39)
- INDEX(List!$Q:$Q,MATCH(DA$2,List!$P:$P,0)))
* INDEX(List!$R:$R,MATCH(DA$2,List!$P:$P,0)))</f>
        <v>0</v>
      </c>
      <c r="DB39" s="357">
        <f ca="1">IF(
COUNTIFS('Project Follow up - Base'!$S$20:$S$96,DB$2,'Project Follow up - Base'!$F$20:$F$96,$C39)&lt;= INDEX(List!$Q:$Q,MATCH(DB$2,List!$P:$P,0)),
0,
(COUNTIFS('Project Follow up - Base'!$S$20:$S$96,DB$2,'Project Follow up - Base'!$F$20:$F$96,$C39)
- INDEX(List!$Q:$Q,MATCH(DB$2,List!$P:$P,0)))
* INDEX(List!$R:$R,MATCH(DB$2,List!$P:$P,0)))</f>
        <v>0</v>
      </c>
    </row>
    <row r="40" spans="1:106" x14ac:dyDescent="0.2">
      <c r="A40" s="353">
        <f>COUNTIF('Project Follow up - Base'!$F$20:$F$96,C40)</f>
        <v>0</v>
      </c>
      <c r="B40" s="353">
        <f>'Employees Summary'!B41</f>
        <v>0</v>
      </c>
      <c r="C40" s="353">
        <f>'Employees Summary'!C41</f>
        <v>0</v>
      </c>
      <c r="D40" s="354" t="str">
        <f>IF(C40=0,"", IF(A40&gt;0,1-(G40*[1]KPI!$C$3)-(H40*[1]KPI!$C$4),""))</f>
        <v/>
      </c>
      <c r="E40" s="365" t="str">
        <f>IF(OR(C40='Project Follow up - Base'!$D$17,C40='Project Follow up - Base'!$D$38,C40='Project Follow up - Base'!$D$74), IF(SUMIF(B:B,B40,A:A)=0,"", AVERAGEIF(B:B,B40,D:D)),"")</f>
        <v/>
      </c>
      <c r="F40" s="366">
        <f>SUMIF('Project Follow up - Base'!$F$20:$F$102,'Employees KPIs'!C40,'Project Follow up - Base'!$AA$20:$AA$102)</f>
        <v>0</v>
      </c>
      <c r="G40" s="355">
        <f>IF( F40=0,
   0,
   IF(
     F40-
     [1]KPI!$F$3
     &lt;0,0,
     F40-
     [1]KPI!$F$3
    )*
     [1]KPI!$G$3
)</f>
        <v>0</v>
      </c>
      <c r="H40" s="355">
        <f t="shared" ca="1" si="0"/>
        <v>0</v>
      </c>
      <c r="I40" s="356">
        <f ca="1">IF(
COUNTIFS('Project Follow up - Base'!$S$20:$S$96,I$2,'Project Follow up - Base'!$F$20:$F$96,$C40)&lt;= INDEX(List!$Q:$Q,MATCH(I$2,List!$P:$P,0)),
0,
(COUNTIFS('Project Follow up - Base'!$S$20:$S$96,I$2,'Project Follow up - Base'!$F$20:$F$96,$C40)
- INDEX(List!$Q:$Q,MATCH(I$2,List!$P:$P,0)))
* INDEX(List!$R:$R,MATCH(I$2,List!$P:$P,0)))</f>
        <v>0</v>
      </c>
      <c r="J40" s="357">
        <f ca="1">IF(
COUNTIFS('Project Follow up - Base'!$S$20:$S$96,J$2,'Project Follow up - Base'!$F$20:$F$96,$C40)&lt;= INDEX(List!$Q:$Q,MATCH(J$2,List!$P:$P,0)),
0,
(COUNTIFS('Project Follow up - Base'!$S$20:$S$96,J$2,'Project Follow up - Base'!$F$20:$F$96,$C40)
- INDEX(List!$Q:$Q,MATCH(J$2,List!$P:$P,0)))
* INDEX(List!$R:$R,MATCH(J$2,List!$P:$P,0)))</f>
        <v>0</v>
      </c>
      <c r="K40" s="357">
        <f ca="1">IF(
COUNTIFS('Project Follow up - Base'!$S$20:$S$96,K$2,'Project Follow up - Base'!$F$20:$F$96,$C40)&lt;= INDEX(List!$Q:$Q,MATCH(K$2,List!$P:$P,0)),
0,
(COUNTIFS('Project Follow up - Base'!$S$20:$S$96,K$2,'Project Follow up - Base'!$F$20:$F$96,$C40)
- INDEX(List!$Q:$Q,MATCH(K$2,List!$P:$P,0)))
* INDEX(List!$R:$R,MATCH(K$2,List!$P:$P,0)))</f>
        <v>0</v>
      </c>
      <c r="L40" s="357">
        <f ca="1">IF(
COUNTIFS('Project Follow up - Base'!$S$20:$S$96,L$2,'Project Follow up - Base'!$F$20:$F$96,$C40)&lt;= INDEX(List!$Q:$Q,MATCH(L$2,List!$P:$P,0)),
0,
(COUNTIFS('Project Follow up - Base'!$S$20:$S$96,L$2,'Project Follow up - Base'!$F$20:$F$96,$C40)
- INDEX(List!$Q:$Q,MATCH(L$2,List!$P:$P,0)))
* INDEX(List!$R:$R,MATCH(L$2,List!$P:$P,0)))</f>
        <v>0</v>
      </c>
      <c r="M40" s="357">
        <f ca="1">IF(
COUNTIFS('Project Follow up - Base'!$S$20:$S$96,M$2,'Project Follow up - Base'!$F$20:$F$96,$C40)&lt;= INDEX(List!$Q:$Q,MATCH(M$2,List!$P:$P,0)),
0,
(COUNTIFS('Project Follow up - Base'!$S$20:$S$96,M$2,'Project Follow up - Base'!$F$20:$F$96,$C40)
- INDEX(List!$Q:$Q,MATCH(M$2,List!$P:$P,0)))
* INDEX(List!$R:$R,MATCH(M$2,List!$P:$P,0)))</f>
        <v>0</v>
      </c>
      <c r="N40" s="357">
        <f ca="1">IF(
COUNTIFS('Project Follow up - Base'!$S$20:$S$96,N$2,'Project Follow up - Base'!$F$20:$F$96,$C40)&lt;= INDEX(List!$Q:$Q,MATCH(N$2,List!$P:$P,0)),
0,
(COUNTIFS('Project Follow up - Base'!$S$20:$S$96,N$2,'Project Follow up - Base'!$F$20:$F$96,$C40)
- INDEX(List!$Q:$Q,MATCH(N$2,List!$P:$P,0)))
* INDEX(List!$R:$R,MATCH(N$2,List!$P:$P,0)))</f>
        <v>0</v>
      </c>
      <c r="O40" s="357">
        <f ca="1">IF(
COUNTIFS('Project Follow up - Base'!$S$20:$S$96,O$2,'Project Follow up - Base'!$F$20:$F$96,$C40)&lt;= INDEX(List!$Q:$Q,MATCH(O$2,List!$P:$P,0)),
0,
(COUNTIFS('Project Follow up - Base'!$S$20:$S$96,O$2,'Project Follow up - Base'!$F$20:$F$96,$C40)
- INDEX(List!$Q:$Q,MATCH(O$2,List!$P:$P,0)))
* INDEX(List!$R:$R,MATCH(O$2,List!$P:$P,0)))</f>
        <v>0</v>
      </c>
      <c r="P40" s="357">
        <f ca="1">IF(
COUNTIFS('Project Follow up - Base'!$S$20:$S$96,P$2,'Project Follow up - Base'!$F$20:$F$96,$C40)&lt;= INDEX(List!$Q:$Q,MATCH(P$2,List!$P:$P,0)),
0,
(COUNTIFS('Project Follow up - Base'!$S$20:$S$96,P$2,'Project Follow up - Base'!$F$20:$F$96,$C40)
- INDEX(List!$Q:$Q,MATCH(P$2,List!$P:$P,0)))
* INDEX(List!$R:$R,MATCH(P$2,List!$P:$P,0)))</f>
        <v>0</v>
      </c>
      <c r="Q40" s="357">
        <f ca="1">IF(
COUNTIFS('Project Follow up - Base'!$S$20:$S$96,Q$2,'Project Follow up - Base'!$F$20:$F$96,$C40)&lt;= INDEX(List!$Q:$Q,MATCH(Q$2,List!$P:$P,0)),
0,
(COUNTIFS('Project Follow up - Base'!$S$20:$S$96,Q$2,'Project Follow up - Base'!$F$20:$F$96,$C40)
- INDEX(List!$Q:$Q,MATCH(Q$2,List!$P:$P,0)))
* INDEX(List!$R:$R,MATCH(Q$2,List!$P:$P,0)))</f>
        <v>0</v>
      </c>
      <c r="R40" s="357">
        <f ca="1">IF(
COUNTIFS('Project Follow up - Base'!$S$20:$S$96,R$2,'Project Follow up - Base'!$F$20:$F$96,$C40)&lt;= INDEX(List!$Q:$Q,MATCH(R$2,List!$P:$P,0)),
0,
(COUNTIFS('Project Follow up - Base'!$S$20:$S$96,R$2,'Project Follow up - Base'!$F$20:$F$96,$C40)
- INDEX(List!$Q:$Q,MATCH(R$2,List!$P:$P,0)))
* INDEX(List!$R:$R,MATCH(R$2,List!$P:$P,0)))</f>
        <v>0</v>
      </c>
      <c r="S40" s="357">
        <f ca="1">IF(
COUNTIFS('Project Follow up - Base'!$S$20:$S$96,S$2,'Project Follow up - Base'!$F$20:$F$96,$C40)&lt;= INDEX(List!$Q:$Q,MATCH(S$2,List!$P:$P,0)),
0,
(COUNTIFS('Project Follow up - Base'!$S$20:$S$96,S$2,'Project Follow up - Base'!$F$20:$F$96,$C40)
- INDEX(List!$Q:$Q,MATCH(S$2,List!$P:$P,0)))
* INDEX(List!$R:$R,MATCH(S$2,List!$P:$P,0)))</f>
        <v>0</v>
      </c>
      <c r="T40" s="357">
        <f ca="1">IF(
COUNTIFS('Project Follow up - Base'!$S$20:$S$96,T$2,'Project Follow up - Base'!$F$20:$F$96,$C40)&lt;= INDEX(List!$Q:$Q,MATCH(T$2,List!$P:$P,0)),
0,
(COUNTIFS('Project Follow up - Base'!$S$20:$S$96,T$2,'Project Follow up - Base'!$F$20:$F$96,$C40)
- INDEX(List!$Q:$Q,MATCH(T$2,List!$P:$P,0)))
* INDEX(List!$R:$R,MATCH(T$2,List!$P:$P,0)))</f>
        <v>0</v>
      </c>
      <c r="U40" s="357">
        <f ca="1">IF(
COUNTIFS('Project Follow up - Base'!$S$20:$S$96,U$2,'Project Follow up - Base'!$F$20:$F$96,$C40)&lt;= INDEX(List!$Q:$Q,MATCH(U$2,List!$P:$P,0)),
0,
(COUNTIFS('Project Follow up - Base'!$S$20:$S$96,U$2,'Project Follow up - Base'!$F$20:$F$96,$C40)
- INDEX(List!$Q:$Q,MATCH(U$2,List!$P:$P,0)))
* INDEX(List!$R:$R,MATCH(U$2,List!$P:$P,0)))</f>
        <v>0</v>
      </c>
      <c r="V40" s="357">
        <f ca="1">IF(
COUNTIFS('Project Follow up - Base'!$S$20:$S$96,V$2,'Project Follow up - Base'!$F$20:$F$96,$C40)&lt;= INDEX(List!$Q:$Q,MATCH(V$2,List!$P:$P,0)),
0,
(COUNTIFS('Project Follow up - Base'!$S$20:$S$96,V$2,'Project Follow up - Base'!$F$20:$F$96,$C40)
- INDEX(List!$Q:$Q,MATCH(V$2,List!$P:$P,0)))
* INDEX(List!$R:$R,MATCH(V$2,List!$P:$P,0)))</f>
        <v>0</v>
      </c>
      <c r="W40" s="357">
        <f ca="1">IF(
COUNTIFS('Project Follow up - Base'!$S$20:$S$96,W$2,'Project Follow up - Base'!$F$20:$F$96,$C40)&lt;= INDEX(List!$Q:$Q,MATCH(W$2,List!$P:$P,0)),
0,
(COUNTIFS('Project Follow up - Base'!$S$20:$S$96,W$2,'Project Follow up - Base'!$F$20:$F$96,$C40)
- INDEX(List!$Q:$Q,MATCH(W$2,List!$P:$P,0)))
* INDEX(List!$R:$R,MATCH(W$2,List!$P:$P,0)))</f>
        <v>0</v>
      </c>
      <c r="X40" s="357">
        <f ca="1">IF(
COUNTIFS('Project Follow up - Base'!$S$20:$S$96,X$2,'Project Follow up - Base'!$F$20:$F$96,$C40)&lt;= INDEX(List!$Q:$Q,MATCH(X$2,List!$P:$P,0)),
0,
(COUNTIFS('Project Follow up - Base'!$S$20:$S$96,X$2,'Project Follow up - Base'!$F$20:$F$96,$C40)
- INDEX(List!$Q:$Q,MATCH(X$2,List!$P:$P,0)))
* INDEX(List!$R:$R,MATCH(X$2,List!$P:$P,0)))</f>
        <v>0</v>
      </c>
      <c r="Y40" s="357">
        <f ca="1">IF(
COUNTIFS('Project Follow up - Base'!$S$20:$S$96,Y$2,'Project Follow up - Base'!$F$20:$F$96,$C40)&lt;= INDEX(List!$Q:$Q,MATCH(Y$2,List!$P:$P,0)),
0,
(COUNTIFS('Project Follow up - Base'!$S$20:$S$96,Y$2,'Project Follow up - Base'!$F$20:$F$96,$C40)
- INDEX(List!$Q:$Q,MATCH(Y$2,List!$P:$P,0)))
* INDEX(List!$R:$R,MATCH(Y$2,List!$P:$P,0)))</f>
        <v>0</v>
      </c>
      <c r="Z40" s="357">
        <f ca="1">IF(
COUNTIFS('Project Follow up - Base'!$S$20:$S$96,Z$2,'Project Follow up - Base'!$F$20:$F$96,$C40)&lt;= INDEX(List!$Q:$Q,MATCH(Z$2,List!$P:$P,0)),
0,
(COUNTIFS('Project Follow up - Base'!$S$20:$S$96,Z$2,'Project Follow up - Base'!$F$20:$F$96,$C40)
- INDEX(List!$Q:$Q,MATCH(Z$2,List!$P:$P,0)))
* INDEX(List!$R:$R,MATCH(Z$2,List!$P:$P,0)))</f>
        <v>0</v>
      </c>
      <c r="AA40" s="357">
        <f ca="1">IF(
COUNTIFS('Project Follow up - Base'!$S$20:$S$96,AA$2,'Project Follow up - Base'!$F$20:$F$96,$C40)&lt;= INDEX(List!$Q:$Q,MATCH(AA$2,List!$P:$P,0)),
0,
(COUNTIFS('Project Follow up - Base'!$S$20:$S$96,AA$2,'Project Follow up - Base'!$F$20:$F$96,$C40)
- INDEX(List!$Q:$Q,MATCH(AA$2,List!$P:$P,0)))
* INDEX(List!$R:$R,MATCH(AA$2,List!$P:$P,0)))</f>
        <v>0</v>
      </c>
      <c r="AB40" s="357">
        <f ca="1">IF(
COUNTIFS('Project Follow up - Base'!$S$20:$S$96,AB$2,'Project Follow up - Base'!$F$20:$F$96,$C40)&lt;= INDEX(List!$Q:$Q,MATCH(AB$2,List!$P:$P,0)),
0,
(COUNTIFS('Project Follow up - Base'!$S$20:$S$96,AB$2,'Project Follow up - Base'!$F$20:$F$96,$C40)
- INDEX(List!$Q:$Q,MATCH(AB$2,List!$P:$P,0)))
* INDEX(List!$R:$R,MATCH(AB$2,List!$P:$P,0)))</f>
        <v>0</v>
      </c>
      <c r="AC40" s="357">
        <f ca="1">IF(
COUNTIFS('Project Follow up - Base'!$S$20:$S$96,AC$2,'Project Follow up - Base'!$F$20:$F$96,$C40)&lt;= INDEX(List!$Q:$Q,MATCH(AC$2,List!$P:$P,0)),
0,
(COUNTIFS('Project Follow up - Base'!$S$20:$S$96,AC$2,'Project Follow up - Base'!$F$20:$F$96,$C40)
- INDEX(List!$Q:$Q,MATCH(AC$2,List!$P:$P,0)))
* INDEX(List!$R:$R,MATCH(AC$2,List!$P:$P,0)))</f>
        <v>0</v>
      </c>
      <c r="AD40" s="357">
        <f ca="1">IF(
COUNTIFS('Project Follow up - Base'!$S$20:$S$96,AD$2,'Project Follow up - Base'!$F$20:$F$96,$C40)&lt;= INDEX(List!$Q:$Q,MATCH(AD$2,List!$P:$P,0)),
0,
(COUNTIFS('Project Follow up - Base'!$S$20:$S$96,AD$2,'Project Follow up - Base'!$F$20:$F$96,$C40)
- INDEX(List!$Q:$Q,MATCH(AD$2,List!$P:$P,0)))
* INDEX(List!$R:$R,MATCH(AD$2,List!$P:$P,0)))</f>
        <v>0</v>
      </c>
      <c r="AE40" s="357">
        <f ca="1">IF(
COUNTIFS('Project Follow up - Base'!$S$20:$S$96,AE$2,'Project Follow up - Base'!$F$20:$F$96,$C40)&lt;= INDEX(List!$Q:$Q,MATCH(AE$2,List!$P:$P,0)),
0,
(COUNTIFS('Project Follow up - Base'!$S$20:$S$96,AE$2,'Project Follow up - Base'!$F$20:$F$96,$C40)
- INDEX(List!$Q:$Q,MATCH(AE$2,List!$P:$P,0)))
* INDEX(List!$R:$R,MATCH(AE$2,List!$P:$P,0)))</f>
        <v>0</v>
      </c>
      <c r="AF40" s="357">
        <f ca="1">IF(
COUNTIFS('Project Follow up - Base'!$S$20:$S$96,AF$2,'Project Follow up - Base'!$F$20:$F$96,$C40)&lt;= INDEX(List!$Q:$Q,MATCH(AF$2,List!$P:$P,0)),
0,
(COUNTIFS('Project Follow up - Base'!$S$20:$S$96,AF$2,'Project Follow up - Base'!$F$20:$F$96,$C40)
- INDEX(List!$Q:$Q,MATCH(AF$2,List!$P:$P,0)))
* INDEX(List!$R:$R,MATCH(AF$2,List!$P:$P,0)))</f>
        <v>0</v>
      </c>
      <c r="AG40" s="357">
        <f ca="1">IF(
COUNTIFS('Project Follow up - Base'!$S$20:$S$96,AG$2,'Project Follow up - Base'!$F$20:$F$96,$C40)&lt;= INDEX(List!$Q:$Q,MATCH(AG$2,List!$P:$P,0)),
0,
(COUNTIFS('Project Follow up - Base'!$S$20:$S$96,AG$2,'Project Follow up - Base'!$F$20:$F$96,$C40)
- INDEX(List!$Q:$Q,MATCH(AG$2,List!$P:$P,0)))
* INDEX(List!$R:$R,MATCH(AG$2,List!$P:$P,0)))</f>
        <v>0</v>
      </c>
      <c r="AH40" s="357">
        <f ca="1">IF(
COUNTIFS('Project Follow up - Base'!$S$20:$S$96,AH$2,'Project Follow up - Base'!$F$20:$F$96,$C40)&lt;= INDEX(List!$Q:$Q,MATCH(AH$2,List!$P:$P,0)),
0,
(COUNTIFS('Project Follow up - Base'!$S$20:$S$96,AH$2,'Project Follow up - Base'!$F$20:$F$96,$C40)
- INDEX(List!$Q:$Q,MATCH(AH$2,List!$P:$P,0)))
* INDEX(List!$R:$R,MATCH(AH$2,List!$P:$P,0)))</f>
        <v>0</v>
      </c>
      <c r="AI40" s="357">
        <f ca="1">IF(
COUNTIFS('Project Follow up - Base'!$S$20:$S$96,AI$2,'Project Follow up - Base'!$F$20:$F$96,$C40)&lt;= INDEX(List!$Q:$Q,MATCH(AI$2,List!$P:$P,0)),
0,
(COUNTIFS('Project Follow up - Base'!$S$20:$S$96,AI$2,'Project Follow up - Base'!$F$20:$F$96,$C40)
- INDEX(List!$Q:$Q,MATCH(AI$2,List!$P:$P,0)))
* INDEX(List!$R:$R,MATCH(AI$2,List!$P:$P,0)))</f>
        <v>0</v>
      </c>
      <c r="AJ40" s="357">
        <f ca="1">IF(
COUNTIFS('Project Follow up - Base'!$S$20:$S$96,AJ$2,'Project Follow up - Base'!$F$20:$F$96,$C40)&lt;= INDEX(List!$Q:$Q,MATCH(AJ$2,List!$P:$P,0)),
0,
(COUNTIFS('Project Follow up - Base'!$S$20:$S$96,AJ$2,'Project Follow up - Base'!$F$20:$F$96,$C40)
- INDEX(List!$Q:$Q,MATCH(AJ$2,List!$P:$P,0)))
* INDEX(List!$R:$R,MATCH(AJ$2,List!$P:$P,0)))</f>
        <v>0</v>
      </c>
      <c r="AK40" s="357">
        <f ca="1">IF(
COUNTIFS('Project Follow up - Base'!$S$20:$S$96,AK$2,'Project Follow up - Base'!$F$20:$F$96,$C40)&lt;= INDEX(List!$Q:$Q,MATCH(AK$2,List!$P:$P,0)),
0,
(COUNTIFS('Project Follow up - Base'!$S$20:$S$96,AK$2,'Project Follow up - Base'!$F$20:$F$96,$C40)
- INDEX(List!$Q:$Q,MATCH(AK$2,List!$P:$P,0)))
* INDEX(List!$R:$R,MATCH(AK$2,List!$P:$P,0)))</f>
        <v>0</v>
      </c>
      <c r="AL40" s="357">
        <f ca="1">IF(
COUNTIFS('Project Follow up - Base'!$S$20:$S$96,AL$2,'Project Follow up - Base'!$F$20:$F$96,$C40)&lt;= INDEX(List!$Q:$Q,MATCH(AL$2,List!$P:$P,0)),
0,
(COUNTIFS('Project Follow up - Base'!$S$20:$S$96,AL$2,'Project Follow up - Base'!$F$20:$F$96,$C40)
- INDEX(List!$Q:$Q,MATCH(AL$2,List!$P:$P,0)))
* INDEX(List!$R:$R,MATCH(AL$2,List!$P:$P,0)))</f>
        <v>0</v>
      </c>
      <c r="AM40" s="357">
        <f ca="1">IF(
COUNTIFS('Project Follow up - Base'!$S$20:$S$96,AM$2,'Project Follow up - Base'!$F$20:$F$96,$C40)&lt;= INDEX(List!$Q:$Q,MATCH(AM$2,List!$P:$P,0)),
0,
(COUNTIFS('Project Follow up - Base'!$S$20:$S$96,AM$2,'Project Follow up - Base'!$F$20:$F$96,$C40)
- INDEX(List!$Q:$Q,MATCH(AM$2,List!$P:$P,0)))
* INDEX(List!$R:$R,MATCH(AM$2,List!$P:$P,0)))</f>
        <v>0</v>
      </c>
      <c r="AN40" s="357">
        <f ca="1">IF(
COUNTIFS('Project Follow up - Base'!$S$20:$S$96,AN$2,'Project Follow up - Base'!$F$20:$F$96,$C40)&lt;= INDEX(List!$Q:$Q,MATCH(AN$2,List!$P:$P,0)),
0,
(COUNTIFS('Project Follow up - Base'!$S$20:$S$96,AN$2,'Project Follow up - Base'!$F$20:$F$96,$C40)
- INDEX(List!$Q:$Q,MATCH(AN$2,List!$P:$P,0)))
* INDEX(List!$R:$R,MATCH(AN$2,List!$P:$P,0)))</f>
        <v>0</v>
      </c>
      <c r="AO40" s="357">
        <f ca="1">IF(
COUNTIFS('Project Follow up - Base'!$S$20:$S$96,AO$2,'Project Follow up - Base'!$F$20:$F$96,$C40)&lt;= INDEX(List!$Q:$Q,MATCH(AO$2,List!$P:$P,0)),
0,
(COUNTIFS('Project Follow up - Base'!$S$20:$S$96,AO$2,'Project Follow up - Base'!$F$20:$F$96,$C40)
- INDEX(List!$Q:$Q,MATCH(AO$2,List!$P:$P,0)))
* INDEX(List!$R:$R,MATCH(AO$2,List!$P:$P,0)))</f>
        <v>0</v>
      </c>
      <c r="AP40" s="357">
        <f ca="1">IF(
COUNTIFS('Project Follow up - Base'!$S$20:$S$96,AP$2,'Project Follow up - Base'!$F$20:$F$96,$C40)&lt;= INDEX(List!$Q:$Q,MATCH(AP$2,List!$P:$P,0)),
0,
(COUNTIFS('Project Follow up - Base'!$S$20:$S$96,AP$2,'Project Follow up - Base'!$F$20:$F$96,$C40)
- INDEX(List!$Q:$Q,MATCH(AP$2,List!$P:$P,0)))
* INDEX(List!$R:$R,MATCH(AP$2,List!$P:$P,0)))</f>
        <v>0</v>
      </c>
      <c r="AQ40" s="357">
        <f ca="1">IF(
COUNTIFS('Project Follow up - Base'!$S$20:$S$96,AQ$2,'Project Follow up - Base'!$F$20:$F$96,$C40)&lt;= INDEX(List!$Q:$Q,MATCH(AQ$2,List!$P:$P,0)),
0,
(COUNTIFS('Project Follow up - Base'!$S$20:$S$96,AQ$2,'Project Follow up - Base'!$F$20:$F$96,$C40)
- INDEX(List!$Q:$Q,MATCH(AQ$2,List!$P:$P,0)))
* INDEX(List!$R:$R,MATCH(AQ$2,List!$P:$P,0)))</f>
        <v>0</v>
      </c>
      <c r="AR40" s="357">
        <f ca="1">IF(
COUNTIFS('Project Follow up - Base'!$S$20:$S$96,AR$2,'Project Follow up - Base'!$F$20:$F$96,$C40)&lt;= INDEX(List!$Q:$Q,MATCH(AR$2,List!$P:$P,0)),
0,
(COUNTIFS('Project Follow up - Base'!$S$20:$S$96,AR$2,'Project Follow up - Base'!$F$20:$F$96,$C40)
- INDEX(List!$Q:$Q,MATCH(AR$2,List!$P:$P,0)))
* INDEX(List!$R:$R,MATCH(AR$2,List!$P:$P,0)))</f>
        <v>0</v>
      </c>
      <c r="AS40" s="357">
        <f ca="1">IF(
COUNTIFS('Project Follow up - Base'!$S$20:$S$96,AS$2,'Project Follow up - Base'!$F$20:$F$96,$C40)&lt;= INDEX(List!$Q:$Q,MATCH(AS$2,List!$P:$P,0)),
0,
(COUNTIFS('Project Follow up - Base'!$S$20:$S$96,AS$2,'Project Follow up - Base'!$F$20:$F$96,$C40)
- INDEX(List!$Q:$Q,MATCH(AS$2,List!$P:$P,0)))
* INDEX(List!$R:$R,MATCH(AS$2,List!$P:$P,0)))</f>
        <v>0</v>
      </c>
      <c r="AT40" s="357">
        <f ca="1">IF(
COUNTIFS('Project Follow up - Base'!$S$20:$S$96,AT$2,'Project Follow up - Base'!$F$20:$F$96,$C40)&lt;= INDEX(List!$Q:$Q,MATCH(AT$2,List!$P:$P,0)),
0,
(COUNTIFS('Project Follow up - Base'!$S$20:$S$96,AT$2,'Project Follow up - Base'!$F$20:$F$96,$C40)
- INDEX(List!$Q:$Q,MATCH(AT$2,List!$P:$P,0)))
* INDEX(List!$R:$R,MATCH(AT$2,List!$P:$P,0)))</f>
        <v>0</v>
      </c>
      <c r="AU40" s="357">
        <f ca="1">IF(
COUNTIFS('Project Follow up - Base'!$S$20:$S$96,AU$2,'Project Follow up - Base'!$F$20:$F$96,$C40)&lt;= INDEX(List!$Q:$Q,MATCH(AU$2,List!$P:$P,0)),
0,
(COUNTIFS('Project Follow up - Base'!$S$20:$S$96,AU$2,'Project Follow up - Base'!$F$20:$F$96,$C40)
- INDEX(List!$Q:$Q,MATCH(AU$2,List!$P:$P,0)))
* INDEX(List!$R:$R,MATCH(AU$2,List!$P:$P,0)))</f>
        <v>0</v>
      </c>
      <c r="AV40" s="357">
        <f ca="1">IF(
COUNTIFS('Project Follow up - Base'!$S$20:$S$96,AV$2,'Project Follow up - Base'!$F$20:$F$96,$C40)&lt;= INDEX(List!$Q:$Q,MATCH(AV$2,List!$P:$P,0)),
0,
(COUNTIFS('Project Follow up - Base'!$S$20:$S$96,AV$2,'Project Follow up - Base'!$F$20:$F$96,$C40)
- INDEX(List!$Q:$Q,MATCH(AV$2,List!$P:$P,0)))
* INDEX(List!$R:$R,MATCH(AV$2,List!$P:$P,0)))</f>
        <v>0</v>
      </c>
      <c r="AW40" s="357">
        <f ca="1">IF(
COUNTIFS('Project Follow up - Base'!$S$20:$S$96,AW$2,'Project Follow up - Base'!$F$20:$F$96,$C40)&lt;= INDEX(List!$Q:$Q,MATCH(AW$2,List!$P:$P,0)),
0,
(COUNTIFS('Project Follow up - Base'!$S$20:$S$96,AW$2,'Project Follow up - Base'!$F$20:$F$96,$C40)
- INDEX(List!$Q:$Q,MATCH(AW$2,List!$P:$P,0)))
* INDEX(List!$R:$R,MATCH(AW$2,List!$P:$P,0)))</f>
        <v>0</v>
      </c>
      <c r="AX40" s="357">
        <f ca="1">IF(
COUNTIFS('Project Follow up - Base'!$S$20:$S$96,AX$2,'Project Follow up - Base'!$F$20:$F$96,$C40)&lt;= INDEX(List!$Q:$Q,MATCH(AX$2,List!$P:$P,0)),
0,
(COUNTIFS('Project Follow up - Base'!$S$20:$S$96,AX$2,'Project Follow up - Base'!$F$20:$F$96,$C40)
- INDEX(List!$Q:$Q,MATCH(AX$2,List!$P:$P,0)))
* INDEX(List!$R:$R,MATCH(AX$2,List!$P:$P,0)))</f>
        <v>0</v>
      </c>
      <c r="AY40" s="357">
        <f ca="1">IF(
COUNTIFS('Project Follow up - Base'!$S$20:$S$96,AY$2,'Project Follow up - Base'!$F$20:$F$96,$C40)&lt;= INDEX(List!$Q:$Q,MATCH(AY$2,List!$P:$P,0)),
0,
(COUNTIFS('Project Follow up - Base'!$S$20:$S$96,AY$2,'Project Follow up - Base'!$F$20:$F$96,$C40)
- INDEX(List!$Q:$Q,MATCH(AY$2,List!$P:$P,0)))
* INDEX(List!$R:$R,MATCH(AY$2,List!$P:$P,0)))</f>
        <v>0</v>
      </c>
      <c r="AZ40" s="357">
        <f ca="1">IF(
COUNTIFS('Project Follow up - Base'!$S$20:$S$96,AZ$2,'Project Follow up - Base'!$F$20:$F$96,$C40)&lt;= INDEX(List!$Q:$Q,MATCH(AZ$2,List!$P:$P,0)),
0,
(COUNTIFS('Project Follow up - Base'!$S$20:$S$96,AZ$2,'Project Follow up - Base'!$F$20:$F$96,$C40)
- INDEX(List!$Q:$Q,MATCH(AZ$2,List!$P:$P,0)))
* INDEX(List!$R:$R,MATCH(AZ$2,List!$P:$P,0)))</f>
        <v>0</v>
      </c>
      <c r="BA40" s="357">
        <f ca="1">IF(
COUNTIFS('Project Follow up - Base'!$S$20:$S$96,BA$2,'Project Follow up - Base'!$F$20:$F$96,$C40)&lt;= INDEX(List!$Q:$Q,MATCH(BA$2,List!$P:$P,0)),
0,
(COUNTIFS('Project Follow up - Base'!$S$20:$S$96,BA$2,'Project Follow up - Base'!$F$20:$F$96,$C40)
- INDEX(List!$Q:$Q,MATCH(BA$2,List!$P:$P,0)))
* INDEX(List!$R:$R,MATCH(BA$2,List!$P:$P,0)))</f>
        <v>0</v>
      </c>
      <c r="BB40" s="357">
        <f ca="1">IF(
COUNTIFS('Project Follow up - Base'!$S$20:$S$96,BB$2,'Project Follow up - Base'!$F$20:$F$96,$C40)&lt;= INDEX(List!$Q:$Q,MATCH(BB$2,List!$P:$P,0)),
0,
(COUNTIFS('Project Follow up - Base'!$S$20:$S$96,BB$2,'Project Follow up - Base'!$F$20:$F$96,$C40)
- INDEX(List!$Q:$Q,MATCH(BB$2,List!$P:$P,0)))
* INDEX(List!$R:$R,MATCH(BB$2,List!$P:$P,0)))</f>
        <v>0</v>
      </c>
      <c r="BC40" s="357">
        <f ca="1">IF(
COUNTIFS('Project Follow up - Base'!$S$20:$S$96,BC$2,'Project Follow up - Base'!$F$20:$F$96,$C40)&lt;= INDEX(List!$Q:$Q,MATCH(BC$2,List!$P:$P,0)),
0,
(COUNTIFS('Project Follow up - Base'!$S$20:$S$96,BC$2,'Project Follow up - Base'!$F$20:$F$96,$C40)
- INDEX(List!$Q:$Q,MATCH(BC$2,List!$P:$P,0)))
* INDEX(List!$R:$R,MATCH(BC$2,List!$P:$P,0)))</f>
        <v>0</v>
      </c>
      <c r="BD40" s="357">
        <f ca="1">IF(
COUNTIFS('Project Follow up - Base'!$S$20:$S$96,BD$2,'Project Follow up - Base'!$F$20:$F$96,$C40)&lt;= INDEX(List!$Q:$Q,MATCH(BD$2,List!$P:$P,0)),
0,
(COUNTIFS('Project Follow up - Base'!$S$20:$S$96,BD$2,'Project Follow up - Base'!$F$20:$F$96,$C40)
- INDEX(List!$Q:$Q,MATCH(BD$2,List!$P:$P,0)))
* INDEX(List!$R:$R,MATCH(BD$2,List!$P:$P,0)))</f>
        <v>0</v>
      </c>
      <c r="BE40" s="357">
        <f ca="1">IF(
COUNTIFS('Project Follow up - Base'!$S$20:$S$96,BE$2,'Project Follow up - Base'!$F$20:$F$96,$C40)&lt;= INDEX(List!$Q:$Q,MATCH(BE$2,List!$P:$P,0)),
0,
(COUNTIFS('Project Follow up - Base'!$S$20:$S$96,BE$2,'Project Follow up - Base'!$F$20:$F$96,$C40)
- INDEX(List!$Q:$Q,MATCH(BE$2,List!$P:$P,0)))
* INDEX(List!$R:$R,MATCH(BE$2,List!$P:$P,0)))</f>
        <v>0</v>
      </c>
      <c r="BF40" s="357">
        <f ca="1">IF(
COUNTIFS('Project Follow up - Base'!$S$20:$S$96,BF$2,'Project Follow up - Base'!$F$20:$F$96,$C40)&lt;= INDEX(List!$Q:$Q,MATCH(BF$2,List!$P:$P,0)),
0,
(COUNTIFS('Project Follow up - Base'!$S$20:$S$96,BF$2,'Project Follow up - Base'!$F$20:$F$96,$C40)
- INDEX(List!$Q:$Q,MATCH(BF$2,List!$P:$P,0)))
* INDEX(List!$R:$R,MATCH(BF$2,List!$P:$P,0)))</f>
        <v>0</v>
      </c>
      <c r="BG40" s="357">
        <f ca="1">IF(
COUNTIFS('Project Follow up - Base'!$S$20:$S$96,BG$2,'Project Follow up - Base'!$F$20:$F$96,$C40)&lt;= INDEX(List!$Q:$Q,MATCH(BG$2,List!$P:$P,0)),
0,
(COUNTIFS('Project Follow up - Base'!$S$20:$S$96,BG$2,'Project Follow up - Base'!$F$20:$F$96,$C40)
- INDEX(List!$Q:$Q,MATCH(BG$2,List!$P:$P,0)))
* INDEX(List!$R:$R,MATCH(BG$2,List!$P:$P,0)))</f>
        <v>0</v>
      </c>
      <c r="BH40" s="357">
        <f ca="1">IF(
COUNTIFS('Project Follow up - Base'!$S$20:$S$96,BH$2,'Project Follow up - Base'!$F$20:$F$96,$C40)&lt;= INDEX(List!$Q:$Q,MATCH(BH$2,List!$P:$P,0)),
0,
(COUNTIFS('Project Follow up - Base'!$S$20:$S$96,BH$2,'Project Follow up - Base'!$F$20:$F$96,$C40)
- INDEX(List!$Q:$Q,MATCH(BH$2,List!$P:$P,0)))
* INDEX(List!$R:$R,MATCH(BH$2,List!$P:$P,0)))</f>
        <v>0</v>
      </c>
      <c r="BI40" s="357">
        <f ca="1">IF(
COUNTIFS('Project Follow up - Base'!$S$20:$S$96,BI$2,'Project Follow up - Base'!$F$20:$F$96,$C40)&lt;= INDEX(List!$Q:$Q,MATCH(BI$2,List!$P:$P,0)),
0,
(COUNTIFS('Project Follow up - Base'!$S$20:$S$96,BI$2,'Project Follow up - Base'!$F$20:$F$96,$C40)
- INDEX(List!$Q:$Q,MATCH(BI$2,List!$P:$P,0)))
* INDEX(List!$R:$R,MATCH(BI$2,List!$P:$P,0)))</f>
        <v>0</v>
      </c>
      <c r="BJ40" s="357">
        <f ca="1">IF(
COUNTIFS('Project Follow up - Base'!$S$20:$S$96,BJ$2,'Project Follow up - Base'!$F$20:$F$96,$C40)&lt;= INDEX(List!$Q:$Q,MATCH(BJ$2,List!$P:$P,0)),
0,
(COUNTIFS('Project Follow up - Base'!$S$20:$S$96,BJ$2,'Project Follow up - Base'!$F$20:$F$96,$C40)
- INDEX(List!$Q:$Q,MATCH(BJ$2,List!$P:$P,0)))
* INDEX(List!$R:$R,MATCH(BJ$2,List!$P:$P,0)))</f>
        <v>0</v>
      </c>
      <c r="BK40" s="357">
        <f ca="1">IF(
COUNTIFS('Project Follow up - Base'!$S$20:$S$96,BK$2,'Project Follow up - Base'!$F$20:$F$96,$C40)&lt;= INDEX(List!$Q:$Q,MATCH(BK$2,List!$P:$P,0)),
0,
(COUNTIFS('Project Follow up - Base'!$S$20:$S$96,BK$2,'Project Follow up - Base'!$F$20:$F$96,$C40)
- INDEX(List!$Q:$Q,MATCH(BK$2,List!$P:$P,0)))
* INDEX(List!$R:$R,MATCH(BK$2,List!$P:$P,0)))</f>
        <v>0</v>
      </c>
      <c r="BL40" s="357">
        <f ca="1">IF(
COUNTIFS('Project Follow up - Base'!$S$20:$S$96,BL$2,'Project Follow up - Base'!$F$20:$F$96,$C40)&lt;= INDEX(List!$Q:$Q,MATCH(BL$2,List!$P:$P,0)),
0,
(COUNTIFS('Project Follow up - Base'!$S$20:$S$96,BL$2,'Project Follow up - Base'!$F$20:$F$96,$C40)
- INDEX(List!$Q:$Q,MATCH(BL$2,List!$P:$P,0)))
* INDEX(List!$R:$R,MATCH(BL$2,List!$P:$P,0)))</f>
        <v>0</v>
      </c>
      <c r="BM40" s="357">
        <f ca="1">IF(
COUNTIFS('Project Follow up - Base'!$S$20:$S$96,BM$2,'Project Follow up - Base'!$F$20:$F$96,$C40)&lt;= INDEX(List!$Q:$Q,MATCH(BM$2,List!$P:$P,0)),
0,
(COUNTIFS('Project Follow up - Base'!$S$20:$S$96,BM$2,'Project Follow up - Base'!$F$20:$F$96,$C40)
- INDEX(List!$Q:$Q,MATCH(BM$2,List!$P:$P,0)))
* INDEX(List!$R:$R,MATCH(BM$2,List!$P:$P,0)))</f>
        <v>0</v>
      </c>
      <c r="BN40" s="357">
        <f ca="1">IF(
COUNTIFS('Project Follow up - Base'!$S$20:$S$96,BN$2,'Project Follow up - Base'!$F$20:$F$96,$C40)&lt;= INDEX(List!$Q:$Q,MATCH(BN$2,List!$P:$P,0)),
0,
(COUNTIFS('Project Follow up - Base'!$S$20:$S$96,BN$2,'Project Follow up - Base'!$F$20:$F$96,$C40)
- INDEX(List!$Q:$Q,MATCH(BN$2,List!$P:$P,0)))
* INDEX(List!$R:$R,MATCH(BN$2,List!$P:$P,0)))</f>
        <v>0</v>
      </c>
      <c r="BO40" s="357">
        <f ca="1">IF(
COUNTIFS('Project Follow up - Base'!$S$20:$S$96,BO$2,'Project Follow up - Base'!$F$20:$F$96,$C40)&lt;= INDEX(List!$Q:$Q,MATCH(BO$2,List!$P:$P,0)),
0,
(COUNTIFS('Project Follow up - Base'!$S$20:$S$96,BO$2,'Project Follow up - Base'!$F$20:$F$96,$C40)
- INDEX(List!$Q:$Q,MATCH(BO$2,List!$P:$P,0)))
* INDEX(List!$R:$R,MATCH(BO$2,List!$P:$P,0)))</f>
        <v>0</v>
      </c>
      <c r="BP40" s="357">
        <f ca="1">IF(
COUNTIFS('Project Follow up - Base'!$S$20:$S$96,BP$2,'Project Follow up - Base'!$F$20:$F$96,$C40)&lt;= INDEX(List!$Q:$Q,MATCH(BP$2,List!$P:$P,0)),
0,
(COUNTIFS('Project Follow up - Base'!$S$20:$S$96,BP$2,'Project Follow up - Base'!$F$20:$F$96,$C40)
- INDEX(List!$Q:$Q,MATCH(BP$2,List!$P:$P,0)))
* INDEX(List!$R:$R,MATCH(BP$2,List!$P:$P,0)))</f>
        <v>0</v>
      </c>
      <c r="BQ40" s="357">
        <f ca="1">IF(
COUNTIFS('Project Follow up - Base'!$S$20:$S$96,BQ$2,'Project Follow up - Base'!$F$20:$F$96,$C40)&lt;= INDEX(List!$Q:$Q,MATCH(BQ$2,List!$P:$P,0)),
0,
(COUNTIFS('Project Follow up - Base'!$S$20:$S$96,BQ$2,'Project Follow up - Base'!$F$20:$F$96,$C40)
- INDEX(List!$Q:$Q,MATCH(BQ$2,List!$P:$P,0)))
* INDEX(List!$R:$R,MATCH(BQ$2,List!$P:$P,0)))</f>
        <v>0</v>
      </c>
      <c r="BR40" s="357">
        <f ca="1">IF(
COUNTIFS('Project Follow up - Base'!$S$20:$S$96,BR$2,'Project Follow up - Base'!$F$20:$F$96,$C40)&lt;= INDEX(List!$Q:$Q,MATCH(BR$2,List!$P:$P,0)),
0,
(COUNTIFS('Project Follow up - Base'!$S$20:$S$96,BR$2,'Project Follow up - Base'!$F$20:$F$96,$C40)
- INDEX(List!$Q:$Q,MATCH(BR$2,List!$P:$P,0)))
* INDEX(List!$R:$R,MATCH(BR$2,List!$P:$P,0)))</f>
        <v>0</v>
      </c>
      <c r="BS40" s="357">
        <f ca="1">IF(
COUNTIFS('Project Follow up - Base'!$S$20:$S$96,BS$2,'Project Follow up - Base'!$F$20:$F$96,$C40)&lt;= INDEX(List!$Q:$Q,MATCH(BS$2,List!$P:$P,0)),
0,
(COUNTIFS('Project Follow up - Base'!$S$20:$S$96,BS$2,'Project Follow up - Base'!$F$20:$F$96,$C40)
- INDEX(List!$Q:$Q,MATCH(BS$2,List!$P:$P,0)))
* INDEX(List!$R:$R,MATCH(BS$2,List!$P:$P,0)))</f>
        <v>0</v>
      </c>
      <c r="BT40" s="357">
        <f ca="1">IF(
COUNTIFS('Project Follow up - Base'!$S$20:$S$96,BT$2,'Project Follow up - Base'!$F$20:$F$96,$C40)&lt;= INDEX(List!$Q:$Q,MATCH(BT$2,List!$P:$P,0)),
0,
(COUNTIFS('Project Follow up - Base'!$S$20:$S$96,BT$2,'Project Follow up - Base'!$F$20:$F$96,$C40)
- INDEX(List!$Q:$Q,MATCH(BT$2,List!$P:$P,0)))
* INDEX(List!$R:$R,MATCH(BT$2,List!$P:$P,0)))</f>
        <v>0</v>
      </c>
      <c r="BU40" s="357">
        <f ca="1">IF(
COUNTIFS('Project Follow up - Base'!$S$20:$S$96,BU$2,'Project Follow up - Base'!$F$20:$F$96,$C40)&lt;= INDEX(List!$Q:$Q,MATCH(BU$2,List!$P:$P,0)),
0,
(COUNTIFS('Project Follow up - Base'!$S$20:$S$96,BU$2,'Project Follow up - Base'!$F$20:$F$96,$C40)
- INDEX(List!$Q:$Q,MATCH(BU$2,List!$P:$P,0)))
* INDEX(List!$R:$R,MATCH(BU$2,List!$P:$P,0)))</f>
        <v>0</v>
      </c>
      <c r="BV40" s="357">
        <f ca="1">IF(
COUNTIFS('Project Follow up - Base'!$S$20:$S$96,BV$2,'Project Follow up - Base'!$F$20:$F$96,$C40)&lt;= INDEX(List!$Q:$Q,MATCH(BV$2,List!$P:$P,0)),
0,
(COUNTIFS('Project Follow up - Base'!$S$20:$S$96,BV$2,'Project Follow up - Base'!$F$20:$F$96,$C40)
- INDEX(List!$Q:$Q,MATCH(BV$2,List!$P:$P,0)))
* INDEX(List!$R:$R,MATCH(BV$2,List!$P:$P,0)))</f>
        <v>0</v>
      </c>
      <c r="BW40" s="357">
        <f ca="1">IF(
COUNTIFS('Project Follow up - Base'!$S$20:$S$96,BW$2,'Project Follow up - Base'!$F$20:$F$96,$C40)&lt;= INDEX(List!$Q:$Q,MATCH(BW$2,List!$P:$P,0)),
0,
(COUNTIFS('Project Follow up - Base'!$S$20:$S$96,BW$2,'Project Follow up - Base'!$F$20:$F$96,$C40)
- INDEX(List!$Q:$Q,MATCH(BW$2,List!$P:$P,0)))
* INDEX(List!$R:$R,MATCH(BW$2,List!$P:$P,0)))</f>
        <v>0</v>
      </c>
      <c r="BX40" s="357">
        <f ca="1">IF(
COUNTIFS('Project Follow up - Base'!$S$20:$S$96,BX$2,'Project Follow up - Base'!$F$20:$F$96,$C40)&lt;= INDEX(List!$Q:$Q,MATCH(BX$2,List!$P:$P,0)),
0,
(COUNTIFS('Project Follow up - Base'!$S$20:$S$96,BX$2,'Project Follow up - Base'!$F$20:$F$96,$C40)
- INDEX(List!$Q:$Q,MATCH(BX$2,List!$P:$P,0)))
* INDEX(List!$R:$R,MATCH(BX$2,List!$P:$P,0)))</f>
        <v>0</v>
      </c>
      <c r="BY40" s="357">
        <f ca="1">IF(
COUNTIFS('Project Follow up - Base'!$S$20:$S$96,BY$2,'Project Follow up - Base'!$F$20:$F$96,$C40)&lt;= INDEX(List!$Q:$Q,MATCH(BY$2,List!$P:$P,0)),
0,
(COUNTIFS('Project Follow up - Base'!$S$20:$S$96,BY$2,'Project Follow up - Base'!$F$20:$F$96,$C40)
- INDEX(List!$Q:$Q,MATCH(BY$2,List!$P:$P,0)))
* INDEX(List!$R:$R,MATCH(BY$2,List!$P:$P,0)))</f>
        <v>0</v>
      </c>
      <c r="BZ40" s="357">
        <f ca="1">IF(
COUNTIFS('Project Follow up - Base'!$S$20:$S$96,BZ$2,'Project Follow up - Base'!$F$20:$F$96,$C40)&lt;= INDEX(List!$Q:$Q,MATCH(BZ$2,List!$P:$P,0)),
0,
(COUNTIFS('Project Follow up - Base'!$S$20:$S$96,BZ$2,'Project Follow up - Base'!$F$20:$F$96,$C40)
- INDEX(List!$Q:$Q,MATCH(BZ$2,List!$P:$P,0)))
* INDEX(List!$R:$R,MATCH(BZ$2,List!$P:$P,0)))</f>
        <v>0</v>
      </c>
      <c r="CA40" s="357">
        <f ca="1">IF(
COUNTIFS('Project Follow up - Base'!$S$20:$S$96,CA$2,'Project Follow up - Base'!$F$20:$F$96,$C40)&lt;= INDEX(List!$Q:$Q,MATCH(CA$2,List!$P:$P,0)),
0,
(COUNTIFS('Project Follow up - Base'!$S$20:$S$96,CA$2,'Project Follow up - Base'!$F$20:$F$96,$C40)
- INDEX(List!$Q:$Q,MATCH(CA$2,List!$P:$P,0)))
* INDEX(List!$R:$R,MATCH(CA$2,List!$P:$P,0)))</f>
        <v>0</v>
      </c>
      <c r="CB40" s="357">
        <f ca="1">IF(
COUNTIFS('Project Follow up - Base'!$S$20:$S$96,CB$2,'Project Follow up - Base'!$F$20:$F$96,$C40)&lt;= INDEX(List!$Q:$Q,MATCH(CB$2,List!$P:$P,0)),
0,
(COUNTIFS('Project Follow up - Base'!$S$20:$S$96,CB$2,'Project Follow up - Base'!$F$20:$F$96,$C40)
- INDEX(List!$Q:$Q,MATCH(CB$2,List!$P:$P,0)))
* INDEX(List!$R:$R,MATCH(CB$2,List!$P:$P,0)))</f>
        <v>0</v>
      </c>
      <c r="CC40" s="357">
        <f ca="1">IF(
COUNTIFS('Project Follow up - Base'!$S$20:$S$96,CC$2,'Project Follow up - Base'!$F$20:$F$96,$C40)&lt;= INDEX(List!$Q:$Q,MATCH(CC$2,List!$P:$P,0)),
0,
(COUNTIFS('Project Follow up - Base'!$S$20:$S$96,CC$2,'Project Follow up - Base'!$F$20:$F$96,$C40)
- INDEX(List!$Q:$Q,MATCH(CC$2,List!$P:$P,0)))
* INDEX(List!$R:$R,MATCH(CC$2,List!$P:$P,0)))</f>
        <v>0</v>
      </c>
      <c r="CD40" s="357">
        <f ca="1">IF(
COUNTIFS('Project Follow up - Base'!$S$20:$S$96,CD$2,'Project Follow up - Base'!$F$20:$F$96,$C40)&lt;= INDEX(List!$Q:$Q,MATCH(CD$2,List!$P:$P,0)),
0,
(COUNTIFS('Project Follow up - Base'!$S$20:$S$96,CD$2,'Project Follow up - Base'!$F$20:$F$96,$C40)
- INDEX(List!$Q:$Q,MATCH(CD$2,List!$P:$P,0)))
* INDEX(List!$R:$R,MATCH(CD$2,List!$P:$P,0)))</f>
        <v>0</v>
      </c>
      <c r="CE40" s="357">
        <f ca="1">IF(
COUNTIFS('Project Follow up - Base'!$S$20:$S$96,CE$2,'Project Follow up - Base'!$F$20:$F$96,$C40)&lt;= INDEX(List!$Q:$Q,MATCH(CE$2,List!$P:$P,0)),
0,
(COUNTIFS('Project Follow up - Base'!$S$20:$S$96,CE$2,'Project Follow up - Base'!$F$20:$F$96,$C40)
- INDEX(List!$Q:$Q,MATCH(CE$2,List!$P:$P,0)))
* INDEX(List!$R:$R,MATCH(CE$2,List!$P:$P,0)))</f>
        <v>0</v>
      </c>
      <c r="CF40" s="357">
        <f ca="1">IF(
COUNTIFS('Project Follow up - Base'!$S$20:$S$96,CF$2,'Project Follow up - Base'!$F$20:$F$96,$C40)&lt;= INDEX(List!$Q:$Q,MATCH(CF$2,List!$P:$P,0)),
0,
(COUNTIFS('Project Follow up - Base'!$S$20:$S$96,CF$2,'Project Follow up - Base'!$F$20:$F$96,$C40)
- INDEX(List!$Q:$Q,MATCH(CF$2,List!$P:$P,0)))
* INDEX(List!$R:$R,MATCH(CF$2,List!$P:$P,0)))</f>
        <v>0</v>
      </c>
      <c r="CG40" s="357">
        <f ca="1">IF(
COUNTIFS('Project Follow up - Base'!$S$20:$S$96,CG$2,'Project Follow up - Base'!$F$20:$F$96,$C40)&lt;= INDEX(List!$Q:$Q,MATCH(CG$2,List!$P:$P,0)),
0,
(COUNTIFS('Project Follow up - Base'!$S$20:$S$96,CG$2,'Project Follow up - Base'!$F$20:$F$96,$C40)
- INDEX(List!$Q:$Q,MATCH(CG$2,List!$P:$P,0)))
* INDEX(List!$R:$R,MATCH(CG$2,List!$P:$P,0)))</f>
        <v>0</v>
      </c>
      <c r="CH40" s="357">
        <f ca="1">IF(
COUNTIFS('Project Follow up - Base'!$S$20:$S$96,CH$2,'Project Follow up - Base'!$F$20:$F$96,$C40)&lt;= INDEX(List!$Q:$Q,MATCH(CH$2,List!$P:$P,0)),
0,
(COUNTIFS('Project Follow up - Base'!$S$20:$S$96,CH$2,'Project Follow up - Base'!$F$20:$F$96,$C40)
- INDEX(List!$Q:$Q,MATCH(CH$2,List!$P:$P,0)))
* INDEX(List!$R:$R,MATCH(CH$2,List!$P:$P,0)))</f>
        <v>0</v>
      </c>
      <c r="CI40" s="357">
        <f ca="1">IF(
COUNTIFS('Project Follow up - Base'!$S$20:$S$96,CI$2,'Project Follow up - Base'!$F$20:$F$96,$C40)&lt;= INDEX(List!$Q:$Q,MATCH(CI$2,List!$P:$P,0)),
0,
(COUNTIFS('Project Follow up - Base'!$S$20:$S$96,CI$2,'Project Follow up - Base'!$F$20:$F$96,$C40)
- INDEX(List!$Q:$Q,MATCH(CI$2,List!$P:$P,0)))
* INDEX(List!$R:$R,MATCH(CI$2,List!$P:$P,0)))</f>
        <v>0</v>
      </c>
      <c r="CJ40" s="357">
        <f ca="1">IF(
COUNTIFS('Project Follow up - Base'!$S$20:$S$96,CJ$2,'Project Follow up - Base'!$F$20:$F$96,$C40)&lt;= INDEX(List!$Q:$Q,MATCH(CJ$2,List!$P:$P,0)),
0,
(COUNTIFS('Project Follow up - Base'!$S$20:$S$96,CJ$2,'Project Follow up - Base'!$F$20:$F$96,$C40)
- INDEX(List!$Q:$Q,MATCH(CJ$2,List!$P:$P,0)))
* INDEX(List!$R:$R,MATCH(CJ$2,List!$P:$P,0)))</f>
        <v>0</v>
      </c>
      <c r="CK40" s="357">
        <f ca="1">IF(
COUNTIFS('Project Follow up - Base'!$S$20:$S$96,CK$2,'Project Follow up - Base'!$F$20:$F$96,$C40)&lt;= INDEX(List!$Q:$Q,MATCH(CK$2,List!$P:$P,0)),
0,
(COUNTIFS('Project Follow up - Base'!$S$20:$S$96,CK$2,'Project Follow up - Base'!$F$20:$F$96,$C40)
- INDEX(List!$Q:$Q,MATCH(CK$2,List!$P:$P,0)))
* INDEX(List!$R:$R,MATCH(CK$2,List!$P:$P,0)))</f>
        <v>0</v>
      </c>
      <c r="CL40" s="357">
        <f ca="1">IF(
COUNTIFS('Project Follow up - Base'!$S$20:$S$96,CL$2,'Project Follow up - Base'!$F$20:$F$96,$C40)&lt;= INDEX(List!$Q:$Q,MATCH(CL$2,List!$P:$P,0)),
0,
(COUNTIFS('Project Follow up - Base'!$S$20:$S$96,CL$2,'Project Follow up - Base'!$F$20:$F$96,$C40)
- INDEX(List!$Q:$Q,MATCH(CL$2,List!$P:$P,0)))
* INDEX(List!$R:$R,MATCH(CL$2,List!$P:$P,0)))</f>
        <v>0</v>
      </c>
      <c r="CM40" s="357">
        <f ca="1">IF(
COUNTIFS('Project Follow up - Base'!$S$20:$S$96,CM$2,'Project Follow up - Base'!$F$20:$F$96,$C40)&lt;= INDEX(List!$Q:$Q,MATCH(CM$2,List!$P:$P,0)),
0,
(COUNTIFS('Project Follow up - Base'!$S$20:$S$96,CM$2,'Project Follow up - Base'!$F$20:$F$96,$C40)
- INDEX(List!$Q:$Q,MATCH(CM$2,List!$P:$P,0)))
* INDEX(List!$R:$R,MATCH(CM$2,List!$P:$P,0)))</f>
        <v>0</v>
      </c>
      <c r="CN40" s="357">
        <f ca="1">IF(
COUNTIFS('Project Follow up - Base'!$S$20:$S$96,CN$2,'Project Follow up - Base'!$F$20:$F$96,$C40)&lt;= INDEX(List!$Q:$Q,MATCH(CN$2,List!$P:$P,0)),
0,
(COUNTIFS('Project Follow up - Base'!$S$20:$S$96,CN$2,'Project Follow up - Base'!$F$20:$F$96,$C40)
- INDEX(List!$Q:$Q,MATCH(CN$2,List!$P:$P,0)))
* INDEX(List!$R:$R,MATCH(CN$2,List!$P:$P,0)))</f>
        <v>0</v>
      </c>
      <c r="CO40" s="357">
        <f ca="1">IF(
COUNTIFS('Project Follow up - Base'!$S$20:$S$96,CO$2,'Project Follow up - Base'!$F$20:$F$96,$C40)&lt;= INDEX(List!$Q:$Q,MATCH(CO$2,List!$P:$P,0)),
0,
(COUNTIFS('Project Follow up - Base'!$S$20:$S$96,CO$2,'Project Follow up - Base'!$F$20:$F$96,$C40)
- INDEX(List!$Q:$Q,MATCH(CO$2,List!$P:$P,0)))
* INDEX(List!$R:$R,MATCH(CO$2,List!$P:$P,0)))</f>
        <v>0</v>
      </c>
      <c r="CP40" s="357">
        <f ca="1">IF(
COUNTIFS('Project Follow up - Base'!$S$20:$S$96,CP$2,'Project Follow up - Base'!$F$20:$F$96,$C40)&lt;= INDEX(List!$Q:$Q,MATCH(CP$2,List!$P:$P,0)),
0,
(COUNTIFS('Project Follow up - Base'!$S$20:$S$96,CP$2,'Project Follow up - Base'!$F$20:$F$96,$C40)
- INDEX(List!$Q:$Q,MATCH(CP$2,List!$P:$P,0)))
* INDEX(List!$R:$R,MATCH(CP$2,List!$P:$P,0)))</f>
        <v>0</v>
      </c>
      <c r="CQ40" s="357">
        <f ca="1">IF(
COUNTIFS('Project Follow up - Base'!$S$20:$S$96,CQ$2,'Project Follow up - Base'!$F$20:$F$96,$C40)&lt;= INDEX(List!$Q:$Q,MATCH(CQ$2,List!$P:$P,0)),
0,
(COUNTIFS('Project Follow up - Base'!$S$20:$S$96,CQ$2,'Project Follow up - Base'!$F$20:$F$96,$C40)
- INDEX(List!$Q:$Q,MATCH(CQ$2,List!$P:$P,0)))
* INDEX(List!$R:$R,MATCH(CQ$2,List!$P:$P,0)))</f>
        <v>0</v>
      </c>
      <c r="CR40" s="357">
        <f ca="1">IF(
COUNTIFS('Project Follow up - Base'!$S$20:$S$96,CR$2,'Project Follow up - Base'!$F$20:$F$96,$C40)&lt;= INDEX(List!$Q:$Q,MATCH(CR$2,List!$P:$P,0)),
0,
(COUNTIFS('Project Follow up - Base'!$S$20:$S$96,CR$2,'Project Follow up - Base'!$F$20:$F$96,$C40)
- INDEX(List!$Q:$Q,MATCH(CR$2,List!$P:$P,0)))
* INDEX(List!$R:$R,MATCH(CR$2,List!$P:$P,0)))</f>
        <v>0</v>
      </c>
      <c r="CS40" s="357">
        <f ca="1">IF(
COUNTIFS('Project Follow up - Base'!$S$20:$S$96,CS$2,'Project Follow up - Base'!$F$20:$F$96,$C40)&lt;= INDEX(List!$Q:$Q,MATCH(CS$2,List!$P:$P,0)),
0,
(COUNTIFS('Project Follow up - Base'!$S$20:$S$96,CS$2,'Project Follow up - Base'!$F$20:$F$96,$C40)
- INDEX(List!$Q:$Q,MATCH(CS$2,List!$P:$P,0)))
* INDEX(List!$R:$R,MATCH(CS$2,List!$P:$P,0)))</f>
        <v>0</v>
      </c>
      <c r="CT40" s="357">
        <f ca="1">IF(
COUNTIFS('Project Follow up - Base'!$S$20:$S$96,CT$2,'Project Follow up - Base'!$F$20:$F$96,$C40)&lt;= INDEX(List!$Q:$Q,MATCH(CT$2,List!$P:$P,0)),
0,
(COUNTIFS('Project Follow up - Base'!$S$20:$S$96,CT$2,'Project Follow up - Base'!$F$20:$F$96,$C40)
- INDEX(List!$Q:$Q,MATCH(CT$2,List!$P:$P,0)))
* INDEX(List!$R:$R,MATCH(CT$2,List!$P:$P,0)))</f>
        <v>0</v>
      </c>
      <c r="CU40" s="357">
        <f ca="1">IF(
COUNTIFS('Project Follow up - Base'!$S$20:$S$96,CU$2,'Project Follow up - Base'!$F$20:$F$96,$C40)&lt;= INDEX(List!$Q:$Q,MATCH(CU$2,List!$P:$P,0)),
0,
(COUNTIFS('Project Follow up - Base'!$S$20:$S$96,CU$2,'Project Follow up - Base'!$F$20:$F$96,$C40)
- INDEX(List!$Q:$Q,MATCH(CU$2,List!$P:$P,0)))
* INDEX(List!$R:$R,MATCH(CU$2,List!$P:$P,0)))</f>
        <v>0</v>
      </c>
      <c r="CV40" s="357">
        <f ca="1">IF(
COUNTIFS('Project Follow up - Base'!$S$20:$S$96,CV$2,'Project Follow up - Base'!$F$20:$F$96,$C40)&lt;= INDEX(List!$Q:$Q,MATCH(CV$2,List!$P:$P,0)),
0,
(COUNTIFS('Project Follow up - Base'!$S$20:$S$96,CV$2,'Project Follow up - Base'!$F$20:$F$96,$C40)
- INDEX(List!$Q:$Q,MATCH(CV$2,List!$P:$P,0)))
* INDEX(List!$R:$R,MATCH(CV$2,List!$P:$P,0)))</f>
        <v>0</v>
      </c>
      <c r="CW40" s="357">
        <f ca="1">IF(
COUNTIFS('Project Follow up - Base'!$S$20:$S$96,CW$2,'Project Follow up - Base'!$F$20:$F$96,$C40)&lt;= INDEX(List!$Q:$Q,MATCH(CW$2,List!$P:$P,0)),
0,
(COUNTIFS('Project Follow up - Base'!$S$20:$S$96,CW$2,'Project Follow up - Base'!$F$20:$F$96,$C40)
- INDEX(List!$Q:$Q,MATCH(CW$2,List!$P:$P,0)))
* INDEX(List!$R:$R,MATCH(CW$2,List!$P:$P,0)))</f>
        <v>0</v>
      </c>
      <c r="CX40" s="357">
        <f ca="1">IF(
COUNTIFS('Project Follow up - Base'!$S$20:$S$96,CX$2,'Project Follow up - Base'!$F$20:$F$96,$C40)&lt;= INDEX(List!$Q:$Q,MATCH(CX$2,List!$P:$P,0)),
0,
(COUNTIFS('Project Follow up - Base'!$S$20:$S$96,CX$2,'Project Follow up - Base'!$F$20:$F$96,$C40)
- INDEX(List!$Q:$Q,MATCH(CX$2,List!$P:$P,0)))
* INDEX(List!$R:$R,MATCH(CX$2,List!$P:$P,0)))</f>
        <v>0</v>
      </c>
      <c r="CY40" s="357">
        <f ca="1">IF(
COUNTIFS('Project Follow up - Base'!$S$20:$S$96,CY$2,'Project Follow up - Base'!$F$20:$F$96,$C40)&lt;= INDEX(List!$Q:$Q,MATCH(CY$2,List!$P:$P,0)),
0,
(COUNTIFS('Project Follow up - Base'!$S$20:$S$96,CY$2,'Project Follow up - Base'!$F$20:$F$96,$C40)
- INDEX(List!$Q:$Q,MATCH(CY$2,List!$P:$P,0)))
* INDEX(List!$R:$R,MATCH(CY$2,List!$P:$P,0)))</f>
        <v>0</v>
      </c>
      <c r="CZ40" s="357">
        <f ca="1">IF(
COUNTIFS('Project Follow up - Base'!$S$20:$S$96,CZ$2,'Project Follow up - Base'!$F$20:$F$96,$C40)&lt;= INDEX(List!$Q:$Q,MATCH(CZ$2,List!$P:$P,0)),
0,
(COUNTIFS('Project Follow up - Base'!$S$20:$S$96,CZ$2,'Project Follow up - Base'!$F$20:$F$96,$C40)
- INDEX(List!$Q:$Q,MATCH(CZ$2,List!$P:$P,0)))
* INDEX(List!$R:$R,MATCH(CZ$2,List!$P:$P,0)))</f>
        <v>0</v>
      </c>
      <c r="DA40" s="357">
        <f ca="1">IF(
COUNTIFS('Project Follow up - Base'!$S$20:$S$96,DA$2,'Project Follow up - Base'!$F$20:$F$96,$C40)&lt;= INDEX(List!$Q:$Q,MATCH(DA$2,List!$P:$P,0)),
0,
(COUNTIFS('Project Follow up - Base'!$S$20:$S$96,DA$2,'Project Follow up - Base'!$F$20:$F$96,$C40)
- INDEX(List!$Q:$Q,MATCH(DA$2,List!$P:$P,0)))
* INDEX(List!$R:$R,MATCH(DA$2,List!$P:$P,0)))</f>
        <v>0</v>
      </c>
      <c r="DB40" s="357">
        <f ca="1">IF(
COUNTIFS('Project Follow up - Base'!$S$20:$S$96,DB$2,'Project Follow up - Base'!$F$20:$F$96,$C40)&lt;= INDEX(List!$Q:$Q,MATCH(DB$2,List!$P:$P,0)),
0,
(COUNTIFS('Project Follow up - Base'!$S$20:$S$96,DB$2,'Project Follow up - Base'!$F$20:$F$96,$C40)
- INDEX(List!$Q:$Q,MATCH(DB$2,List!$P:$P,0)))
* INDEX(List!$R:$R,MATCH(DB$2,List!$P:$P,0)))</f>
        <v>0</v>
      </c>
    </row>
    <row r="41" spans="1:106" x14ac:dyDescent="0.2">
      <c r="A41" s="353">
        <f>COUNTIF('Project Follow up - Base'!$F$20:$F$96,C41)</f>
        <v>0</v>
      </c>
      <c r="B41" s="353">
        <f>'Employees Summary'!B42</f>
        <v>0</v>
      </c>
      <c r="C41" s="353">
        <f>'Employees Summary'!C42</f>
        <v>0</v>
      </c>
      <c r="D41" s="354" t="str">
        <f>IF(C41=0,"", IF(A41&gt;0,1-(G41*[1]KPI!$C$3)-(H41*[1]KPI!$C$4),""))</f>
        <v/>
      </c>
      <c r="E41" s="365" t="str">
        <f>IF(OR(C41='Project Follow up - Base'!$D$17,C41='Project Follow up - Base'!$D$38,C41='Project Follow up - Base'!$D$74), IF(SUMIF(B:B,B41,A:A)=0,"", AVERAGEIF(B:B,B41,D:D)),"")</f>
        <v/>
      </c>
      <c r="F41" s="366">
        <f>SUMIF('Project Follow up - Base'!$F$20:$F$102,'Employees KPIs'!C41,'Project Follow up - Base'!$AA$20:$AA$102)</f>
        <v>0</v>
      </c>
      <c r="G41" s="355">
        <f>IF( F41=0,
   0,
   IF(
     F41-
     [1]KPI!$F$3
     &lt;0,0,
     F41-
     [1]KPI!$F$3
    )*
     [1]KPI!$G$3
)</f>
        <v>0</v>
      </c>
      <c r="H41" s="355">
        <f t="shared" ca="1" si="0"/>
        <v>0</v>
      </c>
      <c r="I41" s="356">
        <f ca="1">IF(
COUNTIFS('Project Follow up - Base'!$S$20:$S$96,I$2,'Project Follow up - Base'!$F$20:$F$96,$C41)&lt;= INDEX(List!$Q:$Q,MATCH(I$2,List!$P:$P,0)),
0,
(COUNTIFS('Project Follow up - Base'!$S$20:$S$96,I$2,'Project Follow up - Base'!$F$20:$F$96,$C41)
- INDEX(List!$Q:$Q,MATCH(I$2,List!$P:$P,0)))
* INDEX(List!$R:$R,MATCH(I$2,List!$P:$P,0)))</f>
        <v>0</v>
      </c>
      <c r="J41" s="357">
        <f ca="1">IF(
COUNTIFS('Project Follow up - Base'!$S$20:$S$96,J$2,'Project Follow up - Base'!$F$20:$F$96,$C41)&lt;= INDEX(List!$Q:$Q,MATCH(J$2,List!$P:$P,0)),
0,
(COUNTIFS('Project Follow up - Base'!$S$20:$S$96,J$2,'Project Follow up - Base'!$F$20:$F$96,$C41)
- INDEX(List!$Q:$Q,MATCH(J$2,List!$P:$P,0)))
* INDEX(List!$R:$R,MATCH(J$2,List!$P:$P,0)))</f>
        <v>0</v>
      </c>
      <c r="K41" s="357">
        <f ca="1">IF(
COUNTIFS('Project Follow up - Base'!$S$20:$S$96,K$2,'Project Follow up - Base'!$F$20:$F$96,$C41)&lt;= INDEX(List!$Q:$Q,MATCH(K$2,List!$P:$P,0)),
0,
(COUNTIFS('Project Follow up - Base'!$S$20:$S$96,K$2,'Project Follow up - Base'!$F$20:$F$96,$C41)
- INDEX(List!$Q:$Q,MATCH(K$2,List!$P:$P,0)))
* INDEX(List!$R:$R,MATCH(K$2,List!$P:$P,0)))</f>
        <v>0</v>
      </c>
      <c r="L41" s="357">
        <f ca="1">IF(
COUNTIFS('Project Follow up - Base'!$S$20:$S$96,L$2,'Project Follow up - Base'!$F$20:$F$96,$C41)&lt;= INDEX(List!$Q:$Q,MATCH(L$2,List!$P:$P,0)),
0,
(COUNTIFS('Project Follow up - Base'!$S$20:$S$96,L$2,'Project Follow up - Base'!$F$20:$F$96,$C41)
- INDEX(List!$Q:$Q,MATCH(L$2,List!$P:$P,0)))
* INDEX(List!$R:$R,MATCH(L$2,List!$P:$P,0)))</f>
        <v>0</v>
      </c>
      <c r="M41" s="357">
        <f ca="1">IF(
COUNTIFS('Project Follow up - Base'!$S$20:$S$96,M$2,'Project Follow up - Base'!$F$20:$F$96,$C41)&lt;= INDEX(List!$Q:$Q,MATCH(M$2,List!$P:$P,0)),
0,
(COUNTIFS('Project Follow up - Base'!$S$20:$S$96,M$2,'Project Follow up - Base'!$F$20:$F$96,$C41)
- INDEX(List!$Q:$Q,MATCH(M$2,List!$P:$P,0)))
* INDEX(List!$R:$R,MATCH(M$2,List!$P:$P,0)))</f>
        <v>0</v>
      </c>
      <c r="N41" s="357">
        <f ca="1">IF(
COUNTIFS('Project Follow up - Base'!$S$20:$S$96,N$2,'Project Follow up - Base'!$F$20:$F$96,$C41)&lt;= INDEX(List!$Q:$Q,MATCH(N$2,List!$P:$P,0)),
0,
(COUNTIFS('Project Follow up - Base'!$S$20:$S$96,N$2,'Project Follow up - Base'!$F$20:$F$96,$C41)
- INDEX(List!$Q:$Q,MATCH(N$2,List!$P:$P,0)))
* INDEX(List!$R:$R,MATCH(N$2,List!$P:$P,0)))</f>
        <v>0</v>
      </c>
      <c r="O41" s="357">
        <f ca="1">IF(
COUNTIFS('Project Follow up - Base'!$S$20:$S$96,O$2,'Project Follow up - Base'!$F$20:$F$96,$C41)&lt;= INDEX(List!$Q:$Q,MATCH(O$2,List!$P:$P,0)),
0,
(COUNTIFS('Project Follow up - Base'!$S$20:$S$96,O$2,'Project Follow up - Base'!$F$20:$F$96,$C41)
- INDEX(List!$Q:$Q,MATCH(O$2,List!$P:$P,0)))
* INDEX(List!$R:$R,MATCH(O$2,List!$P:$P,0)))</f>
        <v>0</v>
      </c>
      <c r="P41" s="357">
        <f ca="1">IF(
COUNTIFS('Project Follow up - Base'!$S$20:$S$96,P$2,'Project Follow up - Base'!$F$20:$F$96,$C41)&lt;= INDEX(List!$Q:$Q,MATCH(P$2,List!$P:$P,0)),
0,
(COUNTIFS('Project Follow up - Base'!$S$20:$S$96,P$2,'Project Follow up - Base'!$F$20:$F$96,$C41)
- INDEX(List!$Q:$Q,MATCH(P$2,List!$P:$P,0)))
* INDEX(List!$R:$R,MATCH(P$2,List!$P:$P,0)))</f>
        <v>0</v>
      </c>
      <c r="Q41" s="357">
        <f ca="1">IF(
COUNTIFS('Project Follow up - Base'!$S$20:$S$96,Q$2,'Project Follow up - Base'!$F$20:$F$96,$C41)&lt;= INDEX(List!$Q:$Q,MATCH(Q$2,List!$P:$P,0)),
0,
(COUNTIFS('Project Follow up - Base'!$S$20:$S$96,Q$2,'Project Follow up - Base'!$F$20:$F$96,$C41)
- INDEX(List!$Q:$Q,MATCH(Q$2,List!$P:$P,0)))
* INDEX(List!$R:$R,MATCH(Q$2,List!$P:$P,0)))</f>
        <v>0</v>
      </c>
      <c r="R41" s="357">
        <f ca="1">IF(
COUNTIFS('Project Follow up - Base'!$S$20:$S$96,R$2,'Project Follow up - Base'!$F$20:$F$96,$C41)&lt;= INDEX(List!$Q:$Q,MATCH(R$2,List!$P:$P,0)),
0,
(COUNTIFS('Project Follow up - Base'!$S$20:$S$96,R$2,'Project Follow up - Base'!$F$20:$F$96,$C41)
- INDEX(List!$Q:$Q,MATCH(R$2,List!$P:$P,0)))
* INDEX(List!$R:$R,MATCH(R$2,List!$P:$P,0)))</f>
        <v>0</v>
      </c>
      <c r="S41" s="357">
        <f ca="1">IF(
COUNTIFS('Project Follow up - Base'!$S$20:$S$96,S$2,'Project Follow up - Base'!$F$20:$F$96,$C41)&lt;= INDEX(List!$Q:$Q,MATCH(S$2,List!$P:$P,0)),
0,
(COUNTIFS('Project Follow up - Base'!$S$20:$S$96,S$2,'Project Follow up - Base'!$F$20:$F$96,$C41)
- INDEX(List!$Q:$Q,MATCH(S$2,List!$P:$P,0)))
* INDEX(List!$R:$R,MATCH(S$2,List!$P:$P,0)))</f>
        <v>0</v>
      </c>
      <c r="T41" s="357">
        <f ca="1">IF(
COUNTIFS('Project Follow up - Base'!$S$20:$S$96,T$2,'Project Follow up - Base'!$F$20:$F$96,$C41)&lt;= INDEX(List!$Q:$Q,MATCH(T$2,List!$P:$P,0)),
0,
(COUNTIFS('Project Follow up - Base'!$S$20:$S$96,T$2,'Project Follow up - Base'!$F$20:$F$96,$C41)
- INDEX(List!$Q:$Q,MATCH(T$2,List!$P:$P,0)))
* INDEX(List!$R:$R,MATCH(T$2,List!$P:$P,0)))</f>
        <v>0</v>
      </c>
      <c r="U41" s="357">
        <f ca="1">IF(
COUNTIFS('Project Follow up - Base'!$S$20:$S$96,U$2,'Project Follow up - Base'!$F$20:$F$96,$C41)&lt;= INDEX(List!$Q:$Q,MATCH(U$2,List!$P:$P,0)),
0,
(COUNTIFS('Project Follow up - Base'!$S$20:$S$96,U$2,'Project Follow up - Base'!$F$20:$F$96,$C41)
- INDEX(List!$Q:$Q,MATCH(U$2,List!$P:$P,0)))
* INDEX(List!$R:$R,MATCH(U$2,List!$P:$P,0)))</f>
        <v>0</v>
      </c>
      <c r="V41" s="357">
        <f ca="1">IF(
COUNTIFS('Project Follow up - Base'!$S$20:$S$96,V$2,'Project Follow up - Base'!$F$20:$F$96,$C41)&lt;= INDEX(List!$Q:$Q,MATCH(V$2,List!$P:$P,0)),
0,
(COUNTIFS('Project Follow up - Base'!$S$20:$S$96,V$2,'Project Follow up - Base'!$F$20:$F$96,$C41)
- INDEX(List!$Q:$Q,MATCH(V$2,List!$P:$P,0)))
* INDEX(List!$R:$R,MATCH(V$2,List!$P:$P,0)))</f>
        <v>0</v>
      </c>
      <c r="W41" s="357">
        <f ca="1">IF(
COUNTIFS('Project Follow up - Base'!$S$20:$S$96,W$2,'Project Follow up - Base'!$F$20:$F$96,$C41)&lt;= INDEX(List!$Q:$Q,MATCH(W$2,List!$P:$P,0)),
0,
(COUNTIFS('Project Follow up - Base'!$S$20:$S$96,W$2,'Project Follow up - Base'!$F$20:$F$96,$C41)
- INDEX(List!$Q:$Q,MATCH(W$2,List!$P:$P,0)))
* INDEX(List!$R:$R,MATCH(W$2,List!$P:$P,0)))</f>
        <v>0</v>
      </c>
      <c r="X41" s="357">
        <f ca="1">IF(
COUNTIFS('Project Follow up - Base'!$S$20:$S$96,X$2,'Project Follow up - Base'!$F$20:$F$96,$C41)&lt;= INDEX(List!$Q:$Q,MATCH(X$2,List!$P:$P,0)),
0,
(COUNTIFS('Project Follow up - Base'!$S$20:$S$96,X$2,'Project Follow up - Base'!$F$20:$F$96,$C41)
- INDEX(List!$Q:$Q,MATCH(X$2,List!$P:$P,0)))
* INDEX(List!$R:$R,MATCH(X$2,List!$P:$P,0)))</f>
        <v>0</v>
      </c>
      <c r="Y41" s="357">
        <f ca="1">IF(
COUNTIFS('Project Follow up - Base'!$S$20:$S$96,Y$2,'Project Follow up - Base'!$F$20:$F$96,$C41)&lt;= INDEX(List!$Q:$Q,MATCH(Y$2,List!$P:$P,0)),
0,
(COUNTIFS('Project Follow up - Base'!$S$20:$S$96,Y$2,'Project Follow up - Base'!$F$20:$F$96,$C41)
- INDEX(List!$Q:$Q,MATCH(Y$2,List!$P:$P,0)))
* INDEX(List!$R:$R,MATCH(Y$2,List!$P:$P,0)))</f>
        <v>0</v>
      </c>
      <c r="Z41" s="357">
        <f ca="1">IF(
COUNTIFS('Project Follow up - Base'!$S$20:$S$96,Z$2,'Project Follow up - Base'!$F$20:$F$96,$C41)&lt;= INDEX(List!$Q:$Q,MATCH(Z$2,List!$P:$P,0)),
0,
(COUNTIFS('Project Follow up - Base'!$S$20:$S$96,Z$2,'Project Follow up - Base'!$F$20:$F$96,$C41)
- INDEX(List!$Q:$Q,MATCH(Z$2,List!$P:$P,0)))
* INDEX(List!$R:$R,MATCH(Z$2,List!$P:$P,0)))</f>
        <v>0</v>
      </c>
      <c r="AA41" s="357">
        <f ca="1">IF(
COUNTIFS('Project Follow up - Base'!$S$20:$S$96,AA$2,'Project Follow up - Base'!$F$20:$F$96,$C41)&lt;= INDEX(List!$Q:$Q,MATCH(AA$2,List!$P:$P,0)),
0,
(COUNTIFS('Project Follow up - Base'!$S$20:$S$96,AA$2,'Project Follow up - Base'!$F$20:$F$96,$C41)
- INDEX(List!$Q:$Q,MATCH(AA$2,List!$P:$P,0)))
* INDEX(List!$R:$R,MATCH(AA$2,List!$P:$P,0)))</f>
        <v>0</v>
      </c>
      <c r="AB41" s="357">
        <f ca="1">IF(
COUNTIFS('Project Follow up - Base'!$S$20:$S$96,AB$2,'Project Follow up - Base'!$F$20:$F$96,$C41)&lt;= INDEX(List!$Q:$Q,MATCH(AB$2,List!$P:$P,0)),
0,
(COUNTIFS('Project Follow up - Base'!$S$20:$S$96,AB$2,'Project Follow up - Base'!$F$20:$F$96,$C41)
- INDEX(List!$Q:$Q,MATCH(AB$2,List!$P:$P,0)))
* INDEX(List!$R:$R,MATCH(AB$2,List!$P:$P,0)))</f>
        <v>0</v>
      </c>
      <c r="AC41" s="357">
        <f ca="1">IF(
COUNTIFS('Project Follow up - Base'!$S$20:$S$96,AC$2,'Project Follow up - Base'!$F$20:$F$96,$C41)&lt;= INDEX(List!$Q:$Q,MATCH(AC$2,List!$P:$P,0)),
0,
(COUNTIFS('Project Follow up - Base'!$S$20:$S$96,AC$2,'Project Follow up - Base'!$F$20:$F$96,$C41)
- INDEX(List!$Q:$Q,MATCH(AC$2,List!$P:$P,0)))
* INDEX(List!$R:$R,MATCH(AC$2,List!$P:$P,0)))</f>
        <v>0</v>
      </c>
      <c r="AD41" s="357">
        <f ca="1">IF(
COUNTIFS('Project Follow up - Base'!$S$20:$S$96,AD$2,'Project Follow up - Base'!$F$20:$F$96,$C41)&lt;= INDEX(List!$Q:$Q,MATCH(AD$2,List!$P:$P,0)),
0,
(COUNTIFS('Project Follow up - Base'!$S$20:$S$96,AD$2,'Project Follow up - Base'!$F$20:$F$96,$C41)
- INDEX(List!$Q:$Q,MATCH(AD$2,List!$P:$P,0)))
* INDEX(List!$R:$R,MATCH(AD$2,List!$P:$P,0)))</f>
        <v>0</v>
      </c>
      <c r="AE41" s="357">
        <f ca="1">IF(
COUNTIFS('Project Follow up - Base'!$S$20:$S$96,AE$2,'Project Follow up - Base'!$F$20:$F$96,$C41)&lt;= INDEX(List!$Q:$Q,MATCH(AE$2,List!$P:$P,0)),
0,
(COUNTIFS('Project Follow up - Base'!$S$20:$S$96,AE$2,'Project Follow up - Base'!$F$20:$F$96,$C41)
- INDEX(List!$Q:$Q,MATCH(AE$2,List!$P:$P,0)))
* INDEX(List!$R:$R,MATCH(AE$2,List!$P:$P,0)))</f>
        <v>0</v>
      </c>
      <c r="AF41" s="357">
        <f ca="1">IF(
COUNTIFS('Project Follow up - Base'!$S$20:$S$96,AF$2,'Project Follow up - Base'!$F$20:$F$96,$C41)&lt;= INDEX(List!$Q:$Q,MATCH(AF$2,List!$P:$P,0)),
0,
(COUNTIFS('Project Follow up - Base'!$S$20:$S$96,AF$2,'Project Follow up - Base'!$F$20:$F$96,$C41)
- INDEX(List!$Q:$Q,MATCH(AF$2,List!$P:$P,0)))
* INDEX(List!$R:$R,MATCH(AF$2,List!$P:$P,0)))</f>
        <v>0</v>
      </c>
      <c r="AG41" s="357">
        <f ca="1">IF(
COUNTIFS('Project Follow up - Base'!$S$20:$S$96,AG$2,'Project Follow up - Base'!$F$20:$F$96,$C41)&lt;= INDEX(List!$Q:$Q,MATCH(AG$2,List!$P:$P,0)),
0,
(COUNTIFS('Project Follow up - Base'!$S$20:$S$96,AG$2,'Project Follow up - Base'!$F$20:$F$96,$C41)
- INDEX(List!$Q:$Q,MATCH(AG$2,List!$P:$P,0)))
* INDEX(List!$R:$R,MATCH(AG$2,List!$P:$P,0)))</f>
        <v>0</v>
      </c>
      <c r="AH41" s="357">
        <f ca="1">IF(
COUNTIFS('Project Follow up - Base'!$S$20:$S$96,AH$2,'Project Follow up - Base'!$F$20:$F$96,$C41)&lt;= INDEX(List!$Q:$Q,MATCH(AH$2,List!$P:$P,0)),
0,
(COUNTIFS('Project Follow up - Base'!$S$20:$S$96,AH$2,'Project Follow up - Base'!$F$20:$F$96,$C41)
- INDEX(List!$Q:$Q,MATCH(AH$2,List!$P:$P,0)))
* INDEX(List!$R:$R,MATCH(AH$2,List!$P:$P,0)))</f>
        <v>0</v>
      </c>
      <c r="AI41" s="357">
        <f ca="1">IF(
COUNTIFS('Project Follow up - Base'!$S$20:$S$96,AI$2,'Project Follow up - Base'!$F$20:$F$96,$C41)&lt;= INDEX(List!$Q:$Q,MATCH(AI$2,List!$P:$P,0)),
0,
(COUNTIFS('Project Follow up - Base'!$S$20:$S$96,AI$2,'Project Follow up - Base'!$F$20:$F$96,$C41)
- INDEX(List!$Q:$Q,MATCH(AI$2,List!$P:$P,0)))
* INDEX(List!$R:$R,MATCH(AI$2,List!$P:$P,0)))</f>
        <v>0</v>
      </c>
      <c r="AJ41" s="357">
        <f ca="1">IF(
COUNTIFS('Project Follow up - Base'!$S$20:$S$96,AJ$2,'Project Follow up - Base'!$F$20:$F$96,$C41)&lt;= INDEX(List!$Q:$Q,MATCH(AJ$2,List!$P:$P,0)),
0,
(COUNTIFS('Project Follow up - Base'!$S$20:$S$96,AJ$2,'Project Follow up - Base'!$F$20:$F$96,$C41)
- INDEX(List!$Q:$Q,MATCH(AJ$2,List!$P:$P,0)))
* INDEX(List!$R:$R,MATCH(AJ$2,List!$P:$P,0)))</f>
        <v>0</v>
      </c>
      <c r="AK41" s="357">
        <f ca="1">IF(
COUNTIFS('Project Follow up - Base'!$S$20:$S$96,AK$2,'Project Follow up - Base'!$F$20:$F$96,$C41)&lt;= INDEX(List!$Q:$Q,MATCH(AK$2,List!$P:$P,0)),
0,
(COUNTIFS('Project Follow up - Base'!$S$20:$S$96,AK$2,'Project Follow up - Base'!$F$20:$F$96,$C41)
- INDEX(List!$Q:$Q,MATCH(AK$2,List!$P:$P,0)))
* INDEX(List!$R:$R,MATCH(AK$2,List!$P:$P,0)))</f>
        <v>0</v>
      </c>
      <c r="AL41" s="357">
        <f ca="1">IF(
COUNTIFS('Project Follow up - Base'!$S$20:$S$96,AL$2,'Project Follow up - Base'!$F$20:$F$96,$C41)&lt;= INDEX(List!$Q:$Q,MATCH(AL$2,List!$P:$P,0)),
0,
(COUNTIFS('Project Follow up - Base'!$S$20:$S$96,AL$2,'Project Follow up - Base'!$F$20:$F$96,$C41)
- INDEX(List!$Q:$Q,MATCH(AL$2,List!$P:$P,0)))
* INDEX(List!$R:$R,MATCH(AL$2,List!$P:$P,0)))</f>
        <v>0</v>
      </c>
      <c r="AM41" s="357">
        <f ca="1">IF(
COUNTIFS('Project Follow up - Base'!$S$20:$S$96,AM$2,'Project Follow up - Base'!$F$20:$F$96,$C41)&lt;= INDEX(List!$Q:$Q,MATCH(AM$2,List!$P:$P,0)),
0,
(COUNTIFS('Project Follow up - Base'!$S$20:$S$96,AM$2,'Project Follow up - Base'!$F$20:$F$96,$C41)
- INDEX(List!$Q:$Q,MATCH(AM$2,List!$P:$P,0)))
* INDEX(List!$R:$R,MATCH(AM$2,List!$P:$P,0)))</f>
        <v>0</v>
      </c>
      <c r="AN41" s="357">
        <f ca="1">IF(
COUNTIFS('Project Follow up - Base'!$S$20:$S$96,AN$2,'Project Follow up - Base'!$F$20:$F$96,$C41)&lt;= INDEX(List!$Q:$Q,MATCH(AN$2,List!$P:$P,0)),
0,
(COUNTIFS('Project Follow up - Base'!$S$20:$S$96,AN$2,'Project Follow up - Base'!$F$20:$F$96,$C41)
- INDEX(List!$Q:$Q,MATCH(AN$2,List!$P:$P,0)))
* INDEX(List!$R:$R,MATCH(AN$2,List!$P:$P,0)))</f>
        <v>0</v>
      </c>
      <c r="AO41" s="357">
        <f ca="1">IF(
COUNTIFS('Project Follow up - Base'!$S$20:$S$96,AO$2,'Project Follow up - Base'!$F$20:$F$96,$C41)&lt;= INDEX(List!$Q:$Q,MATCH(AO$2,List!$P:$P,0)),
0,
(COUNTIFS('Project Follow up - Base'!$S$20:$S$96,AO$2,'Project Follow up - Base'!$F$20:$F$96,$C41)
- INDEX(List!$Q:$Q,MATCH(AO$2,List!$P:$P,0)))
* INDEX(List!$R:$R,MATCH(AO$2,List!$P:$P,0)))</f>
        <v>0</v>
      </c>
      <c r="AP41" s="357">
        <f ca="1">IF(
COUNTIFS('Project Follow up - Base'!$S$20:$S$96,AP$2,'Project Follow up - Base'!$F$20:$F$96,$C41)&lt;= INDEX(List!$Q:$Q,MATCH(AP$2,List!$P:$P,0)),
0,
(COUNTIFS('Project Follow up - Base'!$S$20:$S$96,AP$2,'Project Follow up - Base'!$F$20:$F$96,$C41)
- INDEX(List!$Q:$Q,MATCH(AP$2,List!$P:$P,0)))
* INDEX(List!$R:$R,MATCH(AP$2,List!$P:$P,0)))</f>
        <v>0</v>
      </c>
      <c r="AQ41" s="357">
        <f ca="1">IF(
COUNTIFS('Project Follow up - Base'!$S$20:$S$96,AQ$2,'Project Follow up - Base'!$F$20:$F$96,$C41)&lt;= INDEX(List!$Q:$Q,MATCH(AQ$2,List!$P:$P,0)),
0,
(COUNTIFS('Project Follow up - Base'!$S$20:$S$96,AQ$2,'Project Follow up - Base'!$F$20:$F$96,$C41)
- INDEX(List!$Q:$Q,MATCH(AQ$2,List!$P:$P,0)))
* INDEX(List!$R:$R,MATCH(AQ$2,List!$P:$P,0)))</f>
        <v>0</v>
      </c>
      <c r="AR41" s="357">
        <f ca="1">IF(
COUNTIFS('Project Follow up - Base'!$S$20:$S$96,AR$2,'Project Follow up - Base'!$F$20:$F$96,$C41)&lt;= INDEX(List!$Q:$Q,MATCH(AR$2,List!$P:$P,0)),
0,
(COUNTIFS('Project Follow up - Base'!$S$20:$S$96,AR$2,'Project Follow up - Base'!$F$20:$F$96,$C41)
- INDEX(List!$Q:$Q,MATCH(AR$2,List!$P:$P,0)))
* INDEX(List!$R:$R,MATCH(AR$2,List!$P:$P,0)))</f>
        <v>0</v>
      </c>
      <c r="AS41" s="357">
        <f ca="1">IF(
COUNTIFS('Project Follow up - Base'!$S$20:$S$96,AS$2,'Project Follow up - Base'!$F$20:$F$96,$C41)&lt;= INDEX(List!$Q:$Q,MATCH(AS$2,List!$P:$P,0)),
0,
(COUNTIFS('Project Follow up - Base'!$S$20:$S$96,AS$2,'Project Follow up - Base'!$F$20:$F$96,$C41)
- INDEX(List!$Q:$Q,MATCH(AS$2,List!$P:$P,0)))
* INDEX(List!$R:$R,MATCH(AS$2,List!$P:$P,0)))</f>
        <v>0</v>
      </c>
      <c r="AT41" s="357">
        <f ca="1">IF(
COUNTIFS('Project Follow up - Base'!$S$20:$S$96,AT$2,'Project Follow up - Base'!$F$20:$F$96,$C41)&lt;= INDEX(List!$Q:$Q,MATCH(AT$2,List!$P:$P,0)),
0,
(COUNTIFS('Project Follow up - Base'!$S$20:$S$96,AT$2,'Project Follow up - Base'!$F$20:$F$96,$C41)
- INDEX(List!$Q:$Q,MATCH(AT$2,List!$P:$P,0)))
* INDEX(List!$R:$R,MATCH(AT$2,List!$P:$P,0)))</f>
        <v>0</v>
      </c>
      <c r="AU41" s="357">
        <f ca="1">IF(
COUNTIFS('Project Follow up - Base'!$S$20:$S$96,AU$2,'Project Follow up - Base'!$F$20:$F$96,$C41)&lt;= INDEX(List!$Q:$Q,MATCH(AU$2,List!$P:$P,0)),
0,
(COUNTIFS('Project Follow up - Base'!$S$20:$S$96,AU$2,'Project Follow up - Base'!$F$20:$F$96,$C41)
- INDEX(List!$Q:$Q,MATCH(AU$2,List!$P:$P,0)))
* INDEX(List!$R:$R,MATCH(AU$2,List!$P:$P,0)))</f>
        <v>0</v>
      </c>
      <c r="AV41" s="357">
        <f ca="1">IF(
COUNTIFS('Project Follow up - Base'!$S$20:$S$96,AV$2,'Project Follow up - Base'!$F$20:$F$96,$C41)&lt;= INDEX(List!$Q:$Q,MATCH(AV$2,List!$P:$P,0)),
0,
(COUNTIFS('Project Follow up - Base'!$S$20:$S$96,AV$2,'Project Follow up - Base'!$F$20:$F$96,$C41)
- INDEX(List!$Q:$Q,MATCH(AV$2,List!$P:$P,0)))
* INDEX(List!$R:$R,MATCH(AV$2,List!$P:$P,0)))</f>
        <v>0</v>
      </c>
      <c r="AW41" s="357">
        <f ca="1">IF(
COUNTIFS('Project Follow up - Base'!$S$20:$S$96,AW$2,'Project Follow up - Base'!$F$20:$F$96,$C41)&lt;= INDEX(List!$Q:$Q,MATCH(AW$2,List!$P:$P,0)),
0,
(COUNTIFS('Project Follow up - Base'!$S$20:$S$96,AW$2,'Project Follow up - Base'!$F$20:$F$96,$C41)
- INDEX(List!$Q:$Q,MATCH(AW$2,List!$P:$P,0)))
* INDEX(List!$R:$R,MATCH(AW$2,List!$P:$P,0)))</f>
        <v>0</v>
      </c>
      <c r="AX41" s="357">
        <f ca="1">IF(
COUNTIFS('Project Follow up - Base'!$S$20:$S$96,AX$2,'Project Follow up - Base'!$F$20:$F$96,$C41)&lt;= INDEX(List!$Q:$Q,MATCH(AX$2,List!$P:$P,0)),
0,
(COUNTIFS('Project Follow up - Base'!$S$20:$S$96,AX$2,'Project Follow up - Base'!$F$20:$F$96,$C41)
- INDEX(List!$Q:$Q,MATCH(AX$2,List!$P:$P,0)))
* INDEX(List!$R:$R,MATCH(AX$2,List!$P:$P,0)))</f>
        <v>0</v>
      </c>
      <c r="AY41" s="357">
        <f ca="1">IF(
COUNTIFS('Project Follow up - Base'!$S$20:$S$96,AY$2,'Project Follow up - Base'!$F$20:$F$96,$C41)&lt;= INDEX(List!$Q:$Q,MATCH(AY$2,List!$P:$P,0)),
0,
(COUNTIFS('Project Follow up - Base'!$S$20:$S$96,AY$2,'Project Follow up - Base'!$F$20:$F$96,$C41)
- INDEX(List!$Q:$Q,MATCH(AY$2,List!$P:$P,0)))
* INDEX(List!$R:$R,MATCH(AY$2,List!$P:$P,0)))</f>
        <v>0</v>
      </c>
      <c r="AZ41" s="357">
        <f ca="1">IF(
COUNTIFS('Project Follow up - Base'!$S$20:$S$96,AZ$2,'Project Follow up - Base'!$F$20:$F$96,$C41)&lt;= INDEX(List!$Q:$Q,MATCH(AZ$2,List!$P:$P,0)),
0,
(COUNTIFS('Project Follow up - Base'!$S$20:$S$96,AZ$2,'Project Follow up - Base'!$F$20:$F$96,$C41)
- INDEX(List!$Q:$Q,MATCH(AZ$2,List!$P:$P,0)))
* INDEX(List!$R:$R,MATCH(AZ$2,List!$P:$P,0)))</f>
        <v>0</v>
      </c>
      <c r="BA41" s="357">
        <f ca="1">IF(
COUNTIFS('Project Follow up - Base'!$S$20:$S$96,BA$2,'Project Follow up - Base'!$F$20:$F$96,$C41)&lt;= INDEX(List!$Q:$Q,MATCH(BA$2,List!$P:$P,0)),
0,
(COUNTIFS('Project Follow up - Base'!$S$20:$S$96,BA$2,'Project Follow up - Base'!$F$20:$F$96,$C41)
- INDEX(List!$Q:$Q,MATCH(BA$2,List!$P:$P,0)))
* INDEX(List!$R:$R,MATCH(BA$2,List!$P:$P,0)))</f>
        <v>0</v>
      </c>
      <c r="BB41" s="357">
        <f ca="1">IF(
COUNTIFS('Project Follow up - Base'!$S$20:$S$96,BB$2,'Project Follow up - Base'!$F$20:$F$96,$C41)&lt;= INDEX(List!$Q:$Q,MATCH(BB$2,List!$P:$P,0)),
0,
(COUNTIFS('Project Follow up - Base'!$S$20:$S$96,BB$2,'Project Follow up - Base'!$F$20:$F$96,$C41)
- INDEX(List!$Q:$Q,MATCH(BB$2,List!$P:$P,0)))
* INDEX(List!$R:$R,MATCH(BB$2,List!$P:$P,0)))</f>
        <v>0</v>
      </c>
      <c r="BC41" s="357">
        <f ca="1">IF(
COUNTIFS('Project Follow up - Base'!$S$20:$S$96,BC$2,'Project Follow up - Base'!$F$20:$F$96,$C41)&lt;= INDEX(List!$Q:$Q,MATCH(BC$2,List!$P:$P,0)),
0,
(COUNTIFS('Project Follow up - Base'!$S$20:$S$96,BC$2,'Project Follow up - Base'!$F$20:$F$96,$C41)
- INDEX(List!$Q:$Q,MATCH(BC$2,List!$P:$P,0)))
* INDEX(List!$R:$R,MATCH(BC$2,List!$P:$P,0)))</f>
        <v>0</v>
      </c>
      <c r="BD41" s="357">
        <f ca="1">IF(
COUNTIFS('Project Follow up - Base'!$S$20:$S$96,BD$2,'Project Follow up - Base'!$F$20:$F$96,$C41)&lt;= INDEX(List!$Q:$Q,MATCH(BD$2,List!$P:$P,0)),
0,
(COUNTIFS('Project Follow up - Base'!$S$20:$S$96,BD$2,'Project Follow up - Base'!$F$20:$F$96,$C41)
- INDEX(List!$Q:$Q,MATCH(BD$2,List!$P:$P,0)))
* INDEX(List!$R:$R,MATCH(BD$2,List!$P:$P,0)))</f>
        <v>0</v>
      </c>
      <c r="BE41" s="357">
        <f ca="1">IF(
COUNTIFS('Project Follow up - Base'!$S$20:$S$96,BE$2,'Project Follow up - Base'!$F$20:$F$96,$C41)&lt;= INDEX(List!$Q:$Q,MATCH(BE$2,List!$P:$P,0)),
0,
(COUNTIFS('Project Follow up - Base'!$S$20:$S$96,BE$2,'Project Follow up - Base'!$F$20:$F$96,$C41)
- INDEX(List!$Q:$Q,MATCH(BE$2,List!$P:$P,0)))
* INDEX(List!$R:$R,MATCH(BE$2,List!$P:$P,0)))</f>
        <v>0</v>
      </c>
      <c r="BF41" s="357">
        <f ca="1">IF(
COUNTIFS('Project Follow up - Base'!$S$20:$S$96,BF$2,'Project Follow up - Base'!$F$20:$F$96,$C41)&lt;= INDEX(List!$Q:$Q,MATCH(BF$2,List!$P:$P,0)),
0,
(COUNTIFS('Project Follow up - Base'!$S$20:$S$96,BF$2,'Project Follow up - Base'!$F$20:$F$96,$C41)
- INDEX(List!$Q:$Q,MATCH(BF$2,List!$P:$P,0)))
* INDEX(List!$R:$R,MATCH(BF$2,List!$P:$P,0)))</f>
        <v>0</v>
      </c>
      <c r="BG41" s="357">
        <f ca="1">IF(
COUNTIFS('Project Follow up - Base'!$S$20:$S$96,BG$2,'Project Follow up - Base'!$F$20:$F$96,$C41)&lt;= INDEX(List!$Q:$Q,MATCH(BG$2,List!$P:$P,0)),
0,
(COUNTIFS('Project Follow up - Base'!$S$20:$S$96,BG$2,'Project Follow up - Base'!$F$20:$F$96,$C41)
- INDEX(List!$Q:$Q,MATCH(BG$2,List!$P:$P,0)))
* INDEX(List!$R:$R,MATCH(BG$2,List!$P:$P,0)))</f>
        <v>0</v>
      </c>
      <c r="BH41" s="357">
        <f ca="1">IF(
COUNTIFS('Project Follow up - Base'!$S$20:$S$96,BH$2,'Project Follow up - Base'!$F$20:$F$96,$C41)&lt;= INDEX(List!$Q:$Q,MATCH(BH$2,List!$P:$P,0)),
0,
(COUNTIFS('Project Follow up - Base'!$S$20:$S$96,BH$2,'Project Follow up - Base'!$F$20:$F$96,$C41)
- INDEX(List!$Q:$Q,MATCH(BH$2,List!$P:$P,0)))
* INDEX(List!$R:$R,MATCH(BH$2,List!$P:$P,0)))</f>
        <v>0</v>
      </c>
      <c r="BI41" s="357">
        <f ca="1">IF(
COUNTIFS('Project Follow up - Base'!$S$20:$S$96,BI$2,'Project Follow up - Base'!$F$20:$F$96,$C41)&lt;= INDEX(List!$Q:$Q,MATCH(BI$2,List!$P:$P,0)),
0,
(COUNTIFS('Project Follow up - Base'!$S$20:$S$96,BI$2,'Project Follow up - Base'!$F$20:$F$96,$C41)
- INDEX(List!$Q:$Q,MATCH(BI$2,List!$P:$P,0)))
* INDEX(List!$R:$R,MATCH(BI$2,List!$P:$P,0)))</f>
        <v>0</v>
      </c>
      <c r="BJ41" s="357">
        <f ca="1">IF(
COUNTIFS('Project Follow up - Base'!$S$20:$S$96,BJ$2,'Project Follow up - Base'!$F$20:$F$96,$C41)&lt;= INDEX(List!$Q:$Q,MATCH(BJ$2,List!$P:$P,0)),
0,
(COUNTIFS('Project Follow up - Base'!$S$20:$S$96,BJ$2,'Project Follow up - Base'!$F$20:$F$96,$C41)
- INDEX(List!$Q:$Q,MATCH(BJ$2,List!$P:$P,0)))
* INDEX(List!$R:$R,MATCH(BJ$2,List!$P:$P,0)))</f>
        <v>0</v>
      </c>
      <c r="BK41" s="357">
        <f ca="1">IF(
COUNTIFS('Project Follow up - Base'!$S$20:$S$96,BK$2,'Project Follow up - Base'!$F$20:$F$96,$C41)&lt;= INDEX(List!$Q:$Q,MATCH(BK$2,List!$P:$P,0)),
0,
(COUNTIFS('Project Follow up - Base'!$S$20:$S$96,BK$2,'Project Follow up - Base'!$F$20:$F$96,$C41)
- INDEX(List!$Q:$Q,MATCH(BK$2,List!$P:$P,0)))
* INDEX(List!$R:$R,MATCH(BK$2,List!$P:$P,0)))</f>
        <v>0</v>
      </c>
      <c r="BL41" s="357">
        <f ca="1">IF(
COUNTIFS('Project Follow up - Base'!$S$20:$S$96,BL$2,'Project Follow up - Base'!$F$20:$F$96,$C41)&lt;= INDEX(List!$Q:$Q,MATCH(BL$2,List!$P:$P,0)),
0,
(COUNTIFS('Project Follow up - Base'!$S$20:$S$96,BL$2,'Project Follow up - Base'!$F$20:$F$96,$C41)
- INDEX(List!$Q:$Q,MATCH(BL$2,List!$P:$P,0)))
* INDEX(List!$R:$R,MATCH(BL$2,List!$P:$P,0)))</f>
        <v>0</v>
      </c>
      <c r="BM41" s="357">
        <f ca="1">IF(
COUNTIFS('Project Follow up - Base'!$S$20:$S$96,BM$2,'Project Follow up - Base'!$F$20:$F$96,$C41)&lt;= INDEX(List!$Q:$Q,MATCH(BM$2,List!$P:$P,0)),
0,
(COUNTIFS('Project Follow up - Base'!$S$20:$S$96,BM$2,'Project Follow up - Base'!$F$20:$F$96,$C41)
- INDEX(List!$Q:$Q,MATCH(BM$2,List!$P:$P,0)))
* INDEX(List!$R:$R,MATCH(BM$2,List!$P:$P,0)))</f>
        <v>0</v>
      </c>
      <c r="BN41" s="357">
        <f ca="1">IF(
COUNTIFS('Project Follow up - Base'!$S$20:$S$96,BN$2,'Project Follow up - Base'!$F$20:$F$96,$C41)&lt;= INDEX(List!$Q:$Q,MATCH(BN$2,List!$P:$P,0)),
0,
(COUNTIFS('Project Follow up - Base'!$S$20:$S$96,BN$2,'Project Follow up - Base'!$F$20:$F$96,$C41)
- INDEX(List!$Q:$Q,MATCH(BN$2,List!$P:$P,0)))
* INDEX(List!$R:$R,MATCH(BN$2,List!$P:$P,0)))</f>
        <v>0</v>
      </c>
      <c r="BO41" s="357">
        <f ca="1">IF(
COUNTIFS('Project Follow up - Base'!$S$20:$S$96,BO$2,'Project Follow up - Base'!$F$20:$F$96,$C41)&lt;= INDEX(List!$Q:$Q,MATCH(BO$2,List!$P:$P,0)),
0,
(COUNTIFS('Project Follow up - Base'!$S$20:$S$96,BO$2,'Project Follow up - Base'!$F$20:$F$96,$C41)
- INDEX(List!$Q:$Q,MATCH(BO$2,List!$P:$P,0)))
* INDEX(List!$R:$R,MATCH(BO$2,List!$P:$P,0)))</f>
        <v>0</v>
      </c>
      <c r="BP41" s="357">
        <f ca="1">IF(
COUNTIFS('Project Follow up - Base'!$S$20:$S$96,BP$2,'Project Follow up - Base'!$F$20:$F$96,$C41)&lt;= INDEX(List!$Q:$Q,MATCH(BP$2,List!$P:$P,0)),
0,
(COUNTIFS('Project Follow up - Base'!$S$20:$S$96,BP$2,'Project Follow up - Base'!$F$20:$F$96,$C41)
- INDEX(List!$Q:$Q,MATCH(BP$2,List!$P:$P,0)))
* INDEX(List!$R:$R,MATCH(BP$2,List!$P:$P,0)))</f>
        <v>0</v>
      </c>
      <c r="BQ41" s="357">
        <f ca="1">IF(
COUNTIFS('Project Follow up - Base'!$S$20:$S$96,BQ$2,'Project Follow up - Base'!$F$20:$F$96,$C41)&lt;= INDEX(List!$Q:$Q,MATCH(BQ$2,List!$P:$P,0)),
0,
(COUNTIFS('Project Follow up - Base'!$S$20:$S$96,BQ$2,'Project Follow up - Base'!$F$20:$F$96,$C41)
- INDEX(List!$Q:$Q,MATCH(BQ$2,List!$P:$P,0)))
* INDEX(List!$R:$R,MATCH(BQ$2,List!$P:$P,0)))</f>
        <v>0</v>
      </c>
      <c r="BR41" s="357">
        <f ca="1">IF(
COUNTIFS('Project Follow up - Base'!$S$20:$S$96,BR$2,'Project Follow up - Base'!$F$20:$F$96,$C41)&lt;= INDEX(List!$Q:$Q,MATCH(BR$2,List!$P:$P,0)),
0,
(COUNTIFS('Project Follow up - Base'!$S$20:$S$96,BR$2,'Project Follow up - Base'!$F$20:$F$96,$C41)
- INDEX(List!$Q:$Q,MATCH(BR$2,List!$P:$P,0)))
* INDEX(List!$R:$R,MATCH(BR$2,List!$P:$P,0)))</f>
        <v>0</v>
      </c>
      <c r="BS41" s="357">
        <f ca="1">IF(
COUNTIFS('Project Follow up - Base'!$S$20:$S$96,BS$2,'Project Follow up - Base'!$F$20:$F$96,$C41)&lt;= INDEX(List!$Q:$Q,MATCH(BS$2,List!$P:$P,0)),
0,
(COUNTIFS('Project Follow up - Base'!$S$20:$S$96,BS$2,'Project Follow up - Base'!$F$20:$F$96,$C41)
- INDEX(List!$Q:$Q,MATCH(BS$2,List!$P:$P,0)))
* INDEX(List!$R:$R,MATCH(BS$2,List!$P:$P,0)))</f>
        <v>0</v>
      </c>
      <c r="BT41" s="357">
        <f ca="1">IF(
COUNTIFS('Project Follow up - Base'!$S$20:$S$96,BT$2,'Project Follow up - Base'!$F$20:$F$96,$C41)&lt;= INDEX(List!$Q:$Q,MATCH(BT$2,List!$P:$P,0)),
0,
(COUNTIFS('Project Follow up - Base'!$S$20:$S$96,BT$2,'Project Follow up - Base'!$F$20:$F$96,$C41)
- INDEX(List!$Q:$Q,MATCH(BT$2,List!$P:$P,0)))
* INDEX(List!$R:$R,MATCH(BT$2,List!$P:$P,0)))</f>
        <v>0</v>
      </c>
      <c r="BU41" s="357">
        <f ca="1">IF(
COUNTIFS('Project Follow up - Base'!$S$20:$S$96,BU$2,'Project Follow up - Base'!$F$20:$F$96,$C41)&lt;= INDEX(List!$Q:$Q,MATCH(BU$2,List!$P:$P,0)),
0,
(COUNTIFS('Project Follow up - Base'!$S$20:$S$96,BU$2,'Project Follow up - Base'!$F$20:$F$96,$C41)
- INDEX(List!$Q:$Q,MATCH(BU$2,List!$P:$P,0)))
* INDEX(List!$R:$R,MATCH(BU$2,List!$P:$P,0)))</f>
        <v>0</v>
      </c>
      <c r="BV41" s="357">
        <f ca="1">IF(
COUNTIFS('Project Follow up - Base'!$S$20:$S$96,BV$2,'Project Follow up - Base'!$F$20:$F$96,$C41)&lt;= INDEX(List!$Q:$Q,MATCH(BV$2,List!$P:$P,0)),
0,
(COUNTIFS('Project Follow up - Base'!$S$20:$S$96,BV$2,'Project Follow up - Base'!$F$20:$F$96,$C41)
- INDEX(List!$Q:$Q,MATCH(BV$2,List!$P:$P,0)))
* INDEX(List!$R:$R,MATCH(BV$2,List!$P:$P,0)))</f>
        <v>0</v>
      </c>
      <c r="BW41" s="357">
        <f ca="1">IF(
COUNTIFS('Project Follow up - Base'!$S$20:$S$96,BW$2,'Project Follow up - Base'!$F$20:$F$96,$C41)&lt;= INDEX(List!$Q:$Q,MATCH(BW$2,List!$P:$P,0)),
0,
(COUNTIFS('Project Follow up - Base'!$S$20:$S$96,BW$2,'Project Follow up - Base'!$F$20:$F$96,$C41)
- INDEX(List!$Q:$Q,MATCH(BW$2,List!$P:$P,0)))
* INDEX(List!$R:$R,MATCH(BW$2,List!$P:$P,0)))</f>
        <v>0</v>
      </c>
      <c r="BX41" s="357">
        <f ca="1">IF(
COUNTIFS('Project Follow up - Base'!$S$20:$S$96,BX$2,'Project Follow up - Base'!$F$20:$F$96,$C41)&lt;= INDEX(List!$Q:$Q,MATCH(BX$2,List!$P:$P,0)),
0,
(COUNTIFS('Project Follow up - Base'!$S$20:$S$96,BX$2,'Project Follow up - Base'!$F$20:$F$96,$C41)
- INDEX(List!$Q:$Q,MATCH(BX$2,List!$P:$P,0)))
* INDEX(List!$R:$R,MATCH(BX$2,List!$P:$P,0)))</f>
        <v>0</v>
      </c>
      <c r="BY41" s="357">
        <f ca="1">IF(
COUNTIFS('Project Follow up - Base'!$S$20:$S$96,BY$2,'Project Follow up - Base'!$F$20:$F$96,$C41)&lt;= INDEX(List!$Q:$Q,MATCH(BY$2,List!$P:$P,0)),
0,
(COUNTIFS('Project Follow up - Base'!$S$20:$S$96,BY$2,'Project Follow up - Base'!$F$20:$F$96,$C41)
- INDEX(List!$Q:$Q,MATCH(BY$2,List!$P:$P,0)))
* INDEX(List!$R:$R,MATCH(BY$2,List!$P:$P,0)))</f>
        <v>0</v>
      </c>
      <c r="BZ41" s="357">
        <f ca="1">IF(
COUNTIFS('Project Follow up - Base'!$S$20:$S$96,BZ$2,'Project Follow up - Base'!$F$20:$F$96,$C41)&lt;= INDEX(List!$Q:$Q,MATCH(BZ$2,List!$P:$P,0)),
0,
(COUNTIFS('Project Follow up - Base'!$S$20:$S$96,BZ$2,'Project Follow up - Base'!$F$20:$F$96,$C41)
- INDEX(List!$Q:$Q,MATCH(BZ$2,List!$P:$P,0)))
* INDEX(List!$R:$R,MATCH(BZ$2,List!$P:$P,0)))</f>
        <v>0</v>
      </c>
      <c r="CA41" s="357">
        <f ca="1">IF(
COUNTIFS('Project Follow up - Base'!$S$20:$S$96,CA$2,'Project Follow up - Base'!$F$20:$F$96,$C41)&lt;= INDEX(List!$Q:$Q,MATCH(CA$2,List!$P:$P,0)),
0,
(COUNTIFS('Project Follow up - Base'!$S$20:$S$96,CA$2,'Project Follow up - Base'!$F$20:$F$96,$C41)
- INDEX(List!$Q:$Q,MATCH(CA$2,List!$P:$P,0)))
* INDEX(List!$R:$R,MATCH(CA$2,List!$P:$P,0)))</f>
        <v>0</v>
      </c>
      <c r="CB41" s="357">
        <f ca="1">IF(
COUNTIFS('Project Follow up - Base'!$S$20:$S$96,CB$2,'Project Follow up - Base'!$F$20:$F$96,$C41)&lt;= INDEX(List!$Q:$Q,MATCH(CB$2,List!$P:$P,0)),
0,
(COUNTIFS('Project Follow up - Base'!$S$20:$S$96,CB$2,'Project Follow up - Base'!$F$20:$F$96,$C41)
- INDEX(List!$Q:$Q,MATCH(CB$2,List!$P:$P,0)))
* INDEX(List!$R:$R,MATCH(CB$2,List!$P:$P,0)))</f>
        <v>0</v>
      </c>
      <c r="CC41" s="357">
        <f ca="1">IF(
COUNTIFS('Project Follow up - Base'!$S$20:$S$96,CC$2,'Project Follow up - Base'!$F$20:$F$96,$C41)&lt;= INDEX(List!$Q:$Q,MATCH(CC$2,List!$P:$P,0)),
0,
(COUNTIFS('Project Follow up - Base'!$S$20:$S$96,CC$2,'Project Follow up - Base'!$F$20:$F$96,$C41)
- INDEX(List!$Q:$Q,MATCH(CC$2,List!$P:$P,0)))
* INDEX(List!$R:$R,MATCH(CC$2,List!$P:$P,0)))</f>
        <v>0</v>
      </c>
      <c r="CD41" s="357">
        <f ca="1">IF(
COUNTIFS('Project Follow up - Base'!$S$20:$S$96,CD$2,'Project Follow up - Base'!$F$20:$F$96,$C41)&lt;= INDEX(List!$Q:$Q,MATCH(CD$2,List!$P:$P,0)),
0,
(COUNTIFS('Project Follow up - Base'!$S$20:$S$96,CD$2,'Project Follow up - Base'!$F$20:$F$96,$C41)
- INDEX(List!$Q:$Q,MATCH(CD$2,List!$P:$P,0)))
* INDEX(List!$R:$R,MATCH(CD$2,List!$P:$P,0)))</f>
        <v>0</v>
      </c>
      <c r="CE41" s="357">
        <f ca="1">IF(
COUNTIFS('Project Follow up - Base'!$S$20:$S$96,CE$2,'Project Follow up - Base'!$F$20:$F$96,$C41)&lt;= INDEX(List!$Q:$Q,MATCH(CE$2,List!$P:$P,0)),
0,
(COUNTIFS('Project Follow up - Base'!$S$20:$S$96,CE$2,'Project Follow up - Base'!$F$20:$F$96,$C41)
- INDEX(List!$Q:$Q,MATCH(CE$2,List!$P:$P,0)))
* INDEX(List!$R:$R,MATCH(CE$2,List!$P:$P,0)))</f>
        <v>0</v>
      </c>
      <c r="CF41" s="357">
        <f ca="1">IF(
COUNTIFS('Project Follow up - Base'!$S$20:$S$96,CF$2,'Project Follow up - Base'!$F$20:$F$96,$C41)&lt;= INDEX(List!$Q:$Q,MATCH(CF$2,List!$P:$P,0)),
0,
(COUNTIFS('Project Follow up - Base'!$S$20:$S$96,CF$2,'Project Follow up - Base'!$F$20:$F$96,$C41)
- INDEX(List!$Q:$Q,MATCH(CF$2,List!$P:$P,0)))
* INDEX(List!$R:$R,MATCH(CF$2,List!$P:$P,0)))</f>
        <v>0</v>
      </c>
      <c r="CG41" s="357">
        <f ca="1">IF(
COUNTIFS('Project Follow up - Base'!$S$20:$S$96,CG$2,'Project Follow up - Base'!$F$20:$F$96,$C41)&lt;= INDEX(List!$Q:$Q,MATCH(CG$2,List!$P:$P,0)),
0,
(COUNTIFS('Project Follow up - Base'!$S$20:$S$96,CG$2,'Project Follow up - Base'!$F$20:$F$96,$C41)
- INDEX(List!$Q:$Q,MATCH(CG$2,List!$P:$P,0)))
* INDEX(List!$R:$R,MATCH(CG$2,List!$P:$P,0)))</f>
        <v>0</v>
      </c>
      <c r="CH41" s="357">
        <f ca="1">IF(
COUNTIFS('Project Follow up - Base'!$S$20:$S$96,CH$2,'Project Follow up - Base'!$F$20:$F$96,$C41)&lt;= INDEX(List!$Q:$Q,MATCH(CH$2,List!$P:$P,0)),
0,
(COUNTIFS('Project Follow up - Base'!$S$20:$S$96,CH$2,'Project Follow up - Base'!$F$20:$F$96,$C41)
- INDEX(List!$Q:$Q,MATCH(CH$2,List!$P:$P,0)))
* INDEX(List!$R:$R,MATCH(CH$2,List!$P:$P,0)))</f>
        <v>0</v>
      </c>
      <c r="CI41" s="357">
        <f ca="1">IF(
COUNTIFS('Project Follow up - Base'!$S$20:$S$96,CI$2,'Project Follow up - Base'!$F$20:$F$96,$C41)&lt;= INDEX(List!$Q:$Q,MATCH(CI$2,List!$P:$P,0)),
0,
(COUNTIFS('Project Follow up - Base'!$S$20:$S$96,CI$2,'Project Follow up - Base'!$F$20:$F$96,$C41)
- INDEX(List!$Q:$Q,MATCH(CI$2,List!$P:$P,0)))
* INDEX(List!$R:$R,MATCH(CI$2,List!$P:$P,0)))</f>
        <v>0</v>
      </c>
      <c r="CJ41" s="357">
        <f ca="1">IF(
COUNTIFS('Project Follow up - Base'!$S$20:$S$96,CJ$2,'Project Follow up - Base'!$F$20:$F$96,$C41)&lt;= INDEX(List!$Q:$Q,MATCH(CJ$2,List!$P:$P,0)),
0,
(COUNTIFS('Project Follow up - Base'!$S$20:$S$96,CJ$2,'Project Follow up - Base'!$F$20:$F$96,$C41)
- INDEX(List!$Q:$Q,MATCH(CJ$2,List!$P:$P,0)))
* INDEX(List!$R:$R,MATCH(CJ$2,List!$P:$P,0)))</f>
        <v>0</v>
      </c>
      <c r="CK41" s="357">
        <f ca="1">IF(
COUNTIFS('Project Follow up - Base'!$S$20:$S$96,CK$2,'Project Follow up - Base'!$F$20:$F$96,$C41)&lt;= INDEX(List!$Q:$Q,MATCH(CK$2,List!$P:$P,0)),
0,
(COUNTIFS('Project Follow up - Base'!$S$20:$S$96,CK$2,'Project Follow up - Base'!$F$20:$F$96,$C41)
- INDEX(List!$Q:$Q,MATCH(CK$2,List!$P:$P,0)))
* INDEX(List!$R:$R,MATCH(CK$2,List!$P:$P,0)))</f>
        <v>0</v>
      </c>
      <c r="CL41" s="357">
        <f ca="1">IF(
COUNTIFS('Project Follow up - Base'!$S$20:$S$96,CL$2,'Project Follow up - Base'!$F$20:$F$96,$C41)&lt;= INDEX(List!$Q:$Q,MATCH(CL$2,List!$P:$P,0)),
0,
(COUNTIFS('Project Follow up - Base'!$S$20:$S$96,CL$2,'Project Follow up - Base'!$F$20:$F$96,$C41)
- INDEX(List!$Q:$Q,MATCH(CL$2,List!$P:$P,0)))
* INDEX(List!$R:$R,MATCH(CL$2,List!$P:$P,0)))</f>
        <v>0</v>
      </c>
      <c r="CM41" s="357">
        <f ca="1">IF(
COUNTIFS('Project Follow up - Base'!$S$20:$S$96,CM$2,'Project Follow up - Base'!$F$20:$F$96,$C41)&lt;= INDEX(List!$Q:$Q,MATCH(CM$2,List!$P:$P,0)),
0,
(COUNTIFS('Project Follow up - Base'!$S$20:$S$96,CM$2,'Project Follow up - Base'!$F$20:$F$96,$C41)
- INDEX(List!$Q:$Q,MATCH(CM$2,List!$P:$P,0)))
* INDEX(List!$R:$R,MATCH(CM$2,List!$P:$P,0)))</f>
        <v>0</v>
      </c>
      <c r="CN41" s="357">
        <f ca="1">IF(
COUNTIFS('Project Follow up - Base'!$S$20:$S$96,CN$2,'Project Follow up - Base'!$F$20:$F$96,$C41)&lt;= INDEX(List!$Q:$Q,MATCH(CN$2,List!$P:$P,0)),
0,
(COUNTIFS('Project Follow up - Base'!$S$20:$S$96,CN$2,'Project Follow up - Base'!$F$20:$F$96,$C41)
- INDEX(List!$Q:$Q,MATCH(CN$2,List!$P:$P,0)))
* INDEX(List!$R:$R,MATCH(CN$2,List!$P:$P,0)))</f>
        <v>0</v>
      </c>
      <c r="CO41" s="357">
        <f ca="1">IF(
COUNTIFS('Project Follow up - Base'!$S$20:$S$96,CO$2,'Project Follow up - Base'!$F$20:$F$96,$C41)&lt;= INDEX(List!$Q:$Q,MATCH(CO$2,List!$P:$P,0)),
0,
(COUNTIFS('Project Follow up - Base'!$S$20:$S$96,CO$2,'Project Follow up - Base'!$F$20:$F$96,$C41)
- INDEX(List!$Q:$Q,MATCH(CO$2,List!$P:$P,0)))
* INDEX(List!$R:$R,MATCH(CO$2,List!$P:$P,0)))</f>
        <v>0</v>
      </c>
      <c r="CP41" s="357">
        <f ca="1">IF(
COUNTIFS('Project Follow up - Base'!$S$20:$S$96,CP$2,'Project Follow up - Base'!$F$20:$F$96,$C41)&lt;= INDEX(List!$Q:$Q,MATCH(CP$2,List!$P:$P,0)),
0,
(COUNTIFS('Project Follow up - Base'!$S$20:$S$96,CP$2,'Project Follow up - Base'!$F$20:$F$96,$C41)
- INDEX(List!$Q:$Q,MATCH(CP$2,List!$P:$P,0)))
* INDEX(List!$R:$R,MATCH(CP$2,List!$P:$P,0)))</f>
        <v>0</v>
      </c>
      <c r="CQ41" s="357">
        <f ca="1">IF(
COUNTIFS('Project Follow up - Base'!$S$20:$S$96,CQ$2,'Project Follow up - Base'!$F$20:$F$96,$C41)&lt;= INDEX(List!$Q:$Q,MATCH(CQ$2,List!$P:$P,0)),
0,
(COUNTIFS('Project Follow up - Base'!$S$20:$S$96,CQ$2,'Project Follow up - Base'!$F$20:$F$96,$C41)
- INDEX(List!$Q:$Q,MATCH(CQ$2,List!$P:$P,0)))
* INDEX(List!$R:$R,MATCH(CQ$2,List!$P:$P,0)))</f>
        <v>0</v>
      </c>
      <c r="CR41" s="357">
        <f ca="1">IF(
COUNTIFS('Project Follow up - Base'!$S$20:$S$96,CR$2,'Project Follow up - Base'!$F$20:$F$96,$C41)&lt;= INDEX(List!$Q:$Q,MATCH(CR$2,List!$P:$P,0)),
0,
(COUNTIFS('Project Follow up - Base'!$S$20:$S$96,CR$2,'Project Follow up - Base'!$F$20:$F$96,$C41)
- INDEX(List!$Q:$Q,MATCH(CR$2,List!$P:$P,0)))
* INDEX(List!$R:$R,MATCH(CR$2,List!$P:$P,0)))</f>
        <v>0</v>
      </c>
      <c r="CS41" s="357">
        <f ca="1">IF(
COUNTIFS('Project Follow up - Base'!$S$20:$S$96,CS$2,'Project Follow up - Base'!$F$20:$F$96,$C41)&lt;= INDEX(List!$Q:$Q,MATCH(CS$2,List!$P:$P,0)),
0,
(COUNTIFS('Project Follow up - Base'!$S$20:$S$96,CS$2,'Project Follow up - Base'!$F$20:$F$96,$C41)
- INDEX(List!$Q:$Q,MATCH(CS$2,List!$P:$P,0)))
* INDEX(List!$R:$R,MATCH(CS$2,List!$P:$P,0)))</f>
        <v>0</v>
      </c>
      <c r="CT41" s="357">
        <f ca="1">IF(
COUNTIFS('Project Follow up - Base'!$S$20:$S$96,CT$2,'Project Follow up - Base'!$F$20:$F$96,$C41)&lt;= INDEX(List!$Q:$Q,MATCH(CT$2,List!$P:$P,0)),
0,
(COUNTIFS('Project Follow up - Base'!$S$20:$S$96,CT$2,'Project Follow up - Base'!$F$20:$F$96,$C41)
- INDEX(List!$Q:$Q,MATCH(CT$2,List!$P:$P,0)))
* INDEX(List!$R:$R,MATCH(CT$2,List!$P:$P,0)))</f>
        <v>0</v>
      </c>
      <c r="CU41" s="357">
        <f ca="1">IF(
COUNTIFS('Project Follow up - Base'!$S$20:$S$96,CU$2,'Project Follow up - Base'!$F$20:$F$96,$C41)&lt;= INDEX(List!$Q:$Q,MATCH(CU$2,List!$P:$P,0)),
0,
(COUNTIFS('Project Follow up - Base'!$S$20:$S$96,CU$2,'Project Follow up - Base'!$F$20:$F$96,$C41)
- INDEX(List!$Q:$Q,MATCH(CU$2,List!$P:$P,0)))
* INDEX(List!$R:$R,MATCH(CU$2,List!$P:$P,0)))</f>
        <v>0</v>
      </c>
      <c r="CV41" s="357">
        <f ca="1">IF(
COUNTIFS('Project Follow up - Base'!$S$20:$S$96,CV$2,'Project Follow up - Base'!$F$20:$F$96,$C41)&lt;= INDEX(List!$Q:$Q,MATCH(CV$2,List!$P:$P,0)),
0,
(COUNTIFS('Project Follow up - Base'!$S$20:$S$96,CV$2,'Project Follow up - Base'!$F$20:$F$96,$C41)
- INDEX(List!$Q:$Q,MATCH(CV$2,List!$P:$P,0)))
* INDEX(List!$R:$R,MATCH(CV$2,List!$P:$P,0)))</f>
        <v>0</v>
      </c>
      <c r="CW41" s="357">
        <f ca="1">IF(
COUNTIFS('Project Follow up - Base'!$S$20:$S$96,CW$2,'Project Follow up - Base'!$F$20:$F$96,$C41)&lt;= INDEX(List!$Q:$Q,MATCH(CW$2,List!$P:$P,0)),
0,
(COUNTIFS('Project Follow up - Base'!$S$20:$S$96,CW$2,'Project Follow up - Base'!$F$20:$F$96,$C41)
- INDEX(List!$Q:$Q,MATCH(CW$2,List!$P:$P,0)))
* INDEX(List!$R:$R,MATCH(CW$2,List!$P:$P,0)))</f>
        <v>0</v>
      </c>
      <c r="CX41" s="357">
        <f ca="1">IF(
COUNTIFS('Project Follow up - Base'!$S$20:$S$96,CX$2,'Project Follow up - Base'!$F$20:$F$96,$C41)&lt;= INDEX(List!$Q:$Q,MATCH(CX$2,List!$P:$P,0)),
0,
(COUNTIFS('Project Follow up - Base'!$S$20:$S$96,CX$2,'Project Follow up - Base'!$F$20:$F$96,$C41)
- INDEX(List!$Q:$Q,MATCH(CX$2,List!$P:$P,0)))
* INDEX(List!$R:$R,MATCH(CX$2,List!$P:$P,0)))</f>
        <v>0</v>
      </c>
      <c r="CY41" s="357">
        <f ca="1">IF(
COUNTIFS('Project Follow up - Base'!$S$20:$S$96,CY$2,'Project Follow up - Base'!$F$20:$F$96,$C41)&lt;= INDEX(List!$Q:$Q,MATCH(CY$2,List!$P:$P,0)),
0,
(COUNTIFS('Project Follow up - Base'!$S$20:$S$96,CY$2,'Project Follow up - Base'!$F$20:$F$96,$C41)
- INDEX(List!$Q:$Q,MATCH(CY$2,List!$P:$P,0)))
* INDEX(List!$R:$R,MATCH(CY$2,List!$P:$P,0)))</f>
        <v>0</v>
      </c>
      <c r="CZ41" s="357">
        <f ca="1">IF(
COUNTIFS('Project Follow up - Base'!$S$20:$S$96,CZ$2,'Project Follow up - Base'!$F$20:$F$96,$C41)&lt;= INDEX(List!$Q:$Q,MATCH(CZ$2,List!$P:$P,0)),
0,
(COUNTIFS('Project Follow up - Base'!$S$20:$S$96,CZ$2,'Project Follow up - Base'!$F$20:$F$96,$C41)
- INDEX(List!$Q:$Q,MATCH(CZ$2,List!$P:$P,0)))
* INDEX(List!$R:$R,MATCH(CZ$2,List!$P:$P,0)))</f>
        <v>0</v>
      </c>
      <c r="DA41" s="357">
        <f ca="1">IF(
COUNTIFS('Project Follow up - Base'!$S$20:$S$96,DA$2,'Project Follow up - Base'!$F$20:$F$96,$C41)&lt;= INDEX(List!$Q:$Q,MATCH(DA$2,List!$P:$P,0)),
0,
(COUNTIFS('Project Follow up - Base'!$S$20:$S$96,DA$2,'Project Follow up - Base'!$F$20:$F$96,$C41)
- INDEX(List!$Q:$Q,MATCH(DA$2,List!$P:$P,0)))
* INDEX(List!$R:$R,MATCH(DA$2,List!$P:$P,0)))</f>
        <v>0</v>
      </c>
      <c r="DB41" s="357">
        <f ca="1">IF(
COUNTIFS('Project Follow up - Base'!$S$20:$S$96,DB$2,'Project Follow up - Base'!$F$20:$F$96,$C41)&lt;= INDEX(List!$Q:$Q,MATCH(DB$2,List!$P:$P,0)),
0,
(COUNTIFS('Project Follow up - Base'!$S$20:$S$96,DB$2,'Project Follow up - Base'!$F$20:$F$96,$C41)
- INDEX(List!$Q:$Q,MATCH(DB$2,List!$P:$P,0)))
* INDEX(List!$R:$R,MATCH(DB$2,List!$P:$P,0)))</f>
        <v>0</v>
      </c>
    </row>
    <row r="42" spans="1:106" x14ac:dyDescent="0.2">
      <c r="A42" s="353">
        <f>COUNTIF('Project Follow up - Base'!$F$20:$F$96,C42)</f>
        <v>0</v>
      </c>
      <c r="B42" s="353">
        <f>'Employees Summary'!B43</f>
        <v>0</v>
      </c>
      <c r="C42" s="353">
        <f>'Employees Summary'!C43</f>
        <v>0</v>
      </c>
      <c r="D42" s="354" t="str">
        <f>IF(C42=0,"", IF(A42&gt;0,1-(G42*[1]KPI!$C$3)-(H42*[1]KPI!$C$4),""))</f>
        <v/>
      </c>
      <c r="E42" s="365" t="str">
        <f>IF(OR(C42='Project Follow up - Base'!$D$17,C42='Project Follow up - Base'!$D$38,C42='Project Follow up - Base'!$D$74), IF(SUMIF(B:B,B42,A:A)=0,"", AVERAGEIF(B:B,B42,D:D)),"")</f>
        <v/>
      </c>
      <c r="F42" s="366">
        <f>SUMIF('Project Follow up - Base'!$F$20:$F$102,'Employees KPIs'!C42,'Project Follow up - Base'!$AA$20:$AA$102)</f>
        <v>0</v>
      </c>
      <c r="G42" s="355">
        <f>IF( F42=0,
   0,
   IF(
     F42-
     [1]KPI!$F$3
     &lt;0,0,
     F42-
     [1]KPI!$F$3
    )*
     [1]KPI!$G$3
)</f>
        <v>0</v>
      </c>
      <c r="H42" s="355">
        <f t="shared" ca="1" si="0"/>
        <v>0</v>
      </c>
      <c r="I42" s="356">
        <f ca="1">IF(
COUNTIFS('Project Follow up - Base'!$S$20:$S$96,I$2,'Project Follow up - Base'!$F$20:$F$96,$C42)&lt;= INDEX(List!$Q:$Q,MATCH(I$2,List!$P:$P,0)),
0,
(COUNTIFS('Project Follow up - Base'!$S$20:$S$96,I$2,'Project Follow up - Base'!$F$20:$F$96,$C42)
- INDEX(List!$Q:$Q,MATCH(I$2,List!$P:$P,0)))
* INDEX(List!$R:$R,MATCH(I$2,List!$P:$P,0)))</f>
        <v>0</v>
      </c>
      <c r="J42" s="357">
        <f ca="1">IF(
COUNTIFS('Project Follow up - Base'!$S$20:$S$96,J$2,'Project Follow up - Base'!$F$20:$F$96,$C42)&lt;= INDEX(List!$Q:$Q,MATCH(J$2,List!$P:$P,0)),
0,
(COUNTIFS('Project Follow up - Base'!$S$20:$S$96,J$2,'Project Follow up - Base'!$F$20:$F$96,$C42)
- INDEX(List!$Q:$Q,MATCH(J$2,List!$P:$P,0)))
* INDEX(List!$R:$R,MATCH(J$2,List!$P:$P,0)))</f>
        <v>0</v>
      </c>
      <c r="K42" s="357">
        <f ca="1">IF(
COUNTIFS('Project Follow up - Base'!$S$20:$S$96,K$2,'Project Follow up - Base'!$F$20:$F$96,$C42)&lt;= INDEX(List!$Q:$Q,MATCH(K$2,List!$P:$P,0)),
0,
(COUNTIFS('Project Follow up - Base'!$S$20:$S$96,K$2,'Project Follow up - Base'!$F$20:$F$96,$C42)
- INDEX(List!$Q:$Q,MATCH(K$2,List!$P:$P,0)))
* INDEX(List!$R:$R,MATCH(K$2,List!$P:$P,0)))</f>
        <v>0</v>
      </c>
      <c r="L42" s="357">
        <f ca="1">IF(
COUNTIFS('Project Follow up - Base'!$S$20:$S$96,L$2,'Project Follow up - Base'!$F$20:$F$96,$C42)&lt;= INDEX(List!$Q:$Q,MATCH(L$2,List!$P:$P,0)),
0,
(COUNTIFS('Project Follow up - Base'!$S$20:$S$96,L$2,'Project Follow up - Base'!$F$20:$F$96,$C42)
- INDEX(List!$Q:$Q,MATCH(L$2,List!$P:$P,0)))
* INDEX(List!$R:$R,MATCH(L$2,List!$P:$P,0)))</f>
        <v>0</v>
      </c>
      <c r="M42" s="357">
        <f ca="1">IF(
COUNTIFS('Project Follow up - Base'!$S$20:$S$96,M$2,'Project Follow up - Base'!$F$20:$F$96,$C42)&lt;= INDEX(List!$Q:$Q,MATCH(M$2,List!$P:$P,0)),
0,
(COUNTIFS('Project Follow up - Base'!$S$20:$S$96,M$2,'Project Follow up - Base'!$F$20:$F$96,$C42)
- INDEX(List!$Q:$Q,MATCH(M$2,List!$P:$P,0)))
* INDEX(List!$R:$R,MATCH(M$2,List!$P:$P,0)))</f>
        <v>0</v>
      </c>
      <c r="N42" s="357">
        <f ca="1">IF(
COUNTIFS('Project Follow up - Base'!$S$20:$S$96,N$2,'Project Follow up - Base'!$F$20:$F$96,$C42)&lt;= INDEX(List!$Q:$Q,MATCH(N$2,List!$P:$P,0)),
0,
(COUNTIFS('Project Follow up - Base'!$S$20:$S$96,N$2,'Project Follow up - Base'!$F$20:$F$96,$C42)
- INDEX(List!$Q:$Q,MATCH(N$2,List!$P:$P,0)))
* INDEX(List!$R:$R,MATCH(N$2,List!$P:$P,0)))</f>
        <v>0</v>
      </c>
      <c r="O42" s="357">
        <f ca="1">IF(
COUNTIFS('Project Follow up - Base'!$S$20:$S$96,O$2,'Project Follow up - Base'!$F$20:$F$96,$C42)&lt;= INDEX(List!$Q:$Q,MATCH(O$2,List!$P:$P,0)),
0,
(COUNTIFS('Project Follow up - Base'!$S$20:$S$96,O$2,'Project Follow up - Base'!$F$20:$F$96,$C42)
- INDEX(List!$Q:$Q,MATCH(O$2,List!$P:$P,0)))
* INDEX(List!$R:$R,MATCH(O$2,List!$P:$P,0)))</f>
        <v>0</v>
      </c>
      <c r="P42" s="357">
        <f ca="1">IF(
COUNTIFS('Project Follow up - Base'!$S$20:$S$96,P$2,'Project Follow up - Base'!$F$20:$F$96,$C42)&lt;= INDEX(List!$Q:$Q,MATCH(P$2,List!$P:$P,0)),
0,
(COUNTIFS('Project Follow up - Base'!$S$20:$S$96,P$2,'Project Follow up - Base'!$F$20:$F$96,$C42)
- INDEX(List!$Q:$Q,MATCH(P$2,List!$P:$P,0)))
* INDEX(List!$R:$R,MATCH(P$2,List!$P:$P,0)))</f>
        <v>0</v>
      </c>
      <c r="Q42" s="357">
        <f ca="1">IF(
COUNTIFS('Project Follow up - Base'!$S$20:$S$96,Q$2,'Project Follow up - Base'!$F$20:$F$96,$C42)&lt;= INDEX(List!$Q:$Q,MATCH(Q$2,List!$P:$P,0)),
0,
(COUNTIFS('Project Follow up - Base'!$S$20:$S$96,Q$2,'Project Follow up - Base'!$F$20:$F$96,$C42)
- INDEX(List!$Q:$Q,MATCH(Q$2,List!$P:$P,0)))
* INDEX(List!$R:$R,MATCH(Q$2,List!$P:$P,0)))</f>
        <v>0</v>
      </c>
      <c r="R42" s="357">
        <f ca="1">IF(
COUNTIFS('Project Follow up - Base'!$S$20:$S$96,R$2,'Project Follow up - Base'!$F$20:$F$96,$C42)&lt;= INDEX(List!$Q:$Q,MATCH(R$2,List!$P:$P,0)),
0,
(COUNTIFS('Project Follow up - Base'!$S$20:$S$96,R$2,'Project Follow up - Base'!$F$20:$F$96,$C42)
- INDEX(List!$Q:$Q,MATCH(R$2,List!$P:$P,0)))
* INDEX(List!$R:$R,MATCH(R$2,List!$P:$P,0)))</f>
        <v>0</v>
      </c>
      <c r="S42" s="357">
        <f ca="1">IF(
COUNTIFS('Project Follow up - Base'!$S$20:$S$96,S$2,'Project Follow up - Base'!$F$20:$F$96,$C42)&lt;= INDEX(List!$Q:$Q,MATCH(S$2,List!$P:$P,0)),
0,
(COUNTIFS('Project Follow up - Base'!$S$20:$S$96,S$2,'Project Follow up - Base'!$F$20:$F$96,$C42)
- INDEX(List!$Q:$Q,MATCH(S$2,List!$P:$P,0)))
* INDEX(List!$R:$R,MATCH(S$2,List!$P:$P,0)))</f>
        <v>0</v>
      </c>
      <c r="T42" s="357">
        <f ca="1">IF(
COUNTIFS('Project Follow up - Base'!$S$20:$S$96,T$2,'Project Follow up - Base'!$F$20:$F$96,$C42)&lt;= INDEX(List!$Q:$Q,MATCH(T$2,List!$P:$P,0)),
0,
(COUNTIFS('Project Follow up - Base'!$S$20:$S$96,T$2,'Project Follow up - Base'!$F$20:$F$96,$C42)
- INDEX(List!$Q:$Q,MATCH(T$2,List!$P:$P,0)))
* INDEX(List!$R:$R,MATCH(T$2,List!$P:$P,0)))</f>
        <v>0</v>
      </c>
      <c r="U42" s="357">
        <f ca="1">IF(
COUNTIFS('Project Follow up - Base'!$S$20:$S$96,U$2,'Project Follow up - Base'!$F$20:$F$96,$C42)&lt;= INDEX(List!$Q:$Q,MATCH(U$2,List!$P:$P,0)),
0,
(COUNTIFS('Project Follow up - Base'!$S$20:$S$96,U$2,'Project Follow up - Base'!$F$20:$F$96,$C42)
- INDEX(List!$Q:$Q,MATCH(U$2,List!$P:$P,0)))
* INDEX(List!$R:$R,MATCH(U$2,List!$P:$P,0)))</f>
        <v>0</v>
      </c>
      <c r="V42" s="357">
        <f ca="1">IF(
COUNTIFS('Project Follow up - Base'!$S$20:$S$96,V$2,'Project Follow up - Base'!$F$20:$F$96,$C42)&lt;= INDEX(List!$Q:$Q,MATCH(V$2,List!$P:$P,0)),
0,
(COUNTIFS('Project Follow up - Base'!$S$20:$S$96,V$2,'Project Follow up - Base'!$F$20:$F$96,$C42)
- INDEX(List!$Q:$Q,MATCH(V$2,List!$P:$P,0)))
* INDEX(List!$R:$R,MATCH(V$2,List!$P:$P,0)))</f>
        <v>0</v>
      </c>
      <c r="W42" s="357">
        <f ca="1">IF(
COUNTIFS('Project Follow up - Base'!$S$20:$S$96,W$2,'Project Follow up - Base'!$F$20:$F$96,$C42)&lt;= INDEX(List!$Q:$Q,MATCH(W$2,List!$P:$P,0)),
0,
(COUNTIFS('Project Follow up - Base'!$S$20:$S$96,W$2,'Project Follow up - Base'!$F$20:$F$96,$C42)
- INDEX(List!$Q:$Q,MATCH(W$2,List!$P:$P,0)))
* INDEX(List!$R:$R,MATCH(W$2,List!$P:$P,0)))</f>
        <v>0</v>
      </c>
      <c r="X42" s="357">
        <f ca="1">IF(
COUNTIFS('Project Follow up - Base'!$S$20:$S$96,X$2,'Project Follow up - Base'!$F$20:$F$96,$C42)&lt;= INDEX(List!$Q:$Q,MATCH(X$2,List!$P:$P,0)),
0,
(COUNTIFS('Project Follow up - Base'!$S$20:$S$96,X$2,'Project Follow up - Base'!$F$20:$F$96,$C42)
- INDEX(List!$Q:$Q,MATCH(X$2,List!$P:$P,0)))
* INDEX(List!$R:$R,MATCH(X$2,List!$P:$P,0)))</f>
        <v>0</v>
      </c>
      <c r="Y42" s="357">
        <f ca="1">IF(
COUNTIFS('Project Follow up - Base'!$S$20:$S$96,Y$2,'Project Follow up - Base'!$F$20:$F$96,$C42)&lt;= INDEX(List!$Q:$Q,MATCH(Y$2,List!$P:$P,0)),
0,
(COUNTIFS('Project Follow up - Base'!$S$20:$S$96,Y$2,'Project Follow up - Base'!$F$20:$F$96,$C42)
- INDEX(List!$Q:$Q,MATCH(Y$2,List!$P:$P,0)))
* INDEX(List!$R:$R,MATCH(Y$2,List!$P:$P,0)))</f>
        <v>0</v>
      </c>
      <c r="Z42" s="357">
        <f ca="1">IF(
COUNTIFS('Project Follow up - Base'!$S$20:$S$96,Z$2,'Project Follow up - Base'!$F$20:$F$96,$C42)&lt;= INDEX(List!$Q:$Q,MATCH(Z$2,List!$P:$P,0)),
0,
(COUNTIFS('Project Follow up - Base'!$S$20:$S$96,Z$2,'Project Follow up - Base'!$F$20:$F$96,$C42)
- INDEX(List!$Q:$Q,MATCH(Z$2,List!$P:$P,0)))
* INDEX(List!$R:$R,MATCH(Z$2,List!$P:$P,0)))</f>
        <v>0</v>
      </c>
      <c r="AA42" s="357">
        <f ca="1">IF(
COUNTIFS('Project Follow up - Base'!$S$20:$S$96,AA$2,'Project Follow up - Base'!$F$20:$F$96,$C42)&lt;= INDEX(List!$Q:$Q,MATCH(AA$2,List!$P:$P,0)),
0,
(COUNTIFS('Project Follow up - Base'!$S$20:$S$96,AA$2,'Project Follow up - Base'!$F$20:$F$96,$C42)
- INDEX(List!$Q:$Q,MATCH(AA$2,List!$P:$P,0)))
* INDEX(List!$R:$R,MATCH(AA$2,List!$P:$P,0)))</f>
        <v>0</v>
      </c>
      <c r="AB42" s="357">
        <f ca="1">IF(
COUNTIFS('Project Follow up - Base'!$S$20:$S$96,AB$2,'Project Follow up - Base'!$F$20:$F$96,$C42)&lt;= INDEX(List!$Q:$Q,MATCH(AB$2,List!$P:$P,0)),
0,
(COUNTIFS('Project Follow up - Base'!$S$20:$S$96,AB$2,'Project Follow up - Base'!$F$20:$F$96,$C42)
- INDEX(List!$Q:$Q,MATCH(AB$2,List!$P:$P,0)))
* INDEX(List!$R:$R,MATCH(AB$2,List!$P:$P,0)))</f>
        <v>0</v>
      </c>
      <c r="AC42" s="357">
        <f ca="1">IF(
COUNTIFS('Project Follow up - Base'!$S$20:$S$96,AC$2,'Project Follow up - Base'!$F$20:$F$96,$C42)&lt;= INDEX(List!$Q:$Q,MATCH(AC$2,List!$P:$P,0)),
0,
(COUNTIFS('Project Follow up - Base'!$S$20:$S$96,AC$2,'Project Follow up - Base'!$F$20:$F$96,$C42)
- INDEX(List!$Q:$Q,MATCH(AC$2,List!$P:$P,0)))
* INDEX(List!$R:$R,MATCH(AC$2,List!$P:$P,0)))</f>
        <v>0</v>
      </c>
      <c r="AD42" s="357">
        <f ca="1">IF(
COUNTIFS('Project Follow up - Base'!$S$20:$S$96,AD$2,'Project Follow up - Base'!$F$20:$F$96,$C42)&lt;= INDEX(List!$Q:$Q,MATCH(AD$2,List!$P:$P,0)),
0,
(COUNTIFS('Project Follow up - Base'!$S$20:$S$96,AD$2,'Project Follow up - Base'!$F$20:$F$96,$C42)
- INDEX(List!$Q:$Q,MATCH(AD$2,List!$P:$P,0)))
* INDEX(List!$R:$R,MATCH(AD$2,List!$P:$P,0)))</f>
        <v>0</v>
      </c>
      <c r="AE42" s="357">
        <f ca="1">IF(
COUNTIFS('Project Follow up - Base'!$S$20:$S$96,AE$2,'Project Follow up - Base'!$F$20:$F$96,$C42)&lt;= INDEX(List!$Q:$Q,MATCH(AE$2,List!$P:$P,0)),
0,
(COUNTIFS('Project Follow up - Base'!$S$20:$S$96,AE$2,'Project Follow up - Base'!$F$20:$F$96,$C42)
- INDEX(List!$Q:$Q,MATCH(AE$2,List!$P:$P,0)))
* INDEX(List!$R:$R,MATCH(AE$2,List!$P:$P,0)))</f>
        <v>0</v>
      </c>
      <c r="AF42" s="357">
        <f ca="1">IF(
COUNTIFS('Project Follow up - Base'!$S$20:$S$96,AF$2,'Project Follow up - Base'!$F$20:$F$96,$C42)&lt;= INDEX(List!$Q:$Q,MATCH(AF$2,List!$P:$P,0)),
0,
(COUNTIFS('Project Follow up - Base'!$S$20:$S$96,AF$2,'Project Follow up - Base'!$F$20:$F$96,$C42)
- INDEX(List!$Q:$Q,MATCH(AF$2,List!$P:$P,0)))
* INDEX(List!$R:$R,MATCH(AF$2,List!$P:$P,0)))</f>
        <v>0</v>
      </c>
      <c r="AG42" s="357">
        <f ca="1">IF(
COUNTIFS('Project Follow up - Base'!$S$20:$S$96,AG$2,'Project Follow up - Base'!$F$20:$F$96,$C42)&lt;= INDEX(List!$Q:$Q,MATCH(AG$2,List!$P:$P,0)),
0,
(COUNTIFS('Project Follow up - Base'!$S$20:$S$96,AG$2,'Project Follow up - Base'!$F$20:$F$96,$C42)
- INDEX(List!$Q:$Q,MATCH(AG$2,List!$P:$P,0)))
* INDEX(List!$R:$R,MATCH(AG$2,List!$P:$P,0)))</f>
        <v>0</v>
      </c>
      <c r="AH42" s="357">
        <f ca="1">IF(
COUNTIFS('Project Follow up - Base'!$S$20:$S$96,AH$2,'Project Follow up - Base'!$F$20:$F$96,$C42)&lt;= INDEX(List!$Q:$Q,MATCH(AH$2,List!$P:$P,0)),
0,
(COUNTIFS('Project Follow up - Base'!$S$20:$S$96,AH$2,'Project Follow up - Base'!$F$20:$F$96,$C42)
- INDEX(List!$Q:$Q,MATCH(AH$2,List!$P:$P,0)))
* INDEX(List!$R:$R,MATCH(AH$2,List!$P:$P,0)))</f>
        <v>0</v>
      </c>
      <c r="AI42" s="357">
        <f ca="1">IF(
COUNTIFS('Project Follow up - Base'!$S$20:$S$96,AI$2,'Project Follow up - Base'!$F$20:$F$96,$C42)&lt;= INDEX(List!$Q:$Q,MATCH(AI$2,List!$P:$P,0)),
0,
(COUNTIFS('Project Follow up - Base'!$S$20:$S$96,AI$2,'Project Follow up - Base'!$F$20:$F$96,$C42)
- INDEX(List!$Q:$Q,MATCH(AI$2,List!$P:$P,0)))
* INDEX(List!$R:$R,MATCH(AI$2,List!$P:$P,0)))</f>
        <v>0</v>
      </c>
      <c r="AJ42" s="357">
        <f ca="1">IF(
COUNTIFS('Project Follow up - Base'!$S$20:$S$96,AJ$2,'Project Follow up - Base'!$F$20:$F$96,$C42)&lt;= INDEX(List!$Q:$Q,MATCH(AJ$2,List!$P:$P,0)),
0,
(COUNTIFS('Project Follow up - Base'!$S$20:$S$96,AJ$2,'Project Follow up - Base'!$F$20:$F$96,$C42)
- INDEX(List!$Q:$Q,MATCH(AJ$2,List!$P:$P,0)))
* INDEX(List!$R:$R,MATCH(AJ$2,List!$P:$P,0)))</f>
        <v>0</v>
      </c>
      <c r="AK42" s="357">
        <f ca="1">IF(
COUNTIFS('Project Follow up - Base'!$S$20:$S$96,AK$2,'Project Follow up - Base'!$F$20:$F$96,$C42)&lt;= INDEX(List!$Q:$Q,MATCH(AK$2,List!$P:$P,0)),
0,
(COUNTIFS('Project Follow up - Base'!$S$20:$S$96,AK$2,'Project Follow up - Base'!$F$20:$F$96,$C42)
- INDEX(List!$Q:$Q,MATCH(AK$2,List!$P:$P,0)))
* INDEX(List!$R:$R,MATCH(AK$2,List!$P:$P,0)))</f>
        <v>0</v>
      </c>
      <c r="AL42" s="357">
        <f ca="1">IF(
COUNTIFS('Project Follow up - Base'!$S$20:$S$96,AL$2,'Project Follow up - Base'!$F$20:$F$96,$C42)&lt;= INDEX(List!$Q:$Q,MATCH(AL$2,List!$P:$P,0)),
0,
(COUNTIFS('Project Follow up - Base'!$S$20:$S$96,AL$2,'Project Follow up - Base'!$F$20:$F$96,$C42)
- INDEX(List!$Q:$Q,MATCH(AL$2,List!$P:$P,0)))
* INDEX(List!$R:$R,MATCH(AL$2,List!$P:$P,0)))</f>
        <v>0</v>
      </c>
      <c r="AM42" s="357">
        <f ca="1">IF(
COUNTIFS('Project Follow up - Base'!$S$20:$S$96,AM$2,'Project Follow up - Base'!$F$20:$F$96,$C42)&lt;= INDEX(List!$Q:$Q,MATCH(AM$2,List!$P:$P,0)),
0,
(COUNTIFS('Project Follow up - Base'!$S$20:$S$96,AM$2,'Project Follow up - Base'!$F$20:$F$96,$C42)
- INDEX(List!$Q:$Q,MATCH(AM$2,List!$P:$P,0)))
* INDEX(List!$R:$R,MATCH(AM$2,List!$P:$P,0)))</f>
        <v>0</v>
      </c>
      <c r="AN42" s="357">
        <f ca="1">IF(
COUNTIFS('Project Follow up - Base'!$S$20:$S$96,AN$2,'Project Follow up - Base'!$F$20:$F$96,$C42)&lt;= INDEX(List!$Q:$Q,MATCH(AN$2,List!$P:$P,0)),
0,
(COUNTIFS('Project Follow up - Base'!$S$20:$S$96,AN$2,'Project Follow up - Base'!$F$20:$F$96,$C42)
- INDEX(List!$Q:$Q,MATCH(AN$2,List!$P:$P,0)))
* INDEX(List!$R:$R,MATCH(AN$2,List!$P:$P,0)))</f>
        <v>0</v>
      </c>
      <c r="AO42" s="357">
        <f ca="1">IF(
COUNTIFS('Project Follow up - Base'!$S$20:$S$96,AO$2,'Project Follow up - Base'!$F$20:$F$96,$C42)&lt;= INDEX(List!$Q:$Q,MATCH(AO$2,List!$P:$P,0)),
0,
(COUNTIFS('Project Follow up - Base'!$S$20:$S$96,AO$2,'Project Follow up - Base'!$F$20:$F$96,$C42)
- INDEX(List!$Q:$Q,MATCH(AO$2,List!$P:$P,0)))
* INDEX(List!$R:$R,MATCH(AO$2,List!$P:$P,0)))</f>
        <v>0</v>
      </c>
      <c r="AP42" s="357">
        <f ca="1">IF(
COUNTIFS('Project Follow up - Base'!$S$20:$S$96,AP$2,'Project Follow up - Base'!$F$20:$F$96,$C42)&lt;= INDEX(List!$Q:$Q,MATCH(AP$2,List!$P:$P,0)),
0,
(COUNTIFS('Project Follow up - Base'!$S$20:$S$96,AP$2,'Project Follow up - Base'!$F$20:$F$96,$C42)
- INDEX(List!$Q:$Q,MATCH(AP$2,List!$P:$P,0)))
* INDEX(List!$R:$R,MATCH(AP$2,List!$P:$P,0)))</f>
        <v>0</v>
      </c>
      <c r="AQ42" s="357">
        <f ca="1">IF(
COUNTIFS('Project Follow up - Base'!$S$20:$S$96,AQ$2,'Project Follow up - Base'!$F$20:$F$96,$C42)&lt;= INDEX(List!$Q:$Q,MATCH(AQ$2,List!$P:$P,0)),
0,
(COUNTIFS('Project Follow up - Base'!$S$20:$S$96,AQ$2,'Project Follow up - Base'!$F$20:$F$96,$C42)
- INDEX(List!$Q:$Q,MATCH(AQ$2,List!$P:$P,0)))
* INDEX(List!$R:$R,MATCH(AQ$2,List!$P:$P,0)))</f>
        <v>0</v>
      </c>
      <c r="AR42" s="357">
        <f ca="1">IF(
COUNTIFS('Project Follow up - Base'!$S$20:$S$96,AR$2,'Project Follow up - Base'!$F$20:$F$96,$C42)&lt;= INDEX(List!$Q:$Q,MATCH(AR$2,List!$P:$P,0)),
0,
(COUNTIFS('Project Follow up - Base'!$S$20:$S$96,AR$2,'Project Follow up - Base'!$F$20:$F$96,$C42)
- INDEX(List!$Q:$Q,MATCH(AR$2,List!$P:$P,0)))
* INDEX(List!$R:$R,MATCH(AR$2,List!$P:$P,0)))</f>
        <v>0</v>
      </c>
      <c r="AS42" s="357">
        <f ca="1">IF(
COUNTIFS('Project Follow up - Base'!$S$20:$S$96,AS$2,'Project Follow up - Base'!$F$20:$F$96,$C42)&lt;= INDEX(List!$Q:$Q,MATCH(AS$2,List!$P:$P,0)),
0,
(COUNTIFS('Project Follow up - Base'!$S$20:$S$96,AS$2,'Project Follow up - Base'!$F$20:$F$96,$C42)
- INDEX(List!$Q:$Q,MATCH(AS$2,List!$P:$P,0)))
* INDEX(List!$R:$R,MATCH(AS$2,List!$P:$P,0)))</f>
        <v>0</v>
      </c>
      <c r="AT42" s="357">
        <f ca="1">IF(
COUNTIFS('Project Follow up - Base'!$S$20:$S$96,AT$2,'Project Follow up - Base'!$F$20:$F$96,$C42)&lt;= INDEX(List!$Q:$Q,MATCH(AT$2,List!$P:$P,0)),
0,
(COUNTIFS('Project Follow up - Base'!$S$20:$S$96,AT$2,'Project Follow up - Base'!$F$20:$F$96,$C42)
- INDEX(List!$Q:$Q,MATCH(AT$2,List!$P:$P,0)))
* INDEX(List!$R:$R,MATCH(AT$2,List!$P:$P,0)))</f>
        <v>0</v>
      </c>
      <c r="AU42" s="357">
        <f ca="1">IF(
COUNTIFS('Project Follow up - Base'!$S$20:$S$96,AU$2,'Project Follow up - Base'!$F$20:$F$96,$C42)&lt;= INDEX(List!$Q:$Q,MATCH(AU$2,List!$P:$P,0)),
0,
(COUNTIFS('Project Follow up - Base'!$S$20:$S$96,AU$2,'Project Follow up - Base'!$F$20:$F$96,$C42)
- INDEX(List!$Q:$Q,MATCH(AU$2,List!$P:$P,0)))
* INDEX(List!$R:$R,MATCH(AU$2,List!$P:$P,0)))</f>
        <v>0</v>
      </c>
      <c r="AV42" s="357">
        <f ca="1">IF(
COUNTIFS('Project Follow up - Base'!$S$20:$S$96,AV$2,'Project Follow up - Base'!$F$20:$F$96,$C42)&lt;= INDEX(List!$Q:$Q,MATCH(AV$2,List!$P:$P,0)),
0,
(COUNTIFS('Project Follow up - Base'!$S$20:$S$96,AV$2,'Project Follow up - Base'!$F$20:$F$96,$C42)
- INDEX(List!$Q:$Q,MATCH(AV$2,List!$P:$P,0)))
* INDEX(List!$R:$R,MATCH(AV$2,List!$P:$P,0)))</f>
        <v>0</v>
      </c>
      <c r="AW42" s="357">
        <f ca="1">IF(
COUNTIFS('Project Follow up - Base'!$S$20:$S$96,AW$2,'Project Follow up - Base'!$F$20:$F$96,$C42)&lt;= INDEX(List!$Q:$Q,MATCH(AW$2,List!$P:$P,0)),
0,
(COUNTIFS('Project Follow up - Base'!$S$20:$S$96,AW$2,'Project Follow up - Base'!$F$20:$F$96,$C42)
- INDEX(List!$Q:$Q,MATCH(AW$2,List!$P:$P,0)))
* INDEX(List!$R:$R,MATCH(AW$2,List!$P:$P,0)))</f>
        <v>0</v>
      </c>
      <c r="AX42" s="357">
        <f ca="1">IF(
COUNTIFS('Project Follow up - Base'!$S$20:$S$96,AX$2,'Project Follow up - Base'!$F$20:$F$96,$C42)&lt;= INDEX(List!$Q:$Q,MATCH(AX$2,List!$P:$P,0)),
0,
(COUNTIFS('Project Follow up - Base'!$S$20:$S$96,AX$2,'Project Follow up - Base'!$F$20:$F$96,$C42)
- INDEX(List!$Q:$Q,MATCH(AX$2,List!$P:$P,0)))
* INDEX(List!$R:$R,MATCH(AX$2,List!$P:$P,0)))</f>
        <v>0</v>
      </c>
      <c r="AY42" s="357">
        <f ca="1">IF(
COUNTIFS('Project Follow up - Base'!$S$20:$S$96,AY$2,'Project Follow up - Base'!$F$20:$F$96,$C42)&lt;= INDEX(List!$Q:$Q,MATCH(AY$2,List!$P:$P,0)),
0,
(COUNTIFS('Project Follow up - Base'!$S$20:$S$96,AY$2,'Project Follow up - Base'!$F$20:$F$96,$C42)
- INDEX(List!$Q:$Q,MATCH(AY$2,List!$P:$P,0)))
* INDEX(List!$R:$R,MATCH(AY$2,List!$P:$P,0)))</f>
        <v>0</v>
      </c>
      <c r="AZ42" s="357">
        <f ca="1">IF(
COUNTIFS('Project Follow up - Base'!$S$20:$S$96,AZ$2,'Project Follow up - Base'!$F$20:$F$96,$C42)&lt;= INDEX(List!$Q:$Q,MATCH(AZ$2,List!$P:$P,0)),
0,
(COUNTIFS('Project Follow up - Base'!$S$20:$S$96,AZ$2,'Project Follow up - Base'!$F$20:$F$96,$C42)
- INDEX(List!$Q:$Q,MATCH(AZ$2,List!$P:$P,0)))
* INDEX(List!$R:$R,MATCH(AZ$2,List!$P:$P,0)))</f>
        <v>0</v>
      </c>
      <c r="BA42" s="357">
        <f ca="1">IF(
COUNTIFS('Project Follow up - Base'!$S$20:$S$96,BA$2,'Project Follow up - Base'!$F$20:$F$96,$C42)&lt;= INDEX(List!$Q:$Q,MATCH(BA$2,List!$P:$P,0)),
0,
(COUNTIFS('Project Follow up - Base'!$S$20:$S$96,BA$2,'Project Follow up - Base'!$F$20:$F$96,$C42)
- INDEX(List!$Q:$Q,MATCH(BA$2,List!$P:$P,0)))
* INDEX(List!$R:$R,MATCH(BA$2,List!$P:$P,0)))</f>
        <v>0</v>
      </c>
      <c r="BB42" s="357">
        <f ca="1">IF(
COUNTIFS('Project Follow up - Base'!$S$20:$S$96,BB$2,'Project Follow up - Base'!$F$20:$F$96,$C42)&lt;= INDEX(List!$Q:$Q,MATCH(BB$2,List!$P:$P,0)),
0,
(COUNTIFS('Project Follow up - Base'!$S$20:$S$96,BB$2,'Project Follow up - Base'!$F$20:$F$96,$C42)
- INDEX(List!$Q:$Q,MATCH(BB$2,List!$P:$P,0)))
* INDEX(List!$R:$R,MATCH(BB$2,List!$P:$P,0)))</f>
        <v>0</v>
      </c>
      <c r="BC42" s="357">
        <f ca="1">IF(
COUNTIFS('Project Follow up - Base'!$S$20:$S$96,BC$2,'Project Follow up - Base'!$F$20:$F$96,$C42)&lt;= INDEX(List!$Q:$Q,MATCH(BC$2,List!$P:$P,0)),
0,
(COUNTIFS('Project Follow up - Base'!$S$20:$S$96,BC$2,'Project Follow up - Base'!$F$20:$F$96,$C42)
- INDEX(List!$Q:$Q,MATCH(BC$2,List!$P:$P,0)))
* INDEX(List!$R:$R,MATCH(BC$2,List!$P:$P,0)))</f>
        <v>0</v>
      </c>
      <c r="BD42" s="357">
        <f ca="1">IF(
COUNTIFS('Project Follow up - Base'!$S$20:$S$96,BD$2,'Project Follow up - Base'!$F$20:$F$96,$C42)&lt;= INDEX(List!$Q:$Q,MATCH(BD$2,List!$P:$P,0)),
0,
(COUNTIFS('Project Follow up - Base'!$S$20:$S$96,BD$2,'Project Follow up - Base'!$F$20:$F$96,$C42)
- INDEX(List!$Q:$Q,MATCH(BD$2,List!$P:$P,0)))
* INDEX(List!$R:$R,MATCH(BD$2,List!$P:$P,0)))</f>
        <v>0</v>
      </c>
      <c r="BE42" s="357">
        <f ca="1">IF(
COUNTIFS('Project Follow up - Base'!$S$20:$S$96,BE$2,'Project Follow up - Base'!$F$20:$F$96,$C42)&lt;= INDEX(List!$Q:$Q,MATCH(BE$2,List!$P:$P,0)),
0,
(COUNTIFS('Project Follow up - Base'!$S$20:$S$96,BE$2,'Project Follow up - Base'!$F$20:$F$96,$C42)
- INDEX(List!$Q:$Q,MATCH(BE$2,List!$P:$P,0)))
* INDEX(List!$R:$R,MATCH(BE$2,List!$P:$P,0)))</f>
        <v>0</v>
      </c>
      <c r="BF42" s="357">
        <f ca="1">IF(
COUNTIFS('Project Follow up - Base'!$S$20:$S$96,BF$2,'Project Follow up - Base'!$F$20:$F$96,$C42)&lt;= INDEX(List!$Q:$Q,MATCH(BF$2,List!$P:$P,0)),
0,
(COUNTIFS('Project Follow up - Base'!$S$20:$S$96,BF$2,'Project Follow up - Base'!$F$20:$F$96,$C42)
- INDEX(List!$Q:$Q,MATCH(BF$2,List!$P:$P,0)))
* INDEX(List!$R:$R,MATCH(BF$2,List!$P:$P,0)))</f>
        <v>0</v>
      </c>
      <c r="BG42" s="357">
        <f ca="1">IF(
COUNTIFS('Project Follow up - Base'!$S$20:$S$96,BG$2,'Project Follow up - Base'!$F$20:$F$96,$C42)&lt;= INDEX(List!$Q:$Q,MATCH(BG$2,List!$P:$P,0)),
0,
(COUNTIFS('Project Follow up - Base'!$S$20:$S$96,BG$2,'Project Follow up - Base'!$F$20:$F$96,$C42)
- INDEX(List!$Q:$Q,MATCH(BG$2,List!$P:$P,0)))
* INDEX(List!$R:$R,MATCH(BG$2,List!$P:$P,0)))</f>
        <v>0</v>
      </c>
      <c r="BH42" s="357">
        <f ca="1">IF(
COUNTIFS('Project Follow up - Base'!$S$20:$S$96,BH$2,'Project Follow up - Base'!$F$20:$F$96,$C42)&lt;= INDEX(List!$Q:$Q,MATCH(BH$2,List!$P:$P,0)),
0,
(COUNTIFS('Project Follow up - Base'!$S$20:$S$96,BH$2,'Project Follow up - Base'!$F$20:$F$96,$C42)
- INDEX(List!$Q:$Q,MATCH(BH$2,List!$P:$P,0)))
* INDEX(List!$R:$R,MATCH(BH$2,List!$P:$P,0)))</f>
        <v>0</v>
      </c>
      <c r="BI42" s="357">
        <f ca="1">IF(
COUNTIFS('Project Follow up - Base'!$S$20:$S$96,BI$2,'Project Follow up - Base'!$F$20:$F$96,$C42)&lt;= INDEX(List!$Q:$Q,MATCH(BI$2,List!$P:$P,0)),
0,
(COUNTIFS('Project Follow up - Base'!$S$20:$S$96,BI$2,'Project Follow up - Base'!$F$20:$F$96,$C42)
- INDEX(List!$Q:$Q,MATCH(BI$2,List!$P:$P,0)))
* INDEX(List!$R:$R,MATCH(BI$2,List!$P:$P,0)))</f>
        <v>0</v>
      </c>
      <c r="BJ42" s="357">
        <f ca="1">IF(
COUNTIFS('Project Follow up - Base'!$S$20:$S$96,BJ$2,'Project Follow up - Base'!$F$20:$F$96,$C42)&lt;= INDEX(List!$Q:$Q,MATCH(BJ$2,List!$P:$P,0)),
0,
(COUNTIFS('Project Follow up - Base'!$S$20:$S$96,BJ$2,'Project Follow up - Base'!$F$20:$F$96,$C42)
- INDEX(List!$Q:$Q,MATCH(BJ$2,List!$P:$P,0)))
* INDEX(List!$R:$R,MATCH(BJ$2,List!$P:$P,0)))</f>
        <v>0</v>
      </c>
      <c r="BK42" s="357">
        <f ca="1">IF(
COUNTIFS('Project Follow up - Base'!$S$20:$S$96,BK$2,'Project Follow up - Base'!$F$20:$F$96,$C42)&lt;= INDEX(List!$Q:$Q,MATCH(BK$2,List!$P:$P,0)),
0,
(COUNTIFS('Project Follow up - Base'!$S$20:$S$96,BK$2,'Project Follow up - Base'!$F$20:$F$96,$C42)
- INDEX(List!$Q:$Q,MATCH(BK$2,List!$P:$P,0)))
* INDEX(List!$R:$R,MATCH(BK$2,List!$P:$P,0)))</f>
        <v>0</v>
      </c>
      <c r="BL42" s="357">
        <f ca="1">IF(
COUNTIFS('Project Follow up - Base'!$S$20:$S$96,BL$2,'Project Follow up - Base'!$F$20:$F$96,$C42)&lt;= INDEX(List!$Q:$Q,MATCH(BL$2,List!$P:$P,0)),
0,
(COUNTIFS('Project Follow up - Base'!$S$20:$S$96,BL$2,'Project Follow up - Base'!$F$20:$F$96,$C42)
- INDEX(List!$Q:$Q,MATCH(BL$2,List!$P:$P,0)))
* INDEX(List!$R:$R,MATCH(BL$2,List!$P:$P,0)))</f>
        <v>0</v>
      </c>
      <c r="BM42" s="357">
        <f ca="1">IF(
COUNTIFS('Project Follow up - Base'!$S$20:$S$96,BM$2,'Project Follow up - Base'!$F$20:$F$96,$C42)&lt;= INDEX(List!$Q:$Q,MATCH(BM$2,List!$P:$P,0)),
0,
(COUNTIFS('Project Follow up - Base'!$S$20:$S$96,BM$2,'Project Follow up - Base'!$F$20:$F$96,$C42)
- INDEX(List!$Q:$Q,MATCH(BM$2,List!$P:$P,0)))
* INDEX(List!$R:$R,MATCH(BM$2,List!$P:$P,0)))</f>
        <v>0</v>
      </c>
      <c r="BN42" s="357">
        <f ca="1">IF(
COUNTIFS('Project Follow up - Base'!$S$20:$S$96,BN$2,'Project Follow up - Base'!$F$20:$F$96,$C42)&lt;= INDEX(List!$Q:$Q,MATCH(BN$2,List!$P:$P,0)),
0,
(COUNTIFS('Project Follow up - Base'!$S$20:$S$96,BN$2,'Project Follow up - Base'!$F$20:$F$96,$C42)
- INDEX(List!$Q:$Q,MATCH(BN$2,List!$P:$P,0)))
* INDEX(List!$R:$R,MATCH(BN$2,List!$P:$P,0)))</f>
        <v>0</v>
      </c>
      <c r="BO42" s="357">
        <f ca="1">IF(
COUNTIFS('Project Follow up - Base'!$S$20:$S$96,BO$2,'Project Follow up - Base'!$F$20:$F$96,$C42)&lt;= INDEX(List!$Q:$Q,MATCH(BO$2,List!$P:$P,0)),
0,
(COUNTIFS('Project Follow up - Base'!$S$20:$S$96,BO$2,'Project Follow up - Base'!$F$20:$F$96,$C42)
- INDEX(List!$Q:$Q,MATCH(BO$2,List!$P:$P,0)))
* INDEX(List!$R:$R,MATCH(BO$2,List!$P:$P,0)))</f>
        <v>0</v>
      </c>
      <c r="BP42" s="357">
        <f ca="1">IF(
COUNTIFS('Project Follow up - Base'!$S$20:$S$96,BP$2,'Project Follow up - Base'!$F$20:$F$96,$C42)&lt;= INDEX(List!$Q:$Q,MATCH(BP$2,List!$P:$P,0)),
0,
(COUNTIFS('Project Follow up - Base'!$S$20:$S$96,BP$2,'Project Follow up - Base'!$F$20:$F$96,$C42)
- INDEX(List!$Q:$Q,MATCH(BP$2,List!$P:$P,0)))
* INDEX(List!$R:$R,MATCH(BP$2,List!$P:$P,0)))</f>
        <v>0</v>
      </c>
      <c r="BQ42" s="357">
        <f ca="1">IF(
COUNTIFS('Project Follow up - Base'!$S$20:$S$96,BQ$2,'Project Follow up - Base'!$F$20:$F$96,$C42)&lt;= INDEX(List!$Q:$Q,MATCH(BQ$2,List!$P:$P,0)),
0,
(COUNTIFS('Project Follow up - Base'!$S$20:$S$96,BQ$2,'Project Follow up - Base'!$F$20:$F$96,$C42)
- INDEX(List!$Q:$Q,MATCH(BQ$2,List!$P:$P,0)))
* INDEX(List!$R:$R,MATCH(BQ$2,List!$P:$P,0)))</f>
        <v>0</v>
      </c>
      <c r="BR42" s="357">
        <f ca="1">IF(
COUNTIFS('Project Follow up - Base'!$S$20:$S$96,BR$2,'Project Follow up - Base'!$F$20:$F$96,$C42)&lt;= INDEX(List!$Q:$Q,MATCH(BR$2,List!$P:$P,0)),
0,
(COUNTIFS('Project Follow up - Base'!$S$20:$S$96,BR$2,'Project Follow up - Base'!$F$20:$F$96,$C42)
- INDEX(List!$Q:$Q,MATCH(BR$2,List!$P:$P,0)))
* INDEX(List!$R:$R,MATCH(BR$2,List!$P:$P,0)))</f>
        <v>0</v>
      </c>
      <c r="BS42" s="357">
        <f ca="1">IF(
COUNTIFS('Project Follow up - Base'!$S$20:$S$96,BS$2,'Project Follow up - Base'!$F$20:$F$96,$C42)&lt;= INDEX(List!$Q:$Q,MATCH(BS$2,List!$P:$P,0)),
0,
(COUNTIFS('Project Follow up - Base'!$S$20:$S$96,BS$2,'Project Follow up - Base'!$F$20:$F$96,$C42)
- INDEX(List!$Q:$Q,MATCH(BS$2,List!$P:$P,0)))
* INDEX(List!$R:$R,MATCH(BS$2,List!$P:$P,0)))</f>
        <v>0</v>
      </c>
      <c r="BT42" s="357">
        <f ca="1">IF(
COUNTIFS('Project Follow up - Base'!$S$20:$S$96,BT$2,'Project Follow up - Base'!$F$20:$F$96,$C42)&lt;= INDEX(List!$Q:$Q,MATCH(BT$2,List!$P:$P,0)),
0,
(COUNTIFS('Project Follow up - Base'!$S$20:$S$96,BT$2,'Project Follow up - Base'!$F$20:$F$96,$C42)
- INDEX(List!$Q:$Q,MATCH(BT$2,List!$P:$P,0)))
* INDEX(List!$R:$R,MATCH(BT$2,List!$P:$P,0)))</f>
        <v>0</v>
      </c>
      <c r="BU42" s="357">
        <f ca="1">IF(
COUNTIFS('Project Follow up - Base'!$S$20:$S$96,BU$2,'Project Follow up - Base'!$F$20:$F$96,$C42)&lt;= INDEX(List!$Q:$Q,MATCH(BU$2,List!$P:$P,0)),
0,
(COUNTIFS('Project Follow up - Base'!$S$20:$S$96,BU$2,'Project Follow up - Base'!$F$20:$F$96,$C42)
- INDEX(List!$Q:$Q,MATCH(BU$2,List!$P:$P,0)))
* INDEX(List!$R:$R,MATCH(BU$2,List!$P:$P,0)))</f>
        <v>0</v>
      </c>
      <c r="BV42" s="357">
        <f ca="1">IF(
COUNTIFS('Project Follow up - Base'!$S$20:$S$96,BV$2,'Project Follow up - Base'!$F$20:$F$96,$C42)&lt;= INDEX(List!$Q:$Q,MATCH(BV$2,List!$P:$P,0)),
0,
(COUNTIFS('Project Follow up - Base'!$S$20:$S$96,BV$2,'Project Follow up - Base'!$F$20:$F$96,$C42)
- INDEX(List!$Q:$Q,MATCH(BV$2,List!$P:$P,0)))
* INDEX(List!$R:$R,MATCH(BV$2,List!$P:$P,0)))</f>
        <v>0</v>
      </c>
      <c r="BW42" s="357">
        <f ca="1">IF(
COUNTIFS('Project Follow up - Base'!$S$20:$S$96,BW$2,'Project Follow up - Base'!$F$20:$F$96,$C42)&lt;= INDEX(List!$Q:$Q,MATCH(BW$2,List!$P:$P,0)),
0,
(COUNTIFS('Project Follow up - Base'!$S$20:$S$96,BW$2,'Project Follow up - Base'!$F$20:$F$96,$C42)
- INDEX(List!$Q:$Q,MATCH(BW$2,List!$P:$P,0)))
* INDEX(List!$R:$R,MATCH(BW$2,List!$P:$P,0)))</f>
        <v>0</v>
      </c>
      <c r="BX42" s="357">
        <f ca="1">IF(
COUNTIFS('Project Follow up - Base'!$S$20:$S$96,BX$2,'Project Follow up - Base'!$F$20:$F$96,$C42)&lt;= INDEX(List!$Q:$Q,MATCH(BX$2,List!$P:$P,0)),
0,
(COUNTIFS('Project Follow up - Base'!$S$20:$S$96,BX$2,'Project Follow up - Base'!$F$20:$F$96,$C42)
- INDEX(List!$Q:$Q,MATCH(BX$2,List!$P:$P,0)))
* INDEX(List!$R:$R,MATCH(BX$2,List!$P:$P,0)))</f>
        <v>0</v>
      </c>
      <c r="BY42" s="357">
        <f ca="1">IF(
COUNTIFS('Project Follow up - Base'!$S$20:$S$96,BY$2,'Project Follow up - Base'!$F$20:$F$96,$C42)&lt;= INDEX(List!$Q:$Q,MATCH(BY$2,List!$P:$P,0)),
0,
(COUNTIFS('Project Follow up - Base'!$S$20:$S$96,BY$2,'Project Follow up - Base'!$F$20:$F$96,$C42)
- INDEX(List!$Q:$Q,MATCH(BY$2,List!$P:$P,0)))
* INDEX(List!$R:$R,MATCH(BY$2,List!$P:$P,0)))</f>
        <v>0</v>
      </c>
      <c r="BZ42" s="357">
        <f ca="1">IF(
COUNTIFS('Project Follow up - Base'!$S$20:$S$96,BZ$2,'Project Follow up - Base'!$F$20:$F$96,$C42)&lt;= INDEX(List!$Q:$Q,MATCH(BZ$2,List!$P:$P,0)),
0,
(COUNTIFS('Project Follow up - Base'!$S$20:$S$96,BZ$2,'Project Follow up - Base'!$F$20:$F$96,$C42)
- INDEX(List!$Q:$Q,MATCH(BZ$2,List!$P:$P,0)))
* INDEX(List!$R:$R,MATCH(BZ$2,List!$P:$P,0)))</f>
        <v>0</v>
      </c>
      <c r="CA42" s="357">
        <f ca="1">IF(
COUNTIFS('Project Follow up - Base'!$S$20:$S$96,CA$2,'Project Follow up - Base'!$F$20:$F$96,$C42)&lt;= INDEX(List!$Q:$Q,MATCH(CA$2,List!$P:$P,0)),
0,
(COUNTIFS('Project Follow up - Base'!$S$20:$S$96,CA$2,'Project Follow up - Base'!$F$20:$F$96,$C42)
- INDEX(List!$Q:$Q,MATCH(CA$2,List!$P:$P,0)))
* INDEX(List!$R:$R,MATCH(CA$2,List!$P:$P,0)))</f>
        <v>0</v>
      </c>
      <c r="CB42" s="357">
        <f ca="1">IF(
COUNTIFS('Project Follow up - Base'!$S$20:$S$96,CB$2,'Project Follow up - Base'!$F$20:$F$96,$C42)&lt;= INDEX(List!$Q:$Q,MATCH(CB$2,List!$P:$P,0)),
0,
(COUNTIFS('Project Follow up - Base'!$S$20:$S$96,CB$2,'Project Follow up - Base'!$F$20:$F$96,$C42)
- INDEX(List!$Q:$Q,MATCH(CB$2,List!$P:$P,0)))
* INDEX(List!$R:$R,MATCH(CB$2,List!$P:$P,0)))</f>
        <v>0</v>
      </c>
      <c r="CC42" s="357">
        <f ca="1">IF(
COUNTIFS('Project Follow up - Base'!$S$20:$S$96,CC$2,'Project Follow up - Base'!$F$20:$F$96,$C42)&lt;= INDEX(List!$Q:$Q,MATCH(CC$2,List!$P:$P,0)),
0,
(COUNTIFS('Project Follow up - Base'!$S$20:$S$96,CC$2,'Project Follow up - Base'!$F$20:$F$96,$C42)
- INDEX(List!$Q:$Q,MATCH(CC$2,List!$P:$P,0)))
* INDEX(List!$R:$R,MATCH(CC$2,List!$P:$P,0)))</f>
        <v>0</v>
      </c>
      <c r="CD42" s="357">
        <f ca="1">IF(
COUNTIFS('Project Follow up - Base'!$S$20:$S$96,CD$2,'Project Follow up - Base'!$F$20:$F$96,$C42)&lt;= INDEX(List!$Q:$Q,MATCH(CD$2,List!$P:$P,0)),
0,
(COUNTIFS('Project Follow up - Base'!$S$20:$S$96,CD$2,'Project Follow up - Base'!$F$20:$F$96,$C42)
- INDEX(List!$Q:$Q,MATCH(CD$2,List!$P:$P,0)))
* INDEX(List!$R:$R,MATCH(CD$2,List!$P:$P,0)))</f>
        <v>0</v>
      </c>
      <c r="CE42" s="357">
        <f ca="1">IF(
COUNTIFS('Project Follow up - Base'!$S$20:$S$96,CE$2,'Project Follow up - Base'!$F$20:$F$96,$C42)&lt;= INDEX(List!$Q:$Q,MATCH(CE$2,List!$P:$P,0)),
0,
(COUNTIFS('Project Follow up - Base'!$S$20:$S$96,CE$2,'Project Follow up - Base'!$F$20:$F$96,$C42)
- INDEX(List!$Q:$Q,MATCH(CE$2,List!$P:$P,0)))
* INDEX(List!$R:$R,MATCH(CE$2,List!$P:$P,0)))</f>
        <v>0</v>
      </c>
      <c r="CF42" s="357">
        <f ca="1">IF(
COUNTIFS('Project Follow up - Base'!$S$20:$S$96,CF$2,'Project Follow up - Base'!$F$20:$F$96,$C42)&lt;= INDEX(List!$Q:$Q,MATCH(CF$2,List!$P:$P,0)),
0,
(COUNTIFS('Project Follow up - Base'!$S$20:$S$96,CF$2,'Project Follow up - Base'!$F$20:$F$96,$C42)
- INDEX(List!$Q:$Q,MATCH(CF$2,List!$P:$P,0)))
* INDEX(List!$R:$R,MATCH(CF$2,List!$P:$P,0)))</f>
        <v>0</v>
      </c>
      <c r="CG42" s="357">
        <f ca="1">IF(
COUNTIFS('Project Follow up - Base'!$S$20:$S$96,CG$2,'Project Follow up - Base'!$F$20:$F$96,$C42)&lt;= INDEX(List!$Q:$Q,MATCH(CG$2,List!$P:$P,0)),
0,
(COUNTIFS('Project Follow up - Base'!$S$20:$S$96,CG$2,'Project Follow up - Base'!$F$20:$F$96,$C42)
- INDEX(List!$Q:$Q,MATCH(CG$2,List!$P:$P,0)))
* INDEX(List!$R:$R,MATCH(CG$2,List!$P:$P,0)))</f>
        <v>0</v>
      </c>
      <c r="CH42" s="357">
        <f ca="1">IF(
COUNTIFS('Project Follow up - Base'!$S$20:$S$96,CH$2,'Project Follow up - Base'!$F$20:$F$96,$C42)&lt;= INDEX(List!$Q:$Q,MATCH(CH$2,List!$P:$P,0)),
0,
(COUNTIFS('Project Follow up - Base'!$S$20:$S$96,CH$2,'Project Follow up - Base'!$F$20:$F$96,$C42)
- INDEX(List!$Q:$Q,MATCH(CH$2,List!$P:$P,0)))
* INDEX(List!$R:$R,MATCH(CH$2,List!$P:$P,0)))</f>
        <v>0</v>
      </c>
      <c r="CI42" s="357">
        <f ca="1">IF(
COUNTIFS('Project Follow up - Base'!$S$20:$S$96,CI$2,'Project Follow up - Base'!$F$20:$F$96,$C42)&lt;= INDEX(List!$Q:$Q,MATCH(CI$2,List!$P:$P,0)),
0,
(COUNTIFS('Project Follow up - Base'!$S$20:$S$96,CI$2,'Project Follow up - Base'!$F$20:$F$96,$C42)
- INDEX(List!$Q:$Q,MATCH(CI$2,List!$P:$P,0)))
* INDEX(List!$R:$R,MATCH(CI$2,List!$P:$P,0)))</f>
        <v>0</v>
      </c>
      <c r="CJ42" s="357">
        <f ca="1">IF(
COUNTIFS('Project Follow up - Base'!$S$20:$S$96,CJ$2,'Project Follow up - Base'!$F$20:$F$96,$C42)&lt;= INDEX(List!$Q:$Q,MATCH(CJ$2,List!$P:$P,0)),
0,
(COUNTIFS('Project Follow up - Base'!$S$20:$S$96,CJ$2,'Project Follow up - Base'!$F$20:$F$96,$C42)
- INDEX(List!$Q:$Q,MATCH(CJ$2,List!$P:$P,0)))
* INDEX(List!$R:$R,MATCH(CJ$2,List!$P:$P,0)))</f>
        <v>0</v>
      </c>
      <c r="CK42" s="357">
        <f ca="1">IF(
COUNTIFS('Project Follow up - Base'!$S$20:$S$96,CK$2,'Project Follow up - Base'!$F$20:$F$96,$C42)&lt;= INDEX(List!$Q:$Q,MATCH(CK$2,List!$P:$P,0)),
0,
(COUNTIFS('Project Follow up - Base'!$S$20:$S$96,CK$2,'Project Follow up - Base'!$F$20:$F$96,$C42)
- INDEX(List!$Q:$Q,MATCH(CK$2,List!$P:$P,0)))
* INDEX(List!$R:$R,MATCH(CK$2,List!$P:$P,0)))</f>
        <v>0</v>
      </c>
      <c r="CL42" s="357">
        <f ca="1">IF(
COUNTIFS('Project Follow up - Base'!$S$20:$S$96,CL$2,'Project Follow up - Base'!$F$20:$F$96,$C42)&lt;= INDEX(List!$Q:$Q,MATCH(CL$2,List!$P:$P,0)),
0,
(COUNTIFS('Project Follow up - Base'!$S$20:$S$96,CL$2,'Project Follow up - Base'!$F$20:$F$96,$C42)
- INDEX(List!$Q:$Q,MATCH(CL$2,List!$P:$P,0)))
* INDEX(List!$R:$R,MATCH(CL$2,List!$P:$P,0)))</f>
        <v>0</v>
      </c>
      <c r="CM42" s="357">
        <f ca="1">IF(
COUNTIFS('Project Follow up - Base'!$S$20:$S$96,CM$2,'Project Follow up - Base'!$F$20:$F$96,$C42)&lt;= INDEX(List!$Q:$Q,MATCH(CM$2,List!$P:$P,0)),
0,
(COUNTIFS('Project Follow up - Base'!$S$20:$S$96,CM$2,'Project Follow up - Base'!$F$20:$F$96,$C42)
- INDEX(List!$Q:$Q,MATCH(CM$2,List!$P:$P,0)))
* INDEX(List!$R:$R,MATCH(CM$2,List!$P:$P,0)))</f>
        <v>0</v>
      </c>
      <c r="CN42" s="357">
        <f ca="1">IF(
COUNTIFS('Project Follow up - Base'!$S$20:$S$96,CN$2,'Project Follow up - Base'!$F$20:$F$96,$C42)&lt;= INDEX(List!$Q:$Q,MATCH(CN$2,List!$P:$P,0)),
0,
(COUNTIFS('Project Follow up - Base'!$S$20:$S$96,CN$2,'Project Follow up - Base'!$F$20:$F$96,$C42)
- INDEX(List!$Q:$Q,MATCH(CN$2,List!$P:$P,0)))
* INDEX(List!$R:$R,MATCH(CN$2,List!$P:$P,0)))</f>
        <v>0</v>
      </c>
      <c r="CO42" s="357">
        <f ca="1">IF(
COUNTIFS('Project Follow up - Base'!$S$20:$S$96,CO$2,'Project Follow up - Base'!$F$20:$F$96,$C42)&lt;= INDEX(List!$Q:$Q,MATCH(CO$2,List!$P:$P,0)),
0,
(COUNTIFS('Project Follow up - Base'!$S$20:$S$96,CO$2,'Project Follow up - Base'!$F$20:$F$96,$C42)
- INDEX(List!$Q:$Q,MATCH(CO$2,List!$P:$P,0)))
* INDEX(List!$R:$R,MATCH(CO$2,List!$P:$P,0)))</f>
        <v>0</v>
      </c>
      <c r="CP42" s="357">
        <f ca="1">IF(
COUNTIFS('Project Follow up - Base'!$S$20:$S$96,CP$2,'Project Follow up - Base'!$F$20:$F$96,$C42)&lt;= INDEX(List!$Q:$Q,MATCH(CP$2,List!$P:$P,0)),
0,
(COUNTIFS('Project Follow up - Base'!$S$20:$S$96,CP$2,'Project Follow up - Base'!$F$20:$F$96,$C42)
- INDEX(List!$Q:$Q,MATCH(CP$2,List!$P:$P,0)))
* INDEX(List!$R:$R,MATCH(CP$2,List!$P:$P,0)))</f>
        <v>0</v>
      </c>
      <c r="CQ42" s="357">
        <f ca="1">IF(
COUNTIFS('Project Follow up - Base'!$S$20:$S$96,CQ$2,'Project Follow up - Base'!$F$20:$F$96,$C42)&lt;= INDEX(List!$Q:$Q,MATCH(CQ$2,List!$P:$P,0)),
0,
(COUNTIFS('Project Follow up - Base'!$S$20:$S$96,CQ$2,'Project Follow up - Base'!$F$20:$F$96,$C42)
- INDEX(List!$Q:$Q,MATCH(CQ$2,List!$P:$P,0)))
* INDEX(List!$R:$R,MATCH(CQ$2,List!$P:$P,0)))</f>
        <v>0</v>
      </c>
      <c r="CR42" s="357">
        <f ca="1">IF(
COUNTIFS('Project Follow up - Base'!$S$20:$S$96,CR$2,'Project Follow up - Base'!$F$20:$F$96,$C42)&lt;= INDEX(List!$Q:$Q,MATCH(CR$2,List!$P:$P,0)),
0,
(COUNTIFS('Project Follow up - Base'!$S$20:$S$96,CR$2,'Project Follow up - Base'!$F$20:$F$96,$C42)
- INDEX(List!$Q:$Q,MATCH(CR$2,List!$P:$P,0)))
* INDEX(List!$R:$R,MATCH(CR$2,List!$P:$P,0)))</f>
        <v>0</v>
      </c>
      <c r="CS42" s="357">
        <f ca="1">IF(
COUNTIFS('Project Follow up - Base'!$S$20:$S$96,CS$2,'Project Follow up - Base'!$F$20:$F$96,$C42)&lt;= INDEX(List!$Q:$Q,MATCH(CS$2,List!$P:$P,0)),
0,
(COUNTIFS('Project Follow up - Base'!$S$20:$S$96,CS$2,'Project Follow up - Base'!$F$20:$F$96,$C42)
- INDEX(List!$Q:$Q,MATCH(CS$2,List!$P:$P,0)))
* INDEX(List!$R:$R,MATCH(CS$2,List!$P:$P,0)))</f>
        <v>0</v>
      </c>
      <c r="CT42" s="357">
        <f ca="1">IF(
COUNTIFS('Project Follow up - Base'!$S$20:$S$96,CT$2,'Project Follow up - Base'!$F$20:$F$96,$C42)&lt;= INDEX(List!$Q:$Q,MATCH(CT$2,List!$P:$P,0)),
0,
(COUNTIFS('Project Follow up - Base'!$S$20:$S$96,CT$2,'Project Follow up - Base'!$F$20:$F$96,$C42)
- INDEX(List!$Q:$Q,MATCH(CT$2,List!$P:$P,0)))
* INDEX(List!$R:$R,MATCH(CT$2,List!$P:$P,0)))</f>
        <v>0</v>
      </c>
      <c r="CU42" s="357">
        <f ca="1">IF(
COUNTIFS('Project Follow up - Base'!$S$20:$S$96,CU$2,'Project Follow up - Base'!$F$20:$F$96,$C42)&lt;= INDEX(List!$Q:$Q,MATCH(CU$2,List!$P:$P,0)),
0,
(COUNTIFS('Project Follow up - Base'!$S$20:$S$96,CU$2,'Project Follow up - Base'!$F$20:$F$96,$C42)
- INDEX(List!$Q:$Q,MATCH(CU$2,List!$P:$P,0)))
* INDEX(List!$R:$R,MATCH(CU$2,List!$P:$P,0)))</f>
        <v>0</v>
      </c>
      <c r="CV42" s="357">
        <f ca="1">IF(
COUNTIFS('Project Follow up - Base'!$S$20:$S$96,CV$2,'Project Follow up - Base'!$F$20:$F$96,$C42)&lt;= INDEX(List!$Q:$Q,MATCH(CV$2,List!$P:$P,0)),
0,
(COUNTIFS('Project Follow up - Base'!$S$20:$S$96,CV$2,'Project Follow up - Base'!$F$20:$F$96,$C42)
- INDEX(List!$Q:$Q,MATCH(CV$2,List!$P:$P,0)))
* INDEX(List!$R:$R,MATCH(CV$2,List!$P:$P,0)))</f>
        <v>0</v>
      </c>
      <c r="CW42" s="357">
        <f ca="1">IF(
COUNTIFS('Project Follow up - Base'!$S$20:$S$96,CW$2,'Project Follow up - Base'!$F$20:$F$96,$C42)&lt;= INDEX(List!$Q:$Q,MATCH(CW$2,List!$P:$P,0)),
0,
(COUNTIFS('Project Follow up - Base'!$S$20:$S$96,CW$2,'Project Follow up - Base'!$F$20:$F$96,$C42)
- INDEX(List!$Q:$Q,MATCH(CW$2,List!$P:$P,0)))
* INDEX(List!$R:$R,MATCH(CW$2,List!$P:$P,0)))</f>
        <v>0</v>
      </c>
      <c r="CX42" s="357">
        <f ca="1">IF(
COUNTIFS('Project Follow up - Base'!$S$20:$S$96,CX$2,'Project Follow up - Base'!$F$20:$F$96,$C42)&lt;= INDEX(List!$Q:$Q,MATCH(CX$2,List!$P:$P,0)),
0,
(COUNTIFS('Project Follow up - Base'!$S$20:$S$96,CX$2,'Project Follow up - Base'!$F$20:$F$96,$C42)
- INDEX(List!$Q:$Q,MATCH(CX$2,List!$P:$P,0)))
* INDEX(List!$R:$R,MATCH(CX$2,List!$P:$P,0)))</f>
        <v>0</v>
      </c>
      <c r="CY42" s="357">
        <f ca="1">IF(
COUNTIFS('Project Follow up - Base'!$S$20:$S$96,CY$2,'Project Follow up - Base'!$F$20:$F$96,$C42)&lt;= INDEX(List!$Q:$Q,MATCH(CY$2,List!$P:$P,0)),
0,
(COUNTIFS('Project Follow up - Base'!$S$20:$S$96,CY$2,'Project Follow up - Base'!$F$20:$F$96,$C42)
- INDEX(List!$Q:$Q,MATCH(CY$2,List!$P:$P,0)))
* INDEX(List!$R:$R,MATCH(CY$2,List!$P:$P,0)))</f>
        <v>0</v>
      </c>
      <c r="CZ42" s="357">
        <f ca="1">IF(
COUNTIFS('Project Follow up - Base'!$S$20:$S$96,CZ$2,'Project Follow up - Base'!$F$20:$F$96,$C42)&lt;= INDEX(List!$Q:$Q,MATCH(CZ$2,List!$P:$P,0)),
0,
(COUNTIFS('Project Follow up - Base'!$S$20:$S$96,CZ$2,'Project Follow up - Base'!$F$20:$F$96,$C42)
- INDEX(List!$Q:$Q,MATCH(CZ$2,List!$P:$P,0)))
* INDEX(List!$R:$R,MATCH(CZ$2,List!$P:$P,0)))</f>
        <v>0</v>
      </c>
      <c r="DA42" s="357">
        <f ca="1">IF(
COUNTIFS('Project Follow up - Base'!$S$20:$S$96,DA$2,'Project Follow up - Base'!$F$20:$F$96,$C42)&lt;= INDEX(List!$Q:$Q,MATCH(DA$2,List!$P:$P,0)),
0,
(COUNTIFS('Project Follow up - Base'!$S$20:$S$96,DA$2,'Project Follow up - Base'!$F$20:$F$96,$C42)
- INDEX(List!$Q:$Q,MATCH(DA$2,List!$P:$P,0)))
* INDEX(List!$R:$R,MATCH(DA$2,List!$P:$P,0)))</f>
        <v>0</v>
      </c>
      <c r="DB42" s="357">
        <f ca="1">IF(
COUNTIFS('Project Follow up - Base'!$S$20:$S$96,DB$2,'Project Follow up - Base'!$F$20:$F$96,$C42)&lt;= INDEX(List!$Q:$Q,MATCH(DB$2,List!$P:$P,0)),
0,
(COUNTIFS('Project Follow up - Base'!$S$20:$S$96,DB$2,'Project Follow up - Base'!$F$20:$F$96,$C42)
- INDEX(List!$Q:$Q,MATCH(DB$2,List!$P:$P,0)))
* INDEX(List!$R:$R,MATCH(DB$2,List!$P:$P,0)))</f>
        <v>0</v>
      </c>
    </row>
    <row r="43" spans="1:106" x14ac:dyDescent="0.2">
      <c r="A43" s="353">
        <f>COUNTIF('Project Follow up - Base'!$F$20:$F$96,C43)</f>
        <v>0</v>
      </c>
      <c r="B43" s="353">
        <f>'Employees Summary'!B44</f>
        <v>0</v>
      </c>
      <c r="C43" s="353">
        <f>'Employees Summary'!C44</f>
        <v>0</v>
      </c>
      <c r="D43" s="354" t="str">
        <f>IF(C43=0,"", IF(A43&gt;0,1-(G43*[1]KPI!$C$3)-(H43*[1]KPI!$C$4),""))</f>
        <v/>
      </c>
      <c r="E43" s="365" t="str">
        <f>IF(OR(C43='Project Follow up - Base'!$D$17,C43='Project Follow up - Base'!$D$38,C43='Project Follow up - Base'!$D$74), IF(SUMIF(B:B,B43,A:A)=0,"", AVERAGEIF(B:B,B43,D:D)),"")</f>
        <v/>
      </c>
      <c r="F43" s="366">
        <f>SUMIF('Project Follow up - Base'!$F$20:$F$102,'Employees KPIs'!C43,'Project Follow up - Base'!$AA$20:$AA$102)</f>
        <v>0</v>
      </c>
      <c r="G43" s="355">
        <f>IF( F43=0,
   0,
   IF(
     F43-
     [1]KPI!$F$3
     &lt;0,0,
     F43-
     [1]KPI!$F$3
    )*
     [1]KPI!$G$3
)</f>
        <v>0</v>
      </c>
      <c r="H43" s="355">
        <f t="shared" ca="1" si="0"/>
        <v>0</v>
      </c>
      <c r="I43" s="356">
        <f ca="1">IF(
COUNTIFS('Project Follow up - Base'!$S$20:$S$96,I$2,'Project Follow up - Base'!$F$20:$F$96,$C43)&lt;= INDEX(List!$Q:$Q,MATCH(I$2,List!$P:$P,0)),
0,
(COUNTIFS('Project Follow up - Base'!$S$20:$S$96,I$2,'Project Follow up - Base'!$F$20:$F$96,$C43)
- INDEX(List!$Q:$Q,MATCH(I$2,List!$P:$P,0)))
* INDEX(List!$R:$R,MATCH(I$2,List!$P:$P,0)))</f>
        <v>0</v>
      </c>
      <c r="J43" s="357">
        <f ca="1">IF(
COUNTIFS('Project Follow up - Base'!$S$20:$S$96,J$2,'Project Follow up - Base'!$F$20:$F$96,$C43)&lt;= INDEX(List!$Q:$Q,MATCH(J$2,List!$P:$P,0)),
0,
(COUNTIFS('Project Follow up - Base'!$S$20:$S$96,J$2,'Project Follow up - Base'!$F$20:$F$96,$C43)
- INDEX(List!$Q:$Q,MATCH(J$2,List!$P:$P,0)))
* INDEX(List!$R:$R,MATCH(J$2,List!$P:$P,0)))</f>
        <v>0</v>
      </c>
      <c r="K43" s="357">
        <f ca="1">IF(
COUNTIFS('Project Follow up - Base'!$S$20:$S$96,K$2,'Project Follow up - Base'!$F$20:$F$96,$C43)&lt;= INDEX(List!$Q:$Q,MATCH(K$2,List!$P:$P,0)),
0,
(COUNTIFS('Project Follow up - Base'!$S$20:$S$96,K$2,'Project Follow up - Base'!$F$20:$F$96,$C43)
- INDEX(List!$Q:$Q,MATCH(K$2,List!$P:$P,0)))
* INDEX(List!$R:$R,MATCH(K$2,List!$P:$P,0)))</f>
        <v>0</v>
      </c>
      <c r="L43" s="357">
        <f ca="1">IF(
COUNTIFS('Project Follow up - Base'!$S$20:$S$96,L$2,'Project Follow up - Base'!$F$20:$F$96,$C43)&lt;= INDEX(List!$Q:$Q,MATCH(L$2,List!$P:$P,0)),
0,
(COUNTIFS('Project Follow up - Base'!$S$20:$S$96,L$2,'Project Follow up - Base'!$F$20:$F$96,$C43)
- INDEX(List!$Q:$Q,MATCH(L$2,List!$P:$P,0)))
* INDEX(List!$R:$R,MATCH(L$2,List!$P:$P,0)))</f>
        <v>0</v>
      </c>
      <c r="M43" s="357">
        <f ca="1">IF(
COUNTIFS('Project Follow up - Base'!$S$20:$S$96,M$2,'Project Follow up - Base'!$F$20:$F$96,$C43)&lt;= INDEX(List!$Q:$Q,MATCH(M$2,List!$P:$P,0)),
0,
(COUNTIFS('Project Follow up - Base'!$S$20:$S$96,M$2,'Project Follow up - Base'!$F$20:$F$96,$C43)
- INDEX(List!$Q:$Q,MATCH(M$2,List!$P:$P,0)))
* INDEX(List!$R:$R,MATCH(M$2,List!$P:$P,0)))</f>
        <v>0</v>
      </c>
      <c r="N43" s="357">
        <f ca="1">IF(
COUNTIFS('Project Follow up - Base'!$S$20:$S$96,N$2,'Project Follow up - Base'!$F$20:$F$96,$C43)&lt;= INDEX(List!$Q:$Q,MATCH(N$2,List!$P:$P,0)),
0,
(COUNTIFS('Project Follow up - Base'!$S$20:$S$96,N$2,'Project Follow up - Base'!$F$20:$F$96,$C43)
- INDEX(List!$Q:$Q,MATCH(N$2,List!$P:$P,0)))
* INDEX(List!$R:$R,MATCH(N$2,List!$P:$P,0)))</f>
        <v>0</v>
      </c>
      <c r="O43" s="357">
        <f ca="1">IF(
COUNTIFS('Project Follow up - Base'!$S$20:$S$96,O$2,'Project Follow up - Base'!$F$20:$F$96,$C43)&lt;= INDEX(List!$Q:$Q,MATCH(O$2,List!$P:$P,0)),
0,
(COUNTIFS('Project Follow up - Base'!$S$20:$S$96,O$2,'Project Follow up - Base'!$F$20:$F$96,$C43)
- INDEX(List!$Q:$Q,MATCH(O$2,List!$P:$P,0)))
* INDEX(List!$R:$R,MATCH(O$2,List!$P:$P,0)))</f>
        <v>0</v>
      </c>
      <c r="P43" s="357">
        <f ca="1">IF(
COUNTIFS('Project Follow up - Base'!$S$20:$S$96,P$2,'Project Follow up - Base'!$F$20:$F$96,$C43)&lt;= INDEX(List!$Q:$Q,MATCH(P$2,List!$P:$P,0)),
0,
(COUNTIFS('Project Follow up - Base'!$S$20:$S$96,P$2,'Project Follow up - Base'!$F$20:$F$96,$C43)
- INDEX(List!$Q:$Q,MATCH(P$2,List!$P:$P,0)))
* INDEX(List!$R:$R,MATCH(P$2,List!$P:$P,0)))</f>
        <v>0</v>
      </c>
      <c r="Q43" s="357">
        <f ca="1">IF(
COUNTIFS('Project Follow up - Base'!$S$20:$S$96,Q$2,'Project Follow up - Base'!$F$20:$F$96,$C43)&lt;= INDEX(List!$Q:$Q,MATCH(Q$2,List!$P:$P,0)),
0,
(COUNTIFS('Project Follow up - Base'!$S$20:$S$96,Q$2,'Project Follow up - Base'!$F$20:$F$96,$C43)
- INDEX(List!$Q:$Q,MATCH(Q$2,List!$P:$P,0)))
* INDEX(List!$R:$R,MATCH(Q$2,List!$P:$P,0)))</f>
        <v>0</v>
      </c>
      <c r="R43" s="357">
        <f ca="1">IF(
COUNTIFS('Project Follow up - Base'!$S$20:$S$96,R$2,'Project Follow up - Base'!$F$20:$F$96,$C43)&lt;= INDEX(List!$Q:$Q,MATCH(R$2,List!$P:$P,0)),
0,
(COUNTIFS('Project Follow up - Base'!$S$20:$S$96,R$2,'Project Follow up - Base'!$F$20:$F$96,$C43)
- INDEX(List!$Q:$Q,MATCH(R$2,List!$P:$P,0)))
* INDEX(List!$R:$R,MATCH(R$2,List!$P:$P,0)))</f>
        <v>0</v>
      </c>
      <c r="S43" s="357">
        <f ca="1">IF(
COUNTIFS('Project Follow up - Base'!$S$20:$S$96,S$2,'Project Follow up - Base'!$F$20:$F$96,$C43)&lt;= INDEX(List!$Q:$Q,MATCH(S$2,List!$P:$P,0)),
0,
(COUNTIFS('Project Follow up - Base'!$S$20:$S$96,S$2,'Project Follow up - Base'!$F$20:$F$96,$C43)
- INDEX(List!$Q:$Q,MATCH(S$2,List!$P:$P,0)))
* INDEX(List!$R:$R,MATCH(S$2,List!$P:$P,0)))</f>
        <v>0</v>
      </c>
      <c r="T43" s="357">
        <f ca="1">IF(
COUNTIFS('Project Follow up - Base'!$S$20:$S$96,T$2,'Project Follow up - Base'!$F$20:$F$96,$C43)&lt;= INDEX(List!$Q:$Q,MATCH(T$2,List!$P:$P,0)),
0,
(COUNTIFS('Project Follow up - Base'!$S$20:$S$96,T$2,'Project Follow up - Base'!$F$20:$F$96,$C43)
- INDEX(List!$Q:$Q,MATCH(T$2,List!$P:$P,0)))
* INDEX(List!$R:$R,MATCH(T$2,List!$P:$P,0)))</f>
        <v>0</v>
      </c>
      <c r="U43" s="357">
        <f ca="1">IF(
COUNTIFS('Project Follow up - Base'!$S$20:$S$96,U$2,'Project Follow up - Base'!$F$20:$F$96,$C43)&lt;= INDEX(List!$Q:$Q,MATCH(U$2,List!$P:$P,0)),
0,
(COUNTIFS('Project Follow up - Base'!$S$20:$S$96,U$2,'Project Follow up - Base'!$F$20:$F$96,$C43)
- INDEX(List!$Q:$Q,MATCH(U$2,List!$P:$P,0)))
* INDEX(List!$R:$R,MATCH(U$2,List!$P:$P,0)))</f>
        <v>0</v>
      </c>
      <c r="V43" s="357">
        <f ca="1">IF(
COUNTIFS('Project Follow up - Base'!$S$20:$S$96,V$2,'Project Follow up - Base'!$F$20:$F$96,$C43)&lt;= INDEX(List!$Q:$Q,MATCH(V$2,List!$P:$P,0)),
0,
(COUNTIFS('Project Follow up - Base'!$S$20:$S$96,V$2,'Project Follow up - Base'!$F$20:$F$96,$C43)
- INDEX(List!$Q:$Q,MATCH(V$2,List!$P:$P,0)))
* INDEX(List!$R:$R,MATCH(V$2,List!$P:$P,0)))</f>
        <v>0</v>
      </c>
      <c r="W43" s="357">
        <f ca="1">IF(
COUNTIFS('Project Follow up - Base'!$S$20:$S$96,W$2,'Project Follow up - Base'!$F$20:$F$96,$C43)&lt;= INDEX(List!$Q:$Q,MATCH(W$2,List!$P:$P,0)),
0,
(COUNTIFS('Project Follow up - Base'!$S$20:$S$96,W$2,'Project Follow up - Base'!$F$20:$F$96,$C43)
- INDEX(List!$Q:$Q,MATCH(W$2,List!$P:$P,0)))
* INDEX(List!$R:$R,MATCH(W$2,List!$P:$P,0)))</f>
        <v>0</v>
      </c>
      <c r="X43" s="357">
        <f ca="1">IF(
COUNTIFS('Project Follow up - Base'!$S$20:$S$96,X$2,'Project Follow up - Base'!$F$20:$F$96,$C43)&lt;= INDEX(List!$Q:$Q,MATCH(X$2,List!$P:$P,0)),
0,
(COUNTIFS('Project Follow up - Base'!$S$20:$S$96,X$2,'Project Follow up - Base'!$F$20:$F$96,$C43)
- INDEX(List!$Q:$Q,MATCH(X$2,List!$P:$P,0)))
* INDEX(List!$R:$R,MATCH(X$2,List!$P:$P,0)))</f>
        <v>0</v>
      </c>
      <c r="Y43" s="357">
        <f ca="1">IF(
COUNTIFS('Project Follow up - Base'!$S$20:$S$96,Y$2,'Project Follow up - Base'!$F$20:$F$96,$C43)&lt;= INDEX(List!$Q:$Q,MATCH(Y$2,List!$P:$P,0)),
0,
(COUNTIFS('Project Follow up - Base'!$S$20:$S$96,Y$2,'Project Follow up - Base'!$F$20:$F$96,$C43)
- INDEX(List!$Q:$Q,MATCH(Y$2,List!$P:$P,0)))
* INDEX(List!$R:$R,MATCH(Y$2,List!$P:$P,0)))</f>
        <v>0</v>
      </c>
      <c r="Z43" s="357">
        <f ca="1">IF(
COUNTIFS('Project Follow up - Base'!$S$20:$S$96,Z$2,'Project Follow up - Base'!$F$20:$F$96,$C43)&lt;= INDEX(List!$Q:$Q,MATCH(Z$2,List!$P:$P,0)),
0,
(COUNTIFS('Project Follow up - Base'!$S$20:$S$96,Z$2,'Project Follow up - Base'!$F$20:$F$96,$C43)
- INDEX(List!$Q:$Q,MATCH(Z$2,List!$P:$P,0)))
* INDEX(List!$R:$R,MATCH(Z$2,List!$P:$P,0)))</f>
        <v>0</v>
      </c>
      <c r="AA43" s="357">
        <f ca="1">IF(
COUNTIFS('Project Follow up - Base'!$S$20:$S$96,AA$2,'Project Follow up - Base'!$F$20:$F$96,$C43)&lt;= INDEX(List!$Q:$Q,MATCH(AA$2,List!$P:$P,0)),
0,
(COUNTIFS('Project Follow up - Base'!$S$20:$S$96,AA$2,'Project Follow up - Base'!$F$20:$F$96,$C43)
- INDEX(List!$Q:$Q,MATCH(AA$2,List!$P:$P,0)))
* INDEX(List!$R:$R,MATCH(AA$2,List!$P:$P,0)))</f>
        <v>0</v>
      </c>
      <c r="AB43" s="357">
        <f ca="1">IF(
COUNTIFS('Project Follow up - Base'!$S$20:$S$96,AB$2,'Project Follow up - Base'!$F$20:$F$96,$C43)&lt;= INDEX(List!$Q:$Q,MATCH(AB$2,List!$P:$P,0)),
0,
(COUNTIFS('Project Follow up - Base'!$S$20:$S$96,AB$2,'Project Follow up - Base'!$F$20:$F$96,$C43)
- INDEX(List!$Q:$Q,MATCH(AB$2,List!$P:$P,0)))
* INDEX(List!$R:$R,MATCH(AB$2,List!$P:$P,0)))</f>
        <v>0</v>
      </c>
      <c r="AC43" s="357">
        <f ca="1">IF(
COUNTIFS('Project Follow up - Base'!$S$20:$S$96,AC$2,'Project Follow up - Base'!$F$20:$F$96,$C43)&lt;= INDEX(List!$Q:$Q,MATCH(AC$2,List!$P:$P,0)),
0,
(COUNTIFS('Project Follow up - Base'!$S$20:$S$96,AC$2,'Project Follow up - Base'!$F$20:$F$96,$C43)
- INDEX(List!$Q:$Q,MATCH(AC$2,List!$P:$P,0)))
* INDEX(List!$R:$R,MATCH(AC$2,List!$P:$P,0)))</f>
        <v>0</v>
      </c>
      <c r="AD43" s="357">
        <f ca="1">IF(
COUNTIFS('Project Follow up - Base'!$S$20:$S$96,AD$2,'Project Follow up - Base'!$F$20:$F$96,$C43)&lt;= INDEX(List!$Q:$Q,MATCH(AD$2,List!$P:$P,0)),
0,
(COUNTIFS('Project Follow up - Base'!$S$20:$S$96,AD$2,'Project Follow up - Base'!$F$20:$F$96,$C43)
- INDEX(List!$Q:$Q,MATCH(AD$2,List!$P:$P,0)))
* INDEX(List!$R:$R,MATCH(AD$2,List!$P:$P,0)))</f>
        <v>0</v>
      </c>
      <c r="AE43" s="357">
        <f ca="1">IF(
COUNTIFS('Project Follow up - Base'!$S$20:$S$96,AE$2,'Project Follow up - Base'!$F$20:$F$96,$C43)&lt;= INDEX(List!$Q:$Q,MATCH(AE$2,List!$P:$P,0)),
0,
(COUNTIFS('Project Follow up - Base'!$S$20:$S$96,AE$2,'Project Follow up - Base'!$F$20:$F$96,$C43)
- INDEX(List!$Q:$Q,MATCH(AE$2,List!$P:$P,0)))
* INDEX(List!$R:$R,MATCH(AE$2,List!$P:$P,0)))</f>
        <v>0</v>
      </c>
      <c r="AF43" s="357">
        <f ca="1">IF(
COUNTIFS('Project Follow up - Base'!$S$20:$S$96,AF$2,'Project Follow up - Base'!$F$20:$F$96,$C43)&lt;= INDEX(List!$Q:$Q,MATCH(AF$2,List!$P:$P,0)),
0,
(COUNTIFS('Project Follow up - Base'!$S$20:$S$96,AF$2,'Project Follow up - Base'!$F$20:$F$96,$C43)
- INDEX(List!$Q:$Q,MATCH(AF$2,List!$P:$P,0)))
* INDEX(List!$R:$R,MATCH(AF$2,List!$P:$P,0)))</f>
        <v>0</v>
      </c>
      <c r="AG43" s="357">
        <f ca="1">IF(
COUNTIFS('Project Follow up - Base'!$S$20:$S$96,AG$2,'Project Follow up - Base'!$F$20:$F$96,$C43)&lt;= INDEX(List!$Q:$Q,MATCH(AG$2,List!$P:$P,0)),
0,
(COUNTIFS('Project Follow up - Base'!$S$20:$S$96,AG$2,'Project Follow up - Base'!$F$20:$F$96,$C43)
- INDEX(List!$Q:$Q,MATCH(AG$2,List!$P:$P,0)))
* INDEX(List!$R:$R,MATCH(AG$2,List!$P:$P,0)))</f>
        <v>0</v>
      </c>
      <c r="AH43" s="357">
        <f ca="1">IF(
COUNTIFS('Project Follow up - Base'!$S$20:$S$96,AH$2,'Project Follow up - Base'!$F$20:$F$96,$C43)&lt;= INDEX(List!$Q:$Q,MATCH(AH$2,List!$P:$P,0)),
0,
(COUNTIFS('Project Follow up - Base'!$S$20:$S$96,AH$2,'Project Follow up - Base'!$F$20:$F$96,$C43)
- INDEX(List!$Q:$Q,MATCH(AH$2,List!$P:$P,0)))
* INDEX(List!$R:$R,MATCH(AH$2,List!$P:$P,0)))</f>
        <v>0</v>
      </c>
      <c r="AI43" s="357">
        <f ca="1">IF(
COUNTIFS('Project Follow up - Base'!$S$20:$S$96,AI$2,'Project Follow up - Base'!$F$20:$F$96,$C43)&lt;= INDEX(List!$Q:$Q,MATCH(AI$2,List!$P:$P,0)),
0,
(COUNTIFS('Project Follow up - Base'!$S$20:$S$96,AI$2,'Project Follow up - Base'!$F$20:$F$96,$C43)
- INDEX(List!$Q:$Q,MATCH(AI$2,List!$P:$P,0)))
* INDEX(List!$R:$R,MATCH(AI$2,List!$P:$P,0)))</f>
        <v>0</v>
      </c>
      <c r="AJ43" s="357">
        <f ca="1">IF(
COUNTIFS('Project Follow up - Base'!$S$20:$S$96,AJ$2,'Project Follow up - Base'!$F$20:$F$96,$C43)&lt;= INDEX(List!$Q:$Q,MATCH(AJ$2,List!$P:$P,0)),
0,
(COUNTIFS('Project Follow up - Base'!$S$20:$S$96,AJ$2,'Project Follow up - Base'!$F$20:$F$96,$C43)
- INDEX(List!$Q:$Q,MATCH(AJ$2,List!$P:$P,0)))
* INDEX(List!$R:$R,MATCH(AJ$2,List!$P:$P,0)))</f>
        <v>0</v>
      </c>
      <c r="AK43" s="357">
        <f ca="1">IF(
COUNTIFS('Project Follow up - Base'!$S$20:$S$96,AK$2,'Project Follow up - Base'!$F$20:$F$96,$C43)&lt;= INDEX(List!$Q:$Q,MATCH(AK$2,List!$P:$P,0)),
0,
(COUNTIFS('Project Follow up - Base'!$S$20:$S$96,AK$2,'Project Follow up - Base'!$F$20:$F$96,$C43)
- INDEX(List!$Q:$Q,MATCH(AK$2,List!$P:$P,0)))
* INDEX(List!$R:$R,MATCH(AK$2,List!$P:$P,0)))</f>
        <v>0</v>
      </c>
      <c r="AL43" s="357">
        <f ca="1">IF(
COUNTIFS('Project Follow up - Base'!$S$20:$S$96,AL$2,'Project Follow up - Base'!$F$20:$F$96,$C43)&lt;= INDEX(List!$Q:$Q,MATCH(AL$2,List!$P:$P,0)),
0,
(COUNTIFS('Project Follow up - Base'!$S$20:$S$96,AL$2,'Project Follow up - Base'!$F$20:$F$96,$C43)
- INDEX(List!$Q:$Q,MATCH(AL$2,List!$P:$P,0)))
* INDEX(List!$R:$R,MATCH(AL$2,List!$P:$P,0)))</f>
        <v>0</v>
      </c>
      <c r="AM43" s="357">
        <f ca="1">IF(
COUNTIFS('Project Follow up - Base'!$S$20:$S$96,AM$2,'Project Follow up - Base'!$F$20:$F$96,$C43)&lt;= INDEX(List!$Q:$Q,MATCH(AM$2,List!$P:$P,0)),
0,
(COUNTIFS('Project Follow up - Base'!$S$20:$S$96,AM$2,'Project Follow up - Base'!$F$20:$F$96,$C43)
- INDEX(List!$Q:$Q,MATCH(AM$2,List!$P:$P,0)))
* INDEX(List!$R:$R,MATCH(AM$2,List!$P:$P,0)))</f>
        <v>0</v>
      </c>
      <c r="AN43" s="357">
        <f ca="1">IF(
COUNTIFS('Project Follow up - Base'!$S$20:$S$96,AN$2,'Project Follow up - Base'!$F$20:$F$96,$C43)&lt;= INDEX(List!$Q:$Q,MATCH(AN$2,List!$P:$P,0)),
0,
(COUNTIFS('Project Follow up - Base'!$S$20:$S$96,AN$2,'Project Follow up - Base'!$F$20:$F$96,$C43)
- INDEX(List!$Q:$Q,MATCH(AN$2,List!$P:$P,0)))
* INDEX(List!$R:$R,MATCH(AN$2,List!$P:$P,0)))</f>
        <v>0</v>
      </c>
      <c r="AO43" s="357">
        <f ca="1">IF(
COUNTIFS('Project Follow up - Base'!$S$20:$S$96,AO$2,'Project Follow up - Base'!$F$20:$F$96,$C43)&lt;= INDEX(List!$Q:$Q,MATCH(AO$2,List!$P:$P,0)),
0,
(COUNTIFS('Project Follow up - Base'!$S$20:$S$96,AO$2,'Project Follow up - Base'!$F$20:$F$96,$C43)
- INDEX(List!$Q:$Q,MATCH(AO$2,List!$P:$P,0)))
* INDEX(List!$R:$R,MATCH(AO$2,List!$P:$P,0)))</f>
        <v>0</v>
      </c>
      <c r="AP43" s="357">
        <f ca="1">IF(
COUNTIFS('Project Follow up - Base'!$S$20:$S$96,AP$2,'Project Follow up - Base'!$F$20:$F$96,$C43)&lt;= INDEX(List!$Q:$Q,MATCH(AP$2,List!$P:$P,0)),
0,
(COUNTIFS('Project Follow up - Base'!$S$20:$S$96,AP$2,'Project Follow up - Base'!$F$20:$F$96,$C43)
- INDEX(List!$Q:$Q,MATCH(AP$2,List!$P:$P,0)))
* INDEX(List!$R:$R,MATCH(AP$2,List!$P:$P,0)))</f>
        <v>0</v>
      </c>
      <c r="AQ43" s="357">
        <f ca="1">IF(
COUNTIFS('Project Follow up - Base'!$S$20:$S$96,AQ$2,'Project Follow up - Base'!$F$20:$F$96,$C43)&lt;= INDEX(List!$Q:$Q,MATCH(AQ$2,List!$P:$P,0)),
0,
(COUNTIFS('Project Follow up - Base'!$S$20:$S$96,AQ$2,'Project Follow up - Base'!$F$20:$F$96,$C43)
- INDEX(List!$Q:$Q,MATCH(AQ$2,List!$P:$P,0)))
* INDEX(List!$R:$R,MATCH(AQ$2,List!$P:$P,0)))</f>
        <v>0</v>
      </c>
      <c r="AR43" s="357">
        <f ca="1">IF(
COUNTIFS('Project Follow up - Base'!$S$20:$S$96,AR$2,'Project Follow up - Base'!$F$20:$F$96,$C43)&lt;= INDEX(List!$Q:$Q,MATCH(AR$2,List!$P:$P,0)),
0,
(COUNTIFS('Project Follow up - Base'!$S$20:$S$96,AR$2,'Project Follow up - Base'!$F$20:$F$96,$C43)
- INDEX(List!$Q:$Q,MATCH(AR$2,List!$P:$P,0)))
* INDEX(List!$R:$R,MATCH(AR$2,List!$P:$P,0)))</f>
        <v>0</v>
      </c>
      <c r="AS43" s="357">
        <f ca="1">IF(
COUNTIFS('Project Follow up - Base'!$S$20:$S$96,AS$2,'Project Follow up - Base'!$F$20:$F$96,$C43)&lt;= INDEX(List!$Q:$Q,MATCH(AS$2,List!$P:$P,0)),
0,
(COUNTIFS('Project Follow up - Base'!$S$20:$S$96,AS$2,'Project Follow up - Base'!$F$20:$F$96,$C43)
- INDEX(List!$Q:$Q,MATCH(AS$2,List!$P:$P,0)))
* INDEX(List!$R:$R,MATCH(AS$2,List!$P:$P,0)))</f>
        <v>0</v>
      </c>
      <c r="AT43" s="357">
        <f ca="1">IF(
COUNTIFS('Project Follow up - Base'!$S$20:$S$96,AT$2,'Project Follow up - Base'!$F$20:$F$96,$C43)&lt;= INDEX(List!$Q:$Q,MATCH(AT$2,List!$P:$P,0)),
0,
(COUNTIFS('Project Follow up - Base'!$S$20:$S$96,AT$2,'Project Follow up - Base'!$F$20:$F$96,$C43)
- INDEX(List!$Q:$Q,MATCH(AT$2,List!$P:$P,0)))
* INDEX(List!$R:$R,MATCH(AT$2,List!$P:$P,0)))</f>
        <v>0</v>
      </c>
      <c r="AU43" s="357">
        <f ca="1">IF(
COUNTIFS('Project Follow up - Base'!$S$20:$S$96,AU$2,'Project Follow up - Base'!$F$20:$F$96,$C43)&lt;= INDEX(List!$Q:$Q,MATCH(AU$2,List!$P:$P,0)),
0,
(COUNTIFS('Project Follow up - Base'!$S$20:$S$96,AU$2,'Project Follow up - Base'!$F$20:$F$96,$C43)
- INDEX(List!$Q:$Q,MATCH(AU$2,List!$P:$P,0)))
* INDEX(List!$R:$R,MATCH(AU$2,List!$P:$P,0)))</f>
        <v>0</v>
      </c>
      <c r="AV43" s="357">
        <f ca="1">IF(
COUNTIFS('Project Follow up - Base'!$S$20:$S$96,AV$2,'Project Follow up - Base'!$F$20:$F$96,$C43)&lt;= INDEX(List!$Q:$Q,MATCH(AV$2,List!$P:$P,0)),
0,
(COUNTIFS('Project Follow up - Base'!$S$20:$S$96,AV$2,'Project Follow up - Base'!$F$20:$F$96,$C43)
- INDEX(List!$Q:$Q,MATCH(AV$2,List!$P:$P,0)))
* INDEX(List!$R:$R,MATCH(AV$2,List!$P:$P,0)))</f>
        <v>0</v>
      </c>
      <c r="AW43" s="357">
        <f ca="1">IF(
COUNTIFS('Project Follow up - Base'!$S$20:$S$96,AW$2,'Project Follow up - Base'!$F$20:$F$96,$C43)&lt;= INDEX(List!$Q:$Q,MATCH(AW$2,List!$P:$P,0)),
0,
(COUNTIFS('Project Follow up - Base'!$S$20:$S$96,AW$2,'Project Follow up - Base'!$F$20:$F$96,$C43)
- INDEX(List!$Q:$Q,MATCH(AW$2,List!$P:$P,0)))
* INDEX(List!$R:$R,MATCH(AW$2,List!$P:$P,0)))</f>
        <v>0</v>
      </c>
      <c r="AX43" s="357">
        <f ca="1">IF(
COUNTIFS('Project Follow up - Base'!$S$20:$S$96,AX$2,'Project Follow up - Base'!$F$20:$F$96,$C43)&lt;= INDEX(List!$Q:$Q,MATCH(AX$2,List!$P:$P,0)),
0,
(COUNTIFS('Project Follow up - Base'!$S$20:$S$96,AX$2,'Project Follow up - Base'!$F$20:$F$96,$C43)
- INDEX(List!$Q:$Q,MATCH(AX$2,List!$P:$P,0)))
* INDEX(List!$R:$R,MATCH(AX$2,List!$P:$P,0)))</f>
        <v>0</v>
      </c>
      <c r="AY43" s="357">
        <f ca="1">IF(
COUNTIFS('Project Follow up - Base'!$S$20:$S$96,AY$2,'Project Follow up - Base'!$F$20:$F$96,$C43)&lt;= INDEX(List!$Q:$Q,MATCH(AY$2,List!$P:$P,0)),
0,
(COUNTIFS('Project Follow up - Base'!$S$20:$S$96,AY$2,'Project Follow up - Base'!$F$20:$F$96,$C43)
- INDEX(List!$Q:$Q,MATCH(AY$2,List!$P:$P,0)))
* INDEX(List!$R:$R,MATCH(AY$2,List!$P:$P,0)))</f>
        <v>0</v>
      </c>
      <c r="AZ43" s="357">
        <f ca="1">IF(
COUNTIFS('Project Follow up - Base'!$S$20:$S$96,AZ$2,'Project Follow up - Base'!$F$20:$F$96,$C43)&lt;= INDEX(List!$Q:$Q,MATCH(AZ$2,List!$P:$P,0)),
0,
(COUNTIFS('Project Follow up - Base'!$S$20:$S$96,AZ$2,'Project Follow up - Base'!$F$20:$F$96,$C43)
- INDEX(List!$Q:$Q,MATCH(AZ$2,List!$P:$P,0)))
* INDEX(List!$R:$R,MATCH(AZ$2,List!$P:$P,0)))</f>
        <v>0</v>
      </c>
      <c r="BA43" s="357">
        <f ca="1">IF(
COUNTIFS('Project Follow up - Base'!$S$20:$S$96,BA$2,'Project Follow up - Base'!$F$20:$F$96,$C43)&lt;= INDEX(List!$Q:$Q,MATCH(BA$2,List!$P:$P,0)),
0,
(COUNTIFS('Project Follow up - Base'!$S$20:$S$96,BA$2,'Project Follow up - Base'!$F$20:$F$96,$C43)
- INDEX(List!$Q:$Q,MATCH(BA$2,List!$P:$P,0)))
* INDEX(List!$R:$R,MATCH(BA$2,List!$P:$P,0)))</f>
        <v>0</v>
      </c>
      <c r="BB43" s="357">
        <f ca="1">IF(
COUNTIFS('Project Follow up - Base'!$S$20:$S$96,BB$2,'Project Follow up - Base'!$F$20:$F$96,$C43)&lt;= INDEX(List!$Q:$Q,MATCH(BB$2,List!$P:$P,0)),
0,
(COUNTIFS('Project Follow up - Base'!$S$20:$S$96,BB$2,'Project Follow up - Base'!$F$20:$F$96,$C43)
- INDEX(List!$Q:$Q,MATCH(BB$2,List!$P:$P,0)))
* INDEX(List!$R:$R,MATCH(BB$2,List!$P:$P,0)))</f>
        <v>0</v>
      </c>
      <c r="BC43" s="357">
        <f ca="1">IF(
COUNTIFS('Project Follow up - Base'!$S$20:$S$96,BC$2,'Project Follow up - Base'!$F$20:$F$96,$C43)&lt;= INDEX(List!$Q:$Q,MATCH(BC$2,List!$P:$P,0)),
0,
(COUNTIFS('Project Follow up - Base'!$S$20:$S$96,BC$2,'Project Follow up - Base'!$F$20:$F$96,$C43)
- INDEX(List!$Q:$Q,MATCH(BC$2,List!$P:$P,0)))
* INDEX(List!$R:$R,MATCH(BC$2,List!$P:$P,0)))</f>
        <v>0</v>
      </c>
      <c r="BD43" s="357">
        <f ca="1">IF(
COUNTIFS('Project Follow up - Base'!$S$20:$S$96,BD$2,'Project Follow up - Base'!$F$20:$F$96,$C43)&lt;= INDEX(List!$Q:$Q,MATCH(BD$2,List!$P:$P,0)),
0,
(COUNTIFS('Project Follow up - Base'!$S$20:$S$96,BD$2,'Project Follow up - Base'!$F$20:$F$96,$C43)
- INDEX(List!$Q:$Q,MATCH(BD$2,List!$P:$P,0)))
* INDEX(List!$R:$R,MATCH(BD$2,List!$P:$P,0)))</f>
        <v>0</v>
      </c>
      <c r="BE43" s="357">
        <f ca="1">IF(
COUNTIFS('Project Follow up - Base'!$S$20:$S$96,BE$2,'Project Follow up - Base'!$F$20:$F$96,$C43)&lt;= INDEX(List!$Q:$Q,MATCH(BE$2,List!$P:$P,0)),
0,
(COUNTIFS('Project Follow up - Base'!$S$20:$S$96,BE$2,'Project Follow up - Base'!$F$20:$F$96,$C43)
- INDEX(List!$Q:$Q,MATCH(BE$2,List!$P:$P,0)))
* INDEX(List!$R:$R,MATCH(BE$2,List!$P:$P,0)))</f>
        <v>0</v>
      </c>
      <c r="BF43" s="357">
        <f ca="1">IF(
COUNTIFS('Project Follow up - Base'!$S$20:$S$96,BF$2,'Project Follow up - Base'!$F$20:$F$96,$C43)&lt;= INDEX(List!$Q:$Q,MATCH(BF$2,List!$P:$P,0)),
0,
(COUNTIFS('Project Follow up - Base'!$S$20:$S$96,BF$2,'Project Follow up - Base'!$F$20:$F$96,$C43)
- INDEX(List!$Q:$Q,MATCH(BF$2,List!$P:$P,0)))
* INDEX(List!$R:$R,MATCH(BF$2,List!$P:$P,0)))</f>
        <v>0</v>
      </c>
      <c r="BG43" s="357">
        <f ca="1">IF(
COUNTIFS('Project Follow up - Base'!$S$20:$S$96,BG$2,'Project Follow up - Base'!$F$20:$F$96,$C43)&lt;= INDEX(List!$Q:$Q,MATCH(BG$2,List!$P:$P,0)),
0,
(COUNTIFS('Project Follow up - Base'!$S$20:$S$96,BG$2,'Project Follow up - Base'!$F$20:$F$96,$C43)
- INDEX(List!$Q:$Q,MATCH(BG$2,List!$P:$P,0)))
* INDEX(List!$R:$R,MATCH(BG$2,List!$P:$P,0)))</f>
        <v>0</v>
      </c>
      <c r="BH43" s="357">
        <f ca="1">IF(
COUNTIFS('Project Follow up - Base'!$S$20:$S$96,BH$2,'Project Follow up - Base'!$F$20:$F$96,$C43)&lt;= INDEX(List!$Q:$Q,MATCH(BH$2,List!$P:$P,0)),
0,
(COUNTIFS('Project Follow up - Base'!$S$20:$S$96,BH$2,'Project Follow up - Base'!$F$20:$F$96,$C43)
- INDEX(List!$Q:$Q,MATCH(BH$2,List!$P:$P,0)))
* INDEX(List!$R:$R,MATCH(BH$2,List!$P:$P,0)))</f>
        <v>0</v>
      </c>
      <c r="BI43" s="357">
        <f ca="1">IF(
COUNTIFS('Project Follow up - Base'!$S$20:$S$96,BI$2,'Project Follow up - Base'!$F$20:$F$96,$C43)&lt;= INDEX(List!$Q:$Q,MATCH(BI$2,List!$P:$P,0)),
0,
(COUNTIFS('Project Follow up - Base'!$S$20:$S$96,BI$2,'Project Follow up - Base'!$F$20:$F$96,$C43)
- INDEX(List!$Q:$Q,MATCH(BI$2,List!$P:$P,0)))
* INDEX(List!$R:$R,MATCH(BI$2,List!$P:$P,0)))</f>
        <v>0</v>
      </c>
      <c r="BJ43" s="357">
        <f ca="1">IF(
COUNTIFS('Project Follow up - Base'!$S$20:$S$96,BJ$2,'Project Follow up - Base'!$F$20:$F$96,$C43)&lt;= INDEX(List!$Q:$Q,MATCH(BJ$2,List!$P:$P,0)),
0,
(COUNTIFS('Project Follow up - Base'!$S$20:$S$96,BJ$2,'Project Follow up - Base'!$F$20:$F$96,$C43)
- INDEX(List!$Q:$Q,MATCH(BJ$2,List!$P:$P,0)))
* INDEX(List!$R:$R,MATCH(BJ$2,List!$P:$P,0)))</f>
        <v>0</v>
      </c>
      <c r="BK43" s="357">
        <f ca="1">IF(
COUNTIFS('Project Follow up - Base'!$S$20:$S$96,BK$2,'Project Follow up - Base'!$F$20:$F$96,$C43)&lt;= INDEX(List!$Q:$Q,MATCH(BK$2,List!$P:$P,0)),
0,
(COUNTIFS('Project Follow up - Base'!$S$20:$S$96,BK$2,'Project Follow up - Base'!$F$20:$F$96,$C43)
- INDEX(List!$Q:$Q,MATCH(BK$2,List!$P:$P,0)))
* INDEX(List!$R:$R,MATCH(BK$2,List!$P:$P,0)))</f>
        <v>0</v>
      </c>
      <c r="BL43" s="357">
        <f ca="1">IF(
COUNTIFS('Project Follow up - Base'!$S$20:$S$96,BL$2,'Project Follow up - Base'!$F$20:$F$96,$C43)&lt;= INDEX(List!$Q:$Q,MATCH(BL$2,List!$P:$P,0)),
0,
(COUNTIFS('Project Follow up - Base'!$S$20:$S$96,BL$2,'Project Follow up - Base'!$F$20:$F$96,$C43)
- INDEX(List!$Q:$Q,MATCH(BL$2,List!$P:$P,0)))
* INDEX(List!$R:$R,MATCH(BL$2,List!$P:$P,0)))</f>
        <v>0</v>
      </c>
      <c r="BM43" s="357">
        <f ca="1">IF(
COUNTIFS('Project Follow up - Base'!$S$20:$S$96,BM$2,'Project Follow up - Base'!$F$20:$F$96,$C43)&lt;= INDEX(List!$Q:$Q,MATCH(BM$2,List!$P:$P,0)),
0,
(COUNTIFS('Project Follow up - Base'!$S$20:$S$96,BM$2,'Project Follow up - Base'!$F$20:$F$96,$C43)
- INDEX(List!$Q:$Q,MATCH(BM$2,List!$P:$P,0)))
* INDEX(List!$R:$R,MATCH(BM$2,List!$P:$P,0)))</f>
        <v>0</v>
      </c>
      <c r="BN43" s="357">
        <f ca="1">IF(
COUNTIFS('Project Follow up - Base'!$S$20:$S$96,BN$2,'Project Follow up - Base'!$F$20:$F$96,$C43)&lt;= INDEX(List!$Q:$Q,MATCH(BN$2,List!$P:$P,0)),
0,
(COUNTIFS('Project Follow up - Base'!$S$20:$S$96,BN$2,'Project Follow up - Base'!$F$20:$F$96,$C43)
- INDEX(List!$Q:$Q,MATCH(BN$2,List!$P:$P,0)))
* INDEX(List!$R:$R,MATCH(BN$2,List!$P:$P,0)))</f>
        <v>0</v>
      </c>
      <c r="BO43" s="357">
        <f ca="1">IF(
COUNTIFS('Project Follow up - Base'!$S$20:$S$96,BO$2,'Project Follow up - Base'!$F$20:$F$96,$C43)&lt;= INDEX(List!$Q:$Q,MATCH(BO$2,List!$P:$P,0)),
0,
(COUNTIFS('Project Follow up - Base'!$S$20:$S$96,BO$2,'Project Follow up - Base'!$F$20:$F$96,$C43)
- INDEX(List!$Q:$Q,MATCH(BO$2,List!$P:$P,0)))
* INDEX(List!$R:$R,MATCH(BO$2,List!$P:$P,0)))</f>
        <v>0</v>
      </c>
      <c r="BP43" s="357">
        <f ca="1">IF(
COUNTIFS('Project Follow up - Base'!$S$20:$S$96,BP$2,'Project Follow up - Base'!$F$20:$F$96,$C43)&lt;= INDEX(List!$Q:$Q,MATCH(BP$2,List!$P:$P,0)),
0,
(COUNTIFS('Project Follow up - Base'!$S$20:$S$96,BP$2,'Project Follow up - Base'!$F$20:$F$96,$C43)
- INDEX(List!$Q:$Q,MATCH(BP$2,List!$P:$P,0)))
* INDEX(List!$R:$R,MATCH(BP$2,List!$P:$P,0)))</f>
        <v>0</v>
      </c>
      <c r="BQ43" s="357">
        <f ca="1">IF(
COUNTIFS('Project Follow up - Base'!$S$20:$S$96,BQ$2,'Project Follow up - Base'!$F$20:$F$96,$C43)&lt;= INDEX(List!$Q:$Q,MATCH(BQ$2,List!$P:$P,0)),
0,
(COUNTIFS('Project Follow up - Base'!$S$20:$S$96,BQ$2,'Project Follow up - Base'!$F$20:$F$96,$C43)
- INDEX(List!$Q:$Q,MATCH(BQ$2,List!$P:$P,0)))
* INDEX(List!$R:$R,MATCH(BQ$2,List!$P:$P,0)))</f>
        <v>0</v>
      </c>
      <c r="BR43" s="357">
        <f ca="1">IF(
COUNTIFS('Project Follow up - Base'!$S$20:$S$96,BR$2,'Project Follow up - Base'!$F$20:$F$96,$C43)&lt;= INDEX(List!$Q:$Q,MATCH(BR$2,List!$P:$P,0)),
0,
(COUNTIFS('Project Follow up - Base'!$S$20:$S$96,BR$2,'Project Follow up - Base'!$F$20:$F$96,$C43)
- INDEX(List!$Q:$Q,MATCH(BR$2,List!$P:$P,0)))
* INDEX(List!$R:$R,MATCH(BR$2,List!$P:$P,0)))</f>
        <v>0</v>
      </c>
      <c r="BS43" s="357">
        <f ca="1">IF(
COUNTIFS('Project Follow up - Base'!$S$20:$S$96,BS$2,'Project Follow up - Base'!$F$20:$F$96,$C43)&lt;= INDEX(List!$Q:$Q,MATCH(BS$2,List!$P:$P,0)),
0,
(COUNTIFS('Project Follow up - Base'!$S$20:$S$96,BS$2,'Project Follow up - Base'!$F$20:$F$96,$C43)
- INDEX(List!$Q:$Q,MATCH(BS$2,List!$P:$P,0)))
* INDEX(List!$R:$R,MATCH(BS$2,List!$P:$P,0)))</f>
        <v>0</v>
      </c>
      <c r="BT43" s="357">
        <f ca="1">IF(
COUNTIFS('Project Follow up - Base'!$S$20:$S$96,BT$2,'Project Follow up - Base'!$F$20:$F$96,$C43)&lt;= INDEX(List!$Q:$Q,MATCH(BT$2,List!$P:$P,0)),
0,
(COUNTIFS('Project Follow up - Base'!$S$20:$S$96,BT$2,'Project Follow up - Base'!$F$20:$F$96,$C43)
- INDEX(List!$Q:$Q,MATCH(BT$2,List!$P:$P,0)))
* INDEX(List!$R:$R,MATCH(BT$2,List!$P:$P,0)))</f>
        <v>0</v>
      </c>
      <c r="BU43" s="357">
        <f ca="1">IF(
COUNTIFS('Project Follow up - Base'!$S$20:$S$96,BU$2,'Project Follow up - Base'!$F$20:$F$96,$C43)&lt;= INDEX(List!$Q:$Q,MATCH(BU$2,List!$P:$P,0)),
0,
(COUNTIFS('Project Follow up - Base'!$S$20:$S$96,BU$2,'Project Follow up - Base'!$F$20:$F$96,$C43)
- INDEX(List!$Q:$Q,MATCH(BU$2,List!$P:$P,0)))
* INDEX(List!$R:$R,MATCH(BU$2,List!$P:$P,0)))</f>
        <v>0</v>
      </c>
      <c r="BV43" s="357">
        <f ca="1">IF(
COUNTIFS('Project Follow up - Base'!$S$20:$S$96,BV$2,'Project Follow up - Base'!$F$20:$F$96,$C43)&lt;= INDEX(List!$Q:$Q,MATCH(BV$2,List!$P:$P,0)),
0,
(COUNTIFS('Project Follow up - Base'!$S$20:$S$96,BV$2,'Project Follow up - Base'!$F$20:$F$96,$C43)
- INDEX(List!$Q:$Q,MATCH(BV$2,List!$P:$P,0)))
* INDEX(List!$R:$R,MATCH(BV$2,List!$P:$P,0)))</f>
        <v>0</v>
      </c>
      <c r="BW43" s="357">
        <f ca="1">IF(
COUNTIFS('Project Follow up - Base'!$S$20:$S$96,BW$2,'Project Follow up - Base'!$F$20:$F$96,$C43)&lt;= INDEX(List!$Q:$Q,MATCH(BW$2,List!$P:$P,0)),
0,
(COUNTIFS('Project Follow up - Base'!$S$20:$S$96,BW$2,'Project Follow up - Base'!$F$20:$F$96,$C43)
- INDEX(List!$Q:$Q,MATCH(BW$2,List!$P:$P,0)))
* INDEX(List!$R:$R,MATCH(BW$2,List!$P:$P,0)))</f>
        <v>0</v>
      </c>
      <c r="BX43" s="357">
        <f ca="1">IF(
COUNTIFS('Project Follow up - Base'!$S$20:$S$96,BX$2,'Project Follow up - Base'!$F$20:$F$96,$C43)&lt;= INDEX(List!$Q:$Q,MATCH(BX$2,List!$P:$P,0)),
0,
(COUNTIFS('Project Follow up - Base'!$S$20:$S$96,BX$2,'Project Follow up - Base'!$F$20:$F$96,$C43)
- INDEX(List!$Q:$Q,MATCH(BX$2,List!$P:$P,0)))
* INDEX(List!$R:$R,MATCH(BX$2,List!$P:$P,0)))</f>
        <v>0</v>
      </c>
      <c r="BY43" s="357">
        <f ca="1">IF(
COUNTIFS('Project Follow up - Base'!$S$20:$S$96,BY$2,'Project Follow up - Base'!$F$20:$F$96,$C43)&lt;= INDEX(List!$Q:$Q,MATCH(BY$2,List!$P:$P,0)),
0,
(COUNTIFS('Project Follow up - Base'!$S$20:$S$96,BY$2,'Project Follow up - Base'!$F$20:$F$96,$C43)
- INDEX(List!$Q:$Q,MATCH(BY$2,List!$P:$P,0)))
* INDEX(List!$R:$R,MATCH(BY$2,List!$P:$P,0)))</f>
        <v>0</v>
      </c>
      <c r="BZ43" s="357">
        <f ca="1">IF(
COUNTIFS('Project Follow up - Base'!$S$20:$S$96,BZ$2,'Project Follow up - Base'!$F$20:$F$96,$C43)&lt;= INDEX(List!$Q:$Q,MATCH(BZ$2,List!$P:$P,0)),
0,
(COUNTIFS('Project Follow up - Base'!$S$20:$S$96,BZ$2,'Project Follow up - Base'!$F$20:$F$96,$C43)
- INDEX(List!$Q:$Q,MATCH(BZ$2,List!$P:$P,0)))
* INDEX(List!$R:$R,MATCH(BZ$2,List!$P:$P,0)))</f>
        <v>0</v>
      </c>
      <c r="CA43" s="357">
        <f ca="1">IF(
COUNTIFS('Project Follow up - Base'!$S$20:$S$96,CA$2,'Project Follow up - Base'!$F$20:$F$96,$C43)&lt;= INDEX(List!$Q:$Q,MATCH(CA$2,List!$P:$P,0)),
0,
(COUNTIFS('Project Follow up - Base'!$S$20:$S$96,CA$2,'Project Follow up - Base'!$F$20:$F$96,$C43)
- INDEX(List!$Q:$Q,MATCH(CA$2,List!$P:$P,0)))
* INDEX(List!$R:$R,MATCH(CA$2,List!$P:$P,0)))</f>
        <v>0</v>
      </c>
      <c r="CB43" s="357">
        <f ca="1">IF(
COUNTIFS('Project Follow up - Base'!$S$20:$S$96,CB$2,'Project Follow up - Base'!$F$20:$F$96,$C43)&lt;= INDEX(List!$Q:$Q,MATCH(CB$2,List!$P:$P,0)),
0,
(COUNTIFS('Project Follow up - Base'!$S$20:$S$96,CB$2,'Project Follow up - Base'!$F$20:$F$96,$C43)
- INDEX(List!$Q:$Q,MATCH(CB$2,List!$P:$P,0)))
* INDEX(List!$R:$R,MATCH(CB$2,List!$P:$P,0)))</f>
        <v>0</v>
      </c>
      <c r="CC43" s="357">
        <f ca="1">IF(
COUNTIFS('Project Follow up - Base'!$S$20:$S$96,CC$2,'Project Follow up - Base'!$F$20:$F$96,$C43)&lt;= INDEX(List!$Q:$Q,MATCH(CC$2,List!$P:$P,0)),
0,
(COUNTIFS('Project Follow up - Base'!$S$20:$S$96,CC$2,'Project Follow up - Base'!$F$20:$F$96,$C43)
- INDEX(List!$Q:$Q,MATCH(CC$2,List!$P:$P,0)))
* INDEX(List!$R:$R,MATCH(CC$2,List!$P:$P,0)))</f>
        <v>0</v>
      </c>
      <c r="CD43" s="357">
        <f ca="1">IF(
COUNTIFS('Project Follow up - Base'!$S$20:$S$96,CD$2,'Project Follow up - Base'!$F$20:$F$96,$C43)&lt;= INDEX(List!$Q:$Q,MATCH(CD$2,List!$P:$P,0)),
0,
(COUNTIFS('Project Follow up - Base'!$S$20:$S$96,CD$2,'Project Follow up - Base'!$F$20:$F$96,$C43)
- INDEX(List!$Q:$Q,MATCH(CD$2,List!$P:$P,0)))
* INDEX(List!$R:$R,MATCH(CD$2,List!$P:$P,0)))</f>
        <v>0</v>
      </c>
      <c r="CE43" s="357">
        <f ca="1">IF(
COUNTIFS('Project Follow up - Base'!$S$20:$S$96,CE$2,'Project Follow up - Base'!$F$20:$F$96,$C43)&lt;= INDEX(List!$Q:$Q,MATCH(CE$2,List!$P:$P,0)),
0,
(COUNTIFS('Project Follow up - Base'!$S$20:$S$96,CE$2,'Project Follow up - Base'!$F$20:$F$96,$C43)
- INDEX(List!$Q:$Q,MATCH(CE$2,List!$P:$P,0)))
* INDEX(List!$R:$R,MATCH(CE$2,List!$P:$P,0)))</f>
        <v>0</v>
      </c>
      <c r="CF43" s="357">
        <f ca="1">IF(
COUNTIFS('Project Follow up - Base'!$S$20:$S$96,CF$2,'Project Follow up - Base'!$F$20:$F$96,$C43)&lt;= INDEX(List!$Q:$Q,MATCH(CF$2,List!$P:$P,0)),
0,
(COUNTIFS('Project Follow up - Base'!$S$20:$S$96,CF$2,'Project Follow up - Base'!$F$20:$F$96,$C43)
- INDEX(List!$Q:$Q,MATCH(CF$2,List!$P:$P,0)))
* INDEX(List!$R:$R,MATCH(CF$2,List!$P:$P,0)))</f>
        <v>0</v>
      </c>
      <c r="CG43" s="357">
        <f ca="1">IF(
COUNTIFS('Project Follow up - Base'!$S$20:$S$96,CG$2,'Project Follow up - Base'!$F$20:$F$96,$C43)&lt;= INDEX(List!$Q:$Q,MATCH(CG$2,List!$P:$P,0)),
0,
(COUNTIFS('Project Follow up - Base'!$S$20:$S$96,CG$2,'Project Follow up - Base'!$F$20:$F$96,$C43)
- INDEX(List!$Q:$Q,MATCH(CG$2,List!$P:$P,0)))
* INDEX(List!$R:$R,MATCH(CG$2,List!$P:$P,0)))</f>
        <v>0</v>
      </c>
      <c r="CH43" s="357">
        <f ca="1">IF(
COUNTIFS('Project Follow up - Base'!$S$20:$S$96,CH$2,'Project Follow up - Base'!$F$20:$F$96,$C43)&lt;= INDEX(List!$Q:$Q,MATCH(CH$2,List!$P:$P,0)),
0,
(COUNTIFS('Project Follow up - Base'!$S$20:$S$96,CH$2,'Project Follow up - Base'!$F$20:$F$96,$C43)
- INDEX(List!$Q:$Q,MATCH(CH$2,List!$P:$P,0)))
* INDEX(List!$R:$R,MATCH(CH$2,List!$P:$P,0)))</f>
        <v>0</v>
      </c>
      <c r="CI43" s="357">
        <f ca="1">IF(
COUNTIFS('Project Follow up - Base'!$S$20:$S$96,CI$2,'Project Follow up - Base'!$F$20:$F$96,$C43)&lt;= INDEX(List!$Q:$Q,MATCH(CI$2,List!$P:$P,0)),
0,
(COUNTIFS('Project Follow up - Base'!$S$20:$S$96,CI$2,'Project Follow up - Base'!$F$20:$F$96,$C43)
- INDEX(List!$Q:$Q,MATCH(CI$2,List!$P:$P,0)))
* INDEX(List!$R:$R,MATCH(CI$2,List!$P:$P,0)))</f>
        <v>0</v>
      </c>
      <c r="CJ43" s="357">
        <f ca="1">IF(
COUNTIFS('Project Follow up - Base'!$S$20:$S$96,CJ$2,'Project Follow up - Base'!$F$20:$F$96,$C43)&lt;= INDEX(List!$Q:$Q,MATCH(CJ$2,List!$P:$P,0)),
0,
(COUNTIFS('Project Follow up - Base'!$S$20:$S$96,CJ$2,'Project Follow up - Base'!$F$20:$F$96,$C43)
- INDEX(List!$Q:$Q,MATCH(CJ$2,List!$P:$P,0)))
* INDEX(List!$R:$R,MATCH(CJ$2,List!$P:$P,0)))</f>
        <v>0</v>
      </c>
      <c r="CK43" s="357">
        <f ca="1">IF(
COUNTIFS('Project Follow up - Base'!$S$20:$S$96,CK$2,'Project Follow up - Base'!$F$20:$F$96,$C43)&lt;= INDEX(List!$Q:$Q,MATCH(CK$2,List!$P:$P,0)),
0,
(COUNTIFS('Project Follow up - Base'!$S$20:$S$96,CK$2,'Project Follow up - Base'!$F$20:$F$96,$C43)
- INDEX(List!$Q:$Q,MATCH(CK$2,List!$P:$P,0)))
* INDEX(List!$R:$R,MATCH(CK$2,List!$P:$P,0)))</f>
        <v>0</v>
      </c>
      <c r="CL43" s="357">
        <f ca="1">IF(
COUNTIFS('Project Follow up - Base'!$S$20:$S$96,CL$2,'Project Follow up - Base'!$F$20:$F$96,$C43)&lt;= INDEX(List!$Q:$Q,MATCH(CL$2,List!$P:$P,0)),
0,
(COUNTIFS('Project Follow up - Base'!$S$20:$S$96,CL$2,'Project Follow up - Base'!$F$20:$F$96,$C43)
- INDEX(List!$Q:$Q,MATCH(CL$2,List!$P:$P,0)))
* INDEX(List!$R:$R,MATCH(CL$2,List!$P:$P,0)))</f>
        <v>0</v>
      </c>
      <c r="CM43" s="357">
        <f ca="1">IF(
COUNTIFS('Project Follow up - Base'!$S$20:$S$96,CM$2,'Project Follow up - Base'!$F$20:$F$96,$C43)&lt;= INDEX(List!$Q:$Q,MATCH(CM$2,List!$P:$P,0)),
0,
(COUNTIFS('Project Follow up - Base'!$S$20:$S$96,CM$2,'Project Follow up - Base'!$F$20:$F$96,$C43)
- INDEX(List!$Q:$Q,MATCH(CM$2,List!$P:$P,0)))
* INDEX(List!$R:$R,MATCH(CM$2,List!$P:$P,0)))</f>
        <v>0</v>
      </c>
      <c r="CN43" s="357">
        <f ca="1">IF(
COUNTIFS('Project Follow up - Base'!$S$20:$S$96,CN$2,'Project Follow up - Base'!$F$20:$F$96,$C43)&lt;= INDEX(List!$Q:$Q,MATCH(CN$2,List!$P:$P,0)),
0,
(COUNTIFS('Project Follow up - Base'!$S$20:$S$96,CN$2,'Project Follow up - Base'!$F$20:$F$96,$C43)
- INDEX(List!$Q:$Q,MATCH(CN$2,List!$P:$P,0)))
* INDEX(List!$R:$R,MATCH(CN$2,List!$P:$P,0)))</f>
        <v>0</v>
      </c>
      <c r="CO43" s="357">
        <f ca="1">IF(
COUNTIFS('Project Follow up - Base'!$S$20:$S$96,CO$2,'Project Follow up - Base'!$F$20:$F$96,$C43)&lt;= INDEX(List!$Q:$Q,MATCH(CO$2,List!$P:$P,0)),
0,
(COUNTIFS('Project Follow up - Base'!$S$20:$S$96,CO$2,'Project Follow up - Base'!$F$20:$F$96,$C43)
- INDEX(List!$Q:$Q,MATCH(CO$2,List!$P:$P,0)))
* INDEX(List!$R:$R,MATCH(CO$2,List!$P:$P,0)))</f>
        <v>0</v>
      </c>
      <c r="CP43" s="357">
        <f ca="1">IF(
COUNTIFS('Project Follow up - Base'!$S$20:$S$96,CP$2,'Project Follow up - Base'!$F$20:$F$96,$C43)&lt;= INDEX(List!$Q:$Q,MATCH(CP$2,List!$P:$P,0)),
0,
(COUNTIFS('Project Follow up - Base'!$S$20:$S$96,CP$2,'Project Follow up - Base'!$F$20:$F$96,$C43)
- INDEX(List!$Q:$Q,MATCH(CP$2,List!$P:$P,0)))
* INDEX(List!$R:$R,MATCH(CP$2,List!$P:$P,0)))</f>
        <v>0</v>
      </c>
      <c r="CQ43" s="357">
        <f ca="1">IF(
COUNTIFS('Project Follow up - Base'!$S$20:$S$96,CQ$2,'Project Follow up - Base'!$F$20:$F$96,$C43)&lt;= INDEX(List!$Q:$Q,MATCH(CQ$2,List!$P:$P,0)),
0,
(COUNTIFS('Project Follow up - Base'!$S$20:$S$96,CQ$2,'Project Follow up - Base'!$F$20:$F$96,$C43)
- INDEX(List!$Q:$Q,MATCH(CQ$2,List!$P:$P,0)))
* INDEX(List!$R:$R,MATCH(CQ$2,List!$P:$P,0)))</f>
        <v>0</v>
      </c>
      <c r="CR43" s="357">
        <f ca="1">IF(
COUNTIFS('Project Follow up - Base'!$S$20:$S$96,CR$2,'Project Follow up - Base'!$F$20:$F$96,$C43)&lt;= INDEX(List!$Q:$Q,MATCH(CR$2,List!$P:$P,0)),
0,
(COUNTIFS('Project Follow up - Base'!$S$20:$S$96,CR$2,'Project Follow up - Base'!$F$20:$F$96,$C43)
- INDEX(List!$Q:$Q,MATCH(CR$2,List!$P:$P,0)))
* INDEX(List!$R:$R,MATCH(CR$2,List!$P:$P,0)))</f>
        <v>0</v>
      </c>
      <c r="CS43" s="357">
        <f ca="1">IF(
COUNTIFS('Project Follow up - Base'!$S$20:$S$96,CS$2,'Project Follow up - Base'!$F$20:$F$96,$C43)&lt;= INDEX(List!$Q:$Q,MATCH(CS$2,List!$P:$P,0)),
0,
(COUNTIFS('Project Follow up - Base'!$S$20:$S$96,CS$2,'Project Follow up - Base'!$F$20:$F$96,$C43)
- INDEX(List!$Q:$Q,MATCH(CS$2,List!$P:$P,0)))
* INDEX(List!$R:$R,MATCH(CS$2,List!$P:$P,0)))</f>
        <v>0</v>
      </c>
      <c r="CT43" s="357">
        <f ca="1">IF(
COUNTIFS('Project Follow up - Base'!$S$20:$S$96,CT$2,'Project Follow up - Base'!$F$20:$F$96,$C43)&lt;= INDEX(List!$Q:$Q,MATCH(CT$2,List!$P:$P,0)),
0,
(COUNTIFS('Project Follow up - Base'!$S$20:$S$96,CT$2,'Project Follow up - Base'!$F$20:$F$96,$C43)
- INDEX(List!$Q:$Q,MATCH(CT$2,List!$P:$P,0)))
* INDEX(List!$R:$R,MATCH(CT$2,List!$P:$P,0)))</f>
        <v>0</v>
      </c>
      <c r="CU43" s="357">
        <f ca="1">IF(
COUNTIFS('Project Follow up - Base'!$S$20:$S$96,CU$2,'Project Follow up - Base'!$F$20:$F$96,$C43)&lt;= INDEX(List!$Q:$Q,MATCH(CU$2,List!$P:$P,0)),
0,
(COUNTIFS('Project Follow up - Base'!$S$20:$S$96,CU$2,'Project Follow up - Base'!$F$20:$F$96,$C43)
- INDEX(List!$Q:$Q,MATCH(CU$2,List!$P:$P,0)))
* INDEX(List!$R:$R,MATCH(CU$2,List!$P:$P,0)))</f>
        <v>0</v>
      </c>
      <c r="CV43" s="357">
        <f ca="1">IF(
COUNTIFS('Project Follow up - Base'!$S$20:$S$96,CV$2,'Project Follow up - Base'!$F$20:$F$96,$C43)&lt;= INDEX(List!$Q:$Q,MATCH(CV$2,List!$P:$P,0)),
0,
(COUNTIFS('Project Follow up - Base'!$S$20:$S$96,CV$2,'Project Follow up - Base'!$F$20:$F$96,$C43)
- INDEX(List!$Q:$Q,MATCH(CV$2,List!$P:$P,0)))
* INDEX(List!$R:$R,MATCH(CV$2,List!$P:$P,0)))</f>
        <v>0</v>
      </c>
      <c r="CW43" s="357">
        <f ca="1">IF(
COUNTIFS('Project Follow up - Base'!$S$20:$S$96,CW$2,'Project Follow up - Base'!$F$20:$F$96,$C43)&lt;= INDEX(List!$Q:$Q,MATCH(CW$2,List!$P:$P,0)),
0,
(COUNTIFS('Project Follow up - Base'!$S$20:$S$96,CW$2,'Project Follow up - Base'!$F$20:$F$96,$C43)
- INDEX(List!$Q:$Q,MATCH(CW$2,List!$P:$P,0)))
* INDEX(List!$R:$R,MATCH(CW$2,List!$P:$P,0)))</f>
        <v>0</v>
      </c>
      <c r="CX43" s="357">
        <f ca="1">IF(
COUNTIFS('Project Follow up - Base'!$S$20:$S$96,CX$2,'Project Follow up - Base'!$F$20:$F$96,$C43)&lt;= INDEX(List!$Q:$Q,MATCH(CX$2,List!$P:$P,0)),
0,
(COUNTIFS('Project Follow up - Base'!$S$20:$S$96,CX$2,'Project Follow up - Base'!$F$20:$F$96,$C43)
- INDEX(List!$Q:$Q,MATCH(CX$2,List!$P:$P,0)))
* INDEX(List!$R:$R,MATCH(CX$2,List!$P:$P,0)))</f>
        <v>0</v>
      </c>
      <c r="CY43" s="357">
        <f ca="1">IF(
COUNTIFS('Project Follow up - Base'!$S$20:$S$96,CY$2,'Project Follow up - Base'!$F$20:$F$96,$C43)&lt;= INDEX(List!$Q:$Q,MATCH(CY$2,List!$P:$P,0)),
0,
(COUNTIFS('Project Follow up - Base'!$S$20:$S$96,CY$2,'Project Follow up - Base'!$F$20:$F$96,$C43)
- INDEX(List!$Q:$Q,MATCH(CY$2,List!$P:$P,0)))
* INDEX(List!$R:$R,MATCH(CY$2,List!$P:$P,0)))</f>
        <v>0</v>
      </c>
      <c r="CZ43" s="357">
        <f ca="1">IF(
COUNTIFS('Project Follow up - Base'!$S$20:$S$96,CZ$2,'Project Follow up - Base'!$F$20:$F$96,$C43)&lt;= INDEX(List!$Q:$Q,MATCH(CZ$2,List!$P:$P,0)),
0,
(COUNTIFS('Project Follow up - Base'!$S$20:$S$96,CZ$2,'Project Follow up - Base'!$F$20:$F$96,$C43)
- INDEX(List!$Q:$Q,MATCH(CZ$2,List!$P:$P,0)))
* INDEX(List!$R:$R,MATCH(CZ$2,List!$P:$P,0)))</f>
        <v>0</v>
      </c>
      <c r="DA43" s="357">
        <f ca="1">IF(
COUNTIFS('Project Follow up - Base'!$S$20:$S$96,DA$2,'Project Follow up - Base'!$F$20:$F$96,$C43)&lt;= INDEX(List!$Q:$Q,MATCH(DA$2,List!$P:$P,0)),
0,
(COUNTIFS('Project Follow up - Base'!$S$20:$S$96,DA$2,'Project Follow up - Base'!$F$20:$F$96,$C43)
- INDEX(List!$Q:$Q,MATCH(DA$2,List!$P:$P,0)))
* INDEX(List!$R:$R,MATCH(DA$2,List!$P:$P,0)))</f>
        <v>0</v>
      </c>
      <c r="DB43" s="357">
        <f ca="1">IF(
COUNTIFS('Project Follow up - Base'!$S$20:$S$96,DB$2,'Project Follow up - Base'!$F$20:$F$96,$C43)&lt;= INDEX(List!$Q:$Q,MATCH(DB$2,List!$P:$P,0)),
0,
(COUNTIFS('Project Follow up - Base'!$S$20:$S$96,DB$2,'Project Follow up - Base'!$F$20:$F$96,$C43)
- INDEX(List!$Q:$Q,MATCH(DB$2,List!$P:$P,0)))
* INDEX(List!$R:$R,MATCH(DB$2,List!$P:$P,0)))</f>
        <v>0</v>
      </c>
    </row>
    <row r="44" spans="1:106" x14ac:dyDescent="0.2">
      <c r="A44" s="353">
        <f>COUNTIF('Project Follow up - Base'!$F$20:$F$96,C44)</f>
        <v>0</v>
      </c>
      <c r="B44" s="353">
        <f>'Employees Summary'!B45</f>
        <v>0</v>
      </c>
      <c r="C44" s="353">
        <f>'Employees Summary'!C45</f>
        <v>0</v>
      </c>
      <c r="D44" s="354" t="str">
        <f>IF(C44=0,"", IF(A44&gt;0,1-(G44*[1]KPI!$C$3)-(H44*[1]KPI!$C$4),""))</f>
        <v/>
      </c>
      <c r="E44" s="365" t="str">
        <f>IF(OR(C44='Project Follow up - Base'!$D$17,C44='Project Follow up - Base'!$D$38,C44='Project Follow up - Base'!$D$74), IF(SUMIF(B:B,B44,A:A)=0,"", AVERAGEIF(B:B,B44,D:D)),"")</f>
        <v/>
      </c>
      <c r="F44" s="366">
        <f>SUMIF('Project Follow up - Base'!$F$20:$F$102,'Employees KPIs'!C44,'Project Follow up - Base'!$AA$20:$AA$102)</f>
        <v>0</v>
      </c>
      <c r="G44" s="355">
        <f>IF( F44=0,
   0,
   IF(
     F44-
     [1]KPI!$F$3
     &lt;0,0,
     F44-
     [1]KPI!$F$3
    )*
     [1]KPI!$G$3
)</f>
        <v>0</v>
      </c>
      <c r="H44" s="355">
        <f t="shared" ca="1" si="0"/>
        <v>0</v>
      </c>
      <c r="I44" s="356">
        <f ca="1">IF(
COUNTIFS('Project Follow up - Base'!$S$20:$S$96,I$2,'Project Follow up - Base'!$F$20:$F$96,$C44)&lt;= INDEX(List!$Q:$Q,MATCH(I$2,List!$P:$P,0)),
0,
(COUNTIFS('Project Follow up - Base'!$S$20:$S$96,I$2,'Project Follow up - Base'!$F$20:$F$96,$C44)
- INDEX(List!$Q:$Q,MATCH(I$2,List!$P:$P,0)))
* INDEX(List!$R:$R,MATCH(I$2,List!$P:$P,0)))</f>
        <v>0</v>
      </c>
      <c r="J44" s="357">
        <f ca="1">IF(
COUNTIFS('Project Follow up - Base'!$S$20:$S$96,J$2,'Project Follow up - Base'!$F$20:$F$96,$C44)&lt;= INDEX(List!$Q:$Q,MATCH(J$2,List!$P:$P,0)),
0,
(COUNTIFS('Project Follow up - Base'!$S$20:$S$96,J$2,'Project Follow up - Base'!$F$20:$F$96,$C44)
- INDEX(List!$Q:$Q,MATCH(J$2,List!$P:$P,0)))
* INDEX(List!$R:$R,MATCH(J$2,List!$P:$P,0)))</f>
        <v>0</v>
      </c>
      <c r="K44" s="357">
        <f ca="1">IF(
COUNTIFS('Project Follow up - Base'!$S$20:$S$96,K$2,'Project Follow up - Base'!$F$20:$F$96,$C44)&lt;= INDEX(List!$Q:$Q,MATCH(K$2,List!$P:$P,0)),
0,
(COUNTIFS('Project Follow up - Base'!$S$20:$S$96,K$2,'Project Follow up - Base'!$F$20:$F$96,$C44)
- INDEX(List!$Q:$Q,MATCH(K$2,List!$P:$P,0)))
* INDEX(List!$R:$R,MATCH(K$2,List!$P:$P,0)))</f>
        <v>0</v>
      </c>
      <c r="L44" s="357">
        <f ca="1">IF(
COUNTIFS('Project Follow up - Base'!$S$20:$S$96,L$2,'Project Follow up - Base'!$F$20:$F$96,$C44)&lt;= INDEX(List!$Q:$Q,MATCH(L$2,List!$P:$P,0)),
0,
(COUNTIFS('Project Follow up - Base'!$S$20:$S$96,L$2,'Project Follow up - Base'!$F$20:$F$96,$C44)
- INDEX(List!$Q:$Q,MATCH(L$2,List!$P:$P,0)))
* INDEX(List!$R:$R,MATCH(L$2,List!$P:$P,0)))</f>
        <v>0</v>
      </c>
      <c r="M44" s="357">
        <f ca="1">IF(
COUNTIFS('Project Follow up - Base'!$S$20:$S$96,M$2,'Project Follow up - Base'!$F$20:$F$96,$C44)&lt;= INDEX(List!$Q:$Q,MATCH(M$2,List!$P:$P,0)),
0,
(COUNTIFS('Project Follow up - Base'!$S$20:$S$96,M$2,'Project Follow up - Base'!$F$20:$F$96,$C44)
- INDEX(List!$Q:$Q,MATCH(M$2,List!$P:$P,0)))
* INDEX(List!$R:$R,MATCH(M$2,List!$P:$P,0)))</f>
        <v>0</v>
      </c>
      <c r="N44" s="357">
        <f ca="1">IF(
COUNTIFS('Project Follow up - Base'!$S$20:$S$96,N$2,'Project Follow up - Base'!$F$20:$F$96,$C44)&lt;= INDEX(List!$Q:$Q,MATCH(N$2,List!$P:$P,0)),
0,
(COUNTIFS('Project Follow up - Base'!$S$20:$S$96,N$2,'Project Follow up - Base'!$F$20:$F$96,$C44)
- INDEX(List!$Q:$Q,MATCH(N$2,List!$P:$P,0)))
* INDEX(List!$R:$R,MATCH(N$2,List!$P:$P,0)))</f>
        <v>0</v>
      </c>
      <c r="O44" s="357">
        <f ca="1">IF(
COUNTIFS('Project Follow up - Base'!$S$20:$S$96,O$2,'Project Follow up - Base'!$F$20:$F$96,$C44)&lt;= INDEX(List!$Q:$Q,MATCH(O$2,List!$P:$P,0)),
0,
(COUNTIFS('Project Follow up - Base'!$S$20:$S$96,O$2,'Project Follow up - Base'!$F$20:$F$96,$C44)
- INDEX(List!$Q:$Q,MATCH(O$2,List!$P:$P,0)))
* INDEX(List!$R:$R,MATCH(O$2,List!$P:$P,0)))</f>
        <v>0</v>
      </c>
      <c r="P44" s="357">
        <f ca="1">IF(
COUNTIFS('Project Follow up - Base'!$S$20:$S$96,P$2,'Project Follow up - Base'!$F$20:$F$96,$C44)&lt;= INDEX(List!$Q:$Q,MATCH(P$2,List!$P:$P,0)),
0,
(COUNTIFS('Project Follow up - Base'!$S$20:$S$96,P$2,'Project Follow up - Base'!$F$20:$F$96,$C44)
- INDEX(List!$Q:$Q,MATCH(P$2,List!$P:$P,0)))
* INDEX(List!$R:$R,MATCH(P$2,List!$P:$P,0)))</f>
        <v>0</v>
      </c>
      <c r="Q44" s="357">
        <f ca="1">IF(
COUNTIFS('Project Follow up - Base'!$S$20:$S$96,Q$2,'Project Follow up - Base'!$F$20:$F$96,$C44)&lt;= INDEX(List!$Q:$Q,MATCH(Q$2,List!$P:$P,0)),
0,
(COUNTIFS('Project Follow up - Base'!$S$20:$S$96,Q$2,'Project Follow up - Base'!$F$20:$F$96,$C44)
- INDEX(List!$Q:$Q,MATCH(Q$2,List!$P:$P,0)))
* INDEX(List!$R:$R,MATCH(Q$2,List!$P:$P,0)))</f>
        <v>0</v>
      </c>
      <c r="R44" s="357">
        <f ca="1">IF(
COUNTIFS('Project Follow up - Base'!$S$20:$S$96,R$2,'Project Follow up - Base'!$F$20:$F$96,$C44)&lt;= INDEX(List!$Q:$Q,MATCH(R$2,List!$P:$P,0)),
0,
(COUNTIFS('Project Follow up - Base'!$S$20:$S$96,R$2,'Project Follow up - Base'!$F$20:$F$96,$C44)
- INDEX(List!$Q:$Q,MATCH(R$2,List!$P:$P,0)))
* INDEX(List!$R:$R,MATCH(R$2,List!$P:$P,0)))</f>
        <v>0</v>
      </c>
      <c r="S44" s="357">
        <f ca="1">IF(
COUNTIFS('Project Follow up - Base'!$S$20:$S$96,S$2,'Project Follow up - Base'!$F$20:$F$96,$C44)&lt;= INDEX(List!$Q:$Q,MATCH(S$2,List!$P:$P,0)),
0,
(COUNTIFS('Project Follow up - Base'!$S$20:$S$96,S$2,'Project Follow up - Base'!$F$20:$F$96,$C44)
- INDEX(List!$Q:$Q,MATCH(S$2,List!$P:$P,0)))
* INDEX(List!$R:$R,MATCH(S$2,List!$P:$P,0)))</f>
        <v>0</v>
      </c>
      <c r="T44" s="357">
        <f ca="1">IF(
COUNTIFS('Project Follow up - Base'!$S$20:$S$96,T$2,'Project Follow up - Base'!$F$20:$F$96,$C44)&lt;= INDEX(List!$Q:$Q,MATCH(T$2,List!$P:$P,0)),
0,
(COUNTIFS('Project Follow up - Base'!$S$20:$S$96,T$2,'Project Follow up - Base'!$F$20:$F$96,$C44)
- INDEX(List!$Q:$Q,MATCH(T$2,List!$P:$P,0)))
* INDEX(List!$R:$R,MATCH(T$2,List!$P:$P,0)))</f>
        <v>0</v>
      </c>
      <c r="U44" s="357">
        <f ca="1">IF(
COUNTIFS('Project Follow up - Base'!$S$20:$S$96,U$2,'Project Follow up - Base'!$F$20:$F$96,$C44)&lt;= INDEX(List!$Q:$Q,MATCH(U$2,List!$P:$P,0)),
0,
(COUNTIFS('Project Follow up - Base'!$S$20:$S$96,U$2,'Project Follow up - Base'!$F$20:$F$96,$C44)
- INDEX(List!$Q:$Q,MATCH(U$2,List!$P:$P,0)))
* INDEX(List!$R:$R,MATCH(U$2,List!$P:$P,0)))</f>
        <v>0</v>
      </c>
      <c r="V44" s="357">
        <f ca="1">IF(
COUNTIFS('Project Follow up - Base'!$S$20:$S$96,V$2,'Project Follow up - Base'!$F$20:$F$96,$C44)&lt;= INDEX(List!$Q:$Q,MATCH(V$2,List!$P:$P,0)),
0,
(COUNTIFS('Project Follow up - Base'!$S$20:$S$96,V$2,'Project Follow up - Base'!$F$20:$F$96,$C44)
- INDEX(List!$Q:$Q,MATCH(V$2,List!$P:$P,0)))
* INDEX(List!$R:$R,MATCH(V$2,List!$P:$P,0)))</f>
        <v>0</v>
      </c>
      <c r="W44" s="357">
        <f ca="1">IF(
COUNTIFS('Project Follow up - Base'!$S$20:$S$96,W$2,'Project Follow up - Base'!$F$20:$F$96,$C44)&lt;= INDEX(List!$Q:$Q,MATCH(W$2,List!$P:$P,0)),
0,
(COUNTIFS('Project Follow up - Base'!$S$20:$S$96,W$2,'Project Follow up - Base'!$F$20:$F$96,$C44)
- INDEX(List!$Q:$Q,MATCH(W$2,List!$P:$P,0)))
* INDEX(List!$R:$R,MATCH(W$2,List!$P:$P,0)))</f>
        <v>0</v>
      </c>
      <c r="X44" s="357">
        <f ca="1">IF(
COUNTIFS('Project Follow up - Base'!$S$20:$S$96,X$2,'Project Follow up - Base'!$F$20:$F$96,$C44)&lt;= INDEX(List!$Q:$Q,MATCH(X$2,List!$P:$P,0)),
0,
(COUNTIFS('Project Follow up - Base'!$S$20:$S$96,X$2,'Project Follow up - Base'!$F$20:$F$96,$C44)
- INDEX(List!$Q:$Q,MATCH(X$2,List!$P:$P,0)))
* INDEX(List!$R:$R,MATCH(X$2,List!$P:$P,0)))</f>
        <v>0</v>
      </c>
      <c r="Y44" s="357">
        <f ca="1">IF(
COUNTIFS('Project Follow up - Base'!$S$20:$S$96,Y$2,'Project Follow up - Base'!$F$20:$F$96,$C44)&lt;= INDEX(List!$Q:$Q,MATCH(Y$2,List!$P:$P,0)),
0,
(COUNTIFS('Project Follow up - Base'!$S$20:$S$96,Y$2,'Project Follow up - Base'!$F$20:$F$96,$C44)
- INDEX(List!$Q:$Q,MATCH(Y$2,List!$P:$P,0)))
* INDEX(List!$R:$R,MATCH(Y$2,List!$P:$P,0)))</f>
        <v>0</v>
      </c>
      <c r="Z44" s="357">
        <f ca="1">IF(
COUNTIFS('Project Follow up - Base'!$S$20:$S$96,Z$2,'Project Follow up - Base'!$F$20:$F$96,$C44)&lt;= INDEX(List!$Q:$Q,MATCH(Z$2,List!$P:$P,0)),
0,
(COUNTIFS('Project Follow up - Base'!$S$20:$S$96,Z$2,'Project Follow up - Base'!$F$20:$F$96,$C44)
- INDEX(List!$Q:$Q,MATCH(Z$2,List!$P:$P,0)))
* INDEX(List!$R:$R,MATCH(Z$2,List!$P:$P,0)))</f>
        <v>0</v>
      </c>
      <c r="AA44" s="357">
        <f ca="1">IF(
COUNTIFS('Project Follow up - Base'!$S$20:$S$96,AA$2,'Project Follow up - Base'!$F$20:$F$96,$C44)&lt;= INDEX(List!$Q:$Q,MATCH(AA$2,List!$P:$P,0)),
0,
(COUNTIFS('Project Follow up - Base'!$S$20:$S$96,AA$2,'Project Follow up - Base'!$F$20:$F$96,$C44)
- INDEX(List!$Q:$Q,MATCH(AA$2,List!$P:$P,0)))
* INDEX(List!$R:$R,MATCH(AA$2,List!$P:$P,0)))</f>
        <v>0</v>
      </c>
      <c r="AB44" s="357">
        <f ca="1">IF(
COUNTIFS('Project Follow up - Base'!$S$20:$S$96,AB$2,'Project Follow up - Base'!$F$20:$F$96,$C44)&lt;= INDEX(List!$Q:$Q,MATCH(AB$2,List!$P:$P,0)),
0,
(COUNTIFS('Project Follow up - Base'!$S$20:$S$96,AB$2,'Project Follow up - Base'!$F$20:$F$96,$C44)
- INDEX(List!$Q:$Q,MATCH(AB$2,List!$P:$P,0)))
* INDEX(List!$R:$R,MATCH(AB$2,List!$P:$P,0)))</f>
        <v>0</v>
      </c>
      <c r="AC44" s="357">
        <f ca="1">IF(
COUNTIFS('Project Follow up - Base'!$S$20:$S$96,AC$2,'Project Follow up - Base'!$F$20:$F$96,$C44)&lt;= INDEX(List!$Q:$Q,MATCH(AC$2,List!$P:$P,0)),
0,
(COUNTIFS('Project Follow up - Base'!$S$20:$S$96,AC$2,'Project Follow up - Base'!$F$20:$F$96,$C44)
- INDEX(List!$Q:$Q,MATCH(AC$2,List!$P:$P,0)))
* INDEX(List!$R:$R,MATCH(AC$2,List!$P:$P,0)))</f>
        <v>0</v>
      </c>
      <c r="AD44" s="357">
        <f ca="1">IF(
COUNTIFS('Project Follow up - Base'!$S$20:$S$96,AD$2,'Project Follow up - Base'!$F$20:$F$96,$C44)&lt;= INDEX(List!$Q:$Q,MATCH(AD$2,List!$P:$P,0)),
0,
(COUNTIFS('Project Follow up - Base'!$S$20:$S$96,AD$2,'Project Follow up - Base'!$F$20:$F$96,$C44)
- INDEX(List!$Q:$Q,MATCH(AD$2,List!$P:$P,0)))
* INDEX(List!$R:$R,MATCH(AD$2,List!$P:$P,0)))</f>
        <v>0</v>
      </c>
      <c r="AE44" s="357">
        <f ca="1">IF(
COUNTIFS('Project Follow up - Base'!$S$20:$S$96,AE$2,'Project Follow up - Base'!$F$20:$F$96,$C44)&lt;= INDEX(List!$Q:$Q,MATCH(AE$2,List!$P:$P,0)),
0,
(COUNTIFS('Project Follow up - Base'!$S$20:$S$96,AE$2,'Project Follow up - Base'!$F$20:$F$96,$C44)
- INDEX(List!$Q:$Q,MATCH(AE$2,List!$P:$P,0)))
* INDEX(List!$R:$R,MATCH(AE$2,List!$P:$P,0)))</f>
        <v>0</v>
      </c>
      <c r="AF44" s="357">
        <f ca="1">IF(
COUNTIFS('Project Follow up - Base'!$S$20:$S$96,AF$2,'Project Follow up - Base'!$F$20:$F$96,$C44)&lt;= INDEX(List!$Q:$Q,MATCH(AF$2,List!$P:$P,0)),
0,
(COUNTIFS('Project Follow up - Base'!$S$20:$S$96,AF$2,'Project Follow up - Base'!$F$20:$F$96,$C44)
- INDEX(List!$Q:$Q,MATCH(AF$2,List!$P:$P,0)))
* INDEX(List!$R:$R,MATCH(AF$2,List!$P:$P,0)))</f>
        <v>0</v>
      </c>
      <c r="AG44" s="357">
        <f ca="1">IF(
COUNTIFS('Project Follow up - Base'!$S$20:$S$96,AG$2,'Project Follow up - Base'!$F$20:$F$96,$C44)&lt;= INDEX(List!$Q:$Q,MATCH(AG$2,List!$P:$P,0)),
0,
(COUNTIFS('Project Follow up - Base'!$S$20:$S$96,AG$2,'Project Follow up - Base'!$F$20:$F$96,$C44)
- INDEX(List!$Q:$Q,MATCH(AG$2,List!$P:$P,0)))
* INDEX(List!$R:$R,MATCH(AG$2,List!$P:$P,0)))</f>
        <v>0</v>
      </c>
      <c r="AH44" s="357">
        <f ca="1">IF(
COUNTIFS('Project Follow up - Base'!$S$20:$S$96,AH$2,'Project Follow up - Base'!$F$20:$F$96,$C44)&lt;= INDEX(List!$Q:$Q,MATCH(AH$2,List!$P:$P,0)),
0,
(COUNTIFS('Project Follow up - Base'!$S$20:$S$96,AH$2,'Project Follow up - Base'!$F$20:$F$96,$C44)
- INDEX(List!$Q:$Q,MATCH(AH$2,List!$P:$P,0)))
* INDEX(List!$R:$R,MATCH(AH$2,List!$P:$P,0)))</f>
        <v>0</v>
      </c>
      <c r="AI44" s="357">
        <f ca="1">IF(
COUNTIFS('Project Follow up - Base'!$S$20:$S$96,AI$2,'Project Follow up - Base'!$F$20:$F$96,$C44)&lt;= INDEX(List!$Q:$Q,MATCH(AI$2,List!$P:$P,0)),
0,
(COUNTIFS('Project Follow up - Base'!$S$20:$S$96,AI$2,'Project Follow up - Base'!$F$20:$F$96,$C44)
- INDEX(List!$Q:$Q,MATCH(AI$2,List!$P:$P,0)))
* INDEX(List!$R:$R,MATCH(AI$2,List!$P:$P,0)))</f>
        <v>0</v>
      </c>
      <c r="AJ44" s="357">
        <f ca="1">IF(
COUNTIFS('Project Follow up - Base'!$S$20:$S$96,AJ$2,'Project Follow up - Base'!$F$20:$F$96,$C44)&lt;= INDEX(List!$Q:$Q,MATCH(AJ$2,List!$P:$P,0)),
0,
(COUNTIFS('Project Follow up - Base'!$S$20:$S$96,AJ$2,'Project Follow up - Base'!$F$20:$F$96,$C44)
- INDEX(List!$Q:$Q,MATCH(AJ$2,List!$P:$P,0)))
* INDEX(List!$R:$R,MATCH(AJ$2,List!$P:$P,0)))</f>
        <v>0</v>
      </c>
      <c r="AK44" s="357">
        <f ca="1">IF(
COUNTIFS('Project Follow up - Base'!$S$20:$S$96,AK$2,'Project Follow up - Base'!$F$20:$F$96,$C44)&lt;= INDEX(List!$Q:$Q,MATCH(AK$2,List!$P:$P,0)),
0,
(COUNTIFS('Project Follow up - Base'!$S$20:$S$96,AK$2,'Project Follow up - Base'!$F$20:$F$96,$C44)
- INDEX(List!$Q:$Q,MATCH(AK$2,List!$P:$P,0)))
* INDEX(List!$R:$R,MATCH(AK$2,List!$P:$P,0)))</f>
        <v>0</v>
      </c>
      <c r="AL44" s="357">
        <f ca="1">IF(
COUNTIFS('Project Follow up - Base'!$S$20:$S$96,AL$2,'Project Follow up - Base'!$F$20:$F$96,$C44)&lt;= INDEX(List!$Q:$Q,MATCH(AL$2,List!$P:$P,0)),
0,
(COUNTIFS('Project Follow up - Base'!$S$20:$S$96,AL$2,'Project Follow up - Base'!$F$20:$F$96,$C44)
- INDEX(List!$Q:$Q,MATCH(AL$2,List!$P:$P,0)))
* INDEX(List!$R:$R,MATCH(AL$2,List!$P:$P,0)))</f>
        <v>0</v>
      </c>
      <c r="AM44" s="357">
        <f ca="1">IF(
COUNTIFS('Project Follow up - Base'!$S$20:$S$96,AM$2,'Project Follow up - Base'!$F$20:$F$96,$C44)&lt;= INDEX(List!$Q:$Q,MATCH(AM$2,List!$P:$P,0)),
0,
(COUNTIFS('Project Follow up - Base'!$S$20:$S$96,AM$2,'Project Follow up - Base'!$F$20:$F$96,$C44)
- INDEX(List!$Q:$Q,MATCH(AM$2,List!$P:$P,0)))
* INDEX(List!$R:$R,MATCH(AM$2,List!$P:$P,0)))</f>
        <v>0</v>
      </c>
      <c r="AN44" s="357">
        <f ca="1">IF(
COUNTIFS('Project Follow up - Base'!$S$20:$S$96,AN$2,'Project Follow up - Base'!$F$20:$F$96,$C44)&lt;= INDEX(List!$Q:$Q,MATCH(AN$2,List!$P:$P,0)),
0,
(COUNTIFS('Project Follow up - Base'!$S$20:$S$96,AN$2,'Project Follow up - Base'!$F$20:$F$96,$C44)
- INDEX(List!$Q:$Q,MATCH(AN$2,List!$P:$P,0)))
* INDEX(List!$R:$R,MATCH(AN$2,List!$P:$P,0)))</f>
        <v>0</v>
      </c>
      <c r="AO44" s="357">
        <f ca="1">IF(
COUNTIFS('Project Follow up - Base'!$S$20:$S$96,AO$2,'Project Follow up - Base'!$F$20:$F$96,$C44)&lt;= INDEX(List!$Q:$Q,MATCH(AO$2,List!$P:$P,0)),
0,
(COUNTIFS('Project Follow up - Base'!$S$20:$S$96,AO$2,'Project Follow up - Base'!$F$20:$F$96,$C44)
- INDEX(List!$Q:$Q,MATCH(AO$2,List!$P:$P,0)))
* INDEX(List!$R:$R,MATCH(AO$2,List!$P:$P,0)))</f>
        <v>0</v>
      </c>
      <c r="AP44" s="357">
        <f ca="1">IF(
COUNTIFS('Project Follow up - Base'!$S$20:$S$96,AP$2,'Project Follow up - Base'!$F$20:$F$96,$C44)&lt;= INDEX(List!$Q:$Q,MATCH(AP$2,List!$P:$P,0)),
0,
(COUNTIFS('Project Follow up - Base'!$S$20:$S$96,AP$2,'Project Follow up - Base'!$F$20:$F$96,$C44)
- INDEX(List!$Q:$Q,MATCH(AP$2,List!$P:$P,0)))
* INDEX(List!$R:$R,MATCH(AP$2,List!$P:$P,0)))</f>
        <v>0</v>
      </c>
      <c r="AQ44" s="357">
        <f ca="1">IF(
COUNTIFS('Project Follow up - Base'!$S$20:$S$96,AQ$2,'Project Follow up - Base'!$F$20:$F$96,$C44)&lt;= INDEX(List!$Q:$Q,MATCH(AQ$2,List!$P:$P,0)),
0,
(COUNTIFS('Project Follow up - Base'!$S$20:$S$96,AQ$2,'Project Follow up - Base'!$F$20:$F$96,$C44)
- INDEX(List!$Q:$Q,MATCH(AQ$2,List!$P:$P,0)))
* INDEX(List!$R:$R,MATCH(AQ$2,List!$P:$P,0)))</f>
        <v>0</v>
      </c>
      <c r="AR44" s="357">
        <f ca="1">IF(
COUNTIFS('Project Follow up - Base'!$S$20:$S$96,AR$2,'Project Follow up - Base'!$F$20:$F$96,$C44)&lt;= INDEX(List!$Q:$Q,MATCH(AR$2,List!$P:$P,0)),
0,
(COUNTIFS('Project Follow up - Base'!$S$20:$S$96,AR$2,'Project Follow up - Base'!$F$20:$F$96,$C44)
- INDEX(List!$Q:$Q,MATCH(AR$2,List!$P:$P,0)))
* INDEX(List!$R:$R,MATCH(AR$2,List!$P:$P,0)))</f>
        <v>0</v>
      </c>
      <c r="AS44" s="357">
        <f ca="1">IF(
COUNTIFS('Project Follow up - Base'!$S$20:$S$96,AS$2,'Project Follow up - Base'!$F$20:$F$96,$C44)&lt;= INDEX(List!$Q:$Q,MATCH(AS$2,List!$P:$P,0)),
0,
(COUNTIFS('Project Follow up - Base'!$S$20:$S$96,AS$2,'Project Follow up - Base'!$F$20:$F$96,$C44)
- INDEX(List!$Q:$Q,MATCH(AS$2,List!$P:$P,0)))
* INDEX(List!$R:$R,MATCH(AS$2,List!$P:$P,0)))</f>
        <v>0</v>
      </c>
      <c r="AT44" s="357">
        <f ca="1">IF(
COUNTIFS('Project Follow up - Base'!$S$20:$S$96,AT$2,'Project Follow up - Base'!$F$20:$F$96,$C44)&lt;= INDEX(List!$Q:$Q,MATCH(AT$2,List!$P:$P,0)),
0,
(COUNTIFS('Project Follow up - Base'!$S$20:$S$96,AT$2,'Project Follow up - Base'!$F$20:$F$96,$C44)
- INDEX(List!$Q:$Q,MATCH(AT$2,List!$P:$P,0)))
* INDEX(List!$R:$R,MATCH(AT$2,List!$P:$P,0)))</f>
        <v>0</v>
      </c>
      <c r="AU44" s="357">
        <f ca="1">IF(
COUNTIFS('Project Follow up - Base'!$S$20:$S$96,AU$2,'Project Follow up - Base'!$F$20:$F$96,$C44)&lt;= INDEX(List!$Q:$Q,MATCH(AU$2,List!$P:$P,0)),
0,
(COUNTIFS('Project Follow up - Base'!$S$20:$S$96,AU$2,'Project Follow up - Base'!$F$20:$F$96,$C44)
- INDEX(List!$Q:$Q,MATCH(AU$2,List!$P:$P,0)))
* INDEX(List!$R:$R,MATCH(AU$2,List!$P:$P,0)))</f>
        <v>0</v>
      </c>
      <c r="AV44" s="357">
        <f ca="1">IF(
COUNTIFS('Project Follow up - Base'!$S$20:$S$96,AV$2,'Project Follow up - Base'!$F$20:$F$96,$C44)&lt;= INDEX(List!$Q:$Q,MATCH(AV$2,List!$P:$P,0)),
0,
(COUNTIFS('Project Follow up - Base'!$S$20:$S$96,AV$2,'Project Follow up - Base'!$F$20:$F$96,$C44)
- INDEX(List!$Q:$Q,MATCH(AV$2,List!$P:$P,0)))
* INDEX(List!$R:$R,MATCH(AV$2,List!$P:$P,0)))</f>
        <v>0</v>
      </c>
      <c r="AW44" s="357">
        <f ca="1">IF(
COUNTIFS('Project Follow up - Base'!$S$20:$S$96,AW$2,'Project Follow up - Base'!$F$20:$F$96,$C44)&lt;= INDEX(List!$Q:$Q,MATCH(AW$2,List!$P:$P,0)),
0,
(COUNTIFS('Project Follow up - Base'!$S$20:$S$96,AW$2,'Project Follow up - Base'!$F$20:$F$96,$C44)
- INDEX(List!$Q:$Q,MATCH(AW$2,List!$P:$P,0)))
* INDEX(List!$R:$R,MATCH(AW$2,List!$P:$P,0)))</f>
        <v>0</v>
      </c>
      <c r="AX44" s="357">
        <f ca="1">IF(
COUNTIFS('Project Follow up - Base'!$S$20:$S$96,AX$2,'Project Follow up - Base'!$F$20:$F$96,$C44)&lt;= INDEX(List!$Q:$Q,MATCH(AX$2,List!$P:$P,0)),
0,
(COUNTIFS('Project Follow up - Base'!$S$20:$S$96,AX$2,'Project Follow up - Base'!$F$20:$F$96,$C44)
- INDEX(List!$Q:$Q,MATCH(AX$2,List!$P:$P,0)))
* INDEX(List!$R:$R,MATCH(AX$2,List!$P:$P,0)))</f>
        <v>0</v>
      </c>
      <c r="AY44" s="357">
        <f ca="1">IF(
COUNTIFS('Project Follow up - Base'!$S$20:$S$96,AY$2,'Project Follow up - Base'!$F$20:$F$96,$C44)&lt;= INDEX(List!$Q:$Q,MATCH(AY$2,List!$P:$P,0)),
0,
(COUNTIFS('Project Follow up - Base'!$S$20:$S$96,AY$2,'Project Follow up - Base'!$F$20:$F$96,$C44)
- INDEX(List!$Q:$Q,MATCH(AY$2,List!$P:$P,0)))
* INDEX(List!$R:$R,MATCH(AY$2,List!$P:$P,0)))</f>
        <v>0</v>
      </c>
      <c r="AZ44" s="357">
        <f ca="1">IF(
COUNTIFS('Project Follow up - Base'!$S$20:$S$96,AZ$2,'Project Follow up - Base'!$F$20:$F$96,$C44)&lt;= INDEX(List!$Q:$Q,MATCH(AZ$2,List!$P:$P,0)),
0,
(COUNTIFS('Project Follow up - Base'!$S$20:$S$96,AZ$2,'Project Follow up - Base'!$F$20:$F$96,$C44)
- INDEX(List!$Q:$Q,MATCH(AZ$2,List!$P:$P,0)))
* INDEX(List!$R:$R,MATCH(AZ$2,List!$P:$P,0)))</f>
        <v>0</v>
      </c>
      <c r="BA44" s="357">
        <f ca="1">IF(
COUNTIFS('Project Follow up - Base'!$S$20:$S$96,BA$2,'Project Follow up - Base'!$F$20:$F$96,$C44)&lt;= INDEX(List!$Q:$Q,MATCH(BA$2,List!$P:$P,0)),
0,
(COUNTIFS('Project Follow up - Base'!$S$20:$S$96,BA$2,'Project Follow up - Base'!$F$20:$F$96,$C44)
- INDEX(List!$Q:$Q,MATCH(BA$2,List!$P:$P,0)))
* INDEX(List!$R:$R,MATCH(BA$2,List!$P:$P,0)))</f>
        <v>0</v>
      </c>
      <c r="BB44" s="357">
        <f ca="1">IF(
COUNTIFS('Project Follow up - Base'!$S$20:$S$96,BB$2,'Project Follow up - Base'!$F$20:$F$96,$C44)&lt;= INDEX(List!$Q:$Q,MATCH(BB$2,List!$P:$P,0)),
0,
(COUNTIFS('Project Follow up - Base'!$S$20:$S$96,BB$2,'Project Follow up - Base'!$F$20:$F$96,$C44)
- INDEX(List!$Q:$Q,MATCH(BB$2,List!$P:$P,0)))
* INDEX(List!$R:$R,MATCH(BB$2,List!$P:$P,0)))</f>
        <v>0</v>
      </c>
      <c r="BC44" s="357">
        <f ca="1">IF(
COUNTIFS('Project Follow up - Base'!$S$20:$S$96,BC$2,'Project Follow up - Base'!$F$20:$F$96,$C44)&lt;= INDEX(List!$Q:$Q,MATCH(BC$2,List!$P:$P,0)),
0,
(COUNTIFS('Project Follow up - Base'!$S$20:$S$96,BC$2,'Project Follow up - Base'!$F$20:$F$96,$C44)
- INDEX(List!$Q:$Q,MATCH(BC$2,List!$P:$P,0)))
* INDEX(List!$R:$R,MATCH(BC$2,List!$P:$P,0)))</f>
        <v>0</v>
      </c>
      <c r="BD44" s="357">
        <f ca="1">IF(
COUNTIFS('Project Follow up - Base'!$S$20:$S$96,BD$2,'Project Follow up - Base'!$F$20:$F$96,$C44)&lt;= INDEX(List!$Q:$Q,MATCH(BD$2,List!$P:$P,0)),
0,
(COUNTIFS('Project Follow up - Base'!$S$20:$S$96,BD$2,'Project Follow up - Base'!$F$20:$F$96,$C44)
- INDEX(List!$Q:$Q,MATCH(BD$2,List!$P:$P,0)))
* INDEX(List!$R:$R,MATCH(BD$2,List!$P:$P,0)))</f>
        <v>0</v>
      </c>
      <c r="BE44" s="357">
        <f ca="1">IF(
COUNTIFS('Project Follow up - Base'!$S$20:$S$96,BE$2,'Project Follow up - Base'!$F$20:$F$96,$C44)&lt;= INDEX(List!$Q:$Q,MATCH(BE$2,List!$P:$P,0)),
0,
(COUNTIFS('Project Follow up - Base'!$S$20:$S$96,BE$2,'Project Follow up - Base'!$F$20:$F$96,$C44)
- INDEX(List!$Q:$Q,MATCH(BE$2,List!$P:$P,0)))
* INDEX(List!$R:$R,MATCH(BE$2,List!$P:$P,0)))</f>
        <v>0</v>
      </c>
      <c r="BF44" s="357">
        <f ca="1">IF(
COUNTIFS('Project Follow up - Base'!$S$20:$S$96,BF$2,'Project Follow up - Base'!$F$20:$F$96,$C44)&lt;= INDEX(List!$Q:$Q,MATCH(BF$2,List!$P:$P,0)),
0,
(COUNTIFS('Project Follow up - Base'!$S$20:$S$96,BF$2,'Project Follow up - Base'!$F$20:$F$96,$C44)
- INDEX(List!$Q:$Q,MATCH(BF$2,List!$P:$P,0)))
* INDEX(List!$R:$R,MATCH(BF$2,List!$P:$P,0)))</f>
        <v>0</v>
      </c>
      <c r="BG44" s="357">
        <f ca="1">IF(
COUNTIFS('Project Follow up - Base'!$S$20:$S$96,BG$2,'Project Follow up - Base'!$F$20:$F$96,$C44)&lt;= INDEX(List!$Q:$Q,MATCH(BG$2,List!$P:$P,0)),
0,
(COUNTIFS('Project Follow up - Base'!$S$20:$S$96,BG$2,'Project Follow up - Base'!$F$20:$F$96,$C44)
- INDEX(List!$Q:$Q,MATCH(BG$2,List!$P:$P,0)))
* INDEX(List!$R:$R,MATCH(BG$2,List!$P:$P,0)))</f>
        <v>0</v>
      </c>
      <c r="BH44" s="357">
        <f ca="1">IF(
COUNTIFS('Project Follow up - Base'!$S$20:$S$96,BH$2,'Project Follow up - Base'!$F$20:$F$96,$C44)&lt;= INDEX(List!$Q:$Q,MATCH(BH$2,List!$P:$P,0)),
0,
(COUNTIFS('Project Follow up - Base'!$S$20:$S$96,BH$2,'Project Follow up - Base'!$F$20:$F$96,$C44)
- INDEX(List!$Q:$Q,MATCH(BH$2,List!$P:$P,0)))
* INDEX(List!$R:$R,MATCH(BH$2,List!$P:$P,0)))</f>
        <v>0</v>
      </c>
      <c r="BI44" s="357">
        <f ca="1">IF(
COUNTIFS('Project Follow up - Base'!$S$20:$S$96,BI$2,'Project Follow up - Base'!$F$20:$F$96,$C44)&lt;= INDEX(List!$Q:$Q,MATCH(BI$2,List!$P:$P,0)),
0,
(COUNTIFS('Project Follow up - Base'!$S$20:$S$96,BI$2,'Project Follow up - Base'!$F$20:$F$96,$C44)
- INDEX(List!$Q:$Q,MATCH(BI$2,List!$P:$P,0)))
* INDEX(List!$R:$R,MATCH(BI$2,List!$P:$P,0)))</f>
        <v>0</v>
      </c>
      <c r="BJ44" s="357">
        <f ca="1">IF(
COUNTIFS('Project Follow up - Base'!$S$20:$S$96,BJ$2,'Project Follow up - Base'!$F$20:$F$96,$C44)&lt;= INDEX(List!$Q:$Q,MATCH(BJ$2,List!$P:$P,0)),
0,
(COUNTIFS('Project Follow up - Base'!$S$20:$S$96,BJ$2,'Project Follow up - Base'!$F$20:$F$96,$C44)
- INDEX(List!$Q:$Q,MATCH(BJ$2,List!$P:$P,0)))
* INDEX(List!$R:$R,MATCH(BJ$2,List!$P:$P,0)))</f>
        <v>0</v>
      </c>
      <c r="BK44" s="357">
        <f ca="1">IF(
COUNTIFS('Project Follow up - Base'!$S$20:$S$96,BK$2,'Project Follow up - Base'!$F$20:$F$96,$C44)&lt;= INDEX(List!$Q:$Q,MATCH(BK$2,List!$P:$P,0)),
0,
(COUNTIFS('Project Follow up - Base'!$S$20:$S$96,BK$2,'Project Follow up - Base'!$F$20:$F$96,$C44)
- INDEX(List!$Q:$Q,MATCH(BK$2,List!$P:$P,0)))
* INDEX(List!$R:$R,MATCH(BK$2,List!$P:$P,0)))</f>
        <v>0</v>
      </c>
      <c r="BL44" s="357">
        <f ca="1">IF(
COUNTIFS('Project Follow up - Base'!$S$20:$S$96,BL$2,'Project Follow up - Base'!$F$20:$F$96,$C44)&lt;= INDEX(List!$Q:$Q,MATCH(BL$2,List!$P:$P,0)),
0,
(COUNTIFS('Project Follow up - Base'!$S$20:$S$96,BL$2,'Project Follow up - Base'!$F$20:$F$96,$C44)
- INDEX(List!$Q:$Q,MATCH(BL$2,List!$P:$P,0)))
* INDEX(List!$R:$R,MATCH(BL$2,List!$P:$P,0)))</f>
        <v>0</v>
      </c>
      <c r="BM44" s="357">
        <f ca="1">IF(
COUNTIFS('Project Follow up - Base'!$S$20:$S$96,BM$2,'Project Follow up - Base'!$F$20:$F$96,$C44)&lt;= INDEX(List!$Q:$Q,MATCH(BM$2,List!$P:$P,0)),
0,
(COUNTIFS('Project Follow up - Base'!$S$20:$S$96,BM$2,'Project Follow up - Base'!$F$20:$F$96,$C44)
- INDEX(List!$Q:$Q,MATCH(BM$2,List!$P:$P,0)))
* INDEX(List!$R:$R,MATCH(BM$2,List!$P:$P,0)))</f>
        <v>0</v>
      </c>
      <c r="BN44" s="357">
        <f ca="1">IF(
COUNTIFS('Project Follow up - Base'!$S$20:$S$96,BN$2,'Project Follow up - Base'!$F$20:$F$96,$C44)&lt;= INDEX(List!$Q:$Q,MATCH(BN$2,List!$P:$P,0)),
0,
(COUNTIFS('Project Follow up - Base'!$S$20:$S$96,BN$2,'Project Follow up - Base'!$F$20:$F$96,$C44)
- INDEX(List!$Q:$Q,MATCH(BN$2,List!$P:$P,0)))
* INDEX(List!$R:$R,MATCH(BN$2,List!$P:$P,0)))</f>
        <v>0</v>
      </c>
      <c r="BO44" s="357">
        <f ca="1">IF(
COUNTIFS('Project Follow up - Base'!$S$20:$S$96,BO$2,'Project Follow up - Base'!$F$20:$F$96,$C44)&lt;= INDEX(List!$Q:$Q,MATCH(BO$2,List!$P:$P,0)),
0,
(COUNTIFS('Project Follow up - Base'!$S$20:$S$96,BO$2,'Project Follow up - Base'!$F$20:$F$96,$C44)
- INDEX(List!$Q:$Q,MATCH(BO$2,List!$P:$P,0)))
* INDEX(List!$R:$R,MATCH(BO$2,List!$P:$P,0)))</f>
        <v>0</v>
      </c>
      <c r="BP44" s="357">
        <f ca="1">IF(
COUNTIFS('Project Follow up - Base'!$S$20:$S$96,BP$2,'Project Follow up - Base'!$F$20:$F$96,$C44)&lt;= INDEX(List!$Q:$Q,MATCH(BP$2,List!$P:$P,0)),
0,
(COUNTIFS('Project Follow up - Base'!$S$20:$S$96,BP$2,'Project Follow up - Base'!$F$20:$F$96,$C44)
- INDEX(List!$Q:$Q,MATCH(BP$2,List!$P:$P,0)))
* INDEX(List!$R:$R,MATCH(BP$2,List!$P:$P,0)))</f>
        <v>0</v>
      </c>
      <c r="BQ44" s="357">
        <f ca="1">IF(
COUNTIFS('Project Follow up - Base'!$S$20:$S$96,BQ$2,'Project Follow up - Base'!$F$20:$F$96,$C44)&lt;= INDEX(List!$Q:$Q,MATCH(BQ$2,List!$P:$P,0)),
0,
(COUNTIFS('Project Follow up - Base'!$S$20:$S$96,BQ$2,'Project Follow up - Base'!$F$20:$F$96,$C44)
- INDEX(List!$Q:$Q,MATCH(BQ$2,List!$P:$P,0)))
* INDEX(List!$R:$R,MATCH(BQ$2,List!$P:$P,0)))</f>
        <v>0</v>
      </c>
      <c r="BR44" s="357">
        <f ca="1">IF(
COUNTIFS('Project Follow up - Base'!$S$20:$S$96,BR$2,'Project Follow up - Base'!$F$20:$F$96,$C44)&lt;= INDEX(List!$Q:$Q,MATCH(BR$2,List!$P:$P,0)),
0,
(COUNTIFS('Project Follow up - Base'!$S$20:$S$96,BR$2,'Project Follow up - Base'!$F$20:$F$96,$C44)
- INDEX(List!$Q:$Q,MATCH(BR$2,List!$P:$P,0)))
* INDEX(List!$R:$R,MATCH(BR$2,List!$P:$P,0)))</f>
        <v>0</v>
      </c>
      <c r="BS44" s="357">
        <f ca="1">IF(
COUNTIFS('Project Follow up - Base'!$S$20:$S$96,BS$2,'Project Follow up - Base'!$F$20:$F$96,$C44)&lt;= INDEX(List!$Q:$Q,MATCH(BS$2,List!$P:$P,0)),
0,
(COUNTIFS('Project Follow up - Base'!$S$20:$S$96,BS$2,'Project Follow up - Base'!$F$20:$F$96,$C44)
- INDEX(List!$Q:$Q,MATCH(BS$2,List!$P:$P,0)))
* INDEX(List!$R:$R,MATCH(BS$2,List!$P:$P,0)))</f>
        <v>0</v>
      </c>
      <c r="BT44" s="357">
        <f ca="1">IF(
COUNTIFS('Project Follow up - Base'!$S$20:$S$96,BT$2,'Project Follow up - Base'!$F$20:$F$96,$C44)&lt;= INDEX(List!$Q:$Q,MATCH(BT$2,List!$P:$P,0)),
0,
(COUNTIFS('Project Follow up - Base'!$S$20:$S$96,BT$2,'Project Follow up - Base'!$F$20:$F$96,$C44)
- INDEX(List!$Q:$Q,MATCH(BT$2,List!$P:$P,0)))
* INDEX(List!$R:$R,MATCH(BT$2,List!$P:$P,0)))</f>
        <v>0</v>
      </c>
      <c r="BU44" s="357">
        <f ca="1">IF(
COUNTIFS('Project Follow up - Base'!$S$20:$S$96,BU$2,'Project Follow up - Base'!$F$20:$F$96,$C44)&lt;= INDEX(List!$Q:$Q,MATCH(BU$2,List!$P:$P,0)),
0,
(COUNTIFS('Project Follow up - Base'!$S$20:$S$96,BU$2,'Project Follow up - Base'!$F$20:$F$96,$C44)
- INDEX(List!$Q:$Q,MATCH(BU$2,List!$P:$P,0)))
* INDEX(List!$R:$R,MATCH(BU$2,List!$P:$P,0)))</f>
        <v>0</v>
      </c>
      <c r="BV44" s="357">
        <f ca="1">IF(
COUNTIFS('Project Follow up - Base'!$S$20:$S$96,BV$2,'Project Follow up - Base'!$F$20:$F$96,$C44)&lt;= INDEX(List!$Q:$Q,MATCH(BV$2,List!$P:$P,0)),
0,
(COUNTIFS('Project Follow up - Base'!$S$20:$S$96,BV$2,'Project Follow up - Base'!$F$20:$F$96,$C44)
- INDEX(List!$Q:$Q,MATCH(BV$2,List!$P:$P,0)))
* INDEX(List!$R:$R,MATCH(BV$2,List!$P:$P,0)))</f>
        <v>0</v>
      </c>
      <c r="BW44" s="357">
        <f ca="1">IF(
COUNTIFS('Project Follow up - Base'!$S$20:$S$96,BW$2,'Project Follow up - Base'!$F$20:$F$96,$C44)&lt;= INDEX(List!$Q:$Q,MATCH(BW$2,List!$P:$P,0)),
0,
(COUNTIFS('Project Follow up - Base'!$S$20:$S$96,BW$2,'Project Follow up - Base'!$F$20:$F$96,$C44)
- INDEX(List!$Q:$Q,MATCH(BW$2,List!$P:$P,0)))
* INDEX(List!$R:$R,MATCH(BW$2,List!$P:$P,0)))</f>
        <v>0</v>
      </c>
      <c r="BX44" s="357">
        <f ca="1">IF(
COUNTIFS('Project Follow up - Base'!$S$20:$S$96,BX$2,'Project Follow up - Base'!$F$20:$F$96,$C44)&lt;= INDEX(List!$Q:$Q,MATCH(BX$2,List!$P:$P,0)),
0,
(COUNTIFS('Project Follow up - Base'!$S$20:$S$96,BX$2,'Project Follow up - Base'!$F$20:$F$96,$C44)
- INDEX(List!$Q:$Q,MATCH(BX$2,List!$P:$P,0)))
* INDEX(List!$R:$R,MATCH(BX$2,List!$P:$P,0)))</f>
        <v>0</v>
      </c>
      <c r="BY44" s="357">
        <f ca="1">IF(
COUNTIFS('Project Follow up - Base'!$S$20:$S$96,BY$2,'Project Follow up - Base'!$F$20:$F$96,$C44)&lt;= INDEX(List!$Q:$Q,MATCH(BY$2,List!$P:$P,0)),
0,
(COUNTIFS('Project Follow up - Base'!$S$20:$S$96,BY$2,'Project Follow up - Base'!$F$20:$F$96,$C44)
- INDEX(List!$Q:$Q,MATCH(BY$2,List!$P:$P,0)))
* INDEX(List!$R:$R,MATCH(BY$2,List!$P:$P,0)))</f>
        <v>0</v>
      </c>
      <c r="BZ44" s="357">
        <f ca="1">IF(
COUNTIFS('Project Follow up - Base'!$S$20:$S$96,BZ$2,'Project Follow up - Base'!$F$20:$F$96,$C44)&lt;= INDEX(List!$Q:$Q,MATCH(BZ$2,List!$P:$P,0)),
0,
(COUNTIFS('Project Follow up - Base'!$S$20:$S$96,BZ$2,'Project Follow up - Base'!$F$20:$F$96,$C44)
- INDEX(List!$Q:$Q,MATCH(BZ$2,List!$P:$P,0)))
* INDEX(List!$R:$R,MATCH(BZ$2,List!$P:$P,0)))</f>
        <v>0</v>
      </c>
      <c r="CA44" s="357">
        <f ca="1">IF(
COUNTIFS('Project Follow up - Base'!$S$20:$S$96,CA$2,'Project Follow up - Base'!$F$20:$F$96,$C44)&lt;= INDEX(List!$Q:$Q,MATCH(CA$2,List!$P:$P,0)),
0,
(COUNTIFS('Project Follow up - Base'!$S$20:$S$96,CA$2,'Project Follow up - Base'!$F$20:$F$96,$C44)
- INDEX(List!$Q:$Q,MATCH(CA$2,List!$P:$P,0)))
* INDEX(List!$R:$R,MATCH(CA$2,List!$P:$P,0)))</f>
        <v>0</v>
      </c>
      <c r="CB44" s="357">
        <f ca="1">IF(
COUNTIFS('Project Follow up - Base'!$S$20:$S$96,CB$2,'Project Follow up - Base'!$F$20:$F$96,$C44)&lt;= INDEX(List!$Q:$Q,MATCH(CB$2,List!$P:$P,0)),
0,
(COUNTIFS('Project Follow up - Base'!$S$20:$S$96,CB$2,'Project Follow up - Base'!$F$20:$F$96,$C44)
- INDEX(List!$Q:$Q,MATCH(CB$2,List!$P:$P,0)))
* INDEX(List!$R:$R,MATCH(CB$2,List!$P:$P,0)))</f>
        <v>0</v>
      </c>
      <c r="CC44" s="357">
        <f ca="1">IF(
COUNTIFS('Project Follow up - Base'!$S$20:$S$96,CC$2,'Project Follow up - Base'!$F$20:$F$96,$C44)&lt;= INDEX(List!$Q:$Q,MATCH(CC$2,List!$P:$P,0)),
0,
(COUNTIFS('Project Follow up - Base'!$S$20:$S$96,CC$2,'Project Follow up - Base'!$F$20:$F$96,$C44)
- INDEX(List!$Q:$Q,MATCH(CC$2,List!$P:$P,0)))
* INDEX(List!$R:$R,MATCH(CC$2,List!$P:$P,0)))</f>
        <v>0</v>
      </c>
      <c r="CD44" s="357">
        <f ca="1">IF(
COUNTIFS('Project Follow up - Base'!$S$20:$S$96,CD$2,'Project Follow up - Base'!$F$20:$F$96,$C44)&lt;= INDEX(List!$Q:$Q,MATCH(CD$2,List!$P:$P,0)),
0,
(COUNTIFS('Project Follow up - Base'!$S$20:$S$96,CD$2,'Project Follow up - Base'!$F$20:$F$96,$C44)
- INDEX(List!$Q:$Q,MATCH(CD$2,List!$P:$P,0)))
* INDEX(List!$R:$R,MATCH(CD$2,List!$P:$P,0)))</f>
        <v>0</v>
      </c>
      <c r="CE44" s="357">
        <f ca="1">IF(
COUNTIFS('Project Follow up - Base'!$S$20:$S$96,CE$2,'Project Follow up - Base'!$F$20:$F$96,$C44)&lt;= INDEX(List!$Q:$Q,MATCH(CE$2,List!$P:$P,0)),
0,
(COUNTIFS('Project Follow up - Base'!$S$20:$S$96,CE$2,'Project Follow up - Base'!$F$20:$F$96,$C44)
- INDEX(List!$Q:$Q,MATCH(CE$2,List!$P:$P,0)))
* INDEX(List!$R:$R,MATCH(CE$2,List!$P:$P,0)))</f>
        <v>0</v>
      </c>
      <c r="CF44" s="357">
        <f ca="1">IF(
COUNTIFS('Project Follow up - Base'!$S$20:$S$96,CF$2,'Project Follow up - Base'!$F$20:$F$96,$C44)&lt;= INDEX(List!$Q:$Q,MATCH(CF$2,List!$P:$P,0)),
0,
(COUNTIFS('Project Follow up - Base'!$S$20:$S$96,CF$2,'Project Follow up - Base'!$F$20:$F$96,$C44)
- INDEX(List!$Q:$Q,MATCH(CF$2,List!$P:$P,0)))
* INDEX(List!$R:$R,MATCH(CF$2,List!$P:$P,0)))</f>
        <v>0</v>
      </c>
      <c r="CG44" s="357">
        <f ca="1">IF(
COUNTIFS('Project Follow up - Base'!$S$20:$S$96,CG$2,'Project Follow up - Base'!$F$20:$F$96,$C44)&lt;= INDEX(List!$Q:$Q,MATCH(CG$2,List!$P:$P,0)),
0,
(COUNTIFS('Project Follow up - Base'!$S$20:$S$96,CG$2,'Project Follow up - Base'!$F$20:$F$96,$C44)
- INDEX(List!$Q:$Q,MATCH(CG$2,List!$P:$P,0)))
* INDEX(List!$R:$R,MATCH(CG$2,List!$P:$P,0)))</f>
        <v>0</v>
      </c>
      <c r="CH44" s="357">
        <f ca="1">IF(
COUNTIFS('Project Follow up - Base'!$S$20:$S$96,CH$2,'Project Follow up - Base'!$F$20:$F$96,$C44)&lt;= INDEX(List!$Q:$Q,MATCH(CH$2,List!$P:$P,0)),
0,
(COUNTIFS('Project Follow up - Base'!$S$20:$S$96,CH$2,'Project Follow up - Base'!$F$20:$F$96,$C44)
- INDEX(List!$Q:$Q,MATCH(CH$2,List!$P:$P,0)))
* INDEX(List!$R:$R,MATCH(CH$2,List!$P:$P,0)))</f>
        <v>0</v>
      </c>
      <c r="CI44" s="357">
        <f ca="1">IF(
COUNTIFS('Project Follow up - Base'!$S$20:$S$96,CI$2,'Project Follow up - Base'!$F$20:$F$96,$C44)&lt;= INDEX(List!$Q:$Q,MATCH(CI$2,List!$P:$P,0)),
0,
(COUNTIFS('Project Follow up - Base'!$S$20:$S$96,CI$2,'Project Follow up - Base'!$F$20:$F$96,$C44)
- INDEX(List!$Q:$Q,MATCH(CI$2,List!$P:$P,0)))
* INDEX(List!$R:$R,MATCH(CI$2,List!$P:$P,0)))</f>
        <v>0</v>
      </c>
      <c r="CJ44" s="357">
        <f ca="1">IF(
COUNTIFS('Project Follow up - Base'!$S$20:$S$96,CJ$2,'Project Follow up - Base'!$F$20:$F$96,$C44)&lt;= INDEX(List!$Q:$Q,MATCH(CJ$2,List!$P:$P,0)),
0,
(COUNTIFS('Project Follow up - Base'!$S$20:$S$96,CJ$2,'Project Follow up - Base'!$F$20:$F$96,$C44)
- INDEX(List!$Q:$Q,MATCH(CJ$2,List!$P:$P,0)))
* INDEX(List!$R:$R,MATCH(CJ$2,List!$P:$P,0)))</f>
        <v>0</v>
      </c>
      <c r="CK44" s="357">
        <f ca="1">IF(
COUNTIFS('Project Follow up - Base'!$S$20:$S$96,CK$2,'Project Follow up - Base'!$F$20:$F$96,$C44)&lt;= INDEX(List!$Q:$Q,MATCH(CK$2,List!$P:$P,0)),
0,
(COUNTIFS('Project Follow up - Base'!$S$20:$S$96,CK$2,'Project Follow up - Base'!$F$20:$F$96,$C44)
- INDEX(List!$Q:$Q,MATCH(CK$2,List!$P:$P,0)))
* INDEX(List!$R:$R,MATCH(CK$2,List!$P:$P,0)))</f>
        <v>0</v>
      </c>
      <c r="CL44" s="357">
        <f ca="1">IF(
COUNTIFS('Project Follow up - Base'!$S$20:$S$96,CL$2,'Project Follow up - Base'!$F$20:$F$96,$C44)&lt;= INDEX(List!$Q:$Q,MATCH(CL$2,List!$P:$P,0)),
0,
(COUNTIFS('Project Follow up - Base'!$S$20:$S$96,CL$2,'Project Follow up - Base'!$F$20:$F$96,$C44)
- INDEX(List!$Q:$Q,MATCH(CL$2,List!$P:$P,0)))
* INDEX(List!$R:$R,MATCH(CL$2,List!$P:$P,0)))</f>
        <v>0</v>
      </c>
      <c r="CM44" s="357">
        <f ca="1">IF(
COUNTIFS('Project Follow up - Base'!$S$20:$S$96,CM$2,'Project Follow up - Base'!$F$20:$F$96,$C44)&lt;= INDEX(List!$Q:$Q,MATCH(CM$2,List!$P:$P,0)),
0,
(COUNTIFS('Project Follow up - Base'!$S$20:$S$96,CM$2,'Project Follow up - Base'!$F$20:$F$96,$C44)
- INDEX(List!$Q:$Q,MATCH(CM$2,List!$P:$P,0)))
* INDEX(List!$R:$R,MATCH(CM$2,List!$P:$P,0)))</f>
        <v>0</v>
      </c>
      <c r="CN44" s="357">
        <f ca="1">IF(
COUNTIFS('Project Follow up - Base'!$S$20:$S$96,CN$2,'Project Follow up - Base'!$F$20:$F$96,$C44)&lt;= INDEX(List!$Q:$Q,MATCH(CN$2,List!$P:$P,0)),
0,
(COUNTIFS('Project Follow up - Base'!$S$20:$S$96,CN$2,'Project Follow up - Base'!$F$20:$F$96,$C44)
- INDEX(List!$Q:$Q,MATCH(CN$2,List!$P:$P,0)))
* INDEX(List!$R:$R,MATCH(CN$2,List!$P:$P,0)))</f>
        <v>0</v>
      </c>
      <c r="CO44" s="357">
        <f ca="1">IF(
COUNTIFS('Project Follow up - Base'!$S$20:$S$96,CO$2,'Project Follow up - Base'!$F$20:$F$96,$C44)&lt;= INDEX(List!$Q:$Q,MATCH(CO$2,List!$P:$P,0)),
0,
(COUNTIFS('Project Follow up - Base'!$S$20:$S$96,CO$2,'Project Follow up - Base'!$F$20:$F$96,$C44)
- INDEX(List!$Q:$Q,MATCH(CO$2,List!$P:$P,0)))
* INDEX(List!$R:$R,MATCH(CO$2,List!$P:$P,0)))</f>
        <v>0</v>
      </c>
      <c r="CP44" s="357">
        <f ca="1">IF(
COUNTIFS('Project Follow up - Base'!$S$20:$S$96,CP$2,'Project Follow up - Base'!$F$20:$F$96,$C44)&lt;= INDEX(List!$Q:$Q,MATCH(CP$2,List!$P:$P,0)),
0,
(COUNTIFS('Project Follow up - Base'!$S$20:$S$96,CP$2,'Project Follow up - Base'!$F$20:$F$96,$C44)
- INDEX(List!$Q:$Q,MATCH(CP$2,List!$P:$P,0)))
* INDEX(List!$R:$R,MATCH(CP$2,List!$P:$P,0)))</f>
        <v>0</v>
      </c>
      <c r="CQ44" s="357">
        <f ca="1">IF(
COUNTIFS('Project Follow up - Base'!$S$20:$S$96,CQ$2,'Project Follow up - Base'!$F$20:$F$96,$C44)&lt;= INDEX(List!$Q:$Q,MATCH(CQ$2,List!$P:$P,0)),
0,
(COUNTIFS('Project Follow up - Base'!$S$20:$S$96,CQ$2,'Project Follow up - Base'!$F$20:$F$96,$C44)
- INDEX(List!$Q:$Q,MATCH(CQ$2,List!$P:$P,0)))
* INDEX(List!$R:$R,MATCH(CQ$2,List!$P:$P,0)))</f>
        <v>0</v>
      </c>
      <c r="CR44" s="357">
        <f ca="1">IF(
COUNTIFS('Project Follow up - Base'!$S$20:$S$96,CR$2,'Project Follow up - Base'!$F$20:$F$96,$C44)&lt;= INDEX(List!$Q:$Q,MATCH(CR$2,List!$P:$P,0)),
0,
(COUNTIFS('Project Follow up - Base'!$S$20:$S$96,CR$2,'Project Follow up - Base'!$F$20:$F$96,$C44)
- INDEX(List!$Q:$Q,MATCH(CR$2,List!$P:$P,0)))
* INDEX(List!$R:$R,MATCH(CR$2,List!$P:$P,0)))</f>
        <v>0</v>
      </c>
      <c r="CS44" s="357">
        <f ca="1">IF(
COUNTIFS('Project Follow up - Base'!$S$20:$S$96,CS$2,'Project Follow up - Base'!$F$20:$F$96,$C44)&lt;= INDEX(List!$Q:$Q,MATCH(CS$2,List!$P:$P,0)),
0,
(COUNTIFS('Project Follow up - Base'!$S$20:$S$96,CS$2,'Project Follow up - Base'!$F$20:$F$96,$C44)
- INDEX(List!$Q:$Q,MATCH(CS$2,List!$P:$P,0)))
* INDEX(List!$R:$R,MATCH(CS$2,List!$P:$P,0)))</f>
        <v>0</v>
      </c>
      <c r="CT44" s="357">
        <f ca="1">IF(
COUNTIFS('Project Follow up - Base'!$S$20:$S$96,CT$2,'Project Follow up - Base'!$F$20:$F$96,$C44)&lt;= INDEX(List!$Q:$Q,MATCH(CT$2,List!$P:$P,0)),
0,
(COUNTIFS('Project Follow up - Base'!$S$20:$S$96,CT$2,'Project Follow up - Base'!$F$20:$F$96,$C44)
- INDEX(List!$Q:$Q,MATCH(CT$2,List!$P:$P,0)))
* INDEX(List!$R:$R,MATCH(CT$2,List!$P:$P,0)))</f>
        <v>0</v>
      </c>
      <c r="CU44" s="357">
        <f ca="1">IF(
COUNTIFS('Project Follow up - Base'!$S$20:$S$96,CU$2,'Project Follow up - Base'!$F$20:$F$96,$C44)&lt;= INDEX(List!$Q:$Q,MATCH(CU$2,List!$P:$P,0)),
0,
(COUNTIFS('Project Follow up - Base'!$S$20:$S$96,CU$2,'Project Follow up - Base'!$F$20:$F$96,$C44)
- INDEX(List!$Q:$Q,MATCH(CU$2,List!$P:$P,0)))
* INDEX(List!$R:$R,MATCH(CU$2,List!$P:$P,0)))</f>
        <v>0</v>
      </c>
      <c r="CV44" s="357">
        <f ca="1">IF(
COUNTIFS('Project Follow up - Base'!$S$20:$S$96,CV$2,'Project Follow up - Base'!$F$20:$F$96,$C44)&lt;= INDEX(List!$Q:$Q,MATCH(CV$2,List!$P:$P,0)),
0,
(COUNTIFS('Project Follow up - Base'!$S$20:$S$96,CV$2,'Project Follow up - Base'!$F$20:$F$96,$C44)
- INDEX(List!$Q:$Q,MATCH(CV$2,List!$P:$P,0)))
* INDEX(List!$R:$R,MATCH(CV$2,List!$P:$P,0)))</f>
        <v>0</v>
      </c>
      <c r="CW44" s="357">
        <f ca="1">IF(
COUNTIFS('Project Follow up - Base'!$S$20:$S$96,CW$2,'Project Follow up - Base'!$F$20:$F$96,$C44)&lt;= INDEX(List!$Q:$Q,MATCH(CW$2,List!$P:$P,0)),
0,
(COUNTIFS('Project Follow up - Base'!$S$20:$S$96,CW$2,'Project Follow up - Base'!$F$20:$F$96,$C44)
- INDEX(List!$Q:$Q,MATCH(CW$2,List!$P:$P,0)))
* INDEX(List!$R:$R,MATCH(CW$2,List!$P:$P,0)))</f>
        <v>0</v>
      </c>
      <c r="CX44" s="357">
        <f ca="1">IF(
COUNTIFS('Project Follow up - Base'!$S$20:$S$96,CX$2,'Project Follow up - Base'!$F$20:$F$96,$C44)&lt;= INDEX(List!$Q:$Q,MATCH(CX$2,List!$P:$P,0)),
0,
(COUNTIFS('Project Follow up - Base'!$S$20:$S$96,CX$2,'Project Follow up - Base'!$F$20:$F$96,$C44)
- INDEX(List!$Q:$Q,MATCH(CX$2,List!$P:$P,0)))
* INDEX(List!$R:$R,MATCH(CX$2,List!$P:$P,0)))</f>
        <v>0</v>
      </c>
      <c r="CY44" s="357">
        <f ca="1">IF(
COUNTIFS('Project Follow up - Base'!$S$20:$S$96,CY$2,'Project Follow up - Base'!$F$20:$F$96,$C44)&lt;= INDEX(List!$Q:$Q,MATCH(CY$2,List!$P:$P,0)),
0,
(COUNTIFS('Project Follow up - Base'!$S$20:$S$96,CY$2,'Project Follow up - Base'!$F$20:$F$96,$C44)
- INDEX(List!$Q:$Q,MATCH(CY$2,List!$P:$P,0)))
* INDEX(List!$R:$R,MATCH(CY$2,List!$P:$P,0)))</f>
        <v>0</v>
      </c>
      <c r="CZ44" s="357">
        <f ca="1">IF(
COUNTIFS('Project Follow up - Base'!$S$20:$S$96,CZ$2,'Project Follow up - Base'!$F$20:$F$96,$C44)&lt;= INDEX(List!$Q:$Q,MATCH(CZ$2,List!$P:$P,0)),
0,
(COUNTIFS('Project Follow up - Base'!$S$20:$S$96,CZ$2,'Project Follow up - Base'!$F$20:$F$96,$C44)
- INDEX(List!$Q:$Q,MATCH(CZ$2,List!$P:$P,0)))
* INDEX(List!$R:$R,MATCH(CZ$2,List!$P:$P,0)))</f>
        <v>0</v>
      </c>
      <c r="DA44" s="357">
        <f ca="1">IF(
COUNTIFS('Project Follow up - Base'!$S$20:$S$96,DA$2,'Project Follow up - Base'!$F$20:$F$96,$C44)&lt;= INDEX(List!$Q:$Q,MATCH(DA$2,List!$P:$P,0)),
0,
(COUNTIFS('Project Follow up - Base'!$S$20:$S$96,DA$2,'Project Follow up - Base'!$F$20:$F$96,$C44)
- INDEX(List!$Q:$Q,MATCH(DA$2,List!$P:$P,0)))
* INDEX(List!$R:$R,MATCH(DA$2,List!$P:$P,0)))</f>
        <v>0</v>
      </c>
      <c r="DB44" s="357">
        <f ca="1">IF(
COUNTIFS('Project Follow up - Base'!$S$20:$S$96,DB$2,'Project Follow up - Base'!$F$20:$F$96,$C44)&lt;= INDEX(List!$Q:$Q,MATCH(DB$2,List!$P:$P,0)),
0,
(COUNTIFS('Project Follow up - Base'!$S$20:$S$96,DB$2,'Project Follow up - Base'!$F$20:$F$96,$C44)
- INDEX(List!$Q:$Q,MATCH(DB$2,List!$P:$P,0)))
* INDEX(List!$R:$R,MATCH(DB$2,List!$P:$P,0)))</f>
        <v>0</v>
      </c>
    </row>
    <row r="45" spans="1:106" x14ac:dyDescent="0.2">
      <c r="A45" s="353">
        <f>COUNTIF('Project Follow up - Base'!$F$20:$F$96,C45)</f>
        <v>0</v>
      </c>
      <c r="B45" s="353">
        <f>'Employees Summary'!B46</f>
        <v>0</v>
      </c>
      <c r="C45" s="353">
        <f>'Employees Summary'!C46</f>
        <v>0</v>
      </c>
      <c r="D45" s="354" t="str">
        <f>IF(C45=0,"", IF(A45&gt;0,1-(G45*[1]KPI!$C$3)-(H45*[1]KPI!$C$4),""))</f>
        <v/>
      </c>
      <c r="E45" s="365" t="str">
        <f>IF(OR(C45='Project Follow up - Base'!$D$17,C45='Project Follow up - Base'!$D$38,C45='Project Follow up - Base'!$D$74), IF(SUMIF(B:B,B45,A:A)=0,"", AVERAGEIF(B:B,B45,D:D)),"")</f>
        <v/>
      </c>
      <c r="F45" s="366">
        <f>SUMIF('Project Follow up - Base'!$F$20:$F$102,'Employees KPIs'!C45,'Project Follow up - Base'!$AA$20:$AA$102)</f>
        <v>0</v>
      </c>
      <c r="G45" s="355">
        <f>IF( F45=0,
   0,
   IF(
     F45-
     [1]KPI!$F$3
     &lt;0,0,
     F45-
     [1]KPI!$F$3
    )*
     [1]KPI!$G$3
)</f>
        <v>0</v>
      </c>
      <c r="H45" s="355">
        <f t="shared" ca="1" si="0"/>
        <v>0</v>
      </c>
      <c r="I45" s="356">
        <f ca="1">IF(
COUNTIFS('Project Follow up - Base'!$S$20:$S$96,I$2,'Project Follow up - Base'!$F$20:$F$96,$C45)&lt;= INDEX(List!$Q:$Q,MATCH(I$2,List!$P:$P,0)),
0,
(COUNTIFS('Project Follow up - Base'!$S$20:$S$96,I$2,'Project Follow up - Base'!$F$20:$F$96,$C45)
- INDEX(List!$Q:$Q,MATCH(I$2,List!$P:$P,0)))
* INDEX(List!$R:$R,MATCH(I$2,List!$P:$P,0)))</f>
        <v>0</v>
      </c>
      <c r="J45" s="357">
        <f ca="1">IF(
COUNTIFS('Project Follow up - Base'!$S$20:$S$96,J$2,'Project Follow up - Base'!$F$20:$F$96,$C45)&lt;= INDEX(List!$Q:$Q,MATCH(J$2,List!$P:$P,0)),
0,
(COUNTIFS('Project Follow up - Base'!$S$20:$S$96,J$2,'Project Follow up - Base'!$F$20:$F$96,$C45)
- INDEX(List!$Q:$Q,MATCH(J$2,List!$P:$P,0)))
* INDEX(List!$R:$R,MATCH(J$2,List!$P:$P,0)))</f>
        <v>0</v>
      </c>
      <c r="K45" s="357">
        <f ca="1">IF(
COUNTIFS('Project Follow up - Base'!$S$20:$S$96,K$2,'Project Follow up - Base'!$F$20:$F$96,$C45)&lt;= INDEX(List!$Q:$Q,MATCH(K$2,List!$P:$P,0)),
0,
(COUNTIFS('Project Follow up - Base'!$S$20:$S$96,K$2,'Project Follow up - Base'!$F$20:$F$96,$C45)
- INDEX(List!$Q:$Q,MATCH(K$2,List!$P:$P,0)))
* INDEX(List!$R:$R,MATCH(K$2,List!$P:$P,0)))</f>
        <v>0</v>
      </c>
      <c r="L45" s="357">
        <f ca="1">IF(
COUNTIFS('Project Follow up - Base'!$S$20:$S$96,L$2,'Project Follow up - Base'!$F$20:$F$96,$C45)&lt;= INDEX(List!$Q:$Q,MATCH(L$2,List!$P:$P,0)),
0,
(COUNTIFS('Project Follow up - Base'!$S$20:$S$96,L$2,'Project Follow up - Base'!$F$20:$F$96,$C45)
- INDEX(List!$Q:$Q,MATCH(L$2,List!$P:$P,0)))
* INDEX(List!$R:$R,MATCH(L$2,List!$P:$P,0)))</f>
        <v>0</v>
      </c>
      <c r="M45" s="357">
        <f ca="1">IF(
COUNTIFS('Project Follow up - Base'!$S$20:$S$96,M$2,'Project Follow up - Base'!$F$20:$F$96,$C45)&lt;= INDEX(List!$Q:$Q,MATCH(M$2,List!$P:$P,0)),
0,
(COUNTIFS('Project Follow up - Base'!$S$20:$S$96,M$2,'Project Follow up - Base'!$F$20:$F$96,$C45)
- INDEX(List!$Q:$Q,MATCH(M$2,List!$P:$P,0)))
* INDEX(List!$R:$R,MATCH(M$2,List!$P:$P,0)))</f>
        <v>0</v>
      </c>
      <c r="N45" s="357">
        <f ca="1">IF(
COUNTIFS('Project Follow up - Base'!$S$20:$S$96,N$2,'Project Follow up - Base'!$F$20:$F$96,$C45)&lt;= INDEX(List!$Q:$Q,MATCH(N$2,List!$P:$P,0)),
0,
(COUNTIFS('Project Follow up - Base'!$S$20:$S$96,N$2,'Project Follow up - Base'!$F$20:$F$96,$C45)
- INDEX(List!$Q:$Q,MATCH(N$2,List!$P:$P,0)))
* INDEX(List!$R:$R,MATCH(N$2,List!$P:$P,0)))</f>
        <v>0</v>
      </c>
      <c r="O45" s="357">
        <f ca="1">IF(
COUNTIFS('Project Follow up - Base'!$S$20:$S$96,O$2,'Project Follow up - Base'!$F$20:$F$96,$C45)&lt;= INDEX(List!$Q:$Q,MATCH(O$2,List!$P:$P,0)),
0,
(COUNTIFS('Project Follow up - Base'!$S$20:$S$96,O$2,'Project Follow up - Base'!$F$20:$F$96,$C45)
- INDEX(List!$Q:$Q,MATCH(O$2,List!$P:$P,0)))
* INDEX(List!$R:$R,MATCH(O$2,List!$P:$P,0)))</f>
        <v>0</v>
      </c>
      <c r="P45" s="357">
        <f ca="1">IF(
COUNTIFS('Project Follow up - Base'!$S$20:$S$96,P$2,'Project Follow up - Base'!$F$20:$F$96,$C45)&lt;= INDEX(List!$Q:$Q,MATCH(P$2,List!$P:$P,0)),
0,
(COUNTIFS('Project Follow up - Base'!$S$20:$S$96,P$2,'Project Follow up - Base'!$F$20:$F$96,$C45)
- INDEX(List!$Q:$Q,MATCH(P$2,List!$P:$P,0)))
* INDEX(List!$R:$R,MATCH(P$2,List!$P:$P,0)))</f>
        <v>0</v>
      </c>
      <c r="Q45" s="357">
        <f ca="1">IF(
COUNTIFS('Project Follow up - Base'!$S$20:$S$96,Q$2,'Project Follow up - Base'!$F$20:$F$96,$C45)&lt;= INDEX(List!$Q:$Q,MATCH(Q$2,List!$P:$P,0)),
0,
(COUNTIFS('Project Follow up - Base'!$S$20:$S$96,Q$2,'Project Follow up - Base'!$F$20:$F$96,$C45)
- INDEX(List!$Q:$Q,MATCH(Q$2,List!$P:$P,0)))
* INDEX(List!$R:$R,MATCH(Q$2,List!$P:$P,0)))</f>
        <v>0</v>
      </c>
      <c r="R45" s="357">
        <f ca="1">IF(
COUNTIFS('Project Follow up - Base'!$S$20:$S$96,R$2,'Project Follow up - Base'!$F$20:$F$96,$C45)&lt;= INDEX(List!$Q:$Q,MATCH(R$2,List!$P:$P,0)),
0,
(COUNTIFS('Project Follow up - Base'!$S$20:$S$96,R$2,'Project Follow up - Base'!$F$20:$F$96,$C45)
- INDEX(List!$Q:$Q,MATCH(R$2,List!$P:$P,0)))
* INDEX(List!$R:$R,MATCH(R$2,List!$P:$P,0)))</f>
        <v>0</v>
      </c>
      <c r="S45" s="357">
        <f ca="1">IF(
COUNTIFS('Project Follow up - Base'!$S$20:$S$96,S$2,'Project Follow up - Base'!$F$20:$F$96,$C45)&lt;= INDEX(List!$Q:$Q,MATCH(S$2,List!$P:$P,0)),
0,
(COUNTIFS('Project Follow up - Base'!$S$20:$S$96,S$2,'Project Follow up - Base'!$F$20:$F$96,$C45)
- INDEX(List!$Q:$Q,MATCH(S$2,List!$P:$P,0)))
* INDEX(List!$R:$R,MATCH(S$2,List!$P:$P,0)))</f>
        <v>0</v>
      </c>
      <c r="T45" s="357">
        <f ca="1">IF(
COUNTIFS('Project Follow up - Base'!$S$20:$S$96,T$2,'Project Follow up - Base'!$F$20:$F$96,$C45)&lt;= INDEX(List!$Q:$Q,MATCH(T$2,List!$P:$P,0)),
0,
(COUNTIFS('Project Follow up - Base'!$S$20:$S$96,T$2,'Project Follow up - Base'!$F$20:$F$96,$C45)
- INDEX(List!$Q:$Q,MATCH(T$2,List!$P:$P,0)))
* INDEX(List!$R:$R,MATCH(T$2,List!$P:$P,0)))</f>
        <v>0</v>
      </c>
      <c r="U45" s="357">
        <f ca="1">IF(
COUNTIFS('Project Follow up - Base'!$S$20:$S$96,U$2,'Project Follow up - Base'!$F$20:$F$96,$C45)&lt;= INDEX(List!$Q:$Q,MATCH(U$2,List!$P:$P,0)),
0,
(COUNTIFS('Project Follow up - Base'!$S$20:$S$96,U$2,'Project Follow up - Base'!$F$20:$F$96,$C45)
- INDEX(List!$Q:$Q,MATCH(U$2,List!$P:$P,0)))
* INDEX(List!$R:$R,MATCH(U$2,List!$P:$P,0)))</f>
        <v>0</v>
      </c>
      <c r="V45" s="357">
        <f ca="1">IF(
COUNTIFS('Project Follow up - Base'!$S$20:$S$96,V$2,'Project Follow up - Base'!$F$20:$F$96,$C45)&lt;= INDEX(List!$Q:$Q,MATCH(V$2,List!$P:$P,0)),
0,
(COUNTIFS('Project Follow up - Base'!$S$20:$S$96,V$2,'Project Follow up - Base'!$F$20:$F$96,$C45)
- INDEX(List!$Q:$Q,MATCH(V$2,List!$P:$P,0)))
* INDEX(List!$R:$R,MATCH(V$2,List!$P:$P,0)))</f>
        <v>0</v>
      </c>
      <c r="W45" s="357">
        <f ca="1">IF(
COUNTIFS('Project Follow up - Base'!$S$20:$S$96,W$2,'Project Follow up - Base'!$F$20:$F$96,$C45)&lt;= INDEX(List!$Q:$Q,MATCH(W$2,List!$P:$P,0)),
0,
(COUNTIFS('Project Follow up - Base'!$S$20:$S$96,W$2,'Project Follow up - Base'!$F$20:$F$96,$C45)
- INDEX(List!$Q:$Q,MATCH(W$2,List!$P:$P,0)))
* INDEX(List!$R:$R,MATCH(W$2,List!$P:$P,0)))</f>
        <v>0</v>
      </c>
      <c r="X45" s="357">
        <f ca="1">IF(
COUNTIFS('Project Follow up - Base'!$S$20:$S$96,X$2,'Project Follow up - Base'!$F$20:$F$96,$C45)&lt;= INDEX(List!$Q:$Q,MATCH(X$2,List!$P:$P,0)),
0,
(COUNTIFS('Project Follow up - Base'!$S$20:$S$96,X$2,'Project Follow up - Base'!$F$20:$F$96,$C45)
- INDEX(List!$Q:$Q,MATCH(X$2,List!$P:$P,0)))
* INDEX(List!$R:$R,MATCH(X$2,List!$P:$P,0)))</f>
        <v>0</v>
      </c>
      <c r="Y45" s="357">
        <f ca="1">IF(
COUNTIFS('Project Follow up - Base'!$S$20:$S$96,Y$2,'Project Follow up - Base'!$F$20:$F$96,$C45)&lt;= INDEX(List!$Q:$Q,MATCH(Y$2,List!$P:$P,0)),
0,
(COUNTIFS('Project Follow up - Base'!$S$20:$S$96,Y$2,'Project Follow up - Base'!$F$20:$F$96,$C45)
- INDEX(List!$Q:$Q,MATCH(Y$2,List!$P:$P,0)))
* INDEX(List!$R:$R,MATCH(Y$2,List!$P:$P,0)))</f>
        <v>0</v>
      </c>
      <c r="Z45" s="357">
        <f ca="1">IF(
COUNTIFS('Project Follow up - Base'!$S$20:$S$96,Z$2,'Project Follow up - Base'!$F$20:$F$96,$C45)&lt;= INDEX(List!$Q:$Q,MATCH(Z$2,List!$P:$P,0)),
0,
(COUNTIFS('Project Follow up - Base'!$S$20:$S$96,Z$2,'Project Follow up - Base'!$F$20:$F$96,$C45)
- INDEX(List!$Q:$Q,MATCH(Z$2,List!$P:$P,0)))
* INDEX(List!$R:$R,MATCH(Z$2,List!$P:$P,0)))</f>
        <v>0</v>
      </c>
      <c r="AA45" s="357">
        <f ca="1">IF(
COUNTIFS('Project Follow up - Base'!$S$20:$S$96,AA$2,'Project Follow up - Base'!$F$20:$F$96,$C45)&lt;= INDEX(List!$Q:$Q,MATCH(AA$2,List!$P:$P,0)),
0,
(COUNTIFS('Project Follow up - Base'!$S$20:$S$96,AA$2,'Project Follow up - Base'!$F$20:$F$96,$C45)
- INDEX(List!$Q:$Q,MATCH(AA$2,List!$P:$P,0)))
* INDEX(List!$R:$R,MATCH(AA$2,List!$P:$P,0)))</f>
        <v>0</v>
      </c>
      <c r="AB45" s="357">
        <f ca="1">IF(
COUNTIFS('Project Follow up - Base'!$S$20:$S$96,AB$2,'Project Follow up - Base'!$F$20:$F$96,$C45)&lt;= INDEX(List!$Q:$Q,MATCH(AB$2,List!$P:$P,0)),
0,
(COUNTIFS('Project Follow up - Base'!$S$20:$S$96,AB$2,'Project Follow up - Base'!$F$20:$F$96,$C45)
- INDEX(List!$Q:$Q,MATCH(AB$2,List!$P:$P,0)))
* INDEX(List!$R:$R,MATCH(AB$2,List!$P:$P,0)))</f>
        <v>0</v>
      </c>
      <c r="AC45" s="357">
        <f ca="1">IF(
COUNTIFS('Project Follow up - Base'!$S$20:$S$96,AC$2,'Project Follow up - Base'!$F$20:$F$96,$C45)&lt;= INDEX(List!$Q:$Q,MATCH(AC$2,List!$P:$P,0)),
0,
(COUNTIFS('Project Follow up - Base'!$S$20:$S$96,AC$2,'Project Follow up - Base'!$F$20:$F$96,$C45)
- INDEX(List!$Q:$Q,MATCH(AC$2,List!$P:$P,0)))
* INDEX(List!$R:$R,MATCH(AC$2,List!$P:$P,0)))</f>
        <v>0</v>
      </c>
      <c r="AD45" s="357">
        <f ca="1">IF(
COUNTIFS('Project Follow up - Base'!$S$20:$S$96,AD$2,'Project Follow up - Base'!$F$20:$F$96,$C45)&lt;= INDEX(List!$Q:$Q,MATCH(AD$2,List!$P:$P,0)),
0,
(COUNTIFS('Project Follow up - Base'!$S$20:$S$96,AD$2,'Project Follow up - Base'!$F$20:$F$96,$C45)
- INDEX(List!$Q:$Q,MATCH(AD$2,List!$P:$P,0)))
* INDEX(List!$R:$R,MATCH(AD$2,List!$P:$P,0)))</f>
        <v>0</v>
      </c>
      <c r="AE45" s="357">
        <f ca="1">IF(
COUNTIFS('Project Follow up - Base'!$S$20:$S$96,AE$2,'Project Follow up - Base'!$F$20:$F$96,$C45)&lt;= INDEX(List!$Q:$Q,MATCH(AE$2,List!$P:$P,0)),
0,
(COUNTIFS('Project Follow up - Base'!$S$20:$S$96,AE$2,'Project Follow up - Base'!$F$20:$F$96,$C45)
- INDEX(List!$Q:$Q,MATCH(AE$2,List!$P:$P,0)))
* INDEX(List!$R:$R,MATCH(AE$2,List!$P:$P,0)))</f>
        <v>0</v>
      </c>
      <c r="AF45" s="357">
        <f ca="1">IF(
COUNTIFS('Project Follow up - Base'!$S$20:$S$96,AF$2,'Project Follow up - Base'!$F$20:$F$96,$C45)&lt;= INDEX(List!$Q:$Q,MATCH(AF$2,List!$P:$P,0)),
0,
(COUNTIFS('Project Follow up - Base'!$S$20:$S$96,AF$2,'Project Follow up - Base'!$F$20:$F$96,$C45)
- INDEX(List!$Q:$Q,MATCH(AF$2,List!$P:$P,0)))
* INDEX(List!$R:$R,MATCH(AF$2,List!$P:$P,0)))</f>
        <v>0</v>
      </c>
      <c r="AG45" s="357">
        <f ca="1">IF(
COUNTIFS('Project Follow up - Base'!$S$20:$S$96,AG$2,'Project Follow up - Base'!$F$20:$F$96,$C45)&lt;= INDEX(List!$Q:$Q,MATCH(AG$2,List!$P:$P,0)),
0,
(COUNTIFS('Project Follow up - Base'!$S$20:$S$96,AG$2,'Project Follow up - Base'!$F$20:$F$96,$C45)
- INDEX(List!$Q:$Q,MATCH(AG$2,List!$P:$P,0)))
* INDEX(List!$R:$R,MATCH(AG$2,List!$P:$P,0)))</f>
        <v>0</v>
      </c>
      <c r="AH45" s="357">
        <f ca="1">IF(
COUNTIFS('Project Follow up - Base'!$S$20:$S$96,AH$2,'Project Follow up - Base'!$F$20:$F$96,$C45)&lt;= INDEX(List!$Q:$Q,MATCH(AH$2,List!$P:$P,0)),
0,
(COUNTIFS('Project Follow up - Base'!$S$20:$S$96,AH$2,'Project Follow up - Base'!$F$20:$F$96,$C45)
- INDEX(List!$Q:$Q,MATCH(AH$2,List!$P:$P,0)))
* INDEX(List!$R:$R,MATCH(AH$2,List!$P:$P,0)))</f>
        <v>0</v>
      </c>
      <c r="AI45" s="357">
        <f ca="1">IF(
COUNTIFS('Project Follow up - Base'!$S$20:$S$96,AI$2,'Project Follow up - Base'!$F$20:$F$96,$C45)&lt;= INDEX(List!$Q:$Q,MATCH(AI$2,List!$P:$P,0)),
0,
(COUNTIFS('Project Follow up - Base'!$S$20:$S$96,AI$2,'Project Follow up - Base'!$F$20:$F$96,$C45)
- INDEX(List!$Q:$Q,MATCH(AI$2,List!$P:$P,0)))
* INDEX(List!$R:$R,MATCH(AI$2,List!$P:$P,0)))</f>
        <v>0</v>
      </c>
      <c r="AJ45" s="357">
        <f ca="1">IF(
COUNTIFS('Project Follow up - Base'!$S$20:$S$96,AJ$2,'Project Follow up - Base'!$F$20:$F$96,$C45)&lt;= INDEX(List!$Q:$Q,MATCH(AJ$2,List!$P:$P,0)),
0,
(COUNTIFS('Project Follow up - Base'!$S$20:$S$96,AJ$2,'Project Follow up - Base'!$F$20:$F$96,$C45)
- INDEX(List!$Q:$Q,MATCH(AJ$2,List!$P:$P,0)))
* INDEX(List!$R:$R,MATCH(AJ$2,List!$P:$P,0)))</f>
        <v>0</v>
      </c>
      <c r="AK45" s="357">
        <f ca="1">IF(
COUNTIFS('Project Follow up - Base'!$S$20:$S$96,AK$2,'Project Follow up - Base'!$F$20:$F$96,$C45)&lt;= INDEX(List!$Q:$Q,MATCH(AK$2,List!$P:$P,0)),
0,
(COUNTIFS('Project Follow up - Base'!$S$20:$S$96,AK$2,'Project Follow up - Base'!$F$20:$F$96,$C45)
- INDEX(List!$Q:$Q,MATCH(AK$2,List!$P:$P,0)))
* INDEX(List!$R:$R,MATCH(AK$2,List!$P:$P,0)))</f>
        <v>0</v>
      </c>
      <c r="AL45" s="357">
        <f ca="1">IF(
COUNTIFS('Project Follow up - Base'!$S$20:$S$96,AL$2,'Project Follow up - Base'!$F$20:$F$96,$C45)&lt;= INDEX(List!$Q:$Q,MATCH(AL$2,List!$P:$P,0)),
0,
(COUNTIFS('Project Follow up - Base'!$S$20:$S$96,AL$2,'Project Follow up - Base'!$F$20:$F$96,$C45)
- INDEX(List!$Q:$Q,MATCH(AL$2,List!$P:$P,0)))
* INDEX(List!$R:$R,MATCH(AL$2,List!$P:$P,0)))</f>
        <v>0</v>
      </c>
      <c r="AM45" s="357">
        <f ca="1">IF(
COUNTIFS('Project Follow up - Base'!$S$20:$S$96,AM$2,'Project Follow up - Base'!$F$20:$F$96,$C45)&lt;= INDEX(List!$Q:$Q,MATCH(AM$2,List!$P:$P,0)),
0,
(COUNTIFS('Project Follow up - Base'!$S$20:$S$96,AM$2,'Project Follow up - Base'!$F$20:$F$96,$C45)
- INDEX(List!$Q:$Q,MATCH(AM$2,List!$P:$P,0)))
* INDEX(List!$R:$R,MATCH(AM$2,List!$P:$P,0)))</f>
        <v>0</v>
      </c>
      <c r="AN45" s="357">
        <f ca="1">IF(
COUNTIFS('Project Follow up - Base'!$S$20:$S$96,AN$2,'Project Follow up - Base'!$F$20:$F$96,$C45)&lt;= INDEX(List!$Q:$Q,MATCH(AN$2,List!$P:$P,0)),
0,
(COUNTIFS('Project Follow up - Base'!$S$20:$S$96,AN$2,'Project Follow up - Base'!$F$20:$F$96,$C45)
- INDEX(List!$Q:$Q,MATCH(AN$2,List!$P:$P,0)))
* INDEX(List!$R:$R,MATCH(AN$2,List!$P:$P,0)))</f>
        <v>0</v>
      </c>
      <c r="AO45" s="357">
        <f ca="1">IF(
COUNTIFS('Project Follow up - Base'!$S$20:$S$96,AO$2,'Project Follow up - Base'!$F$20:$F$96,$C45)&lt;= INDEX(List!$Q:$Q,MATCH(AO$2,List!$P:$P,0)),
0,
(COUNTIFS('Project Follow up - Base'!$S$20:$S$96,AO$2,'Project Follow up - Base'!$F$20:$F$96,$C45)
- INDEX(List!$Q:$Q,MATCH(AO$2,List!$P:$P,0)))
* INDEX(List!$R:$R,MATCH(AO$2,List!$P:$P,0)))</f>
        <v>0</v>
      </c>
      <c r="AP45" s="357">
        <f ca="1">IF(
COUNTIFS('Project Follow up - Base'!$S$20:$S$96,AP$2,'Project Follow up - Base'!$F$20:$F$96,$C45)&lt;= INDEX(List!$Q:$Q,MATCH(AP$2,List!$P:$P,0)),
0,
(COUNTIFS('Project Follow up - Base'!$S$20:$S$96,AP$2,'Project Follow up - Base'!$F$20:$F$96,$C45)
- INDEX(List!$Q:$Q,MATCH(AP$2,List!$P:$P,0)))
* INDEX(List!$R:$R,MATCH(AP$2,List!$P:$P,0)))</f>
        <v>0</v>
      </c>
      <c r="AQ45" s="357">
        <f ca="1">IF(
COUNTIFS('Project Follow up - Base'!$S$20:$S$96,AQ$2,'Project Follow up - Base'!$F$20:$F$96,$C45)&lt;= INDEX(List!$Q:$Q,MATCH(AQ$2,List!$P:$P,0)),
0,
(COUNTIFS('Project Follow up - Base'!$S$20:$S$96,AQ$2,'Project Follow up - Base'!$F$20:$F$96,$C45)
- INDEX(List!$Q:$Q,MATCH(AQ$2,List!$P:$P,0)))
* INDEX(List!$R:$R,MATCH(AQ$2,List!$P:$P,0)))</f>
        <v>0</v>
      </c>
      <c r="AR45" s="357">
        <f ca="1">IF(
COUNTIFS('Project Follow up - Base'!$S$20:$S$96,AR$2,'Project Follow up - Base'!$F$20:$F$96,$C45)&lt;= INDEX(List!$Q:$Q,MATCH(AR$2,List!$P:$P,0)),
0,
(COUNTIFS('Project Follow up - Base'!$S$20:$S$96,AR$2,'Project Follow up - Base'!$F$20:$F$96,$C45)
- INDEX(List!$Q:$Q,MATCH(AR$2,List!$P:$P,0)))
* INDEX(List!$R:$R,MATCH(AR$2,List!$P:$P,0)))</f>
        <v>0</v>
      </c>
      <c r="AS45" s="357">
        <f ca="1">IF(
COUNTIFS('Project Follow up - Base'!$S$20:$S$96,AS$2,'Project Follow up - Base'!$F$20:$F$96,$C45)&lt;= INDEX(List!$Q:$Q,MATCH(AS$2,List!$P:$P,0)),
0,
(COUNTIFS('Project Follow up - Base'!$S$20:$S$96,AS$2,'Project Follow up - Base'!$F$20:$F$96,$C45)
- INDEX(List!$Q:$Q,MATCH(AS$2,List!$P:$P,0)))
* INDEX(List!$R:$R,MATCH(AS$2,List!$P:$P,0)))</f>
        <v>0</v>
      </c>
      <c r="AT45" s="357">
        <f ca="1">IF(
COUNTIFS('Project Follow up - Base'!$S$20:$S$96,AT$2,'Project Follow up - Base'!$F$20:$F$96,$C45)&lt;= INDEX(List!$Q:$Q,MATCH(AT$2,List!$P:$P,0)),
0,
(COUNTIFS('Project Follow up - Base'!$S$20:$S$96,AT$2,'Project Follow up - Base'!$F$20:$F$96,$C45)
- INDEX(List!$Q:$Q,MATCH(AT$2,List!$P:$P,0)))
* INDEX(List!$R:$R,MATCH(AT$2,List!$P:$P,0)))</f>
        <v>0</v>
      </c>
      <c r="AU45" s="357">
        <f ca="1">IF(
COUNTIFS('Project Follow up - Base'!$S$20:$S$96,AU$2,'Project Follow up - Base'!$F$20:$F$96,$C45)&lt;= INDEX(List!$Q:$Q,MATCH(AU$2,List!$P:$P,0)),
0,
(COUNTIFS('Project Follow up - Base'!$S$20:$S$96,AU$2,'Project Follow up - Base'!$F$20:$F$96,$C45)
- INDEX(List!$Q:$Q,MATCH(AU$2,List!$P:$P,0)))
* INDEX(List!$R:$R,MATCH(AU$2,List!$P:$P,0)))</f>
        <v>0</v>
      </c>
      <c r="AV45" s="357">
        <f ca="1">IF(
COUNTIFS('Project Follow up - Base'!$S$20:$S$96,AV$2,'Project Follow up - Base'!$F$20:$F$96,$C45)&lt;= INDEX(List!$Q:$Q,MATCH(AV$2,List!$P:$P,0)),
0,
(COUNTIFS('Project Follow up - Base'!$S$20:$S$96,AV$2,'Project Follow up - Base'!$F$20:$F$96,$C45)
- INDEX(List!$Q:$Q,MATCH(AV$2,List!$P:$P,0)))
* INDEX(List!$R:$R,MATCH(AV$2,List!$P:$P,0)))</f>
        <v>0</v>
      </c>
      <c r="AW45" s="357">
        <f ca="1">IF(
COUNTIFS('Project Follow up - Base'!$S$20:$S$96,AW$2,'Project Follow up - Base'!$F$20:$F$96,$C45)&lt;= INDEX(List!$Q:$Q,MATCH(AW$2,List!$P:$P,0)),
0,
(COUNTIFS('Project Follow up - Base'!$S$20:$S$96,AW$2,'Project Follow up - Base'!$F$20:$F$96,$C45)
- INDEX(List!$Q:$Q,MATCH(AW$2,List!$P:$P,0)))
* INDEX(List!$R:$R,MATCH(AW$2,List!$P:$P,0)))</f>
        <v>0</v>
      </c>
      <c r="AX45" s="357">
        <f ca="1">IF(
COUNTIFS('Project Follow up - Base'!$S$20:$S$96,AX$2,'Project Follow up - Base'!$F$20:$F$96,$C45)&lt;= INDEX(List!$Q:$Q,MATCH(AX$2,List!$P:$P,0)),
0,
(COUNTIFS('Project Follow up - Base'!$S$20:$S$96,AX$2,'Project Follow up - Base'!$F$20:$F$96,$C45)
- INDEX(List!$Q:$Q,MATCH(AX$2,List!$P:$P,0)))
* INDEX(List!$R:$R,MATCH(AX$2,List!$P:$P,0)))</f>
        <v>0</v>
      </c>
      <c r="AY45" s="357">
        <f ca="1">IF(
COUNTIFS('Project Follow up - Base'!$S$20:$S$96,AY$2,'Project Follow up - Base'!$F$20:$F$96,$C45)&lt;= INDEX(List!$Q:$Q,MATCH(AY$2,List!$P:$P,0)),
0,
(COUNTIFS('Project Follow up - Base'!$S$20:$S$96,AY$2,'Project Follow up - Base'!$F$20:$F$96,$C45)
- INDEX(List!$Q:$Q,MATCH(AY$2,List!$P:$P,0)))
* INDEX(List!$R:$R,MATCH(AY$2,List!$P:$P,0)))</f>
        <v>0</v>
      </c>
      <c r="AZ45" s="357">
        <f ca="1">IF(
COUNTIFS('Project Follow up - Base'!$S$20:$S$96,AZ$2,'Project Follow up - Base'!$F$20:$F$96,$C45)&lt;= INDEX(List!$Q:$Q,MATCH(AZ$2,List!$P:$P,0)),
0,
(COUNTIFS('Project Follow up - Base'!$S$20:$S$96,AZ$2,'Project Follow up - Base'!$F$20:$F$96,$C45)
- INDEX(List!$Q:$Q,MATCH(AZ$2,List!$P:$P,0)))
* INDEX(List!$R:$R,MATCH(AZ$2,List!$P:$P,0)))</f>
        <v>0</v>
      </c>
      <c r="BA45" s="357">
        <f ca="1">IF(
COUNTIFS('Project Follow up - Base'!$S$20:$S$96,BA$2,'Project Follow up - Base'!$F$20:$F$96,$C45)&lt;= INDEX(List!$Q:$Q,MATCH(BA$2,List!$P:$P,0)),
0,
(COUNTIFS('Project Follow up - Base'!$S$20:$S$96,BA$2,'Project Follow up - Base'!$F$20:$F$96,$C45)
- INDEX(List!$Q:$Q,MATCH(BA$2,List!$P:$P,0)))
* INDEX(List!$R:$R,MATCH(BA$2,List!$P:$P,0)))</f>
        <v>0</v>
      </c>
      <c r="BB45" s="357">
        <f ca="1">IF(
COUNTIFS('Project Follow up - Base'!$S$20:$S$96,BB$2,'Project Follow up - Base'!$F$20:$F$96,$C45)&lt;= INDEX(List!$Q:$Q,MATCH(BB$2,List!$P:$P,0)),
0,
(COUNTIFS('Project Follow up - Base'!$S$20:$S$96,BB$2,'Project Follow up - Base'!$F$20:$F$96,$C45)
- INDEX(List!$Q:$Q,MATCH(BB$2,List!$P:$P,0)))
* INDEX(List!$R:$R,MATCH(BB$2,List!$P:$P,0)))</f>
        <v>0</v>
      </c>
      <c r="BC45" s="357">
        <f ca="1">IF(
COUNTIFS('Project Follow up - Base'!$S$20:$S$96,BC$2,'Project Follow up - Base'!$F$20:$F$96,$C45)&lt;= INDEX(List!$Q:$Q,MATCH(BC$2,List!$P:$P,0)),
0,
(COUNTIFS('Project Follow up - Base'!$S$20:$S$96,BC$2,'Project Follow up - Base'!$F$20:$F$96,$C45)
- INDEX(List!$Q:$Q,MATCH(BC$2,List!$P:$P,0)))
* INDEX(List!$R:$R,MATCH(BC$2,List!$P:$P,0)))</f>
        <v>0</v>
      </c>
      <c r="BD45" s="357">
        <f ca="1">IF(
COUNTIFS('Project Follow up - Base'!$S$20:$S$96,BD$2,'Project Follow up - Base'!$F$20:$F$96,$C45)&lt;= INDEX(List!$Q:$Q,MATCH(BD$2,List!$P:$P,0)),
0,
(COUNTIFS('Project Follow up - Base'!$S$20:$S$96,BD$2,'Project Follow up - Base'!$F$20:$F$96,$C45)
- INDEX(List!$Q:$Q,MATCH(BD$2,List!$P:$P,0)))
* INDEX(List!$R:$R,MATCH(BD$2,List!$P:$P,0)))</f>
        <v>0</v>
      </c>
      <c r="BE45" s="357">
        <f ca="1">IF(
COUNTIFS('Project Follow up - Base'!$S$20:$S$96,BE$2,'Project Follow up - Base'!$F$20:$F$96,$C45)&lt;= INDEX(List!$Q:$Q,MATCH(BE$2,List!$P:$P,0)),
0,
(COUNTIFS('Project Follow up - Base'!$S$20:$S$96,BE$2,'Project Follow up - Base'!$F$20:$F$96,$C45)
- INDEX(List!$Q:$Q,MATCH(BE$2,List!$P:$P,0)))
* INDEX(List!$R:$R,MATCH(BE$2,List!$P:$P,0)))</f>
        <v>0</v>
      </c>
      <c r="BF45" s="357">
        <f ca="1">IF(
COUNTIFS('Project Follow up - Base'!$S$20:$S$96,BF$2,'Project Follow up - Base'!$F$20:$F$96,$C45)&lt;= INDEX(List!$Q:$Q,MATCH(BF$2,List!$P:$P,0)),
0,
(COUNTIFS('Project Follow up - Base'!$S$20:$S$96,BF$2,'Project Follow up - Base'!$F$20:$F$96,$C45)
- INDEX(List!$Q:$Q,MATCH(BF$2,List!$P:$P,0)))
* INDEX(List!$R:$R,MATCH(BF$2,List!$P:$P,0)))</f>
        <v>0</v>
      </c>
      <c r="BG45" s="357">
        <f ca="1">IF(
COUNTIFS('Project Follow up - Base'!$S$20:$S$96,BG$2,'Project Follow up - Base'!$F$20:$F$96,$C45)&lt;= INDEX(List!$Q:$Q,MATCH(BG$2,List!$P:$P,0)),
0,
(COUNTIFS('Project Follow up - Base'!$S$20:$S$96,BG$2,'Project Follow up - Base'!$F$20:$F$96,$C45)
- INDEX(List!$Q:$Q,MATCH(BG$2,List!$P:$P,0)))
* INDEX(List!$R:$R,MATCH(BG$2,List!$P:$P,0)))</f>
        <v>0</v>
      </c>
      <c r="BH45" s="357">
        <f ca="1">IF(
COUNTIFS('Project Follow up - Base'!$S$20:$S$96,BH$2,'Project Follow up - Base'!$F$20:$F$96,$C45)&lt;= INDEX(List!$Q:$Q,MATCH(BH$2,List!$P:$P,0)),
0,
(COUNTIFS('Project Follow up - Base'!$S$20:$S$96,BH$2,'Project Follow up - Base'!$F$20:$F$96,$C45)
- INDEX(List!$Q:$Q,MATCH(BH$2,List!$P:$P,0)))
* INDEX(List!$R:$R,MATCH(BH$2,List!$P:$P,0)))</f>
        <v>0</v>
      </c>
      <c r="BI45" s="357">
        <f ca="1">IF(
COUNTIFS('Project Follow up - Base'!$S$20:$S$96,BI$2,'Project Follow up - Base'!$F$20:$F$96,$C45)&lt;= INDEX(List!$Q:$Q,MATCH(BI$2,List!$P:$P,0)),
0,
(COUNTIFS('Project Follow up - Base'!$S$20:$S$96,BI$2,'Project Follow up - Base'!$F$20:$F$96,$C45)
- INDEX(List!$Q:$Q,MATCH(BI$2,List!$P:$P,0)))
* INDEX(List!$R:$R,MATCH(BI$2,List!$P:$P,0)))</f>
        <v>0</v>
      </c>
      <c r="BJ45" s="357">
        <f ca="1">IF(
COUNTIFS('Project Follow up - Base'!$S$20:$S$96,BJ$2,'Project Follow up - Base'!$F$20:$F$96,$C45)&lt;= INDEX(List!$Q:$Q,MATCH(BJ$2,List!$P:$P,0)),
0,
(COUNTIFS('Project Follow up - Base'!$S$20:$S$96,BJ$2,'Project Follow up - Base'!$F$20:$F$96,$C45)
- INDEX(List!$Q:$Q,MATCH(BJ$2,List!$P:$P,0)))
* INDEX(List!$R:$R,MATCH(BJ$2,List!$P:$P,0)))</f>
        <v>0</v>
      </c>
      <c r="BK45" s="357">
        <f ca="1">IF(
COUNTIFS('Project Follow up - Base'!$S$20:$S$96,BK$2,'Project Follow up - Base'!$F$20:$F$96,$C45)&lt;= INDEX(List!$Q:$Q,MATCH(BK$2,List!$P:$P,0)),
0,
(COUNTIFS('Project Follow up - Base'!$S$20:$S$96,BK$2,'Project Follow up - Base'!$F$20:$F$96,$C45)
- INDEX(List!$Q:$Q,MATCH(BK$2,List!$P:$P,0)))
* INDEX(List!$R:$R,MATCH(BK$2,List!$P:$P,0)))</f>
        <v>0</v>
      </c>
      <c r="BL45" s="357">
        <f ca="1">IF(
COUNTIFS('Project Follow up - Base'!$S$20:$S$96,BL$2,'Project Follow up - Base'!$F$20:$F$96,$C45)&lt;= INDEX(List!$Q:$Q,MATCH(BL$2,List!$P:$P,0)),
0,
(COUNTIFS('Project Follow up - Base'!$S$20:$S$96,BL$2,'Project Follow up - Base'!$F$20:$F$96,$C45)
- INDEX(List!$Q:$Q,MATCH(BL$2,List!$P:$P,0)))
* INDEX(List!$R:$R,MATCH(BL$2,List!$P:$P,0)))</f>
        <v>0</v>
      </c>
      <c r="BM45" s="357">
        <f ca="1">IF(
COUNTIFS('Project Follow up - Base'!$S$20:$S$96,BM$2,'Project Follow up - Base'!$F$20:$F$96,$C45)&lt;= INDEX(List!$Q:$Q,MATCH(BM$2,List!$P:$P,0)),
0,
(COUNTIFS('Project Follow up - Base'!$S$20:$S$96,BM$2,'Project Follow up - Base'!$F$20:$F$96,$C45)
- INDEX(List!$Q:$Q,MATCH(BM$2,List!$P:$P,0)))
* INDEX(List!$R:$R,MATCH(BM$2,List!$P:$P,0)))</f>
        <v>0</v>
      </c>
      <c r="BN45" s="357">
        <f ca="1">IF(
COUNTIFS('Project Follow up - Base'!$S$20:$S$96,BN$2,'Project Follow up - Base'!$F$20:$F$96,$C45)&lt;= INDEX(List!$Q:$Q,MATCH(BN$2,List!$P:$P,0)),
0,
(COUNTIFS('Project Follow up - Base'!$S$20:$S$96,BN$2,'Project Follow up - Base'!$F$20:$F$96,$C45)
- INDEX(List!$Q:$Q,MATCH(BN$2,List!$P:$P,0)))
* INDEX(List!$R:$R,MATCH(BN$2,List!$P:$P,0)))</f>
        <v>0</v>
      </c>
      <c r="BO45" s="357">
        <f ca="1">IF(
COUNTIFS('Project Follow up - Base'!$S$20:$S$96,BO$2,'Project Follow up - Base'!$F$20:$F$96,$C45)&lt;= INDEX(List!$Q:$Q,MATCH(BO$2,List!$P:$P,0)),
0,
(COUNTIFS('Project Follow up - Base'!$S$20:$S$96,BO$2,'Project Follow up - Base'!$F$20:$F$96,$C45)
- INDEX(List!$Q:$Q,MATCH(BO$2,List!$P:$P,0)))
* INDEX(List!$R:$R,MATCH(BO$2,List!$P:$P,0)))</f>
        <v>0</v>
      </c>
      <c r="BP45" s="357">
        <f ca="1">IF(
COUNTIFS('Project Follow up - Base'!$S$20:$S$96,BP$2,'Project Follow up - Base'!$F$20:$F$96,$C45)&lt;= INDEX(List!$Q:$Q,MATCH(BP$2,List!$P:$P,0)),
0,
(COUNTIFS('Project Follow up - Base'!$S$20:$S$96,BP$2,'Project Follow up - Base'!$F$20:$F$96,$C45)
- INDEX(List!$Q:$Q,MATCH(BP$2,List!$P:$P,0)))
* INDEX(List!$R:$R,MATCH(BP$2,List!$P:$P,0)))</f>
        <v>0</v>
      </c>
      <c r="BQ45" s="357">
        <f ca="1">IF(
COUNTIFS('Project Follow up - Base'!$S$20:$S$96,BQ$2,'Project Follow up - Base'!$F$20:$F$96,$C45)&lt;= INDEX(List!$Q:$Q,MATCH(BQ$2,List!$P:$P,0)),
0,
(COUNTIFS('Project Follow up - Base'!$S$20:$S$96,BQ$2,'Project Follow up - Base'!$F$20:$F$96,$C45)
- INDEX(List!$Q:$Q,MATCH(BQ$2,List!$P:$P,0)))
* INDEX(List!$R:$R,MATCH(BQ$2,List!$P:$P,0)))</f>
        <v>0</v>
      </c>
      <c r="BR45" s="357">
        <f ca="1">IF(
COUNTIFS('Project Follow up - Base'!$S$20:$S$96,BR$2,'Project Follow up - Base'!$F$20:$F$96,$C45)&lt;= INDEX(List!$Q:$Q,MATCH(BR$2,List!$P:$P,0)),
0,
(COUNTIFS('Project Follow up - Base'!$S$20:$S$96,BR$2,'Project Follow up - Base'!$F$20:$F$96,$C45)
- INDEX(List!$Q:$Q,MATCH(BR$2,List!$P:$P,0)))
* INDEX(List!$R:$R,MATCH(BR$2,List!$P:$P,0)))</f>
        <v>0</v>
      </c>
      <c r="BS45" s="357">
        <f ca="1">IF(
COUNTIFS('Project Follow up - Base'!$S$20:$S$96,BS$2,'Project Follow up - Base'!$F$20:$F$96,$C45)&lt;= INDEX(List!$Q:$Q,MATCH(BS$2,List!$P:$P,0)),
0,
(COUNTIFS('Project Follow up - Base'!$S$20:$S$96,BS$2,'Project Follow up - Base'!$F$20:$F$96,$C45)
- INDEX(List!$Q:$Q,MATCH(BS$2,List!$P:$P,0)))
* INDEX(List!$R:$R,MATCH(BS$2,List!$P:$P,0)))</f>
        <v>0</v>
      </c>
      <c r="BT45" s="357">
        <f ca="1">IF(
COUNTIFS('Project Follow up - Base'!$S$20:$S$96,BT$2,'Project Follow up - Base'!$F$20:$F$96,$C45)&lt;= INDEX(List!$Q:$Q,MATCH(BT$2,List!$P:$P,0)),
0,
(COUNTIFS('Project Follow up - Base'!$S$20:$S$96,BT$2,'Project Follow up - Base'!$F$20:$F$96,$C45)
- INDEX(List!$Q:$Q,MATCH(BT$2,List!$P:$P,0)))
* INDEX(List!$R:$R,MATCH(BT$2,List!$P:$P,0)))</f>
        <v>0</v>
      </c>
      <c r="BU45" s="357">
        <f ca="1">IF(
COUNTIFS('Project Follow up - Base'!$S$20:$S$96,BU$2,'Project Follow up - Base'!$F$20:$F$96,$C45)&lt;= INDEX(List!$Q:$Q,MATCH(BU$2,List!$P:$P,0)),
0,
(COUNTIFS('Project Follow up - Base'!$S$20:$S$96,BU$2,'Project Follow up - Base'!$F$20:$F$96,$C45)
- INDEX(List!$Q:$Q,MATCH(BU$2,List!$P:$P,0)))
* INDEX(List!$R:$R,MATCH(BU$2,List!$P:$P,0)))</f>
        <v>0</v>
      </c>
      <c r="BV45" s="357">
        <f ca="1">IF(
COUNTIFS('Project Follow up - Base'!$S$20:$S$96,BV$2,'Project Follow up - Base'!$F$20:$F$96,$C45)&lt;= INDEX(List!$Q:$Q,MATCH(BV$2,List!$P:$P,0)),
0,
(COUNTIFS('Project Follow up - Base'!$S$20:$S$96,BV$2,'Project Follow up - Base'!$F$20:$F$96,$C45)
- INDEX(List!$Q:$Q,MATCH(BV$2,List!$P:$P,0)))
* INDEX(List!$R:$R,MATCH(BV$2,List!$P:$P,0)))</f>
        <v>0</v>
      </c>
      <c r="BW45" s="357">
        <f ca="1">IF(
COUNTIFS('Project Follow up - Base'!$S$20:$S$96,BW$2,'Project Follow up - Base'!$F$20:$F$96,$C45)&lt;= INDEX(List!$Q:$Q,MATCH(BW$2,List!$P:$P,0)),
0,
(COUNTIFS('Project Follow up - Base'!$S$20:$S$96,BW$2,'Project Follow up - Base'!$F$20:$F$96,$C45)
- INDEX(List!$Q:$Q,MATCH(BW$2,List!$P:$P,0)))
* INDEX(List!$R:$R,MATCH(BW$2,List!$P:$P,0)))</f>
        <v>0</v>
      </c>
      <c r="BX45" s="357">
        <f ca="1">IF(
COUNTIFS('Project Follow up - Base'!$S$20:$S$96,BX$2,'Project Follow up - Base'!$F$20:$F$96,$C45)&lt;= INDEX(List!$Q:$Q,MATCH(BX$2,List!$P:$P,0)),
0,
(COUNTIFS('Project Follow up - Base'!$S$20:$S$96,BX$2,'Project Follow up - Base'!$F$20:$F$96,$C45)
- INDEX(List!$Q:$Q,MATCH(BX$2,List!$P:$P,0)))
* INDEX(List!$R:$R,MATCH(BX$2,List!$P:$P,0)))</f>
        <v>0</v>
      </c>
      <c r="BY45" s="357">
        <f ca="1">IF(
COUNTIFS('Project Follow up - Base'!$S$20:$S$96,BY$2,'Project Follow up - Base'!$F$20:$F$96,$C45)&lt;= INDEX(List!$Q:$Q,MATCH(BY$2,List!$P:$P,0)),
0,
(COUNTIFS('Project Follow up - Base'!$S$20:$S$96,BY$2,'Project Follow up - Base'!$F$20:$F$96,$C45)
- INDEX(List!$Q:$Q,MATCH(BY$2,List!$P:$P,0)))
* INDEX(List!$R:$R,MATCH(BY$2,List!$P:$P,0)))</f>
        <v>0</v>
      </c>
      <c r="BZ45" s="357">
        <f ca="1">IF(
COUNTIFS('Project Follow up - Base'!$S$20:$S$96,BZ$2,'Project Follow up - Base'!$F$20:$F$96,$C45)&lt;= INDEX(List!$Q:$Q,MATCH(BZ$2,List!$P:$P,0)),
0,
(COUNTIFS('Project Follow up - Base'!$S$20:$S$96,BZ$2,'Project Follow up - Base'!$F$20:$F$96,$C45)
- INDEX(List!$Q:$Q,MATCH(BZ$2,List!$P:$P,0)))
* INDEX(List!$R:$R,MATCH(BZ$2,List!$P:$P,0)))</f>
        <v>0</v>
      </c>
      <c r="CA45" s="357">
        <f ca="1">IF(
COUNTIFS('Project Follow up - Base'!$S$20:$S$96,CA$2,'Project Follow up - Base'!$F$20:$F$96,$C45)&lt;= INDEX(List!$Q:$Q,MATCH(CA$2,List!$P:$P,0)),
0,
(COUNTIFS('Project Follow up - Base'!$S$20:$S$96,CA$2,'Project Follow up - Base'!$F$20:$F$96,$C45)
- INDEX(List!$Q:$Q,MATCH(CA$2,List!$P:$P,0)))
* INDEX(List!$R:$R,MATCH(CA$2,List!$P:$P,0)))</f>
        <v>0</v>
      </c>
      <c r="CB45" s="357">
        <f ca="1">IF(
COUNTIFS('Project Follow up - Base'!$S$20:$S$96,CB$2,'Project Follow up - Base'!$F$20:$F$96,$C45)&lt;= INDEX(List!$Q:$Q,MATCH(CB$2,List!$P:$P,0)),
0,
(COUNTIFS('Project Follow up - Base'!$S$20:$S$96,CB$2,'Project Follow up - Base'!$F$20:$F$96,$C45)
- INDEX(List!$Q:$Q,MATCH(CB$2,List!$P:$P,0)))
* INDEX(List!$R:$R,MATCH(CB$2,List!$P:$P,0)))</f>
        <v>0</v>
      </c>
      <c r="CC45" s="357">
        <f ca="1">IF(
COUNTIFS('Project Follow up - Base'!$S$20:$S$96,CC$2,'Project Follow up - Base'!$F$20:$F$96,$C45)&lt;= INDEX(List!$Q:$Q,MATCH(CC$2,List!$P:$P,0)),
0,
(COUNTIFS('Project Follow up - Base'!$S$20:$S$96,CC$2,'Project Follow up - Base'!$F$20:$F$96,$C45)
- INDEX(List!$Q:$Q,MATCH(CC$2,List!$P:$P,0)))
* INDEX(List!$R:$R,MATCH(CC$2,List!$P:$P,0)))</f>
        <v>0</v>
      </c>
      <c r="CD45" s="357">
        <f ca="1">IF(
COUNTIFS('Project Follow up - Base'!$S$20:$S$96,CD$2,'Project Follow up - Base'!$F$20:$F$96,$C45)&lt;= INDEX(List!$Q:$Q,MATCH(CD$2,List!$P:$P,0)),
0,
(COUNTIFS('Project Follow up - Base'!$S$20:$S$96,CD$2,'Project Follow up - Base'!$F$20:$F$96,$C45)
- INDEX(List!$Q:$Q,MATCH(CD$2,List!$P:$P,0)))
* INDEX(List!$R:$R,MATCH(CD$2,List!$P:$P,0)))</f>
        <v>0</v>
      </c>
      <c r="CE45" s="357">
        <f ca="1">IF(
COUNTIFS('Project Follow up - Base'!$S$20:$S$96,CE$2,'Project Follow up - Base'!$F$20:$F$96,$C45)&lt;= INDEX(List!$Q:$Q,MATCH(CE$2,List!$P:$P,0)),
0,
(COUNTIFS('Project Follow up - Base'!$S$20:$S$96,CE$2,'Project Follow up - Base'!$F$20:$F$96,$C45)
- INDEX(List!$Q:$Q,MATCH(CE$2,List!$P:$P,0)))
* INDEX(List!$R:$R,MATCH(CE$2,List!$P:$P,0)))</f>
        <v>0</v>
      </c>
      <c r="CF45" s="357">
        <f ca="1">IF(
COUNTIFS('Project Follow up - Base'!$S$20:$S$96,CF$2,'Project Follow up - Base'!$F$20:$F$96,$C45)&lt;= INDEX(List!$Q:$Q,MATCH(CF$2,List!$P:$P,0)),
0,
(COUNTIFS('Project Follow up - Base'!$S$20:$S$96,CF$2,'Project Follow up - Base'!$F$20:$F$96,$C45)
- INDEX(List!$Q:$Q,MATCH(CF$2,List!$P:$P,0)))
* INDEX(List!$R:$R,MATCH(CF$2,List!$P:$P,0)))</f>
        <v>0</v>
      </c>
      <c r="CG45" s="357">
        <f ca="1">IF(
COUNTIFS('Project Follow up - Base'!$S$20:$S$96,CG$2,'Project Follow up - Base'!$F$20:$F$96,$C45)&lt;= INDEX(List!$Q:$Q,MATCH(CG$2,List!$P:$P,0)),
0,
(COUNTIFS('Project Follow up - Base'!$S$20:$S$96,CG$2,'Project Follow up - Base'!$F$20:$F$96,$C45)
- INDEX(List!$Q:$Q,MATCH(CG$2,List!$P:$P,0)))
* INDEX(List!$R:$R,MATCH(CG$2,List!$P:$P,0)))</f>
        <v>0</v>
      </c>
      <c r="CH45" s="357">
        <f ca="1">IF(
COUNTIFS('Project Follow up - Base'!$S$20:$S$96,CH$2,'Project Follow up - Base'!$F$20:$F$96,$C45)&lt;= INDEX(List!$Q:$Q,MATCH(CH$2,List!$P:$P,0)),
0,
(COUNTIFS('Project Follow up - Base'!$S$20:$S$96,CH$2,'Project Follow up - Base'!$F$20:$F$96,$C45)
- INDEX(List!$Q:$Q,MATCH(CH$2,List!$P:$P,0)))
* INDEX(List!$R:$R,MATCH(CH$2,List!$P:$P,0)))</f>
        <v>0</v>
      </c>
      <c r="CI45" s="357">
        <f ca="1">IF(
COUNTIFS('Project Follow up - Base'!$S$20:$S$96,CI$2,'Project Follow up - Base'!$F$20:$F$96,$C45)&lt;= INDEX(List!$Q:$Q,MATCH(CI$2,List!$P:$P,0)),
0,
(COUNTIFS('Project Follow up - Base'!$S$20:$S$96,CI$2,'Project Follow up - Base'!$F$20:$F$96,$C45)
- INDEX(List!$Q:$Q,MATCH(CI$2,List!$P:$P,0)))
* INDEX(List!$R:$R,MATCH(CI$2,List!$P:$P,0)))</f>
        <v>0</v>
      </c>
      <c r="CJ45" s="357">
        <f ca="1">IF(
COUNTIFS('Project Follow up - Base'!$S$20:$S$96,CJ$2,'Project Follow up - Base'!$F$20:$F$96,$C45)&lt;= INDEX(List!$Q:$Q,MATCH(CJ$2,List!$P:$P,0)),
0,
(COUNTIFS('Project Follow up - Base'!$S$20:$S$96,CJ$2,'Project Follow up - Base'!$F$20:$F$96,$C45)
- INDEX(List!$Q:$Q,MATCH(CJ$2,List!$P:$P,0)))
* INDEX(List!$R:$R,MATCH(CJ$2,List!$P:$P,0)))</f>
        <v>0</v>
      </c>
      <c r="CK45" s="357">
        <f ca="1">IF(
COUNTIFS('Project Follow up - Base'!$S$20:$S$96,CK$2,'Project Follow up - Base'!$F$20:$F$96,$C45)&lt;= INDEX(List!$Q:$Q,MATCH(CK$2,List!$P:$P,0)),
0,
(COUNTIFS('Project Follow up - Base'!$S$20:$S$96,CK$2,'Project Follow up - Base'!$F$20:$F$96,$C45)
- INDEX(List!$Q:$Q,MATCH(CK$2,List!$P:$P,0)))
* INDEX(List!$R:$R,MATCH(CK$2,List!$P:$P,0)))</f>
        <v>0</v>
      </c>
      <c r="CL45" s="357">
        <f ca="1">IF(
COUNTIFS('Project Follow up - Base'!$S$20:$S$96,CL$2,'Project Follow up - Base'!$F$20:$F$96,$C45)&lt;= INDEX(List!$Q:$Q,MATCH(CL$2,List!$P:$P,0)),
0,
(COUNTIFS('Project Follow up - Base'!$S$20:$S$96,CL$2,'Project Follow up - Base'!$F$20:$F$96,$C45)
- INDEX(List!$Q:$Q,MATCH(CL$2,List!$P:$P,0)))
* INDEX(List!$R:$R,MATCH(CL$2,List!$P:$P,0)))</f>
        <v>0</v>
      </c>
      <c r="CM45" s="357">
        <f ca="1">IF(
COUNTIFS('Project Follow up - Base'!$S$20:$S$96,CM$2,'Project Follow up - Base'!$F$20:$F$96,$C45)&lt;= INDEX(List!$Q:$Q,MATCH(CM$2,List!$P:$P,0)),
0,
(COUNTIFS('Project Follow up - Base'!$S$20:$S$96,CM$2,'Project Follow up - Base'!$F$20:$F$96,$C45)
- INDEX(List!$Q:$Q,MATCH(CM$2,List!$P:$P,0)))
* INDEX(List!$R:$R,MATCH(CM$2,List!$P:$P,0)))</f>
        <v>0</v>
      </c>
      <c r="CN45" s="357">
        <f ca="1">IF(
COUNTIFS('Project Follow up - Base'!$S$20:$S$96,CN$2,'Project Follow up - Base'!$F$20:$F$96,$C45)&lt;= INDEX(List!$Q:$Q,MATCH(CN$2,List!$P:$P,0)),
0,
(COUNTIFS('Project Follow up - Base'!$S$20:$S$96,CN$2,'Project Follow up - Base'!$F$20:$F$96,$C45)
- INDEX(List!$Q:$Q,MATCH(CN$2,List!$P:$P,0)))
* INDEX(List!$R:$R,MATCH(CN$2,List!$P:$P,0)))</f>
        <v>0</v>
      </c>
      <c r="CO45" s="357">
        <f ca="1">IF(
COUNTIFS('Project Follow up - Base'!$S$20:$S$96,CO$2,'Project Follow up - Base'!$F$20:$F$96,$C45)&lt;= INDEX(List!$Q:$Q,MATCH(CO$2,List!$P:$P,0)),
0,
(COUNTIFS('Project Follow up - Base'!$S$20:$S$96,CO$2,'Project Follow up - Base'!$F$20:$F$96,$C45)
- INDEX(List!$Q:$Q,MATCH(CO$2,List!$P:$P,0)))
* INDEX(List!$R:$R,MATCH(CO$2,List!$P:$P,0)))</f>
        <v>0</v>
      </c>
      <c r="CP45" s="357">
        <f ca="1">IF(
COUNTIFS('Project Follow up - Base'!$S$20:$S$96,CP$2,'Project Follow up - Base'!$F$20:$F$96,$C45)&lt;= INDEX(List!$Q:$Q,MATCH(CP$2,List!$P:$P,0)),
0,
(COUNTIFS('Project Follow up - Base'!$S$20:$S$96,CP$2,'Project Follow up - Base'!$F$20:$F$96,$C45)
- INDEX(List!$Q:$Q,MATCH(CP$2,List!$P:$P,0)))
* INDEX(List!$R:$R,MATCH(CP$2,List!$P:$P,0)))</f>
        <v>0</v>
      </c>
      <c r="CQ45" s="357">
        <f ca="1">IF(
COUNTIFS('Project Follow up - Base'!$S$20:$S$96,CQ$2,'Project Follow up - Base'!$F$20:$F$96,$C45)&lt;= INDEX(List!$Q:$Q,MATCH(CQ$2,List!$P:$P,0)),
0,
(COUNTIFS('Project Follow up - Base'!$S$20:$S$96,CQ$2,'Project Follow up - Base'!$F$20:$F$96,$C45)
- INDEX(List!$Q:$Q,MATCH(CQ$2,List!$P:$P,0)))
* INDEX(List!$R:$R,MATCH(CQ$2,List!$P:$P,0)))</f>
        <v>0</v>
      </c>
      <c r="CR45" s="357">
        <f ca="1">IF(
COUNTIFS('Project Follow up - Base'!$S$20:$S$96,CR$2,'Project Follow up - Base'!$F$20:$F$96,$C45)&lt;= INDEX(List!$Q:$Q,MATCH(CR$2,List!$P:$P,0)),
0,
(COUNTIFS('Project Follow up - Base'!$S$20:$S$96,CR$2,'Project Follow up - Base'!$F$20:$F$96,$C45)
- INDEX(List!$Q:$Q,MATCH(CR$2,List!$P:$P,0)))
* INDEX(List!$R:$R,MATCH(CR$2,List!$P:$P,0)))</f>
        <v>0</v>
      </c>
      <c r="CS45" s="357">
        <f ca="1">IF(
COUNTIFS('Project Follow up - Base'!$S$20:$S$96,CS$2,'Project Follow up - Base'!$F$20:$F$96,$C45)&lt;= INDEX(List!$Q:$Q,MATCH(CS$2,List!$P:$P,0)),
0,
(COUNTIFS('Project Follow up - Base'!$S$20:$S$96,CS$2,'Project Follow up - Base'!$F$20:$F$96,$C45)
- INDEX(List!$Q:$Q,MATCH(CS$2,List!$P:$P,0)))
* INDEX(List!$R:$R,MATCH(CS$2,List!$P:$P,0)))</f>
        <v>0</v>
      </c>
      <c r="CT45" s="357">
        <f ca="1">IF(
COUNTIFS('Project Follow up - Base'!$S$20:$S$96,CT$2,'Project Follow up - Base'!$F$20:$F$96,$C45)&lt;= INDEX(List!$Q:$Q,MATCH(CT$2,List!$P:$P,0)),
0,
(COUNTIFS('Project Follow up - Base'!$S$20:$S$96,CT$2,'Project Follow up - Base'!$F$20:$F$96,$C45)
- INDEX(List!$Q:$Q,MATCH(CT$2,List!$P:$P,0)))
* INDEX(List!$R:$R,MATCH(CT$2,List!$P:$P,0)))</f>
        <v>0</v>
      </c>
      <c r="CU45" s="357">
        <f ca="1">IF(
COUNTIFS('Project Follow up - Base'!$S$20:$S$96,CU$2,'Project Follow up - Base'!$F$20:$F$96,$C45)&lt;= INDEX(List!$Q:$Q,MATCH(CU$2,List!$P:$P,0)),
0,
(COUNTIFS('Project Follow up - Base'!$S$20:$S$96,CU$2,'Project Follow up - Base'!$F$20:$F$96,$C45)
- INDEX(List!$Q:$Q,MATCH(CU$2,List!$P:$P,0)))
* INDEX(List!$R:$R,MATCH(CU$2,List!$P:$P,0)))</f>
        <v>0</v>
      </c>
      <c r="CV45" s="357">
        <f ca="1">IF(
COUNTIFS('Project Follow up - Base'!$S$20:$S$96,CV$2,'Project Follow up - Base'!$F$20:$F$96,$C45)&lt;= INDEX(List!$Q:$Q,MATCH(CV$2,List!$P:$P,0)),
0,
(COUNTIFS('Project Follow up - Base'!$S$20:$S$96,CV$2,'Project Follow up - Base'!$F$20:$F$96,$C45)
- INDEX(List!$Q:$Q,MATCH(CV$2,List!$P:$P,0)))
* INDEX(List!$R:$R,MATCH(CV$2,List!$P:$P,0)))</f>
        <v>0</v>
      </c>
      <c r="CW45" s="357">
        <f ca="1">IF(
COUNTIFS('Project Follow up - Base'!$S$20:$S$96,CW$2,'Project Follow up - Base'!$F$20:$F$96,$C45)&lt;= INDEX(List!$Q:$Q,MATCH(CW$2,List!$P:$P,0)),
0,
(COUNTIFS('Project Follow up - Base'!$S$20:$S$96,CW$2,'Project Follow up - Base'!$F$20:$F$96,$C45)
- INDEX(List!$Q:$Q,MATCH(CW$2,List!$P:$P,0)))
* INDEX(List!$R:$R,MATCH(CW$2,List!$P:$P,0)))</f>
        <v>0</v>
      </c>
      <c r="CX45" s="357">
        <f ca="1">IF(
COUNTIFS('Project Follow up - Base'!$S$20:$S$96,CX$2,'Project Follow up - Base'!$F$20:$F$96,$C45)&lt;= INDEX(List!$Q:$Q,MATCH(CX$2,List!$P:$P,0)),
0,
(COUNTIFS('Project Follow up - Base'!$S$20:$S$96,CX$2,'Project Follow up - Base'!$F$20:$F$96,$C45)
- INDEX(List!$Q:$Q,MATCH(CX$2,List!$P:$P,0)))
* INDEX(List!$R:$R,MATCH(CX$2,List!$P:$P,0)))</f>
        <v>0</v>
      </c>
      <c r="CY45" s="357">
        <f ca="1">IF(
COUNTIFS('Project Follow up - Base'!$S$20:$S$96,CY$2,'Project Follow up - Base'!$F$20:$F$96,$C45)&lt;= INDEX(List!$Q:$Q,MATCH(CY$2,List!$P:$P,0)),
0,
(COUNTIFS('Project Follow up - Base'!$S$20:$S$96,CY$2,'Project Follow up - Base'!$F$20:$F$96,$C45)
- INDEX(List!$Q:$Q,MATCH(CY$2,List!$P:$P,0)))
* INDEX(List!$R:$R,MATCH(CY$2,List!$P:$P,0)))</f>
        <v>0</v>
      </c>
      <c r="CZ45" s="357">
        <f ca="1">IF(
COUNTIFS('Project Follow up - Base'!$S$20:$S$96,CZ$2,'Project Follow up - Base'!$F$20:$F$96,$C45)&lt;= INDEX(List!$Q:$Q,MATCH(CZ$2,List!$P:$P,0)),
0,
(COUNTIFS('Project Follow up - Base'!$S$20:$S$96,CZ$2,'Project Follow up - Base'!$F$20:$F$96,$C45)
- INDEX(List!$Q:$Q,MATCH(CZ$2,List!$P:$P,0)))
* INDEX(List!$R:$R,MATCH(CZ$2,List!$P:$P,0)))</f>
        <v>0</v>
      </c>
      <c r="DA45" s="357">
        <f ca="1">IF(
COUNTIFS('Project Follow up - Base'!$S$20:$S$96,DA$2,'Project Follow up - Base'!$F$20:$F$96,$C45)&lt;= INDEX(List!$Q:$Q,MATCH(DA$2,List!$P:$P,0)),
0,
(COUNTIFS('Project Follow up - Base'!$S$20:$S$96,DA$2,'Project Follow up - Base'!$F$20:$F$96,$C45)
- INDEX(List!$Q:$Q,MATCH(DA$2,List!$P:$P,0)))
* INDEX(List!$R:$R,MATCH(DA$2,List!$P:$P,0)))</f>
        <v>0</v>
      </c>
      <c r="DB45" s="357">
        <f ca="1">IF(
COUNTIFS('Project Follow up - Base'!$S$20:$S$96,DB$2,'Project Follow up - Base'!$F$20:$F$96,$C45)&lt;= INDEX(List!$Q:$Q,MATCH(DB$2,List!$P:$P,0)),
0,
(COUNTIFS('Project Follow up - Base'!$S$20:$S$96,DB$2,'Project Follow up - Base'!$F$20:$F$96,$C45)
- INDEX(List!$Q:$Q,MATCH(DB$2,List!$P:$P,0)))
* INDEX(List!$R:$R,MATCH(DB$2,List!$P:$P,0)))</f>
        <v>0</v>
      </c>
    </row>
    <row r="46" spans="1:106" x14ac:dyDescent="0.2">
      <c r="A46" s="353">
        <f>COUNTIF('Project Follow up - Base'!$F$20:$F$96,C46)</f>
        <v>0</v>
      </c>
      <c r="B46" s="353">
        <f>'Employees Summary'!B47</f>
        <v>0</v>
      </c>
      <c r="C46" s="353">
        <f>'Employees Summary'!C47</f>
        <v>0</v>
      </c>
      <c r="D46" s="354" t="str">
        <f>IF(C46=0,"", IF(A46&gt;0,1-(G46*[1]KPI!$C$3)-(H46*[1]KPI!$C$4),""))</f>
        <v/>
      </c>
      <c r="E46" s="365" t="str">
        <f>IF(OR(C46='Project Follow up - Base'!$D$17,C46='Project Follow up - Base'!$D$38,C46='Project Follow up - Base'!$D$74), IF(SUMIF(B:B,B46,A:A)=0,"", AVERAGEIF(B:B,B46,D:D)),"")</f>
        <v/>
      </c>
      <c r="F46" s="366">
        <f>SUMIF('Project Follow up - Base'!$F$20:$F$102,'Employees KPIs'!C46,'Project Follow up - Base'!$AA$20:$AA$102)</f>
        <v>0</v>
      </c>
      <c r="G46" s="355">
        <f>IF( F46=0,
   0,
   IF(
     F46-
     [1]KPI!$F$3
     &lt;0,0,
     F46-
     [1]KPI!$F$3
    )*
     [1]KPI!$G$3
)</f>
        <v>0</v>
      </c>
      <c r="H46" s="355">
        <f t="shared" ca="1" si="0"/>
        <v>0</v>
      </c>
      <c r="I46" s="356">
        <f ca="1">IF(
COUNTIFS('Project Follow up - Base'!$S$20:$S$96,I$2,'Project Follow up - Base'!$F$20:$F$96,$C46)&lt;= INDEX(List!$Q:$Q,MATCH(I$2,List!$P:$P,0)),
0,
(COUNTIFS('Project Follow up - Base'!$S$20:$S$96,I$2,'Project Follow up - Base'!$F$20:$F$96,$C46)
- INDEX(List!$Q:$Q,MATCH(I$2,List!$P:$P,0)))
* INDEX(List!$R:$R,MATCH(I$2,List!$P:$P,0)))</f>
        <v>0</v>
      </c>
      <c r="J46" s="357">
        <f ca="1">IF(
COUNTIFS('Project Follow up - Base'!$S$20:$S$96,J$2,'Project Follow up - Base'!$F$20:$F$96,$C46)&lt;= INDEX(List!$Q:$Q,MATCH(J$2,List!$P:$P,0)),
0,
(COUNTIFS('Project Follow up - Base'!$S$20:$S$96,J$2,'Project Follow up - Base'!$F$20:$F$96,$C46)
- INDEX(List!$Q:$Q,MATCH(J$2,List!$P:$P,0)))
* INDEX(List!$R:$R,MATCH(J$2,List!$P:$P,0)))</f>
        <v>0</v>
      </c>
      <c r="K46" s="357">
        <f ca="1">IF(
COUNTIFS('Project Follow up - Base'!$S$20:$S$96,K$2,'Project Follow up - Base'!$F$20:$F$96,$C46)&lt;= INDEX(List!$Q:$Q,MATCH(K$2,List!$P:$P,0)),
0,
(COUNTIFS('Project Follow up - Base'!$S$20:$S$96,K$2,'Project Follow up - Base'!$F$20:$F$96,$C46)
- INDEX(List!$Q:$Q,MATCH(K$2,List!$P:$P,0)))
* INDEX(List!$R:$R,MATCH(K$2,List!$P:$P,0)))</f>
        <v>0</v>
      </c>
      <c r="L46" s="357">
        <f ca="1">IF(
COUNTIFS('Project Follow up - Base'!$S$20:$S$96,L$2,'Project Follow up - Base'!$F$20:$F$96,$C46)&lt;= INDEX(List!$Q:$Q,MATCH(L$2,List!$P:$P,0)),
0,
(COUNTIFS('Project Follow up - Base'!$S$20:$S$96,L$2,'Project Follow up - Base'!$F$20:$F$96,$C46)
- INDEX(List!$Q:$Q,MATCH(L$2,List!$P:$P,0)))
* INDEX(List!$R:$R,MATCH(L$2,List!$P:$P,0)))</f>
        <v>0</v>
      </c>
      <c r="M46" s="357">
        <f ca="1">IF(
COUNTIFS('Project Follow up - Base'!$S$20:$S$96,M$2,'Project Follow up - Base'!$F$20:$F$96,$C46)&lt;= INDEX(List!$Q:$Q,MATCH(M$2,List!$P:$P,0)),
0,
(COUNTIFS('Project Follow up - Base'!$S$20:$S$96,M$2,'Project Follow up - Base'!$F$20:$F$96,$C46)
- INDEX(List!$Q:$Q,MATCH(M$2,List!$P:$P,0)))
* INDEX(List!$R:$R,MATCH(M$2,List!$P:$P,0)))</f>
        <v>0</v>
      </c>
      <c r="N46" s="357">
        <f ca="1">IF(
COUNTIFS('Project Follow up - Base'!$S$20:$S$96,N$2,'Project Follow up - Base'!$F$20:$F$96,$C46)&lt;= INDEX(List!$Q:$Q,MATCH(N$2,List!$P:$P,0)),
0,
(COUNTIFS('Project Follow up - Base'!$S$20:$S$96,N$2,'Project Follow up - Base'!$F$20:$F$96,$C46)
- INDEX(List!$Q:$Q,MATCH(N$2,List!$P:$P,0)))
* INDEX(List!$R:$R,MATCH(N$2,List!$P:$P,0)))</f>
        <v>0</v>
      </c>
      <c r="O46" s="357">
        <f ca="1">IF(
COUNTIFS('Project Follow up - Base'!$S$20:$S$96,O$2,'Project Follow up - Base'!$F$20:$F$96,$C46)&lt;= INDEX(List!$Q:$Q,MATCH(O$2,List!$P:$P,0)),
0,
(COUNTIFS('Project Follow up - Base'!$S$20:$S$96,O$2,'Project Follow up - Base'!$F$20:$F$96,$C46)
- INDEX(List!$Q:$Q,MATCH(O$2,List!$P:$P,0)))
* INDEX(List!$R:$R,MATCH(O$2,List!$P:$P,0)))</f>
        <v>0</v>
      </c>
      <c r="P46" s="357">
        <f ca="1">IF(
COUNTIFS('Project Follow up - Base'!$S$20:$S$96,P$2,'Project Follow up - Base'!$F$20:$F$96,$C46)&lt;= INDEX(List!$Q:$Q,MATCH(P$2,List!$P:$P,0)),
0,
(COUNTIFS('Project Follow up - Base'!$S$20:$S$96,P$2,'Project Follow up - Base'!$F$20:$F$96,$C46)
- INDEX(List!$Q:$Q,MATCH(P$2,List!$P:$P,0)))
* INDEX(List!$R:$R,MATCH(P$2,List!$P:$P,0)))</f>
        <v>0</v>
      </c>
      <c r="Q46" s="357">
        <f ca="1">IF(
COUNTIFS('Project Follow up - Base'!$S$20:$S$96,Q$2,'Project Follow up - Base'!$F$20:$F$96,$C46)&lt;= INDEX(List!$Q:$Q,MATCH(Q$2,List!$P:$P,0)),
0,
(COUNTIFS('Project Follow up - Base'!$S$20:$S$96,Q$2,'Project Follow up - Base'!$F$20:$F$96,$C46)
- INDEX(List!$Q:$Q,MATCH(Q$2,List!$P:$P,0)))
* INDEX(List!$R:$R,MATCH(Q$2,List!$P:$P,0)))</f>
        <v>0</v>
      </c>
      <c r="R46" s="357">
        <f ca="1">IF(
COUNTIFS('Project Follow up - Base'!$S$20:$S$96,R$2,'Project Follow up - Base'!$F$20:$F$96,$C46)&lt;= INDEX(List!$Q:$Q,MATCH(R$2,List!$P:$P,0)),
0,
(COUNTIFS('Project Follow up - Base'!$S$20:$S$96,R$2,'Project Follow up - Base'!$F$20:$F$96,$C46)
- INDEX(List!$Q:$Q,MATCH(R$2,List!$P:$P,0)))
* INDEX(List!$R:$R,MATCH(R$2,List!$P:$P,0)))</f>
        <v>0</v>
      </c>
      <c r="S46" s="357">
        <f ca="1">IF(
COUNTIFS('Project Follow up - Base'!$S$20:$S$96,S$2,'Project Follow up - Base'!$F$20:$F$96,$C46)&lt;= INDEX(List!$Q:$Q,MATCH(S$2,List!$P:$P,0)),
0,
(COUNTIFS('Project Follow up - Base'!$S$20:$S$96,S$2,'Project Follow up - Base'!$F$20:$F$96,$C46)
- INDEX(List!$Q:$Q,MATCH(S$2,List!$P:$P,0)))
* INDEX(List!$R:$R,MATCH(S$2,List!$P:$P,0)))</f>
        <v>0</v>
      </c>
      <c r="T46" s="357">
        <f ca="1">IF(
COUNTIFS('Project Follow up - Base'!$S$20:$S$96,T$2,'Project Follow up - Base'!$F$20:$F$96,$C46)&lt;= INDEX(List!$Q:$Q,MATCH(T$2,List!$P:$P,0)),
0,
(COUNTIFS('Project Follow up - Base'!$S$20:$S$96,T$2,'Project Follow up - Base'!$F$20:$F$96,$C46)
- INDEX(List!$Q:$Q,MATCH(T$2,List!$P:$P,0)))
* INDEX(List!$R:$R,MATCH(T$2,List!$P:$P,0)))</f>
        <v>0</v>
      </c>
      <c r="U46" s="357">
        <f ca="1">IF(
COUNTIFS('Project Follow up - Base'!$S$20:$S$96,U$2,'Project Follow up - Base'!$F$20:$F$96,$C46)&lt;= INDEX(List!$Q:$Q,MATCH(U$2,List!$P:$P,0)),
0,
(COUNTIFS('Project Follow up - Base'!$S$20:$S$96,U$2,'Project Follow up - Base'!$F$20:$F$96,$C46)
- INDEX(List!$Q:$Q,MATCH(U$2,List!$P:$P,0)))
* INDEX(List!$R:$R,MATCH(U$2,List!$P:$P,0)))</f>
        <v>0</v>
      </c>
      <c r="V46" s="357">
        <f ca="1">IF(
COUNTIFS('Project Follow up - Base'!$S$20:$S$96,V$2,'Project Follow up - Base'!$F$20:$F$96,$C46)&lt;= INDEX(List!$Q:$Q,MATCH(V$2,List!$P:$P,0)),
0,
(COUNTIFS('Project Follow up - Base'!$S$20:$S$96,V$2,'Project Follow up - Base'!$F$20:$F$96,$C46)
- INDEX(List!$Q:$Q,MATCH(V$2,List!$P:$P,0)))
* INDEX(List!$R:$R,MATCH(V$2,List!$P:$P,0)))</f>
        <v>0</v>
      </c>
      <c r="W46" s="357">
        <f ca="1">IF(
COUNTIFS('Project Follow up - Base'!$S$20:$S$96,W$2,'Project Follow up - Base'!$F$20:$F$96,$C46)&lt;= INDEX(List!$Q:$Q,MATCH(W$2,List!$P:$P,0)),
0,
(COUNTIFS('Project Follow up - Base'!$S$20:$S$96,W$2,'Project Follow up - Base'!$F$20:$F$96,$C46)
- INDEX(List!$Q:$Q,MATCH(W$2,List!$P:$P,0)))
* INDEX(List!$R:$R,MATCH(W$2,List!$P:$P,0)))</f>
        <v>0</v>
      </c>
      <c r="X46" s="357">
        <f ca="1">IF(
COUNTIFS('Project Follow up - Base'!$S$20:$S$96,X$2,'Project Follow up - Base'!$F$20:$F$96,$C46)&lt;= INDEX(List!$Q:$Q,MATCH(X$2,List!$P:$P,0)),
0,
(COUNTIFS('Project Follow up - Base'!$S$20:$S$96,X$2,'Project Follow up - Base'!$F$20:$F$96,$C46)
- INDEX(List!$Q:$Q,MATCH(X$2,List!$P:$P,0)))
* INDEX(List!$R:$R,MATCH(X$2,List!$P:$P,0)))</f>
        <v>0</v>
      </c>
      <c r="Y46" s="357">
        <f ca="1">IF(
COUNTIFS('Project Follow up - Base'!$S$20:$S$96,Y$2,'Project Follow up - Base'!$F$20:$F$96,$C46)&lt;= INDEX(List!$Q:$Q,MATCH(Y$2,List!$P:$P,0)),
0,
(COUNTIFS('Project Follow up - Base'!$S$20:$S$96,Y$2,'Project Follow up - Base'!$F$20:$F$96,$C46)
- INDEX(List!$Q:$Q,MATCH(Y$2,List!$P:$P,0)))
* INDEX(List!$R:$R,MATCH(Y$2,List!$P:$P,0)))</f>
        <v>0</v>
      </c>
      <c r="Z46" s="357">
        <f ca="1">IF(
COUNTIFS('Project Follow up - Base'!$S$20:$S$96,Z$2,'Project Follow up - Base'!$F$20:$F$96,$C46)&lt;= INDEX(List!$Q:$Q,MATCH(Z$2,List!$P:$P,0)),
0,
(COUNTIFS('Project Follow up - Base'!$S$20:$S$96,Z$2,'Project Follow up - Base'!$F$20:$F$96,$C46)
- INDEX(List!$Q:$Q,MATCH(Z$2,List!$P:$P,0)))
* INDEX(List!$R:$R,MATCH(Z$2,List!$P:$P,0)))</f>
        <v>0</v>
      </c>
      <c r="AA46" s="357">
        <f ca="1">IF(
COUNTIFS('Project Follow up - Base'!$S$20:$S$96,AA$2,'Project Follow up - Base'!$F$20:$F$96,$C46)&lt;= INDEX(List!$Q:$Q,MATCH(AA$2,List!$P:$P,0)),
0,
(COUNTIFS('Project Follow up - Base'!$S$20:$S$96,AA$2,'Project Follow up - Base'!$F$20:$F$96,$C46)
- INDEX(List!$Q:$Q,MATCH(AA$2,List!$P:$P,0)))
* INDEX(List!$R:$R,MATCH(AA$2,List!$P:$P,0)))</f>
        <v>0</v>
      </c>
      <c r="AB46" s="357">
        <f ca="1">IF(
COUNTIFS('Project Follow up - Base'!$S$20:$S$96,AB$2,'Project Follow up - Base'!$F$20:$F$96,$C46)&lt;= INDEX(List!$Q:$Q,MATCH(AB$2,List!$P:$P,0)),
0,
(COUNTIFS('Project Follow up - Base'!$S$20:$S$96,AB$2,'Project Follow up - Base'!$F$20:$F$96,$C46)
- INDEX(List!$Q:$Q,MATCH(AB$2,List!$P:$P,0)))
* INDEX(List!$R:$R,MATCH(AB$2,List!$P:$P,0)))</f>
        <v>0</v>
      </c>
      <c r="AC46" s="357">
        <f ca="1">IF(
COUNTIFS('Project Follow up - Base'!$S$20:$S$96,AC$2,'Project Follow up - Base'!$F$20:$F$96,$C46)&lt;= INDEX(List!$Q:$Q,MATCH(AC$2,List!$P:$P,0)),
0,
(COUNTIFS('Project Follow up - Base'!$S$20:$S$96,AC$2,'Project Follow up - Base'!$F$20:$F$96,$C46)
- INDEX(List!$Q:$Q,MATCH(AC$2,List!$P:$P,0)))
* INDEX(List!$R:$R,MATCH(AC$2,List!$P:$P,0)))</f>
        <v>0</v>
      </c>
      <c r="AD46" s="357">
        <f ca="1">IF(
COUNTIFS('Project Follow up - Base'!$S$20:$S$96,AD$2,'Project Follow up - Base'!$F$20:$F$96,$C46)&lt;= INDEX(List!$Q:$Q,MATCH(AD$2,List!$P:$P,0)),
0,
(COUNTIFS('Project Follow up - Base'!$S$20:$S$96,AD$2,'Project Follow up - Base'!$F$20:$F$96,$C46)
- INDEX(List!$Q:$Q,MATCH(AD$2,List!$P:$P,0)))
* INDEX(List!$R:$R,MATCH(AD$2,List!$P:$P,0)))</f>
        <v>0</v>
      </c>
      <c r="AE46" s="357">
        <f ca="1">IF(
COUNTIFS('Project Follow up - Base'!$S$20:$S$96,AE$2,'Project Follow up - Base'!$F$20:$F$96,$C46)&lt;= INDEX(List!$Q:$Q,MATCH(AE$2,List!$P:$P,0)),
0,
(COUNTIFS('Project Follow up - Base'!$S$20:$S$96,AE$2,'Project Follow up - Base'!$F$20:$F$96,$C46)
- INDEX(List!$Q:$Q,MATCH(AE$2,List!$P:$P,0)))
* INDEX(List!$R:$R,MATCH(AE$2,List!$P:$P,0)))</f>
        <v>0</v>
      </c>
      <c r="AF46" s="357">
        <f ca="1">IF(
COUNTIFS('Project Follow up - Base'!$S$20:$S$96,AF$2,'Project Follow up - Base'!$F$20:$F$96,$C46)&lt;= INDEX(List!$Q:$Q,MATCH(AF$2,List!$P:$P,0)),
0,
(COUNTIFS('Project Follow up - Base'!$S$20:$S$96,AF$2,'Project Follow up - Base'!$F$20:$F$96,$C46)
- INDEX(List!$Q:$Q,MATCH(AF$2,List!$P:$P,0)))
* INDEX(List!$R:$R,MATCH(AF$2,List!$P:$P,0)))</f>
        <v>0</v>
      </c>
      <c r="AG46" s="357">
        <f ca="1">IF(
COUNTIFS('Project Follow up - Base'!$S$20:$S$96,AG$2,'Project Follow up - Base'!$F$20:$F$96,$C46)&lt;= INDEX(List!$Q:$Q,MATCH(AG$2,List!$P:$P,0)),
0,
(COUNTIFS('Project Follow up - Base'!$S$20:$S$96,AG$2,'Project Follow up - Base'!$F$20:$F$96,$C46)
- INDEX(List!$Q:$Q,MATCH(AG$2,List!$P:$P,0)))
* INDEX(List!$R:$R,MATCH(AG$2,List!$P:$P,0)))</f>
        <v>0</v>
      </c>
      <c r="AH46" s="357">
        <f ca="1">IF(
COUNTIFS('Project Follow up - Base'!$S$20:$S$96,AH$2,'Project Follow up - Base'!$F$20:$F$96,$C46)&lt;= INDEX(List!$Q:$Q,MATCH(AH$2,List!$P:$P,0)),
0,
(COUNTIFS('Project Follow up - Base'!$S$20:$S$96,AH$2,'Project Follow up - Base'!$F$20:$F$96,$C46)
- INDEX(List!$Q:$Q,MATCH(AH$2,List!$P:$P,0)))
* INDEX(List!$R:$R,MATCH(AH$2,List!$P:$P,0)))</f>
        <v>0</v>
      </c>
      <c r="AI46" s="357">
        <f ca="1">IF(
COUNTIFS('Project Follow up - Base'!$S$20:$S$96,AI$2,'Project Follow up - Base'!$F$20:$F$96,$C46)&lt;= INDEX(List!$Q:$Q,MATCH(AI$2,List!$P:$P,0)),
0,
(COUNTIFS('Project Follow up - Base'!$S$20:$S$96,AI$2,'Project Follow up - Base'!$F$20:$F$96,$C46)
- INDEX(List!$Q:$Q,MATCH(AI$2,List!$P:$P,0)))
* INDEX(List!$R:$R,MATCH(AI$2,List!$P:$P,0)))</f>
        <v>0</v>
      </c>
      <c r="AJ46" s="357">
        <f ca="1">IF(
COUNTIFS('Project Follow up - Base'!$S$20:$S$96,AJ$2,'Project Follow up - Base'!$F$20:$F$96,$C46)&lt;= INDEX(List!$Q:$Q,MATCH(AJ$2,List!$P:$P,0)),
0,
(COUNTIFS('Project Follow up - Base'!$S$20:$S$96,AJ$2,'Project Follow up - Base'!$F$20:$F$96,$C46)
- INDEX(List!$Q:$Q,MATCH(AJ$2,List!$P:$P,0)))
* INDEX(List!$R:$R,MATCH(AJ$2,List!$P:$P,0)))</f>
        <v>0</v>
      </c>
      <c r="AK46" s="357">
        <f ca="1">IF(
COUNTIFS('Project Follow up - Base'!$S$20:$S$96,AK$2,'Project Follow up - Base'!$F$20:$F$96,$C46)&lt;= INDEX(List!$Q:$Q,MATCH(AK$2,List!$P:$P,0)),
0,
(COUNTIFS('Project Follow up - Base'!$S$20:$S$96,AK$2,'Project Follow up - Base'!$F$20:$F$96,$C46)
- INDEX(List!$Q:$Q,MATCH(AK$2,List!$P:$P,0)))
* INDEX(List!$R:$R,MATCH(AK$2,List!$P:$P,0)))</f>
        <v>0</v>
      </c>
      <c r="AL46" s="357">
        <f ca="1">IF(
COUNTIFS('Project Follow up - Base'!$S$20:$S$96,AL$2,'Project Follow up - Base'!$F$20:$F$96,$C46)&lt;= INDEX(List!$Q:$Q,MATCH(AL$2,List!$P:$P,0)),
0,
(COUNTIFS('Project Follow up - Base'!$S$20:$S$96,AL$2,'Project Follow up - Base'!$F$20:$F$96,$C46)
- INDEX(List!$Q:$Q,MATCH(AL$2,List!$P:$P,0)))
* INDEX(List!$R:$R,MATCH(AL$2,List!$P:$P,0)))</f>
        <v>0</v>
      </c>
      <c r="AM46" s="357">
        <f ca="1">IF(
COUNTIFS('Project Follow up - Base'!$S$20:$S$96,AM$2,'Project Follow up - Base'!$F$20:$F$96,$C46)&lt;= INDEX(List!$Q:$Q,MATCH(AM$2,List!$P:$P,0)),
0,
(COUNTIFS('Project Follow up - Base'!$S$20:$S$96,AM$2,'Project Follow up - Base'!$F$20:$F$96,$C46)
- INDEX(List!$Q:$Q,MATCH(AM$2,List!$P:$P,0)))
* INDEX(List!$R:$R,MATCH(AM$2,List!$P:$P,0)))</f>
        <v>0</v>
      </c>
      <c r="AN46" s="357">
        <f ca="1">IF(
COUNTIFS('Project Follow up - Base'!$S$20:$S$96,AN$2,'Project Follow up - Base'!$F$20:$F$96,$C46)&lt;= INDEX(List!$Q:$Q,MATCH(AN$2,List!$P:$P,0)),
0,
(COUNTIFS('Project Follow up - Base'!$S$20:$S$96,AN$2,'Project Follow up - Base'!$F$20:$F$96,$C46)
- INDEX(List!$Q:$Q,MATCH(AN$2,List!$P:$P,0)))
* INDEX(List!$R:$R,MATCH(AN$2,List!$P:$P,0)))</f>
        <v>0</v>
      </c>
      <c r="AO46" s="357">
        <f ca="1">IF(
COUNTIFS('Project Follow up - Base'!$S$20:$S$96,AO$2,'Project Follow up - Base'!$F$20:$F$96,$C46)&lt;= INDEX(List!$Q:$Q,MATCH(AO$2,List!$P:$P,0)),
0,
(COUNTIFS('Project Follow up - Base'!$S$20:$S$96,AO$2,'Project Follow up - Base'!$F$20:$F$96,$C46)
- INDEX(List!$Q:$Q,MATCH(AO$2,List!$P:$P,0)))
* INDEX(List!$R:$R,MATCH(AO$2,List!$P:$P,0)))</f>
        <v>0</v>
      </c>
      <c r="AP46" s="357">
        <f ca="1">IF(
COUNTIFS('Project Follow up - Base'!$S$20:$S$96,AP$2,'Project Follow up - Base'!$F$20:$F$96,$C46)&lt;= INDEX(List!$Q:$Q,MATCH(AP$2,List!$P:$P,0)),
0,
(COUNTIFS('Project Follow up - Base'!$S$20:$S$96,AP$2,'Project Follow up - Base'!$F$20:$F$96,$C46)
- INDEX(List!$Q:$Q,MATCH(AP$2,List!$P:$P,0)))
* INDEX(List!$R:$R,MATCH(AP$2,List!$P:$P,0)))</f>
        <v>0</v>
      </c>
      <c r="AQ46" s="357">
        <f ca="1">IF(
COUNTIFS('Project Follow up - Base'!$S$20:$S$96,AQ$2,'Project Follow up - Base'!$F$20:$F$96,$C46)&lt;= INDEX(List!$Q:$Q,MATCH(AQ$2,List!$P:$P,0)),
0,
(COUNTIFS('Project Follow up - Base'!$S$20:$S$96,AQ$2,'Project Follow up - Base'!$F$20:$F$96,$C46)
- INDEX(List!$Q:$Q,MATCH(AQ$2,List!$P:$P,0)))
* INDEX(List!$R:$R,MATCH(AQ$2,List!$P:$P,0)))</f>
        <v>0</v>
      </c>
      <c r="AR46" s="357">
        <f ca="1">IF(
COUNTIFS('Project Follow up - Base'!$S$20:$S$96,AR$2,'Project Follow up - Base'!$F$20:$F$96,$C46)&lt;= INDEX(List!$Q:$Q,MATCH(AR$2,List!$P:$P,0)),
0,
(COUNTIFS('Project Follow up - Base'!$S$20:$S$96,AR$2,'Project Follow up - Base'!$F$20:$F$96,$C46)
- INDEX(List!$Q:$Q,MATCH(AR$2,List!$P:$P,0)))
* INDEX(List!$R:$R,MATCH(AR$2,List!$P:$P,0)))</f>
        <v>0</v>
      </c>
      <c r="AS46" s="357">
        <f ca="1">IF(
COUNTIFS('Project Follow up - Base'!$S$20:$S$96,AS$2,'Project Follow up - Base'!$F$20:$F$96,$C46)&lt;= INDEX(List!$Q:$Q,MATCH(AS$2,List!$P:$P,0)),
0,
(COUNTIFS('Project Follow up - Base'!$S$20:$S$96,AS$2,'Project Follow up - Base'!$F$20:$F$96,$C46)
- INDEX(List!$Q:$Q,MATCH(AS$2,List!$P:$P,0)))
* INDEX(List!$R:$R,MATCH(AS$2,List!$P:$P,0)))</f>
        <v>0</v>
      </c>
      <c r="AT46" s="357">
        <f ca="1">IF(
COUNTIFS('Project Follow up - Base'!$S$20:$S$96,AT$2,'Project Follow up - Base'!$F$20:$F$96,$C46)&lt;= INDEX(List!$Q:$Q,MATCH(AT$2,List!$P:$P,0)),
0,
(COUNTIFS('Project Follow up - Base'!$S$20:$S$96,AT$2,'Project Follow up - Base'!$F$20:$F$96,$C46)
- INDEX(List!$Q:$Q,MATCH(AT$2,List!$P:$P,0)))
* INDEX(List!$R:$R,MATCH(AT$2,List!$P:$P,0)))</f>
        <v>0</v>
      </c>
      <c r="AU46" s="357">
        <f ca="1">IF(
COUNTIFS('Project Follow up - Base'!$S$20:$S$96,AU$2,'Project Follow up - Base'!$F$20:$F$96,$C46)&lt;= INDEX(List!$Q:$Q,MATCH(AU$2,List!$P:$P,0)),
0,
(COUNTIFS('Project Follow up - Base'!$S$20:$S$96,AU$2,'Project Follow up - Base'!$F$20:$F$96,$C46)
- INDEX(List!$Q:$Q,MATCH(AU$2,List!$P:$P,0)))
* INDEX(List!$R:$R,MATCH(AU$2,List!$P:$P,0)))</f>
        <v>0</v>
      </c>
      <c r="AV46" s="357">
        <f ca="1">IF(
COUNTIFS('Project Follow up - Base'!$S$20:$S$96,AV$2,'Project Follow up - Base'!$F$20:$F$96,$C46)&lt;= INDEX(List!$Q:$Q,MATCH(AV$2,List!$P:$P,0)),
0,
(COUNTIFS('Project Follow up - Base'!$S$20:$S$96,AV$2,'Project Follow up - Base'!$F$20:$F$96,$C46)
- INDEX(List!$Q:$Q,MATCH(AV$2,List!$P:$P,0)))
* INDEX(List!$R:$R,MATCH(AV$2,List!$P:$P,0)))</f>
        <v>0</v>
      </c>
      <c r="AW46" s="357">
        <f ca="1">IF(
COUNTIFS('Project Follow up - Base'!$S$20:$S$96,AW$2,'Project Follow up - Base'!$F$20:$F$96,$C46)&lt;= INDEX(List!$Q:$Q,MATCH(AW$2,List!$P:$P,0)),
0,
(COUNTIFS('Project Follow up - Base'!$S$20:$S$96,AW$2,'Project Follow up - Base'!$F$20:$F$96,$C46)
- INDEX(List!$Q:$Q,MATCH(AW$2,List!$P:$P,0)))
* INDEX(List!$R:$R,MATCH(AW$2,List!$P:$P,0)))</f>
        <v>0</v>
      </c>
      <c r="AX46" s="357">
        <f ca="1">IF(
COUNTIFS('Project Follow up - Base'!$S$20:$S$96,AX$2,'Project Follow up - Base'!$F$20:$F$96,$C46)&lt;= INDEX(List!$Q:$Q,MATCH(AX$2,List!$P:$P,0)),
0,
(COUNTIFS('Project Follow up - Base'!$S$20:$S$96,AX$2,'Project Follow up - Base'!$F$20:$F$96,$C46)
- INDEX(List!$Q:$Q,MATCH(AX$2,List!$P:$P,0)))
* INDEX(List!$R:$R,MATCH(AX$2,List!$P:$P,0)))</f>
        <v>0</v>
      </c>
      <c r="AY46" s="357">
        <f ca="1">IF(
COUNTIFS('Project Follow up - Base'!$S$20:$S$96,AY$2,'Project Follow up - Base'!$F$20:$F$96,$C46)&lt;= INDEX(List!$Q:$Q,MATCH(AY$2,List!$P:$P,0)),
0,
(COUNTIFS('Project Follow up - Base'!$S$20:$S$96,AY$2,'Project Follow up - Base'!$F$20:$F$96,$C46)
- INDEX(List!$Q:$Q,MATCH(AY$2,List!$P:$P,0)))
* INDEX(List!$R:$R,MATCH(AY$2,List!$P:$P,0)))</f>
        <v>0</v>
      </c>
      <c r="AZ46" s="357">
        <f ca="1">IF(
COUNTIFS('Project Follow up - Base'!$S$20:$S$96,AZ$2,'Project Follow up - Base'!$F$20:$F$96,$C46)&lt;= INDEX(List!$Q:$Q,MATCH(AZ$2,List!$P:$P,0)),
0,
(COUNTIFS('Project Follow up - Base'!$S$20:$S$96,AZ$2,'Project Follow up - Base'!$F$20:$F$96,$C46)
- INDEX(List!$Q:$Q,MATCH(AZ$2,List!$P:$P,0)))
* INDEX(List!$R:$R,MATCH(AZ$2,List!$P:$P,0)))</f>
        <v>0</v>
      </c>
      <c r="BA46" s="357">
        <f ca="1">IF(
COUNTIFS('Project Follow up - Base'!$S$20:$S$96,BA$2,'Project Follow up - Base'!$F$20:$F$96,$C46)&lt;= INDEX(List!$Q:$Q,MATCH(BA$2,List!$P:$P,0)),
0,
(COUNTIFS('Project Follow up - Base'!$S$20:$S$96,BA$2,'Project Follow up - Base'!$F$20:$F$96,$C46)
- INDEX(List!$Q:$Q,MATCH(BA$2,List!$P:$P,0)))
* INDEX(List!$R:$R,MATCH(BA$2,List!$P:$P,0)))</f>
        <v>0</v>
      </c>
      <c r="BB46" s="357">
        <f ca="1">IF(
COUNTIFS('Project Follow up - Base'!$S$20:$S$96,BB$2,'Project Follow up - Base'!$F$20:$F$96,$C46)&lt;= INDEX(List!$Q:$Q,MATCH(BB$2,List!$P:$P,0)),
0,
(COUNTIFS('Project Follow up - Base'!$S$20:$S$96,BB$2,'Project Follow up - Base'!$F$20:$F$96,$C46)
- INDEX(List!$Q:$Q,MATCH(BB$2,List!$P:$P,0)))
* INDEX(List!$R:$R,MATCH(BB$2,List!$P:$P,0)))</f>
        <v>0</v>
      </c>
      <c r="BC46" s="357">
        <f ca="1">IF(
COUNTIFS('Project Follow up - Base'!$S$20:$S$96,BC$2,'Project Follow up - Base'!$F$20:$F$96,$C46)&lt;= INDEX(List!$Q:$Q,MATCH(BC$2,List!$P:$P,0)),
0,
(COUNTIFS('Project Follow up - Base'!$S$20:$S$96,BC$2,'Project Follow up - Base'!$F$20:$F$96,$C46)
- INDEX(List!$Q:$Q,MATCH(BC$2,List!$P:$P,0)))
* INDEX(List!$R:$R,MATCH(BC$2,List!$P:$P,0)))</f>
        <v>0</v>
      </c>
      <c r="BD46" s="357">
        <f ca="1">IF(
COUNTIFS('Project Follow up - Base'!$S$20:$S$96,BD$2,'Project Follow up - Base'!$F$20:$F$96,$C46)&lt;= INDEX(List!$Q:$Q,MATCH(BD$2,List!$P:$P,0)),
0,
(COUNTIFS('Project Follow up - Base'!$S$20:$S$96,BD$2,'Project Follow up - Base'!$F$20:$F$96,$C46)
- INDEX(List!$Q:$Q,MATCH(BD$2,List!$P:$P,0)))
* INDEX(List!$R:$R,MATCH(BD$2,List!$P:$P,0)))</f>
        <v>0</v>
      </c>
      <c r="BE46" s="357">
        <f ca="1">IF(
COUNTIFS('Project Follow up - Base'!$S$20:$S$96,BE$2,'Project Follow up - Base'!$F$20:$F$96,$C46)&lt;= INDEX(List!$Q:$Q,MATCH(BE$2,List!$P:$P,0)),
0,
(COUNTIFS('Project Follow up - Base'!$S$20:$S$96,BE$2,'Project Follow up - Base'!$F$20:$F$96,$C46)
- INDEX(List!$Q:$Q,MATCH(BE$2,List!$P:$P,0)))
* INDEX(List!$R:$R,MATCH(BE$2,List!$P:$P,0)))</f>
        <v>0</v>
      </c>
      <c r="BF46" s="357">
        <f ca="1">IF(
COUNTIFS('Project Follow up - Base'!$S$20:$S$96,BF$2,'Project Follow up - Base'!$F$20:$F$96,$C46)&lt;= INDEX(List!$Q:$Q,MATCH(BF$2,List!$P:$P,0)),
0,
(COUNTIFS('Project Follow up - Base'!$S$20:$S$96,BF$2,'Project Follow up - Base'!$F$20:$F$96,$C46)
- INDEX(List!$Q:$Q,MATCH(BF$2,List!$P:$P,0)))
* INDEX(List!$R:$R,MATCH(BF$2,List!$P:$P,0)))</f>
        <v>0</v>
      </c>
      <c r="BG46" s="357">
        <f ca="1">IF(
COUNTIFS('Project Follow up - Base'!$S$20:$S$96,BG$2,'Project Follow up - Base'!$F$20:$F$96,$C46)&lt;= INDEX(List!$Q:$Q,MATCH(BG$2,List!$P:$P,0)),
0,
(COUNTIFS('Project Follow up - Base'!$S$20:$S$96,BG$2,'Project Follow up - Base'!$F$20:$F$96,$C46)
- INDEX(List!$Q:$Q,MATCH(BG$2,List!$P:$P,0)))
* INDEX(List!$R:$R,MATCH(BG$2,List!$P:$P,0)))</f>
        <v>0</v>
      </c>
      <c r="BH46" s="357">
        <f ca="1">IF(
COUNTIFS('Project Follow up - Base'!$S$20:$S$96,BH$2,'Project Follow up - Base'!$F$20:$F$96,$C46)&lt;= INDEX(List!$Q:$Q,MATCH(BH$2,List!$P:$P,0)),
0,
(COUNTIFS('Project Follow up - Base'!$S$20:$S$96,BH$2,'Project Follow up - Base'!$F$20:$F$96,$C46)
- INDEX(List!$Q:$Q,MATCH(BH$2,List!$P:$P,0)))
* INDEX(List!$R:$R,MATCH(BH$2,List!$P:$P,0)))</f>
        <v>0</v>
      </c>
      <c r="BI46" s="357">
        <f ca="1">IF(
COUNTIFS('Project Follow up - Base'!$S$20:$S$96,BI$2,'Project Follow up - Base'!$F$20:$F$96,$C46)&lt;= INDEX(List!$Q:$Q,MATCH(BI$2,List!$P:$P,0)),
0,
(COUNTIFS('Project Follow up - Base'!$S$20:$S$96,BI$2,'Project Follow up - Base'!$F$20:$F$96,$C46)
- INDEX(List!$Q:$Q,MATCH(BI$2,List!$P:$P,0)))
* INDEX(List!$R:$R,MATCH(BI$2,List!$P:$P,0)))</f>
        <v>0</v>
      </c>
      <c r="BJ46" s="357">
        <f ca="1">IF(
COUNTIFS('Project Follow up - Base'!$S$20:$S$96,BJ$2,'Project Follow up - Base'!$F$20:$F$96,$C46)&lt;= INDEX(List!$Q:$Q,MATCH(BJ$2,List!$P:$P,0)),
0,
(COUNTIFS('Project Follow up - Base'!$S$20:$S$96,BJ$2,'Project Follow up - Base'!$F$20:$F$96,$C46)
- INDEX(List!$Q:$Q,MATCH(BJ$2,List!$P:$P,0)))
* INDEX(List!$R:$R,MATCH(BJ$2,List!$P:$P,0)))</f>
        <v>0</v>
      </c>
      <c r="BK46" s="357">
        <f ca="1">IF(
COUNTIFS('Project Follow up - Base'!$S$20:$S$96,BK$2,'Project Follow up - Base'!$F$20:$F$96,$C46)&lt;= INDEX(List!$Q:$Q,MATCH(BK$2,List!$P:$P,0)),
0,
(COUNTIFS('Project Follow up - Base'!$S$20:$S$96,BK$2,'Project Follow up - Base'!$F$20:$F$96,$C46)
- INDEX(List!$Q:$Q,MATCH(BK$2,List!$P:$P,0)))
* INDEX(List!$R:$R,MATCH(BK$2,List!$P:$P,0)))</f>
        <v>0</v>
      </c>
      <c r="BL46" s="357">
        <f ca="1">IF(
COUNTIFS('Project Follow up - Base'!$S$20:$S$96,BL$2,'Project Follow up - Base'!$F$20:$F$96,$C46)&lt;= INDEX(List!$Q:$Q,MATCH(BL$2,List!$P:$P,0)),
0,
(COUNTIFS('Project Follow up - Base'!$S$20:$S$96,BL$2,'Project Follow up - Base'!$F$20:$F$96,$C46)
- INDEX(List!$Q:$Q,MATCH(BL$2,List!$P:$P,0)))
* INDEX(List!$R:$R,MATCH(BL$2,List!$P:$P,0)))</f>
        <v>0</v>
      </c>
      <c r="BM46" s="357">
        <f ca="1">IF(
COUNTIFS('Project Follow up - Base'!$S$20:$S$96,BM$2,'Project Follow up - Base'!$F$20:$F$96,$C46)&lt;= INDEX(List!$Q:$Q,MATCH(BM$2,List!$P:$P,0)),
0,
(COUNTIFS('Project Follow up - Base'!$S$20:$S$96,BM$2,'Project Follow up - Base'!$F$20:$F$96,$C46)
- INDEX(List!$Q:$Q,MATCH(BM$2,List!$P:$P,0)))
* INDEX(List!$R:$R,MATCH(BM$2,List!$P:$P,0)))</f>
        <v>0</v>
      </c>
      <c r="BN46" s="357">
        <f ca="1">IF(
COUNTIFS('Project Follow up - Base'!$S$20:$S$96,BN$2,'Project Follow up - Base'!$F$20:$F$96,$C46)&lt;= INDEX(List!$Q:$Q,MATCH(BN$2,List!$P:$P,0)),
0,
(COUNTIFS('Project Follow up - Base'!$S$20:$S$96,BN$2,'Project Follow up - Base'!$F$20:$F$96,$C46)
- INDEX(List!$Q:$Q,MATCH(BN$2,List!$P:$P,0)))
* INDEX(List!$R:$R,MATCH(BN$2,List!$P:$P,0)))</f>
        <v>0</v>
      </c>
      <c r="BO46" s="357">
        <f ca="1">IF(
COUNTIFS('Project Follow up - Base'!$S$20:$S$96,BO$2,'Project Follow up - Base'!$F$20:$F$96,$C46)&lt;= INDEX(List!$Q:$Q,MATCH(BO$2,List!$P:$P,0)),
0,
(COUNTIFS('Project Follow up - Base'!$S$20:$S$96,BO$2,'Project Follow up - Base'!$F$20:$F$96,$C46)
- INDEX(List!$Q:$Q,MATCH(BO$2,List!$P:$P,0)))
* INDEX(List!$R:$R,MATCH(BO$2,List!$P:$P,0)))</f>
        <v>0</v>
      </c>
      <c r="BP46" s="357">
        <f ca="1">IF(
COUNTIFS('Project Follow up - Base'!$S$20:$S$96,BP$2,'Project Follow up - Base'!$F$20:$F$96,$C46)&lt;= INDEX(List!$Q:$Q,MATCH(BP$2,List!$P:$P,0)),
0,
(COUNTIFS('Project Follow up - Base'!$S$20:$S$96,BP$2,'Project Follow up - Base'!$F$20:$F$96,$C46)
- INDEX(List!$Q:$Q,MATCH(BP$2,List!$P:$P,0)))
* INDEX(List!$R:$R,MATCH(BP$2,List!$P:$P,0)))</f>
        <v>0</v>
      </c>
      <c r="BQ46" s="357">
        <f ca="1">IF(
COUNTIFS('Project Follow up - Base'!$S$20:$S$96,BQ$2,'Project Follow up - Base'!$F$20:$F$96,$C46)&lt;= INDEX(List!$Q:$Q,MATCH(BQ$2,List!$P:$P,0)),
0,
(COUNTIFS('Project Follow up - Base'!$S$20:$S$96,BQ$2,'Project Follow up - Base'!$F$20:$F$96,$C46)
- INDEX(List!$Q:$Q,MATCH(BQ$2,List!$P:$P,0)))
* INDEX(List!$R:$R,MATCH(BQ$2,List!$P:$P,0)))</f>
        <v>0</v>
      </c>
      <c r="BR46" s="357">
        <f ca="1">IF(
COUNTIFS('Project Follow up - Base'!$S$20:$S$96,BR$2,'Project Follow up - Base'!$F$20:$F$96,$C46)&lt;= INDEX(List!$Q:$Q,MATCH(BR$2,List!$P:$P,0)),
0,
(COUNTIFS('Project Follow up - Base'!$S$20:$S$96,BR$2,'Project Follow up - Base'!$F$20:$F$96,$C46)
- INDEX(List!$Q:$Q,MATCH(BR$2,List!$P:$P,0)))
* INDEX(List!$R:$R,MATCH(BR$2,List!$P:$P,0)))</f>
        <v>0</v>
      </c>
      <c r="BS46" s="357">
        <f ca="1">IF(
COUNTIFS('Project Follow up - Base'!$S$20:$S$96,BS$2,'Project Follow up - Base'!$F$20:$F$96,$C46)&lt;= INDEX(List!$Q:$Q,MATCH(BS$2,List!$P:$P,0)),
0,
(COUNTIFS('Project Follow up - Base'!$S$20:$S$96,BS$2,'Project Follow up - Base'!$F$20:$F$96,$C46)
- INDEX(List!$Q:$Q,MATCH(BS$2,List!$P:$P,0)))
* INDEX(List!$R:$R,MATCH(BS$2,List!$P:$P,0)))</f>
        <v>0</v>
      </c>
      <c r="BT46" s="357">
        <f ca="1">IF(
COUNTIFS('Project Follow up - Base'!$S$20:$S$96,BT$2,'Project Follow up - Base'!$F$20:$F$96,$C46)&lt;= INDEX(List!$Q:$Q,MATCH(BT$2,List!$P:$P,0)),
0,
(COUNTIFS('Project Follow up - Base'!$S$20:$S$96,BT$2,'Project Follow up - Base'!$F$20:$F$96,$C46)
- INDEX(List!$Q:$Q,MATCH(BT$2,List!$P:$P,0)))
* INDEX(List!$R:$R,MATCH(BT$2,List!$P:$P,0)))</f>
        <v>0</v>
      </c>
      <c r="BU46" s="357">
        <f ca="1">IF(
COUNTIFS('Project Follow up - Base'!$S$20:$S$96,BU$2,'Project Follow up - Base'!$F$20:$F$96,$C46)&lt;= INDEX(List!$Q:$Q,MATCH(BU$2,List!$P:$P,0)),
0,
(COUNTIFS('Project Follow up - Base'!$S$20:$S$96,BU$2,'Project Follow up - Base'!$F$20:$F$96,$C46)
- INDEX(List!$Q:$Q,MATCH(BU$2,List!$P:$P,0)))
* INDEX(List!$R:$R,MATCH(BU$2,List!$P:$P,0)))</f>
        <v>0</v>
      </c>
      <c r="BV46" s="357">
        <f ca="1">IF(
COUNTIFS('Project Follow up - Base'!$S$20:$S$96,BV$2,'Project Follow up - Base'!$F$20:$F$96,$C46)&lt;= INDEX(List!$Q:$Q,MATCH(BV$2,List!$P:$P,0)),
0,
(COUNTIFS('Project Follow up - Base'!$S$20:$S$96,BV$2,'Project Follow up - Base'!$F$20:$F$96,$C46)
- INDEX(List!$Q:$Q,MATCH(BV$2,List!$P:$P,0)))
* INDEX(List!$R:$R,MATCH(BV$2,List!$P:$P,0)))</f>
        <v>0</v>
      </c>
      <c r="BW46" s="357">
        <f ca="1">IF(
COUNTIFS('Project Follow up - Base'!$S$20:$S$96,BW$2,'Project Follow up - Base'!$F$20:$F$96,$C46)&lt;= INDEX(List!$Q:$Q,MATCH(BW$2,List!$P:$P,0)),
0,
(COUNTIFS('Project Follow up - Base'!$S$20:$S$96,BW$2,'Project Follow up - Base'!$F$20:$F$96,$C46)
- INDEX(List!$Q:$Q,MATCH(BW$2,List!$P:$P,0)))
* INDEX(List!$R:$R,MATCH(BW$2,List!$P:$P,0)))</f>
        <v>0</v>
      </c>
      <c r="BX46" s="357">
        <f ca="1">IF(
COUNTIFS('Project Follow up - Base'!$S$20:$S$96,BX$2,'Project Follow up - Base'!$F$20:$F$96,$C46)&lt;= INDEX(List!$Q:$Q,MATCH(BX$2,List!$P:$P,0)),
0,
(COUNTIFS('Project Follow up - Base'!$S$20:$S$96,BX$2,'Project Follow up - Base'!$F$20:$F$96,$C46)
- INDEX(List!$Q:$Q,MATCH(BX$2,List!$P:$P,0)))
* INDEX(List!$R:$R,MATCH(BX$2,List!$P:$P,0)))</f>
        <v>0</v>
      </c>
      <c r="BY46" s="357">
        <f ca="1">IF(
COUNTIFS('Project Follow up - Base'!$S$20:$S$96,BY$2,'Project Follow up - Base'!$F$20:$F$96,$C46)&lt;= INDEX(List!$Q:$Q,MATCH(BY$2,List!$P:$P,0)),
0,
(COUNTIFS('Project Follow up - Base'!$S$20:$S$96,BY$2,'Project Follow up - Base'!$F$20:$F$96,$C46)
- INDEX(List!$Q:$Q,MATCH(BY$2,List!$P:$P,0)))
* INDEX(List!$R:$R,MATCH(BY$2,List!$P:$P,0)))</f>
        <v>0</v>
      </c>
      <c r="BZ46" s="357">
        <f ca="1">IF(
COUNTIFS('Project Follow up - Base'!$S$20:$S$96,BZ$2,'Project Follow up - Base'!$F$20:$F$96,$C46)&lt;= INDEX(List!$Q:$Q,MATCH(BZ$2,List!$P:$P,0)),
0,
(COUNTIFS('Project Follow up - Base'!$S$20:$S$96,BZ$2,'Project Follow up - Base'!$F$20:$F$96,$C46)
- INDEX(List!$Q:$Q,MATCH(BZ$2,List!$P:$P,0)))
* INDEX(List!$R:$R,MATCH(BZ$2,List!$P:$P,0)))</f>
        <v>0</v>
      </c>
      <c r="CA46" s="357">
        <f ca="1">IF(
COUNTIFS('Project Follow up - Base'!$S$20:$S$96,CA$2,'Project Follow up - Base'!$F$20:$F$96,$C46)&lt;= INDEX(List!$Q:$Q,MATCH(CA$2,List!$P:$P,0)),
0,
(COUNTIFS('Project Follow up - Base'!$S$20:$S$96,CA$2,'Project Follow up - Base'!$F$20:$F$96,$C46)
- INDEX(List!$Q:$Q,MATCH(CA$2,List!$P:$P,0)))
* INDEX(List!$R:$R,MATCH(CA$2,List!$P:$P,0)))</f>
        <v>0</v>
      </c>
      <c r="CB46" s="357">
        <f ca="1">IF(
COUNTIFS('Project Follow up - Base'!$S$20:$S$96,CB$2,'Project Follow up - Base'!$F$20:$F$96,$C46)&lt;= INDEX(List!$Q:$Q,MATCH(CB$2,List!$P:$P,0)),
0,
(COUNTIFS('Project Follow up - Base'!$S$20:$S$96,CB$2,'Project Follow up - Base'!$F$20:$F$96,$C46)
- INDEX(List!$Q:$Q,MATCH(CB$2,List!$P:$P,0)))
* INDEX(List!$R:$R,MATCH(CB$2,List!$P:$P,0)))</f>
        <v>0</v>
      </c>
      <c r="CC46" s="357">
        <f ca="1">IF(
COUNTIFS('Project Follow up - Base'!$S$20:$S$96,CC$2,'Project Follow up - Base'!$F$20:$F$96,$C46)&lt;= INDEX(List!$Q:$Q,MATCH(CC$2,List!$P:$P,0)),
0,
(COUNTIFS('Project Follow up - Base'!$S$20:$S$96,CC$2,'Project Follow up - Base'!$F$20:$F$96,$C46)
- INDEX(List!$Q:$Q,MATCH(CC$2,List!$P:$P,0)))
* INDEX(List!$R:$R,MATCH(CC$2,List!$P:$P,0)))</f>
        <v>0</v>
      </c>
      <c r="CD46" s="357">
        <f ca="1">IF(
COUNTIFS('Project Follow up - Base'!$S$20:$S$96,CD$2,'Project Follow up - Base'!$F$20:$F$96,$C46)&lt;= INDEX(List!$Q:$Q,MATCH(CD$2,List!$P:$P,0)),
0,
(COUNTIFS('Project Follow up - Base'!$S$20:$S$96,CD$2,'Project Follow up - Base'!$F$20:$F$96,$C46)
- INDEX(List!$Q:$Q,MATCH(CD$2,List!$P:$P,0)))
* INDEX(List!$R:$R,MATCH(CD$2,List!$P:$P,0)))</f>
        <v>0</v>
      </c>
      <c r="CE46" s="357">
        <f ca="1">IF(
COUNTIFS('Project Follow up - Base'!$S$20:$S$96,CE$2,'Project Follow up - Base'!$F$20:$F$96,$C46)&lt;= INDEX(List!$Q:$Q,MATCH(CE$2,List!$P:$P,0)),
0,
(COUNTIFS('Project Follow up - Base'!$S$20:$S$96,CE$2,'Project Follow up - Base'!$F$20:$F$96,$C46)
- INDEX(List!$Q:$Q,MATCH(CE$2,List!$P:$P,0)))
* INDEX(List!$R:$R,MATCH(CE$2,List!$P:$P,0)))</f>
        <v>0</v>
      </c>
      <c r="CF46" s="357">
        <f ca="1">IF(
COUNTIFS('Project Follow up - Base'!$S$20:$S$96,CF$2,'Project Follow up - Base'!$F$20:$F$96,$C46)&lt;= INDEX(List!$Q:$Q,MATCH(CF$2,List!$P:$P,0)),
0,
(COUNTIFS('Project Follow up - Base'!$S$20:$S$96,CF$2,'Project Follow up - Base'!$F$20:$F$96,$C46)
- INDEX(List!$Q:$Q,MATCH(CF$2,List!$P:$P,0)))
* INDEX(List!$R:$R,MATCH(CF$2,List!$P:$P,0)))</f>
        <v>0</v>
      </c>
      <c r="CG46" s="357">
        <f ca="1">IF(
COUNTIFS('Project Follow up - Base'!$S$20:$S$96,CG$2,'Project Follow up - Base'!$F$20:$F$96,$C46)&lt;= INDEX(List!$Q:$Q,MATCH(CG$2,List!$P:$P,0)),
0,
(COUNTIFS('Project Follow up - Base'!$S$20:$S$96,CG$2,'Project Follow up - Base'!$F$20:$F$96,$C46)
- INDEX(List!$Q:$Q,MATCH(CG$2,List!$P:$P,0)))
* INDEX(List!$R:$R,MATCH(CG$2,List!$P:$P,0)))</f>
        <v>0</v>
      </c>
      <c r="CH46" s="357">
        <f ca="1">IF(
COUNTIFS('Project Follow up - Base'!$S$20:$S$96,CH$2,'Project Follow up - Base'!$F$20:$F$96,$C46)&lt;= INDEX(List!$Q:$Q,MATCH(CH$2,List!$P:$P,0)),
0,
(COUNTIFS('Project Follow up - Base'!$S$20:$S$96,CH$2,'Project Follow up - Base'!$F$20:$F$96,$C46)
- INDEX(List!$Q:$Q,MATCH(CH$2,List!$P:$P,0)))
* INDEX(List!$R:$R,MATCH(CH$2,List!$P:$P,0)))</f>
        <v>0</v>
      </c>
      <c r="CI46" s="357">
        <f ca="1">IF(
COUNTIFS('Project Follow up - Base'!$S$20:$S$96,CI$2,'Project Follow up - Base'!$F$20:$F$96,$C46)&lt;= INDEX(List!$Q:$Q,MATCH(CI$2,List!$P:$P,0)),
0,
(COUNTIFS('Project Follow up - Base'!$S$20:$S$96,CI$2,'Project Follow up - Base'!$F$20:$F$96,$C46)
- INDEX(List!$Q:$Q,MATCH(CI$2,List!$P:$P,0)))
* INDEX(List!$R:$R,MATCH(CI$2,List!$P:$P,0)))</f>
        <v>0</v>
      </c>
      <c r="CJ46" s="357">
        <f ca="1">IF(
COUNTIFS('Project Follow up - Base'!$S$20:$S$96,CJ$2,'Project Follow up - Base'!$F$20:$F$96,$C46)&lt;= INDEX(List!$Q:$Q,MATCH(CJ$2,List!$P:$P,0)),
0,
(COUNTIFS('Project Follow up - Base'!$S$20:$S$96,CJ$2,'Project Follow up - Base'!$F$20:$F$96,$C46)
- INDEX(List!$Q:$Q,MATCH(CJ$2,List!$P:$P,0)))
* INDEX(List!$R:$R,MATCH(CJ$2,List!$P:$P,0)))</f>
        <v>0</v>
      </c>
      <c r="CK46" s="357">
        <f ca="1">IF(
COUNTIFS('Project Follow up - Base'!$S$20:$S$96,CK$2,'Project Follow up - Base'!$F$20:$F$96,$C46)&lt;= INDEX(List!$Q:$Q,MATCH(CK$2,List!$P:$P,0)),
0,
(COUNTIFS('Project Follow up - Base'!$S$20:$S$96,CK$2,'Project Follow up - Base'!$F$20:$F$96,$C46)
- INDEX(List!$Q:$Q,MATCH(CK$2,List!$P:$P,0)))
* INDEX(List!$R:$R,MATCH(CK$2,List!$P:$P,0)))</f>
        <v>0</v>
      </c>
      <c r="CL46" s="357">
        <f ca="1">IF(
COUNTIFS('Project Follow up - Base'!$S$20:$S$96,CL$2,'Project Follow up - Base'!$F$20:$F$96,$C46)&lt;= INDEX(List!$Q:$Q,MATCH(CL$2,List!$P:$P,0)),
0,
(COUNTIFS('Project Follow up - Base'!$S$20:$S$96,CL$2,'Project Follow up - Base'!$F$20:$F$96,$C46)
- INDEX(List!$Q:$Q,MATCH(CL$2,List!$P:$P,0)))
* INDEX(List!$R:$R,MATCH(CL$2,List!$P:$P,0)))</f>
        <v>0</v>
      </c>
      <c r="CM46" s="357">
        <f ca="1">IF(
COUNTIFS('Project Follow up - Base'!$S$20:$S$96,CM$2,'Project Follow up - Base'!$F$20:$F$96,$C46)&lt;= INDEX(List!$Q:$Q,MATCH(CM$2,List!$P:$P,0)),
0,
(COUNTIFS('Project Follow up - Base'!$S$20:$S$96,CM$2,'Project Follow up - Base'!$F$20:$F$96,$C46)
- INDEX(List!$Q:$Q,MATCH(CM$2,List!$P:$P,0)))
* INDEX(List!$R:$R,MATCH(CM$2,List!$P:$P,0)))</f>
        <v>0</v>
      </c>
      <c r="CN46" s="357">
        <f ca="1">IF(
COUNTIFS('Project Follow up - Base'!$S$20:$S$96,CN$2,'Project Follow up - Base'!$F$20:$F$96,$C46)&lt;= INDEX(List!$Q:$Q,MATCH(CN$2,List!$P:$P,0)),
0,
(COUNTIFS('Project Follow up - Base'!$S$20:$S$96,CN$2,'Project Follow up - Base'!$F$20:$F$96,$C46)
- INDEX(List!$Q:$Q,MATCH(CN$2,List!$P:$P,0)))
* INDEX(List!$R:$R,MATCH(CN$2,List!$P:$P,0)))</f>
        <v>0</v>
      </c>
      <c r="CO46" s="357">
        <f ca="1">IF(
COUNTIFS('Project Follow up - Base'!$S$20:$S$96,CO$2,'Project Follow up - Base'!$F$20:$F$96,$C46)&lt;= INDEX(List!$Q:$Q,MATCH(CO$2,List!$P:$P,0)),
0,
(COUNTIFS('Project Follow up - Base'!$S$20:$S$96,CO$2,'Project Follow up - Base'!$F$20:$F$96,$C46)
- INDEX(List!$Q:$Q,MATCH(CO$2,List!$P:$P,0)))
* INDEX(List!$R:$R,MATCH(CO$2,List!$P:$P,0)))</f>
        <v>0</v>
      </c>
      <c r="CP46" s="357">
        <f ca="1">IF(
COUNTIFS('Project Follow up - Base'!$S$20:$S$96,CP$2,'Project Follow up - Base'!$F$20:$F$96,$C46)&lt;= INDEX(List!$Q:$Q,MATCH(CP$2,List!$P:$P,0)),
0,
(COUNTIFS('Project Follow up - Base'!$S$20:$S$96,CP$2,'Project Follow up - Base'!$F$20:$F$96,$C46)
- INDEX(List!$Q:$Q,MATCH(CP$2,List!$P:$P,0)))
* INDEX(List!$R:$R,MATCH(CP$2,List!$P:$P,0)))</f>
        <v>0</v>
      </c>
      <c r="CQ46" s="357">
        <f ca="1">IF(
COUNTIFS('Project Follow up - Base'!$S$20:$S$96,CQ$2,'Project Follow up - Base'!$F$20:$F$96,$C46)&lt;= INDEX(List!$Q:$Q,MATCH(CQ$2,List!$P:$P,0)),
0,
(COUNTIFS('Project Follow up - Base'!$S$20:$S$96,CQ$2,'Project Follow up - Base'!$F$20:$F$96,$C46)
- INDEX(List!$Q:$Q,MATCH(CQ$2,List!$P:$P,0)))
* INDEX(List!$R:$R,MATCH(CQ$2,List!$P:$P,0)))</f>
        <v>0</v>
      </c>
      <c r="CR46" s="357">
        <f ca="1">IF(
COUNTIFS('Project Follow up - Base'!$S$20:$S$96,CR$2,'Project Follow up - Base'!$F$20:$F$96,$C46)&lt;= INDEX(List!$Q:$Q,MATCH(CR$2,List!$P:$P,0)),
0,
(COUNTIFS('Project Follow up - Base'!$S$20:$S$96,CR$2,'Project Follow up - Base'!$F$20:$F$96,$C46)
- INDEX(List!$Q:$Q,MATCH(CR$2,List!$P:$P,0)))
* INDEX(List!$R:$R,MATCH(CR$2,List!$P:$P,0)))</f>
        <v>0</v>
      </c>
      <c r="CS46" s="357">
        <f ca="1">IF(
COUNTIFS('Project Follow up - Base'!$S$20:$S$96,CS$2,'Project Follow up - Base'!$F$20:$F$96,$C46)&lt;= INDEX(List!$Q:$Q,MATCH(CS$2,List!$P:$P,0)),
0,
(COUNTIFS('Project Follow up - Base'!$S$20:$S$96,CS$2,'Project Follow up - Base'!$F$20:$F$96,$C46)
- INDEX(List!$Q:$Q,MATCH(CS$2,List!$P:$P,0)))
* INDEX(List!$R:$R,MATCH(CS$2,List!$P:$P,0)))</f>
        <v>0</v>
      </c>
      <c r="CT46" s="357">
        <f ca="1">IF(
COUNTIFS('Project Follow up - Base'!$S$20:$S$96,CT$2,'Project Follow up - Base'!$F$20:$F$96,$C46)&lt;= INDEX(List!$Q:$Q,MATCH(CT$2,List!$P:$P,0)),
0,
(COUNTIFS('Project Follow up - Base'!$S$20:$S$96,CT$2,'Project Follow up - Base'!$F$20:$F$96,$C46)
- INDEX(List!$Q:$Q,MATCH(CT$2,List!$P:$P,0)))
* INDEX(List!$R:$R,MATCH(CT$2,List!$P:$P,0)))</f>
        <v>0</v>
      </c>
      <c r="CU46" s="357">
        <f ca="1">IF(
COUNTIFS('Project Follow up - Base'!$S$20:$S$96,CU$2,'Project Follow up - Base'!$F$20:$F$96,$C46)&lt;= INDEX(List!$Q:$Q,MATCH(CU$2,List!$P:$P,0)),
0,
(COUNTIFS('Project Follow up - Base'!$S$20:$S$96,CU$2,'Project Follow up - Base'!$F$20:$F$96,$C46)
- INDEX(List!$Q:$Q,MATCH(CU$2,List!$P:$P,0)))
* INDEX(List!$R:$R,MATCH(CU$2,List!$P:$P,0)))</f>
        <v>0</v>
      </c>
      <c r="CV46" s="357">
        <f ca="1">IF(
COUNTIFS('Project Follow up - Base'!$S$20:$S$96,CV$2,'Project Follow up - Base'!$F$20:$F$96,$C46)&lt;= INDEX(List!$Q:$Q,MATCH(CV$2,List!$P:$P,0)),
0,
(COUNTIFS('Project Follow up - Base'!$S$20:$S$96,CV$2,'Project Follow up - Base'!$F$20:$F$96,$C46)
- INDEX(List!$Q:$Q,MATCH(CV$2,List!$P:$P,0)))
* INDEX(List!$R:$R,MATCH(CV$2,List!$P:$P,0)))</f>
        <v>0</v>
      </c>
      <c r="CW46" s="357">
        <f ca="1">IF(
COUNTIFS('Project Follow up - Base'!$S$20:$S$96,CW$2,'Project Follow up - Base'!$F$20:$F$96,$C46)&lt;= INDEX(List!$Q:$Q,MATCH(CW$2,List!$P:$P,0)),
0,
(COUNTIFS('Project Follow up - Base'!$S$20:$S$96,CW$2,'Project Follow up - Base'!$F$20:$F$96,$C46)
- INDEX(List!$Q:$Q,MATCH(CW$2,List!$P:$P,0)))
* INDEX(List!$R:$R,MATCH(CW$2,List!$P:$P,0)))</f>
        <v>0</v>
      </c>
      <c r="CX46" s="357">
        <f ca="1">IF(
COUNTIFS('Project Follow up - Base'!$S$20:$S$96,CX$2,'Project Follow up - Base'!$F$20:$F$96,$C46)&lt;= INDEX(List!$Q:$Q,MATCH(CX$2,List!$P:$P,0)),
0,
(COUNTIFS('Project Follow up - Base'!$S$20:$S$96,CX$2,'Project Follow up - Base'!$F$20:$F$96,$C46)
- INDEX(List!$Q:$Q,MATCH(CX$2,List!$P:$P,0)))
* INDEX(List!$R:$R,MATCH(CX$2,List!$P:$P,0)))</f>
        <v>0</v>
      </c>
      <c r="CY46" s="357">
        <f ca="1">IF(
COUNTIFS('Project Follow up - Base'!$S$20:$S$96,CY$2,'Project Follow up - Base'!$F$20:$F$96,$C46)&lt;= INDEX(List!$Q:$Q,MATCH(CY$2,List!$P:$P,0)),
0,
(COUNTIFS('Project Follow up - Base'!$S$20:$S$96,CY$2,'Project Follow up - Base'!$F$20:$F$96,$C46)
- INDEX(List!$Q:$Q,MATCH(CY$2,List!$P:$P,0)))
* INDEX(List!$R:$R,MATCH(CY$2,List!$P:$P,0)))</f>
        <v>0</v>
      </c>
      <c r="CZ46" s="357">
        <f ca="1">IF(
COUNTIFS('Project Follow up - Base'!$S$20:$S$96,CZ$2,'Project Follow up - Base'!$F$20:$F$96,$C46)&lt;= INDEX(List!$Q:$Q,MATCH(CZ$2,List!$P:$P,0)),
0,
(COUNTIFS('Project Follow up - Base'!$S$20:$S$96,CZ$2,'Project Follow up - Base'!$F$20:$F$96,$C46)
- INDEX(List!$Q:$Q,MATCH(CZ$2,List!$P:$P,0)))
* INDEX(List!$R:$R,MATCH(CZ$2,List!$P:$P,0)))</f>
        <v>0</v>
      </c>
      <c r="DA46" s="357">
        <f ca="1">IF(
COUNTIFS('Project Follow up - Base'!$S$20:$S$96,DA$2,'Project Follow up - Base'!$F$20:$F$96,$C46)&lt;= INDEX(List!$Q:$Q,MATCH(DA$2,List!$P:$P,0)),
0,
(COUNTIFS('Project Follow up - Base'!$S$20:$S$96,DA$2,'Project Follow up - Base'!$F$20:$F$96,$C46)
- INDEX(List!$Q:$Q,MATCH(DA$2,List!$P:$P,0)))
* INDEX(List!$R:$R,MATCH(DA$2,List!$P:$P,0)))</f>
        <v>0</v>
      </c>
      <c r="DB46" s="357">
        <f ca="1">IF(
COUNTIFS('Project Follow up - Base'!$S$20:$S$96,DB$2,'Project Follow up - Base'!$F$20:$F$96,$C46)&lt;= INDEX(List!$Q:$Q,MATCH(DB$2,List!$P:$P,0)),
0,
(COUNTIFS('Project Follow up - Base'!$S$20:$S$96,DB$2,'Project Follow up - Base'!$F$20:$F$96,$C46)
- INDEX(List!$Q:$Q,MATCH(DB$2,List!$P:$P,0)))
* INDEX(List!$R:$R,MATCH(DB$2,List!$P:$P,0)))</f>
        <v>0</v>
      </c>
    </row>
    <row r="47" spans="1:106" x14ac:dyDescent="0.2">
      <c r="A47" s="353">
        <f>COUNTIF('Project Follow up - Base'!$F$20:$F$96,C47)</f>
        <v>0</v>
      </c>
      <c r="B47" s="353">
        <f>'Employees Summary'!B48</f>
        <v>0</v>
      </c>
      <c r="C47" s="353">
        <f>'Employees Summary'!C48</f>
        <v>0</v>
      </c>
      <c r="D47" s="354" t="str">
        <f>IF(C47=0,"", IF(A47&gt;0,1-(G47*[1]KPI!$C$3)-(H47*[1]KPI!$C$4),""))</f>
        <v/>
      </c>
      <c r="E47" s="365" t="str">
        <f>IF(OR(C47='Project Follow up - Base'!$D$17,C47='Project Follow up - Base'!$D$38,C47='Project Follow up - Base'!$D$74), IF(SUMIF(B:B,B47,A:A)=0,"", AVERAGEIF(B:B,B47,D:D)),"")</f>
        <v/>
      </c>
      <c r="F47" s="366">
        <f>SUMIF('Project Follow up - Base'!$F$20:$F$102,'Employees KPIs'!C47,'Project Follow up - Base'!$AA$20:$AA$102)</f>
        <v>0</v>
      </c>
      <c r="G47" s="355">
        <f>IF( F47=0,
   0,
   IF(
     F47-
     [1]KPI!$F$3
     &lt;0,0,
     F47-
     [1]KPI!$F$3
    )*
     [1]KPI!$G$3
)</f>
        <v>0</v>
      </c>
      <c r="H47" s="355">
        <f t="shared" ca="1" si="0"/>
        <v>0</v>
      </c>
      <c r="I47" s="356">
        <f ca="1">IF(
COUNTIFS('Project Follow up - Base'!$S$20:$S$96,I$2,'Project Follow up - Base'!$F$20:$F$96,$C47)&lt;= INDEX(List!$Q:$Q,MATCH(I$2,List!$P:$P,0)),
0,
(COUNTIFS('Project Follow up - Base'!$S$20:$S$96,I$2,'Project Follow up - Base'!$F$20:$F$96,$C47)
- INDEX(List!$Q:$Q,MATCH(I$2,List!$P:$P,0)))
* INDEX(List!$R:$R,MATCH(I$2,List!$P:$P,0)))</f>
        <v>0</v>
      </c>
      <c r="J47" s="357">
        <f ca="1">IF(
COUNTIFS('Project Follow up - Base'!$S$20:$S$96,J$2,'Project Follow up - Base'!$F$20:$F$96,$C47)&lt;= INDEX(List!$Q:$Q,MATCH(J$2,List!$P:$P,0)),
0,
(COUNTIFS('Project Follow up - Base'!$S$20:$S$96,J$2,'Project Follow up - Base'!$F$20:$F$96,$C47)
- INDEX(List!$Q:$Q,MATCH(J$2,List!$P:$P,0)))
* INDEX(List!$R:$R,MATCH(J$2,List!$P:$P,0)))</f>
        <v>0</v>
      </c>
      <c r="K47" s="357">
        <f ca="1">IF(
COUNTIFS('Project Follow up - Base'!$S$20:$S$96,K$2,'Project Follow up - Base'!$F$20:$F$96,$C47)&lt;= INDEX(List!$Q:$Q,MATCH(K$2,List!$P:$P,0)),
0,
(COUNTIFS('Project Follow up - Base'!$S$20:$S$96,K$2,'Project Follow up - Base'!$F$20:$F$96,$C47)
- INDEX(List!$Q:$Q,MATCH(K$2,List!$P:$P,0)))
* INDEX(List!$R:$R,MATCH(K$2,List!$P:$P,0)))</f>
        <v>0</v>
      </c>
      <c r="L47" s="357">
        <f ca="1">IF(
COUNTIFS('Project Follow up - Base'!$S$20:$S$96,L$2,'Project Follow up - Base'!$F$20:$F$96,$C47)&lt;= INDEX(List!$Q:$Q,MATCH(L$2,List!$P:$P,0)),
0,
(COUNTIFS('Project Follow up - Base'!$S$20:$S$96,L$2,'Project Follow up - Base'!$F$20:$F$96,$C47)
- INDEX(List!$Q:$Q,MATCH(L$2,List!$P:$P,0)))
* INDEX(List!$R:$R,MATCH(L$2,List!$P:$P,0)))</f>
        <v>0</v>
      </c>
      <c r="M47" s="357">
        <f ca="1">IF(
COUNTIFS('Project Follow up - Base'!$S$20:$S$96,M$2,'Project Follow up - Base'!$F$20:$F$96,$C47)&lt;= INDEX(List!$Q:$Q,MATCH(M$2,List!$P:$P,0)),
0,
(COUNTIFS('Project Follow up - Base'!$S$20:$S$96,M$2,'Project Follow up - Base'!$F$20:$F$96,$C47)
- INDEX(List!$Q:$Q,MATCH(M$2,List!$P:$P,0)))
* INDEX(List!$R:$R,MATCH(M$2,List!$P:$P,0)))</f>
        <v>0</v>
      </c>
      <c r="N47" s="357">
        <f ca="1">IF(
COUNTIFS('Project Follow up - Base'!$S$20:$S$96,N$2,'Project Follow up - Base'!$F$20:$F$96,$C47)&lt;= INDEX(List!$Q:$Q,MATCH(N$2,List!$P:$P,0)),
0,
(COUNTIFS('Project Follow up - Base'!$S$20:$S$96,N$2,'Project Follow up - Base'!$F$20:$F$96,$C47)
- INDEX(List!$Q:$Q,MATCH(N$2,List!$P:$P,0)))
* INDEX(List!$R:$R,MATCH(N$2,List!$P:$P,0)))</f>
        <v>0</v>
      </c>
      <c r="O47" s="357">
        <f ca="1">IF(
COUNTIFS('Project Follow up - Base'!$S$20:$S$96,O$2,'Project Follow up - Base'!$F$20:$F$96,$C47)&lt;= INDEX(List!$Q:$Q,MATCH(O$2,List!$P:$P,0)),
0,
(COUNTIFS('Project Follow up - Base'!$S$20:$S$96,O$2,'Project Follow up - Base'!$F$20:$F$96,$C47)
- INDEX(List!$Q:$Q,MATCH(O$2,List!$P:$P,0)))
* INDEX(List!$R:$R,MATCH(O$2,List!$P:$P,0)))</f>
        <v>0</v>
      </c>
      <c r="P47" s="357">
        <f ca="1">IF(
COUNTIFS('Project Follow up - Base'!$S$20:$S$96,P$2,'Project Follow up - Base'!$F$20:$F$96,$C47)&lt;= INDEX(List!$Q:$Q,MATCH(P$2,List!$P:$P,0)),
0,
(COUNTIFS('Project Follow up - Base'!$S$20:$S$96,P$2,'Project Follow up - Base'!$F$20:$F$96,$C47)
- INDEX(List!$Q:$Q,MATCH(P$2,List!$P:$P,0)))
* INDEX(List!$R:$R,MATCH(P$2,List!$P:$P,0)))</f>
        <v>0</v>
      </c>
      <c r="Q47" s="357">
        <f ca="1">IF(
COUNTIFS('Project Follow up - Base'!$S$20:$S$96,Q$2,'Project Follow up - Base'!$F$20:$F$96,$C47)&lt;= INDEX(List!$Q:$Q,MATCH(Q$2,List!$P:$P,0)),
0,
(COUNTIFS('Project Follow up - Base'!$S$20:$S$96,Q$2,'Project Follow up - Base'!$F$20:$F$96,$C47)
- INDEX(List!$Q:$Q,MATCH(Q$2,List!$P:$P,0)))
* INDEX(List!$R:$R,MATCH(Q$2,List!$P:$P,0)))</f>
        <v>0</v>
      </c>
      <c r="R47" s="357">
        <f ca="1">IF(
COUNTIFS('Project Follow up - Base'!$S$20:$S$96,R$2,'Project Follow up - Base'!$F$20:$F$96,$C47)&lt;= INDEX(List!$Q:$Q,MATCH(R$2,List!$P:$P,0)),
0,
(COUNTIFS('Project Follow up - Base'!$S$20:$S$96,R$2,'Project Follow up - Base'!$F$20:$F$96,$C47)
- INDEX(List!$Q:$Q,MATCH(R$2,List!$P:$P,0)))
* INDEX(List!$R:$R,MATCH(R$2,List!$P:$P,0)))</f>
        <v>0</v>
      </c>
      <c r="S47" s="357">
        <f ca="1">IF(
COUNTIFS('Project Follow up - Base'!$S$20:$S$96,S$2,'Project Follow up - Base'!$F$20:$F$96,$C47)&lt;= INDEX(List!$Q:$Q,MATCH(S$2,List!$P:$P,0)),
0,
(COUNTIFS('Project Follow up - Base'!$S$20:$S$96,S$2,'Project Follow up - Base'!$F$20:$F$96,$C47)
- INDEX(List!$Q:$Q,MATCH(S$2,List!$P:$P,0)))
* INDEX(List!$R:$R,MATCH(S$2,List!$P:$P,0)))</f>
        <v>0</v>
      </c>
      <c r="T47" s="357">
        <f ca="1">IF(
COUNTIFS('Project Follow up - Base'!$S$20:$S$96,T$2,'Project Follow up - Base'!$F$20:$F$96,$C47)&lt;= INDEX(List!$Q:$Q,MATCH(T$2,List!$P:$P,0)),
0,
(COUNTIFS('Project Follow up - Base'!$S$20:$S$96,T$2,'Project Follow up - Base'!$F$20:$F$96,$C47)
- INDEX(List!$Q:$Q,MATCH(T$2,List!$P:$P,0)))
* INDEX(List!$R:$R,MATCH(T$2,List!$P:$P,0)))</f>
        <v>0</v>
      </c>
      <c r="U47" s="357">
        <f ca="1">IF(
COUNTIFS('Project Follow up - Base'!$S$20:$S$96,U$2,'Project Follow up - Base'!$F$20:$F$96,$C47)&lt;= INDEX(List!$Q:$Q,MATCH(U$2,List!$P:$P,0)),
0,
(COUNTIFS('Project Follow up - Base'!$S$20:$S$96,U$2,'Project Follow up - Base'!$F$20:$F$96,$C47)
- INDEX(List!$Q:$Q,MATCH(U$2,List!$P:$P,0)))
* INDEX(List!$R:$R,MATCH(U$2,List!$P:$P,0)))</f>
        <v>0</v>
      </c>
      <c r="V47" s="357">
        <f ca="1">IF(
COUNTIFS('Project Follow up - Base'!$S$20:$S$96,V$2,'Project Follow up - Base'!$F$20:$F$96,$C47)&lt;= INDEX(List!$Q:$Q,MATCH(V$2,List!$P:$P,0)),
0,
(COUNTIFS('Project Follow up - Base'!$S$20:$S$96,V$2,'Project Follow up - Base'!$F$20:$F$96,$C47)
- INDEX(List!$Q:$Q,MATCH(V$2,List!$P:$P,0)))
* INDEX(List!$R:$R,MATCH(V$2,List!$P:$P,0)))</f>
        <v>0</v>
      </c>
      <c r="W47" s="357">
        <f ca="1">IF(
COUNTIFS('Project Follow up - Base'!$S$20:$S$96,W$2,'Project Follow up - Base'!$F$20:$F$96,$C47)&lt;= INDEX(List!$Q:$Q,MATCH(W$2,List!$P:$P,0)),
0,
(COUNTIFS('Project Follow up - Base'!$S$20:$S$96,W$2,'Project Follow up - Base'!$F$20:$F$96,$C47)
- INDEX(List!$Q:$Q,MATCH(W$2,List!$P:$P,0)))
* INDEX(List!$R:$R,MATCH(W$2,List!$P:$P,0)))</f>
        <v>0</v>
      </c>
      <c r="X47" s="357">
        <f ca="1">IF(
COUNTIFS('Project Follow up - Base'!$S$20:$S$96,X$2,'Project Follow up - Base'!$F$20:$F$96,$C47)&lt;= INDEX(List!$Q:$Q,MATCH(X$2,List!$P:$P,0)),
0,
(COUNTIFS('Project Follow up - Base'!$S$20:$S$96,X$2,'Project Follow up - Base'!$F$20:$F$96,$C47)
- INDEX(List!$Q:$Q,MATCH(X$2,List!$P:$P,0)))
* INDEX(List!$R:$R,MATCH(X$2,List!$P:$P,0)))</f>
        <v>0</v>
      </c>
      <c r="Y47" s="357">
        <f ca="1">IF(
COUNTIFS('Project Follow up - Base'!$S$20:$S$96,Y$2,'Project Follow up - Base'!$F$20:$F$96,$C47)&lt;= INDEX(List!$Q:$Q,MATCH(Y$2,List!$P:$P,0)),
0,
(COUNTIFS('Project Follow up - Base'!$S$20:$S$96,Y$2,'Project Follow up - Base'!$F$20:$F$96,$C47)
- INDEX(List!$Q:$Q,MATCH(Y$2,List!$P:$P,0)))
* INDEX(List!$R:$R,MATCH(Y$2,List!$P:$P,0)))</f>
        <v>0</v>
      </c>
      <c r="Z47" s="357">
        <f ca="1">IF(
COUNTIFS('Project Follow up - Base'!$S$20:$S$96,Z$2,'Project Follow up - Base'!$F$20:$F$96,$C47)&lt;= INDEX(List!$Q:$Q,MATCH(Z$2,List!$P:$P,0)),
0,
(COUNTIFS('Project Follow up - Base'!$S$20:$S$96,Z$2,'Project Follow up - Base'!$F$20:$F$96,$C47)
- INDEX(List!$Q:$Q,MATCH(Z$2,List!$P:$P,0)))
* INDEX(List!$R:$R,MATCH(Z$2,List!$P:$P,0)))</f>
        <v>0</v>
      </c>
      <c r="AA47" s="357">
        <f ca="1">IF(
COUNTIFS('Project Follow up - Base'!$S$20:$S$96,AA$2,'Project Follow up - Base'!$F$20:$F$96,$C47)&lt;= INDEX(List!$Q:$Q,MATCH(AA$2,List!$P:$P,0)),
0,
(COUNTIFS('Project Follow up - Base'!$S$20:$S$96,AA$2,'Project Follow up - Base'!$F$20:$F$96,$C47)
- INDEX(List!$Q:$Q,MATCH(AA$2,List!$P:$P,0)))
* INDEX(List!$R:$R,MATCH(AA$2,List!$P:$P,0)))</f>
        <v>0</v>
      </c>
      <c r="AB47" s="357">
        <f ca="1">IF(
COUNTIFS('Project Follow up - Base'!$S$20:$S$96,AB$2,'Project Follow up - Base'!$F$20:$F$96,$C47)&lt;= INDEX(List!$Q:$Q,MATCH(AB$2,List!$P:$P,0)),
0,
(COUNTIFS('Project Follow up - Base'!$S$20:$S$96,AB$2,'Project Follow up - Base'!$F$20:$F$96,$C47)
- INDEX(List!$Q:$Q,MATCH(AB$2,List!$P:$P,0)))
* INDEX(List!$R:$R,MATCH(AB$2,List!$P:$P,0)))</f>
        <v>0</v>
      </c>
      <c r="AC47" s="357">
        <f ca="1">IF(
COUNTIFS('Project Follow up - Base'!$S$20:$S$96,AC$2,'Project Follow up - Base'!$F$20:$F$96,$C47)&lt;= INDEX(List!$Q:$Q,MATCH(AC$2,List!$P:$P,0)),
0,
(COUNTIFS('Project Follow up - Base'!$S$20:$S$96,AC$2,'Project Follow up - Base'!$F$20:$F$96,$C47)
- INDEX(List!$Q:$Q,MATCH(AC$2,List!$P:$P,0)))
* INDEX(List!$R:$R,MATCH(AC$2,List!$P:$P,0)))</f>
        <v>0</v>
      </c>
      <c r="AD47" s="357">
        <f ca="1">IF(
COUNTIFS('Project Follow up - Base'!$S$20:$S$96,AD$2,'Project Follow up - Base'!$F$20:$F$96,$C47)&lt;= INDEX(List!$Q:$Q,MATCH(AD$2,List!$P:$P,0)),
0,
(COUNTIFS('Project Follow up - Base'!$S$20:$S$96,AD$2,'Project Follow up - Base'!$F$20:$F$96,$C47)
- INDEX(List!$Q:$Q,MATCH(AD$2,List!$P:$P,0)))
* INDEX(List!$R:$R,MATCH(AD$2,List!$P:$P,0)))</f>
        <v>0</v>
      </c>
      <c r="AE47" s="357">
        <f ca="1">IF(
COUNTIFS('Project Follow up - Base'!$S$20:$S$96,AE$2,'Project Follow up - Base'!$F$20:$F$96,$C47)&lt;= INDEX(List!$Q:$Q,MATCH(AE$2,List!$P:$P,0)),
0,
(COUNTIFS('Project Follow up - Base'!$S$20:$S$96,AE$2,'Project Follow up - Base'!$F$20:$F$96,$C47)
- INDEX(List!$Q:$Q,MATCH(AE$2,List!$P:$P,0)))
* INDEX(List!$R:$R,MATCH(AE$2,List!$P:$P,0)))</f>
        <v>0</v>
      </c>
      <c r="AF47" s="357">
        <f ca="1">IF(
COUNTIFS('Project Follow up - Base'!$S$20:$S$96,AF$2,'Project Follow up - Base'!$F$20:$F$96,$C47)&lt;= INDEX(List!$Q:$Q,MATCH(AF$2,List!$P:$P,0)),
0,
(COUNTIFS('Project Follow up - Base'!$S$20:$S$96,AF$2,'Project Follow up - Base'!$F$20:$F$96,$C47)
- INDEX(List!$Q:$Q,MATCH(AF$2,List!$P:$P,0)))
* INDEX(List!$R:$R,MATCH(AF$2,List!$P:$P,0)))</f>
        <v>0</v>
      </c>
      <c r="AG47" s="357">
        <f ca="1">IF(
COUNTIFS('Project Follow up - Base'!$S$20:$S$96,AG$2,'Project Follow up - Base'!$F$20:$F$96,$C47)&lt;= INDEX(List!$Q:$Q,MATCH(AG$2,List!$P:$P,0)),
0,
(COUNTIFS('Project Follow up - Base'!$S$20:$S$96,AG$2,'Project Follow up - Base'!$F$20:$F$96,$C47)
- INDEX(List!$Q:$Q,MATCH(AG$2,List!$P:$P,0)))
* INDEX(List!$R:$R,MATCH(AG$2,List!$P:$P,0)))</f>
        <v>0</v>
      </c>
      <c r="AH47" s="357">
        <f ca="1">IF(
COUNTIFS('Project Follow up - Base'!$S$20:$S$96,AH$2,'Project Follow up - Base'!$F$20:$F$96,$C47)&lt;= INDEX(List!$Q:$Q,MATCH(AH$2,List!$P:$P,0)),
0,
(COUNTIFS('Project Follow up - Base'!$S$20:$S$96,AH$2,'Project Follow up - Base'!$F$20:$F$96,$C47)
- INDEX(List!$Q:$Q,MATCH(AH$2,List!$P:$P,0)))
* INDEX(List!$R:$R,MATCH(AH$2,List!$P:$P,0)))</f>
        <v>0</v>
      </c>
      <c r="AI47" s="357">
        <f ca="1">IF(
COUNTIFS('Project Follow up - Base'!$S$20:$S$96,AI$2,'Project Follow up - Base'!$F$20:$F$96,$C47)&lt;= INDEX(List!$Q:$Q,MATCH(AI$2,List!$P:$P,0)),
0,
(COUNTIFS('Project Follow up - Base'!$S$20:$S$96,AI$2,'Project Follow up - Base'!$F$20:$F$96,$C47)
- INDEX(List!$Q:$Q,MATCH(AI$2,List!$P:$P,0)))
* INDEX(List!$R:$R,MATCH(AI$2,List!$P:$P,0)))</f>
        <v>0</v>
      </c>
      <c r="AJ47" s="357">
        <f ca="1">IF(
COUNTIFS('Project Follow up - Base'!$S$20:$S$96,AJ$2,'Project Follow up - Base'!$F$20:$F$96,$C47)&lt;= INDEX(List!$Q:$Q,MATCH(AJ$2,List!$P:$P,0)),
0,
(COUNTIFS('Project Follow up - Base'!$S$20:$S$96,AJ$2,'Project Follow up - Base'!$F$20:$F$96,$C47)
- INDEX(List!$Q:$Q,MATCH(AJ$2,List!$P:$P,0)))
* INDEX(List!$R:$R,MATCH(AJ$2,List!$P:$P,0)))</f>
        <v>0</v>
      </c>
      <c r="AK47" s="357">
        <f ca="1">IF(
COUNTIFS('Project Follow up - Base'!$S$20:$S$96,AK$2,'Project Follow up - Base'!$F$20:$F$96,$C47)&lt;= INDEX(List!$Q:$Q,MATCH(AK$2,List!$P:$P,0)),
0,
(COUNTIFS('Project Follow up - Base'!$S$20:$S$96,AK$2,'Project Follow up - Base'!$F$20:$F$96,$C47)
- INDEX(List!$Q:$Q,MATCH(AK$2,List!$P:$P,0)))
* INDEX(List!$R:$R,MATCH(AK$2,List!$P:$P,0)))</f>
        <v>0</v>
      </c>
      <c r="AL47" s="357">
        <f ca="1">IF(
COUNTIFS('Project Follow up - Base'!$S$20:$S$96,AL$2,'Project Follow up - Base'!$F$20:$F$96,$C47)&lt;= INDEX(List!$Q:$Q,MATCH(AL$2,List!$P:$P,0)),
0,
(COUNTIFS('Project Follow up - Base'!$S$20:$S$96,AL$2,'Project Follow up - Base'!$F$20:$F$96,$C47)
- INDEX(List!$Q:$Q,MATCH(AL$2,List!$P:$P,0)))
* INDEX(List!$R:$R,MATCH(AL$2,List!$P:$P,0)))</f>
        <v>0</v>
      </c>
      <c r="AM47" s="357">
        <f ca="1">IF(
COUNTIFS('Project Follow up - Base'!$S$20:$S$96,AM$2,'Project Follow up - Base'!$F$20:$F$96,$C47)&lt;= INDEX(List!$Q:$Q,MATCH(AM$2,List!$P:$P,0)),
0,
(COUNTIFS('Project Follow up - Base'!$S$20:$S$96,AM$2,'Project Follow up - Base'!$F$20:$F$96,$C47)
- INDEX(List!$Q:$Q,MATCH(AM$2,List!$P:$P,0)))
* INDEX(List!$R:$R,MATCH(AM$2,List!$P:$P,0)))</f>
        <v>0</v>
      </c>
      <c r="AN47" s="357">
        <f ca="1">IF(
COUNTIFS('Project Follow up - Base'!$S$20:$S$96,AN$2,'Project Follow up - Base'!$F$20:$F$96,$C47)&lt;= INDEX(List!$Q:$Q,MATCH(AN$2,List!$P:$P,0)),
0,
(COUNTIFS('Project Follow up - Base'!$S$20:$S$96,AN$2,'Project Follow up - Base'!$F$20:$F$96,$C47)
- INDEX(List!$Q:$Q,MATCH(AN$2,List!$P:$P,0)))
* INDEX(List!$R:$R,MATCH(AN$2,List!$P:$P,0)))</f>
        <v>0</v>
      </c>
      <c r="AO47" s="357">
        <f ca="1">IF(
COUNTIFS('Project Follow up - Base'!$S$20:$S$96,AO$2,'Project Follow up - Base'!$F$20:$F$96,$C47)&lt;= INDEX(List!$Q:$Q,MATCH(AO$2,List!$P:$P,0)),
0,
(COUNTIFS('Project Follow up - Base'!$S$20:$S$96,AO$2,'Project Follow up - Base'!$F$20:$F$96,$C47)
- INDEX(List!$Q:$Q,MATCH(AO$2,List!$P:$P,0)))
* INDEX(List!$R:$R,MATCH(AO$2,List!$P:$P,0)))</f>
        <v>0</v>
      </c>
      <c r="AP47" s="357">
        <f ca="1">IF(
COUNTIFS('Project Follow up - Base'!$S$20:$S$96,AP$2,'Project Follow up - Base'!$F$20:$F$96,$C47)&lt;= INDEX(List!$Q:$Q,MATCH(AP$2,List!$P:$P,0)),
0,
(COUNTIFS('Project Follow up - Base'!$S$20:$S$96,AP$2,'Project Follow up - Base'!$F$20:$F$96,$C47)
- INDEX(List!$Q:$Q,MATCH(AP$2,List!$P:$P,0)))
* INDEX(List!$R:$R,MATCH(AP$2,List!$P:$P,0)))</f>
        <v>0</v>
      </c>
      <c r="AQ47" s="357">
        <f ca="1">IF(
COUNTIFS('Project Follow up - Base'!$S$20:$S$96,AQ$2,'Project Follow up - Base'!$F$20:$F$96,$C47)&lt;= INDEX(List!$Q:$Q,MATCH(AQ$2,List!$P:$P,0)),
0,
(COUNTIFS('Project Follow up - Base'!$S$20:$S$96,AQ$2,'Project Follow up - Base'!$F$20:$F$96,$C47)
- INDEX(List!$Q:$Q,MATCH(AQ$2,List!$P:$P,0)))
* INDEX(List!$R:$R,MATCH(AQ$2,List!$P:$P,0)))</f>
        <v>0</v>
      </c>
      <c r="AR47" s="357">
        <f ca="1">IF(
COUNTIFS('Project Follow up - Base'!$S$20:$S$96,AR$2,'Project Follow up - Base'!$F$20:$F$96,$C47)&lt;= INDEX(List!$Q:$Q,MATCH(AR$2,List!$P:$P,0)),
0,
(COUNTIFS('Project Follow up - Base'!$S$20:$S$96,AR$2,'Project Follow up - Base'!$F$20:$F$96,$C47)
- INDEX(List!$Q:$Q,MATCH(AR$2,List!$P:$P,0)))
* INDEX(List!$R:$R,MATCH(AR$2,List!$P:$P,0)))</f>
        <v>0</v>
      </c>
      <c r="AS47" s="357">
        <f ca="1">IF(
COUNTIFS('Project Follow up - Base'!$S$20:$S$96,AS$2,'Project Follow up - Base'!$F$20:$F$96,$C47)&lt;= INDEX(List!$Q:$Q,MATCH(AS$2,List!$P:$P,0)),
0,
(COUNTIFS('Project Follow up - Base'!$S$20:$S$96,AS$2,'Project Follow up - Base'!$F$20:$F$96,$C47)
- INDEX(List!$Q:$Q,MATCH(AS$2,List!$P:$P,0)))
* INDEX(List!$R:$R,MATCH(AS$2,List!$P:$P,0)))</f>
        <v>0</v>
      </c>
      <c r="AT47" s="357">
        <f ca="1">IF(
COUNTIFS('Project Follow up - Base'!$S$20:$S$96,AT$2,'Project Follow up - Base'!$F$20:$F$96,$C47)&lt;= INDEX(List!$Q:$Q,MATCH(AT$2,List!$P:$P,0)),
0,
(COUNTIFS('Project Follow up - Base'!$S$20:$S$96,AT$2,'Project Follow up - Base'!$F$20:$F$96,$C47)
- INDEX(List!$Q:$Q,MATCH(AT$2,List!$P:$P,0)))
* INDEX(List!$R:$R,MATCH(AT$2,List!$P:$P,0)))</f>
        <v>0</v>
      </c>
      <c r="AU47" s="357">
        <f ca="1">IF(
COUNTIFS('Project Follow up - Base'!$S$20:$S$96,AU$2,'Project Follow up - Base'!$F$20:$F$96,$C47)&lt;= INDEX(List!$Q:$Q,MATCH(AU$2,List!$P:$P,0)),
0,
(COUNTIFS('Project Follow up - Base'!$S$20:$S$96,AU$2,'Project Follow up - Base'!$F$20:$F$96,$C47)
- INDEX(List!$Q:$Q,MATCH(AU$2,List!$P:$P,0)))
* INDEX(List!$R:$R,MATCH(AU$2,List!$P:$P,0)))</f>
        <v>0</v>
      </c>
      <c r="AV47" s="357">
        <f ca="1">IF(
COUNTIFS('Project Follow up - Base'!$S$20:$S$96,AV$2,'Project Follow up - Base'!$F$20:$F$96,$C47)&lt;= INDEX(List!$Q:$Q,MATCH(AV$2,List!$P:$P,0)),
0,
(COUNTIFS('Project Follow up - Base'!$S$20:$S$96,AV$2,'Project Follow up - Base'!$F$20:$F$96,$C47)
- INDEX(List!$Q:$Q,MATCH(AV$2,List!$P:$P,0)))
* INDEX(List!$R:$R,MATCH(AV$2,List!$P:$P,0)))</f>
        <v>0</v>
      </c>
      <c r="AW47" s="357">
        <f ca="1">IF(
COUNTIFS('Project Follow up - Base'!$S$20:$S$96,AW$2,'Project Follow up - Base'!$F$20:$F$96,$C47)&lt;= INDEX(List!$Q:$Q,MATCH(AW$2,List!$P:$P,0)),
0,
(COUNTIFS('Project Follow up - Base'!$S$20:$S$96,AW$2,'Project Follow up - Base'!$F$20:$F$96,$C47)
- INDEX(List!$Q:$Q,MATCH(AW$2,List!$P:$P,0)))
* INDEX(List!$R:$R,MATCH(AW$2,List!$P:$P,0)))</f>
        <v>0</v>
      </c>
      <c r="AX47" s="357">
        <f ca="1">IF(
COUNTIFS('Project Follow up - Base'!$S$20:$S$96,AX$2,'Project Follow up - Base'!$F$20:$F$96,$C47)&lt;= INDEX(List!$Q:$Q,MATCH(AX$2,List!$P:$P,0)),
0,
(COUNTIFS('Project Follow up - Base'!$S$20:$S$96,AX$2,'Project Follow up - Base'!$F$20:$F$96,$C47)
- INDEX(List!$Q:$Q,MATCH(AX$2,List!$P:$P,0)))
* INDEX(List!$R:$R,MATCH(AX$2,List!$P:$P,0)))</f>
        <v>0</v>
      </c>
      <c r="AY47" s="357">
        <f ca="1">IF(
COUNTIFS('Project Follow up - Base'!$S$20:$S$96,AY$2,'Project Follow up - Base'!$F$20:$F$96,$C47)&lt;= INDEX(List!$Q:$Q,MATCH(AY$2,List!$P:$P,0)),
0,
(COUNTIFS('Project Follow up - Base'!$S$20:$S$96,AY$2,'Project Follow up - Base'!$F$20:$F$96,$C47)
- INDEX(List!$Q:$Q,MATCH(AY$2,List!$P:$P,0)))
* INDEX(List!$R:$R,MATCH(AY$2,List!$P:$P,0)))</f>
        <v>0</v>
      </c>
      <c r="AZ47" s="357">
        <f ca="1">IF(
COUNTIFS('Project Follow up - Base'!$S$20:$S$96,AZ$2,'Project Follow up - Base'!$F$20:$F$96,$C47)&lt;= INDEX(List!$Q:$Q,MATCH(AZ$2,List!$P:$P,0)),
0,
(COUNTIFS('Project Follow up - Base'!$S$20:$S$96,AZ$2,'Project Follow up - Base'!$F$20:$F$96,$C47)
- INDEX(List!$Q:$Q,MATCH(AZ$2,List!$P:$P,0)))
* INDEX(List!$R:$R,MATCH(AZ$2,List!$P:$P,0)))</f>
        <v>0</v>
      </c>
      <c r="BA47" s="357">
        <f ca="1">IF(
COUNTIFS('Project Follow up - Base'!$S$20:$S$96,BA$2,'Project Follow up - Base'!$F$20:$F$96,$C47)&lt;= INDEX(List!$Q:$Q,MATCH(BA$2,List!$P:$P,0)),
0,
(COUNTIFS('Project Follow up - Base'!$S$20:$S$96,BA$2,'Project Follow up - Base'!$F$20:$F$96,$C47)
- INDEX(List!$Q:$Q,MATCH(BA$2,List!$P:$P,0)))
* INDEX(List!$R:$R,MATCH(BA$2,List!$P:$P,0)))</f>
        <v>0</v>
      </c>
      <c r="BB47" s="357">
        <f ca="1">IF(
COUNTIFS('Project Follow up - Base'!$S$20:$S$96,BB$2,'Project Follow up - Base'!$F$20:$F$96,$C47)&lt;= INDEX(List!$Q:$Q,MATCH(BB$2,List!$P:$P,0)),
0,
(COUNTIFS('Project Follow up - Base'!$S$20:$S$96,BB$2,'Project Follow up - Base'!$F$20:$F$96,$C47)
- INDEX(List!$Q:$Q,MATCH(BB$2,List!$P:$P,0)))
* INDEX(List!$R:$R,MATCH(BB$2,List!$P:$P,0)))</f>
        <v>0</v>
      </c>
      <c r="BC47" s="357">
        <f ca="1">IF(
COUNTIFS('Project Follow up - Base'!$S$20:$S$96,BC$2,'Project Follow up - Base'!$F$20:$F$96,$C47)&lt;= INDEX(List!$Q:$Q,MATCH(BC$2,List!$P:$P,0)),
0,
(COUNTIFS('Project Follow up - Base'!$S$20:$S$96,BC$2,'Project Follow up - Base'!$F$20:$F$96,$C47)
- INDEX(List!$Q:$Q,MATCH(BC$2,List!$P:$P,0)))
* INDEX(List!$R:$R,MATCH(BC$2,List!$P:$P,0)))</f>
        <v>0</v>
      </c>
      <c r="BD47" s="357">
        <f ca="1">IF(
COUNTIFS('Project Follow up - Base'!$S$20:$S$96,BD$2,'Project Follow up - Base'!$F$20:$F$96,$C47)&lt;= INDEX(List!$Q:$Q,MATCH(BD$2,List!$P:$P,0)),
0,
(COUNTIFS('Project Follow up - Base'!$S$20:$S$96,BD$2,'Project Follow up - Base'!$F$20:$F$96,$C47)
- INDEX(List!$Q:$Q,MATCH(BD$2,List!$P:$P,0)))
* INDEX(List!$R:$R,MATCH(BD$2,List!$P:$P,0)))</f>
        <v>0</v>
      </c>
      <c r="BE47" s="357">
        <f ca="1">IF(
COUNTIFS('Project Follow up - Base'!$S$20:$S$96,BE$2,'Project Follow up - Base'!$F$20:$F$96,$C47)&lt;= INDEX(List!$Q:$Q,MATCH(BE$2,List!$P:$P,0)),
0,
(COUNTIFS('Project Follow up - Base'!$S$20:$S$96,BE$2,'Project Follow up - Base'!$F$20:$F$96,$C47)
- INDEX(List!$Q:$Q,MATCH(BE$2,List!$P:$P,0)))
* INDEX(List!$R:$R,MATCH(BE$2,List!$P:$P,0)))</f>
        <v>0</v>
      </c>
      <c r="BF47" s="357">
        <f ca="1">IF(
COUNTIFS('Project Follow up - Base'!$S$20:$S$96,BF$2,'Project Follow up - Base'!$F$20:$F$96,$C47)&lt;= INDEX(List!$Q:$Q,MATCH(BF$2,List!$P:$P,0)),
0,
(COUNTIFS('Project Follow up - Base'!$S$20:$S$96,BF$2,'Project Follow up - Base'!$F$20:$F$96,$C47)
- INDEX(List!$Q:$Q,MATCH(BF$2,List!$P:$P,0)))
* INDEX(List!$R:$R,MATCH(BF$2,List!$P:$P,0)))</f>
        <v>0</v>
      </c>
      <c r="BG47" s="357">
        <f ca="1">IF(
COUNTIFS('Project Follow up - Base'!$S$20:$S$96,BG$2,'Project Follow up - Base'!$F$20:$F$96,$C47)&lt;= INDEX(List!$Q:$Q,MATCH(BG$2,List!$P:$P,0)),
0,
(COUNTIFS('Project Follow up - Base'!$S$20:$S$96,BG$2,'Project Follow up - Base'!$F$20:$F$96,$C47)
- INDEX(List!$Q:$Q,MATCH(BG$2,List!$P:$P,0)))
* INDEX(List!$R:$R,MATCH(BG$2,List!$P:$P,0)))</f>
        <v>0</v>
      </c>
      <c r="BH47" s="357">
        <f ca="1">IF(
COUNTIFS('Project Follow up - Base'!$S$20:$S$96,BH$2,'Project Follow up - Base'!$F$20:$F$96,$C47)&lt;= INDEX(List!$Q:$Q,MATCH(BH$2,List!$P:$P,0)),
0,
(COUNTIFS('Project Follow up - Base'!$S$20:$S$96,BH$2,'Project Follow up - Base'!$F$20:$F$96,$C47)
- INDEX(List!$Q:$Q,MATCH(BH$2,List!$P:$P,0)))
* INDEX(List!$R:$R,MATCH(BH$2,List!$P:$P,0)))</f>
        <v>0</v>
      </c>
      <c r="BI47" s="357">
        <f ca="1">IF(
COUNTIFS('Project Follow up - Base'!$S$20:$S$96,BI$2,'Project Follow up - Base'!$F$20:$F$96,$C47)&lt;= INDEX(List!$Q:$Q,MATCH(BI$2,List!$P:$P,0)),
0,
(COUNTIFS('Project Follow up - Base'!$S$20:$S$96,BI$2,'Project Follow up - Base'!$F$20:$F$96,$C47)
- INDEX(List!$Q:$Q,MATCH(BI$2,List!$P:$P,0)))
* INDEX(List!$R:$R,MATCH(BI$2,List!$P:$P,0)))</f>
        <v>0</v>
      </c>
      <c r="BJ47" s="357">
        <f ca="1">IF(
COUNTIFS('Project Follow up - Base'!$S$20:$S$96,BJ$2,'Project Follow up - Base'!$F$20:$F$96,$C47)&lt;= INDEX(List!$Q:$Q,MATCH(BJ$2,List!$P:$P,0)),
0,
(COUNTIFS('Project Follow up - Base'!$S$20:$S$96,BJ$2,'Project Follow up - Base'!$F$20:$F$96,$C47)
- INDEX(List!$Q:$Q,MATCH(BJ$2,List!$P:$P,0)))
* INDEX(List!$R:$R,MATCH(BJ$2,List!$P:$P,0)))</f>
        <v>0</v>
      </c>
      <c r="BK47" s="357">
        <f ca="1">IF(
COUNTIFS('Project Follow up - Base'!$S$20:$S$96,BK$2,'Project Follow up - Base'!$F$20:$F$96,$C47)&lt;= INDEX(List!$Q:$Q,MATCH(BK$2,List!$P:$P,0)),
0,
(COUNTIFS('Project Follow up - Base'!$S$20:$S$96,BK$2,'Project Follow up - Base'!$F$20:$F$96,$C47)
- INDEX(List!$Q:$Q,MATCH(BK$2,List!$P:$P,0)))
* INDEX(List!$R:$R,MATCH(BK$2,List!$P:$P,0)))</f>
        <v>0</v>
      </c>
      <c r="BL47" s="357">
        <f ca="1">IF(
COUNTIFS('Project Follow up - Base'!$S$20:$S$96,BL$2,'Project Follow up - Base'!$F$20:$F$96,$C47)&lt;= INDEX(List!$Q:$Q,MATCH(BL$2,List!$P:$P,0)),
0,
(COUNTIFS('Project Follow up - Base'!$S$20:$S$96,BL$2,'Project Follow up - Base'!$F$20:$F$96,$C47)
- INDEX(List!$Q:$Q,MATCH(BL$2,List!$P:$P,0)))
* INDEX(List!$R:$R,MATCH(BL$2,List!$P:$P,0)))</f>
        <v>0</v>
      </c>
      <c r="BM47" s="357">
        <f ca="1">IF(
COUNTIFS('Project Follow up - Base'!$S$20:$S$96,BM$2,'Project Follow up - Base'!$F$20:$F$96,$C47)&lt;= INDEX(List!$Q:$Q,MATCH(BM$2,List!$P:$P,0)),
0,
(COUNTIFS('Project Follow up - Base'!$S$20:$S$96,BM$2,'Project Follow up - Base'!$F$20:$F$96,$C47)
- INDEX(List!$Q:$Q,MATCH(BM$2,List!$P:$P,0)))
* INDEX(List!$R:$R,MATCH(BM$2,List!$P:$P,0)))</f>
        <v>0</v>
      </c>
      <c r="BN47" s="357">
        <f ca="1">IF(
COUNTIFS('Project Follow up - Base'!$S$20:$S$96,BN$2,'Project Follow up - Base'!$F$20:$F$96,$C47)&lt;= INDEX(List!$Q:$Q,MATCH(BN$2,List!$P:$P,0)),
0,
(COUNTIFS('Project Follow up - Base'!$S$20:$S$96,BN$2,'Project Follow up - Base'!$F$20:$F$96,$C47)
- INDEX(List!$Q:$Q,MATCH(BN$2,List!$P:$P,0)))
* INDEX(List!$R:$R,MATCH(BN$2,List!$P:$P,0)))</f>
        <v>0</v>
      </c>
      <c r="BO47" s="357">
        <f ca="1">IF(
COUNTIFS('Project Follow up - Base'!$S$20:$S$96,BO$2,'Project Follow up - Base'!$F$20:$F$96,$C47)&lt;= INDEX(List!$Q:$Q,MATCH(BO$2,List!$P:$P,0)),
0,
(COUNTIFS('Project Follow up - Base'!$S$20:$S$96,BO$2,'Project Follow up - Base'!$F$20:$F$96,$C47)
- INDEX(List!$Q:$Q,MATCH(BO$2,List!$P:$P,0)))
* INDEX(List!$R:$R,MATCH(BO$2,List!$P:$P,0)))</f>
        <v>0</v>
      </c>
      <c r="BP47" s="357">
        <f ca="1">IF(
COUNTIFS('Project Follow up - Base'!$S$20:$S$96,BP$2,'Project Follow up - Base'!$F$20:$F$96,$C47)&lt;= INDEX(List!$Q:$Q,MATCH(BP$2,List!$P:$P,0)),
0,
(COUNTIFS('Project Follow up - Base'!$S$20:$S$96,BP$2,'Project Follow up - Base'!$F$20:$F$96,$C47)
- INDEX(List!$Q:$Q,MATCH(BP$2,List!$P:$P,0)))
* INDEX(List!$R:$R,MATCH(BP$2,List!$P:$P,0)))</f>
        <v>0</v>
      </c>
      <c r="BQ47" s="357">
        <f ca="1">IF(
COUNTIFS('Project Follow up - Base'!$S$20:$S$96,BQ$2,'Project Follow up - Base'!$F$20:$F$96,$C47)&lt;= INDEX(List!$Q:$Q,MATCH(BQ$2,List!$P:$P,0)),
0,
(COUNTIFS('Project Follow up - Base'!$S$20:$S$96,BQ$2,'Project Follow up - Base'!$F$20:$F$96,$C47)
- INDEX(List!$Q:$Q,MATCH(BQ$2,List!$P:$P,0)))
* INDEX(List!$R:$R,MATCH(BQ$2,List!$P:$P,0)))</f>
        <v>0</v>
      </c>
      <c r="BR47" s="357">
        <f ca="1">IF(
COUNTIFS('Project Follow up - Base'!$S$20:$S$96,BR$2,'Project Follow up - Base'!$F$20:$F$96,$C47)&lt;= INDEX(List!$Q:$Q,MATCH(BR$2,List!$P:$P,0)),
0,
(COUNTIFS('Project Follow up - Base'!$S$20:$S$96,BR$2,'Project Follow up - Base'!$F$20:$F$96,$C47)
- INDEX(List!$Q:$Q,MATCH(BR$2,List!$P:$P,0)))
* INDEX(List!$R:$R,MATCH(BR$2,List!$P:$P,0)))</f>
        <v>0</v>
      </c>
      <c r="BS47" s="357">
        <f ca="1">IF(
COUNTIFS('Project Follow up - Base'!$S$20:$S$96,BS$2,'Project Follow up - Base'!$F$20:$F$96,$C47)&lt;= INDEX(List!$Q:$Q,MATCH(BS$2,List!$P:$P,0)),
0,
(COUNTIFS('Project Follow up - Base'!$S$20:$S$96,BS$2,'Project Follow up - Base'!$F$20:$F$96,$C47)
- INDEX(List!$Q:$Q,MATCH(BS$2,List!$P:$P,0)))
* INDEX(List!$R:$R,MATCH(BS$2,List!$P:$P,0)))</f>
        <v>0</v>
      </c>
      <c r="BT47" s="357">
        <f ca="1">IF(
COUNTIFS('Project Follow up - Base'!$S$20:$S$96,BT$2,'Project Follow up - Base'!$F$20:$F$96,$C47)&lt;= INDEX(List!$Q:$Q,MATCH(BT$2,List!$P:$P,0)),
0,
(COUNTIFS('Project Follow up - Base'!$S$20:$S$96,BT$2,'Project Follow up - Base'!$F$20:$F$96,$C47)
- INDEX(List!$Q:$Q,MATCH(BT$2,List!$P:$P,0)))
* INDEX(List!$R:$R,MATCH(BT$2,List!$P:$P,0)))</f>
        <v>0</v>
      </c>
      <c r="BU47" s="357">
        <f ca="1">IF(
COUNTIFS('Project Follow up - Base'!$S$20:$S$96,BU$2,'Project Follow up - Base'!$F$20:$F$96,$C47)&lt;= INDEX(List!$Q:$Q,MATCH(BU$2,List!$P:$P,0)),
0,
(COUNTIFS('Project Follow up - Base'!$S$20:$S$96,BU$2,'Project Follow up - Base'!$F$20:$F$96,$C47)
- INDEX(List!$Q:$Q,MATCH(BU$2,List!$P:$P,0)))
* INDEX(List!$R:$R,MATCH(BU$2,List!$P:$P,0)))</f>
        <v>0</v>
      </c>
      <c r="BV47" s="357">
        <f ca="1">IF(
COUNTIFS('Project Follow up - Base'!$S$20:$S$96,BV$2,'Project Follow up - Base'!$F$20:$F$96,$C47)&lt;= INDEX(List!$Q:$Q,MATCH(BV$2,List!$P:$P,0)),
0,
(COUNTIFS('Project Follow up - Base'!$S$20:$S$96,BV$2,'Project Follow up - Base'!$F$20:$F$96,$C47)
- INDEX(List!$Q:$Q,MATCH(BV$2,List!$P:$P,0)))
* INDEX(List!$R:$R,MATCH(BV$2,List!$P:$P,0)))</f>
        <v>0</v>
      </c>
      <c r="BW47" s="357">
        <f ca="1">IF(
COUNTIFS('Project Follow up - Base'!$S$20:$S$96,BW$2,'Project Follow up - Base'!$F$20:$F$96,$C47)&lt;= INDEX(List!$Q:$Q,MATCH(BW$2,List!$P:$P,0)),
0,
(COUNTIFS('Project Follow up - Base'!$S$20:$S$96,BW$2,'Project Follow up - Base'!$F$20:$F$96,$C47)
- INDEX(List!$Q:$Q,MATCH(BW$2,List!$P:$P,0)))
* INDEX(List!$R:$R,MATCH(BW$2,List!$P:$P,0)))</f>
        <v>0</v>
      </c>
      <c r="BX47" s="357">
        <f ca="1">IF(
COUNTIFS('Project Follow up - Base'!$S$20:$S$96,BX$2,'Project Follow up - Base'!$F$20:$F$96,$C47)&lt;= INDEX(List!$Q:$Q,MATCH(BX$2,List!$P:$P,0)),
0,
(COUNTIFS('Project Follow up - Base'!$S$20:$S$96,BX$2,'Project Follow up - Base'!$F$20:$F$96,$C47)
- INDEX(List!$Q:$Q,MATCH(BX$2,List!$P:$P,0)))
* INDEX(List!$R:$R,MATCH(BX$2,List!$P:$P,0)))</f>
        <v>0</v>
      </c>
      <c r="BY47" s="357">
        <f ca="1">IF(
COUNTIFS('Project Follow up - Base'!$S$20:$S$96,BY$2,'Project Follow up - Base'!$F$20:$F$96,$C47)&lt;= INDEX(List!$Q:$Q,MATCH(BY$2,List!$P:$P,0)),
0,
(COUNTIFS('Project Follow up - Base'!$S$20:$S$96,BY$2,'Project Follow up - Base'!$F$20:$F$96,$C47)
- INDEX(List!$Q:$Q,MATCH(BY$2,List!$P:$P,0)))
* INDEX(List!$R:$R,MATCH(BY$2,List!$P:$P,0)))</f>
        <v>0</v>
      </c>
      <c r="BZ47" s="357">
        <f ca="1">IF(
COUNTIFS('Project Follow up - Base'!$S$20:$S$96,BZ$2,'Project Follow up - Base'!$F$20:$F$96,$C47)&lt;= INDEX(List!$Q:$Q,MATCH(BZ$2,List!$P:$P,0)),
0,
(COUNTIFS('Project Follow up - Base'!$S$20:$S$96,BZ$2,'Project Follow up - Base'!$F$20:$F$96,$C47)
- INDEX(List!$Q:$Q,MATCH(BZ$2,List!$P:$P,0)))
* INDEX(List!$R:$R,MATCH(BZ$2,List!$P:$P,0)))</f>
        <v>0</v>
      </c>
      <c r="CA47" s="357">
        <f ca="1">IF(
COUNTIFS('Project Follow up - Base'!$S$20:$S$96,CA$2,'Project Follow up - Base'!$F$20:$F$96,$C47)&lt;= INDEX(List!$Q:$Q,MATCH(CA$2,List!$P:$P,0)),
0,
(COUNTIFS('Project Follow up - Base'!$S$20:$S$96,CA$2,'Project Follow up - Base'!$F$20:$F$96,$C47)
- INDEX(List!$Q:$Q,MATCH(CA$2,List!$P:$P,0)))
* INDEX(List!$R:$R,MATCH(CA$2,List!$P:$P,0)))</f>
        <v>0</v>
      </c>
      <c r="CB47" s="357">
        <f ca="1">IF(
COUNTIFS('Project Follow up - Base'!$S$20:$S$96,CB$2,'Project Follow up - Base'!$F$20:$F$96,$C47)&lt;= INDEX(List!$Q:$Q,MATCH(CB$2,List!$P:$P,0)),
0,
(COUNTIFS('Project Follow up - Base'!$S$20:$S$96,CB$2,'Project Follow up - Base'!$F$20:$F$96,$C47)
- INDEX(List!$Q:$Q,MATCH(CB$2,List!$P:$P,0)))
* INDEX(List!$R:$R,MATCH(CB$2,List!$P:$P,0)))</f>
        <v>0</v>
      </c>
      <c r="CC47" s="357">
        <f ca="1">IF(
COUNTIFS('Project Follow up - Base'!$S$20:$S$96,CC$2,'Project Follow up - Base'!$F$20:$F$96,$C47)&lt;= INDEX(List!$Q:$Q,MATCH(CC$2,List!$P:$P,0)),
0,
(COUNTIFS('Project Follow up - Base'!$S$20:$S$96,CC$2,'Project Follow up - Base'!$F$20:$F$96,$C47)
- INDEX(List!$Q:$Q,MATCH(CC$2,List!$P:$P,0)))
* INDEX(List!$R:$R,MATCH(CC$2,List!$P:$P,0)))</f>
        <v>0</v>
      </c>
      <c r="CD47" s="357">
        <f ca="1">IF(
COUNTIFS('Project Follow up - Base'!$S$20:$S$96,CD$2,'Project Follow up - Base'!$F$20:$F$96,$C47)&lt;= INDEX(List!$Q:$Q,MATCH(CD$2,List!$P:$P,0)),
0,
(COUNTIFS('Project Follow up - Base'!$S$20:$S$96,CD$2,'Project Follow up - Base'!$F$20:$F$96,$C47)
- INDEX(List!$Q:$Q,MATCH(CD$2,List!$P:$P,0)))
* INDEX(List!$R:$R,MATCH(CD$2,List!$P:$P,0)))</f>
        <v>0</v>
      </c>
      <c r="CE47" s="357">
        <f ca="1">IF(
COUNTIFS('Project Follow up - Base'!$S$20:$S$96,CE$2,'Project Follow up - Base'!$F$20:$F$96,$C47)&lt;= INDEX(List!$Q:$Q,MATCH(CE$2,List!$P:$P,0)),
0,
(COUNTIFS('Project Follow up - Base'!$S$20:$S$96,CE$2,'Project Follow up - Base'!$F$20:$F$96,$C47)
- INDEX(List!$Q:$Q,MATCH(CE$2,List!$P:$P,0)))
* INDEX(List!$R:$R,MATCH(CE$2,List!$P:$P,0)))</f>
        <v>0</v>
      </c>
      <c r="CF47" s="357">
        <f ca="1">IF(
COUNTIFS('Project Follow up - Base'!$S$20:$S$96,CF$2,'Project Follow up - Base'!$F$20:$F$96,$C47)&lt;= INDEX(List!$Q:$Q,MATCH(CF$2,List!$P:$P,0)),
0,
(COUNTIFS('Project Follow up - Base'!$S$20:$S$96,CF$2,'Project Follow up - Base'!$F$20:$F$96,$C47)
- INDEX(List!$Q:$Q,MATCH(CF$2,List!$P:$P,0)))
* INDEX(List!$R:$R,MATCH(CF$2,List!$P:$P,0)))</f>
        <v>0</v>
      </c>
      <c r="CG47" s="357">
        <f ca="1">IF(
COUNTIFS('Project Follow up - Base'!$S$20:$S$96,CG$2,'Project Follow up - Base'!$F$20:$F$96,$C47)&lt;= INDEX(List!$Q:$Q,MATCH(CG$2,List!$P:$P,0)),
0,
(COUNTIFS('Project Follow up - Base'!$S$20:$S$96,CG$2,'Project Follow up - Base'!$F$20:$F$96,$C47)
- INDEX(List!$Q:$Q,MATCH(CG$2,List!$P:$P,0)))
* INDEX(List!$R:$R,MATCH(CG$2,List!$P:$P,0)))</f>
        <v>0</v>
      </c>
      <c r="CH47" s="357">
        <f ca="1">IF(
COUNTIFS('Project Follow up - Base'!$S$20:$S$96,CH$2,'Project Follow up - Base'!$F$20:$F$96,$C47)&lt;= INDEX(List!$Q:$Q,MATCH(CH$2,List!$P:$P,0)),
0,
(COUNTIFS('Project Follow up - Base'!$S$20:$S$96,CH$2,'Project Follow up - Base'!$F$20:$F$96,$C47)
- INDEX(List!$Q:$Q,MATCH(CH$2,List!$P:$P,0)))
* INDEX(List!$R:$R,MATCH(CH$2,List!$P:$P,0)))</f>
        <v>0</v>
      </c>
      <c r="CI47" s="357">
        <f ca="1">IF(
COUNTIFS('Project Follow up - Base'!$S$20:$S$96,CI$2,'Project Follow up - Base'!$F$20:$F$96,$C47)&lt;= INDEX(List!$Q:$Q,MATCH(CI$2,List!$P:$P,0)),
0,
(COUNTIFS('Project Follow up - Base'!$S$20:$S$96,CI$2,'Project Follow up - Base'!$F$20:$F$96,$C47)
- INDEX(List!$Q:$Q,MATCH(CI$2,List!$P:$P,0)))
* INDEX(List!$R:$R,MATCH(CI$2,List!$P:$P,0)))</f>
        <v>0</v>
      </c>
      <c r="CJ47" s="357">
        <f ca="1">IF(
COUNTIFS('Project Follow up - Base'!$S$20:$S$96,CJ$2,'Project Follow up - Base'!$F$20:$F$96,$C47)&lt;= INDEX(List!$Q:$Q,MATCH(CJ$2,List!$P:$P,0)),
0,
(COUNTIFS('Project Follow up - Base'!$S$20:$S$96,CJ$2,'Project Follow up - Base'!$F$20:$F$96,$C47)
- INDEX(List!$Q:$Q,MATCH(CJ$2,List!$P:$P,0)))
* INDEX(List!$R:$R,MATCH(CJ$2,List!$P:$P,0)))</f>
        <v>0</v>
      </c>
      <c r="CK47" s="357">
        <f ca="1">IF(
COUNTIFS('Project Follow up - Base'!$S$20:$S$96,CK$2,'Project Follow up - Base'!$F$20:$F$96,$C47)&lt;= INDEX(List!$Q:$Q,MATCH(CK$2,List!$P:$P,0)),
0,
(COUNTIFS('Project Follow up - Base'!$S$20:$S$96,CK$2,'Project Follow up - Base'!$F$20:$F$96,$C47)
- INDEX(List!$Q:$Q,MATCH(CK$2,List!$P:$P,0)))
* INDEX(List!$R:$R,MATCH(CK$2,List!$P:$P,0)))</f>
        <v>0</v>
      </c>
      <c r="CL47" s="357">
        <f ca="1">IF(
COUNTIFS('Project Follow up - Base'!$S$20:$S$96,CL$2,'Project Follow up - Base'!$F$20:$F$96,$C47)&lt;= INDEX(List!$Q:$Q,MATCH(CL$2,List!$P:$P,0)),
0,
(COUNTIFS('Project Follow up - Base'!$S$20:$S$96,CL$2,'Project Follow up - Base'!$F$20:$F$96,$C47)
- INDEX(List!$Q:$Q,MATCH(CL$2,List!$P:$P,0)))
* INDEX(List!$R:$R,MATCH(CL$2,List!$P:$P,0)))</f>
        <v>0</v>
      </c>
      <c r="CM47" s="357">
        <f ca="1">IF(
COUNTIFS('Project Follow up - Base'!$S$20:$S$96,CM$2,'Project Follow up - Base'!$F$20:$F$96,$C47)&lt;= INDEX(List!$Q:$Q,MATCH(CM$2,List!$P:$P,0)),
0,
(COUNTIFS('Project Follow up - Base'!$S$20:$S$96,CM$2,'Project Follow up - Base'!$F$20:$F$96,$C47)
- INDEX(List!$Q:$Q,MATCH(CM$2,List!$P:$P,0)))
* INDEX(List!$R:$R,MATCH(CM$2,List!$P:$P,0)))</f>
        <v>0</v>
      </c>
      <c r="CN47" s="357">
        <f ca="1">IF(
COUNTIFS('Project Follow up - Base'!$S$20:$S$96,CN$2,'Project Follow up - Base'!$F$20:$F$96,$C47)&lt;= INDEX(List!$Q:$Q,MATCH(CN$2,List!$P:$P,0)),
0,
(COUNTIFS('Project Follow up - Base'!$S$20:$S$96,CN$2,'Project Follow up - Base'!$F$20:$F$96,$C47)
- INDEX(List!$Q:$Q,MATCH(CN$2,List!$P:$P,0)))
* INDEX(List!$R:$R,MATCH(CN$2,List!$P:$P,0)))</f>
        <v>0</v>
      </c>
      <c r="CO47" s="357">
        <f ca="1">IF(
COUNTIFS('Project Follow up - Base'!$S$20:$S$96,CO$2,'Project Follow up - Base'!$F$20:$F$96,$C47)&lt;= INDEX(List!$Q:$Q,MATCH(CO$2,List!$P:$P,0)),
0,
(COUNTIFS('Project Follow up - Base'!$S$20:$S$96,CO$2,'Project Follow up - Base'!$F$20:$F$96,$C47)
- INDEX(List!$Q:$Q,MATCH(CO$2,List!$P:$P,0)))
* INDEX(List!$R:$R,MATCH(CO$2,List!$P:$P,0)))</f>
        <v>0</v>
      </c>
      <c r="CP47" s="357">
        <f ca="1">IF(
COUNTIFS('Project Follow up - Base'!$S$20:$S$96,CP$2,'Project Follow up - Base'!$F$20:$F$96,$C47)&lt;= INDEX(List!$Q:$Q,MATCH(CP$2,List!$P:$P,0)),
0,
(COUNTIFS('Project Follow up - Base'!$S$20:$S$96,CP$2,'Project Follow up - Base'!$F$20:$F$96,$C47)
- INDEX(List!$Q:$Q,MATCH(CP$2,List!$P:$P,0)))
* INDEX(List!$R:$R,MATCH(CP$2,List!$P:$P,0)))</f>
        <v>0</v>
      </c>
      <c r="CQ47" s="357">
        <f ca="1">IF(
COUNTIFS('Project Follow up - Base'!$S$20:$S$96,CQ$2,'Project Follow up - Base'!$F$20:$F$96,$C47)&lt;= INDEX(List!$Q:$Q,MATCH(CQ$2,List!$P:$P,0)),
0,
(COUNTIFS('Project Follow up - Base'!$S$20:$S$96,CQ$2,'Project Follow up - Base'!$F$20:$F$96,$C47)
- INDEX(List!$Q:$Q,MATCH(CQ$2,List!$P:$P,0)))
* INDEX(List!$R:$R,MATCH(CQ$2,List!$P:$P,0)))</f>
        <v>0</v>
      </c>
      <c r="CR47" s="357">
        <f ca="1">IF(
COUNTIFS('Project Follow up - Base'!$S$20:$S$96,CR$2,'Project Follow up - Base'!$F$20:$F$96,$C47)&lt;= INDEX(List!$Q:$Q,MATCH(CR$2,List!$P:$P,0)),
0,
(COUNTIFS('Project Follow up - Base'!$S$20:$S$96,CR$2,'Project Follow up - Base'!$F$20:$F$96,$C47)
- INDEX(List!$Q:$Q,MATCH(CR$2,List!$P:$P,0)))
* INDEX(List!$R:$R,MATCH(CR$2,List!$P:$P,0)))</f>
        <v>0</v>
      </c>
      <c r="CS47" s="357">
        <f ca="1">IF(
COUNTIFS('Project Follow up - Base'!$S$20:$S$96,CS$2,'Project Follow up - Base'!$F$20:$F$96,$C47)&lt;= INDEX(List!$Q:$Q,MATCH(CS$2,List!$P:$P,0)),
0,
(COUNTIFS('Project Follow up - Base'!$S$20:$S$96,CS$2,'Project Follow up - Base'!$F$20:$F$96,$C47)
- INDEX(List!$Q:$Q,MATCH(CS$2,List!$P:$P,0)))
* INDEX(List!$R:$R,MATCH(CS$2,List!$P:$P,0)))</f>
        <v>0</v>
      </c>
      <c r="CT47" s="357">
        <f ca="1">IF(
COUNTIFS('Project Follow up - Base'!$S$20:$S$96,CT$2,'Project Follow up - Base'!$F$20:$F$96,$C47)&lt;= INDEX(List!$Q:$Q,MATCH(CT$2,List!$P:$P,0)),
0,
(COUNTIFS('Project Follow up - Base'!$S$20:$S$96,CT$2,'Project Follow up - Base'!$F$20:$F$96,$C47)
- INDEX(List!$Q:$Q,MATCH(CT$2,List!$P:$P,0)))
* INDEX(List!$R:$R,MATCH(CT$2,List!$P:$P,0)))</f>
        <v>0</v>
      </c>
      <c r="CU47" s="357">
        <f ca="1">IF(
COUNTIFS('Project Follow up - Base'!$S$20:$S$96,CU$2,'Project Follow up - Base'!$F$20:$F$96,$C47)&lt;= INDEX(List!$Q:$Q,MATCH(CU$2,List!$P:$P,0)),
0,
(COUNTIFS('Project Follow up - Base'!$S$20:$S$96,CU$2,'Project Follow up - Base'!$F$20:$F$96,$C47)
- INDEX(List!$Q:$Q,MATCH(CU$2,List!$P:$P,0)))
* INDEX(List!$R:$R,MATCH(CU$2,List!$P:$P,0)))</f>
        <v>0</v>
      </c>
      <c r="CV47" s="357">
        <f ca="1">IF(
COUNTIFS('Project Follow up - Base'!$S$20:$S$96,CV$2,'Project Follow up - Base'!$F$20:$F$96,$C47)&lt;= INDEX(List!$Q:$Q,MATCH(CV$2,List!$P:$P,0)),
0,
(COUNTIFS('Project Follow up - Base'!$S$20:$S$96,CV$2,'Project Follow up - Base'!$F$20:$F$96,$C47)
- INDEX(List!$Q:$Q,MATCH(CV$2,List!$P:$P,0)))
* INDEX(List!$R:$R,MATCH(CV$2,List!$P:$P,0)))</f>
        <v>0</v>
      </c>
      <c r="CW47" s="357">
        <f ca="1">IF(
COUNTIFS('Project Follow up - Base'!$S$20:$S$96,CW$2,'Project Follow up - Base'!$F$20:$F$96,$C47)&lt;= INDEX(List!$Q:$Q,MATCH(CW$2,List!$P:$P,0)),
0,
(COUNTIFS('Project Follow up - Base'!$S$20:$S$96,CW$2,'Project Follow up - Base'!$F$20:$F$96,$C47)
- INDEX(List!$Q:$Q,MATCH(CW$2,List!$P:$P,0)))
* INDEX(List!$R:$R,MATCH(CW$2,List!$P:$P,0)))</f>
        <v>0</v>
      </c>
      <c r="CX47" s="357">
        <f ca="1">IF(
COUNTIFS('Project Follow up - Base'!$S$20:$S$96,CX$2,'Project Follow up - Base'!$F$20:$F$96,$C47)&lt;= INDEX(List!$Q:$Q,MATCH(CX$2,List!$P:$P,0)),
0,
(COUNTIFS('Project Follow up - Base'!$S$20:$S$96,CX$2,'Project Follow up - Base'!$F$20:$F$96,$C47)
- INDEX(List!$Q:$Q,MATCH(CX$2,List!$P:$P,0)))
* INDEX(List!$R:$R,MATCH(CX$2,List!$P:$P,0)))</f>
        <v>0</v>
      </c>
      <c r="CY47" s="357">
        <f ca="1">IF(
COUNTIFS('Project Follow up - Base'!$S$20:$S$96,CY$2,'Project Follow up - Base'!$F$20:$F$96,$C47)&lt;= INDEX(List!$Q:$Q,MATCH(CY$2,List!$P:$P,0)),
0,
(COUNTIFS('Project Follow up - Base'!$S$20:$S$96,CY$2,'Project Follow up - Base'!$F$20:$F$96,$C47)
- INDEX(List!$Q:$Q,MATCH(CY$2,List!$P:$P,0)))
* INDEX(List!$R:$R,MATCH(CY$2,List!$P:$P,0)))</f>
        <v>0</v>
      </c>
      <c r="CZ47" s="357">
        <f ca="1">IF(
COUNTIFS('Project Follow up - Base'!$S$20:$S$96,CZ$2,'Project Follow up - Base'!$F$20:$F$96,$C47)&lt;= INDEX(List!$Q:$Q,MATCH(CZ$2,List!$P:$P,0)),
0,
(COUNTIFS('Project Follow up - Base'!$S$20:$S$96,CZ$2,'Project Follow up - Base'!$F$20:$F$96,$C47)
- INDEX(List!$Q:$Q,MATCH(CZ$2,List!$P:$P,0)))
* INDEX(List!$R:$R,MATCH(CZ$2,List!$P:$P,0)))</f>
        <v>0</v>
      </c>
      <c r="DA47" s="357">
        <f ca="1">IF(
COUNTIFS('Project Follow up - Base'!$S$20:$S$96,DA$2,'Project Follow up - Base'!$F$20:$F$96,$C47)&lt;= INDEX(List!$Q:$Q,MATCH(DA$2,List!$P:$P,0)),
0,
(COUNTIFS('Project Follow up - Base'!$S$20:$S$96,DA$2,'Project Follow up - Base'!$F$20:$F$96,$C47)
- INDEX(List!$Q:$Q,MATCH(DA$2,List!$P:$P,0)))
* INDEX(List!$R:$R,MATCH(DA$2,List!$P:$P,0)))</f>
        <v>0</v>
      </c>
      <c r="DB47" s="357">
        <f ca="1">IF(
COUNTIFS('Project Follow up - Base'!$S$20:$S$96,DB$2,'Project Follow up - Base'!$F$20:$F$96,$C47)&lt;= INDEX(List!$Q:$Q,MATCH(DB$2,List!$P:$P,0)),
0,
(COUNTIFS('Project Follow up - Base'!$S$20:$S$96,DB$2,'Project Follow up - Base'!$F$20:$F$96,$C47)
- INDEX(List!$Q:$Q,MATCH(DB$2,List!$P:$P,0)))
* INDEX(List!$R:$R,MATCH(DB$2,List!$P:$P,0)))</f>
        <v>0</v>
      </c>
    </row>
    <row r="48" spans="1:106" x14ac:dyDescent="0.2">
      <c r="A48" s="353">
        <f>COUNTIF('Project Follow up - Base'!$F$20:$F$96,C48)</f>
        <v>0</v>
      </c>
      <c r="B48" s="353">
        <f>'Employees Summary'!B49</f>
        <v>0</v>
      </c>
      <c r="C48" s="353">
        <f>'Employees Summary'!C49</f>
        <v>0</v>
      </c>
      <c r="D48" s="354" t="str">
        <f>IF(C48=0,"", IF(A48&gt;0,1-(G48*[1]KPI!$C$3)-(H48*[1]KPI!$C$4),""))</f>
        <v/>
      </c>
      <c r="E48" s="365" t="str">
        <f>IF(OR(C48='Project Follow up - Base'!$D$17,C48='Project Follow up - Base'!$D$38,C48='Project Follow up - Base'!$D$74), IF(SUMIF(B:B,B48,A:A)=0,"", AVERAGEIF(B:B,B48,D:D)),"")</f>
        <v/>
      </c>
      <c r="F48" s="366">
        <f>SUMIF('Project Follow up - Base'!$F$20:$F$102,'Employees KPIs'!C48,'Project Follow up - Base'!$AA$20:$AA$102)</f>
        <v>0</v>
      </c>
      <c r="G48" s="355">
        <f>IF( F48=0,
   0,
   IF(
     F48-
     [1]KPI!$F$3
     &lt;0,0,
     F48-
     [1]KPI!$F$3
    )*
     [1]KPI!$G$3
)</f>
        <v>0</v>
      </c>
      <c r="H48" s="355">
        <f t="shared" ca="1" si="0"/>
        <v>0</v>
      </c>
      <c r="I48" s="356">
        <f ca="1">IF(
COUNTIFS('Project Follow up - Base'!$S$20:$S$96,I$2,'Project Follow up - Base'!$F$20:$F$96,$C48)&lt;= INDEX(List!$Q:$Q,MATCH(I$2,List!$P:$P,0)),
0,
(COUNTIFS('Project Follow up - Base'!$S$20:$S$96,I$2,'Project Follow up - Base'!$F$20:$F$96,$C48)
- INDEX(List!$Q:$Q,MATCH(I$2,List!$P:$P,0)))
* INDEX(List!$R:$R,MATCH(I$2,List!$P:$P,0)))</f>
        <v>0</v>
      </c>
      <c r="J48" s="357">
        <f ca="1">IF(
COUNTIFS('Project Follow up - Base'!$S$20:$S$96,J$2,'Project Follow up - Base'!$F$20:$F$96,$C48)&lt;= INDEX(List!$Q:$Q,MATCH(J$2,List!$P:$P,0)),
0,
(COUNTIFS('Project Follow up - Base'!$S$20:$S$96,J$2,'Project Follow up - Base'!$F$20:$F$96,$C48)
- INDEX(List!$Q:$Q,MATCH(J$2,List!$P:$P,0)))
* INDEX(List!$R:$R,MATCH(J$2,List!$P:$P,0)))</f>
        <v>0</v>
      </c>
      <c r="K48" s="357">
        <f ca="1">IF(
COUNTIFS('Project Follow up - Base'!$S$20:$S$96,K$2,'Project Follow up - Base'!$F$20:$F$96,$C48)&lt;= INDEX(List!$Q:$Q,MATCH(K$2,List!$P:$P,0)),
0,
(COUNTIFS('Project Follow up - Base'!$S$20:$S$96,K$2,'Project Follow up - Base'!$F$20:$F$96,$C48)
- INDEX(List!$Q:$Q,MATCH(K$2,List!$P:$P,0)))
* INDEX(List!$R:$R,MATCH(K$2,List!$P:$P,0)))</f>
        <v>0</v>
      </c>
      <c r="L48" s="357">
        <f ca="1">IF(
COUNTIFS('Project Follow up - Base'!$S$20:$S$96,L$2,'Project Follow up - Base'!$F$20:$F$96,$C48)&lt;= INDEX(List!$Q:$Q,MATCH(L$2,List!$P:$P,0)),
0,
(COUNTIFS('Project Follow up - Base'!$S$20:$S$96,L$2,'Project Follow up - Base'!$F$20:$F$96,$C48)
- INDEX(List!$Q:$Q,MATCH(L$2,List!$P:$P,0)))
* INDEX(List!$R:$R,MATCH(L$2,List!$P:$P,0)))</f>
        <v>0</v>
      </c>
      <c r="M48" s="357">
        <f ca="1">IF(
COUNTIFS('Project Follow up - Base'!$S$20:$S$96,M$2,'Project Follow up - Base'!$F$20:$F$96,$C48)&lt;= INDEX(List!$Q:$Q,MATCH(M$2,List!$P:$P,0)),
0,
(COUNTIFS('Project Follow up - Base'!$S$20:$S$96,M$2,'Project Follow up - Base'!$F$20:$F$96,$C48)
- INDEX(List!$Q:$Q,MATCH(M$2,List!$P:$P,0)))
* INDEX(List!$R:$R,MATCH(M$2,List!$P:$P,0)))</f>
        <v>0</v>
      </c>
      <c r="N48" s="357">
        <f ca="1">IF(
COUNTIFS('Project Follow up - Base'!$S$20:$S$96,N$2,'Project Follow up - Base'!$F$20:$F$96,$C48)&lt;= INDEX(List!$Q:$Q,MATCH(N$2,List!$P:$P,0)),
0,
(COUNTIFS('Project Follow up - Base'!$S$20:$S$96,N$2,'Project Follow up - Base'!$F$20:$F$96,$C48)
- INDEX(List!$Q:$Q,MATCH(N$2,List!$P:$P,0)))
* INDEX(List!$R:$R,MATCH(N$2,List!$P:$P,0)))</f>
        <v>0</v>
      </c>
      <c r="O48" s="357">
        <f ca="1">IF(
COUNTIFS('Project Follow up - Base'!$S$20:$S$96,O$2,'Project Follow up - Base'!$F$20:$F$96,$C48)&lt;= INDEX(List!$Q:$Q,MATCH(O$2,List!$P:$P,0)),
0,
(COUNTIFS('Project Follow up - Base'!$S$20:$S$96,O$2,'Project Follow up - Base'!$F$20:$F$96,$C48)
- INDEX(List!$Q:$Q,MATCH(O$2,List!$P:$P,0)))
* INDEX(List!$R:$R,MATCH(O$2,List!$P:$P,0)))</f>
        <v>0</v>
      </c>
      <c r="P48" s="357">
        <f ca="1">IF(
COUNTIFS('Project Follow up - Base'!$S$20:$S$96,P$2,'Project Follow up - Base'!$F$20:$F$96,$C48)&lt;= INDEX(List!$Q:$Q,MATCH(P$2,List!$P:$P,0)),
0,
(COUNTIFS('Project Follow up - Base'!$S$20:$S$96,P$2,'Project Follow up - Base'!$F$20:$F$96,$C48)
- INDEX(List!$Q:$Q,MATCH(P$2,List!$P:$P,0)))
* INDEX(List!$R:$R,MATCH(P$2,List!$P:$P,0)))</f>
        <v>0</v>
      </c>
      <c r="Q48" s="357">
        <f ca="1">IF(
COUNTIFS('Project Follow up - Base'!$S$20:$S$96,Q$2,'Project Follow up - Base'!$F$20:$F$96,$C48)&lt;= INDEX(List!$Q:$Q,MATCH(Q$2,List!$P:$P,0)),
0,
(COUNTIFS('Project Follow up - Base'!$S$20:$S$96,Q$2,'Project Follow up - Base'!$F$20:$F$96,$C48)
- INDEX(List!$Q:$Q,MATCH(Q$2,List!$P:$P,0)))
* INDEX(List!$R:$R,MATCH(Q$2,List!$P:$P,0)))</f>
        <v>0</v>
      </c>
      <c r="R48" s="357">
        <f ca="1">IF(
COUNTIFS('Project Follow up - Base'!$S$20:$S$96,R$2,'Project Follow up - Base'!$F$20:$F$96,$C48)&lt;= INDEX(List!$Q:$Q,MATCH(R$2,List!$P:$P,0)),
0,
(COUNTIFS('Project Follow up - Base'!$S$20:$S$96,R$2,'Project Follow up - Base'!$F$20:$F$96,$C48)
- INDEX(List!$Q:$Q,MATCH(R$2,List!$P:$P,0)))
* INDEX(List!$R:$R,MATCH(R$2,List!$P:$P,0)))</f>
        <v>0</v>
      </c>
      <c r="S48" s="357">
        <f ca="1">IF(
COUNTIFS('Project Follow up - Base'!$S$20:$S$96,S$2,'Project Follow up - Base'!$F$20:$F$96,$C48)&lt;= INDEX(List!$Q:$Q,MATCH(S$2,List!$P:$P,0)),
0,
(COUNTIFS('Project Follow up - Base'!$S$20:$S$96,S$2,'Project Follow up - Base'!$F$20:$F$96,$C48)
- INDEX(List!$Q:$Q,MATCH(S$2,List!$P:$P,0)))
* INDEX(List!$R:$R,MATCH(S$2,List!$P:$P,0)))</f>
        <v>0</v>
      </c>
      <c r="T48" s="357">
        <f ca="1">IF(
COUNTIFS('Project Follow up - Base'!$S$20:$S$96,T$2,'Project Follow up - Base'!$F$20:$F$96,$C48)&lt;= INDEX(List!$Q:$Q,MATCH(T$2,List!$P:$P,0)),
0,
(COUNTIFS('Project Follow up - Base'!$S$20:$S$96,T$2,'Project Follow up - Base'!$F$20:$F$96,$C48)
- INDEX(List!$Q:$Q,MATCH(T$2,List!$P:$P,0)))
* INDEX(List!$R:$R,MATCH(T$2,List!$P:$P,0)))</f>
        <v>0</v>
      </c>
      <c r="U48" s="357">
        <f ca="1">IF(
COUNTIFS('Project Follow up - Base'!$S$20:$S$96,U$2,'Project Follow up - Base'!$F$20:$F$96,$C48)&lt;= INDEX(List!$Q:$Q,MATCH(U$2,List!$P:$P,0)),
0,
(COUNTIFS('Project Follow up - Base'!$S$20:$S$96,U$2,'Project Follow up - Base'!$F$20:$F$96,$C48)
- INDEX(List!$Q:$Q,MATCH(U$2,List!$P:$P,0)))
* INDEX(List!$R:$R,MATCH(U$2,List!$P:$P,0)))</f>
        <v>0</v>
      </c>
      <c r="V48" s="357">
        <f ca="1">IF(
COUNTIFS('Project Follow up - Base'!$S$20:$S$96,V$2,'Project Follow up - Base'!$F$20:$F$96,$C48)&lt;= INDEX(List!$Q:$Q,MATCH(V$2,List!$P:$P,0)),
0,
(COUNTIFS('Project Follow up - Base'!$S$20:$S$96,V$2,'Project Follow up - Base'!$F$20:$F$96,$C48)
- INDEX(List!$Q:$Q,MATCH(V$2,List!$P:$P,0)))
* INDEX(List!$R:$R,MATCH(V$2,List!$P:$P,0)))</f>
        <v>0</v>
      </c>
      <c r="W48" s="357">
        <f ca="1">IF(
COUNTIFS('Project Follow up - Base'!$S$20:$S$96,W$2,'Project Follow up - Base'!$F$20:$F$96,$C48)&lt;= INDEX(List!$Q:$Q,MATCH(W$2,List!$P:$P,0)),
0,
(COUNTIFS('Project Follow up - Base'!$S$20:$S$96,W$2,'Project Follow up - Base'!$F$20:$F$96,$C48)
- INDEX(List!$Q:$Q,MATCH(W$2,List!$P:$P,0)))
* INDEX(List!$R:$R,MATCH(W$2,List!$P:$P,0)))</f>
        <v>0</v>
      </c>
      <c r="X48" s="357">
        <f ca="1">IF(
COUNTIFS('Project Follow up - Base'!$S$20:$S$96,X$2,'Project Follow up - Base'!$F$20:$F$96,$C48)&lt;= INDEX(List!$Q:$Q,MATCH(X$2,List!$P:$P,0)),
0,
(COUNTIFS('Project Follow up - Base'!$S$20:$S$96,X$2,'Project Follow up - Base'!$F$20:$F$96,$C48)
- INDEX(List!$Q:$Q,MATCH(X$2,List!$P:$P,0)))
* INDEX(List!$R:$R,MATCH(X$2,List!$P:$P,0)))</f>
        <v>0</v>
      </c>
      <c r="Y48" s="357">
        <f ca="1">IF(
COUNTIFS('Project Follow up - Base'!$S$20:$S$96,Y$2,'Project Follow up - Base'!$F$20:$F$96,$C48)&lt;= INDEX(List!$Q:$Q,MATCH(Y$2,List!$P:$P,0)),
0,
(COUNTIFS('Project Follow up - Base'!$S$20:$S$96,Y$2,'Project Follow up - Base'!$F$20:$F$96,$C48)
- INDEX(List!$Q:$Q,MATCH(Y$2,List!$P:$P,0)))
* INDEX(List!$R:$R,MATCH(Y$2,List!$P:$P,0)))</f>
        <v>0</v>
      </c>
      <c r="Z48" s="357">
        <f ca="1">IF(
COUNTIFS('Project Follow up - Base'!$S$20:$S$96,Z$2,'Project Follow up - Base'!$F$20:$F$96,$C48)&lt;= INDEX(List!$Q:$Q,MATCH(Z$2,List!$P:$P,0)),
0,
(COUNTIFS('Project Follow up - Base'!$S$20:$S$96,Z$2,'Project Follow up - Base'!$F$20:$F$96,$C48)
- INDEX(List!$Q:$Q,MATCH(Z$2,List!$P:$P,0)))
* INDEX(List!$R:$R,MATCH(Z$2,List!$P:$P,0)))</f>
        <v>0</v>
      </c>
      <c r="AA48" s="357">
        <f ca="1">IF(
COUNTIFS('Project Follow up - Base'!$S$20:$S$96,AA$2,'Project Follow up - Base'!$F$20:$F$96,$C48)&lt;= INDEX(List!$Q:$Q,MATCH(AA$2,List!$P:$P,0)),
0,
(COUNTIFS('Project Follow up - Base'!$S$20:$S$96,AA$2,'Project Follow up - Base'!$F$20:$F$96,$C48)
- INDEX(List!$Q:$Q,MATCH(AA$2,List!$P:$P,0)))
* INDEX(List!$R:$R,MATCH(AA$2,List!$P:$P,0)))</f>
        <v>0</v>
      </c>
      <c r="AB48" s="357">
        <f ca="1">IF(
COUNTIFS('Project Follow up - Base'!$S$20:$S$96,AB$2,'Project Follow up - Base'!$F$20:$F$96,$C48)&lt;= INDEX(List!$Q:$Q,MATCH(AB$2,List!$P:$P,0)),
0,
(COUNTIFS('Project Follow up - Base'!$S$20:$S$96,AB$2,'Project Follow up - Base'!$F$20:$F$96,$C48)
- INDEX(List!$Q:$Q,MATCH(AB$2,List!$P:$P,0)))
* INDEX(List!$R:$R,MATCH(AB$2,List!$P:$P,0)))</f>
        <v>0</v>
      </c>
      <c r="AC48" s="357">
        <f ca="1">IF(
COUNTIFS('Project Follow up - Base'!$S$20:$S$96,AC$2,'Project Follow up - Base'!$F$20:$F$96,$C48)&lt;= INDEX(List!$Q:$Q,MATCH(AC$2,List!$P:$P,0)),
0,
(COUNTIFS('Project Follow up - Base'!$S$20:$S$96,AC$2,'Project Follow up - Base'!$F$20:$F$96,$C48)
- INDEX(List!$Q:$Q,MATCH(AC$2,List!$P:$P,0)))
* INDEX(List!$R:$R,MATCH(AC$2,List!$P:$P,0)))</f>
        <v>0</v>
      </c>
      <c r="AD48" s="357">
        <f ca="1">IF(
COUNTIFS('Project Follow up - Base'!$S$20:$S$96,AD$2,'Project Follow up - Base'!$F$20:$F$96,$C48)&lt;= INDEX(List!$Q:$Q,MATCH(AD$2,List!$P:$P,0)),
0,
(COUNTIFS('Project Follow up - Base'!$S$20:$S$96,AD$2,'Project Follow up - Base'!$F$20:$F$96,$C48)
- INDEX(List!$Q:$Q,MATCH(AD$2,List!$P:$P,0)))
* INDEX(List!$R:$R,MATCH(AD$2,List!$P:$P,0)))</f>
        <v>0</v>
      </c>
      <c r="AE48" s="357">
        <f ca="1">IF(
COUNTIFS('Project Follow up - Base'!$S$20:$S$96,AE$2,'Project Follow up - Base'!$F$20:$F$96,$C48)&lt;= INDEX(List!$Q:$Q,MATCH(AE$2,List!$P:$P,0)),
0,
(COUNTIFS('Project Follow up - Base'!$S$20:$S$96,AE$2,'Project Follow up - Base'!$F$20:$F$96,$C48)
- INDEX(List!$Q:$Q,MATCH(AE$2,List!$P:$P,0)))
* INDEX(List!$R:$R,MATCH(AE$2,List!$P:$P,0)))</f>
        <v>0</v>
      </c>
      <c r="AF48" s="357">
        <f ca="1">IF(
COUNTIFS('Project Follow up - Base'!$S$20:$S$96,AF$2,'Project Follow up - Base'!$F$20:$F$96,$C48)&lt;= INDEX(List!$Q:$Q,MATCH(AF$2,List!$P:$P,0)),
0,
(COUNTIFS('Project Follow up - Base'!$S$20:$S$96,AF$2,'Project Follow up - Base'!$F$20:$F$96,$C48)
- INDEX(List!$Q:$Q,MATCH(AF$2,List!$P:$P,0)))
* INDEX(List!$R:$R,MATCH(AF$2,List!$P:$P,0)))</f>
        <v>0</v>
      </c>
      <c r="AG48" s="357">
        <f ca="1">IF(
COUNTIFS('Project Follow up - Base'!$S$20:$S$96,AG$2,'Project Follow up - Base'!$F$20:$F$96,$C48)&lt;= INDEX(List!$Q:$Q,MATCH(AG$2,List!$P:$P,0)),
0,
(COUNTIFS('Project Follow up - Base'!$S$20:$S$96,AG$2,'Project Follow up - Base'!$F$20:$F$96,$C48)
- INDEX(List!$Q:$Q,MATCH(AG$2,List!$P:$P,0)))
* INDEX(List!$R:$R,MATCH(AG$2,List!$P:$P,0)))</f>
        <v>0</v>
      </c>
      <c r="AH48" s="357">
        <f ca="1">IF(
COUNTIFS('Project Follow up - Base'!$S$20:$S$96,AH$2,'Project Follow up - Base'!$F$20:$F$96,$C48)&lt;= INDEX(List!$Q:$Q,MATCH(AH$2,List!$P:$P,0)),
0,
(COUNTIFS('Project Follow up - Base'!$S$20:$S$96,AH$2,'Project Follow up - Base'!$F$20:$F$96,$C48)
- INDEX(List!$Q:$Q,MATCH(AH$2,List!$P:$P,0)))
* INDEX(List!$R:$R,MATCH(AH$2,List!$P:$P,0)))</f>
        <v>0</v>
      </c>
      <c r="AI48" s="357">
        <f ca="1">IF(
COUNTIFS('Project Follow up - Base'!$S$20:$S$96,AI$2,'Project Follow up - Base'!$F$20:$F$96,$C48)&lt;= INDEX(List!$Q:$Q,MATCH(AI$2,List!$P:$P,0)),
0,
(COUNTIFS('Project Follow up - Base'!$S$20:$S$96,AI$2,'Project Follow up - Base'!$F$20:$F$96,$C48)
- INDEX(List!$Q:$Q,MATCH(AI$2,List!$P:$P,0)))
* INDEX(List!$R:$R,MATCH(AI$2,List!$P:$P,0)))</f>
        <v>0</v>
      </c>
      <c r="AJ48" s="357">
        <f ca="1">IF(
COUNTIFS('Project Follow up - Base'!$S$20:$S$96,AJ$2,'Project Follow up - Base'!$F$20:$F$96,$C48)&lt;= INDEX(List!$Q:$Q,MATCH(AJ$2,List!$P:$P,0)),
0,
(COUNTIFS('Project Follow up - Base'!$S$20:$S$96,AJ$2,'Project Follow up - Base'!$F$20:$F$96,$C48)
- INDEX(List!$Q:$Q,MATCH(AJ$2,List!$P:$P,0)))
* INDEX(List!$R:$R,MATCH(AJ$2,List!$P:$P,0)))</f>
        <v>0</v>
      </c>
      <c r="AK48" s="357">
        <f ca="1">IF(
COUNTIFS('Project Follow up - Base'!$S$20:$S$96,AK$2,'Project Follow up - Base'!$F$20:$F$96,$C48)&lt;= INDEX(List!$Q:$Q,MATCH(AK$2,List!$P:$P,0)),
0,
(COUNTIFS('Project Follow up - Base'!$S$20:$S$96,AK$2,'Project Follow up - Base'!$F$20:$F$96,$C48)
- INDEX(List!$Q:$Q,MATCH(AK$2,List!$P:$P,0)))
* INDEX(List!$R:$R,MATCH(AK$2,List!$P:$P,0)))</f>
        <v>0</v>
      </c>
      <c r="AL48" s="357">
        <f ca="1">IF(
COUNTIFS('Project Follow up - Base'!$S$20:$S$96,AL$2,'Project Follow up - Base'!$F$20:$F$96,$C48)&lt;= INDEX(List!$Q:$Q,MATCH(AL$2,List!$P:$P,0)),
0,
(COUNTIFS('Project Follow up - Base'!$S$20:$S$96,AL$2,'Project Follow up - Base'!$F$20:$F$96,$C48)
- INDEX(List!$Q:$Q,MATCH(AL$2,List!$P:$P,0)))
* INDEX(List!$R:$R,MATCH(AL$2,List!$P:$P,0)))</f>
        <v>0</v>
      </c>
      <c r="AM48" s="357">
        <f ca="1">IF(
COUNTIFS('Project Follow up - Base'!$S$20:$S$96,AM$2,'Project Follow up - Base'!$F$20:$F$96,$C48)&lt;= INDEX(List!$Q:$Q,MATCH(AM$2,List!$P:$P,0)),
0,
(COUNTIFS('Project Follow up - Base'!$S$20:$S$96,AM$2,'Project Follow up - Base'!$F$20:$F$96,$C48)
- INDEX(List!$Q:$Q,MATCH(AM$2,List!$P:$P,0)))
* INDEX(List!$R:$R,MATCH(AM$2,List!$P:$P,0)))</f>
        <v>0</v>
      </c>
      <c r="AN48" s="357">
        <f ca="1">IF(
COUNTIFS('Project Follow up - Base'!$S$20:$S$96,AN$2,'Project Follow up - Base'!$F$20:$F$96,$C48)&lt;= INDEX(List!$Q:$Q,MATCH(AN$2,List!$P:$P,0)),
0,
(COUNTIFS('Project Follow up - Base'!$S$20:$S$96,AN$2,'Project Follow up - Base'!$F$20:$F$96,$C48)
- INDEX(List!$Q:$Q,MATCH(AN$2,List!$P:$P,0)))
* INDEX(List!$R:$R,MATCH(AN$2,List!$P:$P,0)))</f>
        <v>0</v>
      </c>
      <c r="AO48" s="357">
        <f ca="1">IF(
COUNTIFS('Project Follow up - Base'!$S$20:$S$96,AO$2,'Project Follow up - Base'!$F$20:$F$96,$C48)&lt;= INDEX(List!$Q:$Q,MATCH(AO$2,List!$P:$P,0)),
0,
(COUNTIFS('Project Follow up - Base'!$S$20:$S$96,AO$2,'Project Follow up - Base'!$F$20:$F$96,$C48)
- INDEX(List!$Q:$Q,MATCH(AO$2,List!$P:$P,0)))
* INDEX(List!$R:$R,MATCH(AO$2,List!$P:$P,0)))</f>
        <v>0</v>
      </c>
      <c r="AP48" s="357">
        <f ca="1">IF(
COUNTIFS('Project Follow up - Base'!$S$20:$S$96,AP$2,'Project Follow up - Base'!$F$20:$F$96,$C48)&lt;= INDEX(List!$Q:$Q,MATCH(AP$2,List!$P:$P,0)),
0,
(COUNTIFS('Project Follow up - Base'!$S$20:$S$96,AP$2,'Project Follow up - Base'!$F$20:$F$96,$C48)
- INDEX(List!$Q:$Q,MATCH(AP$2,List!$P:$P,0)))
* INDEX(List!$R:$R,MATCH(AP$2,List!$P:$P,0)))</f>
        <v>0</v>
      </c>
      <c r="AQ48" s="357">
        <f ca="1">IF(
COUNTIFS('Project Follow up - Base'!$S$20:$S$96,AQ$2,'Project Follow up - Base'!$F$20:$F$96,$C48)&lt;= INDEX(List!$Q:$Q,MATCH(AQ$2,List!$P:$P,0)),
0,
(COUNTIFS('Project Follow up - Base'!$S$20:$S$96,AQ$2,'Project Follow up - Base'!$F$20:$F$96,$C48)
- INDEX(List!$Q:$Q,MATCH(AQ$2,List!$P:$P,0)))
* INDEX(List!$R:$R,MATCH(AQ$2,List!$P:$P,0)))</f>
        <v>0</v>
      </c>
      <c r="AR48" s="357">
        <f ca="1">IF(
COUNTIFS('Project Follow up - Base'!$S$20:$S$96,AR$2,'Project Follow up - Base'!$F$20:$F$96,$C48)&lt;= INDEX(List!$Q:$Q,MATCH(AR$2,List!$P:$P,0)),
0,
(COUNTIFS('Project Follow up - Base'!$S$20:$S$96,AR$2,'Project Follow up - Base'!$F$20:$F$96,$C48)
- INDEX(List!$Q:$Q,MATCH(AR$2,List!$P:$P,0)))
* INDEX(List!$R:$R,MATCH(AR$2,List!$P:$P,0)))</f>
        <v>0</v>
      </c>
      <c r="AS48" s="357">
        <f ca="1">IF(
COUNTIFS('Project Follow up - Base'!$S$20:$S$96,AS$2,'Project Follow up - Base'!$F$20:$F$96,$C48)&lt;= INDEX(List!$Q:$Q,MATCH(AS$2,List!$P:$P,0)),
0,
(COUNTIFS('Project Follow up - Base'!$S$20:$S$96,AS$2,'Project Follow up - Base'!$F$20:$F$96,$C48)
- INDEX(List!$Q:$Q,MATCH(AS$2,List!$P:$P,0)))
* INDEX(List!$R:$R,MATCH(AS$2,List!$P:$P,0)))</f>
        <v>0</v>
      </c>
      <c r="AT48" s="357">
        <f ca="1">IF(
COUNTIFS('Project Follow up - Base'!$S$20:$S$96,AT$2,'Project Follow up - Base'!$F$20:$F$96,$C48)&lt;= INDEX(List!$Q:$Q,MATCH(AT$2,List!$P:$P,0)),
0,
(COUNTIFS('Project Follow up - Base'!$S$20:$S$96,AT$2,'Project Follow up - Base'!$F$20:$F$96,$C48)
- INDEX(List!$Q:$Q,MATCH(AT$2,List!$P:$P,0)))
* INDEX(List!$R:$R,MATCH(AT$2,List!$P:$P,0)))</f>
        <v>0</v>
      </c>
      <c r="AU48" s="357">
        <f ca="1">IF(
COUNTIFS('Project Follow up - Base'!$S$20:$S$96,AU$2,'Project Follow up - Base'!$F$20:$F$96,$C48)&lt;= INDEX(List!$Q:$Q,MATCH(AU$2,List!$P:$P,0)),
0,
(COUNTIFS('Project Follow up - Base'!$S$20:$S$96,AU$2,'Project Follow up - Base'!$F$20:$F$96,$C48)
- INDEX(List!$Q:$Q,MATCH(AU$2,List!$P:$P,0)))
* INDEX(List!$R:$R,MATCH(AU$2,List!$P:$P,0)))</f>
        <v>0</v>
      </c>
      <c r="AV48" s="357">
        <f ca="1">IF(
COUNTIFS('Project Follow up - Base'!$S$20:$S$96,AV$2,'Project Follow up - Base'!$F$20:$F$96,$C48)&lt;= INDEX(List!$Q:$Q,MATCH(AV$2,List!$P:$P,0)),
0,
(COUNTIFS('Project Follow up - Base'!$S$20:$S$96,AV$2,'Project Follow up - Base'!$F$20:$F$96,$C48)
- INDEX(List!$Q:$Q,MATCH(AV$2,List!$P:$P,0)))
* INDEX(List!$R:$R,MATCH(AV$2,List!$P:$P,0)))</f>
        <v>0</v>
      </c>
      <c r="AW48" s="357">
        <f ca="1">IF(
COUNTIFS('Project Follow up - Base'!$S$20:$S$96,AW$2,'Project Follow up - Base'!$F$20:$F$96,$C48)&lt;= INDEX(List!$Q:$Q,MATCH(AW$2,List!$P:$P,0)),
0,
(COUNTIFS('Project Follow up - Base'!$S$20:$S$96,AW$2,'Project Follow up - Base'!$F$20:$F$96,$C48)
- INDEX(List!$Q:$Q,MATCH(AW$2,List!$P:$P,0)))
* INDEX(List!$R:$R,MATCH(AW$2,List!$P:$P,0)))</f>
        <v>0</v>
      </c>
      <c r="AX48" s="357">
        <f ca="1">IF(
COUNTIFS('Project Follow up - Base'!$S$20:$S$96,AX$2,'Project Follow up - Base'!$F$20:$F$96,$C48)&lt;= INDEX(List!$Q:$Q,MATCH(AX$2,List!$P:$P,0)),
0,
(COUNTIFS('Project Follow up - Base'!$S$20:$S$96,AX$2,'Project Follow up - Base'!$F$20:$F$96,$C48)
- INDEX(List!$Q:$Q,MATCH(AX$2,List!$P:$P,0)))
* INDEX(List!$R:$R,MATCH(AX$2,List!$P:$P,0)))</f>
        <v>0</v>
      </c>
      <c r="AY48" s="357">
        <f ca="1">IF(
COUNTIFS('Project Follow up - Base'!$S$20:$S$96,AY$2,'Project Follow up - Base'!$F$20:$F$96,$C48)&lt;= INDEX(List!$Q:$Q,MATCH(AY$2,List!$P:$P,0)),
0,
(COUNTIFS('Project Follow up - Base'!$S$20:$S$96,AY$2,'Project Follow up - Base'!$F$20:$F$96,$C48)
- INDEX(List!$Q:$Q,MATCH(AY$2,List!$P:$P,0)))
* INDEX(List!$R:$R,MATCH(AY$2,List!$P:$P,0)))</f>
        <v>0</v>
      </c>
      <c r="AZ48" s="357">
        <f ca="1">IF(
COUNTIFS('Project Follow up - Base'!$S$20:$S$96,AZ$2,'Project Follow up - Base'!$F$20:$F$96,$C48)&lt;= INDEX(List!$Q:$Q,MATCH(AZ$2,List!$P:$P,0)),
0,
(COUNTIFS('Project Follow up - Base'!$S$20:$S$96,AZ$2,'Project Follow up - Base'!$F$20:$F$96,$C48)
- INDEX(List!$Q:$Q,MATCH(AZ$2,List!$P:$P,0)))
* INDEX(List!$R:$R,MATCH(AZ$2,List!$P:$P,0)))</f>
        <v>0</v>
      </c>
      <c r="BA48" s="357">
        <f ca="1">IF(
COUNTIFS('Project Follow up - Base'!$S$20:$S$96,BA$2,'Project Follow up - Base'!$F$20:$F$96,$C48)&lt;= INDEX(List!$Q:$Q,MATCH(BA$2,List!$P:$P,0)),
0,
(COUNTIFS('Project Follow up - Base'!$S$20:$S$96,BA$2,'Project Follow up - Base'!$F$20:$F$96,$C48)
- INDEX(List!$Q:$Q,MATCH(BA$2,List!$P:$P,0)))
* INDEX(List!$R:$R,MATCH(BA$2,List!$P:$P,0)))</f>
        <v>0</v>
      </c>
      <c r="BB48" s="357">
        <f ca="1">IF(
COUNTIFS('Project Follow up - Base'!$S$20:$S$96,BB$2,'Project Follow up - Base'!$F$20:$F$96,$C48)&lt;= INDEX(List!$Q:$Q,MATCH(BB$2,List!$P:$P,0)),
0,
(COUNTIFS('Project Follow up - Base'!$S$20:$S$96,BB$2,'Project Follow up - Base'!$F$20:$F$96,$C48)
- INDEX(List!$Q:$Q,MATCH(BB$2,List!$P:$P,0)))
* INDEX(List!$R:$R,MATCH(BB$2,List!$P:$P,0)))</f>
        <v>0</v>
      </c>
      <c r="BC48" s="357">
        <f ca="1">IF(
COUNTIFS('Project Follow up - Base'!$S$20:$S$96,BC$2,'Project Follow up - Base'!$F$20:$F$96,$C48)&lt;= INDEX(List!$Q:$Q,MATCH(BC$2,List!$P:$P,0)),
0,
(COUNTIFS('Project Follow up - Base'!$S$20:$S$96,BC$2,'Project Follow up - Base'!$F$20:$F$96,$C48)
- INDEX(List!$Q:$Q,MATCH(BC$2,List!$P:$P,0)))
* INDEX(List!$R:$R,MATCH(BC$2,List!$P:$P,0)))</f>
        <v>0</v>
      </c>
      <c r="BD48" s="357">
        <f ca="1">IF(
COUNTIFS('Project Follow up - Base'!$S$20:$S$96,BD$2,'Project Follow up - Base'!$F$20:$F$96,$C48)&lt;= INDEX(List!$Q:$Q,MATCH(BD$2,List!$P:$P,0)),
0,
(COUNTIFS('Project Follow up - Base'!$S$20:$S$96,BD$2,'Project Follow up - Base'!$F$20:$F$96,$C48)
- INDEX(List!$Q:$Q,MATCH(BD$2,List!$P:$P,0)))
* INDEX(List!$R:$R,MATCH(BD$2,List!$P:$P,0)))</f>
        <v>0</v>
      </c>
      <c r="BE48" s="357">
        <f ca="1">IF(
COUNTIFS('Project Follow up - Base'!$S$20:$S$96,BE$2,'Project Follow up - Base'!$F$20:$F$96,$C48)&lt;= INDEX(List!$Q:$Q,MATCH(BE$2,List!$P:$P,0)),
0,
(COUNTIFS('Project Follow up - Base'!$S$20:$S$96,BE$2,'Project Follow up - Base'!$F$20:$F$96,$C48)
- INDEX(List!$Q:$Q,MATCH(BE$2,List!$P:$P,0)))
* INDEX(List!$R:$R,MATCH(BE$2,List!$P:$P,0)))</f>
        <v>0</v>
      </c>
      <c r="BF48" s="357">
        <f ca="1">IF(
COUNTIFS('Project Follow up - Base'!$S$20:$S$96,BF$2,'Project Follow up - Base'!$F$20:$F$96,$C48)&lt;= INDEX(List!$Q:$Q,MATCH(BF$2,List!$P:$P,0)),
0,
(COUNTIFS('Project Follow up - Base'!$S$20:$S$96,BF$2,'Project Follow up - Base'!$F$20:$F$96,$C48)
- INDEX(List!$Q:$Q,MATCH(BF$2,List!$P:$P,0)))
* INDEX(List!$R:$R,MATCH(BF$2,List!$P:$P,0)))</f>
        <v>0</v>
      </c>
      <c r="BG48" s="357">
        <f ca="1">IF(
COUNTIFS('Project Follow up - Base'!$S$20:$S$96,BG$2,'Project Follow up - Base'!$F$20:$F$96,$C48)&lt;= INDEX(List!$Q:$Q,MATCH(BG$2,List!$P:$P,0)),
0,
(COUNTIFS('Project Follow up - Base'!$S$20:$S$96,BG$2,'Project Follow up - Base'!$F$20:$F$96,$C48)
- INDEX(List!$Q:$Q,MATCH(BG$2,List!$P:$P,0)))
* INDEX(List!$R:$R,MATCH(BG$2,List!$P:$P,0)))</f>
        <v>0</v>
      </c>
      <c r="BH48" s="357">
        <f ca="1">IF(
COUNTIFS('Project Follow up - Base'!$S$20:$S$96,BH$2,'Project Follow up - Base'!$F$20:$F$96,$C48)&lt;= INDEX(List!$Q:$Q,MATCH(BH$2,List!$P:$P,0)),
0,
(COUNTIFS('Project Follow up - Base'!$S$20:$S$96,BH$2,'Project Follow up - Base'!$F$20:$F$96,$C48)
- INDEX(List!$Q:$Q,MATCH(BH$2,List!$P:$P,0)))
* INDEX(List!$R:$R,MATCH(BH$2,List!$P:$P,0)))</f>
        <v>0</v>
      </c>
      <c r="BI48" s="357">
        <f ca="1">IF(
COUNTIFS('Project Follow up - Base'!$S$20:$S$96,BI$2,'Project Follow up - Base'!$F$20:$F$96,$C48)&lt;= INDEX(List!$Q:$Q,MATCH(BI$2,List!$P:$P,0)),
0,
(COUNTIFS('Project Follow up - Base'!$S$20:$S$96,BI$2,'Project Follow up - Base'!$F$20:$F$96,$C48)
- INDEX(List!$Q:$Q,MATCH(BI$2,List!$P:$P,0)))
* INDEX(List!$R:$R,MATCH(BI$2,List!$P:$P,0)))</f>
        <v>0</v>
      </c>
      <c r="BJ48" s="357">
        <f ca="1">IF(
COUNTIFS('Project Follow up - Base'!$S$20:$S$96,BJ$2,'Project Follow up - Base'!$F$20:$F$96,$C48)&lt;= INDEX(List!$Q:$Q,MATCH(BJ$2,List!$P:$P,0)),
0,
(COUNTIFS('Project Follow up - Base'!$S$20:$S$96,BJ$2,'Project Follow up - Base'!$F$20:$F$96,$C48)
- INDEX(List!$Q:$Q,MATCH(BJ$2,List!$P:$P,0)))
* INDEX(List!$R:$R,MATCH(BJ$2,List!$P:$P,0)))</f>
        <v>0</v>
      </c>
      <c r="BK48" s="357">
        <f ca="1">IF(
COUNTIFS('Project Follow up - Base'!$S$20:$S$96,BK$2,'Project Follow up - Base'!$F$20:$F$96,$C48)&lt;= INDEX(List!$Q:$Q,MATCH(BK$2,List!$P:$P,0)),
0,
(COUNTIFS('Project Follow up - Base'!$S$20:$S$96,BK$2,'Project Follow up - Base'!$F$20:$F$96,$C48)
- INDEX(List!$Q:$Q,MATCH(BK$2,List!$P:$P,0)))
* INDEX(List!$R:$R,MATCH(BK$2,List!$P:$P,0)))</f>
        <v>0</v>
      </c>
      <c r="BL48" s="357">
        <f ca="1">IF(
COUNTIFS('Project Follow up - Base'!$S$20:$S$96,BL$2,'Project Follow up - Base'!$F$20:$F$96,$C48)&lt;= INDEX(List!$Q:$Q,MATCH(BL$2,List!$P:$P,0)),
0,
(COUNTIFS('Project Follow up - Base'!$S$20:$S$96,BL$2,'Project Follow up - Base'!$F$20:$F$96,$C48)
- INDEX(List!$Q:$Q,MATCH(BL$2,List!$P:$P,0)))
* INDEX(List!$R:$R,MATCH(BL$2,List!$P:$P,0)))</f>
        <v>0</v>
      </c>
      <c r="BM48" s="357">
        <f ca="1">IF(
COUNTIFS('Project Follow up - Base'!$S$20:$S$96,BM$2,'Project Follow up - Base'!$F$20:$F$96,$C48)&lt;= INDEX(List!$Q:$Q,MATCH(BM$2,List!$P:$P,0)),
0,
(COUNTIFS('Project Follow up - Base'!$S$20:$S$96,BM$2,'Project Follow up - Base'!$F$20:$F$96,$C48)
- INDEX(List!$Q:$Q,MATCH(BM$2,List!$P:$P,0)))
* INDEX(List!$R:$R,MATCH(BM$2,List!$P:$P,0)))</f>
        <v>0</v>
      </c>
      <c r="BN48" s="357">
        <f ca="1">IF(
COUNTIFS('Project Follow up - Base'!$S$20:$S$96,BN$2,'Project Follow up - Base'!$F$20:$F$96,$C48)&lt;= INDEX(List!$Q:$Q,MATCH(BN$2,List!$P:$P,0)),
0,
(COUNTIFS('Project Follow up - Base'!$S$20:$S$96,BN$2,'Project Follow up - Base'!$F$20:$F$96,$C48)
- INDEX(List!$Q:$Q,MATCH(BN$2,List!$P:$P,0)))
* INDEX(List!$R:$R,MATCH(BN$2,List!$P:$P,0)))</f>
        <v>0</v>
      </c>
      <c r="BO48" s="357">
        <f ca="1">IF(
COUNTIFS('Project Follow up - Base'!$S$20:$S$96,BO$2,'Project Follow up - Base'!$F$20:$F$96,$C48)&lt;= INDEX(List!$Q:$Q,MATCH(BO$2,List!$P:$P,0)),
0,
(COUNTIFS('Project Follow up - Base'!$S$20:$S$96,BO$2,'Project Follow up - Base'!$F$20:$F$96,$C48)
- INDEX(List!$Q:$Q,MATCH(BO$2,List!$P:$P,0)))
* INDEX(List!$R:$R,MATCH(BO$2,List!$P:$P,0)))</f>
        <v>0</v>
      </c>
      <c r="BP48" s="357">
        <f ca="1">IF(
COUNTIFS('Project Follow up - Base'!$S$20:$S$96,BP$2,'Project Follow up - Base'!$F$20:$F$96,$C48)&lt;= INDEX(List!$Q:$Q,MATCH(BP$2,List!$P:$P,0)),
0,
(COUNTIFS('Project Follow up - Base'!$S$20:$S$96,BP$2,'Project Follow up - Base'!$F$20:$F$96,$C48)
- INDEX(List!$Q:$Q,MATCH(BP$2,List!$P:$P,0)))
* INDEX(List!$R:$R,MATCH(BP$2,List!$P:$P,0)))</f>
        <v>0</v>
      </c>
      <c r="BQ48" s="357">
        <f ca="1">IF(
COUNTIFS('Project Follow up - Base'!$S$20:$S$96,BQ$2,'Project Follow up - Base'!$F$20:$F$96,$C48)&lt;= INDEX(List!$Q:$Q,MATCH(BQ$2,List!$P:$P,0)),
0,
(COUNTIFS('Project Follow up - Base'!$S$20:$S$96,BQ$2,'Project Follow up - Base'!$F$20:$F$96,$C48)
- INDEX(List!$Q:$Q,MATCH(BQ$2,List!$P:$P,0)))
* INDEX(List!$R:$R,MATCH(BQ$2,List!$P:$P,0)))</f>
        <v>0</v>
      </c>
      <c r="BR48" s="357">
        <f ca="1">IF(
COUNTIFS('Project Follow up - Base'!$S$20:$S$96,BR$2,'Project Follow up - Base'!$F$20:$F$96,$C48)&lt;= INDEX(List!$Q:$Q,MATCH(BR$2,List!$P:$P,0)),
0,
(COUNTIFS('Project Follow up - Base'!$S$20:$S$96,BR$2,'Project Follow up - Base'!$F$20:$F$96,$C48)
- INDEX(List!$Q:$Q,MATCH(BR$2,List!$P:$P,0)))
* INDEX(List!$R:$R,MATCH(BR$2,List!$P:$P,0)))</f>
        <v>0</v>
      </c>
      <c r="BS48" s="357">
        <f ca="1">IF(
COUNTIFS('Project Follow up - Base'!$S$20:$S$96,BS$2,'Project Follow up - Base'!$F$20:$F$96,$C48)&lt;= INDEX(List!$Q:$Q,MATCH(BS$2,List!$P:$P,0)),
0,
(COUNTIFS('Project Follow up - Base'!$S$20:$S$96,BS$2,'Project Follow up - Base'!$F$20:$F$96,$C48)
- INDEX(List!$Q:$Q,MATCH(BS$2,List!$P:$P,0)))
* INDEX(List!$R:$R,MATCH(BS$2,List!$P:$P,0)))</f>
        <v>0</v>
      </c>
      <c r="BT48" s="357">
        <f ca="1">IF(
COUNTIFS('Project Follow up - Base'!$S$20:$S$96,BT$2,'Project Follow up - Base'!$F$20:$F$96,$C48)&lt;= INDEX(List!$Q:$Q,MATCH(BT$2,List!$P:$P,0)),
0,
(COUNTIFS('Project Follow up - Base'!$S$20:$S$96,BT$2,'Project Follow up - Base'!$F$20:$F$96,$C48)
- INDEX(List!$Q:$Q,MATCH(BT$2,List!$P:$P,0)))
* INDEX(List!$R:$R,MATCH(BT$2,List!$P:$P,0)))</f>
        <v>0</v>
      </c>
      <c r="BU48" s="357">
        <f ca="1">IF(
COUNTIFS('Project Follow up - Base'!$S$20:$S$96,BU$2,'Project Follow up - Base'!$F$20:$F$96,$C48)&lt;= INDEX(List!$Q:$Q,MATCH(BU$2,List!$P:$P,0)),
0,
(COUNTIFS('Project Follow up - Base'!$S$20:$S$96,BU$2,'Project Follow up - Base'!$F$20:$F$96,$C48)
- INDEX(List!$Q:$Q,MATCH(BU$2,List!$P:$P,0)))
* INDEX(List!$R:$R,MATCH(BU$2,List!$P:$P,0)))</f>
        <v>0</v>
      </c>
      <c r="BV48" s="357">
        <f ca="1">IF(
COUNTIFS('Project Follow up - Base'!$S$20:$S$96,BV$2,'Project Follow up - Base'!$F$20:$F$96,$C48)&lt;= INDEX(List!$Q:$Q,MATCH(BV$2,List!$P:$P,0)),
0,
(COUNTIFS('Project Follow up - Base'!$S$20:$S$96,BV$2,'Project Follow up - Base'!$F$20:$F$96,$C48)
- INDEX(List!$Q:$Q,MATCH(BV$2,List!$P:$P,0)))
* INDEX(List!$R:$R,MATCH(BV$2,List!$P:$P,0)))</f>
        <v>0</v>
      </c>
      <c r="BW48" s="357">
        <f ca="1">IF(
COUNTIFS('Project Follow up - Base'!$S$20:$S$96,BW$2,'Project Follow up - Base'!$F$20:$F$96,$C48)&lt;= INDEX(List!$Q:$Q,MATCH(BW$2,List!$P:$P,0)),
0,
(COUNTIFS('Project Follow up - Base'!$S$20:$S$96,BW$2,'Project Follow up - Base'!$F$20:$F$96,$C48)
- INDEX(List!$Q:$Q,MATCH(BW$2,List!$P:$P,0)))
* INDEX(List!$R:$R,MATCH(BW$2,List!$P:$P,0)))</f>
        <v>0</v>
      </c>
      <c r="BX48" s="357">
        <f ca="1">IF(
COUNTIFS('Project Follow up - Base'!$S$20:$S$96,BX$2,'Project Follow up - Base'!$F$20:$F$96,$C48)&lt;= INDEX(List!$Q:$Q,MATCH(BX$2,List!$P:$P,0)),
0,
(COUNTIFS('Project Follow up - Base'!$S$20:$S$96,BX$2,'Project Follow up - Base'!$F$20:$F$96,$C48)
- INDEX(List!$Q:$Q,MATCH(BX$2,List!$P:$P,0)))
* INDEX(List!$R:$R,MATCH(BX$2,List!$P:$P,0)))</f>
        <v>0</v>
      </c>
      <c r="BY48" s="357">
        <f ca="1">IF(
COUNTIFS('Project Follow up - Base'!$S$20:$S$96,BY$2,'Project Follow up - Base'!$F$20:$F$96,$C48)&lt;= INDEX(List!$Q:$Q,MATCH(BY$2,List!$P:$P,0)),
0,
(COUNTIFS('Project Follow up - Base'!$S$20:$S$96,BY$2,'Project Follow up - Base'!$F$20:$F$96,$C48)
- INDEX(List!$Q:$Q,MATCH(BY$2,List!$P:$P,0)))
* INDEX(List!$R:$R,MATCH(BY$2,List!$P:$P,0)))</f>
        <v>0</v>
      </c>
      <c r="BZ48" s="357">
        <f ca="1">IF(
COUNTIFS('Project Follow up - Base'!$S$20:$S$96,BZ$2,'Project Follow up - Base'!$F$20:$F$96,$C48)&lt;= INDEX(List!$Q:$Q,MATCH(BZ$2,List!$P:$P,0)),
0,
(COUNTIFS('Project Follow up - Base'!$S$20:$S$96,BZ$2,'Project Follow up - Base'!$F$20:$F$96,$C48)
- INDEX(List!$Q:$Q,MATCH(BZ$2,List!$P:$P,0)))
* INDEX(List!$R:$R,MATCH(BZ$2,List!$P:$P,0)))</f>
        <v>0</v>
      </c>
      <c r="CA48" s="357">
        <f ca="1">IF(
COUNTIFS('Project Follow up - Base'!$S$20:$S$96,CA$2,'Project Follow up - Base'!$F$20:$F$96,$C48)&lt;= INDEX(List!$Q:$Q,MATCH(CA$2,List!$P:$P,0)),
0,
(COUNTIFS('Project Follow up - Base'!$S$20:$S$96,CA$2,'Project Follow up - Base'!$F$20:$F$96,$C48)
- INDEX(List!$Q:$Q,MATCH(CA$2,List!$P:$P,0)))
* INDEX(List!$R:$R,MATCH(CA$2,List!$P:$P,0)))</f>
        <v>0</v>
      </c>
      <c r="CB48" s="357">
        <f ca="1">IF(
COUNTIFS('Project Follow up - Base'!$S$20:$S$96,CB$2,'Project Follow up - Base'!$F$20:$F$96,$C48)&lt;= INDEX(List!$Q:$Q,MATCH(CB$2,List!$P:$P,0)),
0,
(COUNTIFS('Project Follow up - Base'!$S$20:$S$96,CB$2,'Project Follow up - Base'!$F$20:$F$96,$C48)
- INDEX(List!$Q:$Q,MATCH(CB$2,List!$P:$P,0)))
* INDEX(List!$R:$R,MATCH(CB$2,List!$P:$P,0)))</f>
        <v>0</v>
      </c>
      <c r="CC48" s="357">
        <f ca="1">IF(
COUNTIFS('Project Follow up - Base'!$S$20:$S$96,CC$2,'Project Follow up - Base'!$F$20:$F$96,$C48)&lt;= INDEX(List!$Q:$Q,MATCH(CC$2,List!$P:$P,0)),
0,
(COUNTIFS('Project Follow up - Base'!$S$20:$S$96,CC$2,'Project Follow up - Base'!$F$20:$F$96,$C48)
- INDEX(List!$Q:$Q,MATCH(CC$2,List!$P:$P,0)))
* INDEX(List!$R:$R,MATCH(CC$2,List!$P:$P,0)))</f>
        <v>0</v>
      </c>
      <c r="CD48" s="357">
        <f ca="1">IF(
COUNTIFS('Project Follow up - Base'!$S$20:$S$96,CD$2,'Project Follow up - Base'!$F$20:$F$96,$C48)&lt;= INDEX(List!$Q:$Q,MATCH(CD$2,List!$P:$P,0)),
0,
(COUNTIFS('Project Follow up - Base'!$S$20:$S$96,CD$2,'Project Follow up - Base'!$F$20:$F$96,$C48)
- INDEX(List!$Q:$Q,MATCH(CD$2,List!$P:$P,0)))
* INDEX(List!$R:$R,MATCH(CD$2,List!$P:$P,0)))</f>
        <v>0</v>
      </c>
      <c r="CE48" s="357">
        <f ca="1">IF(
COUNTIFS('Project Follow up - Base'!$S$20:$S$96,CE$2,'Project Follow up - Base'!$F$20:$F$96,$C48)&lt;= INDEX(List!$Q:$Q,MATCH(CE$2,List!$P:$P,0)),
0,
(COUNTIFS('Project Follow up - Base'!$S$20:$S$96,CE$2,'Project Follow up - Base'!$F$20:$F$96,$C48)
- INDEX(List!$Q:$Q,MATCH(CE$2,List!$P:$P,0)))
* INDEX(List!$R:$R,MATCH(CE$2,List!$P:$P,0)))</f>
        <v>0</v>
      </c>
      <c r="CF48" s="357">
        <f ca="1">IF(
COUNTIFS('Project Follow up - Base'!$S$20:$S$96,CF$2,'Project Follow up - Base'!$F$20:$F$96,$C48)&lt;= INDEX(List!$Q:$Q,MATCH(CF$2,List!$P:$P,0)),
0,
(COUNTIFS('Project Follow up - Base'!$S$20:$S$96,CF$2,'Project Follow up - Base'!$F$20:$F$96,$C48)
- INDEX(List!$Q:$Q,MATCH(CF$2,List!$P:$P,0)))
* INDEX(List!$R:$R,MATCH(CF$2,List!$P:$P,0)))</f>
        <v>0</v>
      </c>
      <c r="CG48" s="357">
        <f ca="1">IF(
COUNTIFS('Project Follow up - Base'!$S$20:$S$96,CG$2,'Project Follow up - Base'!$F$20:$F$96,$C48)&lt;= INDEX(List!$Q:$Q,MATCH(CG$2,List!$P:$P,0)),
0,
(COUNTIFS('Project Follow up - Base'!$S$20:$S$96,CG$2,'Project Follow up - Base'!$F$20:$F$96,$C48)
- INDEX(List!$Q:$Q,MATCH(CG$2,List!$P:$P,0)))
* INDEX(List!$R:$R,MATCH(CG$2,List!$P:$P,0)))</f>
        <v>0</v>
      </c>
      <c r="CH48" s="357">
        <f ca="1">IF(
COUNTIFS('Project Follow up - Base'!$S$20:$S$96,CH$2,'Project Follow up - Base'!$F$20:$F$96,$C48)&lt;= INDEX(List!$Q:$Q,MATCH(CH$2,List!$P:$P,0)),
0,
(COUNTIFS('Project Follow up - Base'!$S$20:$S$96,CH$2,'Project Follow up - Base'!$F$20:$F$96,$C48)
- INDEX(List!$Q:$Q,MATCH(CH$2,List!$P:$P,0)))
* INDEX(List!$R:$R,MATCH(CH$2,List!$P:$P,0)))</f>
        <v>0</v>
      </c>
      <c r="CI48" s="357">
        <f ca="1">IF(
COUNTIFS('Project Follow up - Base'!$S$20:$S$96,CI$2,'Project Follow up - Base'!$F$20:$F$96,$C48)&lt;= INDEX(List!$Q:$Q,MATCH(CI$2,List!$P:$P,0)),
0,
(COUNTIFS('Project Follow up - Base'!$S$20:$S$96,CI$2,'Project Follow up - Base'!$F$20:$F$96,$C48)
- INDEX(List!$Q:$Q,MATCH(CI$2,List!$P:$P,0)))
* INDEX(List!$R:$R,MATCH(CI$2,List!$P:$P,0)))</f>
        <v>0</v>
      </c>
      <c r="CJ48" s="357">
        <f ca="1">IF(
COUNTIFS('Project Follow up - Base'!$S$20:$S$96,CJ$2,'Project Follow up - Base'!$F$20:$F$96,$C48)&lt;= INDEX(List!$Q:$Q,MATCH(CJ$2,List!$P:$P,0)),
0,
(COUNTIFS('Project Follow up - Base'!$S$20:$S$96,CJ$2,'Project Follow up - Base'!$F$20:$F$96,$C48)
- INDEX(List!$Q:$Q,MATCH(CJ$2,List!$P:$P,0)))
* INDEX(List!$R:$R,MATCH(CJ$2,List!$P:$P,0)))</f>
        <v>0</v>
      </c>
      <c r="CK48" s="357">
        <f ca="1">IF(
COUNTIFS('Project Follow up - Base'!$S$20:$S$96,CK$2,'Project Follow up - Base'!$F$20:$F$96,$C48)&lt;= INDEX(List!$Q:$Q,MATCH(CK$2,List!$P:$P,0)),
0,
(COUNTIFS('Project Follow up - Base'!$S$20:$S$96,CK$2,'Project Follow up - Base'!$F$20:$F$96,$C48)
- INDEX(List!$Q:$Q,MATCH(CK$2,List!$P:$P,0)))
* INDEX(List!$R:$R,MATCH(CK$2,List!$P:$P,0)))</f>
        <v>0</v>
      </c>
      <c r="CL48" s="357">
        <f ca="1">IF(
COUNTIFS('Project Follow up - Base'!$S$20:$S$96,CL$2,'Project Follow up - Base'!$F$20:$F$96,$C48)&lt;= INDEX(List!$Q:$Q,MATCH(CL$2,List!$P:$P,0)),
0,
(COUNTIFS('Project Follow up - Base'!$S$20:$S$96,CL$2,'Project Follow up - Base'!$F$20:$F$96,$C48)
- INDEX(List!$Q:$Q,MATCH(CL$2,List!$P:$P,0)))
* INDEX(List!$R:$R,MATCH(CL$2,List!$P:$P,0)))</f>
        <v>0</v>
      </c>
      <c r="CM48" s="357">
        <f ca="1">IF(
COUNTIFS('Project Follow up - Base'!$S$20:$S$96,CM$2,'Project Follow up - Base'!$F$20:$F$96,$C48)&lt;= INDEX(List!$Q:$Q,MATCH(CM$2,List!$P:$P,0)),
0,
(COUNTIFS('Project Follow up - Base'!$S$20:$S$96,CM$2,'Project Follow up - Base'!$F$20:$F$96,$C48)
- INDEX(List!$Q:$Q,MATCH(CM$2,List!$P:$P,0)))
* INDEX(List!$R:$R,MATCH(CM$2,List!$P:$P,0)))</f>
        <v>0</v>
      </c>
      <c r="CN48" s="357">
        <f ca="1">IF(
COUNTIFS('Project Follow up - Base'!$S$20:$S$96,CN$2,'Project Follow up - Base'!$F$20:$F$96,$C48)&lt;= INDEX(List!$Q:$Q,MATCH(CN$2,List!$P:$P,0)),
0,
(COUNTIFS('Project Follow up - Base'!$S$20:$S$96,CN$2,'Project Follow up - Base'!$F$20:$F$96,$C48)
- INDEX(List!$Q:$Q,MATCH(CN$2,List!$P:$P,0)))
* INDEX(List!$R:$R,MATCH(CN$2,List!$P:$P,0)))</f>
        <v>0</v>
      </c>
      <c r="CO48" s="357">
        <f ca="1">IF(
COUNTIFS('Project Follow up - Base'!$S$20:$S$96,CO$2,'Project Follow up - Base'!$F$20:$F$96,$C48)&lt;= INDEX(List!$Q:$Q,MATCH(CO$2,List!$P:$P,0)),
0,
(COUNTIFS('Project Follow up - Base'!$S$20:$S$96,CO$2,'Project Follow up - Base'!$F$20:$F$96,$C48)
- INDEX(List!$Q:$Q,MATCH(CO$2,List!$P:$P,0)))
* INDEX(List!$R:$R,MATCH(CO$2,List!$P:$P,0)))</f>
        <v>0</v>
      </c>
      <c r="CP48" s="357">
        <f ca="1">IF(
COUNTIFS('Project Follow up - Base'!$S$20:$S$96,CP$2,'Project Follow up - Base'!$F$20:$F$96,$C48)&lt;= INDEX(List!$Q:$Q,MATCH(CP$2,List!$P:$P,0)),
0,
(COUNTIFS('Project Follow up - Base'!$S$20:$S$96,CP$2,'Project Follow up - Base'!$F$20:$F$96,$C48)
- INDEX(List!$Q:$Q,MATCH(CP$2,List!$P:$P,0)))
* INDEX(List!$R:$R,MATCH(CP$2,List!$P:$P,0)))</f>
        <v>0</v>
      </c>
      <c r="CQ48" s="357">
        <f ca="1">IF(
COUNTIFS('Project Follow up - Base'!$S$20:$S$96,CQ$2,'Project Follow up - Base'!$F$20:$F$96,$C48)&lt;= INDEX(List!$Q:$Q,MATCH(CQ$2,List!$P:$P,0)),
0,
(COUNTIFS('Project Follow up - Base'!$S$20:$S$96,CQ$2,'Project Follow up - Base'!$F$20:$F$96,$C48)
- INDEX(List!$Q:$Q,MATCH(CQ$2,List!$P:$P,0)))
* INDEX(List!$R:$R,MATCH(CQ$2,List!$P:$P,0)))</f>
        <v>0</v>
      </c>
      <c r="CR48" s="357">
        <f ca="1">IF(
COUNTIFS('Project Follow up - Base'!$S$20:$S$96,CR$2,'Project Follow up - Base'!$F$20:$F$96,$C48)&lt;= INDEX(List!$Q:$Q,MATCH(CR$2,List!$P:$P,0)),
0,
(COUNTIFS('Project Follow up - Base'!$S$20:$S$96,CR$2,'Project Follow up - Base'!$F$20:$F$96,$C48)
- INDEX(List!$Q:$Q,MATCH(CR$2,List!$P:$P,0)))
* INDEX(List!$R:$R,MATCH(CR$2,List!$P:$P,0)))</f>
        <v>0</v>
      </c>
      <c r="CS48" s="357">
        <f ca="1">IF(
COUNTIFS('Project Follow up - Base'!$S$20:$S$96,CS$2,'Project Follow up - Base'!$F$20:$F$96,$C48)&lt;= INDEX(List!$Q:$Q,MATCH(CS$2,List!$P:$P,0)),
0,
(COUNTIFS('Project Follow up - Base'!$S$20:$S$96,CS$2,'Project Follow up - Base'!$F$20:$F$96,$C48)
- INDEX(List!$Q:$Q,MATCH(CS$2,List!$P:$P,0)))
* INDEX(List!$R:$R,MATCH(CS$2,List!$P:$P,0)))</f>
        <v>0</v>
      </c>
      <c r="CT48" s="357">
        <f ca="1">IF(
COUNTIFS('Project Follow up - Base'!$S$20:$S$96,CT$2,'Project Follow up - Base'!$F$20:$F$96,$C48)&lt;= INDEX(List!$Q:$Q,MATCH(CT$2,List!$P:$P,0)),
0,
(COUNTIFS('Project Follow up - Base'!$S$20:$S$96,CT$2,'Project Follow up - Base'!$F$20:$F$96,$C48)
- INDEX(List!$Q:$Q,MATCH(CT$2,List!$P:$P,0)))
* INDEX(List!$R:$R,MATCH(CT$2,List!$P:$P,0)))</f>
        <v>0</v>
      </c>
      <c r="CU48" s="357">
        <f ca="1">IF(
COUNTIFS('Project Follow up - Base'!$S$20:$S$96,CU$2,'Project Follow up - Base'!$F$20:$F$96,$C48)&lt;= INDEX(List!$Q:$Q,MATCH(CU$2,List!$P:$P,0)),
0,
(COUNTIFS('Project Follow up - Base'!$S$20:$S$96,CU$2,'Project Follow up - Base'!$F$20:$F$96,$C48)
- INDEX(List!$Q:$Q,MATCH(CU$2,List!$P:$P,0)))
* INDEX(List!$R:$R,MATCH(CU$2,List!$P:$P,0)))</f>
        <v>0</v>
      </c>
      <c r="CV48" s="357">
        <f ca="1">IF(
COUNTIFS('Project Follow up - Base'!$S$20:$S$96,CV$2,'Project Follow up - Base'!$F$20:$F$96,$C48)&lt;= INDEX(List!$Q:$Q,MATCH(CV$2,List!$P:$P,0)),
0,
(COUNTIFS('Project Follow up - Base'!$S$20:$S$96,CV$2,'Project Follow up - Base'!$F$20:$F$96,$C48)
- INDEX(List!$Q:$Q,MATCH(CV$2,List!$P:$P,0)))
* INDEX(List!$R:$R,MATCH(CV$2,List!$P:$P,0)))</f>
        <v>0</v>
      </c>
      <c r="CW48" s="357">
        <f ca="1">IF(
COUNTIFS('Project Follow up - Base'!$S$20:$S$96,CW$2,'Project Follow up - Base'!$F$20:$F$96,$C48)&lt;= INDEX(List!$Q:$Q,MATCH(CW$2,List!$P:$P,0)),
0,
(COUNTIFS('Project Follow up - Base'!$S$20:$S$96,CW$2,'Project Follow up - Base'!$F$20:$F$96,$C48)
- INDEX(List!$Q:$Q,MATCH(CW$2,List!$P:$P,0)))
* INDEX(List!$R:$R,MATCH(CW$2,List!$P:$P,0)))</f>
        <v>0</v>
      </c>
      <c r="CX48" s="357">
        <f ca="1">IF(
COUNTIFS('Project Follow up - Base'!$S$20:$S$96,CX$2,'Project Follow up - Base'!$F$20:$F$96,$C48)&lt;= INDEX(List!$Q:$Q,MATCH(CX$2,List!$P:$P,0)),
0,
(COUNTIFS('Project Follow up - Base'!$S$20:$S$96,CX$2,'Project Follow up - Base'!$F$20:$F$96,$C48)
- INDEX(List!$Q:$Q,MATCH(CX$2,List!$P:$P,0)))
* INDEX(List!$R:$R,MATCH(CX$2,List!$P:$P,0)))</f>
        <v>0</v>
      </c>
      <c r="CY48" s="357">
        <f ca="1">IF(
COUNTIFS('Project Follow up - Base'!$S$20:$S$96,CY$2,'Project Follow up - Base'!$F$20:$F$96,$C48)&lt;= INDEX(List!$Q:$Q,MATCH(CY$2,List!$P:$P,0)),
0,
(COUNTIFS('Project Follow up - Base'!$S$20:$S$96,CY$2,'Project Follow up - Base'!$F$20:$F$96,$C48)
- INDEX(List!$Q:$Q,MATCH(CY$2,List!$P:$P,0)))
* INDEX(List!$R:$R,MATCH(CY$2,List!$P:$P,0)))</f>
        <v>0</v>
      </c>
      <c r="CZ48" s="357">
        <f ca="1">IF(
COUNTIFS('Project Follow up - Base'!$S$20:$S$96,CZ$2,'Project Follow up - Base'!$F$20:$F$96,$C48)&lt;= INDEX(List!$Q:$Q,MATCH(CZ$2,List!$P:$P,0)),
0,
(COUNTIFS('Project Follow up - Base'!$S$20:$S$96,CZ$2,'Project Follow up - Base'!$F$20:$F$96,$C48)
- INDEX(List!$Q:$Q,MATCH(CZ$2,List!$P:$P,0)))
* INDEX(List!$R:$R,MATCH(CZ$2,List!$P:$P,0)))</f>
        <v>0</v>
      </c>
      <c r="DA48" s="357">
        <f ca="1">IF(
COUNTIFS('Project Follow up - Base'!$S$20:$S$96,DA$2,'Project Follow up - Base'!$F$20:$F$96,$C48)&lt;= INDEX(List!$Q:$Q,MATCH(DA$2,List!$P:$P,0)),
0,
(COUNTIFS('Project Follow up - Base'!$S$20:$S$96,DA$2,'Project Follow up - Base'!$F$20:$F$96,$C48)
- INDEX(List!$Q:$Q,MATCH(DA$2,List!$P:$P,0)))
* INDEX(List!$R:$R,MATCH(DA$2,List!$P:$P,0)))</f>
        <v>0</v>
      </c>
      <c r="DB48" s="357">
        <f ca="1">IF(
COUNTIFS('Project Follow up - Base'!$S$20:$S$96,DB$2,'Project Follow up - Base'!$F$20:$F$96,$C48)&lt;= INDEX(List!$Q:$Q,MATCH(DB$2,List!$P:$P,0)),
0,
(COUNTIFS('Project Follow up - Base'!$S$20:$S$96,DB$2,'Project Follow up - Base'!$F$20:$F$96,$C48)
- INDEX(List!$Q:$Q,MATCH(DB$2,List!$P:$P,0)))
* INDEX(List!$R:$R,MATCH(DB$2,List!$P:$P,0)))</f>
        <v>0</v>
      </c>
    </row>
    <row r="49" spans="1:106" x14ac:dyDescent="0.2">
      <c r="A49" s="353">
        <f>COUNTIF('Project Follow up - Base'!$F$20:$F$96,C49)</f>
        <v>0</v>
      </c>
      <c r="B49" s="353">
        <f>'Employees Summary'!B50</f>
        <v>0</v>
      </c>
      <c r="C49" s="353">
        <f>'Employees Summary'!C50</f>
        <v>0</v>
      </c>
      <c r="D49" s="354" t="str">
        <f>IF(C49=0,"", IF(A49&gt;0,1-(G49*[1]KPI!$C$3)-(H49*[1]KPI!$C$4),""))</f>
        <v/>
      </c>
      <c r="E49" s="365" t="str">
        <f>IF(OR(C49='Project Follow up - Base'!$D$17,C49='Project Follow up - Base'!$D$38,C49='Project Follow up - Base'!$D$74), IF(SUMIF(B:B,B49,A:A)=0,"", AVERAGEIF(B:B,B49,D:D)),"")</f>
        <v/>
      </c>
      <c r="F49" s="366">
        <f>SUMIF('Project Follow up - Base'!$F$20:$F$102,'Employees KPIs'!C49,'Project Follow up - Base'!$AA$20:$AA$102)</f>
        <v>0</v>
      </c>
      <c r="G49" s="355">
        <f>IF( F49=0,
   0,
   IF(
     F49-
     [1]KPI!$F$3
     &lt;0,0,
     F49-
     [1]KPI!$F$3
    )*
     [1]KPI!$G$3
)</f>
        <v>0</v>
      </c>
      <c r="H49" s="355">
        <f t="shared" ca="1" si="0"/>
        <v>0</v>
      </c>
      <c r="I49" s="356">
        <f ca="1">IF(
COUNTIFS('Project Follow up - Base'!$S$20:$S$96,I$2,'Project Follow up - Base'!$F$20:$F$96,$C49)&lt;= INDEX(List!$Q:$Q,MATCH(I$2,List!$P:$P,0)),
0,
(COUNTIFS('Project Follow up - Base'!$S$20:$S$96,I$2,'Project Follow up - Base'!$F$20:$F$96,$C49)
- INDEX(List!$Q:$Q,MATCH(I$2,List!$P:$P,0)))
* INDEX(List!$R:$R,MATCH(I$2,List!$P:$P,0)))</f>
        <v>0</v>
      </c>
      <c r="J49" s="357">
        <f ca="1">IF(
COUNTIFS('Project Follow up - Base'!$S$20:$S$96,J$2,'Project Follow up - Base'!$F$20:$F$96,$C49)&lt;= INDEX(List!$Q:$Q,MATCH(J$2,List!$P:$P,0)),
0,
(COUNTIFS('Project Follow up - Base'!$S$20:$S$96,J$2,'Project Follow up - Base'!$F$20:$F$96,$C49)
- INDEX(List!$Q:$Q,MATCH(J$2,List!$P:$P,0)))
* INDEX(List!$R:$R,MATCH(J$2,List!$P:$P,0)))</f>
        <v>0</v>
      </c>
      <c r="K49" s="357">
        <f ca="1">IF(
COUNTIFS('Project Follow up - Base'!$S$20:$S$96,K$2,'Project Follow up - Base'!$F$20:$F$96,$C49)&lt;= INDEX(List!$Q:$Q,MATCH(K$2,List!$P:$P,0)),
0,
(COUNTIFS('Project Follow up - Base'!$S$20:$S$96,K$2,'Project Follow up - Base'!$F$20:$F$96,$C49)
- INDEX(List!$Q:$Q,MATCH(K$2,List!$P:$P,0)))
* INDEX(List!$R:$R,MATCH(K$2,List!$P:$P,0)))</f>
        <v>0</v>
      </c>
      <c r="L49" s="357">
        <f ca="1">IF(
COUNTIFS('Project Follow up - Base'!$S$20:$S$96,L$2,'Project Follow up - Base'!$F$20:$F$96,$C49)&lt;= INDEX(List!$Q:$Q,MATCH(L$2,List!$P:$P,0)),
0,
(COUNTIFS('Project Follow up - Base'!$S$20:$S$96,L$2,'Project Follow up - Base'!$F$20:$F$96,$C49)
- INDEX(List!$Q:$Q,MATCH(L$2,List!$P:$P,0)))
* INDEX(List!$R:$R,MATCH(L$2,List!$P:$P,0)))</f>
        <v>0</v>
      </c>
      <c r="M49" s="357">
        <f ca="1">IF(
COUNTIFS('Project Follow up - Base'!$S$20:$S$96,M$2,'Project Follow up - Base'!$F$20:$F$96,$C49)&lt;= INDEX(List!$Q:$Q,MATCH(M$2,List!$P:$P,0)),
0,
(COUNTIFS('Project Follow up - Base'!$S$20:$S$96,M$2,'Project Follow up - Base'!$F$20:$F$96,$C49)
- INDEX(List!$Q:$Q,MATCH(M$2,List!$P:$P,0)))
* INDEX(List!$R:$R,MATCH(M$2,List!$P:$P,0)))</f>
        <v>0</v>
      </c>
      <c r="N49" s="357">
        <f ca="1">IF(
COUNTIFS('Project Follow up - Base'!$S$20:$S$96,N$2,'Project Follow up - Base'!$F$20:$F$96,$C49)&lt;= INDEX(List!$Q:$Q,MATCH(N$2,List!$P:$P,0)),
0,
(COUNTIFS('Project Follow up - Base'!$S$20:$S$96,N$2,'Project Follow up - Base'!$F$20:$F$96,$C49)
- INDEX(List!$Q:$Q,MATCH(N$2,List!$P:$P,0)))
* INDEX(List!$R:$R,MATCH(N$2,List!$P:$P,0)))</f>
        <v>0</v>
      </c>
      <c r="O49" s="357">
        <f ca="1">IF(
COUNTIFS('Project Follow up - Base'!$S$20:$S$96,O$2,'Project Follow up - Base'!$F$20:$F$96,$C49)&lt;= INDEX(List!$Q:$Q,MATCH(O$2,List!$P:$P,0)),
0,
(COUNTIFS('Project Follow up - Base'!$S$20:$S$96,O$2,'Project Follow up - Base'!$F$20:$F$96,$C49)
- INDEX(List!$Q:$Q,MATCH(O$2,List!$P:$P,0)))
* INDEX(List!$R:$R,MATCH(O$2,List!$P:$P,0)))</f>
        <v>0</v>
      </c>
      <c r="P49" s="357">
        <f ca="1">IF(
COUNTIFS('Project Follow up - Base'!$S$20:$S$96,P$2,'Project Follow up - Base'!$F$20:$F$96,$C49)&lt;= INDEX(List!$Q:$Q,MATCH(P$2,List!$P:$P,0)),
0,
(COUNTIFS('Project Follow up - Base'!$S$20:$S$96,P$2,'Project Follow up - Base'!$F$20:$F$96,$C49)
- INDEX(List!$Q:$Q,MATCH(P$2,List!$P:$P,0)))
* INDEX(List!$R:$R,MATCH(P$2,List!$P:$P,0)))</f>
        <v>0</v>
      </c>
      <c r="Q49" s="357">
        <f ca="1">IF(
COUNTIFS('Project Follow up - Base'!$S$20:$S$96,Q$2,'Project Follow up - Base'!$F$20:$F$96,$C49)&lt;= INDEX(List!$Q:$Q,MATCH(Q$2,List!$P:$P,0)),
0,
(COUNTIFS('Project Follow up - Base'!$S$20:$S$96,Q$2,'Project Follow up - Base'!$F$20:$F$96,$C49)
- INDEX(List!$Q:$Q,MATCH(Q$2,List!$P:$P,0)))
* INDEX(List!$R:$R,MATCH(Q$2,List!$P:$P,0)))</f>
        <v>0</v>
      </c>
      <c r="R49" s="357">
        <f ca="1">IF(
COUNTIFS('Project Follow up - Base'!$S$20:$S$96,R$2,'Project Follow up - Base'!$F$20:$F$96,$C49)&lt;= INDEX(List!$Q:$Q,MATCH(R$2,List!$P:$P,0)),
0,
(COUNTIFS('Project Follow up - Base'!$S$20:$S$96,R$2,'Project Follow up - Base'!$F$20:$F$96,$C49)
- INDEX(List!$Q:$Q,MATCH(R$2,List!$P:$P,0)))
* INDEX(List!$R:$R,MATCH(R$2,List!$P:$P,0)))</f>
        <v>0</v>
      </c>
      <c r="S49" s="357">
        <f ca="1">IF(
COUNTIFS('Project Follow up - Base'!$S$20:$S$96,S$2,'Project Follow up - Base'!$F$20:$F$96,$C49)&lt;= INDEX(List!$Q:$Q,MATCH(S$2,List!$P:$P,0)),
0,
(COUNTIFS('Project Follow up - Base'!$S$20:$S$96,S$2,'Project Follow up - Base'!$F$20:$F$96,$C49)
- INDEX(List!$Q:$Q,MATCH(S$2,List!$P:$P,0)))
* INDEX(List!$R:$R,MATCH(S$2,List!$P:$P,0)))</f>
        <v>0</v>
      </c>
      <c r="T49" s="357">
        <f ca="1">IF(
COUNTIFS('Project Follow up - Base'!$S$20:$S$96,T$2,'Project Follow up - Base'!$F$20:$F$96,$C49)&lt;= INDEX(List!$Q:$Q,MATCH(T$2,List!$P:$P,0)),
0,
(COUNTIFS('Project Follow up - Base'!$S$20:$S$96,T$2,'Project Follow up - Base'!$F$20:$F$96,$C49)
- INDEX(List!$Q:$Q,MATCH(T$2,List!$P:$P,0)))
* INDEX(List!$R:$R,MATCH(T$2,List!$P:$P,0)))</f>
        <v>0</v>
      </c>
      <c r="U49" s="357">
        <f ca="1">IF(
COUNTIFS('Project Follow up - Base'!$S$20:$S$96,U$2,'Project Follow up - Base'!$F$20:$F$96,$C49)&lt;= INDEX(List!$Q:$Q,MATCH(U$2,List!$P:$P,0)),
0,
(COUNTIFS('Project Follow up - Base'!$S$20:$S$96,U$2,'Project Follow up - Base'!$F$20:$F$96,$C49)
- INDEX(List!$Q:$Q,MATCH(U$2,List!$P:$P,0)))
* INDEX(List!$R:$R,MATCH(U$2,List!$P:$P,0)))</f>
        <v>0</v>
      </c>
      <c r="V49" s="357">
        <f ca="1">IF(
COUNTIFS('Project Follow up - Base'!$S$20:$S$96,V$2,'Project Follow up - Base'!$F$20:$F$96,$C49)&lt;= INDEX(List!$Q:$Q,MATCH(V$2,List!$P:$P,0)),
0,
(COUNTIFS('Project Follow up - Base'!$S$20:$S$96,V$2,'Project Follow up - Base'!$F$20:$F$96,$C49)
- INDEX(List!$Q:$Q,MATCH(V$2,List!$P:$P,0)))
* INDEX(List!$R:$R,MATCH(V$2,List!$P:$P,0)))</f>
        <v>0</v>
      </c>
      <c r="W49" s="357">
        <f ca="1">IF(
COUNTIFS('Project Follow up - Base'!$S$20:$S$96,W$2,'Project Follow up - Base'!$F$20:$F$96,$C49)&lt;= INDEX(List!$Q:$Q,MATCH(W$2,List!$P:$P,0)),
0,
(COUNTIFS('Project Follow up - Base'!$S$20:$S$96,W$2,'Project Follow up - Base'!$F$20:$F$96,$C49)
- INDEX(List!$Q:$Q,MATCH(W$2,List!$P:$P,0)))
* INDEX(List!$R:$R,MATCH(W$2,List!$P:$P,0)))</f>
        <v>0</v>
      </c>
      <c r="X49" s="357">
        <f ca="1">IF(
COUNTIFS('Project Follow up - Base'!$S$20:$S$96,X$2,'Project Follow up - Base'!$F$20:$F$96,$C49)&lt;= INDEX(List!$Q:$Q,MATCH(X$2,List!$P:$P,0)),
0,
(COUNTIFS('Project Follow up - Base'!$S$20:$S$96,X$2,'Project Follow up - Base'!$F$20:$F$96,$C49)
- INDEX(List!$Q:$Q,MATCH(X$2,List!$P:$P,0)))
* INDEX(List!$R:$R,MATCH(X$2,List!$P:$P,0)))</f>
        <v>0</v>
      </c>
      <c r="Y49" s="357">
        <f ca="1">IF(
COUNTIFS('Project Follow up - Base'!$S$20:$S$96,Y$2,'Project Follow up - Base'!$F$20:$F$96,$C49)&lt;= INDEX(List!$Q:$Q,MATCH(Y$2,List!$P:$P,0)),
0,
(COUNTIFS('Project Follow up - Base'!$S$20:$S$96,Y$2,'Project Follow up - Base'!$F$20:$F$96,$C49)
- INDEX(List!$Q:$Q,MATCH(Y$2,List!$P:$P,0)))
* INDEX(List!$R:$R,MATCH(Y$2,List!$P:$P,0)))</f>
        <v>0</v>
      </c>
      <c r="Z49" s="357">
        <f ca="1">IF(
COUNTIFS('Project Follow up - Base'!$S$20:$S$96,Z$2,'Project Follow up - Base'!$F$20:$F$96,$C49)&lt;= INDEX(List!$Q:$Q,MATCH(Z$2,List!$P:$P,0)),
0,
(COUNTIFS('Project Follow up - Base'!$S$20:$S$96,Z$2,'Project Follow up - Base'!$F$20:$F$96,$C49)
- INDEX(List!$Q:$Q,MATCH(Z$2,List!$P:$P,0)))
* INDEX(List!$R:$R,MATCH(Z$2,List!$P:$P,0)))</f>
        <v>0</v>
      </c>
      <c r="AA49" s="357">
        <f ca="1">IF(
COUNTIFS('Project Follow up - Base'!$S$20:$S$96,AA$2,'Project Follow up - Base'!$F$20:$F$96,$C49)&lt;= INDEX(List!$Q:$Q,MATCH(AA$2,List!$P:$P,0)),
0,
(COUNTIFS('Project Follow up - Base'!$S$20:$S$96,AA$2,'Project Follow up - Base'!$F$20:$F$96,$C49)
- INDEX(List!$Q:$Q,MATCH(AA$2,List!$P:$P,0)))
* INDEX(List!$R:$R,MATCH(AA$2,List!$P:$P,0)))</f>
        <v>0</v>
      </c>
      <c r="AB49" s="357">
        <f ca="1">IF(
COUNTIFS('Project Follow up - Base'!$S$20:$S$96,AB$2,'Project Follow up - Base'!$F$20:$F$96,$C49)&lt;= INDEX(List!$Q:$Q,MATCH(AB$2,List!$P:$P,0)),
0,
(COUNTIFS('Project Follow up - Base'!$S$20:$S$96,AB$2,'Project Follow up - Base'!$F$20:$F$96,$C49)
- INDEX(List!$Q:$Q,MATCH(AB$2,List!$P:$P,0)))
* INDEX(List!$R:$R,MATCH(AB$2,List!$P:$P,0)))</f>
        <v>0</v>
      </c>
      <c r="AC49" s="357">
        <f ca="1">IF(
COUNTIFS('Project Follow up - Base'!$S$20:$S$96,AC$2,'Project Follow up - Base'!$F$20:$F$96,$C49)&lt;= INDEX(List!$Q:$Q,MATCH(AC$2,List!$P:$P,0)),
0,
(COUNTIFS('Project Follow up - Base'!$S$20:$S$96,AC$2,'Project Follow up - Base'!$F$20:$F$96,$C49)
- INDEX(List!$Q:$Q,MATCH(AC$2,List!$P:$P,0)))
* INDEX(List!$R:$R,MATCH(AC$2,List!$P:$P,0)))</f>
        <v>0</v>
      </c>
      <c r="AD49" s="357">
        <f ca="1">IF(
COUNTIFS('Project Follow up - Base'!$S$20:$S$96,AD$2,'Project Follow up - Base'!$F$20:$F$96,$C49)&lt;= INDEX(List!$Q:$Q,MATCH(AD$2,List!$P:$P,0)),
0,
(COUNTIFS('Project Follow up - Base'!$S$20:$S$96,AD$2,'Project Follow up - Base'!$F$20:$F$96,$C49)
- INDEX(List!$Q:$Q,MATCH(AD$2,List!$P:$P,0)))
* INDEX(List!$R:$R,MATCH(AD$2,List!$P:$P,0)))</f>
        <v>0</v>
      </c>
      <c r="AE49" s="357">
        <f ca="1">IF(
COUNTIFS('Project Follow up - Base'!$S$20:$S$96,AE$2,'Project Follow up - Base'!$F$20:$F$96,$C49)&lt;= INDEX(List!$Q:$Q,MATCH(AE$2,List!$P:$P,0)),
0,
(COUNTIFS('Project Follow up - Base'!$S$20:$S$96,AE$2,'Project Follow up - Base'!$F$20:$F$96,$C49)
- INDEX(List!$Q:$Q,MATCH(AE$2,List!$P:$P,0)))
* INDEX(List!$R:$R,MATCH(AE$2,List!$P:$P,0)))</f>
        <v>0</v>
      </c>
      <c r="AF49" s="357">
        <f ca="1">IF(
COUNTIFS('Project Follow up - Base'!$S$20:$S$96,AF$2,'Project Follow up - Base'!$F$20:$F$96,$C49)&lt;= INDEX(List!$Q:$Q,MATCH(AF$2,List!$P:$P,0)),
0,
(COUNTIFS('Project Follow up - Base'!$S$20:$S$96,AF$2,'Project Follow up - Base'!$F$20:$F$96,$C49)
- INDEX(List!$Q:$Q,MATCH(AF$2,List!$P:$P,0)))
* INDEX(List!$R:$R,MATCH(AF$2,List!$P:$P,0)))</f>
        <v>0</v>
      </c>
      <c r="AG49" s="357">
        <f ca="1">IF(
COUNTIFS('Project Follow up - Base'!$S$20:$S$96,AG$2,'Project Follow up - Base'!$F$20:$F$96,$C49)&lt;= INDEX(List!$Q:$Q,MATCH(AG$2,List!$P:$P,0)),
0,
(COUNTIFS('Project Follow up - Base'!$S$20:$S$96,AG$2,'Project Follow up - Base'!$F$20:$F$96,$C49)
- INDEX(List!$Q:$Q,MATCH(AG$2,List!$P:$P,0)))
* INDEX(List!$R:$R,MATCH(AG$2,List!$P:$P,0)))</f>
        <v>0</v>
      </c>
      <c r="AH49" s="357">
        <f ca="1">IF(
COUNTIFS('Project Follow up - Base'!$S$20:$S$96,AH$2,'Project Follow up - Base'!$F$20:$F$96,$C49)&lt;= INDEX(List!$Q:$Q,MATCH(AH$2,List!$P:$P,0)),
0,
(COUNTIFS('Project Follow up - Base'!$S$20:$S$96,AH$2,'Project Follow up - Base'!$F$20:$F$96,$C49)
- INDEX(List!$Q:$Q,MATCH(AH$2,List!$P:$P,0)))
* INDEX(List!$R:$R,MATCH(AH$2,List!$P:$P,0)))</f>
        <v>0</v>
      </c>
      <c r="AI49" s="357">
        <f ca="1">IF(
COUNTIFS('Project Follow up - Base'!$S$20:$S$96,AI$2,'Project Follow up - Base'!$F$20:$F$96,$C49)&lt;= INDEX(List!$Q:$Q,MATCH(AI$2,List!$P:$P,0)),
0,
(COUNTIFS('Project Follow up - Base'!$S$20:$S$96,AI$2,'Project Follow up - Base'!$F$20:$F$96,$C49)
- INDEX(List!$Q:$Q,MATCH(AI$2,List!$P:$P,0)))
* INDEX(List!$R:$R,MATCH(AI$2,List!$P:$P,0)))</f>
        <v>0</v>
      </c>
      <c r="AJ49" s="357">
        <f ca="1">IF(
COUNTIFS('Project Follow up - Base'!$S$20:$S$96,AJ$2,'Project Follow up - Base'!$F$20:$F$96,$C49)&lt;= INDEX(List!$Q:$Q,MATCH(AJ$2,List!$P:$P,0)),
0,
(COUNTIFS('Project Follow up - Base'!$S$20:$S$96,AJ$2,'Project Follow up - Base'!$F$20:$F$96,$C49)
- INDEX(List!$Q:$Q,MATCH(AJ$2,List!$P:$P,0)))
* INDEX(List!$R:$R,MATCH(AJ$2,List!$P:$P,0)))</f>
        <v>0</v>
      </c>
      <c r="AK49" s="357">
        <f ca="1">IF(
COUNTIFS('Project Follow up - Base'!$S$20:$S$96,AK$2,'Project Follow up - Base'!$F$20:$F$96,$C49)&lt;= INDEX(List!$Q:$Q,MATCH(AK$2,List!$P:$P,0)),
0,
(COUNTIFS('Project Follow up - Base'!$S$20:$S$96,AK$2,'Project Follow up - Base'!$F$20:$F$96,$C49)
- INDEX(List!$Q:$Q,MATCH(AK$2,List!$P:$P,0)))
* INDEX(List!$R:$R,MATCH(AK$2,List!$P:$P,0)))</f>
        <v>0</v>
      </c>
      <c r="AL49" s="357">
        <f ca="1">IF(
COUNTIFS('Project Follow up - Base'!$S$20:$S$96,AL$2,'Project Follow up - Base'!$F$20:$F$96,$C49)&lt;= INDEX(List!$Q:$Q,MATCH(AL$2,List!$P:$P,0)),
0,
(COUNTIFS('Project Follow up - Base'!$S$20:$S$96,AL$2,'Project Follow up - Base'!$F$20:$F$96,$C49)
- INDEX(List!$Q:$Q,MATCH(AL$2,List!$P:$P,0)))
* INDEX(List!$R:$R,MATCH(AL$2,List!$P:$P,0)))</f>
        <v>0</v>
      </c>
      <c r="AM49" s="357">
        <f ca="1">IF(
COUNTIFS('Project Follow up - Base'!$S$20:$S$96,AM$2,'Project Follow up - Base'!$F$20:$F$96,$C49)&lt;= INDEX(List!$Q:$Q,MATCH(AM$2,List!$P:$P,0)),
0,
(COUNTIFS('Project Follow up - Base'!$S$20:$S$96,AM$2,'Project Follow up - Base'!$F$20:$F$96,$C49)
- INDEX(List!$Q:$Q,MATCH(AM$2,List!$P:$P,0)))
* INDEX(List!$R:$R,MATCH(AM$2,List!$P:$P,0)))</f>
        <v>0</v>
      </c>
      <c r="AN49" s="357">
        <f ca="1">IF(
COUNTIFS('Project Follow up - Base'!$S$20:$S$96,AN$2,'Project Follow up - Base'!$F$20:$F$96,$C49)&lt;= INDEX(List!$Q:$Q,MATCH(AN$2,List!$P:$P,0)),
0,
(COUNTIFS('Project Follow up - Base'!$S$20:$S$96,AN$2,'Project Follow up - Base'!$F$20:$F$96,$C49)
- INDEX(List!$Q:$Q,MATCH(AN$2,List!$P:$P,0)))
* INDEX(List!$R:$R,MATCH(AN$2,List!$P:$P,0)))</f>
        <v>0</v>
      </c>
      <c r="AO49" s="357">
        <f ca="1">IF(
COUNTIFS('Project Follow up - Base'!$S$20:$S$96,AO$2,'Project Follow up - Base'!$F$20:$F$96,$C49)&lt;= INDEX(List!$Q:$Q,MATCH(AO$2,List!$P:$P,0)),
0,
(COUNTIFS('Project Follow up - Base'!$S$20:$S$96,AO$2,'Project Follow up - Base'!$F$20:$F$96,$C49)
- INDEX(List!$Q:$Q,MATCH(AO$2,List!$P:$P,0)))
* INDEX(List!$R:$R,MATCH(AO$2,List!$P:$P,0)))</f>
        <v>0</v>
      </c>
      <c r="AP49" s="357">
        <f ca="1">IF(
COUNTIFS('Project Follow up - Base'!$S$20:$S$96,AP$2,'Project Follow up - Base'!$F$20:$F$96,$C49)&lt;= INDEX(List!$Q:$Q,MATCH(AP$2,List!$P:$P,0)),
0,
(COUNTIFS('Project Follow up - Base'!$S$20:$S$96,AP$2,'Project Follow up - Base'!$F$20:$F$96,$C49)
- INDEX(List!$Q:$Q,MATCH(AP$2,List!$P:$P,0)))
* INDEX(List!$R:$R,MATCH(AP$2,List!$P:$P,0)))</f>
        <v>0</v>
      </c>
      <c r="AQ49" s="357">
        <f ca="1">IF(
COUNTIFS('Project Follow up - Base'!$S$20:$S$96,AQ$2,'Project Follow up - Base'!$F$20:$F$96,$C49)&lt;= INDEX(List!$Q:$Q,MATCH(AQ$2,List!$P:$P,0)),
0,
(COUNTIFS('Project Follow up - Base'!$S$20:$S$96,AQ$2,'Project Follow up - Base'!$F$20:$F$96,$C49)
- INDEX(List!$Q:$Q,MATCH(AQ$2,List!$P:$P,0)))
* INDEX(List!$R:$R,MATCH(AQ$2,List!$P:$P,0)))</f>
        <v>0</v>
      </c>
      <c r="AR49" s="357">
        <f ca="1">IF(
COUNTIFS('Project Follow up - Base'!$S$20:$S$96,AR$2,'Project Follow up - Base'!$F$20:$F$96,$C49)&lt;= INDEX(List!$Q:$Q,MATCH(AR$2,List!$P:$P,0)),
0,
(COUNTIFS('Project Follow up - Base'!$S$20:$S$96,AR$2,'Project Follow up - Base'!$F$20:$F$96,$C49)
- INDEX(List!$Q:$Q,MATCH(AR$2,List!$P:$P,0)))
* INDEX(List!$R:$R,MATCH(AR$2,List!$P:$P,0)))</f>
        <v>0</v>
      </c>
      <c r="AS49" s="357">
        <f ca="1">IF(
COUNTIFS('Project Follow up - Base'!$S$20:$S$96,AS$2,'Project Follow up - Base'!$F$20:$F$96,$C49)&lt;= INDEX(List!$Q:$Q,MATCH(AS$2,List!$P:$P,0)),
0,
(COUNTIFS('Project Follow up - Base'!$S$20:$S$96,AS$2,'Project Follow up - Base'!$F$20:$F$96,$C49)
- INDEX(List!$Q:$Q,MATCH(AS$2,List!$P:$P,0)))
* INDEX(List!$R:$R,MATCH(AS$2,List!$P:$P,0)))</f>
        <v>0</v>
      </c>
      <c r="AT49" s="357">
        <f ca="1">IF(
COUNTIFS('Project Follow up - Base'!$S$20:$S$96,AT$2,'Project Follow up - Base'!$F$20:$F$96,$C49)&lt;= INDEX(List!$Q:$Q,MATCH(AT$2,List!$P:$P,0)),
0,
(COUNTIFS('Project Follow up - Base'!$S$20:$S$96,AT$2,'Project Follow up - Base'!$F$20:$F$96,$C49)
- INDEX(List!$Q:$Q,MATCH(AT$2,List!$P:$P,0)))
* INDEX(List!$R:$R,MATCH(AT$2,List!$P:$P,0)))</f>
        <v>0</v>
      </c>
      <c r="AU49" s="357">
        <f ca="1">IF(
COUNTIFS('Project Follow up - Base'!$S$20:$S$96,AU$2,'Project Follow up - Base'!$F$20:$F$96,$C49)&lt;= INDEX(List!$Q:$Q,MATCH(AU$2,List!$P:$P,0)),
0,
(COUNTIFS('Project Follow up - Base'!$S$20:$S$96,AU$2,'Project Follow up - Base'!$F$20:$F$96,$C49)
- INDEX(List!$Q:$Q,MATCH(AU$2,List!$P:$P,0)))
* INDEX(List!$R:$R,MATCH(AU$2,List!$P:$P,0)))</f>
        <v>0</v>
      </c>
      <c r="AV49" s="357">
        <f ca="1">IF(
COUNTIFS('Project Follow up - Base'!$S$20:$S$96,AV$2,'Project Follow up - Base'!$F$20:$F$96,$C49)&lt;= INDEX(List!$Q:$Q,MATCH(AV$2,List!$P:$P,0)),
0,
(COUNTIFS('Project Follow up - Base'!$S$20:$S$96,AV$2,'Project Follow up - Base'!$F$20:$F$96,$C49)
- INDEX(List!$Q:$Q,MATCH(AV$2,List!$P:$P,0)))
* INDEX(List!$R:$R,MATCH(AV$2,List!$P:$P,0)))</f>
        <v>0</v>
      </c>
      <c r="AW49" s="357">
        <f ca="1">IF(
COUNTIFS('Project Follow up - Base'!$S$20:$S$96,AW$2,'Project Follow up - Base'!$F$20:$F$96,$C49)&lt;= INDEX(List!$Q:$Q,MATCH(AW$2,List!$P:$P,0)),
0,
(COUNTIFS('Project Follow up - Base'!$S$20:$S$96,AW$2,'Project Follow up - Base'!$F$20:$F$96,$C49)
- INDEX(List!$Q:$Q,MATCH(AW$2,List!$P:$P,0)))
* INDEX(List!$R:$R,MATCH(AW$2,List!$P:$P,0)))</f>
        <v>0</v>
      </c>
      <c r="AX49" s="357">
        <f ca="1">IF(
COUNTIFS('Project Follow up - Base'!$S$20:$S$96,AX$2,'Project Follow up - Base'!$F$20:$F$96,$C49)&lt;= INDEX(List!$Q:$Q,MATCH(AX$2,List!$P:$P,0)),
0,
(COUNTIFS('Project Follow up - Base'!$S$20:$S$96,AX$2,'Project Follow up - Base'!$F$20:$F$96,$C49)
- INDEX(List!$Q:$Q,MATCH(AX$2,List!$P:$P,0)))
* INDEX(List!$R:$R,MATCH(AX$2,List!$P:$P,0)))</f>
        <v>0</v>
      </c>
      <c r="AY49" s="357">
        <f ca="1">IF(
COUNTIFS('Project Follow up - Base'!$S$20:$S$96,AY$2,'Project Follow up - Base'!$F$20:$F$96,$C49)&lt;= INDEX(List!$Q:$Q,MATCH(AY$2,List!$P:$P,0)),
0,
(COUNTIFS('Project Follow up - Base'!$S$20:$S$96,AY$2,'Project Follow up - Base'!$F$20:$F$96,$C49)
- INDEX(List!$Q:$Q,MATCH(AY$2,List!$P:$P,0)))
* INDEX(List!$R:$R,MATCH(AY$2,List!$P:$P,0)))</f>
        <v>0</v>
      </c>
      <c r="AZ49" s="357">
        <f ca="1">IF(
COUNTIFS('Project Follow up - Base'!$S$20:$S$96,AZ$2,'Project Follow up - Base'!$F$20:$F$96,$C49)&lt;= INDEX(List!$Q:$Q,MATCH(AZ$2,List!$P:$P,0)),
0,
(COUNTIFS('Project Follow up - Base'!$S$20:$S$96,AZ$2,'Project Follow up - Base'!$F$20:$F$96,$C49)
- INDEX(List!$Q:$Q,MATCH(AZ$2,List!$P:$P,0)))
* INDEX(List!$R:$R,MATCH(AZ$2,List!$P:$P,0)))</f>
        <v>0</v>
      </c>
      <c r="BA49" s="357">
        <f ca="1">IF(
COUNTIFS('Project Follow up - Base'!$S$20:$S$96,BA$2,'Project Follow up - Base'!$F$20:$F$96,$C49)&lt;= INDEX(List!$Q:$Q,MATCH(BA$2,List!$P:$P,0)),
0,
(COUNTIFS('Project Follow up - Base'!$S$20:$S$96,BA$2,'Project Follow up - Base'!$F$20:$F$96,$C49)
- INDEX(List!$Q:$Q,MATCH(BA$2,List!$P:$P,0)))
* INDEX(List!$R:$R,MATCH(BA$2,List!$P:$P,0)))</f>
        <v>0</v>
      </c>
      <c r="BB49" s="357">
        <f ca="1">IF(
COUNTIFS('Project Follow up - Base'!$S$20:$S$96,BB$2,'Project Follow up - Base'!$F$20:$F$96,$C49)&lt;= INDEX(List!$Q:$Q,MATCH(BB$2,List!$P:$P,0)),
0,
(COUNTIFS('Project Follow up - Base'!$S$20:$S$96,BB$2,'Project Follow up - Base'!$F$20:$F$96,$C49)
- INDEX(List!$Q:$Q,MATCH(BB$2,List!$P:$P,0)))
* INDEX(List!$R:$R,MATCH(BB$2,List!$P:$P,0)))</f>
        <v>0</v>
      </c>
      <c r="BC49" s="357">
        <f ca="1">IF(
COUNTIFS('Project Follow up - Base'!$S$20:$S$96,BC$2,'Project Follow up - Base'!$F$20:$F$96,$C49)&lt;= INDEX(List!$Q:$Q,MATCH(BC$2,List!$P:$P,0)),
0,
(COUNTIFS('Project Follow up - Base'!$S$20:$S$96,BC$2,'Project Follow up - Base'!$F$20:$F$96,$C49)
- INDEX(List!$Q:$Q,MATCH(BC$2,List!$P:$P,0)))
* INDEX(List!$R:$R,MATCH(BC$2,List!$P:$P,0)))</f>
        <v>0</v>
      </c>
      <c r="BD49" s="357">
        <f ca="1">IF(
COUNTIFS('Project Follow up - Base'!$S$20:$S$96,BD$2,'Project Follow up - Base'!$F$20:$F$96,$C49)&lt;= INDEX(List!$Q:$Q,MATCH(BD$2,List!$P:$P,0)),
0,
(COUNTIFS('Project Follow up - Base'!$S$20:$S$96,BD$2,'Project Follow up - Base'!$F$20:$F$96,$C49)
- INDEX(List!$Q:$Q,MATCH(BD$2,List!$P:$P,0)))
* INDEX(List!$R:$R,MATCH(BD$2,List!$P:$P,0)))</f>
        <v>0</v>
      </c>
      <c r="BE49" s="357">
        <f ca="1">IF(
COUNTIFS('Project Follow up - Base'!$S$20:$S$96,BE$2,'Project Follow up - Base'!$F$20:$F$96,$C49)&lt;= INDEX(List!$Q:$Q,MATCH(BE$2,List!$P:$P,0)),
0,
(COUNTIFS('Project Follow up - Base'!$S$20:$S$96,BE$2,'Project Follow up - Base'!$F$20:$F$96,$C49)
- INDEX(List!$Q:$Q,MATCH(BE$2,List!$P:$P,0)))
* INDEX(List!$R:$R,MATCH(BE$2,List!$P:$P,0)))</f>
        <v>0</v>
      </c>
      <c r="BF49" s="357">
        <f ca="1">IF(
COUNTIFS('Project Follow up - Base'!$S$20:$S$96,BF$2,'Project Follow up - Base'!$F$20:$F$96,$C49)&lt;= INDEX(List!$Q:$Q,MATCH(BF$2,List!$P:$P,0)),
0,
(COUNTIFS('Project Follow up - Base'!$S$20:$S$96,BF$2,'Project Follow up - Base'!$F$20:$F$96,$C49)
- INDEX(List!$Q:$Q,MATCH(BF$2,List!$P:$P,0)))
* INDEX(List!$R:$R,MATCH(BF$2,List!$P:$P,0)))</f>
        <v>0</v>
      </c>
      <c r="BG49" s="357">
        <f ca="1">IF(
COUNTIFS('Project Follow up - Base'!$S$20:$S$96,BG$2,'Project Follow up - Base'!$F$20:$F$96,$C49)&lt;= INDEX(List!$Q:$Q,MATCH(BG$2,List!$P:$P,0)),
0,
(COUNTIFS('Project Follow up - Base'!$S$20:$S$96,BG$2,'Project Follow up - Base'!$F$20:$F$96,$C49)
- INDEX(List!$Q:$Q,MATCH(BG$2,List!$P:$P,0)))
* INDEX(List!$R:$R,MATCH(BG$2,List!$P:$P,0)))</f>
        <v>0</v>
      </c>
      <c r="BH49" s="357">
        <f ca="1">IF(
COUNTIFS('Project Follow up - Base'!$S$20:$S$96,BH$2,'Project Follow up - Base'!$F$20:$F$96,$C49)&lt;= INDEX(List!$Q:$Q,MATCH(BH$2,List!$P:$P,0)),
0,
(COUNTIFS('Project Follow up - Base'!$S$20:$S$96,BH$2,'Project Follow up - Base'!$F$20:$F$96,$C49)
- INDEX(List!$Q:$Q,MATCH(BH$2,List!$P:$P,0)))
* INDEX(List!$R:$R,MATCH(BH$2,List!$P:$P,0)))</f>
        <v>0</v>
      </c>
      <c r="BI49" s="357">
        <f ca="1">IF(
COUNTIFS('Project Follow up - Base'!$S$20:$S$96,BI$2,'Project Follow up - Base'!$F$20:$F$96,$C49)&lt;= INDEX(List!$Q:$Q,MATCH(BI$2,List!$P:$P,0)),
0,
(COUNTIFS('Project Follow up - Base'!$S$20:$S$96,BI$2,'Project Follow up - Base'!$F$20:$F$96,$C49)
- INDEX(List!$Q:$Q,MATCH(BI$2,List!$P:$P,0)))
* INDEX(List!$R:$R,MATCH(BI$2,List!$P:$P,0)))</f>
        <v>0</v>
      </c>
      <c r="BJ49" s="357">
        <f ca="1">IF(
COUNTIFS('Project Follow up - Base'!$S$20:$S$96,BJ$2,'Project Follow up - Base'!$F$20:$F$96,$C49)&lt;= INDEX(List!$Q:$Q,MATCH(BJ$2,List!$P:$P,0)),
0,
(COUNTIFS('Project Follow up - Base'!$S$20:$S$96,BJ$2,'Project Follow up - Base'!$F$20:$F$96,$C49)
- INDEX(List!$Q:$Q,MATCH(BJ$2,List!$P:$P,0)))
* INDEX(List!$R:$R,MATCH(BJ$2,List!$P:$P,0)))</f>
        <v>0</v>
      </c>
      <c r="BK49" s="357">
        <f ca="1">IF(
COUNTIFS('Project Follow up - Base'!$S$20:$S$96,BK$2,'Project Follow up - Base'!$F$20:$F$96,$C49)&lt;= INDEX(List!$Q:$Q,MATCH(BK$2,List!$P:$P,0)),
0,
(COUNTIFS('Project Follow up - Base'!$S$20:$S$96,BK$2,'Project Follow up - Base'!$F$20:$F$96,$C49)
- INDEX(List!$Q:$Q,MATCH(BK$2,List!$P:$P,0)))
* INDEX(List!$R:$R,MATCH(BK$2,List!$P:$P,0)))</f>
        <v>0</v>
      </c>
      <c r="BL49" s="357">
        <f ca="1">IF(
COUNTIFS('Project Follow up - Base'!$S$20:$S$96,BL$2,'Project Follow up - Base'!$F$20:$F$96,$C49)&lt;= INDEX(List!$Q:$Q,MATCH(BL$2,List!$P:$P,0)),
0,
(COUNTIFS('Project Follow up - Base'!$S$20:$S$96,BL$2,'Project Follow up - Base'!$F$20:$F$96,$C49)
- INDEX(List!$Q:$Q,MATCH(BL$2,List!$P:$P,0)))
* INDEX(List!$R:$R,MATCH(BL$2,List!$P:$P,0)))</f>
        <v>0</v>
      </c>
      <c r="BM49" s="357">
        <f ca="1">IF(
COUNTIFS('Project Follow up - Base'!$S$20:$S$96,BM$2,'Project Follow up - Base'!$F$20:$F$96,$C49)&lt;= INDEX(List!$Q:$Q,MATCH(BM$2,List!$P:$P,0)),
0,
(COUNTIFS('Project Follow up - Base'!$S$20:$S$96,BM$2,'Project Follow up - Base'!$F$20:$F$96,$C49)
- INDEX(List!$Q:$Q,MATCH(BM$2,List!$P:$P,0)))
* INDEX(List!$R:$R,MATCH(BM$2,List!$P:$P,0)))</f>
        <v>0</v>
      </c>
      <c r="BN49" s="357">
        <f ca="1">IF(
COUNTIFS('Project Follow up - Base'!$S$20:$S$96,BN$2,'Project Follow up - Base'!$F$20:$F$96,$C49)&lt;= INDEX(List!$Q:$Q,MATCH(BN$2,List!$P:$P,0)),
0,
(COUNTIFS('Project Follow up - Base'!$S$20:$S$96,BN$2,'Project Follow up - Base'!$F$20:$F$96,$C49)
- INDEX(List!$Q:$Q,MATCH(BN$2,List!$P:$P,0)))
* INDEX(List!$R:$R,MATCH(BN$2,List!$P:$P,0)))</f>
        <v>0</v>
      </c>
      <c r="BO49" s="357">
        <f ca="1">IF(
COUNTIFS('Project Follow up - Base'!$S$20:$S$96,BO$2,'Project Follow up - Base'!$F$20:$F$96,$C49)&lt;= INDEX(List!$Q:$Q,MATCH(BO$2,List!$P:$P,0)),
0,
(COUNTIFS('Project Follow up - Base'!$S$20:$S$96,BO$2,'Project Follow up - Base'!$F$20:$F$96,$C49)
- INDEX(List!$Q:$Q,MATCH(BO$2,List!$P:$P,0)))
* INDEX(List!$R:$R,MATCH(BO$2,List!$P:$P,0)))</f>
        <v>0</v>
      </c>
      <c r="BP49" s="357">
        <f ca="1">IF(
COUNTIFS('Project Follow up - Base'!$S$20:$S$96,BP$2,'Project Follow up - Base'!$F$20:$F$96,$C49)&lt;= INDEX(List!$Q:$Q,MATCH(BP$2,List!$P:$P,0)),
0,
(COUNTIFS('Project Follow up - Base'!$S$20:$S$96,BP$2,'Project Follow up - Base'!$F$20:$F$96,$C49)
- INDEX(List!$Q:$Q,MATCH(BP$2,List!$P:$P,0)))
* INDEX(List!$R:$R,MATCH(BP$2,List!$P:$P,0)))</f>
        <v>0</v>
      </c>
      <c r="BQ49" s="357">
        <f ca="1">IF(
COUNTIFS('Project Follow up - Base'!$S$20:$S$96,BQ$2,'Project Follow up - Base'!$F$20:$F$96,$C49)&lt;= INDEX(List!$Q:$Q,MATCH(BQ$2,List!$P:$P,0)),
0,
(COUNTIFS('Project Follow up - Base'!$S$20:$S$96,BQ$2,'Project Follow up - Base'!$F$20:$F$96,$C49)
- INDEX(List!$Q:$Q,MATCH(BQ$2,List!$P:$P,0)))
* INDEX(List!$R:$R,MATCH(BQ$2,List!$P:$P,0)))</f>
        <v>0</v>
      </c>
      <c r="BR49" s="357">
        <f ca="1">IF(
COUNTIFS('Project Follow up - Base'!$S$20:$S$96,BR$2,'Project Follow up - Base'!$F$20:$F$96,$C49)&lt;= INDEX(List!$Q:$Q,MATCH(BR$2,List!$P:$P,0)),
0,
(COUNTIFS('Project Follow up - Base'!$S$20:$S$96,BR$2,'Project Follow up - Base'!$F$20:$F$96,$C49)
- INDEX(List!$Q:$Q,MATCH(BR$2,List!$P:$P,0)))
* INDEX(List!$R:$R,MATCH(BR$2,List!$P:$P,0)))</f>
        <v>0</v>
      </c>
      <c r="BS49" s="357">
        <f ca="1">IF(
COUNTIFS('Project Follow up - Base'!$S$20:$S$96,BS$2,'Project Follow up - Base'!$F$20:$F$96,$C49)&lt;= INDEX(List!$Q:$Q,MATCH(BS$2,List!$P:$P,0)),
0,
(COUNTIFS('Project Follow up - Base'!$S$20:$S$96,BS$2,'Project Follow up - Base'!$F$20:$F$96,$C49)
- INDEX(List!$Q:$Q,MATCH(BS$2,List!$P:$P,0)))
* INDEX(List!$R:$R,MATCH(BS$2,List!$P:$P,0)))</f>
        <v>0</v>
      </c>
      <c r="BT49" s="357">
        <f ca="1">IF(
COUNTIFS('Project Follow up - Base'!$S$20:$S$96,BT$2,'Project Follow up - Base'!$F$20:$F$96,$C49)&lt;= INDEX(List!$Q:$Q,MATCH(BT$2,List!$P:$P,0)),
0,
(COUNTIFS('Project Follow up - Base'!$S$20:$S$96,BT$2,'Project Follow up - Base'!$F$20:$F$96,$C49)
- INDEX(List!$Q:$Q,MATCH(BT$2,List!$P:$P,0)))
* INDEX(List!$R:$R,MATCH(BT$2,List!$P:$P,0)))</f>
        <v>0</v>
      </c>
      <c r="BU49" s="357">
        <f ca="1">IF(
COUNTIFS('Project Follow up - Base'!$S$20:$S$96,BU$2,'Project Follow up - Base'!$F$20:$F$96,$C49)&lt;= INDEX(List!$Q:$Q,MATCH(BU$2,List!$P:$P,0)),
0,
(COUNTIFS('Project Follow up - Base'!$S$20:$S$96,BU$2,'Project Follow up - Base'!$F$20:$F$96,$C49)
- INDEX(List!$Q:$Q,MATCH(BU$2,List!$P:$P,0)))
* INDEX(List!$R:$R,MATCH(BU$2,List!$P:$P,0)))</f>
        <v>0</v>
      </c>
      <c r="BV49" s="357">
        <f ca="1">IF(
COUNTIFS('Project Follow up - Base'!$S$20:$S$96,BV$2,'Project Follow up - Base'!$F$20:$F$96,$C49)&lt;= INDEX(List!$Q:$Q,MATCH(BV$2,List!$P:$P,0)),
0,
(COUNTIFS('Project Follow up - Base'!$S$20:$S$96,BV$2,'Project Follow up - Base'!$F$20:$F$96,$C49)
- INDEX(List!$Q:$Q,MATCH(BV$2,List!$P:$P,0)))
* INDEX(List!$R:$R,MATCH(BV$2,List!$P:$P,0)))</f>
        <v>0</v>
      </c>
      <c r="BW49" s="357">
        <f ca="1">IF(
COUNTIFS('Project Follow up - Base'!$S$20:$S$96,BW$2,'Project Follow up - Base'!$F$20:$F$96,$C49)&lt;= INDEX(List!$Q:$Q,MATCH(BW$2,List!$P:$P,0)),
0,
(COUNTIFS('Project Follow up - Base'!$S$20:$S$96,BW$2,'Project Follow up - Base'!$F$20:$F$96,$C49)
- INDEX(List!$Q:$Q,MATCH(BW$2,List!$P:$P,0)))
* INDEX(List!$R:$R,MATCH(BW$2,List!$P:$P,0)))</f>
        <v>0</v>
      </c>
      <c r="BX49" s="357">
        <f ca="1">IF(
COUNTIFS('Project Follow up - Base'!$S$20:$S$96,BX$2,'Project Follow up - Base'!$F$20:$F$96,$C49)&lt;= INDEX(List!$Q:$Q,MATCH(BX$2,List!$P:$P,0)),
0,
(COUNTIFS('Project Follow up - Base'!$S$20:$S$96,BX$2,'Project Follow up - Base'!$F$20:$F$96,$C49)
- INDEX(List!$Q:$Q,MATCH(BX$2,List!$P:$P,0)))
* INDEX(List!$R:$R,MATCH(BX$2,List!$P:$P,0)))</f>
        <v>0</v>
      </c>
      <c r="BY49" s="357">
        <f ca="1">IF(
COUNTIFS('Project Follow up - Base'!$S$20:$S$96,BY$2,'Project Follow up - Base'!$F$20:$F$96,$C49)&lt;= INDEX(List!$Q:$Q,MATCH(BY$2,List!$P:$P,0)),
0,
(COUNTIFS('Project Follow up - Base'!$S$20:$S$96,BY$2,'Project Follow up - Base'!$F$20:$F$96,$C49)
- INDEX(List!$Q:$Q,MATCH(BY$2,List!$P:$P,0)))
* INDEX(List!$R:$R,MATCH(BY$2,List!$P:$P,0)))</f>
        <v>0</v>
      </c>
      <c r="BZ49" s="357">
        <f ca="1">IF(
COUNTIFS('Project Follow up - Base'!$S$20:$S$96,BZ$2,'Project Follow up - Base'!$F$20:$F$96,$C49)&lt;= INDEX(List!$Q:$Q,MATCH(BZ$2,List!$P:$P,0)),
0,
(COUNTIFS('Project Follow up - Base'!$S$20:$S$96,BZ$2,'Project Follow up - Base'!$F$20:$F$96,$C49)
- INDEX(List!$Q:$Q,MATCH(BZ$2,List!$P:$P,0)))
* INDEX(List!$R:$R,MATCH(BZ$2,List!$P:$P,0)))</f>
        <v>0</v>
      </c>
      <c r="CA49" s="357">
        <f ca="1">IF(
COUNTIFS('Project Follow up - Base'!$S$20:$S$96,CA$2,'Project Follow up - Base'!$F$20:$F$96,$C49)&lt;= INDEX(List!$Q:$Q,MATCH(CA$2,List!$P:$P,0)),
0,
(COUNTIFS('Project Follow up - Base'!$S$20:$S$96,CA$2,'Project Follow up - Base'!$F$20:$F$96,$C49)
- INDEX(List!$Q:$Q,MATCH(CA$2,List!$P:$P,0)))
* INDEX(List!$R:$R,MATCH(CA$2,List!$P:$P,0)))</f>
        <v>0</v>
      </c>
      <c r="CB49" s="357">
        <f ca="1">IF(
COUNTIFS('Project Follow up - Base'!$S$20:$S$96,CB$2,'Project Follow up - Base'!$F$20:$F$96,$C49)&lt;= INDEX(List!$Q:$Q,MATCH(CB$2,List!$P:$P,0)),
0,
(COUNTIFS('Project Follow up - Base'!$S$20:$S$96,CB$2,'Project Follow up - Base'!$F$20:$F$96,$C49)
- INDEX(List!$Q:$Q,MATCH(CB$2,List!$P:$P,0)))
* INDEX(List!$R:$R,MATCH(CB$2,List!$P:$P,0)))</f>
        <v>0</v>
      </c>
      <c r="CC49" s="357">
        <f ca="1">IF(
COUNTIFS('Project Follow up - Base'!$S$20:$S$96,CC$2,'Project Follow up - Base'!$F$20:$F$96,$C49)&lt;= INDEX(List!$Q:$Q,MATCH(CC$2,List!$P:$P,0)),
0,
(COUNTIFS('Project Follow up - Base'!$S$20:$S$96,CC$2,'Project Follow up - Base'!$F$20:$F$96,$C49)
- INDEX(List!$Q:$Q,MATCH(CC$2,List!$P:$P,0)))
* INDEX(List!$R:$R,MATCH(CC$2,List!$P:$P,0)))</f>
        <v>0</v>
      </c>
      <c r="CD49" s="357">
        <f ca="1">IF(
COUNTIFS('Project Follow up - Base'!$S$20:$S$96,CD$2,'Project Follow up - Base'!$F$20:$F$96,$C49)&lt;= INDEX(List!$Q:$Q,MATCH(CD$2,List!$P:$P,0)),
0,
(COUNTIFS('Project Follow up - Base'!$S$20:$S$96,CD$2,'Project Follow up - Base'!$F$20:$F$96,$C49)
- INDEX(List!$Q:$Q,MATCH(CD$2,List!$P:$P,0)))
* INDEX(List!$R:$R,MATCH(CD$2,List!$P:$P,0)))</f>
        <v>0</v>
      </c>
      <c r="CE49" s="357">
        <f ca="1">IF(
COUNTIFS('Project Follow up - Base'!$S$20:$S$96,CE$2,'Project Follow up - Base'!$F$20:$F$96,$C49)&lt;= INDEX(List!$Q:$Q,MATCH(CE$2,List!$P:$P,0)),
0,
(COUNTIFS('Project Follow up - Base'!$S$20:$S$96,CE$2,'Project Follow up - Base'!$F$20:$F$96,$C49)
- INDEX(List!$Q:$Q,MATCH(CE$2,List!$P:$P,0)))
* INDEX(List!$R:$R,MATCH(CE$2,List!$P:$P,0)))</f>
        <v>0</v>
      </c>
      <c r="CF49" s="357">
        <f ca="1">IF(
COUNTIFS('Project Follow up - Base'!$S$20:$S$96,CF$2,'Project Follow up - Base'!$F$20:$F$96,$C49)&lt;= INDEX(List!$Q:$Q,MATCH(CF$2,List!$P:$P,0)),
0,
(COUNTIFS('Project Follow up - Base'!$S$20:$S$96,CF$2,'Project Follow up - Base'!$F$20:$F$96,$C49)
- INDEX(List!$Q:$Q,MATCH(CF$2,List!$P:$P,0)))
* INDEX(List!$R:$R,MATCH(CF$2,List!$P:$P,0)))</f>
        <v>0</v>
      </c>
      <c r="CG49" s="357">
        <f ca="1">IF(
COUNTIFS('Project Follow up - Base'!$S$20:$S$96,CG$2,'Project Follow up - Base'!$F$20:$F$96,$C49)&lt;= INDEX(List!$Q:$Q,MATCH(CG$2,List!$P:$P,0)),
0,
(COUNTIFS('Project Follow up - Base'!$S$20:$S$96,CG$2,'Project Follow up - Base'!$F$20:$F$96,$C49)
- INDEX(List!$Q:$Q,MATCH(CG$2,List!$P:$P,0)))
* INDEX(List!$R:$R,MATCH(CG$2,List!$P:$P,0)))</f>
        <v>0</v>
      </c>
      <c r="CH49" s="357">
        <f ca="1">IF(
COUNTIFS('Project Follow up - Base'!$S$20:$S$96,CH$2,'Project Follow up - Base'!$F$20:$F$96,$C49)&lt;= INDEX(List!$Q:$Q,MATCH(CH$2,List!$P:$P,0)),
0,
(COUNTIFS('Project Follow up - Base'!$S$20:$S$96,CH$2,'Project Follow up - Base'!$F$20:$F$96,$C49)
- INDEX(List!$Q:$Q,MATCH(CH$2,List!$P:$P,0)))
* INDEX(List!$R:$R,MATCH(CH$2,List!$P:$P,0)))</f>
        <v>0</v>
      </c>
      <c r="CI49" s="357">
        <f ca="1">IF(
COUNTIFS('Project Follow up - Base'!$S$20:$S$96,CI$2,'Project Follow up - Base'!$F$20:$F$96,$C49)&lt;= INDEX(List!$Q:$Q,MATCH(CI$2,List!$P:$P,0)),
0,
(COUNTIFS('Project Follow up - Base'!$S$20:$S$96,CI$2,'Project Follow up - Base'!$F$20:$F$96,$C49)
- INDEX(List!$Q:$Q,MATCH(CI$2,List!$P:$P,0)))
* INDEX(List!$R:$R,MATCH(CI$2,List!$P:$P,0)))</f>
        <v>0</v>
      </c>
      <c r="CJ49" s="357">
        <f ca="1">IF(
COUNTIFS('Project Follow up - Base'!$S$20:$S$96,CJ$2,'Project Follow up - Base'!$F$20:$F$96,$C49)&lt;= INDEX(List!$Q:$Q,MATCH(CJ$2,List!$P:$P,0)),
0,
(COUNTIFS('Project Follow up - Base'!$S$20:$S$96,CJ$2,'Project Follow up - Base'!$F$20:$F$96,$C49)
- INDEX(List!$Q:$Q,MATCH(CJ$2,List!$P:$P,0)))
* INDEX(List!$R:$R,MATCH(CJ$2,List!$P:$P,0)))</f>
        <v>0</v>
      </c>
      <c r="CK49" s="357">
        <f ca="1">IF(
COUNTIFS('Project Follow up - Base'!$S$20:$S$96,CK$2,'Project Follow up - Base'!$F$20:$F$96,$C49)&lt;= INDEX(List!$Q:$Q,MATCH(CK$2,List!$P:$P,0)),
0,
(COUNTIFS('Project Follow up - Base'!$S$20:$S$96,CK$2,'Project Follow up - Base'!$F$20:$F$96,$C49)
- INDEX(List!$Q:$Q,MATCH(CK$2,List!$P:$P,0)))
* INDEX(List!$R:$R,MATCH(CK$2,List!$P:$P,0)))</f>
        <v>0</v>
      </c>
      <c r="CL49" s="357">
        <f ca="1">IF(
COUNTIFS('Project Follow up - Base'!$S$20:$S$96,CL$2,'Project Follow up - Base'!$F$20:$F$96,$C49)&lt;= INDEX(List!$Q:$Q,MATCH(CL$2,List!$P:$P,0)),
0,
(COUNTIFS('Project Follow up - Base'!$S$20:$S$96,CL$2,'Project Follow up - Base'!$F$20:$F$96,$C49)
- INDEX(List!$Q:$Q,MATCH(CL$2,List!$P:$P,0)))
* INDEX(List!$R:$R,MATCH(CL$2,List!$P:$P,0)))</f>
        <v>0</v>
      </c>
      <c r="CM49" s="357">
        <f ca="1">IF(
COUNTIFS('Project Follow up - Base'!$S$20:$S$96,CM$2,'Project Follow up - Base'!$F$20:$F$96,$C49)&lt;= INDEX(List!$Q:$Q,MATCH(CM$2,List!$P:$P,0)),
0,
(COUNTIFS('Project Follow up - Base'!$S$20:$S$96,CM$2,'Project Follow up - Base'!$F$20:$F$96,$C49)
- INDEX(List!$Q:$Q,MATCH(CM$2,List!$P:$P,0)))
* INDEX(List!$R:$R,MATCH(CM$2,List!$P:$P,0)))</f>
        <v>0</v>
      </c>
      <c r="CN49" s="357">
        <f ca="1">IF(
COUNTIFS('Project Follow up - Base'!$S$20:$S$96,CN$2,'Project Follow up - Base'!$F$20:$F$96,$C49)&lt;= INDEX(List!$Q:$Q,MATCH(CN$2,List!$P:$P,0)),
0,
(COUNTIFS('Project Follow up - Base'!$S$20:$S$96,CN$2,'Project Follow up - Base'!$F$20:$F$96,$C49)
- INDEX(List!$Q:$Q,MATCH(CN$2,List!$P:$P,0)))
* INDEX(List!$R:$R,MATCH(CN$2,List!$P:$P,0)))</f>
        <v>0</v>
      </c>
      <c r="CO49" s="357">
        <f ca="1">IF(
COUNTIFS('Project Follow up - Base'!$S$20:$S$96,CO$2,'Project Follow up - Base'!$F$20:$F$96,$C49)&lt;= INDEX(List!$Q:$Q,MATCH(CO$2,List!$P:$P,0)),
0,
(COUNTIFS('Project Follow up - Base'!$S$20:$S$96,CO$2,'Project Follow up - Base'!$F$20:$F$96,$C49)
- INDEX(List!$Q:$Q,MATCH(CO$2,List!$P:$P,0)))
* INDEX(List!$R:$R,MATCH(CO$2,List!$P:$P,0)))</f>
        <v>0</v>
      </c>
      <c r="CP49" s="357">
        <f ca="1">IF(
COUNTIFS('Project Follow up - Base'!$S$20:$S$96,CP$2,'Project Follow up - Base'!$F$20:$F$96,$C49)&lt;= INDEX(List!$Q:$Q,MATCH(CP$2,List!$P:$P,0)),
0,
(COUNTIFS('Project Follow up - Base'!$S$20:$S$96,CP$2,'Project Follow up - Base'!$F$20:$F$96,$C49)
- INDEX(List!$Q:$Q,MATCH(CP$2,List!$P:$P,0)))
* INDEX(List!$R:$R,MATCH(CP$2,List!$P:$P,0)))</f>
        <v>0</v>
      </c>
      <c r="CQ49" s="357">
        <f ca="1">IF(
COUNTIFS('Project Follow up - Base'!$S$20:$S$96,CQ$2,'Project Follow up - Base'!$F$20:$F$96,$C49)&lt;= INDEX(List!$Q:$Q,MATCH(CQ$2,List!$P:$P,0)),
0,
(COUNTIFS('Project Follow up - Base'!$S$20:$S$96,CQ$2,'Project Follow up - Base'!$F$20:$F$96,$C49)
- INDEX(List!$Q:$Q,MATCH(CQ$2,List!$P:$P,0)))
* INDEX(List!$R:$R,MATCH(CQ$2,List!$P:$P,0)))</f>
        <v>0</v>
      </c>
      <c r="CR49" s="357">
        <f ca="1">IF(
COUNTIFS('Project Follow up - Base'!$S$20:$S$96,CR$2,'Project Follow up - Base'!$F$20:$F$96,$C49)&lt;= INDEX(List!$Q:$Q,MATCH(CR$2,List!$P:$P,0)),
0,
(COUNTIFS('Project Follow up - Base'!$S$20:$S$96,CR$2,'Project Follow up - Base'!$F$20:$F$96,$C49)
- INDEX(List!$Q:$Q,MATCH(CR$2,List!$P:$P,0)))
* INDEX(List!$R:$R,MATCH(CR$2,List!$P:$P,0)))</f>
        <v>0</v>
      </c>
      <c r="CS49" s="357">
        <f ca="1">IF(
COUNTIFS('Project Follow up - Base'!$S$20:$S$96,CS$2,'Project Follow up - Base'!$F$20:$F$96,$C49)&lt;= INDEX(List!$Q:$Q,MATCH(CS$2,List!$P:$P,0)),
0,
(COUNTIFS('Project Follow up - Base'!$S$20:$S$96,CS$2,'Project Follow up - Base'!$F$20:$F$96,$C49)
- INDEX(List!$Q:$Q,MATCH(CS$2,List!$P:$P,0)))
* INDEX(List!$R:$R,MATCH(CS$2,List!$P:$P,0)))</f>
        <v>0</v>
      </c>
      <c r="CT49" s="357">
        <f ca="1">IF(
COUNTIFS('Project Follow up - Base'!$S$20:$S$96,CT$2,'Project Follow up - Base'!$F$20:$F$96,$C49)&lt;= INDEX(List!$Q:$Q,MATCH(CT$2,List!$P:$P,0)),
0,
(COUNTIFS('Project Follow up - Base'!$S$20:$S$96,CT$2,'Project Follow up - Base'!$F$20:$F$96,$C49)
- INDEX(List!$Q:$Q,MATCH(CT$2,List!$P:$P,0)))
* INDEX(List!$R:$R,MATCH(CT$2,List!$P:$P,0)))</f>
        <v>0</v>
      </c>
      <c r="CU49" s="357">
        <f ca="1">IF(
COUNTIFS('Project Follow up - Base'!$S$20:$S$96,CU$2,'Project Follow up - Base'!$F$20:$F$96,$C49)&lt;= INDEX(List!$Q:$Q,MATCH(CU$2,List!$P:$P,0)),
0,
(COUNTIFS('Project Follow up - Base'!$S$20:$S$96,CU$2,'Project Follow up - Base'!$F$20:$F$96,$C49)
- INDEX(List!$Q:$Q,MATCH(CU$2,List!$P:$P,0)))
* INDEX(List!$R:$R,MATCH(CU$2,List!$P:$P,0)))</f>
        <v>0</v>
      </c>
      <c r="CV49" s="357">
        <f ca="1">IF(
COUNTIFS('Project Follow up - Base'!$S$20:$S$96,CV$2,'Project Follow up - Base'!$F$20:$F$96,$C49)&lt;= INDEX(List!$Q:$Q,MATCH(CV$2,List!$P:$P,0)),
0,
(COUNTIFS('Project Follow up - Base'!$S$20:$S$96,CV$2,'Project Follow up - Base'!$F$20:$F$96,$C49)
- INDEX(List!$Q:$Q,MATCH(CV$2,List!$P:$P,0)))
* INDEX(List!$R:$R,MATCH(CV$2,List!$P:$P,0)))</f>
        <v>0</v>
      </c>
      <c r="CW49" s="357">
        <f ca="1">IF(
COUNTIFS('Project Follow up - Base'!$S$20:$S$96,CW$2,'Project Follow up - Base'!$F$20:$F$96,$C49)&lt;= INDEX(List!$Q:$Q,MATCH(CW$2,List!$P:$P,0)),
0,
(COUNTIFS('Project Follow up - Base'!$S$20:$S$96,CW$2,'Project Follow up - Base'!$F$20:$F$96,$C49)
- INDEX(List!$Q:$Q,MATCH(CW$2,List!$P:$P,0)))
* INDEX(List!$R:$R,MATCH(CW$2,List!$P:$P,0)))</f>
        <v>0</v>
      </c>
      <c r="CX49" s="357">
        <f ca="1">IF(
COUNTIFS('Project Follow up - Base'!$S$20:$S$96,CX$2,'Project Follow up - Base'!$F$20:$F$96,$C49)&lt;= INDEX(List!$Q:$Q,MATCH(CX$2,List!$P:$P,0)),
0,
(COUNTIFS('Project Follow up - Base'!$S$20:$S$96,CX$2,'Project Follow up - Base'!$F$20:$F$96,$C49)
- INDEX(List!$Q:$Q,MATCH(CX$2,List!$P:$P,0)))
* INDEX(List!$R:$R,MATCH(CX$2,List!$P:$P,0)))</f>
        <v>0</v>
      </c>
      <c r="CY49" s="357">
        <f ca="1">IF(
COUNTIFS('Project Follow up - Base'!$S$20:$S$96,CY$2,'Project Follow up - Base'!$F$20:$F$96,$C49)&lt;= INDEX(List!$Q:$Q,MATCH(CY$2,List!$P:$P,0)),
0,
(COUNTIFS('Project Follow up - Base'!$S$20:$S$96,CY$2,'Project Follow up - Base'!$F$20:$F$96,$C49)
- INDEX(List!$Q:$Q,MATCH(CY$2,List!$P:$P,0)))
* INDEX(List!$R:$R,MATCH(CY$2,List!$P:$P,0)))</f>
        <v>0</v>
      </c>
      <c r="CZ49" s="357">
        <f ca="1">IF(
COUNTIFS('Project Follow up - Base'!$S$20:$S$96,CZ$2,'Project Follow up - Base'!$F$20:$F$96,$C49)&lt;= INDEX(List!$Q:$Q,MATCH(CZ$2,List!$P:$P,0)),
0,
(COUNTIFS('Project Follow up - Base'!$S$20:$S$96,CZ$2,'Project Follow up - Base'!$F$20:$F$96,$C49)
- INDEX(List!$Q:$Q,MATCH(CZ$2,List!$P:$P,0)))
* INDEX(List!$R:$R,MATCH(CZ$2,List!$P:$P,0)))</f>
        <v>0</v>
      </c>
      <c r="DA49" s="357">
        <f ca="1">IF(
COUNTIFS('Project Follow up - Base'!$S$20:$S$96,DA$2,'Project Follow up - Base'!$F$20:$F$96,$C49)&lt;= INDEX(List!$Q:$Q,MATCH(DA$2,List!$P:$P,0)),
0,
(COUNTIFS('Project Follow up - Base'!$S$20:$S$96,DA$2,'Project Follow up - Base'!$F$20:$F$96,$C49)
- INDEX(List!$Q:$Q,MATCH(DA$2,List!$P:$P,0)))
* INDEX(List!$R:$R,MATCH(DA$2,List!$P:$P,0)))</f>
        <v>0</v>
      </c>
      <c r="DB49" s="357">
        <f ca="1">IF(
COUNTIFS('Project Follow up - Base'!$S$20:$S$96,DB$2,'Project Follow up - Base'!$F$20:$F$96,$C49)&lt;= INDEX(List!$Q:$Q,MATCH(DB$2,List!$P:$P,0)),
0,
(COUNTIFS('Project Follow up - Base'!$S$20:$S$96,DB$2,'Project Follow up - Base'!$F$20:$F$96,$C49)
- INDEX(List!$Q:$Q,MATCH(DB$2,List!$P:$P,0)))
* INDEX(List!$R:$R,MATCH(DB$2,List!$P:$P,0)))</f>
        <v>0</v>
      </c>
    </row>
    <row r="50" spans="1:106" x14ac:dyDescent="0.2">
      <c r="A50" s="353">
        <f>COUNTIF('Project Follow up - Base'!$F$20:$F$96,C50)</f>
        <v>0</v>
      </c>
      <c r="B50" s="353">
        <f>'Employees Summary'!B51</f>
        <v>0</v>
      </c>
      <c r="C50" s="353">
        <f>'Employees Summary'!C51</f>
        <v>0</v>
      </c>
      <c r="D50" s="354" t="str">
        <f>IF(C50=0,"", IF(A50&gt;0,1-(G50*[1]KPI!$C$3)-(H50*[1]KPI!$C$4),""))</f>
        <v/>
      </c>
      <c r="E50" s="365" t="str">
        <f>IF(OR(C50='Project Follow up - Base'!$D$17,C50='Project Follow up - Base'!$D$38,C50='Project Follow up - Base'!$D$74), IF(SUMIF(B:B,B50,A:A)=0,"", AVERAGEIF(B:B,B50,D:D)),"")</f>
        <v/>
      </c>
      <c r="F50" s="366">
        <f>SUMIF('Project Follow up - Base'!$F$20:$F$102,'Employees KPIs'!C50,'Project Follow up - Base'!$AA$20:$AA$102)</f>
        <v>0</v>
      </c>
      <c r="G50" s="355">
        <f>IF( F50=0,
   0,
   IF(
     F50-
     [1]KPI!$F$3
     &lt;0,0,
     F50-
     [1]KPI!$F$3
    )*
     [1]KPI!$G$3
)</f>
        <v>0</v>
      </c>
      <c r="H50" s="355">
        <f t="shared" ca="1" si="0"/>
        <v>0</v>
      </c>
      <c r="I50" s="356">
        <f ca="1">IF(
COUNTIFS('Project Follow up - Base'!$S$20:$S$96,I$2,'Project Follow up - Base'!$F$20:$F$96,$C50)&lt;= INDEX(List!$Q:$Q,MATCH(I$2,List!$P:$P,0)),
0,
(COUNTIFS('Project Follow up - Base'!$S$20:$S$96,I$2,'Project Follow up - Base'!$F$20:$F$96,$C50)
- INDEX(List!$Q:$Q,MATCH(I$2,List!$P:$P,0)))
* INDEX(List!$R:$R,MATCH(I$2,List!$P:$P,0)))</f>
        <v>0</v>
      </c>
      <c r="J50" s="357">
        <f ca="1">IF(
COUNTIFS('Project Follow up - Base'!$S$20:$S$96,J$2,'Project Follow up - Base'!$F$20:$F$96,$C50)&lt;= INDEX(List!$Q:$Q,MATCH(J$2,List!$P:$P,0)),
0,
(COUNTIFS('Project Follow up - Base'!$S$20:$S$96,J$2,'Project Follow up - Base'!$F$20:$F$96,$C50)
- INDEX(List!$Q:$Q,MATCH(J$2,List!$P:$P,0)))
* INDEX(List!$R:$R,MATCH(J$2,List!$P:$P,0)))</f>
        <v>0</v>
      </c>
      <c r="K50" s="357">
        <f ca="1">IF(
COUNTIFS('Project Follow up - Base'!$S$20:$S$96,K$2,'Project Follow up - Base'!$F$20:$F$96,$C50)&lt;= INDEX(List!$Q:$Q,MATCH(K$2,List!$P:$P,0)),
0,
(COUNTIFS('Project Follow up - Base'!$S$20:$S$96,K$2,'Project Follow up - Base'!$F$20:$F$96,$C50)
- INDEX(List!$Q:$Q,MATCH(K$2,List!$P:$P,0)))
* INDEX(List!$R:$R,MATCH(K$2,List!$P:$P,0)))</f>
        <v>0</v>
      </c>
      <c r="L50" s="357">
        <f ca="1">IF(
COUNTIFS('Project Follow up - Base'!$S$20:$S$96,L$2,'Project Follow up - Base'!$F$20:$F$96,$C50)&lt;= INDEX(List!$Q:$Q,MATCH(L$2,List!$P:$P,0)),
0,
(COUNTIFS('Project Follow up - Base'!$S$20:$S$96,L$2,'Project Follow up - Base'!$F$20:$F$96,$C50)
- INDEX(List!$Q:$Q,MATCH(L$2,List!$P:$P,0)))
* INDEX(List!$R:$R,MATCH(L$2,List!$P:$P,0)))</f>
        <v>0</v>
      </c>
      <c r="M50" s="357">
        <f ca="1">IF(
COUNTIFS('Project Follow up - Base'!$S$20:$S$96,M$2,'Project Follow up - Base'!$F$20:$F$96,$C50)&lt;= INDEX(List!$Q:$Q,MATCH(M$2,List!$P:$P,0)),
0,
(COUNTIFS('Project Follow up - Base'!$S$20:$S$96,M$2,'Project Follow up - Base'!$F$20:$F$96,$C50)
- INDEX(List!$Q:$Q,MATCH(M$2,List!$P:$P,0)))
* INDEX(List!$R:$R,MATCH(M$2,List!$P:$P,0)))</f>
        <v>0</v>
      </c>
      <c r="N50" s="357">
        <f ca="1">IF(
COUNTIFS('Project Follow up - Base'!$S$20:$S$96,N$2,'Project Follow up - Base'!$F$20:$F$96,$C50)&lt;= INDEX(List!$Q:$Q,MATCH(N$2,List!$P:$P,0)),
0,
(COUNTIFS('Project Follow up - Base'!$S$20:$S$96,N$2,'Project Follow up - Base'!$F$20:$F$96,$C50)
- INDEX(List!$Q:$Q,MATCH(N$2,List!$P:$P,0)))
* INDEX(List!$R:$R,MATCH(N$2,List!$P:$P,0)))</f>
        <v>0</v>
      </c>
      <c r="O50" s="357">
        <f ca="1">IF(
COUNTIFS('Project Follow up - Base'!$S$20:$S$96,O$2,'Project Follow up - Base'!$F$20:$F$96,$C50)&lt;= INDEX(List!$Q:$Q,MATCH(O$2,List!$P:$P,0)),
0,
(COUNTIFS('Project Follow up - Base'!$S$20:$S$96,O$2,'Project Follow up - Base'!$F$20:$F$96,$C50)
- INDEX(List!$Q:$Q,MATCH(O$2,List!$P:$P,0)))
* INDEX(List!$R:$R,MATCH(O$2,List!$P:$P,0)))</f>
        <v>0</v>
      </c>
      <c r="P50" s="357">
        <f ca="1">IF(
COUNTIFS('Project Follow up - Base'!$S$20:$S$96,P$2,'Project Follow up - Base'!$F$20:$F$96,$C50)&lt;= INDEX(List!$Q:$Q,MATCH(P$2,List!$P:$P,0)),
0,
(COUNTIFS('Project Follow up - Base'!$S$20:$S$96,P$2,'Project Follow up - Base'!$F$20:$F$96,$C50)
- INDEX(List!$Q:$Q,MATCH(P$2,List!$P:$P,0)))
* INDEX(List!$R:$R,MATCH(P$2,List!$P:$P,0)))</f>
        <v>0</v>
      </c>
      <c r="Q50" s="357">
        <f ca="1">IF(
COUNTIFS('Project Follow up - Base'!$S$20:$S$96,Q$2,'Project Follow up - Base'!$F$20:$F$96,$C50)&lt;= INDEX(List!$Q:$Q,MATCH(Q$2,List!$P:$P,0)),
0,
(COUNTIFS('Project Follow up - Base'!$S$20:$S$96,Q$2,'Project Follow up - Base'!$F$20:$F$96,$C50)
- INDEX(List!$Q:$Q,MATCH(Q$2,List!$P:$P,0)))
* INDEX(List!$R:$R,MATCH(Q$2,List!$P:$P,0)))</f>
        <v>0</v>
      </c>
      <c r="R50" s="357">
        <f ca="1">IF(
COUNTIFS('Project Follow up - Base'!$S$20:$S$96,R$2,'Project Follow up - Base'!$F$20:$F$96,$C50)&lt;= INDEX(List!$Q:$Q,MATCH(R$2,List!$P:$P,0)),
0,
(COUNTIFS('Project Follow up - Base'!$S$20:$S$96,R$2,'Project Follow up - Base'!$F$20:$F$96,$C50)
- INDEX(List!$Q:$Q,MATCH(R$2,List!$P:$P,0)))
* INDEX(List!$R:$R,MATCH(R$2,List!$P:$P,0)))</f>
        <v>0</v>
      </c>
      <c r="S50" s="357">
        <f ca="1">IF(
COUNTIFS('Project Follow up - Base'!$S$20:$S$96,S$2,'Project Follow up - Base'!$F$20:$F$96,$C50)&lt;= INDEX(List!$Q:$Q,MATCH(S$2,List!$P:$P,0)),
0,
(COUNTIFS('Project Follow up - Base'!$S$20:$S$96,S$2,'Project Follow up - Base'!$F$20:$F$96,$C50)
- INDEX(List!$Q:$Q,MATCH(S$2,List!$P:$P,0)))
* INDEX(List!$R:$R,MATCH(S$2,List!$P:$P,0)))</f>
        <v>0</v>
      </c>
      <c r="T50" s="357">
        <f ca="1">IF(
COUNTIFS('Project Follow up - Base'!$S$20:$S$96,T$2,'Project Follow up - Base'!$F$20:$F$96,$C50)&lt;= INDEX(List!$Q:$Q,MATCH(T$2,List!$P:$P,0)),
0,
(COUNTIFS('Project Follow up - Base'!$S$20:$S$96,T$2,'Project Follow up - Base'!$F$20:$F$96,$C50)
- INDEX(List!$Q:$Q,MATCH(T$2,List!$P:$P,0)))
* INDEX(List!$R:$R,MATCH(T$2,List!$P:$P,0)))</f>
        <v>0</v>
      </c>
      <c r="U50" s="357">
        <f ca="1">IF(
COUNTIFS('Project Follow up - Base'!$S$20:$S$96,U$2,'Project Follow up - Base'!$F$20:$F$96,$C50)&lt;= INDEX(List!$Q:$Q,MATCH(U$2,List!$P:$P,0)),
0,
(COUNTIFS('Project Follow up - Base'!$S$20:$S$96,U$2,'Project Follow up - Base'!$F$20:$F$96,$C50)
- INDEX(List!$Q:$Q,MATCH(U$2,List!$P:$P,0)))
* INDEX(List!$R:$R,MATCH(U$2,List!$P:$P,0)))</f>
        <v>0</v>
      </c>
      <c r="V50" s="357">
        <f ca="1">IF(
COUNTIFS('Project Follow up - Base'!$S$20:$S$96,V$2,'Project Follow up - Base'!$F$20:$F$96,$C50)&lt;= INDEX(List!$Q:$Q,MATCH(V$2,List!$P:$P,0)),
0,
(COUNTIFS('Project Follow up - Base'!$S$20:$S$96,V$2,'Project Follow up - Base'!$F$20:$F$96,$C50)
- INDEX(List!$Q:$Q,MATCH(V$2,List!$P:$P,0)))
* INDEX(List!$R:$R,MATCH(V$2,List!$P:$P,0)))</f>
        <v>0</v>
      </c>
      <c r="W50" s="357">
        <f ca="1">IF(
COUNTIFS('Project Follow up - Base'!$S$20:$S$96,W$2,'Project Follow up - Base'!$F$20:$F$96,$C50)&lt;= INDEX(List!$Q:$Q,MATCH(W$2,List!$P:$P,0)),
0,
(COUNTIFS('Project Follow up - Base'!$S$20:$S$96,W$2,'Project Follow up - Base'!$F$20:$F$96,$C50)
- INDEX(List!$Q:$Q,MATCH(W$2,List!$P:$P,0)))
* INDEX(List!$R:$R,MATCH(W$2,List!$P:$P,0)))</f>
        <v>0</v>
      </c>
      <c r="X50" s="357">
        <f ca="1">IF(
COUNTIFS('Project Follow up - Base'!$S$20:$S$96,X$2,'Project Follow up - Base'!$F$20:$F$96,$C50)&lt;= INDEX(List!$Q:$Q,MATCH(X$2,List!$P:$P,0)),
0,
(COUNTIFS('Project Follow up - Base'!$S$20:$S$96,X$2,'Project Follow up - Base'!$F$20:$F$96,$C50)
- INDEX(List!$Q:$Q,MATCH(X$2,List!$P:$P,0)))
* INDEX(List!$R:$R,MATCH(X$2,List!$P:$P,0)))</f>
        <v>0</v>
      </c>
      <c r="Y50" s="357">
        <f ca="1">IF(
COUNTIFS('Project Follow up - Base'!$S$20:$S$96,Y$2,'Project Follow up - Base'!$F$20:$F$96,$C50)&lt;= INDEX(List!$Q:$Q,MATCH(Y$2,List!$P:$P,0)),
0,
(COUNTIFS('Project Follow up - Base'!$S$20:$S$96,Y$2,'Project Follow up - Base'!$F$20:$F$96,$C50)
- INDEX(List!$Q:$Q,MATCH(Y$2,List!$P:$P,0)))
* INDEX(List!$R:$R,MATCH(Y$2,List!$P:$P,0)))</f>
        <v>0</v>
      </c>
      <c r="Z50" s="357">
        <f ca="1">IF(
COUNTIFS('Project Follow up - Base'!$S$20:$S$96,Z$2,'Project Follow up - Base'!$F$20:$F$96,$C50)&lt;= INDEX(List!$Q:$Q,MATCH(Z$2,List!$P:$P,0)),
0,
(COUNTIFS('Project Follow up - Base'!$S$20:$S$96,Z$2,'Project Follow up - Base'!$F$20:$F$96,$C50)
- INDEX(List!$Q:$Q,MATCH(Z$2,List!$P:$P,0)))
* INDEX(List!$R:$R,MATCH(Z$2,List!$P:$P,0)))</f>
        <v>0</v>
      </c>
      <c r="AA50" s="357">
        <f ca="1">IF(
COUNTIFS('Project Follow up - Base'!$S$20:$S$96,AA$2,'Project Follow up - Base'!$F$20:$F$96,$C50)&lt;= INDEX(List!$Q:$Q,MATCH(AA$2,List!$P:$P,0)),
0,
(COUNTIFS('Project Follow up - Base'!$S$20:$S$96,AA$2,'Project Follow up - Base'!$F$20:$F$96,$C50)
- INDEX(List!$Q:$Q,MATCH(AA$2,List!$P:$P,0)))
* INDEX(List!$R:$R,MATCH(AA$2,List!$P:$P,0)))</f>
        <v>0</v>
      </c>
      <c r="AB50" s="357">
        <f ca="1">IF(
COUNTIFS('Project Follow up - Base'!$S$20:$S$96,AB$2,'Project Follow up - Base'!$F$20:$F$96,$C50)&lt;= INDEX(List!$Q:$Q,MATCH(AB$2,List!$P:$P,0)),
0,
(COUNTIFS('Project Follow up - Base'!$S$20:$S$96,AB$2,'Project Follow up - Base'!$F$20:$F$96,$C50)
- INDEX(List!$Q:$Q,MATCH(AB$2,List!$P:$P,0)))
* INDEX(List!$R:$R,MATCH(AB$2,List!$P:$P,0)))</f>
        <v>0</v>
      </c>
      <c r="AC50" s="357">
        <f ca="1">IF(
COUNTIFS('Project Follow up - Base'!$S$20:$S$96,AC$2,'Project Follow up - Base'!$F$20:$F$96,$C50)&lt;= INDEX(List!$Q:$Q,MATCH(AC$2,List!$P:$P,0)),
0,
(COUNTIFS('Project Follow up - Base'!$S$20:$S$96,AC$2,'Project Follow up - Base'!$F$20:$F$96,$C50)
- INDEX(List!$Q:$Q,MATCH(AC$2,List!$P:$P,0)))
* INDEX(List!$R:$R,MATCH(AC$2,List!$P:$P,0)))</f>
        <v>0</v>
      </c>
      <c r="AD50" s="357">
        <f ca="1">IF(
COUNTIFS('Project Follow up - Base'!$S$20:$S$96,AD$2,'Project Follow up - Base'!$F$20:$F$96,$C50)&lt;= INDEX(List!$Q:$Q,MATCH(AD$2,List!$P:$P,0)),
0,
(COUNTIFS('Project Follow up - Base'!$S$20:$S$96,AD$2,'Project Follow up - Base'!$F$20:$F$96,$C50)
- INDEX(List!$Q:$Q,MATCH(AD$2,List!$P:$P,0)))
* INDEX(List!$R:$R,MATCH(AD$2,List!$P:$P,0)))</f>
        <v>0</v>
      </c>
      <c r="AE50" s="357">
        <f ca="1">IF(
COUNTIFS('Project Follow up - Base'!$S$20:$S$96,AE$2,'Project Follow up - Base'!$F$20:$F$96,$C50)&lt;= INDEX(List!$Q:$Q,MATCH(AE$2,List!$P:$P,0)),
0,
(COUNTIFS('Project Follow up - Base'!$S$20:$S$96,AE$2,'Project Follow up - Base'!$F$20:$F$96,$C50)
- INDEX(List!$Q:$Q,MATCH(AE$2,List!$P:$P,0)))
* INDEX(List!$R:$R,MATCH(AE$2,List!$P:$P,0)))</f>
        <v>0</v>
      </c>
      <c r="AF50" s="357">
        <f ca="1">IF(
COUNTIFS('Project Follow up - Base'!$S$20:$S$96,AF$2,'Project Follow up - Base'!$F$20:$F$96,$C50)&lt;= INDEX(List!$Q:$Q,MATCH(AF$2,List!$P:$P,0)),
0,
(COUNTIFS('Project Follow up - Base'!$S$20:$S$96,AF$2,'Project Follow up - Base'!$F$20:$F$96,$C50)
- INDEX(List!$Q:$Q,MATCH(AF$2,List!$P:$P,0)))
* INDEX(List!$R:$R,MATCH(AF$2,List!$P:$P,0)))</f>
        <v>0</v>
      </c>
      <c r="AG50" s="357">
        <f ca="1">IF(
COUNTIFS('Project Follow up - Base'!$S$20:$S$96,AG$2,'Project Follow up - Base'!$F$20:$F$96,$C50)&lt;= INDEX(List!$Q:$Q,MATCH(AG$2,List!$P:$P,0)),
0,
(COUNTIFS('Project Follow up - Base'!$S$20:$S$96,AG$2,'Project Follow up - Base'!$F$20:$F$96,$C50)
- INDEX(List!$Q:$Q,MATCH(AG$2,List!$P:$P,0)))
* INDEX(List!$R:$R,MATCH(AG$2,List!$P:$P,0)))</f>
        <v>0</v>
      </c>
      <c r="AH50" s="357">
        <f ca="1">IF(
COUNTIFS('Project Follow up - Base'!$S$20:$S$96,AH$2,'Project Follow up - Base'!$F$20:$F$96,$C50)&lt;= INDEX(List!$Q:$Q,MATCH(AH$2,List!$P:$P,0)),
0,
(COUNTIFS('Project Follow up - Base'!$S$20:$S$96,AH$2,'Project Follow up - Base'!$F$20:$F$96,$C50)
- INDEX(List!$Q:$Q,MATCH(AH$2,List!$P:$P,0)))
* INDEX(List!$R:$R,MATCH(AH$2,List!$P:$P,0)))</f>
        <v>0</v>
      </c>
      <c r="AI50" s="357">
        <f ca="1">IF(
COUNTIFS('Project Follow up - Base'!$S$20:$S$96,AI$2,'Project Follow up - Base'!$F$20:$F$96,$C50)&lt;= INDEX(List!$Q:$Q,MATCH(AI$2,List!$P:$P,0)),
0,
(COUNTIFS('Project Follow up - Base'!$S$20:$S$96,AI$2,'Project Follow up - Base'!$F$20:$F$96,$C50)
- INDEX(List!$Q:$Q,MATCH(AI$2,List!$P:$P,0)))
* INDEX(List!$R:$R,MATCH(AI$2,List!$P:$P,0)))</f>
        <v>0</v>
      </c>
      <c r="AJ50" s="357">
        <f ca="1">IF(
COUNTIFS('Project Follow up - Base'!$S$20:$S$96,AJ$2,'Project Follow up - Base'!$F$20:$F$96,$C50)&lt;= INDEX(List!$Q:$Q,MATCH(AJ$2,List!$P:$P,0)),
0,
(COUNTIFS('Project Follow up - Base'!$S$20:$S$96,AJ$2,'Project Follow up - Base'!$F$20:$F$96,$C50)
- INDEX(List!$Q:$Q,MATCH(AJ$2,List!$P:$P,0)))
* INDEX(List!$R:$R,MATCH(AJ$2,List!$P:$P,0)))</f>
        <v>0</v>
      </c>
      <c r="AK50" s="357">
        <f ca="1">IF(
COUNTIFS('Project Follow up - Base'!$S$20:$S$96,AK$2,'Project Follow up - Base'!$F$20:$F$96,$C50)&lt;= INDEX(List!$Q:$Q,MATCH(AK$2,List!$P:$P,0)),
0,
(COUNTIFS('Project Follow up - Base'!$S$20:$S$96,AK$2,'Project Follow up - Base'!$F$20:$F$96,$C50)
- INDEX(List!$Q:$Q,MATCH(AK$2,List!$P:$P,0)))
* INDEX(List!$R:$R,MATCH(AK$2,List!$P:$P,0)))</f>
        <v>0</v>
      </c>
      <c r="AL50" s="357">
        <f ca="1">IF(
COUNTIFS('Project Follow up - Base'!$S$20:$S$96,AL$2,'Project Follow up - Base'!$F$20:$F$96,$C50)&lt;= INDEX(List!$Q:$Q,MATCH(AL$2,List!$P:$P,0)),
0,
(COUNTIFS('Project Follow up - Base'!$S$20:$S$96,AL$2,'Project Follow up - Base'!$F$20:$F$96,$C50)
- INDEX(List!$Q:$Q,MATCH(AL$2,List!$P:$P,0)))
* INDEX(List!$R:$R,MATCH(AL$2,List!$P:$P,0)))</f>
        <v>0</v>
      </c>
      <c r="AM50" s="357">
        <f ca="1">IF(
COUNTIFS('Project Follow up - Base'!$S$20:$S$96,AM$2,'Project Follow up - Base'!$F$20:$F$96,$C50)&lt;= INDEX(List!$Q:$Q,MATCH(AM$2,List!$P:$P,0)),
0,
(COUNTIFS('Project Follow up - Base'!$S$20:$S$96,AM$2,'Project Follow up - Base'!$F$20:$F$96,$C50)
- INDEX(List!$Q:$Q,MATCH(AM$2,List!$P:$P,0)))
* INDEX(List!$R:$R,MATCH(AM$2,List!$P:$P,0)))</f>
        <v>0</v>
      </c>
      <c r="AN50" s="357">
        <f ca="1">IF(
COUNTIFS('Project Follow up - Base'!$S$20:$S$96,AN$2,'Project Follow up - Base'!$F$20:$F$96,$C50)&lt;= INDEX(List!$Q:$Q,MATCH(AN$2,List!$P:$P,0)),
0,
(COUNTIFS('Project Follow up - Base'!$S$20:$S$96,AN$2,'Project Follow up - Base'!$F$20:$F$96,$C50)
- INDEX(List!$Q:$Q,MATCH(AN$2,List!$P:$P,0)))
* INDEX(List!$R:$R,MATCH(AN$2,List!$P:$P,0)))</f>
        <v>0</v>
      </c>
      <c r="AO50" s="357">
        <f ca="1">IF(
COUNTIFS('Project Follow up - Base'!$S$20:$S$96,AO$2,'Project Follow up - Base'!$F$20:$F$96,$C50)&lt;= INDEX(List!$Q:$Q,MATCH(AO$2,List!$P:$P,0)),
0,
(COUNTIFS('Project Follow up - Base'!$S$20:$S$96,AO$2,'Project Follow up - Base'!$F$20:$F$96,$C50)
- INDEX(List!$Q:$Q,MATCH(AO$2,List!$P:$P,0)))
* INDEX(List!$R:$R,MATCH(AO$2,List!$P:$P,0)))</f>
        <v>0</v>
      </c>
      <c r="AP50" s="357">
        <f ca="1">IF(
COUNTIFS('Project Follow up - Base'!$S$20:$S$96,AP$2,'Project Follow up - Base'!$F$20:$F$96,$C50)&lt;= INDEX(List!$Q:$Q,MATCH(AP$2,List!$P:$P,0)),
0,
(COUNTIFS('Project Follow up - Base'!$S$20:$S$96,AP$2,'Project Follow up - Base'!$F$20:$F$96,$C50)
- INDEX(List!$Q:$Q,MATCH(AP$2,List!$P:$P,0)))
* INDEX(List!$R:$R,MATCH(AP$2,List!$P:$P,0)))</f>
        <v>0</v>
      </c>
      <c r="AQ50" s="357">
        <f ca="1">IF(
COUNTIFS('Project Follow up - Base'!$S$20:$S$96,AQ$2,'Project Follow up - Base'!$F$20:$F$96,$C50)&lt;= INDEX(List!$Q:$Q,MATCH(AQ$2,List!$P:$P,0)),
0,
(COUNTIFS('Project Follow up - Base'!$S$20:$S$96,AQ$2,'Project Follow up - Base'!$F$20:$F$96,$C50)
- INDEX(List!$Q:$Q,MATCH(AQ$2,List!$P:$P,0)))
* INDEX(List!$R:$R,MATCH(AQ$2,List!$P:$P,0)))</f>
        <v>0</v>
      </c>
      <c r="AR50" s="357">
        <f ca="1">IF(
COUNTIFS('Project Follow up - Base'!$S$20:$S$96,AR$2,'Project Follow up - Base'!$F$20:$F$96,$C50)&lt;= INDEX(List!$Q:$Q,MATCH(AR$2,List!$P:$P,0)),
0,
(COUNTIFS('Project Follow up - Base'!$S$20:$S$96,AR$2,'Project Follow up - Base'!$F$20:$F$96,$C50)
- INDEX(List!$Q:$Q,MATCH(AR$2,List!$P:$P,0)))
* INDEX(List!$R:$R,MATCH(AR$2,List!$P:$P,0)))</f>
        <v>0</v>
      </c>
      <c r="AS50" s="357">
        <f ca="1">IF(
COUNTIFS('Project Follow up - Base'!$S$20:$S$96,AS$2,'Project Follow up - Base'!$F$20:$F$96,$C50)&lt;= INDEX(List!$Q:$Q,MATCH(AS$2,List!$P:$P,0)),
0,
(COUNTIFS('Project Follow up - Base'!$S$20:$S$96,AS$2,'Project Follow up - Base'!$F$20:$F$96,$C50)
- INDEX(List!$Q:$Q,MATCH(AS$2,List!$P:$P,0)))
* INDEX(List!$R:$R,MATCH(AS$2,List!$P:$P,0)))</f>
        <v>0</v>
      </c>
      <c r="AT50" s="357">
        <f ca="1">IF(
COUNTIFS('Project Follow up - Base'!$S$20:$S$96,AT$2,'Project Follow up - Base'!$F$20:$F$96,$C50)&lt;= INDEX(List!$Q:$Q,MATCH(AT$2,List!$P:$P,0)),
0,
(COUNTIFS('Project Follow up - Base'!$S$20:$S$96,AT$2,'Project Follow up - Base'!$F$20:$F$96,$C50)
- INDEX(List!$Q:$Q,MATCH(AT$2,List!$P:$P,0)))
* INDEX(List!$R:$R,MATCH(AT$2,List!$P:$P,0)))</f>
        <v>0</v>
      </c>
      <c r="AU50" s="357">
        <f ca="1">IF(
COUNTIFS('Project Follow up - Base'!$S$20:$S$96,AU$2,'Project Follow up - Base'!$F$20:$F$96,$C50)&lt;= INDEX(List!$Q:$Q,MATCH(AU$2,List!$P:$P,0)),
0,
(COUNTIFS('Project Follow up - Base'!$S$20:$S$96,AU$2,'Project Follow up - Base'!$F$20:$F$96,$C50)
- INDEX(List!$Q:$Q,MATCH(AU$2,List!$P:$P,0)))
* INDEX(List!$R:$R,MATCH(AU$2,List!$P:$P,0)))</f>
        <v>0</v>
      </c>
      <c r="AV50" s="357">
        <f ca="1">IF(
COUNTIFS('Project Follow up - Base'!$S$20:$S$96,AV$2,'Project Follow up - Base'!$F$20:$F$96,$C50)&lt;= INDEX(List!$Q:$Q,MATCH(AV$2,List!$P:$P,0)),
0,
(COUNTIFS('Project Follow up - Base'!$S$20:$S$96,AV$2,'Project Follow up - Base'!$F$20:$F$96,$C50)
- INDEX(List!$Q:$Q,MATCH(AV$2,List!$P:$P,0)))
* INDEX(List!$R:$R,MATCH(AV$2,List!$P:$P,0)))</f>
        <v>0</v>
      </c>
      <c r="AW50" s="357">
        <f ca="1">IF(
COUNTIFS('Project Follow up - Base'!$S$20:$S$96,AW$2,'Project Follow up - Base'!$F$20:$F$96,$C50)&lt;= INDEX(List!$Q:$Q,MATCH(AW$2,List!$P:$P,0)),
0,
(COUNTIFS('Project Follow up - Base'!$S$20:$S$96,AW$2,'Project Follow up - Base'!$F$20:$F$96,$C50)
- INDEX(List!$Q:$Q,MATCH(AW$2,List!$P:$P,0)))
* INDEX(List!$R:$R,MATCH(AW$2,List!$P:$P,0)))</f>
        <v>0</v>
      </c>
      <c r="AX50" s="357">
        <f ca="1">IF(
COUNTIFS('Project Follow up - Base'!$S$20:$S$96,AX$2,'Project Follow up - Base'!$F$20:$F$96,$C50)&lt;= INDEX(List!$Q:$Q,MATCH(AX$2,List!$P:$P,0)),
0,
(COUNTIFS('Project Follow up - Base'!$S$20:$S$96,AX$2,'Project Follow up - Base'!$F$20:$F$96,$C50)
- INDEX(List!$Q:$Q,MATCH(AX$2,List!$P:$P,0)))
* INDEX(List!$R:$R,MATCH(AX$2,List!$P:$P,0)))</f>
        <v>0</v>
      </c>
      <c r="AY50" s="357">
        <f ca="1">IF(
COUNTIFS('Project Follow up - Base'!$S$20:$S$96,AY$2,'Project Follow up - Base'!$F$20:$F$96,$C50)&lt;= INDEX(List!$Q:$Q,MATCH(AY$2,List!$P:$P,0)),
0,
(COUNTIFS('Project Follow up - Base'!$S$20:$S$96,AY$2,'Project Follow up - Base'!$F$20:$F$96,$C50)
- INDEX(List!$Q:$Q,MATCH(AY$2,List!$P:$P,0)))
* INDEX(List!$R:$R,MATCH(AY$2,List!$P:$P,0)))</f>
        <v>0</v>
      </c>
      <c r="AZ50" s="357">
        <f ca="1">IF(
COUNTIFS('Project Follow up - Base'!$S$20:$S$96,AZ$2,'Project Follow up - Base'!$F$20:$F$96,$C50)&lt;= INDEX(List!$Q:$Q,MATCH(AZ$2,List!$P:$P,0)),
0,
(COUNTIFS('Project Follow up - Base'!$S$20:$S$96,AZ$2,'Project Follow up - Base'!$F$20:$F$96,$C50)
- INDEX(List!$Q:$Q,MATCH(AZ$2,List!$P:$P,0)))
* INDEX(List!$R:$R,MATCH(AZ$2,List!$P:$P,0)))</f>
        <v>0</v>
      </c>
      <c r="BA50" s="357">
        <f ca="1">IF(
COUNTIFS('Project Follow up - Base'!$S$20:$S$96,BA$2,'Project Follow up - Base'!$F$20:$F$96,$C50)&lt;= INDEX(List!$Q:$Q,MATCH(BA$2,List!$P:$P,0)),
0,
(COUNTIFS('Project Follow up - Base'!$S$20:$S$96,BA$2,'Project Follow up - Base'!$F$20:$F$96,$C50)
- INDEX(List!$Q:$Q,MATCH(BA$2,List!$P:$P,0)))
* INDEX(List!$R:$R,MATCH(BA$2,List!$P:$P,0)))</f>
        <v>0</v>
      </c>
      <c r="BB50" s="357">
        <f ca="1">IF(
COUNTIFS('Project Follow up - Base'!$S$20:$S$96,BB$2,'Project Follow up - Base'!$F$20:$F$96,$C50)&lt;= INDEX(List!$Q:$Q,MATCH(BB$2,List!$P:$P,0)),
0,
(COUNTIFS('Project Follow up - Base'!$S$20:$S$96,BB$2,'Project Follow up - Base'!$F$20:$F$96,$C50)
- INDEX(List!$Q:$Q,MATCH(BB$2,List!$P:$P,0)))
* INDEX(List!$R:$R,MATCH(BB$2,List!$P:$P,0)))</f>
        <v>0</v>
      </c>
      <c r="BC50" s="357">
        <f ca="1">IF(
COUNTIFS('Project Follow up - Base'!$S$20:$S$96,BC$2,'Project Follow up - Base'!$F$20:$F$96,$C50)&lt;= INDEX(List!$Q:$Q,MATCH(BC$2,List!$P:$P,0)),
0,
(COUNTIFS('Project Follow up - Base'!$S$20:$S$96,BC$2,'Project Follow up - Base'!$F$20:$F$96,$C50)
- INDEX(List!$Q:$Q,MATCH(BC$2,List!$P:$P,0)))
* INDEX(List!$R:$R,MATCH(BC$2,List!$P:$P,0)))</f>
        <v>0</v>
      </c>
      <c r="BD50" s="357">
        <f ca="1">IF(
COUNTIFS('Project Follow up - Base'!$S$20:$S$96,BD$2,'Project Follow up - Base'!$F$20:$F$96,$C50)&lt;= INDEX(List!$Q:$Q,MATCH(BD$2,List!$P:$P,0)),
0,
(COUNTIFS('Project Follow up - Base'!$S$20:$S$96,BD$2,'Project Follow up - Base'!$F$20:$F$96,$C50)
- INDEX(List!$Q:$Q,MATCH(BD$2,List!$P:$P,0)))
* INDEX(List!$R:$R,MATCH(BD$2,List!$P:$P,0)))</f>
        <v>0</v>
      </c>
      <c r="BE50" s="357">
        <f ca="1">IF(
COUNTIFS('Project Follow up - Base'!$S$20:$S$96,BE$2,'Project Follow up - Base'!$F$20:$F$96,$C50)&lt;= INDEX(List!$Q:$Q,MATCH(BE$2,List!$P:$P,0)),
0,
(COUNTIFS('Project Follow up - Base'!$S$20:$S$96,BE$2,'Project Follow up - Base'!$F$20:$F$96,$C50)
- INDEX(List!$Q:$Q,MATCH(BE$2,List!$P:$P,0)))
* INDEX(List!$R:$R,MATCH(BE$2,List!$P:$P,0)))</f>
        <v>0</v>
      </c>
      <c r="BF50" s="357">
        <f ca="1">IF(
COUNTIFS('Project Follow up - Base'!$S$20:$S$96,BF$2,'Project Follow up - Base'!$F$20:$F$96,$C50)&lt;= INDEX(List!$Q:$Q,MATCH(BF$2,List!$P:$P,0)),
0,
(COUNTIFS('Project Follow up - Base'!$S$20:$S$96,BF$2,'Project Follow up - Base'!$F$20:$F$96,$C50)
- INDEX(List!$Q:$Q,MATCH(BF$2,List!$P:$P,0)))
* INDEX(List!$R:$R,MATCH(BF$2,List!$P:$P,0)))</f>
        <v>0</v>
      </c>
      <c r="BG50" s="357">
        <f ca="1">IF(
COUNTIFS('Project Follow up - Base'!$S$20:$S$96,BG$2,'Project Follow up - Base'!$F$20:$F$96,$C50)&lt;= INDEX(List!$Q:$Q,MATCH(BG$2,List!$P:$P,0)),
0,
(COUNTIFS('Project Follow up - Base'!$S$20:$S$96,BG$2,'Project Follow up - Base'!$F$20:$F$96,$C50)
- INDEX(List!$Q:$Q,MATCH(BG$2,List!$P:$P,0)))
* INDEX(List!$R:$R,MATCH(BG$2,List!$P:$P,0)))</f>
        <v>0</v>
      </c>
      <c r="BH50" s="357">
        <f ca="1">IF(
COUNTIFS('Project Follow up - Base'!$S$20:$S$96,BH$2,'Project Follow up - Base'!$F$20:$F$96,$C50)&lt;= INDEX(List!$Q:$Q,MATCH(BH$2,List!$P:$P,0)),
0,
(COUNTIFS('Project Follow up - Base'!$S$20:$S$96,BH$2,'Project Follow up - Base'!$F$20:$F$96,$C50)
- INDEX(List!$Q:$Q,MATCH(BH$2,List!$P:$P,0)))
* INDEX(List!$R:$R,MATCH(BH$2,List!$P:$P,0)))</f>
        <v>0</v>
      </c>
      <c r="BI50" s="357">
        <f ca="1">IF(
COUNTIFS('Project Follow up - Base'!$S$20:$S$96,BI$2,'Project Follow up - Base'!$F$20:$F$96,$C50)&lt;= INDEX(List!$Q:$Q,MATCH(BI$2,List!$P:$P,0)),
0,
(COUNTIFS('Project Follow up - Base'!$S$20:$S$96,BI$2,'Project Follow up - Base'!$F$20:$F$96,$C50)
- INDEX(List!$Q:$Q,MATCH(BI$2,List!$P:$P,0)))
* INDEX(List!$R:$R,MATCH(BI$2,List!$P:$P,0)))</f>
        <v>0</v>
      </c>
      <c r="BJ50" s="357">
        <f ca="1">IF(
COUNTIFS('Project Follow up - Base'!$S$20:$S$96,BJ$2,'Project Follow up - Base'!$F$20:$F$96,$C50)&lt;= INDEX(List!$Q:$Q,MATCH(BJ$2,List!$P:$P,0)),
0,
(COUNTIFS('Project Follow up - Base'!$S$20:$S$96,BJ$2,'Project Follow up - Base'!$F$20:$F$96,$C50)
- INDEX(List!$Q:$Q,MATCH(BJ$2,List!$P:$P,0)))
* INDEX(List!$R:$R,MATCH(BJ$2,List!$P:$P,0)))</f>
        <v>0</v>
      </c>
      <c r="BK50" s="357">
        <f ca="1">IF(
COUNTIFS('Project Follow up - Base'!$S$20:$S$96,BK$2,'Project Follow up - Base'!$F$20:$F$96,$C50)&lt;= INDEX(List!$Q:$Q,MATCH(BK$2,List!$P:$P,0)),
0,
(COUNTIFS('Project Follow up - Base'!$S$20:$S$96,BK$2,'Project Follow up - Base'!$F$20:$F$96,$C50)
- INDEX(List!$Q:$Q,MATCH(BK$2,List!$P:$P,0)))
* INDEX(List!$R:$R,MATCH(BK$2,List!$P:$P,0)))</f>
        <v>0</v>
      </c>
      <c r="BL50" s="357">
        <f ca="1">IF(
COUNTIFS('Project Follow up - Base'!$S$20:$S$96,BL$2,'Project Follow up - Base'!$F$20:$F$96,$C50)&lt;= INDEX(List!$Q:$Q,MATCH(BL$2,List!$P:$P,0)),
0,
(COUNTIFS('Project Follow up - Base'!$S$20:$S$96,BL$2,'Project Follow up - Base'!$F$20:$F$96,$C50)
- INDEX(List!$Q:$Q,MATCH(BL$2,List!$P:$P,0)))
* INDEX(List!$R:$R,MATCH(BL$2,List!$P:$P,0)))</f>
        <v>0</v>
      </c>
      <c r="BM50" s="357">
        <f ca="1">IF(
COUNTIFS('Project Follow up - Base'!$S$20:$S$96,BM$2,'Project Follow up - Base'!$F$20:$F$96,$C50)&lt;= INDEX(List!$Q:$Q,MATCH(BM$2,List!$P:$P,0)),
0,
(COUNTIFS('Project Follow up - Base'!$S$20:$S$96,BM$2,'Project Follow up - Base'!$F$20:$F$96,$C50)
- INDEX(List!$Q:$Q,MATCH(BM$2,List!$P:$P,0)))
* INDEX(List!$R:$R,MATCH(BM$2,List!$P:$P,0)))</f>
        <v>0</v>
      </c>
      <c r="BN50" s="357">
        <f ca="1">IF(
COUNTIFS('Project Follow up - Base'!$S$20:$S$96,BN$2,'Project Follow up - Base'!$F$20:$F$96,$C50)&lt;= INDEX(List!$Q:$Q,MATCH(BN$2,List!$P:$P,0)),
0,
(COUNTIFS('Project Follow up - Base'!$S$20:$S$96,BN$2,'Project Follow up - Base'!$F$20:$F$96,$C50)
- INDEX(List!$Q:$Q,MATCH(BN$2,List!$P:$P,0)))
* INDEX(List!$R:$R,MATCH(BN$2,List!$P:$P,0)))</f>
        <v>0</v>
      </c>
      <c r="BO50" s="357">
        <f ca="1">IF(
COUNTIFS('Project Follow up - Base'!$S$20:$S$96,BO$2,'Project Follow up - Base'!$F$20:$F$96,$C50)&lt;= INDEX(List!$Q:$Q,MATCH(BO$2,List!$P:$P,0)),
0,
(COUNTIFS('Project Follow up - Base'!$S$20:$S$96,BO$2,'Project Follow up - Base'!$F$20:$F$96,$C50)
- INDEX(List!$Q:$Q,MATCH(BO$2,List!$P:$P,0)))
* INDEX(List!$R:$R,MATCH(BO$2,List!$P:$P,0)))</f>
        <v>0</v>
      </c>
      <c r="BP50" s="357">
        <f ca="1">IF(
COUNTIFS('Project Follow up - Base'!$S$20:$S$96,BP$2,'Project Follow up - Base'!$F$20:$F$96,$C50)&lt;= INDEX(List!$Q:$Q,MATCH(BP$2,List!$P:$P,0)),
0,
(COUNTIFS('Project Follow up - Base'!$S$20:$S$96,BP$2,'Project Follow up - Base'!$F$20:$F$96,$C50)
- INDEX(List!$Q:$Q,MATCH(BP$2,List!$P:$P,0)))
* INDEX(List!$R:$R,MATCH(BP$2,List!$P:$P,0)))</f>
        <v>0</v>
      </c>
      <c r="BQ50" s="357">
        <f ca="1">IF(
COUNTIFS('Project Follow up - Base'!$S$20:$S$96,BQ$2,'Project Follow up - Base'!$F$20:$F$96,$C50)&lt;= INDEX(List!$Q:$Q,MATCH(BQ$2,List!$P:$P,0)),
0,
(COUNTIFS('Project Follow up - Base'!$S$20:$S$96,BQ$2,'Project Follow up - Base'!$F$20:$F$96,$C50)
- INDEX(List!$Q:$Q,MATCH(BQ$2,List!$P:$P,0)))
* INDEX(List!$R:$R,MATCH(BQ$2,List!$P:$P,0)))</f>
        <v>0</v>
      </c>
      <c r="BR50" s="357">
        <f ca="1">IF(
COUNTIFS('Project Follow up - Base'!$S$20:$S$96,BR$2,'Project Follow up - Base'!$F$20:$F$96,$C50)&lt;= INDEX(List!$Q:$Q,MATCH(BR$2,List!$P:$P,0)),
0,
(COUNTIFS('Project Follow up - Base'!$S$20:$S$96,BR$2,'Project Follow up - Base'!$F$20:$F$96,$C50)
- INDEX(List!$Q:$Q,MATCH(BR$2,List!$P:$P,0)))
* INDEX(List!$R:$R,MATCH(BR$2,List!$P:$P,0)))</f>
        <v>0</v>
      </c>
      <c r="BS50" s="357">
        <f ca="1">IF(
COUNTIFS('Project Follow up - Base'!$S$20:$S$96,BS$2,'Project Follow up - Base'!$F$20:$F$96,$C50)&lt;= INDEX(List!$Q:$Q,MATCH(BS$2,List!$P:$P,0)),
0,
(COUNTIFS('Project Follow up - Base'!$S$20:$S$96,BS$2,'Project Follow up - Base'!$F$20:$F$96,$C50)
- INDEX(List!$Q:$Q,MATCH(BS$2,List!$P:$P,0)))
* INDEX(List!$R:$R,MATCH(BS$2,List!$P:$P,0)))</f>
        <v>0</v>
      </c>
      <c r="BT50" s="357">
        <f ca="1">IF(
COUNTIFS('Project Follow up - Base'!$S$20:$S$96,BT$2,'Project Follow up - Base'!$F$20:$F$96,$C50)&lt;= INDEX(List!$Q:$Q,MATCH(BT$2,List!$P:$P,0)),
0,
(COUNTIFS('Project Follow up - Base'!$S$20:$S$96,BT$2,'Project Follow up - Base'!$F$20:$F$96,$C50)
- INDEX(List!$Q:$Q,MATCH(BT$2,List!$P:$P,0)))
* INDEX(List!$R:$R,MATCH(BT$2,List!$P:$P,0)))</f>
        <v>0</v>
      </c>
      <c r="BU50" s="357">
        <f ca="1">IF(
COUNTIFS('Project Follow up - Base'!$S$20:$S$96,BU$2,'Project Follow up - Base'!$F$20:$F$96,$C50)&lt;= INDEX(List!$Q:$Q,MATCH(BU$2,List!$P:$P,0)),
0,
(COUNTIFS('Project Follow up - Base'!$S$20:$S$96,BU$2,'Project Follow up - Base'!$F$20:$F$96,$C50)
- INDEX(List!$Q:$Q,MATCH(BU$2,List!$P:$P,0)))
* INDEX(List!$R:$R,MATCH(BU$2,List!$P:$P,0)))</f>
        <v>0</v>
      </c>
      <c r="BV50" s="357">
        <f ca="1">IF(
COUNTIFS('Project Follow up - Base'!$S$20:$S$96,BV$2,'Project Follow up - Base'!$F$20:$F$96,$C50)&lt;= INDEX(List!$Q:$Q,MATCH(BV$2,List!$P:$P,0)),
0,
(COUNTIFS('Project Follow up - Base'!$S$20:$S$96,BV$2,'Project Follow up - Base'!$F$20:$F$96,$C50)
- INDEX(List!$Q:$Q,MATCH(BV$2,List!$P:$P,0)))
* INDEX(List!$R:$R,MATCH(BV$2,List!$P:$P,0)))</f>
        <v>0</v>
      </c>
      <c r="BW50" s="357">
        <f ca="1">IF(
COUNTIFS('Project Follow up - Base'!$S$20:$S$96,BW$2,'Project Follow up - Base'!$F$20:$F$96,$C50)&lt;= INDEX(List!$Q:$Q,MATCH(BW$2,List!$P:$P,0)),
0,
(COUNTIFS('Project Follow up - Base'!$S$20:$S$96,BW$2,'Project Follow up - Base'!$F$20:$F$96,$C50)
- INDEX(List!$Q:$Q,MATCH(BW$2,List!$P:$P,0)))
* INDEX(List!$R:$R,MATCH(BW$2,List!$P:$P,0)))</f>
        <v>0</v>
      </c>
      <c r="BX50" s="357">
        <f ca="1">IF(
COUNTIFS('Project Follow up - Base'!$S$20:$S$96,BX$2,'Project Follow up - Base'!$F$20:$F$96,$C50)&lt;= INDEX(List!$Q:$Q,MATCH(BX$2,List!$P:$P,0)),
0,
(COUNTIFS('Project Follow up - Base'!$S$20:$S$96,BX$2,'Project Follow up - Base'!$F$20:$F$96,$C50)
- INDEX(List!$Q:$Q,MATCH(BX$2,List!$P:$P,0)))
* INDEX(List!$R:$R,MATCH(BX$2,List!$P:$P,0)))</f>
        <v>0</v>
      </c>
      <c r="BY50" s="357">
        <f ca="1">IF(
COUNTIFS('Project Follow up - Base'!$S$20:$S$96,BY$2,'Project Follow up - Base'!$F$20:$F$96,$C50)&lt;= INDEX(List!$Q:$Q,MATCH(BY$2,List!$P:$P,0)),
0,
(COUNTIFS('Project Follow up - Base'!$S$20:$S$96,BY$2,'Project Follow up - Base'!$F$20:$F$96,$C50)
- INDEX(List!$Q:$Q,MATCH(BY$2,List!$P:$P,0)))
* INDEX(List!$R:$R,MATCH(BY$2,List!$P:$P,0)))</f>
        <v>0</v>
      </c>
      <c r="BZ50" s="357">
        <f ca="1">IF(
COUNTIFS('Project Follow up - Base'!$S$20:$S$96,BZ$2,'Project Follow up - Base'!$F$20:$F$96,$C50)&lt;= INDEX(List!$Q:$Q,MATCH(BZ$2,List!$P:$P,0)),
0,
(COUNTIFS('Project Follow up - Base'!$S$20:$S$96,BZ$2,'Project Follow up - Base'!$F$20:$F$96,$C50)
- INDEX(List!$Q:$Q,MATCH(BZ$2,List!$P:$P,0)))
* INDEX(List!$R:$R,MATCH(BZ$2,List!$P:$P,0)))</f>
        <v>0</v>
      </c>
      <c r="CA50" s="357">
        <f ca="1">IF(
COUNTIFS('Project Follow up - Base'!$S$20:$S$96,CA$2,'Project Follow up - Base'!$F$20:$F$96,$C50)&lt;= INDEX(List!$Q:$Q,MATCH(CA$2,List!$P:$P,0)),
0,
(COUNTIFS('Project Follow up - Base'!$S$20:$S$96,CA$2,'Project Follow up - Base'!$F$20:$F$96,$C50)
- INDEX(List!$Q:$Q,MATCH(CA$2,List!$P:$P,0)))
* INDEX(List!$R:$R,MATCH(CA$2,List!$P:$P,0)))</f>
        <v>0</v>
      </c>
      <c r="CB50" s="357">
        <f ca="1">IF(
COUNTIFS('Project Follow up - Base'!$S$20:$S$96,CB$2,'Project Follow up - Base'!$F$20:$F$96,$C50)&lt;= INDEX(List!$Q:$Q,MATCH(CB$2,List!$P:$P,0)),
0,
(COUNTIFS('Project Follow up - Base'!$S$20:$S$96,CB$2,'Project Follow up - Base'!$F$20:$F$96,$C50)
- INDEX(List!$Q:$Q,MATCH(CB$2,List!$P:$P,0)))
* INDEX(List!$R:$R,MATCH(CB$2,List!$P:$P,0)))</f>
        <v>0</v>
      </c>
      <c r="CC50" s="357">
        <f ca="1">IF(
COUNTIFS('Project Follow up - Base'!$S$20:$S$96,CC$2,'Project Follow up - Base'!$F$20:$F$96,$C50)&lt;= INDEX(List!$Q:$Q,MATCH(CC$2,List!$P:$P,0)),
0,
(COUNTIFS('Project Follow up - Base'!$S$20:$S$96,CC$2,'Project Follow up - Base'!$F$20:$F$96,$C50)
- INDEX(List!$Q:$Q,MATCH(CC$2,List!$P:$P,0)))
* INDEX(List!$R:$R,MATCH(CC$2,List!$P:$P,0)))</f>
        <v>0</v>
      </c>
      <c r="CD50" s="357">
        <f ca="1">IF(
COUNTIFS('Project Follow up - Base'!$S$20:$S$96,CD$2,'Project Follow up - Base'!$F$20:$F$96,$C50)&lt;= INDEX(List!$Q:$Q,MATCH(CD$2,List!$P:$P,0)),
0,
(COUNTIFS('Project Follow up - Base'!$S$20:$S$96,CD$2,'Project Follow up - Base'!$F$20:$F$96,$C50)
- INDEX(List!$Q:$Q,MATCH(CD$2,List!$P:$P,0)))
* INDEX(List!$R:$R,MATCH(CD$2,List!$P:$P,0)))</f>
        <v>0</v>
      </c>
      <c r="CE50" s="357">
        <f ca="1">IF(
COUNTIFS('Project Follow up - Base'!$S$20:$S$96,CE$2,'Project Follow up - Base'!$F$20:$F$96,$C50)&lt;= INDEX(List!$Q:$Q,MATCH(CE$2,List!$P:$P,0)),
0,
(COUNTIFS('Project Follow up - Base'!$S$20:$S$96,CE$2,'Project Follow up - Base'!$F$20:$F$96,$C50)
- INDEX(List!$Q:$Q,MATCH(CE$2,List!$P:$P,0)))
* INDEX(List!$R:$R,MATCH(CE$2,List!$P:$P,0)))</f>
        <v>0</v>
      </c>
      <c r="CF50" s="357">
        <f ca="1">IF(
COUNTIFS('Project Follow up - Base'!$S$20:$S$96,CF$2,'Project Follow up - Base'!$F$20:$F$96,$C50)&lt;= INDEX(List!$Q:$Q,MATCH(CF$2,List!$P:$P,0)),
0,
(COUNTIFS('Project Follow up - Base'!$S$20:$S$96,CF$2,'Project Follow up - Base'!$F$20:$F$96,$C50)
- INDEX(List!$Q:$Q,MATCH(CF$2,List!$P:$P,0)))
* INDEX(List!$R:$R,MATCH(CF$2,List!$P:$P,0)))</f>
        <v>0</v>
      </c>
      <c r="CG50" s="357">
        <f ca="1">IF(
COUNTIFS('Project Follow up - Base'!$S$20:$S$96,CG$2,'Project Follow up - Base'!$F$20:$F$96,$C50)&lt;= INDEX(List!$Q:$Q,MATCH(CG$2,List!$P:$P,0)),
0,
(COUNTIFS('Project Follow up - Base'!$S$20:$S$96,CG$2,'Project Follow up - Base'!$F$20:$F$96,$C50)
- INDEX(List!$Q:$Q,MATCH(CG$2,List!$P:$P,0)))
* INDEX(List!$R:$R,MATCH(CG$2,List!$P:$P,0)))</f>
        <v>0</v>
      </c>
      <c r="CH50" s="357">
        <f ca="1">IF(
COUNTIFS('Project Follow up - Base'!$S$20:$S$96,CH$2,'Project Follow up - Base'!$F$20:$F$96,$C50)&lt;= INDEX(List!$Q:$Q,MATCH(CH$2,List!$P:$P,0)),
0,
(COUNTIFS('Project Follow up - Base'!$S$20:$S$96,CH$2,'Project Follow up - Base'!$F$20:$F$96,$C50)
- INDEX(List!$Q:$Q,MATCH(CH$2,List!$P:$P,0)))
* INDEX(List!$R:$R,MATCH(CH$2,List!$P:$P,0)))</f>
        <v>0</v>
      </c>
      <c r="CI50" s="357">
        <f ca="1">IF(
COUNTIFS('Project Follow up - Base'!$S$20:$S$96,CI$2,'Project Follow up - Base'!$F$20:$F$96,$C50)&lt;= INDEX(List!$Q:$Q,MATCH(CI$2,List!$P:$P,0)),
0,
(COUNTIFS('Project Follow up - Base'!$S$20:$S$96,CI$2,'Project Follow up - Base'!$F$20:$F$96,$C50)
- INDEX(List!$Q:$Q,MATCH(CI$2,List!$P:$P,0)))
* INDEX(List!$R:$R,MATCH(CI$2,List!$P:$P,0)))</f>
        <v>0</v>
      </c>
      <c r="CJ50" s="357">
        <f ca="1">IF(
COUNTIFS('Project Follow up - Base'!$S$20:$S$96,CJ$2,'Project Follow up - Base'!$F$20:$F$96,$C50)&lt;= INDEX(List!$Q:$Q,MATCH(CJ$2,List!$P:$P,0)),
0,
(COUNTIFS('Project Follow up - Base'!$S$20:$S$96,CJ$2,'Project Follow up - Base'!$F$20:$F$96,$C50)
- INDEX(List!$Q:$Q,MATCH(CJ$2,List!$P:$P,0)))
* INDEX(List!$R:$R,MATCH(CJ$2,List!$P:$P,0)))</f>
        <v>0</v>
      </c>
      <c r="CK50" s="357">
        <f ca="1">IF(
COUNTIFS('Project Follow up - Base'!$S$20:$S$96,CK$2,'Project Follow up - Base'!$F$20:$F$96,$C50)&lt;= INDEX(List!$Q:$Q,MATCH(CK$2,List!$P:$P,0)),
0,
(COUNTIFS('Project Follow up - Base'!$S$20:$S$96,CK$2,'Project Follow up - Base'!$F$20:$F$96,$C50)
- INDEX(List!$Q:$Q,MATCH(CK$2,List!$P:$P,0)))
* INDEX(List!$R:$R,MATCH(CK$2,List!$P:$P,0)))</f>
        <v>0</v>
      </c>
      <c r="CL50" s="357">
        <f ca="1">IF(
COUNTIFS('Project Follow up - Base'!$S$20:$S$96,CL$2,'Project Follow up - Base'!$F$20:$F$96,$C50)&lt;= INDEX(List!$Q:$Q,MATCH(CL$2,List!$P:$P,0)),
0,
(COUNTIFS('Project Follow up - Base'!$S$20:$S$96,CL$2,'Project Follow up - Base'!$F$20:$F$96,$C50)
- INDEX(List!$Q:$Q,MATCH(CL$2,List!$P:$P,0)))
* INDEX(List!$R:$R,MATCH(CL$2,List!$P:$P,0)))</f>
        <v>0</v>
      </c>
      <c r="CM50" s="357">
        <f ca="1">IF(
COUNTIFS('Project Follow up - Base'!$S$20:$S$96,CM$2,'Project Follow up - Base'!$F$20:$F$96,$C50)&lt;= INDEX(List!$Q:$Q,MATCH(CM$2,List!$P:$P,0)),
0,
(COUNTIFS('Project Follow up - Base'!$S$20:$S$96,CM$2,'Project Follow up - Base'!$F$20:$F$96,$C50)
- INDEX(List!$Q:$Q,MATCH(CM$2,List!$P:$P,0)))
* INDEX(List!$R:$R,MATCH(CM$2,List!$P:$P,0)))</f>
        <v>0</v>
      </c>
      <c r="CN50" s="357">
        <f ca="1">IF(
COUNTIFS('Project Follow up - Base'!$S$20:$S$96,CN$2,'Project Follow up - Base'!$F$20:$F$96,$C50)&lt;= INDEX(List!$Q:$Q,MATCH(CN$2,List!$P:$P,0)),
0,
(COUNTIFS('Project Follow up - Base'!$S$20:$S$96,CN$2,'Project Follow up - Base'!$F$20:$F$96,$C50)
- INDEX(List!$Q:$Q,MATCH(CN$2,List!$P:$P,0)))
* INDEX(List!$R:$R,MATCH(CN$2,List!$P:$P,0)))</f>
        <v>0</v>
      </c>
      <c r="CO50" s="357">
        <f ca="1">IF(
COUNTIFS('Project Follow up - Base'!$S$20:$S$96,CO$2,'Project Follow up - Base'!$F$20:$F$96,$C50)&lt;= INDEX(List!$Q:$Q,MATCH(CO$2,List!$P:$P,0)),
0,
(COUNTIFS('Project Follow up - Base'!$S$20:$S$96,CO$2,'Project Follow up - Base'!$F$20:$F$96,$C50)
- INDEX(List!$Q:$Q,MATCH(CO$2,List!$P:$P,0)))
* INDEX(List!$R:$R,MATCH(CO$2,List!$P:$P,0)))</f>
        <v>0</v>
      </c>
      <c r="CP50" s="357">
        <f ca="1">IF(
COUNTIFS('Project Follow up - Base'!$S$20:$S$96,CP$2,'Project Follow up - Base'!$F$20:$F$96,$C50)&lt;= INDEX(List!$Q:$Q,MATCH(CP$2,List!$P:$P,0)),
0,
(COUNTIFS('Project Follow up - Base'!$S$20:$S$96,CP$2,'Project Follow up - Base'!$F$20:$F$96,$C50)
- INDEX(List!$Q:$Q,MATCH(CP$2,List!$P:$P,0)))
* INDEX(List!$R:$R,MATCH(CP$2,List!$P:$P,0)))</f>
        <v>0</v>
      </c>
      <c r="CQ50" s="357">
        <f ca="1">IF(
COUNTIFS('Project Follow up - Base'!$S$20:$S$96,CQ$2,'Project Follow up - Base'!$F$20:$F$96,$C50)&lt;= INDEX(List!$Q:$Q,MATCH(CQ$2,List!$P:$P,0)),
0,
(COUNTIFS('Project Follow up - Base'!$S$20:$S$96,CQ$2,'Project Follow up - Base'!$F$20:$F$96,$C50)
- INDEX(List!$Q:$Q,MATCH(CQ$2,List!$P:$P,0)))
* INDEX(List!$R:$R,MATCH(CQ$2,List!$P:$P,0)))</f>
        <v>0</v>
      </c>
      <c r="CR50" s="357">
        <f ca="1">IF(
COUNTIFS('Project Follow up - Base'!$S$20:$S$96,CR$2,'Project Follow up - Base'!$F$20:$F$96,$C50)&lt;= INDEX(List!$Q:$Q,MATCH(CR$2,List!$P:$P,0)),
0,
(COUNTIFS('Project Follow up - Base'!$S$20:$S$96,CR$2,'Project Follow up - Base'!$F$20:$F$96,$C50)
- INDEX(List!$Q:$Q,MATCH(CR$2,List!$P:$P,0)))
* INDEX(List!$R:$R,MATCH(CR$2,List!$P:$P,0)))</f>
        <v>0</v>
      </c>
      <c r="CS50" s="357">
        <f ca="1">IF(
COUNTIFS('Project Follow up - Base'!$S$20:$S$96,CS$2,'Project Follow up - Base'!$F$20:$F$96,$C50)&lt;= INDEX(List!$Q:$Q,MATCH(CS$2,List!$P:$P,0)),
0,
(COUNTIFS('Project Follow up - Base'!$S$20:$S$96,CS$2,'Project Follow up - Base'!$F$20:$F$96,$C50)
- INDEX(List!$Q:$Q,MATCH(CS$2,List!$P:$P,0)))
* INDEX(List!$R:$R,MATCH(CS$2,List!$P:$P,0)))</f>
        <v>0</v>
      </c>
      <c r="CT50" s="357">
        <f ca="1">IF(
COUNTIFS('Project Follow up - Base'!$S$20:$S$96,CT$2,'Project Follow up - Base'!$F$20:$F$96,$C50)&lt;= INDEX(List!$Q:$Q,MATCH(CT$2,List!$P:$P,0)),
0,
(COUNTIFS('Project Follow up - Base'!$S$20:$S$96,CT$2,'Project Follow up - Base'!$F$20:$F$96,$C50)
- INDEX(List!$Q:$Q,MATCH(CT$2,List!$P:$P,0)))
* INDEX(List!$R:$R,MATCH(CT$2,List!$P:$P,0)))</f>
        <v>0</v>
      </c>
      <c r="CU50" s="357">
        <f ca="1">IF(
COUNTIFS('Project Follow up - Base'!$S$20:$S$96,CU$2,'Project Follow up - Base'!$F$20:$F$96,$C50)&lt;= INDEX(List!$Q:$Q,MATCH(CU$2,List!$P:$P,0)),
0,
(COUNTIFS('Project Follow up - Base'!$S$20:$S$96,CU$2,'Project Follow up - Base'!$F$20:$F$96,$C50)
- INDEX(List!$Q:$Q,MATCH(CU$2,List!$P:$P,0)))
* INDEX(List!$R:$R,MATCH(CU$2,List!$P:$P,0)))</f>
        <v>0</v>
      </c>
      <c r="CV50" s="357">
        <f ca="1">IF(
COUNTIFS('Project Follow up - Base'!$S$20:$S$96,CV$2,'Project Follow up - Base'!$F$20:$F$96,$C50)&lt;= INDEX(List!$Q:$Q,MATCH(CV$2,List!$P:$P,0)),
0,
(COUNTIFS('Project Follow up - Base'!$S$20:$S$96,CV$2,'Project Follow up - Base'!$F$20:$F$96,$C50)
- INDEX(List!$Q:$Q,MATCH(CV$2,List!$P:$P,0)))
* INDEX(List!$R:$R,MATCH(CV$2,List!$P:$P,0)))</f>
        <v>0</v>
      </c>
      <c r="CW50" s="357">
        <f ca="1">IF(
COUNTIFS('Project Follow up - Base'!$S$20:$S$96,CW$2,'Project Follow up - Base'!$F$20:$F$96,$C50)&lt;= INDEX(List!$Q:$Q,MATCH(CW$2,List!$P:$P,0)),
0,
(COUNTIFS('Project Follow up - Base'!$S$20:$S$96,CW$2,'Project Follow up - Base'!$F$20:$F$96,$C50)
- INDEX(List!$Q:$Q,MATCH(CW$2,List!$P:$P,0)))
* INDEX(List!$R:$R,MATCH(CW$2,List!$P:$P,0)))</f>
        <v>0</v>
      </c>
      <c r="CX50" s="357">
        <f ca="1">IF(
COUNTIFS('Project Follow up - Base'!$S$20:$S$96,CX$2,'Project Follow up - Base'!$F$20:$F$96,$C50)&lt;= INDEX(List!$Q:$Q,MATCH(CX$2,List!$P:$P,0)),
0,
(COUNTIFS('Project Follow up - Base'!$S$20:$S$96,CX$2,'Project Follow up - Base'!$F$20:$F$96,$C50)
- INDEX(List!$Q:$Q,MATCH(CX$2,List!$P:$P,0)))
* INDEX(List!$R:$R,MATCH(CX$2,List!$P:$P,0)))</f>
        <v>0</v>
      </c>
      <c r="CY50" s="357">
        <f ca="1">IF(
COUNTIFS('Project Follow up - Base'!$S$20:$S$96,CY$2,'Project Follow up - Base'!$F$20:$F$96,$C50)&lt;= INDEX(List!$Q:$Q,MATCH(CY$2,List!$P:$P,0)),
0,
(COUNTIFS('Project Follow up - Base'!$S$20:$S$96,CY$2,'Project Follow up - Base'!$F$20:$F$96,$C50)
- INDEX(List!$Q:$Q,MATCH(CY$2,List!$P:$P,0)))
* INDEX(List!$R:$R,MATCH(CY$2,List!$P:$P,0)))</f>
        <v>0</v>
      </c>
      <c r="CZ50" s="357">
        <f ca="1">IF(
COUNTIFS('Project Follow up - Base'!$S$20:$S$96,CZ$2,'Project Follow up - Base'!$F$20:$F$96,$C50)&lt;= INDEX(List!$Q:$Q,MATCH(CZ$2,List!$P:$P,0)),
0,
(COUNTIFS('Project Follow up - Base'!$S$20:$S$96,CZ$2,'Project Follow up - Base'!$F$20:$F$96,$C50)
- INDEX(List!$Q:$Q,MATCH(CZ$2,List!$P:$P,0)))
* INDEX(List!$R:$R,MATCH(CZ$2,List!$P:$P,0)))</f>
        <v>0</v>
      </c>
      <c r="DA50" s="357">
        <f ca="1">IF(
COUNTIFS('Project Follow up - Base'!$S$20:$S$96,DA$2,'Project Follow up - Base'!$F$20:$F$96,$C50)&lt;= INDEX(List!$Q:$Q,MATCH(DA$2,List!$P:$P,0)),
0,
(COUNTIFS('Project Follow up - Base'!$S$20:$S$96,DA$2,'Project Follow up - Base'!$F$20:$F$96,$C50)
- INDEX(List!$Q:$Q,MATCH(DA$2,List!$P:$P,0)))
* INDEX(List!$R:$R,MATCH(DA$2,List!$P:$P,0)))</f>
        <v>0</v>
      </c>
      <c r="DB50" s="357">
        <f ca="1">IF(
COUNTIFS('Project Follow up - Base'!$S$20:$S$96,DB$2,'Project Follow up - Base'!$F$20:$F$96,$C50)&lt;= INDEX(List!$Q:$Q,MATCH(DB$2,List!$P:$P,0)),
0,
(COUNTIFS('Project Follow up - Base'!$S$20:$S$96,DB$2,'Project Follow up - Base'!$F$20:$F$96,$C50)
- INDEX(List!$Q:$Q,MATCH(DB$2,List!$P:$P,0)))
* INDEX(List!$R:$R,MATCH(DB$2,List!$P:$P,0)))</f>
        <v>0</v>
      </c>
    </row>
    <row r="51" spans="1:106" x14ac:dyDescent="0.2">
      <c r="A51" s="353">
        <f>COUNTIF('Project Follow up - Base'!$F$20:$F$96,C51)</f>
        <v>0</v>
      </c>
      <c r="B51" s="353">
        <f>'Employees Summary'!B52</f>
        <v>0</v>
      </c>
      <c r="C51" s="353">
        <f>'Employees Summary'!C52</f>
        <v>0</v>
      </c>
      <c r="D51" s="354" t="str">
        <f>IF(C51=0,"", IF(A51&gt;0,1-(G51*[1]KPI!$C$3)-(H51*[1]KPI!$C$4),""))</f>
        <v/>
      </c>
      <c r="E51" s="365" t="str">
        <f>IF(OR(C51='Project Follow up - Base'!$D$17,C51='Project Follow up - Base'!$D$38,C51='Project Follow up - Base'!$D$74), IF(SUMIF(B:B,B51,A:A)=0,"", AVERAGEIF(B:B,B51,D:D)),"")</f>
        <v/>
      </c>
      <c r="F51" s="366">
        <f>SUMIF('Project Follow up - Base'!$F$20:$F$102,'Employees KPIs'!C51,'Project Follow up - Base'!$AA$20:$AA$102)</f>
        <v>0</v>
      </c>
      <c r="G51" s="355">
        <f>IF( F51=0,
   0,
   IF(
     F51-
     [1]KPI!$F$3
     &lt;0,0,
     F51-
     [1]KPI!$F$3
    )*
     [1]KPI!$G$3
)</f>
        <v>0</v>
      </c>
      <c r="H51" s="355">
        <f t="shared" ca="1" si="0"/>
        <v>0</v>
      </c>
      <c r="I51" s="356">
        <f ca="1">IF(
COUNTIFS('Project Follow up - Base'!$S$20:$S$96,I$2,'Project Follow up - Base'!$F$20:$F$96,$C51)&lt;= INDEX(List!$Q:$Q,MATCH(I$2,List!$P:$P,0)),
0,
(COUNTIFS('Project Follow up - Base'!$S$20:$S$96,I$2,'Project Follow up - Base'!$F$20:$F$96,$C51)
- INDEX(List!$Q:$Q,MATCH(I$2,List!$P:$P,0)))
* INDEX(List!$R:$R,MATCH(I$2,List!$P:$P,0)))</f>
        <v>0</v>
      </c>
      <c r="J51" s="357">
        <f ca="1">IF(
COUNTIFS('Project Follow up - Base'!$S$20:$S$96,J$2,'Project Follow up - Base'!$F$20:$F$96,$C51)&lt;= INDEX(List!$Q:$Q,MATCH(J$2,List!$P:$P,0)),
0,
(COUNTIFS('Project Follow up - Base'!$S$20:$S$96,J$2,'Project Follow up - Base'!$F$20:$F$96,$C51)
- INDEX(List!$Q:$Q,MATCH(J$2,List!$P:$P,0)))
* INDEX(List!$R:$R,MATCH(J$2,List!$P:$P,0)))</f>
        <v>0</v>
      </c>
      <c r="K51" s="357">
        <f ca="1">IF(
COUNTIFS('Project Follow up - Base'!$S$20:$S$96,K$2,'Project Follow up - Base'!$F$20:$F$96,$C51)&lt;= INDEX(List!$Q:$Q,MATCH(K$2,List!$P:$P,0)),
0,
(COUNTIFS('Project Follow up - Base'!$S$20:$S$96,K$2,'Project Follow up - Base'!$F$20:$F$96,$C51)
- INDEX(List!$Q:$Q,MATCH(K$2,List!$P:$P,0)))
* INDEX(List!$R:$R,MATCH(K$2,List!$P:$P,0)))</f>
        <v>0</v>
      </c>
      <c r="L51" s="357">
        <f ca="1">IF(
COUNTIFS('Project Follow up - Base'!$S$20:$S$96,L$2,'Project Follow up - Base'!$F$20:$F$96,$C51)&lt;= INDEX(List!$Q:$Q,MATCH(L$2,List!$P:$P,0)),
0,
(COUNTIFS('Project Follow up - Base'!$S$20:$S$96,L$2,'Project Follow up - Base'!$F$20:$F$96,$C51)
- INDEX(List!$Q:$Q,MATCH(L$2,List!$P:$P,0)))
* INDEX(List!$R:$R,MATCH(L$2,List!$P:$P,0)))</f>
        <v>0</v>
      </c>
      <c r="M51" s="357">
        <f ca="1">IF(
COUNTIFS('Project Follow up - Base'!$S$20:$S$96,M$2,'Project Follow up - Base'!$F$20:$F$96,$C51)&lt;= INDEX(List!$Q:$Q,MATCH(M$2,List!$P:$P,0)),
0,
(COUNTIFS('Project Follow up - Base'!$S$20:$S$96,M$2,'Project Follow up - Base'!$F$20:$F$96,$C51)
- INDEX(List!$Q:$Q,MATCH(M$2,List!$P:$P,0)))
* INDEX(List!$R:$R,MATCH(M$2,List!$P:$P,0)))</f>
        <v>0</v>
      </c>
      <c r="N51" s="357">
        <f ca="1">IF(
COUNTIFS('Project Follow up - Base'!$S$20:$S$96,N$2,'Project Follow up - Base'!$F$20:$F$96,$C51)&lt;= INDEX(List!$Q:$Q,MATCH(N$2,List!$P:$P,0)),
0,
(COUNTIFS('Project Follow up - Base'!$S$20:$S$96,N$2,'Project Follow up - Base'!$F$20:$F$96,$C51)
- INDEX(List!$Q:$Q,MATCH(N$2,List!$P:$P,0)))
* INDEX(List!$R:$R,MATCH(N$2,List!$P:$P,0)))</f>
        <v>0</v>
      </c>
      <c r="O51" s="357">
        <f ca="1">IF(
COUNTIFS('Project Follow up - Base'!$S$20:$S$96,O$2,'Project Follow up - Base'!$F$20:$F$96,$C51)&lt;= INDEX(List!$Q:$Q,MATCH(O$2,List!$P:$P,0)),
0,
(COUNTIFS('Project Follow up - Base'!$S$20:$S$96,O$2,'Project Follow up - Base'!$F$20:$F$96,$C51)
- INDEX(List!$Q:$Q,MATCH(O$2,List!$P:$P,0)))
* INDEX(List!$R:$R,MATCH(O$2,List!$P:$P,0)))</f>
        <v>0</v>
      </c>
      <c r="P51" s="357">
        <f ca="1">IF(
COUNTIFS('Project Follow up - Base'!$S$20:$S$96,P$2,'Project Follow up - Base'!$F$20:$F$96,$C51)&lt;= INDEX(List!$Q:$Q,MATCH(P$2,List!$P:$P,0)),
0,
(COUNTIFS('Project Follow up - Base'!$S$20:$S$96,P$2,'Project Follow up - Base'!$F$20:$F$96,$C51)
- INDEX(List!$Q:$Q,MATCH(P$2,List!$P:$P,0)))
* INDEX(List!$R:$R,MATCH(P$2,List!$P:$P,0)))</f>
        <v>0</v>
      </c>
      <c r="Q51" s="357">
        <f ca="1">IF(
COUNTIFS('Project Follow up - Base'!$S$20:$S$96,Q$2,'Project Follow up - Base'!$F$20:$F$96,$C51)&lt;= INDEX(List!$Q:$Q,MATCH(Q$2,List!$P:$P,0)),
0,
(COUNTIFS('Project Follow up - Base'!$S$20:$S$96,Q$2,'Project Follow up - Base'!$F$20:$F$96,$C51)
- INDEX(List!$Q:$Q,MATCH(Q$2,List!$P:$P,0)))
* INDEX(List!$R:$R,MATCH(Q$2,List!$P:$P,0)))</f>
        <v>0</v>
      </c>
      <c r="R51" s="357">
        <f ca="1">IF(
COUNTIFS('Project Follow up - Base'!$S$20:$S$96,R$2,'Project Follow up - Base'!$F$20:$F$96,$C51)&lt;= INDEX(List!$Q:$Q,MATCH(R$2,List!$P:$P,0)),
0,
(COUNTIFS('Project Follow up - Base'!$S$20:$S$96,R$2,'Project Follow up - Base'!$F$20:$F$96,$C51)
- INDEX(List!$Q:$Q,MATCH(R$2,List!$P:$P,0)))
* INDEX(List!$R:$R,MATCH(R$2,List!$P:$P,0)))</f>
        <v>0</v>
      </c>
      <c r="S51" s="357">
        <f ca="1">IF(
COUNTIFS('Project Follow up - Base'!$S$20:$S$96,S$2,'Project Follow up - Base'!$F$20:$F$96,$C51)&lt;= INDEX(List!$Q:$Q,MATCH(S$2,List!$P:$P,0)),
0,
(COUNTIFS('Project Follow up - Base'!$S$20:$S$96,S$2,'Project Follow up - Base'!$F$20:$F$96,$C51)
- INDEX(List!$Q:$Q,MATCH(S$2,List!$P:$P,0)))
* INDEX(List!$R:$R,MATCH(S$2,List!$P:$P,0)))</f>
        <v>0</v>
      </c>
      <c r="T51" s="357">
        <f ca="1">IF(
COUNTIFS('Project Follow up - Base'!$S$20:$S$96,T$2,'Project Follow up - Base'!$F$20:$F$96,$C51)&lt;= INDEX(List!$Q:$Q,MATCH(T$2,List!$P:$P,0)),
0,
(COUNTIFS('Project Follow up - Base'!$S$20:$S$96,T$2,'Project Follow up - Base'!$F$20:$F$96,$C51)
- INDEX(List!$Q:$Q,MATCH(T$2,List!$P:$P,0)))
* INDEX(List!$R:$R,MATCH(T$2,List!$P:$P,0)))</f>
        <v>0</v>
      </c>
      <c r="U51" s="357">
        <f ca="1">IF(
COUNTIFS('Project Follow up - Base'!$S$20:$S$96,U$2,'Project Follow up - Base'!$F$20:$F$96,$C51)&lt;= INDEX(List!$Q:$Q,MATCH(U$2,List!$P:$P,0)),
0,
(COUNTIFS('Project Follow up - Base'!$S$20:$S$96,U$2,'Project Follow up - Base'!$F$20:$F$96,$C51)
- INDEX(List!$Q:$Q,MATCH(U$2,List!$P:$P,0)))
* INDEX(List!$R:$R,MATCH(U$2,List!$P:$P,0)))</f>
        <v>0</v>
      </c>
      <c r="V51" s="357">
        <f ca="1">IF(
COUNTIFS('Project Follow up - Base'!$S$20:$S$96,V$2,'Project Follow up - Base'!$F$20:$F$96,$C51)&lt;= INDEX(List!$Q:$Q,MATCH(V$2,List!$P:$P,0)),
0,
(COUNTIFS('Project Follow up - Base'!$S$20:$S$96,V$2,'Project Follow up - Base'!$F$20:$F$96,$C51)
- INDEX(List!$Q:$Q,MATCH(V$2,List!$P:$P,0)))
* INDEX(List!$R:$R,MATCH(V$2,List!$P:$P,0)))</f>
        <v>0</v>
      </c>
      <c r="W51" s="357">
        <f ca="1">IF(
COUNTIFS('Project Follow up - Base'!$S$20:$S$96,W$2,'Project Follow up - Base'!$F$20:$F$96,$C51)&lt;= INDEX(List!$Q:$Q,MATCH(W$2,List!$P:$P,0)),
0,
(COUNTIFS('Project Follow up - Base'!$S$20:$S$96,W$2,'Project Follow up - Base'!$F$20:$F$96,$C51)
- INDEX(List!$Q:$Q,MATCH(W$2,List!$P:$P,0)))
* INDEX(List!$R:$R,MATCH(W$2,List!$P:$P,0)))</f>
        <v>0</v>
      </c>
      <c r="X51" s="357">
        <f ca="1">IF(
COUNTIFS('Project Follow up - Base'!$S$20:$S$96,X$2,'Project Follow up - Base'!$F$20:$F$96,$C51)&lt;= INDEX(List!$Q:$Q,MATCH(X$2,List!$P:$P,0)),
0,
(COUNTIFS('Project Follow up - Base'!$S$20:$S$96,X$2,'Project Follow up - Base'!$F$20:$F$96,$C51)
- INDEX(List!$Q:$Q,MATCH(X$2,List!$P:$P,0)))
* INDEX(List!$R:$R,MATCH(X$2,List!$P:$P,0)))</f>
        <v>0</v>
      </c>
      <c r="Y51" s="357">
        <f ca="1">IF(
COUNTIFS('Project Follow up - Base'!$S$20:$S$96,Y$2,'Project Follow up - Base'!$F$20:$F$96,$C51)&lt;= INDEX(List!$Q:$Q,MATCH(Y$2,List!$P:$P,0)),
0,
(COUNTIFS('Project Follow up - Base'!$S$20:$S$96,Y$2,'Project Follow up - Base'!$F$20:$F$96,$C51)
- INDEX(List!$Q:$Q,MATCH(Y$2,List!$P:$P,0)))
* INDEX(List!$R:$R,MATCH(Y$2,List!$P:$P,0)))</f>
        <v>0</v>
      </c>
      <c r="Z51" s="357">
        <f ca="1">IF(
COUNTIFS('Project Follow up - Base'!$S$20:$S$96,Z$2,'Project Follow up - Base'!$F$20:$F$96,$C51)&lt;= INDEX(List!$Q:$Q,MATCH(Z$2,List!$P:$P,0)),
0,
(COUNTIFS('Project Follow up - Base'!$S$20:$S$96,Z$2,'Project Follow up - Base'!$F$20:$F$96,$C51)
- INDEX(List!$Q:$Q,MATCH(Z$2,List!$P:$P,0)))
* INDEX(List!$R:$R,MATCH(Z$2,List!$P:$P,0)))</f>
        <v>0</v>
      </c>
      <c r="AA51" s="357">
        <f ca="1">IF(
COUNTIFS('Project Follow up - Base'!$S$20:$S$96,AA$2,'Project Follow up - Base'!$F$20:$F$96,$C51)&lt;= INDEX(List!$Q:$Q,MATCH(AA$2,List!$P:$P,0)),
0,
(COUNTIFS('Project Follow up - Base'!$S$20:$S$96,AA$2,'Project Follow up - Base'!$F$20:$F$96,$C51)
- INDEX(List!$Q:$Q,MATCH(AA$2,List!$P:$P,0)))
* INDEX(List!$R:$R,MATCH(AA$2,List!$P:$P,0)))</f>
        <v>0</v>
      </c>
      <c r="AB51" s="357">
        <f ca="1">IF(
COUNTIFS('Project Follow up - Base'!$S$20:$S$96,AB$2,'Project Follow up - Base'!$F$20:$F$96,$C51)&lt;= INDEX(List!$Q:$Q,MATCH(AB$2,List!$P:$P,0)),
0,
(COUNTIFS('Project Follow up - Base'!$S$20:$S$96,AB$2,'Project Follow up - Base'!$F$20:$F$96,$C51)
- INDEX(List!$Q:$Q,MATCH(AB$2,List!$P:$P,0)))
* INDEX(List!$R:$R,MATCH(AB$2,List!$P:$P,0)))</f>
        <v>0</v>
      </c>
      <c r="AC51" s="357">
        <f ca="1">IF(
COUNTIFS('Project Follow up - Base'!$S$20:$S$96,AC$2,'Project Follow up - Base'!$F$20:$F$96,$C51)&lt;= INDEX(List!$Q:$Q,MATCH(AC$2,List!$P:$P,0)),
0,
(COUNTIFS('Project Follow up - Base'!$S$20:$S$96,AC$2,'Project Follow up - Base'!$F$20:$F$96,$C51)
- INDEX(List!$Q:$Q,MATCH(AC$2,List!$P:$P,0)))
* INDEX(List!$R:$R,MATCH(AC$2,List!$P:$P,0)))</f>
        <v>0</v>
      </c>
      <c r="AD51" s="357">
        <f ca="1">IF(
COUNTIFS('Project Follow up - Base'!$S$20:$S$96,AD$2,'Project Follow up - Base'!$F$20:$F$96,$C51)&lt;= INDEX(List!$Q:$Q,MATCH(AD$2,List!$P:$P,0)),
0,
(COUNTIFS('Project Follow up - Base'!$S$20:$S$96,AD$2,'Project Follow up - Base'!$F$20:$F$96,$C51)
- INDEX(List!$Q:$Q,MATCH(AD$2,List!$P:$P,0)))
* INDEX(List!$R:$R,MATCH(AD$2,List!$P:$P,0)))</f>
        <v>0</v>
      </c>
      <c r="AE51" s="357">
        <f ca="1">IF(
COUNTIFS('Project Follow up - Base'!$S$20:$S$96,AE$2,'Project Follow up - Base'!$F$20:$F$96,$C51)&lt;= INDEX(List!$Q:$Q,MATCH(AE$2,List!$P:$P,0)),
0,
(COUNTIFS('Project Follow up - Base'!$S$20:$S$96,AE$2,'Project Follow up - Base'!$F$20:$F$96,$C51)
- INDEX(List!$Q:$Q,MATCH(AE$2,List!$P:$P,0)))
* INDEX(List!$R:$R,MATCH(AE$2,List!$P:$P,0)))</f>
        <v>0</v>
      </c>
      <c r="AF51" s="357">
        <f ca="1">IF(
COUNTIFS('Project Follow up - Base'!$S$20:$S$96,AF$2,'Project Follow up - Base'!$F$20:$F$96,$C51)&lt;= INDEX(List!$Q:$Q,MATCH(AF$2,List!$P:$P,0)),
0,
(COUNTIFS('Project Follow up - Base'!$S$20:$S$96,AF$2,'Project Follow up - Base'!$F$20:$F$96,$C51)
- INDEX(List!$Q:$Q,MATCH(AF$2,List!$P:$P,0)))
* INDEX(List!$R:$R,MATCH(AF$2,List!$P:$P,0)))</f>
        <v>0</v>
      </c>
      <c r="AG51" s="357">
        <f ca="1">IF(
COUNTIFS('Project Follow up - Base'!$S$20:$S$96,AG$2,'Project Follow up - Base'!$F$20:$F$96,$C51)&lt;= INDEX(List!$Q:$Q,MATCH(AG$2,List!$P:$P,0)),
0,
(COUNTIFS('Project Follow up - Base'!$S$20:$S$96,AG$2,'Project Follow up - Base'!$F$20:$F$96,$C51)
- INDEX(List!$Q:$Q,MATCH(AG$2,List!$P:$P,0)))
* INDEX(List!$R:$R,MATCH(AG$2,List!$P:$P,0)))</f>
        <v>0</v>
      </c>
      <c r="AH51" s="357">
        <f ca="1">IF(
COUNTIFS('Project Follow up - Base'!$S$20:$S$96,AH$2,'Project Follow up - Base'!$F$20:$F$96,$C51)&lt;= INDEX(List!$Q:$Q,MATCH(AH$2,List!$P:$P,0)),
0,
(COUNTIFS('Project Follow up - Base'!$S$20:$S$96,AH$2,'Project Follow up - Base'!$F$20:$F$96,$C51)
- INDEX(List!$Q:$Q,MATCH(AH$2,List!$P:$P,0)))
* INDEX(List!$R:$R,MATCH(AH$2,List!$P:$P,0)))</f>
        <v>0</v>
      </c>
      <c r="AI51" s="357">
        <f ca="1">IF(
COUNTIFS('Project Follow up - Base'!$S$20:$S$96,AI$2,'Project Follow up - Base'!$F$20:$F$96,$C51)&lt;= INDEX(List!$Q:$Q,MATCH(AI$2,List!$P:$P,0)),
0,
(COUNTIFS('Project Follow up - Base'!$S$20:$S$96,AI$2,'Project Follow up - Base'!$F$20:$F$96,$C51)
- INDEX(List!$Q:$Q,MATCH(AI$2,List!$P:$P,0)))
* INDEX(List!$R:$R,MATCH(AI$2,List!$P:$P,0)))</f>
        <v>0</v>
      </c>
      <c r="AJ51" s="357">
        <f ca="1">IF(
COUNTIFS('Project Follow up - Base'!$S$20:$S$96,AJ$2,'Project Follow up - Base'!$F$20:$F$96,$C51)&lt;= INDEX(List!$Q:$Q,MATCH(AJ$2,List!$P:$P,0)),
0,
(COUNTIFS('Project Follow up - Base'!$S$20:$S$96,AJ$2,'Project Follow up - Base'!$F$20:$F$96,$C51)
- INDEX(List!$Q:$Q,MATCH(AJ$2,List!$P:$P,0)))
* INDEX(List!$R:$R,MATCH(AJ$2,List!$P:$P,0)))</f>
        <v>0</v>
      </c>
      <c r="AK51" s="357">
        <f ca="1">IF(
COUNTIFS('Project Follow up - Base'!$S$20:$S$96,AK$2,'Project Follow up - Base'!$F$20:$F$96,$C51)&lt;= INDEX(List!$Q:$Q,MATCH(AK$2,List!$P:$P,0)),
0,
(COUNTIFS('Project Follow up - Base'!$S$20:$S$96,AK$2,'Project Follow up - Base'!$F$20:$F$96,$C51)
- INDEX(List!$Q:$Q,MATCH(AK$2,List!$P:$P,0)))
* INDEX(List!$R:$R,MATCH(AK$2,List!$P:$P,0)))</f>
        <v>0</v>
      </c>
      <c r="AL51" s="357">
        <f ca="1">IF(
COUNTIFS('Project Follow up - Base'!$S$20:$S$96,AL$2,'Project Follow up - Base'!$F$20:$F$96,$C51)&lt;= INDEX(List!$Q:$Q,MATCH(AL$2,List!$P:$P,0)),
0,
(COUNTIFS('Project Follow up - Base'!$S$20:$S$96,AL$2,'Project Follow up - Base'!$F$20:$F$96,$C51)
- INDEX(List!$Q:$Q,MATCH(AL$2,List!$P:$P,0)))
* INDEX(List!$R:$R,MATCH(AL$2,List!$P:$P,0)))</f>
        <v>0</v>
      </c>
      <c r="AM51" s="357">
        <f ca="1">IF(
COUNTIFS('Project Follow up - Base'!$S$20:$S$96,AM$2,'Project Follow up - Base'!$F$20:$F$96,$C51)&lt;= INDEX(List!$Q:$Q,MATCH(AM$2,List!$P:$P,0)),
0,
(COUNTIFS('Project Follow up - Base'!$S$20:$S$96,AM$2,'Project Follow up - Base'!$F$20:$F$96,$C51)
- INDEX(List!$Q:$Q,MATCH(AM$2,List!$P:$P,0)))
* INDEX(List!$R:$R,MATCH(AM$2,List!$P:$P,0)))</f>
        <v>0</v>
      </c>
      <c r="AN51" s="357">
        <f ca="1">IF(
COUNTIFS('Project Follow up - Base'!$S$20:$S$96,AN$2,'Project Follow up - Base'!$F$20:$F$96,$C51)&lt;= INDEX(List!$Q:$Q,MATCH(AN$2,List!$P:$P,0)),
0,
(COUNTIFS('Project Follow up - Base'!$S$20:$S$96,AN$2,'Project Follow up - Base'!$F$20:$F$96,$C51)
- INDEX(List!$Q:$Q,MATCH(AN$2,List!$P:$P,0)))
* INDEX(List!$R:$R,MATCH(AN$2,List!$P:$P,0)))</f>
        <v>0</v>
      </c>
      <c r="AO51" s="357">
        <f ca="1">IF(
COUNTIFS('Project Follow up - Base'!$S$20:$S$96,AO$2,'Project Follow up - Base'!$F$20:$F$96,$C51)&lt;= INDEX(List!$Q:$Q,MATCH(AO$2,List!$P:$P,0)),
0,
(COUNTIFS('Project Follow up - Base'!$S$20:$S$96,AO$2,'Project Follow up - Base'!$F$20:$F$96,$C51)
- INDEX(List!$Q:$Q,MATCH(AO$2,List!$P:$P,0)))
* INDEX(List!$R:$R,MATCH(AO$2,List!$P:$P,0)))</f>
        <v>0</v>
      </c>
      <c r="AP51" s="357">
        <f ca="1">IF(
COUNTIFS('Project Follow up - Base'!$S$20:$S$96,AP$2,'Project Follow up - Base'!$F$20:$F$96,$C51)&lt;= INDEX(List!$Q:$Q,MATCH(AP$2,List!$P:$P,0)),
0,
(COUNTIFS('Project Follow up - Base'!$S$20:$S$96,AP$2,'Project Follow up - Base'!$F$20:$F$96,$C51)
- INDEX(List!$Q:$Q,MATCH(AP$2,List!$P:$P,0)))
* INDEX(List!$R:$R,MATCH(AP$2,List!$P:$P,0)))</f>
        <v>0</v>
      </c>
      <c r="AQ51" s="357">
        <f ca="1">IF(
COUNTIFS('Project Follow up - Base'!$S$20:$S$96,AQ$2,'Project Follow up - Base'!$F$20:$F$96,$C51)&lt;= INDEX(List!$Q:$Q,MATCH(AQ$2,List!$P:$P,0)),
0,
(COUNTIFS('Project Follow up - Base'!$S$20:$S$96,AQ$2,'Project Follow up - Base'!$F$20:$F$96,$C51)
- INDEX(List!$Q:$Q,MATCH(AQ$2,List!$P:$P,0)))
* INDEX(List!$R:$R,MATCH(AQ$2,List!$P:$P,0)))</f>
        <v>0</v>
      </c>
      <c r="AR51" s="357">
        <f ca="1">IF(
COUNTIFS('Project Follow up - Base'!$S$20:$S$96,AR$2,'Project Follow up - Base'!$F$20:$F$96,$C51)&lt;= INDEX(List!$Q:$Q,MATCH(AR$2,List!$P:$P,0)),
0,
(COUNTIFS('Project Follow up - Base'!$S$20:$S$96,AR$2,'Project Follow up - Base'!$F$20:$F$96,$C51)
- INDEX(List!$Q:$Q,MATCH(AR$2,List!$P:$P,0)))
* INDEX(List!$R:$R,MATCH(AR$2,List!$P:$P,0)))</f>
        <v>0</v>
      </c>
      <c r="AS51" s="357">
        <f ca="1">IF(
COUNTIFS('Project Follow up - Base'!$S$20:$S$96,AS$2,'Project Follow up - Base'!$F$20:$F$96,$C51)&lt;= INDEX(List!$Q:$Q,MATCH(AS$2,List!$P:$P,0)),
0,
(COUNTIFS('Project Follow up - Base'!$S$20:$S$96,AS$2,'Project Follow up - Base'!$F$20:$F$96,$C51)
- INDEX(List!$Q:$Q,MATCH(AS$2,List!$P:$P,0)))
* INDEX(List!$R:$R,MATCH(AS$2,List!$P:$P,0)))</f>
        <v>0</v>
      </c>
      <c r="AT51" s="357">
        <f ca="1">IF(
COUNTIFS('Project Follow up - Base'!$S$20:$S$96,AT$2,'Project Follow up - Base'!$F$20:$F$96,$C51)&lt;= INDEX(List!$Q:$Q,MATCH(AT$2,List!$P:$P,0)),
0,
(COUNTIFS('Project Follow up - Base'!$S$20:$S$96,AT$2,'Project Follow up - Base'!$F$20:$F$96,$C51)
- INDEX(List!$Q:$Q,MATCH(AT$2,List!$P:$P,0)))
* INDEX(List!$R:$R,MATCH(AT$2,List!$P:$P,0)))</f>
        <v>0</v>
      </c>
      <c r="AU51" s="357">
        <f ca="1">IF(
COUNTIFS('Project Follow up - Base'!$S$20:$S$96,AU$2,'Project Follow up - Base'!$F$20:$F$96,$C51)&lt;= INDEX(List!$Q:$Q,MATCH(AU$2,List!$P:$P,0)),
0,
(COUNTIFS('Project Follow up - Base'!$S$20:$S$96,AU$2,'Project Follow up - Base'!$F$20:$F$96,$C51)
- INDEX(List!$Q:$Q,MATCH(AU$2,List!$P:$P,0)))
* INDEX(List!$R:$R,MATCH(AU$2,List!$P:$P,0)))</f>
        <v>0</v>
      </c>
      <c r="AV51" s="357">
        <f ca="1">IF(
COUNTIFS('Project Follow up - Base'!$S$20:$S$96,AV$2,'Project Follow up - Base'!$F$20:$F$96,$C51)&lt;= INDEX(List!$Q:$Q,MATCH(AV$2,List!$P:$P,0)),
0,
(COUNTIFS('Project Follow up - Base'!$S$20:$S$96,AV$2,'Project Follow up - Base'!$F$20:$F$96,$C51)
- INDEX(List!$Q:$Q,MATCH(AV$2,List!$P:$P,0)))
* INDEX(List!$R:$R,MATCH(AV$2,List!$P:$P,0)))</f>
        <v>0</v>
      </c>
      <c r="AW51" s="357">
        <f ca="1">IF(
COUNTIFS('Project Follow up - Base'!$S$20:$S$96,AW$2,'Project Follow up - Base'!$F$20:$F$96,$C51)&lt;= INDEX(List!$Q:$Q,MATCH(AW$2,List!$P:$P,0)),
0,
(COUNTIFS('Project Follow up - Base'!$S$20:$S$96,AW$2,'Project Follow up - Base'!$F$20:$F$96,$C51)
- INDEX(List!$Q:$Q,MATCH(AW$2,List!$P:$P,0)))
* INDEX(List!$R:$R,MATCH(AW$2,List!$P:$P,0)))</f>
        <v>0</v>
      </c>
      <c r="AX51" s="357">
        <f ca="1">IF(
COUNTIFS('Project Follow up - Base'!$S$20:$S$96,AX$2,'Project Follow up - Base'!$F$20:$F$96,$C51)&lt;= INDEX(List!$Q:$Q,MATCH(AX$2,List!$P:$P,0)),
0,
(COUNTIFS('Project Follow up - Base'!$S$20:$S$96,AX$2,'Project Follow up - Base'!$F$20:$F$96,$C51)
- INDEX(List!$Q:$Q,MATCH(AX$2,List!$P:$P,0)))
* INDEX(List!$R:$R,MATCH(AX$2,List!$P:$P,0)))</f>
        <v>0</v>
      </c>
      <c r="AY51" s="357">
        <f ca="1">IF(
COUNTIFS('Project Follow up - Base'!$S$20:$S$96,AY$2,'Project Follow up - Base'!$F$20:$F$96,$C51)&lt;= INDEX(List!$Q:$Q,MATCH(AY$2,List!$P:$P,0)),
0,
(COUNTIFS('Project Follow up - Base'!$S$20:$S$96,AY$2,'Project Follow up - Base'!$F$20:$F$96,$C51)
- INDEX(List!$Q:$Q,MATCH(AY$2,List!$P:$P,0)))
* INDEX(List!$R:$R,MATCH(AY$2,List!$P:$P,0)))</f>
        <v>0</v>
      </c>
      <c r="AZ51" s="357">
        <f ca="1">IF(
COUNTIFS('Project Follow up - Base'!$S$20:$S$96,AZ$2,'Project Follow up - Base'!$F$20:$F$96,$C51)&lt;= INDEX(List!$Q:$Q,MATCH(AZ$2,List!$P:$P,0)),
0,
(COUNTIFS('Project Follow up - Base'!$S$20:$S$96,AZ$2,'Project Follow up - Base'!$F$20:$F$96,$C51)
- INDEX(List!$Q:$Q,MATCH(AZ$2,List!$P:$P,0)))
* INDEX(List!$R:$R,MATCH(AZ$2,List!$P:$P,0)))</f>
        <v>0</v>
      </c>
      <c r="BA51" s="357">
        <f ca="1">IF(
COUNTIFS('Project Follow up - Base'!$S$20:$S$96,BA$2,'Project Follow up - Base'!$F$20:$F$96,$C51)&lt;= INDEX(List!$Q:$Q,MATCH(BA$2,List!$P:$P,0)),
0,
(COUNTIFS('Project Follow up - Base'!$S$20:$S$96,BA$2,'Project Follow up - Base'!$F$20:$F$96,$C51)
- INDEX(List!$Q:$Q,MATCH(BA$2,List!$P:$P,0)))
* INDEX(List!$R:$R,MATCH(BA$2,List!$P:$P,0)))</f>
        <v>0</v>
      </c>
      <c r="BB51" s="357">
        <f ca="1">IF(
COUNTIFS('Project Follow up - Base'!$S$20:$S$96,BB$2,'Project Follow up - Base'!$F$20:$F$96,$C51)&lt;= INDEX(List!$Q:$Q,MATCH(BB$2,List!$P:$P,0)),
0,
(COUNTIFS('Project Follow up - Base'!$S$20:$S$96,BB$2,'Project Follow up - Base'!$F$20:$F$96,$C51)
- INDEX(List!$Q:$Q,MATCH(BB$2,List!$P:$P,0)))
* INDEX(List!$R:$R,MATCH(BB$2,List!$P:$P,0)))</f>
        <v>0</v>
      </c>
      <c r="BC51" s="357">
        <f ca="1">IF(
COUNTIFS('Project Follow up - Base'!$S$20:$S$96,BC$2,'Project Follow up - Base'!$F$20:$F$96,$C51)&lt;= INDEX(List!$Q:$Q,MATCH(BC$2,List!$P:$P,0)),
0,
(COUNTIFS('Project Follow up - Base'!$S$20:$S$96,BC$2,'Project Follow up - Base'!$F$20:$F$96,$C51)
- INDEX(List!$Q:$Q,MATCH(BC$2,List!$P:$P,0)))
* INDEX(List!$R:$R,MATCH(BC$2,List!$P:$P,0)))</f>
        <v>0</v>
      </c>
      <c r="BD51" s="357">
        <f ca="1">IF(
COUNTIFS('Project Follow up - Base'!$S$20:$S$96,BD$2,'Project Follow up - Base'!$F$20:$F$96,$C51)&lt;= INDEX(List!$Q:$Q,MATCH(BD$2,List!$P:$P,0)),
0,
(COUNTIFS('Project Follow up - Base'!$S$20:$S$96,BD$2,'Project Follow up - Base'!$F$20:$F$96,$C51)
- INDEX(List!$Q:$Q,MATCH(BD$2,List!$P:$P,0)))
* INDEX(List!$R:$R,MATCH(BD$2,List!$P:$P,0)))</f>
        <v>0</v>
      </c>
      <c r="BE51" s="357">
        <f ca="1">IF(
COUNTIFS('Project Follow up - Base'!$S$20:$S$96,BE$2,'Project Follow up - Base'!$F$20:$F$96,$C51)&lt;= INDEX(List!$Q:$Q,MATCH(BE$2,List!$P:$P,0)),
0,
(COUNTIFS('Project Follow up - Base'!$S$20:$S$96,BE$2,'Project Follow up - Base'!$F$20:$F$96,$C51)
- INDEX(List!$Q:$Q,MATCH(BE$2,List!$P:$P,0)))
* INDEX(List!$R:$R,MATCH(BE$2,List!$P:$P,0)))</f>
        <v>0</v>
      </c>
      <c r="BF51" s="357">
        <f ca="1">IF(
COUNTIFS('Project Follow up - Base'!$S$20:$S$96,BF$2,'Project Follow up - Base'!$F$20:$F$96,$C51)&lt;= INDEX(List!$Q:$Q,MATCH(BF$2,List!$P:$P,0)),
0,
(COUNTIFS('Project Follow up - Base'!$S$20:$S$96,BF$2,'Project Follow up - Base'!$F$20:$F$96,$C51)
- INDEX(List!$Q:$Q,MATCH(BF$2,List!$P:$P,0)))
* INDEX(List!$R:$R,MATCH(BF$2,List!$P:$P,0)))</f>
        <v>0</v>
      </c>
      <c r="BG51" s="357">
        <f ca="1">IF(
COUNTIFS('Project Follow up - Base'!$S$20:$S$96,BG$2,'Project Follow up - Base'!$F$20:$F$96,$C51)&lt;= INDEX(List!$Q:$Q,MATCH(BG$2,List!$P:$P,0)),
0,
(COUNTIFS('Project Follow up - Base'!$S$20:$S$96,BG$2,'Project Follow up - Base'!$F$20:$F$96,$C51)
- INDEX(List!$Q:$Q,MATCH(BG$2,List!$P:$P,0)))
* INDEX(List!$R:$R,MATCH(BG$2,List!$P:$P,0)))</f>
        <v>0</v>
      </c>
      <c r="BH51" s="357">
        <f ca="1">IF(
COUNTIFS('Project Follow up - Base'!$S$20:$S$96,BH$2,'Project Follow up - Base'!$F$20:$F$96,$C51)&lt;= INDEX(List!$Q:$Q,MATCH(BH$2,List!$P:$P,0)),
0,
(COUNTIFS('Project Follow up - Base'!$S$20:$S$96,BH$2,'Project Follow up - Base'!$F$20:$F$96,$C51)
- INDEX(List!$Q:$Q,MATCH(BH$2,List!$P:$P,0)))
* INDEX(List!$R:$R,MATCH(BH$2,List!$P:$P,0)))</f>
        <v>0</v>
      </c>
      <c r="BI51" s="357">
        <f ca="1">IF(
COUNTIFS('Project Follow up - Base'!$S$20:$S$96,BI$2,'Project Follow up - Base'!$F$20:$F$96,$C51)&lt;= INDEX(List!$Q:$Q,MATCH(BI$2,List!$P:$P,0)),
0,
(COUNTIFS('Project Follow up - Base'!$S$20:$S$96,BI$2,'Project Follow up - Base'!$F$20:$F$96,$C51)
- INDEX(List!$Q:$Q,MATCH(BI$2,List!$P:$P,0)))
* INDEX(List!$R:$R,MATCH(BI$2,List!$P:$P,0)))</f>
        <v>0</v>
      </c>
      <c r="BJ51" s="357">
        <f ca="1">IF(
COUNTIFS('Project Follow up - Base'!$S$20:$S$96,BJ$2,'Project Follow up - Base'!$F$20:$F$96,$C51)&lt;= INDEX(List!$Q:$Q,MATCH(BJ$2,List!$P:$P,0)),
0,
(COUNTIFS('Project Follow up - Base'!$S$20:$S$96,BJ$2,'Project Follow up - Base'!$F$20:$F$96,$C51)
- INDEX(List!$Q:$Q,MATCH(BJ$2,List!$P:$P,0)))
* INDEX(List!$R:$R,MATCH(BJ$2,List!$P:$P,0)))</f>
        <v>0</v>
      </c>
      <c r="BK51" s="357">
        <f ca="1">IF(
COUNTIFS('Project Follow up - Base'!$S$20:$S$96,BK$2,'Project Follow up - Base'!$F$20:$F$96,$C51)&lt;= INDEX(List!$Q:$Q,MATCH(BK$2,List!$P:$P,0)),
0,
(COUNTIFS('Project Follow up - Base'!$S$20:$S$96,BK$2,'Project Follow up - Base'!$F$20:$F$96,$C51)
- INDEX(List!$Q:$Q,MATCH(BK$2,List!$P:$P,0)))
* INDEX(List!$R:$R,MATCH(BK$2,List!$P:$P,0)))</f>
        <v>0</v>
      </c>
      <c r="BL51" s="357">
        <f ca="1">IF(
COUNTIFS('Project Follow up - Base'!$S$20:$S$96,BL$2,'Project Follow up - Base'!$F$20:$F$96,$C51)&lt;= INDEX(List!$Q:$Q,MATCH(BL$2,List!$P:$P,0)),
0,
(COUNTIFS('Project Follow up - Base'!$S$20:$S$96,BL$2,'Project Follow up - Base'!$F$20:$F$96,$C51)
- INDEX(List!$Q:$Q,MATCH(BL$2,List!$P:$P,0)))
* INDEX(List!$R:$R,MATCH(BL$2,List!$P:$P,0)))</f>
        <v>0</v>
      </c>
      <c r="BM51" s="357">
        <f ca="1">IF(
COUNTIFS('Project Follow up - Base'!$S$20:$S$96,BM$2,'Project Follow up - Base'!$F$20:$F$96,$C51)&lt;= INDEX(List!$Q:$Q,MATCH(BM$2,List!$P:$P,0)),
0,
(COUNTIFS('Project Follow up - Base'!$S$20:$S$96,BM$2,'Project Follow up - Base'!$F$20:$F$96,$C51)
- INDEX(List!$Q:$Q,MATCH(BM$2,List!$P:$P,0)))
* INDEX(List!$R:$R,MATCH(BM$2,List!$P:$P,0)))</f>
        <v>0</v>
      </c>
      <c r="BN51" s="357">
        <f ca="1">IF(
COUNTIFS('Project Follow up - Base'!$S$20:$S$96,BN$2,'Project Follow up - Base'!$F$20:$F$96,$C51)&lt;= INDEX(List!$Q:$Q,MATCH(BN$2,List!$P:$P,0)),
0,
(COUNTIFS('Project Follow up - Base'!$S$20:$S$96,BN$2,'Project Follow up - Base'!$F$20:$F$96,$C51)
- INDEX(List!$Q:$Q,MATCH(BN$2,List!$P:$P,0)))
* INDEX(List!$R:$R,MATCH(BN$2,List!$P:$P,0)))</f>
        <v>0</v>
      </c>
      <c r="BO51" s="357">
        <f ca="1">IF(
COUNTIFS('Project Follow up - Base'!$S$20:$S$96,BO$2,'Project Follow up - Base'!$F$20:$F$96,$C51)&lt;= INDEX(List!$Q:$Q,MATCH(BO$2,List!$P:$P,0)),
0,
(COUNTIFS('Project Follow up - Base'!$S$20:$S$96,BO$2,'Project Follow up - Base'!$F$20:$F$96,$C51)
- INDEX(List!$Q:$Q,MATCH(BO$2,List!$P:$P,0)))
* INDEX(List!$R:$R,MATCH(BO$2,List!$P:$P,0)))</f>
        <v>0</v>
      </c>
      <c r="BP51" s="357">
        <f ca="1">IF(
COUNTIFS('Project Follow up - Base'!$S$20:$S$96,BP$2,'Project Follow up - Base'!$F$20:$F$96,$C51)&lt;= INDEX(List!$Q:$Q,MATCH(BP$2,List!$P:$P,0)),
0,
(COUNTIFS('Project Follow up - Base'!$S$20:$S$96,BP$2,'Project Follow up - Base'!$F$20:$F$96,$C51)
- INDEX(List!$Q:$Q,MATCH(BP$2,List!$P:$P,0)))
* INDEX(List!$R:$R,MATCH(BP$2,List!$P:$P,0)))</f>
        <v>0</v>
      </c>
      <c r="BQ51" s="357">
        <f ca="1">IF(
COUNTIFS('Project Follow up - Base'!$S$20:$S$96,BQ$2,'Project Follow up - Base'!$F$20:$F$96,$C51)&lt;= INDEX(List!$Q:$Q,MATCH(BQ$2,List!$P:$P,0)),
0,
(COUNTIFS('Project Follow up - Base'!$S$20:$S$96,BQ$2,'Project Follow up - Base'!$F$20:$F$96,$C51)
- INDEX(List!$Q:$Q,MATCH(BQ$2,List!$P:$P,0)))
* INDEX(List!$R:$R,MATCH(BQ$2,List!$P:$P,0)))</f>
        <v>0</v>
      </c>
      <c r="BR51" s="357">
        <f ca="1">IF(
COUNTIFS('Project Follow up - Base'!$S$20:$S$96,BR$2,'Project Follow up - Base'!$F$20:$F$96,$C51)&lt;= INDEX(List!$Q:$Q,MATCH(BR$2,List!$P:$P,0)),
0,
(COUNTIFS('Project Follow up - Base'!$S$20:$S$96,BR$2,'Project Follow up - Base'!$F$20:$F$96,$C51)
- INDEX(List!$Q:$Q,MATCH(BR$2,List!$P:$P,0)))
* INDEX(List!$R:$R,MATCH(BR$2,List!$P:$P,0)))</f>
        <v>0</v>
      </c>
      <c r="BS51" s="357">
        <f ca="1">IF(
COUNTIFS('Project Follow up - Base'!$S$20:$S$96,BS$2,'Project Follow up - Base'!$F$20:$F$96,$C51)&lt;= INDEX(List!$Q:$Q,MATCH(BS$2,List!$P:$P,0)),
0,
(COUNTIFS('Project Follow up - Base'!$S$20:$S$96,BS$2,'Project Follow up - Base'!$F$20:$F$96,$C51)
- INDEX(List!$Q:$Q,MATCH(BS$2,List!$P:$P,0)))
* INDEX(List!$R:$R,MATCH(BS$2,List!$P:$P,0)))</f>
        <v>0</v>
      </c>
      <c r="BT51" s="357">
        <f ca="1">IF(
COUNTIFS('Project Follow up - Base'!$S$20:$S$96,BT$2,'Project Follow up - Base'!$F$20:$F$96,$C51)&lt;= INDEX(List!$Q:$Q,MATCH(BT$2,List!$P:$P,0)),
0,
(COUNTIFS('Project Follow up - Base'!$S$20:$S$96,BT$2,'Project Follow up - Base'!$F$20:$F$96,$C51)
- INDEX(List!$Q:$Q,MATCH(BT$2,List!$P:$P,0)))
* INDEX(List!$R:$R,MATCH(BT$2,List!$P:$P,0)))</f>
        <v>0</v>
      </c>
      <c r="BU51" s="357">
        <f ca="1">IF(
COUNTIFS('Project Follow up - Base'!$S$20:$S$96,BU$2,'Project Follow up - Base'!$F$20:$F$96,$C51)&lt;= INDEX(List!$Q:$Q,MATCH(BU$2,List!$P:$P,0)),
0,
(COUNTIFS('Project Follow up - Base'!$S$20:$S$96,BU$2,'Project Follow up - Base'!$F$20:$F$96,$C51)
- INDEX(List!$Q:$Q,MATCH(BU$2,List!$P:$P,0)))
* INDEX(List!$R:$R,MATCH(BU$2,List!$P:$P,0)))</f>
        <v>0</v>
      </c>
      <c r="BV51" s="357">
        <f ca="1">IF(
COUNTIFS('Project Follow up - Base'!$S$20:$S$96,BV$2,'Project Follow up - Base'!$F$20:$F$96,$C51)&lt;= INDEX(List!$Q:$Q,MATCH(BV$2,List!$P:$P,0)),
0,
(COUNTIFS('Project Follow up - Base'!$S$20:$S$96,BV$2,'Project Follow up - Base'!$F$20:$F$96,$C51)
- INDEX(List!$Q:$Q,MATCH(BV$2,List!$P:$P,0)))
* INDEX(List!$R:$R,MATCH(BV$2,List!$P:$P,0)))</f>
        <v>0</v>
      </c>
      <c r="BW51" s="357">
        <f ca="1">IF(
COUNTIFS('Project Follow up - Base'!$S$20:$S$96,BW$2,'Project Follow up - Base'!$F$20:$F$96,$C51)&lt;= INDEX(List!$Q:$Q,MATCH(BW$2,List!$P:$P,0)),
0,
(COUNTIFS('Project Follow up - Base'!$S$20:$S$96,BW$2,'Project Follow up - Base'!$F$20:$F$96,$C51)
- INDEX(List!$Q:$Q,MATCH(BW$2,List!$P:$P,0)))
* INDEX(List!$R:$R,MATCH(BW$2,List!$P:$P,0)))</f>
        <v>0</v>
      </c>
      <c r="BX51" s="357">
        <f ca="1">IF(
COUNTIFS('Project Follow up - Base'!$S$20:$S$96,BX$2,'Project Follow up - Base'!$F$20:$F$96,$C51)&lt;= INDEX(List!$Q:$Q,MATCH(BX$2,List!$P:$P,0)),
0,
(COUNTIFS('Project Follow up - Base'!$S$20:$S$96,BX$2,'Project Follow up - Base'!$F$20:$F$96,$C51)
- INDEX(List!$Q:$Q,MATCH(BX$2,List!$P:$P,0)))
* INDEX(List!$R:$R,MATCH(BX$2,List!$P:$P,0)))</f>
        <v>0</v>
      </c>
      <c r="BY51" s="357">
        <f ca="1">IF(
COUNTIFS('Project Follow up - Base'!$S$20:$S$96,BY$2,'Project Follow up - Base'!$F$20:$F$96,$C51)&lt;= INDEX(List!$Q:$Q,MATCH(BY$2,List!$P:$P,0)),
0,
(COUNTIFS('Project Follow up - Base'!$S$20:$S$96,BY$2,'Project Follow up - Base'!$F$20:$F$96,$C51)
- INDEX(List!$Q:$Q,MATCH(BY$2,List!$P:$P,0)))
* INDEX(List!$R:$R,MATCH(BY$2,List!$P:$P,0)))</f>
        <v>0</v>
      </c>
      <c r="BZ51" s="357">
        <f ca="1">IF(
COUNTIFS('Project Follow up - Base'!$S$20:$S$96,BZ$2,'Project Follow up - Base'!$F$20:$F$96,$C51)&lt;= INDEX(List!$Q:$Q,MATCH(BZ$2,List!$P:$P,0)),
0,
(COUNTIFS('Project Follow up - Base'!$S$20:$S$96,BZ$2,'Project Follow up - Base'!$F$20:$F$96,$C51)
- INDEX(List!$Q:$Q,MATCH(BZ$2,List!$P:$P,0)))
* INDEX(List!$R:$R,MATCH(BZ$2,List!$P:$P,0)))</f>
        <v>0</v>
      </c>
      <c r="CA51" s="357">
        <f ca="1">IF(
COUNTIFS('Project Follow up - Base'!$S$20:$S$96,CA$2,'Project Follow up - Base'!$F$20:$F$96,$C51)&lt;= INDEX(List!$Q:$Q,MATCH(CA$2,List!$P:$P,0)),
0,
(COUNTIFS('Project Follow up - Base'!$S$20:$S$96,CA$2,'Project Follow up - Base'!$F$20:$F$96,$C51)
- INDEX(List!$Q:$Q,MATCH(CA$2,List!$P:$P,0)))
* INDEX(List!$R:$R,MATCH(CA$2,List!$P:$P,0)))</f>
        <v>0</v>
      </c>
      <c r="CB51" s="357">
        <f ca="1">IF(
COUNTIFS('Project Follow up - Base'!$S$20:$S$96,CB$2,'Project Follow up - Base'!$F$20:$F$96,$C51)&lt;= INDEX(List!$Q:$Q,MATCH(CB$2,List!$P:$P,0)),
0,
(COUNTIFS('Project Follow up - Base'!$S$20:$S$96,CB$2,'Project Follow up - Base'!$F$20:$F$96,$C51)
- INDEX(List!$Q:$Q,MATCH(CB$2,List!$P:$P,0)))
* INDEX(List!$R:$R,MATCH(CB$2,List!$P:$P,0)))</f>
        <v>0</v>
      </c>
      <c r="CC51" s="357">
        <f ca="1">IF(
COUNTIFS('Project Follow up - Base'!$S$20:$S$96,CC$2,'Project Follow up - Base'!$F$20:$F$96,$C51)&lt;= INDEX(List!$Q:$Q,MATCH(CC$2,List!$P:$P,0)),
0,
(COUNTIFS('Project Follow up - Base'!$S$20:$S$96,CC$2,'Project Follow up - Base'!$F$20:$F$96,$C51)
- INDEX(List!$Q:$Q,MATCH(CC$2,List!$P:$P,0)))
* INDEX(List!$R:$R,MATCH(CC$2,List!$P:$P,0)))</f>
        <v>0</v>
      </c>
      <c r="CD51" s="357">
        <f ca="1">IF(
COUNTIFS('Project Follow up - Base'!$S$20:$S$96,CD$2,'Project Follow up - Base'!$F$20:$F$96,$C51)&lt;= INDEX(List!$Q:$Q,MATCH(CD$2,List!$P:$P,0)),
0,
(COUNTIFS('Project Follow up - Base'!$S$20:$S$96,CD$2,'Project Follow up - Base'!$F$20:$F$96,$C51)
- INDEX(List!$Q:$Q,MATCH(CD$2,List!$P:$P,0)))
* INDEX(List!$R:$R,MATCH(CD$2,List!$P:$P,0)))</f>
        <v>0</v>
      </c>
      <c r="CE51" s="357">
        <f ca="1">IF(
COUNTIFS('Project Follow up - Base'!$S$20:$S$96,CE$2,'Project Follow up - Base'!$F$20:$F$96,$C51)&lt;= INDEX(List!$Q:$Q,MATCH(CE$2,List!$P:$P,0)),
0,
(COUNTIFS('Project Follow up - Base'!$S$20:$S$96,CE$2,'Project Follow up - Base'!$F$20:$F$96,$C51)
- INDEX(List!$Q:$Q,MATCH(CE$2,List!$P:$P,0)))
* INDEX(List!$R:$R,MATCH(CE$2,List!$P:$P,0)))</f>
        <v>0</v>
      </c>
      <c r="CF51" s="357">
        <f ca="1">IF(
COUNTIFS('Project Follow up - Base'!$S$20:$S$96,CF$2,'Project Follow up - Base'!$F$20:$F$96,$C51)&lt;= INDEX(List!$Q:$Q,MATCH(CF$2,List!$P:$P,0)),
0,
(COUNTIFS('Project Follow up - Base'!$S$20:$S$96,CF$2,'Project Follow up - Base'!$F$20:$F$96,$C51)
- INDEX(List!$Q:$Q,MATCH(CF$2,List!$P:$P,0)))
* INDEX(List!$R:$R,MATCH(CF$2,List!$P:$P,0)))</f>
        <v>0</v>
      </c>
      <c r="CG51" s="357">
        <f ca="1">IF(
COUNTIFS('Project Follow up - Base'!$S$20:$S$96,CG$2,'Project Follow up - Base'!$F$20:$F$96,$C51)&lt;= INDEX(List!$Q:$Q,MATCH(CG$2,List!$P:$P,0)),
0,
(COUNTIFS('Project Follow up - Base'!$S$20:$S$96,CG$2,'Project Follow up - Base'!$F$20:$F$96,$C51)
- INDEX(List!$Q:$Q,MATCH(CG$2,List!$P:$P,0)))
* INDEX(List!$R:$R,MATCH(CG$2,List!$P:$P,0)))</f>
        <v>0</v>
      </c>
      <c r="CH51" s="357">
        <f ca="1">IF(
COUNTIFS('Project Follow up - Base'!$S$20:$S$96,CH$2,'Project Follow up - Base'!$F$20:$F$96,$C51)&lt;= INDEX(List!$Q:$Q,MATCH(CH$2,List!$P:$P,0)),
0,
(COUNTIFS('Project Follow up - Base'!$S$20:$S$96,CH$2,'Project Follow up - Base'!$F$20:$F$96,$C51)
- INDEX(List!$Q:$Q,MATCH(CH$2,List!$P:$P,0)))
* INDEX(List!$R:$R,MATCH(CH$2,List!$P:$P,0)))</f>
        <v>0</v>
      </c>
      <c r="CI51" s="357">
        <f ca="1">IF(
COUNTIFS('Project Follow up - Base'!$S$20:$S$96,CI$2,'Project Follow up - Base'!$F$20:$F$96,$C51)&lt;= INDEX(List!$Q:$Q,MATCH(CI$2,List!$P:$P,0)),
0,
(COUNTIFS('Project Follow up - Base'!$S$20:$S$96,CI$2,'Project Follow up - Base'!$F$20:$F$96,$C51)
- INDEX(List!$Q:$Q,MATCH(CI$2,List!$P:$P,0)))
* INDEX(List!$R:$R,MATCH(CI$2,List!$P:$P,0)))</f>
        <v>0</v>
      </c>
      <c r="CJ51" s="357">
        <f ca="1">IF(
COUNTIFS('Project Follow up - Base'!$S$20:$S$96,CJ$2,'Project Follow up - Base'!$F$20:$F$96,$C51)&lt;= INDEX(List!$Q:$Q,MATCH(CJ$2,List!$P:$P,0)),
0,
(COUNTIFS('Project Follow up - Base'!$S$20:$S$96,CJ$2,'Project Follow up - Base'!$F$20:$F$96,$C51)
- INDEX(List!$Q:$Q,MATCH(CJ$2,List!$P:$P,0)))
* INDEX(List!$R:$R,MATCH(CJ$2,List!$P:$P,0)))</f>
        <v>0</v>
      </c>
      <c r="CK51" s="357">
        <f ca="1">IF(
COUNTIFS('Project Follow up - Base'!$S$20:$S$96,CK$2,'Project Follow up - Base'!$F$20:$F$96,$C51)&lt;= INDEX(List!$Q:$Q,MATCH(CK$2,List!$P:$P,0)),
0,
(COUNTIFS('Project Follow up - Base'!$S$20:$S$96,CK$2,'Project Follow up - Base'!$F$20:$F$96,$C51)
- INDEX(List!$Q:$Q,MATCH(CK$2,List!$P:$P,0)))
* INDEX(List!$R:$R,MATCH(CK$2,List!$P:$P,0)))</f>
        <v>0</v>
      </c>
      <c r="CL51" s="357">
        <f ca="1">IF(
COUNTIFS('Project Follow up - Base'!$S$20:$S$96,CL$2,'Project Follow up - Base'!$F$20:$F$96,$C51)&lt;= INDEX(List!$Q:$Q,MATCH(CL$2,List!$P:$P,0)),
0,
(COUNTIFS('Project Follow up - Base'!$S$20:$S$96,CL$2,'Project Follow up - Base'!$F$20:$F$96,$C51)
- INDEX(List!$Q:$Q,MATCH(CL$2,List!$P:$P,0)))
* INDEX(List!$R:$R,MATCH(CL$2,List!$P:$P,0)))</f>
        <v>0</v>
      </c>
      <c r="CM51" s="357">
        <f ca="1">IF(
COUNTIFS('Project Follow up - Base'!$S$20:$S$96,CM$2,'Project Follow up - Base'!$F$20:$F$96,$C51)&lt;= INDEX(List!$Q:$Q,MATCH(CM$2,List!$P:$P,0)),
0,
(COUNTIFS('Project Follow up - Base'!$S$20:$S$96,CM$2,'Project Follow up - Base'!$F$20:$F$96,$C51)
- INDEX(List!$Q:$Q,MATCH(CM$2,List!$P:$P,0)))
* INDEX(List!$R:$R,MATCH(CM$2,List!$P:$P,0)))</f>
        <v>0</v>
      </c>
      <c r="CN51" s="357">
        <f ca="1">IF(
COUNTIFS('Project Follow up - Base'!$S$20:$S$96,CN$2,'Project Follow up - Base'!$F$20:$F$96,$C51)&lt;= INDEX(List!$Q:$Q,MATCH(CN$2,List!$P:$P,0)),
0,
(COUNTIFS('Project Follow up - Base'!$S$20:$S$96,CN$2,'Project Follow up - Base'!$F$20:$F$96,$C51)
- INDEX(List!$Q:$Q,MATCH(CN$2,List!$P:$P,0)))
* INDEX(List!$R:$R,MATCH(CN$2,List!$P:$P,0)))</f>
        <v>0</v>
      </c>
      <c r="CO51" s="357">
        <f ca="1">IF(
COUNTIFS('Project Follow up - Base'!$S$20:$S$96,CO$2,'Project Follow up - Base'!$F$20:$F$96,$C51)&lt;= INDEX(List!$Q:$Q,MATCH(CO$2,List!$P:$P,0)),
0,
(COUNTIFS('Project Follow up - Base'!$S$20:$S$96,CO$2,'Project Follow up - Base'!$F$20:$F$96,$C51)
- INDEX(List!$Q:$Q,MATCH(CO$2,List!$P:$P,0)))
* INDEX(List!$R:$R,MATCH(CO$2,List!$P:$P,0)))</f>
        <v>0</v>
      </c>
      <c r="CP51" s="357">
        <f ca="1">IF(
COUNTIFS('Project Follow up - Base'!$S$20:$S$96,CP$2,'Project Follow up - Base'!$F$20:$F$96,$C51)&lt;= INDEX(List!$Q:$Q,MATCH(CP$2,List!$P:$P,0)),
0,
(COUNTIFS('Project Follow up - Base'!$S$20:$S$96,CP$2,'Project Follow up - Base'!$F$20:$F$96,$C51)
- INDEX(List!$Q:$Q,MATCH(CP$2,List!$P:$P,0)))
* INDEX(List!$R:$R,MATCH(CP$2,List!$P:$P,0)))</f>
        <v>0</v>
      </c>
      <c r="CQ51" s="357">
        <f ca="1">IF(
COUNTIFS('Project Follow up - Base'!$S$20:$S$96,CQ$2,'Project Follow up - Base'!$F$20:$F$96,$C51)&lt;= INDEX(List!$Q:$Q,MATCH(CQ$2,List!$P:$P,0)),
0,
(COUNTIFS('Project Follow up - Base'!$S$20:$S$96,CQ$2,'Project Follow up - Base'!$F$20:$F$96,$C51)
- INDEX(List!$Q:$Q,MATCH(CQ$2,List!$P:$P,0)))
* INDEX(List!$R:$R,MATCH(CQ$2,List!$P:$P,0)))</f>
        <v>0</v>
      </c>
      <c r="CR51" s="357">
        <f ca="1">IF(
COUNTIFS('Project Follow up - Base'!$S$20:$S$96,CR$2,'Project Follow up - Base'!$F$20:$F$96,$C51)&lt;= INDEX(List!$Q:$Q,MATCH(CR$2,List!$P:$P,0)),
0,
(COUNTIFS('Project Follow up - Base'!$S$20:$S$96,CR$2,'Project Follow up - Base'!$F$20:$F$96,$C51)
- INDEX(List!$Q:$Q,MATCH(CR$2,List!$P:$P,0)))
* INDEX(List!$R:$R,MATCH(CR$2,List!$P:$P,0)))</f>
        <v>0</v>
      </c>
      <c r="CS51" s="357">
        <f ca="1">IF(
COUNTIFS('Project Follow up - Base'!$S$20:$S$96,CS$2,'Project Follow up - Base'!$F$20:$F$96,$C51)&lt;= INDEX(List!$Q:$Q,MATCH(CS$2,List!$P:$P,0)),
0,
(COUNTIFS('Project Follow up - Base'!$S$20:$S$96,CS$2,'Project Follow up - Base'!$F$20:$F$96,$C51)
- INDEX(List!$Q:$Q,MATCH(CS$2,List!$P:$P,0)))
* INDEX(List!$R:$R,MATCH(CS$2,List!$P:$P,0)))</f>
        <v>0</v>
      </c>
      <c r="CT51" s="357">
        <f ca="1">IF(
COUNTIFS('Project Follow up - Base'!$S$20:$S$96,CT$2,'Project Follow up - Base'!$F$20:$F$96,$C51)&lt;= INDEX(List!$Q:$Q,MATCH(CT$2,List!$P:$P,0)),
0,
(COUNTIFS('Project Follow up - Base'!$S$20:$S$96,CT$2,'Project Follow up - Base'!$F$20:$F$96,$C51)
- INDEX(List!$Q:$Q,MATCH(CT$2,List!$P:$P,0)))
* INDEX(List!$R:$R,MATCH(CT$2,List!$P:$P,0)))</f>
        <v>0</v>
      </c>
      <c r="CU51" s="357">
        <f ca="1">IF(
COUNTIFS('Project Follow up - Base'!$S$20:$S$96,CU$2,'Project Follow up - Base'!$F$20:$F$96,$C51)&lt;= INDEX(List!$Q:$Q,MATCH(CU$2,List!$P:$P,0)),
0,
(COUNTIFS('Project Follow up - Base'!$S$20:$S$96,CU$2,'Project Follow up - Base'!$F$20:$F$96,$C51)
- INDEX(List!$Q:$Q,MATCH(CU$2,List!$P:$P,0)))
* INDEX(List!$R:$R,MATCH(CU$2,List!$P:$P,0)))</f>
        <v>0</v>
      </c>
      <c r="CV51" s="357">
        <f ca="1">IF(
COUNTIFS('Project Follow up - Base'!$S$20:$S$96,CV$2,'Project Follow up - Base'!$F$20:$F$96,$C51)&lt;= INDEX(List!$Q:$Q,MATCH(CV$2,List!$P:$P,0)),
0,
(COUNTIFS('Project Follow up - Base'!$S$20:$S$96,CV$2,'Project Follow up - Base'!$F$20:$F$96,$C51)
- INDEX(List!$Q:$Q,MATCH(CV$2,List!$P:$P,0)))
* INDEX(List!$R:$R,MATCH(CV$2,List!$P:$P,0)))</f>
        <v>0</v>
      </c>
      <c r="CW51" s="357">
        <f ca="1">IF(
COUNTIFS('Project Follow up - Base'!$S$20:$S$96,CW$2,'Project Follow up - Base'!$F$20:$F$96,$C51)&lt;= INDEX(List!$Q:$Q,MATCH(CW$2,List!$P:$P,0)),
0,
(COUNTIFS('Project Follow up - Base'!$S$20:$S$96,CW$2,'Project Follow up - Base'!$F$20:$F$96,$C51)
- INDEX(List!$Q:$Q,MATCH(CW$2,List!$P:$P,0)))
* INDEX(List!$R:$R,MATCH(CW$2,List!$P:$P,0)))</f>
        <v>0</v>
      </c>
      <c r="CX51" s="357">
        <f ca="1">IF(
COUNTIFS('Project Follow up - Base'!$S$20:$S$96,CX$2,'Project Follow up - Base'!$F$20:$F$96,$C51)&lt;= INDEX(List!$Q:$Q,MATCH(CX$2,List!$P:$P,0)),
0,
(COUNTIFS('Project Follow up - Base'!$S$20:$S$96,CX$2,'Project Follow up - Base'!$F$20:$F$96,$C51)
- INDEX(List!$Q:$Q,MATCH(CX$2,List!$P:$P,0)))
* INDEX(List!$R:$R,MATCH(CX$2,List!$P:$P,0)))</f>
        <v>0</v>
      </c>
      <c r="CY51" s="357">
        <f ca="1">IF(
COUNTIFS('Project Follow up - Base'!$S$20:$S$96,CY$2,'Project Follow up - Base'!$F$20:$F$96,$C51)&lt;= INDEX(List!$Q:$Q,MATCH(CY$2,List!$P:$P,0)),
0,
(COUNTIFS('Project Follow up - Base'!$S$20:$S$96,CY$2,'Project Follow up - Base'!$F$20:$F$96,$C51)
- INDEX(List!$Q:$Q,MATCH(CY$2,List!$P:$P,0)))
* INDEX(List!$R:$R,MATCH(CY$2,List!$P:$P,0)))</f>
        <v>0</v>
      </c>
      <c r="CZ51" s="357">
        <f ca="1">IF(
COUNTIFS('Project Follow up - Base'!$S$20:$S$96,CZ$2,'Project Follow up - Base'!$F$20:$F$96,$C51)&lt;= INDEX(List!$Q:$Q,MATCH(CZ$2,List!$P:$P,0)),
0,
(COUNTIFS('Project Follow up - Base'!$S$20:$S$96,CZ$2,'Project Follow up - Base'!$F$20:$F$96,$C51)
- INDEX(List!$Q:$Q,MATCH(CZ$2,List!$P:$P,0)))
* INDEX(List!$R:$R,MATCH(CZ$2,List!$P:$P,0)))</f>
        <v>0</v>
      </c>
      <c r="DA51" s="357">
        <f ca="1">IF(
COUNTIFS('Project Follow up - Base'!$S$20:$S$96,DA$2,'Project Follow up - Base'!$F$20:$F$96,$C51)&lt;= INDEX(List!$Q:$Q,MATCH(DA$2,List!$P:$P,0)),
0,
(COUNTIFS('Project Follow up - Base'!$S$20:$S$96,DA$2,'Project Follow up - Base'!$F$20:$F$96,$C51)
- INDEX(List!$Q:$Q,MATCH(DA$2,List!$P:$P,0)))
* INDEX(List!$R:$R,MATCH(DA$2,List!$P:$P,0)))</f>
        <v>0</v>
      </c>
      <c r="DB51" s="357">
        <f ca="1">IF(
COUNTIFS('Project Follow up - Base'!$S$20:$S$96,DB$2,'Project Follow up - Base'!$F$20:$F$96,$C51)&lt;= INDEX(List!$Q:$Q,MATCH(DB$2,List!$P:$P,0)),
0,
(COUNTIFS('Project Follow up - Base'!$S$20:$S$96,DB$2,'Project Follow up - Base'!$F$20:$F$96,$C51)
- INDEX(List!$Q:$Q,MATCH(DB$2,List!$P:$P,0)))
* INDEX(List!$R:$R,MATCH(DB$2,List!$P:$P,0)))</f>
        <v>0</v>
      </c>
    </row>
    <row r="52" spans="1:106" x14ac:dyDescent="0.2">
      <c r="A52" s="353">
        <f>COUNTIF('Project Follow up - Base'!$F$20:$F$96,C52)</f>
        <v>0</v>
      </c>
      <c r="B52" s="353">
        <f>'Employees Summary'!B53</f>
        <v>0</v>
      </c>
      <c r="C52" s="353">
        <f>'Employees Summary'!C53</f>
        <v>0</v>
      </c>
      <c r="D52" s="354" t="str">
        <f>IF(C52=0,"", IF(A52&gt;0,1-(G52*[1]KPI!$C$3)-(H52*[1]KPI!$C$4),""))</f>
        <v/>
      </c>
      <c r="E52" s="365" t="str">
        <f>IF(OR(C52='Project Follow up - Base'!$D$17,C52='Project Follow up - Base'!$D$38,C52='Project Follow up - Base'!$D$74), IF(SUMIF(B:B,B52,A:A)=0,"", AVERAGEIF(B:B,B52,D:D)),"")</f>
        <v/>
      </c>
      <c r="F52" s="366">
        <f>SUMIF('Project Follow up - Base'!$F$20:$F$102,'Employees KPIs'!C52,'Project Follow up - Base'!$AA$20:$AA$102)</f>
        <v>0</v>
      </c>
      <c r="G52" s="355">
        <f>IF( F52=0,
   0,
   IF(
     F52-
     [1]KPI!$F$3
     &lt;0,0,
     F52-
     [1]KPI!$F$3
    )*
     [1]KPI!$G$3
)</f>
        <v>0</v>
      </c>
      <c r="H52" s="355">
        <f t="shared" ca="1" si="0"/>
        <v>0</v>
      </c>
      <c r="I52" s="356">
        <f ca="1">IF(
COUNTIFS('Project Follow up - Base'!$S$20:$S$96,I$2,'Project Follow up - Base'!$F$20:$F$96,$C52)&lt;= INDEX(List!$Q:$Q,MATCH(I$2,List!$P:$P,0)),
0,
(COUNTIFS('Project Follow up - Base'!$S$20:$S$96,I$2,'Project Follow up - Base'!$F$20:$F$96,$C52)
- INDEX(List!$Q:$Q,MATCH(I$2,List!$P:$P,0)))
* INDEX(List!$R:$R,MATCH(I$2,List!$P:$P,0)))</f>
        <v>0</v>
      </c>
      <c r="J52" s="357">
        <f ca="1">IF(
COUNTIFS('Project Follow up - Base'!$S$20:$S$96,J$2,'Project Follow up - Base'!$F$20:$F$96,$C52)&lt;= INDEX(List!$Q:$Q,MATCH(J$2,List!$P:$P,0)),
0,
(COUNTIFS('Project Follow up - Base'!$S$20:$S$96,J$2,'Project Follow up - Base'!$F$20:$F$96,$C52)
- INDEX(List!$Q:$Q,MATCH(J$2,List!$P:$P,0)))
* INDEX(List!$R:$R,MATCH(J$2,List!$P:$P,0)))</f>
        <v>0</v>
      </c>
      <c r="K52" s="357">
        <f ca="1">IF(
COUNTIFS('Project Follow up - Base'!$S$20:$S$96,K$2,'Project Follow up - Base'!$F$20:$F$96,$C52)&lt;= INDEX(List!$Q:$Q,MATCH(K$2,List!$P:$P,0)),
0,
(COUNTIFS('Project Follow up - Base'!$S$20:$S$96,K$2,'Project Follow up - Base'!$F$20:$F$96,$C52)
- INDEX(List!$Q:$Q,MATCH(K$2,List!$P:$P,0)))
* INDEX(List!$R:$R,MATCH(K$2,List!$P:$P,0)))</f>
        <v>0</v>
      </c>
      <c r="L52" s="357">
        <f ca="1">IF(
COUNTIFS('Project Follow up - Base'!$S$20:$S$96,L$2,'Project Follow up - Base'!$F$20:$F$96,$C52)&lt;= INDEX(List!$Q:$Q,MATCH(L$2,List!$P:$P,0)),
0,
(COUNTIFS('Project Follow up - Base'!$S$20:$S$96,L$2,'Project Follow up - Base'!$F$20:$F$96,$C52)
- INDEX(List!$Q:$Q,MATCH(L$2,List!$P:$P,0)))
* INDEX(List!$R:$R,MATCH(L$2,List!$P:$P,0)))</f>
        <v>0</v>
      </c>
      <c r="M52" s="357">
        <f ca="1">IF(
COUNTIFS('Project Follow up - Base'!$S$20:$S$96,M$2,'Project Follow up - Base'!$F$20:$F$96,$C52)&lt;= INDEX(List!$Q:$Q,MATCH(M$2,List!$P:$P,0)),
0,
(COUNTIFS('Project Follow up - Base'!$S$20:$S$96,M$2,'Project Follow up - Base'!$F$20:$F$96,$C52)
- INDEX(List!$Q:$Q,MATCH(M$2,List!$P:$P,0)))
* INDEX(List!$R:$R,MATCH(M$2,List!$P:$P,0)))</f>
        <v>0</v>
      </c>
      <c r="N52" s="357">
        <f ca="1">IF(
COUNTIFS('Project Follow up - Base'!$S$20:$S$96,N$2,'Project Follow up - Base'!$F$20:$F$96,$C52)&lt;= INDEX(List!$Q:$Q,MATCH(N$2,List!$P:$P,0)),
0,
(COUNTIFS('Project Follow up - Base'!$S$20:$S$96,N$2,'Project Follow up - Base'!$F$20:$F$96,$C52)
- INDEX(List!$Q:$Q,MATCH(N$2,List!$P:$P,0)))
* INDEX(List!$R:$R,MATCH(N$2,List!$P:$P,0)))</f>
        <v>0</v>
      </c>
      <c r="O52" s="357">
        <f ca="1">IF(
COUNTIFS('Project Follow up - Base'!$S$20:$S$96,O$2,'Project Follow up - Base'!$F$20:$F$96,$C52)&lt;= INDEX(List!$Q:$Q,MATCH(O$2,List!$P:$P,0)),
0,
(COUNTIFS('Project Follow up - Base'!$S$20:$S$96,O$2,'Project Follow up - Base'!$F$20:$F$96,$C52)
- INDEX(List!$Q:$Q,MATCH(O$2,List!$P:$P,0)))
* INDEX(List!$R:$R,MATCH(O$2,List!$P:$P,0)))</f>
        <v>0</v>
      </c>
      <c r="P52" s="357">
        <f ca="1">IF(
COUNTIFS('Project Follow up - Base'!$S$20:$S$96,P$2,'Project Follow up - Base'!$F$20:$F$96,$C52)&lt;= INDEX(List!$Q:$Q,MATCH(P$2,List!$P:$P,0)),
0,
(COUNTIFS('Project Follow up - Base'!$S$20:$S$96,P$2,'Project Follow up - Base'!$F$20:$F$96,$C52)
- INDEX(List!$Q:$Q,MATCH(P$2,List!$P:$P,0)))
* INDEX(List!$R:$R,MATCH(P$2,List!$P:$P,0)))</f>
        <v>0</v>
      </c>
      <c r="Q52" s="357">
        <f ca="1">IF(
COUNTIFS('Project Follow up - Base'!$S$20:$S$96,Q$2,'Project Follow up - Base'!$F$20:$F$96,$C52)&lt;= INDEX(List!$Q:$Q,MATCH(Q$2,List!$P:$P,0)),
0,
(COUNTIFS('Project Follow up - Base'!$S$20:$S$96,Q$2,'Project Follow up - Base'!$F$20:$F$96,$C52)
- INDEX(List!$Q:$Q,MATCH(Q$2,List!$P:$P,0)))
* INDEX(List!$R:$R,MATCH(Q$2,List!$P:$P,0)))</f>
        <v>0</v>
      </c>
      <c r="R52" s="357">
        <f ca="1">IF(
COUNTIFS('Project Follow up - Base'!$S$20:$S$96,R$2,'Project Follow up - Base'!$F$20:$F$96,$C52)&lt;= INDEX(List!$Q:$Q,MATCH(R$2,List!$P:$P,0)),
0,
(COUNTIFS('Project Follow up - Base'!$S$20:$S$96,R$2,'Project Follow up - Base'!$F$20:$F$96,$C52)
- INDEX(List!$Q:$Q,MATCH(R$2,List!$P:$P,0)))
* INDEX(List!$R:$R,MATCH(R$2,List!$P:$P,0)))</f>
        <v>0</v>
      </c>
      <c r="S52" s="357">
        <f ca="1">IF(
COUNTIFS('Project Follow up - Base'!$S$20:$S$96,S$2,'Project Follow up - Base'!$F$20:$F$96,$C52)&lt;= INDEX(List!$Q:$Q,MATCH(S$2,List!$P:$P,0)),
0,
(COUNTIFS('Project Follow up - Base'!$S$20:$S$96,S$2,'Project Follow up - Base'!$F$20:$F$96,$C52)
- INDEX(List!$Q:$Q,MATCH(S$2,List!$P:$P,0)))
* INDEX(List!$R:$R,MATCH(S$2,List!$P:$P,0)))</f>
        <v>0</v>
      </c>
      <c r="T52" s="357">
        <f ca="1">IF(
COUNTIFS('Project Follow up - Base'!$S$20:$S$96,T$2,'Project Follow up - Base'!$F$20:$F$96,$C52)&lt;= INDEX(List!$Q:$Q,MATCH(T$2,List!$P:$P,0)),
0,
(COUNTIFS('Project Follow up - Base'!$S$20:$S$96,T$2,'Project Follow up - Base'!$F$20:$F$96,$C52)
- INDEX(List!$Q:$Q,MATCH(T$2,List!$P:$P,0)))
* INDEX(List!$R:$R,MATCH(T$2,List!$P:$P,0)))</f>
        <v>0</v>
      </c>
      <c r="U52" s="357">
        <f ca="1">IF(
COUNTIFS('Project Follow up - Base'!$S$20:$S$96,U$2,'Project Follow up - Base'!$F$20:$F$96,$C52)&lt;= INDEX(List!$Q:$Q,MATCH(U$2,List!$P:$P,0)),
0,
(COUNTIFS('Project Follow up - Base'!$S$20:$S$96,U$2,'Project Follow up - Base'!$F$20:$F$96,$C52)
- INDEX(List!$Q:$Q,MATCH(U$2,List!$P:$P,0)))
* INDEX(List!$R:$R,MATCH(U$2,List!$P:$P,0)))</f>
        <v>0</v>
      </c>
      <c r="V52" s="357">
        <f ca="1">IF(
COUNTIFS('Project Follow up - Base'!$S$20:$S$96,V$2,'Project Follow up - Base'!$F$20:$F$96,$C52)&lt;= INDEX(List!$Q:$Q,MATCH(V$2,List!$P:$P,0)),
0,
(COUNTIFS('Project Follow up - Base'!$S$20:$S$96,V$2,'Project Follow up - Base'!$F$20:$F$96,$C52)
- INDEX(List!$Q:$Q,MATCH(V$2,List!$P:$P,0)))
* INDEX(List!$R:$R,MATCH(V$2,List!$P:$P,0)))</f>
        <v>0</v>
      </c>
      <c r="W52" s="357">
        <f ca="1">IF(
COUNTIFS('Project Follow up - Base'!$S$20:$S$96,W$2,'Project Follow up - Base'!$F$20:$F$96,$C52)&lt;= INDEX(List!$Q:$Q,MATCH(W$2,List!$P:$P,0)),
0,
(COUNTIFS('Project Follow up - Base'!$S$20:$S$96,W$2,'Project Follow up - Base'!$F$20:$F$96,$C52)
- INDEX(List!$Q:$Q,MATCH(W$2,List!$P:$P,0)))
* INDEX(List!$R:$R,MATCH(W$2,List!$P:$P,0)))</f>
        <v>0</v>
      </c>
      <c r="X52" s="357">
        <f ca="1">IF(
COUNTIFS('Project Follow up - Base'!$S$20:$S$96,X$2,'Project Follow up - Base'!$F$20:$F$96,$C52)&lt;= INDEX(List!$Q:$Q,MATCH(X$2,List!$P:$P,0)),
0,
(COUNTIFS('Project Follow up - Base'!$S$20:$S$96,X$2,'Project Follow up - Base'!$F$20:$F$96,$C52)
- INDEX(List!$Q:$Q,MATCH(X$2,List!$P:$P,0)))
* INDEX(List!$R:$R,MATCH(X$2,List!$P:$P,0)))</f>
        <v>0</v>
      </c>
      <c r="Y52" s="357">
        <f ca="1">IF(
COUNTIFS('Project Follow up - Base'!$S$20:$S$96,Y$2,'Project Follow up - Base'!$F$20:$F$96,$C52)&lt;= INDEX(List!$Q:$Q,MATCH(Y$2,List!$P:$P,0)),
0,
(COUNTIFS('Project Follow up - Base'!$S$20:$S$96,Y$2,'Project Follow up - Base'!$F$20:$F$96,$C52)
- INDEX(List!$Q:$Q,MATCH(Y$2,List!$P:$P,0)))
* INDEX(List!$R:$R,MATCH(Y$2,List!$P:$P,0)))</f>
        <v>0</v>
      </c>
      <c r="Z52" s="357">
        <f ca="1">IF(
COUNTIFS('Project Follow up - Base'!$S$20:$S$96,Z$2,'Project Follow up - Base'!$F$20:$F$96,$C52)&lt;= INDEX(List!$Q:$Q,MATCH(Z$2,List!$P:$P,0)),
0,
(COUNTIFS('Project Follow up - Base'!$S$20:$S$96,Z$2,'Project Follow up - Base'!$F$20:$F$96,$C52)
- INDEX(List!$Q:$Q,MATCH(Z$2,List!$P:$P,0)))
* INDEX(List!$R:$R,MATCH(Z$2,List!$P:$P,0)))</f>
        <v>0</v>
      </c>
      <c r="AA52" s="357">
        <f ca="1">IF(
COUNTIFS('Project Follow up - Base'!$S$20:$S$96,AA$2,'Project Follow up - Base'!$F$20:$F$96,$C52)&lt;= INDEX(List!$Q:$Q,MATCH(AA$2,List!$P:$P,0)),
0,
(COUNTIFS('Project Follow up - Base'!$S$20:$S$96,AA$2,'Project Follow up - Base'!$F$20:$F$96,$C52)
- INDEX(List!$Q:$Q,MATCH(AA$2,List!$P:$P,0)))
* INDEX(List!$R:$R,MATCH(AA$2,List!$P:$P,0)))</f>
        <v>0</v>
      </c>
      <c r="AB52" s="357">
        <f ca="1">IF(
COUNTIFS('Project Follow up - Base'!$S$20:$S$96,AB$2,'Project Follow up - Base'!$F$20:$F$96,$C52)&lt;= INDEX(List!$Q:$Q,MATCH(AB$2,List!$P:$P,0)),
0,
(COUNTIFS('Project Follow up - Base'!$S$20:$S$96,AB$2,'Project Follow up - Base'!$F$20:$F$96,$C52)
- INDEX(List!$Q:$Q,MATCH(AB$2,List!$P:$P,0)))
* INDEX(List!$R:$R,MATCH(AB$2,List!$P:$P,0)))</f>
        <v>0</v>
      </c>
      <c r="AC52" s="357">
        <f ca="1">IF(
COUNTIFS('Project Follow up - Base'!$S$20:$S$96,AC$2,'Project Follow up - Base'!$F$20:$F$96,$C52)&lt;= INDEX(List!$Q:$Q,MATCH(AC$2,List!$P:$P,0)),
0,
(COUNTIFS('Project Follow up - Base'!$S$20:$S$96,AC$2,'Project Follow up - Base'!$F$20:$F$96,$C52)
- INDEX(List!$Q:$Q,MATCH(AC$2,List!$P:$P,0)))
* INDEX(List!$R:$R,MATCH(AC$2,List!$P:$P,0)))</f>
        <v>0</v>
      </c>
      <c r="AD52" s="357">
        <f ca="1">IF(
COUNTIFS('Project Follow up - Base'!$S$20:$S$96,AD$2,'Project Follow up - Base'!$F$20:$F$96,$C52)&lt;= INDEX(List!$Q:$Q,MATCH(AD$2,List!$P:$P,0)),
0,
(COUNTIFS('Project Follow up - Base'!$S$20:$S$96,AD$2,'Project Follow up - Base'!$F$20:$F$96,$C52)
- INDEX(List!$Q:$Q,MATCH(AD$2,List!$P:$P,0)))
* INDEX(List!$R:$R,MATCH(AD$2,List!$P:$P,0)))</f>
        <v>0</v>
      </c>
      <c r="AE52" s="357">
        <f ca="1">IF(
COUNTIFS('Project Follow up - Base'!$S$20:$S$96,AE$2,'Project Follow up - Base'!$F$20:$F$96,$C52)&lt;= INDEX(List!$Q:$Q,MATCH(AE$2,List!$P:$P,0)),
0,
(COUNTIFS('Project Follow up - Base'!$S$20:$S$96,AE$2,'Project Follow up - Base'!$F$20:$F$96,$C52)
- INDEX(List!$Q:$Q,MATCH(AE$2,List!$P:$P,0)))
* INDEX(List!$R:$R,MATCH(AE$2,List!$P:$P,0)))</f>
        <v>0</v>
      </c>
      <c r="AF52" s="357">
        <f ca="1">IF(
COUNTIFS('Project Follow up - Base'!$S$20:$S$96,AF$2,'Project Follow up - Base'!$F$20:$F$96,$C52)&lt;= INDEX(List!$Q:$Q,MATCH(AF$2,List!$P:$P,0)),
0,
(COUNTIFS('Project Follow up - Base'!$S$20:$S$96,AF$2,'Project Follow up - Base'!$F$20:$F$96,$C52)
- INDEX(List!$Q:$Q,MATCH(AF$2,List!$P:$P,0)))
* INDEX(List!$R:$R,MATCH(AF$2,List!$P:$P,0)))</f>
        <v>0</v>
      </c>
      <c r="AG52" s="357">
        <f ca="1">IF(
COUNTIFS('Project Follow up - Base'!$S$20:$S$96,AG$2,'Project Follow up - Base'!$F$20:$F$96,$C52)&lt;= INDEX(List!$Q:$Q,MATCH(AG$2,List!$P:$P,0)),
0,
(COUNTIFS('Project Follow up - Base'!$S$20:$S$96,AG$2,'Project Follow up - Base'!$F$20:$F$96,$C52)
- INDEX(List!$Q:$Q,MATCH(AG$2,List!$P:$P,0)))
* INDEX(List!$R:$R,MATCH(AG$2,List!$P:$P,0)))</f>
        <v>0</v>
      </c>
      <c r="AH52" s="357">
        <f ca="1">IF(
COUNTIFS('Project Follow up - Base'!$S$20:$S$96,AH$2,'Project Follow up - Base'!$F$20:$F$96,$C52)&lt;= INDEX(List!$Q:$Q,MATCH(AH$2,List!$P:$P,0)),
0,
(COUNTIFS('Project Follow up - Base'!$S$20:$S$96,AH$2,'Project Follow up - Base'!$F$20:$F$96,$C52)
- INDEX(List!$Q:$Q,MATCH(AH$2,List!$P:$P,0)))
* INDEX(List!$R:$R,MATCH(AH$2,List!$P:$P,0)))</f>
        <v>0</v>
      </c>
      <c r="AI52" s="357">
        <f ca="1">IF(
COUNTIFS('Project Follow up - Base'!$S$20:$S$96,AI$2,'Project Follow up - Base'!$F$20:$F$96,$C52)&lt;= INDEX(List!$Q:$Q,MATCH(AI$2,List!$P:$P,0)),
0,
(COUNTIFS('Project Follow up - Base'!$S$20:$S$96,AI$2,'Project Follow up - Base'!$F$20:$F$96,$C52)
- INDEX(List!$Q:$Q,MATCH(AI$2,List!$P:$P,0)))
* INDEX(List!$R:$R,MATCH(AI$2,List!$P:$P,0)))</f>
        <v>0</v>
      </c>
      <c r="AJ52" s="357">
        <f ca="1">IF(
COUNTIFS('Project Follow up - Base'!$S$20:$S$96,AJ$2,'Project Follow up - Base'!$F$20:$F$96,$C52)&lt;= INDEX(List!$Q:$Q,MATCH(AJ$2,List!$P:$P,0)),
0,
(COUNTIFS('Project Follow up - Base'!$S$20:$S$96,AJ$2,'Project Follow up - Base'!$F$20:$F$96,$C52)
- INDEX(List!$Q:$Q,MATCH(AJ$2,List!$P:$P,0)))
* INDEX(List!$R:$R,MATCH(AJ$2,List!$P:$P,0)))</f>
        <v>0</v>
      </c>
      <c r="AK52" s="357">
        <f ca="1">IF(
COUNTIFS('Project Follow up - Base'!$S$20:$S$96,AK$2,'Project Follow up - Base'!$F$20:$F$96,$C52)&lt;= INDEX(List!$Q:$Q,MATCH(AK$2,List!$P:$P,0)),
0,
(COUNTIFS('Project Follow up - Base'!$S$20:$S$96,AK$2,'Project Follow up - Base'!$F$20:$F$96,$C52)
- INDEX(List!$Q:$Q,MATCH(AK$2,List!$P:$P,0)))
* INDEX(List!$R:$R,MATCH(AK$2,List!$P:$P,0)))</f>
        <v>0</v>
      </c>
      <c r="AL52" s="357">
        <f ca="1">IF(
COUNTIFS('Project Follow up - Base'!$S$20:$S$96,AL$2,'Project Follow up - Base'!$F$20:$F$96,$C52)&lt;= INDEX(List!$Q:$Q,MATCH(AL$2,List!$P:$P,0)),
0,
(COUNTIFS('Project Follow up - Base'!$S$20:$S$96,AL$2,'Project Follow up - Base'!$F$20:$F$96,$C52)
- INDEX(List!$Q:$Q,MATCH(AL$2,List!$P:$P,0)))
* INDEX(List!$R:$R,MATCH(AL$2,List!$P:$P,0)))</f>
        <v>0</v>
      </c>
      <c r="AM52" s="357">
        <f ca="1">IF(
COUNTIFS('Project Follow up - Base'!$S$20:$S$96,AM$2,'Project Follow up - Base'!$F$20:$F$96,$C52)&lt;= INDEX(List!$Q:$Q,MATCH(AM$2,List!$P:$P,0)),
0,
(COUNTIFS('Project Follow up - Base'!$S$20:$S$96,AM$2,'Project Follow up - Base'!$F$20:$F$96,$C52)
- INDEX(List!$Q:$Q,MATCH(AM$2,List!$P:$P,0)))
* INDEX(List!$R:$R,MATCH(AM$2,List!$P:$P,0)))</f>
        <v>0</v>
      </c>
      <c r="AN52" s="357">
        <f ca="1">IF(
COUNTIFS('Project Follow up - Base'!$S$20:$S$96,AN$2,'Project Follow up - Base'!$F$20:$F$96,$C52)&lt;= INDEX(List!$Q:$Q,MATCH(AN$2,List!$P:$P,0)),
0,
(COUNTIFS('Project Follow up - Base'!$S$20:$S$96,AN$2,'Project Follow up - Base'!$F$20:$F$96,$C52)
- INDEX(List!$Q:$Q,MATCH(AN$2,List!$P:$P,0)))
* INDEX(List!$R:$R,MATCH(AN$2,List!$P:$P,0)))</f>
        <v>0</v>
      </c>
      <c r="AO52" s="357">
        <f ca="1">IF(
COUNTIFS('Project Follow up - Base'!$S$20:$S$96,AO$2,'Project Follow up - Base'!$F$20:$F$96,$C52)&lt;= INDEX(List!$Q:$Q,MATCH(AO$2,List!$P:$P,0)),
0,
(COUNTIFS('Project Follow up - Base'!$S$20:$S$96,AO$2,'Project Follow up - Base'!$F$20:$F$96,$C52)
- INDEX(List!$Q:$Q,MATCH(AO$2,List!$P:$P,0)))
* INDEX(List!$R:$R,MATCH(AO$2,List!$P:$P,0)))</f>
        <v>0</v>
      </c>
      <c r="AP52" s="357">
        <f ca="1">IF(
COUNTIFS('Project Follow up - Base'!$S$20:$S$96,AP$2,'Project Follow up - Base'!$F$20:$F$96,$C52)&lt;= INDEX(List!$Q:$Q,MATCH(AP$2,List!$P:$P,0)),
0,
(COUNTIFS('Project Follow up - Base'!$S$20:$S$96,AP$2,'Project Follow up - Base'!$F$20:$F$96,$C52)
- INDEX(List!$Q:$Q,MATCH(AP$2,List!$P:$P,0)))
* INDEX(List!$R:$R,MATCH(AP$2,List!$P:$P,0)))</f>
        <v>0</v>
      </c>
      <c r="AQ52" s="357">
        <f ca="1">IF(
COUNTIFS('Project Follow up - Base'!$S$20:$S$96,AQ$2,'Project Follow up - Base'!$F$20:$F$96,$C52)&lt;= INDEX(List!$Q:$Q,MATCH(AQ$2,List!$P:$P,0)),
0,
(COUNTIFS('Project Follow up - Base'!$S$20:$S$96,AQ$2,'Project Follow up - Base'!$F$20:$F$96,$C52)
- INDEX(List!$Q:$Q,MATCH(AQ$2,List!$P:$P,0)))
* INDEX(List!$R:$R,MATCH(AQ$2,List!$P:$P,0)))</f>
        <v>0</v>
      </c>
      <c r="AR52" s="357">
        <f ca="1">IF(
COUNTIFS('Project Follow up - Base'!$S$20:$S$96,AR$2,'Project Follow up - Base'!$F$20:$F$96,$C52)&lt;= INDEX(List!$Q:$Q,MATCH(AR$2,List!$P:$P,0)),
0,
(COUNTIFS('Project Follow up - Base'!$S$20:$S$96,AR$2,'Project Follow up - Base'!$F$20:$F$96,$C52)
- INDEX(List!$Q:$Q,MATCH(AR$2,List!$P:$P,0)))
* INDEX(List!$R:$R,MATCH(AR$2,List!$P:$P,0)))</f>
        <v>0</v>
      </c>
      <c r="AS52" s="357">
        <f ca="1">IF(
COUNTIFS('Project Follow up - Base'!$S$20:$S$96,AS$2,'Project Follow up - Base'!$F$20:$F$96,$C52)&lt;= INDEX(List!$Q:$Q,MATCH(AS$2,List!$P:$P,0)),
0,
(COUNTIFS('Project Follow up - Base'!$S$20:$S$96,AS$2,'Project Follow up - Base'!$F$20:$F$96,$C52)
- INDEX(List!$Q:$Q,MATCH(AS$2,List!$P:$P,0)))
* INDEX(List!$R:$R,MATCH(AS$2,List!$P:$P,0)))</f>
        <v>0</v>
      </c>
      <c r="AT52" s="357">
        <f ca="1">IF(
COUNTIFS('Project Follow up - Base'!$S$20:$S$96,AT$2,'Project Follow up - Base'!$F$20:$F$96,$C52)&lt;= INDEX(List!$Q:$Q,MATCH(AT$2,List!$P:$P,0)),
0,
(COUNTIFS('Project Follow up - Base'!$S$20:$S$96,AT$2,'Project Follow up - Base'!$F$20:$F$96,$C52)
- INDEX(List!$Q:$Q,MATCH(AT$2,List!$P:$P,0)))
* INDEX(List!$R:$R,MATCH(AT$2,List!$P:$P,0)))</f>
        <v>0</v>
      </c>
      <c r="AU52" s="357">
        <f ca="1">IF(
COUNTIFS('Project Follow up - Base'!$S$20:$S$96,AU$2,'Project Follow up - Base'!$F$20:$F$96,$C52)&lt;= INDEX(List!$Q:$Q,MATCH(AU$2,List!$P:$P,0)),
0,
(COUNTIFS('Project Follow up - Base'!$S$20:$S$96,AU$2,'Project Follow up - Base'!$F$20:$F$96,$C52)
- INDEX(List!$Q:$Q,MATCH(AU$2,List!$P:$P,0)))
* INDEX(List!$R:$R,MATCH(AU$2,List!$P:$P,0)))</f>
        <v>0</v>
      </c>
      <c r="AV52" s="357">
        <f ca="1">IF(
COUNTIFS('Project Follow up - Base'!$S$20:$S$96,AV$2,'Project Follow up - Base'!$F$20:$F$96,$C52)&lt;= INDEX(List!$Q:$Q,MATCH(AV$2,List!$P:$P,0)),
0,
(COUNTIFS('Project Follow up - Base'!$S$20:$S$96,AV$2,'Project Follow up - Base'!$F$20:$F$96,$C52)
- INDEX(List!$Q:$Q,MATCH(AV$2,List!$P:$P,0)))
* INDEX(List!$R:$R,MATCH(AV$2,List!$P:$P,0)))</f>
        <v>0</v>
      </c>
      <c r="AW52" s="357">
        <f ca="1">IF(
COUNTIFS('Project Follow up - Base'!$S$20:$S$96,AW$2,'Project Follow up - Base'!$F$20:$F$96,$C52)&lt;= INDEX(List!$Q:$Q,MATCH(AW$2,List!$P:$P,0)),
0,
(COUNTIFS('Project Follow up - Base'!$S$20:$S$96,AW$2,'Project Follow up - Base'!$F$20:$F$96,$C52)
- INDEX(List!$Q:$Q,MATCH(AW$2,List!$P:$P,0)))
* INDEX(List!$R:$R,MATCH(AW$2,List!$P:$P,0)))</f>
        <v>0</v>
      </c>
      <c r="AX52" s="357">
        <f ca="1">IF(
COUNTIFS('Project Follow up - Base'!$S$20:$S$96,AX$2,'Project Follow up - Base'!$F$20:$F$96,$C52)&lt;= INDEX(List!$Q:$Q,MATCH(AX$2,List!$P:$P,0)),
0,
(COUNTIFS('Project Follow up - Base'!$S$20:$S$96,AX$2,'Project Follow up - Base'!$F$20:$F$96,$C52)
- INDEX(List!$Q:$Q,MATCH(AX$2,List!$P:$P,0)))
* INDEX(List!$R:$R,MATCH(AX$2,List!$P:$P,0)))</f>
        <v>0</v>
      </c>
      <c r="AY52" s="357">
        <f ca="1">IF(
COUNTIFS('Project Follow up - Base'!$S$20:$S$96,AY$2,'Project Follow up - Base'!$F$20:$F$96,$C52)&lt;= INDEX(List!$Q:$Q,MATCH(AY$2,List!$P:$P,0)),
0,
(COUNTIFS('Project Follow up - Base'!$S$20:$S$96,AY$2,'Project Follow up - Base'!$F$20:$F$96,$C52)
- INDEX(List!$Q:$Q,MATCH(AY$2,List!$P:$P,0)))
* INDEX(List!$R:$R,MATCH(AY$2,List!$P:$P,0)))</f>
        <v>0</v>
      </c>
      <c r="AZ52" s="357">
        <f ca="1">IF(
COUNTIFS('Project Follow up - Base'!$S$20:$S$96,AZ$2,'Project Follow up - Base'!$F$20:$F$96,$C52)&lt;= INDEX(List!$Q:$Q,MATCH(AZ$2,List!$P:$P,0)),
0,
(COUNTIFS('Project Follow up - Base'!$S$20:$S$96,AZ$2,'Project Follow up - Base'!$F$20:$F$96,$C52)
- INDEX(List!$Q:$Q,MATCH(AZ$2,List!$P:$P,0)))
* INDEX(List!$R:$R,MATCH(AZ$2,List!$P:$P,0)))</f>
        <v>0</v>
      </c>
      <c r="BA52" s="357">
        <f ca="1">IF(
COUNTIFS('Project Follow up - Base'!$S$20:$S$96,BA$2,'Project Follow up - Base'!$F$20:$F$96,$C52)&lt;= INDEX(List!$Q:$Q,MATCH(BA$2,List!$P:$P,0)),
0,
(COUNTIFS('Project Follow up - Base'!$S$20:$S$96,BA$2,'Project Follow up - Base'!$F$20:$F$96,$C52)
- INDEX(List!$Q:$Q,MATCH(BA$2,List!$P:$P,0)))
* INDEX(List!$R:$R,MATCH(BA$2,List!$P:$P,0)))</f>
        <v>0</v>
      </c>
      <c r="BB52" s="357">
        <f ca="1">IF(
COUNTIFS('Project Follow up - Base'!$S$20:$S$96,BB$2,'Project Follow up - Base'!$F$20:$F$96,$C52)&lt;= INDEX(List!$Q:$Q,MATCH(BB$2,List!$P:$P,0)),
0,
(COUNTIFS('Project Follow up - Base'!$S$20:$S$96,BB$2,'Project Follow up - Base'!$F$20:$F$96,$C52)
- INDEX(List!$Q:$Q,MATCH(BB$2,List!$P:$P,0)))
* INDEX(List!$R:$R,MATCH(BB$2,List!$P:$P,0)))</f>
        <v>0</v>
      </c>
      <c r="BC52" s="357">
        <f ca="1">IF(
COUNTIFS('Project Follow up - Base'!$S$20:$S$96,BC$2,'Project Follow up - Base'!$F$20:$F$96,$C52)&lt;= INDEX(List!$Q:$Q,MATCH(BC$2,List!$P:$P,0)),
0,
(COUNTIFS('Project Follow up - Base'!$S$20:$S$96,BC$2,'Project Follow up - Base'!$F$20:$F$96,$C52)
- INDEX(List!$Q:$Q,MATCH(BC$2,List!$P:$P,0)))
* INDEX(List!$R:$R,MATCH(BC$2,List!$P:$P,0)))</f>
        <v>0</v>
      </c>
      <c r="BD52" s="357">
        <f ca="1">IF(
COUNTIFS('Project Follow up - Base'!$S$20:$S$96,BD$2,'Project Follow up - Base'!$F$20:$F$96,$C52)&lt;= INDEX(List!$Q:$Q,MATCH(BD$2,List!$P:$P,0)),
0,
(COUNTIFS('Project Follow up - Base'!$S$20:$S$96,BD$2,'Project Follow up - Base'!$F$20:$F$96,$C52)
- INDEX(List!$Q:$Q,MATCH(BD$2,List!$P:$P,0)))
* INDEX(List!$R:$R,MATCH(BD$2,List!$P:$P,0)))</f>
        <v>0</v>
      </c>
      <c r="BE52" s="357">
        <f ca="1">IF(
COUNTIFS('Project Follow up - Base'!$S$20:$S$96,BE$2,'Project Follow up - Base'!$F$20:$F$96,$C52)&lt;= INDEX(List!$Q:$Q,MATCH(BE$2,List!$P:$P,0)),
0,
(COUNTIFS('Project Follow up - Base'!$S$20:$S$96,BE$2,'Project Follow up - Base'!$F$20:$F$96,$C52)
- INDEX(List!$Q:$Q,MATCH(BE$2,List!$P:$P,0)))
* INDEX(List!$R:$R,MATCH(BE$2,List!$P:$P,0)))</f>
        <v>0</v>
      </c>
      <c r="BF52" s="357">
        <f ca="1">IF(
COUNTIFS('Project Follow up - Base'!$S$20:$S$96,BF$2,'Project Follow up - Base'!$F$20:$F$96,$C52)&lt;= INDEX(List!$Q:$Q,MATCH(BF$2,List!$P:$P,0)),
0,
(COUNTIFS('Project Follow up - Base'!$S$20:$S$96,BF$2,'Project Follow up - Base'!$F$20:$F$96,$C52)
- INDEX(List!$Q:$Q,MATCH(BF$2,List!$P:$P,0)))
* INDEX(List!$R:$R,MATCH(BF$2,List!$P:$P,0)))</f>
        <v>0</v>
      </c>
      <c r="BG52" s="357">
        <f ca="1">IF(
COUNTIFS('Project Follow up - Base'!$S$20:$S$96,BG$2,'Project Follow up - Base'!$F$20:$F$96,$C52)&lt;= INDEX(List!$Q:$Q,MATCH(BG$2,List!$P:$P,0)),
0,
(COUNTIFS('Project Follow up - Base'!$S$20:$S$96,BG$2,'Project Follow up - Base'!$F$20:$F$96,$C52)
- INDEX(List!$Q:$Q,MATCH(BG$2,List!$P:$P,0)))
* INDEX(List!$R:$R,MATCH(BG$2,List!$P:$P,0)))</f>
        <v>0</v>
      </c>
      <c r="BH52" s="357">
        <f ca="1">IF(
COUNTIFS('Project Follow up - Base'!$S$20:$S$96,BH$2,'Project Follow up - Base'!$F$20:$F$96,$C52)&lt;= INDEX(List!$Q:$Q,MATCH(BH$2,List!$P:$P,0)),
0,
(COUNTIFS('Project Follow up - Base'!$S$20:$S$96,BH$2,'Project Follow up - Base'!$F$20:$F$96,$C52)
- INDEX(List!$Q:$Q,MATCH(BH$2,List!$P:$P,0)))
* INDEX(List!$R:$R,MATCH(BH$2,List!$P:$P,0)))</f>
        <v>0</v>
      </c>
      <c r="BI52" s="357">
        <f ca="1">IF(
COUNTIFS('Project Follow up - Base'!$S$20:$S$96,BI$2,'Project Follow up - Base'!$F$20:$F$96,$C52)&lt;= INDEX(List!$Q:$Q,MATCH(BI$2,List!$P:$P,0)),
0,
(COUNTIFS('Project Follow up - Base'!$S$20:$S$96,BI$2,'Project Follow up - Base'!$F$20:$F$96,$C52)
- INDEX(List!$Q:$Q,MATCH(BI$2,List!$P:$P,0)))
* INDEX(List!$R:$R,MATCH(BI$2,List!$P:$P,0)))</f>
        <v>0</v>
      </c>
      <c r="BJ52" s="357">
        <f ca="1">IF(
COUNTIFS('Project Follow up - Base'!$S$20:$S$96,BJ$2,'Project Follow up - Base'!$F$20:$F$96,$C52)&lt;= INDEX(List!$Q:$Q,MATCH(BJ$2,List!$P:$P,0)),
0,
(COUNTIFS('Project Follow up - Base'!$S$20:$S$96,BJ$2,'Project Follow up - Base'!$F$20:$F$96,$C52)
- INDEX(List!$Q:$Q,MATCH(BJ$2,List!$P:$P,0)))
* INDEX(List!$R:$R,MATCH(BJ$2,List!$P:$P,0)))</f>
        <v>0</v>
      </c>
      <c r="BK52" s="357">
        <f ca="1">IF(
COUNTIFS('Project Follow up - Base'!$S$20:$S$96,BK$2,'Project Follow up - Base'!$F$20:$F$96,$C52)&lt;= INDEX(List!$Q:$Q,MATCH(BK$2,List!$P:$P,0)),
0,
(COUNTIFS('Project Follow up - Base'!$S$20:$S$96,BK$2,'Project Follow up - Base'!$F$20:$F$96,$C52)
- INDEX(List!$Q:$Q,MATCH(BK$2,List!$P:$P,0)))
* INDEX(List!$R:$R,MATCH(BK$2,List!$P:$P,0)))</f>
        <v>0</v>
      </c>
      <c r="BL52" s="357">
        <f ca="1">IF(
COUNTIFS('Project Follow up - Base'!$S$20:$S$96,BL$2,'Project Follow up - Base'!$F$20:$F$96,$C52)&lt;= INDEX(List!$Q:$Q,MATCH(BL$2,List!$P:$P,0)),
0,
(COUNTIFS('Project Follow up - Base'!$S$20:$S$96,BL$2,'Project Follow up - Base'!$F$20:$F$96,$C52)
- INDEX(List!$Q:$Q,MATCH(BL$2,List!$P:$P,0)))
* INDEX(List!$R:$R,MATCH(BL$2,List!$P:$P,0)))</f>
        <v>0</v>
      </c>
      <c r="BM52" s="357">
        <f ca="1">IF(
COUNTIFS('Project Follow up - Base'!$S$20:$S$96,BM$2,'Project Follow up - Base'!$F$20:$F$96,$C52)&lt;= INDEX(List!$Q:$Q,MATCH(BM$2,List!$P:$P,0)),
0,
(COUNTIFS('Project Follow up - Base'!$S$20:$S$96,BM$2,'Project Follow up - Base'!$F$20:$F$96,$C52)
- INDEX(List!$Q:$Q,MATCH(BM$2,List!$P:$P,0)))
* INDEX(List!$R:$R,MATCH(BM$2,List!$P:$P,0)))</f>
        <v>0</v>
      </c>
      <c r="BN52" s="357">
        <f ca="1">IF(
COUNTIFS('Project Follow up - Base'!$S$20:$S$96,BN$2,'Project Follow up - Base'!$F$20:$F$96,$C52)&lt;= INDEX(List!$Q:$Q,MATCH(BN$2,List!$P:$P,0)),
0,
(COUNTIFS('Project Follow up - Base'!$S$20:$S$96,BN$2,'Project Follow up - Base'!$F$20:$F$96,$C52)
- INDEX(List!$Q:$Q,MATCH(BN$2,List!$P:$P,0)))
* INDEX(List!$R:$R,MATCH(BN$2,List!$P:$P,0)))</f>
        <v>0</v>
      </c>
      <c r="BO52" s="357">
        <f ca="1">IF(
COUNTIFS('Project Follow up - Base'!$S$20:$S$96,BO$2,'Project Follow up - Base'!$F$20:$F$96,$C52)&lt;= INDEX(List!$Q:$Q,MATCH(BO$2,List!$P:$P,0)),
0,
(COUNTIFS('Project Follow up - Base'!$S$20:$S$96,BO$2,'Project Follow up - Base'!$F$20:$F$96,$C52)
- INDEX(List!$Q:$Q,MATCH(BO$2,List!$P:$P,0)))
* INDEX(List!$R:$R,MATCH(BO$2,List!$P:$P,0)))</f>
        <v>0</v>
      </c>
      <c r="BP52" s="357">
        <f ca="1">IF(
COUNTIFS('Project Follow up - Base'!$S$20:$S$96,BP$2,'Project Follow up - Base'!$F$20:$F$96,$C52)&lt;= INDEX(List!$Q:$Q,MATCH(BP$2,List!$P:$P,0)),
0,
(COUNTIFS('Project Follow up - Base'!$S$20:$S$96,BP$2,'Project Follow up - Base'!$F$20:$F$96,$C52)
- INDEX(List!$Q:$Q,MATCH(BP$2,List!$P:$P,0)))
* INDEX(List!$R:$R,MATCH(BP$2,List!$P:$P,0)))</f>
        <v>0</v>
      </c>
      <c r="BQ52" s="357">
        <f ca="1">IF(
COUNTIFS('Project Follow up - Base'!$S$20:$S$96,BQ$2,'Project Follow up - Base'!$F$20:$F$96,$C52)&lt;= INDEX(List!$Q:$Q,MATCH(BQ$2,List!$P:$P,0)),
0,
(COUNTIFS('Project Follow up - Base'!$S$20:$S$96,BQ$2,'Project Follow up - Base'!$F$20:$F$96,$C52)
- INDEX(List!$Q:$Q,MATCH(BQ$2,List!$P:$P,0)))
* INDEX(List!$R:$R,MATCH(BQ$2,List!$P:$P,0)))</f>
        <v>0</v>
      </c>
      <c r="BR52" s="357">
        <f ca="1">IF(
COUNTIFS('Project Follow up - Base'!$S$20:$S$96,BR$2,'Project Follow up - Base'!$F$20:$F$96,$C52)&lt;= INDEX(List!$Q:$Q,MATCH(BR$2,List!$P:$P,0)),
0,
(COUNTIFS('Project Follow up - Base'!$S$20:$S$96,BR$2,'Project Follow up - Base'!$F$20:$F$96,$C52)
- INDEX(List!$Q:$Q,MATCH(BR$2,List!$P:$P,0)))
* INDEX(List!$R:$R,MATCH(BR$2,List!$P:$P,0)))</f>
        <v>0</v>
      </c>
      <c r="BS52" s="357">
        <f ca="1">IF(
COUNTIFS('Project Follow up - Base'!$S$20:$S$96,BS$2,'Project Follow up - Base'!$F$20:$F$96,$C52)&lt;= INDEX(List!$Q:$Q,MATCH(BS$2,List!$P:$P,0)),
0,
(COUNTIFS('Project Follow up - Base'!$S$20:$S$96,BS$2,'Project Follow up - Base'!$F$20:$F$96,$C52)
- INDEX(List!$Q:$Q,MATCH(BS$2,List!$P:$P,0)))
* INDEX(List!$R:$R,MATCH(BS$2,List!$P:$P,0)))</f>
        <v>0</v>
      </c>
      <c r="BT52" s="357">
        <f ca="1">IF(
COUNTIFS('Project Follow up - Base'!$S$20:$S$96,BT$2,'Project Follow up - Base'!$F$20:$F$96,$C52)&lt;= INDEX(List!$Q:$Q,MATCH(BT$2,List!$P:$P,0)),
0,
(COUNTIFS('Project Follow up - Base'!$S$20:$S$96,BT$2,'Project Follow up - Base'!$F$20:$F$96,$C52)
- INDEX(List!$Q:$Q,MATCH(BT$2,List!$P:$P,0)))
* INDEX(List!$R:$R,MATCH(BT$2,List!$P:$P,0)))</f>
        <v>0</v>
      </c>
      <c r="BU52" s="357">
        <f ca="1">IF(
COUNTIFS('Project Follow up - Base'!$S$20:$S$96,BU$2,'Project Follow up - Base'!$F$20:$F$96,$C52)&lt;= INDEX(List!$Q:$Q,MATCH(BU$2,List!$P:$P,0)),
0,
(COUNTIFS('Project Follow up - Base'!$S$20:$S$96,BU$2,'Project Follow up - Base'!$F$20:$F$96,$C52)
- INDEX(List!$Q:$Q,MATCH(BU$2,List!$P:$P,0)))
* INDEX(List!$R:$R,MATCH(BU$2,List!$P:$P,0)))</f>
        <v>0</v>
      </c>
      <c r="BV52" s="357">
        <f ca="1">IF(
COUNTIFS('Project Follow up - Base'!$S$20:$S$96,BV$2,'Project Follow up - Base'!$F$20:$F$96,$C52)&lt;= INDEX(List!$Q:$Q,MATCH(BV$2,List!$P:$P,0)),
0,
(COUNTIFS('Project Follow up - Base'!$S$20:$S$96,BV$2,'Project Follow up - Base'!$F$20:$F$96,$C52)
- INDEX(List!$Q:$Q,MATCH(BV$2,List!$P:$P,0)))
* INDEX(List!$R:$R,MATCH(BV$2,List!$P:$P,0)))</f>
        <v>0</v>
      </c>
      <c r="BW52" s="357">
        <f ca="1">IF(
COUNTIFS('Project Follow up - Base'!$S$20:$S$96,BW$2,'Project Follow up - Base'!$F$20:$F$96,$C52)&lt;= INDEX(List!$Q:$Q,MATCH(BW$2,List!$P:$P,0)),
0,
(COUNTIFS('Project Follow up - Base'!$S$20:$S$96,BW$2,'Project Follow up - Base'!$F$20:$F$96,$C52)
- INDEX(List!$Q:$Q,MATCH(BW$2,List!$P:$P,0)))
* INDEX(List!$R:$R,MATCH(BW$2,List!$P:$P,0)))</f>
        <v>0</v>
      </c>
      <c r="BX52" s="357">
        <f ca="1">IF(
COUNTIFS('Project Follow up - Base'!$S$20:$S$96,BX$2,'Project Follow up - Base'!$F$20:$F$96,$C52)&lt;= INDEX(List!$Q:$Q,MATCH(BX$2,List!$P:$P,0)),
0,
(COUNTIFS('Project Follow up - Base'!$S$20:$S$96,BX$2,'Project Follow up - Base'!$F$20:$F$96,$C52)
- INDEX(List!$Q:$Q,MATCH(BX$2,List!$P:$P,0)))
* INDEX(List!$R:$R,MATCH(BX$2,List!$P:$P,0)))</f>
        <v>0</v>
      </c>
      <c r="BY52" s="357">
        <f ca="1">IF(
COUNTIFS('Project Follow up - Base'!$S$20:$S$96,BY$2,'Project Follow up - Base'!$F$20:$F$96,$C52)&lt;= INDEX(List!$Q:$Q,MATCH(BY$2,List!$P:$P,0)),
0,
(COUNTIFS('Project Follow up - Base'!$S$20:$S$96,BY$2,'Project Follow up - Base'!$F$20:$F$96,$C52)
- INDEX(List!$Q:$Q,MATCH(BY$2,List!$P:$P,0)))
* INDEX(List!$R:$R,MATCH(BY$2,List!$P:$P,0)))</f>
        <v>0</v>
      </c>
      <c r="BZ52" s="357">
        <f ca="1">IF(
COUNTIFS('Project Follow up - Base'!$S$20:$S$96,BZ$2,'Project Follow up - Base'!$F$20:$F$96,$C52)&lt;= INDEX(List!$Q:$Q,MATCH(BZ$2,List!$P:$P,0)),
0,
(COUNTIFS('Project Follow up - Base'!$S$20:$S$96,BZ$2,'Project Follow up - Base'!$F$20:$F$96,$C52)
- INDEX(List!$Q:$Q,MATCH(BZ$2,List!$P:$P,0)))
* INDEX(List!$R:$R,MATCH(BZ$2,List!$P:$P,0)))</f>
        <v>0</v>
      </c>
      <c r="CA52" s="357">
        <f ca="1">IF(
COUNTIFS('Project Follow up - Base'!$S$20:$S$96,CA$2,'Project Follow up - Base'!$F$20:$F$96,$C52)&lt;= INDEX(List!$Q:$Q,MATCH(CA$2,List!$P:$P,0)),
0,
(COUNTIFS('Project Follow up - Base'!$S$20:$S$96,CA$2,'Project Follow up - Base'!$F$20:$F$96,$C52)
- INDEX(List!$Q:$Q,MATCH(CA$2,List!$P:$P,0)))
* INDEX(List!$R:$R,MATCH(CA$2,List!$P:$P,0)))</f>
        <v>0</v>
      </c>
      <c r="CB52" s="357">
        <f ca="1">IF(
COUNTIFS('Project Follow up - Base'!$S$20:$S$96,CB$2,'Project Follow up - Base'!$F$20:$F$96,$C52)&lt;= INDEX(List!$Q:$Q,MATCH(CB$2,List!$P:$P,0)),
0,
(COUNTIFS('Project Follow up - Base'!$S$20:$S$96,CB$2,'Project Follow up - Base'!$F$20:$F$96,$C52)
- INDEX(List!$Q:$Q,MATCH(CB$2,List!$P:$P,0)))
* INDEX(List!$R:$R,MATCH(CB$2,List!$P:$P,0)))</f>
        <v>0</v>
      </c>
      <c r="CC52" s="357">
        <f ca="1">IF(
COUNTIFS('Project Follow up - Base'!$S$20:$S$96,CC$2,'Project Follow up - Base'!$F$20:$F$96,$C52)&lt;= INDEX(List!$Q:$Q,MATCH(CC$2,List!$P:$P,0)),
0,
(COUNTIFS('Project Follow up - Base'!$S$20:$S$96,CC$2,'Project Follow up - Base'!$F$20:$F$96,$C52)
- INDEX(List!$Q:$Q,MATCH(CC$2,List!$P:$P,0)))
* INDEX(List!$R:$R,MATCH(CC$2,List!$P:$P,0)))</f>
        <v>0</v>
      </c>
      <c r="CD52" s="357">
        <f ca="1">IF(
COUNTIFS('Project Follow up - Base'!$S$20:$S$96,CD$2,'Project Follow up - Base'!$F$20:$F$96,$C52)&lt;= INDEX(List!$Q:$Q,MATCH(CD$2,List!$P:$P,0)),
0,
(COUNTIFS('Project Follow up - Base'!$S$20:$S$96,CD$2,'Project Follow up - Base'!$F$20:$F$96,$C52)
- INDEX(List!$Q:$Q,MATCH(CD$2,List!$P:$P,0)))
* INDEX(List!$R:$R,MATCH(CD$2,List!$P:$P,0)))</f>
        <v>0</v>
      </c>
      <c r="CE52" s="357">
        <f ca="1">IF(
COUNTIFS('Project Follow up - Base'!$S$20:$S$96,CE$2,'Project Follow up - Base'!$F$20:$F$96,$C52)&lt;= INDEX(List!$Q:$Q,MATCH(CE$2,List!$P:$P,0)),
0,
(COUNTIFS('Project Follow up - Base'!$S$20:$S$96,CE$2,'Project Follow up - Base'!$F$20:$F$96,$C52)
- INDEX(List!$Q:$Q,MATCH(CE$2,List!$P:$P,0)))
* INDEX(List!$R:$R,MATCH(CE$2,List!$P:$P,0)))</f>
        <v>0</v>
      </c>
      <c r="CF52" s="357">
        <f ca="1">IF(
COUNTIFS('Project Follow up - Base'!$S$20:$S$96,CF$2,'Project Follow up - Base'!$F$20:$F$96,$C52)&lt;= INDEX(List!$Q:$Q,MATCH(CF$2,List!$P:$P,0)),
0,
(COUNTIFS('Project Follow up - Base'!$S$20:$S$96,CF$2,'Project Follow up - Base'!$F$20:$F$96,$C52)
- INDEX(List!$Q:$Q,MATCH(CF$2,List!$P:$P,0)))
* INDEX(List!$R:$R,MATCH(CF$2,List!$P:$P,0)))</f>
        <v>0</v>
      </c>
      <c r="CG52" s="357">
        <f ca="1">IF(
COUNTIFS('Project Follow up - Base'!$S$20:$S$96,CG$2,'Project Follow up - Base'!$F$20:$F$96,$C52)&lt;= INDEX(List!$Q:$Q,MATCH(CG$2,List!$P:$P,0)),
0,
(COUNTIFS('Project Follow up - Base'!$S$20:$S$96,CG$2,'Project Follow up - Base'!$F$20:$F$96,$C52)
- INDEX(List!$Q:$Q,MATCH(CG$2,List!$P:$P,0)))
* INDEX(List!$R:$R,MATCH(CG$2,List!$P:$P,0)))</f>
        <v>0</v>
      </c>
      <c r="CH52" s="357">
        <f ca="1">IF(
COUNTIFS('Project Follow up - Base'!$S$20:$S$96,CH$2,'Project Follow up - Base'!$F$20:$F$96,$C52)&lt;= INDEX(List!$Q:$Q,MATCH(CH$2,List!$P:$P,0)),
0,
(COUNTIFS('Project Follow up - Base'!$S$20:$S$96,CH$2,'Project Follow up - Base'!$F$20:$F$96,$C52)
- INDEX(List!$Q:$Q,MATCH(CH$2,List!$P:$P,0)))
* INDEX(List!$R:$R,MATCH(CH$2,List!$P:$P,0)))</f>
        <v>0</v>
      </c>
      <c r="CI52" s="357">
        <f ca="1">IF(
COUNTIFS('Project Follow up - Base'!$S$20:$S$96,CI$2,'Project Follow up - Base'!$F$20:$F$96,$C52)&lt;= INDEX(List!$Q:$Q,MATCH(CI$2,List!$P:$P,0)),
0,
(COUNTIFS('Project Follow up - Base'!$S$20:$S$96,CI$2,'Project Follow up - Base'!$F$20:$F$96,$C52)
- INDEX(List!$Q:$Q,MATCH(CI$2,List!$P:$P,0)))
* INDEX(List!$R:$R,MATCH(CI$2,List!$P:$P,0)))</f>
        <v>0</v>
      </c>
      <c r="CJ52" s="357">
        <f ca="1">IF(
COUNTIFS('Project Follow up - Base'!$S$20:$S$96,CJ$2,'Project Follow up - Base'!$F$20:$F$96,$C52)&lt;= INDEX(List!$Q:$Q,MATCH(CJ$2,List!$P:$P,0)),
0,
(COUNTIFS('Project Follow up - Base'!$S$20:$S$96,CJ$2,'Project Follow up - Base'!$F$20:$F$96,$C52)
- INDEX(List!$Q:$Q,MATCH(CJ$2,List!$P:$P,0)))
* INDEX(List!$R:$R,MATCH(CJ$2,List!$P:$P,0)))</f>
        <v>0</v>
      </c>
      <c r="CK52" s="357">
        <f ca="1">IF(
COUNTIFS('Project Follow up - Base'!$S$20:$S$96,CK$2,'Project Follow up - Base'!$F$20:$F$96,$C52)&lt;= INDEX(List!$Q:$Q,MATCH(CK$2,List!$P:$P,0)),
0,
(COUNTIFS('Project Follow up - Base'!$S$20:$S$96,CK$2,'Project Follow up - Base'!$F$20:$F$96,$C52)
- INDEX(List!$Q:$Q,MATCH(CK$2,List!$P:$P,0)))
* INDEX(List!$R:$R,MATCH(CK$2,List!$P:$P,0)))</f>
        <v>0</v>
      </c>
      <c r="CL52" s="357">
        <f ca="1">IF(
COUNTIFS('Project Follow up - Base'!$S$20:$S$96,CL$2,'Project Follow up - Base'!$F$20:$F$96,$C52)&lt;= INDEX(List!$Q:$Q,MATCH(CL$2,List!$P:$P,0)),
0,
(COUNTIFS('Project Follow up - Base'!$S$20:$S$96,CL$2,'Project Follow up - Base'!$F$20:$F$96,$C52)
- INDEX(List!$Q:$Q,MATCH(CL$2,List!$P:$P,0)))
* INDEX(List!$R:$R,MATCH(CL$2,List!$P:$P,0)))</f>
        <v>0</v>
      </c>
      <c r="CM52" s="357">
        <f ca="1">IF(
COUNTIFS('Project Follow up - Base'!$S$20:$S$96,CM$2,'Project Follow up - Base'!$F$20:$F$96,$C52)&lt;= INDEX(List!$Q:$Q,MATCH(CM$2,List!$P:$P,0)),
0,
(COUNTIFS('Project Follow up - Base'!$S$20:$S$96,CM$2,'Project Follow up - Base'!$F$20:$F$96,$C52)
- INDEX(List!$Q:$Q,MATCH(CM$2,List!$P:$P,0)))
* INDEX(List!$R:$R,MATCH(CM$2,List!$P:$P,0)))</f>
        <v>0</v>
      </c>
      <c r="CN52" s="357">
        <f ca="1">IF(
COUNTIFS('Project Follow up - Base'!$S$20:$S$96,CN$2,'Project Follow up - Base'!$F$20:$F$96,$C52)&lt;= INDEX(List!$Q:$Q,MATCH(CN$2,List!$P:$P,0)),
0,
(COUNTIFS('Project Follow up - Base'!$S$20:$S$96,CN$2,'Project Follow up - Base'!$F$20:$F$96,$C52)
- INDEX(List!$Q:$Q,MATCH(CN$2,List!$P:$P,0)))
* INDEX(List!$R:$R,MATCH(CN$2,List!$P:$P,0)))</f>
        <v>0</v>
      </c>
      <c r="CO52" s="357">
        <f ca="1">IF(
COUNTIFS('Project Follow up - Base'!$S$20:$S$96,CO$2,'Project Follow up - Base'!$F$20:$F$96,$C52)&lt;= INDEX(List!$Q:$Q,MATCH(CO$2,List!$P:$P,0)),
0,
(COUNTIFS('Project Follow up - Base'!$S$20:$S$96,CO$2,'Project Follow up - Base'!$F$20:$F$96,$C52)
- INDEX(List!$Q:$Q,MATCH(CO$2,List!$P:$P,0)))
* INDEX(List!$R:$R,MATCH(CO$2,List!$P:$P,0)))</f>
        <v>0</v>
      </c>
      <c r="CP52" s="357">
        <f ca="1">IF(
COUNTIFS('Project Follow up - Base'!$S$20:$S$96,CP$2,'Project Follow up - Base'!$F$20:$F$96,$C52)&lt;= INDEX(List!$Q:$Q,MATCH(CP$2,List!$P:$P,0)),
0,
(COUNTIFS('Project Follow up - Base'!$S$20:$S$96,CP$2,'Project Follow up - Base'!$F$20:$F$96,$C52)
- INDEX(List!$Q:$Q,MATCH(CP$2,List!$P:$P,0)))
* INDEX(List!$R:$R,MATCH(CP$2,List!$P:$P,0)))</f>
        <v>0</v>
      </c>
      <c r="CQ52" s="357">
        <f ca="1">IF(
COUNTIFS('Project Follow up - Base'!$S$20:$S$96,CQ$2,'Project Follow up - Base'!$F$20:$F$96,$C52)&lt;= INDEX(List!$Q:$Q,MATCH(CQ$2,List!$P:$P,0)),
0,
(COUNTIFS('Project Follow up - Base'!$S$20:$S$96,CQ$2,'Project Follow up - Base'!$F$20:$F$96,$C52)
- INDEX(List!$Q:$Q,MATCH(CQ$2,List!$P:$P,0)))
* INDEX(List!$R:$R,MATCH(CQ$2,List!$P:$P,0)))</f>
        <v>0</v>
      </c>
      <c r="CR52" s="357">
        <f ca="1">IF(
COUNTIFS('Project Follow up - Base'!$S$20:$S$96,CR$2,'Project Follow up - Base'!$F$20:$F$96,$C52)&lt;= INDEX(List!$Q:$Q,MATCH(CR$2,List!$P:$P,0)),
0,
(COUNTIFS('Project Follow up - Base'!$S$20:$S$96,CR$2,'Project Follow up - Base'!$F$20:$F$96,$C52)
- INDEX(List!$Q:$Q,MATCH(CR$2,List!$P:$P,0)))
* INDEX(List!$R:$R,MATCH(CR$2,List!$P:$P,0)))</f>
        <v>0</v>
      </c>
      <c r="CS52" s="357">
        <f ca="1">IF(
COUNTIFS('Project Follow up - Base'!$S$20:$S$96,CS$2,'Project Follow up - Base'!$F$20:$F$96,$C52)&lt;= INDEX(List!$Q:$Q,MATCH(CS$2,List!$P:$P,0)),
0,
(COUNTIFS('Project Follow up - Base'!$S$20:$S$96,CS$2,'Project Follow up - Base'!$F$20:$F$96,$C52)
- INDEX(List!$Q:$Q,MATCH(CS$2,List!$P:$P,0)))
* INDEX(List!$R:$R,MATCH(CS$2,List!$P:$P,0)))</f>
        <v>0</v>
      </c>
      <c r="CT52" s="357">
        <f ca="1">IF(
COUNTIFS('Project Follow up - Base'!$S$20:$S$96,CT$2,'Project Follow up - Base'!$F$20:$F$96,$C52)&lt;= INDEX(List!$Q:$Q,MATCH(CT$2,List!$P:$P,0)),
0,
(COUNTIFS('Project Follow up - Base'!$S$20:$S$96,CT$2,'Project Follow up - Base'!$F$20:$F$96,$C52)
- INDEX(List!$Q:$Q,MATCH(CT$2,List!$P:$P,0)))
* INDEX(List!$R:$R,MATCH(CT$2,List!$P:$P,0)))</f>
        <v>0</v>
      </c>
      <c r="CU52" s="357">
        <f ca="1">IF(
COUNTIFS('Project Follow up - Base'!$S$20:$S$96,CU$2,'Project Follow up - Base'!$F$20:$F$96,$C52)&lt;= INDEX(List!$Q:$Q,MATCH(CU$2,List!$P:$P,0)),
0,
(COUNTIFS('Project Follow up - Base'!$S$20:$S$96,CU$2,'Project Follow up - Base'!$F$20:$F$96,$C52)
- INDEX(List!$Q:$Q,MATCH(CU$2,List!$P:$P,0)))
* INDEX(List!$R:$R,MATCH(CU$2,List!$P:$P,0)))</f>
        <v>0</v>
      </c>
      <c r="CV52" s="357">
        <f ca="1">IF(
COUNTIFS('Project Follow up - Base'!$S$20:$S$96,CV$2,'Project Follow up - Base'!$F$20:$F$96,$C52)&lt;= INDEX(List!$Q:$Q,MATCH(CV$2,List!$P:$P,0)),
0,
(COUNTIFS('Project Follow up - Base'!$S$20:$S$96,CV$2,'Project Follow up - Base'!$F$20:$F$96,$C52)
- INDEX(List!$Q:$Q,MATCH(CV$2,List!$P:$P,0)))
* INDEX(List!$R:$R,MATCH(CV$2,List!$P:$P,0)))</f>
        <v>0</v>
      </c>
      <c r="CW52" s="357">
        <f ca="1">IF(
COUNTIFS('Project Follow up - Base'!$S$20:$S$96,CW$2,'Project Follow up - Base'!$F$20:$F$96,$C52)&lt;= INDEX(List!$Q:$Q,MATCH(CW$2,List!$P:$P,0)),
0,
(COUNTIFS('Project Follow up - Base'!$S$20:$S$96,CW$2,'Project Follow up - Base'!$F$20:$F$96,$C52)
- INDEX(List!$Q:$Q,MATCH(CW$2,List!$P:$P,0)))
* INDEX(List!$R:$R,MATCH(CW$2,List!$P:$P,0)))</f>
        <v>0</v>
      </c>
      <c r="CX52" s="357">
        <f ca="1">IF(
COUNTIFS('Project Follow up - Base'!$S$20:$S$96,CX$2,'Project Follow up - Base'!$F$20:$F$96,$C52)&lt;= INDEX(List!$Q:$Q,MATCH(CX$2,List!$P:$P,0)),
0,
(COUNTIFS('Project Follow up - Base'!$S$20:$S$96,CX$2,'Project Follow up - Base'!$F$20:$F$96,$C52)
- INDEX(List!$Q:$Q,MATCH(CX$2,List!$P:$P,0)))
* INDEX(List!$R:$R,MATCH(CX$2,List!$P:$P,0)))</f>
        <v>0</v>
      </c>
      <c r="CY52" s="357">
        <f ca="1">IF(
COUNTIFS('Project Follow up - Base'!$S$20:$S$96,CY$2,'Project Follow up - Base'!$F$20:$F$96,$C52)&lt;= INDEX(List!$Q:$Q,MATCH(CY$2,List!$P:$P,0)),
0,
(COUNTIFS('Project Follow up - Base'!$S$20:$S$96,CY$2,'Project Follow up - Base'!$F$20:$F$96,$C52)
- INDEX(List!$Q:$Q,MATCH(CY$2,List!$P:$P,0)))
* INDEX(List!$R:$R,MATCH(CY$2,List!$P:$P,0)))</f>
        <v>0</v>
      </c>
      <c r="CZ52" s="357">
        <f ca="1">IF(
COUNTIFS('Project Follow up - Base'!$S$20:$S$96,CZ$2,'Project Follow up - Base'!$F$20:$F$96,$C52)&lt;= INDEX(List!$Q:$Q,MATCH(CZ$2,List!$P:$P,0)),
0,
(COUNTIFS('Project Follow up - Base'!$S$20:$S$96,CZ$2,'Project Follow up - Base'!$F$20:$F$96,$C52)
- INDEX(List!$Q:$Q,MATCH(CZ$2,List!$P:$P,0)))
* INDEX(List!$R:$R,MATCH(CZ$2,List!$P:$P,0)))</f>
        <v>0</v>
      </c>
      <c r="DA52" s="357">
        <f ca="1">IF(
COUNTIFS('Project Follow up - Base'!$S$20:$S$96,DA$2,'Project Follow up - Base'!$F$20:$F$96,$C52)&lt;= INDEX(List!$Q:$Q,MATCH(DA$2,List!$P:$P,0)),
0,
(COUNTIFS('Project Follow up - Base'!$S$20:$S$96,DA$2,'Project Follow up - Base'!$F$20:$F$96,$C52)
- INDEX(List!$Q:$Q,MATCH(DA$2,List!$P:$P,0)))
* INDEX(List!$R:$R,MATCH(DA$2,List!$P:$P,0)))</f>
        <v>0</v>
      </c>
      <c r="DB52" s="357">
        <f ca="1">IF(
COUNTIFS('Project Follow up - Base'!$S$20:$S$96,DB$2,'Project Follow up - Base'!$F$20:$F$96,$C52)&lt;= INDEX(List!$Q:$Q,MATCH(DB$2,List!$P:$P,0)),
0,
(COUNTIFS('Project Follow up - Base'!$S$20:$S$96,DB$2,'Project Follow up - Base'!$F$20:$F$96,$C52)
- INDEX(List!$Q:$Q,MATCH(DB$2,List!$P:$P,0)))
* INDEX(List!$R:$R,MATCH(DB$2,List!$P:$P,0)))</f>
        <v>0</v>
      </c>
    </row>
    <row r="53" spans="1:106" x14ac:dyDescent="0.2">
      <c r="A53" s="353">
        <f>COUNTIF('Project Follow up - Base'!$F$20:$F$96,C53)</f>
        <v>0</v>
      </c>
      <c r="B53" s="353">
        <f>'Employees Summary'!B54</f>
        <v>0</v>
      </c>
      <c r="C53" s="353">
        <f>'Employees Summary'!C54</f>
        <v>0</v>
      </c>
      <c r="D53" s="354" t="str">
        <f>IF(C53=0,"", IF(A53&gt;0,1-(G53*[1]KPI!$C$3)-(H53*[1]KPI!$C$4),""))</f>
        <v/>
      </c>
      <c r="E53" s="365" t="str">
        <f>IF(OR(C53='Project Follow up - Base'!$D$17,C53='Project Follow up - Base'!$D$38,C53='Project Follow up - Base'!$D$74), IF(SUMIF(B:B,B53,A:A)=0,"", AVERAGEIF(B:B,B53,D:D)),"")</f>
        <v/>
      </c>
      <c r="F53" s="366">
        <f>SUMIF('Project Follow up - Base'!$F$20:$F$102,'Employees KPIs'!C53,'Project Follow up - Base'!$AA$20:$AA$102)</f>
        <v>0</v>
      </c>
      <c r="G53" s="355">
        <f>IF( F53=0,
   0,
   IF(
     F53-
     [1]KPI!$F$3
     &lt;0,0,
     F53-
     [1]KPI!$F$3
    )*
     [1]KPI!$G$3
)</f>
        <v>0</v>
      </c>
      <c r="H53" s="355">
        <f t="shared" ca="1" si="0"/>
        <v>0</v>
      </c>
      <c r="I53" s="356">
        <f ca="1">IF(
COUNTIFS('Project Follow up - Base'!$S$20:$S$96,I$2,'Project Follow up - Base'!$F$20:$F$96,$C53)&lt;= INDEX(List!$Q:$Q,MATCH(I$2,List!$P:$P,0)),
0,
(COUNTIFS('Project Follow up - Base'!$S$20:$S$96,I$2,'Project Follow up - Base'!$F$20:$F$96,$C53)
- INDEX(List!$Q:$Q,MATCH(I$2,List!$P:$P,0)))
* INDEX(List!$R:$R,MATCH(I$2,List!$P:$P,0)))</f>
        <v>0</v>
      </c>
      <c r="J53" s="357">
        <f ca="1">IF(
COUNTIFS('Project Follow up - Base'!$S$20:$S$96,J$2,'Project Follow up - Base'!$F$20:$F$96,$C53)&lt;= INDEX(List!$Q:$Q,MATCH(J$2,List!$P:$P,0)),
0,
(COUNTIFS('Project Follow up - Base'!$S$20:$S$96,J$2,'Project Follow up - Base'!$F$20:$F$96,$C53)
- INDEX(List!$Q:$Q,MATCH(J$2,List!$P:$P,0)))
* INDEX(List!$R:$R,MATCH(J$2,List!$P:$P,0)))</f>
        <v>0</v>
      </c>
      <c r="K53" s="357">
        <f ca="1">IF(
COUNTIFS('Project Follow up - Base'!$S$20:$S$96,K$2,'Project Follow up - Base'!$F$20:$F$96,$C53)&lt;= INDEX(List!$Q:$Q,MATCH(K$2,List!$P:$P,0)),
0,
(COUNTIFS('Project Follow up - Base'!$S$20:$S$96,K$2,'Project Follow up - Base'!$F$20:$F$96,$C53)
- INDEX(List!$Q:$Q,MATCH(K$2,List!$P:$P,0)))
* INDEX(List!$R:$R,MATCH(K$2,List!$P:$P,0)))</f>
        <v>0</v>
      </c>
      <c r="L53" s="357">
        <f ca="1">IF(
COUNTIFS('Project Follow up - Base'!$S$20:$S$96,L$2,'Project Follow up - Base'!$F$20:$F$96,$C53)&lt;= INDEX(List!$Q:$Q,MATCH(L$2,List!$P:$P,0)),
0,
(COUNTIFS('Project Follow up - Base'!$S$20:$S$96,L$2,'Project Follow up - Base'!$F$20:$F$96,$C53)
- INDEX(List!$Q:$Q,MATCH(L$2,List!$P:$P,0)))
* INDEX(List!$R:$R,MATCH(L$2,List!$P:$P,0)))</f>
        <v>0</v>
      </c>
      <c r="M53" s="357">
        <f ca="1">IF(
COUNTIFS('Project Follow up - Base'!$S$20:$S$96,M$2,'Project Follow up - Base'!$F$20:$F$96,$C53)&lt;= INDEX(List!$Q:$Q,MATCH(M$2,List!$P:$P,0)),
0,
(COUNTIFS('Project Follow up - Base'!$S$20:$S$96,M$2,'Project Follow up - Base'!$F$20:$F$96,$C53)
- INDEX(List!$Q:$Q,MATCH(M$2,List!$P:$P,0)))
* INDEX(List!$R:$R,MATCH(M$2,List!$P:$P,0)))</f>
        <v>0</v>
      </c>
      <c r="N53" s="357">
        <f ca="1">IF(
COUNTIFS('Project Follow up - Base'!$S$20:$S$96,N$2,'Project Follow up - Base'!$F$20:$F$96,$C53)&lt;= INDEX(List!$Q:$Q,MATCH(N$2,List!$P:$P,0)),
0,
(COUNTIFS('Project Follow up - Base'!$S$20:$S$96,N$2,'Project Follow up - Base'!$F$20:$F$96,$C53)
- INDEX(List!$Q:$Q,MATCH(N$2,List!$P:$P,0)))
* INDEX(List!$R:$R,MATCH(N$2,List!$P:$P,0)))</f>
        <v>0</v>
      </c>
      <c r="O53" s="357">
        <f ca="1">IF(
COUNTIFS('Project Follow up - Base'!$S$20:$S$96,O$2,'Project Follow up - Base'!$F$20:$F$96,$C53)&lt;= INDEX(List!$Q:$Q,MATCH(O$2,List!$P:$P,0)),
0,
(COUNTIFS('Project Follow up - Base'!$S$20:$S$96,O$2,'Project Follow up - Base'!$F$20:$F$96,$C53)
- INDEX(List!$Q:$Q,MATCH(O$2,List!$P:$P,0)))
* INDEX(List!$R:$R,MATCH(O$2,List!$P:$P,0)))</f>
        <v>0</v>
      </c>
      <c r="P53" s="357">
        <f ca="1">IF(
COUNTIFS('Project Follow up - Base'!$S$20:$S$96,P$2,'Project Follow up - Base'!$F$20:$F$96,$C53)&lt;= INDEX(List!$Q:$Q,MATCH(P$2,List!$P:$P,0)),
0,
(COUNTIFS('Project Follow up - Base'!$S$20:$S$96,P$2,'Project Follow up - Base'!$F$20:$F$96,$C53)
- INDEX(List!$Q:$Q,MATCH(P$2,List!$P:$P,0)))
* INDEX(List!$R:$R,MATCH(P$2,List!$P:$P,0)))</f>
        <v>0</v>
      </c>
      <c r="Q53" s="357">
        <f ca="1">IF(
COUNTIFS('Project Follow up - Base'!$S$20:$S$96,Q$2,'Project Follow up - Base'!$F$20:$F$96,$C53)&lt;= INDEX(List!$Q:$Q,MATCH(Q$2,List!$P:$P,0)),
0,
(COUNTIFS('Project Follow up - Base'!$S$20:$S$96,Q$2,'Project Follow up - Base'!$F$20:$F$96,$C53)
- INDEX(List!$Q:$Q,MATCH(Q$2,List!$P:$P,0)))
* INDEX(List!$R:$R,MATCH(Q$2,List!$P:$P,0)))</f>
        <v>0</v>
      </c>
      <c r="R53" s="357">
        <f ca="1">IF(
COUNTIFS('Project Follow up - Base'!$S$20:$S$96,R$2,'Project Follow up - Base'!$F$20:$F$96,$C53)&lt;= INDEX(List!$Q:$Q,MATCH(R$2,List!$P:$P,0)),
0,
(COUNTIFS('Project Follow up - Base'!$S$20:$S$96,R$2,'Project Follow up - Base'!$F$20:$F$96,$C53)
- INDEX(List!$Q:$Q,MATCH(R$2,List!$P:$P,0)))
* INDEX(List!$R:$R,MATCH(R$2,List!$P:$P,0)))</f>
        <v>0</v>
      </c>
      <c r="S53" s="357">
        <f ca="1">IF(
COUNTIFS('Project Follow up - Base'!$S$20:$S$96,S$2,'Project Follow up - Base'!$F$20:$F$96,$C53)&lt;= INDEX(List!$Q:$Q,MATCH(S$2,List!$P:$P,0)),
0,
(COUNTIFS('Project Follow up - Base'!$S$20:$S$96,S$2,'Project Follow up - Base'!$F$20:$F$96,$C53)
- INDEX(List!$Q:$Q,MATCH(S$2,List!$P:$P,0)))
* INDEX(List!$R:$R,MATCH(S$2,List!$P:$P,0)))</f>
        <v>0</v>
      </c>
      <c r="T53" s="357">
        <f ca="1">IF(
COUNTIFS('Project Follow up - Base'!$S$20:$S$96,T$2,'Project Follow up - Base'!$F$20:$F$96,$C53)&lt;= INDEX(List!$Q:$Q,MATCH(T$2,List!$P:$P,0)),
0,
(COUNTIFS('Project Follow up - Base'!$S$20:$S$96,T$2,'Project Follow up - Base'!$F$20:$F$96,$C53)
- INDEX(List!$Q:$Q,MATCH(T$2,List!$P:$P,0)))
* INDEX(List!$R:$R,MATCH(T$2,List!$P:$P,0)))</f>
        <v>0</v>
      </c>
      <c r="U53" s="357">
        <f ca="1">IF(
COUNTIFS('Project Follow up - Base'!$S$20:$S$96,U$2,'Project Follow up - Base'!$F$20:$F$96,$C53)&lt;= INDEX(List!$Q:$Q,MATCH(U$2,List!$P:$P,0)),
0,
(COUNTIFS('Project Follow up - Base'!$S$20:$S$96,U$2,'Project Follow up - Base'!$F$20:$F$96,$C53)
- INDEX(List!$Q:$Q,MATCH(U$2,List!$P:$P,0)))
* INDEX(List!$R:$R,MATCH(U$2,List!$P:$P,0)))</f>
        <v>0</v>
      </c>
      <c r="V53" s="357">
        <f ca="1">IF(
COUNTIFS('Project Follow up - Base'!$S$20:$S$96,V$2,'Project Follow up - Base'!$F$20:$F$96,$C53)&lt;= INDEX(List!$Q:$Q,MATCH(V$2,List!$P:$P,0)),
0,
(COUNTIFS('Project Follow up - Base'!$S$20:$S$96,V$2,'Project Follow up - Base'!$F$20:$F$96,$C53)
- INDEX(List!$Q:$Q,MATCH(V$2,List!$P:$P,0)))
* INDEX(List!$R:$R,MATCH(V$2,List!$P:$P,0)))</f>
        <v>0</v>
      </c>
      <c r="W53" s="357">
        <f ca="1">IF(
COUNTIFS('Project Follow up - Base'!$S$20:$S$96,W$2,'Project Follow up - Base'!$F$20:$F$96,$C53)&lt;= INDEX(List!$Q:$Q,MATCH(W$2,List!$P:$P,0)),
0,
(COUNTIFS('Project Follow up - Base'!$S$20:$S$96,W$2,'Project Follow up - Base'!$F$20:$F$96,$C53)
- INDEX(List!$Q:$Q,MATCH(W$2,List!$P:$P,0)))
* INDEX(List!$R:$R,MATCH(W$2,List!$P:$P,0)))</f>
        <v>0</v>
      </c>
      <c r="X53" s="357">
        <f ca="1">IF(
COUNTIFS('Project Follow up - Base'!$S$20:$S$96,X$2,'Project Follow up - Base'!$F$20:$F$96,$C53)&lt;= INDEX(List!$Q:$Q,MATCH(X$2,List!$P:$P,0)),
0,
(COUNTIFS('Project Follow up - Base'!$S$20:$S$96,X$2,'Project Follow up - Base'!$F$20:$F$96,$C53)
- INDEX(List!$Q:$Q,MATCH(X$2,List!$P:$P,0)))
* INDEX(List!$R:$R,MATCH(X$2,List!$P:$P,0)))</f>
        <v>0</v>
      </c>
      <c r="Y53" s="357">
        <f ca="1">IF(
COUNTIFS('Project Follow up - Base'!$S$20:$S$96,Y$2,'Project Follow up - Base'!$F$20:$F$96,$C53)&lt;= INDEX(List!$Q:$Q,MATCH(Y$2,List!$P:$P,0)),
0,
(COUNTIFS('Project Follow up - Base'!$S$20:$S$96,Y$2,'Project Follow up - Base'!$F$20:$F$96,$C53)
- INDEX(List!$Q:$Q,MATCH(Y$2,List!$P:$P,0)))
* INDEX(List!$R:$R,MATCH(Y$2,List!$P:$P,0)))</f>
        <v>0</v>
      </c>
      <c r="Z53" s="357">
        <f ca="1">IF(
COUNTIFS('Project Follow up - Base'!$S$20:$S$96,Z$2,'Project Follow up - Base'!$F$20:$F$96,$C53)&lt;= INDEX(List!$Q:$Q,MATCH(Z$2,List!$P:$P,0)),
0,
(COUNTIFS('Project Follow up - Base'!$S$20:$S$96,Z$2,'Project Follow up - Base'!$F$20:$F$96,$C53)
- INDEX(List!$Q:$Q,MATCH(Z$2,List!$P:$P,0)))
* INDEX(List!$R:$R,MATCH(Z$2,List!$P:$P,0)))</f>
        <v>0</v>
      </c>
      <c r="AA53" s="357">
        <f ca="1">IF(
COUNTIFS('Project Follow up - Base'!$S$20:$S$96,AA$2,'Project Follow up - Base'!$F$20:$F$96,$C53)&lt;= INDEX(List!$Q:$Q,MATCH(AA$2,List!$P:$P,0)),
0,
(COUNTIFS('Project Follow up - Base'!$S$20:$S$96,AA$2,'Project Follow up - Base'!$F$20:$F$96,$C53)
- INDEX(List!$Q:$Q,MATCH(AA$2,List!$P:$P,0)))
* INDEX(List!$R:$R,MATCH(AA$2,List!$P:$P,0)))</f>
        <v>0</v>
      </c>
      <c r="AB53" s="357">
        <f ca="1">IF(
COUNTIFS('Project Follow up - Base'!$S$20:$S$96,AB$2,'Project Follow up - Base'!$F$20:$F$96,$C53)&lt;= INDEX(List!$Q:$Q,MATCH(AB$2,List!$P:$P,0)),
0,
(COUNTIFS('Project Follow up - Base'!$S$20:$S$96,AB$2,'Project Follow up - Base'!$F$20:$F$96,$C53)
- INDEX(List!$Q:$Q,MATCH(AB$2,List!$P:$P,0)))
* INDEX(List!$R:$R,MATCH(AB$2,List!$P:$P,0)))</f>
        <v>0</v>
      </c>
      <c r="AC53" s="357">
        <f ca="1">IF(
COUNTIFS('Project Follow up - Base'!$S$20:$S$96,AC$2,'Project Follow up - Base'!$F$20:$F$96,$C53)&lt;= INDEX(List!$Q:$Q,MATCH(AC$2,List!$P:$P,0)),
0,
(COUNTIFS('Project Follow up - Base'!$S$20:$S$96,AC$2,'Project Follow up - Base'!$F$20:$F$96,$C53)
- INDEX(List!$Q:$Q,MATCH(AC$2,List!$P:$P,0)))
* INDEX(List!$R:$R,MATCH(AC$2,List!$P:$P,0)))</f>
        <v>0</v>
      </c>
      <c r="AD53" s="357">
        <f ca="1">IF(
COUNTIFS('Project Follow up - Base'!$S$20:$S$96,AD$2,'Project Follow up - Base'!$F$20:$F$96,$C53)&lt;= INDEX(List!$Q:$Q,MATCH(AD$2,List!$P:$P,0)),
0,
(COUNTIFS('Project Follow up - Base'!$S$20:$S$96,AD$2,'Project Follow up - Base'!$F$20:$F$96,$C53)
- INDEX(List!$Q:$Q,MATCH(AD$2,List!$P:$P,0)))
* INDEX(List!$R:$R,MATCH(AD$2,List!$P:$P,0)))</f>
        <v>0</v>
      </c>
      <c r="AE53" s="357">
        <f ca="1">IF(
COUNTIFS('Project Follow up - Base'!$S$20:$S$96,AE$2,'Project Follow up - Base'!$F$20:$F$96,$C53)&lt;= INDEX(List!$Q:$Q,MATCH(AE$2,List!$P:$P,0)),
0,
(COUNTIFS('Project Follow up - Base'!$S$20:$S$96,AE$2,'Project Follow up - Base'!$F$20:$F$96,$C53)
- INDEX(List!$Q:$Q,MATCH(AE$2,List!$P:$P,0)))
* INDEX(List!$R:$R,MATCH(AE$2,List!$P:$P,0)))</f>
        <v>0</v>
      </c>
      <c r="AF53" s="357">
        <f ca="1">IF(
COUNTIFS('Project Follow up - Base'!$S$20:$S$96,AF$2,'Project Follow up - Base'!$F$20:$F$96,$C53)&lt;= INDEX(List!$Q:$Q,MATCH(AF$2,List!$P:$P,0)),
0,
(COUNTIFS('Project Follow up - Base'!$S$20:$S$96,AF$2,'Project Follow up - Base'!$F$20:$F$96,$C53)
- INDEX(List!$Q:$Q,MATCH(AF$2,List!$P:$P,0)))
* INDEX(List!$R:$R,MATCH(AF$2,List!$P:$P,0)))</f>
        <v>0</v>
      </c>
      <c r="AG53" s="357">
        <f ca="1">IF(
COUNTIFS('Project Follow up - Base'!$S$20:$S$96,AG$2,'Project Follow up - Base'!$F$20:$F$96,$C53)&lt;= INDEX(List!$Q:$Q,MATCH(AG$2,List!$P:$P,0)),
0,
(COUNTIFS('Project Follow up - Base'!$S$20:$S$96,AG$2,'Project Follow up - Base'!$F$20:$F$96,$C53)
- INDEX(List!$Q:$Q,MATCH(AG$2,List!$P:$P,0)))
* INDEX(List!$R:$R,MATCH(AG$2,List!$P:$P,0)))</f>
        <v>0</v>
      </c>
      <c r="AH53" s="357">
        <f ca="1">IF(
COUNTIFS('Project Follow up - Base'!$S$20:$S$96,AH$2,'Project Follow up - Base'!$F$20:$F$96,$C53)&lt;= INDEX(List!$Q:$Q,MATCH(AH$2,List!$P:$P,0)),
0,
(COUNTIFS('Project Follow up - Base'!$S$20:$S$96,AH$2,'Project Follow up - Base'!$F$20:$F$96,$C53)
- INDEX(List!$Q:$Q,MATCH(AH$2,List!$P:$P,0)))
* INDEX(List!$R:$R,MATCH(AH$2,List!$P:$P,0)))</f>
        <v>0</v>
      </c>
      <c r="AI53" s="357">
        <f ca="1">IF(
COUNTIFS('Project Follow up - Base'!$S$20:$S$96,AI$2,'Project Follow up - Base'!$F$20:$F$96,$C53)&lt;= INDEX(List!$Q:$Q,MATCH(AI$2,List!$P:$P,0)),
0,
(COUNTIFS('Project Follow up - Base'!$S$20:$S$96,AI$2,'Project Follow up - Base'!$F$20:$F$96,$C53)
- INDEX(List!$Q:$Q,MATCH(AI$2,List!$P:$P,0)))
* INDEX(List!$R:$R,MATCH(AI$2,List!$P:$P,0)))</f>
        <v>0</v>
      </c>
      <c r="AJ53" s="357">
        <f ca="1">IF(
COUNTIFS('Project Follow up - Base'!$S$20:$S$96,AJ$2,'Project Follow up - Base'!$F$20:$F$96,$C53)&lt;= INDEX(List!$Q:$Q,MATCH(AJ$2,List!$P:$P,0)),
0,
(COUNTIFS('Project Follow up - Base'!$S$20:$S$96,AJ$2,'Project Follow up - Base'!$F$20:$F$96,$C53)
- INDEX(List!$Q:$Q,MATCH(AJ$2,List!$P:$P,0)))
* INDEX(List!$R:$R,MATCH(AJ$2,List!$P:$P,0)))</f>
        <v>0</v>
      </c>
      <c r="AK53" s="357">
        <f ca="1">IF(
COUNTIFS('Project Follow up - Base'!$S$20:$S$96,AK$2,'Project Follow up - Base'!$F$20:$F$96,$C53)&lt;= INDEX(List!$Q:$Q,MATCH(AK$2,List!$P:$P,0)),
0,
(COUNTIFS('Project Follow up - Base'!$S$20:$S$96,AK$2,'Project Follow up - Base'!$F$20:$F$96,$C53)
- INDEX(List!$Q:$Q,MATCH(AK$2,List!$P:$P,0)))
* INDEX(List!$R:$R,MATCH(AK$2,List!$P:$P,0)))</f>
        <v>0</v>
      </c>
      <c r="AL53" s="357">
        <f ca="1">IF(
COUNTIFS('Project Follow up - Base'!$S$20:$S$96,AL$2,'Project Follow up - Base'!$F$20:$F$96,$C53)&lt;= INDEX(List!$Q:$Q,MATCH(AL$2,List!$P:$P,0)),
0,
(COUNTIFS('Project Follow up - Base'!$S$20:$S$96,AL$2,'Project Follow up - Base'!$F$20:$F$96,$C53)
- INDEX(List!$Q:$Q,MATCH(AL$2,List!$P:$P,0)))
* INDEX(List!$R:$R,MATCH(AL$2,List!$P:$P,0)))</f>
        <v>0</v>
      </c>
      <c r="AM53" s="357">
        <f ca="1">IF(
COUNTIFS('Project Follow up - Base'!$S$20:$S$96,AM$2,'Project Follow up - Base'!$F$20:$F$96,$C53)&lt;= INDEX(List!$Q:$Q,MATCH(AM$2,List!$P:$P,0)),
0,
(COUNTIFS('Project Follow up - Base'!$S$20:$S$96,AM$2,'Project Follow up - Base'!$F$20:$F$96,$C53)
- INDEX(List!$Q:$Q,MATCH(AM$2,List!$P:$P,0)))
* INDEX(List!$R:$R,MATCH(AM$2,List!$P:$P,0)))</f>
        <v>0</v>
      </c>
      <c r="AN53" s="357">
        <f ca="1">IF(
COUNTIFS('Project Follow up - Base'!$S$20:$S$96,AN$2,'Project Follow up - Base'!$F$20:$F$96,$C53)&lt;= INDEX(List!$Q:$Q,MATCH(AN$2,List!$P:$P,0)),
0,
(COUNTIFS('Project Follow up - Base'!$S$20:$S$96,AN$2,'Project Follow up - Base'!$F$20:$F$96,$C53)
- INDEX(List!$Q:$Q,MATCH(AN$2,List!$P:$P,0)))
* INDEX(List!$R:$R,MATCH(AN$2,List!$P:$P,0)))</f>
        <v>0</v>
      </c>
      <c r="AO53" s="357">
        <f ca="1">IF(
COUNTIFS('Project Follow up - Base'!$S$20:$S$96,AO$2,'Project Follow up - Base'!$F$20:$F$96,$C53)&lt;= INDEX(List!$Q:$Q,MATCH(AO$2,List!$P:$P,0)),
0,
(COUNTIFS('Project Follow up - Base'!$S$20:$S$96,AO$2,'Project Follow up - Base'!$F$20:$F$96,$C53)
- INDEX(List!$Q:$Q,MATCH(AO$2,List!$P:$P,0)))
* INDEX(List!$R:$R,MATCH(AO$2,List!$P:$P,0)))</f>
        <v>0</v>
      </c>
      <c r="AP53" s="357">
        <f ca="1">IF(
COUNTIFS('Project Follow up - Base'!$S$20:$S$96,AP$2,'Project Follow up - Base'!$F$20:$F$96,$C53)&lt;= INDEX(List!$Q:$Q,MATCH(AP$2,List!$P:$P,0)),
0,
(COUNTIFS('Project Follow up - Base'!$S$20:$S$96,AP$2,'Project Follow up - Base'!$F$20:$F$96,$C53)
- INDEX(List!$Q:$Q,MATCH(AP$2,List!$P:$P,0)))
* INDEX(List!$R:$R,MATCH(AP$2,List!$P:$P,0)))</f>
        <v>0</v>
      </c>
      <c r="AQ53" s="357">
        <f ca="1">IF(
COUNTIFS('Project Follow up - Base'!$S$20:$S$96,AQ$2,'Project Follow up - Base'!$F$20:$F$96,$C53)&lt;= INDEX(List!$Q:$Q,MATCH(AQ$2,List!$P:$P,0)),
0,
(COUNTIFS('Project Follow up - Base'!$S$20:$S$96,AQ$2,'Project Follow up - Base'!$F$20:$F$96,$C53)
- INDEX(List!$Q:$Q,MATCH(AQ$2,List!$P:$P,0)))
* INDEX(List!$R:$R,MATCH(AQ$2,List!$P:$P,0)))</f>
        <v>0</v>
      </c>
      <c r="AR53" s="357">
        <f ca="1">IF(
COUNTIFS('Project Follow up - Base'!$S$20:$S$96,AR$2,'Project Follow up - Base'!$F$20:$F$96,$C53)&lt;= INDEX(List!$Q:$Q,MATCH(AR$2,List!$P:$P,0)),
0,
(COUNTIFS('Project Follow up - Base'!$S$20:$S$96,AR$2,'Project Follow up - Base'!$F$20:$F$96,$C53)
- INDEX(List!$Q:$Q,MATCH(AR$2,List!$P:$P,0)))
* INDEX(List!$R:$R,MATCH(AR$2,List!$P:$P,0)))</f>
        <v>0</v>
      </c>
      <c r="AS53" s="357">
        <f ca="1">IF(
COUNTIFS('Project Follow up - Base'!$S$20:$S$96,AS$2,'Project Follow up - Base'!$F$20:$F$96,$C53)&lt;= INDEX(List!$Q:$Q,MATCH(AS$2,List!$P:$P,0)),
0,
(COUNTIFS('Project Follow up - Base'!$S$20:$S$96,AS$2,'Project Follow up - Base'!$F$20:$F$96,$C53)
- INDEX(List!$Q:$Q,MATCH(AS$2,List!$P:$P,0)))
* INDEX(List!$R:$R,MATCH(AS$2,List!$P:$P,0)))</f>
        <v>0</v>
      </c>
      <c r="AT53" s="357">
        <f ca="1">IF(
COUNTIFS('Project Follow up - Base'!$S$20:$S$96,AT$2,'Project Follow up - Base'!$F$20:$F$96,$C53)&lt;= INDEX(List!$Q:$Q,MATCH(AT$2,List!$P:$P,0)),
0,
(COUNTIFS('Project Follow up - Base'!$S$20:$S$96,AT$2,'Project Follow up - Base'!$F$20:$F$96,$C53)
- INDEX(List!$Q:$Q,MATCH(AT$2,List!$P:$P,0)))
* INDEX(List!$R:$R,MATCH(AT$2,List!$P:$P,0)))</f>
        <v>0</v>
      </c>
      <c r="AU53" s="357">
        <f ca="1">IF(
COUNTIFS('Project Follow up - Base'!$S$20:$S$96,AU$2,'Project Follow up - Base'!$F$20:$F$96,$C53)&lt;= INDEX(List!$Q:$Q,MATCH(AU$2,List!$P:$P,0)),
0,
(COUNTIFS('Project Follow up - Base'!$S$20:$S$96,AU$2,'Project Follow up - Base'!$F$20:$F$96,$C53)
- INDEX(List!$Q:$Q,MATCH(AU$2,List!$P:$P,0)))
* INDEX(List!$R:$R,MATCH(AU$2,List!$P:$P,0)))</f>
        <v>0</v>
      </c>
      <c r="AV53" s="357">
        <f ca="1">IF(
COUNTIFS('Project Follow up - Base'!$S$20:$S$96,AV$2,'Project Follow up - Base'!$F$20:$F$96,$C53)&lt;= INDEX(List!$Q:$Q,MATCH(AV$2,List!$P:$P,0)),
0,
(COUNTIFS('Project Follow up - Base'!$S$20:$S$96,AV$2,'Project Follow up - Base'!$F$20:$F$96,$C53)
- INDEX(List!$Q:$Q,MATCH(AV$2,List!$P:$P,0)))
* INDEX(List!$R:$R,MATCH(AV$2,List!$P:$P,0)))</f>
        <v>0</v>
      </c>
      <c r="AW53" s="357">
        <f ca="1">IF(
COUNTIFS('Project Follow up - Base'!$S$20:$S$96,AW$2,'Project Follow up - Base'!$F$20:$F$96,$C53)&lt;= INDEX(List!$Q:$Q,MATCH(AW$2,List!$P:$P,0)),
0,
(COUNTIFS('Project Follow up - Base'!$S$20:$S$96,AW$2,'Project Follow up - Base'!$F$20:$F$96,$C53)
- INDEX(List!$Q:$Q,MATCH(AW$2,List!$P:$P,0)))
* INDEX(List!$R:$R,MATCH(AW$2,List!$P:$P,0)))</f>
        <v>0</v>
      </c>
      <c r="AX53" s="357">
        <f ca="1">IF(
COUNTIFS('Project Follow up - Base'!$S$20:$S$96,AX$2,'Project Follow up - Base'!$F$20:$F$96,$C53)&lt;= INDEX(List!$Q:$Q,MATCH(AX$2,List!$P:$P,0)),
0,
(COUNTIFS('Project Follow up - Base'!$S$20:$S$96,AX$2,'Project Follow up - Base'!$F$20:$F$96,$C53)
- INDEX(List!$Q:$Q,MATCH(AX$2,List!$P:$P,0)))
* INDEX(List!$R:$R,MATCH(AX$2,List!$P:$P,0)))</f>
        <v>0</v>
      </c>
      <c r="AY53" s="357">
        <f ca="1">IF(
COUNTIFS('Project Follow up - Base'!$S$20:$S$96,AY$2,'Project Follow up - Base'!$F$20:$F$96,$C53)&lt;= INDEX(List!$Q:$Q,MATCH(AY$2,List!$P:$P,0)),
0,
(COUNTIFS('Project Follow up - Base'!$S$20:$S$96,AY$2,'Project Follow up - Base'!$F$20:$F$96,$C53)
- INDEX(List!$Q:$Q,MATCH(AY$2,List!$P:$P,0)))
* INDEX(List!$R:$R,MATCH(AY$2,List!$P:$P,0)))</f>
        <v>0</v>
      </c>
      <c r="AZ53" s="357">
        <f ca="1">IF(
COUNTIFS('Project Follow up - Base'!$S$20:$S$96,AZ$2,'Project Follow up - Base'!$F$20:$F$96,$C53)&lt;= INDEX(List!$Q:$Q,MATCH(AZ$2,List!$P:$P,0)),
0,
(COUNTIFS('Project Follow up - Base'!$S$20:$S$96,AZ$2,'Project Follow up - Base'!$F$20:$F$96,$C53)
- INDEX(List!$Q:$Q,MATCH(AZ$2,List!$P:$P,0)))
* INDEX(List!$R:$R,MATCH(AZ$2,List!$P:$P,0)))</f>
        <v>0</v>
      </c>
      <c r="BA53" s="357">
        <f ca="1">IF(
COUNTIFS('Project Follow up - Base'!$S$20:$S$96,BA$2,'Project Follow up - Base'!$F$20:$F$96,$C53)&lt;= INDEX(List!$Q:$Q,MATCH(BA$2,List!$P:$P,0)),
0,
(COUNTIFS('Project Follow up - Base'!$S$20:$S$96,BA$2,'Project Follow up - Base'!$F$20:$F$96,$C53)
- INDEX(List!$Q:$Q,MATCH(BA$2,List!$P:$P,0)))
* INDEX(List!$R:$R,MATCH(BA$2,List!$P:$P,0)))</f>
        <v>0</v>
      </c>
      <c r="BB53" s="357">
        <f ca="1">IF(
COUNTIFS('Project Follow up - Base'!$S$20:$S$96,BB$2,'Project Follow up - Base'!$F$20:$F$96,$C53)&lt;= INDEX(List!$Q:$Q,MATCH(BB$2,List!$P:$P,0)),
0,
(COUNTIFS('Project Follow up - Base'!$S$20:$S$96,BB$2,'Project Follow up - Base'!$F$20:$F$96,$C53)
- INDEX(List!$Q:$Q,MATCH(BB$2,List!$P:$P,0)))
* INDEX(List!$R:$R,MATCH(BB$2,List!$P:$P,0)))</f>
        <v>0</v>
      </c>
      <c r="BC53" s="357">
        <f ca="1">IF(
COUNTIFS('Project Follow up - Base'!$S$20:$S$96,BC$2,'Project Follow up - Base'!$F$20:$F$96,$C53)&lt;= INDEX(List!$Q:$Q,MATCH(BC$2,List!$P:$P,0)),
0,
(COUNTIFS('Project Follow up - Base'!$S$20:$S$96,BC$2,'Project Follow up - Base'!$F$20:$F$96,$C53)
- INDEX(List!$Q:$Q,MATCH(BC$2,List!$P:$P,0)))
* INDEX(List!$R:$R,MATCH(BC$2,List!$P:$P,0)))</f>
        <v>0</v>
      </c>
      <c r="BD53" s="357">
        <f ca="1">IF(
COUNTIFS('Project Follow up - Base'!$S$20:$S$96,BD$2,'Project Follow up - Base'!$F$20:$F$96,$C53)&lt;= INDEX(List!$Q:$Q,MATCH(BD$2,List!$P:$P,0)),
0,
(COUNTIFS('Project Follow up - Base'!$S$20:$S$96,BD$2,'Project Follow up - Base'!$F$20:$F$96,$C53)
- INDEX(List!$Q:$Q,MATCH(BD$2,List!$P:$P,0)))
* INDEX(List!$R:$R,MATCH(BD$2,List!$P:$P,0)))</f>
        <v>0</v>
      </c>
      <c r="BE53" s="357">
        <f ca="1">IF(
COUNTIFS('Project Follow up - Base'!$S$20:$S$96,BE$2,'Project Follow up - Base'!$F$20:$F$96,$C53)&lt;= INDEX(List!$Q:$Q,MATCH(BE$2,List!$P:$P,0)),
0,
(COUNTIFS('Project Follow up - Base'!$S$20:$S$96,BE$2,'Project Follow up - Base'!$F$20:$F$96,$C53)
- INDEX(List!$Q:$Q,MATCH(BE$2,List!$P:$P,0)))
* INDEX(List!$R:$R,MATCH(BE$2,List!$P:$P,0)))</f>
        <v>0</v>
      </c>
      <c r="BF53" s="357">
        <f ca="1">IF(
COUNTIFS('Project Follow up - Base'!$S$20:$S$96,BF$2,'Project Follow up - Base'!$F$20:$F$96,$C53)&lt;= INDEX(List!$Q:$Q,MATCH(BF$2,List!$P:$P,0)),
0,
(COUNTIFS('Project Follow up - Base'!$S$20:$S$96,BF$2,'Project Follow up - Base'!$F$20:$F$96,$C53)
- INDEX(List!$Q:$Q,MATCH(BF$2,List!$P:$P,0)))
* INDEX(List!$R:$R,MATCH(BF$2,List!$P:$P,0)))</f>
        <v>0</v>
      </c>
      <c r="BG53" s="357">
        <f ca="1">IF(
COUNTIFS('Project Follow up - Base'!$S$20:$S$96,BG$2,'Project Follow up - Base'!$F$20:$F$96,$C53)&lt;= INDEX(List!$Q:$Q,MATCH(BG$2,List!$P:$P,0)),
0,
(COUNTIFS('Project Follow up - Base'!$S$20:$S$96,BG$2,'Project Follow up - Base'!$F$20:$F$96,$C53)
- INDEX(List!$Q:$Q,MATCH(BG$2,List!$P:$P,0)))
* INDEX(List!$R:$R,MATCH(BG$2,List!$P:$P,0)))</f>
        <v>0</v>
      </c>
      <c r="BH53" s="357">
        <f ca="1">IF(
COUNTIFS('Project Follow up - Base'!$S$20:$S$96,BH$2,'Project Follow up - Base'!$F$20:$F$96,$C53)&lt;= INDEX(List!$Q:$Q,MATCH(BH$2,List!$P:$P,0)),
0,
(COUNTIFS('Project Follow up - Base'!$S$20:$S$96,BH$2,'Project Follow up - Base'!$F$20:$F$96,$C53)
- INDEX(List!$Q:$Q,MATCH(BH$2,List!$P:$P,0)))
* INDEX(List!$R:$R,MATCH(BH$2,List!$P:$P,0)))</f>
        <v>0</v>
      </c>
      <c r="BI53" s="357">
        <f ca="1">IF(
COUNTIFS('Project Follow up - Base'!$S$20:$S$96,BI$2,'Project Follow up - Base'!$F$20:$F$96,$C53)&lt;= INDEX(List!$Q:$Q,MATCH(BI$2,List!$P:$P,0)),
0,
(COUNTIFS('Project Follow up - Base'!$S$20:$S$96,BI$2,'Project Follow up - Base'!$F$20:$F$96,$C53)
- INDEX(List!$Q:$Q,MATCH(BI$2,List!$P:$P,0)))
* INDEX(List!$R:$R,MATCH(BI$2,List!$P:$P,0)))</f>
        <v>0</v>
      </c>
      <c r="BJ53" s="357">
        <f ca="1">IF(
COUNTIFS('Project Follow up - Base'!$S$20:$S$96,BJ$2,'Project Follow up - Base'!$F$20:$F$96,$C53)&lt;= INDEX(List!$Q:$Q,MATCH(BJ$2,List!$P:$P,0)),
0,
(COUNTIFS('Project Follow up - Base'!$S$20:$S$96,BJ$2,'Project Follow up - Base'!$F$20:$F$96,$C53)
- INDEX(List!$Q:$Q,MATCH(BJ$2,List!$P:$P,0)))
* INDEX(List!$R:$R,MATCH(BJ$2,List!$P:$P,0)))</f>
        <v>0</v>
      </c>
      <c r="BK53" s="357">
        <f ca="1">IF(
COUNTIFS('Project Follow up - Base'!$S$20:$S$96,BK$2,'Project Follow up - Base'!$F$20:$F$96,$C53)&lt;= INDEX(List!$Q:$Q,MATCH(BK$2,List!$P:$P,0)),
0,
(COUNTIFS('Project Follow up - Base'!$S$20:$S$96,BK$2,'Project Follow up - Base'!$F$20:$F$96,$C53)
- INDEX(List!$Q:$Q,MATCH(BK$2,List!$P:$P,0)))
* INDEX(List!$R:$R,MATCH(BK$2,List!$P:$P,0)))</f>
        <v>0</v>
      </c>
      <c r="BL53" s="357">
        <f ca="1">IF(
COUNTIFS('Project Follow up - Base'!$S$20:$S$96,BL$2,'Project Follow up - Base'!$F$20:$F$96,$C53)&lt;= INDEX(List!$Q:$Q,MATCH(BL$2,List!$P:$P,0)),
0,
(COUNTIFS('Project Follow up - Base'!$S$20:$S$96,BL$2,'Project Follow up - Base'!$F$20:$F$96,$C53)
- INDEX(List!$Q:$Q,MATCH(BL$2,List!$P:$P,0)))
* INDEX(List!$R:$R,MATCH(BL$2,List!$P:$P,0)))</f>
        <v>0</v>
      </c>
      <c r="BM53" s="357">
        <f ca="1">IF(
COUNTIFS('Project Follow up - Base'!$S$20:$S$96,BM$2,'Project Follow up - Base'!$F$20:$F$96,$C53)&lt;= INDEX(List!$Q:$Q,MATCH(BM$2,List!$P:$P,0)),
0,
(COUNTIFS('Project Follow up - Base'!$S$20:$S$96,BM$2,'Project Follow up - Base'!$F$20:$F$96,$C53)
- INDEX(List!$Q:$Q,MATCH(BM$2,List!$P:$P,0)))
* INDEX(List!$R:$R,MATCH(BM$2,List!$P:$P,0)))</f>
        <v>0</v>
      </c>
      <c r="BN53" s="357">
        <f ca="1">IF(
COUNTIFS('Project Follow up - Base'!$S$20:$S$96,BN$2,'Project Follow up - Base'!$F$20:$F$96,$C53)&lt;= INDEX(List!$Q:$Q,MATCH(BN$2,List!$P:$P,0)),
0,
(COUNTIFS('Project Follow up - Base'!$S$20:$S$96,BN$2,'Project Follow up - Base'!$F$20:$F$96,$C53)
- INDEX(List!$Q:$Q,MATCH(BN$2,List!$P:$P,0)))
* INDEX(List!$R:$R,MATCH(BN$2,List!$P:$P,0)))</f>
        <v>0</v>
      </c>
      <c r="BO53" s="357">
        <f ca="1">IF(
COUNTIFS('Project Follow up - Base'!$S$20:$S$96,BO$2,'Project Follow up - Base'!$F$20:$F$96,$C53)&lt;= INDEX(List!$Q:$Q,MATCH(BO$2,List!$P:$P,0)),
0,
(COUNTIFS('Project Follow up - Base'!$S$20:$S$96,BO$2,'Project Follow up - Base'!$F$20:$F$96,$C53)
- INDEX(List!$Q:$Q,MATCH(BO$2,List!$P:$P,0)))
* INDEX(List!$R:$R,MATCH(BO$2,List!$P:$P,0)))</f>
        <v>0</v>
      </c>
      <c r="BP53" s="357">
        <f ca="1">IF(
COUNTIFS('Project Follow up - Base'!$S$20:$S$96,BP$2,'Project Follow up - Base'!$F$20:$F$96,$C53)&lt;= INDEX(List!$Q:$Q,MATCH(BP$2,List!$P:$P,0)),
0,
(COUNTIFS('Project Follow up - Base'!$S$20:$S$96,BP$2,'Project Follow up - Base'!$F$20:$F$96,$C53)
- INDEX(List!$Q:$Q,MATCH(BP$2,List!$P:$P,0)))
* INDEX(List!$R:$R,MATCH(BP$2,List!$P:$P,0)))</f>
        <v>0</v>
      </c>
      <c r="BQ53" s="357">
        <f ca="1">IF(
COUNTIFS('Project Follow up - Base'!$S$20:$S$96,BQ$2,'Project Follow up - Base'!$F$20:$F$96,$C53)&lt;= INDEX(List!$Q:$Q,MATCH(BQ$2,List!$P:$P,0)),
0,
(COUNTIFS('Project Follow up - Base'!$S$20:$S$96,BQ$2,'Project Follow up - Base'!$F$20:$F$96,$C53)
- INDEX(List!$Q:$Q,MATCH(BQ$2,List!$P:$P,0)))
* INDEX(List!$R:$R,MATCH(BQ$2,List!$P:$P,0)))</f>
        <v>0</v>
      </c>
      <c r="BR53" s="357">
        <f ca="1">IF(
COUNTIFS('Project Follow up - Base'!$S$20:$S$96,BR$2,'Project Follow up - Base'!$F$20:$F$96,$C53)&lt;= INDEX(List!$Q:$Q,MATCH(BR$2,List!$P:$P,0)),
0,
(COUNTIFS('Project Follow up - Base'!$S$20:$S$96,BR$2,'Project Follow up - Base'!$F$20:$F$96,$C53)
- INDEX(List!$Q:$Q,MATCH(BR$2,List!$P:$P,0)))
* INDEX(List!$R:$R,MATCH(BR$2,List!$P:$P,0)))</f>
        <v>0</v>
      </c>
      <c r="BS53" s="357">
        <f ca="1">IF(
COUNTIFS('Project Follow up - Base'!$S$20:$S$96,BS$2,'Project Follow up - Base'!$F$20:$F$96,$C53)&lt;= INDEX(List!$Q:$Q,MATCH(BS$2,List!$P:$P,0)),
0,
(COUNTIFS('Project Follow up - Base'!$S$20:$S$96,BS$2,'Project Follow up - Base'!$F$20:$F$96,$C53)
- INDEX(List!$Q:$Q,MATCH(BS$2,List!$P:$P,0)))
* INDEX(List!$R:$R,MATCH(BS$2,List!$P:$P,0)))</f>
        <v>0</v>
      </c>
      <c r="BT53" s="357">
        <f ca="1">IF(
COUNTIFS('Project Follow up - Base'!$S$20:$S$96,BT$2,'Project Follow up - Base'!$F$20:$F$96,$C53)&lt;= INDEX(List!$Q:$Q,MATCH(BT$2,List!$P:$P,0)),
0,
(COUNTIFS('Project Follow up - Base'!$S$20:$S$96,BT$2,'Project Follow up - Base'!$F$20:$F$96,$C53)
- INDEX(List!$Q:$Q,MATCH(BT$2,List!$P:$P,0)))
* INDEX(List!$R:$R,MATCH(BT$2,List!$P:$P,0)))</f>
        <v>0</v>
      </c>
      <c r="BU53" s="357">
        <f ca="1">IF(
COUNTIFS('Project Follow up - Base'!$S$20:$S$96,BU$2,'Project Follow up - Base'!$F$20:$F$96,$C53)&lt;= INDEX(List!$Q:$Q,MATCH(BU$2,List!$P:$P,0)),
0,
(COUNTIFS('Project Follow up - Base'!$S$20:$S$96,BU$2,'Project Follow up - Base'!$F$20:$F$96,$C53)
- INDEX(List!$Q:$Q,MATCH(BU$2,List!$P:$P,0)))
* INDEX(List!$R:$R,MATCH(BU$2,List!$P:$P,0)))</f>
        <v>0</v>
      </c>
      <c r="BV53" s="357">
        <f ca="1">IF(
COUNTIFS('Project Follow up - Base'!$S$20:$S$96,BV$2,'Project Follow up - Base'!$F$20:$F$96,$C53)&lt;= INDEX(List!$Q:$Q,MATCH(BV$2,List!$P:$P,0)),
0,
(COUNTIFS('Project Follow up - Base'!$S$20:$S$96,BV$2,'Project Follow up - Base'!$F$20:$F$96,$C53)
- INDEX(List!$Q:$Q,MATCH(BV$2,List!$P:$P,0)))
* INDEX(List!$R:$R,MATCH(BV$2,List!$P:$P,0)))</f>
        <v>0</v>
      </c>
      <c r="BW53" s="357">
        <f ca="1">IF(
COUNTIFS('Project Follow up - Base'!$S$20:$S$96,BW$2,'Project Follow up - Base'!$F$20:$F$96,$C53)&lt;= INDEX(List!$Q:$Q,MATCH(BW$2,List!$P:$P,0)),
0,
(COUNTIFS('Project Follow up - Base'!$S$20:$S$96,BW$2,'Project Follow up - Base'!$F$20:$F$96,$C53)
- INDEX(List!$Q:$Q,MATCH(BW$2,List!$P:$P,0)))
* INDEX(List!$R:$R,MATCH(BW$2,List!$P:$P,0)))</f>
        <v>0</v>
      </c>
      <c r="BX53" s="357">
        <f ca="1">IF(
COUNTIFS('Project Follow up - Base'!$S$20:$S$96,BX$2,'Project Follow up - Base'!$F$20:$F$96,$C53)&lt;= INDEX(List!$Q:$Q,MATCH(BX$2,List!$P:$P,0)),
0,
(COUNTIFS('Project Follow up - Base'!$S$20:$S$96,BX$2,'Project Follow up - Base'!$F$20:$F$96,$C53)
- INDEX(List!$Q:$Q,MATCH(BX$2,List!$P:$P,0)))
* INDEX(List!$R:$R,MATCH(BX$2,List!$P:$P,0)))</f>
        <v>0</v>
      </c>
      <c r="BY53" s="357">
        <f ca="1">IF(
COUNTIFS('Project Follow up - Base'!$S$20:$S$96,BY$2,'Project Follow up - Base'!$F$20:$F$96,$C53)&lt;= INDEX(List!$Q:$Q,MATCH(BY$2,List!$P:$P,0)),
0,
(COUNTIFS('Project Follow up - Base'!$S$20:$S$96,BY$2,'Project Follow up - Base'!$F$20:$F$96,$C53)
- INDEX(List!$Q:$Q,MATCH(BY$2,List!$P:$P,0)))
* INDEX(List!$R:$R,MATCH(BY$2,List!$P:$P,0)))</f>
        <v>0</v>
      </c>
      <c r="BZ53" s="357">
        <f ca="1">IF(
COUNTIFS('Project Follow up - Base'!$S$20:$S$96,BZ$2,'Project Follow up - Base'!$F$20:$F$96,$C53)&lt;= INDEX(List!$Q:$Q,MATCH(BZ$2,List!$P:$P,0)),
0,
(COUNTIFS('Project Follow up - Base'!$S$20:$S$96,BZ$2,'Project Follow up - Base'!$F$20:$F$96,$C53)
- INDEX(List!$Q:$Q,MATCH(BZ$2,List!$P:$P,0)))
* INDEX(List!$R:$R,MATCH(BZ$2,List!$P:$P,0)))</f>
        <v>0</v>
      </c>
      <c r="CA53" s="357">
        <f ca="1">IF(
COUNTIFS('Project Follow up - Base'!$S$20:$S$96,CA$2,'Project Follow up - Base'!$F$20:$F$96,$C53)&lt;= INDEX(List!$Q:$Q,MATCH(CA$2,List!$P:$P,0)),
0,
(COUNTIFS('Project Follow up - Base'!$S$20:$S$96,CA$2,'Project Follow up - Base'!$F$20:$F$96,$C53)
- INDEX(List!$Q:$Q,MATCH(CA$2,List!$P:$P,0)))
* INDEX(List!$R:$R,MATCH(CA$2,List!$P:$P,0)))</f>
        <v>0</v>
      </c>
      <c r="CB53" s="357">
        <f ca="1">IF(
COUNTIFS('Project Follow up - Base'!$S$20:$S$96,CB$2,'Project Follow up - Base'!$F$20:$F$96,$C53)&lt;= INDEX(List!$Q:$Q,MATCH(CB$2,List!$P:$P,0)),
0,
(COUNTIFS('Project Follow up - Base'!$S$20:$S$96,CB$2,'Project Follow up - Base'!$F$20:$F$96,$C53)
- INDEX(List!$Q:$Q,MATCH(CB$2,List!$P:$P,0)))
* INDEX(List!$R:$R,MATCH(CB$2,List!$P:$P,0)))</f>
        <v>0</v>
      </c>
      <c r="CC53" s="357">
        <f ca="1">IF(
COUNTIFS('Project Follow up - Base'!$S$20:$S$96,CC$2,'Project Follow up - Base'!$F$20:$F$96,$C53)&lt;= INDEX(List!$Q:$Q,MATCH(CC$2,List!$P:$P,0)),
0,
(COUNTIFS('Project Follow up - Base'!$S$20:$S$96,CC$2,'Project Follow up - Base'!$F$20:$F$96,$C53)
- INDEX(List!$Q:$Q,MATCH(CC$2,List!$P:$P,0)))
* INDEX(List!$R:$R,MATCH(CC$2,List!$P:$P,0)))</f>
        <v>0</v>
      </c>
      <c r="CD53" s="357">
        <f ca="1">IF(
COUNTIFS('Project Follow up - Base'!$S$20:$S$96,CD$2,'Project Follow up - Base'!$F$20:$F$96,$C53)&lt;= INDEX(List!$Q:$Q,MATCH(CD$2,List!$P:$P,0)),
0,
(COUNTIFS('Project Follow up - Base'!$S$20:$S$96,CD$2,'Project Follow up - Base'!$F$20:$F$96,$C53)
- INDEX(List!$Q:$Q,MATCH(CD$2,List!$P:$P,0)))
* INDEX(List!$R:$R,MATCH(CD$2,List!$P:$P,0)))</f>
        <v>0</v>
      </c>
      <c r="CE53" s="357">
        <f ca="1">IF(
COUNTIFS('Project Follow up - Base'!$S$20:$S$96,CE$2,'Project Follow up - Base'!$F$20:$F$96,$C53)&lt;= INDEX(List!$Q:$Q,MATCH(CE$2,List!$P:$P,0)),
0,
(COUNTIFS('Project Follow up - Base'!$S$20:$S$96,CE$2,'Project Follow up - Base'!$F$20:$F$96,$C53)
- INDEX(List!$Q:$Q,MATCH(CE$2,List!$P:$P,0)))
* INDEX(List!$R:$R,MATCH(CE$2,List!$P:$P,0)))</f>
        <v>0</v>
      </c>
      <c r="CF53" s="357">
        <f ca="1">IF(
COUNTIFS('Project Follow up - Base'!$S$20:$S$96,CF$2,'Project Follow up - Base'!$F$20:$F$96,$C53)&lt;= INDEX(List!$Q:$Q,MATCH(CF$2,List!$P:$P,0)),
0,
(COUNTIFS('Project Follow up - Base'!$S$20:$S$96,CF$2,'Project Follow up - Base'!$F$20:$F$96,$C53)
- INDEX(List!$Q:$Q,MATCH(CF$2,List!$P:$P,0)))
* INDEX(List!$R:$R,MATCH(CF$2,List!$P:$P,0)))</f>
        <v>0</v>
      </c>
      <c r="CG53" s="357">
        <f ca="1">IF(
COUNTIFS('Project Follow up - Base'!$S$20:$S$96,CG$2,'Project Follow up - Base'!$F$20:$F$96,$C53)&lt;= INDEX(List!$Q:$Q,MATCH(CG$2,List!$P:$P,0)),
0,
(COUNTIFS('Project Follow up - Base'!$S$20:$S$96,CG$2,'Project Follow up - Base'!$F$20:$F$96,$C53)
- INDEX(List!$Q:$Q,MATCH(CG$2,List!$P:$P,0)))
* INDEX(List!$R:$R,MATCH(CG$2,List!$P:$P,0)))</f>
        <v>0</v>
      </c>
      <c r="CH53" s="357">
        <f ca="1">IF(
COUNTIFS('Project Follow up - Base'!$S$20:$S$96,CH$2,'Project Follow up - Base'!$F$20:$F$96,$C53)&lt;= INDEX(List!$Q:$Q,MATCH(CH$2,List!$P:$P,0)),
0,
(COUNTIFS('Project Follow up - Base'!$S$20:$S$96,CH$2,'Project Follow up - Base'!$F$20:$F$96,$C53)
- INDEX(List!$Q:$Q,MATCH(CH$2,List!$P:$P,0)))
* INDEX(List!$R:$R,MATCH(CH$2,List!$P:$P,0)))</f>
        <v>0</v>
      </c>
      <c r="CI53" s="357">
        <f ca="1">IF(
COUNTIFS('Project Follow up - Base'!$S$20:$S$96,CI$2,'Project Follow up - Base'!$F$20:$F$96,$C53)&lt;= INDEX(List!$Q:$Q,MATCH(CI$2,List!$P:$P,0)),
0,
(COUNTIFS('Project Follow up - Base'!$S$20:$S$96,CI$2,'Project Follow up - Base'!$F$20:$F$96,$C53)
- INDEX(List!$Q:$Q,MATCH(CI$2,List!$P:$P,0)))
* INDEX(List!$R:$R,MATCH(CI$2,List!$P:$P,0)))</f>
        <v>0</v>
      </c>
      <c r="CJ53" s="357">
        <f ca="1">IF(
COUNTIFS('Project Follow up - Base'!$S$20:$S$96,CJ$2,'Project Follow up - Base'!$F$20:$F$96,$C53)&lt;= INDEX(List!$Q:$Q,MATCH(CJ$2,List!$P:$P,0)),
0,
(COUNTIFS('Project Follow up - Base'!$S$20:$S$96,CJ$2,'Project Follow up - Base'!$F$20:$F$96,$C53)
- INDEX(List!$Q:$Q,MATCH(CJ$2,List!$P:$P,0)))
* INDEX(List!$R:$R,MATCH(CJ$2,List!$P:$P,0)))</f>
        <v>0</v>
      </c>
      <c r="CK53" s="357">
        <f ca="1">IF(
COUNTIFS('Project Follow up - Base'!$S$20:$S$96,CK$2,'Project Follow up - Base'!$F$20:$F$96,$C53)&lt;= INDEX(List!$Q:$Q,MATCH(CK$2,List!$P:$P,0)),
0,
(COUNTIFS('Project Follow up - Base'!$S$20:$S$96,CK$2,'Project Follow up - Base'!$F$20:$F$96,$C53)
- INDEX(List!$Q:$Q,MATCH(CK$2,List!$P:$P,0)))
* INDEX(List!$R:$R,MATCH(CK$2,List!$P:$P,0)))</f>
        <v>0</v>
      </c>
      <c r="CL53" s="357">
        <f ca="1">IF(
COUNTIFS('Project Follow up - Base'!$S$20:$S$96,CL$2,'Project Follow up - Base'!$F$20:$F$96,$C53)&lt;= INDEX(List!$Q:$Q,MATCH(CL$2,List!$P:$P,0)),
0,
(COUNTIFS('Project Follow up - Base'!$S$20:$S$96,CL$2,'Project Follow up - Base'!$F$20:$F$96,$C53)
- INDEX(List!$Q:$Q,MATCH(CL$2,List!$P:$P,0)))
* INDEX(List!$R:$R,MATCH(CL$2,List!$P:$P,0)))</f>
        <v>0</v>
      </c>
      <c r="CM53" s="357">
        <f ca="1">IF(
COUNTIFS('Project Follow up - Base'!$S$20:$S$96,CM$2,'Project Follow up - Base'!$F$20:$F$96,$C53)&lt;= INDEX(List!$Q:$Q,MATCH(CM$2,List!$P:$P,0)),
0,
(COUNTIFS('Project Follow up - Base'!$S$20:$S$96,CM$2,'Project Follow up - Base'!$F$20:$F$96,$C53)
- INDEX(List!$Q:$Q,MATCH(CM$2,List!$P:$P,0)))
* INDEX(List!$R:$R,MATCH(CM$2,List!$P:$P,0)))</f>
        <v>0</v>
      </c>
      <c r="CN53" s="357">
        <f ca="1">IF(
COUNTIFS('Project Follow up - Base'!$S$20:$S$96,CN$2,'Project Follow up - Base'!$F$20:$F$96,$C53)&lt;= INDEX(List!$Q:$Q,MATCH(CN$2,List!$P:$P,0)),
0,
(COUNTIFS('Project Follow up - Base'!$S$20:$S$96,CN$2,'Project Follow up - Base'!$F$20:$F$96,$C53)
- INDEX(List!$Q:$Q,MATCH(CN$2,List!$P:$P,0)))
* INDEX(List!$R:$R,MATCH(CN$2,List!$P:$P,0)))</f>
        <v>0</v>
      </c>
      <c r="CO53" s="357">
        <f ca="1">IF(
COUNTIFS('Project Follow up - Base'!$S$20:$S$96,CO$2,'Project Follow up - Base'!$F$20:$F$96,$C53)&lt;= INDEX(List!$Q:$Q,MATCH(CO$2,List!$P:$P,0)),
0,
(COUNTIFS('Project Follow up - Base'!$S$20:$S$96,CO$2,'Project Follow up - Base'!$F$20:$F$96,$C53)
- INDEX(List!$Q:$Q,MATCH(CO$2,List!$P:$P,0)))
* INDEX(List!$R:$R,MATCH(CO$2,List!$P:$P,0)))</f>
        <v>0</v>
      </c>
      <c r="CP53" s="357">
        <f ca="1">IF(
COUNTIFS('Project Follow up - Base'!$S$20:$S$96,CP$2,'Project Follow up - Base'!$F$20:$F$96,$C53)&lt;= INDEX(List!$Q:$Q,MATCH(CP$2,List!$P:$P,0)),
0,
(COUNTIFS('Project Follow up - Base'!$S$20:$S$96,CP$2,'Project Follow up - Base'!$F$20:$F$96,$C53)
- INDEX(List!$Q:$Q,MATCH(CP$2,List!$P:$P,0)))
* INDEX(List!$R:$R,MATCH(CP$2,List!$P:$P,0)))</f>
        <v>0</v>
      </c>
      <c r="CQ53" s="357">
        <f ca="1">IF(
COUNTIFS('Project Follow up - Base'!$S$20:$S$96,CQ$2,'Project Follow up - Base'!$F$20:$F$96,$C53)&lt;= INDEX(List!$Q:$Q,MATCH(CQ$2,List!$P:$P,0)),
0,
(COUNTIFS('Project Follow up - Base'!$S$20:$S$96,CQ$2,'Project Follow up - Base'!$F$20:$F$96,$C53)
- INDEX(List!$Q:$Q,MATCH(CQ$2,List!$P:$P,0)))
* INDEX(List!$R:$R,MATCH(CQ$2,List!$P:$P,0)))</f>
        <v>0</v>
      </c>
      <c r="CR53" s="357">
        <f ca="1">IF(
COUNTIFS('Project Follow up - Base'!$S$20:$S$96,CR$2,'Project Follow up - Base'!$F$20:$F$96,$C53)&lt;= INDEX(List!$Q:$Q,MATCH(CR$2,List!$P:$P,0)),
0,
(COUNTIFS('Project Follow up - Base'!$S$20:$S$96,CR$2,'Project Follow up - Base'!$F$20:$F$96,$C53)
- INDEX(List!$Q:$Q,MATCH(CR$2,List!$P:$P,0)))
* INDEX(List!$R:$R,MATCH(CR$2,List!$P:$P,0)))</f>
        <v>0</v>
      </c>
      <c r="CS53" s="357">
        <f ca="1">IF(
COUNTIFS('Project Follow up - Base'!$S$20:$S$96,CS$2,'Project Follow up - Base'!$F$20:$F$96,$C53)&lt;= INDEX(List!$Q:$Q,MATCH(CS$2,List!$P:$P,0)),
0,
(COUNTIFS('Project Follow up - Base'!$S$20:$S$96,CS$2,'Project Follow up - Base'!$F$20:$F$96,$C53)
- INDEX(List!$Q:$Q,MATCH(CS$2,List!$P:$P,0)))
* INDEX(List!$R:$R,MATCH(CS$2,List!$P:$P,0)))</f>
        <v>0</v>
      </c>
      <c r="CT53" s="357">
        <f ca="1">IF(
COUNTIFS('Project Follow up - Base'!$S$20:$S$96,CT$2,'Project Follow up - Base'!$F$20:$F$96,$C53)&lt;= INDEX(List!$Q:$Q,MATCH(CT$2,List!$P:$P,0)),
0,
(COUNTIFS('Project Follow up - Base'!$S$20:$S$96,CT$2,'Project Follow up - Base'!$F$20:$F$96,$C53)
- INDEX(List!$Q:$Q,MATCH(CT$2,List!$P:$P,0)))
* INDEX(List!$R:$R,MATCH(CT$2,List!$P:$P,0)))</f>
        <v>0</v>
      </c>
      <c r="CU53" s="357">
        <f ca="1">IF(
COUNTIFS('Project Follow up - Base'!$S$20:$S$96,CU$2,'Project Follow up - Base'!$F$20:$F$96,$C53)&lt;= INDEX(List!$Q:$Q,MATCH(CU$2,List!$P:$P,0)),
0,
(COUNTIFS('Project Follow up - Base'!$S$20:$S$96,CU$2,'Project Follow up - Base'!$F$20:$F$96,$C53)
- INDEX(List!$Q:$Q,MATCH(CU$2,List!$P:$P,0)))
* INDEX(List!$R:$R,MATCH(CU$2,List!$P:$P,0)))</f>
        <v>0</v>
      </c>
      <c r="CV53" s="357">
        <f ca="1">IF(
COUNTIFS('Project Follow up - Base'!$S$20:$S$96,CV$2,'Project Follow up - Base'!$F$20:$F$96,$C53)&lt;= INDEX(List!$Q:$Q,MATCH(CV$2,List!$P:$P,0)),
0,
(COUNTIFS('Project Follow up - Base'!$S$20:$S$96,CV$2,'Project Follow up - Base'!$F$20:$F$96,$C53)
- INDEX(List!$Q:$Q,MATCH(CV$2,List!$P:$P,0)))
* INDEX(List!$R:$R,MATCH(CV$2,List!$P:$P,0)))</f>
        <v>0</v>
      </c>
      <c r="CW53" s="357">
        <f ca="1">IF(
COUNTIFS('Project Follow up - Base'!$S$20:$S$96,CW$2,'Project Follow up - Base'!$F$20:$F$96,$C53)&lt;= INDEX(List!$Q:$Q,MATCH(CW$2,List!$P:$P,0)),
0,
(COUNTIFS('Project Follow up - Base'!$S$20:$S$96,CW$2,'Project Follow up - Base'!$F$20:$F$96,$C53)
- INDEX(List!$Q:$Q,MATCH(CW$2,List!$P:$P,0)))
* INDEX(List!$R:$R,MATCH(CW$2,List!$P:$P,0)))</f>
        <v>0</v>
      </c>
      <c r="CX53" s="357">
        <f ca="1">IF(
COUNTIFS('Project Follow up - Base'!$S$20:$S$96,CX$2,'Project Follow up - Base'!$F$20:$F$96,$C53)&lt;= INDEX(List!$Q:$Q,MATCH(CX$2,List!$P:$P,0)),
0,
(COUNTIFS('Project Follow up - Base'!$S$20:$S$96,CX$2,'Project Follow up - Base'!$F$20:$F$96,$C53)
- INDEX(List!$Q:$Q,MATCH(CX$2,List!$P:$P,0)))
* INDEX(List!$R:$R,MATCH(CX$2,List!$P:$P,0)))</f>
        <v>0</v>
      </c>
      <c r="CY53" s="357">
        <f ca="1">IF(
COUNTIFS('Project Follow up - Base'!$S$20:$S$96,CY$2,'Project Follow up - Base'!$F$20:$F$96,$C53)&lt;= INDEX(List!$Q:$Q,MATCH(CY$2,List!$P:$P,0)),
0,
(COUNTIFS('Project Follow up - Base'!$S$20:$S$96,CY$2,'Project Follow up - Base'!$F$20:$F$96,$C53)
- INDEX(List!$Q:$Q,MATCH(CY$2,List!$P:$P,0)))
* INDEX(List!$R:$R,MATCH(CY$2,List!$P:$P,0)))</f>
        <v>0</v>
      </c>
      <c r="CZ53" s="357">
        <f ca="1">IF(
COUNTIFS('Project Follow up - Base'!$S$20:$S$96,CZ$2,'Project Follow up - Base'!$F$20:$F$96,$C53)&lt;= INDEX(List!$Q:$Q,MATCH(CZ$2,List!$P:$P,0)),
0,
(COUNTIFS('Project Follow up - Base'!$S$20:$S$96,CZ$2,'Project Follow up - Base'!$F$20:$F$96,$C53)
- INDEX(List!$Q:$Q,MATCH(CZ$2,List!$P:$P,0)))
* INDEX(List!$R:$R,MATCH(CZ$2,List!$P:$P,0)))</f>
        <v>0</v>
      </c>
      <c r="DA53" s="357">
        <f ca="1">IF(
COUNTIFS('Project Follow up - Base'!$S$20:$S$96,DA$2,'Project Follow up - Base'!$F$20:$F$96,$C53)&lt;= INDEX(List!$Q:$Q,MATCH(DA$2,List!$P:$P,0)),
0,
(COUNTIFS('Project Follow up - Base'!$S$20:$S$96,DA$2,'Project Follow up - Base'!$F$20:$F$96,$C53)
- INDEX(List!$Q:$Q,MATCH(DA$2,List!$P:$P,0)))
* INDEX(List!$R:$R,MATCH(DA$2,List!$P:$P,0)))</f>
        <v>0</v>
      </c>
      <c r="DB53" s="357">
        <f ca="1">IF(
COUNTIFS('Project Follow up - Base'!$S$20:$S$96,DB$2,'Project Follow up - Base'!$F$20:$F$96,$C53)&lt;= INDEX(List!$Q:$Q,MATCH(DB$2,List!$P:$P,0)),
0,
(COUNTIFS('Project Follow up - Base'!$S$20:$S$96,DB$2,'Project Follow up - Base'!$F$20:$F$96,$C53)
- INDEX(List!$Q:$Q,MATCH(DB$2,List!$P:$P,0)))
* INDEX(List!$R:$R,MATCH(DB$2,List!$P:$P,0)))</f>
        <v>0</v>
      </c>
    </row>
    <row r="54" spans="1:106" x14ac:dyDescent="0.2">
      <c r="A54" s="353">
        <f>COUNTIF('Project Follow up - Base'!$F$20:$F$96,C54)</f>
        <v>0</v>
      </c>
      <c r="B54" s="353">
        <f>'Employees Summary'!B55</f>
        <v>0</v>
      </c>
      <c r="C54" s="353">
        <f>'Employees Summary'!C55</f>
        <v>0</v>
      </c>
      <c r="D54" s="354" t="str">
        <f>IF(C54=0,"", IF(A54&gt;0,1-(G54*[1]KPI!$C$3)-(H54*[1]KPI!$C$4),""))</f>
        <v/>
      </c>
      <c r="E54" s="365" t="str">
        <f>IF(OR(C54='Project Follow up - Base'!$D$17,C54='Project Follow up - Base'!$D$38,C54='Project Follow up - Base'!$D$74), IF(SUMIF(B:B,B54,A:A)=0,"", AVERAGEIF(B:B,B54,D:D)),"")</f>
        <v/>
      </c>
      <c r="F54" s="366">
        <f>SUMIF('Project Follow up - Base'!$F$20:$F$102,'Employees KPIs'!C54,'Project Follow up - Base'!$AA$20:$AA$102)</f>
        <v>0</v>
      </c>
      <c r="G54" s="355">
        <f>IF( F54=0,
   0,
   IF(
     F54-
     [1]KPI!$F$3
     &lt;0,0,
     F54-
     [1]KPI!$F$3
    )*
     [1]KPI!$G$3
)</f>
        <v>0</v>
      </c>
      <c r="H54" s="355">
        <f t="shared" ca="1" si="0"/>
        <v>0</v>
      </c>
      <c r="I54" s="356">
        <f ca="1">IF(
COUNTIFS('Project Follow up - Base'!$S$20:$S$96,I$2,'Project Follow up - Base'!$F$20:$F$96,$C54)&lt;= INDEX(List!$Q:$Q,MATCH(I$2,List!$P:$P,0)),
0,
(COUNTIFS('Project Follow up - Base'!$S$20:$S$96,I$2,'Project Follow up - Base'!$F$20:$F$96,$C54)
- INDEX(List!$Q:$Q,MATCH(I$2,List!$P:$P,0)))
* INDEX(List!$R:$R,MATCH(I$2,List!$P:$P,0)))</f>
        <v>0</v>
      </c>
      <c r="J54" s="357">
        <f ca="1">IF(
COUNTIFS('Project Follow up - Base'!$S$20:$S$96,J$2,'Project Follow up - Base'!$F$20:$F$96,$C54)&lt;= INDEX(List!$Q:$Q,MATCH(J$2,List!$P:$P,0)),
0,
(COUNTIFS('Project Follow up - Base'!$S$20:$S$96,J$2,'Project Follow up - Base'!$F$20:$F$96,$C54)
- INDEX(List!$Q:$Q,MATCH(J$2,List!$P:$P,0)))
* INDEX(List!$R:$R,MATCH(J$2,List!$P:$P,0)))</f>
        <v>0</v>
      </c>
      <c r="K54" s="357">
        <f ca="1">IF(
COUNTIFS('Project Follow up - Base'!$S$20:$S$96,K$2,'Project Follow up - Base'!$F$20:$F$96,$C54)&lt;= INDEX(List!$Q:$Q,MATCH(K$2,List!$P:$P,0)),
0,
(COUNTIFS('Project Follow up - Base'!$S$20:$S$96,K$2,'Project Follow up - Base'!$F$20:$F$96,$C54)
- INDEX(List!$Q:$Q,MATCH(K$2,List!$P:$P,0)))
* INDEX(List!$R:$R,MATCH(K$2,List!$P:$P,0)))</f>
        <v>0</v>
      </c>
      <c r="L54" s="357">
        <f ca="1">IF(
COUNTIFS('Project Follow up - Base'!$S$20:$S$96,L$2,'Project Follow up - Base'!$F$20:$F$96,$C54)&lt;= INDEX(List!$Q:$Q,MATCH(L$2,List!$P:$P,0)),
0,
(COUNTIFS('Project Follow up - Base'!$S$20:$S$96,L$2,'Project Follow up - Base'!$F$20:$F$96,$C54)
- INDEX(List!$Q:$Q,MATCH(L$2,List!$P:$P,0)))
* INDEX(List!$R:$R,MATCH(L$2,List!$P:$P,0)))</f>
        <v>0</v>
      </c>
      <c r="M54" s="357">
        <f ca="1">IF(
COUNTIFS('Project Follow up - Base'!$S$20:$S$96,M$2,'Project Follow up - Base'!$F$20:$F$96,$C54)&lt;= INDEX(List!$Q:$Q,MATCH(M$2,List!$P:$P,0)),
0,
(COUNTIFS('Project Follow up - Base'!$S$20:$S$96,M$2,'Project Follow up - Base'!$F$20:$F$96,$C54)
- INDEX(List!$Q:$Q,MATCH(M$2,List!$P:$P,0)))
* INDEX(List!$R:$R,MATCH(M$2,List!$P:$P,0)))</f>
        <v>0</v>
      </c>
      <c r="N54" s="357">
        <f ca="1">IF(
COUNTIFS('Project Follow up - Base'!$S$20:$S$96,N$2,'Project Follow up - Base'!$F$20:$F$96,$C54)&lt;= INDEX(List!$Q:$Q,MATCH(N$2,List!$P:$P,0)),
0,
(COUNTIFS('Project Follow up - Base'!$S$20:$S$96,N$2,'Project Follow up - Base'!$F$20:$F$96,$C54)
- INDEX(List!$Q:$Q,MATCH(N$2,List!$P:$P,0)))
* INDEX(List!$R:$R,MATCH(N$2,List!$P:$P,0)))</f>
        <v>0</v>
      </c>
      <c r="O54" s="357">
        <f ca="1">IF(
COUNTIFS('Project Follow up - Base'!$S$20:$S$96,O$2,'Project Follow up - Base'!$F$20:$F$96,$C54)&lt;= INDEX(List!$Q:$Q,MATCH(O$2,List!$P:$P,0)),
0,
(COUNTIFS('Project Follow up - Base'!$S$20:$S$96,O$2,'Project Follow up - Base'!$F$20:$F$96,$C54)
- INDEX(List!$Q:$Q,MATCH(O$2,List!$P:$P,0)))
* INDEX(List!$R:$R,MATCH(O$2,List!$P:$P,0)))</f>
        <v>0</v>
      </c>
      <c r="P54" s="357">
        <f ca="1">IF(
COUNTIFS('Project Follow up - Base'!$S$20:$S$96,P$2,'Project Follow up - Base'!$F$20:$F$96,$C54)&lt;= INDEX(List!$Q:$Q,MATCH(P$2,List!$P:$P,0)),
0,
(COUNTIFS('Project Follow up - Base'!$S$20:$S$96,P$2,'Project Follow up - Base'!$F$20:$F$96,$C54)
- INDEX(List!$Q:$Q,MATCH(P$2,List!$P:$P,0)))
* INDEX(List!$R:$R,MATCH(P$2,List!$P:$P,0)))</f>
        <v>0</v>
      </c>
      <c r="Q54" s="357">
        <f ca="1">IF(
COUNTIFS('Project Follow up - Base'!$S$20:$S$96,Q$2,'Project Follow up - Base'!$F$20:$F$96,$C54)&lt;= INDEX(List!$Q:$Q,MATCH(Q$2,List!$P:$P,0)),
0,
(COUNTIFS('Project Follow up - Base'!$S$20:$S$96,Q$2,'Project Follow up - Base'!$F$20:$F$96,$C54)
- INDEX(List!$Q:$Q,MATCH(Q$2,List!$P:$P,0)))
* INDEX(List!$R:$R,MATCH(Q$2,List!$P:$P,0)))</f>
        <v>0</v>
      </c>
      <c r="R54" s="357">
        <f ca="1">IF(
COUNTIFS('Project Follow up - Base'!$S$20:$S$96,R$2,'Project Follow up - Base'!$F$20:$F$96,$C54)&lt;= INDEX(List!$Q:$Q,MATCH(R$2,List!$P:$P,0)),
0,
(COUNTIFS('Project Follow up - Base'!$S$20:$S$96,R$2,'Project Follow up - Base'!$F$20:$F$96,$C54)
- INDEX(List!$Q:$Q,MATCH(R$2,List!$P:$P,0)))
* INDEX(List!$R:$R,MATCH(R$2,List!$P:$P,0)))</f>
        <v>0</v>
      </c>
      <c r="S54" s="357">
        <f ca="1">IF(
COUNTIFS('Project Follow up - Base'!$S$20:$S$96,S$2,'Project Follow up - Base'!$F$20:$F$96,$C54)&lt;= INDEX(List!$Q:$Q,MATCH(S$2,List!$P:$P,0)),
0,
(COUNTIFS('Project Follow up - Base'!$S$20:$S$96,S$2,'Project Follow up - Base'!$F$20:$F$96,$C54)
- INDEX(List!$Q:$Q,MATCH(S$2,List!$P:$P,0)))
* INDEX(List!$R:$R,MATCH(S$2,List!$P:$P,0)))</f>
        <v>0</v>
      </c>
      <c r="T54" s="357">
        <f ca="1">IF(
COUNTIFS('Project Follow up - Base'!$S$20:$S$96,T$2,'Project Follow up - Base'!$F$20:$F$96,$C54)&lt;= INDEX(List!$Q:$Q,MATCH(T$2,List!$P:$P,0)),
0,
(COUNTIFS('Project Follow up - Base'!$S$20:$S$96,T$2,'Project Follow up - Base'!$F$20:$F$96,$C54)
- INDEX(List!$Q:$Q,MATCH(T$2,List!$P:$P,0)))
* INDEX(List!$R:$R,MATCH(T$2,List!$P:$P,0)))</f>
        <v>0</v>
      </c>
      <c r="U54" s="357">
        <f ca="1">IF(
COUNTIFS('Project Follow up - Base'!$S$20:$S$96,U$2,'Project Follow up - Base'!$F$20:$F$96,$C54)&lt;= INDEX(List!$Q:$Q,MATCH(U$2,List!$P:$P,0)),
0,
(COUNTIFS('Project Follow up - Base'!$S$20:$S$96,U$2,'Project Follow up - Base'!$F$20:$F$96,$C54)
- INDEX(List!$Q:$Q,MATCH(U$2,List!$P:$P,0)))
* INDEX(List!$R:$R,MATCH(U$2,List!$P:$P,0)))</f>
        <v>0</v>
      </c>
      <c r="V54" s="357">
        <f ca="1">IF(
COUNTIFS('Project Follow up - Base'!$S$20:$S$96,V$2,'Project Follow up - Base'!$F$20:$F$96,$C54)&lt;= INDEX(List!$Q:$Q,MATCH(V$2,List!$P:$P,0)),
0,
(COUNTIFS('Project Follow up - Base'!$S$20:$S$96,V$2,'Project Follow up - Base'!$F$20:$F$96,$C54)
- INDEX(List!$Q:$Q,MATCH(V$2,List!$P:$P,0)))
* INDEX(List!$R:$R,MATCH(V$2,List!$P:$P,0)))</f>
        <v>0</v>
      </c>
      <c r="W54" s="357">
        <f ca="1">IF(
COUNTIFS('Project Follow up - Base'!$S$20:$S$96,W$2,'Project Follow up - Base'!$F$20:$F$96,$C54)&lt;= INDEX(List!$Q:$Q,MATCH(W$2,List!$P:$P,0)),
0,
(COUNTIFS('Project Follow up - Base'!$S$20:$S$96,W$2,'Project Follow up - Base'!$F$20:$F$96,$C54)
- INDEX(List!$Q:$Q,MATCH(W$2,List!$P:$P,0)))
* INDEX(List!$R:$R,MATCH(W$2,List!$P:$P,0)))</f>
        <v>0</v>
      </c>
      <c r="X54" s="357">
        <f ca="1">IF(
COUNTIFS('Project Follow up - Base'!$S$20:$S$96,X$2,'Project Follow up - Base'!$F$20:$F$96,$C54)&lt;= INDEX(List!$Q:$Q,MATCH(X$2,List!$P:$P,0)),
0,
(COUNTIFS('Project Follow up - Base'!$S$20:$S$96,X$2,'Project Follow up - Base'!$F$20:$F$96,$C54)
- INDEX(List!$Q:$Q,MATCH(X$2,List!$P:$P,0)))
* INDEX(List!$R:$R,MATCH(X$2,List!$P:$P,0)))</f>
        <v>0</v>
      </c>
      <c r="Y54" s="357">
        <f ca="1">IF(
COUNTIFS('Project Follow up - Base'!$S$20:$S$96,Y$2,'Project Follow up - Base'!$F$20:$F$96,$C54)&lt;= INDEX(List!$Q:$Q,MATCH(Y$2,List!$P:$P,0)),
0,
(COUNTIFS('Project Follow up - Base'!$S$20:$S$96,Y$2,'Project Follow up - Base'!$F$20:$F$96,$C54)
- INDEX(List!$Q:$Q,MATCH(Y$2,List!$P:$P,0)))
* INDEX(List!$R:$R,MATCH(Y$2,List!$P:$P,0)))</f>
        <v>0</v>
      </c>
      <c r="Z54" s="357">
        <f ca="1">IF(
COUNTIFS('Project Follow up - Base'!$S$20:$S$96,Z$2,'Project Follow up - Base'!$F$20:$F$96,$C54)&lt;= INDEX(List!$Q:$Q,MATCH(Z$2,List!$P:$P,0)),
0,
(COUNTIFS('Project Follow up - Base'!$S$20:$S$96,Z$2,'Project Follow up - Base'!$F$20:$F$96,$C54)
- INDEX(List!$Q:$Q,MATCH(Z$2,List!$P:$P,0)))
* INDEX(List!$R:$R,MATCH(Z$2,List!$P:$P,0)))</f>
        <v>0</v>
      </c>
      <c r="AA54" s="357">
        <f ca="1">IF(
COUNTIFS('Project Follow up - Base'!$S$20:$S$96,AA$2,'Project Follow up - Base'!$F$20:$F$96,$C54)&lt;= INDEX(List!$Q:$Q,MATCH(AA$2,List!$P:$P,0)),
0,
(COUNTIFS('Project Follow up - Base'!$S$20:$S$96,AA$2,'Project Follow up - Base'!$F$20:$F$96,$C54)
- INDEX(List!$Q:$Q,MATCH(AA$2,List!$P:$P,0)))
* INDEX(List!$R:$R,MATCH(AA$2,List!$P:$P,0)))</f>
        <v>0</v>
      </c>
      <c r="AB54" s="357">
        <f ca="1">IF(
COUNTIFS('Project Follow up - Base'!$S$20:$S$96,AB$2,'Project Follow up - Base'!$F$20:$F$96,$C54)&lt;= INDEX(List!$Q:$Q,MATCH(AB$2,List!$P:$P,0)),
0,
(COUNTIFS('Project Follow up - Base'!$S$20:$S$96,AB$2,'Project Follow up - Base'!$F$20:$F$96,$C54)
- INDEX(List!$Q:$Q,MATCH(AB$2,List!$P:$P,0)))
* INDEX(List!$R:$R,MATCH(AB$2,List!$P:$P,0)))</f>
        <v>0</v>
      </c>
      <c r="AC54" s="357">
        <f ca="1">IF(
COUNTIFS('Project Follow up - Base'!$S$20:$S$96,AC$2,'Project Follow up - Base'!$F$20:$F$96,$C54)&lt;= INDEX(List!$Q:$Q,MATCH(AC$2,List!$P:$P,0)),
0,
(COUNTIFS('Project Follow up - Base'!$S$20:$S$96,AC$2,'Project Follow up - Base'!$F$20:$F$96,$C54)
- INDEX(List!$Q:$Q,MATCH(AC$2,List!$P:$P,0)))
* INDEX(List!$R:$R,MATCH(AC$2,List!$P:$P,0)))</f>
        <v>0</v>
      </c>
      <c r="AD54" s="357">
        <f ca="1">IF(
COUNTIFS('Project Follow up - Base'!$S$20:$S$96,AD$2,'Project Follow up - Base'!$F$20:$F$96,$C54)&lt;= INDEX(List!$Q:$Q,MATCH(AD$2,List!$P:$P,0)),
0,
(COUNTIFS('Project Follow up - Base'!$S$20:$S$96,AD$2,'Project Follow up - Base'!$F$20:$F$96,$C54)
- INDEX(List!$Q:$Q,MATCH(AD$2,List!$P:$P,0)))
* INDEX(List!$R:$R,MATCH(AD$2,List!$P:$P,0)))</f>
        <v>0</v>
      </c>
      <c r="AE54" s="357">
        <f ca="1">IF(
COUNTIFS('Project Follow up - Base'!$S$20:$S$96,AE$2,'Project Follow up - Base'!$F$20:$F$96,$C54)&lt;= INDEX(List!$Q:$Q,MATCH(AE$2,List!$P:$P,0)),
0,
(COUNTIFS('Project Follow up - Base'!$S$20:$S$96,AE$2,'Project Follow up - Base'!$F$20:$F$96,$C54)
- INDEX(List!$Q:$Q,MATCH(AE$2,List!$P:$P,0)))
* INDEX(List!$R:$R,MATCH(AE$2,List!$P:$P,0)))</f>
        <v>0</v>
      </c>
      <c r="AF54" s="357">
        <f ca="1">IF(
COUNTIFS('Project Follow up - Base'!$S$20:$S$96,AF$2,'Project Follow up - Base'!$F$20:$F$96,$C54)&lt;= INDEX(List!$Q:$Q,MATCH(AF$2,List!$P:$P,0)),
0,
(COUNTIFS('Project Follow up - Base'!$S$20:$S$96,AF$2,'Project Follow up - Base'!$F$20:$F$96,$C54)
- INDEX(List!$Q:$Q,MATCH(AF$2,List!$P:$P,0)))
* INDEX(List!$R:$R,MATCH(AF$2,List!$P:$P,0)))</f>
        <v>0</v>
      </c>
      <c r="AG54" s="357">
        <f ca="1">IF(
COUNTIFS('Project Follow up - Base'!$S$20:$S$96,AG$2,'Project Follow up - Base'!$F$20:$F$96,$C54)&lt;= INDEX(List!$Q:$Q,MATCH(AG$2,List!$P:$P,0)),
0,
(COUNTIFS('Project Follow up - Base'!$S$20:$S$96,AG$2,'Project Follow up - Base'!$F$20:$F$96,$C54)
- INDEX(List!$Q:$Q,MATCH(AG$2,List!$P:$P,0)))
* INDEX(List!$R:$R,MATCH(AG$2,List!$P:$P,0)))</f>
        <v>0</v>
      </c>
      <c r="AH54" s="357">
        <f ca="1">IF(
COUNTIFS('Project Follow up - Base'!$S$20:$S$96,AH$2,'Project Follow up - Base'!$F$20:$F$96,$C54)&lt;= INDEX(List!$Q:$Q,MATCH(AH$2,List!$P:$P,0)),
0,
(COUNTIFS('Project Follow up - Base'!$S$20:$S$96,AH$2,'Project Follow up - Base'!$F$20:$F$96,$C54)
- INDEX(List!$Q:$Q,MATCH(AH$2,List!$P:$P,0)))
* INDEX(List!$R:$R,MATCH(AH$2,List!$P:$P,0)))</f>
        <v>0</v>
      </c>
      <c r="AI54" s="357">
        <f ca="1">IF(
COUNTIFS('Project Follow up - Base'!$S$20:$S$96,AI$2,'Project Follow up - Base'!$F$20:$F$96,$C54)&lt;= INDEX(List!$Q:$Q,MATCH(AI$2,List!$P:$P,0)),
0,
(COUNTIFS('Project Follow up - Base'!$S$20:$S$96,AI$2,'Project Follow up - Base'!$F$20:$F$96,$C54)
- INDEX(List!$Q:$Q,MATCH(AI$2,List!$P:$P,0)))
* INDEX(List!$R:$R,MATCH(AI$2,List!$P:$P,0)))</f>
        <v>0</v>
      </c>
      <c r="AJ54" s="357">
        <f ca="1">IF(
COUNTIFS('Project Follow up - Base'!$S$20:$S$96,AJ$2,'Project Follow up - Base'!$F$20:$F$96,$C54)&lt;= INDEX(List!$Q:$Q,MATCH(AJ$2,List!$P:$P,0)),
0,
(COUNTIFS('Project Follow up - Base'!$S$20:$S$96,AJ$2,'Project Follow up - Base'!$F$20:$F$96,$C54)
- INDEX(List!$Q:$Q,MATCH(AJ$2,List!$P:$P,0)))
* INDEX(List!$R:$R,MATCH(AJ$2,List!$P:$P,0)))</f>
        <v>0</v>
      </c>
      <c r="AK54" s="357">
        <f ca="1">IF(
COUNTIFS('Project Follow up - Base'!$S$20:$S$96,AK$2,'Project Follow up - Base'!$F$20:$F$96,$C54)&lt;= INDEX(List!$Q:$Q,MATCH(AK$2,List!$P:$P,0)),
0,
(COUNTIFS('Project Follow up - Base'!$S$20:$S$96,AK$2,'Project Follow up - Base'!$F$20:$F$96,$C54)
- INDEX(List!$Q:$Q,MATCH(AK$2,List!$P:$P,0)))
* INDEX(List!$R:$R,MATCH(AK$2,List!$P:$P,0)))</f>
        <v>0</v>
      </c>
      <c r="AL54" s="357">
        <f ca="1">IF(
COUNTIFS('Project Follow up - Base'!$S$20:$S$96,AL$2,'Project Follow up - Base'!$F$20:$F$96,$C54)&lt;= INDEX(List!$Q:$Q,MATCH(AL$2,List!$P:$P,0)),
0,
(COUNTIFS('Project Follow up - Base'!$S$20:$S$96,AL$2,'Project Follow up - Base'!$F$20:$F$96,$C54)
- INDEX(List!$Q:$Q,MATCH(AL$2,List!$P:$P,0)))
* INDEX(List!$R:$R,MATCH(AL$2,List!$P:$P,0)))</f>
        <v>0</v>
      </c>
      <c r="AM54" s="357">
        <f ca="1">IF(
COUNTIFS('Project Follow up - Base'!$S$20:$S$96,AM$2,'Project Follow up - Base'!$F$20:$F$96,$C54)&lt;= INDEX(List!$Q:$Q,MATCH(AM$2,List!$P:$P,0)),
0,
(COUNTIFS('Project Follow up - Base'!$S$20:$S$96,AM$2,'Project Follow up - Base'!$F$20:$F$96,$C54)
- INDEX(List!$Q:$Q,MATCH(AM$2,List!$P:$P,0)))
* INDEX(List!$R:$R,MATCH(AM$2,List!$P:$P,0)))</f>
        <v>0</v>
      </c>
      <c r="AN54" s="357">
        <f ca="1">IF(
COUNTIFS('Project Follow up - Base'!$S$20:$S$96,AN$2,'Project Follow up - Base'!$F$20:$F$96,$C54)&lt;= INDEX(List!$Q:$Q,MATCH(AN$2,List!$P:$P,0)),
0,
(COUNTIFS('Project Follow up - Base'!$S$20:$S$96,AN$2,'Project Follow up - Base'!$F$20:$F$96,$C54)
- INDEX(List!$Q:$Q,MATCH(AN$2,List!$P:$P,0)))
* INDEX(List!$R:$R,MATCH(AN$2,List!$P:$P,0)))</f>
        <v>0</v>
      </c>
      <c r="AO54" s="357">
        <f ca="1">IF(
COUNTIFS('Project Follow up - Base'!$S$20:$S$96,AO$2,'Project Follow up - Base'!$F$20:$F$96,$C54)&lt;= INDEX(List!$Q:$Q,MATCH(AO$2,List!$P:$P,0)),
0,
(COUNTIFS('Project Follow up - Base'!$S$20:$S$96,AO$2,'Project Follow up - Base'!$F$20:$F$96,$C54)
- INDEX(List!$Q:$Q,MATCH(AO$2,List!$P:$P,0)))
* INDEX(List!$R:$R,MATCH(AO$2,List!$P:$P,0)))</f>
        <v>0</v>
      </c>
      <c r="AP54" s="357">
        <f ca="1">IF(
COUNTIFS('Project Follow up - Base'!$S$20:$S$96,AP$2,'Project Follow up - Base'!$F$20:$F$96,$C54)&lt;= INDEX(List!$Q:$Q,MATCH(AP$2,List!$P:$P,0)),
0,
(COUNTIFS('Project Follow up - Base'!$S$20:$S$96,AP$2,'Project Follow up - Base'!$F$20:$F$96,$C54)
- INDEX(List!$Q:$Q,MATCH(AP$2,List!$P:$P,0)))
* INDEX(List!$R:$R,MATCH(AP$2,List!$P:$P,0)))</f>
        <v>0</v>
      </c>
      <c r="AQ54" s="357">
        <f ca="1">IF(
COUNTIFS('Project Follow up - Base'!$S$20:$S$96,AQ$2,'Project Follow up - Base'!$F$20:$F$96,$C54)&lt;= INDEX(List!$Q:$Q,MATCH(AQ$2,List!$P:$P,0)),
0,
(COUNTIFS('Project Follow up - Base'!$S$20:$S$96,AQ$2,'Project Follow up - Base'!$F$20:$F$96,$C54)
- INDEX(List!$Q:$Q,MATCH(AQ$2,List!$P:$P,0)))
* INDEX(List!$R:$R,MATCH(AQ$2,List!$P:$P,0)))</f>
        <v>0</v>
      </c>
      <c r="AR54" s="357">
        <f ca="1">IF(
COUNTIFS('Project Follow up - Base'!$S$20:$S$96,AR$2,'Project Follow up - Base'!$F$20:$F$96,$C54)&lt;= INDEX(List!$Q:$Q,MATCH(AR$2,List!$P:$P,0)),
0,
(COUNTIFS('Project Follow up - Base'!$S$20:$S$96,AR$2,'Project Follow up - Base'!$F$20:$F$96,$C54)
- INDEX(List!$Q:$Q,MATCH(AR$2,List!$P:$P,0)))
* INDEX(List!$R:$R,MATCH(AR$2,List!$P:$P,0)))</f>
        <v>0</v>
      </c>
      <c r="AS54" s="357">
        <f ca="1">IF(
COUNTIFS('Project Follow up - Base'!$S$20:$S$96,AS$2,'Project Follow up - Base'!$F$20:$F$96,$C54)&lt;= INDEX(List!$Q:$Q,MATCH(AS$2,List!$P:$P,0)),
0,
(COUNTIFS('Project Follow up - Base'!$S$20:$S$96,AS$2,'Project Follow up - Base'!$F$20:$F$96,$C54)
- INDEX(List!$Q:$Q,MATCH(AS$2,List!$P:$P,0)))
* INDEX(List!$R:$R,MATCH(AS$2,List!$P:$P,0)))</f>
        <v>0</v>
      </c>
      <c r="AT54" s="357">
        <f ca="1">IF(
COUNTIFS('Project Follow up - Base'!$S$20:$S$96,AT$2,'Project Follow up - Base'!$F$20:$F$96,$C54)&lt;= INDEX(List!$Q:$Q,MATCH(AT$2,List!$P:$P,0)),
0,
(COUNTIFS('Project Follow up - Base'!$S$20:$S$96,AT$2,'Project Follow up - Base'!$F$20:$F$96,$C54)
- INDEX(List!$Q:$Q,MATCH(AT$2,List!$P:$P,0)))
* INDEX(List!$R:$R,MATCH(AT$2,List!$P:$P,0)))</f>
        <v>0</v>
      </c>
      <c r="AU54" s="357">
        <f ca="1">IF(
COUNTIFS('Project Follow up - Base'!$S$20:$S$96,AU$2,'Project Follow up - Base'!$F$20:$F$96,$C54)&lt;= INDEX(List!$Q:$Q,MATCH(AU$2,List!$P:$P,0)),
0,
(COUNTIFS('Project Follow up - Base'!$S$20:$S$96,AU$2,'Project Follow up - Base'!$F$20:$F$96,$C54)
- INDEX(List!$Q:$Q,MATCH(AU$2,List!$P:$P,0)))
* INDEX(List!$R:$R,MATCH(AU$2,List!$P:$P,0)))</f>
        <v>0</v>
      </c>
      <c r="AV54" s="357">
        <f ca="1">IF(
COUNTIFS('Project Follow up - Base'!$S$20:$S$96,AV$2,'Project Follow up - Base'!$F$20:$F$96,$C54)&lt;= INDEX(List!$Q:$Q,MATCH(AV$2,List!$P:$P,0)),
0,
(COUNTIFS('Project Follow up - Base'!$S$20:$S$96,AV$2,'Project Follow up - Base'!$F$20:$F$96,$C54)
- INDEX(List!$Q:$Q,MATCH(AV$2,List!$P:$P,0)))
* INDEX(List!$R:$R,MATCH(AV$2,List!$P:$P,0)))</f>
        <v>0</v>
      </c>
      <c r="AW54" s="357">
        <f ca="1">IF(
COUNTIFS('Project Follow up - Base'!$S$20:$S$96,AW$2,'Project Follow up - Base'!$F$20:$F$96,$C54)&lt;= INDEX(List!$Q:$Q,MATCH(AW$2,List!$P:$P,0)),
0,
(COUNTIFS('Project Follow up - Base'!$S$20:$S$96,AW$2,'Project Follow up - Base'!$F$20:$F$96,$C54)
- INDEX(List!$Q:$Q,MATCH(AW$2,List!$P:$P,0)))
* INDEX(List!$R:$R,MATCH(AW$2,List!$P:$P,0)))</f>
        <v>0</v>
      </c>
      <c r="AX54" s="357">
        <f ca="1">IF(
COUNTIFS('Project Follow up - Base'!$S$20:$S$96,AX$2,'Project Follow up - Base'!$F$20:$F$96,$C54)&lt;= INDEX(List!$Q:$Q,MATCH(AX$2,List!$P:$P,0)),
0,
(COUNTIFS('Project Follow up - Base'!$S$20:$S$96,AX$2,'Project Follow up - Base'!$F$20:$F$96,$C54)
- INDEX(List!$Q:$Q,MATCH(AX$2,List!$P:$P,0)))
* INDEX(List!$R:$R,MATCH(AX$2,List!$P:$P,0)))</f>
        <v>0</v>
      </c>
      <c r="AY54" s="357">
        <f ca="1">IF(
COUNTIFS('Project Follow up - Base'!$S$20:$S$96,AY$2,'Project Follow up - Base'!$F$20:$F$96,$C54)&lt;= INDEX(List!$Q:$Q,MATCH(AY$2,List!$P:$P,0)),
0,
(COUNTIFS('Project Follow up - Base'!$S$20:$S$96,AY$2,'Project Follow up - Base'!$F$20:$F$96,$C54)
- INDEX(List!$Q:$Q,MATCH(AY$2,List!$P:$P,0)))
* INDEX(List!$R:$R,MATCH(AY$2,List!$P:$P,0)))</f>
        <v>0</v>
      </c>
      <c r="AZ54" s="357">
        <f ca="1">IF(
COUNTIFS('Project Follow up - Base'!$S$20:$S$96,AZ$2,'Project Follow up - Base'!$F$20:$F$96,$C54)&lt;= INDEX(List!$Q:$Q,MATCH(AZ$2,List!$P:$P,0)),
0,
(COUNTIFS('Project Follow up - Base'!$S$20:$S$96,AZ$2,'Project Follow up - Base'!$F$20:$F$96,$C54)
- INDEX(List!$Q:$Q,MATCH(AZ$2,List!$P:$P,0)))
* INDEX(List!$R:$R,MATCH(AZ$2,List!$P:$P,0)))</f>
        <v>0</v>
      </c>
      <c r="BA54" s="357">
        <f ca="1">IF(
COUNTIFS('Project Follow up - Base'!$S$20:$S$96,BA$2,'Project Follow up - Base'!$F$20:$F$96,$C54)&lt;= INDEX(List!$Q:$Q,MATCH(BA$2,List!$P:$P,0)),
0,
(COUNTIFS('Project Follow up - Base'!$S$20:$S$96,BA$2,'Project Follow up - Base'!$F$20:$F$96,$C54)
- INDEX(List!$Q:$Q,MATCH(BA$2,List!$P:$P,0)))
* INDEX(List!$R:$R,MATCH(BA$2,List!$P:$P,0)))</f>
        <v>0</v>
      </c>
      <c r="BB54" s="357">
        <f ca="1">IF(
COUNTIFS('Project Follow up - Base'!$S$20:$S$96,BB$2,'Project Follow up - Base'!$F$20:$F$96,$C54)&lt;= INDEX(List!$Q:$Q,MATCH(BB$2,List!$P:$P,0)),
0,
(COUNTIFS('Project Follow up - Base'!$S$20:$S$96,BB$2,'Project Follow up - Base'!$F$20:$F$96,$C54)
- INDEX(List!$Q:$Q,MATCH(BB$2,List!$P:$P,0)))
* INDEX(List!$R:$R,MATCH(BB$2,List!$P:$P,0)))</f>
        <v>0</v>
      </c>
      <c r="BC54" s="357">
        <f ca="1">IF(
COUNTIFS('Project Follow up - Base'!$S$20:$S$96,BC$2,'Project Follow up - Base'!$F$20:$F$96,$C54)&lt;= INDEX(List!$Q:$Q,MATCH(BC$2,List!$P:$P,0)),
0,
(COUNTIFS('Project Follow up - Base'!$S$20:$S$96,BC$2,'Project Follow up - Base'!$F$20:$F$96,$C54)
- INDEX(List!$Q:$Q,MATCH(BC$2,List!$P:$P,0)))
* INDEX(List!$R:$R,MATCH(BC$2,List!$P:$P,0)))</f>
        <v>0</v>
      </c>
      <c r="BD54" s="357">
        <f ca="1">IF(
COUNTIFS('Project Follow up - Base'!$S$20:$S$96,BD$2,'Project Follow up - Base'!$F$20:$F$96,$C54)&lt;= INDEX(List!$Q:$Q,MATCH(BD$2,List!$P:$P,0)),
0,
(COUNTIFS('Project Follow up - Base'!$S$20:$S$96,BD$2,'Project Follow up - Base'!$F$20:$F$96,$C54)
- INDEX(List!$Q:$Q,MATCH(BD$2,List!$P:$P,0)))
* INDEX(List!$R:$R,MATCH(BD$2,List!$P:$P,0)))</f>
        <v>0</v>
      </c>
      <c r="BE54" s="357">
        <f ca="1">IF(
COUNTIFS('Project Follow up - Base'!$S$20:$S$96,BE$2,'Project Follow up - Base'!$F$20:$F$96,$C54)&lt;= INDEX(List!$Q:$Q,MATCH(BE$2,List!$P:$P,0)),
0,
(COUNTIFS('Project Follow up - Base'!$S$20:$S$96,BE$2,'Project Follow up - Base'!$F$20:$F$96,$C54)
- INDEX(List!$Q:$Q,MATCH(BE$2,List!$P:$P,0)))
* INDEX(List!$R:$R,MATCH(BE$2,List!$P:$P,0)))</f>
        <v>0</v>
      </c>
      <c r="BF54" s="357">
        <f ca="1">IF(
COUNTIFS('Project Follow up - Base'!$S$20:$S$96,BF$2,'Project Follow up - Base'!$F$20:$F$96,$C54)&lt;= INDEX(List!$Q:$Q,MATCH(BF$2,List!$P:$P,0)),
0,
(COUNTIFS('Project Follow up - Base'!$S$20:$S$96,BF$2,'Project Follow up - Base'!$F$20:$F$96,$C54)
- INDEX(List!$Q:$Q,MATCH(BF$2,List!$P:$P,0)))
* INDEX(List!$R:$R,MATCH(BF$2,List!$P:$P,0)))</f>
        <v>0</v>
      </c>
      <c r="BG54" s="357">
        <f ca="1">IF(
COUNTIFS('Project Follow up - Base'!$S$20:$S$96,BG$2,'Project Follow up - Base'!$F$20:$F$96,$C54)&lt;= INDEX(List!$Q:$Q,MATCH(BG$2,List!$P:$P,0)),
0,
(COUNTIFS('Project Follow up - Base'!$S$20:$S$96,BG$2,'Project Follow up - Base'!$F$20:$F$96,$C54)
- INDEX(List!$Q:$Q,MATCH(BG$2,List!$P:$P,0)))
* INDEX(List!$R:$R,MATCH(BG$2,List!$P:$P,0)))</f>
        <v>0</v>
      </c>
      <c r="BH54" s="357">
        <f ca="1">IF(
COUNTIFS('Project Follow up - Base'!$S$20:$S$96,BH$2,'Project Follow up - Base'!$F$20:$F$96,$C54)&lt;= INDEX(List!$Q:$Q,MATCH(BH$2,List!$P:$P,0)),
0,
(COUNTIFS('Project Follow up - Base'!$S$20:$S$96,BH$2,'Project Follow up - Base'!$F$20:$F$96,$C54)
- INDEX(List!$Q:$Q,MATCH(BH$2,List!$P:$P,0)))
* INDEX(List!$R:$R,MATCH(BH$2,List!$P:$P,0)))</f>
        <v>0</v>
      </c>
      <c r="BI54" s="357">
        <f ca="1">IF(
COUNTIFS('Project Follow up - Base'!$S$20:$S$96,BI$2,'Project Follow up - Base'!$F$20:$F$96,$C54)&lt;= INDEX(List!$Q:$Q,MATCH(BI$2,List!$P:$P,0)),
0,
(COUNTIFS('Project Follow up - Base'!$S$20:$S$96,BI$2,'Project Follow up - Base'!$F$20:$F$96,$C54)
- INDEX(List!$Q:$Q,MATCH(BI$2,List!$P:$P,0)))
* INDEX(List!$R:$R,MATCH(BI$2,List!$P:$P,0)))</f>
        <v>0</v>
      </c>
      <c r="BJ54" s="357">
        <f ca="1">IF(
COUNTIFS('Project Follow up - Base'!$S$20:$S$96,BJ$2,'Project Follow up - Base'!$F$20:$F$96,$C54)&lt;= INDEX(List!$Q:$Q,MATCH(BJ$2,List!$P:$P,0)),
0,
(COUNTIFS('Project Follow up - Base'!$S$20:$S$96,BJ$2,'Project Follow up - Base'!$F$20:$F$96,$C54)
- INDEX(List!$Q:$Q,MATCH(BJ$2,List!$P:$P,0)))
* INDEX(List!$R:$R,MATCH(BJ$2,List!$P:$P,0)))</f>
        <v>0</v>
      </c>
      <c r="BK54" s="357">
        <f ca="1">IF(
COUNTIFS('Project Follow up - Base'!$S$20:$S$96,BK$2,'Project Follow up - Base'!$F$20:$F$96,$C54)&lt;= INDEX(List!$Q:$Q,MATCH(BK$2,List!$P:$P,0)),
0,
(COUNTIFS('Project Follow up - Base'!$S$20:$S$96,BK$2,'Project Follow up - Base'!$F$20:$F$96,$C54)
- INDEX(List!$Q:$Q,MATCH(BK$2,List!$P:$P,0)))
* INDEX(List!$R:$R,MATCH(BK$2,List!$P:$P,0)))</f>
        <v>0</v>
      </c>
      <c r="BL54" s="357">
        <f ca="1">IF(
COUNTIFS('Project Follow up - Base'!$S$20:$S$96,BL$2,'Project Follow up - Base'!$F$20:$F$96,$C54)&lt;= INDEX(List!$Q:$Q,MATCH(BL$2,List!$P:$P,0)),
0,
(COUNTIFS('Project Follow up - Base'!$S$20:$S$96,BL$2,'Project Follow up - Base'!$F$20:$F$96,$C54)
- INDEX(List!$Q:$Q,MATCH(BL$2,List!$P:$P,0)))
* INDEX(List!$R:$R,MATCH(BL$2,List!$P:$P,0)))</f>
        <v>0</v>
      </c>
      <c r="BM54" s="357">
        <f ca="1">IF(
COUNTIFS('Project Follow up - Base'!$S$20:$S$96,BM$2,'Project Follow up - Base'!$F$20:$F$96,$C54)&lt;= INDEX(List!$Q:$Q,MATCH(BM$2,List!$P:$P,0)),
0,
(COUNTIFS('Project Follow up - Base'!$S$20:$S$96,BM$2,'Project Follow up - Base'!$F$20:$F$96,$C54)
- INDEX(List!$Q:$Q,MATCH(BM$2,List!$P:$P,0)))
* INDEX(List!$R:$R,MATCH(BM$2,List!$P:$P,0)))</f>
        <v>0</v>
      </c>
      <c r="BN54" s="357">
        <f ca="1">IF(
COUNTIFS('Project Follow up - Base'!$S$20:$S$96,BN$2,'Project Follow up - Base'!$F$20:$F$96,$C54)&lt;= INDEX(List!$Q:$Q,MATCH(BN$2,List!$P:$P,0)),
0,
(COUNTIFS('Project Follow up - Base'!$S$20:$S$96,BN$2,'Project Follow up - Base'!$F$20:$F$96,$C54)
- INDEX(List!$Q:$Q,MATCH(BN$2,List!$P:$P,0)))
* INDEX(List!$R:$R,MATCH(BN$2,List!$P:$P,0)))</f>
        <v>0</v>
      </c>
      <c r="BO54" s="357">
        <f ca="1">IF(
COUNTIFS('Project Follow up - Base'!$S$20:$S$96,BO$2,'Project Follow up - Base'!$F$20:$F$96,$C54)&lt;= INDEX(List!$Q:$Q,MATCH(BO$2,List!$P:$P,0)),
0,
(COUNTIFS('Project Follow up - Base'!$S$20:$S$96,BO$2,'Project Follow up - Base'!$F$20:$F$96,$C54)
- INDEX(List!$Q:$Q,MATCH(BO$2,List!$P:$P,0)))
* INDEX(List!$R:$R,MATCH(BO$2,List!$P:$P,0)))</f>
        <v>0</v>
      </c>
      <c r="BP54" s="357">
        <f ca="1">IF(
COUNTIFS('Project Follow up - Base'!$S$20:$S$96,BP$2,'Project Follow up - Base'!$F$20:$F$96,$C54)&lt;= INDEX(List!$Q:$Q,MATCH(BP$2,List!$P:$P,0)),
0,
(COUNTIFS('Project Follow up - Base'!$S$20:$S$96,BP$2,'Project Follow up - Base'!$F$20:$F$96,$C54)
- INDEX(List!$Q:$Q,MATCH(BP$2,List!$P:$P,0)))
* INDEX(List!$R:$R,MATCH(BP$2,List!$P:$P,0)))</f>
        <v>0</v>
      </c>
      <c r="BQ54" s="357">
        <f ca="1">IF(
COUNTIFS('Project Follow up - Base'!$S$20:$S$96,BQ$2,'Project Follow up - Base'!$F$20:$F$96,$C54)&lt;= INDEX(List!$Q:$Q,MATCH(BQ$2,List!$P:$P,0)),
0,
(COUNTIFS('Project Follow up - Base'!$S$20:$S$96,BQ$2,'Project Follow up - Base'!$F$20:$F$96,$C54)
- INDEX(List!$Q:$Q,MATCH(BQ$2,List!$P:$P,0)))
* INDEX(List!$R:$R,MATCH(BQ$2,List!$P:$P,0)))</f>
        <v>0</v>
      </c>
      <c r="BR54" s="357">
        <f ca="1">IF(
COUNTIFS('Project Follow up - Base'!$S$20:$S$96,BR$2,'Project Follow up - Base'!$F$20:$F$96,$C54)&lt;= INDEX(List!$Q:$Q,MATCH(BR$2,List!$P:$P,0)),
0,
(COUNTIFS('Project Follow up - Base'!$S$20:$S$96,BR$2,'Project Follow up - Base'!$F$20:$F$96,$C54)
- INDEX(List!$Q:$Q,MATCH(BR$2,List!$P:$P,0)))
* INDEX(List!$R:$R,MATCH(BR$2,List!$P:$P,0)))</f>
        <v>0</v>
      </c>
      <c r="BS54" s="357">
        <f ca="1">IF(
COUNTIFS('Project Follow up - Base'!$S$20:$S$96,BS$2,'Project Follow up - Base'!$F$20:$F$96,$C54)&lt;= INDEX(List!$Q:$Q,MATCH(BS$2,List!$P:$P,0)),
0,
(COUNTIFS('Project Follow up - Base'!$S$20:$S$96,BS$2,'Project Follow up - Base'!$F$20:$F$96,$C54)
- INDEX(List!$Q:$Q,MATCH(BS$2,List!$P:$P,0)))
* INDEX(List!$R:$R,MATCH(BS$2,List!$P:$P,0)))</f>
        <v>0</v>
      </c>
      <c r="BT54" s="357">
        <f ca="1">IF(
COUNTIFS('Project Follow up - Base'!$S$20:$S$96,BT$2,'Project Follow up - Base'!$F$20:$F$96,$C54)&lt;= INDEX(List!$Q:$Q,MATCH(BT$2,List!$P:$P,0)),
0,
(COUNTIFS('Project Follow up - Base'!$S$20:$S$96,BT$2,'Project Follow up - Base'!$F$20:$F$96,$C54)
- INDEX(List!$Q:$Q,MATCH(BT$2,List!$P:$P,0)))
* INDEX(List!$R:$R,MATCH(BT$2,List!$P:$P,0)))</f>
        <v>0</v>
      </c>
      <c r="BU54" s="357">
        <f ca="1">IF(
COUNTIFS('Project Follow up - Base'!$S$20:$S$96,BU$2,'Project Follow up - Base'!$F$20:$F$96,$C54)&lt;= INDEX(List!$Q:$Q,MATCH(BU$2,List!$P:$P,0)),
0,
(COUNTIFS('Project Follow up - Base'!$S$20:$S$96,BU$2,'Project Follow up - Base'!$F$20:$F$96,$C54)
- INDEX(List!$Q:$Q,MATCH(BU$2,List!$P:$P,0)))
* INDEX(List!$R:$R,MATCH(BU$2,List!$P:$P,0)))</f>
        <v>0</v>
      </c>
      <c r="BV54" s="357">
        <f ca="1">IF(
COUNTIFS('Project Follow up - Base'!$S$20:$S$96,BV$2,'Project Follow up - Base'!$F$20:$F$96,$C54)&lt;= INDEX(List!$Q:$Q,MATCH(BV$2,List!$P:$P,0)),
0,
(COUNTIFS('Project Follow up - Base'!$S$20:$S$96,BV$2,'Project Follow up - Base'!$F$20:$F$96,$C54)
- INDEX(List!$Q:$Q,MATCH(BV$2,List!$P:$P,0)))
* INDEX(List!$R:$R,MATCH(BV$2,List!$P:$P,0)))</f>
        <v>0</v>
      </c>
      <c r="BW54" s="357">
        <f ca="1">IF(
COUNTIFS('Project Follow up - Base'!$S$20:$S$96,BW$2,'Project Follow up - Base'!$F$20:$F$96,$C54)&lt;= INDEX(List!$Q:$Q,MATCH(BW$2,List!$P:$P,0)),
0,
(COUNTIFS('Project Follow up - Base'!$S$20:$S$96,BW$2,'Project Follow up - Base'!$F$20:$F$96,$C54)
- INDEX(List!$Q:$Q,MATCH(BW$2,List!$P:$P,0)))
* INDEX(List!$R:$R,MATCH(BW$2,List!$P:$P,0)))</f>
        <v>0</v>
      </c>
      <c r="BX54" s="357">
        <f ca="1">IF(
COUNTIFS('Project Follow up - Base'!$S$20:$S$96,BX$2,'Project Follow up - Base'!$F$20:$F$96,$C54)&lt;= INDEX(List!$Q:$Q,MATCH(BX$2,List!$P:$P,0)),
0,
(COUNTIFS('Project Follow up - Base'!$S$20:$S$96,BX$2,'Project Follow up - Base'!$F$20:$F$96,$C54)
- INDEX(List!$Q:$Q,MATCH(BX$2,List!$P:$P,0)))
* INDEX(List!$R:$R,MATCH(BX$2,List!$P:$P,0)))</f>
        <v>0</v>
      </c>
      <c r="BY54" s="357">
        <f ca="1">IF(
COUNTIFS('Project Follow up - Base'!$S$20:$S$96,BY$2,'Project Follow up - Base'!$F$20:$F$96,$C54)&lt;= INDEX(List!$Q:$Q,MATCH(BY$2,List!$P:$P,0)),
0,
(COUNTIFS('Project Follow up - Base'!$S$20:$S$96,BY$2,'Project Follow up - Base'!$F$20:$F$96,$C54)
- INDEX(List!$Q:$Q,MATCH(BY$2,List!$P:$P,0)))
* INDEX(List!$R:$R,MATCH(BY$2,List!$P:$P,0)))</f>
        <v>0</v>
      </c>
      <c r="BZ54" s="357">
        <f ca="1">IF(
COUNTIFS('Project Follow up - Base'!$S$20:$S$96,BZ$2,'Project Follow up - Base'!$F$20:$F$96,$C54)&lt;= INDEX(List!$Q:$Q,MATCH(BZ$2,List!$P:$P,0)),
0,
(COUNTIFS('Project Follow up - Base'!$S$20:$S$96,BZ$2,'Project Follow up - Base'!$F$20:$F$96,$C54)
- INDEX(List!$Q:$Q,MATCH(BZ$2,List!$P:$P,0)))
* INDEX(List!$R:$R,MATCH(BZ$2,List!$P:$P,0)))</f>
        <v>0</v>
      </c>
      <c r="CA54" s="357">
        <f ca="1">IF(
COUNTIFS('Project Follow up - Base'!$S$20:$S$96,CA$2,'Project Follow up - Base'!$F$20:$F$96,$C54)&lt;= INDEX(List!$Q:$Q,MATCH(CA$2,List!$P:$P,0)),
0,
(COUNTIFS('Project Follow up - Base'!$S$20:$S$96,CA$2,'Project Follow up - Base'!$F$20:$F$96,$C54)
- INDEX(List!$Q:$Q,MATCH(CA$2,List!$P:$P,0)))
* INDEX(List!$R:$R,MATCH(CA$2,List!$P:$P,0)))</f>
        <v>0</v>
      </c>
      <c r="CB54" s="357">
        <f ca="1">IF(
COUNTIFS('Project Follow up - Base'!$S$20:$S$96,CB$2,'Project Follow up - Base'!$F$20:$F$96,$C54)&lt;= INDEX(List!$Q:$Q,MATCH(CB$2,List!$P:$P,0)),
0,
(COUNTIFS('Project Follow up - Base'!$S$20:$S$96,CB$2,'Project Follow up - Base'!$F$20:$F$96,$C54)
- INDEX(List!$Q:$Q,MATCH(CB$2,List!$P:$P,0)))
* INDEX(List!$R:$R,MATCH(CB$2,List!$P:$P,0)))</f>
        <v>0</v>
      </c>
      <c r="CC54" s="357">
        <f ca="1">IF(
COUNTIFS('Project Follow up - Base'!$S$20:$S$96,CC$2,'Project Follow up - Base'!$F$20:$F$96,$C54)&lt;= INDEX(List!$Q:$Q,MATCH(CC$2,List!$P:$P,0)),
0,
(COUNTIFS('Project Follow up - Base'!$S$20:$S$96,CC$2,'Project Follow up - Base'!$F$20:$F$96,$C54)
- INDEX(List!$Q:$Q,MATCH(CC$2,List!$P:$P,0)))
* INDEX(List!$R:$R,MATCH(CC$2,List!$P:$P,0)))</f>
        <v>0</v>
      </c>
      <c r="CD54" s="357">
        <f ca="1">IF(
COUNTIFS('Project Follow up - Base'!$S$20:$S$96,CD$2,'Project Follow up - Base'!$F$20:$F$96,$C54)&lt;= INDEX(List!$Q:$Q,MATCH(CD$2,List!$P:$P,0)),
0,
(COUNTIFS('Project Follow up - Base'!$S$20:$S$96,CD$2,'Project Follow up - Base'!$F$20:$F$96,$C54)
- INDEX(List!$Q:$Q,MATCH(CD$2,List!$P:$P,0)))
* INDEX(List!$R:$R,MATCH(CD$2,List!$P:$P,0)))</f>
        <v>0</v>
      </c>
      <c r="CE54" s="357">
        <f ca="1">IF(
COUNTIFS('Project Follow up - Base'!$S$20:$S$96,CE$2,'Project Follow up - Base'!$F$20:$F$96,$C54)&lt;= INDEX(List!$Q:$Q,MATCH(CE$2,List!$P:$P,0)),
0,
(COUNTIFS('Project Follow up - Base'!$S$20:$S$96,CE$2,'Project Follow up - Base'!$F$20:$F$96,$C54)
- INDEX(List!$Q:$Q,MATCH(CE$2,List!$P:$P,0)))
* INDEX(List!$R:$R,MATCH(CE$2,List!$P:$P,0)))</f>
        <v>0</v>
      </c>
      <c r="CF54" s="357">
        <f ca="1">IF(
COUNTIFS('Project Follow up - Base'!$S$20:$S$96,CF$2,'Project Follow up - Base'!$F$20:$F$96,$C54)&lt;= INDEX(List!$Q:$Q,MATCH(CF$2,List!$P:$P,0)),
0,
(COUNTIFS('Project Follow up - Base'!$S$20:$S$96,CF$2,'Project Follow up - Base'!$F$20:$F$96,$C54)
- INDEX(List!$Q:$Q,MATCH(CF$2,List!$P:$P,0)))
* INDEX(List!$R:$R,MATCH(CF$2,List!$P:$P,0)))</f>
        <v>0</v>
      </c>
      <c r="CG54" s="357">
        <f ca="1">IF(
COUNTIFS('Project Follow up - Base'!$S$20:$S$96,CG$2,'Project Follow up - Base'!$F$20:$F$96,$C54)&lt;= INDEX(List!$Q:$Q,MATCH(CG$2,List!$P:$P,0)),
0,
(COUNTIFS('Project Follow up - Base'!$S$20:$S$96,CG$2,'Project Follow up - Base'!$F$20:$F$96,$C54)
- INDEX(List!$Q:$Q,MATCH(CG$2,List!$P:$P,0)))
* INDEX(List!$R:$R,MATCH(CG$2,List!$P:$P,0)))</f>
        <v>0</v>
      </c>
      <c r="CH54" s="357">
        <f ca="1">IF(
COUNTIFS('Project Follow up - Base'!$S$20:$S$96,CH$2,'Project Follow up - Base'!$F$20:$F$96,$C54)&lt;= INDEX(List!$Q:$Q,MATCH(CH$2,List!$P:$P,0)),
0,
(COUNTIFS('Project Follow up - Base'!$S$20:$S$96,CH$2,'Project Follow up - Base'!$F$20:$F$96,$C54)
- INDEX(List!$Q:$Q,MATCH(CH$2,List!$P:$P,0)))
* INDEX(List!$R:$R,MATCH(CH$2,List!$P:$P,0)))</f>
        <v>0</v>
      </c>
      <c r="CI54" s="357">
        <f ca="1">IF(
COUNTIFS('Project Follow up - Base'!$S$20:$S$96,CI$2,'Project Follow up - Base'!$F$20:$F$96,$C54)&lt;= INDEX(List!$Q:$Q,MATCH(CI$2,List!$P:$P,0)),
0,
(COUNTIFS('Project Follow up - Base'!$S$20:$S$96,CI$2,'Project Follow up - Base'!$F$20:$F$96,$C54)
- INDEX(List!$Q:$Q,MATCH(CI$2,List!$P:$P,0)))
* INDEX(List!$R:$R,MATCH(CI$2,List!$P:$P,0)))</f>
        <v>0</v>
      </c>
      <c r="CJ54" s="357">
        <f ca="1">IF(
COUNTIFS('Project Follow up - Base'!$S$20:$S$96,CJ$2,'Project Follow up - Base'!$F$20:$F$96,$C54)&lt;= INDEX(List!$Q:$Q,MATCH(CJ$2,List!$P:$P,0)),
0,
(COUNTIFS('Project Follow up - Base'!$S$20:$S$96,CJ$2,'Project Follow up - Base'!$F$20:$F$96,$C54)
- INDEX(List!$Q:$Q,MATCH(CJ$2,List!$P:$P,0)))
* INDEX(List!$R:$R,MATCH(CJ$2,List!$P:$P,0)))</f>
        <v>0</v>
      </c>
      <c r="CK54" s="357">
        <f ca="1">IF(
COUNTIFS('Project Follow up - Base'!$S$20:$S$96,CK$2,'Project Follow up - Base'!$F$20:$F$96,$C54)&lt;= INDEX(List!$Q:$Q,MATCH(CK$2,List!$P:$P,0)),
0,
(COUNTIFS('Project Follow up - Base'!$S$20:$S$96,CK$2,'Project Follow up - Base'!$F$20:$F$96,$C54)
- INDEX(List!$Q:$Q,MATCH(CK$2,List!$P:$P,0)))
* INDEX(List!$R:$R,MATCH(CK$2,List!$P:$P,0)))</f>
        <v>0</v>
      </c>
      <c r="CL54" s="357">
        <f ca="1">IF(
COUNTIFS('Project Follow up - Base'!$S$20:$S$96,CL$2,'Project Follow up - Base'!$F$20:$F$96,$C54)&lt;= INDEX(List!$Q:$Q,MATCH(CL$2,List!$P:$P,0)),
0,
(COUNTIFS('Project Follow up - Base'!$S$20:$S$96,CL$2,'Project Follow up - Base'!$F$20:$F$96,$C54)
- INDEX(List!$Q:$Q,MATCH(CL$2,List!$P:$P,0)))
* INDEX(List!$R:$R,MATCH(CL$2,List!$P:$P,0)))</f>
        <v>0</v>
      </c>
      <c r="CM54" s="357">
        <f ca="1">IF(
COUNTIFS('Project Follow up - Base'!$S$20:$S$96,CM$2,'Project Follow up - Base'!$F$20:$F$96,$C54)&lt;= INDEX(List!$Q:$Q,MATCH(CM$2,List!$P:$P,0)),
0,
(COUNTIFS('Project Follow up - Base'!$S$20:$S$96,CM$2,'Project Follow up - Base'!$F$20:$F$96,$C54)
- INDEX(List!$Q:$Q,MATCH(CM$2,List!$P:$P,0)))
* INDEX(List!$R:$R,MATCH(CM$2,List!$P:$P,0)))</f>
        <v>0</v>
      </c>
      <c r="CN54" s="357">
        <f ca="1">IF(
COUNTIFS('Project Follow up - Base'!$S$20:$S$96,CN$2,'Project Follow up - Base'!$F$20:$F$96,$C54)&lt;= INDEX(List!$Q:$Q,MATCH(CN$2,List!$P:$P,0)),
0,
(COUNTIFS('Project Follow up - Base'!$S$20:$S$96,CN$2,'Project Follow up - Base'!$F$20:$F$96,$C54)
- INDEX(List!$Q:$Q,MATCH(CN$2,List!$P:$P,0)))
* INDEX(List!$R:$R,MATCH(CN$2,List!$P:$P,0)))</f>
        <v>0</v>
      </c>
      <c r="CO54" s="357">
        <f ca="1">IF(
COUNTIFS('Project Follow up - Base'!$S$20:$S$96,CO$2,'Project Follow up - Base'!$F$20:$F$96,$C54)&lt;= INDEX(List!$Q:$Q,MATCH(CO$2,List!$P:$P,0)),
0,
(COUNTIFS('Project Follow up - Base'!$S$20:$S$96,CO$2,'Project Follow up - Base'!$F$20:$F$96,$C54)
- INDEX(List!$Q:$Q,MATCH(CO$2,List!$P:$P,0)))
* INDEX(List!$R:$R,MATCH(CO$2,List!$P:$P,0)))</f>
        <v>0</v>
      </c>
      <c r="CP54" s="357">
        <f ca="1">IF(
COUNTIFS('Project Follow up - Base'!$S$20:$S$96,CP$2,'Project Follow up - Base'!$F$20:$F$96,$C54)&lt;= INDEX(List!$Q:$Q,MATCH(CP$2,List!$P:$P,0)),
0,
(COUNTIFS('Project Follow up - Base'!$S$20:$S$96,CP$2,'Project Follow up - Base'!$F$20:$F$96,$C54)
- INDEX(List!$Q:$Q,MATCH(CP$2,List!$P:$P,0)))
* INDEX(List!$R:$R,MATCH(CP$2,List!$P:$P,0)))</f>
        <v>0</v>
      </c>
      <c r="CQ54" s="357">
        <f ca="1">IF(
COUNTIFS('Project Follow up - Base'!$S$20:$S$96,CQ$2,'Project Follow up - Base'!$F$20:$F$96,$C54)&lt;= INDEX(List!$Q:$Q,MATCH(CQ$2,List!$P:$P,0)),
0,
(COUNTIFS('Project Follow up - Base'!$S$20:$S$96,CQ$2,'Project Follow up - Base'!$F$20:$F$96,$C54)
- INDEX(List!$Q:$Q,MATCH(CQ$2,List!$P:$P,0)))
* INDEX(List!$R:$R,MATCH(CQ$2,List!$P:$P,0)))</f>
        <v>0</v>
      </c>
      <c r="CR54" s="357">
        <f ca="1">IF(
COUNTIFS('Project Follow up - Base'!$S$20:$S$96,CR$2,'Project Follow up - Base'!$F$20:$F$96,$C54)&lt;= INDEX(List!$Q:$Q,MATCH(CR$2,List!$P:$P,0)),
0,
(COUNTIFS('Project Follow up - Base'!$S$20:$S$96,CR$2,'Project Follow up - Base'!$F$20:$F$96,$C54)
- INDEX(List!$Q:$Q,MATCH(CR$2,List!$P:$P,0)))
* INDEX(List!$R:$R,MATCH(CR$2,List!$P:$P,0)))</f>
        <v>0</v>
      </c>
      <c r="CS54" s="357">
        <f ca="1">IF(
COUNTIFS('Project Follow up - Base'!$S$20:$S$96,CS$2,'Project Follow up - Base'!$F$20:$F$96,$C54)&lt;= INDEX(List!$Q:$Q,MATCH(CS$2,List!$P:$P,0)),
0,
(COUNTIFS('Project Follow up - Base'!$S$20:$S$96,CS$2,'Project Follow up - Base'!$F$20:$F$96,$C54)
- INDEX(List!$Q:$Q,MATCH(CS$2,List!$P:$P,0)))
* INDEX(List!$R:$R,MATCH(CS$2,List!$P:$P,0)))</f>
        <v>0</v>
      </c>
      <c r="CT54" s="357">
        <f ca="1">IF(
COUNTIFS('Project Follow up - Base'!$S$20:$S$96,CT$2,'Project Follow up - Base'!$F$20:$F$96,$C54)&lt;= INDEX(List!$Q:$Q,MATCH(CT$2,List!$P:$P,0)),
0,
(COUNTIFS('Project Follow up - Base'!$S$20:$S$96,CT$2,'Project Follow up - Base'!$F$20:$F$96,$C54)
- INDEX(List!$Q:$Q,MATCH(CT$2,List!$P:$P,0)))
* INDEX(List!$R:$R,MATCH(CT$2,List!$P:$P,0)))</f>
        <v>0</v>
      </c>
      <c r="CU54" s="357">
        <f ca="1">IF(
COUNTIFS('Project Follow up - Base'!$S$20:$S$96,CU$2,'Project Follow up - Base'!$F$20:$F$96,$C54)&lt;= INDEX(List!$Q:$Q,MATCH(CU$2,List!$P:$P,0)),
0,
(COUNTIFS('Project Follow up - Base'!$S$20:$S$96,CU$2,'Project Follow up - Base'!$F$20:$F$96,$C54)
- INDEX(List!$Q:$Q,MATCH(CU$2,List!$P:$P,0)))
* INDEX(List!$R:$R,MATCH(CU$2,List!$P:$P,0)))</f>
        <v>0</v>
      </c>
      <c r="CV54" s="357">
        <f ca="1">IF(
COUNTIFS('Project Follow up - Base'!$S$20:$S$96,CV$2,'Project Follow up - Base'!$F$20:$F$96,$C54)&lt;= INDEX(List!$Q:$Q,MATCH(CV$2,List!$P:$P,0)),
0,
(COUNTIFS('Project Follow up - Base'!$S$20:$S$96,CV$2,'Project Follow up - Base'!$F$20:$F$96,$C54)
- INDEX(List!$Q:$Q,MATCH(CV$2,List!$P:$P,0)))
* INDEX(List!$R:$R,MATCH(CV$2,List!$P:$P,0)))</f>
        <v>0</v>
      </c>
      <c r="CW54" s="357">
        <f ca="1">IF(
COUNTIFS('Project Follow up - Base'!$S$20:$S$96,CW$2,'Project Follow up - Base'!$F$20:$F$96,$C54)&lt;= INDEX(List!$Q:$Q,MATCH(CW$2,List!$P:$P,0)),
0,
(COUNTIFS('Project Follow up - Base'!$S$20:$S$96,CW$2,'Project Follow up - Base'!$F$20:$F$96,$C54)
- INDEX(List!$Q:$Q,MATCH(CW$2,List!$P:$P,0)))
* INDEX(List!$R:$R,MATCH(CW$2,List!$P:$P,0)))</f>
        <v>0</v>
      </c>
      <c r="CX54" s="357">
        <f ca="1">IF(
COUNTIFS('Project Follow up - Base'!$S$20:$S$96,CX$2,'Project Follow up - Base'!$F$20:$F$96,$C54)&lt;= INDEX(List!$Q:$Q,MATCH(CX$2,List!$P:$P,0)),
0,
(COUNTIFS('Project Follow up - Base'!$S$20:$S$96,CX$2,'Project Follow up - Base'!$F$20:$F$96,$C54)
- INDEX(List!$Q:$Q,MATCH(CX$2,List!$P:$P,0)))
* INDEX(List!$R:$R,MATCH(CX$2,List!$P:$P,0)))</f>
        <v>0</v>
      </c>
      <c r="CY54" s="357">
        <f ca="1">IF(
COUNTIFS('Project Follow up - Base'!$S$20:$S$96,CY$2,'Project Follow up - Base'!$F$20:$F$96,$C54)&lt;= INDEX(List!$Q:$Q,MATCH(CY$2,List!$P:$P,0)),
0,
(COUNTIFS('Project Follow up - Base'!$S$20:$S$96,CY$2,'Project Follow up - Base'!$F$20:$F$96,$C54)
- INDEX(List!$Q:$Q,MATCH(CY$2,List!$P:$P,0)))
* INDEX(List!$R:$R,MATCH(CY$2,List!$P:$P,0)))</f>
        <v>0</v>
      </c>
      <c r="CZ54" s="357">
        <f ca="1">IF(
COUNTIFS('Project Follow up - Base'!$S$20:$S$96,CZ$2,'Project Follow up - Base'!$F$20:$F$96,$C54)&lt;= INDEX(List!$Q:$Q,MATCH(CZ$2,List!$P:$P,0)),
0,
(COUNTIFS('Project Follow up - Base'!$S$20:$S$96,CZ$2,'Project Follow up - Base'!$F$20:$F$96,$C54)
- INDEX(List!$Q:$Q,MATCH(CZ$2,List!$P:$P,0)))
* INDEX(List!$R:$R,MATCH(CZ$2,List!$P:$P,0)))</f>
        <v>0</v>
      </c>
      <c r="DA54" s="357">
        <f ca="1">IF(
COUNTIFS('Project Follow up - Base'!$S$20:$S$96,DA$2,'Project Follow up - Base'!$F$20:$F$96,$C54)&lt;= INDEX(List!$Q:$Q,MATCH(DA$2,List!$P:$P,0)),
0,
(COUNTIFS('Project Follow up - Base'!$S$20:$S$96,DA$2,'Project Follow up - Base'!$F$20:$F$96,$C54)
- INDEX(List!$Q:$Q,MATCH(DA$2,List!$P:$P,0)))
* INDEX(List!$R:$R,MATCH(DA$2,List!$P:$P,0)))</f>
        <v>0</v>
      </c>
      <c r="DB54" s="357">
        <f ca="1">IF(
COUNTIFS('Project Follow up - Base'!$S$20:$S$96,DB$2,'Project Follow up - Base'!$F$20:$F$96,$C54)&lt;= INDEX(List!$Q:$Q,MATCH(DB$2,List!$P:$P,0)),
0,
(COUNTIFS('Project Follow up - Base'!$S$20:$S$96,DB$2,'Project Follow up - Base'!$F$20:$F$96,$C54)
- INDEX(List!$Q:$Q,MATCH(DB$2,List!$P:$P,0)))
* INDEX(List!$R:$R,MATCH(DB$2,List!$P:$P,0)))</f>
        <v>0</v>
      </c>
    </row>
    <row r="55" spans="1:106" x14ac:dyDescent="0.2">
      <c r="A55" s="353">
        <f>COUNTIF('Project Follow up - Base'!$F$20:$F$96,C55)</f>
        <v>0</v>
      </c>
      <c r="B55" s="353">
        <f>'Employees Summary'!B56</f>
        <v>0</v>
      </c>
      <c r="C55" s="353">
        <f>'Employees Summary'!C56</f>
        <v>0</v>
      </c>
      <c r="D55" s="354" t="str">
        <f>IF(C55=0,"", IF(A55&gt;0,1-(G55*[1]KPI!$C$3)-(H55*[1]KPI!$C$4),""))</f>
        <v/>
      </c>
      <c r="E55" s="365" t="str">
        <f>IF(OR(C55='Project Follow up - Base'!$D$17,C55='Project Follow up - Base'!$D$38,C55='Project Follow up - Base'!$D$74), IF(SUMIF(B:B,B55,A:A)=0,"", AVERAGEIF(B:B,B55,D:D)),"")</f>
        <v/>
      </c>
      <c r="F55" s="366">
        <f>SUMIF('Project Follow up - Base'!$F$20:$F$102,'Employees KPIs'!C55,'Project Follow up - Base'!$AA$20:$AA$102)</f>
        <v>0</v>
      </c>
      <c r="G55" s="355">
        <f>IF( F55=0,
   0,
   IF(
     F55-
     [1]KPI!$F$3
     &lt;0,0,
     F55-
     [1]KPI!$F$3
    )*
     [1]KPI!$G$3
)</f>
        <v>0</v>
      </c>
      <c r="H55" s="355">
        <f t="shared" ca="1" si="0"/>
        <v>0</v>
      </c>
      <c r="I55" s="356">
        <f ca="1">IF(
COUNTIFS('Project Follow up - Base'!$S$20:$S$96,I$2,'Project Follow up - Base'!$F$20:$F$96,$C55)&lt;= INDEX(List!$Q:$Q,MATCH(I$2,List!$P:$P,0)),
0,
(COUNTIFS('Project Follow up - Base'!$S$20:$S$96,I$2,'Project Follow up - Base'!$F$20:$F$96,$C55)
- INDEX(List!$Q:$Q,MATCH(I$2,List!$P:$P,0)))
* INDEX(List!$R:$R,MATCH(I$2,List!$P:$P,0)))</f>
        <v>0</v>
      </c>
      <c r="J55" s="357">
        <f ca="1">IF(
COUNTIFS('Project Follow up - Base'!$S$20:$S$96,J$2,'Project Follow up - Base'!$F$20:$F$96,$C55)&lt;= INDEX(List!$Q:$Q,MATCH(J$2,List!$P:$P,0)),
0,
(COUNTIFS('Project Follow up - Base'!$S$20:$S$96,J$2,'Project Follow up - Base'!$F$20:$F$96,$C55)
- INDEX(List!$Q:$Q,MATCH(J$2,List!$P:$P,0)))
* INDEX(List!$R:$R,MATCH(J$2,List!$P:$P,0)))</f>
        <v>0</v>
      </c>
      <c r="K55" s="357">
        <f ca="1">IF(
COUNTIFS('Project Follow up - Base'!$S$20:$S$96,K$2,'Project Follow up - Base'!$F$20:$F$96,$C55)&lt;= INDEX(List!$Q:$Q,MATCH(K$2,List!$P:$P,0)),
0,
(COUNTIFS('Project Follow up - Base'!$S$20:$S$96,K$2,'Project Follow up - Base'!$F$20:$F$96,$C55)
- INDEX(List!$Q:$Q,MATCH(K$2,List!$P:$P,0)))
* INDEX(List!$R:$R,MATCH(K$2,List!$P:$P,0)))</f>
        <v>0</v>
      </c>
      <c r="L55" s="357">
        <f ca="1">IF(
COUNTIFS('Project Follow up - Base'!$S$20:$S$96,L$2,'Project Follow up - Base'!$F$20:$F$96,$C55)&lt;= INDEX(List!$Q:$Q,MATCH(L$2,List!$P:$P,0)),
0,
(COUNTIFS('Project Follow up - Base'!$S$20:$S$96,L$2,'Project Follow up - Base'!$F$20:$F$96,$C55)
- INDEX(List!$Q:$Q,MATCH(L$2,List!$P:$P,0)))
* INDEX(List!$R:$R,MATCH(L$2,List!$P:$P,0)))</f>
        <v>0</v>
      </c>
      <c r="M55" s="357">
        <f ca="1">IF(
COUNTIFS('Project Follow up - Base'!$S$20:$S$96,M$2,'Project Follow up - Base'!$F$20:$F$96,$C55)&lt;= INDEX(List!$Q:$Q,MATCH(M$2,List!$P:$P,0)),
0,
(COUNTIFS('Project Follow up - Base'!$S$20:$S$96,M$2,'Project Follow up - Base'!$F$20:$F$96,$C55)
- INDEX(List!$Q:$Q,MATCH(M$2,List!$P:$P,0)))
* INDEX(List!$R:$R,MATCH(M$2,List!$P:$P,0)))</f>
        <v>0</v>
      </c>
      <c r="N55" s="357">
        <f ca="1">IF(
COUNTIFS('Project Follow up - Base'!$S$20:$S$96,N$2,'Project Follow up - Base'!$F$20:$F$96,$C55)&lt;= INDEX(List!$Q:$Q,MATCH(N$2,List!$P:$P,0)),
0,
(COUNTIFS('Project Follow up - Base'!$S$20:$S$96,N$2,'Project Follow up - Base'!$F$20:$F$96,$C55)
- INDEX(List!$Q:$Q,MATCH(N$2,List!$P:$P,0)))
* INDEX(List!$R:$R,MATCH(N$2,List!$P:$P,0)))</f>
        <v>0</v>
      </c>
      <c r="O55" s="357">
        <f ca="1">IF(
COUNTIFS('Project Follow up - Base'!$S$20:$S$96,O$2,'Project Follow up - Base'!$F$20:$F$96,$C55)&lt;= INDEX(List!$Q:$Q,MATCH(O$2,List!$P:$P,0)),
0,
(COUNTIFS('Project Follow up - Base'!$S$20:$S$96,O$2,'Project Follow up - Base'!$F$20:$F$96,$C55)
- INDEX(List!$Q:$Q,MATCH(O$2,List!$P:$P,0)))
* INDEX(List!$R:$R,MATCH(O$2,List!$P:$P,0)))</f>
        <v>0</v>
      </c>
      <c r="P55" s="357">
        <f ca="1">IF(
COUNTIFS('Project Follow up - Base'!$S$20:$S$96,P$2,'Project Follow up - Base'!$F$20:$F$96,$C55)&lt;= INDEX(List!$Q:$Q,MATCH(P$2,List!$P:$P,0)),
0,
(COUNTIFS('Project Follow up - Base'!$S$20:$S$96,P$2,'Project Follow up - Base'!$F$20:$F$96,$C55)
- INDEX(List!$Q:$Q,MATCH(P$2,List!$P:$P,0)))
* INDEX(List!$R:$R,MATCH(P$2,List!$P:$P,0)))</f>
        <v>0</v>
      </c>
      <c r="Q55" s="357">
        <f ca="1">IF(
COUNTIFS('Project Follow up - Base'!$S$20:$S$96,Q$2,'Project Follow up - Base'!$F$20:$F$96,$C55)&lt;= INDEX(List!$Q:$Q,MATCH(Q$2,List!$P:$P,0)),
0,
(COUNTIFS('Project Follow up - Base'!$S$20:$S$96,Q$2,'Project Follow up - Base'!$F$20:$F$96,$C55)
- INDEX(List!$Q:$Q,MATCH(Q$2,List!$P:$P,0)))
* INDEX(List!$R:$R,MATCH(Q$2,List!$P:$P,0)))</f>
        <v>0</v>
      </c>
      <c r="R55" s="357">
        <f ca="1">IF(
COUNTIFS('Project Follow up - Base'!$S$20:$S$96,R$2,'Project Follow up - Base'!$F$20:$F$96,$C55)&lt;= INDEX(List!$Q:$Q,MATCH(R$2,List!$P:$P,0)),
0,
(COUNTIFS('Project Follow up - Base'!$S$20:$S$96,R$2,'Project Follow up - Base'!$F$20:$F$96,$C55)
- INDEX(List!$Q:$Q,MATCH(R$2,List!$P:$P,0)))
* INDEX(List!$R:$R,MATCH(R$2,List!$P:$P,0)))</f>
        <v>0</v>
      </c>
      <c r="S55" s="357">
        <f ca="1">IF(
COUNTIFS('Project Follow up - Base'!$S$20:$S$96,S$2,'Project Follow up - Base'!$F$20:$F$96,$C55)&lt;= INDEX(List!$Q:$Q,MATCH(S$2,List!$P:$P,0)),
0,
(COUNTIFS('Project Follow up - Base'!$S$20:$S$96,S$2,'Project Follow up - Base'!$F$20:$F$96,$C55)
- INDEX(List!$Q:$Q,MATCH(S$2,List!$P:$P,0)))
* INDEX(List!$R:$R,MATCH(S$2,List!$P:$P,0)))</f>
        <v>0</v>
      </c>
      <c r="T55" s="357">
        <f ca="1">IF(
COUNTIFS('Project Follow up - Base'!$S$20:$S$96,T$2,'Project Follow up - Base'!$F$20:$F$96,$C55)&lt;= INDEX(List!$Q:$Q,MATCH(T$2,List!$P:$P,0)),
0,
(COUNTIFS('Project Follow up - Base'!$S$20:$S$96,T$2,'Project Follow up - Base'!$F$20:$F$96,$C55)
- INDEX(List!$Q:$Q,MATCH(T$2,List!$P:$P,0)))
* INDEX(List!$R:$R,MATCH(T$2,List!$P:$P,0)))</f>
        <v>0</v>
      </c>
      <c r="U55" s="357">
        <f ca="1">IF(
COUNTIFS('Project Follow up - Base'!$S$20:$S$96,U$2,'Project Follow up - Base'!$F$20:$F$96,$C55)&lt;= INDEX(List!$Q:$Q,MATCH(U$2,List!$P:$P,0)),
0,
(COUNTIFS('Project Follow up - Base'!$S$20:$S$96,U$2,'Project Follow up - Base'!$F$20:$F$96,$C55)
- INDEX(List!$Q:$Q,MATCH(U$2,List!$P:$P,0)))
* INDEX(List!$R:$R,MATCH(U$2,List!$P:$P,0)))</f>
        <v>0</v>
      </c>
      <c r="V55" s="357">
        <f ca="1">IF(
COUNTIFS('Project Follow up - Base'!$S$20:$S$96,V$2,'Project Follow up - Base'!$F$20:$F$96,$C55)&lt;= INDEX(List!$Q:$Q,MATCH(V$2,List!$P:$P,0)),
0,
(COUNTIFS('Project Follow up - Base'!$S$20:$S$96,V$2,'Project Follow up - Base'!$F$20:$F$96,$C55)
- INDEX(List!$Q:$Q,MATCH(V$2,List!$P:$P,0)))
* INDEX(List!$R:$R,MATCH(V$2,List!$P:$P,0)))</f>
        <v>0</v>
      </c>
      <c r="W55" s="357">
        <f ca="1">IF(
COUNTIFS('Project Follow up - Base'!$S$20:$S$96,W$2,'Project Follow up - Base'!$F$20:$F$96,$C55)&lt;= INDEX(List!$Q:$Q,MATCH(W$2,List!$P:$P,0)),
0,
(COUNTIFS('Project Follow up - Base'!$S$20:$S$96,W$2,'Project Follow up - Base'!$F$20:$F$96,$C55)
- INDEX(List!$Q:$Q,MATCH(W$2,List!$P:$P,0)))
* INDEX(List!$R:$R,MATCH(W$2,List!$P:$P,0)))</f>
        <v>0</v>
      </c>
      <c r="X55" s="357">
        <f ca="1">IF(
COUNTIFS('Project Follow up - Base'!$S$20:$S$96,X$2,'Project Follow up - Base'!$F$20:$F$96,$C55)&lt;= INDEX(List!$Q:$Q,MATCH(X$2,List!$P:$P,0)),
0,
(COUNTIFS('Project Follow up - Base'!$S$20:$S$96,X$2,'Project Follow up - Base'!$F$20:$F$96,$C55)
- INDEX(List!$Q:$Q,MATCH(X$2,List!$P:$P,0)))
* INDEX(List!$R:$R,MATCH(X$2,List!$P:$P,0)))</f>
        <v>0</v>
      </c>
      <c r="Y55" s="357">
        <f ca="1">IF(
COUNTIFS('Project Follow up - Base'!$S$20:$S$96,Y$2,'Project Follow up - Base'!$F$20:$F$96,$C55)&lt;= INDEX(List!$Q:$Q,MATCH(Y$2,List!$P:$P,0)),
0,
(COUNTIFS('Project Follow up - Base'!$S$20:$S$96,Y$2,'Project Follow up - Base'!$F$20:$F$96,$C55)
- INDEX(List!$Q:$Q,MATCH(Y$2,List!$P:$P,0)))
* INDEX(List!$R:$R,MATCH(Y$2,List!$P:$P,0)))</f>
        <v>0</v>
      </c>
      <c r="Z55" s="357">
        <f ca="1">IF(
COUNTIFS('Project Follow up - Base'!$S$20:$S$96,Z$2,'Project Follow up - Base'!$F$20:$F$96,$C55)&lt;= INDEX(List!$Q:$Q,MATCH(Z$2,List!$P:$P,0)),
0,
(COUNTIFS('Project Follow up - Base'!$S$20:$S$96,Z$2,'Project Follow up - Base'!$F$20:$F$96,$C55)
- INDEX(List!$Q:$Q,MATCH(Z$2,List!$P:$P,0)))
* INDEX(List!$R:$R,MATCH(Z$2,List!$P:$P,0)))</f>
        <v>0</v>
      </c>
      <c r="AA55" s="357">
        <f ca="1">IF(
COUNTIFS('Project Follow up - Base'!$S$20:$S$96,AA$2,'Project Follow up - Base'!$F$20:$F$96,$C55)&lt;= INDEX(List!$Q:$Q,MATCH(AA$2,List!$P:$P,0)),
0,
(COUNTIFS('Project Follow up - Base'!$S$20:$S$96,AA$2,'Project Follow up - Base'!$F$20:$F$96,$C55)
- INDEX(List!$Q:$Q,MATCH(AA$2,List!$P:$P,0)))
* INDEX(List!$R:$R,MATCH(AA$2,List!$P:$P,0)))</f>
        <v>0</v>
      </c>
      <c r="AB55" s="357">
        <f ca="1">IF(
COUNTIFS('Project Follow up - Base'!$S$20:$S$96,AB$2,'Project Follow up - Base'!$F$20:$F$96,$C55)&lt;= INDEX(List!$Q:$Q,MATCH(AB$2,List!$P:$P,0)),
0,
(COUNTIFS('Project Follow up - Base'!$S$20:$S$96,AB$2,'Project Follow up - Base'!$F$20:$F$96,$C55)
- INDEX(List!$Q:$Q,MATCH(AB$2,List!$P:$P,0)))
* INDEX(List!$R:$R,MATCH(AB$2,List!$P:$P,0)))</f>
        <v>0</v>
      </c>
      <c r="AC55" s="357">
        <f ca="1">IF(
COUNTIFS('Project Follow up - Base'!$S$20:$S$96,AC$2,'Project Follow up - Base'!$F$20:$F$96,$C55)&lt;= INDEX(List!$Q:$Q,MATCH(AC$2,List!$P:$P,0)),
0,
(COUNTIFS('Project Follow up - Base'!$S$20:$S$96,AC$2,'Project Follow up - Base'!$F$20:$F$96,$C55)
- INDEX(List!$Q:$Q,MATCH(AC$2,List!$P:$P,0)))
* INDEX(List!$R:$R,MATCH(AC$2,List!$P:$P,0)))</f>
        <v>0</v>
      </c>
      <c r="AD55" s="357">
        <f ca="1">IF(
COUNTIFS('Project Follow up - Base'!$S$20:$S$96,AD$2,'Project Follow up - Base'!$F$20:$F$96,$C55)&lt;= INDEX(List!$Q:$Q,MATCH(AD$2,List!$P:$P,0)),
0,
(COUNTIFS('Project Follow up - Base'!$S$20:$S$96,AD$2,'Project Follow up - Base'!$F$20:$F$96,$C55)
- INDEX(List!$Q:$Q,MATCH(AD$2,List!$P:$P,0)))
* INDEX(List!$R:$R,MATCH(AD$2,List!$P:$P,0)))</f>
        <v>0</v>
      </c>
      <c r="AE55" s="357">
        <f ca="1">IF(
COUNTIFS('Project Follow up - Base'!$S$20:$S$96,AE$2,'Project Follow up - Base'!$F$20:$F$96,$C55)&lt;= INDEX(List!$Q:$Q,MATCH(AE$2,List!$P:$P,0)),
0,
(COUNTIFS('Project Follow up - Base'!$S$20:$S$96,AE$2,'Project Follow up - Base'!$F$20:$F$96,$C55)
- INDEX(List!$Q:$Q,MATCH(AE$2,List!$P:$P,0)))
* INDEX(List!$R:$R,MATCH(AE$2,List!$P:$P,0)))</f>
        <v>0</v>
      </c>
      <c r="AF55" s="357">
        <f ca="1">IF(
COUNTIFS('Project Follow up - Base'!$S$20:$S$96,AF$2,'Project Follow up - Base'!$F$20:$F$96,$C55)&lt;= INDEX(List!$Q:$Q,MATCH(AF$2,List!$P:$P,0)),
0,
(COUNTIFS('Project Follow up - Base'!$S$20:$S$96,AF$2,'Project Follow up - Base'!$F$20:$F$96,$C55)
- INDEX(List!$Q:$Q,MATCH(AF$2,List!$P:$P,0)))
* INDEX(List!$R:$R,MATCH(AF$2,List!$P:$P,0)))</f>
        <v>0</v>
      </c>
      <c r="AG55" s="357">
        <f ca="1">IF(
COUNTIFS('Project Follow up - Base'!$S$20:$S$96,AG$2,'Project Follow up - Base'!$F$20:$F$96,$C55)&lt;= INDEX(List!$Q:$Q,MATCH(AG$2,List!$P:$P,0)),
0,
(COUNTIFS('Project Follow up - Base'!$S$20:$S$96,AG$2,'Project Follow up - Base'!$F$20:$F$96,$C55)
- INDEX(List!$Q:$Q,MATCH(AG$2,List!$P:$P,0)))
* INDEX(List!$R:$R,MATCH(AG$2,List!$P:$P,0)))</f>
        <v>0</v>
      </c>
      <c r="AH55" s="357">
        <f ca="1">IF(
COUNTIFS('Project Follow up - Base'!$S$20:$S$96,AH$2,'Project Follow up - Base'!$F$20:$F$96,$C55)&lt;= INDEX(List!$Q:$Q,MATCH(AH$2,List!$P:$P,0)),
0,
(COUNTIFS('Project Follow up - Base'!$S$20:$S$96,AH$2,'Project Follow up - Base'!$F$20:$F$96,$C55)
- INDEX(List!$Q:$Q,MATCH(AH$2,List!$P:$P,0)))
* INDEX(List!$R:$R,MATCH(AH$2,List!$P:$P,0)))</f>
        <v>0</v>
      </c>
      <c r="AI55" s="357">
        <f ca="1">IF(
COUNTIFS('Project Follow up - Base'!$S$20:$S$96,AI$2,'Project Follow up - Base'!$F$20:$F$96,$C55)&lt;= INDEX(List!$Q:$Q,MATCH(AI$2,List!$P:$P,0)),
0,
(COUNTIFS('Project Follow up - Base'!$S$20:$S$96,AI$2,'Project Follow up - Base'!$F$20:$F$96,$C55)
- INDEX(List!$Q:$Q,MATCH(AI$2,List!$P:$P,0)))
* INDEX(List!$R:$R,MATCH(AI$2,List!$P:$P,0)))</f>
        <v>0</v>
      </c>
      <c r="AJ55" s="357">
        <f ca="1">IF(
COUNTIFS('Project Follow up - Base'!$S$20:$S$96,AJ$2,'Project Follow up - Base'!$F$20:$F$96,$C55)&lt;= INDEX(List!$Q:$Q,MATCH(AJ$2,List!$P:$P,0)),
0,
(COUNTIFS('Project Follow up - Base'!$S$20:$S$96,AJ$2,'Project Follow up - Base'!$F$20:$F$96,$C55)
- INDEX(List!$Q:$Q,MATCH(AJ$2,List!$P:$P,0)))
* INDEX(List!$R:$R,MATCH(AJ$2,List!$P:$P,0)))</f>
        <v>0</v>
      </c>
      <c r="AK55" s="357">
        <f ca="1">IF(
COUNTIFS('Project Follow up - Base'!$S$20:$S$96,AK$2,'Project Follow up - Base'!$F$20:$F$96,$C55)&lt;= INDEX(List!$Q:$Q,MATCH(AK$2,List!$P:$P,0)),
0,
(COUNTIFS('Project Follow up - Base'!$S$20:$S$96,AK$2,'Project Follow up - Base'!$F$20:$F$96,$C55)
- INDEX(List!$Q:$Q,MATCH(AK$2,List!$P:$P,0)))
* INDEX(List!$R:$R,MATCH(AK$2,List!$P:$P,0)))</f>
        <v>0</v>
      </c>
      <c r="AL55" s="357">
        <f ca="1">IF(
COUNTIFS('Project Follow up - Base'!$S$20:$S$96,AL$2,'Project Follow up - Base'!$F$20:$F$96,$C55)&lt;= INDEX(List!$Q:$Q,MATCH(AL$2,List!$P:$P,0)),
0,
(COUNTIFS('Project Follow up - Base'!$S$20:$S$96,AL$2,'Project Follow up - Base'!$F$20:$F$96,$C55)
- INDEX(List!$Q:$Q,MATCH(AL$2,List!$P:$P,0)))
* INDEX(List!$R:$R,MATCH(AL$2,List!$P:$P,0)))</f>
        <v>0</v>
      </c>
      <c r="AM55" s="357">
        <f ca="1">IF(
COUNTIFS('Project Follow up - Base'!$S$20:$S$96,AM$2,'Project Follow up - Base'!$F$20:$F$96,$C55)&lt;= INDEX(List!$Q:$Q,MATCH(AM$2,List!$P:$P,0)),
0,
(COUNTIFS('Project Follow up - Base'!$S$20:$S$96,AM$2,'Project Follow up - Base'!$F$20:$F$96,$C55)
- INDEX(List!$Q:$Q,MATCH(AM$2,List!$P:$P,0)))
* INDEX(List!$R:$R,MATCH(AM$2,List!$P:$P,0)))</f>
        <v>0</v>
      </c>
      <c r="AN55" s="357">
        <f ca="1">IF(
COUNTIFS('Project Follow up - Base'!$S$20:$S$96,AN$2,'Project Follow up - Base'!$F$20:$F$96,$C55)&lt;= INDEX(List!$Q:$Q,MATCH(AN$2,List!$P:$P,0)),
0,
(COUNTIFS('Project Follow up - Base'!$S$20:$S$96,AN$2,'Project Follow up - Base'!$F$20:$F$96,$C55)
- INDEX(List!$Q:$Q,MATCH(AN$2,List!$P:$P,0)))
* INDEX(List!$R:$R,MATCH(AN$2,List!$P:$P,0)))</f>
        <v>0</v>
      </c>
      <c r="AO55" s="357">
        <f ca="1">IF(
COUNTIFS('Project Follow up - Base'!$S$20:$S$96,AO$2,'Project Follow up - Base'!$F$20:$F$96,$C55)&lt;= INDEX(List!$Q:$Q,MATCH(AO$2,List!$P:$P,0)),
0,
(COUNTIFS('Project Follow up - Base'!$S$20:$S$96,AO$2,'Project Follow up - Base'!$F$20:$F$96,$C55)
- INDEX(List!$Q:$Q,MATCH(AO$2,List!$P:$P,0)))
* INDEX(List!$R:$R,MATCH(AO$2,List!$P:$P,0)))</f>
        <v>0</v>
      </c>
      <c r="AP55" s="357">
        <f ca="1">IF(
COUNTIFS('Project Follow up - Base'!$S$20:$S$96,AP$2,'Project Follow up - Base'!$F$20:$F$96,$C55)&lt;= INDEX(List!$Q:$Q,MATCH(AP$2,List!$P:$P,0)),
0,
(COUNTIFS('Project Follow up - Base'!$S$20:$S$96,AP$2,'Project Follow up - Base'!$F$20:$F$96,$C55)
- INDEX(List!$Q:$Q,MATCH(AP$2,List!$P:$P,0)))
* INDEX(List!$R:$R,MATCH(AP$2,List!$P:$P,0)))</f>
        <v>0</v>
      </c>
      <c r="AQ55" s="357">
        <f ca="1">IF(
COUNTIFS('Project Follow up - Base'!$S$20:$S$96,AQ$2,'Project Follow up - Base'!$F$20:$F$96,$C55)&lt;= INDEX(List!$Q:$Q,MATCH(AQ$2,List!$P:$P,0)),
0,
(COUNTIFS('Project Follow up - Base'!$S$20:$S$96,AQ$2,'Project Follow up - Base'!$F$20:$F$96,$C55)
- INDEX(List!$Q:$Q,MATCH(AQ$2,List!$P:$P,0)))
* INDEX(List!$R:$R,MATCH(AQ$2,List!$P:$P,0)))</f>
        <v>0</v>
      </c>
      <c r="AR55" s="357">
        <f ca="1">IF(
COUNTIFS('Project Follow up - Base'!$S$20:$S$96,AR$2,'Project Follow up - Base'!$F$20:$F$96,$C55)&lt;= INDEX(List!$Q:$Q,MATCH(AR$2,List!$P:$P,0)),
0,
(COUNTIFS('Project Follow up - Base'!$S$20:$S$96,AR$2,'Project Follow up - Base'!$F$20:$F$96,$C55)
- INDEX(List!$Q:$Q,MATCH(AR$2,List!$P:$P,0)))
* INDEX(List!$R:$R,MATCH(AR$2,List!$P:$P,0)))</f>
        <v>0</v>
      </c>
      <c r="AS55" s="357">
        <f ca="1">IF(
COUNTIFS('Project Follow up - Base'!$S$20:$S$96,AS$2,'Project Follow up - Base'!$F$20:$F$96,$C55)&lt;= INDEX(List!$Q:$Q,MATCH(AS$2,List!$P:$P,0)),
0,
(COUNTIFS('Project Follow up - Base'!$S$20:$S$96,AS$2,'Project Follow up - Base'!$F$20:$F$96,$C55)
- INDEX(List!$Q:$Q,MATCH(AS$2,List!$P:$P,0)))
* INDEX(List!$R:$R,MATCH(AS$2,List!$P:$P,0)))</f>
        <v>0</v>
      </c>
      <c r="AT55" s="357">
        <f ca="1">IF(
COUNTIFS('Project Follow up - Base'!$S$20:$S$96,AT$2,'Project Follow up - Base'!$F$20:$F$96,$C55)&lt;= INDEX(List!$Q:$Q,MATCH(AT$2,List!$P:$P,0)),
0,
(COUNTIFS('Project Follow up - Base'!$S$20:$S$96,AT$2,'Project Follow up - Base'!$F$20:$F$96,$C55)
- INDEX(List!$Q:$Q,MATCH(AT$2,List!$P:$P,0)))
* INDEX(List!$R:$R,MATCH(AT$2,List!$P:$P,0)))</f>
        <v>0</v>
      </c>
      <c r="AU55" s="357">
        <f ca="1">IF(
COUNTIFS('Project Follow up - Base'!$S$20:$S$96,AU$2,'Project Follow up - Base'!$F$20:$F$96,$C55)&lt;= INDEX(List!$Q:$Q,MATCH(AU$2,List!$P:$P,0)),
0,
(COUNTIFS('Project Follow up - Base'!$S$20:$S$96,AU$2,'Project Follow up - Base'!$F$20:$F$96,$C55)
- INDEX(List!$Q:$Q,MATCH(AU$2,List!$P:$P,0)))
* INDEX(List!$R:$R,MATCH(AU$2,List!$P:$P,0)))</f>
        <v>0</v>
      </c>
      <c r="AV55" s="357">
        <f ca="1">IF(
COUNTIFS('Project Follow up - Base'!$S$20:$S$96,AV$2,'Project Follow up - Base'!$F$20:$F$96,$C55)&lt;= INDEX(List!$Q:$Q,MATCH(AV$2,List!$P:$P,0)),
0,
(COUNTIFS('Project Follow up - Base'!$S$20:$S$96,AV$2,'Project Follow up - Base'!$F$20:$F$96,$C55)
- INDEX(List!$Q:$Q,MATCH(AV$2,List!$P:$P,0)))
* INDEX(List!$R:$R,MATCH(AV$2,List!$P:$P,0)))</f>
        <v>0</v>
      </c>
      <c r="AW55" s="357">
        <f ca="1">IF(
COUNTIFS('Project Follow up - Base'!$S$20:$S$96,AW$2,'Project Follow up - Base'!$F$20:$F$96,$C55)&lt;= INDEX(List!$Q:$Q,MATCH(AW$2,List!$P:$P,0)),
0,
(COUNTIFS('Project Follow up - Base'!$S$20:$S$96,AW$2,'Project Follow up - Base'!$F$20:$F$96,$C55)
- INDEX(List!$Q:$Q,MATCH(AW$2,List!$P:$P,0)))
* INDEX(List!$R:$R,MATCH(AW$2,List!$P:$P,0)))</f>
        <v>0</v>
      </c>
      <c r="AX55" s="357">
        <f ca="1">IF(
COUNTIFS('Project Follow up - Base'!$S$20:$S$96,AX$2,'Project Follow up - Base'!$F$20:$F$96,$C55)&lt;= INDEX(List!$Q:$Q,MATCH(AX$2,List!$P:$P,0)),
0,
(COUNTIFS('Project Follow up - Base'!$S$20:$S$96,AX$2,'Project Follow up - Base'!$F$20:$F$96,$C55)
- INDEX(List!$Q:$Q,MATCH(AX$2,List!$P:$P,0)))
* INDEX(List!$R:$R,MATCH(AX$2,List!$P:$P,0)))</f>
        <v>0</v>
      </c>
      <c r="AY55" s="357">
        <f ca="1">IF(
COUNTIFS('Project Follow up - Base'!$S$20:$S$96,AY$2,'Project Follow up - Base'!$F$20:$F$96,$C55)&lt;= INDEX(List!$Q:$Q,MATCH(AY$2,List!$P:$P,0)),
0,
(COUNTIFS('Project Follow up - Base'!$S$20:$S$96,AY$2,'Project Follow up - Base'!$F$20:$F$96,$C55)
- INDEX(List!$Q:$Q,MATCH(AY$2,List!$P:$P,0)))
* INDEX(List!$R:$R,MATCH(AY$2,List!$P:$P,0)))</f>
        <v>0</v>
      </c>
      <c r="AZ55" s="357">
        <f ca="1">IF(
COUNTIFS('Project Follow up - Base'!$S$20:$S$96,AZ$2,'Project Follow up - Base'!$F$20:$F$96,$C55)&lt;= INDEX(List!$Q:$Q,MATCH(AZ$2,List!$P:$P,0)),
0,
(COUNTIFS('Project Follow up - Base'!$S$20:$S$96,AZ$2,'Project Follow up - Base'!$F$20:$F$96,$C55)
- INDEX(List!$Q:$Q,MATCH(AZ$2,List!$P:$P,0)))
* INDEX(List!$R:$R,MATCH(AZ$2,List!$P:$P,0)))</f>
        <v>0</v>
      </c>
      <c r="BA55" s="357">
        <f ca="1">IF(
COUNTIFS('Project Follow up - Base'!$S$20:$S$96,BA$2,'Project Follow up - Base'!$F$20:$F$96,$C55)&lt;= INDEX(List!$Q:$Q,MATCH(BA$2,List!$P:$P,0)),
0,
(COUNTIFS('Project Follow up - Base'!$S$20:$S$96,BA$2,'Project Follow up - Base'!$F$20:$F$96,$C55)
- INDEX(List!$Q:$Q,MATCH(BA$2,List!$P:$P,0)))
* INDEX(List!$R:$R,MATCH(BA$2,List!$P:$P,0)))</f>
        <v>0</v>
      </c>
      <c r="BB55" s="357">
        <f ca="1">IF(
COUNTIFS('Project Follow up - Base'!$S$20:$S$96,BB$2,'Project Follow up - Base'!$F$20:$F$96,$C55)&lt;= INDEX(List!$Q:$Q,MATCH(BB$2,List!$P:$P,0)),
0,
(COUNTIFS('Project Follow up - Base'!$S$20:$S$96,BB$2,'Project Follow up - Base'!$F$20:$F$96,$C55)
- INDEX(List!$Q:$Q,MATCH(BB$2,List!$P:$P,0)))
* INDEX(List!$R:$R,MATCH(BB$2,List!$P:$P,0)))</f>
        <v>0</v>
      </c>
      <c r="BC55" s="357">
        <f ca="1">IF(
COUNTIFS('Project Follow up - Base'!$S$20:$S$96,BC$2,'Project Follow up - Base'!$F$20:$F$96,$C55)&lt;= INDEX(List!$Q:$Q,MATCH(BC$2,List!$P:$P,0)),
0,
(COUNTIFS('Project Follow up - Base'!$S$20:$S$96,BC$2,'Project Follow up - Base'!$F$20:$F$96,$C55)
- INDEX(List!$Q:$Q,MATCH(BC$2,List!$P:$P,0)))
* INDEX(List!$R:$R,MATCH(BC$2,List!$P:$P,0)))</f>
        <v>0</v>
      </c>
      <c r="BD55" s="357">
        <f ca="1">IF(
COUNTIFS('Project Follow up - Base'!$S$20:$S$96,BD$2,'Project Follow up - Base'!$F$20:$F$96,$C55)&lt;= INDEX(List!$Q:$Q,MATCH(BD$2,List!$P:$P,0)),
0,
(COUNTIFS('Project Follow up - Base'!$S$20:$S$96,BD$2,'Project Follow up - Base'!$F$20:$F$96,$C55)
- INDEX(List!$Q:$Q,MATCH(BD$2,List!$P:$P,0)))
* INDEX(List!$R:$R,MATCH(BD$2,List!$P:$P,0)))</f>
        <v>0</v>
      </c>
      <c r="BE55" s="357">
        <f ca="1">IF(
COUNTIFS('Project Follow up - Base'!$S$20:$S$96,BE$2,'Project Follow up - Base'!$F$20:$F$96,$C55)&lt;= INDEX(List!$Q:$Q,MATCH(BE$2,List!$P:$P,0)),
0,
(COUNTIFS('Project Follow up - Base'!$S$20:$S$96,BE$2,'Project Follow up - Base'!$F$20:$F$96,$C55)
- INDEX(List!$Q:$Q,MATCH(BE$2,List!$P:$P,0)))
* INDEX(List!$R:$R,MATCH(BE$2,List!$P:$P,0)))</f>
        <v>0</v>
      </c>
      <c r="BF55" s="357">
        <f ca="1">IF(
COUNTIFS('Project Follow up - Base'!$S$20:$S$96,BF$2,'Project Follow up - Base'!$F$20:$F$96,$C55)&lt;= INDEX(List!$Q:$Q,MATCH(BF$2,List!$P:$P,0)),
0,
(COUNTIFS('Project Follow up - Base'!$S$20:$S$96,BF$2,'Project Follow up - Base'!$F$20:$F$96,$C55)
- INDEX(List!$Q:$Q,MATCH(BF$2,List!$P:$P,0)))
* INDEX(List!$R:$R,MATCH(BF$2,List!$P:$P,0)))</f>
        <v>0</v>
      </c>
      <c r="BG55" s="357">
        <f ca="1">IF(
COUNTIFS('Project Follow up - Base'!$S$20:$S$96,BG$2,'Project Follow up - Base'!$F$20:$F$96,$C55)&lt;= INDEX(List!$Q:$Q,MATCH(BG$2,List!$P:$P,0)),
0,
(COUNTIFS('Project Follow up - Base'!$S$20:$S$96,BG$2,'Project Follow up - Base'!$F$20:$F$96,$C55)
- INDEX(List!$Q:$Q,MATCH(BG$2,List!$P:$P,0)))
* INDEX(List!$R:$R,MATCH(BG$2,List!$P:$P,0)))</f>
        <v>0</v>
      </c>
      <c r="BH55" s="357">
        <f ca="1">IF(
COUNTIFS('Project Follow up - Base'!$S$20:$S$96,BH$2,'Project Follow up - Base'!$F$20:$F$96,$C55)&lt;= INDEX(List!$Q:$Q,MATCH(BH$2,List!$P:$P,0)),
0,
(COUNTIFS('Project Follow up - Base'!$S$20:$S$96,BH$2,'Project Follow up - Base'!$F$20:$F$96,$C55)
- INDEX(List!$Q:$Q,MATCH(BH$2,List!$P:$P,0)))
* INDEX(List!$R:$R,MATCH(BH$2,List!$P:$P,0)))</f>
        <v>0</v>
      </c>
      <c r="BI55" s="357">
        <f ca="1">IF(
COUNTIFS('Project Follow up - Base'!$S$20:$S$96,BI$2,'Project Follow up - Base'!$F$20:$F$96,$C55)&lt;= INDEX(List!$Q:$Q,MATCH(BI$2,List!$P:$P,0)),
0,
(COUNTIFS('Project Follow up - Base'!$S$20:$S$96,BI$2,'Project Follow up - Base'!$F$20:$F$96,$C55)
- INDEX(List!$Q:$Q,MATCH(BI$2,List!$P:$P,0)))
* INDEX(List!$R:$R,MATCH(BI$2,List!$P:$P,0)))</f>
        <v>0</v>
      </c>
      <c r="BJ55" s="357">
        <f ca="1">IF(
COUNTIFS('Project Follow up - Base'!$S$20:$S$96,BJ$2,'Project Follow up - Base'!$F$20:$F$96,$C55)&lt;= INDEX(List!$Q:$Q,MATCH(BJ$2,List!$P:$P,0)),
0,
(COUNTIFS('Project Follow up - Base'!$S$20:$S$96,BJ$2,'Project Follow up - Base'!$F$20:$F$96,$C55)
- INDEX(List!$Q:$Q,MATCH(BJ$2,List!$P:$P,0)))
* INDEX(List!$R:$R,MATCH(BJ$2,List!$P:$P,0)))</f>
        <v>0</v>
      </c>
      <c r="BK55" s="357">
        <f ca="1">IF(
COUNTIFS('Project Follow up - Base'!$S$20:$S$96,BK$2,'Project Follow up - Base'!$F$20:$F$96,$C55)&lt;= INDEX(List!$Q:$Q,MATCH(BK$2,List!$P:$P,0)),
0,
(COUNTIFS('Project Follow up - Base'!$S$20:$S$96,BK$2,'Project Follow up - Base'!$F$20:$F$96,$C55)
- INDEX(List!$Q:$Q,MATCH(BK$2,List!$P:$P,0)))
* INDEX(List!$R:$R,MATCH(BK$2,List!$P:$P,0)))</f>
        <v>0</v>
      </c>
      <c r="BL55" s="357">
        <f ca="1">IF(
COUNTIFS('Project Follow up - Base'!$S$20:$S$96,BL$2,'Project Follow up - Base'!$F$20:$F$96,$C55)&lt;= INDEX(List!$Q:$Q,MATCH(BL$2,List!$P:$P,0)),
0,
(COUNTIFS('Project Follow up - Base'!$S$20:$S$96,BL$2,'Project Follow up - Base'!$F$20:$F$96,$C55)
- INDEX(List!$Q:$Q,MATCH(BL$2,List!$P:$P,0)))
* INDEX(List!$R:$R,MATCH(BL$2,List!$P:$P,0)))</f>
        <v>0</v>
      </c>
      <c r="BM55" s="357">
        <f ca="1">IF(
COUNTIFS('Project Follow up - Base'!$S$20:$S$96,BM$2,'Project Follow up - Base'!$F$20:$F$96,$C55)&lt;= INDEX(List!$Q:$Q,MATCH(BM$2,List!$P:$P,0)),
0,
(COUNTIFS('Project Follow up - Base'!$S$20:$S$96,BM$2,'Project Follow up - Base'!$F$20:$F$96,$C55)
- INDEX(List!$Q:$Q,MATCH(BM$2,List!$P:$P,0)))
* INDEX(List!$R:$R,MATCH(BM$2,List!$P:$P,0)))</f>
        <v>0</v>
      </c>
      <c r="BN55" s="357">
        <f ca="1">IF(
COUNTIFS('Project Follow up - Base'!$S$20:$S$96,BN$2,'Project Follow up - Base'!$F$20:$F$96,$C55)&lt;= INDEX(List!$Q:$Q,MATCH(BN$2,List!$P:$P,0)),
0,
(COUNTIFS('Project Follow up - Base'!$S$20:$S$96,BN$2,'Project Follow up - Base'!$F$20:$F$96,$C55)
- INDEX(List!$Q:$Q,MATCH(BN$2,List!$P:$P,0)))
* INDEX(List!$R:$R,MATCH(BN$2,List!$P:$P,0)))</f>
        <v>0</v>
      </c>
      <c r="BO55" s="357">
        <f ca="1">IF(
COUNTIFS('Project Follow up - Base'!$S$20:$S$96,BO$2,'Project Follow up - Base'!$F$20:$F$96,$C55)&lt;= INDEX(List!$Q:$Q,MATCH(BO$2,List!$P:$P,0)),
0,
(COUNTIFS('Project Follow up - Base'!$S$20:$S$96,BO$2,'Project Follow up - Base'!$F$20:$F$96,$C55)
- INDEX(List!$Q:$Q,MATCH(BO$2,List!$P:$P,0)))
* INDEX(List!$R:$R,MATCH(BO$2,List!$P:$P,0)))</f>
        <v>0</v>
      </c>
      <c r="BP55" s="357">
        <f ca="1">IF(
COUNTIFS('Project Follow up - Base'!$S$20:$S$96,BP$2,'Project Follow up - Base'!$F$20:$F$96,$C55)&lt;= INDEX(List!$Q:$Q,MATCH(BP$2,List!$P:$P,0)),
0,
(COUNTIFS('Project Follow up - Base'!$S$20:$S$96,BP$2,'Project Follow up - Base'!$F$20:$F$96,$C55)
- INDEX(List!$Q:$Q,MATCH(BP$2,List!$P:$P,0)))
* INDEX(List!$R:$R,MATCH(BP$2,List!$P:$P,0)))</f>
        <v>0</v>
      </c>
      <c r="BQ55" s="357">
        <f ca="1">IF(
COUNTIFS('Project Follow up - Base'!$S$20:$S$96,BQ$2,'Project Follow up - Base'!$F$20:$F$96,$C55)&lt;= INDEX(List!$Q:$Q,MATCH(BQ$2,List!$P:$P,0)),
0,
(COUNTIFS('Project Follow up - Base'!$S$20:$S$96,BQ$2,'Project Follow up - Base'!$F$20:$F$96,$C55)
- INDEX(List!$Q:$Q,MATCH(BQ$2,List!$P:$P,0)))
* INDEX(List!$R:$R,MATCH(BQ$2,List!$P:$P,0)))</f>
        <v>0</v>
      </c>
      <c r="BR55" s="357">
        <f ca="1">IF(
COUNTIFS('Project Follow up - Base'!$S$20:$S$96,BR$2,'Project Follow up - Base'!$F$20:$F$96,$C55)&lt;= INDEX(List!$Q:$Q,MATCH(BR$2,List!$P:$P,0)),
0,
(COUNTIFS('Project Follow up - Base'!$S$20:$S$96,BR$2,'Project Follow up - Base'!$F$20:$F$96,$C55)
- INDEX(List!$Q:$Q,MATCH(BR$2,List!$P:$P,0)))
* INDEX(List!$R:$R,MATCH(BR$2,List!$P:$P,0)))</f>
        <v>0</v>
      </c>
      <c r="BS55" s="357">
        <f ca="1">IF(
COUNTIFS('Project Follow up - Base'!$S$20:$S$96,BS$2,'Project Follow up - Base'!$F$20:$F$96,$C55)&lt;= INDEX(List!$Q:$Q,MATCH(BS$2,List!$P:$P,0)),
0,
(COUNTIFS('Project Follow up - Base'!$S$20:$S$96,BS$2,'Project Follow up - Base'!$F$20:$F$96,$C55)
- INDEX(List!$Q:$Q,MATCH(BS$2,List!$P:$P,0)))
* INDEX(List!$R:$R,MATCH(BS$2,List!$P:$P,0)))</f>
        <v>0</v>
      </c>
      <c r="BT55" s="357">
        <f ca="1">IF(
COUNTIFS('Project Follow up - Base'!$S$20:$S$96,BT$2,'Project Follow up - Base'!$F$20:$F$96,$C55)&lt;= INDEX(List!$Q:$Q,MATCH(BT$2,List!$P:$P,0)),
0,
(COUNTIFS('Project Follow up - Base'!$S$20:$S$96,BT$2,'Project Follow up - Base'!$F$20:$F$96,$C55)
- INDEX(List!$Q:$Q,MATCH(BT$2,List!$P:$P,0)))
* INDEX(List!$R:$R,MATCH(BT$2,List!$P:$P,0)))</f>
        <v>0</v>
      </c>
      <c r="BU55" s="357">
        <f ca="1">IF(
COUNTIFS('Project Follow up - Base'!$S$20:$S$96,BU$2,'Project Follow up - Base'!$F$20:$F$96,$C55)&lt;= INDEX(List!$Q:$Q,MATCH(BU$2,List!$P:$P,0)),
0,
(COUNTIFS('Project Follow up - Base'!$S$20:$S$96,BU$2,'Project Follow up - Base'!$F$20:$F$96,$C55)
- INDEX(List!$Q:$Q,MATCH(BU$2,List!$P:$P,0)))
* INDEX(List!$R:$R,MATCH(BU$2,List!$P:$P,0)))</f>
        <v>0</v>
      </c>
      <c r="BV55" s="357">
        <f ca="1">IF(
COUNTIFS('Project Follow up - Base'!$S$20:$S$96,BV$2,'Project Follow up - Base'!$F$20:$F$96,$C55)&lt;= INDEX(List!$Q:$Q,MATCH(BV$2,List!$P:$P,0)),
0,
(COUNTIFS('Project Follow up - Base'!$S$20:$S$96,BV$2,'Project Follow up - Base'!$F$20:$F$96,$C55)
- INDEX(List!$Q:$Q,MATCH(BV$2,List!$P:$P,0)))
* INDEX(List!$R:$R,MATCH(BV$2,List!$P:$P,0)))</f>
        <v>0</v>
      </c>
      <c r="BW55" s="357">
        <f ca="1">IF(
COUNTIFS('Project Follow up - Base'!$S$20:$S$96,BW$2,'Project Follow up - Base'!$F$20:$F$96,$C55)&lt;= INDEX(List!$Q:$Q,MATCH(BW$2,List!$P:$P,0)),
0,
(COUNTIFS('Project Follow up - Base'!$S$20:$S$96,BW$2,'Project Follow up - Base'!$F$20:$F$96,$C55)
- INDEX(List!$Q:$Q,MATCH(BW$2,List!$P:$P,0)))
* INDEX(List!$R:$R,MATCH(BW$2,List!$P:$P,0)))</f>
        <v>0</v>
      </c>
      <c r="BX55" s="357">
        <f ca="1">IF(
COUNTIFS('Project Follow up - Base'!$S$20:$S$96,BX$2,'Project Follow up - Base'!$F$20:$F$96,$C55)&lt;= INDEX(List!$Q:$Q,MATCH(BX$2,List!$P:$P,0)),
0,
(COUNTIFS('Project Follow up - Base'!$S$20:$S$96,BX$2,'Project Follow up - Base'!$F$20:$F$96,$C55)
- INDEX(List!$Q:$Q,MATCH(BX$2,List!$P:$P,0)))
* INDEX(List!$R:$R,MATCH(BX$2,List!$P:$P,0)))</f>
        <v>0</v>
      </c>
      <c r="BY55" s="357">
        <f ca="1">IF(
COUNTIFS('Project Follow up - Base'!$S$20:$S$96,BY$2,'Project Follow up - Base'!$F$20:$F$96,$C55)&lt;= INDEX(List!$Q:$Q,MATCH(BY$2,List!$P:$P,0)),
0,
(COUNTIFS('Project Follow up - Base'!$S$20:$S$96,BY$2,'Project Follow up - Base'!$F$20:$F$96,$C55)
- INDEX(List!$Q:$Q,MATCH(BY$2,List!$P:$P,0)))
* INDEX(List!$R:$R,MATCH(BY$2,List!$P:$P,0)))</f>
        <v>0</v>
      </c>
      <c r="BZ55" s="357">
        <f ca="1">IF(
COUNTIFS('Project Follow up - Base'!$S$20:$S$96,BZ$2,'Project Follow up - Base'!$F$20:$F$96,$C55)&lt;= INDEX(List!$Q:$Q,MATCH(BZ$2,List!$P:$P,0)),
0,
(COUNTIFS('Project Follow up - Base'!$S$20:$S$96,BZ$2,'Project Follow up - Base'!$F$20:$F$96,$C55)
- INDEX(List!$Q:$Q,MATCH(BZ$2,List!$P:$P,0)))
* INDEX(List!$R:$R,MATCH(BZ$2,List!$P:$P,0)))</f>
        <v>0</v>
      </c>
      <c r="CA55" s="357">
        <f ca="1">IF(
COUNTIFS('Project Follow up - Base'!$S$20:$S$96,CA$2,'Project Follow up - Base'!$F$20:$F$96,$C55)&lt;= INDEX(List!$Q:$Q,MATCH(CA$2,List!$P:$P,0)),
0,
(COUNTIFS('Project Follow up - Base'!$S$20:$S$96,CA$2,'Project Follow up - Base'!$F$20:$F$96,$C55)
- INDEX(List!$Q:$Q,MATCH(CA$2,List!$P:$P,0)))
* INDEX(List!$R:$R,MATCH(CA$2,List!$P:$P,0)))</f>
        <v>0</v>
      </c>
      <c r="CB55" s="357">
        <f ca="1">IF(
COUNTIFS('Project Follow up - Base'!$S$20:$S$96,CB$2,'Project Follow up - Base'!$F$20:$F$96,$C55)&lt;= INDEX(List!$Q:$Q,MATCH(CB$2,List!$P:$P,0)),
0,
(COUNTIFS('Project Follow up - Base'!$S$20:$S$96,CB$2,'Project Follow up - Base'!$F$20:$F$96,$C55)
- INDEX(List!$Q:$Q,MATCH(CB$2,List!$P:$P,0)))
* INDEX(List!$R:$R,MATCH(CB$2,List!$P:$P,0)))</f>
        <v>0</v>
      </c>
      <c r="CC55" s="357">
        <f ca="1">IF(
COUNTIFS('Project Follow up - Base'!$S$20:$S$96,CC$2,'Project Follow up - Base'!$F$20:$F$96,$C55)&lt;= INDEX(List!$Q:$Q,MATCH(CC$2,List!$P:$P,0)),
0,
(COUNTIFS('Project Follow up - Base'!$S$20:$S$96,CC$2,'Project Follow up - Base'!$F$20:$F$96,$C55)
- INDEX(List!$Q:$Q,MATCH(CC$2,List!$P:$P,0)))
* INDEX(List!$R:$R,MATCH(CC$2,List!$P:$P,0)))</f>
        <v>0</v>
      </c>
      <c r="CD55" s="357">
        <f ca="1">IF(
COUNTIFS('Project Follow up - Base'!$S$20:$S$96,CD$2,'Project Follow up - Base'!$F$20:$F$96,$C55)&lt;= INDEX(List!$Q:$Q,MATCH(CD$2,List!$P:$P,0)),
0,
(COUNTIFS('Project Follow up - Base'!$S$20:$S$96,CD$2,'Project Follow up - Base'!$F$20:$F$96,$C55)
- INDEX(List!$Q:$Q,MATCH(CD$2,List!$P:$P,0)))
* INDEX(List!$R:$R,MATCH(CD$2,List!$P:$P,0)))</f>
        <v>0</v>
      </c>
      <c r="CE55" s="357">
        <f ca="1">IF(
COUNTIFS('Project Follow up - Base'!$S$20:$S$96,CE$2,'Project Follow up - Base'!$F$20:$F$96,$C55)&lt;= INDEX(List!$Q:$Q,MATCH(CE$2,List!$P:$P,0)),
0,
(COUNTIFS('Project Follow up - Base'!$S$20:$S$96,CE$2,'Project Follow up - Base'!$F$20:$F$96,$C55)
- INDEX(List!$Q:$Q,MATCH(CE$2,List!$P:$P,0)))
* INDEX(List!$R:$R,MATCH(CE$2,List!$P:$P,0)))</f>
        <v>0</v>
      </c>
      <c r="CF55" s="357">
        <f ca="1">IF(
COUNTIFS('Project Follow up - Base'!$S$20:$S$96,CF$2,'Project Follow up - Base'!$F$20:$F$96,$C55)&lt;= INDEX(List!$Q:$Q,MATCH(CF$2,List!$P:$P,0)),
0,
(COUNTIFS('Project Follow up - Base'!$S$20:$S$96,CF$2,'Project Follow up - Base'!$F$20:$F$96,$C55)
- INDEX(List!$Q:$Q,MATCH(CF$2,List!$P:$P,0)))
* INDEX(List!$R:$R,MATCH(CF$2,List!$P:$P,0)))</f>
        <v>0</v>
      </c>
      <c r="CG55" s="357">
        <f ca="1">IF(
COUNTIFS('Project Follow up - Base'!$S$20:$S$96,CG$2,'Project Follow up - Base'!$F$20:$F$96,$C55)&lt;= INDEX(List!$Q:$Q,MATCH(CG$2,List!$P:$P,0)),
0,
(COUNTIFS('Project Follow up - Base'!$S$20:$S$96,CG$2,'Project Follow up - Base'!$F$20:$F$96,$C55)
- INDEX(List!$Q:$Q,MATCH(CG$2,List!$P:$P,0)))
* INDEX(List!$R:$R,MATCH(CG$2,List!$P:$P,0)))</f>
        <v>0</v>
      </c>
      <c r="CH55" s="357">
        <f ca="1">IF(
COUNTIFS('Project Follow up - Base'!$S$20:$S$96,CH$2,'Project Follow up - Base'!$F$20:$F$96,$C55)&lt;= INDEX(List!$Q:$Q,MATCH(CH$2,List!$P:$P,0)),
0,
(COUNTIFS('Project Follow up - Base'!$S$20:$S$96,CH$2,'Project Follow up - Base'!$F$20:$F$96,$C55)
- INDEX(List!$Q:$Q,MATCH(CH$2,List!$P:$P,0)))
* INDEX(List!$R:$R,MATCH(CH$2,List!$P:$P,0)))</f>
        <v>0</v>
      </c>
      <c r="CI55" s="357">
        <f ca="1">IF(
COUNTIFS('Project Follow up - Base'!$S$20:$S$96,CI$2,'Project Follow up - Base'!$F$20:$F$96,$C55)&lt;= INDEX(List!$Q:$Q,MATCH(CI$2,List!$P:$P,0)),
0,
(COUNTIFS('Project Follow up - Base'!$S$20:$S$96,CI$2,'Project Follow up - Base'!$F$20:$F$96,$C55)
- INDEX(List!$Q:$Q,MATCH(CI$2,List!$P:$P,0)))
* INDEX(List!$R:$R,MATCH(CI$2,List!$P:$P,0)))</f>
        <v>0</v>
      </c>
      <c r="CJ55" s="357">
        <f ca="1">IF(
COUNTIFS('Project Follow up - Base'!$S$20:$S$96,CJ$2,'Project Follow up - Base'!$F$20:$F$96,$C55)&lt;= INDEX(List!$Q:$Q,MATCH(CJ$2,List!$P:$P,0)),
0,
(COUNTIFS('Project Follow up - Base'!$S$20:$S$96,CJ$2,'Project Follow up - Base'!$F$20:$F$96,$C55)
- INDEX(List!$Q:$Q,MATCH(CJ$2,List!$P:$P,0)))
* INDEX(List!$R:$R,MATCH(CJ$2,List!$P:$P,0)))</f>
        <v>0</v>
      </c>
      <c r="CK55" s="357">
        <f ca="1">IF(
COUNTIFS('Project Follow up - Base'!$S$20:$S$96,CK$2,'Project Follow up - Base'!$F$20:$F$96,$C55)&lt;= INDEX(List!$Q:$Q,MATCH(CK$2,List!$P:$P,0)),
0,
(COUNTIFS('Project Follow up - Base'!$S$20:$S$96,CK$2,'Project Follow up - Base'!$F$20:$F$96,$C55)
- INDEX(List!$Q:$Q,MATCH(CK$2,List!$P:$P,0)))
* INDEX(List!$R:$R,MATCH(CK$2,List!$P:$P,0)))</f>
        <v>0</v>
      </c>
      <c r="CL55" s="357">
        <f ca="1">IF(
COUNTIFS('Project Follow up - Base'!$S$20:$S$96,CL$2,'Project Follow up - Base'!$F$20:$F$96,$C55)&lt;= INDEX(List!$Q:$Q,MATCH(CL$2,List!$P:$P,0)),
0,
(COUNTIFS('Project Follow up - Base'!$S$20:$S$96,CL$2,'Project Follow up - Base'!$F$20:$F$96,$C55)
- INDEX(List!$Q:$Q,MATCH(CL$2,List!$P:$P,0)))
* INDEX(List!$R:$R,MATCH(CL$2,List!$P:$P,0)))</f>
        <v>0</v>
      </c>
      <c r="CM55" s="357">
        <f ca="1">IF(
COUNTIFS('Project Follow up - Base'!$S$20:$S$96,CM$2,'Project Follow up - Base'!$F$20:$F$96,$C55)&lt;= INDEX(List!$Q:$Q,MATCH(CM$2,List!$P:$P,0)),
0,
(COUNTIFS('Project Follow up - Base'!$S$20:$S$96,CM$2,'Project Follow up - Base'!$F$20:$F$96,$C55)
- INDEX(List!$Q:$Q,MATCH(CM$2,List!$P:$P,0)))
* INDEX(List!$R:$R,MATCH(CM$2,List!$P:$P,0)))</f>
        <v>0</v>
      </c>
      <c r="CN55" s="357">
        <f ca="1">IF(
COUNTIFS('Project Follow up - Base'!$S$20:$S$96,CN$2,'Project Follow up - Base'!$F$20:$F$96,$C55)&lt;= INDEX(List!$Q:$Q,MATCH(CN$2,List!$P:$P,0)),
0,
(COUNTIFS('Project Follow up - Base'!$S$20:$S$96,CN$2,'Project Follow up - Base'!$F$20:$F$96,$C55)
- INDEX(List!$Q:$Q,MATCH(CN$2,List!$P:$P,0)))
* INDEX(List!$R:$R,MATCH(CN$2,List!$P:$P,0)))</f>
        <v>0</v>
      </c>
      <c r="CO55" s="357">
        <f ca="1">IF(
COUNTIFS('Project Follow up - Base'!$S$20:$S$96,CO$2,'Project Follow up - Base'!$F$20:$F$96,$C55)&lt;= INDEX(List!$Q:$Q,MATCH(CO$2,List!$P:$P,0)),
0,
(COUNTIFS('Project Follow up - Base'!$S$20:$S$96,CO$2,'Project Follow up - Base'!$F$20:$F$96,$C55)
- INDEX(List!$Q:$Q,MATCH(CO$2,List!$P:$P,0)))
* INDEX(List!$R:$R,MATCH(CO$2,List!$P:$P,0)))</f>
        <v>0</v>
      </c>
      <c r="CP55" s="357">
        <f ca="1">IF(
COUNTIFS('Project Follow up - Base'!$S$20:$S$96,CP$2,'Project Follow up - Base'!$F$20:$F$96,$C55)&lt;= INDEX(List!$Q:$Q,MATCH(CP$2,List!$P:$P,0)),
0,
(COUNTIFS('Project Follow up - Base'!$S$20:$S$96,CP$2,'Project Follow up - Base'!$F$20:$F$96,$C55)
- INDEX(List!$Q:$Q,MATCH(CP$2,List!$P:$P,0)))
* INDEX(List!$R:$R,MATCH(CP$2,List!$P:$P,0)))</f>
        <v>0</v>
      </c>
      <c r="CQ55" s="357">
        <f ca="1">IF(
COUNTIFS('Project Follow up - Base'!$S$20:$S$96,CQ$2,'Project Follow up - Base'!$F$20:$F$96,$C55)&lt;= INDEX(List!$Q:$Q,MATCH(CQ$2,List!$P:$P,0)),
0,
(COUNTIFS('Project Follow up - Base'!$S$20:$S$96,CQ$2,'Project Follow up - Base'!$F$20:$F$96,$C55)
- INDEX(List!$Q:$Q,MATCH(CQ$2,List!$P:$P,0)))
* INDEX(List!$R:$R,MATCH(CQ$2,List!$P:$P,0)))</f>
        <v>0</v>
      </c>
      <c r="CR55" s="357">
        <f ca="1">IF(
COUNTIFS('Project Follow up - Base'!$S$20:$S$96,CR$2,'Project Follow up - Base'!$F$20:$F$96,$C55)&lt;= INDEX(List!$Q:$Q,MATCH(CR$2,List!$P:$P,0)),
0,
(COUNTIFS('Project Follow up - Base'!$S$20:$S$96,CR$2,'Project Follow up - Base'!$F$20:$F$96,$C55)
- INDEX(List!$Q:$Q,MATCH(CR$2,List!$P:$P,0)))
* INDEX(List!$R:$R,MATCH(CR$2,List!$P:$P,0)))</f>
        <v>0</v>
      </c>
      <c r="CS55" s="357">
        <f ca="1">IF(
COUNTIFS('Project Follow up - Base'!$S$20:$S$96,CS$2,'Project Follow up - Base'!$F$20:$F$96,$C55)&lt;= INDEX(List!$Q:$Q,MATCH(CS$2,List!$P:$P,0)),
0,
(COUNTIFS('Project Follow up - Base'!$S$20:$S$96,CS$2,'Project Follow up - Base'!$F$20:$F$96,$C55)
- INDEX(List!$Q:$Q,MATCH(CS$2,List!$P:$P,0)))
* INDEX(List!$R:$R,MATCH(CS$2,List!$P:$P,0)))</f>
        <v>0</v>
      </c>
      <c r="CT55" s="357">
        <f ca="1">IF(
COUNTIFS('Project Follow up - Base'!$S$20:$S$96,CT$2,'Project Follow up - Base'!$F$20:$F$96,$C55)&lt;= INDEX(List!$Q:$Q,MATCH(CT$2,List!$P:$P,0)),
0,
(COUNTIFS('Project Follow up - Base'!$S$20:$S$96,CT$2,'Project Follow up - Base'!$F$20:$F$96,$C55)
- INDEX(List!$Q:$Q,MATCH(CT$2,List!$P:$P,0)))
* INDEX(List!$R:$R,MATCH(CT$2,List!$P:$P,0)))</f>
        <v>0</v>
      </c>
      <c r="CU55" s="357">
        <f ca="1">IF(
COUNTIFS('Project Follow up - Base'!$S$20:$S$96,CU$2,'Project Follow up - Base'!$F$20:$F$96,$C55)&lt;= INDEX(List!$Q:$Q,MATCH(CU$2,List!$P:$P,0)),
0,
(COUNTIFS('Project Follow up - Base'!$S$20:$S$96,CU$2,'Project Follow up - Base'!$F$20:$F$96,$C55)
- INDEX(List!$Q:$Q,MATCH(CU$2,List!$P:$P,0)))
* INDEX(List!$R:$R,MATCH(CU$2,List!$P:$P,0)))</f>
        <v>0</v>
      </c>
      <c r="CV55" s="357">
        <f ca="1">IF(
COUNTIFS('Project Follow up - Base'!$S$20:$S$96,CV$2,'Project Follow up - Base'!$F$20:$F$96,$C55)&lt;= INDEX(List!$Q:$Q,MATCH(CV$2,List!$P:$P,0)),
0,
(COUNTIFS('Project Follow up - Base'!$S$20:$S$96,CV$2,'Project Follow up - Base'!$F$20:$F$96,$C55)
- INDEX(List!$Q:$Q,MATCH(CV$2,List!$P:$P,0)))
* INDEX(List!$R:$R,MATCH(CV$2,List!$P:$P,0)))</f>
        <v>0</v>
      </c>
      <c r="CW55" s="357">
        <f ca="1">IF(
COUNTIFS('Project Follow up - Base'!$S$20:$S$96,CW$2,'Project Follow up - Base'!$F$20:$F$96,$C55)&lt;= INDEX(List!$Q:$Q,MATCH(CW$2,List!$P:$P,0)),
0,
(COUNTIFS('Project Follow up - Base'!$S$20:$S$96,CW$2,'Project Follow up - Base'!$F$20:$F$96,$C55)
- INDEX(List!$Q:$Q,MATCH(CW$2,List!$P:$P,0)))
* INDEX(List!$R:$R,MATCH(CW$2,List!$P:$P,0)))</f>
        <v>0</v>
      </c>
      <c r="CX55" s="357">
        <f ca="1">IF(
COUNTIFS('Project Follow up - Base'!$S$20:$S$96,CX$2,'Project Follow up - Base'!$F$20:$F$96,$C55)&lt;= INDEX(List!$Q:$Q,MATCH(CX$2,List!$P:$P,0)),
0,
(COUNTIFS('Project Follow up - Base'!$S$20:$S$96,CX$2,'Project Follow up - Base'!$F$20:$F$96,$C55)
- INDEX(List!$Q:$Q,MATCH(CX$2,List!$P:$P,0)))
* INDEX(List!$R:$R,MATCH(CX$2,List!$P:$P,0)))</f>
        <v>0</v>
      </c>
      <c r="CY55" s="357">
        <f ca="1">IF(
COUNTIFS('Project Follow up - Base'!$S$20:$S$96,CY$2,'Project Follow up - Base'!$F$20:$F$96,$C55)&lt;= INDEX(List!$Q:$Q,MATCH(CY$2,List!$P:$P,0)),
0,
(COUNTIFS('Project Follow up - Base'!$S$20:$S$96,CY$2,'Project Follow up - Base'!$F$20:$F$96,$C55)
- INDEX(List!$Q:$Q,MATCH(CY$2,List!$P:$P,0)))
* INDEX(List!$R:$R,MATCH(CY$2,List!$P:$P,0)))</f>
        <v>0</v>
      </c>
      <c r="CZ55" s="357">
        <f ca="1">IF(
COUNTIFS('Project Follow up - Base'!$S$20:$S$96,CZ$2,'Project Follow up - Base'!$F$20:$F$96,$C55)&lt;= INDEX(List!$Q:$Q,MATCH(CZ$2,List!$P:$P,0)),
0,
(COUNTIFS('Project Follow up - Base'!$S$20:$S$96,CZ$2,'Project Follow up - Base'!$F$20:$F$96,$C55)
- INDEX(List!$Q:$Q,MATCH(CZ$2,List!$P:$P,0)))
* INDEX(List!$R:$R,MATCH(CZ$2,List!$P:$P,0)))</f>
        <v>0</v>
      </c>
      <c r="DA55" s="357">
        <f ca="1">IF(
COUNTIFS('Project Follow up - Base'!$S$20:$S$96,DA$2,'Project Follow up - Base'!$F$20:$F$96,$C55)&lt;= INDEX(List!$Q:$Q,MATCH(DA$2,List!$P:$P,0)),
0,
(COUNTIFS('Project Follow up - Base'!$S$20:$S$96,DA$2,'Project Follow up - Base'!$F$20:$F$96,$C55)
- INDEX(List!$Q:$Q,MATCH(DA$2,List!$P:$P,0)))
* INDEX(List!$R:$R,MATCH(DA$2,List!$P:$P,0)))</f>
        <v>0</v>
      </c>
      <c r="DB55" s="357">
        <f ca="1">IF(
COUNTIFS('Project Follow up - Base'!$S$20:$S$96,DB$2,'Project Follow up - Base'!$F$20:$F$96,$C55)&lt;= INDEX(List!$Q:$Q,MATCH(DB$2,List!$P:$P,0)),
0,
(COUNTIFS('Project Follow up - Base'!$S$20:$S$96,DB$2,'Project Follow up - Base'!$F$20:$F$96,$C55)
- INDEX(List!$Q:$Q,MATCH(DB$2,List!$P:$P,0)))
* INDEX(List!$R:$R,MATCH(DB$2,List!$P:$P,0)))</f>
        <v>0</v>
      </c>
    </row>
    <row r="56" spans="1:106" x14ac:dyDescent="0.2">
      <c r="A56" s="353">
        <f>COUNTIF('Project Follow up - Base'!$F$20:$F$96,C56)</f>
        <v>0</v>
      </c>
      <c r="B56" s="353">
        <f>'Employees Summary'!B57</f>
        <v>0</v>
      </c>
      <c r="C56" s="353">
        <f>'Employees Summary'!C57</f>
        <v>0</v>
      </c>
      <c r="D56" s="354" t="str">
        <f>IF(C56=0,"", IF(A56&gt;0,1-(G56*[1]KPI!$C$3)-(H56*[1]KPI!$C$4),""))</f>
        <v/>
      </c>
      <c r="E56" s="365" t="str">
        <f>IF(OR(C56='Project Follow up - Base'!$D$17,C56='Project Follow up - Base'!$D$38,C56='Project Follow up - Base'!$D$74), IF(SUMIF(B:B,B56,A:A)=0,"", AVERAGEIF(B:B,B56,D:D)),"")</f>
        <v/>
      </c>
      <c r="F56" s="366">
        <f>SUMIF('Project Follow up - Base'!$F$20:$F$102,'Employees KPIs'!C56,'Project Follow up - Base'!$AA$20:$AA$102)</f>
        <v>0</v>
      </c>
      <c r="G56" s="355">
        <f>IF( F56=0,
   0,
   IF(
     F56-
     [1]KPI!$F$3
     &lt;0,0,
     F56-
     [1]KPI!$F$3
    )*
     [1]KPI!$G$3
)</f>
        <v>0</v>
      </c>
      <c r="H56" s="355">
        <f t="shared" ca="1" si="0"/>
        <v>0</v>
      </c>
      <c r="I56" s="356">
        <f ca="1">IF(
COUNTIFS('Project Follow up - Base'!$S$20:$S$96,I$2,'Project Follow up - Base'!$F$20:$F$96,$C56)&lt;= INDEX(List!$Q:$Q,MATCH(I$2,List!$P:$P,0)),
0,
(COUNTIFS('Project Follow up - Base'!$S$20:$S$96,I$2,'Project Follow up - Base'!$F$20:$F$96,$C56)
- INDEX(List!$Q:$Q,MATCH(I$2,List!$P:$P,0)))
* INDEX(List!$R:$R,MATCH(I$2,List!$P:$P,0)))</f>
        <v>0</v>
      </c>
      <c r="J56" s="357">
        <f ca="1">IF(
COUNTIFS('Project Follow up - Base'!$S$20:$S$96,J$2,'Project Follow up - Base'!$F$20:$F$96,$C56)&lt;= INDEX(List!$Q:$Q,MATCH(J$2,List!$P:$P,0)),
0,
(COUNTIFS('Project Follow up - Base'!$S$20:$S$96,J$2,'Project Follow up - Base'!$F$20:$F$96,$C56)
- INDEX(List!$Q:$Q,MATCH(J$2,List!$P:$P,0)))
* INDEX(List!$R:$R,MATCH(J$2,List!$P:$P,0)))</f>
        <v>0</v>
      </c>
      <c r="K56" s="357">
        <f ca="1">IF(
COUNTIFS('Project Follow up - Base'!$S$20:$S$96,K$2,'Project Follow up - Base'!$F$20:$F$96,$C56)&lt;= INDEX(List!$Q:$Q,MATCH(K$2,List!$P:$P,0)),
0,
(COUNTIFS('Project Follow up - Base'!$S$20:$S$96,K$2,'Project Follow up - Base'!$F$20:$F$96,$C56)
- INDEX(List!$Q:$Q,MATCH(K$2,List!$P:$P,0)))
* INDEX(List!$R:$R,MATCH(K$2,List!$P:$P,0)))</f>
        <v>0</v>
      </c>
      <c r="L56" s="357">
        <f ca="1">IF(
COUNTIFS('Project Follow up - Base'!$S$20:$S$96,L$2,'Project Follow up - Base'!$F$20:$F$96,$C56)&lt;= INDEX(List!$Q:$Q,MATCH(L$2,List!$P:$P,0)),
0,
(COUNTIFS('Project Follow up - Base'!$S$20:$S$96,L$2,'Project Follow up - Base'!$F$20:$F$96,$C56)
- INDEX(List!$Q:$Q,MATCH(L$2,List!$P:$P,0)))
* INDEX(List!$R:$R,MATCH(L$2,List!$P:$P,0)))</f>
        <v>0</v>
      </c>
      <c r="M56" s="357">
        <f ca="1">IF(
COUNTIFS('Project Follow up - Base'!$S$20:$S$96,M$2,'Project Follow up - Base'!$F$20:$F$96,$C56)&lt;= INDEX(List!$Q:$Q,MATCH(M$2,List!$P:$P,0)),
0,
(COUNTIFS('Project Follow up - Base'!$S$20:$S$96,M$2,'Project Follow up - Base'!$F$20:$F$96,$C56)
- INDEX(List!$Q:$Q,MATCH(M$2,List!$P:$P,0)))
* INDEX(List!$R:$R,MATCH(M$2,List!$P:$P,0)))</f>
        <v>0</v>
      </c>
      <c r="N56" s="357">
        <f ca="1">IF(
COUNTIFS('Project Follow up - Base'!$S$20:$S$96,N$2,'Project Follow up - Base'!$F$20:$F$96,$C56)&lt;= INDEX(List!$Q:$Q,MATCH(N$2,List!$P:$P,0)),
0,
(COUNTIFS('Project Follow up - Base'!$S$20:$S$96,N$2,'Project Follow up - Base'!$F$20:$F$96,$C56)
- INDEX(List!$Q:$Q,MATCH(N$2,List!$P:$P,0)))
* INDEX(List!$R:$R,MATCH(N$2,List!$P:$P,0)))</f>
        <v>0</v>
      </c>
      <c r="O56" s="357">
        <f ca="1">IF(
COUNTIFS('Project Follow up - Base'!$S$20:$S$96,O$2,'Project Follow up - Base'!$F$20:$F$96,$C56)&lt;= INDEX(List!$Q:$Q,MATCH(O$2,List!$P:$P,0)),
0,
(COUNTIFS('Project Follow up - Base'!$S$20:$S$96,O$2,'Project Follow up - Base'!$F$20:$F$96,$C56)
- INDEX(List!$Q:$Q,MATCH(O$2,List!$P:$P,0)))
* INDEX(List!$R:$R,MATCH(O$2,List!$P:$P,0)))</f>
        <v>0</v>
      </c>
      <c r="P56" s="357">
        <f ca="1">IF(
COUNTIFS('Project Follow up - Base'!$S$20:$S$96,P$2,'Project Follow up - Base'!$F$20:$F$96,$C56)&lt;= INDEX(List!$Q:$Q,MATCH(P$2,List!$P:$P,0)),
0,
(COUNTIFS('Project Follow up - Base'!$S$20:$S$96,P$2,'Project Follow up - Base'!$F$20:$F$96,$C56)
- INDEX(List!$Q:$Q,MATCH(P$2,List!$P:$P,0)))
* INDEX(List!$R:$R,MATCH(P$2,List!$P:$P,0)))</f>
        <v>0</v>
      </c>
      <c r="Q56" s="357">
        <f ca="1">IF(
COUNTIFS('Project Follow up - Base'!$S$20:$S$96,Q$2,'Project Follow up - Base'!$F$20:$F$96,$C56)&lt;= INDEX(List!$Q:$Q,MATCH(Q$2,List!$P:$P,0)),
0,
(COUNTIFS('Project Follow up - Base'!$S$20:$S$96,Q$2,'Project Follow up - Base'!$F$20:$F$96,$C56)
- INDEX(List!$Q:$Q,MATCH(Q$2,List!$P:$P,0)))
* INDEX(List!$R:$R,MATCH(Q$2,List!$P:$P,0)))</f>
        <v>0</v>
      </c>
      <c r="R56" s="357">
        <f ca="1">IF(
COUNTIFS('Project Follow up - Base'!$S$20:$S$96,R$2,'Project Follow up - Base'!$F$20:$F$96,$C56)&lt;= INDEX(List!$Q:$Q,MATCH(R$2,List!$P:$P,0)),
0,
(COUNTIFS('Project Follow up - Base'!$S$20:$S$96,R$2,'Project Follow up - Base'!$F$20:$F$96,$C56)
- INDEX(List!$Q:$Q,MATCH(R$2,List!$P:$P,0)))
* INDEX(List!$R:$R,MATCH(R$2,List!$P:$P,0)))</f>
        <v>0</v>
      </c>
      <c r="S56" s="357">
        <f ca="1">IF(
COUNTIFS('Project Follow up - Base'!$S$20:$S$96,S$2,'Project Follow up - Base'!$F$20:$F$96,$C56)&lt;= INDEX(List!$Q:$Q,MATCH(S$2,List!$P:$P,0)),
0,
(COUNTIFS('Project Follow up - Base'!$S$20:$S$96,S$2,'Project Follow up - Base'!$F$20:$F$96,$C56)
- INDEX(List!$Q:$Q,MATCH(S$2,List!$P:$P,0)))
* INDEX(List!$R:$R,MATCH(S$2,List!$P:$P,0)))</f>
        <v>0</v>
      </c>
      <c r="T56" s="357">
        <f ca="1">IF(
COUNTIFS('Project Follow up - Base'!$S$20:$S$96,T$2,'Project Follow up - Base'!$F$20:$F$96,$C56)&lt;= INDEX(List!$Q:$Q,MATCH(T$2,List!$P:$P,0)),
0,
(COUNTIFS('Project Follow up - Base'!$S$20:$S$96,T$2,'Project Follow up - Base'!$F$20:$F$96,$C56)
- INDEX(List!$Q:$Q,MATCH(T$2,List!$P:$P,0)))
* INDEX(List!$R:$R,MATCH(T$2,List!$P:$P,0)))</f>
        <v>0</v>
      </c>
      <c r="U56" s="357">
        <f ca="1">IF(
COUNTIFS('Project Follow up - Base'!$S$20:$S$96,U$2,'Project Follow up - Base'!$F$20:$F$96,$C56)&lt;= INDEX(List!$Q:$Q,MATCH(U$2,List!$P:$P,0)),
0,
(COUNTIFS('Project Follow up - Base'!$S$20:$S$96,U$2,'Project Follow up - Base'!$F$20:$F$96,$C56)
- INDEX(List!$Q:$Q,MATCH(U$2,List!$P:$P,0)))
* INDEX(List!$R:$R,MATCH(U$2,List!$P:$P,0)))</f>
        <v>0</v>
      </c>
      <c r="V56" s="357">
        <f ca="1">IF(
COUNTIFS('Project Follow up - Base'!$S$20:$S$96,V$2,'Project Follow up - Base'!$F$20:$F$96,$C56)&lt;= INDEX(List!$Q:$Q,MATCH(V$2,List!$P:$P,0)),
0,
(COUNTIFS('Project Follow up - Base'!$S$20:$S$96,V$2,'Project Follow up - Base'!$F$20:$F$96,$C56)
- INDEX(List!$Q:$Q,MATCH(V$2,List!$P:$P,0)))
* INDEX(List!$R:$R,MATCH(V$2,List!$P:$P,0)))</f>
        <v>0</v>
      </c>
      <c r="W56" s="357">
        <f ca="1">IF(
COUNTIFS('Project Follow up - Base'!$S$20:$S$96,W$2,'Project Follow up - Base'!$F$20:$F$96,$C56)&lt;= INDEX(List!$Q:$Q,MATCH(W$2,List!$P:$P,0)),
0,
(COUNTIFS('Project Follow up - Base'!$S$20:$S$96,W$2,'Project Follow up - Base'!$F$20:$F$96,$C56)
- INDEX(List!$Q:$Q,MATCH(W$2,List!$P:$P,0)))
* INDEX(List!$R:$R,MATCH(W$2,List!$P:$P,0)))</f>
        <v>0</v>
      </c>
      <c r="X56" s="357">
        <f ca="1">IF(
COUNTIFS('Project Follow up - Base'!$S$20:$S$96,X$2,'Project Follow up - Base'!$F$20:$F$96,$C56)&lt;= INDEX(List!$Q:$Q,MATCH(X$2,List!$P:$P,0)),
0,
(COUNTIFS('Project Follow up - Base'!$S$20:$S$96,X$2,'Project Follow up - Base'!$F$20:$F$96,$C56)
- INDEX(List!$Q:$Q,MATCH(X$2,List!$P:$P,0)))
* INDEX(List!$R:$R,MATCH(X$2,List!$P:$P,0)))</f>
        <v>0</v>
      </c>
      <c r="Y56" s="357">
        <f ca="1">IF(
COUNTIFS('Project Follow up - Base'!$S$20:$S$96,Y$2,'Project Follow up - Base'!$F$20:$F$96,$C56)&lt;= INDEX(List!$Q:$Q,MATCH(Y$2,List!$P:$P,0)),
0,
(COUNTIFS('Project Follow up - Base'!$S$20:$S$96,Y$2,'Project Follow up - Base'!$F$20:$F$96,$C56)
- INDEX(List!$Q:$Q,MATCH(Y$2,List!$P:$P,0)))
* INDEX(List!$R:$R,MATCH(Y$2,List!$P:$P,0)))</f>
        <v>0</v>
      </c>
      <c r="Z56" s="357">
        <f ca="1">IF(
COUNTIFS('Project Follow up - Base'!$S$20:$S$96,Z$2,'Project Follow up - Base'!$F$20:$F$96,$C56)&lt;= INDEX(List!$Q:$Q,MATCH(Z$2,List!$P:$P,0)),
0,
(COUNTIFS('Project Follow up - Base'!$S$20:$S$96,Z$2,'Project Follow up - Base'!$F$20:$F$96,$C56)
- INDEX(List!$Q:$Q,MATCH(Z$2,List!$P:$P,0)))
* INDEX(List!$R:$R,MATCH(Z$2,List!$P:$P,0)))</f>
        <v>0</v>
      </c>
      <c r="AA56" s="357">
        <f ca="1">IF(
COUNTIFS('Project Follow up - Base'!$S$20:$S$96,AA$2,'Project Follow up - Base'!$F$20:$F$96,$C56)&lt;= INDEX(List!$Q:$Q,MATCH(AA$2,List!$P:$P,0)),
0,
(COUNTIFS('Project Follow up - Base'!$S$20:$S$96,AA$2,'Project Follow up - Base'!$F$20:$F$96,$C56)
- INDEX(List!$Q:$Q,MATCH(AA$2,List!$P:$P,0)))
* INDEX(List!$R:$R,MATCH(AA$2,List!$P:$P,0)))</f>
        <v>0</v>
      </c>
      <c r="AB56" s="357">
        <f ca="1">IF(
COUNTIFS('Project Follow up - Base'!$S$20:$S$96,AB$2,'Project Follow up - Base'!$F$20:$F$96,$C56)&lt;= INDEX(List!$Q:$Q,MATCH(AB$2,List!$P:$P,0)),
0,
(COUNTIFS('Project Follow up - Base'!$S$20:$S$96,AB$2,'Project Follow up - Base'!$F$20:$F$96,$C56)
- INDEX(List!$Q:$Q,MATCH(AB$2,List!$P:$P,0)))
* INDEX(List!$R:$R,MATCH(AB$2,List!$P:$P,0)))</f>
        <v>0</v>
      </c>
      <c r="AC56" s="357">
        <f ca="1">IF(
COUNTIFS('Project Follow up - Base'!$S$20:$S$96,AC$2,'Project Follow up - Base'!$F$20:$F$96,$C56)&lt;= INDEX(List!$Q:$Q,MATCH(AC$2,List!$P:$P,0)),
0,
(COUNTIFS('Project Follow up - Base'!$S$20:$S$96,AC$2,'Project Follow up - Base'!$F$20:$F$96,$C56)
- INDEX(List!$Q:$Q,MATCH(AC$2,List!$P:$P,0)))
* INDEX(List!$R:$R,MATCH(AC$2,List!$P:$P,0)))</f>
        <v>0</v>
      </c>
      <c r="AD56" s="357">
        <f ca="1">IF(
COUNTIFS('Project Follow up - Base'!$S$20:$S$96,AD$2,'Project Follow up - Base'!$F$20:$F$96,$C56)&lt;= INDEX(List!$Q:$Q,MATCH(AD$2,List!$P:$P,0)),
0,
(COUNTIFS('Project Follow up - Base'!$S$20:$S$96,AD$2,'Project Follow up - Base'!$F$20:$F$96,$C56)
- INDEX(List!$Q:$Q,MATCH(AD$2,List!$P:$P,0)))
* INDEX(List!$R:$R,MATCH(AD$2,List!$P:$P,0)))</f>
        <v>0</v>
      </c>
      <c r="AE56" s="357">
        <f ca="1">IF(
COUNTIFS('Project Follow up - Base'!$S$20:$S$96,AE$2,'Project Follow up - Base'!$F$20:$F$96,$C56)&lt;= INDEX(List!$Q:$Q,MATCH(AE$2,List!$P:$P,0)),
0,
(COUNTIFS('Project Follow up - Base'!$S$20:$S$96,AE$2,'Project Follow up - Base'!$F$20:$F$96,$C56)
- INDEX(List!$Q:$Q,MATCH(AE$2,List!$P:$P,0)))
* INDEX(List!$R:$R,MATCH(AE$2,List!$P:$P,0)))</f>
        <v>0</v>
      </c>
      <c r="AF56" s="357">
        <f ca="1">IF(
COUNTIFS('Project Follow up - Base'!$S$20:$S$96,AF$2,'Project Follow up - Base'!$F$20:$F$96,$C56)&lt;= INDEX(List!$Q:$Q,MATCH(AF$2,List!$P:$P,0)),
0,
(COUNTIFS('Project Follow up - Base'!$S$20:$S$96,AF$2,'Project Follow up - Base'!$F$20:$F$96,$C56)
- INDEX(List!$Q:$Q,MATCH(AF$2,List!$P:$P,0)))
* INDEX(List!$R:$R,MATCH(AF$2,List!$P:$P,0)))</f>
        <v>0</v>
      </c>
      <c r="AG56" s="357">
        <f ca="1">IF(
COUNTIFS('Project Follow up - Base'!$S$20:$S$96,AG$2,'Project Follow up - Base'!$F$20:$F$96,$C56)&lt;= INDEX(List!$Q:$Q,MATCH(AG$2,List!$P:$P,0)),
0,
(COUNTIFS('Project Follow up - Base'!$S$20:$S$96,AG$2,'Project Follow up - Base'!$F$20:$F$96,$C56)
- INDEX(List!$Q:$Q,MATCH(AG$2,List!$P:$P,0)))
* INDEX(List!$R:$R,MATCH(AG$2,List!$P:$P,0)))</f>
        <v>0</v>
      </c>
      <c r="AH56" s="357">
        <f ca="1">IF(
COUNTIFS('Project Follow up - Base'!$S$20:$S$96,AH$2,'Project Follow up - Base'!$F$20:$F$96,$C56)&lt;= INDEX(List!$Q:$Q,MATCH(AH$2,List!$P:$P,0)),
0,
(COUNTIFS('Project Follow up - Base'!$S$20:$S$96,AH$2,'Project Follow up - Base'!$F$20:$F$96,$C56)
- INDEX(List!$Q:$Q,MATCH(AH$2,List!$P:$P,0)))
* INDEX(List!$R:$R,MATCH(AH$2,List!$P:$P,0)))</f>
        <v>0</v>
      </c>
      <c r="AI56" s="357">
        <f ca="1">IF(
COUNTIFS('Project Follow up - Base'!$S$20:$S$96,AI$2,'Project Follow up - Base'!$F$20:$F$96,$C56)&lt;= INDEX(List!$Q:$Q,MATCH(AI$2,List!$P:$P,0)),
0,
(COUNTIFS('Project Follow up - Base'!$S$20:$S$96,AI$2,'Project Follow up - Base'!$F$20:$F$96,$C56)
- INDEX(List!$Q:$Q,MATCH(AI$2,List!$P:$P,0)))
* INDEX(List!$R:$R,MATCH(AI$2,List!$P:$P,0)))</f>
        <v>0</v>
      </c>
      <c r="AJ56" s="357">
        <f ca="1">IF(
COUNTIFS('Project Follow up - Base'!$S$20:$S$96,AJ$2,'Project Follow up - Base'!$F$20:$F$96,$C56)&lt;= INDEX(List!$Q:$Q,MATCH(AJ$2,List!$P:$P,0)),
0,
(COUNTIFS('Project Follow up - Base'!$S$20:$S$96,AJ$2,'Project Follow up - Base'!$F$20:$F$96,$C56)
- INDEX(List!$Q:$Q,MATCH(AJ$2,List!$P:$P,0)))
* INDEX(List!$R:$R,MATCH(AJ$2,List!$P:$P,0)))</f>
        <v>0</v>
      </c>
      <c r="AK56" s="357">
        <f ca="1">IF(
COUNTIFS('Project Follow up - Base'!$S$20:$S$96,AK$2,'Project Follow up - Base'!$F$20:$F$96,$C56)&lt;= INDEX(List!$Q:$Q,MATCH(AK$2,List!$P:$P,0)),
0,
(COUNTIFS('Project Follow up - Base'!$S$20:$S$96,AK$2,'Project Follow up - Base'!$F$20:$F$96,$C56)
- INDEX(List!$Q:$Q,MATCH(AK$2,List!$P:$P,0)))
* INDEX(List!$R:$R,MATCH(AK$2,List!$P:$P,0)))</f>
        <v>0</v>
      </c>
      <c r="AL56" s="357">
        <f ca="1">IF(
COUNTIFS('Project Follow up - Base'!$S$20:$S$96,AL$2,'Project Follow up - Base'!$F$20:$F$96,$C56)&lt;= INDEX(List!$Q:$Q,MATCH(AL$2,List!$P:$P,0)),
0,
(COUNTIFS('Project Follow up - Base'!$S$20:$S$96,AL$2,'Project Follow up - Base'!$F$20:$F$96,$C56)
- INDEX(List!$Q:$Q,MATCH(AL$2,List!$P:$P,0)))
* INDEX(List!$R:$R,MATCH(AL$2,List!$P:$P,0)))</f>
        <v>0</v>
      </c>
      <c r="AM56" s="357">
        <f ca="1">IF(
COUNTIFS('Project Follow up - Base'!$S$20:$S$96,AM$2,'Project Follow up - Base'!$F$20:$F$96,$C56)&lt;= INDEX(List!$Q:$Q,MATCH(AM$2,List!$P:$P,0)),
0,
(COUNTIFS('Project Follow up - Base'!$S$20:$S$96,AM$2,'Project Follow up - Base'!$F$20:$F$96,$C56)
- INDEX(List!$Q:$Q,MATCH(AM$2,List!$P:$P,0)))
* INDEX(List!$R:$R,MATCH(AM$2,List!$P:$P,0)))</f>
        <v>0</v>
      </c>
      <c r="AN56" s="357">
        <f ca="1">IF(
COUNTIFS('Project Follow up - Base'!$S$20:$S$96,AN$2,'Project Follow up - Base'!$F$20:$F$96,$C56)&lt;= INDEX(List!$Q:$Q,MATCH(AN$2,List!$P:$P,0)),
0,
(COUNTIFS('Project Follow up - Base'!$S$20:$S$96,AN$2,'Project Follow up - Base'!$F$20:$F$96,$C56)
- INDEX(List!$Q:$Q,MATCH(AN$2,List!$P:$P,0)))
* INDEX(List!$R:$R,MATCH(AN$2,List!$P:$P,0)))</f>
        <v>0</v>
      </c>
      <c r="AO56" s="357">
        <f ca="1">IF(
COUNTIFS('Project Follow up - Base'!$S$20:$S$96,AO$2,'Project Follow up - Base'!$F$20:$F$96,$C56)&lt;= INDEX(List!$Q:$Q,MATCH(AO$2,List!$P:$P,0)),
0,
(COUNTIFS('Project Follow up - Base'!$S$20:$S$96,AO$2,'Project Follow up - Base'!$F$20:$F$96,$C56)
- INDEX(List!$Q:$Q,MATCH(AO$2,List!$P:$P,0)))
* INDEX(List!$R:$R,MATCH(AO$2,List!$P:$P,0)))</f>
        <v>0</v>
      </c>
      <c r="AP56" s="357">
        <f ca="1">IF(
COUNTIFS('Project Follow up - Base'!$S$20:$S$96,AP$2,'Project Follow up - Base'!$F$20:$F$96,$C56)&lt;= INDEX(List!$Q:$Q,MATCH(AP$2,List!$P:$P,0)),
0,
(COUNTIFS('Project Follow up - Base'!$S$20:$S$96,AP$2,'Project Follow up - Base'!$F$20:$F$96,$C56)
- INDEX(List!$Q:$Q,MATCH(AP$2,List!$P:$P,0)))
* INDEX(List!$R:$R,MATCH(AP$2,List!$P:$P,0)))</f>
        <v>0</v>
      </c>
      <c r="AQ56" s="357">
        <f ca="1">IF(
COUNTIFS('Project Follow up - Base'!$S$20:$S$96,AQ$2,'Project Follow up - Base'!$F$20:$F$96,$C56)&lt;= INDEX(List!$Q:$Q,MATCH(AQ$2,List!$P:$P,0)),
0,
(COUNTIFS('Project Follow up - Base'!$S$20:$S$96,AQ$2,'Project Follow up - Base'!$F$20:$F$96,$C56)
- INDEX(List!$Q:$Q,MATCH(AQ$2,List!$P:$P,0)))
* INDEX(List!$R:$R,MATCH(AQ$2,List!$P:$P,0)))</f>
        <v>0</v>
      </c>
      <c r="AR56" s="357">
        <f ca="1">IF(
COUNTIFS('Project Follow up - Base'!$S$20:$S$96,AR$2,'Project Follow up - Base'!$F$20:$F$96,$C56)&lt;= INDEX(List!$Q:$Q,MATCH(AR$2,List!$P:$P,0)),
0,
(COUNTIFS('Project Follow up - Base'!$S$20:$S$96,AR$2,'Project Follow up - Base'!$F$20:$F$96,$C56)
- INDEX(List!$Q:$Q,MATCH(AR$2,List!$P:$P,0)))
* INDEX(List!$R:$R,MATCH(AR$2,List!$P:$P,0)))</f>
        <v>0</v>
      </c>
      <c r="AS56" s="357">
        <f ca="1">IF(
COUNTIFS('Project Follow up - Base'!$S$20:$S$96,AS$2,'Project Follow up - Base'!$F$20:$F$96,$C56)&lt;= INDEX(List!$Q:$Q,MATCH(AS$2,List!$P:$P,0)),
0,
(COUNTIFS('Project Follow up - Base'!$S$20:$S$96,AS$2,'Project Follow up - Base'!$F$20:$F$96,$C56)
- INDEX(List!$Q:$Q,MATCH(AS$2,List!$P:$P,0)))
* INDEX(List!$R:$R,MATCH(AS$2,List!$P:$P,0)))</f>
        <v>0</v>
      </c>
      <c r="AT56" s="357">
        <f ca="1">IF(
COUNTIFS('Project Follow up - Base'!$S$20:$S$96,AT$2,'Project Follow up - Base'!$F$20:$F$96,$C56)&lt;= INDEX(List!$Q:$Q,MATCH(AT$2,List!$P:$P,0)),
0,
(COUNTIFS('Project Follow up - Base'!$S$20:$S$96,AT$2,'Project Follow up - Base'!$F$20:$F$96,$C56)
- INDEX(List!$Q:$Q,MATCH(AT$2,List!$P:$P,0)))
* INDEX(List!$R:$R,MATCH(AT$2,List!$P:$P,0)))</f>
        <v>0</v>
      </c>
      <c r="AU56" s="357">
        <f ca="1">IF(
COUNTIFS('Project Follow up - Base'!$S$20:$S$96,AU$2,'Project Follow up - Base'!$F$20:$F$96,$C56)&lt;= INDEX(List!$Q:$Q,MATCH(AU$2,List!$P:$P,0)),
0,
(COUNTIFS('Project Follow up - Base'!$S$20:$S$96,AU$2,'Project Follow up - Base'!$F$20:$F$96,$C56)
- INDEX(List!$Q:$Q,MATCH(AU$2,List!$P:$P,0)))
* INDEX(List!$R:$R,MATCH(AU$2,List!$P:$P,0)))</f>
        <v>0</v>
      </c>
      <c r="AV56" s="357">
        <f ca="1">IF(
COUNTIFS('Project Follow up - Base'!$S$20:$S$96,AV$2,'Project Follow up - Base'!$F$20:$F$96,$C56)&lt;= INDEX(List!$Q:$Q,MATCH(AV$2,List!$P:$P,0)),
0,
(COUNTIFS('Project Follow up - Base'!$S$20:$S$96,AV$2,'Project Follow up - Base'!$F$20:$F$96,$C56)
- INDEX(List!$Q:$Q,MATCH(AV$2,List!$P:$P,0)))
* INDEX(List!$R:$R,MATCH(AV$2,List!$P:$P,0)))</f>
        <v>0</v>
      </c>
      <c r="AW56" s="357">
        <f ca="1">IF(
COUNTIFS('Project Follow up - Base'!$S$20:$S$96,AW$2,'Project Follow up - Base'!$F$20:$F$96,$C56)&lt;= INDEX(List!$Q:$Q,MATCH(AW$2,List!$P:$P,0)),
0,
(COUNTIFS('Project Follow up - Base'!$S$20:$S$96,AW$2,'Project Follow up - Base'!$F$20:$F$96,$C56)
- INDEX(List!$Q:$Q,MATCH(AW$2,List!$P:$P,0)))
* INDEX(List!$R:$R,MATCH(AW$2,List!$P:$P,0)))</f>
        <v>0</v>
      </c>
      <c r="AX56" s="357">
        <f ca="1">IF(
COUNTIFS('Project Follow up - Base'!$S$20:$S$96,AX$2,'Project Follow up - Base'!$F$20:$F$96,$C56)&lt;= INDEX(List!$Q:$Q,MATCH(AX$2,List!$P:$P,0)),
0,
(COUNTIFS('Project Follow up - Base'!$S$20:$S$96,AX$2,'Project Follow up - Base'!$F$20:$F$96,$C56)
- INDEX(List!$Q:$Q,MATCH(AX$2,List!$P:$P,0)))
* INDEX(List!$R:$R,MATCH(AX$2,List!$P:$P,0)))</f>
        <v>0</v>
      </c>
      <c r="AY56" s="357">
        <f ca="1">IF(
COUNTIFS('Project Follow up - Base'!$S$20:$S$96,AY$2,'Project Follow up - Base'!$F$20:$F$96,$C56)&lt;= INDEX(List!$Q:$Q,MATCH(AY$2,List!$P:$P,0)),
0,
(COUNTIFS('Project Follow up - Base'!$S$20:$S$96,AY$2,'Project Follow up - Base'!$F$20:$F$96,$C56)
- INDEX(List!$Q:$Q,MATCH(AY$2,List!$P:$P,0)))
* INDEX(List!$R:$R,MATCH(AY$2,List!$P:$P,0)))</f>
        <v>0</v>
      </c>
      <c r="AZ56" s="357">
        <f ca="1">IF(
COUNTIFS('Project Follow up - Base'!$S$20:$S$96,AZ$2,'Project Follow up - Base'!$F$20:$F$96,$C56)&lt;= INDEX(List!$Q:$Q,MATCH(AZ$2,List!$P:$P,0)),
0,
(COUNTIFS('Project Follow up - Base'!$S$20:$S$96,AZ$2,'Project Follow up - Base'!$F$20:$F$96,$C56)
- INDEX(List!$Q:$Q,MATCH(AZ$2,List!$P:$P,0)))
* INDEX(List!$R:$R,MATCH(AZ$2,List!$P:$P,0)))</f>
        <v>0</v>
      </c>
      <c r="BA56" s="357">
        <f ca="1">IF(
COUNTIFS('Project Follow up - Base'!$S$20:$S$96,BA$2,'Project Follow up - Base'!$F$20:$F$96,$C56)&lt;= INDEX(List!$Q:$Q,MATCH(BA$2,List!$P:$P,0)),
0,
(COUNTIFS('Project Follow up - Base'!$S$20:$S$96,BA$2,'Project Follow up - Base'!$F$20:$F$96,$C56)
- INDEX(List!$Q:$Q,MATCH(BA$2,List!$P:$P,0)))
* INDEX(List!$R:$R,MATCH(BA$2,List!$P:$P,0)))</f>
        <v>0</v>
      </c>
      <c r="BB56" s="357">
        <f ca="1">IF(
COUNTIFS('Project Follow up - Base'!$S$20:$S$96,BB$2,'Project Follow up - Base'!$F$20:$F$96,$C56)&lt;= INDEX(List!$Q:$Q,MATCH(BB$2,List!$P:$P,0)),
0,
(COUNTIFS('Project Follow up - Base'!$S$20:$S$96,BB$2,'Project Follow up - Base'!$F$20:$F$96,$C56)
- INDEX(List!$Q:$Q,MATCH(BB$2,List!$P:$P,0)))
* INDEX(List!$R:$R,MATCH(BB$2,List!$P:$P,0)))</f>
        <v>0</v>
      </c>
      <c r="BC56" s="357">
        <f ca="1">IF(
COUNTIFS('Project Follow up - Base'!$S$20:$S$96,BC$2,'Project Follow up - Base'!$F$20:$F$96,$C56)&lt;= INDEX(List!$Q:$Q,MATCH(BC$2,List!$P:$P,0)),
0,
(COUNTIFS('Project Follow up - Base'!$S$20:$S$96,BC$2,'Project Follow up - Base'!$F$20:$F$96,$C56)
- INDEX(List!$Q:$Q,MATCH(BC$2,List!$P:$P,0)))
* INDEX(List!$R:$R,MATCH(BC$2,List!$P:$P,0)))</f>
        <v>0</v>
      </c>
      <c r="BD56" s="357">
        <f ca="1">IF(
COUNTIFS('Project Follow up - Base'!$S$20:$S$96,BD$2,'Project Follow up - Base'!$F$20:$F$96,$C56)&lt;= INDEX(List!$Q:$Q,MATCH(BD$2,List!$P:$P,0)),
0,
(COUNTIFS('Project Follow up - Base'!$S$20:$S$96,BD$2,'Project Follow up - Base'!$F$20:$F$96,$C56)
- INDEX(List!$Q:$Q,MATCH(BD$2,List!$P:$P,0)))
* INDEX(List!$R:$R,MATCH(BD$2,List!$P:$P,0)))</f>
        <v>0</v>
      </c>
      <c r="BE56" s="357">
        <f ca="1">IF(
COUNTIFS('Project Follow up - Base'!$S$20:$S$96,BE$2,'Project Follow up - Base'!$F$20:$F$96,$C56)&lt;= INDEX(List!$Q:$Q,MATCH(BE$2,List!$P:$P,0)),
0,
(COUNTIFS('Project Follow up - Base'!$S$20:$S$96,BE$2,'Project Follow up - Base'!$F$20:$F$96,$C56)
- INDEX(List!$Q:$Q,MATCH(BE$2,List!$P:$P,0)))
* INDEX(List!$R:$R,MATCH(BE$2,List!$P:$P,0)))</f>
        <v>0</v>
      </c>
      <c r="BF56" s="357">
        <f ca="1">IF(
COUNTIFS('Project Follow up - Base'!$S$20:$S$96,BF$2,'Project Follow up - Base'!$F$20:$F$96,$C56)&lt;= INDEX(List!$Q:$Q,MATCH(BF$2,List!$P:$P,0)),
0,
(COUNTIFS('Project Follow up - Base'!$S$20:$S$96,BF$2,'Project Follow up - Base'!$F$20:$F$96,$C56)
- INDEX(List!$Q:$Q,MATCH(BF$2,List!$P:$P,0)))
* INDEX(List!$R:$R,MATCH(BF$2,List!$P:$P,0)))</f>
        <v>0</v>
      </c>
      <c r="BG56" s="357">
        <f ca="1">IF(
COUNTIFS('Project Follow up - Base'!$S$20:$S$96,BG$2,'Project Follow up - Base'!$F$20:$F$96,$C56)&lt;= INDEX(List!$Q:$Q,MATCH(BG$2,List!$P:$P,0)),
0,
(COUNTIFS('Project Follow up - Base'!$S$20:$S$96,BG$2,'Project Follow up - Base'!$F$20:$F$96,$C56)
- INDEX(List!$Q:$Q,MATCH(BG$2,List!$P:$P,0)))
* INDEX(List!$R:$R,MATCH(BG$2,List!$P:$P,0)))</f>
        <v>0</v>
      </c>
      <c r="BH56" s="357">
        <f ca="1">IF(
COUNTIFS('Project Follow up - Base'!$S$20:$S$96,BH$2,'Project Follow up - Base'!$F$20:$F$96,$C56)&lt;= INDEX(List!$Q:$Q,MATCH(BH$2,List!$P:$P,0)),
0,
(COUNTIFS('Project Follow up - Base'!$S$20:$S$96,BH$2,'Project Follow up - Base'!$F$20:$F$96,$C56)
- INDEX(List!$Q:$Q,MATCH(BH$2,List!$P:$P,0)))
* INDEX(List!$R:$R,MATCH(BH$2,List!$P:$P,0)))</f>
        <v>0</v>
      </c>
      <c r="BI56" s="357">
        <f ca="1">IF(
COUNTIFS('Project Follow up - Base'!$S$20:$S$96,BI$2,'Project Follow up - Base'!$F$20:$F$96,$C56)&lt;= INDEX(List!$Q:$Q,MATCH(BI$2,List!$P:$P,0)),
0,
(COUNTIFS('Project Follow up - Base'!$S$20:$S$96,BI$2,'Project Follow up - Base'!$F$20:$F$96,$C56)
- INDEX(List!$Q:$Q,MATCH(BI$2,List!$P:$P,0)))
* INDEX(List!$R:$R,MATCH(BI$2,List!$P:$P,0)))</f>
        <v>0</v>
      </c>
      <c r="BJ56" s="357">
        <f ca="1">IF(
COUNTIFS('Project Follow up - Base'!$S$20:$S$96,BJ$2,'Project Follow up - Base'!$F$20:$F$96,$C56)&lt;= INDEX(List!$Q:$Q,MATCH(BJ$2,List!$P:$P,0)),
0,
(COUNTIFS('Project Follow up - Base'!$S$20:$S$96,BJ$2,'Project Follow up - Base'!$F$20:$F$96,$C56)
- INDEX(List!$Q:$Q,MATCH(BJ$2,List!$P:$P,0)))
* INDEX(List!$R:$R,MATCH(BJ$2,List!$P:$P,0)))</f>
        <v>0</v>
      </c>
      <c r="BK56" s="357">
        <f ca="1">IF(
COUNTIFS('Project Follow up - Base'!$S$20:$S$96,BK$2,'Project Follow up - Base'!$F$20:$F$96,$C56)&lt;= INDEX(List!$Q:$Q,MATCH(BK$2,List!$P:$P,0)),
0,
(COUNTIFS('Project Follow up - Base'!$S$20:$S$96,BK$2,'Project Follow up - Base'!$F$20:$F$96,$C56)
- INDEX(List!$Q:$Q,MATCH(BK$2,List!$P:$P,0)))
* INDEX(List!$R:$R,MATCH(BK$2,List!$P:$P,0)))</f>
        <v>0</v>
      </c>
      <c r="BL56" s="357">
        <f ca="1">IF(
COUNTIFS('Project Follow up - Base'!$S$20:$S$96,BL$2,'Project Follow up - Base'!$F$20:$F$96,$C56)&lt;= INDEX(List!$Q:$Q,MATCH(BL$2,List!$P:$P,0)),
0,
(COUNTIFS('Project Follow up - Base'!$S$20:$S$96,BL$2,'Project Follow up - Base'!$F$20:$F$96,$C56)
- INDEX(List!$Q:$Q,MATCH(BL$2,List!$P:$P,0)))
* INDEX(List!$R:$R,MATCH(BL$2,List!$P:$P,0)))</f>
        <v>0</v>
      </c>
      <c r="BM56" s="357">
        <f ca="1">IF(
COUNTIFS('Project Follow up - Base'!$S$20:$S$96,BM$2,'Project Follow up - Base'!$F$20:$F$96,$C56)&lt;= INDEX(List!$Q:$Q,MATCH(BM$2,List!$P:$P,0)),
0,
(COUNTIFS('Project Follow up - Base'!$S$20:$S$96,BM$2,'Project Follow up - Base'!$F$20:$F$96,$C56)
- INDEX(List!$Q:$Q,MATCH(BM$2,List!$P:$P,0)))
* INDEX(List!$R:$R,MATCH(BM$2,List!$P:$P,0)))</f>
        <v>0</v>
      </c>
      <c r="BN56" s="357">
        <f ca="1">IF(
COUNTIFS('Project Follow up - Base'!$S$20:$S$96,BN$2,'Project Follow up - Base'!$F$20:$F$96,$C56)&lt;= INDEX(List!$Q:$Q,MATCH(BN$2,List!$P:$P,0)),
0,
(COUNTIFS('Project Follow up - Base'!$S$20:$S$96,BN$2,'Project Follow up - Base'!$F$20:$F$96,$C56)
- INDEX(List!$Q:$Q,MATCH(BN$2,List!$P:$P,0)))
* INDEX(List!$R:$R,MATCH(BN$2,List!$P:$P,0)))</f>
        <v>0</v>
      </c>
      <c r="BO56" s="357">
        <f ca="1">IF(
COUNTIFS('Project Follow up - Base'!$S$20:$S$96,BO$2,'Project Follow up - Base'!$F$20:$F$96,$C56)&lt;= INDEX(List!$Q:$Q,MATCH(BO$2,List!$P:$P,0)),
0,
(COUNTIFS('Project Follow up - Base'!$S$20:$S$96,BO$2,'Project Follow up - Base'!$F$20:$F$96,$C56)
- INDEX(List!$Q:$Q,MATCH(BO$2,List!$P:$P,0)))
* INDEX(List!$R:$R,MATCH(BO$2,List!$P:$P,0)))</f>
        <v>0</v>
      </c>
      <c r="BP56" s="357">
        <f ca="1">IF(
COUNTIFS('Project Follow up - Base'!$S$20:$S$96,BP$2,'Project Follow up - Base'!$F$20:$F$96,$C56)&lt;= INDEX(List!$Q:$Q,MATCH(BP$2,List!$P:$P,0)),
0,
(COUNTIFS('Project Follow up - Base'!$S$20:$S$96,BP$2,'Project Follow up - Base'!$F$20:$F$96,$C56)
- INDEX(List!$Q:$Q,MATCH(BP$2,List!$P:$P,0)))
* INDEX(List!$R:$R,MATCH(BP$2,List!$P:$P,0)))</f>
        <v>0</v>
      </c>
      <c r="BQ56" s="357">
        <f ca="1">IF(
COUNTIFS('Project Follow up - Base'!$S$20:$S$96,BQ$2,'Project Follow up - Base'!$F$20:$F$96,$C56)&lt;= INDEX(List!$Q:$Q,MATCH(BQ$2,List!$P:$P,0)),
0,
(COUNTIFS('Project Follow up - Base'!$S$20:$S$96,BQ$2,'Project Follow up - Base'!$F$20:$F$96,$C56)
- INDEX(List!$Q:$Q,MATCH(BQ$2,List!$P:$P,0)))
* INDEX(List!$R:$R,MATCH(BQ$2,List!$P:$P,0)))</f>
        <v>0</v>
      </c>
      <c r="BR56" s="357">
        <f ca="1">IF(
COUNTIFS('Project Follow up - Base'!$S$20:$S$96,BR$2,'Project Follow up - Base'!$F$20:$F$96,$C56)&lt;= INDEX(List!$Q:$Q,MATCH(BR$2,List!$P:$P,0)),
0,
(COUNTIFS('Project Follow up - Base'!$S$20:$S$96,BR$2,'Project Follow up - Base'!$F$20:$F$96,$C56)
- INDEX(List!$Q:$Q,MATCH(BR$2,List!$P:$P,0)))
* INDEX(List!$R:$R,MATCH(BR$2,List!$P:$P,0)))</f>
        <v>0</v>
      </c>
      <c r="BS56" s="357">
        <f ca="1">IF(
COUNTIFS('Project Follow up - Base'!$S$20:$S$96,BS$2,'Project Follow up - Base'!$F$20:$F$96,$C56)&lt;= INDEX(List!$Q:$Q,MATCH(BS$2,List!$P:$P,0)),
0,
(COUNTIFS('Project Follow up - Base'!$S$20:$S$96,BS$2,'Project Follow up - Base'!$F$20:$F$96,$C56)
- INDEX(List!$Q:$Q,MATCH(BS$2,List!$P:$P,0)))
* INDEX(List!$R:$R,MATCH(BS$2,List!$P:$P,0)))</f>
        <v>0</v>
      </c>
      <c r="BT56" s="357">
        <f ca="1">IF(
COUNTIFS('Project Follow up - Base'!$S$20:$S$96,BT$2,'Project Follow up - Base'!$F$20:$F$96,$C56)&lt;= INDEX(List!$Q:$Q,MATCH(BT$2,List!$P:$P,0)),
0,
(COUNTIFS('Project Follow up - Base'!$S$20:$S$96,BT$2,'Project Follow up - Base'!$F$20:$F$96,$C56)
- INDEX(List!$Q:$Q,MATCH(BT$2,List!$P:$P,0)))
* INDEX(List!$R:$R,MATCH(BT$2,List!$P:$P,0)))</f>
        <v>0</v>
      </c>
      <c r="BU56" s="357">
        <f ca="1">IF(
COUNTIFS('Project Follow up - Base'!$S$20:$S$96,BU$2,'Project Follow up - Base'!$F$20:$F$96,$C56)&lt;= INDEX(List!$Q:$Q,MATCH(BU$2,List!$P:$P,0)),
0,
(COUNTIFS('Project Follow up - Base'!$S$20:$S$96,BU$2,'Project Follow up - Base'!$F$20:$F$96,$C56)
- INDEX(List!$Q:$Q,MATCH(BU$2,List!$P:$P,0)))
* INDEX(List!$R:$R,MATCH(BU$2,List!$P:$P,0)))</f>
        <v>0</v>
      </c>
      <c r="BV56" s="357">
        <f ca="1">IF(
COUNTIFS('Project Follow up - Base'!$S$20:$S$96,BV$2,'Project Follow up - Base'!$F$20:$F$96,$C56)&lt;= INDEX(List!$Q:$Q,MATCH(BV$2,List!$P:$P,0)),
0,
(COUNTIFS('Project Follow up - Base'!$S$20:$S$96,BV$2,'Project Follow up - Base'!$F$20:$F$96,$C56)
- INDEX(List!$Q:$Q,MATCH(BV$2,List!$P:$P,0)))
* INDEX(List!$R:$R,MATCH(BV$2,List!$P:$P,0)))</f>
        <v>0</v>
      </c>
      <c r="BW56" s="357">
        <f ca="1">IF(
COUNTIFS('Project Follow up - Base'!$S$20:$S$96,BW$2,'Project Follow up - Base'!$F$20:$F$96,$C56)&lt;= INDEX(List!$Q:$Q,MATCH(BW$2,List!$P:$P,0)),
0,
(COUNTIFS('Project Follow up - Base'!$S$20:$S$96,BW$2,'Project Follow up - Base'!$F$20:$F$96,$C56)
- INDEX(List!$Q:$Q,MATCH(BW$2,List!$P:$P,0)))
* INDEX(List!$R:$R,MATCH(BW$2,List!$P:$P,0)))</f>
        <v>0</v>
      </c>
      <c r="BX56" s="357">
        <f ca="1">IF(
COUNTIFS('Project Follow up - Base'!$S$20:$S$96,BX$2,'Project Follow up - Base'!$F$20:$F$96,$C56)&lt;= INDEX(List!$Q:$Q,MATCH(BX$2,List!$P:$P,0)),
0,
(COUNTIFS('Project Follow up - Base'!$S$20:$S$96,BX$2,'Project Follow up - Base'!$F$20:$F$96,$C56)
- INDEX(List!$Q:$Q,MATCH(BX$2,List!$P:$P,0)))
* INDEX(List!$R:$R,MATCH(BX$2,List!$P:$P,0)))</f>
        <v>0</v>
      </c>
      <c r="BY56" s="357">
        <f ca="1">IF(
COUNTIFS('Project Follow up - Base'!$S$20:$S$96,BY$2,'Project Follow up - Base'!$F$20:$F$96,$C56)&lt;= INDEX(List!$Q:$Q,MATCH(BY$2,List!$P:$P,0)),
0,
(COUNTIFS('Project Follow up - Base'!$S$20:$S$96,BY$2,'Project Follow up - Base'!$F$20:$F$96,$C56)
- INDEX(List!$Q:$Q,MATCH(BY$2,List!$P:$P,0)))
* INDEX(List!$R:$R,MATCH(BY$2,List!$P:$P,0)))</f>
        <v>0</v>
      </c>
      <c r="BZ56" s="357">
        <f ca="1">IF(
COUNTIFS('Project Follow up - Base'!$S$20:$S$96,BZ$2,'Project Follow up - Base'!$F$20:$F$96,$C56)&lt;= INDEX(List!$Q:$Q,MATCH(BZ$2,List!$P:$P,0)),
0,
(COUNTIFS('Project Follow up - Base'!$S$20:$S$96,BZ$2,'Project Follow up - Base'!$F$20:$F$96,$C56)
- INDEX(List!$Q:$Q,MATCH(BZ$2,List!$P:$P,0)))
* INDEX(List!$R:$R,MATCH(BZ$2,List!$P:$P,0)))</f>
        <v>0</v>
      </c>
      <c r="CA56" s="357">
        <f ca="1">IF(
COUNTIFS('Project Follow up - Base'!$S$20:$S$96,CA$2,'Project Follow up - Base'!$F$20:$F$96,$C56)&lt;= INDEX(List!$Q:$Q,MATCH(CA$2,List!$P:$P,0)),
0,
(COUNTIFS('Project Follow up - Base'!$S$20:$S$96,CA$2,'Project Follow up - Base'!$F$20:$F$96,$C56)
- INDEX(List!$Q:$Q,MATCH(CA$2,List!$P:$P,0)))
* INDEX(List!$R:$R,MATCH(CA$2,List!$P:$P,0)))</f>
        <v>0</v>
      </c>
      <c r="CB56" s="357">
        <f ca="1">IF(
COUNTIFS('Project Follow up - Base'!$S$20:$S$96,CB$2,'Project Follow up - Base'!$F$20:$F$96,$C56)&lt;= INDEX(List!$Q:$Q,MATCH(CB$2,List!$P:$P,0)),
0,
(COUNTIFS('Project Follow up - Base'!$S$20:$S$96,CB$2,'Project Follow up - Base'!$F$20:$F$96,$C56)
- INDEX(List!$Q:$Q,MATCH(CB$2,List!$P:$P,0)))
* INDEX(List!$R:$R,MATCH(CB$2,List!$P:$P,0)))</f>
        <v>0</v>
      </c>
      <c r="CC56" s="357">
        <f ca="1">IF(
COUNTIFS('Project Follow up - Base'!$S$20:$S$96,CC$2,'Project Follow up - Base'!$F$20:$F$96,$C56)&lt;= INDEX(List!$Q:$Q,MATCH(CC$2,List!$P:$P,0)),
0,
(COUNTIFS('Project Follow up - Base'!$S$20:$S$96,CC$2,'Project Follow up - Base'!$F$20:$F$96,$C56)
- INDEX(List!$Q:$Q,MATCH(CC$2,List!$P:$P,0)))
* INDEX(List!$R:$R,MATCH(CC$2,List!$P:$P,0)))</f>
        <v>0</v>
      </c>
      <c r="CD56" s="357">
        <f ca="1">IF(
COUNTIFS('Project Follow up - Base'!$S$20:$S$96,CD$2,'Project Follow up - Base'!$F$20:$F$96,$C56)&lt;= INDEX(List!$Q:$Q,MATCH(CD$2,List!$P:$P,0)),
0,
(COUNTIFS('Project Follow up - Base'!$S$20:$S$96,CD$2,'Project Follow up - Base'!$F$20:$F$96,$C56)
- INDEX(List!$Q:$Q,MATCH(CD$2,List!$P:$P,0)))
* INDEX(List!$R:$R,MATCH(CD$2,List!$P:$P,0)))</f>
        <v>0</v>
      </c>
      <c r="CE56" s="357">
        <f ca="1">IF(
COUNTIFS('Project Follow up - Base'!$S$20:$S$96,CE$2,'Project Follow up - Base'!$F$20:$F$96,$C56)&lt;= INDEX(List!$Q:$Q,MATCH(CE$2,List!$P:$P,0)),
0,
(COUNTIFS('Project Follow up - Base'!$S$20:$S$96,CE$2,'Project Follow up - Base'!$F$20:$F$96,$C56)
- INDEX(List!$Q:$Q,MATCH(CE$2,List!$P:$P,0)))
* INDEX(List!$R:$R,MATCH(CE$2,List!$P:$P,0)))</f>
        <v>0</v>
      </c>
      <c r="CF56" s="357">
        <f ca="1">IF(
COUNTIFS('Project Follow up - Base'!$S$20:$S$96,CF$2,'Project Follow up - Base'!$F$20:$F$96,$C56)&lt;= INDEX(List!$Q:$Q,MATCH(CF$2,List!$P:$P,0)),
0,
(COUNTIFS('Project Follow up - Base'!$S$20:$S$96,CF$2,'Project Follow up - Base'!$F$20:$F$96,$C56)
- INDEX(List!$Q:$Q,MATCH(CF$2,List!$P:$P,0)))
* INDEX(List!$R:$R,MATCH(CF$2,List!$P:$P,0)))</f>
        <v>0</v>
      </c>
      <c r="CG56" s="357">
        <f ca="1">IF(
COUNTIFS('Project Follow up - Base'!$S$20:$S$96,CG$2,'Project Follow up - Base'!$F$20:$F$96,$C56)&lt;= INDEX(List!$Q:$Q,MATCH(CG$2,List!$P:$P,0)),
0,
(COUNTIFS('Project Follow up - Base'!$S$20:$S$96,CG$2,'Project Follow up - Base'!$F$20:$F$96,$C56)
- INDEX(List!$Q:$Q,MATCH(CG$2,List!$P:$P,0)))
* INDEX(List!$R:$R,MATCH(CG$2,List!$P:$P,0)))</f>
        <v>0</v>
      </c>
      <c r="CH56" s="357">
        <f ca="1">IF(
COUNTIFS('Project Follow up - Base'!$S$20:$S$96,CH$2,'Project Follow up - Base'!$F$20:$F$96,$C56)&lt;= INDEX(List!$Q:$Q,MATCH(CH$2,List!$P:$P,0)),
0,
(COUNTIFS('Project Follow up - Base'!$S$20:$S$96,CH$2,'Project Follow up - Base'!$F$20:$F$96,$C56)
- INDEX(List!$Q:$Q,MATCH(CH$2,List!$P:$P,0)))
* INDEX(List!$R:$R,MATCH(CH$2,List!$P:$P,0)))</f>
        <v>0</v>
      </c>
      <c r="CI56" s="357">
        <f ca="1">IF(
COUNTIFS('Project Follow up - Base'!$S$20:$S$96,CI$2,'Project Follow up - Base'!$F$20:$F$96,$C56)&lt;= INDEX(List!$Q:$Q,MATCH(CI$2,List!$P:$P,0)),
0,
(COUNTIFS('Project Follow up - Base'!$S$20:$S$96,CI$2,'Project Follow up - Base'!$F$20:$F$96,$C56)
- INDEX(List!$Q:$Q,MATCH(CI$2,List!$P:$P,0)))
* INDEX(List!$R:$R,MATCH(CI$2,List!$P:$P,0)))</f>
        <v>0</v>
      </c>
      <c r="CJ56" s="357">
        <f ca="1">IF(
COUNTIFS('Project Follow up - Base'!$S$20:$S$96,CJ$2,'Project Follow up - Base'!$F$20:$F$96,$C56)&lt;= INDEX(List!$Q:$Q,MATCH(CJ$2,List!$P:$P,0)),
0,
(COUNTIFS('Project Follow up - Base'!$S$20:$S$96,CJ$2,'Project Follow up - Base'!$F$20:$F$96,$C56)
- INDEX(List!$Q:$Q,MATCH(CJ$2,List!$P:$P,0)))
* INDEX(List!$R:$R,MATCH(CJ$2,List!$P:$P,0)))</f>
        <v>0</v>
      </c>
      <c r="CK56" s="357">
        <f ca="1">IF(
COUNTIFS('Project Follow up - Base'!$S$20:$S$96,CK$2,'Project Follow up - Base'!$F$20:$F$96,$C56)&lt;= INDEX(List!$Q:$Q,MATCH(CK$2,List!$P:$P,0)),
0,
(COUNTIFS('Project Follow up - Base'!$S$20:$S$96,CK$2,'Project Follow up - Base'!$F$20:$F$96,$C56)
- INDEX(List!$Q:$Q,MATCH(CK$2,List!$P:$P,0)))
* INDEX(List!$R:$R,MATCH(CK$2,List!$P:$P,0)))</f>
        <v>0</v>
      </c>
      <c r="CL56" s="357">
        <f ca="1">IF(
COUNTIFS('Project Follow up - Base'!$S$20:$S$96,CL$2,'Project Follow up - Base'!$F$20:$F$96,$C56)&lt;= INDEX(List!$Q:$Q,MATCH(CL$2,List!$P:$P,0)),
0,
(COUNTIFS('Project Follow up - Base'!$S$20:$S$96,CL$2,'Project Follow up - Base'!$F$20:$F$96,$C56)
- INDEX(List!$Q:$Q,MATCH(CL$2,List!$P:$P,0)))
* INDEX(List!$R:$R,MATCH(CL$2,List!$P:$P,0)))</f>
        <v>0</v>
      </c>
      <c r="CM56" s="357">
        <f ca="1">IF(
COUNTIFS('Project Follow up - Base'!$S$20:$S$96,CM$2,'Project Follow up - Base'!$F$20:$F$96,$C56)&lt;= INDEX(List!$Q:$Q,MATCH(CM$2,List!$P:$P,0)),
0,
(COUNTIFS('Project Follow up - Base'!$S$20:$S$96,CM$2,'Project Follow up - Base'!$F$20:$F$96,$C56)
- INDEX(List!$Q:$Q,MATCH(CM$2,List!$P:$P,0)))
* INDEX(List!$R:$R,MATCH(CM$2,List!$P:$P,0)))</f>
        <v>0</v>
      </c>
      <c r="CN56" s="357">
        <f ca="1">IF(
COUNTIFS('Project Follow up - Base'!$S$20:$S$96,CN$2,'Project Follow up - Base'!$F$20:$F$96,$C56)&lt;= INDEX(List!$Q:$Q,MATCH(CN$2,List!$P:$P,0)),
0,
(COUNTIFS('Project Follow up - Base'!$S$20:$S$96,CN$2,'Project Follow up - Base'!$F$20:$F$96,$C56)
- INDEX(List!$Q:$Q,MATCH(CN$2,List!$P:$P,0)))
* INDEX(List!$R:$R,MATCH(CN$2,List!$P:$P,0)))</f>
        <v>0</v>
      </c>
      <c r="CO56" s="357">
        <f ca="1">IF(
COUNTIFS('Project Follow up - Base'!$S$20:$S$96,CO$2,'Project Follow up - Base'!$F$20:$F$96,$C56)&lt;= INDEX(List!$Q:$Q,MATCH(CO$2,List!$P:$P,0)),
0,
(COUNTIFS('Project Follow up - Base'!$S$20:$S$96,CO$2,'Project Follow up - Base'!$F$20:$F$96,$C56)
- INDEX(List!$Q:$Q,MATCH(CO$2,List!$P:$P,0)))
* INDEX(List!$R:$R,MATCH(CO$2,List!$P:$P,0)))</f>
        <v>0</v>
      </c>
      <c r="CP56" s="357">
        <f ca="1">IF(
COUNTIFS('Project Follow up - Base'!$S$20:$S$96,CP$2,'Project Follow up - Base'!$F$20:$F$96,$C56)&lt;= INDEX(List!$Q:$Q,MATCH(CP$2,List!$P:$P,0)),
0,
(COUNTIFS('Project Follow up - Base'!$S$20:$S$96,CP$2,'Project Follow up - Base'!$F$20:$F$96,$C56)
- INDEX(List!$Q:$Q,MATCH(CP$2,List!$P:$P,0)))
* INDEX(List!$R:$R,MATCH(CP$2,List!$P:$P,0)))</f>
        <v>0</v>
      </c>
      <c r="CQ56" s="357">
        <f ca="1">IF(
COUNTIFS('Project Follow up - Base'!$S$20:$S$96,CQ$2,'Project Follow up - Base'!$F$20:$F$96,$C56)&lt;= INDEX(List!$Q:$Q,MATCH(CQ$2,List!$P:$P,0)),
0,
(COUNTIFS('Project Follow up - Base'!$S$20:$S$96,CQ$2,'Project Follow up - Base'!$F$20:$F$96,$C56)
- INDEX(List!$Q:$Q,MATCH(CQ$2,List!$P:$P,0)))
* INDEX(List!$R:$R,MATCH(CQ$2,List!$P:$P,0)))</f>
        <v>0</v>
      </c>
      <c r="CR56" s="357">
        <f ca="1">IF(
COUNTIFS('Project Follow up - Base'!$S$20:$S$96,CR$2,'Project Follow up - Base'!$F$20:$F$96,$C56)&lt;= INDEX(List!$Q:$Q,MATCH(CR$2,List!$P:$P,0)),
0,
(COUNTIFS('Project Follow up - Base'!$S$20:$S$96,CR$2,'Project Follow up - Base'!$F$20:$F$96,$C56)
- INDEX(List!$Q:$Q,MATCH(CR$2,List!$P:$P,0)))
* INDEX(List!$R:$R,MATCH(CR$2,List!$P:$P,0)))</f>
        <v>0</v>
      </c>
      <c r="CS56" s="357">
        <f ca="1">IF(
COUNTIFS('Project Follow up - Base'!$S$20:$S$96,CS$2,'Project Follow up - Base'!$F$20:$F$96,$C56)&lt;= INDEX(List!$Q:$Q,MATCH(CS$2,List!$P:$P,0)),
0,
(COUNTIFS('Project Follow up - Base'!$S$20:$S$96,CS$2,'Project Follow up - Base'!$F$20:$F$96,$C56)
- INDEX(List!$Q:$Q,MATCH(CS$2,List!$P:$P,0)))
* INDEX(List!$R:$R,MATCH(CS$2,List!$P:$P,0)))</f>
        <v>0</v>
      </c>
      <c r="CT56" s="357">
        <f ca="1">IF(
COUNTIFS('Project Follow up - Base'!$S$20:$S$96,CT$2,'Project Follow up - Base'!$F$20:$F$96,$C56)&lt;= INDEX(List!$Q:$Q,MATCH(CT$2,List!$P:$P,0)),
0,
(COUNTIFS('Project Follow up - Base'!$S$20:$S$96,CT$2,'Project Follow up - Base'!$F$20:$F$96,$C56)
- INDEX(List!$Q:$Q,MATCH(CT$2,List!$P:$P,0)))
* INDEX(List!$R:$R,MATCH(CT$2,List!$P:$P,0)))</f>
        <v>0</v>
      </c>
      <c r="CU56" s="357">
        <f ca="1">IF(
COUNTIFS('Project Follow up - Base'!$S$20:$S$96,CU$2,'Project Follow up - Base'!$F$20:$F$96,$C56)&lt;= INDEX(List!$Q:$Q,MATCH(CU$2,List!$P:$P,0)),
0,
(COUNTIFS('Project Follow up - Base'!$S$20:$S$96,CU$2,'Project Follow up - Base'!$F$20:$F$96,$C56)
- INDEX(List!$Q:$Q,MATCH(CU$2,List!$P:$P,0)))
* INDEX(List!$R:$R,MATCH(CU$2,List!$P:$P,0)))</f>
        <v>0</v>
      </c>
      <c r="CV56" s="357">
        <f ca="1">IF(
COUNTIFS('Project Follow up - Base'!$S$20:$S$96,CV$2,'Project Follow up - Base'!$F$20:$F$96,$C56)&lt;= INDEX(List!$Q:$Q,MATCH(CV$2,List!$P:$P,0)),
0,
(COUNTIFS('Project Follow up - Base'!$S$20:$S$96,CV$2,'Project Follow up - Base'!$F$20:$F$96,$C56)
- INDEX(List!$Q:$Q,MATCH(CV$2,List!$P:$P,0)))
* INDEX(List!$R:$R,MATCH(CV$2,List!$P:$P,0)))</f>
        <v>0</v>
      </c>
      <c r="CW56" s="357">
        <f ca="1">IF(
COUNTIFS('Project Follow up - Base'!$S$20:$S$96,CW$2,'Project Follow up - Base'!$F$20:$F$96,$C56)&lt;= INDEX(List!$Q:$Q,MATCH(CW$2,List!$P:$P,0)),
0,
(COUNTIFS('Project Follow up - Base'!$S$20:$S$96,CW$2,'Project Follow up - Base'!$F$20:$F$96,$C56)
- INDEX(List!$Q:$Q,MATCH(CW$2,List!$P:$P,0)))
* INDEX(List!$R:$R,MATCH(CW$2,List!$P:$P,0)))</f>
        <v>0</v>
      </c>
      <c r="CX56" s="357">
        <f ca="1">IF(
COUNTIFS('Project Follow up - Base'!$S$20:$S$96,CX$2,'Project Follow up - Base'!$F$20:$F$96,$C56)&lt;= INDEX(List!$Q:$Q,MATCH(CX$2,List!$P:$P,0)),
0,
(COUNTIFS('Project Follow up - Base'!$S$20:$S$96,CX$2,'Project Follow up - Base'!$F$20:$F$96,$C56)
- INDEX(List!$Q:$Q,MATCH(CX$2,List!$P:$P,0)))
* INDEX(List!$R:$R,MATCH(CX$2,List!$P:$P,0)))</f>
        <v>0</v>
      </c>
      <c r="CY56" s="357">
        <f ca="1">IF(
COUNTIFS('Project Follow up - Base'!$S$20:$S$96,CY$2,'Project Follow up - Base'!$F$20:$F$96,$C56)&lt;= INDEX(List!$Q:$Q,MATCH(CY$2,List!$P:$P,0)),
0,
(COUNTIFS('Project Follow up - Base'!$S$20:$S$96,CY$2,'Project Follow up - Base'!$F$20:$F$96,$C56)
- INDEX(List!$Q:$Q,MATCH(CY$2,List!$P:$P,0)))
* INDEX(List!$R:$R,MATCH(CY$2,List!$P:$P,0)))</f>
        <v>0</v>
      </c>
      <c r="CZ56" s="357">
        <f ca="1">IF(
COUNTIFS('Project Follow up - Base'!$S$20:$S$96,CZ$2,'Project Follow up - Base'!$F$20:$F$96,$C56)&lt;= INDEX(List!$Q:$Q,MATCH(CZ$2,List!$P:$P,0)),
0,
(COUNTIFS('Project Follow up - Base'!$S$20:$S$96,CZ$2,'Project Follow up - Base'!$F$20:$F$96,$C56)
- INDEX(List!$Q:$Q,MATCH(CZ$2,List!$P:$P,0)))
* INDEX(List!$R:$R,MATCH(CZ$2,List!$P:$P,0)))</f>
        <v>0</v>
      </c>
      <c r="DA56" s="357">
        <f ca="1">IF(
COUNTIFS('Project Follow up - Base'!$S$20:$S$96,DA$2,'Project Follow up - Base'!$F$20:$F$96,$C56)&lt;= INDEX(List!$Q:$Q,MATCH(DA$2,List!$P:$P,0)),
0,
(COUNTIFS('Project Follow up - Base'!$S$20:$S$96,DA$2,'Project Follow up - Base'!$F$20:$F$96,$C56)
- INDEX(List!$Q:$Q,MATCH(DA$2,List!$P:$P,0)))
* INDEX(List!$R:$R,MATCH(DA$2,List!$P:$P,0)))</f>
        <v>0</v>
      </c>
      <c r="DB56" s="357">
        <f ca="1">IF(
COUNTIFS('Project Follow up - Base'!$S$20:$S$96,DB$2,'Project Follow up - Base'!$F$20:$F$96,$C56)&lt;= INDEX(List!$Q:$Q,MATCH(DB$2,List!$P:$P,0)),
0,
(COUNTIFS('Project Follow up - Base'!$S$20:$S$96,DB$2,'Project Follow up - Base'!$F$20:$F$96,$C56)
- INDEX(List!$Q:$Q,MATCH(DB$2,List!$P:$P,0)))
* INDEX(List!$R:$R,MATCH(DB$2,List!$P:$P,0)))</f>
        <v>0</v>
      </c>
    </row>
    <row r="57" spans="1:106" x14ac:dyDescent="0.2">
      <c r="A57" s="353">
        <f>COUNTIF('Project Follow up - Base'!$F$20:$F$96,C57)</f>
        <v>0</v>
      </c>
      <c r="B57" s="353">
        <f>'Employees Summary'!B58</f>
        <v>0</v>
      </c>
      <c r="C57" s="353">
        <f>'Employees Summary'!C58</f>
        <v>0</v>
      </c>
      <c r="D57" s="354" t="str">
        <f>IF(C57=0,"", IF(A57&gt;0,1-(G57*[1]KPI!$C$3)-(H57*[1]KPI!$C$4),""))</f>
        <v/>
      </c>
      <c r="E57" s="365" t="str">
        <f>IF(OR(C57='Project Follow up - Base'!$D$17,C57='Project Follow up - Base'!$D$38,C57='Project Follow up - Base'!$D$74), IF(SUMIF(B:B,B57,A:A)=0,"", AVERAGEIF(B:B,B57,D:D)),"")</f>
        <v/>
      </c>
      <c r="F57" s="366">
        <f>SUMIF('Project Follow up - Base'!$F$20:$F$102,'Employees KPIs'!C57,'Project Follow up - Base'!$AA$20:$AA$102)</f>
        <v>0</v>
      </c>
      <c r="G57" s="355">
        <f>IF( F57=0,
   0,
   IF(
     F57-
     [1]KPI!$F$3
     &lt;0,0,
     F57-
     [1]KPI!$F$3
    )*
     [1]KPI!$G$3
)</f>
        <v>0</v>
      </c>
      <c r="H57" s="355">
        <f t="shared" ca="1" si="0"/>
        <v>0</v>
      </c>
      <c r="I57" s="356">
        <f ca="1">IF(
COUNTIFS('Project Follow up - Base'!$S$20:$S$96,I$2,'Project Follow up - Base'!$F$20:$F$96,$C57)&lt;= INDEX(List!$Q:$Q,MATCH(I$2,List!$P:$P,0)),
0,
(COUNTIFS('Project Follow up - Base'!$S$20:$S$96,I$2,'Project Follow up - Base'!$F$20:$F$96,$C57)
- INDEX(List!$Q:$Q,MATCH(I$2,List!$P:$P,0)))
* INDEX(List!$R:$R,MATCH(I$2,List!$P:$P,0)))</f>
        <v>0</v>
      </c>
      <c r="J57" s="357">
        <f ca="1">IF(
COUNTIFS('Project Follow up - Base'!$S$20:$S$96,J$2,'Project Follow up - Base'!$F$20:$F$96,$C57)&lt;= INDEX(List!$Q:$Q,MATCH(J$2,List!$P:$P,0)),
0,
(COUNTIFS('Project Follow up - Base'!$S$20:$S$96,J$2,'Project Follow up - Base'!$F$20:$F$96,$C57)
- INDEX(List!$Q:$Q,MATCH(J$2,List!$P:$P,0)))
* INDEX(List!$R:$R,MATCH(J$2,List!$P:$P,0)))</f>
        <v>0</v>
      </c>
      <c r="K57" s="357">
        <f ca="1">IF(
COUNTIFS('Project Follow up - Base'!$S$20:$S$96,K$2,'Project Follow up - Base'!$F$20:$F$96,$C57)&lt;= INDEX(List!$Q:$Q,MATCH(K$2,List!$P:$P,0)),
0,
(COUNTIFS('Project Follow up - Base'!$S$20:$S$96,K$2,'Project Follow up - Base'!$F$20:$F$96,$C57)
- INDEX(List!$Q:$Q,MATCH(K$2,List!$P:$P,0)))
* INDEX(List!$R:$R,MATCH(K$2,List!$P:$P,0)))</f>
        <v>0</v>
      </c>
      <c r="L57" s="357">
        <f ca="1">IF(
COUNTIFS('Project Follow up - Base'!$S$20:$S$96,L$2,'Project Follow up - Base'!$F$20:$F$96,$C57)&lt;= INDEX(List!$Q:$Q,MATCH(L$2,List!$P:$P,0)),
0,
(COUNTIFS('Project Follow up - Base'!$S$20:$S$96,L$2,'Project Follow up - Base'!$F$20:$F$96,$C57)
- INDEX(List!$Q:$Q,MATCH(L$2,List!$P:$P,0)))
* INDEX(List!$R:$R,MATCH(L$2,List!$P:$P,0)))</f>
        <v>0</v>
      </c>
      <c r="M57" s="357">
        <f ca="1">IF(
COUNTIFS('Project Follow up - Base'!$S$20:$S$96,M$2,'Project Follow up - Base'!$F$20:$F$96,$C57)&lt;= INDEX(List!$Q:$Q,MATCH(M$2,List!$P:$P,0)),
0,
(COUNTIFS('Project Follow up - Base'!$S$20:$S$96,M$2,'Project Follow up - Base'!$F$20:$F$96,$C57)
- INDEX(List!$Q:$Q,MATCH(M$2,List!$P:$P,0)))
* INDEX(List!$R:$R,MATCH(M$2,List!$P:$P,0)))</f>
        <v>0</v>
      </c>
      <c r="N57" s="357">
        <f ca="1">IF(
COUNTIFS('Project Follow up - Base'!$S$20:$S$96,N$2,'Project Follow up - Base'!$F$20:$F$96,$C57)&lt;= INDEX(List!$Q:$Q,MATCH(N$2,List!$P:$P,0)),
0,
(COUNTIFS('Project Follow up - Base'!$S$20:$S$96,N$2,'Project Follow up - Base'!$F$20:$F$96,$C57)
- INDEX(List!$Q:$Q,MATCH(N$2,List!$P:$P,0)))
* INDEX(List!$R:$R,MATCH(N$2,List!$P:$P,0)))</f>
        <v>0</v>
      </c>
      <c r="O57" s="357">
        <f ca="1">IF(
COUNTIFS('Project Follow up - Base'!$S$20:$S$96,O$2,'Project Follow up - Base'!$F$20:$F$96,$C57)&lt;= INDEX(List!$Q:$Q,MATCH(O$2,List!$P:$P,0)),
0,
(COUNTIFS('Project Follow up - Base'!$S$20:$S$96,O$2,'Project Follow up - Base'!$F$20:$F$96,$C57)
- INDEX(List!$Q:$Q,MATCH(O$2,List!$P:$P,0)))
* INDEX(List!$R:$R,MATCH(O$2,List!$P:$P,0)))</f>
        <v>0</v>
      </c>
      <c r="P57" s="357">
        <f ca="1">IF(
COUNTIFS('Project Follow up - Base'!$S$20:$S$96,P$2,'Project Follow up - Base'!$F$20:$F$96,$C57)&lt;= INDEX(List!$Q:$Q,MATCH(P$2,List!$P:$P,0)),
0,
(COUNTIFS('Project Follow up - Base'!$S$20:$S$96,P$2,'Project Follow up - Base'!$F$20:$F$96,$C57)
- INDEX(List!$Q:$Q,MATCH(P$2,List!$P:$P,0)))
* INDEX(List!$R:$R,MATCH(P$2,List!$P:$P,0)))</f>
        <v>0</v>
      </c>
      <c r="Q57" s="357">
        <f ca="1">IF(
COUNTIFS('Project Follow up - Base'!$S$20:$S$96,Q$2,'Project Follow up - Base'!$F$20:$F$96,$C57)&lt;= INDEX(List!$Q:$Q,MATCH(Q$2,List!$P:$P,0)),
0,
(COUNTIFS('Project Follow up - Base'!$S$20:$S$96,Q$2,'Project Follow up - Base'!$F$20:$F$96,$C57)
- INDEX(List!$Q:$Q,MATCH(Q$2,List!$P:$P,0)))
* INDEX(List!$R:$R,MATCH(Q$2,List!$P:$P,0)))</f>
        <v>0</v>
      </c>
      <c r="R57" s="357">
        <f ca="1">IF(
COUNTIFS('Project Follow up - Base'!$S$20:$S$96,R$2,'Project Follow up - Base'!$F$20:$F$96,$C57)&lt;= INDEX(List!$Q:$Q,MATCH(R$2,List!$P:$P,0)),
0,
(COUNTIFS('Project Follow up - Base'!$S$20:$S$96,R$2,'Project Follow up - Base'!$F$20:$F$96,$C57)
- INDEX(List!$Q:$Q,MATCH(R$2,List!$P:$P,0)))
* INDEX(List!$R:$R,MATCH(R$2,List!$P:$P,0)))</f>
        <v>0</v>
      </c>
      <c r="S57" s="357">
        <f ca="1">IF(
COUNTIFS('Project Follow up - Base'!$S$20:$S$96,S$2,'Project Follow up - Base'!$F$20:$F$96,$C57)&lt;= INDEX(List!$Q:$Q,MATCH(S$2,List!$P:$P,0)),
0,
(COUNTIFS('Project Follow up - Base'!$S$20:$S$96,S$2,'Project Follow up - Base'!$F$20:$F$96,$C57)
- INDEX(List!$Q:$Q,MATCH(S$2,List!$P:$P,0)))
* INDEX(List!$R:$R,MATCH(S$2,List!$P:$P,0)))</f>
        <v>0</v>
      </c>
      <c r="T57" s="357">
        <f ca="1">IF(
COUNTIFS('Project Follow up - Base'!$S$20:$S$96,T$2,'Project Follow up - Base'!$F$20:$F$96,$C57)&lt;= INDEX(List!$Q:$Q,MATCH(T$2,List!$P:$P,0)),
0,
(COUNTIFS('Project Follow up - Base'!$S$20:$S$96,T$2,'Project Follow up - Base'!$F$20:$F$96,$C57)
- INDEX(List!$Q:$Q,MATCH(T$2,List!$P:$P,0)))
* INDEX(List!$R:$R,MATCH(T$2,List!$P:$P,0)))</f>
        <v>0</v>
      </c>
      <c r="U57" s="357">
        <f ca="1">IF(
COUNTIFS('Project Follow up - Base'!$S$20:$S$96,U$2,'Project Follow up - Base'!$F$20:$F$96,$C57)&lt;= INDEX(List!$Q:$Q,MATCH(U$2,List!$P:$P,0)),
0,
(COUNTIFS('Project Follow up - Base'!$S$20:$S$96,U$2,'Project Follow up - Base'!$F$20:$F$96,$C57)
- INDEX(List!$Q:$Q,MATCH(U$2,List!$P:$P,0)))
* INDEX(List!$R:$R,MATCH(U$2,List!$P:$P,0)))</f>
        <v>0</v>
      </c>
      <c r="V57" s="357">
        <f ca="1">IF(
COUNTIFS('Project Follow up - Base'!$S$20:$S$96,V$2,'Project Follow up - Base'!$F$20:$F$96,$C57)&lt;= INDEX(List!$Q:$Q,MATCH(V$2,List!$P:$P,0)),
0,
(COUNTIFS('Project Follow up - Base'!$S$20:$S$96,V$2,'Project Follow up - Base'!$F$20:$F$96,$C57)
- INDEX(List!$Q:$Q,MATCH(V$2,List!$P:$P,0)))
* INDEX(List!$R:$R,MATCH(V$2,List!$P:$P,0)))</f>
        <v>0</v>
      </c>
      <c r="W57" s="357">
        <f ca="1">IF(
COUNTIFS('Project Follow up - Base'!$S$20:$S$96,W$2,'Project Follow up - Base'!$F$20:$F$96,$C57)&lt;= INDEX(List!$Q:$Q,MATCH(W$2,List!$P:$P,0)),
0,
(COUNTIFS('Project Follow up - Base'!$S$20:$S$96,W$2,'Project Follow up - Base'!$F$20:$F$96,$C57)
- INDEX(List!$Q:$Q,MATCH(W$2,List!$P:$P,0)))
* INDEX(List!$R:$R,MATCH(W$2,List!$P:$P,0)))</f>
        <v>0</v>
      </c>
      <c r="X57" s="357">
        <f ca="1">IF(
COUNTIFS('Project Follow up - Base'!$S$20:$S$96,X$2,'Project Follow up - Base'!$F$20:$F$96,$C57)&lt;= INDEX(List!$Q:$Q,MATCH(X$2,List!$P:$P,0)),
0,
(COUNTIFS('Project Follow up - Base'!$S$20:$S$96,X$2,'Project Follow up - Base'!$F$20:$F$96,$C57)
- INDEX(List!$Q:$Q,MATCH(X$2,List!$P:$P,0)))
* INDEX(List!$R:$R,MATCH(X$2,List!$P:$P,0)))</f>
        <v>0</v>
      </c>
      <c r="Y57" s="357">
        <f ca="1">IF(
COUNTIFS('Project Follow up - Base'!$S$20:$S$96,Y$2,'Project Follow up - Base'!$F$20:$F$96,$C57)&lt;= INDEX(List!$Q:$Q,MATCH(Y$2,List!$P:$P,0)),
0,
(COUNTIFS('Project Follow up - Base'!$S$20:$S$96,Y$2,'Project Follow up - Base'!$F$20:$F$96,$C57)
- INDEX(List!$Q:$Q,MATCH(Y$2,List!$P:$P,0)))
* INDEX(List!$R:$R,MATCH(Y$2,List!$P:$P,0)))</f>
        <v>0</v>
      </c>
      <c r="Z57" s="357">
        <f ca="1">IF(
COUNTIFS('Project Follow up - Base'!$S$20:$S$96,Z$2,'Project Follow up - Base'!$F$20:$F$96,$C57)&lt;= INDEX(List!$Q:$Q,MATCH(Z$2,List!$P:$P,0)),
0,
(COUNTIFS('Project Follow up - Base'!$S$20:$S$96,Z$2,'Project Follow up - Base'!$F$20:$F$96,$C57)
- INDEX(List!$Q:$Q,MATCH(Z$2,List!$P:$P,0)))
* INDEX(List!$R:$R,MATCH(Z$2,List!$P:$P,0)))</f>
        <v>0</v>
      </c>
      <c r="AA57" s="357">
        <f ca="1">IF(
COUNTIFS('Project Follow up - Base'!$S$20:$S$96,AA$2,'Project Follow up - Base'!$F$20:$F$96,$C57)&lt;= INDEX(List!$Q:$Q,MATCH(AA$2,List!$P:$P,0)),
0,
(COUNTIFS('Project Follow up - Base'!$S$20:$S$96,AA$2,'Project Follow up - Base'!$F$20:$F$96,$C57)
- INDEX(List!$Q:$Q,MATCH(AA$2,List!$P:$P,0)))
* INDEX(List!$R:$R,MATCH(AA$2,List!$P:$P,0)))</f>
        <v>0</v>
      </c>
      <c r="AB57" s="357">
        <f ca="1">IF(
COUNTIFS('Project Follow up - Base'!$S$20:$S$96,AB$2,'Project Follow up - Base'!$F$20:$F$96,$C57)&lt;= INDEX(List!$Q:$Q,MATCH(AB$2,List!$P:$P,0)),
0,
(COUNTIFS('Project Follow up - Base'!$S$20:$S$96,AB$2,'Project Follow up - Base'!$F$20:$F$96,$C57)
- INDEX(List!$Q:$Q,MATCH(AB$2,List!$P:$P,0)))
* INDEX(List!$R:$R,MATCH(AB$2,List!$P:$P,0)))</f>
        <v>0</v>
      </c>
      <c r="AC57" s="357">
        <f ca="1">IF(
COUNTIFS('Project Follow up - Base'!$S$20:$S$96,AC$2,'Project Follow up - Base'!$F$20:$F$96,$C57)&lt;= INDEX(List!$Q:$Q,MATCH(AC$2,List!$P:$P,0)),
0,
(COUNTIFS('Project Follow up - Base'!$S$20:$S$96,AC$2,'Project Follow up - Base'!$F$20:$F$96,$C57)
- INDEX(List!$Q:$Q,MATCH(AC$2,List!$P:$P,0)))
* INDEX(List!$R:$R,MATCH(AC$2,List!$P:$P,0)))</f>
        <v>0</v>
      </c>
      <c r="AD57" s="357">
        <f ca="1">IF(
COUNTIFS('Project Follow up - Base'!$S$20:$S$96,AD$2,'Project Follow up - Base'!$F$20:$F$96,$C57)&lt;= INDEX(List!$Q:$Q,MATCH(AD$2,List!$P:$P,0)),
0,
(COUNTIFS('Project Follow up - Base'!$S$20:$S$96,AD$2,'Project Follow up - Base'!$F$20:$F$96,$C57)
- INDEX(List!$Q:$Q,MATCH(AD$2,List!$P:$P,0)))
* INDEX(List!$R:$R,MATCH(AD$2,List!$P:$P,0)))</f>
        <v>0</v>
      </c>
      <c r="AE57" s="357">
        <f ca="1">IF(
COUNTIFS('Project Follow up - Base'!$S$20:$S$96,AE$2,'Project Follow up - Base'!$F$20:$F$96,$C57)&lt;= INDEX(List!$Q:$Q,MATCH(AE$2,List!$P:$P,0)),
0,
(COUNTIFS('Project Follow up - Base'!$S$20:$S$96,AE$2,'Project Follow up - Base'!$F$20:$F$96,$C57)
- INDEX(List!$Q:$Q,MATCH(AE$2,List!$P:$P,0)))
* INDEX(List!$R:$R,MATCH(AE$2,List!$P:$P,0)))</f>
        <v>0</v>
      </c>
      <c r="AF57" s="357">
        <f ca="1">IF(
COUNTIFS('Project Follow up - Base'!$S$20:$S$96,AF$2,'Project Follow up - Base'!$F$20:$F$96,$C57)&lt;= INDEX(List!$Q:$Q,MATCH(AF$2,List!$P:$P,0)),
0,
(COUNTIFS('Project Follow up - Base'!$S$20:$S$96,AF$2,'Project Follow up - Base'!$F$20:$F$96,$C57)
- INDEX(List!$Q:$Q,MATCH(AF$2,List!$P:$P,0)))
* INDEX(List!$R:$R,MATCH(AF$2,List!$P:$P,0)))</f>
        <v>0</v>
      </c>
      <c r="AG57" s="357">
        <f ca="1">IF(
COUNTIFS('Project Follow up - Base'!$S$20:$S$96,AG$2,'Project Follow up - Base'!$F$20:$F$96,$C57)&lt;= INDEX(List!$Q:$Q,MATCH(AG$2,List!$P:$P,0)),
0,
(COUNTIFS('Project Follow up - Base'!$S$20:$S$96,AG$2,'Project Follow up - Base'!$F$20:$F$96,$C57)
- INDEX(List!$Q:$Q,MATCH(AG$2,List!$P:$P,0)))
* INDEX(List!$R:$R,MATCH(AG$2,List!$P:$P,0)))</f>
        <v>0</v>
      </c>
      <c r="AH57" s="357">
        <f ca="1">IF(
COUNTIFS('Project Follow up - Base'!$S$20:$S$96,AH$2,'Project Follow up - Base'!$F$20:$F$96,$C57)&lt;= INDEX(List!$Q:$Q,MATCH(AH$2,List!$P:$P,0)),
0,
(COUNTIFS('Project Follow up - Base'!$S$20:$S$96,AH$2,'Project Follow up - Base'!$F$20:$F$96,$C57)
- INDEX(List!$Q:$Q,MATCH(AH$2,List!$P:$P,0)))
* INDEX(List!$R:$R,MATCH(AH$2,List!$P:$P,0)))</f>
        <v>0</v>
      </c>
      <c r="AI57" s="357">
        <f ca="1">IF(
COUNTIFS('Project Follow up - Base'!$S$20:$S$96,AI$2,'Project Follow up - Base'!$F$20:$F$96,$C57)&lt;= INDEX(List!$Q:$Q,MATCH(AI$2,List!$P:$P,0)),
0,
(COUNTIFS('Project Follow up - Base'!$S$20:$S$96,AI$2,'Project Follow up - Base'!$F$20:$F$96,$C57)
- INDEX(List!$Q:$Q,MATCH(AI$2,List!$P:$P,0)))
* INDEX(List!$R:$R,MATCH(AI$2,List!$P:$P,0)))</f>
        <v>0</v>
      </c>
      <c r="AJ57" s="357">
        <f ca="1">IF(
COUNTIFS('Project Follow up - Base'!$S$20:$S$96,AJ$2,'Project Follow up - Base'!$F$20:$F$96,$C57)&lt;= INDEX(List!$Q:$Q,MATCH(AJ$2,List!$P:$P,0)),
0,
(COUNTIFS('Project Follow up - Base'!$S$20:$S$96,AJ$2,'Project Follow up - Base'!$F$20:$F$96,$C57)
- INDEX(List!$Q:$Q,MATCH(AJ$2,List!$P:$P,0)))
* INDEX(List!$R:$R,MATCH(AJ$2,List!$P:$P,0)))</f>
        <v>0</v>
      </c>
      <c r="AK57" s="357">
        <f ca="1">IF(
COUNTIFS('Project Follow up - Base'!$S$20:$S$96,AK$2,'Project Follow up - Base'!$F$20:$F$96,$C57)&lt;= INDEX(List!$Q:$Q,MATCH(AK$2,List!$P:$P,0)),
0,
(COUNTIFS('Project Follow up - Base'!$S$20:$S$96,AK$2,'Project Follow up - Base'!$F$20:$F$96,$C57)
- INDEX(List!$Q:$Q,MATCH(AK$2,List!$P:$P,0)))
* INDEX(List!$R:$R,MATCH(AK$2,List!$P:$P,0)))</f>
        <v>0</v>
      </c>
      <c r="AL57" s="357">
        <f ca="1">IF(
COUNTIFS('Project Follow up - Base'!$S$20:$S$96,AL$2,'Project Follow up - Base'!$F$20:$F$96,$C57)&lt;= INDEX(List!$Q:$Q,MATCH(AL$2,List!$P:$P,0)),
0,
(COUNTIFS('Project Follow up - Base'!$S$20:$S$96,AL$2,'Project Follow up - Base'!$F$20:$F$96,$C57)
- INDEX(List!$Q:$Q,MATCH(AL$2,List!$P:$P,0)))
* INDEX(List!$R:$R,MATCH(AL$2,List!$P:$P,0)))</f>
        <v>0</v>
      </c>
      <c r="AM57" s="357">
        <f ca="1">IF(
COUNTIFS('Project Follow up - Base'!$S$20:$S$96,AM$2,'Project Follow up - Base'!$F$20:$F$96,$C57)&lt;= INDEX(List!$Q:$Q,MATCH(AM$2,List!$P:$P,0)),
0,
(COUNTIFS('Project Follow up - Base'!$S$20:$S$96,AM$2,'Project Follow up - Base'!$F$20:$F$96,$C57)
- INDEX(List!$Q:$Q,MATCH(AM$2,List!$P:$P,0)))
* INDEX(List!$R:$R,MATCH(AM$2,List!$P:$P,0)))</f>
        <v>0</v>
      </c>
      <c r="AN57" s="357">
        <f ca="1">IF(
COUNTIFS('Project Follow up - Base'!$S$20:$S$96,AN$2,'Project Follow up - Base'!$F$20:$F$96,$C57)&lt;= INDEX(List!$Q:$Q,MATCH(AN$2,List!$P:$P,0)),
0,
(COUNTIFS('Project Follow up - Base'!$S$20:$S$96,AN$2,'Project Follow up - Base'!$F$20:$F$96,$C57)
- INDEX(List!$Q:$Q,MATCH(AN$2,List!$P:$P,0)))
* INDEX(List!$R:$R,MATCH(AN$2,List!$P:$P,0)))</f>
        <v>0</v>
      </c>
      <c r="AO57" s="357">
        <f ca="1">IF(
COUNTIFS('Project Follow up - Base'!$S$20:$S$96,AO$2,'Project Follow up - Base'!$F$20:$F$96,$C57)&lt;= INDEX(List!$Q:$Q,MATCH(AO$2,List!$P:$P,0)),
0,
(COUNTIFS('Project Follow up - Base'!$S$20:$S$96,AO$2,'Project Follow up - Base'!$F$20:$F$96,$C57)
- INDEX(List!$Q:$Q,MATCH(AO$2,List!$P:$P,0)))
* INDEX(List!$R:$R,MATCH(AO$2,List!$P:$P,0)))</f>
        <v>0</v>
      </c>
      <c r="AP57" s="357">
        <f ca="1">IF(
COUNTIFS('Project Follow up - Base'!$S$20:$S$96,AP$2,'Project Follow up - Base'!$F$20:$F$96,$C57)&lt;= INDEX(List!$Q:$Q,MATCH(AP$2,List!$P:$P,0)),
0,
(COUNTIFS('Project Follow up - Base'!$S$20:$S$96,AP$2,'Project Follow up - Base'!$F$20:$F$96,$C57)
- INDEX(List!$Q:$Q,MATCH(AP$2,List!$P:$P,0)))
* INDEX(List!$R:$R,MATCH(AP$2,List!$P:$P,0)))</f>
        <v>0</v>
      </c>
      <c r="AQ57" s="357">
        <f ca="1">IF(
COUNTIFS('Project Follow up - Base'!$S$20:$S$96,AQ$2,'Project Follow up - Base'!$F$20:$F$96,$C57)&lt;= INDEX(List!$Q:$Q,MATCH(AQ$2,List!$P:$P,0)),
0,
(COUNTIFS('Project Follow up - Base'!$S$20:$S$96,AQ$2,'Project Follow up - Base'!$F$20:$F$96,$C57)
- INDEX(List!$Q:$Q,MATCH(AQ$2,List!$P:$P,0)))
* INDEX(List!$R:$R,MATCH(AQ$2,List!$P:$P,0)))</f>
        <v>0</v>
      </c>
      <c r="AR57" s="357">
        <f ca="1">IF(
COUNTIFS('Project Follow up - Base'!$S$20:$S$96,AR$2,'Project Follow up - Base'!$F$20:$F$96,$C57)&lt;= INDEX(List!$Q:$Q,MATCH(AR$2,List!$P:$P,0)),
0,
(COUNTIFS('Project Follow up - Base'!$S$20:$S$96,AR$2,'Project Follow up - Base'!$F$20:$F$96,$C57)
- INDEX(List!$Q:$Q,MATCH(AR$2,List!$P:$P,0)))
* INDEX(List!$R:$R,MATCH(AR$2,List!$P:$P,0)))</f>
        <v>0</v>
      </c>
      <c r="AS57" s="357">
        <f ca="1">IF(
COUNTIFS('Project Follow up - Base'!$S$20:$S$96,AS$2,'Project Follow up - Base'!$F$20:$F$96,$C57)&lt;= INDEX(List!$Q:$Q,MATCH(AS$2,List!$P:$P,0)),
0,
(COUNTIFS('Project Follow up - Base'!$S$20:$S$96,AS$2,'Project Follow up - Base'!$F$20:$F$96,$C57)
- INDEX(List!$Q:$Q,MATCH(AS$2,List!$P:$P,0)))
* INDEX(List!$R:$R,MATCH(AS$2,List!$P:$P,0)))</f>
        <v>0</v>
      </c>
      <c r="AT57" s="357">
        <f ca="1">IF(
COUNTIFS('Project Follow up - Base'!$S$20:$S$96,AT$2,'Project Follow up - Base'!$F$20:$F$96,$C57)&lt;= INDEX(List!$Q:$Q,MATCH(AT$2,List!$P:$P,0)),
0,
(COUNTIFS('Project Follow up - Base'!$S$20:$S$96,AT$2,'Project Follow up - Base'!$F$20:$F$96,$C57)
- INDEX(List!$Q:$Q,MATCH(AT$2,List!$P:$P,0)))
* INDEX(List!$R:$R,MATCH(AT$2,List!$P:$P,0)))</f>
        <v>0</v>
      </c>
      <c r="AU57" s="357">
        <f ca="1">IF(
COUNTIFS('Project Follow up - Base'!$S$20:$S$96,AU$2,'Project Follow up - Base'!$F$20:$F$96,$C57)&lt;= INDEX(List!$Q:$Q,MATCH(AU$2,List!$P:$P,0)),
0,
(COUNTIFS('Project Follow up - Base'!$S$20:$S$96,AU$2,'Project Follow up - Base'!$F$20:$F$96,$C57)
- INDEX(List!$Q:$Q,MATCH(AU$2,List!$P:$P,0)))
* INDEX(List!$R:$R,MATCH(AU$2,List!$P:$P,0)))</f>
        <v>0</v>
      </c>
      <c r="AV57" s="357">
        <f ca="1">IF(
COUNTIFS('Project Follow up - Base'!$S$20:$S$96,AV$2,'Project Follow up - Base'!$F$20:$F$96,$C57)&lt;= INDEX(List!$Q:$Q,MATCH(AV$2,List!$P:$P,0)),
0,
(COUNTIFS('Project Follow up - Base'!$S$20:$S$96,AV$2,'Project Follow up - Base'!$F$20:$F$96,$C57)
- INDEX(List!$Q:$Q,MATCH(AV$2,List!$P:$P,0)))
* INDEX(List!$R:$R,MATCH(AV$2,List!$P:$P,0)))</f>
        <v>0</v>
      </c>
      <c r="AW57" s="357">
        <f ca="1">IF(
COUNTIFS('Project Follow up - Base'!$S$20:$S$96,AW$2,'Project Follow up - Base'!$F$20:$F$96,$C57)&lt;= INDEX(List!$Q:$Q,MATCH(AW$2,List!$P:$P,0)),
0,
(COUNTIFS('Project Follow up - Base'!$S$20:$S$96,AW$2,'Project Follow up - Base'!$F$20:$F$96,$C57)
- INDEX(List!$Q:$Q,MATCH(AW$2,List!$P:$P,0)))
* INDEX(List!$R:$R,MATCH(AW$2,List!$P:$P,0)))</f>
        <v>0</v>
      </c>
      <c r="AX57" s="357">
        <f ca="1">IF(
COUNTIFS('Project Follow up - Base'!$S$20:$S$96,AX$2,'Project Follow up - Base'!$F$20:$F$96,$C57)&lt;= INDEX(List!$Q:$Q,MATCH(AX$2,List!$P:$P,0)),
0,
(COUNTIFS('Project Follow up - Base'!$S$20:$S$96,AX$2,'Project Follow up - Base'!$F$20:$F$96,$C57)
- INDEX(List!$Q:$Q,MATCH(AX$2,List!$P:$P,0)))
* INDEX(List!$R:$R,MATCH(AX$2,List!$P:$P,0)))</f>
        <v>0</v>
      </c>
      <c r="AY57" s="357">
        <f ca="1">IF(
COUNTIFS('Project Follow up - Base'!$S$20:$S$96,AY$2,'Project Follow up - Base'!$F$20:$F$96,$C57)&lt;= INDEX(List!$Q:$Q,MATCH(AY$2,List!$P:$P,0)),
0,
(COUNTIFS('Project Follow up - Base'!$S$20:$S$96,AY$2,'Project Follow up - Base'!$F$20:$F$96,$C57)
- INDEX(List!$Q:$Q,MATCH(AY$2,List!$P:$P,0)))
* INDEX(List!$R:$R,MATCH(AY$2,List!$P:$P,0)))</f>
        <v>0</v>
      </c>
      <c r="AZ57" s="357">
        <f ca="1">IF(
COUNTIFS('Project Follow up - Base'!$S$20:$S$96,AZ$2,'Project Follow up - Base'!$F$20:$F$96,$C57)&lt;= INDEX(List!$Q:$Q,MATCH(AZ$2,List!$P:$P,0)),
0,
(COUNTIFS('Project Follow up - Base'!$S$20:$S$96,AZ$2,'Project Follow up - Base'!$F$20:$F$96,$C57)
- INDEX(List!$Q:$Q,MATCH(AZ$2,List!$P:$P,0)))
* INDEX(List!$R:$R,MATCH(AZ$2,List!$P:$P,0)))</f>
        <v>0</v>
      </c>
      <c r="BA57" s="357">
        <f ca="1">IF(
COUNTIFS('Project Follow up - Base'!$S$20:$S$96,BA$2,'Project Follow up - Base'!$F$20:$F$96,$C57)&lt;= INDEX(List!$Q:$Q,MATCH(BA$2,List!$P:$P,0)),
0,
(COUNTIFS('Project Follow up - Base'!$S$20:$S$96,BA$2,'Project Follow up - Base'!$F$20:$F$96,$C57)
- INDEX(List!$Q:$Q,MATCH(BA$2,List!$P:$P,0)))
* INDEX(List!$R:$R,MATCH(BA$2,List!$P:$P,0)))</f>
        <v>0</v>
      </c>
      <c r="BB57" s="357">
        <f ca="1">IF(
COUNTIFS('Project Follow up - Base'!$S$20:$S$96,BB$2,'Project Follow up - Base'!$F$20:$F$96,$C57)&lt;= INDEX(List!$Q:$Q,MATCH(BB$2,List!$P:$P,0)),
0,
(COUNTIFS('Project Follow up - Base'!$S$20:$S$96,BB$2,'Project Follow up - Base'!$F$20:$F$96,$C57)
- INDEX(List!$Q:$Q,MATCH(BB$2,List!$P:$P,0)))
* INDEX(List!$R:$R,MATCH(BB$2,List!$P:$P,0)))</f>
        <v>0</v>
      </c>
      <c r="BC57" s="357">
        <f ca="1">IF(
COUNTIFS('Project Follow up - Base'!$S$20:$S$96,BC$2,'Project Follow up - Base'!$F$20:$F$96,$C57)&lt;= INDEX(List!$Q:$Q,MATCH(BC$2,List!$P:$P,0)),
0,
(COUNTIFS('Project Follow up - Base'!$S$20:$S$96,BC$2,'Project Follow up - Base'!$F$20:$F$96,$C57)
- INDEX(List!$Q:$Q,MATCH(BC$2,List!$P:$P,0)))
* INDEX(List!$R:$R,MATCH(BC$2,List!$P:$P,0)))</f>
        <v>0</v>
      </c>
      <c r="BD57" s="357">
        <f ca="1">IF(
COUNTIFS('Project Follow up - Base'!$S$20:$S$96,BD$2,'Project Follow up - Base'!$F$20:$F$96,$C57)&lt;= INDEX(List!$Q:$Q,MATCH(BD$2,List!$P:$P,0)),
0,
(COUNTIFS('Project Follow up - Base'!$S$20:$S$96,BD$2,'Project Follow up - Base'!$F$20:$F$96,$C57)
- INDEX(List!$Q:$Q,MATCH(BD$2,List!$P:$P,0)))
* INDEX(List!$R:$R,MATCH(BD$2,List!$P:$P,0)))</f>
        <v>0</v>
      </c>
      <c r="BE57" s="357">
        <f ca="1">IF(
COUNTIFS('Project Follow up - Base'!$S$20:$S$96,BE$2,'Project Follow up - Base'!$F$20:$F$96,$C57)&lt;= INDEX(List!$Q:$Q,MATCH(BE$2,List!$P:$P,0)),
0,
(COUNTIFS('Project Follow up - Base'!$S$20:$S$96,BE$2,'Project Follow up - Base'!$F$20:$F$96,$C57)
- INDEX(List!$Q:$Q,MATCH(BE$2,List!$P:$P,0)))
* INDEX(List!$R:$R,MATCH(BE$2,List!$P:$P,0)))</f>
        <v>0</v>
      </c>
      <c r="BF57" s="357">
        <f ca="1">IF(
COUNTIFS('Project Follow up - Base'!$S$20:$S$96,BF$2,'Project Follow up - Base'!$F$20:$F$96,$C57)&lt;= INDEX(List!$Q:$Q,MATCH(BF$2,List!$P:$P,0)),
0,
(COUNTIFS('Project Follow up - Base'!$S$20:$S$96,BF$2,'Project Follow up - Base'!$F$20:$F$96,$C57)
- INDEX(List!$Q:$Q,MATCH(BF$2,List!$P:$P,0)))
* INDEX(List!$R:$R,MATCH(BF$2,List!$P:$P,0)))</f>
        <v>0</v>
      </c>
      <c r="BG57" s="357">
        <f ca="1">IF(
COUNTIFS('Project Follow up - Base'!$S$20:$S$96,BG$2,'Project Follow up - Base'!$F$20:$F$96,$C57)&lt;= INDEX(List!$Q:$Q,MATCH(BG$2,List!$P:$P,0)),
0,
(COUNTIFS('Project Follow up - Base'!$S$20:$S$96,BG$2,'Project Follow up - Base'!$F$20:$F$96,$C57)
- INDEX(List!$Q:$Q,MATCH(BG$2,List!$P:$P,0)))
* INDEX(List!$R:$R,MATCH(BG$2,List!$P:$P,0)))</f>
        <v>0</v>
      </c>
      <c r="BH57" s="357">
        <f ca="1">IF(
COUNTIFS('Project Follow up - Base'!$S$20:$S$96,BH$2,'Project Follow up - Base'!$F$20:$F$96,$C57)&lt;= INDEX(List!$Q:$Q,MATCH(BH$2,List!$P:$P,0)),
0,
(COUNTIFS('Project Follow up - Base'!$S$20:$S$96,BH$2,'Project Follow up - Base'!$F$20:$F$96,$C57)
- INDEX(List!$Q:$Q,MATCH(BH$2,List!$P:$P,0)))
* INDEX(List!$R:$R,MATCH(BH$2,List!$P:$P,0)))</f>
        <v>0</v>
      </c>
      <c r="BI57" s="357">
        <f ca="1">IF(
COUNTIFS('Project Follow up - Base'!$S$20:$S$96,BI$2,'Project Follow up - Base'!$F$20:$F$96,$C57)&lt;= INDEX(List!$Q:$Q,MATCH(BI$2,List!$P:$P,0)),
0,
(COUNTIFS('Project Follow up - Base'!$S$20:$S$96,BI$2,'Project Follow up - Base'!$F$20:$F$96,$C57)
- INDEX(List!$Q:$Q,MATCH(BI$2,List!$P:$P,0)))
* INDEX(List!$R:$R,MATCH(BI$2,List!$P:$P,0)))</f>
        <v>0</v>
      </c>
      <c r="BJ57" s="357">
        <f ca="1">IF(
COUNTIFS('Project Follow up - Base'!$S$20:$S$96,BJ$2,'Project Follow up - Base'!$F$20:$F$96,$C57)&lt;= INDEX(List!$Q:$Q,MATCH(BJ$2,List!$P:$P,0)),
0,
(COUNTIFS('Project Follow up - Base'!$S$20:$S$96,BJ$2,'Project Follow up - Base'!$F$20:$F$96,$C57)
- INDEX(List!$Q:$Q,MATCH(BJ$2,List!$P:$P,0)))
* INDEX(List!$R:$R,MATCH(BJ$2,List!$P:$P,0)))</f>
        <v>0</v>
      </c>
      <c r="BK57" s="357">
        <f ca="1">IF(
COUNTIFS('Project Follow up - Base'!$S$20:$S$96,BK$2,'Project Follow up - Base'!$F$20:$F$96,$C57)&lt;= INDEX(List!$Q:$Q,MATCH(BK$2,List!$P:$P,0)),
0,
(COUNTIFS('Project Follow up - Base'!$S$20:$S$96,BK$2,'Project Follow up - Base'!$F$20:$F$96,$C57)
- INDEX(List!$Q:$Q,MATCH(BK$2,List!$P:$P,0)))
* INDEX(List!$R:$R,MATCH(BK$2,List!$P:$P,0)))</f>
        <v>0</v>
      </c>
      <c r="BL57" s="357">
        <f ca="1">IF(
COUNTIFS('Project Follow up - Base'!$S$20:$S$96,BL$2,'Project Follow up - Base'!$F$20:$F$96,$C57)&lt;= INDEX(List!$Q:$Q,MATCH(BL$2,List!$P:$P,0)),
0,
(COUNTIFS('Project Follow up - Base'!$S$20:$S$96,BL$2,'Project Follow up - Base'!$F$20:$F$96,$C57)
- INDEX(List!$Q:$Q,MATCH(BL$2,List!$P:$P,0)))
* INDEX(List!$R:$R,MATCH(BL$2,List!$P:$P,0)))</f>
        <v>0</v>
      </c>
      <c r="BM57" s="357">
        <f ca="1">IF(
COUNTIFS('Project Follow up - Base'!$S$20:$S$96,BM$2,'Project Follow up - Base'!$F$20:$F$96,$C57)&lt;= INDEX(List!$Q:$Q,MATCH(BM$2,List!$P:$P,0)),
0,
(COUNTIFS('Project Follow up - Base'!$S$20:$S$96,BM$2,'Project Follow up - Base'!$F$20:$F$96,$C57)
- INDEX(List!$Q:$Q,MATCH(BM$2,List!$P:$P,0)))
* INDEX(List!$R:$R,MATCH(BM$2,List!$P:$P,0)))</f>
        <v>0</v>
      </c>
      <c r="BN57" s="357">
        <f ca="1">IF(
COUNTIFS('Project Follow up - Base'!$S$20:$S$96,BN$2,'Project Follow up - Base'!$F$20:$F$96,$C57)&lt;= INDEX(List!$Q:$Q,MATCH(BN$2,List!$P:$P,0)),
0,
(COUNTIFS('Project Follow up - Base'!$S$20:$S$96,BN$2,'Project Follow up - Base'!$F$20:$F$96,$C57)
- INDEX(List!$Q:$Q,MATCH(BN$2,List!$P:$P,0)))
* INDEX(List!$R:$R,MATCH(BN$2,List!$P:$P,0)))</f>
        <v>0</v>
      </c>
      <c r="BO57" s="357">
        <f ca="1">IF(
COUNTIFS('Project Follow up - Base'!$S$20:$S$96,BO$2,'Project Follow up - Base'!$F$20:$F$96,$C57)&lt;= INDEX(List!$Q:$Q,MATCH(BO$2,List!$P:$P,0)),
0,
(COUNTIFS('Project Follow up - Base'!$S$20:$S$96,BO$2,'Project Follow up - Base'!$F$20:$F$96,$C57)
- INDEX(List!$Q:$Q,MATCH(BO$2,List!$P:$P,0)))
* INDEX(List!$R:$R,MATCH(BO$2,List!$P:$P,0)))</f>
        <v>0</v>
      </c>
      <c r="BP57" s="357">
        <f ca="1">IF(
COUNTIFS('Project Follow up - Base'!$S$20:$S$96,BP$2,'Project Follow up - Base'!$F$20:$F$96,$C57)&lt;= INDEX(List!$Q:$Q,MATCH(BP$2,List!$P:$P,0)),
0,
(COUNTIFS('Project Follow up - Base'!$S$20:$S$96,BP$2,'Project Follow up - Base'!$F$20:$F$96,$C57)
- INDEX(List!$Q:$Q,MATCH(BP$2,List!$P:$P,0)))
* INDEX(List!$R:$R,MATCH(BP$2,List!$P:$P,0)))</f>
        <v>0</v>
      </c>
      <c r="BQ57" s="357">
        <f ca="1">IF(
COUNTIFS('Project Follow up - Base'!$S$20:$S$96,BQ$2,'Project Follow up - Base'!$F$20:$F$96,$C57)&lt;= INDEX(List!$Q:$Q,MATCH(BQ$2,List!$P:$P,0)),
0,
(COUNTIFS('Project Follow up - Base'!$S$20:$S$96,BQ$2,'Project Follow up - Base'!$F$20:$F$96,$C57)
- INDEX(List!$Q:$Q,MATCH(BQ$2,List!$P:$P,0)))
* INDEX(List!$R:$R,MATCH(BQ$2,List!$P:$P,0)))</f>
        <v>0</v>
      </c>
      <c r="BR57" s="357">
        <f ca="1">IF(
COUNTIFS('Project Follow up - Base'!$S$20:$S$96,BR$2,'Project Follow up - Base'!$F$20:$F$96,$C57)&lt;= INDEX(List!$Q:$Q,MATCH(BR$2,List!$P:$P,0)),
0,
(COUNTIFS('Project Follow up - Base'!$S$20:$S$96,BR$2,'Project Follow up - Base'!$F$20:$F$96,$C57)
- INDEX(List!$Q:$Q,MATCH(BR$2,List!$P:$P,0)))
* INDEX(List!$R:$R,MATCH(BR$2,List!$P:$P,0)))</f>
        <v>0</v>
      </c>
      <c r="BS57" s="357">
        <f ca="1">IF(
COUNTIFS('Project Follow up - Base'!$S$20:$S$96,BS$2,'Project Follow up - Base'!$F$20:$F$96,$C57)&lt;= INDEX(List!$Q:$Q,MATCH(BS$2,List!$P:$P,0)),
0,
(COUNTIFS('Project Follow up - Base'!$S$20:$S$96,BS$2,'Project Follow up - Base'!$F$20:$F$96,$C57)
- INDEX(List!$Q:$Q,MATCH(BS$2,List!$P:$P,0)))
* INDEX(List!$R:$R,MATCH(BS$2,List!$P:$P,0)))</f>
        <v>0</v>
      </c>
      <c r="BT57" s="357">
        <f ca="1">IF(
COUNTIFS('Project Follow up - Base'!$S$20:$S$96,BT$2,'Project Follow up - Base'!$F$20:$F$96,$C57)&lt;= INDEX(List!$Q:$Q,MATCH(BT$2,List!$P:$P,0)),
0,
(COUNTIFS('Project Follow up - Base'!$S$20:$S$96,BT$2,'Project Follow up - Base'!$F$20:$F$96,$C57)
- INDEX(List!$Q:$Q,MATCH(BT$2,List!$P:$P,0)))
* INDEX(List!$R:$R,MATCH(BT$2,List!$P:$P,0)))</f>
        <v>0</v>
      </c>
      <c r="BU57" s="357">
        <f ca="1">IF(
COUNTIFS('Project Follow up - Base'!$S$20:$S$96,BU$2,'Project Follow up - Base'!$F$20:$F$96,$C57)&lt;= INDEX(List!$Q:$Q,MATCH(BU$2,List!$P:$P,0)),
0,
(COUNTIFS('Project Follow up - Base'!$S$20:$S$96,BU$2,'Project Follow up - Base'!$F$20:$F$96,$C57)
- INDEX(List!$Q:$Q,MATCH(BU$2,List!$P:$P,0)))
* INDEX(List!$R:$R,MATCH(BU$2,List!$P:$P,0)))</f>
        <v>0</v>
      </c>
      <c r="BV57" s="357">
        <f ca="1">IF(
COUNTIFS('Project Follow up - Base'!$S$20:$S$96,BV$2,'Project Follow up - Base'!$F$20:$F$96,$C57)&lt;= INDEX(List!$Q:$Q,MATCH(BV$2,List!$P:$P,0)),
0,
(COUNTIFS('Project Follow up - Base'!$S$20:$S$96,BV$2,'Project Follow up - Base'!$F$20:$F$96,$C57)
- INDEX(List!$Q:$Q,MATCH(BV$2,List!$P:$P,0)))
* INDEX(List!$R:$R,MATCH(BV$2,List!$P:$P,0)))</f>
        <v>0</v>
      </c>
      <c r="BW57" s="357">
        <f ca="1">IF(
COUNTIFS('Project Follow up - Base'!$S$20:$S$96,BW$2,'Project Follow up - Base'!$F$20:$F$96,$C57)&lt;= INDEX(List!$Q:$Q,MATCH(BW$2,List!$P:$P,0)),
0,
(COUNTIFS('Project Follow up - Base'!$S$20:$S$96,BW$2,'Project Follow up - Base'!$F$20:$F$96,$C57)
- INDEX(List!$Q:$Q,MATCH(BW$2,List!$P:$P,0)))
* INDEX(List!$R:$R,MATCH(BW$2,List!$P:$P,0)))</f>
        <v>0</v>
      </c>
      <c r="BX57" s="357">
        <f ca="1">IF(
COUNTIFS('Project Follow up - Base'!$S$20:$S$96,BX$2,'Project Follow up - Base'!$F$20:$F$96,$C57)&lt;= INDEX(List!$Q:$Q,MATCH(BX$2,List!$P:$P,0)),
0,
(COUNTIFS('Project Follow up - Base'!$S$20:$S$96,BX$2,'Project Follow up - Base'!$F$20:$F$96,$C57)
- INDEX(List!$Q:$Q,MATCH(BX$2,List!$P:$P,0)))
* INDEX(List!$R:$R,MATCH(BX$2,List!$P:$P,0)))</f>
        <v>0</v>
      </c>
      <c r="BY57" s="357">
        <f ca="1">IF(
COUNTIFS('Project Follow up - Base'!$S$20:$S$96,BY$2,'Project Follow up - Base'!$F$20:$F$96,$C57)&lt;= INDEX(List!$Q:$Q,MATCH(BY$2,List!$P:$P,0)),
0,
(COUNTIFS('Project Follow up - Base'!$S$20:$S$96,BY$2,'Project Follow up - Base'!$F$20:$F$96,$C57)
- INDEX(List!$Q:$Q,MATCH(BY$2,List!$P:$P,0)))
* INDEX(List!$R:$R,MATCH(BY$2,List!$P:$P,0)))</f>
        <v>0</v>
      </c>
      <c r="BZ57" s="357">
        <f ca="1">IF(
COUNTIFS('Project Follow up - Base'!$S$20:$S$96,BZ$2,'Project Follow up - Base'!$F$20:$F$96,$C57)&lt;= INDEX(List!$Q:$Q,MATCH(BZ$2,List!$P:$P,0)),
0,
(COUNTIFS('Project Follow up - Base'!$S$20:$S$96,BZ$2,'Project Follow up - Base'!$F$20:$F$96,$C57)
- INDEX(List!$Q:$Q,MATCH(BZ$2,List!$P:$P,0)))
* INDEX(List!$R:$R,MATCH(BZ$2,List!$P:$P,0)))</f>
        <v>0</v>
      </c>
      <c r="CA57" s="357">
        <f ca="1">IF(
COUNTIFS('Project Follow up - Base'!$S$20:$S$96,CA$2,'Project Follow up - Base'!$F$20:$F$96,$C57)&lt;= INDEX(List!$Q:$Q,MATCH(CA$2,List!$P:$P,0)),
0,
(COUNTIFS('Project Follow up - Base'!$S$20:$S$96,CA$2,'Project Follow up - Base'!$F$20:$F$96,$C57)
- INDEX(List!$Q:$Q,MATCH(CA$2,List!$P:$P,0)))
* INDEX(List!$R:$R,MATCH(CA$2,List!$P:$P,0)))</f>
        <v>0</v>
      </c>
      <c r="CB57" s="357">
        <f ca="1">IF(
COUNTIFS('Project Follow up - Base'!$S$20:$S$96,CB$2,'Project Follow up - Base'!$F$20:$F$96,$C57)&lt;= INDEX(List!$Q:$Q,MATCH(CB$2,List!$P:$P,0)),
0,
(COUNTIFS('Project Follow up - Base'!$S$20:$S$96,CB$2,'Project Follow up - Base'!$F$20:$F$96,$C57)
- INDEX(List!$Q:$Q,MATCH(CB$2,List!$P:$P,0)))
* INDEX(List!$R:$R,MATCH(CB$2,List!$P:$P,0)))</f>
        <v>0</v>
      </c>
      <c r="CC57" s="357">
        <f ca="1">IF(
COUNTIFS('Project Follow up - Base'!$S$20:$S$96,CC$2,'Project Follow up - Base'!$F$20:$F$96,$C57)&lt;= INDEX(List!$Q:$Q,MATCH(CC$2,List!$P:$P,0)),
0,
(COUNTIFS('Project Follow up - Base'!$S$20:$S$96,CC$2,'Project Follow up - Base'!$F$20:$F$96,$C57)
- INDEX(List!$Q:$Q,MATCH(CC$2,List!$P:$P,0)))
* INDEX(List!$R:$R,MATCH(CC$2,List!$P:$P,0)))</f>
        <v>0</v>
      </c>
      <c r="CD57" s="357">
        <f ca="1">IF(
COUNTIFS('Project Follow up - Base'!$S$20:$S$96,CD$2,'Project Follow up - Base'!$F$20:$F$96,$C57)&lt;= INDEX(List!$Q:$Q,MATCH(CD$2,List!$P:$P,0)),
0,
(COUNTIFS('Project Follow up - Base'!$S$20:$S$96,CD$2,'Project Follow up - Base'!$F$20:$F$96,$C57)
- INDEX(List!$Q:$Q,MATCH(CD$2,List!$P:$P,0)))
* INDEX(List!$R:$R,MATCH(CD$2,List!$P:$P,0)))</f>
        <v>0</v>
      </c>
      <c r="CE57" s="357">
        <f ca="1">IF(
COUNTIFS('Project Follow up - Base'!$S$20:$S$96,CE$2,'Project Follow up - Base'!$F$20:$F$96,$C57)&lt;= INDEX(List!$Q:$Q,MATCH(CE$2,List!$P:$P,0)),
0,
(COUNTIFS('Project Follow up - Base'!$S$20:$S$96,CE$2,'Project Follow up - Base'!$F$20:$F$96,$C57)
- INDEX(List!$Q:$Q,MATCH(CE$2,List!$P:$P,0)))
* INDEX(List!$R:$R,MATCH(CE$2,List!$P:$P,0)))</f>
        <v>0</v>
      </c>
      <c r="CF57" s="357">
        <f ca="1">IF(
COUNTIFS('Project Follow up - Base'!$S$20:$S$96,CF$2,'Project Follow up - Base'!$F$20:$F$96,$C57)&lt;= INDEX(List!$Q:$Q,MATCH(CF$2,List!$P:$P,0)),
0,
(COUNTIFS('Project Follow up - Base'!$S$20:$S$96,CF$2,'Project Follow up - Base'!$F$20:$F$96,$C57)
- INDEX(List!$Q:$Q,MATCH(CF$2,List!$P:$P,0)))
* INDEX(List!$R:$R,MATCH(CF$2,List!$P:$P,0)))</f>
        <v>0</v>
      </c>
      <c r="CG57" s="357">
        <f ca="1">IF(
COUNTIFS('Project Follow up - Base'!$S$20:$S$96,CG$2,'Project Follow up - Base'!$F$20:$F$96,$C57)&lt;= INDEX(List!$Q:$Q,MATCH(CG$2,List!$P:$P,0)),
0,
(COUNTIFS('Project Follow up - Base'!$S$20:$S$96,CG$2,'Project Follow up - Base'!$F$20:$F$96,$C57)
- INDEX(List!$Q:$Q,MATCH(CG$2,List!$P:$P,0)))
* INDEX(List!$R:$R,MATCH(CG$2,List!$P:$P,0)))</f>
        <v>0</v>
      </c>
      <c r="CH57" s="357">
        <f ca="1">IF(
COUNTIFS('Project Follow up - Base'!$S$20:$S$96,CH$2,'Project Follow up - Base'!$F$20:$F$96,$C57)&lt;= INDEX(List!$Q:$Q,MATCH(CH$2,List!$P:$P,0)),
0,
(COUNTIFS('Project Follow up - Base'!$S$20:$S$96,CH$2,'Project Follow up - Base'!$F$20:$F$96,$C57)
- INDEX(List!$Q:$Q,MATCH(CH$2,List!$P:$P,0)))
* INDEX(List!$R:$R,MATCH(CH$2,List!$P:$P,0)))</f>
        <v>0</v>
      </c>
      <c r="CI57" s="357">
        <f ca="1">IF(
COUNTIFS('Project Follow up - Base'!$S$20:$S$96,CI$2,'Project Follow up - Base'!$F$20:$F$96,$C57)&lt;= INDEX(List!$Q:$Q,MATCH(CI$2,List!$P:$P,0)),
0,
(COUNTIFS('Project Follow up - Base'!$S$20:$S$96,CI$2,'Project Follow up - Base'!$F$20:$F$96,$C57)
- INDEX(List!$Q:$Q,MATCH(CI$2,List!$P:$P,0)))
* INDEX(List!$R:$R,MATCH(CI$2,List!$P:$P,0)))</f>
        <v>0</v>
      </c>
      <c r="CJ57" s="357">
        <f ca="1">IF(
COUNTIFS('Project Follow up - Base'!$S$20:$S$96,CJ$2,'Project Follow up - Base'!$F$20:$F$96,$C57)&lt;= INDEX(List!$Q:$Q,MATCH(CJ$2,List!$P:$P,0)),
0,
(COUNTIFS('Project Follow up - Base'!$S$20:$S$96,CJ$2,'Project Follow up - Base'!$F$20:$F$96,$C57)
- INDEX(List!$Q:$Q,MATCH(CJ$2,List!$P:$P,0)))
* INDEX(List!$R:$R,MATCH(CJ$2,List!$P:$P,0)))</f>
        <v>0</v>
      </c>
      <c r="CK57" s="357">
        <f ca="1">IF(
COUNTIFS('Project Follow up - Base'!$S$20:$S$96,CK$2,'Project Follow up - Base'!$F$20:$F$96,$C57)&lt;= INDEX(List!$Q:$Q,MATCH(CK$2,List!$P:$P,0)),
0,
(COUNTIFS('Project Follow up - Base'!$S$20:$S$96,CK$2,'Project Follow up - Base'!$F$20:$F$96,$C57)
- INDEX(List!$Q:$Q,MATCH(CK$2,List!$P:$P,0)))
* INDEX(List!$R:$R,MATCH(CK$2,List!$P:$P,0)))</f>
        <v>0</v>
      </c>
      <c r="CL57" s="357">
        <f ca="1">IF(
COUNTIFS('Project Follow up - Base'!$S$20:$S$96,CL$2,'Project Follow up - Base'!$F$20:$F$96,$C57)&lt;= INDEX(List!$Q:$Q,MATCH(CL$2,List!$P:$P,0)),
0,
(COUNTIFS('Project Follow up - Base'!$S$20:$S$96,CL$2,'Project Follow up - Base'!$F$20:$F$96,$C57)
- INDEX(List!$Q:$Q,MATCH(CL$2,List!$P:$P,0)))
* INDEX(List!$R:$R,MATCH(CL$2,List!$P:$P,0)))</f>
        <v>0</v>
      </c>
      <c r="CM57" s="357">
        <f ca="1">IF(
COUNTIFS('Project Follow up - Base'!$S$20:$S$96,CM$2,'Project Follow up - Base'!$F$20:$F$96,$C57)&lt;= INDEX(List!$Q:$Q,MATCH(CM$2,List!$P:$P,0)),
0,
(COUNTIFS('Project Follow up - Base'!$S$20:$S$96,CM$2,'Project Follow up - Base'!$F$20:$F$96,$C57)
- INDEX(List!$Q:$Q,MATCH(CM$2,List!$P:$P,0)))
* INDEX(List!$R:$R,MATCH(CM$2,List!$P:$P,0)))</f>
        <v>0</v>
      </c>
      <c r="CN57" s="357">
        <f ca="1">IF(
COUNTIFS('Project Follow up - Base'!$S$20:$S$96,CN$2,'Project Follow up - Base'!$F$20:$F$96,$C57)&lt;= INDEX(List!$Q:$Q,MATCH(CN$2,List!$P:$P,0)),
0,
(COUNTIFS('Project Follow up - Base'!$S$20:$S$96,CN$2,'Project Follow up - Base'!$F$20:$F$96,$C57)
- INDEX(List!$Q:$Q,MATCH(CN$2,List!$P:$P,0)))
* INDEX(List!$R:$R,MATCH(CN$2,List!$P:$P,0)))</f>
        <v>0</v>
      </c>
      <c r="CO57" s="357">
        <f ca="1">IF(
COUNTIFS('Project Follow up - Base'!$S$20:$S$96,CO$2,'Project Follow up - Base'!$F$20:$F$96,$C57)&lt;= INDEX(List!$Q:$Q,MATCH(CO$2,List!$P:$P,0)),
0,
(COUNTIFS('Project Follow up - Base'!$S$20:$S$96,CO$2,'Project Follow up - Base'!$F$20:$F$96,$C57)
- INDEX(List!$Q:$Q,MATCH(CO$2,List!$P:$P,0)))
* INDEX(List!$R:$R,MATCH(CO$2,List!$P:$P,0)))</f>
        <v>0</v>
      </c>
      <c r="CP57" s="357">
        <f ca="1">IF(
COUNTIFS('Project Follow up - Base'!$S$20:$S$96,CP$2,'Project Follow up - Base'!$F$20:$F$96,$C57)&lt;= INDEX(List!$Q:$Q,MATCH(CP$2,List!$P:$P,0)),
0,
(COUNTIFS('Project Follow up - Base'!$S$20:$S$96,CP$2,'Project Follow up - Base'!$F$20:$F$96,$C57)
- INDEX(List!$Q:$Q,MATCH(CP$2,List!$P:$P,0)))
* INDEX(List!$R:$R,MATCH(CP$2,List!$P:$P,0)))</f>
        <v>0</v>
      </c>
      <c r="CQ57" s="357">
        <f ca="1">IF(
COUNTIFS('Project Follow up - Base'!$S$20:$S$96,CQ$2,'Project Follow up - Base'!$F$20:$F$96,$C57)&lt;= INDEX(List!$Q:$Q,MATCH(CQ$2,List!$P:$P,0)),
0,
(COUNTIFS('Project Follow up - Base'!$S$20:$S$96,CQ$2,'Project Follow up - Base'!$F$20:$F$96,$C57)
- INDEX(List!$Q:$Q,MATCH(CQ$2,List!$P:$P,0)))
* INDEX(List!$R:$R,MATCH(CQ$2,List!$P:$P,0)))</f>
        <v>0</v>
      </c>
      <c r="CR57" s="357">
        <f ca="1">IF(
COUNTIFS('Project Follow up - Base'!$S$20:$S$96,CR$2,'Project Follow up - Base'!$F$20:$F$96,$C57)&lt;= INDEX(List!$Q:$Q,MATCH(CR$2,List!$P:$P,0)),
0,
(COUNTIFS('Project Follow up - Base'!$S$20:$S$96,CR$2,'Project Follow up - Base'!$F$20:$F$96,$C57)
- INDEX(List!$Q:$Q,MATCH(CR$2,List!$P:$P,0)))
* INDEX(List!$R:$R,MATCH(CR$2,List!$P:$P,0)))</f>
        <v>0</v>
      </c>
      <c r="CS57" s="357">
        <f ca="1">IF(
COUNTIFS('Project Follow up - Base'!$S$20:$S$96,CS$2,'Project Follow up - Base'!$F$20:$F$96,$C57)&lt;= INDEX(List!$Q:$Q,MATCH(CS$2,List!$P:$P,0)),
0,
(COUNTIFS('Project Follow up - Base'!$S$20:$S$96,CS$2,'Project Follow up - Base'!$F$20:$F$96,$C57)
- INDEX(List!$Q:$Q,MATCH(CS$2,List!$P:$P,0)))
* INDEX(List!$R:$R,MATCH(CS$2,List!$P:$P,0)))</f>
        <v>0</v>
      </c>
      <c r="CT57" s="357">
        <f ca="1">IF(
COUNTIFS('Project Follow up - Base'!$S$20:$S$96,CT$2,'Project Follow up - Base'!$F$20:$F$96,$C57)&lt;= INDEX(List!$Q:$Q,MATCH(CT$2,List!$P:$P,0)),
0,
(COUNTIFS('Project Follow up - Base'!$S$20:$S$96,CT$2,'Project Follow up - Base'!$F$20:$F$96,$C57)
- INDEX(List!$Q:$Q,MATCH(CT$2,List!$P:$P,0)))
* INDEX(List!$R:$R,MATCH(CT$2,List!$P:$P,0)))</f>
        <v>0</v>
      </c>
      <c r="CU57" s="357">
        <f ca="1">IF(
COUNTIFS('Project Follow up - Base'!$S$20:$S$96,CU$2,'Project Follow up - Base'!$F$20:$F$96,$C57)&lt;= INDEX(List!$Q:$Q,MATCH(CU$2,List!$P:$P,0)),
0,
(COUNTIFS('Project Follow up - Base'!$S$20:$S$96,CU$2,'Project Follow up - Base'!$F$20:$F$96,$C57)
- INDEX(List!$Q:$Q,MATCH(CU$2,List!$P:$P,0)))
* INDEX(List!$R:$R,MATCH(CU$2,List!$P:$P,0)))</f>
        <v>0</v>
      </c>
      <c r="CV57" s="357">
        <f ca="1">IF(
COUNTIFS('Project Follow up - Base'!$S$20:$S$96,CV$2,'Project Follow up - Base'!$F$20:$F$96,$C57)&lt;= INDEX(List!$Q:$Q,MATCH(CV$2,List!$P:$P,0)),
0,
(COUNTIFS('Project Follow up - Base'!$S$20:$S$96,CV$2,'Project Follow up - Base'!$F$20:$F$96,$C57)
- INDEX(List!$Q:$Q,MATCH(CV$2,List!$P:$P,0)))
* INDEX(List!$R:$R,MATCH(CV$2,List!$P:$P,0)))</f>
        <v>0</v>
      </c>
      <c r="CW57" s="357">
        <f ca="1">IF(
COUNTIFS('Project Follow up - Base'!$S$20:$S$96,CW$2,'Project Follow up - Base'!$F$20:$F$96,$C57)&lt;= INDEX(List!$Q:$Q,MATCH(CW$2,List!$P:$P,0)),
0,
(COUNTIFS('Project Follow up - Base'!$S$20:$S$96,CW$2,'Project Follow up - Base'!$F$20:$F$96,$C57)
- INDEX(List!$Q:$Q,MATCH(CW$2,List!$P:$P,0)))
* INDEX(List!$R:$R,MATCH(CW$2,List!$P:$P,0)))</f>
        <v>0</v>
      </c>
      <c r="CX57" s="357">
        <f ca="1">IF(
COUNTIFS('Project Follow up - Base'!$S$20:$S$96,CX$2,'Project Follow up - Base'!$F$20:$F$96,$C57)&lt;= INDEX(List!$Q:$Q,MATCH(CX$2,List!$P:$P,0)),
0,
(COUNTIFS('Project Follow up - Base'!$S$20:$S$96,CX$2,'Project Follow up - Base'!$F$20:$F$96,$C57)
- INDEX(List!$Q:$Q,MATCH(CX$2,List!$P:$P,0)))
* INDEX(List!$R:$R,MATCH(CX$2,List!$P:$P,0)))</f>
        <v>0</v>
      </c>
      <c r="CY57" s="357">
        <f ca="1">IF(
COUNTIFS('Project Follow up - Base'!$S$20:$S$96,CY$2,'Project Follow up - Base'!$F$20:$F$96,$C57)&lt;= INDEX(List!$Q:$Q,MATCH(CY$2,List!$P:$P,0)),
0,
(COUNTIFS('Project Follow up - Base'!$S$20:$S$96,CY$2,'Project Follow up - Base'!$F$20:$F$96,$C57)
- INDEX(List!$Q:$Q,MATCH(CY$2,List!$P:$P,0)))
* INDEX(List!$R:$R,MATCH(CY$2,List!$P:$P,0)))</f>
        <v>0</v>
      </c>
      <c r="CZ57" s="357">
        <f ca="1">IF(
COUNTIFS('Project Follow up - Base'!$S$20:$S$96,CZ$2,'Project Follow up - Base'!$F$20:$F$96,$C57)&lt;= INDEX(List!$Q:$Q,MATCH(CZ$2,List!$P:$P,0)),
0,
(COUNTIFS('Project Follow up - Base'!$S$20:$S$96,CZ$2,'Project Follow up - Base'!$F$20:$F$96,$C57)
- INDEX(List!$Q:$Q,MATCH(CZ$2,List!$P:$P,0)))
* INDEX(List!$R:$R,MATCH(CZ$2,List!$P:$P,0)))</f>
        <v>0</v>
      </c>
      <c r="DA57" s="357">
        <f ca="1">IF(
COUNTIFS('Project Follow up - Base'!$S$20:$S$96,DA$2,'Project Follow up - Base'!$F$20:$F$96,$C57)&lt;= INDEX(List!$Q:$Q,MATCH(DA$2,List!$P:$P,0)),
0,
(COUNTIFS('Project Follow up - Base'!$S$20:$S$96,DA$2,'Project Follow up - Base'!$F$20:$F$96,$C57)
- INDEX(List!$Q:$Q,MATCH(DA$2,List!$P:$P,0)))
* INDEX(List!$R:$R,MATCH(DA$2,List!$P:$P,0)))</f>
        <v>0</v>
      </c>
      <c r="DB57" s="357">
        <f ca="1">IF(
COUNTIFS('Project Follow up - Base'!$S$20:$S$96,DB$2,'Project Follow up - Base'!$F$20:$F$96,$C57)&lt;= INDEX(List!$Q:$Q,MATCH(DB$2,List!$P:$P,0)),
0,
(COUNTIFS('Project Follow up - Base'!$S$20:$S$96,DB$2,'Project Follow up - Base'!$F$20:$F$96,$C57)
- INDEX(List!$Q:$Q,MATCH(DB$2,List!$P:$P,0)))
* INDEX(List!$R:$R,MATCH(DB$2,List!$P:$P,0)))</f>
        <v>0</v>
      </c>
    </row>
    <row r="58" spans="1:106" x14ac:dyDescent="0.2">
      <c r="A58" s="353">
        <f>COUNTIF('Project Follow up - Base'!$F$20:$F$96,C58)</f>
        <v>0</v>
      </c>
      <c r="B58" s="353">
        <f>'Employees Summary'!B59</f>
        <v>0</v>
      </c>
      <c r="C58" s="353">
        <f>'Employees Summary'!C59</f>
        <v>0</v>
      </c>
      <c r="D58" s="354" t="str">
        <f>IF(C58=0,"", IF(A58&gt;0,1-(G58*[1]KPI!$C$3)-(H58*[1]KPI!$C$4),""))</f>
        <v/>
      </c>
      <c r="E58" s="365" t="str">
        <f>IF(OR(C58='Project Follow up - Base'!$D$17,C58='Project Follow up - Base'!$D$38,C58='Project Follow up - Base'!$D$74), IF(SUMIF(B:B,B58,A:A)=0,"", AVERAGEIF(B:B,B58,D:D)),"")</f>
        <v/>
      </c>
      <c r="F58" s="366">
        <f>SUMIF('Project Follow up - Base'!$F$20:$F$102,'Employees KPIs'!C58,'Project Follow up - Base'!$AA$20:$AA$102)</f>
        <v>0</v>
      </c>
      <c r="G58" s="355">
        <f>IF( F58=0,
   0,
   IF(
     F58-
     [1]KPI!$F$3
     &lt;0,0,
     F58-
     [1]KPI!$F$3
    )*
     [1]KPI!$G$3
)</f>
        <v>0</v>
      </c>
      <c r="H58" s="355">
        <f t="shared" ca="1" si="0"/>
        <v>0</v>
      </c>
      <c r="I58" s="356">
        <f ca="1">IF(
COUNTIFS('Project Follow up - Base'!$S$20:$S$96,I$2,'Project Follow up - Base'!$F$20:$F$96,$C58)&lt;= INDEX(List!$Q:$Q,MATCH(I$2,List!$P:$P,0)),
0,
(COUNTIFS('Project Follow up - Base'!$S$20:$S$96,I$2,'Project Follow up - Base'!$F$20:$F$96,$C58)
- INDEX(List!$Q:$Q,MATCH(I$2,List!$P:$P,0)))
* INDEX(List!$R:$R,MATCH(I$2,List!$P:$P,0)))</f>
        <v>0</v>
      </c>
      <c r="J58" s="357">
        <f ca="1">IF(
COUNTIFS('Project Follow up - Base'!$S$20:$S$96,J$2,'Project Follow up - Base'!$F$20:$F$96,$C58)&lt;= INDEX(List!$Q:$Q,MATCH(J$2,List!$P:$P,0)),
0,
(COUNTIFS('Project Follow up - Base'!$S$20:$S$96,J$2,'Project Follow up - Base'!$F$20:$F$96,$C58)
- INDEX(List!$Q:$Q,MATCH(J$2,List!$P:$P,0)))
* INDEX(List!$R:$R,MATCH(J$2,List!$P:$P,0)))</f>
        <v>0</v>
      </c>
      <c r="K58" s="357">
        <f ca="1">IF(
COUNTIFS('Project Follow up - Base'!$S$20:$S$96,K$2,'Project Follow up - Base'!$F$20:$F$96,$C58)&lt;= INDEX(List!$Q:$Q,MATCH(K$2,List!$P:$P,0)),
0,
(COUNTIFS('Project Follow up - Base'!$S$20:$S$96,K$2,'Project Follow up - Base'!$F$20:$F$96,$C58)
- INDEX(List!$Q:$Q,MATCH(K$2,List!$P:$P,0)))
* INDEX(List!$R:$R,MATCH(K$2,List!$P:$P,0)))</f>
        <v>0</v>
      </c>
      <c r="L58" s="357">
        <f ca="1">IF(
COUNTIFS('Project Follow up - Base'!$S$20:$S$96,L$2,'Project Follow up - Base'!$F$20:$F$96,$C58)&lt;= INDEX(List!$Q:$Q,MATCH(L$2,List!$P:$P,0)),
0,
(COUNTIFS('Project Follow up - Base'!$S$20:$S$96,L$2,'Project Follow up - Base'!$F$20:$F$96,$C58)
- INDEX(List!$Q:$Q,MATCH(L$2,List!$P:$P,0)))
* INDEX(List!$R:$R,MATCH(L$2,List!$P:$P,0)))</f>
        <v>0</v>
      </c>
      <c r="M58" s="357">
        <f ca="1">IF(
COUNTIFS('Project Follow up - Base'!$S$20:$S$96,M$2,'Project Follow up - Base'!$F$20:$F$96,$C58)&lt;= INDEX(List!$Q:$Q,MATCH(M$2,List!$P:$P,0)),
0,
(COUNTIFS('Project Follow up - Base'!$S$20:$S$96,M$2,'Project Follow up - Base'!$F$20:$F$96,$C58)
- INDEX(List!$Q:$Q,MATCH(M$2,List!$P:$P,0)))
* INDEX(List!$R:$R,MATCH(M$2,List!$P:$P,0)))</f>
        <v>0</v>
      </c>
      <c r="N58" s="357">
        <f ca="1">IF(
COUNTIFS('Project Follow up - Base'!$S$20:$S$96,N$2,'Project Follow up - Base'!$F$20:$F$96,$C58)&lt;= INDEX(List!$Q:$Q,MATCH(N$2,List!$P:$P,0)),
0,
(COUNTIFS('Project Follow up - Base'!$S$20:$S$96,N$2,'Project Follow up - Base'!$F$20:$F$96,$C58)
- INDEX(List!$Q:$Q,MATCH(N$2,List!$P:$P,0)))
* INDEX(List!$R:$R,MATCH(N$2,List!$P:$P,0)))</f>
        <v>0</v>
      </c>
      <c r="O58" s="357">
        <f ca="1">IF(
COUNTIFS('Project Follow up - Base'!$S$20:$S$96,O$2,'Project Follow up - Base'!$F$20:$F$96,$C58)&lt;= INDEX(List!$Q:$Q,MATCH(O$2,List!$P:$P,0)),
0,
(COUNTIFS('Project Follow up - Base'!$S$20:$S$96,O$2,'Project Follow up - Base'!$F$20:$F$96,$C58)
- INDEX(List!$Q:$Q,MATCH(O$2,List!$P:$P,0)))
* INDEX(List!$R:$R,MATCH(O$2,List!$P:$P,0)))</f>
        <v>0</v>
      </c>
      <c r="P58" s="357">
        <f ca="1">IF(
COUNTIFS('Project Follow up - Base'!$S$20:$S$96,P$2,'Project Follow up - Base'!$F$20:$F$96,$C58)&lt;= INDEX(List!$Q:$Q,MATCH(P$2,List!$P:$P,0)),
0,
(COUNTIFS('Project Follow up - Base'!$S$20:$S$96,P$2,'Project Follow up - Base'!$F$20:$F$96,$C58)
- INDEX(List!$Q:$Q,MATCH(P$2,List!$P:$P,0)))
* INDEX(List!$R:$R,MATCH(P$2,List!$P:$P,0)))</f>
        <v>0</v>
      </c>
      <c r="Q58" s="357">
        <f ca="1">IF(
COUNTIFS('Project Follow up - Base'!$S$20:$S$96,Q$2,'Project Follow up - Base'!$F$20:$F$96,$C58)&lt;= INDEX(List!$Q:$Q,MATCH(Q$2,List!$P:$P,0)),
0,
(COUNTIFS('Project Follow up - Base'!$S$20:$S$96,Q$2,'Project Follow up - Base'!$F$20:$F$96,$C58)
- INDEX(List!$Q:$Q,MATCH(Q$2,List!$P:$P,0)))
* INDEX(List!$R:$R,MATCH(Q$2,List!$P:$P,0)))</f>
        <v>0</v>
      </c>
      <c r="R58" s="357">
        <f ca="1">IF(
COUNTIFS('Project Follow up - Base'!$S$20:$S$96,R$2,'Project Follow up - Base'!$F$20:$F$96,$C58)&lt;= INDEX(List!$Q:$Q,MATCH(R$2,List!$P:$P,0)),
0,
(COUNTIFS('Project Follow up - Base'!$S$20:$S$96,R$2,'Project Follow up - Base'!$F$20:$F$96,$C58)
- INDEX(List!$Q:$Q,MATCH(R$2,List!$P:$P,0)))
* INDEX(List!$R:$R,MATCH(R$2,List!$P:$P,0)))</f>
        <v>0</v>
      </c>
      <c r="S58" s="357">
        <f ca="1">IF(
COUNTIFS('Project Follow up - Base'!$S$20:$S$96,S$2,'Project Follow up - Base'!$F$20:$F$96,$C58)&lt;= INDEX(List!$Q:$Q,MATCH(S$2,List!$P:$P,0)),
0,
(COUNTIFS('Project Follow up - Base'!$S$20:$S$96,S$2,'Project Follow up - Base'!$F$20:$F$96,$C58)
- INDEX(List!$Q:$Q,MATCH(S$2,List!$P:$P,0)))
* INDEX(List!$R:$R,MATCH(S$2,List!$P:$P,0)))</f>
        <v>0</v>
      </c>
      <c r="T58" s="357">
        <f ca="1">IF(
COUNTIFS('Project Follow up - Base'!$S$20:$S$96,T$2,'Project Follow up - Base'!$F$20:$F$96,$C58)&lt;= INDEX(List!$Q:$Q,MATCH(T$2,List!$P:$P,0)),
0,
(COUNTIFS('Project Follow up - Base'!$S$20:$S$96,T$2,'Project Follow up - Base'!$F$20:$F$96,$C58)
- INDEX(List!$Q:$Q,MATCH(T$2,List!$P:$P,0)))
* INDEX(List!$R:$R,MATCH(T$2,List!$P:$P,0)))</f>
        <v>0</v>
      </c>
      <c r="U58" s="357">
        <f ca="1">IF(
COUNTIFS('Project Follow up - Base'!$S$20:$S$96,U$2,'Project Follow up - Base'!$F$20:$F$96,$C58)&lt;= INDEX(List!$Q:$Q,MATCH(U$2,List!$P:$P,0)),
0,
(COUNTIFS('Project Follow up - Base'!$S$20:$S$96,U$2,'Project Follow up - Base'!$F$20:$F$96,$C58)
- INDEX(List!$Q:$Q,MATCH(U$2,List!$P:$P,0)))
* INDEX(List!$R:$R,MATCH(U$2,List!$P:$P,0)))</f>
        <v>0</v>
      </c>
      <c r="V58" s="357">
        <f ca="1">IF(
COUNTIFS('Project Follow up - Base'!$S$20:$S$96,V$2,'Project Follow up - Base'!$F$20:$F$96,$C58)&lt;= INDEX(List!$Q:$Q,MATCH(V$2,List!$P:$P,0)),
0,
(COUNTIFS('Project Follow up - Base'!$S$20:$S$96,V$2,'Project Follow up - Base'!$F$20:$F$96,$C58)
- INDEX(List!$Q:$Q,MATCH(V$2,List!$P:$P,0)))
* INDEX(List!$R:$R,MATCH(V$2,List!$P:$P,0)))</f>
        <v>0</v>
      </c>
      <c r="W58" s="357">
        <f ca="1">IF(
COUNTIFS('Project Follow up - Base'!$S$20:$S$96,W$2,'Project Follow up - Base'!$F$20:$F$96,$C58)&lt;= INDEX(List!$Q:$Q,MATCH(W$2,List!$P:$P,0)),
0,
(COUNTIFS('Project Follow up - Base'!$S$20:$S$96,W$2,'Project Follow up - Base'!$F$20:$F$96,$C58)
- INDEX(List!$Q:$Q,MATCH(W$2,List!$P:$P,0)))
* INDEX(List!$R:$R,MATCH(W$2,List!$P:$P,0)))</f>
        <v>0</v>
      </c>
      <c r="X58" s="357">
        <f ca="1">IF(
COUNTIFS('Project Follow up - Base'!$S$20:$S$96,X$2,'Project Follow up - Base'!$F$20:$F$96,$C58)&lt;= INDEX(List!$Q:$Q,MATCH(X$2,List!$P:$P,0)),
0,
(COUNTIFS('Project Follow up - Base'!$S$20:$S$96,X$2,'Project Follow up - Base'!$F$20:$F$96,$C58)
- INDEX(List!$Q:$Q,MATCH(X$2,List!$P:$P,0)))
* INDEX(List!$R:$R,MATCH(X$2,List!$P:$P,0)))</f>
        <v>0</v>
      </c>
      <c r="Y58" s="357">
        <f ca="1">IF(
COUNTIFS('Project Follow up - Base'!$S$20:$S$96,Y$2,'Project Follow up - Base'!$F$20:$F$96,$C58)&lt;= INDEX(List!$Q:$Q,MATCH(Y$2,List!$P:$P,0)),
0,
(COUNTIFS('Project Follow up - Base'!$S$20:$S$96,Y$2,'Project Follow up - Base'!$F$20:$F$96,$C58)
- INDEX(List!$Q:$Q,MATCH(Y$2,List!$P:$P,0)))
* INDEX(List!$R:$R,MATCH(Y$2,List!$P:$P,0)))</f>
        <v>0</v>
      </c>
      <c r="Z58" s="357">
        <f ca="1">IF(
COUNTIFS('Project Follow up - Base'!$S$20:$S$96,Z$2,'Project Follow up - Base'!$F$20:$F$96,$C58)&lt;= INDEX(List!$Q:$Q,MATCH(Z$2,List!$P:$P,0)),
0,
(COUNTIFS('Project Follow up - Base'!$S$20:$S$96,Z$2,'Project Follow up - Base'!$F$20:$F$96,$C58)
- INDEX(List!$Q:$Q,MATCH(Z$2,List!$P:$P,0)))
* INDEX(List!$R:$R,MATCH(Z$2,List!$P:$P,0)))</f>
        <v>0</v>
      </c>
      <c r="AA58" s="357">
        <f ca="1">IF(
COUNTIFS('Project Follow up - Base'!$S$20:$S$96,AA$2,'Project Follow up - Base'!$F$20:$F$96,$C58)&lt;= INDEX(List!$Q:$Q,MATCH(AA$2,List!$P:$P,0)),
0,
(COUNTIFS('Project Follow up - Base'!$S$20:$S$96,AA$2,'Project Follow up - Base'!$F$20:$F$96,$C58)
- INDEX(List!$Q:$Q,MATCH(AA$2,List!$P:$P,0)))
* INDEX(List!$R:$R,MATCH(AA$2,List!$P:$P,0)))</f>
        <v>0</v>
      </c>
      <c r="AB58" s="357">
        <f ca="1">IF(
COUNTIFS('Project Follow up - Base'!$S$20:$S$96,AB$2,'Project Follow up - Base'!$F$20:$F$96,$C58)&lt;= INDEX(List!$Q:$Q,MATCH(AB$2,List!$P:$P,0)),
0,
(COUNTIFS('Project Follow up - Base'!$S$20:$S$96,AB$2,'Project Follow up - Base'!$F$20:$F$96,$C58)
- INDEX(List!$Q:$Q,MATCH(AB$2,List!$P:$P,0)))
* INDEX(List!$R:$R,MATCH(AB$2,List!$P:$P,0)))</f>
        <v>0</v>
      </c>
      <c r="AC58" s="357">
        <f ca="1">IF(
COUNTIFS('Project Follow up - Base'!$S$20:$S$96,AC$2,'Project Follow up - Base'!$F$20:$F$96,$C58)&lt;= INDEX(List!$Q:$Q,MATCH(AC$2,List!$P:$P,0)),
0,
(COUNTIFS('Project Follow up - Base'!$S$20:$S$96,AC$2,'Project Follow up - Base'!$F$20:$F$96,$C58)
- INDEX(List!$Q:$Q,MATCH(AC$2,List!$P:$P,0)))
* INDEX(List!$R:$R,MATCH(AC$2,List!$P:$P,0)))</f>
        <v>0</v>
      </c>
      <c r="AD58" s="357">
        <f ca="1">IF(
COUNTIFS('Project Follow up - Base'!$S$20:$S$96,AD$2,'Project Follow up - Base'!$F$20:$F$96,$C58)&lt;= INDEX(List!$Q:$Q,MATCH(AD$2,List!$P:$P,0)),
0,
(COUNTIFS('Project Follow up - Base'!$S$20:$S$96,AD$2,'Project Follow up - Base'!$F$20:$F$96,$C58)
- INDEX(List!$Q:$Q,MATCH(AD$2,List!$P:$P,0)))
* INDEX(List!$R:$R,MATCH(AD$2,List!$P:$P,0)))</f>
        <v>0</v>
      </c>
      <c r="AE58" s="357">
        <f ca="1">IF(
COUNTIFS('Project Follow up - Base'!$S$20:$S$96,AE$2,'Project Follow up - Base'!$F$20:$F$96,$C58)&lt;= INDEX(List!$Q:$Q,MATCH(AE$2,List!$P:$P,0)),
0,
(COUNTIFS('Project Follow up - Base'!$S$20:$S$96,AE$2,'Project Follow up - Base'!$F$20:$F$96,$C58)
- INDEX(List!$Q:$Q,MATCH(AE$2,List!$P:$P,0)))
* INDEX(List!$R:$R,MATCH(AE$2,List!$P:$P,0)))</f>
        <v>0</v>
      </c>
      <c r="AF58" s="357">
        <f ca="1">IF(
COUNTIFS('Project Follow up - Base'!$S$20:$S$96,AF$2,'Project Follow up - Base'!$F$20:$F$96,$C58)&lt;= INDEX(List!$Q:$Q,MATCH(AF$2,List!$P:$P,0)),
0,
(COUNTIFS('Project Follow up - Base'!$S$20:$S$96,AF$2,'Project Follow up - Base'!$F$20:$F$96,$C58)
- INDEX(List!$Q:$Q,MATCH(AF$2,List!$P:$P,0)))
* INDEX(List!$R:$R,MATCH(AF$2,List!$P:$P,0)))</f>
        <v>0</v>
      </c>
      <c r="AG58" s="357">
        <f ca="1">IF(
COUNTIFS('Project Follow up - Base'!$S$20:$S$96,AG$2,'Project Follow up - Base'!$F$20:$F$96,$C58)&lt;= INDEX(List!$Q:$Q,MATCH(AG$2,List!$P:$P,0)),
0,
(COUNTIFS('Project Follow up - Base'!$S$20:$S$96,AG$2,'Project Follow up - Base'!$F$20:$F$96,$C58)
- INDEX(List!$Q:$Q,MATCH(AG$2,List!$P:$P,0)))
* INDEX(List!$R:$R,MATCH(AG$2,List!$P:$P,0)))</f>
        <v>0</v>
      </c>
      <c r="AH58" s="357">
        <f ca="1">IF(
COUNTIFS('Project Follow up - Base'!$S$20:$S$96,AH$2,'Project Follow up - Base'!$F$20:$F$96,$C58)&lt;= INDEX(List!$Q:$Q,MATCH(AH$2,List!$P:$P,0)),
0,
(COUNTIFS('Project Follow up - Base'!$S$20:$S$96,AH$2,'Project Follow up - Base'!$F$20:$F$96,$C58)
- INDEX(List!$Q:$Q,MATCH(AH$2,List!$P:$P,0)))
* INDEX(List!$R:$R,MATCH(AH$2,List!$P:$P,0)))</f>
        <v>0</v>
      </c>
      <c r="AI58" s="357">
        <f ca="1">IF(
COUNTIFS('Project Follow up - Base'!$S$20:$S$96,AI$2,'Project Follow up - Base'!$F$20:$F$96,$C58)&lt;= INDEX(List!$Q:$Q,MATCH(AI$2,List!$P:$P,0)),
0,
(COUNTIFS('Project Follow up - Base'!$S$20:$S$96,AI$2,'Project Follow up - Base'!$F$20:$F$96,$C58)
- INDEX(List!$Q:$Q,MATCH(AI$2,List!$P:$P,0)))
* INDEX(List!$R:$R,MATCH(AI$2,List!$P:$P,0)))</f>
        <v>0</v>
      </c>
      <c r="AJ58" s="357">
        <f ca="1">IF(
COUNTIFS('Project Follow up - Base'!$S$20:$S$96,AJ$2,'Project Follow up - Base'!$F$20:$F$96,$C58)&lt;= INDEX(List!$Q:$Q,MATCH(AJ$2,List!$P:$P,0)),
0,
(COUNTIFS('Project Follow up - Base'!$S$20:$S$96,AJ$2,'Project Follow up - Base'!$F$20:$F$96,$C58)
- INDEX(List!$Q:$Q,MATCH(AJ$2,List!$P:$P,0)))
* INDEX(List!$R:$R,MATCH(AJ$2,List!$P:$P,0)))</f>
        <v>0</v>
      </c>
      <c r="AK58" s="357">
        <f ca="1">IF(
COUNTIFS('Project Follow up - Base'!$S$20:$S$96,AK$2,'Project Follow up - Base'!$F$20:$F$96,$C58)&lt;= INDEX(List!$Q:$Q,MATCH(AK$2,List!$P:$P,0)),
0,
(COUNTIFS('Project Follow up - Base'!$S$20:$S$96,AK$2,'Project Follow up - Base'!$F$20:$F$96,$C58)
- INDEX(List!$Q:$Q,MATCH(AK$2,List!$P:$P,0)))
* INDEX(List!$R:$R,MATCH(AK$2,List!$P:$P,0)))</f>
        <v>0</v>
      </c>
      <c r="AL58" s="357">
        <f ca="1">IF(
COUNTIFS('Project Follow up - Base'!$S$20:$S$96,AL$2,'Project Follow up - Base'!$F$20:$F$96,$C58)&lt;= INDEX(List!$Q:$Q,MATCH(AL$2,List!$P:$P,0)),
0,
(COUNTIFS('Project Follow up - Base'!$S$20:$S$96,AL$2,'Project Follow up - Base'!$F$20:$F$96,$C58)
- INDEX(List!$Q:$Q,MATCH(AL$2,List!$P:$P,0)))
* INDEX(List!$R:$R,MATCH(AL$2,List!$P:$P,0)))</f>
        <v>0</v>
      </c>
      <c r="AM58" s="357">
        <f ca="1">IF(
COUNTIFS('Project Follow up - Base'!$S$20:$S$96,AM$2,'Project Follow up - Base'!$F$20:$F$96,$C58)&lt;= INDEX(List!$Q:$Q,MATCH(AM$2,List!$P:$P,0)),
0,
(COUNTIFS('Project Follow up - Base'!$S$20:$S$96,AM$2,'Project Follow up - Base'!$F$20:$F$96,$C58)
- INDEX(List!$Q:$Q,MATCH(AM$2,List!$P:$P,0)))
* INDEX(List!$R:$R,MATCH(AM$2,List!$P:$P,0)))</f>
        <v>0</v>
      </c>
      <c r="AN58" s="357">
        <f ca="1">IF(
COUNTIFS('Project Follow up - Base'!$S$20:$S$96,AN$2,'Project Follow up - Base'!$F$20:$F$96,$C58)&lt;= INDEX(List!$Q:$Q,MATCH(AN$2,List!$P:$P,0)),
0,
(COUNTIFS('Project Follow up - Base'!$S$20:$S$96,AN$2,'Project Follow up - Base'!$F$20:$F$96,$C58)
- INDEX(List!$Q:$Q,MATCH(AN$2,List!$P:$P,0)))
* INDEX(List!$R:$R,MATCH(AN$2,List!$P:$P,0)))</f>
        <v>0</v>
      </c>
      <c r="AO58" s="357">
        <f ca="1">IF(
COUNTIFS('Project Follow up - Base'!$S$20:$S$96,AO$2,'Project Follow up - Base'!$F$20:$F$96,$C58)&lt;= INDEX(List!$Q:$Q,MATCH(AO$2,List!$P:$P,0)),
0,
(COUNTIFS('Project Follow up - Base'!$S$20:$S$96,AO$2,'Project Follow up - Base'!$F$20:$F$96,$C58)
- INDEX(List!$Q:$Q,MATCH(AO$2,List!$P:$P,0)))
* INDEX(List!$R:$R,MATCH(AO$2,List!$P:$P,0)))</f>
        <v>0</v>
      </c>
      <c r="AP58" s="357">
        <f ca="1">IF(
COUNTIFS('Project Follow up - Base'!$S$20:$S$96,AP$2,'Project Follow up - Base'!$F$20:$F$96,$C58)&lt;= INDEX(List!$Q:$Q,MATCH(AP$2,List!$P:$P,0)),
0,
(COUNTIFS('Project Follow up - Base'!$S$20:$S$96,AP$2,'Project Follow up - Base'!$F$20:$F$96,$C58)
- INDEX(List!$Q:$Q,MATCH(AP$2,List!$P:$P,0)))
* INDEX(List!$R:$R,MATCH(AP$2,List!$P:$P,0)))</f>
        <v>0</v>
      </c>
      <c r="AQ58" s="357">
        <f ca="1">IF(
COUNTIFS('Project Follow up - Base'!$S$20:$S$96,AQ$2,'Project Follow up - Base'!$F$20:$F$96,$C58)&lt;= INDEX(List!$Q:$Q,MATCH(AQ$2,List!$P:$P,0)),
0,
(COUNTIFS('Project Follow up - Base'!$S$20:$S$96,AQ$2,'Project Follow up - Base'!$F$20:$F$96,$C58)
- INDEX(List!$Q:$Q,MATCH(AQ$2,List!$P:$P,0)))
* INDEX(List!$R:$R,MATCH(AQ$2,List!$P:$P,0)))</f>
        <v>0</v>
      </c>
      <c r="AR58" s="357">
        <f ca="1">IF(
COUNTIFS('Project Follow up - Base'!$S$20:$S$96,AR$2,'Project Follow up - Base'!$F$20:$F$96,$C58)&lt;= INDEX(List!$Q:$Q,MATCH(AR$2,List!$P:$P,0)),
0,
(COUNTIFS('Project Follow up - Base'!$S$20:$S$96,AR$2,'Project Follow up - Base'!$F$20:$F$96,$C58)
- INDEX(List!$Q:$Q,MATCH(AR$2,List!$P:$P,0)))
* INDEX(List!$R:$R,MATCH(AR$2,List!$P:$P,0)))</f>
        <v>0</v>
      </c>
      <c r="AS58" s="357">
        <f ca="1">IF(
COUNTIFS('Project Follow up - Base'!$S$20:$S$96,AS$2,'Project Follow up - Base'!$F$20:$F$96,$C58)&lt;= INDEX(List!$Q:$Q,MATCH(AS$2,List!$P:$P,0)),
0,
(COUNTIFS('Project Follow up - Base'!$S$20:$S$96,AS$2,'Project Follow up - Base'!$F$20:$F$96,$C58)
- INDEX(List!$Q:$Q,MATCH(AS$2,List!$P:$P,0)))
* INDEX(List!$R:$R,MATCH(AS$2,List!$P:$P,0)))</f>
        <v>0</v>
      </c>
      <c r="AT58" s="357">
        <f ca="1">IF(
COUNTIFS('Project Follow up - Base'!$S$20:$S$96,AT$2,'Project Follow up - Base'!$F$20:$F$96,$C58)&lt;= INDEX(List!$Q:$Q,MATCH(AT$2,List!$P:$P,0)),
0,
(COUNTIFS('Project Follow up - Base'!$S$20:$S$96,AT$2,'Project Follow up - Base'!$F$20:$F$96,$C58)
- INDEX(List!$Q:$Q,MATCH(AT$2,List!$P:$P,0)))
* INDEX(List!$R:$R,MATCH(AT$2,List!$P:$P,0)))</f>
        <v>0</v>
      </c>
      <c r="AU58" s="357">
        <f ca="1">IF(
COUNTIFS('Project Follow up - Base'!$S$20:$S$96,AU$2,'Project Follow up - Base'!$F$20:$F$96,$C58)&lt;= INDEX(List!$Q:$Q,MATCH(AU$2,List!$P:$P,0)),
0,
(COUNTIFS('Project Follow up - Base'!$S$20:$S$96,AU$2,'Project Follow up - Base'!$F$20:$F$96,$C58)
- INDEX(List!$Q:$Q,MATCH(AU$2,List!$P:$P,0)))
* INDEX(List!$R:$R,MATCH(AU$2,List!$P:$P,0)))</f>
        <v>0</v>
      </c>
      <c r="AV58" s="357">
        <f ca="1">IF(
COUNTIFS('Project Follow up - Base'!$S$20:$S$96,AV$2,'Project Follow up - Base'!$F$20:$F$96,$C58)&lt;= INDEX(List!$Q:$Q,MATCH(AV$2,List!$P:$P,0)),
0,
(COUNTIFS('Project Follow up - Base'!$S$20:$S$96,AV$2,'Project Follow up - Base'!$F$20:$F$96,$C58)
- INDEX(List!$Q:$Q,MATCH(AV$2,List!$P:$P,0)))
* INDEX(List!$R:$R,MATCH(AV$2,List!$P:$P,0)))</f>
        <v>0</v>
      </c>
      <c r="AW58" s="357">
        <f ca="1">IF(
COUNTIFS('Project Follow up - Base'!$S$20:$S$96,AW$2,'Project Follow up - Base'!$F$20:$F$96,$C58)&lt;= INDEX(List!$Q:$Q,MATCH(AW$2,List!$P:$P,0)),
0,
(COUNTIFS('Project Follow up - Base'!$S$20:$S$96,AW$2,'Project Follow up - Base'!$F$20:$F$96,$C58)
- INDEX(List!$Q:$Q,MATCH(AW$2,List!$P:$P,0)))
* INDEX(List!$R:$R,MATCH(AW$2,List!$P:$P,0)))</f>
        <v>0</v>
      </c>
      <c r="AX58" s="357">
        <f ca="1">IF(
COUNTIFS('Project Follow up - Base'!$S$20:$S$96,AX$2,'Project Follow up - Base'!$F$20:$F$96,$C58)&lt;= INDEX(List!$Q:$Q,MATCH(AX$2,List!$P:$P,0)),
0,
(COUNTIFS('Project Follow up - Base'!$S$20:$S$96,AX$2,'Project Follow up - Base'!$F$20:$F$96,$C58)
- INDEX(List!$Q:$Q,MATCH(AX$2,List!$P:$P,0)))
* INDEX(List!$R:$R,MATCH(AX$2,List!$P:$P,0)))</f>
        <v>0</v>
      </c>
      <c r="AY58" s="357">
        <f ca="1">IF(
COUNTIFS('Project Follow up - Base'!$S$20:$S$96,AY$2,'Project Follow up - Base'!$F$20:$F$96,$C58)&lt;= INDEX(List!$Q:$Q,MATCH(AY$2,List!$P:$P,0)),
0,
(COUNTIFS('Project Follow up - Base'!$S$20:$S$96,AY$2,'Project Follow up - Base'!$F$20:$F$96,$C58)
- INDEX(List!$Q:$Q,MATCH(AY$2,List!$P:$P,0)))
* INDEX(List!$R:$R,MATCH(AY$2,List!$P:$P,0)))</f>
        <v>0</v>
      </c>
      <c r="AZ58" s="357">
        <f ca="1">IF(
COUNTIFS('Project Follow up - Base'!$S$20:$S$96,AZ$2,'Project Follow up - Base'!$F$20:$F$96,$C58)&lt;= INDEX(List!$Q:$Q,MATCH(AZ$2,List!$P:$P,0)),
0,
(COUNTIFS('Project Follow up - Base'!$S$20:$S$96,AZ$2,'Project Follow up - Base'!$F$20:$F$96,$C58)
- INDEX(List!$Q:$Q,MATCH(AZ$2,List!$P:$P,0)))
* INDEX(List!$R:$R,MATCH(AZ$2,List!$P:$P,0)))</f>
        <v>0</v>
      </c>
      <c r="BA58" s="357">
        <f ca="1">IF(
COUNTIFS('Project Follow up - Base'!$S$20:$S$96,BA$2,'Project Follow up - Base'!$F$20:$F$96,$C58)&lt;= INDEX(List!$Q:$Q,MATCH(BA$2,List!$P:$P,0)),
0,
(COUNTIFS('Project Follow up - Base'!$S$20:$S$96,BA$2,'Project Follow up - Base'!$F$20:$F$96,$C58)
- INDEX(List!$Q:$Q,MATCH(BA$2,List!$P:$P,0)))
* INDEX(List!$R:$R,MATCH(BA$2,List!$P:$P,0)))</f>
        <v>0</v>
      </c>
      <c r="BB58" s="357">
        <f ca="1">IF(
COUNTIFS('Project Follow up - Base'!$S$20:$S$96,BB$2,'Project Follow up - Base'!$F$20:$F$96,$C58)&lt;= INDEX(List!$Q:$Q,MATCH(BB$2,List!$P:$P,0)),
0,
(COUNTIFS('Project Follow up - Base'!$S$20:$S$96,BB$2,'Project Follow up - Base'!$F$20:$F$96,$C58)
- INDEX(List!$Q:$Q,MATCH(BB$2,List!$P:$P,0)))
* INDEX(List!$R:$R,MATCH(BB$2,List!$P:$P,0)))</f>
        <v>0</v>
      </c>
      <c r="BC58" s="357">
        <f ca="1">IF(
COUNTIFS('Project Follow up - Base'!$S$20:$S$96,BC$2,'Project Follow up - Base'!$F$20:$F$96,$C58)&lt;= INDEX(List!$Q:$Q,MATCH(BC$2,List!$P:$P,0)),
0,
(COUNTIFS('Project Follow up - Base'!$S$20:$S$96,BC$2,'Project Follow up - Base'!$F$20:$F$96,$C58)
- INDEX(List!$Q:$Q,MATCH(BC$2,List!$P:$P,0)))
* INDEX(List!$R:$R,MATCH(BC$2,List!$P:$P,0)))</f>
        <v>0</v>
      </c>
      <c r="BD58" s="357">
        <f ca="1">IF(
COUNTIFS('Project Follow up - Base'!$S$20:$S$96,BD$2,'Project Follow up - Base'!$F$20:$F$96,$C58)&lt;= INDEX(List!$Q:$Q,MATCH(BD$2,List!$P:$P,0)),
0,
(COUNTIFS('Project Follow up - Base'!$S$20:$S$96,BD$2,'Project Follow up - Base'!$F$20:$F$96,$C58)
- INDEX(List!$Q:$Q,MATCH(BD$2,List!$P:$P,0)))
* INDEX(List!$R:$R,MATCH(BD$2,List!$P:$P,0)))</f>
        <v>0</v>
      </c>
      <c r="BE58" s="357">
        <f ca="1">IF(
COUNTIFS('Project Follow up - Base'!$S$20:$S$96,BE$2,'Project Follow up - Base'!$F$20:$F$96,$C58)&lt;= INDEX(List!$Q:$Q,MATCH(BE$2,List!$P:$P,0)),
0,
(COUNTIFS('Project Follow up - Base'!$S$20:$S$96,BE$2,'Project Follow up - Base'!$F$20:$F$96,$C58)
- INDEX(List!$Q:$Q,MATCH(BE$2,List!$P:$P,0)))
* INDEX(List!$R:$R,MATCH(BE$2,List!$P:$P,0)))</f>
        <v>0</v>
      </c>
      <c r="BF58" s="357">
        <f ca="1">IF(
COUNTIFS('Project Follow up - Base'!$S$20:$S$96,BF$2,'Project Follow up - Base'!$F$20:$F$96,$C58)&lt;= INDEX(List!$Q:$Q,MATCH(BF$2,List!$P:$P,0)),
0,
(COUNTIFS('Project Follow up - Base'!$S$20:$S$96,BF$2,'Project Follow up - Base'!$F$20:$F$96,$C58)
- INDEX(List!$Q:$Q,MATCH(BF$2,List!$P:$P,0)))
* INDEX(List!$R:$R,MATCH(BF$2,List!$P:$P,0)))</f>
        <v>0</v>
      </c>
      <c r="BG58" s="357">
        <f ca="1">IF(
COUNTIFS('Project Follow up - Base'!$S$20:$S$96,BG$2,'Project Follow up - Base'!$F$20:$F$96,$C58)&lt;= INDEX(List!$Q:$Q,MATCH(BG$2,List!$P:$P,0)),
0,
(COUNTIFS('Project Follow up - Base'!$S$20:$S$96,BG$2,'Project Follow up - Base'!$F$20:$F$96,$C58)
- INDEX(List!$Q:$Q,MATCH(BG$2,List!$P:$P,0)))
* INDEX(List!$R:$R,MATCH(BG$2,List!$P:$P,0)))</f>
        <v>0</v>
      </c>
      <c r="BH58" s="357">
        <f ca="1">IF(
COUNTIFS('Project Follow up - Base'!$S$20:$S$96,BH$2,'Project Follow up - Base'!$F$20:$F$96,$C58)&lt;= INDEX(List!$Q:$Q,MATCH(BH$2,List!$P:$P,0)),
0,
(COUNTIFS('Project Follow up - Base'!$S$20:$S$96,BH$2,'Project Follow up - Base'!$F$20:$F$96,$C58)
- INDEX(List!$Q:$Q,MATCH(BH$2,List!$P:$P,0)))
* INDEX(List!$R:$R,MATCH(BH$2,List!$P:$P,0)))</f>
        <v>0</v>
      </c>
      <c r="BI58" s="357">
        <f ca="1">IF(
COUNTIFS('Project Follow up - Base'!$S$20:$S$96,BI$2,'Project Follow up - Base'!$F$20:$F$96,$C58)&lt;= INDEX(List!$Q:$Q,MATCH(BI$2,List!$P:$P,0)),
0,
(COUNTIFS('Project Follow up - Base'!$S$20:$S$96,BI$2,'Project Follow up - Base'!$F$20:$F$96,$C58)
- INDEX(List!$Q:$Q,MATCH(BI$2,List!$P:$P,0)))
* INDEX(List!$R:$R,MATCH(BI$2,List!$P:$P,0)))</f>
        <v>0</v>
      </c>
      <c r="BJ58" s="357">
        <f ca="1">IF(
COUNTIFS('Project Follow up - Base'!$S$20:$S$96,BJ$2,'Project Follow up - Base'!$F$20:$F$96,$C58)&lt;= INDEX(List!$Q:$Q,MATCH(BJ$2,List!$P:$P,0)),
0,
(COUNTIFS('Project Follow up - Base'!$S$20:$S$96,BJ$2,'Project Follow up - Base'!$F$20:$F$96,$C58)
- INDEX(List!$Q:$Q,MATCH(BJ$2,List!$P:$P,0)))
* INDEX(List!$R:$R,MATCH(BJ$2,List!$P:$P,0)))</f>
        <v>0</v>
      </c>
      <c r="BK58" s="357">
        <f ca="1">IF(
COUNTIFS('Project Follow up - Base'!$S$20:$S$96,BK$2,'Project Follow up - Base'!$F$20:$F$96,$C58)&lt;= INDEX(List!$Q:$Q,MATCH(BK$2,List!$P:$P,0)),
0,
(COUNTIFS('Project Follow up - Base'!$S$20:$S$96,BK$2,'Project Follow up - Base'!$F$20:$F$96,$C58)
- INDEX(List!$Q:$Q,MATCH(BK$2,List!$P:$P,0)))
* INDEX(List!$R:$R,MATCH(BK$2,List!$P:$P,0)))</f>
        <v>0</v>
      </c>
      <c r="BL58" s="357">
        <f ca="1">IF(
COUNTIFS('Project Follow up - Base'!$S$20:$S$96,BL$2,'Project Follow up - Base'!$F$20:$F$96,$C58)&lt;= INDEX(List!$Q:$Q,MATCH(BL$2,List!$P:$P,0)),
0,
(COUNTIFS('Project Follow up - Base'!$S$20:$S$96,BL$2,'Project Follow up - Base'!$F$20:$F$96,$C58)
- INDEX(List!$Q:$Q,MATCH(BL$2,List!$P:$P,0)))
* INDEX(List!$R:$R,MATCH(BL$2,List!$P:$P,0)))</f>
        <v>0</v>
      </c>
      <c r="BM58" s="357">
        <f ca="1">IF(
COUNTIFS('Project Follow up - Base'!$S$20:$S$96,BM$2,'Project Follow up - Base'!$F$20:$F$96,$C58)&lt;= INDEX(List!$Q:$Q,MATCH(BM$2,List!$P:$P,0)),
0,
(COUNTIFS('Project Follow up - Base'!$S$20:$S$96,BM$2,'Project Follow up - Base'!$F$20:$F$96,$C58)
- INDEX(List!$Q:$Q,MATCH(BM$2,List!$P:$P,0)))
* INDEX(List!$R:$R,MATCH(BM$2,List!$P:$P,0)))</f>
        <v>0</v>
      </c>
      <c r="BN58" s="357">
        <f ca="1">IF(
COUNTIFS('Project Follow up - Base'!$S$20:$S$96,BN$2,'Project Follow up - Base'!$F$20:$F$96,$C58)&lt;= INDEX(List!$Q:$Q,MATCH(BN$2,List!$P:$P,0)),
0,
(COUNTIFS('Project Follow up - Base'!$S$20:$S$96,BN$2,'Project Follow up - Base'!$F$20:$F$96,$C58)
- INDEX(List!$Q:$Q,MATCH(BN$2,List!$P:$P,0)))
* INDEX(List!$R:$R,MATCH(BN$2,List!$P:$P,0)))</f>
        <v>0</v>
      </c>
      <c r="BO58" s="357">
        <f ca="1">IF(
COUNTIFS('Project Follow up - Base'!$S$20:$S$96,BO$2,'Project Follow up - Base'!$F$20:$F$96,$C58)&lt;= INDEX(List!$Q:$Q,MATCH(BO$2,List!$P:$P,0)),
0,
(COUNTIFS('Project Follow up - Base'!$S$20:$S$96,BO$2,'Project Follow up - Base'!$F$20:$F$96,$C58)
- INDEX(List!$Q:$Q,MATCH(BO$2,List!$P:$P,0)))
* INDEX(List!$R:$R,MATCH(BO$2,List!$P:$P,0)))</f>
        <v>0</v>
      </c>
      <c r="BP58" s="357">
        <f ca="1">IF(
COUNTIFS('Project Follow up - Base'!$S$20:$S$96,BP$2,'Project Follow up - Base'!$F$20:$F$96,$C58)&lt;= INDEX(List!$Q:$Q,MATCH(BP$2,List!$P:$P,0)),
0,
(COUNTIFS('Project Follow up - Base'!$S$20:$S$96,BP$2,'Project Follow up - Base'!$F$20:$F$96,$C58)
- INDEX(List!$Q:$Q,MATCH(BP$2,List!$P:$P,0)))
* INDEX(List!$R:$R,MATCH(BP$2,List!$P:$P,0)))</f>
        <v>0</v>
      </c>
      <c r="BQ58" s="357">
        <f ca="1">IF(
COUNTIFS('Project Follow up - Base'!$S$20:$S$96,BQ$2,'Project Follow up - Base'!$F$20:$F$96,$C58)&lt;= INDEX(List!$Q:$Q,MATCH(BQ$2,List!$P:$P,0)),
0,
(COUNTIFS('Project Follow up - Base'!$S$20:$S$96,BQ$2,'Project Follow up - Base'!$F$20:$F$96,$C58)
- INDEX(List!$Q:$Q,MATCH(BQ$2,List!$P:$P,0)))
* INDEX(List!$R:$R,MATCH(BQ$2,List!$P:$P,0)))</f>
        <v>0</v>
      </c>
      <c r="BR58" s="357">
        <f ca="1">IF(
COUNTIFS('Project Follow up - Base'!$S$20:$S$96,BR$2,'Project Follow up - Base'!$F$20:$F$96,$C58)&lt;= INDEX(List!$Q:$Q,MATCH(BR$2,List!$P:$P,0)),
0,
(COUNTIFS('Project Follow up - Base'!$S$20:$S$96,BR$2,'Project Follow up - Base'!$F$20:$F$96,$C58)
- INDEX(List!$Q:$Q,MATCH(BR$2,List!$P:$P,0)))
* INDEX(List!$R:$R,MATCH(BR$2,List!$P:$P,0)))</f>
        <v>0</v>
      </c>
      <c r="BS58" s="357">
        <f ca="1">IF(
COUNTIFS('Project Follow up - Base'!$S$20:$S$96,BS$2,'Project Follow up - Base'!$F$20:$F$96,$C58)&lt;= INDEX(List!$Q:$Q,MATCH(BS$2,List!$P:$P,0)),
0,
(COUNTIFS('Project Follow up - Base'!$S$20:$S$96,BS$2,'Project Follow up - Base'!$F$20:$F$96,$C58)
- INDEX(List!$Q:$Q,MATCH(BS$2,List!$P:$P,0)))
* INDEX(List!$R:$R,MATCH(BS$2,List!$P:$P,0)))</f>
        <v>0</v>
      </c>
      <c r="BT58" s="357">
        <f ca="1">IF(
COUNTIFS('Project Follow up - Base'!$S$20:$S$96,BT$2,'Project Follow up - Base'!$F$20:$F$96,$C58)&lt;= INDEX(List!$Q:$Q,MATCH(BT$2,List!$P:$P,0)),
0,
(COUNTIFS('Project Follow up - Base'!$S$20:$S$96,BT$2,'Project Follow up - Base'!$F$20:$F$96,$C58)
- INDEX(List!$Q:$Q,MATCH(BT$2,List!$P:$P,0)))
* INDEX(List!$R:$R,MATCH(BT$2,List!$P:$P,0)))</f>
        <v>0</v>
      </c>
      <c r="BU58" s="357">
        <f ca="1">IF(
COUNTIFS('Project Follow up - Base'!$S$20:$S$96,BU$2,'Project Follow up - Base'!$F$20:$F$96,$C58)&lt;= INDEX(List!$Q:$Q,MATCH(BU$2,List!$P:$P,0)),
0,
(COUNTIFS('Project Follow up - Base'!$S$20:$S$96,BU$2,'Project Follow up - Base'!$F$20:$F$96,$C58)
- INDEX(List!$Q:$Q,MATCH(BU$2,List!$P:$P,0)))
* INDEX(List!$R:$R,MATCH(BU$2,List!$P:$P,0)))</f>
        <v>0</v>
      </c>
      <c r="BV58" s="357">
        <f ca="1">IF(
COUNTIFS('Project Follow up - Base'!$S$20:$S$96,BV$2,'Project Follow up - Base'!$F$20:$F$96,$C58)&lt;= INDEX(List!$Q:$Q,MATCH(BV$2,List!$P:$P,0)),
0,
(COUNTIFS('Project Follow up - Base'!$S$20:$S$96,BV$2,'Project Follow up - Base'!$F$20:$F$96,$C58)
- INDEX(List!$Q:$Q,MATCH(BV$2,List!$P:$P,0)))
* INDEX(List!$R:$R,MATCH(BV$2,List!$P:$P,0)))</f>
        <v>0</v>
      </c>
      <c r="BW58" s="357">
        <f ca="1">IF(
COUNTIFS('Project Follow up - Base'!$S$20:$S$96,BW$2,'Project Follow up - Base'!$F$20:$F$96,$C58)&lt;= INDEX(List!$Q:$Q,MATCH(BW$2,List!$P:$P,0)),
0,
(COUNTIFS('Project Follow up - Base'!$S$20:$S$96,BW$2,'Project Follow up - Base'!$F$20:$F$96,$C58)
- INDEX(List!$Q:$Q,MATCH(BW$2,List!$P:$P,0)))
* INDEX(List!$R:$R,MATCH(BW$2,List!$P:$P,0)))</f>
        <v>0</v>
      </c>
      <c r="BX58" s="357">
        <f ca="1">IF(
COUNTIFS('Project Follow up - Base'!$S$20:$S$96,BX$2,'Project Follow up - Base'!$F$20:$F$96,$C58)&lt;= INDEX(List!$Q:$Q,MATCH(BX$2,List!$P:$P,0)),
0,
(COUNTIFS('Project Follow up - Base'!$S$20:$S$96,BX$2,'Project Follow up - Base'!$F$20:$F$96,$C58)
- INDEX(List!$Q:$Q,MATCH(BX$2,List!$P:$P,0)))
* INDEX(List!$R:$R,MATCH(BX$2,List!$P:$P,0)))</f>
        <v>0</v>
      </c>
      <c r="BY58" s="357">
        <f ca="1">IF(
COUNTIFS('Project Follow up - Base'!$S$20:$S$96,BY$2,'Project Follow up - Base'!$F$20:$F$96,$C58)&lt;= INDEX(List!$Q:$Q,MATCH(BY$2,List!$P:$P,0)),
0,
(COUNTIFS('Project Follow up - Base'!$S$20:$S$96,BY$2,'Project Follow up - Base'!$F$20:$F$96,$C58)
- INDEX(List!$Q:$Q,MATCH(BY$2,List!$P:$P,0)))
* INDEX(List!$R:$R,MATCH(BY$2,List!$P:$P,0)))</f>
        <v>0</v>
      </c>
      <c r="BZ58" s="357">
        <f ca="1">IF(
COUNTIFS('Project Follow up - Base'!$S$20:$S$96,BZ$2,'Project Follow up - Base'!$F$20:$F$96,$C58)&lt;= INDEX(List!$Q:$Q,MATCH(BZ$2,List!$P:$P,0)),
0,
(COUNTIFS('Project Follow up - Base'!$S$20:$S$96,BZ$2,'Project Follow up - Base'!$F$20:$F$96,$C58)
- INDEX(List!$Q:$Q,MATCH(BZ$2,List!$P:$P,0)))
* INDEX(List!$R:$R,MATCH(BZ$2,List!$P:$P,0)))</f>
        <v>0</v>
      </c>
      <c r="CA58" s="357">
        <f ca="1">IF(
COUNTIFS('Project Follow up - Base'!$S$20:$S$96,CA$2,'Project Follow up - Base'!$F$20:$F$96,$C58)&lt;= INDEX(List!$Q:$Q,MATCH(CA$2,List!$P:$P,0)),
0,
(COUNTIFS('Project Follow up - Base'!$S$20:$S$96,CA$2,'Project Follow up - Base'!$F$20:$F$96,$C58)
- INDEX(List!$Q:$Q,MATCH(CA$2,List!$P:$P,0)))
* INDEX(List!$R:$R,MATCH(CA$2,List!$P:$P,0)))</f>
        <v>0</v>
      </c>
      <c r="CB58" s="357">
        <f ca="1">IF(
COUNTIFS('Project Follow up - Base'!$S$20:$S$96,CB$2,'Project Follow up - Base'!$F$20:$F$96,$C58)&lt;= INDEX(List!$Q:$Q,MATCH(CB$2,List!$P:$P,0)),
0,
(COUNTIFS('Project Follow up - Base'!$S$20:$S$96,CB$2,'Project Follow up - Base'!$F$20:$F$96,$C58)
- INDEX(List!$Q:$Q,MATCH(CB$2,List!$P:$P,0)))
* INDEX(List!$R:$R,MATCH(CB$2,List!$P:$P,0)))</f>
        <v>0</v>
      </c>
      <c r="CC58" s="357">
        <f ca="1">IF(
COUNTIFS('Project Follow up - Base'!$S$20:$S$96,CC$2,'Project Follow up - Base'!$F$20:$F$96,$C58)&lt;= INDEX(List!$Q:$Q,MATCH(CC$2,List!$P:$P,0)),
0,
(COUNTIFS('Project Follow up - Base'!$S$20:$S$96,CC$2,'Project Follow up - Base'!$F$20:$F$96,$C58)
- INDEX(List!$Q:$Q,MATCH(CC$2,List!$P:$P,0)))
* INDEX(List!$R:$R,MATCH(CC$2,List!$P:$P,0)))</f>
        <v>0</v>
      </c>
      <c r="CD58" s="357">
        <f ca="1">IF(
COUNTIFS('Project Follow up - Base'!$S$20:$S$96,CD$2,'Project Follow up - Base'!$F$20:$F$96,$C58)&lt;= INDEX(List!$Q:$Q,MATCH(CD$2,List!$P:$P,0)),
0,
(COUNTIFS('Project Follow up - Base'!$S$20:$S$96,CD$2,'Project Follow up - Base'!$F$20:$F$96,$C58)
- INDEX(List!$Q:$Q,MATCH(CD$2,List!$P:$P,0)))
* INDEX(List!$R:$R,MATCH(CD$2,List!$P:$P,0)))</f>
        <v>0</v>
      </c>
      <c r="CE58" s="357">
        <f ca="1">IF(
COUNTIFS('Project Follow up - Base'!$S$20:$S$96,CE$2,'Project Follow up - Base'!$F$20:$F$96,$C58)&lt;= INDEX(List!$Q:$Q,MATCH(CE$2,List!$P:$P,0)),
0,
(COUNTIFS('Project Follow up - Base'!$S$20:$S$96,CE$2,'Project Follow up - Base'!$F$20:$F$96,$C58)
- INDEX(List!$Q:$Q,MATCH(CE$2,List!$P:$P,0)))
* INDEX(List!$R:$R,MATCH(CE$2,List!$P:$P,0)))</f>
        <v>0</v>
      </c>
      <c r="CF58" s="357">
        <f ca="1">IF(
COUNTIFS('Project Follow up - Base'!$S$20:$S$96,CF$2,'Project Follow up - Base'!$F$20:$F$96,$C58)&lt;= INDEX(List!$Q:$Q,MATCH(CF$2,List!$P:$P,0)),
0,
(COUNTIFS('Project Follow up - Base'!$S$20:$S$96,CF$2,'Project Follow up - Base'!$F$20:$F$96,$C58)
- INDEX(List!$Q:$Q,MATCH(CF$2,List!$P:$P,0)))
* INDEX(List!$R:$R,MATCH(CF$2,List!$P:$P,0)))</f>
        <v>0</v>
      </c>
      <c r="CG58" s="357">
        <f ca="1">IF(
COUNTIFS('Project Follow up - Base'!$S$20:$S$96,CG$2,'Project Follow up - Base'!$F$20:$F$96,$C58)&lt;= INDEX(List!$Q:$Q,MATCH(CG$2,List!$P:$P,0)),
0,
(COUNTIFS('Project Follow up - Base'!$S$20:$S$96,CG$2,'Project Follow up - Base'!$F$20:$F$96,$C58)
- INDEX(List!$Q:$Q,MATCH(CG$2,List!$P:$P,0)))
* INDEX(List!$R:$R,MATCH(CG$2,List!$P:$P,0)))</f>
        <v>0</v>
      </c>
      <c r="CH58" s="357">
        <f ca="1">IF(
COUNTIFS('Project Follow up - Base'!$S$20:$S$96,CH$2,'Project Follow up - Base'!$F$20:$F$96,$C58)&lt;= INDEX(List!$Q:$Q,MATCH(CH$2,List!$P:$P,0)),
0,
(COUNTIFS('Project Follow up - Base'!$S$20:$S$96,CH$2,'Project Follow up - Base'!$F$20:$F$96,$C58)
- INDEX(List!$Q:$Q,MATCH(CH$2,List!$P:$P,0)))
* INDEX(List!$R:$R,MATCH(CH$2,List!$P:$P,0)))</f>
        <v>0</v>
      </c>
      <c r="CI58" s="357">
        <f ca="1">IF(
COUNTIFS('Project Follow up - Base'!$S$20:$S$96,CI$2,'Project Follow up - Base'!$F$20:$F$96,$C58)&lt;= INDEX(List!$Q:$Q,MATCH(CI$2,List!$P:$P,0)),
0,
(COUNTIFS('Project Follow up - Base'!$S$20:$S$96,CI$2,'Project Follow up - Base'!$F$20:$F$96,$C58)
- INDEX(List!$Q:$Q,MATCH(CI$2,List!$P:$P,0)))
* INDEX(List!$R:$R,MATCH(CI$2,List!$P:$P,0)))</f>
        <v>0</v>
      </c>
      <c r="CJ58" s="357">
        <f ca="1">IF(
COUNTIFS('Project Follow up - Base'!$S$20:$S$96,CJ$2,'Project Follow up - Base'!$F$20:$F$96,$C58)&lt;= INDEX(List!$Q:$Q,MATCH(CJ$2,List!$P:$P,0)),
0,
(COUNTIFS('Project Follow up - Base'!$S$20:$S$96,CJ$2,'Project Follow up - Base'!$F$20:$F$96,$C58)
- INDEX(List!$Q:$Q,MATCH(CJ$2,List!$P:$P,0)))
* INDEX(List!$R:$R,MATCH(CJ$2,List!$P:$P,0)))</f>
        <v>0</v>
      </c>
      <c r="CK58" s="357">
        <f ca="1">IF(
COUNTIFS('Project Follow up - Base'!$S$20:$S$96,CK$2,'Project Follow up - Base'!$F$20:$F$96,$C58)&lt;= INDEX(List!$Q:$Q,MATCH(CK$2,List!$P:$P,0)),
0,
(COUNTIFS('Project Follow up - Base'!$S$20:$S$96,CK$2,'Project Follow up - Base'!$F$20:$F$96,$C58)
- INDEX(List!$Q:$Q,MATCH(CK$2,List!$P:$P,0)))
* INDEX(List!$R:$R,MATCH(CK$2,List!$P:$P,0)))</f>
        <v>0</v>
      </c>
      <c r="CL58" s="357">
        <f ca="1">IF(
COUNTIFS('Project Follow up - Base'!$S$20:$S$96,CL$2,'Project Follow up - Base'!$F$20:$F$96,$C58)&lt;= INDEX(List!$Q:$Q,MATCH(CL$2,List!$P:$P,0)),
0,
(COUNTIFS('Project Follow up - Base'!$S$20:$S$96,CL$2,'Project Follow up - Base'!$F$20:$F$96,$C58)
- INDEX(List!$Q:$Q,MATCH(CL$2,List!$P:$P,0)))
* INDEX(List!$R:$R,MATCH(CL$2,List!$P:$P,0)))</f>
        <v>0</v>
      </c>
      <c r="CM58" s="357">
        <f ca="1">IF(
COUNTIFS('Project Follow up - Base'!$S$20:$S$96,CM$2,'Project Follow up - Base'!$F$20:$F$96,$C58)&lt;= INDEX(List!$Q:$Q,MATCH(CM$2,List!$P:$P,0)),
0,
(COUNTIFS('Project Follow up - Base'!$S$20:$S$96,CM$2,'Project Follow up - Base'!$F$20:$F$96,$C58)
- INDEX(List!$Q:$Q,MATCH(CM$2,List!$P:$P,0)))
* INDEX(List!$R:$R,MATCH(CM$2,List!$P:$P,0)))</f>
        <v>0</v>
      </c>
      <c r="CN58" s="357">
        <f ca="1">IF(
COUNTIFS('Project Follow up - Base'!$S$20:$S$96,CN$2,'Project Follow up - Base'!$F$20:$F$96,$C58)&lt;= INDEX(List!$Q:$Q,MATCH(CN$2,List!$P:$P,0)),
0,
(COUNTIFS('Project Follow up - Base'!$S$20:$S$96,CN$2,'Project Follow up - Base'!$F$20:$F$96,$C58)
- INDEX(List!$Q:$Q,MATCH(CN$2,List!$P:$P,0)))
* INDEX(List!$R:$R,MATCH(CN$2,List!$P:$P,0)))</f>
        <v>0</v>
      </c>
      <c r="CO58" s="357">
        <f ca="1">IF(
COUNTIFS('Project Follow up - Base'!$S$20:$S$96,CO$2,'Project Follow up - Base'!$F$20:$F$96,$C58)&lt;= INDEX(List!$Q:$Q,MATCH(CO$2,List!$P:$P,0)),
0,
(COUNTIFS('Project Follow up - Base'!$S$20:$S$96,CO$2,'Project Follow up - Base'!$F$20:$F$96,$C58)
- INDEX(List!$Q:$Q,MATCH(CO$2,List!$P:$P,0)))
* INDEX(List!$R:$R,MATCH(CO$2,List!$P:$P,0)))</f>
        <v>0</v>
      </c>
      <c r="CP58" s="357">
        <f ca="1">IF(
COUNTIFS('Project Follow up - Base'!$S$20:$S$96,CP$2,'Project Follow up - Base'!$F$20:$F$96,$C58)&lt;= INDEX(List!$Q:$Q,MATCH(CP$2,List!$P:$P,0)),
0,
(COUNTIFS('Project Follow up - Base'!$S$20:$S$96,CP$2,'Project Follow up - Base'!$F$20:$F$96,$C58)
- INDEX(List!$Q:$Q,MATCH(CP$2,List!$P:$P,0)))
* INDEX(List!$R:$R,MATCH(CP$2,List!$P:$P,0)))</f>
        <v>0</v>
      </c>
      <c r="CQ58" s="357">
        <f ca="1">IF(
COUNTIFS('Project Follow up - Base'!$S$20:$S$96,CQ$2,'Project Follow up - Base'!$F$20:$F$96,$C58)&lt;= INDEX(List!$Q:$Q,MATCH(CQ$2,List!$P:$P,0)),
0,
(COUNTIFS('Project Follow up - Base'!$S$20:$S$96,CQ$2,'Project Follow up - Base'!$F$20:$F$96,$C58)
- INDEX(List!$Q:$Q,MATCH(CQ$2,List!$P:$P,0)))
* INDEX(List!$R:$R,MATCH(CQ$2,List!$P:$P,0)))</f>
        <v>0</v>
      </c>
      <c r="CR58" s="357">
        <f ca="1">IF(
COUNTIFS('Project Follow up - Base'!$S$20:$S$96,CR$2,'Project Follow up - Base'!$F$20:$F$96,$C58)&lt;= INDEX(List!$Q:$Q,MATCH(CR$2,List!$P:$P,0)),
0,
(COUNTIFS('Project Follow up - Base'!$S$20:$S$96,CR$2,'Project Follow up - Base'!$F$20:$F$96,$C58)
- INDEX(List!$Q:$Q,MATCH(CR$2,List!$P:$P,0)))
* INDEX(List!$R:$R,MATCH(CR$2,List!$P:$P,0)))</f>
        <v>0</v>
      </c>
      <c r="CS58" s="357">
        <f ca="1">IF(
COUNTIFS('Project Follow up - Base'!$S$20:$S$96,CS$2,'Project Follow up - Base'!$F$20:$F$96,$C58)&lt;= INDEX(List!$Q:$Q,MATCH(CS$2,List!$P:$P,0)),
0,
(COUNTIFS('Project Follow up - Base'!$S$20:$S$96,CS$2,'Project Follow up - Base'!$F$20:$F$96,$C58)
- INDEX(List!$Q:$Q,MATCH(CS$2,List!$P:$P,0)))
* INDEX(List!$R:$R,MATCH(CS$2,List!$P:$P,0)))</f>
        <v>0</v>
      </c>
      <c r="CT58" s="357">
        <f ca="1">IF(
COUNTIFS('Project Follow up - Base'!$S$20:$S$96,CT$2,'Project Follow up - Base'!$F$20:$F$96,$C58)&lt;= INDEX(List!$Q:$Q,MATCH(CT$2,List!$P:$P,0)),
0,
(COUNTIFS('Project Follow up - Base'!$S$20:$S$96,CT$2,'Project Follow up - Base'!$F$20:$F$96,$C58)
- INDEX(List!$Q:$Q,MATCH(CT$2,List!$P:$P,0)))
* INDEX(List!$R:$R,MATCH(CT$2,List!$P:$P,0)))</f>
        <v>0</v>
      </c>
      <c r="CU58" s="357">
        <f ca="1">IF(
COUNTIFS('Project Follow up - Base'!$S$20:$S$96,CU$2,'Project Follow up - Base'!$F$20:$F$96,$C58)&lt;= INDEX(List!$Q:$Q,MATCH(CU$2,List!$P:$P,0)),
0,
(COUNTIFS('Project Follow up - Base'!$S$20:$S$96,CU$2,'Project Follow up - Base'!$F$20:$F$96,$C58)
- INDEX(List!$Q:$Q,MATCH(CU$2,List!$P:$P,0)))
* INDEX(List!$R:$R,MATCH(CU$2,List!$P:$P,0)))</f>
        <v>0</v>
      </c>
      <c r="CV58" s="357">
        <f ca="1">IF(
COUNTIFS('Project Follow up - Base'!$S$20:$S$96,CV$2,'Project Follow up - Base'!$F$20:$F$96,$C58)&lt;= INDEX(List!$Q:$Q,MATCH(CV$2,List!$P:$P,0)),
0,
(COUNTIFS('Project Follow up - Base'!$S$20:$S$96,CV$2,'Project Follow up - Base'!$F$20:$F$96,$C58)
- INDEX(List!$Q:$Q,MATCH(CV$2,List!$P:$P,0)))
* INDEX(List!$R:$R,MATCH(CV$2,List!$P:$P,0)))</f>
        <v>0</v>
      </c>
      <c r="CW58" s="357">
        <f ca="1">IF(
COUNTIFS('Project Follow up - Base'!$S$20:$S$96,CW$2,'Project Follow up - Base'!$F$20:$F$96,$C58)&lt;= INDEX(List!$Q:$Q,MATCH(CW$2,List!$P:$P,0)),
0,
(COUNTIFS('Project Follow up - Base'!$S$20:$S$96,CW$2,'Project Follow up - Base'!$F$20:$F$96,$C58)
- INDEX(List!$Q:$Q,MATCH(CW$2,List!$P:$P,0)))
* INDEX(List!$R:$R,MATCH(CW$2,List!$P:$P,0)))</f>
        <v>0</v>
      </c>
      <c r="CX58" s="357">
        <f ca="1">IF(
COUNTIFS('Project Follow up - Base'!$S$20:$S$96,CX$2,'Project Follow up - Base'!$F$20:$F$96,$C58)&lt;= INDEX(List!$Q:$Q,MATCH(CX$2,List!$P:$P,0)),
0,
(COUNTIFS('Project Follow up - Base'!$S$20:$S$96,CX$2,'Project Follow up - Base'!$F$20:$F$96,$C58)
- INDEX(List!$Q:$Q,MATCH(CX$2,List!$P:$P,0)))
* INDEX(List!$R:$R,MATCH(CX$2,List!$P:$P,0)))</f>
        <v>0</v>
      </c>
      <c r="CY58" s="357">
        <f ca="1">IF(
COUNTIFS('Project Follow up - Base'!$S$20:$S$96,CY$2,'Project Follow up - Base'!$F$20:$F$96,$C58)&lt;= INDEX(List!$Q:$Q,MATCH(CY$2,List!$P:$P,0)),
0,
(COUNTIFS('Project Follow up - Base'!$S$20:$S$96,CY$2,'Project Follow up - Base'!$F$20:$F$96,$C58)
- INDEX(List!$Q:$Q,MATCH(CY$2,List!$P:$P,0)))
* INDEX(List!$R:$R,MATCH(CY$2,List!$P:$P,0)))</f>
        <v>0</v>
      </c>
      <c r="CZ58" s="357">
        <f ca="1">IF(
COUNTIFS('Project Follow up - Base'!$S$20:$S$96,CZ$2,'Project Follow up - Base'!$F$20:$F$96,$C58)&lt;= INDEX(List!$Q:$Q,MATCH(CZ$2,List!$P:$P,0)),
0,
(COUNTIFS('Project Follow up - Base'!$S$20:$S$96,CZ$2,'Project Follow up - Base'!$F$20:$F$96,$C58)
- INDEX(List!$Q:$Q,MATCH(CZ$2,List!$P:$P,0)))
* INDEX(List!$R:$R,MATCH(CZ$2,List!$P:$P,0)))</f>
        <v>0</v>
      </c>
      <c r="DA58" s="357">
        <f ca="1">IF(
COUNTIFS('Project Follow up - Base'!$S$20:$S$96,DA$2,'Project Follow up - Base'!$F$20:$F$96,$C58)&lt;= INDEX(List!$Q:$Q,MATCH(DA$2,List!$P:$P,0)),
0,
(COUNTIFS('Project Follow up - Base'!$S$20:$S$96,DA$2,'Project Follow up - Base'!$F$20:$F$96,$C58)
- INDEX(List!$Q:$Q,MATCH(DA$2,List!$P:$P,0)))
* INDEX(List!$R:$R,MATCH(DA$2,List!$P:$P,0)))</f>
        <v>0</v>
      </c>
      <c r="DB58" s="357">
        <f ca="1">IF(
COUNTIFS('Project Follow up - Base'!$S$20:$S$96,DB$2,'Project Follow up - Base'!$F$20:$F$96,$C58)&lt;= INDEX(List!$Q:$Q,MATCH(DB$2,List!$P:$P,0)),
0,
(COUNTIFS('Project Follow up - Base'!$S$20:$S$96,DB$2,'Project Follow up - Base'!$F$20:$F$96,$C58)
- INDEX(List!$Q:$Q,MATCH(DB$2,List!$P:$P,0)))
* INDEX(List!$R:$R,MATCH(DB$2,List!$P:$P,0)))</f>
        <v>0</v>
      </c>
    </row>
    <row r="59" spans="1:106" x14ac:dyDescent="0.2">
      <c r="A59" s="353">
        <f>COUNTIF('Project Follow up - Base'!$F$20:$F$96,C59)</f>
        <v>0</v>
      </c>
      <c r="B59" s="353">
        <f>'Employees Summary'!B60</f>
        <v>0</v>
      </c>
      <c r="C59" s="353">
        <f>'Employees Summary'!C60</f>
        <v>0</v>
      </c>
      <c r="D59" s="354" t="str">
        <f>IF(C59=0,"", IF(A59&gt;0,1-(G59*[1]KPI!$C$3)-(H59*[1]KPI!$C$4),""))</f>
        <v/>
      </c>
      <c r="E59" s="365" t="str">
        <f>IF(OR(C59='Project Follow up - Base'!$D$17,C59='Project Follow up - Base'!$D$38,C59='Project Follow up - Base'!$D$74), IF(SUMIF(B:B,B59,A:A)=0,"", AVERAGEIF(B:B,B59,D:D)),"")</f>
        <v/>
      </c>
      <c r="F59" s="366">
        <f>SUMIF('Project Follow up - Base'!$F$20:$F$102,'Employees KPIs'!C59,'Project Follow up - Base'!$AA$20:$AA$102)</f>
        <v>0</v>
      </c>
      <c r="G59" s="355">
        <f>IF( F59=0,
   0,
   IF(
     F59-
     [1]KPI!$F$3
     &lt;0,0,
     F59-
     [1]KPI!$F$3
    )*
     [1]KPI!$G$3
)</f>
        <v>0</v>
      </c>
      <c r="H59" s="355">
        <f t="shared" ca="1" si="0"/>
        <v>0</v>
      </c>
      <c r="I59" s="356">
        <f ca="1">IF(
COUNTIFS('Project Follow up - Base'!$S$20:$S$96,I$2,'Project Follow up - Base'!$F$20:$F$96,$C59)&lt;= INDEX(List!$Q:$Q,MATCH(I$2,List!$P:$P,0)),
0,
(COUNTIFS('Project Follow up - Base'!$S$20:$S$96,I$2,'Project Follow up - Base'!$F$20:$F$96,$C59)
- INDEX(List!$Q:$Q,MATCH(I$2,List!$P:$P,0)))
* INDEX(List!$R:$R,MATCH(I$2,List!$P:$P,0)))</f>
        <v>0</v>
      </c>
      <c r="J59" s="357">
        <f ca="1">IF(
COUNTIFS('Project Follow up - Base'!$S$20:$S$96,J$2,'Project Follow up - Base'!$F$20:$F$96,$C59)&lt;= INDEX(List!$Q:$Q,MATCH(J$2,List!$P:$P,0)),
0,
(COUNTIFS('Project Follow up - Base'!$S$20:$S$96,J$2,'Project Follow up - Base'!$F$20:$F$96,$C59)
- INDEX(List!$Q:$Q,MATCH(J$2,List!$P:$P,0)))
* INDEX(List!$R:$R,MATCH(J$2,List!$P:$P,0)))</f>
        <v>0</v>
      </c>
      <c r="K59" s="357">
        <f ca="1">IF(
COUNTIFS('Project Follow up - Base'!$S$20:$S$96,K$2,'Project Follow up - Base'!$F$20:$F$96,$C59)&lt;= INDEX(List!$Q:$Q,MATCH(K$2,List!$P:$P,0)),
0,
(COUNTIFS('Project Follow up - Base'!$S$20:$S$96,K$2,'Project Follow up - Base'!$F$20:$F$96,$C59)
- INDEX(List!$Q:$Q,MATCH(K$2,List!$P:$P,0)))
* INDEX(List!$R:$R,MATCH(K$2,List!$P:$P,0)))</f>
        <v>0</v>
      </c>
      <c r="L59" s="357">
        <f ca="1">IF(
COUNTIFS('Project Follow up - Base'!$S$20:$S$96,L$2,'Project Follow up - Base'!$F$20:$F$96,$C59)&lt;= INDEX(List!$Q:$Q,MATCH(L$2,List!$P:$P,0)),
0,
(COUNTIFS('Project Follow up - Base'!$S$20:$S$96,L$2,'Project Follow up - Base'!$F$20:$F$96,$C59)
- INDEX(List!$Q:$Q,MATCH(L$2,List!$P:$P,0)))
* INDEX(List!$R:$R,MATCH(L$2,List!$P:$P,0)))</f>
        <v>0</v>
      </c>
      <c r="M59" s="357">
        <f ca="1">IF(
COUNTIFS('Project Follow up - Base'!$S$20:$S$96,M$2,'Project Follow up - Base'!$F$20:$F$96,$C59)&lt;= INDEX(List!$Q:$Q,MATCH(M$2,List!$P:$P,0)),
0,
(COUNTIFS('Project Follow up - Base'!$S$20:$S$96,M$2,'Project Follow up - Base'!$F$20:$F$96,$C59)
- INDEX(List!$Q:$Q,MATCH(M$2,List!$P:$P,0)))
* INDEX(List!$R:$R,MATCH(M$2,List!$P:$P,0)))</f>
        <v>0</v>
      </c>
      <c r="N59" s="357">
        <f ca="1">IF(
COUNTIFS('Project Follow up - Base'!$S$20:$S$96,N$2,'Project Follow up - Base'!$F$20:$F$96,$C59)&lt;= INDEX(List!$Q:$Q,MATCH(N$2,List!$P:$P,0)),
0,
(COUNTIFS('Project Follow up - Base'!$S$20:$S$96,N$2,'Project Follow up - Base'!$F$20:$F$96,$C59)
- INDEX(List!$Q:$Q,MATCH(N$2,List!$P:$P,0)))
* INDEX(List!$R:$R,MATCH(N$2,List!$P:$P,0)))</f>
        <v>0</v>
      </c>
      <c r="O59" s="357">
        <f ca="1">IF(
COUNTIFS('Project Follow up - Base'!$S$20:$S$96,O$2,'Project Follow up - Base'!$F$20:$F$96,$C59)&lt;= INDEX(List!$Q:$Q,MATCH(O$2,List!$P:$P,0)),
0,
(COUNTIFS('Project Follow up - Base'!$S$20:$S$96,O$2,'Project Follow up - Base'!$F$20:$F$96,$C59)
- INDEX(List!$Q:$Q,MATCH(O$2,List!$P:$P,0)))
* INDEX(List!$R:$R,MATCH(O$2,List!$P:$P,0)))</f>
        <v>0</v>
      </c>
      <c r="P59" s="357">
        <f ca="1">IF(
COUNTIFS('Project Follow up - Base'!$S$20:$S$96,P$2,'Project Follow up - Base'!$F$20:$F$96,$C59)&lt;= INDEX(List!$Q:$Q,MATCH(P$2,List!$P:$P,0)),
0,
(COUNTIFS('Project Follow up - Base'!$S$20:$S$96,P$2,'Project Follow up - Base'!$F$20:$F$96,$C59)
- INDEX(List!$Q:$Q,MATCH(P$2,List!$P:$P,0)))
* INDEX(List!$R:$R,MATCH(P$2,List!$P:$P,0)))</f>
        <v>0</v>
      </c>
      <c r="Q59" s="357">
        <f ca="1">IF(
COUNTIFS('Project Follow up - Base'!$S$20:$S$96,Q$2,'Project Follow up - Base'!$F$20:$F$96,$C59)&lt;= INDEX(List!$Q:$Q,MATCH(Q$2,List!$P:$P,0)),
0,
(COUNTIFS('Project Follow up - Base'!$S$20:$S$96,Q$2,'Project Follow up - Base'!$F$20:$F$96,$C59)
- INDEX(List!$Q:$Q,MATCH(Q$2,List!$P:$P,0)))
* INDEX(List!$R:$R,MATCH(Q$2,List!$P:$P,0)))</f>
        <v>0</v>
      </c>
      <c r="R59" s="357">
        <f ca="1">IF(
COUNTIFS('Project Follow up - Base'!$S$20:$S$96,R$2,'Project Follow up - Base'!$F$20:$F$96,$C59)&lt;= INDEX(List!$Q:$Q,MATCH(R$2,List!$P:$P,0)),
0,
(COUNTIFS('Project Follow up - Base'!$S$20:$S$96,R$2,'Project Follow up - Base'!$F$20:$F$96,$C59)
- INDEX(List!$Q:$Q,MATCH(R$2,List!$P:$P,0)))
* INDEX(List!$R:$R,MATCH(R$2,List!$P:$P,0)))</f>
        <v>0</v>
      </c>
      <c r="S59" s="357">
        <f ca="1">IF(
COUNTIFS('Project Follow up - Base'!$S$20:$S$96,S$2,'Project Follow up - Base'!$F$20:$F$96,$C59)&lt;= INDEX(List!$Q:$Q,MATCH(S$2,List!$P:$P,0)),
0,
(COUNTIFS('Project Follow up - Base'!$S$20:$S$96,S$2,'Project Follow up - Base'!$F$20:$F$96,$C59)
- INDEX(List!$Q:$Q,MATCH(S$2,List!$P:$P,0)))
* INDEX(List!$R:$R,MATCH(S$2,List!$P:$P,0)))</f>
        <v>0</v>
      </c>
      <c r="T59" s="357">
        <f ca="1">IF(
COUNTIFS('Project Follow up - Base'!$S$20:$S$96,T$2,'Project Follow up - Base'!$F$20:$F$96,$C59)&lt;= INDEX(List!$Q:$Q,MATCH(T$2,List!$P:$P,0)),
0,
(COUNTIFS('Project Follow up - Base'!$S$20:$S$96,T$2,'Project Follow up - Base'!$F$20:$F$96,$C59)
- INDEX(List!$Q:$Q,MATCH(T$2,List!$P:$P,0)))
* INDEX(List!$R:$R,MATCH(T$2,List!$P:$P,0)))</f>
        <v>0</v>
      </c>
      <c r="U59" s="357">
        <f ca="1">IF(
COUNTIFS('Project Follow up - Base'!$S$20:$S$96,U$2,'Project Follow up - Base'!$F$20:$F$96,$C59)&lt;= INDEX(List!$Q:$Q,MATCH(U$2,List!$P:$P,0)),
0,
(COUNTIFS('Project Follow up - Base'!$S$20:$S$96,U$2,'Project Follow up - Base'!$F$20:$F$96,$C59)
- INDEX(List!$Q:$Q,MATCH(U$2,List!$P:$P,0)))
* INDEX(List!$R:$R,MATCH(U$2,List!$P:$P,0)))</f>
        <v>0</v>
      </c>
      <c r="V59" s="357">
        <f ca="1">IF(
COUNTIFS('Project Follow up - Base'!$S$20:$S$96,V$2,'Project Follow up - Base'!$F$20:$F$96,$C59)&lt;= INDEX(List!$Q:$Q,MATCH(V$2,List!$P:$P,0)),
0,
(COUNTIFS('Project Follow up - Base'!$S$20:$S$96,V$2,'Project Follow up - Base'!$F$20:$F$96,$C59)
- INDEX(List!$Q:$Q,MATCH(V$2,List!$P:$P,0)))
* INDEX(List!$R:$R,MATCH(V$2,List!$P:$P,0)))</f>
        <v>0</v>
      </c>
      <c r="W59" s="357">
        <f ca="1">IF(
COUNTIFS('Project Follow up - Base'!$S$20:$S$96,W$2,'Project Follow up - Base'!$F$20:$F$96,$C59)&lt;= INDEX(List!$Q:$Q,MATCH(W$2,List!$P:$P,0)),
0,
(COUNTIFS('Project Follow up - Base'!$S$20:$S$96,W$2,'Project Follow up - Base'!$F$20:$F$96,$C59)
- INDEX(List!$Q:$Q,MATCH(W$2,List!$P:$P,0)))
* INDEX(List!$R:$R,MATCH(W$2,List!$P:$P,0)))</f>
        <v>0</v>
      </c>
      <c r="X59" s="357">
        <f ca="1">IF(
COUNTIFS('Project Follow up - Base'!$S$20:$S$96,X$2,'Project Follow up - Base'!$F$20:$F$96,$C59)&lt;= INDEX(List!$Q:$Q,MATCH(X$2,List!$P:$P,0)),
0,
(COUNTIFS('Project Follow up - Base'!$S$20:$S$96,X$2,'Project Follow up - Base'!$F$20:$F$96,$C59)
- INDEX(List!$Q:$Q,MATCH(X$2,List!$P:$P,0)))
* INDEX(List!$R:$R,MATCH(X$2,List!$P:$P,0)))</f>
        <v>0</v>
      </c>
      <c r="Y59" s="357">
        <f ca="1">IF(
COUNTIFS('Project Follow up - Base'!$S$20:$S$96,Y$2,'Project Follow up - Base'!$F$20:$F$96,$C59)&lt;= INDEX(List!$Q:$Q,MATCH(Y$2,List!$P:$P,0)),
0,
(COUNTIFS('Project Follow up - Base'!$S$20:$S$96,Y$2,'Project Follow up - Base'!$F$20:$F$96,$C59)
- INDEX(List!$Q:$Q,MATCH(Y$2,List!$P:$P,0)))
* INDEX(List!$R:$R,MATCH(Y$2,List!$P:$P,0)))</f>
        <v>0</v>
      </c>
      <c r="Z59" s="357">
        <f ca="1">IF(
COUNTIFS('Project Follow up - Base'!$S$20:$S$96,Z$2,'Project Follow up - Base'!$F$20:$F$96,$C59)&lt;= INDEX(List!$Q:$Q,MATCH(Z$2,List!$P:$P,0)),
0,
(COUNTIFS('Project Follow up - Base'!$S$20:$S$96,Z$2,'Project Follow up - Base'!$F$20:$F$96,$C59)
- INDEX(List!$Q:$Q,MATCH(Z$2,List!$P:$P,0)))
* INDEX(List!$R:$R,MATCH(Z$2,List!$P:$P,0)))</f>
        <v>0</v>
      </c>
      <c r="AA59" s="357">
        <f ca="1">IF(
COUNTIFS('Project Follow up - Base'!$S$20:$S$96,AA$2,'Project Follow up - Base'!$F$20:$F$96,$C59)&lt;= INDEX(List!$Q:$Q,MATCH(AA$2,List!$P:$P,0)),
0,
(COUNTIFS('Project Follow up - Base'!$S$20:$S$96,AA$2,'Project Follow up - Base'!$F$20:$F$96,$C59)
- INDEX(List!$Q:$Q,MATCH(AA$2,List!$P:$P,0)))
* INDEX(List!$R:$R,MATCH(AA$2,List!$P:$P,0)))</f>
        <v>0</v>
      </c>
      <c r="AB59" s="357">
        <f ca="1">IF(
COUNTIFS('Project Follow up - Base'!$S$20:$S$96,AB$2,'Project Follow up - Base'!$F$20:$F$96,$C59)&lt;= INDEX(List!$Q:$Q,MATCH(AB$2,List!$P:$P,0)),
0,
(COUNTIFS('Project Follow up - Base'!$S$20:$S$96,AB$2,'Project Follow up - Base'!$F$20:$F$96,$C59)
- INDEX(List!$Q:$Q,MATCH(AB$2,List!$P:$P,0)))
* INDEX(List!$R:$R,MATCH(AB$2,List!$P:$P,0)))</f>
        <v>0</v>
      </c>
      <c r="AC59" s="357">
        <f ca="1">IF(
COUNTIFS('Project Follow up - Base'!$S$20:$S$96,AC$2,'Project Follow up - Base'!$F$20:$F$96,$C59)&lt;= INDEX(List!$Q:$Q,MATCH(AC$2,List!$P:$P,0)),
0,
(COUNTIFS('Project Follow up - Base'!$S$20:$S$96,AC$2,'Project Follow up - Base'!$F$20:$F$96,$C59)
- INDEX(List!$Q:$Q,MATCH(AC$2,List!$P:$P,0)))
* INDEX(List!$R:$R,MATCH(AC$2,List!$P:$P,0)))</f>
        <v>0</v>
      </c>
      <c r="AD59" s="357">
        <f ca="1">IF(
COUNTIFS('Project Follow up - Base'!$S$20:$S$96,AD$2,'Project Follow up - Base'!$F$20:$F$96,$C59)&lt;= INDEX(List!$Q:$Q,MATCH(AD$2,List!$P:$P,0)),
0,
(COUNTIFS('Project Follow up - Base'!$S$20:$S$96,AD$2,'Project Follow up - Base'!$F$20:$F$96,$C59)
- INDEX(List!$Q:$Q,MATCH(AD$2,List!$P:$P,0)))
* INDEX(List!$R:$R,MATCH(AD$2,List!$P:$P,0)))</f>
        <v>0</v>
      </c>
      <c r="AE59" s="357">
        <f ca="1">IF(
COUNTIFS('Project Follow up - Base'!$S$20:$S$96,AE$2,'Project Follow up - Base'!$F$20:$F$96,$C59)&lt;= INDEX(List!$Q:$Q,MATCH(AE$2,List!$P:$P,0)),
0,
(COUNTIFS('Project Follow up - Base'!$S$20:$S$96,AE$2,'Project Follow up - Base'!$F$20:$F$96,$C59)
- INDEX(List!$Q:$Q,MATCH(AE$2,List!$P:$P,0)))
* INDEX(List!$R:$R,MATCH(AE$2,List!$P:$P,0)))</f>
        <v>0</v>
      </c>
      <c r="AF59" s="357">
        <f ca="1">IF(
COUNTIFS('Project Follow up - Base'!$S$20:$S$96,AF$2,'Project Follow up - Base'!$F$20:$F$96,$C59)&lt;= INDEX(List!$Q:$Q,MATCH(AF$2,List!$P:$P,0)),
0,
(COUNTIFS('Project Follow up - Base'!$S$20:$S$96,AF$2,'Project Follow up - Base'!$F$20:$F$96,$C59)
- INDEX(List!$Q:$Q,MATCH(AF$2,List!$P:$P,0)))
* INDEX(List!$R:$R,MATCH(AF$2,List!$P:$P,0)))</f>
        <v>0</v>
      </c>
      <c r="AG59" s="357">
        <f ca="1">IF(
COUNTIFS('Project Follow up - Base'!$S$20:$S$96,AG$2,'Project Follow up - Base'!$F$20:$F$96,$C59)&lt;= INDEX(List!$Q:$Q,MATCH(AG$2,List!$P:$P,0)),
0,
(COUNTIFS('Project Follow up - Base'!$S$20:$S$96,AG$2,'Project Follow up - Base'!$F$20:$F$96,$C59)
- INDEX(List!$Q:$Q,MATCH(AG$2,List!$P:$P,0)))
* INDEX(List!$R:$R,MATCH(AG$2,List!$P:$P,0)))</f>
        <v>0</v>
      </c>
      <c r="AH59" s="357">
        <f ca="1">IF(
COUNTIFS('Project Follow up - Base'!$S$20:$S$96,AH$2,'Project Follow up - Base'!$F$20:$F$96,$C59)&lt;= INDEX(List!$Q:$Q,MATCH(AH$2,List!$P:$P,0)),
0,
(COUNTIFS('Project Follow up - Base'!$S$20:$S$96,AH$2,'Project Follow up - Base'!$F$20:$F$96,$C59)
- INDEX(List!$Q:$Q,MATCH(AH$2,List!$P:$P,0)))
* INDEX(List!$R:$R,MATCH(AH$2,List!$P:$P,0)))</f>
        <v>0</v>
      </c>
      <c r="AI59" s="357">
        <f ca="1">IF(
COUNTIFS('Project Follow up - Base'!$S$20:$S$96,AI$2,'Project Follow up - Base'!$F$20:$F$96,$C59)&lt;= INDEX(List!$Q:$Q,MATCH(AI$2,List!$P:$P,0)),
0,
(COUNTIFS('Project Follow up - Base'!$S$20:$S$96,AI$2,'Project Follow up - Base'!$F$20:$F$96,$C59)
- INDEX(List!$Q:$Q,MATCH(AI$2,List!$P:$P,0)))
* INDEX(List!$R:$R,MATCH(AI$2,List!$P:$P,0)))</f>
        <v>0</v>
      </c>
      <c r="AJ59" s="357">
        <f ca="1">IF(
COUNTIFS('Project Follow up - Base'!$S$20:$S$96,AJ$2,'Project Follow up - Base'!$F$20:$F$96,$C59)&lt;= INDEX(List!$Q:$Q,MATCH(AJ$2,List!$P:$P,0)),
0,
(COUNTIFS('Project Follow up - Base'!$S$20:$S$96,AJ$2,'Project Follow up - Base'!$F$20:$F$96,$C59)
- INDEX(List!$Q:$Q,MATCH(AJ$2,List!$P:$P,0)))
* INDEX(List!$R:$R,MATCH(AJ$2,List!$P:$P,0)))</f>
        <v>0</v>
      </c>
      <c r="AK59" s="357">
        <f ca="1">IF(
COUNTIFS('Project Follow up - Base'!$S$20:$S$96,AK$2,'Project Follow up - Base'!$F$20:$F$96,$C59)&lt;= INDEX(List!$Q:$Q,MATCH(AK$2,List!$P:$P,0)),
0,
(COUNTIFS('Project Follow up - Base'!$S$20:$S$96,AK$2,'Project Follow up - Base'!$F$20:$F$96,$C59)
- INDEX(List!$Q:$Q,MATCH(AK$2,List!$P:$P,0)))
* INDEX(List!$R:$R,MATCH(AK$2,List!$P:$P,0)))</f>
        <v>0</v>
      </c>
      <c r="AL59" s="357">
        <f ca="1">IF(
COUNTIFS('Project Follow up - Base'!$S$20:$S$96,AL$2,'Project Follow up - Base'!$F$20:$F$96,$C59)&lt;= INDEX(List!$Q:$Q,MATCH(AL$2,List!$P:$P,0)),
0,
(COUNTIFS('Project Follow up - Base'!$S$20:$S$96,AL$2,'Project Follow up - Base'!$F$20:$F$96,$C59)
- INDEX(List!$Q:$Q,MATCH(AL$2,List!$P:$P,0)))
* INDEX(List!$R:$R,MATCH(AL$2,List!$P:$P,0)))</f>
        <v>0</v>
      </c>
      <c r="AM59" s="357">
        <f ca="1">IF(
COUNTIFS('Project Follow up - Base'!$S$20:$S$96,AM$2,'Project Follow up - Base'!$F$20:$F$96,$C59)&lt;= INDEX(List!$Q:$Q,MATCH(AM$2,List!$P:$P,0)),
0,
(COUNTIFS('Project Follow up - Base'!$S$20:$S$96,AM$2,'Project Follow up - Base'!$F$20:$F$96,$C59)
- INDEX(List!$Q:$Q,MATCH(AM$2,List!$P:$P,0)))
* INDEX(List!$R:$R,MATCH(AM$2,List!$P:$P,0)))</f>
        <v>0</v>
      </c>
      <c r="AN59" s="357">
        <f ca="1">IF(
COUNTIFS('Project Follow up - Base'!$S$20:$S$96,AN$2,'Project Follow up - Base'!$F$20:$F$96,$C59)&lt;= INDEX(List!$Q:$Q,MATCH(AN$2,List!$P:$P,0)),
0,
(COUNTIFS('Project Follow up - Base'!$S$20:$S$96,AN$2,'Project Follow up - Base'!$F$20:$F$96,$C59)
- INDEX(List!$Q:$Q,MATCH(AN$2,List!$P:$P,0)))
* INDEX(List!$R:$R,MATCH(AN$2,List!$P:$P,0)))</f>
        <v>0</v>
      </c>
      <c r="AO59" s="357">
        <f ca="1">IF(
COUNTIFS('Project Follow up - Base'!$S$20:$S$96,AO$2,'Project Follow up - Base'!$F$20:$F$96,$C59)&lt;= INDEX(List!$Q:$Q,MATCH(AO$2,List!$P:$P,0)),
0,
(COUNTIFS('Project Follow up - Base'!$S$20:$S$96,AO$2,'Project Follow up - Base'!$F$20:$F$96,$C59)
- INDEX(List!$Q:$Q,MATCH(AO$2,List!$P:$P,0)))
* INDEX(List!$R:$R,MATCH(AO$2,List!$P:$P,0)))</f>
        <v>0</v>
      </c>
      <c r="AP59" s="357">
        <f ca="1">IF(
COUNTIFS('Project Follow up - Base'!$S$20:$S$96,AP$2,'Project Follow up - Base'!$F$20:$F$96,$C59)&lt;= INDEX(List!$Q:$Q,MATCH(AP$2,List!$P:$P,0)),
0,
(COUNTIFS('Project Follow up - Base'!$S$20:$S$96,AP$2,'Project Follow up - Base'!$F$20:$F$96,$C59)
- INDEX(List!$Q:$Q,MATCH(AP$2,List!$P:$P,0)))
* INDEX(List!$R:$R,MATCH(AP$2,List!$P:$P,0)))</f>
        <v>0</v>
      </c>
      <c r="AQ59" s="357">
        <f ca="1">IF(
COUNTIFS('Project Follow up - Base'!$S$20:$S$96,AQ$2,'Project Follow up - Base'!$F$20:$F$96,$C59)&lt;= INDEX(List!$Q:$Q,MATCH(AQ$2,List!$P:$P,0)),
0,
(COUNTIFS('Project Follow up - Base'!$S$20:$S$96,AQ$2,'Project Follow up - Base'!$F$20:$F$96,$C59)
- INDEX(List!$Q:$Q,MATCH(AQ$2,List!$P:$P,0)))
* INDEX(List!$R:$R,MATCH(AQ$2,List!$P:$P,0)))</f>
        <v>0</v>
      </c>
      <c r="AR59" s="357">
        <f ca="1">IF(
COUNTIFS('Project Follow up - Base'!$S$20:$S$96,AR$2,'Project Follow up - Base'!$F$20:$F$96,$C59)&lt;= INDEX(List!$Q:$Q,MATCH(AR$2,List!$P:$P,0)),
0,
(COUNTIFS('Project Follow up - Base'!$S$20:$S$96,AR$2,'Project Follow up - Base'!$F$20:$F$96,$C59)
- INDEX(List!$Q:$Q,MATCH(AR$2,List!$P:$P,0)))
* INDEX(List!$R:$R,MATCH(AR$2,List!$P:$P,0)))</f>
        <v>0</v>
      </c>
      <c r="AS59" s="357">
        <f ca="1">IF(
COUNTIFS('Project Follow up - Base'!$S$20:$S$96,AS$2,'Project Follow up - Base'!$F$20:$F$96,$C59)&lt;= INDEX(List!$Q:$Q,MATCH(AS$2,List!$P:$P,0)),
0,
(COUNTIFS('Project Follow up - Base'!$S$20:$S$96,AS$2,'Project Follow up - Base'!$F$20:$F$96,$C59)
- INDEX(List!$Q:$Q,MATCH(AS$2,List!$P:$P,0)))
* INDEX(List!$R:$R,MATCH(AS$2,List!$P:$P,0)))</f>
        <v>0</v>
      </c>
      <c r="AT59" s="357">
        <f ca="1">IF(
COUNTIFS('Project Follow up - Base'!$S$20:$S$96,AT$2,'Project Follow up - Base'!$F$20:$F$96,$C59)&lt;= INDEX(List!$Q:$Q,MATCH(AT$2,List!$P:$P,0)),
0,
(COUNTIFS('Project Follow up - Base'!$S$20:$S$96,AT$2,'Project Follow up - Base'!$F$20:$F$96,$C59)
- INDEX(List!$Q:$Q,MATCH(AT$2,List!$P:$P,0)))
* INDEX(List!$R:$R,MATCH(AT$2,List!$P:$P,0)))</f>
        <v>0</v>
      </c>
      <c r="AU59" s="357">
        <f ca="1">IF(
COUNTIFS('Project Follow up - Base'!$S$20:$S$96,AU$2,'Project Follow up - Base'!$F$20:$F$96,$C59)&lt;= INDEX(List!$Q:$Q,MATCH(AU$2,List!$P:$P,0)),
0,
(COUNTIFS('Project Follow up - Base'!$S$20:$S$96,AU$2,'Project Follow up - Base'!$F$20:$F$96,$C59)
- INDEX(List!$Q:$Q,MATCH(AU$2,List!$P:$P,0)))
* INDEX(List!$R:$R,MATCH(AU$2,List!$P:$P,0)))</f>
        <v>0</v>
      </c>
      <c r="AV59" s="357">
        <f ca="1">IF(
COUNTIFS('Project Follow up - Base'!$S$20:$S$96,AV$2,'Project Follow up - Base'!$F$20:$F$96,$C59)&lt;= INDEX(List!$Q:$Q,MATCH(AV$2,List!$P:$P,0)),
0,
(COUNTIFS('Project Follow up - Base'!$S$20:$S$96,AV$2,'Project Follow up - Base'!$F$20:$F$96,$C59)
- INDEX(List!$Q:$Q,MATCH(AV$2,List!$P:$P,0)))
* INDEX(List!$R:$R,MATCH(AV$2,List!$P:$P,0)))</f>
        <v>0</v>
      </c>
      <c r="AW59" s="357">
        <f ca="1">IF(
COUNTIFS('Project Follow up - Base'!$S$20:$S$96,AW$2,'Project Follow up - Base'!$F$20:$F$96,$C59)&lt;= INDEX(List!$Q:$Q,MATCH(AW$2,List!$P:$P,0)),
0,
(COUNTIFS('Project Follow up - Base'!$S$20:$S$96,AW$2,'Project Follow up - Base'!$F$20:$F$96,$C59)
- INDEX(List!$Q:$Q,MATCH(AW$2,List!$P:$P,0)))
* INDEX(List!$R:$R,MATCH(AW$2,List!$P:$P,0)))</f>
        <v>0</v>
      </c>
      <c r="AX59" s="357">
        <f ca="1">IF(
COUNTIFS('Project Follow up - Base'!$S$20:$S$96,AX$2,'Project Follow up - Base'!$F$20:$F$96,$C59)&lt;= INDEX(List!$Q:$Q,MATCH(AX$2,List!$P:$P,0)),
0,
(COUNTIFS('Project Follow up - Base'!$S$20:$S$96,AX$2,'Project Follow up - Base'!$F$20:$F$96,$C59)
- INDEX(List!$Q:$Q,MATCH(AX$2,List!$P:$P,0)))
* INDEX(List!$R:$R,MATCH(AX$2,List!$P:$P,0)))</f>
        <v>0</v>
      </c>
      <c r="AY59" s="357">
        <f ca="1">IF(
COUNTIFS('Project Follow up - Base'!$S$20:$S$96,AY$2,'Project Follow up - Base'!$F$20:$F$96,$C59)&lt;= INDEX(List!$Q:$Q,MATCH(AY$2,List!$P:$P,0)),
0,
(COUNTIFS('Project Follow up - Base'!$S$20:$S$96,AY$2,'Project Follow up - Base'!$F$20:$F$96,$C59)
- INDEX(List!$Q:$Q,MATCH(AY$2,List!$P:$P,0)))
* INDEX(List!$R:$R,MATCH(AY$2,List!$P:$P,0)))</f>
        <v>0</v>
      </c>
      <c r="AZ59" s="357">
        <f ca="1">IF(
COUNTIFS('Project Follow up - Base'!$S$20:$S$96,AZ$2,'Project Follow up - Base'!$F$20:$F$96,$C59)&lt;= INDEX(List!$Q:$Q,MATCH(AZ$2,List!$P:$P,0)),
0,
(COUNTIFS('Project Follow up - Base'!$S$20:$S$96,AZ$2,'Project Follow up - Base'!$F$20:$F$96,$C59)
- INDEX(List!$Q:$Q,MATCH(AZ$2,List!$P:$P,0)))
* INDEX(List!$R:$R,MATCH(AZ$2,List!$P:$P,0)))</f>
        <v>0</v>
      </c>
      <c r="BA59" s="357">
        <f ca="1">IF(
COUNTIFS('Project Follow up - Base'!$S$20:$S$96,BA$2,'Project Follow up - Base'!$F$20:$F$96,$C59)&lt;= INDEX(List!$Q:$Q,MATCH(BA$2,List!$P:$P,0)),
0,
(COUNTIFS('Project Follow up - Base'!$S$20:$S$96,BA$2,'Project Follow up - Base'!$F$20:$F$96,$C59)
- INDEX(List!$Q:$Q,MATCH(BA$2,List!$P:$P,0)))
* INDEX(List!$R:$R,MATCH(BA$2,List!$P:$P,0)))</f>
        <v>0</v>
      </c>
      <c r="BB59" s="357">
        <f ca="1">IF(
COUNTIFS('Project Follow up - Base'!$S$20:$S$96,BB$2,'Project Follow up - Base'!$F$20:$F$96,$C59)&lt;= INDEX(List!$Q:$Q,MATCH(BB$2,List!$P:$P,0)),
0,
(COUNTIFS('Project Follow up - Base'!$S$20:$S$96,BB$2,'Project Follow up - Base'!$F$20:$F$96,$C59)
- INDEX(List!$Q:$Q,MATCH(BB$2,List!$P:$P,0)))
* INDEX(List!$R:$R,MATCH(BB$2,List!$P:$P,0)))</f>
        <v>0</v>
      </c>
      <c r="BC59" s="357">
        <f ca="1">IF(
COUNTIFS('Project Follow up - Base'!$S$20:$S$96,BC$2,'Project Follow up - Base'!$F$20:$F$96,$C59)&lt;= INDEX(List!$Q:$Q,MATCH(BC$2,List!$P:$P,0)),
0,
(COUNTIFS('Project Follow up - Base'!$S$20:$S$96,BC$2,'Project Follow up - Base'!$F$20:$F$96,$C59)
- INDEX(List!$Q:$Q,MATCH(BC$2,List!$P:$P,0)))
* INDEX(List!$R:$R,MATCH(BC$2,List!$P:$P,0)))</f>
        <v>0</v>
      </c>
      <c r="BD59" s="357">
        <f ca="1">IF(
COUNTIFS('Project Follow up - Base'!$S$20:$S$96,BD$2,'Project Follow up - Base'!$F$20:$F$96,$C59)&lt;= INDEX(List!$Q:$Q,MATCH(BD$2,List!$P:$P,0)),
0,
(COUNTIFS('Project Follow up - Base'!$S$20:$S$96,BD$2,'Project Follow up - Base'!$F$20:$F$96,$C59)
- INDEX(List!$Q:$Q,MATCH(BD$2,List!$P:$P,0)))
* INDEX(List!$R:$R,MATCH(BD$2,List!$P:$P,0)))</f>
        <v>0</v>
      </c>
      <c r="BE59" s="357">
        <f ca="1">IF(
COUNTIFS('Project Follow up - Base'!$S$20:$S$96,BE$2,'Project Follow up - Base'!$F$20:$F$96,$C59)&lt;= INDEX(List!$Q:$Q,MATCH(BE$2,List!$P:$P,0)),
0,
(COUNTIFS('Project Follow up - Base'!$S$20:$S$96,BE$2,'Project Follow up - Base'!$F$20:$F$96,$C59)
- INDEX(List!$Q:$Q,MATCH(BE$2,List!$P:$P,0)))
* INDEX(List!$R:$R,MATCH(BE$2,List!$P:$P,0)))</f>
        <v>0</v>
      </c>
      <c r="BF59" s="357">
        <f ca="1">IF(
COUNTIFS('Project Follow up - Base'!$S$20:$S$96,BF$2,'Project Follow up - Base'!$F$20:$F$96,$C59)&lt;= INDEX(List!$Q:$Q,MATCH(BF$2,List!$P:$P,0)),
0,
(COUNTIFS('Project Follow up - Base'!$S$20:$S$96,BF$2,'Project Follow up - Base'!$F$20:$F$96,$C59)
- INDEX(List!$Q:$Q,MATCH(BF$2,List!$P:$P,0)))
* INDEX(List!$R:$R,MATCH(BF$2,List!$P:$P,0)))</f>
        <v>0</v>
      </c>
      <c r="BG59" s="357">
        <f ca="1">IF(
COUNTIFS('Project Follow up - Base'!$S$20:$S$96,BG$2,'Project Follow up - Base'!$F$20:$F$96,$C59)&lt;= INDEX(List!$Q:$Q,MATCH(BG$2,List!$P:$P,0)),
0,
(COUNTIFS('Project Follow up - Base'!$S$20:$S$96,BG$2,'Project Follow up - Base'!$F$20:$F$96,$C59)
- INDEX(List!$Q:$Q,MATCH(BG$2,List!$P:$P,0)))
* INDEX(List!$R:$R,MATCH(BG$2,List!$P:$P,0)))</f>
        <v>0</v>
      </c>
      <c r="BH59" s="357">
        <f ca="1">IF(
COUNTIFS('Project Follow up - Base'!$S$20:$S$96,BH$2,'Project Follow up - Base'!$F$20:$F$96,$C59)&lt;= INDEX(List!$Q:$Q,MATCH(BH$2,List!$P:$P,0)),
0,
(COUNTIFS('Project Follow up - Base'!$S$20:$S$96,BH$2,'Project Follow up - Base'!$F$20:$F$96,$C59)
- INDEX(List!$Q:$Q,MATCH(BH$2,List!$P:$P,0)))
* INDEX(List!$R:$R,MATCH(BH$2,List!$P:$P,0)))</f>
        <v>0</v>
      </c>
      <c r="BI59" s="357">
        <f ca="1">IF(
COUNTIFS('Project Follow up - Base'!$S$20:$S$96,BI$2,'Project Follow up - Base'!$F$20:$F$96,$C59)&lt;= INDEX(List!$Q:$Q,MATCH(BI$2,List!$P:$P,0)),
0,
(COUNTIFS('Project Follow up - Base'!$S$20:$S$96,BI$2,'Project Follow up - Base'!$F$20:$F$96,$C59)
- INDEX(List!$Q:$Q,MATCH(BI$2,List!$P:$P,0)))
* INDEX(List!$R:$R,MATCH(BI$2,List!$P:$P,0)))</f>
        <v>0</v>
      </c>
      <c r="BJ59" s="357">
        <f ca="1">IF(
COUNTIFS('Project Follow up - Base'!$S$20:$S$96,BJ$2,'Project Follow up - Base'!$F$20:$F$96,$C59)&lt;= INDEX(List!$Q:$Q,MATCH(BJ$2,List!$P:$P,0)),
0,
(COUNTIFS('Project Follow up - Base'!$S$20:$S$96,BJ$2,'Project Follow up - Base'!$F$20:$F$96,$C59)
- INDEX(List!$Q:$Q,MATCH(BJ$2,List!$P:$P,0)))
* INDEX(List!$R:$R,MATCH(BJ$2,List!$P:$P,0)))</f>
        <v>0</v>
      </c>
      <c r="BK59" s="357">
        <f ca="1">IF(
COUNTIFS('Project Follow up - Base'!$S$20:$S$96,BK$2,'Project Follow up - Base'!$F$20:$F$96,$C59)&lt;= INDEX(List!$Q:$Q,MATCH(BK$2,List!$P:$P,0)),
0,
(COUNTIFS('Project Follow up - Base'!$S$20:$S$96,BK$2,'Project Follow up - Base'!$F$20:$F$96,$C59)
- INDEX(List!$Q:$Q,MATCH(BK$2,List!$P:$P,0)))
* INDEX(List!$R:$R,MATCH(BK$2,List!$P:$P,0)))</f>
        <v>0</v>
      </c>
      <c r="BL59" s="357">
        <f ca="1">IF(
COUNTIFS('Project Follow up - Base'!$S$20:$S$96,BL$2,'Project Follow up - Base'!$F$20:$F$96,$C59)&lt;= INDEX(List!$Q:$Q,MATCH(BL$2,List!$P:$P,0)),
0,
(COUNTIFS('Project Follow up - Base'!$S$20:$S$96,BL$2,'Project Follow up - Base'!$F$20:$F$96,$C59)
- INDEX(List!$Q:$Q,MATCH(BL$2,List!$P:$P,0)))
* INDEX(List!$R:$R,MATCH(BL$2,List!$P:$P,0)))</f>
        <v>0</v>
      </c>
      <c r="BM59" s="357">
        <f ca="1">IF(
COUNTIFS('Project Follow up - Base'!$S$20:$S$96,BM$2,'Project Follow up - Base'!$F$20:$F$96,$C59)&lt;= INDEX(List!$Q:$Q,MATCH(BM$2,List!$P:$P,0)),
0,
(COUNTIFS('Project Follow up - Base'!$S$20:$S$96,BM$2,'Project Follow up - Base'!$F$20:$F$96,$C59)
- INDEX(List!$Q:$Q,MATCH(BM$2,List!$P:$P,0)))
* INDEX(List!$R:$R,MATCH(BM$2,List!$P:$P,0)))</f>
        <v>0</v>
      </c>
      <c r="BN59" s="357">
        <f ca="1">IF(
COUNTIFS('Project Follow up - Base'!$S$20:$S$96,BN$2,'Project Follow up - Base'!$F$20:$F$96,$C59)&lt;= INDEX(List!$Q:$Q,MATCH(BN$2,List!$P:$P,0)),
0,
(COUNTIFS('Project Follow up - Base'!$S$20:$S$96,BN$2,'Project Follow up - Base'!$F$20:$F$96,$C59)
- INDEX(List!$Q:$Q,MATCH(BN$2,List!$P:$P,0)))
* INDEX(List!$R:$R,MATCH(BN$2,List!$P:$P,0)))</f>
        <v>0</v>
      </c>
      <c r="BO59" s="357">
        <f ca="1">IF(
COUNTIFS('Project Follow up - Base'!$S$20:$S$96,BO$2,'Project Follow up - Base'!$F$20:$F$96,$C59)&lt;= INDEX(List!$Q:$Q,MATCH(BO$2,List!$P:$P,0)),
0,
(COUNTIFS('Project Follow up - Base'!$S$20:$S$96,BO$2,'Project Follow up - Base'!$F$20:$F$96,$C59)
- INDEX(List!$Q:$Q,MATCH(BO$2,List!$P:$P,0)))
* INDEX(List!$R:$R,MATCH(BO$2,List!$P:$P,0)))</f>
        <v>0</v>
      </c>
      <c r="BP59" s="357">
        <f ca="1">IF(
COUNTIFS('Project Follow up - Base'!$S$20:$S$96,BP$2,'Project Follow up - Base'!$F$20:$F$96,$C59)&lt;= INDEX(List!$Q:$Q,MATCH(BP$2,List!$P:$P,0)),
0,
(COUNTIFS('Project Follow up - Base'!$S$20:$S$96,BP$2,'Project Follow up - Base'!$F$20:$F$96,$C59)
- INDEX(List!$Q:$Q,MATCH(BP$2,List!$P:$P,0)))
* INDEX(List!$R:$R,MATCH(BP$2,List!$P:$P,0)))</f>
        <v>0</v>
      </c>
      <c r="BQ59" s="357">
        <f ca="1">IF(
COUNTIFS('Project Follow up - Base'!$S$20:$S$96,BQ$2,'Project Follow up - Base'!$F$20:$F$96,$C59)&lt;= INDEX(List!$Q:$Q,MATCH(BQ$2,List!$P:$P,0)),
0,
(COUNTIFS('Project Follow up - Base'!$S$20:$S$96,BQ$2,'Project Follow up - Base'!$F$20:$F$96,$C59)
- INDEX(List!$Q:$Q,MATCH(BQ$2,List!$P:$P,0)))
* INDEX(List!$R:$R,MATCH(BQ$2,List!$P:$P,0)))</f>
        <v>0</v>
      </c>
      <c r="BR59" s="357">
        <f ca="1">IF(
COUNTIFS('Project Follow up - Base'!$S$20:$S$96,BR$2,'Project Follow up - Base'!$F$20:$F$96,$C59)&lt;= INDEX(List!$Q:$Q,MATCH(BR$2,List!$P:$P,0)),
0,
(COUNTIFS('Project Follow up - Base'!$S$20:$S$96,BR$2,'Project Follow up - Base'!$F$20:$F$96,$C59)
- INDEX(List!$Q:$Q,MATCH(BR$2,List!$P:$P,0)))
* INDEX(List!$R:$R,MATCH(BR$2,List!$P:$P,0)))</f>
        <v>0</v>
      </c>
      <c r="BS59" s="357">
        <f ca="1">IF(
COUNTIFS('Project Follow up - Base'!$S$20:$S$96,BS$2,'Project Follow up - Base'!$F$20:$F$96,$C59)&lt;= INDEX(List!$Q:$Q,MATCH(BS$2,List!$P:$P,0)),
0,
(COUNTIFS('Project Follow up - Base'!$S$20:$S$96,BS$2,'Project Follow up - Base'!$F$20:$F$96,$C59)
- INDEX(List!$Q:$Q,MATCH(BS$2,List!$P:$P,0)))
* INDEX(List!$R:$R,MATCH(BS$2,List!$P:$P,0)))</f>
        <v>0</v>
      </c>
      <c r="BT59" s="357">
        <f ca="1">IF(
COUNTIFS('Project Follow up - Base'!$S$20:$S$96,BT$2,'Project Follow up - Base'!$F$20:$F$96,$C59)&lt;= INDEX(List!$Q:$Q,MATCH(BT$2,List!$P:$P,0)),
0,
(COUNTIFS('Project Follow up - Base'!$S$20:$S$96,BT$2,'Project Follow up - Base'!$F$20:$F$96,$C59)
- INDEX(List!$Q:$Q,MATCH(BT$2,List!$P:$P,0)))
* INDEX(List!$R:$R,MATCH(BT$2,List!$P:$P,0)))</f>
        <v>0</v>
      </c>
      <c r="BU59" s="357">
        <f ca="1">IF(
COUNTIFS('Project Follow up - Base'!$S$20:$S$96,BU$2,'Project Follow up - Base'!$F$20:$F$96,$C59)&lt;= INDEX(List!$Q:$Q,MATCH(BU$2,List!$P:$P,0)),
0,
(COUNTIFS('Project Follow up - Base'!$S$20:$S$96,BU$2,'Project Follow up - Base'!$F$20:$F$96,$C59)
- INDEX(List!$Q:$Q,MATCH(BU$2,List!$P:$P,0)))
* INDEX(List!$R:$R,MATCH(BU$2,List!$P:$P,0)))</f>
        <v>0</v>
      </c>
      <c r="BV59" s="357">
        <f ca="1">IF(
COUNTIFS('Project Follow up - Base'!$S$20:$S$96,BV$2,'Project Follow up - Base'!$F$20:$F$96,$C59)&lt;= INDEX(List!$Q:$Q,MATCH(BV$2,List!$P:$P,0)),
0,
(COUNTIFS('Project Follow up - Base'!$S$20:$S$96,BV$2,'Project Follow up - Base'!$F$20:$F$96,$C59)
- INDEX(List!$Q:$Q,MATCH(BV$2,List!$P:$P,0)))
* INDEX(List!$R:$R,MATCH(BV$2,List!$P:$P,0)))</f>
        <v>0</v>
      </c>
      <c r="BW59" s="357">
        <f ca="1">IF(
COUNTIFS('Project Follow up - Base'!$S$20:$S$96,BW$2,'Project Follow up - Base'!$F$20:$F$96,$C59)&lt;= INDEX(List!$Q:$Q,MATCH(BW$2,List!$P:$P,0)),
0,
(COUNTIFS('Project Follow up - Base'!$S$20:$S$96,BW$2,'Project Follow up - Base'!$F$20:$F$96,$C59)
- INDEX(List!$Q:$Q,MATCH(BW$2,List!$P:$P,0)))
* INDEX(List!$R:$R,MATCH(BW$2,List!$P:$P,0)))</f>
        <v>0</v>
      </c>
      <c r="BX59" s="357">
        <f ca="1">IF(
COUNTIFS('Project Follow up - Base'!$S$20:$S$96,BX$2,'Project Follow up - Base'!$F$20:$F$96,$C59)&lt;= INDEX(List!$Q:$Q,MATCH(BX$2,List!$P:$P,0)),
0,
(COUNTIFS('Project Follow up - Base'!$S$20:$S$96,BX$2,'Project Follow up - Base'!$F$20:$F$96,$C59)
- INDEX(List!$Q:$Q,MATCH(BX$2,List!$P:$P,0)))
* INDEX(List!$R:$R,MATCH(BX$2,List!$P:$P,0)))</f>
        <v>0</v>
      </c>
      <c r="BY59" s="357">
        <f ca="1">IF(
COUNTIFS('Project Follow up - Base'!$S$20:$S$96,BY$2,'Project Follow up - Base'!$F$20:$F$96,$C59)&lt;= INDEX(List!$Q:$Q,MATCH(BY$2,List!$P:$P,0)),
0,
(COUNTIFS('Project Follow up - Base'!$S$20:$S$96,BY$2,'Project Follow up - Base'!$F$20:$F$96,$C59)
- INDEX(List!$Q:$Q,MATCH(BY$2,List!$P:$P,0)))
* INDEX(List!$R:$R,MATCH(BY$2,List!$P:$P,0)))</f>
        <v>0</v>
      </c>
      <c r="BZ59" s="357">
        <f ca="1">IF(
COUNTIFS('Project Follow up - Base'!$S$20:$S$96,BZ$2,'Project Follow up - Base'!$F$20:$F$96,$C59)&lt;= INDEX(List!$Q:$Q,MATCH(BZ$2,List!$P:$P,0)),
0,
(COUNTIFS('Project Follow up - Base'!$S$20:$S$96,BZ$2,'Project Follow up - Base'!$F$20:$F$96,$C59)
- INDEX(List!$Q:$Q,MATCH(BZ$2,List!$P:$P,0)))
* INDEX(List!$R:$R,MATCH(BZ$2,List!$P:$P,0)))</f>
        <v>0</v>
      </c>
      <c r="CA59" s="357">
        <f ca="1">IF(
COUNTIFS('Project Follow up - Base'!$S$20:$S$96,CA$2,'Project Follow up - Base'!$F$20:$F$96,$C59)&lt;= INDEX(List!$Q:$Q,MATCH(CA$2,List!$P:$P,0)),
0,
(COUNTIFS('Project Follow up - Base'!$S$20:$S$96,CA$2,'Project Follow up - Base'!$F$20:$F$96,$C59)
- INDEX(List!$Q:$Q,MATCH(CA$2,List!$P:$P,0)))
* INDEX(List!$R:$R,MATCH(CA$2,List!$P:$P,0)))</f>
        <v>0</v>
      </c>
      <c r="CB59" s="357">
        <f ca="1">IF(
COUNTIFS('Project Follow up - Base'!$S$20:$S$96,CB$2,'Project Follow up - Base'!$F$20:$F$96,$C59)&lt;= INDEX(List!$Q:$Q,MATCH(CB$2,List!$P:$P,0)),
0,
(COUNTIFS('Project Follow up - Base'!$S$20:$S$96,CB$2,'Project Follow up - Base'!$F$20:$F$96,$C59)
- INDEX(List!$Q:$Q,MATCH(CB$2,List!$P:$P,0)))
* INDEX(List!$R:$R,MATCH(CB$2,List!$P:$P,0)))</f>
        <v>0</v>
      </c>
      <c r="CC59" s="357">
        <f ca="1">IF(
COUNTIFS('Project Follow up - Base'!$S$20:$S$96,CC$2,'Project Follow up - Base'!$F$20:$F$96,$C59)&lt;= INDEX(List!$Q:$Q,MATCH(CC$2,List!$P:$P,0)),
0,
(COUNTIFS('Project Follow up - Base'!$S$20:$S$96,CC$2,'Project Follow up - Base'!$F$20:$F$96,$C59)
- INDEX(List!$Q:$Q,MATCH(CC$2,List!$P:$P,0)))
* INDEX(List!$R:$R,MATCH(CC$2,List!$P:$P,0)))</f>
        <v>0</v>
      </c>
      <c r="CD59" s="357">
        <f ca="1">IF(
COUNTIFS('Project Follow up - Base'!$S$20:$S$96,CD$2,'Project Follow up - Base'!$F$20:$F$96,$C59)&lt;= INDEX(List!$Q:$Q,MATCH(CD$2,List!$P:$P,0)),
0,
(COUNTIFS('Project Follow up - Base'!$S$20:$S$96,CD$2,'Project Follow up - Base'!$F$20:$F$96,$C59)
- INDEX(List!$Q:$Q,MATCH(CD$2,List!$P:$P,0)))
* INDEX(List!$R:$R,MATCH(CD$2,List!$P:$P,0)))</f>
        <v>0</v>
      </c>
      <c r="CE59" s="357">
        <f ca="1">IF(
COUNTIFS('Project Follow up - Base'!$S$20:$S$96,CE$2,'Project Follow up - Base'!$F$20:$F$96,$C59)&lt;= INDEX(List!$Q:$Q,MATCH(CE$2,List!$P:$P,0)),
0,
(COUNTIFS('Project Follow up - Base'!$S$20:$S$96,CE$2,'Project Follow up - Base'!$F$20:$F$96,$C59)
- INDEX(List!$Q:$Q,MATCH(CE$2,List!$P:$P,0)))
* INDEX(List!$R:$R,MATCH(CE$2,List!$P:$P,0)))</f>
        <v>0</v>
      </c>
      <c r="CF59" s="357">
        <f ca="1">IF(
COUNTIFS('Project Follow up - Base'!$S$20:$S$96,CF$2,'Project Follow up - Base'!$F$20:$F$96,$C59)&lt;= INDEX(List!$Q:$Q,MATCH(CF$2,List!$P:$P,0)),
0,
(COUNTIFS('Project Follow up - Base'!$S$20:$S$96,CF$2,'Project Follow up - Base'!$F$20:$F$96,$C59)
- INDEX(List!$Q:$Q,MATCH(CF$2,List!$P:$P,0)))
* INDEX(List!$R:$R,MATCH(CF$2,List!$P:$P,0)))</f>
        <v>0</v>
      </c>
      <c r="CG59" s="357">
        <f ca="1">IF(
COUNTIFS('Project Follow up - Base'!$S$20:$S$96,CG$2,'Project Follow up - Base'!$F$20:$F$96,$C59)&lt;= INDEX(List!$Q:$Q,MATCH(CG$2,List!$P:$P,0)),
0,
(COUNTIFS('Project Follow up - Base'!$S$20:$S$96,CG$2,'Project Follow up - Base'!$F$20:$F$96,$C59)
- INDEX(List!$Q:$Q,MATCH(CG$2,List!$P:$P,0)))
* INDEX(List!$R:$R,MATCH(CG$2,List!$P:$P,0)))</f>
        <v>0</v>
      </c>
      <c r="CH59" s="357">
        <f ca="1">IF(
COUNTIFS('Project Follow up - Base'!$S$20:$S$96,CH$2,'Project Follow up - Base'!$F$20:$F$96,$C59)&lt;= INDEX(List!$Q:$Q,MATCH(CH$2,List!$P:$P,0)),
0,
(COUNTIFS('Project Follow up - Base'!$S$20:$S$96,CH$2,'Project Follow up - Base'!$F$20:$F$96,$C59)
- INDEX(List!$Q:$Q,MATCH(CH$2,List!$P:$P,0)))
* INDEX(List!$R:$R,MATCH(CH$2,List!$P:$P,0)))</f>
        <v>0</v>
      </c>
      <c r="CI59" s="357">
        <f ca="1">IF(
COUNTIFS('Project Follow up - Base'!$S$20:$S$96,CI$2,'Project Follow up - Base'!$F$20:$F$96,$C59)&lt;= INDEX(List!$Q:$Q,MATCH(CI$2,List!$P:$P,0)),
0,
(COUNTIFS('Project Follow up - Base'!$S$20:$S$96,CI$2,'Project Follow up - Base'!$F$20:$F$96,$C59)
- INDEX(List!$Q:$Q,MATCH(CI$2,List!$P:$P,0)))
* INDEX(List!$R:$R,MATCH(CI$2,List!$P:$P,0)))</f>
        <v>0</v>
      </c>
      <c r="CJ59" s="357">
        <f ca="1">IF(
COUNTIFS('Project Follow up - Base'!$S$20:$S$96,CJ$2,'Project Follow up - Base'!$F$20:$F$96,$C59)&lt;= INDEX(List!$Q:$Q,MATCH(CJ$2,List!$P:$P,0)),
0,
(COUNTIFS('Project Follow up - Base'!$S$20:$S$96,CJ$2,'Project Follow up - Base'!$F$20:$F$96,$C59)
- INDEX(List!$Q:$Q,MATCH(CJ$2,List!$P:$P,0)))
* INDEX(List!$R:$R,MATCH(CJ$2,List!$P:$P,0)))</f>
        <v>0</v>
      </c>
      <c r="CK59" s="357">
        <f ca="1">IF(
COUNTIFS('Project Follow up - Base'!$S$20:$S$96,CK$2,'Project Follow up - Base'!$F$20:$F$96,$C59)&lt;= INDEX(List!$Q:$Q,MATCH(CK$2,List!$P:$P,0)),
0,
(COUNTIFS('Project Follow up - Base'!$S$20:$S$96,CK$2,'Project Follow up - Base'!$F$20:$F$96,$C59)
- INDEX(List!$Q:$Q,MATCH(CK$2,List!$P:$P,0)))
* INDEX(List!$R:$R,MATCH(CK$2,List!$P:$P,0)))</f>
        <v>0</v>
      </c>
      <c r="CL59" s="357">
        <f ca="1">IF(
COUNTIFS('Project Follow up - Base'!$S$20:$S$96,CL$2,'Project Follow up - Base'!$F$20:$F$96,$C59)&lt;= INDEX(List!$Q:$Q,MATCH(CL$2,List!$P:$P,0)),
0,
(COUNTIFS('Project Follow up - Base'!$S$20:$S$96,CL$2,'Project Follow up - Base'!$F$20:$F$96,$C59)
- INDEX(List!$Q:$Q,MATCH(CL$2,List!$P:$P,0)))
* INDEX(List!$R:$R,MATCH(CL$2,List!$P:$P,0)))</f>
        <v>0</v>
      </c>
      <c r="CM59" s="357">
        <f ca="1">IF(
COUNTIFS('Project Follow up - Base'!$S$20:$S$96,CM$2,'Project Follow up - Base'!$F$20:$F$96,$C59)&lt;= INDEX(List!$Q:$Q,MATCH(CM$2,List!$P:$P,0)),
0,
(COUNTIFS('Project Follow up - Base'!$S$20:$S$96,CM$2,'Project Follow up - Base'!$F$20:$F$96,$C59)
- INDEX(List!$Q:$Q,MATCH(CM$2,List!$P:$P,0)))
* INDEX(List!$R:$R,MATCH(CM$2,List!$P:$P,0)))</f>
        <v>0</v>
      </c>
      <c r="CN59" s="357">
        <f ca="1">IF(
COUNTIFS('Project Follow up - Base'!$S$20:$S$96,CN$2,'Project Follow up - Base'!$F$20:$F$96,$C59)&lt;= INDEX(List!$Q:$Q,MATCH(CN$2,List!$P:$P,0)),
0,
(COUNTIFS('Project Follow up - Base'!$S$20:$S$96,CN$2,'Project Follow up - Base'!$F$20:$F$96,$C59)
- INDEX(List!$Q:$Q,MATCH(CN$2,List!$P:$P,0)))
* INDEX(List!$R:$R,MATCH(CN$2,List!$P:$P,0)))</f>
        <v>0</v>
      </c>
      <c r="CO59" s="357">
        <f ca="1">IF(
COUNTIFS('Project Follow up - Base'!$S$20:$S$96,CO$2,'Project Follow up - Base'!$F$20:$F$96,$C59)&lt;= INDEX(List!$Q:$Q,MATCH(CO$2,List!$P:$P,0)),
0,
(COUNTIFS('Project Follow up - Base'!$S$20:$S$96,CO$2,'Project Follow up - Base'!$F$20:$F$96,$C59)
- INDEX(List!$Q:$Q,MATCH(CO$2,List!$P:$P,0)))
* INDEX(List!$R:$R,MATCH(CO$2,List!$P:$P,0)))</f>
        <v>0</v>
      </c>
      <c r="CP59" s="357">
        <f ca="1">IF(
COUNTIFS('Project Follow up - Base'!$S$20:$S$96,CP$2,'Project Follow up - Base'!$F$20:$F$96,$C59)&lt;= INDEX(List!$Q:$Q,MATCH(CP$2,List!$P:$P,0)),
0,
(COUNTIFS('Project Follow up - Base'!$S$20:$S$96,CP$2,'Project Follow up - Base'!$F$20:$F$96,$C59)
- INDEX(List!$Q:$Q,MATCH(CP$2,List!$P:$P,0)))
* INDEX(List!$R:$R,MATCH(CP$2,List!$P:$P,0)))</f>
        <v>0</v>
      </c>
      <c r="CQ59" s="357">
        <f ca="1">IF(
COUNTIFS('Project Follow up - Base'!$S$20:$S$96,CQ$2,'Project Follow up - Base'!$F$20:$F$96,$C59)&lt;= INDEX(List!$Q:$Q,MATCH(CQ$2,List!$P:$P,0)),
0,
(COUNTIFS('Project Follow up - Base'!$S$20:$S$96,CQ$2,'Project Follow up - Base'!$F$20:$F$96,$C59)
- INDEX(List!$Q:$Q,MATCH(CQ$2,List!$P:$P,0)))
* INDEX(List!$R:$R,MATCH(CQ$2,List!$P:$P,0)))</f>
        <v>0</v>
      </c>
      <c r="CR59" s="357">
        <f ca="1">IF(
COUNTIFS('Project Follow up - Base'!$S$20:$S$96,CR$2,'Project Follow up - Base'!$F$20:$F$96,$C59)&lt;= INDEX(List!$Q:$Q,MATCH(CR$2,List!$P:$P,0)),
0,
(COUNTIFS('Project Follow up - Base'!$S$20:$S$96,CR$2,'Project Follow up - Base'!$F$20:$F$96,$C59)
- INDEX(List!$Q:$Q,MATCH(CR$2,List!$P:$P,0)))
* INDEX(List!$R:$R,MATCH(CR$2,List!$P:$P,0)))</f>
        <v>0</v>
      </c>
      <c r="CS59" s="357">
        <f ca="1">IF(
COUNTIFS('Project Follow up - Base'!$S$20:$S$96,CS$2,'Project Follow up - Base'!$F$20:$F$96,$C59)&lt;= INDEX(List!$Q:$Q,MATCH(CS$2,List!$P:$P,0)),
0,
(COUNTIFS('Project Follow up - Base'!$S$20:$S$96,CS$2,'Project Follow up - Base'!$F$20:$F$96,$C59)
- INDEX(List!$Q:$Q,MATCH(CS$2,List!$P:$P,0)))
* INDEX(List!$R:$R,MATCH(CS$2,List!$P:$P,0)))</f>
        <v>0</v>
      </c>
      <c r="CT59" s="357">
        <f ca="1">IF(
COUNTIFS('Project Follow up - Base'!$S$20:$S$96,CT$2,'Project Follow up - Base'!$F$20:$F$96,$C59)&lt;= INDEX(List!$Q:$Q,MATCH(CT$2,List!$P:$P,0)),
0,
(COUNTIFS('Project Follow up - Base'!$S$20:$S$96,CT$2,'Project Follow up - Base'!$F$20:$F$96,$C59)
- INDEX(List!$Q:$Q,MATCH(CT$2,List!$P:$P,0)))
* INDEX(List!$R:$R,MATCH(CT$2,List!$P:$P,0)))</f>
        <v>0</v>
      </c>
      <c r="CU59" s="357">
        <f ca="1">IF(
COUNTIFS('Project Follow up - Base'!$S$20:$S$96,CU$2,'Project Follow up - Base'!$F$20:$F$96,$C59)&lt;= INDEX(List!$Q:$Q,MATCH(CU$2,List!$P:$P,0)),
0,
(COUNTIFS('Project Follow up - Base'!$S$20:$S$96,CU$2,'Project Follow up - Base'!$F$20:$F$96,$C59)
- INDEX(List!$Q:$Q,MATCH(CU$2,List!$P:$P,0)))
* INDEX(List!$R:$R,MATCH(CU$2,List!$P:$P,0)))</f>
        <v>0</v>
      </c>
      <c r="CV59" s="357">
        <f ca="1">IF(
COUNTIFS('Project Follow up - Base'!$S$20:$S$96,CV$2,'Project Follow up - Base'!$F$20:$F$96,$C59)&lt;= INDEX(List!$Q:$Q,MATCH(CV$2,List!$P:$P,0)),
0,
(COUNTIFS('Project Follow up - Base'!$S$20:$S$96,CV$2,'Project Follow up - Base'!$F$20:$F$96,$C59)
- INDEX(List!$Q:$Q,MATCH(CV$2,List!$P:$P,0)))
* INDEX(List!$R:$R,MATCH(CV$2,List!$P:$P,0)))</f>
        <v>0</v>
      </c>
      <c r="CW59" s="357">
        <f ca="1">IF(
COUNTIFS('Project Follow up - Base'!$S$20:$S$96,CW$2,'Project Follow up - Base'!$F$20:$F$96,$C59)&lt;= INDEX(List!$Q:$Q,MATCH(CW$2,List!$P:$P,0)),
0,
(COUNTIFS('Project Follow up - Base'!$S$20:$S$96,CW$2,'Project Follow up - Base'!$F$20:$F$96,$C59)
- INDEX(List!$Q:$Q,MATCH(CW$2,List!$P:$P,0)))
* INDEX(List!$R:$R,MATCH(CW$2,List!$P:$P,0)))</f>
        <v>0</v>
      </c>
      <c r="CX59" s="357">
        <f ca="1">IF(
COUNTIFS('Project Follow up - Base'!$S$20:$S$96,CX$2,'Project Follow up - Base'!$F$20:$F$96,$C59)&lt;= INDEX(List!$Q:$Q,MATCH(CX$2,List!$P:$P,0)),
0,
(COUNTIFS('Project Follow up - Base'!$S$20:$S$96,CX$2,'Project Follow up - Base'!$F$20:$F$96,$C59)
- INDEX(List!$Q:$Q,MATCH(CX$2,List!$P:$P,0)))
* INDEX(List!$R:$R,MATCH(CX$2,List!$P:$P,0)))</f>
        <v>0</v>
      </c>
      <c r="CY59" s="357">
        <f ca="1">IF(
COUNTIFS('Project Follow up - Base'!$S$20:$S$96,CY$2,'Project Follow up - Base'!$F$20:$F$96,$C59)&lt;= INDEX(List!$Q:$Q,MATCH(CY$2,List!$P:$P,0)),
0,
(COUNTIFS('Project Follow up - Base'!$S$20:$S$96,CY$2,'Project Follow up - Base'!$F$20:$F$96,$C59)
- INDEX(List!$Q:$Q,MATCH(CY$2,List!$P:$P,0)))
* INDEX(List!$R:$R,MATCH(CY$2,List!$P:$P,0)))</f>
        <v>0</v>
      </c>
      <c r="CZ59" s="357">
        <f ca="1">IF(
COUNTIFS('Project Follow up - Base'!$S$20:$S$96,CZ$2,'Project Follow up - Base'!$F$20:$F$96,$C59)&lt;= INDEX(List!$Q:$Q,MATCH(CZ$2,List!$P:$P,0)),
0,
(COUNTIFS('Project Follow up - Base'!$S$20:$S$96,CZ$2,'Project Follow up - Base'!$F$20:$F$96,$C59)
- INDEX(List!$Q:$Q,MATCH(CZ$2,List!$P:$P,0)))
* INDEX(List!$R:$R,MATCH(CZ$2,List!$P:$P,0)))</f>
        <v>0</v>
      </c>
      <c r="DA59" s="357">
        <f ca="1">IF(
COUNTIFS('Project Follow up - Base'!$S$20:$S$96,DA$2,'Project Follow up - Base'!$F$20:$F$96,$C59)&lt;= INDEX(List!$Q:$Q,MATCH(DA$2,List!$P:$P,0)),
0,
(COUNTIFS('Project Follow up - Base'!$S$20:$S$96,DA$2,'Project Follow up - Base'!$F$20:$F$96,$C59)
- INDEX(List!$Q:$Q,MATCH(DA$2,List!$P:$P,0)))
* INDEX(List!$R:$R,MATCH(DA$2,List!$P:$P,0)))</f>
        <v>0</v>
      </c>
      <c r="DB59" s="357">
        <f ca="1">IF(
COUNTIFS('Project Follow up - Base'!$S$20:$S$96,DB$2,'Project Follow up - Base'!$F$20:$F$96,$C59)&lt;= INDEX(List!$Q:$Q,MATCH(DB$2,List!$P:$P,0)),
0,
(COUNTIFS('Project Follow up - Base'!$S$20:$S$96,DB$2,'Project Follow up - Base'!$F$20:$F$96,$C59)
- INDEX(List!$Q:$Q,MATCH(DB$2,List!$P:$P,0)))
* INDEX(List!$R:$R,MATCH(DB$2,List!$P:$P,0)))</f>
        <v>0</v>
      </c>
    </row>
    <row r="60" spans="1:106" x14ac:dyDescent="0.2">
      <c r="A60" s="353">
        <f>COUNTIF('Project Follow up - Base'!$F$20:$F$96,C60)</f>
        <v>0</v>
      </c>
      <c r="B60" s="353">
        <f>'Employees Summary'!B61</f>
        <v>0</v>
      </c>
      <c r="C60" s="353">
        <f>'Employees Summary'!C61</f>
        <v>0</v>
      </c>
      <c r="D60" s="354" t="str">
        <f>IF(C60=0,"", IF(A60&gt;0,1-(G60*[1]KPI!$C$3)-(H60*[1]KPI!$C$4),""))</f>
        <v/>
      </c>
      <c r="E60" s="365" t="str">
        <f>IF(OR(C60='Project Follow up - Base'!$D$17,C60='Project Follow up - Base'!$D$38,C60='Project Follow up - Base'!$D$74), IF(SUMIF(B:B,B60,A:A)=0,"", AVERAGEIF(B:B,B60,D:D)),"")</f>
        <v/>
      </c>
      <c r="F60" s="366">
        <f>SUMIF('Project Follow up - Base'!$F$20:$F$102,'Employees KPIs'!C60,'Project Follow up - Base'!$AA$20:$AA$102)</f>
        <v>0</v>
      </c>
      <c r="G60" s="355">
        <f>IF( F60=0,
   0,
   IF(
     F60-
     [1]KPI!$F$3
     &lt;0,0,
     F60-
     [1]KPI!$F$3
    )*
     [1]KPI!$G$3
)</f>
        <v>0</v>
      </c>
      <c r="H60" s="355">
        <f t="shared" ca="1" si="0"/>
        <v>0</v>
      </c>
      <c r="I60" s="356">
        <f ca="1">IF(
COUNTIFS('Project Follow up - Base'!$S$20:$S$96,I$2,'Project Follow up - Base'!$F$20:$F$96,$C60)&lt;= INDEX(List!$Q:$Q,MATCH(I$2,List!$P:$P,0)),
0,
(COUNTIFS('Project Follow up - Base'!$S$20:$S$96,I$2,'Project Follow up - Base'!$F$20:$F$96,$C60)
- INDEX(List!$Q:$Q,MATCH(I$2,List!$P:$P,0)))
* INDEX(List!$R:$R,MATCH(I$2,List!$P:$P,0)))</f>
        <v>0</v>
      </c>
      <c r="J60" s="357">
        <f ca="1">IF(
COUNTIFS('Project Follow up - Base'!$S$20:$S$96,J$2,'Project Follow up - Base'!$F$20:$F$96,$C60)&lt;= INDEX(List!$Q:$Q,MATCH(J$2,List!$P:$P,0)),
0,
(COUNTIFS('Project Follow up - Base'!$S$20:$S$96,J$2,'Project Follow up - Base'!$F$20:$F$96,$C60)
- INDEX(List!$Q:$Q,MATCH(J$2,List!$P:$P,0)))
* INDEX(List!$R:$R,MATCH(J$2,List!$P:$P,0)))</f>
        <v>0</v>
      </c>
      <c r="K60" s="357">
        <f ca="1">IF(
COUNTIFS('Project Follow up - Base'!$S$20:$S$96,K$2,'Project Follow up - Base'!$F$20:$F$96,$C60)&lt;= INDEX(List!$Q:$Q,MATCH(K$2,List!$P:$P,0)),
0,
(COUNTIFS('Project Follow up - Base'!$S$20:$S$96,K$2,'Project Follow up - Base'!$F$20:$F$96,$C60)
- INDEX(List!$Q:$Q,MATCH(K$2,List!$P:$P,0)))
* INDEX(List!$R:$R,MATCH(K$2,List!$P:$P,0)))</f>
        <v>0</v>
      </c>
      <c r="L60" s="357">
        <f ca="1">IF(
COUNTIFS('Project Follow up - Base'!$S$20:$S$96,L$2,'Project Follow up - Base'!$F$20:$F$96,$C60)&lt;= INDEX(List!$Q:$Q,MATCH(L$2,List!$P:$P,0)),
0,
(COUNTIFS('Project Follow up - Base'!$S$20:$S$96,L$2,'Project Follow up - Base'!$F$20:$F$96,$C60)
- INDEX(List!$Q:$Q,MATCH(L$2,List!$P:$P,0)))
* INDEX(List!$R:$R,MATCH(L$2,List!$P:$P,0)))</f>
        <v>0</v>
      </c>
      <c r="M60" s="357">
        <f ca="1">IF(
COUNTIFS('Project Follow up - Base'!$S$20:$S$96,M$2,'Project Follow up - Base'!$F$20:$F$96,$C60)&lt;= INDEX(List!$Q:$Q,MATCH(M$2,List!$P:$P,0)),
0,
(COUNTIFS('Project Follow up - Base'!$S$20:$S$96,M$2,'Project Follow up - Base'!$F$20:$F$96,$C60)
- INDEX(List!$Q:$Q,MATCH(M$2,List!$P:$P,0)))
* INDEX(List!$R:$R,MATCH(M$2,List!$P:$P,0)))</f>
        <v>0</v>
      </c>
      <c r="N60" s="357">
        <f ca="1">IF(
COUNTIFS('Project Follow up - Base'!$S$20:$S$96,N$2,'Project Follow up - Base'!$F$20:$F$96,$C60)&lt;= INDEX(List!$Q:$Q,MATCH(N$2,List!$P:$P,0)),
0,
(COUNTIFS('Project Follow up - Base'!$S$20:$S$96,N$2,'Project Follow up - Base'!$F$20:$F$96,$C60)
- INDEX(List!$Q:$Q,MATCH(N$2,List!$P:$P,0)))
* INDEX(List!$R:$R,MATCH(N$2,List!$P:$P,0)))</f>
        <v>0</v>
      </c>
      <c r="O60" s="357">
        <f ca="1">IF(
COUNTIFS('Project Follow up - Base'!$S$20:$S$96,O$2,'Project Follow up - Base'!$F$20:$F$96,$C60)&lt;= INDEX(List!$Q:$Q,MATCH(O$2,List!$P:$P,0)),
0,
(COUNTIFS('Project Follow up - Base'!$S$20:$S$96,O$2,'Project Follow up - Base'!$F$20:$F$96,$C60)
- INDEX(List!$Q:$Q,MATCH(O$2,List!$P:$P,0)))
* INDEX(List!$R:$R,MATCH(O$2,List!$P:$P,0)))</f>
        <v>0</v>
      </c>
      <c r="P60" s="357">
        <f ca="1">IF(
COUNTIFS('Project Follow up - Base'!$S$20:$S$96,P$2,'Project Follow up - Base'!$F$20:$F$96,$C60)&lt;= INDEX(List!$Q:$Q,MATCH(P$2,List!$P:$P,0)),
0,
(COUNTIFS('Project Follow up - Base'!$S$20:$S$96,P$2,'Project Follow up - Base'!$F$20:$F$96,$C60)
- INDEX(List!$Q:$Q,MATCH(P$2,List!$P:$P,0)))
* INDEX(List!$R:$R,MATCH(P$2,List!$P:$P,0)))</f>
        <v>0</v>
      </c>
      <c r="Q60" s="357">
        <f ca="1">IF(
COUNTIFS('Project Follow up - Base'!$S$20:$S$96,Q$2,'Project Follow up - Base'!$F$20:$F$96,$C60)&lt;= INDEX(List!$Q:$Q,MATCH(Q$2,List!$P:$P,0)),
0,
(COUNTIFS('Project Follow up - Base'!$S$20:$S$96,Q$2,'Project Follow up - Base'!$F$20:$F$96,$C60)
- INDEX(List!$Q:$Q,MATCH(Q$2,List!$P:$P,0)))
* INDEX(List!$R:$R,MATCH(Q$2,List!$P:$P,0)))</f>
        <v>0</v>
      </c>
      <c r="R60" s="357">
        <f ca="1">IF(
COUNTIFS('Project Follow up - Base'!$S$20:$S$96,R$2,'Project Follow up - Base'!$F$20:$F$96,$C60)&lt;= INDEX(List!$Q:$Q,MATCH(R$2,List!$P:$P,0)),
0,
(COUNTIFS('Project Follow up - Base'!$S$20:$S$96,R$2,'Project Follow up - Base'!$F$20:$F$96,$C60)
- INDEX(List!$Q:$Q,MATCH(R$2,List!$P:$P,0)))
* INDEX(List!$R:$R,MATCH(R$2,List!$P:$P,0)))</f>
        <v>0</v>
      </c>
      <c r="S60" s="357">
        <f ca="1">IF(
COUNTIFS('Project Follow up - Base'!$S$20:$S$96,S$2,'Project Follow up - Base'!$F$20:$F$96,$C60)&lt;= INDEX(List!$Q:$Q,MATCH(S$2,List!$P:$P,0)),
0,
(COUNTIFS('Project Follow up - Base'!$S$20:$S$96,S$2,'Project Follow up - Base'!$F$20:$F$96,$C60)
- INDEX(List!$Q:$Q,MATCH(S$2,List!$P:$P,0)))
* INDEX(List!$R:$R,MATCH(S$2,List!$P:$P,0)))</f>
        <v>0</v>
      </c>
      <c r="T60" s="357">
        <f ca="1">IF(
COUNTIFS('Project Follow up - Base'!$S$20:$S$96,T$2,'Project Follow up - Base'!$F$20:$F$96,$C60)&lt;= INDEX(List!$Q:$Q,MATCH(T$2,List!$P:$P,0)),
0,
(COUNTIFS('Project Follow up - Base'!$S$20:$S$96,T$2,'Project Follow up - Base'!$F$20:$F$96,$C60)
- INDEX(List!$Q:$Q,MATCH(T$2,List!$P:$P,0)))
* INDEX(List!$R:$R,MATCH(T$2,List!$P:$P,0)))</f>
        <v>0</v>
      </c>
      <c r="U60" s="357">
        <f ca="1">IF(
COUNTIFS('Project Follow up - Base'!$S$20:$S$96,U$2,'Project Follow up - Base'!$F$20:$F$96,$C60)&lt;= INDEX(List!$Q:$Q,MATCH(U$2,List!$P:$P,0)),
0,
(COUNTIFS('Project Follow up - Base'!$S$20:$S$96,U$2,'Project Follow up - Base'!$F$20:$F$96,$C60)
- INDEX(List!$Q:$Q,MATCH(U$2,List!$P:$P,0)))
* INDEX(List!$R:$R,MATCH(U$2,List!$P:$P,0)))</f>
        <v>0</v>
      </c>
      <c r="V60" s="357">
        <f ca="1">IF(
COUNTIFS('Project Follow up - Base'!$S$20:$S$96,V$2,'Project Follow up - Base'!$F$20:$F$96,$C60)&lt;= INDEX(List!$Q:$Q,MATCH(V$2,List!$P:$P,0)),
0,
(COUNTIFS('Project Follow up - Base'!$S$20:$S$96,V$2,'Project Follow up - Base'!$F$20:$F$96,$C60)
- INDEX(List!$Q:$Q,MATCH(V$2,List!$P:$P,0)))
* INDEX(List!$R:$R,MATCH(V$2,List!$P:$P,0)))</f>
        <v>0</v>
      </c>
      <c r="W60" s="357">
        <f ca="1">IF(
COUNTIFS('Project Follow up - Base'!$S$20:$S$96,W$2,'Project Follow up - Base'!$F$20:$F$96,$C60)&lt;= INDEX(List!$Q:$Q,MATCH(W$2,List!$P:$P,0)),
0,
(COUNTIFS('Project Follow up - Base'!$S$20:$S$96,W$2,'Project Follow up - Base'!$F$20:$F$96,$C60)
- INDEX(List!$Q:$Q,MATCH(W$2,List!$P:$P,0)))
* INDEX(List!$R:$R,MATCH(W$2,List!$P:$P,0)))</f>
        <v>0</v>
      </c>
      <c r="X60" s="357">
        <f ca="1">IF(
COUNTIFS('Project Follow up - Base'!$S$20:$S$96,X$2,'Project Follow up - Base'!$F$20:$F$96,$C60)&lt;= INDEX(List!$Q:$Q,MATCH(X$2,List!$P:$P,0)),
0,
(COUNTIFS('Project Follow up - Base'!$S$20:$S$96,X$2,'Project Follow up - Base'!$F$20:$F$96,$C60)
- INDEX(List!$Q:$Q,MATCH(X$2,List!$P:$P,0)))
* INDEX(List!$R:$R,MATCH(X$2,List!$P:$P,0)))</f>
        <v>0</v>
      </c>
      <c r="Y60" s="357">
        <f ca="1">IF(
COUNTIFS('Project Follow up - Base'!$S$20:$S$96,Y$2,'Project Follow up - Base'!$F$20:$F$96,$C60)&lt;= INDEX(List!$Q:$Q,MATCH(Y$2,List!$P:$P,0)),
0,
(COUNTIFS('Project Follow up - Base'!$S$20:$S$96,Y$2,'Project Follow up - Base'!$F$20:$F$96,$C60)
- INDEX(List!$Q:$Q,MATCH(Y$2,List!$P:$P,0)))
* INDEX(List!$R:$R,MATCH(Y$2,List!$P:$P,0)))</f>
        <v>0</v>
      </c>
      <c r="Z60" s="357">
        <f ca="1">IF(
COUNTIFS('Project Follow up - Base'!$S$20:$S$96,Z$2,'Project Follow up - Base'!$F$20:$F$96,$C60)&lt;= INDEX(List!$Q:$Q,MATCH(Z$2,List!$P:$P,0)),
0,
(COUNTIFS('Project Follow up - Base'!$S$20:$S$96,Z$2,'Project Follow up - Base'!$F$20:$F$96,$C60)
- INDEX(List!$Q:$Q,MATCH(Z$2,List!$P:$P,0)))
* INDEX(List!$R:$R,MATCH(Z$2,List!$P:$P,0)))</f>
        <v>0</v>
      </c>
      <c r="AA60" s="357">
        <f ca="1">IF(
COUNTIFS('Project Follow up - Base'!$S$20:$S$96,AA$2,'Project Follow up - Base'!$F$20:$F$96,$C60)&lt;= INDEX(List!$Q:$Q,MATCH(AA$2,List!$P:$P,0)),
0,
(COUNTIFS('Project Follow up - Base'!$S$20:$S$96,AA$2,'Project Follow up - Base'!$F$20:$F$96,$C60)
- INDEX(List!$Q:$Q,MATCH(AA$2,List!$P:$P,0)))
* INDEX(List!$R:$R,MATCH(AA$2,List!$P:$P,0)))</f>
        <v>0</v>
      </c>
      <c r="AB60" s="357">
        <f ca="1">IF(
COUNTIFS('Project Follow up - Base'!$S$20:$S$96,AB$2,'Project Follow up - Base'!$F$20:$F$96,$C60)&lt;= INDEX(List!$Q:$Q,MATCH(AB$2,List!$P:$P,0)),
0,
(COUNTIFS('Project Follow up - Base'!$S$20:$S$96,AB$2,'Project Follow up - Base'!$F$20:$F$96,$C60)
- INDEX(List!$Q:$Q,MATCH(AB$2,List!$P:$P,0)))
* INDEX(List!$R:$R,MATCH(AB$2,List!$P:$P,0)))</f>
        <v>0</v>
      </c>
      <c r="AC60" s="357">
        <f ca="1">IF(
COUNTIFS('Project Follow up - Base'!$S$20:$S$96,AC$2,'Project Follow up - Base'!$F$20:$F$96,$C60)&lt;= INDEX(List!$Q:$Q,MATCH(AC$2,List!$P:$P,0)),
0,
(COUNTIFS('Project Follow up - Base'!$S$20:$S$96,AC$2,'Project Follow up - Base'!$F$20:$F$96,$C60)
- INDEX(List!$Q:$Q,MATCH(AC$2,List!$P:$P,0)))
* INDEX(List!$R:$R,MATCH(AC$2,List!$P:$P,0)))</f>
        <v>0</v>
      </c>
      <c r="AD60" s="357">
        <f ca="1">IF(
COUNTIFS('Project Follow up - Base'!$S$20:$S$96,AD$2,'Project Follow up - Base'!$F$20:$F$96,$C60)&lt;= INDEX(List!$Q:$Q,MATCH(AD$2,List!$P:$P,0)),
0,
(COUNTIFS('Project Follow up - Base'!$S$20:$S$96,AD$2,'Project Follow up - Base'!$F$20:$F$96,$C60)
- INDEX(List!$Q:$Q,MATCH(AD$2,List!$P:$P,0)))
* INDEX(List!$R:$R,MATCH(AD$2,List!$P:$P,0)))</f>
        <v>0</v>
      </c>
      <c r="AE60" s="357">
        <f ca="1">IF(
COUNTIFS('Project Follow up - Base'!$S$20:$S$96,AE$2,'Project Follow up - Base'!$F$20:$F$96,$C60)&lt;= INDEX(List!$Q:$Q,MATCH(AE$2,List!$P:$P,0)),
0,
(COUNTIFS('Project Follow up - Base'!$S$20:$S$96,AE$2,'Project Follow up - Base'!$F$20:$F$96,$C60)
- INDEX(List!$Q:$Q,MATCH(AE$2,List!$P:$P,0)))
* INDEX(List!$R:$R,MATCH(AE$2,List!$P:$P,0)))</f>
        <v>0</v>
      </c>
      <c r="AF60" s="357">
        <f ca="1">IF(
COUNTIFS('Project Follow up - Base'!$S$20:$S$96,AF$2,'Project Follow up - Base'!$F$20:$F$96,$C60)&lt;= INDEX(List!$Q:$Q,MATCH(AF$2,List!$P:$P,0)),
0,
(COUNTIFS('Project Follow up - Base'!$S$20:$S$96,AF$2,'Project Follow up - Base'!$F$20:$F$96,$C60)
- INDEX(List!$Q:$Q,MATCH(AF$2,List!$P:$P,0)))
* INDEX(List!$R:$R,MATCH(AF$2,List!$P:$P,0)))</f>
        <v>0</v>
      </c>
      <c r="AG60" s="357">
        <f ca="1">IF(
COUNTIFS('Project Follow up - Base'!$S$20:$S$96,AG$2,'Project Follow up - Base'!$F$20:$F$96,$C60)&lt;= INDEX(List!$Q:$Q,MATCH(AG$2,List!$P:$P,0)),
0,
(COUNTIFS('Project Follow up - Base'!$S$20:$S$96,AG$2,'Project Follow up - Base'!$F$20:$F$96,$C60)
- INDEX(List!$Q:$Q,MATCH(AG$2,List!$P:$P,0)))
* INDEX(List!$R:$R,MATCH(AG$2,List!$P:$P,0)))</f>
        <v>0</v>
      </c>
      <c r="AH60" s="357">
        <f ca="1">IF(
COUNTIFS('Project Follow up - Base'!$S$20:$S$96,AH$2,'Project Follow up - Base'!$F$20:$F$96,$C60)&lt;= INDEX(List!$Q:$Q,MATCH(AH$2,List!$P:$P,0)),
0,
(COUNTIFS('Project Follow up - Base'!$S$20:$S$96,AH$2,'Project Follow up - Base'!$F$20:$F$96,$C60)
- INDEX(List!$Q:$Q,MATCH(AH$2,List!$P:$P,0)))
* INDEX(List!$R:$R,MATCH(AH$2,List!$P:$P,0)))</f>
        <v>0</v>
      </c>
      <c r="AI60" s="357">
        <f ca="1">IF(
COUNTIFS('Project Follow up - Base'!$S$20:$S$96,AI$2,'Project Follow up - Base'!$F$20:$F$96,$C60)&lt;= INDEX(List!$Q:$Q,MATCH(AI$2,List!$P:$P,0)),
0,
(COUNTIFS('Project Follow up - Base'!$S$20:$S$96,AI$2,'Project Follow up - Base'!$F$20:$F$96,$C60)
- INDEX(List!$Q:$Q,MATCH(AI$2,List!$P:$P,0)))
* INDEX(List!$R:$R,MATCH(AI$2,List!$P:$P,0)))</f>
        <v>0</v>
      </c>
      <c r="AJ60" s="357">
        <f ca="1">IF(
COUNTIFS('Project Follow up - Base'!$S$20:$S$96,AJ$2,'Project Follow up - Base'!$F$20:$F$96,$C60)&lt;= INDEX(List!$Q:$Q,MATCH(AJ$2,List!$P:$P,0)),
0,
(COUNTIFS('Project Follow up - Base'!$S$20:$S$96,AJ$2,'Project Follow up - Base'!$F$20:$F$96,$C60)
- INDEX(List!$Q:$Q,MATCH(AJ$2,List!$P:$P,0)))
* INDEX(List!$R:$R,MATCH(AJ$2,List!$P:$P,0)))</f>
        <v>0</v>
      </c>
      <c r="AK60" s="357">
        <f ca="1">IF(
COUNTIFS('Project Follow up - Base'!$S$20:$S$96,AK$2,'Project Follow up - Base'!$F$20:$F$96,$C60)&lt;= INDEX(List!$Q:$Q,MATCH(AK$2,List!$P:$P,0)),
0,
(COUNTIFS('Project Follow up - Base'!$S$20:$S$96,AK$2,'Project Follow up - Base'!$F$20:$F$96,$C60)
- INDEX(List!$Q:$Q,MATCH(AK$2,List!$P:$P,0)))
* INDEX(List!$R:$R,MATCH(AK$2,List!$P:$P,0)))</f>
        <v>0</v>
      </c>
      <c r="AL60" s="357">
        <f ca="1">IF(
COUNTIFS('Project Follow up - Base'!$S$20:$S$96,AL$2,'Project Follow up - Base'!$F$20:$F$96,$C60)&lt;= INDEX(List!$Q:$Q,MATCH(AL$2,List!$P:$P,0)),
0,
(COUNTIFS('Project Follow up - Base'!$S$20:$S$96,AL$2,'Project Follow up - Base'!$F$20:$F$96,$C60)
- INDEX(List!$Q:$Q,MATCH(AL$2,List!$P:$P,0)))
* INDEX(List!$R:$R,MATCH(AL$2,List!$P:$P,0)))</f>
        <v>0</v>
      </c>
      <c r="AM60" s="357">
        <f ca="1">IF(
COUNTIFS('Project Follow up - Base'!$S$20:$S$96,AM$2,'Project Follow up - Base'!$F$20:$F$96,$C60)&lt;= INDEX(List!$Q:$Q,MATCH(AM$2,List!$P:$P,0)),
0,
(COUNTIFS('Project Follow up - Base'!$S$20:$S$96,AM$2,'Project Follow up - Base'!$F$20:$F$96,$C60)
- INDEX(List!$Q:$Q,MATCH(AM$2,List!$P:$P,0)))
* INDEX(List!$R:$R,MATCH(AM$2,List!$P:$P,0)))</f>
        <v>0</v>
      </c>
      <c r="AN60" s="357">
        <f ca="1">IF(
COUNTIFS('Project Follow up - Base'!$S$20:$S$96,AN$2,'Project Follow up - Base'!$F$20:$F$96,$C60)&lt;= INDEX(List!$Q:$Q,MATCH(AN$2,List!$P:$P,0)),
0,
(COUNTIFS('Project Follow up - Base'!$S$20:$S$96,AN$2,'Project Follow up - Base'!$F$20:$F$96,$C60)
- INDEX(List!$Q:$Q,MATCH(AN$2,List!$P:$P,0)))
* INDEX(List!$R:$R,MATCH(AN$2,List!$P:$P,0)))</f>
        <v>0</v>
      </c>
      <c r="AO60" s="357">
        <f ca="1">IF(
COUNTIFS('Project Follow up - Base'!$S$20:$S$96,AO$2,'Project Follow up - Base'!$F$20:$F$96,$C60)&lt;= INDEX(List!$Q:$Q,MATCH(AO$2,List!$P:$P,0)),
0,
(COUNTIFS('Project Follow up - Base'!$S$20:$S$96,AO$2,'Project Follow up - Base'!$F$20:$F$96,$C60)
- INDEX(List!$Q:$Q,MATCH(AO$2,List!$P:$P,0)))
* INDEX(List!$R:$R,MATCH(AO$2,List!$P:$P,0)))</f>
        <v>0</v>
      </c>
      <c r="AP60" s="357">
        <f ca="1">IF(
COUNTIFS('Project Follow up - Base'!$S$20:$S$96,AP$2,'Project Follow up - Base'!$F$20:$F$96,$C60)&lt;= INDEX(List!$Q:$Q,MATCH(AP$2,List!$P:$P,0)),
0,
(COUNTIFS('Project Follow up - Base'!$S$20:$S$96,AP$2,'Project Follow up - Base'!$F$20:$F$96,$C60)
- INDEX(List!$Q:$Q,MATCH(AP$2,List!$P:$P,0)))
* INDEX(List!$R:$R,MATCH(AP$2,List!$P:$P,0)))</f>
        <v>0</v>
      </c>
      <c r="AQ60" s="357">
        <f ca="1">IF(
COUNTIFS('Project Follow up - Base'!$S$20:$S$96,AQ$2,'Project Follow up - Base'!$F$20:$F$96,$C60)&lt;= INDEX(List!$Q:$Q,MATCH(AQ$2,List!$P:$P,0)),
0,
(COUNTIFS('Project Follow up - Base'!$S$20:$S$96,AQ$2,'Project Follow up - Base'!$F$20:$F$96,$C60)
- INDEX(List!$Q:$Q,MATCH(AQ$2,List!$P:$P,0)))
* INDEX(List!$R:$R,MATCH(AQ$2,List!$P:$P,0)))</f>
        <v>0</v>
      </c>
      <c r="AR60" s="357">
        <f ca="1">IF(
COUNTIFS('Project Follow up - Base'!$S$20:$S$96,AR$2,'Project Follow up - Base'!$F$20:$F$96,$C60)&lt;= INDEX(List!$Q:$Q,MATCH(AR$2,List!$P:$P,0)),
0,
(COUNTIFS('Project Follow up - Base'!$S$20:$S$96,AR$2,'Project Follow up - Base'!$F$20:$F$96,$C60)
- INDEX(List!$Q:$Q,MATCH(AR$2,List!$P:$P,0)))
* INDEX(List!$R:$R,MATCH(AR$2,List!$P:$P,0)))</f>
        <v>0</v>
      </c>
      <c r="AS60" s="357">
        <f ca="1">IF(
COUNTIFS('Project Follow up - Base'!$S$20:$S$96,AS$2,'Project Follow up - Base'!$F$20:$F$96,$C60)&lt;= INDEX(List!$Q:$Q,MATCH(AS$2,List!$P:$P,0)),
0,
(COUNTIFS('Project Follow up - Base'!$S$20:$S$96,AS$2,'Project Follow up - Base'!$F$20:$F$96,$C60)
- INDEX(List!$Q:$Q,MATCH(AS$2,List!$P:$P,0)))
* INDEX(List!$R:$R,MATCH(AS$2,List!$P:$P,0)))</f>
        <v>0</v>
      </c>
      <c r="AT60" s="357">
        <f ca="1">IF(
COUNTIFS('Project Follow up - Base'!$S$20:$S$96,AT$2,'Project Follow up - Base'!$F$20:$F$96,$C60)&lt;= INDEX(List!$Q:$Q,MATCH(AT$2,List!$P:$P,0)),
0,
(COUNTIFS('Project Follow up - Base'!$S$20:$S$96,AT$2,'Project Follow up - Base'!$F$20:$F$96,$C60)
- INDEX(List!$Q:$Q,MATCH(AT$2,List!$P:$P,0)))
* INDEX(List!$R:$R,MATCH(AT$2,List!$P:$P,0)))</f>
        <v>0</v>
      </c>
      <c r="AU60" s="357">
        <f ca="1">IF(
COUNTIFS('Project Follow up - Base'!$S$20:$S$96,AU$2,'Project Follow up - Base'!$F$20:$F$96,$C60)&lt;= INDEX(List!$Q:$Q,MATCH(AU$2,List!$P:$P,0)),
0,
(COUNTIFS('Project Follow up - Base'!$S$20:$S$96,AU$2,'Project Follow up - Base'!$F$20:$F$96,$C60)
- INDEX(List!$Q:$Q,MATCH(AU$2,List!$P:$P,0)))
* INDEX(List!$R:$R,MATCH(AU$2,List!$P:$P,0)))</f>
        <v>0</v>
      </c>
      <c r="AV60" s="357">
        <f ca="1">IF(
COUNTIFS('Project Follow up - Base'!$S$20:$S$96,AV$2,'Project Follow up - Base'!$F$20:$F$96,$C60)&lt;= INDEX(List!$Q:$Q,MATCH(AV$2,List!$P:$P,0)),
0,
(COUNTIFS('Project Follow up - Base'!$S$20:$S$96,AV$2,'Project Follow up - Base'!$F$20:$F$96,$C60)
- INDEX(List!$Q:$Q,MATCH(AV$2,List!$P:$P,0)))
* INDEX(List!$R:$R,MATCH(AV$2,List!$P:$P,0)))</f>
        <v>0</v>
      </c>
      <c r="AW60" s="357">
        <f ca="1">IF(
COUNTIFS('Project Follow up - Base'!$S$20:$S$96,AW$2,'Project Follow up - Base'!$F$20:$F$96,$C60)&lt;= INDEX(List!$Q:$Q,MATCH(AW$2,List!$P:$P,0)),
0,
(COUNTIFS('Project Follow up - Base'!$S$20:$S$96,AW$2,'Project Follow up - Base'!$F$20:$F$96,$C60)
- INDEX(List!$Q:$Q,MATCH(AW$2,List!$P:$P,0)))
* INDEX(List!$R:$R,MATCH(AW$2,List!$P:$P,0)))</f>
        <v>0</v>
      </c>
      <c r="AX60" s="357">
        <f ca="1">IF(
COUNTIFS('Project Follow up - Base'!$S$20:$S$96,AX$2,'Project Follow up - Base'!$F$20:$F$96,$C60)&lt;= INDEX(List!$Q:$Q,MATCH(AX$2,List!$P:$P,0)),
0,
(COUNTIFS('Project Follow up - Base'!$S$20:$S$96,AX$2,'Project Follow up - Base'!$F$20:$F$96,$C60)
- INDEX(List!$Q:$Q,MATCH(AX$2,List!$P:$P,0)))
* INDEX(List!$R:$R,MATCH(AX$2,List!$P:$P,0)))</f>
        <v>0</v>
      </c>
      <c r="AY60" s="357">
        <f ca="1">IF(
COUNTIFS('Project Follow up - Base'!$S$20:$S$96,AY$2,'Project Follow up - Base'!$F$20:$F$96,$C60)&lt;= INDEX(List!$Q:$Q,MATCH(AY$2,List!$P:$P,0)),
0,
(COUNTIFS('Project Follow up - Base'!$S$20:$S$96,AY$2,'Project Follow up - Base'!$F$20:$F$96,$C60)
- INDEX(List!$Q:$Q,MATCH(AY$2,List!$P:$P,0)))
* INDEX(List!$R:$R,MATCH(AY$2,List!$P:$P,0)))</f>
        <v>0</v>
      </c>
      <c r="AZ60" s="357">
        <f ca="1">IF(
COUNTIFS('Project Follow up - Base'!$S$20:$S$96,AZ$2,'Project Follow up - Base'!$F$20:$F$96,$C60)&lt;= INDEX(List!$Q:$Q,MATCH(AZ$2,List!$P:$P,0)),
0,
(COUNTIFS('Project Follow up - Base'!$S$20:$S$96,AZ$2,'Project Follow up - Base'!$F$20:$F$96,$C60)
- INDEX(List!$Q:$Q,MATCH(AZ$2,List!$P:$P,0)))
* INDEX(List!$R:$R,MATCH(AZ$2,List!$P:$P,0)))</f>
        <v>0</v>
      </c>
      <c r="BA60" s="357">
        <f ca="1">IF(
COUNTIFS('Project Follow up - Base'!$S$20:$S$96,BA$2,'Project Follow up - Base'!$F$20:$F$96,$C60)&lt;= INDEX(List!$Q:$Q,MATCH(BA$2,List!$P:$P,0)),
0,
(COUNTIFS('Project Follow up - Base'!$S$20:$S$96,BA$2,'Project Follow up - Base'!$F$20:$F$96,$C60)
- INDEX(List!$Q:$Q,MATCH(BA$2,List!$P:$P,0)))
* INDEX(List!$R:$R,MATCH(BA$2,List!$P:$P,0)))</f>
        <v>0</v>
      </c>
      <c r="BB60" s="357">
        <f ca="1">IF(
COUNTIFS('Project Follow up - Base'!$S$20:$S$96,BB$2,'Project Follow up - Base'!$F$20:$F$96,$C60)&lt;= INDEX(List!$Q:$Q,MATCH(BB$2,List!$P:$P,0)),
0,
(COUNTIFS('Project Follow up - Base'!$S$20:$S$96,BB$2,'Project Follow up - Base'!$F$20:$F$96,$C60)
- INDEX(List!$Q:$Q,MATCH(BB$2,List!$P:$P,0)))
* INDEX(List!$R:$R,MATCH(BB$2,List!$P:$P,0)))</f>
        <v>0</v>
      </c>
      <c r="BC60" s="357">
        <f ca="1">IF(
COUNTIFS('Project Follow up - Base'!$S$20:$S$96,BC$2,'Project Follow up - Base'!$F$20:$F$96,$C60)&lt;= INDEX(List!$Q:$Q,MATCH(BC$2,List!$P:$P,0)),
0,
(COUNTIFS('Project Follow up - Base'!$S$20:$S$96,BC$2,'Project Follow up - Base'!$F$20:$F$96,$C60)
- INDEX(List!$Q:$Q,MATCH(BC$2,List!$P:$P,0)))
* INDEX(List!$R:$R,MATCH(BC$2,List!$P:$P,0)))</f>
        <v>0</v>
      </c>
      <c r="BD60" s="357">
        <f ca="1">IF(
COUNTIFS('Project Follow up - Base'!$S$20:$S$96,BD$2,'Project Follow up - Base'!$F$20:$F$96,$C60)&lt;= INDEX(List!$Q:$Q,MATCH(BD$2,List!$P:$P,0)),
0,
(COUNTIFS('Project Follow up - Base'!$S$20:$S$96,BD$2,'Project Follow up - Base'!$F$20:$F$96,$C60)
- INDEX(List!$Q:$Q,MATCH(BD$2,List!$P:$P,0)))
* INDEX(List!$R:$R,MATCH(BD$2,List!$P:$P,0)))</f>
        <v>0</v>
      </c>
      <c r="BE60" s="357">
        <f ca="1">IF(
COUNTIFS('Project Follow up - Base'!$S$20:$S$96,BE$2,'Project Follow up - Base'!$F$20:$F$96,$C60)&lt;= INDEX(List!$Q:$Q,MATCH(BE$2,List!$P:$P,0)),
0,
(COUNTIFS('Project Follow up - Base'!$S$20:$S$96,BE$2,'Project Follow up - Base'!$F$20:$F$96,$C60)
- INDEX(List!$Q:$Q,MATCH(BE$2,List!$P:$P,0)))
* INDEX(List!$R:$R,MATCH(BE$2,List!$P:$P,0)))</f>
        <v>0</v>
      </c>
      <c r="BF60" s="357">
        <f ca="1">IF(
COUNTIFS('Project Follow up - Base'!$S$20:$S$96,BF$2,'Project Follow up - Base'!$F$20:$F$96,$C60)&lt;= INDEX(List!$Q:$Q,MATCH(BF$2,List!$P:$P,0)),
0,
(COUNTIFS('Project Follow up - Base'!$S$20:$S$96,BF$2,'Project Follow up - Base'!$F$20:$F$96,$C60)
- INDEX(List!$Q:$Q,MATCH(BF$2,List!$P:$P,0)))
* INDEX(List!$R:$R,MATCH(BF$2,List!$P:$P,0)))</f>
        <v>0</v>
      </c>
      <c r="BG60" s="357">
        <f ca="1">IF(
COUNTIFS('Project Follow up - Base'!$S$20:$S$96,BG$2,'Project Follow up - Base'!$F$20:$F$96,$C60)&lt;= INDEX(List!$Q:$Q,MATCH(BG$2,List!$P:$P,0)),
0,
(COUNTIFS('Project Follow up - Base'!$S$20:$S$96,BG$2,'Project Follow up - Base'!$F$20:$F$96,$C60)
- INDEX(List!$Q:$Q,MATCH(BG$2,List!$P:$P,0)))
* INDEX(List!$R:$R,MATCH(BG$2,List!$P:$P,0)))</f>
        <v>0</v>
      </c>
      <c r="BH60" s="357">
        <f ca="1">IF(
COUNTIFS('Project Follow up - Base'!$S$20:$S$96,BH$2,'Project Follow up - Base'!$F$20:$F$96,$C60)&lt;= INDEX(List!$Q:$Q,MATCH(BH$2,List!$P:$P,0)),
0,
(COUNTIFS('Project Follow up - Base'!$S$20:$S$96,BH$2,'Project Follow up - Base'!$F$20:$F$96,$C60)
- INDEX(List!$Q:$Q,MATCH(BH$2,List!$P:$P,0)))
* INDEX(List!$R:$R,MATCH(BH$2,List!$P:$P,0)))</f>
        <v>0</v>
      </c>
      <c r="BI60" s="357">
        <f ca="1">IF(
COUNTIFS('Project Follow up - Base'!$S$20:$S$96,BI$2,'Project Follow up - Base'!$F$20:$F$96,$C60)&lt;= INDEX(List!$Q:$Q,MATCH(BI$2,List!$P:$P,0)),
0,
(COUNTIFS('Project Follow up - Base'!$S$20:$S$96,BI$2,'Project Follow up - Base'!$F$20:$F$96,$C60)
- INDEX(List!$Q:$Q,MATCH(BI$2,List!$P:$P,0)))
* INDEX(List!$R:$R,MATCH(BI$2,List!$P:$P,0)))</f>
        <v>0</v>
      </c>
      <c r="BJ60" s="357">
        <f ca="1">IF(
COUNTIFS('Project Follow up - Base'!$S$20:$S$96,BJ$2,'Project Follow up - Base'!$F$20:$F$96,$C60)&lt;= INDEX(List!$Q:$Q,MATCH(BJ$2,List!$P:$P,0)),
0,
(COUNTIFS('Project Follow up - Base'!$S$20:$S$96,BJ$2,'Project Follow up - Base'!$F$20:$F$96,$C60)
- INDEX(List!$Q:$Q,MATCH(BJ$2,List!$P:$P,0)))
* INDEX(List!$R:$R,MATCH(BJ$2,List!$P:$P,0)))</f>
        <v>0</v>
      </c>
      <c r="BK60" s="357">
        <f ca="1">IF(
COUNTIFS('Project Follow up - Base'!$S$20:$S$96,BK$2,'Project Follow up - Base'!$F$20:$F$96,$C60)&lt;= INDEX(List!$Q:$Q,MATCH(BK$2,List!$P:$P,0)),
0,
(COUNTIFS('Project Follow up - Base'!$S$20:$S$96,BK$2,'Project Follow up - Base'!$F$20:$F$96,$C60)
- INDEX(List!$Q:$Q,MATCH(BK$2,List!$P:$P,0)))
* INDEX(List!$R:$R,MATCH(BK$2,List!$P:$P,0)))</f>
        <v>0</v>
      </c>
      <c r="BL60" s="357">
        <f ca="1">IF(
COUNTIFS('Project Follow up - Base'!$S$20:$S$96,BL$2,'Project Follow up - Base'!$F$20:$F$96,$C60)&lt;= INDEX(List!$Q:$Q,MATCH(BL$2,List!$P:$P,0)),
0,
(COUNTIFS('Project Follow up - Base'!$S$20:$S$96,BL$2,'Project Follow up - Base'!$F$20:$F$96,$C60)
- INDEX(List!$Q:$Q,MATCH(BL$2,List!$P:$P,0)))
* INDEX(List!$R:$R,MATCH(BL$2,List!$P:$P,0)))</f>
        <v>0</v>
      </c>
      <c r="BM60" s="357">
        <f ca="1">IF(
COUNTIFS('Project Follow up - Base'!$S$20:$S$96,BM$2,'Project Follow up - Base'!$F$20:$F$96,$C60)&lt;= INDEX(List!$Q:$Q,MATCH(BM$2,List!$P:$P,0)),
0,
(COUNTIFS('Project Follow up - Base'!$S$20:$S$96,BM$2,'Project Follow up - Base'!$F$20:$F$96,$C60)
- INDEX(List!$Q:$Q,MATCH(BM$2,List!$P:$P,0)))
* INDEX(List!$R:$R,MATCH(BM$2,List!$P:$P,0)))</f>
        <v>0</v>
      </c>
      <c r="BN60" s="357">
        <f ca="1">IF(
COUNTIFS('Project Follow up - Base'!$S$20:$S$96,BN$2,'Project Follow up - Base'!$F$20:$F$96,$C60)&lt;= INDEX(List!$Q:$Q,MATCH(BN$2,List!$P:$P,0)),
0,
(COUNTIFS('Project Follow up - Base'!$S$20:$S$96,BN$2,'Project Follow up - Base'!$F$20:$F$96,$C60)
- INDEX(List!$Q:$Q,MATCH(BN$2,List!$P:$P,0)))
* INDEX(List!$R:$R,MATCH(BN$2,List!$P:$P,0)))</f>
        <v>0</v>
      </c>
      <c r="BO60" s="357">
        <f ca="1">IF(
COUNTIFS('Project Follow up - Base'!$S$20:$S$96,BO$2,'Project Follow up - Base'!$F$20:$F$96,$C60)&lt;= INDEX(List!$Q:$Q,MATCH(BO$2,List!$P:$P,0)),
0,
(COUNTIFS('Project Follow up - Base'!$S$20:$S$96,BO$2,'Project Follow up - Base'!$F$20:$F$96,$C60)
- INDEX(List!$Q:$Q,MATCH(BO$2,List!$P:$P,0)))
* INDEX(List!$R:$R,MATCH(BO$2,List!$P:$P,0)))</f>
        <v>0</v>
      </c>
      <c r="BP60" s="357">
        <f ca="1">IF(
COUNTIFS('Project Follow up - Base'!$S$20:$S$96,BP$2,'Project Follow up - Base'!$F$20:$F$96,$C60)&lt;= INDEX(List!$Q:$Q,MATCH(BP$2,List!$P:$P,0)),
0,
(COUNTIFS('Project Follow up - Base'!$S$20:$S$96,BP$2,'Project Follow up - Base'!$F$20:$F$96,$C60)
- INDEX(List!$Q:$Q,MATCH(BP$2,List!$P:$P,0)))
* INDEX(List!$R:$R,MATCH(BP$2,List!$P:$P,0)))</f>
        <v>0</v>
      </c>
      <c r="BQ60" s="357">
        <f ca="1">IF(
COUNTIFS('Project Follow up - Base'!$S$20:$S$96,BQ$2,'Project Follow up - Base'!$F$20:$F$96,$C60)&lt;= INDEX(List!$Q:$Q,MATCH(BQ$2,List!$P:$P,0)),
0,
(COUNTIFS('Project Follow up - Base'!$S$20:$S$96,BQ$2,'Project Follow up - Base'!$F$20:$F$96,$C60)
- INDEX(List!$Q:$Q,MATCH(BQ$2,List!$P:$P,0)))
* INDEX(List!$R:$R,MATCH(BQ$2,List!$P:$P,0)))</f>
        <v>0</v>
      </c>
      <c r="BR60" s="357">
        <f ca="1">IF(
COUNTIFS('Project Follow up - Base'!$S$20:$S$96,BR$2,'Project Follow up - Base'!$F$20:$F$96,$C60)&lt;= INDEX(List!$Q:$Q,MATCH(BR$2,List!$P:$P,0)),
0,
(COUNTIFS('Project Follow up - Base'!$S$20:$S$96,BR$2,'Project Follow up - Base'!$F$20:$F$96,$C60)
- INDEX(List!$Q:$Q,MATCH(BR$2,List!$P:$P,0)))
* INDEX(List!$R:$R,MATCH(BR$2,List!$P:$P,0)))</f>
        <v>0</v>
      </c>
      <c r="BS60" s="357">
        <f ca="1">IF(
COUNTIFS('Project Follow up - Base'!$S$20:$S$96,BS$2,'Project Follow up - Base'!$F$20:$F$96,$C60)&lt;= INDEX(List!$Q:$Q,MATCH(BS$2,List!$P:$P,0)),
0,
(COUNTIFS('Project Follow up - Base'!$S$20:$S$96,BS$2,'Project Follow up - Base'!$F$20:$F$96,$C60)
- INDEX(List!$Q:$Q,MATCH(BS$2,List!$P:$P,0)))
* INDEX(List!$R:$R,MATCH(BS$2,List!$P:$P,0)))</f>
        <v>0</v>
      </c>
      <c r="BT60" s="357">
        <f ca="1">IF(
COUNTIFS('Project Follow up - Base'!$S$20:$S$96,BT$2,'Project Follow up - Base'!$F$20:$F$96,$C60)&lt;= INDEX(List!$Q:$Q,MATCH(BT$2,List!$P:$P,0)),
0,
(COUNTIFS('Project Follow up - Base'!$S$20:$S$96,BT$2,'Project Follow up - Base'!$F$20:$F$96,$C60)
- INDEX(List!$Q:$Q,MATCH(BT$2,List!$P:$P,0)))
* INDEX(List!$R:$R,MATCH(BT$2,List!$P:$P,0)))</f>
        <v>0</v>
      </c>
      <c r="BU60" s="357">
        <f ca="1">IF(
COUNTIFS('Project Follow up - Base'!$S$20:$S$96,BU$2,'Project Follow up - Base'!$F$20:$F$96,$C60)&lt;= INDEX(List!$Q:$Q,MATCH(BU$2,List!$P:$P,0)),
0,
(COUNTIFS('Project Follow up - Base'!$S$20:$S$96,BU$2,'Project Follow up - Base'!$F$20:$F$96,$C60)
- INDEX(List!$Q:$Q,MATCH(BU$2,List!$P:$P,0)))
* INDEX(List!$R:$R,MATCH(BU$2,List!$P:$P,0)))</f>
        <v>0</v>
      </c>
      <c r="BV60" s="357">
        <f ca="1">IF(
COUNTIFS('Project Follow up - Base'!$S$20:$S$96,BV$2,'Project Follow up - Base'!$F$20:$F$96,$C60)&lt;= INDEX(List!$Q:$Q,MATCH(BV$2,List!$P:$P,0)),
0,
(COUNTIFS('Project Follow up - Base'!$S$20:$S$96,BV$2,'Project Follow up - Base'!$F$20:$F$96,$C60)
- INDEX(List!$Q:$Q,MATCH(BV$2,List!$P:$P,0)))
* INDEX(List!$R:$R,MATCH(BV$2,List!$P:$P,0)))</f>
        <v>0</v>
      </c>
      <c r="BW60" s="357">
        <f ca="1">IF(
COUNTIFS('Project Follow up - Base'!$S$20:$S$96,BW$2,'Project Follow up - Base'!$F$20:$F$96,$C60)&lt;= INDEX(List!$Q:$Q,MATCH(BW$2,List!$P:$P,0)),
0,
(COUNTIFS('Project Follow up - Base'!$S$20:$S$96,BW$2,'Project Follow up - Base'!$F$20:$F$96,$C60)
- INDEX(List!$Q:$Q,MATCH(BW$2,List!$P:$P,0)))
* INDEX(List!$R:$R,MATCH(BW$2,List!$P:$P,0)))</f>
        <v>0</v>
      </c>
      <c r="BX60" s="357">
        <f ca="1">IF(
COUNTIFS('Project Follow up - Base'!$S$20:$S$96,BX$2,'Project Follow up - Base'!$F$20:$F$96,$C60)&lt;= INDEX(List!$Q:$Q,MATCH(BX$2,List!$P:$P,0)),
0,
(COUNTIFS('Project Follow up - Base'!$S$20:$S$96,BX$2,'Project Follow up - Base'!$F$20:$F$96,$C60)
- INDEX(List!$Q:$Q,MATCH(BX$2,List!$P:$P,0)))
* INDEX(List!$R:$R,MATCH(BX$2,List!$P:$P,0)))</f>
        <v>0</v>
      </c>
      <c r="BY60" s="357">
        <f ca="1">IF(
COUNTIFS('Project Follow up - Base'!$S$20:$S$96,BY$2,'Project Follow up - Base'!$F$20:$F$96,$C60)&lt;= INDEX(List!$Q:$Q,MATCH(BY$2,List!$P:$P,0)),
0,
(COUNTIFS('Project Follow up - Base'!$S$20:$S$96,BY$2,'Project Follow up - Base'!$F$20:$F$96,$C60)
- INDEX(List!$Q:$Q,MATCH(BY$2,List!$P:$P,0)))
* INDEX(List!$R:$R,MATCH(BY$2,List!$P:$P,0)))</f>
        <v>0</v>
      </c>
      <c r="BZ60" s="357">
        <f ca="1">IF(
COUNTIFS('Project Follow up - Base'!$S$20:$S$96,BZ$2,'Project Follow up - Base'!$F$20:$F$96,$C60)&lt;= INDEX(List!$Q:$Q,MATCH(BZ$2,List!$P:$P,0)),
0,
(COUNTIFS('Project Follow up - Base'!$S$20:$S$96,BZ$2,'Project Follow up - Base'!$F$20:$F$96,$C60)
- INDEX(List!$Q:$Q,MATCH(BZ$2,List!$P:$P,0)))
* INDEX(List!$R:$R,MATCH(BZ$2,List!$P:$P,0)))</f>
        <v>0</v>
      </c>
      <c r="CA60" s="357">
        <f ca="1">IF(
COUNTIFS('Project Follow up - Base'!$S$20:$S$96,CA$2,'Project Follow up - Base'!$F$20:$F$96,$C60)&lt;= INDEX(List!$Q:$Q,MATCH(CA$2,List!$P:$P,0)),
0,
(COUNTIFS('Project Follow up - Base'!$S$20:$S$96,CA$2,'Project Follow up - Base'!$F$20:$F$96,$C60)
- INDEX(List!$Q:$Q,MATCH(CA$2,List!$P:$P,0)))
* INDEX(List!$R:$R,MATCH(CA$2,List!$P:$P,0)))</f>
        <v>0</v>
      </c>
      <c r="CB60" s="357">
        <f ca="1">IF(
COUNTIFS('Project Follow up - Base'!$S$20:$S$96,CB$2,'Project Follow up - Base'!$F$20:$F$96,$C60)&lt;= INDEX(List!$Q:$Q,MATCH(CB$2,List!$P:$P,0)),
0,
(COUNTIFS('Project Follow up - Base'!$S$20:$S$96,CB$2,'Project Follow up - Base'!$F$20:$F$96,$C60)
- INDEX(List!$Q:$Q,MATCH(CB$2,List!$P:$P,0)))
* INDEX(List!$R:$R,MATCH(CB$2,List!$P:$P,0)))</f>
        <v>0</v>
      </c>
      <c r="CC60" s="357">
        <f ca="1">IF(
COUNTIFS('Project Follow up - Base'!$S$20:$S$96,CC$2,'Project Follow up - Base'!$F$20:$F$96,$C60)&lt;= INDEX(List!$Q:$Q,MATCH(CC$2,List!$P:$P,0)),
0,
(COUNTIFS('Project Follow up - Base'!$S$20:$S$96,CC$2,'Project Follow up - Base'!$F$20:$F$96,$C60)
- INDEX(List!$Q:$Q,MATCH(CC$2,List!$P:$P,0)))
* INDEX(List!$R:$R,MATCH(CC$2,List!$P:$P,0)))</f>
        <v>0</v>
      </c>
      <c r="CD60" s="357">
        <f ca="1">IF(
COUNTIFS('Project Follow up - Base'!$S$20:$S$96,CD$2,'Project Follow up - Base'!$F$20:$F$96,$C60)&lt;= INDEX(List!$Q:$Q,MATCH(CD$2,List!$P:$P,0)),
0,
(COUNTIFS('Project Follow up - Base'!$S$20:$S$96,CD$2,'Project Follow up - Base'!$F$20:$F$96,$C60)
- INDEX(List!$Q:$Q,MATCH(CD$2,List!$P:$P,0)))
* INDEX(List!$R:$R,MATCH(CD$2,List!$P:$P,0)))</f>
        <v>0</v>
      </c>
      <c r="CE60" s="357">
        <f ca="1">IF(
COUNTIFS('Project Follow up - Base'!$S$20:$S$96,CE$2,'Project Follow up - Base'!$F$20:$F$96,$C60)&lt;= INDEX(List!$Q:$Q,MATCH(CE$2,List!$P:$P,0)),
0,
(COUNTIFS('Project Follow up - Base'!$S$20:$S$96,CE$2,'Project Follow up - Base'!$F$20:$F$96,$C60)
- INDEX(List!$Q:$Q,MATCH(CE$2,List!$P:$P,0)))
* INDEX(List!$R:$R,MATCH(CE$2,List!$P:$P,0)))</f>
        <v>0</v>
      </c>
      <c r="CF60" s="357">
        <f ca="1">IF(
COUNTIFS('Project Follow up - Base'!$S$20:$S$96,CF$2,'Project Follow up - Base'!$F$20:$F$96,$C60)&lt;= INDEX(List!$Q:$Q,MATCH(CF$2,List!$P:$P,0)),
0,
(COUNTIFS('Project Follow up - Base'!$S$20:$S$96,CF$2,'Project Follow up - Base'!$F$20:$F$96,$C60)
- INDEX(List!$Q:$Q,MATCH(CF$2,List!$P:$P,0)))
* INDEX(List!$R:$R,MATCH(CF$2,List!$P:$P,0)))</f>
        <v>0</v>
      </c>
      <c r="CG60" s="357">
        <f ca="1">IF(
COUNTIFS('Project Follow up - Base'!$S$20:$S$96,CG$2,'Project Follow up - Base'!$F$20:$F$96,$C60)&lt;= INDEX(List!$Q:$Q,MATCH(CG$2,List!$P:$P,0)),
0,
(COUNTIFS('Project Follow up - Base'!$S$20:$S$96,CG$2,'Project Follow up - Base'!$F$20:$F$96,$C60)
- INDEX(List!$Q:$Q,MATCH(CG$2,List!$P:$P,0)))
* INDEX(List!$R:$R,MATCH(CG$2,List!$P:$P,0)))</f>
        <v>0</v>
      </c>
      <c r="CH60" s="357">
        <f ca="1">IF(
COUNTIFS('Project Follow up - Base'!$S$20:$S$96,CH$2,'Project Follow up - Base'!$F$20:$F$96,$C60)&lt;= INDEX(List!$Q:$Q,MATCH(CH$2,List!$P:$P,0)),
0,
(COUNTIFS('Project Follow up - Base'!$S$20:$S$96,CH$2,'Project Follow up - Base'!$F$20:$F$96,$C60)
- INDEX(List!$Q:$Q,MATCH(CH$2,List!$P:$P,0)))
* INDEX(List!$R:$R,MATCH(CH$2,List!$P:$P,0)))</f>
        <v>0</v>
      </c>
      <c r="CI60" s="357">
        <f ca="1">IF(
COUNTIFS('Project Follow up - Base'!$S$20:$S$96,CI$2,'Project Follow up - Base'!$F$20:$F$96,$C60)&lt;= INDEX(List!$Q:$Q,MATCH(CI$2,List!$P:$P,0)),
0,
(COUNTIFS('Project Follow up - Base'!$S$20:$S$96,CI$2,'Project Follow up - Base'!$F$20:$F$96,$C60)
- INDEX(List!$Q:$Q,MATCH(CI$2,List!$P:$P,0)))
* INDEX(List!$R:$R,MATCH(CI$2,List!$P:$P,0)))</f>
        <v>0</v>
      </c>
      <c r="CJ60" s="357">
        <f ca="1">IF(
COUNTIFS('Project Follow up - Base'!$S$20:$S$96,CJ$2,'Project Follow up - Base'!$F$20:$F$96,$C60)&lt;= INDEX(List!$Q:$Q,MATCH(CJ$2,List!$P:$P,0)),
0,
(COUNTIFS('Project Follow up - Base'!$S$20:$S$96,CJ$2,'Project Follow up - Base'!$F$20:$F$96,$C60)
- INDEX(List!$Q:$Q,MATCH(CJ$2,List!$P:$P,0)))
* INDEX(List!$R:$R,MATCH(CJ$2,List!$P:$P,0)))</f>
        <v>0</v>
      </c>
      <c r="CK60" s="357">
        <f ca="1">IF(
COUNTIFS('Project Follow up - Base'!$S$20:$S$96,CK$2,'Project Follow up - Base'!$F$20:$F$96,$C60)&lt;= INDEX(List!$Q:$Q,MATCH(CK$2,List!$P:$P,0)),
0,
(COUNTIFS('Project Follow up - Base'!$S$20:$S$96,CK$2,'Project Follow up - Base'!$F$20:$F$96,$C60)
- INDEX(List!$Q:$Q,MATCH(CK$2,List!$P:$P,0)))
* INDEX(List!$R:$R,MATCH(CK$2,List!$P:$P,0)))</f>
        <v>0</v>
      </c>
      <c r="CL60" s="357">
        <f ca="1">IF(
COUNTIFS('Project Follow up - Base'!$S$20:$S$96,CL$2,'Project Follow up - Base'!$F$20:$F$96,$C60)&lt;= INDEX(List!$Q:$Q,MATCH(CL$2,List!$P:$P,0)),
0,
(COUNTIFS('Project Follow up - Base'!$S$20:$S$96,CL$2,'Project Follow up - Base'!$F$20:$F$96,$C60)
- INDEX(List!$Q:$Q,MATCH(CL$2,List!$P:$P,0)))
* INDEX(List!$R:$R,MATCH(CL$2,List!$P:$P,0)))</f>
        <v>0</v>
      </c>
      <c r="CM60" s="357">
        <f ca="1">IF(
COUNTIFS('Project Follow up - Base'!$S$20:$S$96,CM$2,'Project Follow up - Base'!$F$20:$F$96,$C60)&lt;= INDEX(List!$Q:$Q,MATCH(CM$2,List!$P:$P,0)),
0,
(COUNTIFS('Project Follow up - Base'!$S$20:$S$96,CM$2,'Project Follow up - Base'!$F$20:$F$96,$C60)
- INDEX(List!$Q:$Q,MATCH(CM$2,List!$P:$P,0)))
* INDEX(List!$R:$R,MATCH(CM$2,List!$P:$P,0)))</f>
        <v>0</v>
      </c>
      <c r="CN60" s="357">
        <f ca="1">IF(
COUNTIFS('Project Follow up - Base'!$S$20:$S$96,CN$2,'Project Follow up - Base'!$F$20:$F$96,$C60)&lt;= INDEX(List!$Q:$Q,MATCH(CN$2,List!$P:$P,0)),
0,
(COUNTIFS('Project Follow up - Base'!$S$20:$S$96,CN$2,'Project Follow up - Base'!$F$20:$F$96,$C60)
- INDEX(List!$Q:$Q,MATCH(CN$2,List!$P:$P,0)))
* INDEX(List!$R:$R,MATCH(CN$2,List!$P:$P,0)))</f>
        <v>0</v>
      </c>
      <c r="CO60" s="357">
        <f ca="1">IF(
COUNTIFS('Project Follow up - Base'!$S$20:$S$96,CO$2,'Project Follow up - Base'!$F$20:$F$96,$C60)&lt;= INDEX(List!$Q:$Q,MATCH(CO$2,List!$P:$P,0)),
0,
(COUNTIFS('Project Follow up - Base'!$S$20:$S$96,CO$2,'Project Follow up - Base'!$F$20:$F$96,$C60)
- INDEX(List!$Q:$Q,MATCH(CO$2,List!$P:$P,0)))
* INDEX(List!$R:$R,MATCH(CO$2,List!$P:$P,0)))</f>
        <v>0</v>
      </c>
      <c r="CP60" s="357">
        <f ca="1">IF(
COUNTIFS('Project Follow up - Base'!$S$20:$S$96,CP$2,'Project Follow up - Base'!$F$20:$F$96,$C60)&lt;= INDEX(List!$Q:$Q,MATCH(CP$2,List!$P:$P,0)),
0,
(COUNTIFS('Project Follow up - Base'!$S$20:$S$96,CP$2,'Project Follow up - Base'!$F$20:$F$96,$C60)
- INDEX(List!$Q:$Q,MATCH(CP$2,List!$P:$P,0)))
* INDEX(List!$R:$R,MATCH(CP$2,List!$P:$P,0)))</f>
        <v>0</v>
      </c>
      <c r="CQ60" s="357">
        <f ca="1">IF(
COUNTIFS('Project Follow up - Base'!$S$20:$S$96,CQ$2,'Project Follow up - Base'!$F$20:$F$96,$C60)&lt;= INDEX(List!$Q:$Q,MATCH(CQ$2,List!$P:$P,0)),
0,
(COUNTIFS('Project Follow up - Base'!$S$20:$S$96,CQ$2,'Project Follow up - Base'!$F$20:$F$96,$C60)
- INDEX(List!$Q:$Q,MATCH(CQ$2,List!$P:$P,0)))
* INDEX(List!$R:$R,MATCH(CQ$2,List!$P:$P,0)))</f>
        <v>0</v>
      </c>
      <c r="CR60" s="357">
        <f ca="1">IF(
COUNTIFS('Project Follow up - Base'!$S$20:$S$96,CR$2,'Project Follow up - Base'!$F$20:$F$96,$C60)&lt;= INDEX(List!$Q:$Q,MATCH(CR$2,List!$P:$P,0)),
0,
(COUNTIFS('Project Follow up - Base'!$S$20:$S$96,CR$2,'Project Follow up - Base'!$F$20:$F$96,$C60)
- INDEX(List!$Q:$Q,MATCH(CR$2,List!$P:$P,0)))
* INDEX(List!$R:$R,MATCH(CR$2,List!$P:$P,0)))</f>
        <v>0</v>
      </c>
      <c r="CS60" s="357">
        <f ca="1">IF(
COUNTIFS('Project Follow up - Base'!$S$20:$S$96,CS$2,'Project Follow up - Base'!$F$20:$F$96,$C60)&lt;= INDEX(List!$Q:$Q,MATCH(CS$2,List!$P:$P,0)),
0,
(COUNTIFS('Project Follow up - Base'!$S$20:$S$96,CS$2,'Project Follow up - Base'!$F$20:$F$96,$C60)
- INDEX(List!$Q:$Q,MATCH(CS$2,List!$P:$P,0)))
* INDEX(List!$R:$R,MATCH(CS$2,List!$P:$P,0)))</f>
        <v>0</v>
      </c>
      <c r="CT60" s="357">
        <f ca="1">IF(
COUNTIFS('Project Follow up - Base'!$S$20:$S$96,CT$2,'Project Follow up - Base'!$F$20:$F$96,$C60)&lt;= INDEX(List!$Q:$Q,MATCH(CT$2,List!$P:$P,0)),
0,
(COUNTIFS('Project Follow up - Base'!$S$20:$S$96,CT$2,'Project Follow up - Base'!$F$20:$F$96,$C60)
- INDEX(List!$Q:$Q,MATCH(CT$2,List!$P:$P,0)))
* INDEX(List!$R:$R,MATCH(CT$2,List!$P:$P,0)))</f>
        <v>0</v>
      </c>
      <c r="CU60" s="357">
        <f ca="1">IF(
COUNTIFS('Project Follow up - Base'!$S$20:$S$96,CU$2,'Project Follow up - Base'!$F$20:$F$96,$C60)&lt;= INDEX(List!$Q:$Q,MATCH(CU$2,List!$P:$P,0)),
0,
(COUNTIFS('Project Follow up - Base'!$S$20:$S$96,CU$2,'Project Follow up - Base'!$F$20:$F$96,$C60)
- INDEX(List!$Q:$Q,MATCH(CU$2,List!$P:$P,0)))
* INDEX(List!$R:$R,MATCH(CU$2,List!$P:$P,0)))</f>
        <v>0</v>
      </c>
      <c r="CV60" s="357">
        <f ca="1">IF(
COUNTIFS('Project Follow up - Base'!$S$20:$S$96,CV$2,'Project Follow up - Base'!$F$20:$F$96,$C60)&lt;= INDEX(List!$Q:$Q,MATCH(CV$2,List!$P:$P,0)),
0,
(COUNTIFS('Project Follow up - Base'!$S$20:$S$96,CV$2,'Project Follow up - Base'!$F$20:$F$96,$C60)
- INDEX(List!$Q:$Q,MATCH(CV$2,List!$P:$P,0)))
* INDEX(List!$R:$R,MATCH(CV$2,List!$P:$P,0)))</f>
        <v>0</v>
      </c>
      <c r="CW60" s="357">
        <f ca="1">IF(
COUNTIFS('Project Follow up - Base'!$S$20:$S$96,CW$2,'Project Follow up - Base'!$F$20:$F$96,$C60)&lt;= INDEX(List!$Q:$Q,MATCH(CW$2,List!$P:$P,0)),
0,
(COUNTIFS('Project Follow up - Base'!$S$20:$S$96,CW$2,'Project Follow up - Base'!$F$20:$F$96,$C60)
- INDEX(List!$Q:$Q,MATCH(CW$2,List!$P:$P,0)))
* INDEX(List!$R:$R,MATCH(CW$2,List!$P:$P,0)))</f>
        <v>0</v>
      </c>
      <c r="CX60" s="357">
        <f ca="1">IF(
COUNTIFS('Project Follow up - Base'!$S$20:$S$96,CX$2,'Project Follow up - Base'!$F$20:$F$96,$C60)&lt;= INDEX(List!$Q:$Q,MATCH(CX$2,List!$P:$P,0)),
0,
(COUNTIFS('Project Follow up - Base'!$S$20:$S$96,CX$2,'Project Follow up - Base'!$F$20:$F$96,$C60)
- INDEX(List!$Q:$Q,MATCH(CX$2,List!$P:$P,0)))
* INDEX(List!$R:$R,MATCH(CX$2,List!$P:$P,0)))</f>
        <v>0</v>
      </c>
      <c r="CY60" s="357">
        <f ca="1">IF(
COUNTIFS('Project Follow up - Base'!$S$20:$S$96,CY$2,'Project Follow up - Base'!$F$20:$F$96,$C60)&lt;= INDEX(List!$Q:$Q,MATCH(CY$2,List!$P:$P,0)),
0,
(COUNTIFS('Project Follow up - Base'!$S$20:$S$96,CY$2,'Project Follow up - Base'!$F$20:$F$96,$C60)
- INDEX(List!$Q:$Q,MATCH(CY$2,List!$P:$P,0)))
* INDEX(List!$R:$R,MATCH(CY$2,List!$P:$P,0)))</f>
        <v>0</v>
      </c>
      <c r="CZ60" s="357">
        <f ca="1">IF(
COUNTIFS('Project Follow up - Base'!$S$20:$S$96,CZ$2,'Project Follow up - Base'!$F$20:$F$96,$C60)&lt;= INDEX(List!$Q:$Q,MATCH(CZ$2,List!$P:$P,0)),
0,
(COUNTIFS('Project Follow up - Base'!$S$20:$S$96,CZ$2,'Project Follow up - Base'!$F$20:$F$96,$C60)
- INDEX(List!$Q:$Q,MATCH(CZ$2,List!$P:$P,0)))
* INDEX(List!$R:$R,MATCH(CZ$2,List!$P:$P,0)))</f>
        <v>0</v>
      </c>
      <c r="DA60" s="357">
        <f ca="1">IF(
COUNTIFS('Project Follow up - Base'!$S$20:$S$96,DA$2,'Project Follow up - Base'!$F$20:$F$96,$C60)&lt;= INDEX(List!$Q:$Q,MATCH(DA$2,List!$P:$P,0)),
0,
(COUNTIFS('Project Follow up - Base'!$S$20:$S$96,DA$2,'Project Follow up - Base'!$F$20:$F$96,$C60)
- INDEX(List!$Q:$Q,MATCH(DA$2,List!$P:$P,0)))
* INDEX(List!$R:$R,MATCH(DA$2,List!$P:$P,0)))</f>
        <v>0</v>
      </c>
      <c r="DB60" s="357">
        <f ca="1">IF(
COUNTIFS('Project Follow up - Base'!$S$20:$S$96,DB$2,'Project Follow up - Base'!$F$20:$F$96,$C60)&lt;= INDEX(List!$Q:$Q,MATCH(DB$2,List!$P:$P,0)),
0,
(COUNTIFS('Project Follow up - Base'!$S$20:$S$96,DB$2,'Project Follow up - Base'!$F$20:$F$96,$C60)
- INDEX(List!$Q:$Q,MATCH(DB$2,List!$P:$P,0)))
* INDEX(List!$R:$R,MATCH(DB$2,List!$P:$P,0)))</f>
        <v>0</v>
      </c>
    </row>
    <row r="61" spans="1:106" x14ac:dyDescent="0.2">
      <c r="A61" s="353">
        <f>COUNTIF('Project Follow up - Base'!$F$20:$F$96,C61)</f>
        <v>0</v>
      </c>
      <c r="B61" s="353">
        <f>'Employees Summary'!B62</f>
        <v>0</v>
      </c>
      <c r="C61" s="353">
        <f>'Employees Summary'!C62</f>
        <v>0</v>
      </c>
      <c r="D61" s="354" t="str">
        <f>IF(C61=0,"", IF(A61&gt;0,1-(G61*[1]KPI!$C$3)-(H61*[1]KPI!$C$4),""))</f>
        <v/>
      </c>
      <c r="E61" s="365" t="str">
        <f>IF(OR(C61='Project Follow up - Base'!$D$17,C61='Project Follow up - Base'!$D$38,C61='Project Follow up - Base'!$D$74), IF(SUMIF(B:B,B61,A:A)=0,"", AVERAGEIF(B:B,B61,D:D)),"")</f>
        <v/>
      </c>
      <c r="F61" s="366">
        <f>SUMIF('Project Follow up - Base'!$F$20:$F$102,'Employees KPIs'!C61,'Project Follow up - Base'!$AA$20:$AA$102)</f>
        <v>0</v>
      </c>
      <c r="G61" s="355">
        <f>IF( F61=0,
   0,
   IF(
     F61-
     [1]KPI!$F$3
     &lt;0,0,
     F61-
     [1]KPI!$F$3
    )*
     [1]KPI!$G$3
)</f>
        <v>0</v>
      </c>
      <c r="H61" s="355">
        <f t="shared" ca="1" si="0"/>
        <v>0</v>
      </c>
      <c r="I61" s="356">
        <f ca="1">IF(
COUNTIFS('Project Follow up - Base'!$S$20:$S$96,I$2,'Project Follow up - Base'!$F$20:$F$96,$C61)&lt;= INDEX(List!$Q:$Q,MATCH(I$2,List!$P:$P,0)),
0,
(COUNTIFS('Project Follow up - Base'!$S$20:$S$96,I$2,'Project Follow up - Base'!$F$20:$F$96,$C61)
- INDEX(List!$Q:$Q,MATCH(I$2,List!$P:$P,0)))
* INDEX(List!$R:$R,MATCH(I$2,List!$P:$P,0)))</f>
        <v>0</v>
      </c>
      <c r="J61" s="357">
        <f ca="1">IF(
COUNTIFS('Project Follow up - Base'!$S$20:$S$96,J$2,'Project Follow up - Base'!$F$20:$F$96,$C61)&lt;= INDEX(List!$Q:$Q,MATCH(J$2,List!$P:$P,0)),
0,
(COUNTIFS('Project Follow up - Base'!$S$20:$S$96,J$2,'Project Follow up - Base'!$F$20:$F$96,$C61)
- INDEX(List!$Q:$Q,MATCH(J$2,List!$P:$P,0)))
* INDEX(List!$R:$R,MATCH(J$2,List!$P:$P,0)))</f>
        <v>0</v>
      </c>
      <c r="K61" s="357">
        <f ca="1">IF(
COUNTIFS('Project Follow up - Base'!$S$20:$S$96,K$2,'Project Follow up - Base'!$F$20:$F$96,$C61)&lt;= INDEX(List!$Q:$Q,MATCH(K$2,List!$P:$P,0)),
0,
(COUNTIFS('Project Follow up - Base'!$S$20:$S$96,K$2,'Project Follow up - Base'!$F$20:$F$96,$C61)
- INDEX(List!$Q:$Q,MATCH(K$2,List!$P:$P,0)))
* INDEX(List!$R:$R,MATCH(K$2,List!$P:$P,0)))</f>
        <v>0</v>
      </c>
      <c r="L61" s="357">
        <f ca="1">IF(
COUNTIFS('Project Follow up - Base'!$S$20:$S$96,L$2,'Project Follow up - Base'!$F$20:$F$96,$C61)&lt;= INDEX(List!$Q:$Q,MATCH(L$2,List!$P:$P,0)),
0,
(COUNTIFS('Project Follow up - Base'!$S$20:$S$96,L$2,'Project Follow up - Base'!$F$20:$F$96,$C61)
- INDEX(List!$Q:$Q,MATCH(L$2,List!$P:$P,0)))
* INDEX(List!$R:$R,MATCH(L$2,List!$P:$P,0)))</f>
        <v>0</v>
      </c>
      <c r="M61" s="357">
        <f ca="1">IF(
COUNTIFS('Project Follow up - Base'!$S$20:$S$96,M$2,'Project Follow up - Base'!$F$20:$F$96,$C61)&lt;= INDEX(List!$Q:$Q,MATCH(M$2,List!$P:$P,0)),
0,
(COUNTIFS('Project Follow up - Base'!$S$20:$S$96,M$2,'Project Follow up - Base'!$F$20:$F$96,$C61)
- INDEX(List!$Q:$Q,MATCH(M$2,List!$P:$P,0)))
* INDEX(List!$R:$R,MATCH(M$2,List!$P:$P,0)))</f>
        <v>0</v>
      </c>
      <c r="N61" s="357">
        <f ca="1">IF(
COUNTIFS('Project Follow up - Base'!$S$20:$S$96,N$2,'Project Follow up - Base'!$F$20:$F$96,$C61)&lt;= INDEX(List!$Q:$Q,MATCH(N$2,List!$P:$P,0)),
0,
(COUNTIFS('Project Follow up - Base'!$S$20:$S$96,N$2,'Project Follow up - Base'!$F$20:$F$96,$C61)
- INDEX(List!$Q:$Q,MATCH(N$2,List!$P:$P,0)))
* INDEX(List!$R:$R,MATCH(N$2,List!$P:$P,0)))</f>
        <v>0</v>
      </c>
      <c r="O61" s="357">
        <f ca="1">IF(
COUNTIFS('Project Follow up - Base'!$S$20:$S$96,O$2,'Project Follow up - Base'!$F$20:$F$96,$C61)&lt;= INDEX(List!$Q:$Q,MATCH(O$2,List!$P:$P,0)),
0,
(COUNTIFS('Project Follow up - Base'!$S$20:$S$96,O$2,'Project Follow up - Base'!$F$20:$F$96,$C61)
- INDEX(List!$Q:$Q,MATCH(O$2,List!$P:$P,0)))
* INDEX(List!$R:$R,MATCH(O$2,List!$P:$P,0)))</f>
        <v>0</v>
      </c>
      <c r="P61" s="357">
        <f ca="1">IF(
COUNTIFS('Project Follow up - Base'!$S$20:$S$96,P$2,'Project Follow up - Base'!$F$20:$F$96,$C61)&lt;= INDEX(List!$Q:$Q,MATCH(P$2,List!$P:$P,0)),
0,
(COUNTIFS('Project Follow up - Base'!$S$20:$S$96,P$2,'Project Follow up - Base'!$F$20:$F$96,$C61)
- INDEX(List!$Q:$Q,MATCH(P$2,List!$P:$P,0)))
* INDEX(List!$R:$R,MATCH(P$2,List!$P:$P,0)))</f>
        <v>0</v>
      </c>
      <c r="Q61" s="357">
        <f ca="1">IF(
COUNTIFS('Project Follow up - Base'!$S$20:$S$96,Q$2,'Project Follow up - Base'!$F$20:$F$96,$C61)&lt;= INDEX(List!$Q:$Q,MATCH(Q$2,List!$P:$P,0)),
0,
(COUNTIFS('Project Follow up - Base'!$S$20:$S$96,Q$2,'Project Follow up - Base'!$F$20:$F$96,$C61)
- INDEX(List!$Q:$Q,MATCH(Q$2,List!$P:$P,0)))
* INDEX(List!$R:$R,MATCH(Q$2,List!$P:$P,0)))</f>
        <v>0</v>
      </c>
      <c r="R61" s="357">
        <f ca="1">IF(
COUNTIFS('Project Follow up - Base'!$S$20:$S$96,R$2,'Project Follow up - Base'!$F$20:$F$96,$C61)&lt;= INDEX(List!$Q:$Q,MATCH(R$2,List!$P:$P,0)),
0,
(COUNTIFS('Project Follow up - Base'!$S$20:$S$96,R$2,'Project Follow up - Base'!$F$20:$F$96,$C61)
- INDEX(List!$Q:$Q,MATCH(R$2,List!$P:$P,0)))
* INDEX(List!$R:$R,MATCH(R$2,List!$P:$P,0)))</f>
        <v>0</v>
      </c>
      <c r="S61" s="357">
        <f ca="1">IF(
COUNTIFS('Project Follow up - Base'!$S$20:$S$96,S$2,'Project Follow up - Base'!$F$20:$F$96,$C61)&lt;= INDEX(List!$Q:$Q,MATCH(S$2,List!$P:$P,0)),
0,
(COUNTIFS('Project Follow up - Base'!$S$20:$S$96,S$2,'Project Follow up - Base'!$F$20:$F$96,$C61)
- INDEX(List!$Q:$Q,MATCH(S$2,List!$P:$P,0)))
* INDEX(List!$R:$R,MATCH(S$2,List!$P:$P,0)))</f>
        <v>0</v>
      </c>
      <c r="T61" s="357">
        <f ca="1">IF(
COUNTIFS('Project Follow up - Base'!$S$20:$S$96,T$2,'Project Follow up - Base'!$F$20:$F$96,$C61)&lt;= INDEX(List!$Q:$Q,MATCH(T$2,List!$P:$P,0)),
0,
(COUNTIFS('Project Follow up - Base'!$S$20:$S$96,T$2,'Project Follow up - Base'!$F$20:$F$96,$C61)
- INDEX(List!$Q:$Q,MATCH(T$2,List!$P:$P,0)))
* INDEX(List!$R:$R,MATCH(T$2,List!$P:$P,0)))</f>
        <v>0</v>
      </c>
      <c r="U61" s="357">
        <f ca="1">IF(
COUNTIFS('Project Follow up - Base'!$S$20:$S$96,U$2,'Project Follow up - Base'!$F$20:$F$96,$C61)&lt;= INDEX(List!$Q:$Q,MATCH(U$2,List!$P:$P,0)),
0,
(COUNTIFS('Project Follow up - Base'!$S$20:$S$96,U$2,'Project Follow up - Base'!$F$20:$F$96,$C61)
- INDEX(List!$Q:$Q,MATCH(U$2,List!$P:$P,0)))
* INDEX(List!$R:$R,MATCH(U$2,List!$P:$P,0)))</f>
        <v>0</v>
      </c>
      <c r="V61" s="357">
        <f ca="1">IF(
COUNTIFS('Project Follow up - Base'!$S$20:$S$96,V$2,'Project Follow up - Base'!$F$20:$F$96,$C61)&lt;= INDEX(List!$Q:$Q,MATCH(V$2,List!$P:$P,0)),
0,
(COUNTIFS('Project Follow up - Base'!$S$20:$S$96,V$2,'Project Follow up - Base'!$F$20:$F$96,$C61)
- INDEX(List!$Q:$Q,MATCH(V$2,List!$P:$P,0)))
* INDEX(List!$R:$R,MATCH(V$2,List!$P:$P,0)))</f>
        <v>0</v>
      </c>
      <c r="W61" s="357">
        <f ca="1">IF(
COUNTIFS('Project Follow up - Base'!$S$20:$S$96,W$2,'Project Follow up - Base'!$F$20:$F$96,$C61)&lt;= INDEX(List!$Q:$Q,MATCH(W$2,List!$P:$P,0)),
0,
(COUNTIFS('Project Follow up - Base'!$S$20:$S$96,W$2,'Project Follow up - Base'!$F$20:$F$96,$C61)
- INDEX(List!$Q:$Q,MATCH(W$2,List!$P:$P,0)))
* INDEX(List!$R:$R,MATCH(W$2,List!$P:$P,0)))</f>
        <v>0</v>
      </c>
      <c r="X61" s="357">
        <f ca="1">IF(
COUNTIFS('Project Follow up - Base'!$S$20:$S$96,X$2,'Project Follow up - Base'!$F$20:$F$96,$C61)&lt;= INDEX(List!$Q:$Q,MATCH(X$2,List!$P:$P,0)),
0,
(COUNTIFS('Project Follow up - Base'!$S$20:$S$96,X$2,'Project Follow up - Base'!$F$20:$F$96,$C61)
- INDEX(List!$Q:$Q,MATCH(X$2,List!$P:$P,0)))
* INDEX(List!$R:$R,MATCH(X$2,List!$P:$P,0)))</f>
        <v>0</v>
      </c>
      <c r="Y61" s="357">
        <f ca="1">IF(
COUNTIFS('Project Follow up - Base'!$S$20:$S$96,Y$2,'Project Follow up - Base'!$F$20:$F$96,$C61)&lt;= INDEX(List!$Q:$Q,MATCH(Y$2,List!$P:$P,0)),
0,
(COUNTIFS('Project Follow up - Base'!$S$20:$S$96,Y$2,'Project Follow up - Base'!$F$20:$F$96,$C61)
- INDEX(List!$Q:$Q,MATCH(Y$2,List!$P:$P,0)))
* INDEX(List!$R:$R,MATCH(Y$2,List!$P:$P,0)))</f>
        <v>0</v>
      </c>
      <c r="Z61" s="357">
        <f ca="1">IF(
COUNTIFS('Project Follow up - Base'!$S$20:$S$96,Z$2,'Project Follow up - Base'!$F$20:$F$96,$C61)&lt;= INDEX(List!$Q:$Q,MATCH(Z$2,List!$P:$P,0)),
0,
(COUNTIFS('Project Follow up - Base'!$S$20:$S$96,Z$2,'Project Follow up - Base'!$F$20:$F$96,$C61)
- INDEX(List!$Q:$Q,MATCH(Z$2,List!$P:$P,0)))
* INDEX(List!$R:$R,MATCH(Z$2,List!$P:$P,0)))</f>
        <v>0</v>
      </c>
      <c r="AA61" s="357">
        <f ca="1">IF(
COUNTIFS('Project Follow up - Base'!$S$20:$S$96,AA$2,'Project Follow up - Base'!$F$20:$F$96,$C61)&lt;= INDEX(List!$Q:$Q,MATCH(AA$2,List!$P:$P,0)),
0,
(COUNTIFS('Project Follow up - Base'!$S$20:$S$96,AA$2,'Project Follow up - Base'!$F$20:$F$96,$C61)
- INDEX(List!$Q:$Q,MATCH(AA$2,List!$P:$P,0)))
* INDEX(List!$R:$R,MATCH(AA$2,List!$P:$P,0)))</f>
        <v>0</v>
      </c>
      <c r="AB61" s="357">
        <f ca="1">IF(
COUNTIFS('Project Follow up - Base'!$S$20:$S$96,AB$2,'Project Follow up - Base'!$F$20:$F$96,$C61)&lt;= INDEX(List!$Q:$Q,MATCH(AB$2,List!$P:$P,0)),
0,
(COUNTIFS('Project Follow up - Base'!$S$20:$S$96,AB$2,'Project Follow up - Base'!$F$20:$F$96,$C61)
- INDEX(List!$Q:$Q,MATCH(AB$2,List!$P:$P,0)))
* INDEX(List!$R:$R,MATCH(AB$2,List!$P:$P,0)))</f>
        <v>0</v>
      </c>
      <c r="AC61" s="357">
        <f ca="1">IF(
COUNTIFS('Project Follow up - Base'!$S$20:$S$96,AC$2,'Project Follow up - Base'!$F$20:$F$96,$C61)&lt;= INDEX(List!$Q:$Q,MATCH(AC$2,List!$P:$P,0)),
0,
(COUNTIFS('Project Follow up - Base'!$S$20:$S$96,AC$2,'Project Follow up - Base'!$F$20:$F$96,$C61)
- INDEX(List!$Q:$Q,MATCH(AC$2,List!$P:$P,0)))
* INDEX(List!$R:$R,MATCH(AC$2,List!$P:$P,0)))</f>
        <v>0</v>
      </c>
      <c r="AD61" s="357">
        <f ca="1">IF(
COUNTIFS('Project Follow up - Base'!$S$20:$S$96,AD$2,'Project Follow up - Base'!$F$20:$F$96,$C61)&lt;= INDEX(List!$Q:$Q,MATCH(AD$2,List!$P:$P,0)),
0,
(COUNTIFS('Project Follow up - Base'!$S$20:$S$96,AD$2,'Project Follow up - Base'!$F$20:$F$96,$C61)
- INDEX(List!$Q:$Q,MATCH(AD$2,List!$P:$P,0)))
* INDEX(List!$R:$R,MATCH(AD$2,List!$P:$P,0)))</f>
        <v>0</v>
      </c>
      <c r="AE61" s="357">
        <f ca="1">IF(
COUNTIFS('Project Follow up - Base'!$S$20:$S$96,AE$2,'Project Follow up - Base'!$F$20:$F$96,$C61)&lt;= INDEX(List!$Q:$Q,MATCH(AE$2,List!$P:$P,0)),
0,
(COUNTIFS('Project Follow up - Base'!$S$20:$S$96,AE$2,'Project Follow up - Base'!$F$20:$F$96,$C61)
- INDEX(List!$Q:$Q,MATCH(AE$2,List!$P:$P,0)))
* INDEX(List!$R:$R,MATCH(AE$2,List!$P:$P,0)))</f>
        <v>0</v>
      </c>
      <c r="AF61" s="357">
        <f ca="1">IF(
COUNTIFS('Project Follow up - Base'!$S$20:$S$96,AF$2,'Project Follow up - Base'!$F$20:$F$96,$C61)&lt;= INDEX(List!$Q:$Q,MATCH(AF$2,List!$P:$P,0)),
0,
(COUNTIFS('Project Follow up - Base'!$S$20:$S$96,AF$2,'Project Follow up - Base'!$F$20:$F$96,$C61)
- INDEX(List!$Q:$Q,MATCH(AF$2,List!$P:$P,0)))
* INDEX(List!$R:$R,MATCH(AF$2,List!$P:$P,0)))</f>
        <v>0</v>
      </c>
      <c r="AG61" s="357">
        <f ca="1">IF(
COUNTIFS('Project Follow up - Base'!$S$20:$S$96,AG$2,'Project Follow up - Base'!$F$20:$F$96,$C61)&lt;= INDEX(List!$Q:$Q,MATCH(AG$2,List!$P:$P,0)),
0,
(COUNTIFS('Project Follow up - Base'!$S$20:$S$96,AG$2,'Project Follow up - Base'!$F$20:$F$96,$C61)
- INDEX(List!$Q:$Q,MATCH(AG$2,List!$P:$P,0)))
* INDEX(List!$R:$R,MATCH(AG$2,List!$P:$P,0)))</f>
        <v>0</v>
      </c>
      <c r="AH61" s="357">
        <f ca="1">IF(
COUNTIFS('Project Follow up - Base'!$S$20:$S$96,AH$2,'Project Follow up - Base'!$F$20:$F$96,$C61)&lt;= INDEX(List!$Q:$Q,MATCH(AH$2,List!$P:$P,0)),
0,
(COUNTIFS('Project Follow up - Base'!$S$20:$S$96,AH$2,'Project Follow up - Base'!$F$20:$F$96,$C61)
- INDEX(List!$Q:$Q,MATCH(AH$2,List!$P:$P,0)))
* INDEX(List!$R:$R,MATCH(AH$2,List!$P:$P,0)))</f>
        <v>0</v>
      </c>
      <c r="AI61" s="357">
        <f ca="1">IF(
COUNTIFS('Project Follow up - Base'!$S$20:$S$96,AI$2,'Project Follow up - Base'!$F$20:$F$96,$C61)&lt;= INDEX(List!$Q:$Q,MATCH(AI$2,List!$P:$P,0)),
0,
(COUNTIFS('Project Follow up - Base'!$S$20:$S$96,AI$2,'Project Follow up - Base'!$F$20:$F$96,$C61)
- INDEX(List!$Q:$Q,MATCH(AI$2,List!$P:$P,0)))
* INDEX(List!$R:$R,MATCH(AI$2,List!$P:$P,0)))</f>
        <v>0</v>
      </c>
      <c r="AJ61" s="357">
        <f ca="1">IF(
COUNTIFS('Project Follow up - Base'!$S$20:$S$96,AJ$2,'Project Follow up - Base'!$F$20:$F$96,$C61)&lt;= INDEX(List!$Q:$Q,MATCH(AJ$2,List!$P:$P,0)),
0,
(COUNTIFS('Project Follow up - Base'!$S$20:$S$96,AJ$2,'Project Follow up - Base'!$F$20:$F$96,$C61)
- INDEX(List!$Q:$Q,MATCH(AJ$2,List!$P:$P,0)))
* INDEX(List!$R:$R,MATCH(AJ$2,List!$P:$P,0)))</f>
        <v>0</v>
      </c>
      <c r="AK61" s="357">
        <f ca="1">IF(
COUNTIFS('Project Follow up - Base'!$S$20:$S$96,AK$2,'Project Follow up - Base'!$F$20:$F$96,$C61)&lt;= INDEX(List!$Q:$Q,MATCH(AK$2,List!$P:$P,0)),
0,
(COUNTIFS('Project Follow up - Base'!$S$20:$S$96,AK$2,'Project Follow up - Base'!$F$20:$F$96,$C61)
- INDEX(List!$Q:$Q,MATCH(AK$2,List!$P:$P,0)))
* INDEX(List!$R:$R,MATCH(AK$2,List!$P:$P,0)))</f>
        <v>0</v>
      </c>
      <c r="AL61" s="357">
        <f ca="1">IF(
COUNTIFS('Project Follow up - Base'!$S$20:$S$96,AL$2,'Project Follow up - Base'!$F$20:$F$96,$C61)&lt;= INDEX(List!$Q:$Q,MATCH(AL$2,List!$P:$P,0)),
0,
(COUNTIFS('Project Follow up - Base'!$S$20:$S$96,AL$2,'Project Follow up - Base'!$F$20:$F$96,$C61)
- INDEX(List!$Q:$Q,MATCH(AL$2,List!$P:$P,0)))
* INDEX(List!$R:$R,MATCH(AL$2,List!$P:$P,0)))</f>
        <v>0</v>
      </c>
      <c r="AM61" s="357">
        <f ca="1">IF(
COUNTIFS('Project Follow up - Base'!$S$20:$S$96,AM$2,'Project Follow up - Base'!$F$20:$F$96,$C61)&lt;= INDEX(List!$Q:$Q,MATCH(AM$2,List!$P:$P,0)),
0,
(COUNTIFS('Project Follow up - Base'!$S$20:$S$96,AM$2,'Project Follow up - Base'!$F$20:$F$96,$C61)
- INDEX(List!$Q:$Q,MATCH(AM$2,List!$P:$P,0)))
* INDEX(List!$R:$R,MATCH(AM$2,List!$P:$P,0)))</f>
        <v>0</v>
      </c>
      <c r="AN61" s="357">
        <f ca="1">IF(
COUNTIFS('Project Follow up - Base'!$S$20:$S$96,AN$2,'Project Follow up - Base'!$F$20:$F$96,$C61)&lt;= INDEX(List!$Q:$Q,MATCH(AN$2,List!$P:$P,0)),
0,
(COUNTIFS('Project Follow up - Base'!$S$20:$S$96,AN$2,'Project Follow up - Base'!$F$20:$F$96,$C61)
- INDEX(List!$Q:$Q,MATCH(AN$2,List!$P:$P,0)))
* INDEX(List!$R:$R,MATCH(AN$2,List!$P:$P,0)))</f>
        <v>0</v>
      </c>
      <c r="AO61" s="357">
        <f ca="1">IF(
COUNTIFS('Project Follow up - Base'!$S$20:$S$96,AO$2,'Project Follow up - Base'!$F$20:$F$96,$C61)&lt;= INDEX(List!$Q:$Q,MATCH(AO$2,List!$P:$P,0)),
0,
(COUNTIFS('Project Follow up - Base'!$S$20:$S$96,AO$2,'Project Follow up - Base'!$F$20:$F$96,$C61)
- INDEX(List!$Q:$Q,MATCH(AO$2,List!$P:$P,0)))
* INDEX(List!$R:$R,MATCH(AO$2,List!$P:$P,0)))</f>
        <v>0</v>
      </c>
      <c r="AP61" s="357">
        <f ca="1">IF(
COUNTIFS('Project Follow up - Base'!$S$20:$S$96,AP$2,'Project Follow up - Base'!$F$20:$F$96,$C61)&lt;= INDEX(List!$Q:$Q,MATCH(AP$2,List!$P:$P,0)),
0,
(COUNTIFS('Project Follow up - Base'!$S$20:$S$96,AP$2,'Project Follow up - Base'!$F$20:$F$96,$C61)
- INDEX(List!$Q:$Q,MATCH(AP$2,List!$P:$P,0)))
* INDEX(List!$R:$R,MATCH(AP$2,List!$P:$P,0)))</f>
        <v>0</v>
      </c>
      <c r="AQ61" s="357">
        <f ca="1">IF(
COUNTIFS('Project Follow up - Base'!$S$20:$S$96,AQ$2,'Project Follow up - Base'!$F$20:$F$96,$C61)&lt;= INDEX(List!$Q:$Q,MATCH(AQ$2,List!$P:$P,0)),
0,
(COUNTIFS('Project Follow up - Base'!$S$20:$S$96,AQ$2,'Project Follow up - Base'!$F$20:$F$96,$C61)
- INDEX(List!$Q:$Q,MATCH(AQ$2,List!$P:$P,0)))
* INDEX(List!$R:$R,MATCH(AQ$2,List!$P:$P,0)))</f>
        <v>0</v>
      </c>
      <c r="AR61" s="357">
        <f ca="1">IF(
COUNTIFS('Project Follow up - Base'!$S$20:$S$96,AR$2,'Project Follow up - Base'!$F$20:$F$96,$C61)&lt;= INDEX(List!$Q:$Q,MATCH(AR$2,List!$P:$P,0)),
0,
(COUNTIFS('Project Follow up - Base'!$S$20:$S$96,AR$2,'Project Follow up - Base'!$F$20:$F$96,$C61)
- INDEX(List!$Q:$Q,MATCH(AR$2,List!$P:$P,0)))
* INDEX(List!$R:$R,MATCH(AR$2,List!$P:$P,0)))</f>
        <v>0</v>
      </c>
      <c r="AS61" s="357">
        <f ca="1">IF(
COUNTIFS('Project Follow up - Base'!$S$20:$S$96,AS$2,'Project Follow up - Base'!$F$20:$F$96,$C61)&lt;= INDEX(List!$Q:$Q,MATCH(AS$2,List!$P:$P,0)),
0,
(COUNTIFS('Project Follow up - Base'!$S$20:$S$96,AS$2,'Project Follow up - Base'!$F$20:$F$96,$C61)
- INDEX(List!$Q:$Q,MATCH(AS$2,List!$P:$P,0)))
* INDEX(List!$R:$R,MATCH(AS$2,List!$P:$P,0)))</f>
        <v>0</v>
      </c>
      <c r="AT61" s="357">
        <f ca="1">IF(
COUNTIFS('Project Follow up - Base'!$S$20:$S$96,AT$2,'Project Follow up - Base'!$F$20:$F$96,$C61)&lt;= INDEX(List!$Q:$Q,MATCH(AT$2,List!$P:$P,0)),
0,
(COUNTIFS('Project Follow up - Base'!$S$20:$S$96,AT$2,'Project Follow up - Base'!$F$20:$F$96,$C61)
- INDEX(List!$Q:$Q,MATCH(AT$2,List!$P:$P,0)))
* INDEX(List!$R:$R,MATCH(AT$2,List!$P:$P,0)))</f>
        <v>0</v>
      </c>
      <c r="AU61" s="357">
        <f ca="1">IF(
COUNTIFS('Project Follow up - Base'!$S$20:$S$96,AU$2,'Project Follow up - Base'!$F$20:$F$96,$C61)&lt;= INDEX(List!$Q:$Q,MATCH(AU$2,List!$P:$P,0)),
0,
(COUNTIFS('Project Follow up - Base'!$S$20:$S$96,AU$2,'Project Follow up - Base'!$F$20:$F$96,$C61)
- INDEX(List!$Q:$Q,MATCH(AU$2,List!$P:$P,0)))
* INDEX(List!$R:$R,MATCH(AU$2,List!$P:$P,0)))</f>
        <v>0</v>
      </c>
      <c r="AV61" s="357">
        <f ca="1">IF(
COUNTIFS('Project Follow up - Base'!$S$20:$S$96,AV$2,'Project Follow up - Base'!$F$20:$F$96,$C61)&lt;= INDEX(List!$Q:$Q,MATCH(AV$2,List!$P:$P,0)),
0,
(COUNTIFS('Project Follow up - Base'!$S$20:$S$96,AV$2,'Project Follow up - Base'!$F$20:$F$96,$C61)
- INDEX(List!$Q:$Q,MATCH(AV$2,List!$P:$P,0)))
* INDEX(List!$R:$R,MATCH(AV$2,List!$P:$P,0)))</f>
        <v>0</v>
      </c>
      <c r="AW61" s="357">
        <f ca="1">IF(
COUNTIFS('Project Follow up - Base'!$S$20:$S$96,AW$2,'Project Follow up - Base'!$F$20:$F$96,$C61)&lt;= INDEX(List!$Q:$Q,MATCH(AW$2,List!$P:$P,0)),
0,
(COUNTIFS('Project Follow up - Base'!$S$20:$S$96,AW$2,'Project Follow up - Base'!$F$20:$F$96,$C61)
- INDEX(List!$Q:$Q,MATCH(AW$2,List!$P:$P,0)))
* INDEX(List!$R:$R,MATCH(AW$2,List!$P:$P,0)))</f>
        <v>0</v>
      </c>
      <c r="AX61" s="357">
        <f ca="1">IF(
COUNTIFS('Project Follow up - Base'!$S$20:$S$96,AX$2,'Project Follow up - Base'!$F$20:$F$96,$C61)&lt;= INDEX(List!$Q:$Q,MATCH(AX$2,List!$P:$P,0)),
0,
(COUNTIFS('Project Follow up - Base'!$S$20:$S$96,AX$2,'Project Follow up - Base'!$F$20:$F$96,$C61)
- INDEX(List!$Q:$Q,MATCH(AX$2,List!$P:$P,0)))
* INDEX(List!$R:$R,MATCH(AX$2,List!$P:$P,0)))</f>
        <v>0</v>
      </c>
      <c r="AY61" s="357">
        <f ca="1">IF(
COUNTIFS('Project Follow up - Base'!$S$20:$S$96,AY$2,'Project Follow up - Base'!$F$20:$F$96,$C61)&lt;= INDEX(List!$Q:$Q,MATCH(AY$2,List!$P:$P,0)),
0,
(COUNTIFS('Project Follow up - Base'!$S$20:$S$96,AY$2,'Project Follow up - Base'!$F$20:$F$96,$C61)
- INDEX(List!$Q:$Q,MATCH(AY$2,List!$P:$P,0)))
* INDEX(List!$R:$R,MATCH(AY$2,List!$P:$P,0)))</f>
        <v>0</v>
      </c>
      <c r="AZ61" s="357">
        <f ca="1">IF(
COUNTIFS('Project Follow up - Base'!$S$20:$S$96,AZ$2,'Project Follow up - Base'!$F$20:$F$96,$C61)&lt;= INDEX(List!$Q:$Q,MATCH(AZ$2,List!$P:$P,0)),
0,
(COUNTIFS('Project Follow up - Base'!$S$20:$S$96,AZ$2,'Project Follow up - Base'!$F$20:$F$96,$C61)
- INDEX(List!$Q:$Q,MATCH(AZ$2,List!$P:$P,0)))
* INDEX(List!$R:$R,MATCH(AZ$2,List!$P:$P,0)))</f>
        <v>0</v>
      </c>
      <c r="BA61" s="357">
        <f ca="1">IF(
COUNTIFS('Project Follow up - Base'!$S$20:$S$96,BA$2,'Project Follow up - Base'!$F$20:$F$96,$C61)&lt;= INDEX(List!$Q:$Q,MATCH(BA$2,List!$P:$P,0)),
0,
(COUNTIFS('Project Follow up - Base'!$S$20:$S$96,BA$2,'Project Follow up - Base'!$F$20:$F$96,$C61)
- INDEX(List!$Q:$Q,MATCH(BA$2,List!$P:$P,0)))
* INDEX(List!$R:$R,MATCH(BA$2,List!$P:$P,0)))</f>
        <v>0</v>
      </c>
      <c r="BB61" s="357">
        <f ca="1">IF(
COUNTIFS('Project Follow up - Base'!$S$20:$S$96,BB$2,'Project Follow up - Base'!$F$20:$F$96,$C61)&lt;= INDEX(List!$Q:$Q,MATCH(BB$2,List!$P:$P,0)),
0,
(COUNTIFS('Project Follow up - Base'!$S$20:$S$96,BB$2,'Project Follow up - Base'!$F$20:$F$96,$C61)
- INDEX(List!$Q:$Q,MATCH(BB$2,List!$P:$P,0)))
* INDEX(List!$R:$R,MATCH(BB$2,List!$P:$P,0)))</f>
        <v>0</v>
      </c>
      <c r="BC61" s="357">
        <f ca="1">IF(
COUNTIFS('Project Follow up - Base'!$S$20:$S$96,BC$2,'Project Follow up - Base'!$F$20:$F$96,$C61)&lt;= INDEX(List!$Q:$Q,MATCH(BC$2,List!$P:$P,0)),
0,
(COUNTIFS('Project Follow up - Base'!$S$20:$S$96,BC$2,'Project Follow up - Base'!$F$20:$F$96,$C61)
- INDEX(List!$Q:$Q,MATCH(BC$2,List!$P:$P,0)))
* INDEX(List!$R:$R,MATCH(BC$2,List!$P:$P,0)))</f>
        <v>0</v>
      </c>
      <c r="BD61" s="357">
        <f ca="1">IF(
COUNTIFS('Project Follow up - Base'!$S$20:$S$96,BD$2,'Project Follow up - Base'!$F$20:$F$96,$C61)&lt;= INDEX(List!$Q:$Q,MATCH(BD$2,List!$P:$P,0)),
0,
(COUNTIFS('Project Follow up - Base'!$S$20:$S$96,BD$2,'Project Follow up - Base'!$F$20:$F$96,$C61)
- INDEX(List!$Q:$Q,MATCH(BD$2,List!$P:$P,0)))
* INDEX(List!$R:$R,MATCH(BD$2,List!$P:$P,0)))</f>
        <v>0</v>
      </c>
      <c r="BE61" s="357">
        <f ca="1">IF(
COUNTIFS('Project Follow up - Base'!$S$20:$S$96,BE$2,'Project Follow up - Base'!$F$20:$F$96,$C61)&lt;= INDEX(List!$Q:$Q,MATCH(BE$2,List!$P:$P,0)),
0,
(COUNTIFS('Project Follow up - Base'!$S$20:$S$96,BE$2,'Project Follow up - Base'!$F$20:$F$96,$C61)
- INDEX(List!$Q:$Q,MATCH(BE$2,List!$P:$P,0)))
* INDEX(List!$R:$R,MATCH(BE$2,List!$P:$P,0)))</f>
        <v>0</v>
      </c>
      <c r="BF61" s="357">
        <f ca="1">IF(
COUNTIFS('Project Follow up - Base'!$S$20:$S$96,BF$2,'Project Follow up - Base'!$F$20:$F$96,$C61)&lt;= INDEX(List!$Q:$Q,MATCH(BF$2,List!$P:$P,0)),
0,
(COUNTIFS('Project Follow up - Base'!$S$20:$S$96,BF$2,'Project Follow up - Base'!$F$20:$F$96,$C61)
- INDEX(List!$Q:$Q,MATCH(BF$2,List!$P:$P,0)))
* INDEX(List!$R:$R,MATCH(BF$2,List!$P:$P,0)))</f>
        <v>0</v>
      </c>
      <c r="BG61" s="357">
        <f ca="1">IF(
COUNTIFS('Project Follow up - Base'!$S$20:$S$96,BG$2,'Project Follow up - Base'!$F$20:$F$96,$C61)&lt;= INDEX(List!$Q:$Q,MATCH(BG$2,List!$P:$P,0)),
0,
(COUNTIFS('Project Follow up - Base'!$S$20:$S$96,BG$2,'Project Follow up - Base'!$F$20:$F$96,$C61)
- INDEX(List!$Q:$Q,MATCH(BG$2,List!$P:$P,0)))
* INDEX(List!$R:$R,MATCH(BG$2,List!$P:$P,0)))</f>
        <v>0</v>
      </c>
      <c r="BH61" s="357">
        <f ca="1">IF(
COUNTIFS('Project Follow up - Base'!$S$20:$S$96,BH$2,'Project Follow up - Base'!$F$20:$F$96,$C61)&lt;= INDEX(List!$Q:$Q,MATCH(BH$2,List!$P:$P,0)),
0,
(COUNTIFS('Project Follow up - Base'!$S$20:$S$96,BH$2,'Project Follow up - Base'!$F$20:$F$96,$C61)
- INDEX(List!$Q:$Q,MATCH(BH$2,List!$P:$P,0)))
* INDEX(List!$R:$R,MATCH(BH$2,List!$P:$P,0)))</f>
        <v>0</v>
      </c>
      <c r="BI61" s="357">
        <f ca="1">IF(
COUNTIFS('Project Follow up - Base'!$S$20:$S$96,BI$2,'Project Follow up - Base'!$F$20:$F$96,$C61)&lt;= INDEX(List!$Q:$Q,MATCH(BI$2,List!$P:$P,0)),
0,
(COUNTIFS('Project Follow up - Base'!$S$20:$S$96,BI$2,'Project Follow up - Base'!$F$20:$F$96,$C61)
- INDEX(List!$Q:$Q,MATCH(BI$2,List!$P:$P,0)))
* INDEX(List!$R:$R,MATCH(BI$2,List!$P:$P,0)))</f>
        <v>0</v>
      </c>
      <c r="BJ61" s="357">
        <f ca="1">IF(
COUNTIFS('Project Follow up - Base'!$S$20:$S$96,BJ$2,'Project Follow up - Base'!$F$20:$F$96,$C61)&lt;= INDEX(List!$Q:$Q,MATCH(BJ$2,List!$P:$P,0)),
0,
(COUNTIFS('Project Follow up - Base'!$S$20:$S$96,BJ$2,'Project Follow up - Base'!$F$20:$F$96,$C61)
- INDEX(List!$Q:$Q,MATCH(BJ$2,List!$P:$P,0)))
* INDEX(List!$R:$R,MATCH(BJ$2,List!$P:$P,0)))</f>
        <v>0</v>
      </c>
      <c r="BK61" s="357">
        <f ca="1">IF(
COUNTIFS('Project Follow up - Base'!$S$20:$S$96,BK$2,'Project Follow up - Base'!$F$20:$F$96,$C61)&lt;= INDEX(List!$Q:$Q,MATCH(BK$2,List!$P:$P,0)),
0,
(COUNTIFS('Project Follow up - Base'!$S$20:$S$96,BK$2,'Project Follow up - Base'!$F$20:$F$96,$C61)
- INDEX(List!$Q:$Q,MATCH(BK$2,List!$P:$P,0)))
* INDEX(List!$R:$R,MATCH(BK$2,List!$P:$P,0)))</f>
        <v>0</v>
      </c>
      <c r="BL61" s="357">
        <f ca="1">IF(
COUNTIFS('Project Follow up - Base'!$S$20:$S$96,BL$2,'Project Follow up - Base'!$F$20:$F$96,$C61)&lt;= INDEX(List!$Q:$Q,MATCH(BL$2,List!$P:$P,0)),
0,
(COUNTIFS('Project Follow up - Base'!$S$20:$S$96,BL$2,'Project Follow up - Base'!$F$20:$F$96,$C61)
- INDEX(List!$Q:$Q,MATCH(BL$2,List!$P:$P,0)))
* INDEX(List!$R:$R,MATCH(BL$2,List!$P:$P,0)))</f>
        <v>0</v>
      </c>
      <c r="BM61" s="357">
        <f ca="1">IF(
COUNTIFS('Project Follow up - Base'!$S$20:$S$96,BM$2,'Project Follow up - Base'!$F$20:$F$96,$C61)&lt;= INDEX(List!$Q:$Q,MATCH(BM$2,List!$P:$P,0)),
0,
(COUNTIFS('Project Follow up - Base'!$S$20:$S$96,BM$2,'Project Follow up - Base'!$F$20:$F$96,$C61)
- INDEX(List!$Q:$Q,MATCH(BM$2,List!$P:$P,0)))
* INDEX(List!$R:$R,MATCH(BM$2,List!$P:$P,0)))</f>
        <v>0</v>
      </c>
      <c r="BN61" s="357">
        <f ca="1">IF(
COUNTIFS('Project Follow up - Base'!$S$20:$S$96,BN$2,'Project Follow up - Base'!$F$20:$F$96,$C61)&lt;= INDEX(List!$Q:$Q,MATCH(BN$2,List!$P:$P,0)),
0,
(COUNTIFS('Project Follow up - Base'!$S$20:$S$96,BN$2,'Project Follow up - Base'!$F$20:$F$96,$C61)
- INDEX(List!$Q:$Q,MATCH(BN$2,List!$P:$P,0)))
* INDEX(List!$R:$R,MATCH(BN$2,List!$P:$P,0)))</f>
        <v>0</v>
      </c>
      <c r="BO61" s="357">
        <f ca="1">IF(
COUNTIFS('Project Follow up - Base'!$S$20:$S$96,BO$2,'Project Follow up - Base'!$F$20:$F$96,$C61)&lt;= INDEX(List!$Q:$Q,MATCH(BO$2,List!$P:$P,0)),
0,
(COUNTIFS('Project Follow up - Base'!$S$20:$S$96,BO$2,'Project Follow up - Base'!$F$20:$F$96,$C61)
- INDEX(List!$Q:$Q,MATCH(BO$2,List!$P:$P,0)))
* INDEX(List!$R:$R,MATCH(BO$2,List!$P:$P,0)))</f>
        <v>0</v>
      </c>
      <c r="BP61" s="357">
        <f ca="1">IF(
COUNTIFS('Project Follow up - Base'!$S$20:$S$96,BP$2,'Project Follow up - Base'!$F$20:$F$96,$C61)&lt;= INDEX(List!$Q:$Q,MATCH(BP$2,List!$P:$P,0)),
0,
(COUNTIFS('Project Follow up - Base'!$S$20:$S$96,BP$2,'Project Follow up - Base'!$F$20:$F$96,$C61)
- INDEX(List!$Q:$Q,MATCH(BP$2,List!$P:$P,0)))
* INDEX(List!$R:$R,MATCH(BP$2,List!$P:$P,0)))</f>
        <v>0</v>
      </c>
      <c r="BQ61" s="357">
        <f ca="1">IF(
COUNTIFS('Project Follow up - Base'!$S$20:$S$96,BQ$2,'Project Follow up - Base'!$F$20:$F$96,$C61)&lt;= INDEX(List!$Q:$Q,MATCH(BQ$2,List!$P:$P,0)),
0,
(COUNTIFS('Project Follow up - Base'!$S$20:$S$96,BQ$2,'Project Follow up - Base'!$F$20:$F$96,$C61)
- INDEX(List!$Q:$Q,MATCH(BQ$2,List!$P:$P,0)))
* INDEX(List!$R:$R,MATCH(BQ$2,List!$P:$P,0)))</f>
        <v>0</v>
      </c>
      <c r="BR61" s="357">
        <f ca="1">IF(
COUNTIFS('Project Follow up - Base'!$S$20:$S$96,BR$2,'Project Follow up - Base'!$F$20:$F$96,$C61)&lt;= INDEX(List!$Q:$Q,MATCH(BR$2,List!$P:$P,0)),
0,
(COUNTIFS('Project Follow up - Base'!$S$20:$S$96,BR$2,'Project Follow up - Base'!$F$20:$F$96,$C61)
- INDEX(List!$Q:$Q,MATCH(BR$2,List!$P:$P,0)))
* INDEX(List!$R:$R,MATCH(BR$2,List!$P:$P,0)))</f>
        <v>0</v>
      </c>
      <c r="BS61" s="357">
        <f ca="1">IF(
COUNTIFS('Project Follow up - Base'!$S$20:$S$96,BS$2,'Project Follow up - Base'!$F$20:$F$96,$C61)&lt;= INDEX(List!$Q:$Q,MATCH(BS$2,List!$P:$P,0)),
0,
(COUNTIFS('Project Follow up - Base'!$S$20:$S$96,BS$2,'Project Follow up - Base'!$F$20:$F$96,$C61)
- INDEX(List!$Q:$Q,MATCH(BS$2,List!$P:$P,0)))
* INDEX(List!$R:$R,MATCH(BS$2,List!$P:$P,0)))</f>
        <v>0</v>
      </c>
      <c r="BT61" s="357">
        <f ca="1">IF(
COUNTIFS('Project Follow up - Base'!$S$20:$S$96,BT$2,'Project Follow up - Base'!$F$20:$F$96,$C61)&lt;= INDEX(List!$Q:$Q,MATCH(BT$2,List!$P:$P,0)),
0,
(COUNTIFS('Project Follow up - Base'!$S$20:$S$96,BT$2,'Project Follow up - Base'!$F$20:$F$96,$C61)
- INDEX(List!$Q:$Q,MATCH(BT$2,List!$P:$P,0)))
* INDEX(List!$R:$R,MATCH(BT$2,List!$P:$P,0)))</f>
        <v>0</v>
      </c>
      <c r="BU61" s="357">
        <f ca="1">IF(
COUNTIFS('Project Follow up - Base'!$S$20:$S$96,BU$2,'Project Follow up - Base'!$F$20:$F$96,$C61)&lt;= INDEX(List!$Q:$Q,MATCH(BU$2,List!$P:$P,0)),
0,
(COUNTIFS('Project Follow up - Base'!$S$20:$S$96,BU$2,'Project Follow up - Base'!$F$20:$F$96,$C61)
- INDEX(List!$Q:$Q,MATCH(BU$2,List!$P:$P,0)))
* INDEX(List!$R:$R,MATCH(BU$2,List!$P:$P,0)))</f>
        <v>0</v>
      </c>
      <c r="BV61" s="357">
        <f ca="1">IF(
COUNTIFS('Project Follow up - Base'!$S$20:$S$96,BV$2,'Project Follow up - Base'!$F$20:$F$96,$C61)&lt;= INDEX(List!$Q:$Q,MATCH(BV$2,List!$P:$P,0)),
0,
(COUNTIFS('Project Follow up - Base'!$S$20:$S$96,BV$2,'Project Follow up - Base'!$F$20:$F$96,$C61)
- INDEX(List!$Q:$Q,MATCH(BV$2,List!$P:$P,0)))
* INDEX(List!$R:$R,MATCH(BV$2,List!$P:$P,0)))</f>
        <v>0</v>
      </c>
      <c r="BW61" s="357">
        <f ca="1">IF(
COUNTIFS('Project Follow up - Base'!$S$20:$S$96,BW$2,'Project Follow up - Base'!$F$20:$F$96,$C61)&lt;= INDEX(List!$Q:$Q,MATCH(BW$2,List!$P:$P,0)),
0,
(COUNTIFS('Project Follow up - Base'!$S$20:$S$96,BW$2,'Project Follow up - Base'!$F$20:$F$96,$C61)
- INDEX(List!$Q:$Q,MATCH(BW$2,List!$P:$P,0)))
* INDEX(List!$R:$R,MATCH(BW$2,List!$P:$P,0)))</f>
        <v>0</v>
      </c>
      <c r="BX61" s="357">
        <f ca="1">IF(
COUNTIFS('Project Follow up - Base'!$S$20:$S$96,BX$2,'Project Follow up - Base'!$F$20:$F$96,$C61)&lt;= INDEX(List!$Q:$Q,MATCH(BX$2,List!$P:$P,0)),
0,
(COUNTIFS('Project Follow up - Base'!$S$20:$S$96,BX$2,'Project Follow up - Base'!$F$20:$F$96,$C61)
- INDEX(List!$Q:$Q,MATCH(BX$2,List!$P:$P,0)))
* INDEX(List!$R:$R,MATCH(BX$2,List!$P:$P,0)))</f>
        <v>0</v>
      </c>
      <c r="BY61" s="357">
        <f ca="1">IF(
COUNTIFS('Project Follow up - Base'!$S$20:$S$96,BY$2,'Project Follow up - Base'!$F$20:$F$96,$C61)&lt;= INDEX(List!$Q:$Q,MATCH(BY$2,List!$P:$P,0)),
0,
(COUNTIFS('Project Follow up - Base'!$S$20:$S$96,BY$2,'Project Follow up - Base'!$F$20:$F$96,$C61)
- INDEX(List!$Q:$Q,MATCH(BY$2,List!$P:$P,0)))
* INDEX(List!$R:$R,MATCH(BY$2,List!$P:$P,0)))</f>
        <v>0</v>
      </c>
      <c r="BZ61" s="357">
        <f ca="1">IF(
COUNTIFS('Project Follow up - Base'!$S$20:$S$96,BZ$2,'Project Follow up - Base'!$F$20:$F$96,$C61)&lt;= INDEX(List!$Q:$Q,MATCH(BZ$2,List!$P:$P,0)),
0,
(COUNTIFS('Project Follow up - Base'!$S$20:$S$96,BZ$2,'Project Follow up - Base'!$F$20:$F$96,$C61)
- INDEX(List!$Q:$Q,MATCH(BZ$2,List!$P:$P,0)))
* INDEX(List!$R:$R,MATCH(BZ$2,List!$P:$P,0)))</f>
        <v>0</v>
      </c>
      <c r="CA61" s="357">
        <f ca="1">IF(
COUNTIFS('Project Follow up - Base'!$S$20:$S$96,CA$2,'Project Follow up - Base'!$F$20:$F$96,$C61)&lt;= INDEX(List!$Q:$Q,MATCH(CA$2,List!$P:$P,0)),
0,
(COUNTIFS('Project Follow up - Base'!$S$20:$S$96,CA$2,'Project Follow up - Base'!$F$20:$F$96,$C61)
- INDEX(List!$Q:$Q,MATCH(CA$2,List!$P:$P,0)))
* INDEX(List!$R:$R,MATCH(CA$2,List!$P:$P,0)))</f>
        <v>0</v>
      </c>
      <c r="CB61" s="357">
        <f ca="1">IF(
COUNTIFS('Project Follow up - Base'!$S$20:$S$96,CB$2,'Project Follow up - Base'!$F$20:$F$96,$C61)&lt;= INDEX(List!$Q:$Q,MATCH(CB$2,List!$P:$P,0)),
0,
(COUNTIFS('Project Follow up - Base'!$S$20:$S$96,CB$2,'Project Follow up - Base'!$F$20:$F$96,$C61)
- INDEX(List!$Q:$Q,MATCH(CB$2,List!$P:$P,0)))
* INDEX(List!$R:$R,MATCH(CB$2,List!$P:$P,0)))</f>
        <v>0</v>
      </c>
      <c r="CC61" s="357">
        <f ca="1">IF(
COUNTIFS('Project Follow up - Base'!$S$20:$S$96,CC$2,'Project Follow up - Base'!$F$20:$F$96,$C61)&lt;= INDEX(List!$Q:$Q,MATCH(CC$2,List!$P:$P,0)),
0,
(COUNTIFS('Project Follow up - Base'!$S$20:$S$96,CC$2,'Project Follow up - Base'!$F$20:$F$96,$C61)
- INDEX(List!$Q:$Q,MATCH(CC$2,List!$P:$P,0)))
* INDEX(List!$R:$R,MATCH(CC$2,List!$P:$P,0)))</f>
        <v>0</v>
      </c>
      <c r="CD61" s="357">
        <f ca="1">IF(
COUNTIFS('Project Follow up - Base'!$S$20:$S$96,CD$2,'Project Follow up - Base'!$F$20:$F$96,$C61)&lt;= INDEX(List!$Q:$Q,MATCH(CD$2,List!$P:$P,0)),
0,
(COUNTIFS('Project Follow up - Base'!$S$20:$S$96,CD$2,'Project Follow up - Base'!$F$20:$F$96,$C61)
- INDEX(List!$Q:$Q,MATCH(CD$2,List!$P:$P,0)))
* INDEX(List!$R:$R,MATCH(CD$2,List!$P:$P,0)))</f>
        <v>0</v>
      </c>
      <c r="CE61" s="357">
        <f ca="1">IF(
COUNTIFS('Project Follow up - Base'!$S$20:$S$96,CE$2,'Project Follow up - Base'!$F$20:$F$96,$C61)&lt;= INDEX(List!$Q:$Q,MATCH(CE$2,List!$P:$P,0)),
0,
(COUNTIFS('Project Follow up - Base'!$S$20:$S$96,CE$2,'Project Follow up - Base'!$F$20:$F$96,$C61)
- INDEX(List!$Q:$Q,MATCH(CE$2,List!$P:$P,0)))
* INDEX(List!$R:$R,MATCH(CE$2,List!$P:$P,0)))</f>
        <v>0</v>
      </c>
      <c r="CF61" s="357">
        <f ca="1">IF(
COUNTIFS('Project Follow up - Base'!$S$20:$S$96,CF$2,'Project Follow up - Base'!$F$20:$F$96,$C61)&lt;= INDEX(List!$Q:$Q,MATCH(CF$2,List!$P:$P,0)),
0,
(COUNTIFS('Project Follow up - Base'!$S$20:$S$96,CF$2,'Project Follow up - Base'!$F$20:$F$96,$C61)
- INDEX(List!$Q:$Q,MATCH(CF$2,List!$P:$P,0)))
* INDEX(List!$R:$R,MATCH(CF$2,List!$P:$P,0)))</f>
        <v>0</v>
      </c>
      <c r="CG61" s="357">
        <f ca="1">IF(
COUNTIFS('Project Follow up - Base'!$S$20:$S$96,CG$2,'Project Follow up - Base'!$F$20:$F$96,$C61)&lt;= INDEX(List!$Q:$Q,MATCH(CG$2,List!$P:$P,0)),
0,
(COUNTIFS('Project Follow up - Base'!$S$20:$S$96,CG$2,'Project Follow up - Base'!$F$20:$F$96,$C61)
- INDEX(List!$Q:$Q,MATCH(CG$2,List!$P:$P,0)))
* INDEX(List!$R:$R,MATCH(CG$2,List!$P:$P,0)))</f>
        <v>0</v>
      </c>
      <c r="CH61" s="357">
        <f ca="1">IF(
COUNTIFS('Project Follow up - Base'!$S$20:$S$96,CH$2,'Project Follow up - Base'!$F$20:$F$96,$C61)&lt;= INDEX(List!$Q:$Q,MATCH(CH$2,List!$P:$P,0)),
0,
(COUNTIFS('Project Follow up - Base'!$S$20:$S$96,CH$2,'Project Follow up - Base'!$F$20:$F$96,$C61)
- INDEX(List!$Q:$Q,MATCH(CH$2,List!$P:$P,0)))
* INDEX(List!$R:$R,MATCH(CH$2,List!$P:$P,0)))</f>
        <v>0</v>
      </c>
      <c r="CI61" s="357">
        <f ca="1">IF(
COUNTIFS('Project Follow up - Base'!$S$20:$S$96,CI$2,'Project Follow up - Base'!$F$20:$F$96,$C61)&lt;= INDEX(List!$Q:$Q,MATCH(CI$2,List!$P:$P,0)),
0,
(COUNTIFS('Project Follow up - Base'!$S$20:$S$96,CI$2,'Project Follow up - Base'!$F$20:$F$96,$C61)
- INDEX(List!$Q:$Q,MATCH(CI$2,List!$P:$P,0)))
* INDEX(List!$R:$R,MATCH(CI$2,List!$P:$P,0)))</f>
        <v>0</v>
      </c>
      <c r="CJ61" s="357">
        <f ca="1">IF(
COUNTIFS('Project Follow up - Base'!$S$20:$S$96,CJ$2,'Project Follow up - Base'!$F$20:$F$96,$C61)&lt;= INDEX(List!$Q:$Q,MATCH(CJ$2,List!$P:$P,0)),
0,
(COUNTIFS('Project Follow up - Base'!$S$20:$S$96,CJ$2,'Project Follow up - Base'!$F$20:$F$96,$C61)
- INDEX(List!$Q:$Q,MATCH(CJ$2,List!$P:$P,0)))
* INDEX(List!$R:$R,MATCH(CJ$2,List!$P:$P,0)))</f>
        <v>0</v>
      </c>
      <c r="CK61" s="357">
        <f ca="1">IF(
COUNTIFS('Project Follow up - Base'!$S$20:$S$96,CK$2,'Project Follow up - Base'!$F$20:$F$96,$C61)&lt;= INDEX(List!$Q:$Q,MATCH(CK$2,List!$P:$P,0)),
0,
(COUNTIFS('Project Follow up - Base'!$S$20:$S$96,CK$2,'Project Follow up - Base'!$F$20:$F$96,$C61)
- INDEX(List!$Q:$Q,MATCH(CK$2,List!$P:$P,0)))
* INDEX(List!$R:$R,MATCH(CK$2,List!$P:$P,0)))</f>
        <v>0</v>
      </c>
      <c r="CL61" s="357">
        <f ca="1">IF(
COUNTIFS('Project Follow up - Base'!$S$20:$S$96,CL$2,'Project Follow up - Base'!$F$20:$F$96,$C61)&lt;= INDEX(List!$Q:$Q,MATCH(CL$2,List!$P:$P,0)),
0,
(COUNTIFS('Project Follow up - Base'!$S$20:$S$96,CL$2,'Project Follow up - Base'!$F$20:$F$96,$C61)
- INDEX(List!$Q:$Q,MATCH(CL$2,List!$P:$P,0)))
* INDEX(List!$R:$R,MATCH(CL$2,List!$P:$P,0)))</f>
        <v>0</v>
      </c>
      <c r="CM61" s="357">
        <f ca="1">IF(
COUNTIFS('Project Follow up - Base'!$S$20:$S$96,CM$2,'Project Follow up - Base'!$F$20:$F$96,$C61)&lt;= INDEX(List!$Q:$Q,MATCH(CM$2,List!$P:$P,0)),
0,
(COUNTIFS('Project Follow up - Base'!$S$20:$S$96,CM$2,'Project Follow up - Base'!$F$20:$F$96,$C61)
- INDEX(List!$Q:$Q,MATCH(CM$2,List!$P:$P,0)))
* INDEX(List!$R:$R,MATCH(CM$2,List!$P:$P,0)))</f>
        <v>0</v>
      </c>
      <c r="CN61" s="357">
        <f ca="1">IF(
COUNTIFS('Project Follow up - Base'!$S$20:$S$96,CN$2,'Project Follow up - Base'!$F$20:$F$96,$C61)&lt;= INDEX(List!$Q:$Q,MATCH(CN$2,List!$P:$P,0)),
0,
(COUNTIFS('Project Follow up - Base'!$S$20:$S$96,CN$2,'Project Follow up - Base'!$F$20:$F$96,$C61)
- INDEX(List!$Q:$Q,MATCH(CN$2,List!$P:$P,0)))
* INDEX(List!$R:$R,MATCH(CN$2,List!$P:$P,0)))</f>
        <v>0</v>
      </c>
      <c r="CO61" s="357">
        <f ca="1">IF(
COUNTIFS('Project Follow up - Base'!$S$20:$S$96,CO$2,'Project Follow up - Base'!$F$20:$F$96,$C61)&lt;= INDEX(List!$Q:$Q,MATCH(CO$2,List!$P:$P,0)),
0,
(COUNTIFS('Project Follow up - Base'!$S$20:$S$96,CO$2,'Project Follow up - Base'!$F$20:$F$96,$C61)
- INDEX(List!$Q:$Q,MATCH(CO$2,List!$P:$P,0)))
* INDEX(List!$R:$R,MATCH(CO$2,List!$P:$P,0)))</f>
        <v>0</v>
      </c>
      <c r="CP61" s="357">
        <f ca="1">IF(
COUNTIFS('Project Follow up - Base'!$S$20:$S$96,CP$2,'Project Follow up - Base'!$F$20:$F$96,$C61)&lt;= INDEX(List!$Q:$Q,MATCH(CP$2,List!$P:$P,0)),
0,
(COUNTIFS('Project Follow up - Base'!$S$20:$S$96,CP$2,'Project Follow up - Base'!$F$20:$F$96,$C61)
- INDEX(List!$Q:$Q,MATCH(CP$2,List!$P:$P,0)))
* INDEX(List!$R:$R,MATCH(CP$2,List!$P:$P,0)))</f>
        <v>0</v>
      </c>
      <c r="CQ61" s="357">
        <f ca="1">IF(
COUNTIFS('Project Follow up - Base'!$S$20:$S$96,CQ$2,'Project Follow up - Base'!$F$20:$F$96,$C61)&lt;= INDEX(List!$Q:$Q,MATCH(CQ$2,List!$P:$P,0)),
0,
(COUNTIFS('Project Follow up - Base'!$S$20:$S$96,CQ$2,'Project Follow up - Base'!$F$20:$F$96,$C61)
- INDEX(List!$Q:$Q,MATCH(CQ$2,List!$P:$P,0)))
* INDEX(List!$R:$R,MATCH(CQ$2,List!$P:$P,0)))</f>
        <v>0</v>
      </c>
      <c r="CR61" s="357">
        <f ca="1">IF(
COUNTIFS('Project Follow up - Base'!$S$20:$S$96,CR$2,'Project Follow up - Base'!$F$20:$F$96,$C61)&lt;= INDEX(List!$Q:$Q,MATCH(CR$2,List!$P:$P,0)),
0,
(COUNTIFS('Project Follow up - Base'!$S$20:$S$96,CR$2,'Project Follow up - Base'!$F$20:$F$96,$C61)
- INDEX(List!$Q:$Q,MATCH(CR$2,List!$P:$P,0)))
* INDEX(List!$R:$R,MATCH(CR$2,List!$P:$P,0)))</f>
        <v>0</v>
      </c>
      <c r="CS61" s="357">
        <f ca="1">IF(
COUNTIFS('Project Follow up - Base'!$S$20:$S$96,CS$2,'Project Follow up - Base'!$F$20:$F$96,$C61)&lt;= INDEX(List!$Q:$Q,MATCH(CS$2,List!$P:$P,0)),
0,
(COUNTIFS('Project Follow up - Base'!$S$20:$S$96,CS$2,'Project Follow up - Base'!$F$20:$F$96,$C61)
- INDEX(List!$Q:$Q,MATCH(CS$2,List!$P:$P,0)))
* INDEX(List!$R:$R,MATCH(CS$2,List!$P:$P,0)))</f>
        <v>0</v>
      </c>
      <c r="CT61" s="357">
        <f ca="1">IF(
COUNTIFS('Project Follow up - Base'!$S$20:$S$96,CT$2,'Project Follow up - Base'!$F$20:$F$96,$C61)&lt;= INDEX(List!$Q:$Q,MATCH(CT$2,List!$P:$P,0)),
0,
(COUNTIFS('Project Follow up - Base'!$S$20:$S$96,CT$2,'Project Follow up - Base'!$F$20:$F$96,$C61)
- INDEX(List!$Q:$Q,MATCH(CT$2,List!$P:$P,0)))
* INDEX(List!$R:$R,MATCH(CT$2,List!$P:$P,0)))</f>
        <v>0</v>
      </c>
      <c r="CU61" s="357">
        <f ca="1">IF(
COUNTIFS('Project Follow up - Base'!$S$20:$S$96,CU$2,'Project Follow up - Base'!$F$20:$F$96,$C61)&lt;= INDEX(List!$Q:$Q,MATCH(CU$2,List!$P:$P,0)),
0,
(COUNTIFS('Project Follow up - Base'!$S$20:$S$96,CU$2,'Project Follow up - Base'!$F$20:$F$96,$C61)
- INDEX(List!$Q:$Q,MATCH(CU$2,List!$P:$P,0)))
* INDEX(List!$R:$R,MATCH(CU$2,List!$P:$P,0)))</f>
        <v>0</v>
      </c>
      <c r="CV61" s="357">
        <f ca="1">IF(
COUNTIFS('Project Follow up - Base'!$S$20:$S$96,CV$2,'Project Follow up - Base'!$F$20:$F$96,$C61)&lt;= INDEX(List!$Q:$Q,MATCH(CV$2,List!$P:$P,0)),
0,
(COUNTIFS('Project Follow up - Base'!$S$20:$S$96,CV$2,'Project Follow up - Base'!$F$20:$F$96,$C61)
- INDEX(List!$Q:$Q,MATCH(CV$2,List!$P:$P,0)))
* INDEX(List!$R:$R,MATCH(CV$2,List!$P:$P,0)))</f>
        <v>0</v>
      </c>
      <c r="CW61" s="357">
        <f ca="1">IF(
COUNTIFS('Project Follow up - Base'!$S$20:$S$96,CW$2,'Project Follow up - Base'!$F$20:$F$96,$C61)&lt;= INDEX(List!$Q:$Q,MATCH(CW$2,List!$P:$P,0)),
0,
(COUNTIFS('Project Follow up - Base'!$S$20:$S$96,CW$2,'Project Follow up - Base'!$F$20:$F$96,$C61)
- INDEX(List!$Q:$Q,MATCH(CW$2,List!$P:$P,0)))
* INDEX(List!$R:$R,MATCH(CW$2,List!$P:$P,0)))</f>
        <v>0</v>
      </c>
      <c r="CX61" s="357">
        <f ca="1">IF(
COUNTIFS('Project Follow up - Base'!$S$20:$S$96,CX$2,'Project Follow up - Base'!$F$20:$F$96,$C61)&lt;= INDEX(List!$Q:$Q,MATCH(CX$2,List!$P:$P,0)),
0,
(COUNTIFS('Project Follow up - Base'!$S$20:$S$96,CX$2,'Project Follow up - Base'!$F$20:$F$96,$C61)
- INDEX(List!$Q:$Q,MATCH(CX$2,List!$P:$P,0)))
* INDEX(List!$R:$R,MATCH(CX$2,List!$P:$P,0)))</f>
        <v>0</v>
      </c>
      <c r="CY61" s="357">
        <f ca="1">IF(
COUNTIFS('Project Follow up - Base'!$S$20:$S$96,CY$2,'Project Follow up - Base'!$F$20:$F$96,$C61)&lt;= INDEX(List!$Q:$Q,MATCH(CY$2,List!$P:$P,0)),
0,
(COUNTIFS('Project Follow up - Base'!$S$20:$S$96,CY$2,'Project Follow up - Base'!$F$20:$F$96,$C61)
- INDEX(List!$Q:$Q,MATCH(CY$2,List!$P:$P,0)))
* INDEX(List!$R:$R,MATCH(CY$2,List!$P:$P,0)))</f>
        <v>0</v>
      </c>
      <c r="CZ61" s="357">
        <f ca="1">IF(
COUNTIFS('Project Follow up - Base'!$S$20:$S$96,CZ$2,'Project Follow up - Base'!$F$20:$F$96,$C61)&lt;= INDEX(List!$Q:$Q,MATCH(CZ$2,List!$P:$P,0)),
0,
(COUNTIFS('Project Follow up - Base'!$S$20:$S$96,CZ$2,'Project Follow up - Base'!$F$20:$F$96,$C61)
- INDEX(List!$Q:$Q,MATCH(CZ$2,List!$P:$P,0)))
* INDEX(List!$R:$R,MATCH(CZ$2,List!$P:$P,0)))</f>
        <v>0</v>
      </c>
      <c r="DA61" s="357">
        <f ca="1">IF(
COUNTIFS('Project Follow up - Base'!$S$20:$S$96,DA$2,'Project Follow up - Base'!$F$20:$F$96,$C61)&lt;= INDEX(List!$Q:$Q,MATCH(DA$2,List!$P:$P,0)),
0,
(COUNTIFS('Project Follow up - Base'!$S$20:$S$96,DA$2,'Project Follow up - Base'!$F$20:$F$96,$C61)
- INDEX(List!$Q:$Q,MATCH(DA$2,List!$P:$P,0)))
* INDEX(List!$R:$R,MATCH(DA$2,List!$P:$P,0)))</f>
        <v>0</v>
      </c>
      <c r="DB61" s="357">
        <f ca="1">IF(
COUNTIFS('Project Follow up - Base'!$S$20:$S$96,DB$2,'Project Follow up - Base'!$F$20:$F$96,$C61)&lt;= INDEX(List!$Q:$Q,MATCH(DB$2,List!$P:$P,0)),
0,
(COUNTIFS('Project Follow up - Base'!$S$20:$S$96,DB$2,'Project Follow up - Base'!$F$20:$F$96,$C61)
- INDEX(List!$Q:$Q,MATCH(DB$2,List!$P:$P,0)))
* INDEX(List!$R:$R,MATCH(DB$2,List!$P:$P,0)))</f>
        <v>0</v>
      </c>
    </row>
    <row r="62" spans="1:106" x14ac:dyDescent="0.2">
      <c r="A62" s="353">
        <f>COUNTIF('Project Follow up - Base'!$F$20:$F$96,C62)</f>
        <v>0</v>
      </c>
      <c r="B62" s="353">
        <f>'Employees Summary'!B63</f>
        <v>0</v>
      </c>
      <c r="C62" s="353">
        <f>'Employees Summary'!C63</f>
        <v>0</v>
      </c>
      <c r="D62" s="354" t="str">
        <f>IF(C62=0,"", IF(A62&gt;0,1-(G62*[1]KPI!$C$3)-(H62*[1]KPI!$C$4),""))</f>
        <v/>
      </c>
      <c r="E62" s="365" t="str">
        <f>IF(OR(C62='Project Follow up - Base'!$D$17,C62='Project Follow up - Base'!$D$38,C62='Project Follow up - Base'!$D$74), IF(SUMIF(B:B,B62,A:A)=0,"", AVERAGEIF(B:B,B62,D:D)),"")</f>
        <v/>
      </c>
      <c r="F62" s="366">
        <f>SUMIF('Project Follow up - Base'!$F$20:$F$102,'Employees KPIs'!C62,'Project Follow up - Base'!$AA$20:$AA$102)</f>
        <v>0</v>
      </c>
      <c r="G62" s="355">
        <f>IF( F62=0,
   0,
   IF(
     F62-
     [1]KPI!$F$3
     &lt;0,0,
     F62-
     [1]KPI!$F$3
    )*
     [1]KPI!$G$3
)</f>
        <v>0</v>
      </c>
      <c r="H62" s="355">
        <f t="shared" ca="1" si="0"/>
        <v>0</v>
      </c>
      <c r="I62" s="356">
        <f ca="1">IF(
COUNTIFS('Project Follow up - Base'!$S$20:$S$96,I$2,'Project Follow up - Base'!$F$20:$F$96,$C62)&lt;= INDEX(List!$Q:$Q,MATCH(I$2,List!$P:$P,0)),
0,
(COUNTIFS('Project Follow up - Base'!$S$20:$S$96,I$2,'Project Follow up - Base'!$F$20:$F$96,$C62)
- INDEX(List!$Q:$Q,MATCH(I$2,List!$P:$P,0)))
* INDEX(List!$R:$R,MATCH(I$2,List!$P:$P,0)))</f>
        <v>0</v>
      </c>
      <c r="J62" s="357">
        <f ca="1">IF(
COUNTIFS('Project Follow up - Base'!$S$20:$S$96,J$2,'Project Follow up - Base'!$F$20:$F$96,$C62)&lt;= INDEX(List!$Q:$Q,MATCH(J$2,List!$P:$P,0)),
0,
(COUNTIFS('Project Follow up - Base'!$S$20:$S$96,J$2,'Project Follow up - Base'!$F$20:$F$96,$C62)
- INDEX(List!$Q:$Q,MATCH(J$2,List!$P:$P,0)))
* INDEX(List!$R:$R,MATCH(J$2,List!$P:$P,0)))</f>
        <v>0</v>
      </c>
      <c r="K62" s="357">
        <f ca="1">IF(
COUNTIFS('Project Follow up - Base'!$S$20:$S$96,K$2,'Project Follow up - Base'!$F$20:$F$96,$C62)&lt;= INDEX(List!$Q:$Q,MATCH(K$2,List!$P:$P,0)),
0,
(COUNTIFS('Project Follow up - Base'!$S$20:$S$96,K$2,'Project Follow up - Base'!$F$20:$F$96,$C62)
- INDEX(List!$Q:$Q,MATCH(K$2,List!$P:$P,0)))
* INDEX(List!$R:$R,MATCH(K$2,List!$P:$P,0)))</f>
        <v>0</v>
      </c>
      <c r="L62" s="357">
        <f ca="1">IF(
COUNTIFS('Project Follow up - Base'!$S$20:$S$96,L$2,'Project Follow up - Base'!$F$20:$F$96,$C62)&lt;= INDEX(List!$Q:$Q,MATCH(L$2,List!$P:$P,0)),
0,
(COUNTIFS('Project Follow up - Base'!$S$20:$S$96,L$2,'Project Follow up - Base'!$F$20:$F$96,$C62)
- INDEX(List!$Q:$Q,MATCH(L$2,List!$P:$P,0)))
* INDEX(List!$R:$R,MATCH(L$2,List!$P:$P,0)))</f>
        <v>0</v>
      </c>
      <c r="M62" s="357">
        <f ca="1">IF(
COUNTIFS('Project Follow up - Base'!$S$20:$S$96,M$2,'Project Follow up - Base'!$F$20:$F$96,$C62)&lt;= INDEX(List!$Q:$Q,MATCH(M$2,List!$P:$P,0)),
0,
(COUNTIFS('Project Follow up - Base'!$S$20:$S$96,M$2,'Project Follow up - Base'!$F$20:$F$96,$C62)
- INDEX(List!$Q:$Q,MATCH(M$2,List!$P:$P,0)))
* INDEX(List!$R:$R,MATCH(M$2,List!$P:$P,0)))</f>
        <v>0</v>
      </c>
      <c r="N62" s="357">
        <f ca="1">IF(
COUNTIFS('Project Follow up - Base'!$S$20:$S$96,N$2,'Project Follow up - Base'!$F$20:$F$96,$C62)&lt;= INDEX(List!$Q:$Q,MATCH(N$2,List!$P:$P,0)),
0,
(COUNTIFS('Project Follow up - Base'!$S$20:$S$96,N$2,'Project Follow up - Base'!$F$20:$F$96,$C62)
- INDEX(List!$Q:$Q,MATCH(N$2,List!$P:$P,0)))
* INDEX(List!$R:$R,MATCH(N$2,List!$P:$P,0)))</f>
        <v>0</v>
      </c>
      <c r="O62" s="357">
        <f ca="1">IF(
COUNTIFS('Project Follow up - Base'!$S$20:$S$96,O$2,'Project Follow up - Base'!$F$20:$F$96,$C62)&lt;= INDEX(List!$Q:$Q,MATCH(O$2,List!$P:$P,0)),
0,
(COUNTIFS('Project Follow up - Base'!$S$20:$S$96,O$2,'Project Follow up - Base'!$F$20:$F$96,$C62)
- INDEX(List!$Q:$Q,MATCH(O$2,List!$P:$P,0)))
* INDEX(List!$R:$R,MATCH(O$2,List!$P:$P,0)))</f>
        <v>0</v>
      </c>
      <c r="P62" s="357">
        <f ca="1">IF(
COUNTIFS('Project Follow up - Base'!$S$20:$S$96,P$2,'Project Follow up - Base'!$F$20:$F$96,$C62)&lt;= INDEX(List!$Q:$Q,MATCH(P$2,List!$P:$P,0)),
0,
(COUNTIFS('Project Follow up - Base'!$S$20:$S$96,P$2,'Project Follow up - Base'!$F$20:$F$96,$C62)
- INDEX(List!$Q:$Q,MATCH(P$2,List!$P:$P,0)))
* INDEX(List!$R:$R,MATCH(P$2,List!$P:$P,0)))</f>
        <v>0</v>
      </c>
      <c r="Q62" s="357">
        <f ca="1">IF(
COUNTIFS('Project Follow up - Base'!$S$20:$S$96,Q$2,'Project Follow up - Base'!$F$20:$F$96,$C62)&lt;= INDEX(List!$Q:$Q,MATCH(Q$2,List!$P:$P,0)),
0,
(COUNTIFS('Project Follow up - Base'!$S$20:$S$96,Q$2,'Project Follow up - Base'!$F$20:$F$96,$C62)
- INDEX(List!$Q:$Q,MATCH(Q$2,List!$P:$P,0)))
* INDEX(List!$R:$R,MATCH(Q$2,List!$P:$P,0)))</f>
        <v>0</v>
      </c>
      <c r="R62" s="357">
        <f ca="1">IF(
COUNTIFS('Project Follow up - Base'!$S$20:$S$96,R$2,'Project Follow up - Base'!$F$20:$F$96,$C62)&lt;= INDEX(List!$Q:$Q,MATCH(R$2,List!$P:$P,0)),
0,
(COUNTIFS('Project Follow up - Base'!$S$20:$S$96,R$2,'Project Follow up - Base'!$F$20:$F$96,$C62)
- INDEX(List!$Q:$Q,MATCH(R$2,List!$P:$P,0)))
* INDEX(List!$R:$R,MATCH(R$2,List!$P:$P,0)))</f>
        <v>0</v>
      </c>
      <c r="S62" s="357">
        <f ca="1">IF(
COUNTIFS('Project Follow up - Base'!$S$20:$S$96,S$2,'Project Follow up - Base'!$F$20:$F$96,$C62)&lt;= INDEX(List!$Q:$Q,MATCH(S$2,List!$P:$P,0)),
0,
(COUNTIFS('Project Follow up - Base'!$S$20:$S$96,S$2,'Project Follow up - Base'!$F$20:$F$96,$C62)
- INDEX(List!$Q:$Q,MATCH(S$2,List!$P:$P,0)))
* INDEX(List!$R:$R,MATCH(S$2,List!$P:$P,0)))</f>
        <v>0</v>
      </c>
      <c r="T62" s="357">
        <f ca="1">IF(
COUNTIFS('Project Follow up - Base'!$S$20:$S$96,T$2,'Project Follow up - Base'!$F$20:$F$96,$C62)&lt;= INDEX(List!$Q:$Q,MATCH(T$2,List!$P:$P,0)),
0,
(COUNTIFS('Project Follow up - Base'!$S$20:$S$96,T$2,'Project Follow up - Base'!$F$20:$F$96,$C62)
- INDEX(List!$Q:$Q,MATCH(T$2,List!$P:$P,0)))
* INDEX(List!$R:$R,MATCH(T$2,List!$P:$P,0)))</f>
        <v>0</v>
      </c>
      <c r="U62" s="357">
        <f ca="1">IF(
COUNTIFS('Project Follow up - Base'!$S$20:$S$96,U$2,'Project Follow up - Base'!$F$20:$F$96,$C62)&lt;= INDEX(List!$Q:$Q,MATCH(U$2,List!$P:$P,0)),
0,
(COUNTIFS('Project Follow up - Base'!$S$20:$S$96,U$2,'Project Follow up - Base'!$F$20:$F$96,$C62)
- INDEX(List!$Q:$Q,MATCH(U$2,List!$P:$P,0)))
* INDEX(List!$R:$R,MATCH(U$2,List!$P:$P,0)))</f>
        <v>0</v>
      </c>
      <c r="V62" s="357">
        <f ca="1">IF(
COUNTIFS('Project Follow up - Base'!$S$20:$S$96,V$2,'Project Follow up - Base'!$F$20:$F$96,$C62)&lt;= INDEX(List!$Q:$Q,MATCH(V$2,List!$P:$P,0)),
0,
(COUNTIFS('Project Follow up - Base'!$S$20:$S$96,V$2,'Project Follow up - Base'!$F$20:$F$96,$C62)
- INDEX(List!$Q:$Q,MATCH(V$2,List!$P:$P,0)))
* INDEX(List!$R:$R,MATCH(V$2,List!$P:$P,0)))</f>
        <v>0</v>
      </c>
      <c r="W62" s="357">
        <f ca="1">IF(
COUNTIFS('Project Follow up - Base'!$S$20:$S$96,W$2,'Project Follow up - Base'!$F$20:$F$96,$C62)&lt;= INDEX(List!$Q:$Q,MATCH(W$2,List!$P:$P,0)),
0,
(COUNTIFS('Project Follow up - Base'!$S$20:$S$96,W$2,'Project Follow up - Base'!$F$20:$F$96,$C62)
- INDEX(List!$Q:$Q,MATCH(W$2,List!$P:$P,0)))
* INDEX(List!$R:$R,MATCH(W$2,List!$P:$P,0)))</f>
        <v>0</v>
      </c>
      <c r="X62" s="357">
        <f ca="1">IF(
COUNTIFS('Project Follow up - Base'!$S$20:$S$96,X$2,'Project Follow up - Base'!$F$20:$F$96,$C62)&lt;= INDEX(List!$Q:$Q,MATCH(X$2,List!$P:$P,0)),
0,
(COUNTIFS('Project Follow up - Base'!$S$20:$S$96,X$2,'Project Follow up - Base'!$F$20:$F$96,$C62)
- INDEX(List!$Q:$Q,MATCH(X$2,List!$P:$P,0)))
* INDEX(List!$R:$R,MATCH(X$2,List!$P:$P,0)))</f>
        <v>0</v>
      </c>
      <c r="Y62" s="357">
        <f ca="1">IF(
COUNTIFS('Project Follow up - Base'!$S$20:$S$96,Y$2,'Project Follow up - Base'!$F$20:$F$96,$C62)&lt;= INDEX(List!$Q:$Q,MATCH(Y$2,List!$P:$P,0)),
0,
(COUNTIFS('Project Follow up - Base'!$S$20:$S$96,Y$2,'Project Follow up - Base'!$F$20:$F$96,$C62)
- INDEX(List!$Q:$Q,MATCH(Y$2,List!$P:$P,0)))
* INDEX(List!$R:$R,MATCH(Y$2,List!$P:$P,0)))</f>
        <v>0</v>
      </c>
      <c r="Z62" s="357">
        <f ca="1">IF(
COUNTIFS('Project Follow up - Base'!$S$20:$S$96,Z$2,'Project Follow up - Base'!$F$20:$F$96,$C62)&lt;= INDEX(List!$Q:$Q,MATCH(Z$2,List!$P:$P,0)),
0,
(COUNTIFS('Project Follow up - Base'!$S$20:$S$96,Z$2,'Project Follow up - Base'!$F$20:$F$96,$C62)
- INDEX(List!$Q:$Q,MATCH(Z$2,List!$P:$P,0)))
* INDEX(List!$R:$R,MATCH(Z$2,List!$P:$P,0)))</f>
        <v>0</v>
      </c>
      <c r="AA62" s="357">
        <f ca="1">IF(
COUNTIFS('Project Follow up - Base'!$S$20:$S$96,AA$2,'Project Follow up - Base'!$F$20:$F$96,$C62)&lt;= INDEX(List!$Q:$Q,MATCH(AA$2,List!$P:$P,0)),
0,
(COUNTIFS('Project Follow up - Base'!$S$20:$S$96,AA$2,'Project Follow up - Base'!$F$20:$F$96,$C62)
- INDEX(List!$Q:$Q,MATCH(AA$2,List!$P:$P,0)))
* INDEX(List!$R:$R,MATCH(AA$2,List!$P:$P,0)))</f>
        <v>0</v>
      </c>
      <c r="AB62" s="357">
        <f ca="1">IF(
COUNTIFS('Project Follow up - Base'!$S$20:$S$96,AB$2,'Project Follow up - Base'!$F$20:$F$96,$C62)&lt;= INDEX(List!$Q:$Q,MATCH(AB$2,List!$P:$P,0)),
0,
(COUNTIFS('Project Follow up - Base'!$S$20:$S$96,AB$2,'Project Follow up - Base'!$F$20:$F$96,$C62)
- INDEX(List!$Q:$Q,MATCH(AB$2,List!$P:$P,0)))
* INDEX(List!$R:$R,MATCH(AB$2,List!$P:$P,0)))</f>
        <v>0</v>
      </c>
      <c r="AC62" s="357">
        <f ca="1">IF(
COUNTIFS('Project Follow up - Base'!$S$20:$S$96,AC$2,'Project Follow up - Base'!$F$20:$F$96,$C62)&lt;= INDEX(List!$Q:$Q,MATCH(AC$2,List!$P:$P,0)),
0,
(COUNTIFS('Project Follow up - Base'!$S$20:$S$96,AC$2,'Project Follow up - Base'!$F$20:$F$96,$C62)
- INDEX(List!$Q:$Q,MATCH(AC$2,List!$P:$P,0)))
* INDEX(List!$R:$R,MATCH(AC$2,List!$P:$P,0)))</f>
        <v>0</v>
      </c>
      <c r="AD62" s="357">
        <f ca="1">IF(
COUNTIFS('Project Follow up - Base'!$S$20:$S$96,AD$2,'Project Follow up - Base'!$F$20:$F$96,$C62)&lt;= INDEX(List!$Q:$Q,MATCH(AD$2,List!$P:$P,0)),
0,
(COUNTIFS('Project Follow up - Base'!$S$20:$S$96,AD$2,'Project Follow up - Base'!$F$20:$F$96,$C62)
- INDEX(List!$Q:$Q,MATCH(AD$2,List!$P:$P,0)))
* INDEX(List!$R:$R,MATCH(AD$2,List!$P:$P,0)))</f>
        <v>0</v>
      </c>
      <c r="AE62" s="357">
        <f ca="1">IF(
COUNTIFS('Project Follow up - Base'!$S$20:$S$96,AE$2,'Project Follow up - Base'!$F$20:$F$96,$C62)&lt;= INDEX(List!$Q:$Q,MATCH(AE$2,List!$P:$P,0)),
0,
(COUNTIFS('Project Follow up - Base'!$S$20:$S$96,AE$2,'Project Follow up - Base'!$F$20:$F$96,$C62)
- INDEX(List!$Q:$Q,MATCH(AE$2,List!$P:$P,0)))
* INDEX(List!$R:$R,MATCH(AE$2,List!$P:$P,0)))</f>
        <v>0</v>
      </c>
      <c r="AF62" s="357">
        <f ca="1">IF(
COUNTIFS('Project Follow up - Base'!$S$20:$S$96,AF$2,'Project Follow up - Base'!$F$20:$F$96,$C62)&lt;= INDEX(List!$Q:$Q,MATCH(AF$2,List!$P:$P,0)),
0,
(COUNTIFS('Project Follow up - Base'!$S$20:$S$96,AF$2,'Project Follow up - Base'!$F$20:$F$96,$C62)
- INDEX(List!$Q:$Q,MATCH(AF$2,List!$P:$P,0)))
* INDEX(List!$R:$R,MATCH(AF$2,List!$P:$P,0)))</f>
        <v>0</v>
      </c>
      <c r="AG62" s="357">
        <f ca="1">IF(
COUNTIFS('Project Follow up - Base'!$S$20:$S$96,AG$2,'Project Follow up - Base'!$F$20:$F$96,$C62)&lt;= INDEX(List!$Q:$Q,MATCH(AG$2,List!$P:$P,0)),
0,
(COUNTIFS('Project Follow up - Base'!$S$20:$S$96,AG$2,'Project Follow up - Base'!$F$20:$F$96,$C62)
- INDEX(List!$Q:$Q,MATCH(AG$2,List!$P:$P,0)))
* INDEX(List!$R:$R,MATCH(AG$2,List!$P:$P,0)))</f>
        <v>0</v>
      </c>
      <c r="AH62" s="357">
        <f ca="1">IF(
COUNTIFS('Project Follow up - Base'!$S$20:$S$96,AH$2,'Project Follow up - Base'!$F$20:$F$96,$C62)&lt;= INDEX(List!$Q:$Q,MATCH(AH$2,List!$P:$P,0)),
0,
(COUNTIFS('Project Follow up - Base'!$S$20:$S$96,AH$2,'Project Follow up - Base'!$F$20:$F$96,$C62)
- INDEX(List!$Q:$Q,MATCH(AH$2,List!$P:$P,0)))
* INDEX(List!$R:$R,MATCH(AH$2,List!$P:$P,0)))</f>
        <v>0</v>
      </c>
      <c r="AI62" s="357">
        <f ca="1">IF(
COUNTIFS('Project Follow up - Base'!$S$20:$S$96,AI$2,'Project Follow up - Base'!$F$20:$F$96,$C62)&lt;= INDEX(List!$Q:$Q,MATCH(AI$2,List!$P:$P,0)),
0,
(COUNTIFS('Project Follow up - Base'!$S$20:$S$96,AI$2,'Project Follow up - Base'!$F$20:$F$96,$C62)
- INDEX(List!$Q:$Q,MATCH(AI$2,List!$P:$P,0)))
* INDEX(List!$R:$R,MATCH(AI$2,List!$P:$P,0)))</f>
        <v>0</v>
      </c>
      <c r="AJ62" s="357">
        <f ca="1">IF(
COUNTIFS('Project Follow up - Base'!$S$20:$S$96,AJ$2,'Project Follow up - Base'!$F$20:$F$96,$C62)&lt;= INDEX(List!$Q:$Q,MATCH(AJ$2,List!$P:$P,0)),
0,
(COUNTIFS('Project Follow up - Base'!$S$20:$S$96,AJ$2,'Project Follow up - Base'!$F$20:$F$96,$C62)
- INDEX(List!$Q:$Q,MATCH(AJ$2,List!$P:$P,0)))
* INDEX(List!$R:$R,MATCH(AJ$2,List!$P:$P,0)))</f>
        <v>0</v>
      </c>
      <c r="AK62" s="357">
        <f ca="1">IF(
COUNTIFS('Project Follow up - Base'!$S$20:$S$96,AK$2,'Project Follow up - Base'!$F$20:$F$96,$C62)&lt;= INDEX(List!$Q:$Q,MATCH(AK$2,List!$P:$P,0)),
0,
(COUNTIFS('Project Follow up - Base'!$S$20:$S$96,AK$2,'Project Follow up - Base'!$F$20:$F$96,$C62)
- INDEX(List!$Q:$Q,MATCH(AK$2,List!$P:$P,0)))
* INDEX(List!$R:$R,MATCH(AK$2,List!$P:$P,0)))</f>
        <v>0</v>
      </c>
      <c r="AL62" s="357">
        <f ca="1">IF(
COUNTIFS('Project Follow up - Base'!$S$20:$S$96,AL$2,'Project Follow up - Base'!$F$20:$F$96,$C62)&lt;= INDEX(List!$Q:$Q,MATCH(AL$2,List!$P:$P,0)),
0,
(COUNTIFS('Project Follow up - Base'!$S$20:$S$96,AL$2,'Project Follow up - Base'!$F$20:$F$96,$C62)
- INDEX(List!$Q:$Q,MATCH(AL$2,List!$P:$P,0)))
* INDEX(List!$R:$R,MATCH(AL$2,List!$P:$P,0)))</f>
        <v>0</v>
      </c>
      <c r="AM62" s="357">
        <f ca="1">IF(
COUNTIFS('Project Follow up - Base'!$S$20:$S$96,AM$2,'Project Follow up - Base'!$F$20:$F$96,$C62)&lt;= INDEX(List!$Q:$Q,MATCH(AM$2,List!$P:$P,0)),
0,
(COUNTIFS('Project Follow up - Base'!$S$20:$S$96,AM$2,'Project Follow up - Base'!$F$20:$F$96,$C62)
- INDEX(List!$Q:$Q,MATCH(AM$2,List!$P:$P,0)))
* INDEX(List!$R:$R,MATCH(AM$2,List!$P:$P,0)))</f>
        <v>0</v>
      </c>
      <c r="AN62" s="357">
        <f ca="1">IF(
COUNTIFS('Project Follow up - Base'!$S$20:$S$96,AN$2,'Project Follow up - Base'!$F$20:$F$96,$C62)&lt;= INDEX(List!$Q:$Q,MATCH(AN$2,List!$P:$P,0)),
0,
(COUNTIFS('Project Follow up - Base'!$S$20:$S$96,AN$2,'Project Follow up - Base'!$F$20:$F$96,$C62)
- INDEX(List!$Q:$Q,MATCH(AN$2,List!$P:$P,0)))
* INDEX(List!$R:$R,MATCH(AN$2,List!$P:$P,0)))</f>
        <v>0</v>
      </c>
      <c r="AO62" s="357">
        <f ca="1">IF(
COUNTIFS('Project Follow up - Base'!$S$20:$S$96,AO$2,'Project Follow up - Base'!$F$20:$F$96,$C62)&lt;= INDEX(List!$Q:$Q,MATCH(AO$2,List!$P:$P,0)),
0,
(COUNTIFS('Project Follow up - Base'!$S$20:$S$96,AO$2,'Project Follow up - Base'!$F$20:$F$96,$C62)
- INDEX(List!$Q:$Q,MATCH(AO$2,List!$P:$P,0)))
* INDEX(List!$R:$R,MATCH(AO$2,List!$P:$P,0)))</f>
        <v>0</v>
      </c>
      <c r="AP62" s="357">
        <f ca="1">IF(
COUNTIFS('Project Follow up - Base'!$S$20:$S$96,AP$2,'Project Follow up - Base'!$F$20:$F$96,$C62)&lt;= INDEX(List!$Q:$Q,MATCH(AP$2,List!$P:$P,0)),
0,
(COUNTIFS('Project Follow up - Base'!$S$20:$S$96,AP$2,'Project Follow up - Base'!$F$20:$F$96,$C62)
- INDEX(List!$Q:$Q,MATCH(AP$2,List!$P:$P,0)))
* INDEX(List!$R:$R,MATCH(AP$2,List!$P:$P,0)))</f>
        <v>0</v>
      </c>
      <c r="AQ62" s="357">
        <f ca="1">IF(
COUNTIFS('Project Follow up - Base'!$S$20:$S$96,AQ$2,'Project Follow up - Base'!$F$20:$F$96,$C62)&lt;= INDEX(List!$Q:$Q,MATCH(AQ$2,List!$P:$P,0)),
0,
(COUNTIFS('Project Follow up - Base'!$S$20:$S$96,AQ$2,'Project Follow up - Base'!$F$20:$F$96,$C62)
- INDEX(List!$Q:$Q,MATCH(AQ$2,List!$P:$P,0)))
* INDEX(List!$R:$R,MATCH(AQ$2,List!$P:$P,0)))</f>
        <v>0</v>
      </c>
      <c r="AR62" s="357">
        <f ca="1">IF(
COUNTIFS('Project Follow up - Base'!$S$20:$S$96,AR$2,'Project Follow up - Base'!$F$20:$F$96,$C62)&lt;= INDEX(List!$Q:$Q,MATCH(AR$2,List!$P:$P,0)),
0,
(COUNTIFS('Project Follow up - Base'!$S$20:$S$96,AR$2,'Project Follow up - Base'!$F$20:$F$96,$C62)
- INDEX(List!$Q:$Q,MATCH(AR$2,List!$P:$P,0)))
* INDEX(List!$R:$R,MATCH(AR$2,List!$P:$P,0)))</f>
        <v>0</v>
      </c>
      <c r="AS62" s="357">
        <f ca="1">IF(
COUNTIFS('Project Follow up - Base'!$S$20:$S$96,AS$2,'Project Follow up - Base'!$F$20:$F$96,$C62)&lt;= INDEX(List!$Q:$Q,MATCH(AS$2,List!$P:$P,0)),
0,
(COUNTIFS('Project Follow up - Base'!$S$20:$S$96,AS$2,'Project Follow up - Base'!$F$20:$F$96,$C62)
- INDEX(List!$Q:$Q,MATCH(AS$2,List!$P:$P,0)))
* INDEX(List!$R:$R,MATCH(AS$2,List!$P:$P,0)))</f>
        <v>0</v>
      </c>
      <c r="AT62" s="357">
        <f ca="1">IF(
COUNTIFS('Project Follow up - Base'!$S$20:$S$96,AT$2,'Project Follow up - Base'!$F$20:$F$96,$C62)&lt;= INDEX(List!$Q:$Q,MATCH(AT$2,List!$P:$P,0)),
0,
(COUNTIFS('Project Follow up - Base'!$S$20:$S$96,AT$2,'Project Follow up - Base'!$F$20:$F$96,$C62)
- INDEX(List!$Q:$Q,MATCH(AT$2,List!$P:$P,0)))
* INDEX(List!$R:$R,MATCH(AT$2,List!$P:$P,0)))</f>
        <v>0</v>
      </c>
      <c r="AU62" s="357">
        <f ca="1">IF(
COUNTIFS('Project Follow up - Base'!$S$20:$S$96,AU$2,'Project Follow up - Base'!$F$20:$F$96,$C62)&lt;= INDEX(List!$Q:$Q,MATCH(AU$2,List!$P:$P,0)),
0,
(COUNTIFS('Project Follow up - Base'!$S$20:$S$96,AU$2,'Project Follow up - Base'!$F$20:$F$96,$C62)
- INDEX(List!$Q:$Q,MATCH(AU$2,List!$P:$P,0)))
* INDEX(List!$R:$R,MATCH(AU$2,List!$P:$P,0)))</f>
        <v>0</v>
      </c>
      <c r="AV62" s="357">
        <f ca="1">IF(
COUNTIFS('Project Follow up - Base'!$S$20:$S$96,AV$2,'Project Follow up - Base'!$F$20:$F$96,$C62)&lt;= INDEX(List!$Q:$Q,MATCH(AV$2,List!$P:$P,0)),
0,
(COUNTIFS('Project Follow up - Base'!$S$20:$S$96,AV$2,'Project Follow up - Base'!$F$20:$F$96,$C62)
- INDEX(List!$Q:$Q,MATCH(AV$2,List!$P:$P,0)))
* INDEX(List!$R:$R,MATCH(AV$2,List!$P:$P,0)))</f>
        <v>0</v>
      </c>
      <c r="AW62" s="357">
        <f ca="1">IF(
COUNTIFS('Project Follow up - Base'!$S$20:$S$96,AW$2,'Project Follow up - Base'!$F$20:$F$96,$C62)&lt;= INDEX(List!$Q:$Q,MATCH(AW$2,List!$P:$P,0)),
0,
(COUNTIFS('Project Follow up - Base'!$S$20:$S$96,AW$2,'Project Follow up - Base'!$F$20:$F$96,$C62)
- INDEX(List!$Q:$Q,MATCH(AW$2,List!$P:$P,0)))
* INDEX(List!$R:$R,MATCH(AW$2,List!$P:$P,0)))</f>
        <v>0</v>
      </c>
      <c r="AX62" s="357">
        <f ca="1">IF(
COUNTIFS('Project Follow up - Base'!$S$20:$S$96,AX$2,'Project Follow up - Base'!$F$20:$F$96,$C62)&lt;= INDEX(List!$Q:$Q,MATCH(AX$2,List!$P:$P,0)),
0,
(COUNTIFS('Project Follow up - Base'!$S$20:$S$96,AX$2,'Project Follow up - Base'!$F$20:$F$96,$C62)
- INDEX(List!$Q:$Q,MATCH(AX$2,List!$P:$P,0)))
* INDEX(List!$R:$R,MATCH(AX$2,List!$P:$P,0)))</f>
        <v>0</v>
      </c>
      <c r="AY62" s="357">
        <f ca="1">IF(
COUNTIFS('Project Follow up - Base'!$S$20:$S$96,AY$2,'Project Follow up - Base'!$F$20:$F$96,$C62)&lt;= INDEX(List!$Q:$Q,MATCH(AY$2,List!$P:$P,0)),
0,
(COUNTIFS('Project Follow up - Base'!$S$20:$S$96,AY$2,'Project Follow up - Base'!$F$20:$F$96,$C62)
- INDEX(List!$Q:$Q,MATCH(AY$2,List!$P:$P,0)))
* INDEX(List!$R:$R,MATCH(AY$2,List!$P:$P,0)))</f>
        <v>0</v>
      </c>
      <c r="AZ62" s="357">
        <f ca="1">IF(
COUNTIFS('Project Follow up - Base'!$S$20:$S$96,AZ$2,'Project Follow up - Base'!$F$20:$F$96,$C62)&lt;= INDEX(List!$Q:$Q,MATCH(AZ$2,List!$P:$P,0)),
0,
(COUNTIFS('Project Follow up - Base'!$S$20:$S$96,AZ$2,'Project Follow up - Base'!$F$20:$F$96,$C62)
- INDEX(List!$Q:$Q,MATCH(AZ$2,List!$P:$P,0)))
* INDEX(List!$R:$R,MATCH(AZ$2,List!$P:$P,0)))</f>
        <v>0</v>
      </c>
      <c r="BA62" s="357">
        <f ca="1">IF(
COUNTIFS('Project Follow up - Base'!$S$20:$S$96,BA$2,'Project Follow up - Base'!$F$20:$F$96,$C62)&lt;= INDEX(List!$Q:$Q,MATCH(BA$2,List!$P:$P,0)),
0,
(COUNTIFS('Project Follow up - Base'!$S$20:$S$96,BA$2,'Project Follow up - Base'!$F$20:$F$96,$C62)
- INDEX(List!$Q:$Q,MATCH(BA$2,List!$P:$P,0)))
* INDEX(List!$R:$R,MATCH(BA$2,List!$P:$P,0)))</f>
        <v>0</v>
      </c>
      <c r="BB62" s="357">
        <f ca="1">IF(
COUNTIFS('Project Follow up - Base'!$S$20:$S$96,BB$2,'Project Follow up - Base'!$F$20:$F$96,$C62)&lt;= INDEX(List!$Q:$Q,MATCH(BB$2,List!$P:$P,0)),
0,
(COUNTIFS('Project Follow up - Base'!$S$20:$S$96,BB$2,'Project Follow up - Base'!$F$20:$F$96,$C62)
- INDEX(List!$Q:$Q,MATCH(BB$2,List!$P:$P,0)))
* INDEX(List!$R:$R,MATCH(BB$2,List!$P:$P,0)))</f>
        <v>0</v>
      </c>
      <c r="BC62" s="357">
        <f ca="1">IF(
COUNTIFS('Project Follow up - Base'!$S$20:$S$96,BC$2,'Project Follow up - Base'!$F$20:$F$96,$C62)&lt;= INDEX(List!$Q:$Q,MATCH(BC$2,List!$P:$P,0)),
0,
(COUNTIFS('Project Follow up - Base'!$S$20:$S$96,BC$2,'Project Follow up - Base'!$F$20:$F$96,$C62)
- INDEX(List!$Q:$Q,MATCH(BC$2,List!$P:$P,0)))
* INDEX(List!$R:$R,MATCH(BC$2,List!$P:$P,0)))</f>
        <v>0</v>
      </c>
      <c r="BD62" s="357">
        <f ca="1">IF(
COUNTIFS('Project Follow up - Base'!$S$20:$S$96,BD$2,'Project Follow up - Base'!$F$20:$F$96,$C62)&lt;= INDEX(List!$Q:$Q,MATCH(BD$2,List!$P:$P,0)),
0,
(COUNTIFS('Project Follow up - Base'!$S$20:$S$96,BD$2,'Project Follow up - Base'!$F$20:$F$96,$C62)
- INDEX(List!$Q:$Q,MATCH(BD$2,List!$P:$P,0)))
* INDEX(List!$R:$R,MATCH(BD$2,List!$P:$P,0)))</f>
        <v>0</v>
      </c>
      <c r="BE62" s="357">
        <f ca="1">IF(
COUNTIFS('Project Follow up - Base'!$S$20:$S$96,BE$2,'Project Follow up - Base'!$F$20:$F$96,$C62)&lt;= INDEX(List!$Q:$Q,MATCH(BE$2,List!$P:$P,0)),
0,
(COUNTIFS('Project Follow up - Base'!$S$20:$S$96,BE$2,'Project Follow up - Base'!$F$20:$F$96,$C62)
- INDEX(List!$Q:$Q,MATCH(BE$2,List!$P:$P,0)))
* INDEX(List!$R:$R,MATCH(BE$2,List!$P:$P,0)))</f>
        <v>0</v>
      </c>
      <c r="BF62" s="357">
        <f ca="1">IF(
COUNTIFS('Project Follow up - Base'!$S$20:$S$96,BF$2,'Project Follow up - Base'!$F$20:$F$96,$C62)&lt;= INDEX(List!$Q:$Q,MATCH(BF$2,List!$P:$P,0)),
0,
(COUNTIFS('Project Follow up - Base'!$S$20:$S$96,BF$2,'Project Follow up - Base'!$F$20:$F$96,$C62)
- INDEX(List!$Q:$Q,MATCH(BF$2,List!$P:$P,0)))
* INDEX(List!$R:$R,MATCH(BF$2,List!$P:$P,0)))</f>
        <v>0</v>
      </c>
      <c r="BG62" s="357">
        <f ca="1">IF(
COUNTIFS('Project Follow up - Base'!$S$20:$S$96,BG$2,'Project Follow up - Base'!$F$20:$F$96,$C62)&lt;= INDEX(List!$Q:$Q,MATCH(BG$2,List!$P:$P,0)),
0,
(COUNTIFS('Project Follow up - Base'!$S$20:$S$96,BG$2,'Project Follow up - Base'!$F$20:$F$96,$C62)
- INDEX(List!$Q:$Q,MATCH(BG$2,List!$P:$P,0)))
* INDEX(List!$R:$R,MATCH(BG$2,List!$P:$P,0)))</f>
        <v>0</v>
      </c>
      <c r="BH62" s="357">
        <f ca="1">IF(
COUNTIFS('Project Follow up - Base'!$S$20:$S$96,BH$2,'Project Follow up - Base'!$F$20:$F$96,$C62)&lt;= INDEX(List!$Q:$Q,MATCH(BH$2,List!$P:$P,0)),
0,
(COUNTIFS('Project Follow up - Base'!$S$20:$S$96,BH$2,'Project Follow up - Base'!$F$20:$F$96,$C62)
- INDEX(List!$Q:$Q,MATCH(BH$2,List!$P:$P,0)))
* INDEX(List!$R:$R,MATCH(BH$2,List!$P:$P,0)))</f>
        <v>0</v>
      </c>
      <c r="BI62" s="357">
        <f ca="1">IF(
COUNTIFS('Project Follow up - Base'!$S$20:$S$96,BI$2,'Project Follow up - Base'!$F$20:$F$96,$C62)&lt;= INDEX(List!$Q:$Q,MATCH(BI$2,List!$P:$P,0)),
0,
(COUNTIFS('Project Follow up - Base'!$S$20:$S$96,BI$2,'Project Follow up - Base'!$F$20:$F$96,$C62)
- INDEX(List!$Q:$Q,MATCH(BI$2,List!$P:$P,0)))
* INDEX(List!$R:$R,MATCH(BI$2,List!$P:$P,0)))</f>
        <v>0</v>
      </c>
      <c r="BJ62" s="357">
        <f ca="1">IF(
COUNTIFS('Project Follow up - Base'!$S$20:$S$96,BJ$2,'Project Follow up - Base'!$F$20:$F$96,$C62)&lt;= INDEX(List!$Q:$Q,MATCH(BJ$2,List!$P:$P,0)),
0,
(COUNTIFS('Project Follow up - Base'!$S$20:$S$96,BJ$2,'Project Follow up - Base'!$F$20:$F$96,$C62)
- INDEX(List!$Q:$Q,MATCH(BJ$2,List!$P:$P,0)))
* INDEX(List!$R:$R,MATCH(BJ$2,List!$P:$P,0)))</f>
        <v>0</v>
      </c>
      <c r="BK62" s="357">
        <f ca="1">IF(
COUNTIFS('Project Follow up - Base'!$S$20:$S$96,BK$2,'Project Follow up - Base'!$F$20:$F$96,$C62)&lt;= INDEX(List!$Q:$Q,MATCH(BK$2,List!$P:$P,0)),
0,
(COUNTIFS('Project Follow up - Base'!$S$20:$S$96,BK$2,'Project Follow up - Base'!$F$20:$F$96,$C62)
- INDEX(List!$Q:$Q,MATCH(BK$2,List!$P:$P,0)))
* INDEX(List!$R:$R,MATCH(BK$2,List!$P:$P,0)))</f>
        <v>0</v>
      </c>
      <c r="BL62" s="357">
        <f ca="1">IF(
COUNTIFS('Project Follow up - Base'!$S$20:$S$96,BL$2,'Project Follow up - Base'!$F$20:$F$96,$C62)&lt;= INDEX(List!$Q:$Q,MATCH(BL$2,List!$P:$P,0)),
0,
(COUNTIFS('Project Follow up - Base'!$S$20:$S$96,BL$2,'Project Follow up - Base'!$F$20:$F$96,$C62)
- INDEX(List!$Q:$Q,MATCH(BL$2,List!$P:$P,0)))
* INDEX(List!$R:$R,MATCH(BL$2,List!$P:$P,0)))</f>
        <v>0</v>
      </c>
      <c r="BM62" s="357">
        <f ca="1">IF(
COUNTIFS('Project Follow up - Base'!$S$20:$S$96,BM$2,'Project Follow up - Base'!$F$20:$F$96,$C62)&lt;= INDEX(List!$Q:$Q,MATCH(BM$2,List!$P:$P,0)),
0,
(COUNTIFS('Project Follow up - Base'!$S$20:$S$96,BM$2,'Project Follow up - Base'!$F$20:$F$96,$C62)
- INDEX(List!$Q:$Q,MATCH(BM$2,List!$P:$P,0)))
* INDEX(List!$R:$R,MATCH(BM$2,List!$P:$P,0)))</f>
        <v>0</v>
      </c>
      <c r="BN62" s="357">
        <f ca="1">IF(
COUNTIFS('Project Follow up - Base'!$S$20:$S$96,BN$2,'Project Follow up - Base'!$F$20:$F$96,$C62)&lt;= INDEX(List!$Q:$Q,MATCH(BN$2,List!$P:$P,0)),
0,
(COUNTIFS('Project Follow up - Base'!$S$20:$S$96,BN$2,'Project Follow up - Base'!$F$20:$F$96,$C62)
- INDEX(List!$Q:$Q,MATCH(BN$2,List!$P:$P,0)))
* INDEX(List!$R:$R,MATCH(BN$2,List!$P:$P,0)))</f>
        <v>0</v>
      </c>
      <c r="BO62" s="357">
        <f ca="1">IF(
COUNTIFS('Project Follow up - Base'!$S$20:$S$96,BO$2,'Project Follow up - Base'!$F$20:$F$96,$C62)&lt;= INDEX(List!$Q:$Q,MATCH(BO$2,List!$P:$P,0)),
0,
(COUNTIFS('Project Follow up - Base'!$S$20:$S$96,BO$2,'Project Follow up - Base'!$F$20:$F$96,$C62)
- INDEX(List!$Q:$Q,MATCH(BO$2,List!$P:$P,0)))
* INDEX(List!$R:$R,MATCH(BO$2,List!$P:$P,0)))</f>
        <v>0</v>
      </c>
      <c r="BP62" s="357">
        <f ca="1">IF(
COUNTIFS('Project Follow up - Base'!$S$20:$S$96,BP$2,'Project Follow up - Base'!$F$20:$F$96,$C62)&lt;= INDEX(List!$Q:$Q,MATCH(BP$2,List!$P:$P,0)),
0,
(COUNTIFS('Project Follow up - Base'!$S$20:$S$96,BP$2,'Project Follow up - Base'!$F$20:$F$96,$C62)
- INDEX(List!$Q:$Q,MATCH(BP$2,List!$P:$P,0)))
* INDEX(List!$R:$R,MATCH(BP$2,List!$P:$P,0)))</f>
        <v>0</v>
      </c>
      <c r="BQ62" s="357">
        <f ca="1">IF(
COUNTIFS('Project Follow up - Base'!$S$20:$S$96,BQ$2,'Project Follow up - Base'!$F$20:$F$96,$C62)&lt;= INDEX(List!$Q:$Q,MATCH(BQ$2,List!$P:$P,0)),
0,
(COUNTIFS('Project Follow up - Base'!$S$20:$S$96,BQ$2,'Project Follow up - Base'!$F$20:$F$96,$C62)
- INDEX(List!$Q:$Q,MATCH(BQ$2,List!$P:$P,0)))
* INDEX(List!$R:$R,MATCH(BQ$2,List!$P:$P,0)))</f>
        <v>0</v>
      </c>
      <c r="BR62" s="357">
        <f ca="1">IF(
COUNTIFS('Project Follow up - Base'!$S$20:$S$96,BR$2,'Project Follow up - Base'!$F$20:$F$96,$C62)&lt;= INDEX(List!$Q:$Q,MATCH(BR$2,List!$P:$P,0)),
0,
(COUNTIFS('Project Follow up - Base'!$S$20:$S$96,BR$2,'Project Follow up - Base'!$F$20:$F$96,$C62)
- INDEX(List!$Q:$Q,MATCH(BR$2,List!$P:$P,0)))
* INDEX(List!$R:$R,MATCH(BR$2,List!$P:$P,0)))</f>
        <v>0</v>
      </c>
      <c r="BS62" s="357">
        <f ca="1">IF(
COUNTIFS('Project Follow up - Base'!$S$20:$S$96,BS$2,'Project Follow up - Base'!$F$20:$F$96,$C62)&lt;= INDEX(List!$Q:$Q,MATCH(BS$2,List!$P:$P,0)),
0,
(COUNTIFS('Project Follow up - Base'!$S$20:$S$96,BS$2,'Project Follow up - Base'!$F$20:$F$96,$C62)
- INDEX(List!$Q:$Q,MATCH(BS$2,List!$P:$P,0)))
* INDEX(List!$R:$R,MATCH(BS$2,List!$P:$P,0)))</f>
        <v>0</v>
      </c>
      <c r="BT62" s="357">
        <f ca="1">IF(
COUNTIFS('Project Follow up - Base'!$S$20:$S$96,BT$2,'Project Follow up - Base'!$F$20:$F$96,$C62)&lt;= INDEX(List!$Q:$Q,MATCH(BT$2,List!$P:$P,0)),
0,
(COUNTIFS('Project Follow up - Base'!$S$20:$S$96,BT$2,'Project Follow up - Base'!$F$20:$F$96,$C62)
- INDEX(List!$Q:$Q,MATCH(BT$2,List!$P:$P,0)))
* INDEX(List!$R:$R,MATCH(BT$2,List!$P:$P,0)))</f>
        <v>0</v>
      </c>
      <c r="BU62" s="357">
        <f ca="1">IF(
COUNTIFS('Project Follow up - Base'!$S$20:$S$96,BU$2,'Project Follow up - Base'!$F$20:$F$96,$C62)&lt;= INDEX(List!$Q:$Q,MATCH(BU$2,List!$P:$P,0)),
0,
(COUNTIFS('Project Follow up - Base'!$S$20:$S$96,BU$2,'Project Follow up - Base'!$F$20:$F$96,$C62)
- INDEX(List!$Q:$Q,MATCH(BU$2,List!$P:$P,0)))
* INDEX(List!$R:$R,MATCH(BU$2,List!$P:$P,0)))</f>
        <v>0</v>
      </c>
      <c r="BV62" s="357">
        <f ca="1">IF(
COUNTIFS('Project Follow up - Base'!$S$20:$S$96,BV$2,'Project Follow up - Base'!$F$20:$F$96,$C62)&lt;= INDEX(List!$Q:$Q,MATCH(BV$2,List!$P:$P,0)),
0,
(COUNTIFS('Project Follow up - Base'!$S$20:$S$96,BV$2,'Project Follow up - Base'!$F$20:$F$96,$C62)
- INDEX(List!$Q:$Q,MATCH(BV$2,List!$P:$P,0)))
* INDEX(List!$R:$R,MATCH(BV$2,List!$P:$P,0)))</f>
        <v>0</v>
      </c>
      <c r="BW62" s="357">
        <f ca="1">IF(
COUNTIFS('Project Follow up - Base'!$S$20:$S$96,BW$2,'Project Follow up - Base'!$F$20:$F$96,$C62)&lt;= INDEX(List!$Q:$Q,MATCH(BW$2,List!$P:$P,0)),
0,
(COUNTIFS('Project Follow up - Base'!$S$20:$S$96,BW$2,'Project Follow up - Base'!$F$20:$F$96,$C62)
- INDEX(List!$Q:$Q,MATCH(BW$2,List!$P:$P,0)))
* INDEX(List!$R:$R,MATCH(BW$2,List!$P:$P,0)))</f>
        <v>0</v>
      </c>
      <c r="BX62" s="357">
        <f ca="1">IF(
COUNTIFS('Project Follow up - Base'!$S$20:$S$96,BX$2,'Project Follow up - Base'!$F$20:$F$96,$C62)&lt;= INDEX(List!$Q:$Q,MATCH(BX$2,List!$P:$P,0)),
0,
(COUNTIFS('Project Follow up - Base'!$S$20:$S$96,BX$2,'Project Follow up - Base'!$F$20:$F$96,$C62)
- INDEX(List!$Q:$Q,MATCH(BX$2,List!$P:$P,0)))
* INDEX(List!$R:$R,MATCH(BX$2,List!$P:$P,0)))</f>
        <v>0</v>
      </c>
      <c r="BY62" s="357">
        <f ca="1">IF(
COUNTIFS('Project Follow up - Base'!$S$20:$S$96,BY$2,'Project Follow up - Base'!$F$20:$F$96,$C62)&lt;= INDEX(List!$Q:$Q,MATCH(BY$2,List!$P:$P,0)),
0,
(COUNTIFS('Project Follow up - Base'!$S$20:$S$96,BY$2,'Project Follow up - Base'!$F$20:$F$96,$C62)
- INDEX(List!$Q:$Q,MATCH(BY$2,List!$P:$P,0)))
* INDEX(List!$R:$R,MATCH(BY$2,List!$P:$P,0)))</f>
        <v>0</v>
      </c>
      <c r="BZ62" s="357">
        <f ca="1">IF(
COUNTIFS('Project Follow up - Base'!$S$20:$S$96,BZ$2,'Project Follow up - Base'!$F$20:$F$96,$C62)&lt;= INDEX(List!$Q:$Q,MATCH(BZ$2,List!$P:$P,0)),
0,
(COUNTIFS('Project Follow up - Base'!$S$20:$S$96,BZ$2,'Project Follow up - Base'!$F$20:$F$96,$C62)
- INDEX(List!$Q:$Q,MATCH(BZ$2,List!$P:$P,0)))
* INDEX(List!$R:$R,MATCH(BZ$2,List!$P:$P,0)))</f>
        <v>0</v>
      </c>
      <c r="CA62" s="357">
        <f ca="1">IF(
COUNTIFS('Project Follow up - Base'!$S$20:$S$96,CA$2,'Project Follow up - Base'!$F$20:$F$96,$C62)&lt;= INDEX(List!$Q:$Q,MATCH(CA$2,List!$P:$P,0)),
0,
(COUNTIFS('Project Follow up - Base'!$S$20:$S$96,CA$2,'Project Follow up - Base'!$F$20:$F$96,$C62)
- INDEX(List!$Q:$Q,MATCH(CA$2,List!$P:$P,0)))
* INDEX(List!$R:$R,MATCH(CA$2,List!$P:$P,0)))</f>
        <v>0</v>
      </c>
      <c r="CB62" s="357">
        <f ca="1">IF(
COUNTIFS('Project Follow up - Base'!$S$20:$S$96,CB$2,'Project Follow up - Base'!$F$20:$F$96,$C62)&lt;= INDEX(List!$Q:$Q,MATCH(CB$2,List!$P:$P,0)),
0,
(COUNTIFS('Project Follow up - Base'!$S$20:$S$96,CB$2,'Project Follow up - Base'!$F$20:$F$96,$C62)
- INDEX(List!$Q:$Q,MATCH(CB$2,List!$P:$P,0)))
* INDEX(List!$R:$R,MATCH(CB$2,List!$P:$P,0)))</f>
        <v>0</v>
      </c>
      <c r="CC62" s="357">
        <f ca="1">IF(
COUNTIFS('Project Follow up - Base'!$S$20:$S$96,CC$2,'Project Follow up - Base'!$F$20:$F$96,$C62)&lt;= INDEX(List!$Q:$Q,MATCH(CC$2,List!$P:$P,0)),
0,
(COUNTIFS('Project Follow up - Base'!$S$20:$S$96,CC$2,'Project Follow up - Base'!$F$20:$F$96,$C62)
- INDEX(List!$Q:$Q,MATCH(CC$2,List!$P:$P,0)))
* INDEX(List!$R:$R,MATCH(CC$2,List!$P:$P,0)))</f>
        <v>0</v>
      </c>
      <c r="CD62" s="357">
        <f ca="1">IF(
COUNTIFS('Project Follow up - Base'!$S$20:$S$96,CD$2,'Project Follow up - Base'!$F$20:$F$96,$C62)&lt;= INDEX(List!$Q:$Q,MATCH(CD$2,List!$P:$P,0)),
0,
(COUNTIFS('Project Follow up - Base'!$S$20:$S$96,CD$2,'Project Follow up - Base'!$F$20:$F$96,$C62)
- INDEX(List!$Q:$Q,MATCH(CD$2,List!$P:$P,0)))
* INDEX(List!$R:$R,MATCH(CD$2,List!$P:$P,0)))</f>
        <v>0</v>
      </c>
      <c r="CE62" s="357">
        <f ca="1">IF(
COUNTIFS('Project Follow up - Base'!$S$20:$S$96,CE$2,'Project Follow up - Base'!$F$20:$F$96,$C62)&lt;= INDEX(List!$Q:$Q,MATCH(CE$2,List!$P:$P,0)),
0,
(COUNTIFS('Project Follow up - Base'!$S$20:$S$96,CE$2,'Project Follow up - Base'!$F$20:$F$96,$C62)
- INDEX(List!$Q:$Q,MATCH(CE$2,List!$P:$P,0)))
* INDEX(List!$R:$R,MATCH(CE$2,List!$P:$P,0)))</f>
        <v>0</v>
      </c>
      <c r="CF62" s="357">
        <f ca="1">IF(
COUNTIFS('Project Follow up - Base'!$S$20:$S$96,CF$2,'Project Follow up - Base'!$F$20:$F$96,$C62)&lt;= INDEX(List!$Q:$Q,MATCH(CF$2,List!$P:$P,0)),
0,
(COUNTIFS('Project Follow up - Base'!$S$20:$S$96,CF$2,'Project Follow up - Base'!$F$20:$F$96,$C62)
- INDEX(List!$Q:$Q,MATCH(CF$2,List!$P:$P,0)))
* INDEX(List!$R:$R,MATCH(CF$2,List!$P:$P,0)))</f>
        <v>0</v>
      </c>
      <c r="CG62" s="357">
        <f ca="1">IF(
COUNTIFS('Project Follow up - Base'!$S$20:$S$96,CG$2,'Project Follow up - Base'!$F$20:$F$96,$C62)&lt;= INDEX(List!$Q:$Q,MATCH(CG$2,List!$P:$P,0)),
0,
(COUNTIFS('Project Follow up - Base'!$S$20:$S$96,CG$2,'Project Follow up - Base'!$F$20:$F$96,$C62)
- INDEX(List!$Q:$Q,MATCH(CG$2,List!$P:$P,0)))
* INDEX(List!$R:$R,MATCH(CG$2,List!$P:$P,0)))</f>
        <v>0</v>
      </c>
      <c r="CH62" s="357">
        <f ca="1">IF(
COUNTIFS('Project Follow up - Base'!$S$20:$S$96,CH$2,'Project Follow up - Base'!$F$20:$F$96,$C62)&lt;= INDEX(List!$Q:$Q,MATCH(CH$2,List!$P:$P,0)),
0,
(COUNTIFS('Project Follow up - Base'!$S$20:$S$96,CH$2,'Project Follow up - Base'!$F$20:$F$96,$C62)
- INDEX(List!$Q:$Q,MATCH(CH$2,List!$P:$P,0)))
* INDEX(List!$R:$R,MATCH(CH$2,List!$P:$P,0)))</f>
        <v>0</v>
      </c>
      <c r="CI62" s="357">
        <f ca="1">IF(
COUNTIFS('Project Follow up - Base'!$S$20:$S$96,CI$2,'Project Follow up - Base'!$F$20:$F$96,$C62)&lt;= INDEX(List!$Q:$Q,MATCH(CI$2,List!$P:$P,0)),
0,
(COUNTIFS('Project Follow up - Base'!$S$20:$S$96,CI$2,'Project Follow up - Base'!$F$20:$F$96,$C62)
- INDEX(List!$Q:$Q,MATCH(CI$2,List!$P:$P,0)))
* INDEX(List!$R:$R,MATCH(CI$2,List!$P:$P,0)))</f>
        <v>0</v>
      </c>
      <c r="CJ62" s="357">
        <f ca="1">IF(
COUNTIFS('Project Follow up - Base'!$S$20:$S$96,CJ$2,'Project Follow up - Base'!$F$20:$F$96,$C62)&lt;= INDEX(List!$Q:$Q,MATCH(CJ$2,List!$P:$P,0)),
0,
(COUNTIFS('Project Follow up - Base'!$S$20:$S$96,CJ$2,'Project Follow up - Base'!$F$20:$F$96,$C62)
- INDEX(List!$Q:$Q,MATCH(CJ$2,List!$P:$P,0)))
* INDEX(List!$R:$R,MATCH(CJ$2,List!$P:$P,0)))</f>
        <v>0</v>
      </c>
      <c r="CK62" s="357">
        <f ca="1">IF(
COUNTIFS('Project Follow up - Base'!$S$20:$S$96,CK$2,'Project Follow up - Base'!$F$20:$F$96,$C62)&lt;= INDEX(List!$Q:$Q,MATCH(CK$2,List!$P:$P,0)),
0,
(COUNTIFS('Project Follow up - Base'!$S$20:$S$96,CK$2,'Project Follow up - Base'!$F$20:$F$96,$C62)
- INDEX(List!$Q:$Q,MATCH(CK$2,List!$P:$P,0)))
* INDEX(List!$R:$R,MATCH(CK$2,List!$P:$P,0)))</f>
        <v>0</v>
      </c>
      <c r="CL62" s="357">
        <f ca="1">IF(
COUNTIFS('Project Follow up - Base'!$S$20:$S$96,CL$2,'Project Follow up - Base'!$F$20:$F$96,$C62)&lt;= INDEX(List!$Q:$Q,MATCH(CL$2,List!$P:$P,0)),
0,
(COUNTIFS('Project Follow up - Base'!$S$20:$S$96,CL$2,'Project Follow up - Base'!$F$20:$F$96,$C62)
- INDEX(List!$Q:$Q,MATCH(CL$2,List!$P:$P,0)))
* INDEX(List!$R:$R,MATCH(CL$2,List!$P:$P,0)))</f>
        <v>0</v>
      </c>
      <c r="CM62" s="357">
        <f ca="1">IF(
COUNTIFS('Project Follow up - Base'!$S$20:$S$96,CM$2,'Project Follow up - Base'!$F$20:$F$96,$C62)&lt;= INDEX(List!$Q:$Q,MATCH(CM$2,List!$P:$P,0)),
0,
(COUNTIFS('Project Follow up - Base'!$S$20:$S$96,CM$2,'Project Follow up - Base'!$F$20:$F$96,$C62)
- INDEX(List!$Q:$Q,MATCH(CM$2,List!$P:$P,0)))
* INDEX(List!$R:$R,MATCH(CM$2,List!$P:$P,0)))</f>
        <v>0</v>
      </c>
      <c r="CN62" s="357">
        <f ca="1">IF(
COUNTIFS('Project Follow up - Base'!$S$20:$S$96,CN$2,'Project Follow up - Base'!$F$20:$F$96,$C62)&lt;= INDEX(List!$Q:$Q,MATCH(CN$2,List!$P:$P,0)),
0,
(COUNTIFS('Project Follow up - Base'!$S$20:$S$96,CN$2,'Project Follow up - Base'!$F$20:$F$96,$C62)
- INDEX(List!$Q:$Q,MATCH(CN$2,List!$P:$P,0)))
* INDEX(List!$R:$R,MATCH(CN$2,List!$P:$P,0)))</f>
        <v>0</v>
      </c>
      <c r="CO62" s="357">
        <f ca="1">IF(
COUNTIFS('Project Follow up - Base'!$S$20:$S$96,CO$2,'Project Follow up - Base'!$F$20:$F$96,$C62)&lt;= INDEX(List!$Q:$Q,MATCH(CO$2,List!$P:$P,0)),
0,
(COUNTIFS('Project Follow up - Base'!$S$20:$S$96,CO$2,'Project Follow up - Base'!$F$20:$F$96,$C62)
- INDEX(List!$Q:$Q,MATCH(CO$2,List!$P:$P,0)))
* INDEX(List!$R:$R,MATCH(CO$2,List!$P:$P,0)))</f>
        <v>0</v>
      </c>
      <c r="CP62" s="357">
        <f ca="1">IF(
COUNTIFS('Project Follow up - Base'!$S$20:$S$96,CP$2,'Project Follow up - Base'!$F$20:$F$96,$C62)&lt;= INDEX(List!$Q:$Q,MATCH(CP$2,List!$P:$P,0)),
0,
(COUNTIFS('Project Follow up - Base'!$S$20:$S$96,CP$2,'Project Follow up - Base'!$F$20:$F$96,$C62)
- INDEX(List!$Q:$Q,MATCH(CP$2,List!$P:$P,0)))
* INDEX(List!$R:$R,MATCH(CP$2,List!$P:$P,0)))</f>
        <v>0</v>
      </c>
      <c r="CQ62" s="357">
        <f ca="1">IF(
COUNTIFS('Project Follow up - Base'!$S$20:$S$96,CQ$2,'Project Follow up - Base'!$F$20:$F$96,$C62)&lt;= INDEX(List!$Q:$Q,MATCH(CQ$2,List!$P:$P,0)),
0,
(COUNTIFS('Project Follow up - Base'!$S$20:$S$96,CQ$2,'Project Follow up - Base'!$F$20:$F$96,$C62)
- INDEX(List!$Q:$Q,MATCH(CQ$2,List!$P:$P,0)))
* INDEX(List!$R:$R,MATCH(CQ$2,List!$P:$P,0)))</f>
        <v>0</v>
      </c>
      <c r="CR62" s="357">
        <f ca="1">IF(
COUNTIFS('Project Follow up - Base'!$S$20:$S$96,CR$2,'Project Follow up - Base'!$F$20:$F$96,$C62)&lt;= INDEX(List!$Q:$Q,MATCH(CR$2,List!$P:$P,0)),
0,
(COUNTIFS('Project Follow up - Base'!$S$20:$S$96,CR$2,'Project Follow up - Base'!$F$20:$F$96,$C62)
- INDEX(List!$Q:$Q,MATCH(CR$2,List!$P:$P,0)))
* INDEX(List!$R:$R,MATCH(CR$2,List!$P:$P,0)))</f>
        <v>0</v>
      </c>
      <c r="CS62" s="357">
        <f ca="1">IF(
COUNTIFS('Project Follow up - Base'!$S$20:$S$96,CS$2,'Project Follow up - Base'!$F$20:$F$96,$C62)&lt;= INDEX(List!$Q:$Q,MATCH(CS$2,List!$P:$P,0)),
0,
(COUNTIFS('Project Follow up - Base'!$S$20:$S$96,CS$2,'Project Follow up - Base'!$F$20:$F$96,$C62)
- INDEX(List!$Q:$Q,MATCH(CS$2,List!$P:$P,0)))
* INDEX(List!$R:$R,MATCH(CS$2,List!$P:$P,0)))</f>
        <v>0</v>
      </c>
      <c r="CT62" s="357">
        <f ca="1">IF(
COUNTIFS('Project Follow up - Base'!$S$20:$S$96,CT$2,'Project Follow up - Base'!$F$20:$F$96,$C62)&lt;= INDEX(List!$Q:$Q,MATCH(CT$2,List!$P:$P,0)),
0,
(COUNTIFS('Project Follow up - Base'!$S$20:$S$96,CT$2,'Project Follow up - Base'!$F$20:$F$96,$C62)
- INDEX(List!$Q:$Q,MATCH(CT$2,List!$P:$P,0)))
* INDEX(List!$R:$R,MATCH(CT$2,List!$P:$P,0)))</f>
        <v>0</v>
      </c>
      <c r="CU62" s="357">
        <f ca="1">IF(
COUNTIFS('Project Follow up - Base'!$S$20:$S$96,CU$2,'Project Follow up - Base'!$F$20:$F$96,$C62)&lt;= INDEX(List!$Q:$Q,MATCH(CU$2,List!$P:$P,0)),
0,
(COUNTIFS('Project Follow up - Base'!$S$20:$S$96,CU$2,'Project Follow up - Base'!$F$20:$F$96,$C62)
- INDEX(List!$Q:$Q,MATCH(CU$2,List!$P:$P,0)))
* INDEX(List!$R:$R,MATCH(CU$2,List!$P:$P,0)))</f>
        <v>0</v>
      </c>
      <c r="CV62" s="357">
        <f ca="1">IF(
COUNTIFS('Project Follow up - Base'!$S$20:$S$96,CV$2,'Project Follow up - Base'!$F$20:$F$96,$C62)&lt;= INDEX(List!$Q:$Q,MATCH(CV$2,List!$P:$P,0)),
0,
(COUNTIFS('Project Follow up - Base'!$S$20:$S$96,CV$2,'Project Follow up - Base'!$F$20:$F$96,$C62)
- INDEX(List!$Q:$Q,MATCH(CV$2,List!$P:$P,0)))
* INDEX(List!$R:$R,MATCH(CV$2,List!$P:$P,0)))</f>
        <v>0</v>
      </c>
      <c r="CW62" s="357">
        <f ca="1">IF(
COUNTIFS('Project Follow up - Base'!$S$20:$S$96,CW$2,'Project Follow up - Base'!$F$20:$F$96,$C62)&lt;= INDEX(List!$Q:$Q,MATCH(CW$2,List!$P:$P,0)),
0,
(COUNTIFS('Project Follow up - Base'!$S$20:$S$96,CW$2,'Project Follow up - Base'!$F$20:$F$96,$C62)
- INDEX(List!$Q:$Q,MATCH(CW$2,List!$P:$P,0)))
* INDEX(List!$R:$R,MATCH(CW$2,List!$P:$P,0)))</f>
        <v>0</v>
      </c>
      <c r="CX62" s="357">
        <f ca="1">IF(
COUNTIFS('Project Follow up - Base'!$S$20:$S$96,CX$2,'Project Follow up - Base'!$F$20:$F$96,$C62)&lt;= INDEX(List!$Q:$Q,MATCH(CX$2,List!$P:$P,0)),
0,
(COUNTIFS('Project Follow up - Base'!$S$20:$S$96,CX$2,'Project Follow up - Base'!$F$20:$F$96,$C62)
- INDEX(List!$Q:$Q,MATCH(CX$2,List!$P:$P,0)))
* INDEX(List!$R:$R,MATCH(CX$2,List!$P:$P,0)))</f>
        <v>0</v>
      </c>
      <c r="CY62" s="357">
        <f ca="1">IF(
COUNTIFS('Project Follow up - Base'!$S$20:$S$96,CY$2,'Project Follow up - Base'!$F$20:$F$96,$C62)&lt;= INDEX(List!$Q:$Q,MATCH(CY$2,List!$P:$P,0)),
0,
(COUNTIFS('Project Follow up - Base'!$S$20:$S$96,CY$2,'Project Follow up - Base'!$F$20:$F$96,$C62)
- INDEX(List!$Q:$Q,MATCH(CY$2,List!$P:$P,0)))
* INDEX(List!$R:$R,MATCH(CY$2,List!$P:$P,0)))</f>
        <v>0</v>
      </c>
      <c r="CZ62" s="357">
        <f ca="1">IF(
COUNTIFS('Project Follow up - Base'!$S$20:$S$96,CZ$2,'Project Follow up - Base'!$F$20:$F$96,$C62)&lt;= INDEX(List!$Q:$Q,MATCH(CZ$2,List!$P:$P,0)),
0,
(COUNTIFS('Project Follow up - Base'!$S$20:$S$96,CZ$2,'Project Follow up - Base'!$F$20:$F$96,$C62)
- INDEX(List!$Q:$Q,MATCH(CZ$2,List!$P:$P,0)))
* INDEX(List!$R:$R,MATCH(CZ$2,List!$P:$P,0)))</f>
        <v>0</v>
      </c>
      <c r="DA62" s="357">
        <f ca="1">IF(
COUNTIFS('Project Follow up - Base'!$S$20:$S$96,DA$2,'Project Follow up - Base'!$F$20:$F$96,$C62)&lt;= INDEX(List!$Q:$Q,MATCH(DA$2,List!$P:$P,0)),
0,
(COUNTIFS('Project Follow up - Base'!$S$20:$S$96,DA$2,'Project Follow up - Base'!$F$20:$F$96,$C62)
- INDEX(List!$Q:$Q,MATCH(DA$2,List!$P:$P,0)))
* INDEX(List!$R:$R,MATCH(DA$2,List!$P:$P,0)))</f>
        <v>0</v>
      </c>
      <c r="DB62" s="357">
        <f ca="1">IF(
COUNTIFS('Project Follow up - Base'!$S$20:$S$96,DB$2,'Project Follow up - Base'!$F$20:$F$96,$C62)&lt;= INDEX(List!$Q:$Q,MATCH(DB$2,List!$P:$P,0)),
0,
(COUNTIFS('Project Follow up - Base'!$S$20:$S$96,DB$2,'Project Follow up - Base'!$F$20:$F$96,$C62)
- INDEX(List!$Q:$Q,MATCH(DB$2,List!$P:$P,0)))
* INDEX(List!$R:$R,MATCH(DB$2,List!$P:$P,0)))</f>
        <v>0</v>
      </c>
    </row>
    <row r="63" spans="1:106" x14ac:dyDescent="0.2">
      <c r="A63" s="353">
        <f>COUNTIF('Project Follow up - Base'!$F$20:$F$96,C63)</f>
        <v>0</v>
      </c>
      <c r="B63" s="353">
        <f>'Employees Summary'!B64</f>
        <v>0</v>
      </c>
      <c r="C63" s="353">
        <f>'Employees Summary'!C64</f>
        <v>0</v>
      </c>
      <c r="D63" s="354" t="str">
        <f>IF(C63=0,"", IF(A63&gt;0,1-(G63*[1]KPI!$C$3)-(H63*[1]KPI!$C$4),""))</f>
        <v/>
      </c>
      <c r="E63" s="365" t="str">
        <f>IF(OR(C63='Project Follow up - Base'!$D$17,C63='Project Follow up - Base'!$D$38,C63='Project Follow up - Base'!$D$74), IF(SUMIF(B:B,B63,A:A)=0,"", AVERAGEIF(B:B,B63,D:D)),"")</f>
        <v/>
      </c>
      <c r="F63" s="366">
        <f>SUMIF('Project Follow up - Base'!$F$20:$F$102,'Employees KPIs'!C63,'Project Follow up - Base'!$AA$20:$AA$102)</f>
        <v>0</v>
      </c>
      <c r="G63" s="355">
        <f>IF( F63=0,
   0,
   IF(
     F63-
     [1]KPI!$F$3
     &lt;0,0,
     F63-
     [1]KPI!$F$3
    )*
     [1]KPI!$G$3
)</f>
        <v>0</v>
      </c>
      <c r="H63" s="355">
        <f t="shared" ca="1" si="0"/>
        <v>0</v>
      </c>
      <c r="I63" s="356">
        <f ca="1">IF(
COUNTIFS('Project Follow up - Base'!$S$20:$S$96,I$2,'Project Follow up - Base'!$F$20:$F$96,$C63)&lt;= INDEX(List!$Q:$Q,MATCH(I$2,List!$P:$P,0)),
0,
(COUNTIFS('Project Follow up - Base'!$S$20:$S$96,I$2,'Project Follow up - Base'!$F$20:$F$96,$C63)
- INDEX(List!$Q:$Q,MATCH(I$2,List!$P:$P,0)))
* INDEX(List!$R:$R,MATCH(I$2,List!$P:$P,0)))</f>
        <v>0</v>
      </c>
      <c r="J63" s="357">
        <f ca="1">IF(
COUNTIFS('Project Follow up - Base'!$S$20:$S$96,J$2,'Project Follow up - Base'!$F$20:$F$96,$C63)&lt;= INDEX(List!$Q:$Q,MATCH(J$2,List!$P:$P,0)),
0,
(COUNTIFS('Project Follow up - Base'!$S$20:$S$96,J$2,'Project Follow up - Base'!$F$20:$F$96,$C63)
- INDEX(List!$Q:$Q,MATCH(J$2,List!$P:$P,0)))
* INDEX(List!$R:$R,MATCH(J$2,List!$P:$P,0)))</f>
        <v>0</v>
      </c>
      <c r="K63" s="357">
        <f ca="1">IF(
COUNTIFS('Project Follow up - Base'!$S$20:$S$96,K$2,'Project Follow up - Base'!$F$20:$F$96,$C63)&lt;= INDEX(List!$Q:$Q,MATCH(K$2,List!$P:$P,0)),
0,
(COUNTIFS('Project Follow up - Base'!$S$20:$S$96,K$2,'Project Follow up - Base'!$F$20:$F$96,$C63)
- INDEX(List!$Q:$Q,MATCH(K$2,List!$P:$P,0)))
* INDEX(List!$R:$R,MATCH(K$2,List!$P:$P,0)))</f>
        <v>0</v>
      </c>
      <c r="L63" s="357">
        <f ca="1">IF(
COUNTIFS('Project Follow up - Base'!$S$20:$S$96,L$2,'Project Follow up - Base'!$F$20:$F$96,$C63)&lt;= INDEX(List!$Q:$Q,MATCH(L$2,List!$P:$P,0)),
0,
(COUNTIFS('Project Follow up - Base'!$S$20:$S$96,L$2,'Project Follow up - Base'!$F$20:$F$96,$C63)
- INDEX(List!$Q:$Q,MATCH(L$2,List!$P:$P,0)))
* INDEX(List!$R:$R,MATCH(L$2,List!$P:$P,0)))</f>
        <v>0</v>
      </c>
      <c r="M63" s="357">
        <f ca="1">IF(
COUNTIFS('Project Follow up - Base'!$S$20:$S$96,M$2,'Project Follow up - Base'!$F$20:$F$96,$C63)&lt;= INDEX(List!$Q:$Q,MATCH(M$2,List!$P:$P,0)),
0,
(COUNTIFS('Project Follow up - Base'!$S$20:$S$96,M$2,'Project Follow up - Base'!$F$20:$F$96,$C63)
- INDEX(List!$Q:$Q,MATCH(M$2,List!$P:$P,0)))
* INDEX(List!$R:$R,MATCH(M$2,List!$P:$P,0)))</f>
        <v>0</v>
      </c>
      <c r="N63" s="357">
        <f ca="1">IF(
COUNTIFS('Project Follow up - Base'!$S$20:$S$96,N$2,'Project Follow up - Base'!$F$20:$F$96,$C63)&lt;= INDEX(List!$Q:$Q,MATCH(N$2,List!$P:$P,0)),
0,
(COUNTIFS('Project Follow up - Base'!$S$20:$S$96,N$2,'Project Follow up - Base'!$F$20:$F$96,$C63)
- INDEX(List!$Q:$Q,MATCH(N$2,List!$P:$P,0)))
* INDEX(List!$R:$R,MATCH(N$2,List!$P:$P,0)))</f>
        <v>0</v>
      </c>
      <c r="O63" s="357">
        <f ca="1">IF(
COUNTIFS('Project Follow up - Base'!$S$20:$S$96,O$2,'Project Follow up - Base'!$F$20:$F$96,$C63)&lt;= INDEX(List!$Q:$Q,MATCH(O$2,List!$P:$P,0)),
0,
(COUNTIFS('Project Follow up - Base'!$S$20:$S$96,O$2,'Project Follow up - Base'!$F$20:$F$96,$C63)
- INDEX(List!$Q:$Q,MATCH(O$2,List!$P:$P,0)))
* INDEX(List!$R:$R,MATCH(O$2,List!$P:$P,0)))</f>
        <v>0</v>
      </c>
      <c r="P63" s="357">
        <f ca="1">IF(
COUNTIFS('Project Follow up - Base'!$S$20:$S$96,P$2,'Project Follow up - Base'!$F$20:$F$96,$C63)&lt;= INDEX(List!$Q:$Q,MATCH(P$2,List!$P:$P,0)),
0,
(COUNTIFS('Project Follow up - Base'!$S$20:$S$96,P$2,'Project Follow up - Base'!$F$20:$F$96,$C63)
- INDEX(List!$Q:$Q,MATCH(P$2,List!$P:$P,0)))
* INDEX(List!$R:$R,MATCH(P$2,List!$P:$P,0)))</f>
        <v>0</v>
      </c>
      <c r="Q63" s="357">
        <f ca="1">IF(
COUNTIFS('Project Follow up - Base'!$S$20:$S$96,Q$2,'Project Follow up - Base'!$F$20:$F$96,$C63)&lt;= INDEX(List!$Q:$Q,MATCH(Q$2,List!$P:$P,0)),
0,
(COUNTIFS('Project Follow up - Base'!$S$20:$S$96,Q$2,'Project Follow up - Base'!$F$20:$F$96,$C63)
- INDEX(List!$Q:$Q,MATCH(Q$2,List!$P:$P,0)))
* INDEX(List!$R:$R,MATCH(Q$2,List!$P:$P,0)))</f>
        <v>0</v>
      </c>
      <c r="R63" s="357">
        <f ca="1">IF(
COUNTIFS('Project Follow up - Base'!$S$20:$S$96,R$2,'Project Follow up - Base'!$F$20:$F$96,$C63)&lt;= INDEX(List!$Q:$Q,MATCH(R$2,List!$P:$P,0)),
0,
(COUNTIFS('Project Follow up - Base'!$S$20:$S$96,R$2,'Project Follow up - Base'!$F$20:$F$96,$C63)
- INDEX(List!$Q:$Q,MATCH(R$2,List!$P:$P,0)))
* INDEX(List!$R:$R,MATCH(R$2,List!$P:$P,0)))</f>
        <v>0</v>
      </c>
      <c r="S63" s="357">
        <f ca="1">IF(
COUNTIFS('Project Follow up - Base'!$S$20:$S$96,S$2,'Project Follow up - Base'!$F$20:$F$96,$C63)&lt;= INDEX(List!$Q:$Q,MATCH(S$2,List!$P:$P,0)),
0,
(COUNTIFS('Project Follow up - Base'!$S$20:$S$96,S$2,'Project Follow up - Base'!$F$20:$F$96,$C63)
- INDEX(List!$Q:$Q,MATCH(S$2,List!$P:$P,0)))
* INDEX(List!$R:$R,MATCH(S$2,List!$P:$P,0)))</f>
        <v>0</v>
      </c>
      <c r="T63" s="357">
        <f ca="1">IF(
COUNTIFS('Project Follow up - Base'!$S$20:$S$96,T$2,'Project Follow up - Base'!$F$20:$F$96,$C63)&lt;= INDEX(List!$Q:$Q,MATCH(T$2,List!$P:$P,0)),
0,
(COUNTIFS('Project Follow up - Base'!$S$20:$S$96,T$2,'Project Follow up - Base'!$F$20:$F$96,$C63)
- INDEX(List!$Q:$Q,MATCH(T$2,List!$P:$P,0)))
* INDEX(List!$R:$R,MATCH(T$2,List!$P:$P,0)))</f>
        <v>0</v>
      </c>
      <c r="U63" s="357">
        <f ca="1">IF(
COUNTIFS('Project Follow up - Base'!$S$20:$S$96,U$2,'Project Follow up - Base'!$F$20:$F$96,$C63)&lt;= INDEX(List!$Q:$Q,MATCH(U$2,List!$P:$P,0)),
0,
(COUNTIFS('Project Follow up - Base'!$S$20:$S$96,U$2,'Project Follow up - Base'!$F$20:$F$96,$C63)
- INDEX(List!$Q:$Q,MATCH(U$2,List!$P:$P,0)))
* INDEX(List!$R:$R,MATCH(U$2,List!$P:$P,0)))</f>
        <v>0</v>
      </c>
      <c r="V63" s="357">
        <f ca="1">IF(
COUNTIFS('Project Follow up - Base'!$S$20:$S$96,V$2,'Project Follow up - Base'!$F$20:$F$96,$C63)&lt;= INDEX(List!$Q:$Q,MATCH(V$2,List!$P:$P,0)),
0,
(COUNTIFS('Project Follow up - Base'!$S$20:$S$96,V$2,'Project Follow up - Base'!$F$20:$F$96,$C63)
- INDEX(List!$Q:$Q,MATCH(V$2,List!$P:$P,0)))
* INDEX(List!$R:$R,MATCH(V$2,List!$P:$P,0)))</f>
        <v>0</v>
      </c>
      <c r="W63" s="357">
        <f ca="1">IF(
COUNTIFS('Project Follow up - Base'!$S$20:$S$96,W$2,'Project Follow up - Base'!$F$20:$F$96,$C63)&lt;= INDEX(List!$Q:$Q,MATCH(W$2,List!$P:$P,0)),
0,
(COUNTIFS('Project Follow up - Base'!$S$20:$S$96,W$2,'Project Follow up - Base'!$F$20:$F$96,$C63)
- INDEX(List!$Q:$Q,MATCH(W$2,List!$P:$P,0)))
* INDEX(List!$R:$R,MATCH(W$2,List!$P:$P,0)))</f>
        <v>0</v>
      </c>
      <c r="X63" s="357">
        <f ca="1">IF(
COUNTIFS('Project Follow up - Base'!$S$20:$S$96,X$2,'Project Follow up - Base'!$F$20:$F$96,$C63)&lt;= INDEX(List!$Q:$Q,MATCH(X$2,List!$P:$P,0)),
0,
(COUNTIFS('Project Follow up - Base'!$S$20:$S$96,X$2,'Project Follow up - Base'!$F$20:$F$96,$C63)
- INDEX(List!$Q:$Q,MATCH(X$2,List!$P:$P,0)))
* INDEX(List!$R:$R,MATCH(X$2,List!$P:$P,0)))</f>
        <v>0</v>
      </c>
      <c r="Y63" s="357">
        <f ca="1">IF(
COUNTIFS('Project Follow up - Base'!$S$20:$S$96,Y$2,'Project Follow up - Base'!$F$20:$F$96,$C63)&lt;= INDEX(List!$Q:$Q,MATCH(Y$2,List!$P:$P,0)),
0,
(COUNTIFS('Project Follow up - Base'!$S$20:$S$96,Y$2,'Project Follow up - Base'!$F$20:$F$96,$C63)
- INDEX(List!$Q:$Q,MATCH(Y$2,List!$P:$P,0)))
* INDEX(List!$R:$R,MATCH(Y$2,List!$P:$P,0)))</f>
        <v>0</v>
      </c>
      <c r="Z63" s="357">
        <f ca="1">IF(
COUNTIFS('Project Follow up - Base'!$S$20:$S$96,Z$2,'Project Follow up - Base'!$F$20:$F$96,$C63)&lt;= INDEX(List!$Q:$Q,MATCH(Z$2,List!$P:$P,0)),
0,
(COUNTIFS('Project Follow up - Base'!$S$20:$S$96,Z$2,'Project Follow up - Base'!$F$20:$F$96,$C63)
- INDEX(List!$Q:$Q,MATCH(Z$2,List!$P:$P,0)))
* INDEX(List!$R:$R,MATCH(Z$2,List!$P:$P,0)))</f>
        <v>0</v>
      </c>
      <c r="AA63" s="357">
        <f ca="1">IF(
COUNTIFS('Project Follow up - Base'!$S$20:$S$96,AA$2,'Project Follow up - Base'!$F$20:$F$96,$C63)&lt;= INDEX(List!$Q:$Q,MATCH(AA$2,List!$P:$P,0)),
0,
(COUNTIFS('Project Follow up - Base'!$S$20:$S$96,AA$2,'Project Follow up - Base'!$F$20:$F$96,$C63)
- INDEX(List!$Q:$Q,MATCH(AA$2,List!$P:$P,0)))
* INDEX(List!$R:$R,MATCH(AA$2,List!$P:$P,0)))</f>
        <v>0</v>
      </c>
      <c r="AB63" s="357">
        <f ca="1">IF(
COUNTIFS('Project Follow up - Base'!$S$20:$S$96,AB$2,'Project Follow up - Base'!$F$20:$F$96,$C63)&lt;= INDEX(List!$Q:$Q,MATCH(AB$2,List!$P:$P,0)),
0,
(COUNTIFS('Project Follow up - Base'!$S$20:$S$96,AB$2,'Project Follow up - Base'!$F$20:$F$96,$C63)
- INDEX(List!$Q:$Q,MATCH(AB$2,List!$P:$P,0)))
* INDEX(List!$R:$R,MATCH(AB$2,List!$P:$P,0)))</f>
        <v>0</v>
      </c>
      <c r="AC63" s="357">
        <f ca="1">IF(
COUNTIFS('Project Follow up - Base'!$S$20:$S$96,AC$2,'Project Follow up - Base'!$F$20:$F$96,$C63)&lt;= INDEX(List!$Q:$Q,MATCH(AC$2,List!$P:$P,0)),
0,
(COUNTIFS('Project Follow up - Base'!$S$20:$S$96,AC$2,'Project Follow up - Base'!$F$20:$F$96,$C63)
- INDEX(List!$Q:$Q,MATCH(AC$2,List!$P:$P,0)))
* INDEX(List!$R:$R,MATCH(AC$2,List!$P:$P,0)))</f>
        <v>0</v>
      </c>
      <c r="AD63" s="357">
        <f ca="1">IF(
COUNTIFS('Project Follow up - Base'!$S$20:$S$96,AD$2,'Project Follow up - Base'!$F$20:$F$96,$C63)&lt;= INDEX(List!$Q:$Q,MATCH(AD$2,List!$P:$P,0)),
0,
(COUNTIFS('Project Follow up - Base'!$S$20:$S$96,AD$2,'Project Follow up - Base'!$F$20:$F$96,$C63)
- INDEX(List!$Q:$Q,MATCH(AD$2,List!$P:$P,0)))
* INDEX(List!$R:$R,MATCH(AD$2,List!$P:$P,0)))</f>
        <v>0</v>
      </c>
      <c r="AE63" s="357">
        <f ca="1">IF(
COUNTIFS('Project Follow up - Base'!$S$20:$S$96,AE$2,'Project Follow up - Base'!$F$20:$F$96,$C63)&lt;= INDEX(List!$Q:$Q,MATCH(AE$2,List!$P:$P,0)),
0,
(COUNTIFS('Project Follow up - Base'!$S$20:$S$96,AE$2,'Project Follow up - Base'!$F$20:$F$96,$C63)
- INDEX(List!$Q:$Q,MATCH(AE$2,List!$P:$P,0)))
* INDEX(List!$R:$R,MATCH(AE$2,List!$P:$P,0)))</f>
        <v>0</v>
      </c>
      <c r="AF63" s="357">
        <f ca="1">IF(
COUNTIFS('Project Follow up - Base'!$S$20:$S$96,AF$2,'Project Follow up - Base'!$F$20:$F$96,$C63)&lt;= INDEX(List!$Q:$Q,MATCH(AF$2,List!$P:$P,0)),
0,
(COUNTIFS('Project Follow up - Base'!$S$20:$S$96,AF$2,'Project Follow up - Base'!$F$20:$F$96,$C63)
- INDEX(List!$Q:$Q,MATCH(AF$2,List!$P:$P,0)))
* INDEX(List!$R:$R,MATCH(AF$2,List!$P:$P,0)))</f>
        <v>0</v>
      </c>
      <c r="AG63" s="357">
        <f ca="1">IF(
COUNTIFS('Project Follow up - Base'!$S$20:$S$96,AG$2,'Project Follow up - Base'!$F$20:$F$96,$C63)&lt;= INDEX(List!$Q:$Q,MATCH(AG$2,List!$P:$P,0)),
0,
(COUNTIFS('Project Follow up - Base'!$S$20:$S$96,AG$2,'Project Follow up - Base'!$F$20:$F$96,$C63)
- INDEX(List!$Q:$Q,MATCH(AG$2,List!$P:$P,0)))
* INDEX(List!$R:$R,MATCH(AG$2,List!$P:$P,0)))</f>
        <v>0</v>
      </c>
      <c r="AH63" s="357">
        <f ca="1">IF(
COUNTIFS('Project Follow up - Base'!$S$20:$S$96,AH$2,'Project Follow up - Base'!$F$20:$F$96,$C63)&lt;= INDEX(List!$Q:$Q,MATCH(AH$2,List!$P:$P,0)),
0,
(COUNTIFS('Project Follow up - Base'!$S$20:$S$96,AH$2,'Project Follow up - Base'!$F$20:$F$96,$C63)
- INDEX(List!$Q:$Q,MATCH(AH$2,List!$P:$P,0)))
* INDEX(List!$R:$R,MATCH(AH$2,List!$P:$P,0)))</f>
        <v>0</v>
      </c>
      <c r="AI63" s="357">
        <f ca="1">IF(
COUNTIFS('Project Follow up - Base'!$S$20:$S$96,AI$2,'Project Follow up - Base'!$F$20:$F$96,$C63)&lt;= INDEX(List!$Q:$Q,MATCH(AI$2,List!$P:$P,0)),
0,
(COUNTIFS('Project Follow up - Base'!$S$20:$S$96,AI$2,'Project Follow up - Base'!$F$20:$F$96,$C63)
- INDEX(List!$Q:$Q,MATCH(AI$2,List!$P:$P,0)))
* INDEX(List!$R:$R,MATCH(AI$2,List!$P:$P,0)))</f>
        <v>0</v>
      </c>
      <c r="AJ63" s="357">
        <f ca="1">IF(
COUNTIFS('Project Follow up - Base'!$S$20:$S$96,AJ$2,'Project Follow up - Base'!$F$20:$F$96,$C63)&lt;= INDEX(List!$Q:$Q,MATCH(AJ$2,List!$P:$P,0)),
0,
(COUNTIFS('Project Follow up - Base'!$S$20:$S$96,AJ$2,'Project Follow up - Base'!$F$20:$F$96,$C63)
- INDEX(List!$Q:$Q,MATCH(AJ$2,List!$P:$P,0)))
* INDEX(List!$R:$R,MATCH(AJ$2,List!$P:$P,0)))</f>
        <v>0</v>
      </c>
      <c r="AK63" s="357">
        <f ca="1">IF(
COUNTIFS('Project Follow up - Base'!$S$20:$S$96,AK$2,'Project Follow up - Base'!$F$20:$F$96,$C63)&lt;= INDEX(List!$Q:$Q,MATCH(AK$2,List!$P:$P,0)),
0,
(COUNTIFS('Project Follow up - Base'!$S$20:$S$96,AK$2,'Project Follow up - Base'!$F$20:$F$96,$C63)
- INDEX(List!$Q:$Q,MATCH(AK$2,List!$P:$P,0)))
* INDEX(List!$R:$R,MATCH(AK$2,List!$P:$P,0)))</f>
        <v>0</v>
      </c>
      <c r="AL63" s="357">
        <f ca="1">IF(
COUNTIFS('Project Follow up - Base'!$S$20:$S$96,AL$2,'Project Follow up - Base'!$F$20:$F$96,$C63)&lt;= INDEX(List!$Q:$Q,MATCH(AL$2,List!$P:$P,0)),
0,
(COUNTIFS('Project Follow up - Base'!$S$20:$S$96,AL$2,'Project Follow up - Base'!$F$20:$F$96,$C63)
- INDEX(List!$Q:$Q,MATCH(AL$2,List!$P:$P,0)))
* INDEX(List!$R:$R,MATCH(AL$2,List!$P:$P,0)))</f>
        <v>0</v>
      </c>
      <c r="AM63" s="357">
        <f ca="1">IF(
COUNTIFS('Project Follow up - Base'!$S$20:$S$96,AM$2,'Project Follow up - Base'!$F$20:$F$96,$C63)&lt;= INDEX(List!$Q:$Q,MATCH(AM$2,List!$P:$P,0)),
0,
(COUNTIFS('Project Follow up - Base'!$S$20:$S$96,AM$2,'Project Follow up - Base'!$F$20:$F$96,$C63)
- INDEX(List!$Q:$Q,MATCH(AM$2,List!$P:$P,0)))
* INDEX(List!$R:$R,MATCH(AM$2,List!$P:$P,0)))</f>
        <v>0</v>
      </c>
      <c r="AN63" s="357">
        <f ca="1">IF(
COUNTIFS('Project Follow up - Base'!$S$20:$S$96,AN$2,'Project Follow up - Base'!$F$20:$F$96,$C63)&lt;= INDEX(List!$Q:$Q,MATCH(AN$2,List!$P:$P,0)),
0,
(COUNTIFS('Project Follow up - Base'!$S$20:$S$96,AN$2,'Project Follow up - Base'!$F$20:$F$96,$C63)
- INDEX(List!$Q:$Q,MATCH(AN$2,List!$P:$P,0)))
* INDEX(List!$R:$R,MATCH(AN$2,List!$P:$P,0)))</f>
        <v>0</v>
      </c>
      <c r="AO63" s="357">
        <f ca="1">IF(
COUNTIFS('Project Follow up - Base'!$S$20:$S$96,AO$2,'Project Follow up - Base'!$F$20:$F$96,$C63)&lt;= INDEX(List!$Q:$Q,MATCH(AO$2,List!$P:$P,0)),
0,
(COUNTIFS('Project Follow up - Base'!$S$20:$S$96,AO$2,'Project Follow up - Base'!$F$20:$F$96,$C63)
- INDEX(List!$Q:$Q,MATCH(AO$2,List!$P:$P,0)))
* INDEX(List!$R:$R,MATCH(AO$2,List!$P:$P,0)))</f>
        <v>0</v>
      </c>
      <c r="AP63" s="357">
        <f ca="1">IF(
COUNTIFS('Project Follow up - Base'!$S$20:$S$96,AP$2,'Project Follow up - Base'!$F$20:$F$96,$C63)&lt;= INDEX(List!$Q:$Q,MATCH(AP$2,List!$P:$P,0)),
0,
(COUNTIFS('Project Follow up - Base'!$S$20:$S$96,AP$2,'Project Follow up - Base'!$F$20:$F$96,$C63)
- INDEX(List!$Q:$Q,MATCH(AP$2,List!$P:$P,0)))
* INDEX(List!$R:$R,MATCH(AP$2,List!$P:$P,0)))</f>
        <v>0</v>
      </c>
      <c r="AQ63" s="357">
        <f ca="1">IF(
COUNTIFS('Project Follow up - Base'!$S$20:$S$96,AQ$2,'Project Follow up - Base'!$F$20:$F$96,$C63)&lt;= INDEX(List!$Q:$Q,MATCH(AQ$2,List!$P:$P,0)),
0,
(COUNTIFS('Project Follow up - Base'!$S$20:$S$96,AQ$2,'Project Follow up - Base'!$F$20:$F$96,$C63)
- INDEX(List!$Q:$Q,MATCH(AQ$2,List!$P:$P,0)))
* INDEX(List!$R:$R,MATCH(AQ$2,List!$P:$P,0)))</f>
        <v>0</v>
      </c>
      <c r="AR63" s="357">
        <f ca="1">IF(
COUNTIFS('Project Follow up - Base'!$S$20:$S$96,AR$2,'Project Follow up - Base'!$F$20:$F$96,$C63)&lt;= INDEX(List!$Q:$Q,MATCH(AR$2,List!$P:$P,0)),
0,
(COUNTIFS('Project Follow up - Base'!$S$20:$S$96,AR$2,'Project Follow up - Base'!$F$20:$F$96,$C63)
- INDEX(List!$Q:$Q,MATCH(AR$2,List!$P:$P,0)))
* INDEX(List!$R:$R,MATCH(AR$2,List!$P:$P,0)))</f>
        <v>0</v>
      </c>
      <c r="AS63" s="357">
        <f ca="1">IF(
COUNTIFS('Project Follow up - Base'!$S$20:$S$96,AS$2,'Project Follow up - Base'!$F$20:$F$96,$C63)&lt;= INDEX(List!$Q:$Q,MATCH(AS$2,List!$P:$P,0)),
0,
(COUNTIFS('Project Follow up - Base'!$S$20:$S$96,AS$2,'Project Follow up - Base'!$F$20:$F$96,$C63)
- INDEX(List!$Q:$Q,MATCH(AS$2,List!$P:$P,0)))
* INDEX(List!$R:$R,MATCH(AS$2,List!$P:$P,0)))</f>
        <v>0</v>
      </c>
      <c r="AT63" s="357">
        <f ca="1">IF(
COUNTIFS('Project Follow up - Base'!$S$20:$S$96,AT$2,'Project Follow up - Base'!$F$20:$F$96,$C63)&lt;= INDEX(List!$Q:$Q,MATCH(AT$2,List!$P:$P,0)),
0,
(COUNTIFS('Project Follow up - Base'!$S$20:$S$96,AT$2,'Project Follow up - Base'!$F$20:$F$96,$C63)
- INDEX(List!$Q:$Q,MATCH(AT$2,List!$P:$P,0)))
* INDEX(List!$R:$R,MATCH(AT$2,List!$P:$P,0)))</f>
        <v>0</v>
      </c>
      <c r="AU63" s="357">
        <f ca="1">IF(
COUNTIFS('Project Follow up - Base'!$S$20:$S$96,AU$2,'Project Follow up - Base'!$F$20:$F$96,$C63)&lt;= INDEX(List!$Q:$Q,MATCH(AU$2,List!$P:$P,0)),
0,
(COUNTIFS('Project Follow up - Base'!$S$20:$S$96,AU$2,'Project Follow up - Base'!$F$20:$F$96,$C63)
- INDEX(List!$Q:$Q,MATCH(AU$2,List!$P:$P,0)))
* INDEX(List!$R:$R,MATCH(AU$2,List!$P:$P,0)))</f>
        <v>0</v>
      </c>
      <c r="AV63" s="357">
        <f ca="1">IF(
COUNTIFS('Project Follow up - Base'!$S$20:$S$96,AV$2,'Project Follow up - Base'!$F$20:$F$96,$C63)&lt;= INDEX(List!$Q:$Q,MATCH(AV$2,List!$P:$P,0)),
0,
(COUNTIFS('Project Follow up - Base'!$S$20:$S$96,AV$2,'Project Follow up - Base'!$F$20:$F$96,$C63)
- INDEX(List!$Q:$Q,MATCH(AV$2,List!$P:$P,0)))
* INDEX(List!$R:$R,MATCH(AV$2,List!$P:$P,0)))</f>
        <v>0</v>
      </c>
      <c r="AW63" s="357">
        <f ca="1">IF(
COUNTIFS('Project Follow up - Base'!$S$20:$S$96,AW$2,'Project Follow up - Base'!$F$20:$F$96,$C63)&lt;= INDEX(List!$Q:$Q,MATCH(AW$2,List!$P:$P,0)),
0,
(COUNTIFS('Project Follow up - Base'!$S$20:$S$96,AW$2,'Project Follow up - Base'!$F$20:$F$96,$C63)
- INDEX(List!$Q:$Q,MATCH(AW$2,List!$P:$P,0)))
* INDEX(List!$R:$R,MATCH(AW$2,List!$P:$P,0)))</f>
        <v>0</v>
      </c>
      <c r="AX63" s="357">
        <f ca="1">IF(
COUNTIFS('Project Follow up - Base'!$S$20:$S$96,AX$2,'Project Follow up - Base'!$F$20:$F$96,$C63)&lt;= INDEX(List!$Q:$Q,MATCH(AX$2,List!$P:$P,0)),
0,
(COUNTIFS('Project Follow up - Base'!$S$20:$S$96,AX$2,'Project Follow up - Base'!$F$20:$F$96,$C63)
- INDEX(List!$Q:$Q,MATCH(AX$2,List!$P:$P,0)))
* INDEX(List!$R:$R,MATCH(AX$2,List!$P:$P,0)))</f>
        <v>0</v>
      </c>
      <c r="AY63" s="357">
        <f ca="1">IF(
COUNTIFS('Project Follow up - Base'!$S$20:$S$96,AY$2,'Project Follow up - Base'!$F$20:$F$96,$C63)&lt;= INDEX(List!$Q:$Q,MATCH(AY$2,List!$P:$P,0)),
0,
(COUNTIFS('Project Follow up - Base'!$S$20:$S$96,AY$2,'Project Follow up - Base'!$F$20:$F$96,$C63)
- INDEX(List!$Q:$Q,MATCH(AY$2,List!$P:$P,0)))
* INDEX(List!$R:$R,MATCH(AY$2,List!$P:$P,0)))</f>
        <v>0</v>
      </c>
      <c r="AZ63" s="357">
        <f ca="1">IF(
COUNTIFS('Project Follow up - Base'!$S$20:$S$96,AZ$2,'Project Follow up - Base'!$F$20:$F$96,$C63)&lt;= INDEX(List!$Q:$Q,MATCH(AZ$2,List!$P:$P,0)),
0,
(COUNTIFS('Project Follow up - Base'!$S$20:$S$96,AZ$2,'Project Follow up - Base'!$F$20:$F$96,$C63)
- INDEX(List!$Q:$Q,MATCH(AZ$2,List!$P:$P,0)))
* INDEX(List!$R:$R,MATCH(AZ$2,List!$P:$P,0)))</f>
        <v>0</v>
      </c>
      <c r="BA63" s="357">
        <f ca="1">IF(
COUNTIFS('Project Follow up - Base'!$S$20:$S$96,BA$2,'Project Follow up - Base'!$F$20:$F$96,$C63)&lt;= INDEX(List!$Q:$Q,MATCH(BA$2,List!$P:$P,0)),
0,
(COUNTIFS('Project Follow up - Base'!$S$20:$S$96,BA$2,'Project Follow up - Base'!$F$20:$F$96,$C63)
- INDEX(List!$Q:$Q,MATCH(BA$2,List!$P:$P,0)))
* INDEX(List!$R:$R,MATCH(BA$2,List!$P:$P,0)))</f>
        <v>0</v>
      </c>
      <c r="BB63" s="357">
        <f ca="1">IF(
COUNTIFS('Project Follow up - Base'!$S$20:$S$96,BB$2,'Project Follow up - Base'!$F$20:$F$96,$C63)&lt;= INDEX(List!$Q:$Q,MATCH(BB$2,List!$P:$P,0)),
0,
(COUNTIFS('Project Follow up - Base'!$S$20:$S$96,BB$2,'Project Follow up - Base'!$F$20:$F$96,$C63)
- INDEX(List!$Q:$Q,MATCH(BB$2,List!$P:$P,0)))
* INDEX(List!$R:$R,MATCH(BB$2,List!$P:$P,0)))</f>
        <v>0</v>
      </c>
      <c r="BC63" s="357">
        <f ca="1">IF(
COUNTIFS('Project Follow up - Base'!$S$20:$S$96,BC$2,'Project Follow up - Base'!$F$20:$F$96,$C63)&lt;= INDEX(List!$Q:$Q,MATCH(BC$2,List!$P:$P,0)),
0,
(COUNTIFS('Project Follow up - Base'!$S$20:$S$96,BC$2,'Project Follow up - Base'!$F$20:$F$96,$C63)
- INDEX(List!$Q:$Q,MATCH(BC$2,List!$P:$P,0)))
* INDEX(List!$R:$R,MATCH(BC$2,List!$P:$P,0)))</f>
        <v>0</v>
      </c>
      <c r="BD63" s="357">
        <f ca="1">IF(
COUNTIFS('Project Follow up - Base'!$S$20:$S$96,BD$2,'Project Follow up - Base'!$F$20:$F$96,$C63)&lt;= INDEX(List!$Q:$Q,MATCH(BD$2,List!$P:$P,0)),
0,
(COUNTIFS('Project Follow up - Base'!$S$20:$S$96,BD$2,'Project Follow up - Base'!$F$20:$F$96,$C63)
- INDEX(List!$Q:$Q,MATCH(BD$2,List!$P:$P,0)))
* INDEX(List!$R:$R,MATCH(BD$2,List!$P:$P,0)))</f>
        <v>0</v>
      </c>
      <c r="BE63" s="357">
        <f ca="1">IF(
COUNTIFS('Project Follow up - Base'!$S$20:$S$96,BE$2,'Project Follow up - Base'!$F$20:$F$96,$C63)&lt;= INDEX(List!$Q:$Q,MATCH(BE$2,List!$P:$P,0)),
0,
(COUNTIFS('Project Follow up - Base'!$S$20:$S$96,BE$2,'Project Follow up - Base'!$F$20:$F$96,$C63)
- INDEX(List!$Q:$Q,MATCH(BE$2,List!$P:$P,0)))
* INDEX(List!$R:$R,MATCH(BE$2,List!$P:$P,0)))</f>
        <v>0</v>
      </c>
      <c r="BF63" s="357">
        <f ca="1">IF(
COUNTIFS('Project Follow up - Base'!$S$20:$S$96,BF$2,'Project Follow up - Base'!$F$20:$F$96,$C63)&lt;= INDEX(List!$Q:$Q,MATCH(BF$2,List!$P:$P,0)),
0,
(COUNTIFS('Project Follow up - Base'!$S$20:$S$96,BF$2,'Project Follow up - Base'!$F$20:$F$96,$C63)
- INDEX(List!$Q:$Q,MATCH(BF$2,List!$P:$P,0)))
* INDEX(List!$R:$R,MATCH(BF$2,List!$P:$P,0)))</f>
        <v>0</v>
      </c>
      <c r="BG63" s="357">
        <f ca="1">IF(
COUNTIFS('Project Follow up - Base'!$S$20:$S$96,BG$2,'Project Follow up - Base'!$F$20:$F$96,$C63)&lt;= INDEX(List!$Q:$Q,MATCH(BG$2,List!$P:$P,0)),
0,
(COUNTIFS('Project Follow up - Base'!$S$20:$S$96,BG$2,'Project Follow up - Base'!$F$20:$F$96,$C63)
- INDEX(List!$Q:$Q,MATCH(BG$2,List!$P:$P,0)))
* INDEX(List!$R:$R,MATCH(BG$2,List!$P:$P,0)))</f>
        <v>0</v>
      </c>
      <c r="BH63" s="357">
        <f ca="1">IF(
COUNTIFS('Project Follow up - Base'!$S$20:$S$96,BH$2,'Project Follow up - Base'!$F$20:$F$96,$C63)&lt;= INDEX(List!$Q:$Q,MATCH(BH$2,List!$P:$P,0)),
0,
(COUNTIFS('Project Follow up - Base'!$S$20:$S$96,BH$2,'Project Follow up - Base'!$F$20:$F$96,$C63)
- INDEX(List!$Q:$Q,MATCH(BH$2,List!$P:$P,0)))
* INDEX(List!$R:$R,MATCH(BH$2,List!$P:$P,0)))</f>
        <v>0</v>
      </c>
      <c r="BI63" s="357">
        <f ca="1">IF(
COUNTIFS('Project Follow up - Base'!$S$20:$S$96,BI$2,'Project Follow up - Base'!$F$20:$F$96,$C63)&lt;= INDEX(List!$Q:$Q,MATCH(BI$2,List!$P:$P,0)),
0,
(COUNTIFS('Project Follow up - Base'!$S$20:$S$96,BI$2,'Project Follow up - Base'!$F$20:$F$96,$C63)
- INDEX(List!$Q:$Q,MATCH(BI$2,List!$P:$P,0)))
* INDEX(List!$R:$R,MATCH(BI$2,List!$P:$P,0)))</f>
        <v>0</v>
      </c>
      <c r="BJ63" s="357">
        <f ca="1">IF(
COUNTIFS('Project Follow up - Base'!$S$20:$S$96,BJ$2,'Project Follow up - Base'!$F$20:$F$96,$C63)&lt;= INDEX(List!$Q:$Q,MATCH(BJ$2,List!$P:$P,0)),
0,
(COUNTIFS('Project Follow up - Base'!$S$20:$S$96,BJ$2,'Project Follow up - Base'!$F$20:$F$96,$C63)
- INDEX(List!$Q:$Q,MATCH(BJ$2,List!$P:$P,0)))
* INDEX(List!$R:$R,MATCH(BJ$2,List!$P:$P,0)))</f>
        <v>0</v>
      </c>
      <c r="BK63" s="357">
        <f ca="1">IF(
COUNTIFS('Project Follow up - Base'!$S$20:$S$96,BK$2,'Project Follow up - Base'!$F$20:$F$96,$C63)&lt;= INDEX(List!$Q:$Q,MATCH(BK$2,List!$P:$P,0)),
0,
(COUNTIFS('Project Follow up - Base'!$S$20:$S$96,BK$2,'Project Follow up - Base'!$F$20:$F$96,$C63)
- INDEX(List!$Q:$Q,MATCH(BK$2,List!$P:$P,0)))
* INDEX(List!$R:$R,MATCH(BK$2,List!$P:$P,0)))</f>
        <v>0</v>
      </c>
      <c r="BL63" s="357">
        <f ca="1">IF(
COUNTIFS('Project Follow up - Base'!$S$20:$S$96,BL$2,'Project Follow up - Base'!$F$20:$F$96,$C63)&lt;= INDEX(List!$Q:$Q,MATCH(BL$2,List!$P:$P,0)),
0,
(COUNTIFS('Project Follow up - Base'!$S$20:$S$96,BL$2,'Project Follow up - Base'!$F$20:$F$96,$C63)
- INDEX(List!$Q:$Q,MATCH(BL$2,List!$P:$P,0)))
* INDEX(List!$R:$R,MATCH(BL$2,List!$P:$P,0)))</f>
        <v>0</v>
      </c>
      <c r="BM63" s="357">
        <f ca="1">IF(
COUNTIFS('Project Follow up - Base'!$S$20:$S$96,BM$2,'Project Follow up - Base'!$F$20:$F$96,$C63)&lt;= INDEX(List!$Q:$Q,MATCH(BM$2,List!$P:$P,0)),
0,
(COUNTIFS('Project Follow up - Base'!$S$20:$S$96,BM$2,'Project Follow up - Base'!$F$20:$F$96,$C63)
- INDEX(List!$Q:$Q,MATCH(BM$2,List!$P:$P,0)))
* INDEX(List!$R:$R,MATCH(BM$2,List!$P:$P,0)))</f>
        <v>0</v>
      </c>
      <c r="BN63" s="357">
        <f ca="1">IF(
COUNTIFS('Project Follow up - Base'!$S$20:$S$96,BN$2,'Project Follow up - Base'!$F$20:$F$96,$C63)&lt;= INDEX(List!$Q:$Q,MATCH(BN$2,List!$P:$P,0)),
0,
(COUNTIFS('Project Follow up - Base'!$S$20:$S$96,BN$2,'Project Follow up - Base'!$F$20:$F$96,$C63)
- INDEX(List!$Q:$Q,MATCH(BN$2,List!$P:$P,0)))
* INDEX(List!$R:$R,MATCH(BN$2,List!$P:$P,0)))</f>
        <v>0</v>
      </c>
      <c r="BO63" s="357">
        <f ca="1">IF(
COUNTIFS('Project Follow up - Base'!$S$20:$S$96,BO$2,'Project Follow up - Base'!$F$20:$F$96,$C63)&lt;= INDEX(List!$Q:$Q,MATCH(BO$2,List!$P:$P,0)),
0,
(COUNTIFS('Project Follow up - Base'!$S$20:$S$96,BO$2,'Project Follow up - Base'!$F$20:$F$96,$C63)
- INDEX(List!$Q:$Q,MATCH(BO$2,List!$P:$P,0)))
* INDEX(List!$R:$R,MATCH(BO$2,List!$P:$P,0)))</f>
        <v>0</v>
      </c>
      <c r="BP63" s="357">
        <f ca="1">IF(
COUNTIFS('Project Follow up - Base'!$S$20:$S$96,BP$2,'Project Follow up - Base'!$F$20:$F$96,$C63)&lt;= INDEX(List!$Q:$Q,MATCH(BP$2,List!$P:$P,0)),
0,
(COUNTIFS('Project Follow up - Base'!$S$20:$S$96,BP$2,'Project Follow up - Base'!$F$20:$F$96,$C63)
- INDEX(List!$Q:$Q,MATCH(BP$2,List!$P:$P,0)))
* INDEX(List!$R:$R,MATCH(BP$2,List!$P:$P,0)))</f>
        <v>0</v>
      </c>
      <c r="BQ63" s="357">
        <f ca="1">IF(
COUNTIFS('Project Follow up - Base'!$S$20:$S$96,BQ$2,'Project Follow up - Base'!$F$20:$F$96,$C63)&lt;= INDEX(List!$Q:$Q,MATCH(BQ$2,List!$P:$P,0)),
0,
(COUNTIFS('Project Follow up - Base'!$S$20:$S$96,BQ$2,'Project Follow up - Base'!$F$20:$F$96,$C63)
- INDEX(List!$Q:$Q,MATCH(BQ$2,List!$P:$P,0)))
* INDEX(List!$R:$R,MATCH(BQ$2,List!$P:$P,0)))</f>
        <v>0</v>
      </c>
      <c r="BR63" s="357">
        <f ca="1">IF(
COUNTIFS('Project Follow up - Base'!$S$20:$S$96,BR$2,'Project Follow up - Base'!$F$20:$F$96,$C63)&lt;= INDEX(List!$Q:$Q,MATCH(BR$2,List!$P:$P,0)),
0,
(COUNTIFS('Project Follow up - Base'!$S$20:$S$96,BR$2,'Project Follow up - Base'!$F$20:$F$96,$C63)
- INDEX(List!$Q:$Q,MATCH(BR$2,List!$P:$P,0)))
* INDEX(List!$R:$R,MATCH(BR$2,List!$P:$P,0)))</f>
        <v>0</v>
      </c>
      <c r="BS63" s="357">
        <f ca="1">IF(
COUNTIFS('Project Follow up - Base'!$S$20:$S$96,BS$2,'Project Follow up - Base'!$F$20:$F$96,$C63)&lt;= INDEX(List!$Q:$Q,MATCH(BS$2,List!$P:$P,0)),
0,
(COUNTIFS('Project Follow up - Base'!$S$20:$S$96,BS$2,'Project Follow up - Base'!$F$20:$F$96,$C63)
- INDEX(List!$Q:$Q,MATCH(BS$2,List!$P:$P,0)))
* INDEX(List!$R:$R,MATCH(BS$2,List!$P:$P,0)))</f>
        <v>0</v>
      </c>
      <c r="BT63" s="357">
        <f ca="1">IF(
COUNTIFS('Project Follow up - Base'!$S$20:$S$96,BT$2,'Project Follow up - Base'!$F$20:$F$96,$C63)&lt;= INDEX(List!$Q:$Q,MATCH(BT$2,List!$P:$P,0)),
0,
(COUNTIFS('Project Follow up - Base'!$S$20:$S$96,BT$2,'Project Follow up - Base'!$F$20:$F$96,$C63)
- INDEX(List!$Q:$Q,MATCH(BT$2,List!$P:$P,0)))
* INDEX(List!$R:$R,MATCH(BT$2,List!$P:$P,0)))</f>
        <v>0</v>
      </c>
      <c r="BU63" s="357">
        <f ca="1">IF(
COUNTIFS('Project Follow up - Base'!$S$20:$S$96,BU$2,'Project Follow up - Base'!$F$20:$F$96,$C63)&lt;= INDEX(List!$Q:$Q,MATCH(BU$2,List!$P:$P,0)),
0,
(COUNTIFS('Project Follow up - Base'!$S$20:$S$96,BU$2,'Project Follow up - Base'!$F$20:$F$96,$C63)
- INDEX(List!$Q:$Q,MATCH(BU$2,List!$P:$P,0)))
* INDEX(List!$R:$R,MATCH(BU$2,List!$P:$P,0)))</f>
        <v>0</v>
      </c>
      <c r="BV63" s="357">
        <f ca="1">IF(
COUNTIFS('Project Follow up - Base'!$S$20:$S$96,BV$2,'Project Follow up - Base'!$F$20:$F$96,$C63)&lt;= INDEX(List!$Q:$Q,MATCH(BV$2,List!$P:$P,0)),
0,
(COUNTIFS('Project Follow up - Base'!$S$20:$S$96,BV$2,'Project Follow up - Base'!$F$20:$F$96,$C63)
- INDEX(List!$Q:$Q,MATCH(BV$2,List!$P:$P,0)))
* INDEX(List!$R:$R,MATCH(BV$2,List!$P:$P,0)))</f>
        <v>0</v>
      </c>
      <c r="BW63" s="357">
        <f ca="1">IF(
COUNTIFS('Project Follow up - Base'!$S$20:$S$96,BW$2,'Project Follow up - Base'!$F$20:$F$96,$C63)&lt;= INDEX(List!$Q:$Q,MATCH(BW$2,List!$P:$P,0)),
0,
(COUNTIFS('Project Follow up - Base'!$S$20:$S$96,BW$2,'Project Follow up - Base'!$F$20:$F$96,$C63)
- INDEX(List!$Q:$Q,MATCH(BW$2,List!$P:$P,0)))
* INDEX(List!$R:$R,MATCH(BW$2,List!$P:$P,0)))</f>
        <v>0</v>
      </c>
      <c r="BX63" s="357">
        <f ca="1">IF(
COUNTIFS('Project Follow up - Base'!$S$20:$S$96,BX$2,'Project Follow up - Base'!$F$20:$F$96,$C63)&lt;= INDEX(List!$Q:$Q,MATCH(BX$2,List!$P:$P,0)),
0,
(COUNTIFS('Project Follow up - Base'!$S$20:$S$96,BX$2,'Project Follow up - Base'!$F$20:$F$96,$C63)
- INDEX(List!$Q:$Q,MATCH(BX$2,List!$P:$P,0)))
* INDEX(List!$R:$R,MATCH(BX$2,List!$P:$P,0)))</f>
        <v>0</v>
      </c>
      <c r="BY63" s="357">
        <f ca="1">IF(
COUNTIFS('Project Follow up - Base'!$S$20:$S$96,BY$2,'Project Follow up - Base'!$F$20:$F$96,$C63)&lt;= INDEX(List!$Q:$Q,MATCH(BY$2,List!$P:$P,0)),
0,
(COUNTIFS('Project Follow up - Base'!$S$20:$S$96,BY$2,'Project Follow up - Base'!$F$20:$F$96,$C63)
- INDEX(List!$Q:$Q,MATCH(BY$2,List!$P:$P,0)))
* INDEX(List!$R:$R,MATCH(BY$2,List!$P:$P,0)))</f>
        <v>0</v>
      </c>
      <c r="BZ63" s="357">
        <f ca="1">IF(
COUNTIFS('Project Follow up - Base'!$S$20:$S$96,BZ$2,'Project Follow up - Base'!$F$20:$F$96,$C63)&lt;= INDEX(List!$Q:$Q,MATCH(BZ$2,List!$P:$P,0)),
0,
(COUNTIFS('Project Follow up - Base'!$S$20:$S$96,BZ$2,'Project Follow up - Base'!$F$20:$F$96,$C63)
- INDEX(List!$Q:$Q,MATCH(BZ$2,List!$P:$P,0)))
* INDEX(List!$R:$R,MATCH(BZ$2,List!$P:$P,0)))</f>
        <v>0</v>
      </c>
      <c r="CA63" s="357">
        <f ca="1">IF(
COUNTIFS('Project Follow up - Base'!$S$20:$S$96,CA$2,'Project Follow up - Base'!$F$20:$F$96,$C63)&lt;= INDEX(List!$Q:$Q,MATCH(CA$2,List!$P:$P,0)),
0,
(COUNTIFS('Project Follow up - Base'!$S$20:$S$96,CA$2,'Project Follow up - Base'!$F$20:$F$96,$C63)
- INDEX(List!$Q:$Q,MATCH(CA$2,List!$P:$P,0)))
* INDEX(List!$R:$R,MATCH(CA$2,List!$P:$P,0)))</f>
        <v>0</v>
      </c>
      <c r="CB63" s="357">
        <f ca="1">IF(
COUNTIFS('Project Follow up - Base'!$S$20:$S$96,CB$2,'Project Follow up - Base'!$F$20:$F$96,$C63)&lt;= INDEX(List!$Q:$Q,MATCH(CB$2,List!$P:$P,0)),
0,
(COUNTIFS('Project Follow up - Base'!$S$20:$S$96,CB$2,'Project Follow up - Base'!$F$20:$F$96,$C63)
- INDEX(List!$Q:$Q,MATCH(CB$2,List!$P:$P,0)))
* INDEX(List!$R:$R,MATCH(CB$2,List!$P:$P,0)))</f>
        <v>0</v>
      </c>
      <c r="CC63" s="357">
        <f ca="1">IF(
COUNTIFS('Project Follow up - Base'!$S$20:$S$96,CC$2,'Project Follow up - Base'!$F$20:$F$96,$C63)&lt;= INDEX(List!$Q:$Q,MATCH(CC$2,List!$P:$P,0)),
0,
(COUNTIFS('Project Follow up - Base'!$S$20:$S$96,CC$2,'Project Follow up - Base'!$F$20:$F$96,$C63)
- INDEX(List!$Q:$Q,MATCH(CC$2,List!$P:$P,0)))
* INDEX(List!$R:$R,MATCH(CC$2,List!$P:$P,0)))</f>
        <v>0</v>
      </c>
      <c r="CD63" s="357">
        <f ca="1">IF(
COUNTIFS('Project Follow up - Base'!$S$20:$S$96,CD$2,'Project Follow up - Base'!$F$20:$F$96,$C63)&lt;= INDEX(List!$Q:$Q,MATCH(CD$2,List!$P:$P,0)),
0,
(COUNTIFS('Project Follow up - Base'!$S$20:$S$96,CD$2,'Project Follow up - Base'!$F$20:$F$96,$C63)
- INDEX(List!$Q:$Q,MATCH(CD$2,List!$P:$P,0)))
* INDEX(List!$R:$R,MATCH(CD$2,List!$P:$P,0)))</f>
        <v>0</v>
      </c>
      <c r="CE63" s="357">
        <f ca="1">IF(
COUNTIFS('Project Follow up - Base'!$S$20:$S$96,CE$2,'Project Follow up - Base'!$F$20:$F$96,$C63)&lt;= INDEX(List!$Q:$Q,MATCH(CE$2,List!$P:$P,0)),
0,
(COUNTIFS('Project Follow up - Base'!$S$20:$S$96,CE$2,'Project Follow up - Base'!$F$20:$F$96,$C63)
- INDEX(List!$Q:$Q,MATCH(CE$2,List!$P:$P,0)))
* INDEX(List!$R:$R,MATCH(CE$2,List!$P:$P,0)))</f>
        <v>0</v>
      </c>
      <c r="CF63" s="357">
        <f ca="1">IF(
COUNTIFS('Project Follow up - Base'!$S$20:$S$96,CF$2,'Project Follow up - Base'!$F$20:$F$96,$C63)&lt;= INDEX(List!$Q:$Q,MATCH(CF$2,List!$P:$P,0)),
0,
(COUNTIFS('Project Follow up - Base'!$S$20:$S$96,CF$2,'Project Follow up - Base'!$F$20:$F$96,$C63)
- INDEX(List!$Q:$Q,MATCH(CF$2,List!$P:$P,0)))
* INDEX(List!$R:$R,MATCH(CF$2,List!$P:$P,0)))</f>
        <v>0</v>
      </c>
      <c r="CG63" s="357">
        <f ca="1">IF(
COUNTIFS('Project Follow up - Base'!$S$20:$S$96,CG$2,'Project Follow up - Base'!$F$20:$F$96,$C63)&lt;= INDEX(List!$Q:$Q,MATCH(CG$2,List!$P:$P,0)),
0,
(COUNTIFS('Project Follow up - Base'!$S$20:$S$96,CG$2,'Project Follow up - Base'!$F$20:$F$96,$C63)
- INDEX(List!$Q:$Q,MATCH(CG$2,List!$P:$P,0)))
* INDEX(List!$R:$R,MATCH(CG$2,List!$P:$P,0)))</f>
        <v>0</v>
      </c>
      <c r="CH63" s="357">
        <f ca="1">IF(
COUNTIFS('Project Follow up - Base'!$S$20:$S$96,CH$2,'Project Follow up - Base'!$F$20:$F$96,$C63)&lt;= INDEX(List!$Q:$Q,MATCH(CH$2,List!$P:$P,0)),
0,
(COUNTIFS('Project Follow up - Base'!$S$20:$S$96,CH$2,'Project Follow up - Base'!$F$20:$F$96,$C63)
- INDEX(List!$Q:$Q,MATCH(CH$2,List!$P:$P,0)))
* INDEX(List!$R:$R,MATCH(CH$2,List!$P:$P,0)))</f>
        <v>0</v>
      </c>
      <c r="CI63" s="357">
        <f ca="1">IF(
COUNTIFS('Project Follow up - Base'!$S$20:$S$96,CI$2,'Project Follow up - Base'!$F$20:$F$96,$C63)&lt;= INDEX(List!$Q:$Q,MATCH(CI$2,List!$P:$P,0)),
0,
(COUNTIFS('Project Follow up - Base'!$S$20:$S$96,CI$2,'Project Follow up - Base'!$F$20:$F$96,$C63)
- INDEX(List!$Q:$Q,MATCH(CI$2,List!$P:$P,0)))
* INDEX(List!$R:$R,MATCH(CI$2,List!$P:$P,0)))</f>
        <v>0</v>
      </c>
      <c r="CJ63" s="357">
        <f ca="1">IF(
COUNTIFS('Project Follow up - Base'!$S$20:$S$96,CJ$2,'Project Follow up - Base'!$F$20:$F$96,$C63)&lt;= INDEX(List!$Q:$Q,MATCH(CJ$2,List!$P:$P,0)),
0,
(COUNTIFS('Project Follow up - Base'!$S$20:$S$96,CJ$2,'Project Follow up - Base'!$F$20:$F$96,$C63)
- INDEX(List!$Q:$Q,MATCH(CJ$2,List!$P:$P,0)))
* INDEX(List!$R:$R,MATCH(CJ$2,List!$P:$P,0)))</f>
        <v>0</v>
      </c>
      <c r="CK63" s="357">
        <f ca="1">IF(
COUNTIFS('Project Follow up - Base'!$S$20:$S$96,CK$2,'Project Follow up - Base'!$F$20:$F$96,$C63)&lt;= INDEX(List!$Q:$Q,MATCH(CK$2,List!$P:$P,0)),
0,
(COUNTIFS('Project Follow up - Base'!$S$20:$S$96,CK$2,'Project Follow up - Base'!$F$20:$F$96,$C63)
- INDEX(List!$Q:$Q,MATCH(CK$2,List!$P:$P,0)))
* INDEX(List!$R:$R,MATCH(CK$2,List!$P:$P,0)))</f>
        <v>0</v>
      </c>
      <c r="CL63" s="357">
        <f ca="1">IF(
COUNTIFS('Project Follow up - Base'!$S$20:$S$96,CL$2,'Project Follow up - Base'!$F$20:$F$96,$C63)&lt;= INDEX(List!$Q:$Q,MATCH(CL$2,List!$P:$P,0)),
0,
(COUNTIFS('Project Follow up - Base'!$S$20:$S$96,CL$2,'Project Follow up - Base'!$F$20:$F$96,$C63)
- INDEX(List!$Q:$Q,MATCH(CL$2,List!$P:$P,0)))
* INDEX(List!$R:$R,MATCH(CL$2,List!$P:$P,0)))</f>
        <v>0</v>
      </c>
      <c r="CM63" s="357">
        <f ca="1">IF(
COUNTIFS('Project Follow up - Base'!$S$20:$S$96,CM$2,'Project Follow up - Base'!$F$20:$F$96,$C63)&lt;= INDEX(List!$Q:$Q,MATCH(CM$2,List!$P:$P,0)),
0,
(COUNTIFS('Project Follow up - Base'!$S$20:$S$96,CM$2,'Project Follow up - Base'!$F$20:$F$96,$C63)
- INDEX(List!$Q:$Q,MATCH(CM$2,List!$P:$P,0)))
* INDEX(List!$R:$R,MATCH(CM$2,List!$P:$P,0)))</f>
        <v>0</v>
      </c>
      <c r="CN63" s="357">
        <f ca="1">IF(
COUNTIFS('Project Follow up - Base'!$S$20:$S$96,CN$2,'Project Follow up - Base'!$F$20:$F$96,$C63)&lt;= INDEX(List!$Q:$Q,MATCH(CN$2,List!$P:$P,0)),
0,
(COUNTIFS('Project Follow up - Base'!$S$20:$S$96,CN$2,'Project Follow up - Base'!$F$20:$F$96,$C63)
- INDEX(List!$Q:$Q,MATCH(CN$2,List!$P:$P,0)))
* INDEX(List!$R:$R,MATCH(CN$2,List!$P:$P,0)))</f>
        <v>0</v>
      </c>
      <c r="CO63" s="357">
        <f ca="1">IF(
COUNTIFS('Project Follow up - Base'!$S$20:$S$96,CO$2,'Project Follow up - Base'!$F$20:$F$96,$C63)&lt;= INDEX(List!$Q:$Q,MATCH(CO$2,List!$P:$P,0)),
0,
(COUNTIFS('Project Follow up - Base'!$S$20:$S$96,CO$2,'Project Follow up - Base'!$F$20:$F$96,$C63)
- INDEX(List!$Q:$Q,MATCH(CO$2,List!$P:$P,0)))
* INDEX(List!$R:$R,MATCH(CO$2,List!$P:$P,0)))</f>
        <v>0</v>
      </c>
      <c r="CP63" s="357">
        <f ca="1">IF(
COUNTIFS('Project Follow up - Base'!$S$20:$S$96,CP$2,'Project Follow up - Base'!$F$20:$F$96,$C63)&lt;= INDEX(List!$Q:$Q,MATCH(CP$2,List!$P:$P,0)),
0,
(COUNTIFS('Project Follow up - Base'!$S$20:$S$96,CP$2,'Project Follow up - Base'!$F$20:$F$96,$C63)
- INDEX(List!$Q:$Q,MATCH(CP$2,List!$P:$P,0)))
* INDEX(List!$R:$R,MATCH(CP$2,List!$P:$P,0)))</f>
        <v>0</v>
      </c>
      <c r="CQ63" s="357">
        <f ca="1">IF(
COUNTIFS('Project Follow up - Base'!$S$20:$S$96,CQ$2,'Project Follow up - Base'!$F$20:$F$96,$C63)&lt;= INDEX(List!$Q:$Q,MATCH(CQ$2,List!$P:$P,0)),
0,
(COUNTIFS('Project Follow up - Base'!$S$20:$S$96,CQ$2,'Project Follow up - Base'!$F$20:$F$96,$C63)
- INDEX(List!$Q:$Q,MATCH(CQ$2,List!$P:$P,0)))
* INDEX(List!$R:$R,MATCH(CQ$2,List!$P:$P,0)))</f>
        <v>0</v>
      </c>
      <c r="CR63" s="357">
        <f ca="1">IF(
COUNTIFS('Project Follow up - Base'!$S$20:$S$96,CR$2,'Project Follow up - Base'!$F$20:$F$96,$C63)&lt;= INDEX(List!$Q:$Q,MATCH(CR$2,List!$P:$P,0)),
0,
(COUNTIFS('Project Follow up - Base'!$S$20:$S$96,CR$2,'Project Follow up - Base'!$F$20:$F$96,$C63)
- INDEX(List!$Q:$Q,MATCH(CR$2,List!$P:$P,0)))
* INDEX(List!$R:$R,MATCH(CR$2,List!$P:$P,0)))</f>
        <v>0</v>
      </c>
      <c r="CS63" s="357">
        <f ca="1">IF(
COUNTIFS('Project Follow up - Base'!$S$20:$S$96,CS$2,'Project Follow up - Base'!$F$20:$F$96,$C63)&lt;= INDEX(List!$Q:$Q,MATCH(CS$2,List!$P:$P,0)),
0,
(COUNTIFS('Project Follow up - Base'!$S$20:$S$96,CS$2,'Project Follow up - Base'!$F$20:$F$96,$C63)
- INDEX(List!$Q:$Q,MATCH(CS$2,List!$P:$P,0)))
* INDEX(List!$R:$R,MATCH(CS$2,List!$P:$P,0)))</f>
        <v>0</v>
      </c>
      <c r="CT63" s="357">
        <f ca="1">IF(
COUNTIFS('Project Follow up - Base'!$S$20:$S$96,CT$2,'Project Follow up - Base'!$F$20:$F$96,$C63)&lt;= INDEX(List!$Q:$Q,MATCH(CT$2,List!$P:$P,0)),
0,
(COUNTIFS('Project Follow up - Base'!$S$20:$S$96,CT$2,'Project Follow up - Base'!$F$20:$F$96,$C63)
- INDEX(List!$Q:$Q,MATCH(CT$2,List!$P:$P,0)))
* INDEX(List!$R:$R,MATCH(CT$2,List!$P:$P,0)))</f>
        <v>0</v>
      </c>
      <c r="CU63" s="357">
        <f ca="1">IF(
COUNTIFS('Project Follow up - Base'!$S$20:$S$96,CU$2,'Project Follow up - Base'!$F$20:$F$96,$C63)&lt;= INDEX(List!$Q:$Q,MATCH(CU$2,List!$P:$P,0)),
0,
(COUNTIFS('Project Follow up - Base'!$S$20:$S$96,CU$2,'Project Follow up - Base'!$F$20:$F$96,$C63)
- INDEX(List!$Q:$Q,MATCH(CU$2,List!$P:$P,0)))
* INDEX(List!$R:$R,MATCH(CU$2,List!$P:$P,0)))</f>
        <v>0</v>
      </c>
      <c r="CV63" s="357">
        <f ca="1">IF(
COUNTIFS('Project Follow up - Base'!$S$20:$S$96,CV$2,'Project Follow up - Base'!$F$20:$F$96,$C63)&lt;= INDEX(List!$Q:$Q,MATCH(CV$2,List!$P:$P,0)),
0,
(COUNTIFS('Project Follow up - Base'!$S$20:$S$96,CV$2,'Project Follow up - Base'!$F$20:$F$96,$C63)
- INDEX(List!$Q:$Q,MATCH(CV$2,List!$P:$P,0)))
* INDEX(List!$R:$R,MATCH(CV$2,List!$P:$P,0)))</f>
        <v>0</v>
      </c>
      <c r="CW63" s="357">
        <f ca="1">IF(
COUNTIFS('Project Follow up - Base'!$S$20:$S$96,CW$2,'Project Follow up - Base'!$F$20:$F$96,$C63)&lt;= INDEX(List!$Q:$Q,MATCH(CW$2,List!$P:$P,0)),
0,
(COUNTIFS('Project Follow up - Base'!$S$20:$S$96,CW$2,'Project Follow up - Base'!$F$20:$F$96,$C63)
- INDEX(List!$Q:$Q,MATCH(CW$2,List!$P:$P,0)))
* INDEX(List!$R:$R,MATCH(CW$2,List!$P:$P,0)))</f>
        <v>0</v>
      </c>
      <c r="CX63" s="357">
        <f ca="1">IF(
COUNTIFS('Project Follow up - Base'!$S$20:$S$96,CX$2,'Project Follow up - Base'!$F$20:$F$96,$C63)&lt;= INDEX(List!$Q:$Q,MATCH(CX$2,List!$P:$P,0)),
0,
(COUNTIFS('Project Follow up - Base'!$S$20:$S$96,CX$2,'Project Follow up - Base'!$F$20:$F$96,$C63)
- INDEX(List!$Q:$Q,MATCH(CX$2,List!$P:$P,0)))
* INDEX(List!$R:$R,MATCH(CX$2,List!$P:$P,0)))</f>
        <v>0</v>
      </c>
      <c r="CY63" s="357">
        <f ca="1">IF(
COUNTIFS('Project Follow up - Base'!$S$20:$S$96,CY$2,'Project Follow up - Base'!$F$20:$F$96,$C63)&lt;= INDEX(List!$Q:$Q,MATCH(CY$2,List!$P:$P,0)),
0,
(COUNTIFS('Project Follow up - Base'!$S$20:$S$96,CY$2,'Project Follow up - Base'!$F$20:$F$96,$C63)
- INDEX(List!$Q:$Q,MATCH(CY$2,List!$P:$P,0)))
* INDEX(List!$R:$R,MATCH(CY$2,List!$P:$P,0)))</f>
        <v>0</v>
      </c>
      <c r="CZ63" s="357">
        <f ca="1">IF(
COUNTIFS('Project Follow up - Base'!$S$20:$S$96,CZ$2,'Project Follow up - Base'!$F$20:$F$96,$C63)&lt;= INDEX(List!$Q:$Q,MATCH(CZ$2,List!$P:$P,0)),
0,
(COUNTIFS('Project Follow up - Base'!$S$20:$S$96,CZ$2,'Project Follow up - Base'!$F$20:$F$96,$C63)
- INDEX(List!$Q:$Q,MATCH(CZ$2,List!$P:$P,0)))
* INDEX(List!$R:$R,MATCH(CZ$2,List!$P:$P,0)))</f>
        <v>0</v>
      </c>
      <c r="DA63" s="357">
        <f ca="1">IF(
COUNTIFS('Project Follow up - Base'!$S$20:$S$96,DA$2,'Project Follow up - Base'!$F$20:$F$96,$C63)&lt;= INDEX(List!$Q:$Q,MATCH(DA$2,List!$P:$P,0)),
0,
(COUNTIFS('Project Follow up - Base'!$S$20:$S$96,DA$2,'Project Follow up - Base'!$F$20:$F$96,$C63)
- INDEX(List!$Q:$Q,MATCH(DA$2,List!$P:$P,0)))
* INDEX(List!$R:$R,MATCH(DA$2,List!$P:$P,0)))</f>
        <v>0</v>
      </c>
      <c r="DB63" s="357">
        <f ca="1">IF(
COUNTIFS('Project Follow up - Base'!$S$20:$S$96,DB$2,'Project Follow up - Base'!$F$20:$F$96,$C63)&lt;= INDEX(List!$Q:$Q,MATCH(DB$2,List!$P:$P,0)),
0,
(COUNTIFS('Project Follow up - Base'!$S$20:$S$96,DB$2,'Project Follow up - Base'!$F$20:$F$96,$C63)
- INDEX(List!$Q:$Q,MATCH(DB$2,List!$P:$P,0)))
* INDEX(List!$R:$R,MATCH(DB$2,List!$P:$P,0)))</f>
        <v>0</v>
      </c>
    </row>
    <row r="64" spans="1:106" x14ac:dyDescent="0.2">
      <c r="A64" s="353">
        <f>COUNTIF('Project Follow up - Base'!$F$20:$F$96,C64)</f>
        <v>0</v>
      </c>
      <c r="B64" s="353">
        <f>'Employees Summary'!B65</f>
        <v>0</v>
      </c>
      <c r="C64" s="353">
        <f>'Employees Summary'!C65</f>
        <v>0</v>
      </c>
      <c r="D64" s="354" t="str">
        <f>IF(C64=0,"", IF(A64&gt;0,1-(G64*[1]KPI!$C$3)-(H64*[1]KPI!$C$4),""))</f>
        <v/>
      </c>
      <c r="E64" s="365" t="str">
        <f>IF(OR(C64='Project Follow up - Base'!$D$17,C64='Project Follow up - Base'!$D$38,C64='Project Follow up - Base'!$D$74), IF(SUMIF(B:B,B64,A:A)=0,"", AVERAGEIF(B:B,B64,D:D)),"")</f>
        <v/>
      </c>
      <c r="F64" s="366">
        <f>SUMIF('Project Follow up - Base'!$F$20:$F$102,'Employees KPIs'!C64,'Project Follow up - Base'!$AA$20:$AA$102)</f>
        <v>0</v>
      </c>
      <c r="G64" s="355">
        <f>IF( F64=0,
   0,
   IF(
     F64-
     [1]KPI!$F$3
     &lt;0,0,
     F64-
     [1]KPI!$F$3
    )*
     [1]KPI!$G$3
)</f>
        <v>0</v>
      </c>
      <c r="H64" s="355">
        <f t="shared" ca="1" si="0"/>
        <v>0</v>
      </c>
      <c r="I64" s="356">
        <f ca="1">IF(
COUNTIFS('Project Follow up - Base'!$S$20:$S$96,I$2,'Project Follow up - Base'!$F$20:$F$96,$C64)&lt;= INDEX(List!$Q:$Q,MATCH(I$2,List!$P:$P,0)),
0,
(COUNTIFS('Project Follow up - Base'!$S$20:$S$96,I$2,'Project Follow up - Base'!$F$20:$F$96,$C64)
- INDEX(List!$Q:$Q,MATCH(I$2,List!$P:$P,0)))
* INDEX(List!$R:$R,MATCH(I$2,List!$P:$P,0)))</f>
        <v>0</v>
      </c>
      <c r="J64" s="357">
        <f ca="1">IF(
COUNTIFS('Project Follow up - Base'!$S$20:$S$96,J$2,'Project Follow up - Base'!$F$20:$F$96,$C64)&lt;= INDEX(List!$Q:$Q,MATCH(J$2,List!$P:$P,0)),
0,
(COUNTIFS('Project Follow up - Base'!$S$20:$S$96,J$2,'Project Follow up - Base'!$F$20:$F$96,$C64)
- INDEX(List!$Q:$Q,MATCH(J$2,List!$P:$P,0)))
* INDEX(List!$R:$R,MATCH(J$2,List!$P:$P,0)))</f>
        <v>0</v>
      </c>
      <c r="K64" s="357">
        <f ca="1">IF(
COUNTIFS('Project Follow up - Base'!$S$20:$S$96,K$2,'Project Follow up - Base'!$F$20:$F$96,$C64)&lt;= INDEX(List!$Q:$Q,MATCH(K$2,List!$P:$P,0)),
0,
(COUNTIFS('Project Follow up - Base'!$S$20:$S$96,K$2,'Project Follow up - Base'!$F$20:$F$96,$C64)
- INDEX(List!$Q:$Q,MATCH(K$2,List!$P:$P,0)))
* INDEX(List!$R:$R,MATCH(K$2,List!$P:$P,0)))</f>
        <v>0</v>
      </c>
      <c r="L64" s="357">
        <f ca="1">IF(
COUNTIFS('Project Follow up - Base'!$S$20:$S$96,L$2,'Project Follow up - Base'!$F$20:$F$96,$C64)&lt;= INDEX(List!$Q:$Q,MATCH(L$2,List!$P:$P,0)),
0,
(COUNTIFS('Project Follow up - Base'!$S$20:$S$96,L$2,'Project Follow up - Base'!$F$20:$F$96,$C64)
- INDEX(List!$Q:$Q,MATCH(L$2,List!$P:$P,0)))
* INDEX(List!$R:$R,MATCH(L$2,List!$P:$P,0)))</f>
        <v>0</v>
      </c>
      <c r="M64" s="357">
        <f ca="1">IF(
COUNTIFS('Project Follow up - Base'!$S$20:$S$96,M$2,'Project Follow up - Base'!$F$20:$F$96,$C64)&lt;= INDEX(List!$Q:$Q,MATCH(M$2,List!$P:$P,0)),
0,
(COUNTIFS('Project Follow up - Base'!$S$20:$S$96,M$2,'Project Follow up - Base'!$F$20:$F$96,$C64)
- INDEX(List!$Q:$Q,MATCH(M$2,List!$P:$P,0)))
* INDEX(List!$R:$R,MATCH(M$2,List!$P:$P,0)))</f>
        <v>0</v>
      </c>
      <c r="N64" s="357">
        <f ca="1">IF(
COUNTIFS('Project Follow up - Base'!$S$20:$S$96,N$2,'Project Follow up - Base'!$F$20:$F$96,$C64)&lt;= INDEX(List!$Q:$Q,MATCH(N$2,List!$P:$P,0)),
0,
(COUNTIFS('Project Follow up - Base'!$S$20:$S$96,N$2,'Project Follow up - Base'!$F$20:$F$96,$C64)
- INDEX(List!$Q:$Q,MATCH(N$2,List!$P:$P,0)))
* INDEX(List!$R:$R,MATCH(N$2,List!$P:$P,0)))</f>
        <v>0</v>
      </c>
      <c r="O64" s="357">
        <f ca="1">IF(
COUNTIFS('Project Follow up - Base'!$S$20:$S$96,O$2,'Project Follow up - Base'!$F$20:$F$96,$C64)&lt;= INDEX(List!$Q:$Q,MATCH(O$2,List!$P:$P,0)),
0,
(COUNTIFS('Project Follow up - Base'!$S$20:$S$96,O$2,'Project Follow up - Base'!$F$20:$F$96,$C64)
- INDEX(List!$Q:$Q,MATCH(O$2,List!$P:$P,0)))
* INDEX(List!$R:$R,MATCH(O$2,List!$P:$P,0)))</f>
        <v>0</v>
      </c>
      <c r="P64" s="357">
        <f ca="1">IF(
COUNTIFS('Project Follow up - Base'!$S$20:$S$96,P$2,'Project Follow up - Base'!$F$20:$F$96,$C64)&lt;= INDEX(List!$Q:$Q,MATCH(P$2,List!$P:$P,0)),
0,
(COUNTIFS('Project Follow up - Base'!$S$20:$S$96,P$2,'Project Follow up - Base'!$F$20:$F$96,$C64)
- INDEX(List!$Q:$Q,MATCH(P$2,List!$P:$P,0)))
* INDEX(List!$R:$R,MATCH(P$2,List!$P:$P,0)))</f>
        <v>0</v>
      </c>
      <c r="Q64" s="357">
        <f ca="1">IF(
COUNTIFS('Project Follow up - Base'!$S$20:$S$96,Q$2,'Project Follow up - Base'!$F$20:$F$96,$C64)&lt;= INDEX(List!$Q:$Q,MATCH(Q$2,List!$P:$P,0)),
0,
(COUNTIFS('Project Follow up - Base'!$S$20:$S$96,Q$2,'Project Follow up - Base'!$F$20:$F$96,$C64)
- INDEX(List!$Q:$Q,MATCH(Q$2,List!$P:$P,0)))
* INDEX(List!$R:$R,MATCH(Q$2,List!$P:$P,0)))</f>
        <v>0</v>
      </c>
      <c r="R64" s="357">
        <f ca="1">IF(
COUNTIFS('Project Follow up - Base'!$S$20:$S$96,R$2,'Project Follow up - Base'!$F$20:$F$96,$C64)&lt;= INDEX(List!$Q:$Q,MATCH(R$2,List!$P:$P,0)),
0,
(COUNTIFS('Project Follow up - Base'!$S$20:$S$96,R$2,'Project Follow up - Base'!$F$20:$F$96,$C64)
- INDEX(List!$Q:$Q,MATCH(R$2,List!$P:$P,0)))
* INDEX(List!$R:$R,MATCH(R$2,List!$P:$P,0)))</f>
        <v>0</v>
      </c>
      <c r="S64" s="357">
        <f ca="1">IF(
COUNTIFS('Project Follow up - Base'!$S$20:$S$96,S$2,'Project Follow up - Base'!$F$20:$F$96,$C64)&lt;= INDEX(List!$Q:$Q,MATCH(S$2,List!$P:$P,0)),
0,
(COUNTIFS('Project Follow up - Base'!$S$20:$S$96,S$2,'Project Follow up - Base'!$F$20:$F$96,$C64)
- INDEX(List!$Q:$Q,MATCH(S$2,List!$P:$P,0)))
* INDEX(List!$R:$R,MATCH(S$2,List!$P:$P,0)))</f>
        <v>0</v>
      </c>
      <c r="T64" s="357">
        <f ca="1">IF(
COUNTIFS('Project Follow up - Base'!$S$20:$S$96,T$2,'Project Follow up - Base'!$F$20:$F$96,$C64)&lt;= INDEX(List!$Q:$Q,MATCH(T$2,List!$P:$P,0)),
0,
(COUNTIFS('Project Follow up - Base'!$S$20:$S$96,T$2,'Project Follow up - Base'!$F$20:$F$96,$C64)
- INDEX(List!$Q:$Q,MATCH(T$2,List!$P:$P,0)))
* INDEX(List!$R:$R,MATCH(T$2,List!$P:$P,0)))</f>
        <v>0</v>
      </c>
      <c r="U64" s="357">
        <f ca="1">IF(
COUNTIFS('Project Follow up - Base'!$S$20:$S$96,U$2,'Project Follow up - Base'!$F$20:$F$96,$C64)&lt;= INDEX(List!$Q:$Q,MATCH(U$2,List!$P:$P,0)),
0,
(COUNTIFS('Project Follow up - Base'!$S$20:$S$96,U$2,'Project Follow up - Base'!$F$20:$F$96,$C64)
- INDEX(List!$Q:$Q,MATCH(U$2,List!$P:$P,0)))
* INDEX(List!$R:$R,MATCH(U$2,List!$P:$P,0)))</f>
        <v>0</v>
      </c>
      <c r="V64" s="357">
        <f ca="1">IF(
COUNTIFS('Project Follow up - Base'!$S$20:$S$96,V$2,'Project Follow up - Base'!$F$20:$F$96,$C64)&lt;= INDEX(List!$Q:$Q,MATCH(V$2,List!$P:$P,0)),
0,
(COUNTIFS('Project Follow up - Base'!$S$20:$S$96,V$2,'Project Follow up - Base'!$F$20:$F$96,$C64)
- INDEX(List!$Q:$Q,MATCH(V$2,List!$P:$P,0)))
* INDEX(List!$R:$R,MATCH(V$2,List!$P:$P,0)))</f>
        <v>0</v>
      </c>
      <c r="W64" s="357">
        <f ca="1">IF(
COUNTIFS('Project Follow up - Base'!$S$20:$S$96,W$2,'Project Follow up - Base'!$F$20:$F$96,$C64)&lt;= INDEX(List!$Q:$Q,MATCH(W$2,List!$P:$P,0)),
0,
(COUNTIFS('Project Follow up - Base'!$S$20:$S$96,W$2,'Project Follow up - Base'!$F$20:$F$96,$C64)
- INDEX(List!$Q:$Q,MATCH(W$2,List!$P:$P,0)))
* INDEX(List!$R:$R,MATCH(W$2,List!$P:$P,0)))</f>
        <v>0</v>
      </c>
      <c r="X64" s="357">
        <f ca="1">IF(
COUNTIFS('Project Follow up - Base'!$S$20:$S$96,X$2,'Project Follow up - Base'!$F$20:$F$96,$C64)&lt;= INDEX(List!$Q:$Q,MATCH(X$2,List!$P:$P,0)),
0,
(COUNTIFS('Project Follow up - Base'!$S$20:$S$96,X$2,'Project Follow up - Base'!$F$20:$F$96,$C64)
- INDEX(List!$Q:$Q,MATCH(X$2,List!$P:$P,0)))
* INDEX(List!$R:$R,MATCH(X$2,List!$P:$P,0)))</f>
        <v>0</v>
      </c>
      <c r="Y64" s="357">
        <f ca="1">IF(
COUNTIFS('Project Follow up - Base'!$S$20:$S$96,Y$2,'Project Follow up - Base'!$F$20:$F$96,$C64)&lt;= INDEX(List!$Q:$Q,MATCH(Y$2,List!$P:$P,0)),
0,
(COUNTIFS('Project Follow up - Base'!$S$20:$S$96,Y$2,'Project Follow up - Base'!$F$20:$F$96,$C64)
- INDEX(List!$Q:$Q,MATCH(Y$2,List!$P:$P,0)))
* INDEX(List!$R:$R,MATCH(Y$2,List!$P:$P,0)))</f>
        <v>0</v>
      </c>
      <c r="Z64" s="357">
        <f ca="1">IF(
COUNTIFS('Project Follow up - Base'!$S$20:$S$96,Z$2,'Project Follow up - Base'!$F$20:$F$96,$C64)&lt;= INDEX(List!$Q:$Q,MATCH(Z$2,List!$P:$P,0)),
0,
(COUNTIFS('Project Follow up - Base'!$S$20:$S$96,Z$2,'Project Follow up - Base'!$F$20:$F$96,$C64)
- INDEX(List!$Q:$Q,MATCH(Z$2,List!$P:$P,0)))
* INDEX(List!$R:$R,MATCH(Z$2,List!$P:$P,0)))</f>
        <v>0</v>
      </c>
      <c r="AA64" s="357">
        <f ca="1">IF(
COUNTIFS('Project Follow up - Base'!$S$20:$S$96,AA$2,'Project Follow up - Base'!$F$20:$F$96,$C64)&lt;= INDEX(List!$Q:$Q,MATCH(AA$2,List!$P:$P,0)),
0,
(COUNTIFS('Project Follow up - Base'!$S$20:$S$96,AA$2,'Project Follow up - Base'!$F$20:$F$96,$C64)
- INDEX(List!$Q:$Q,MATCH(AA$2,List!$P:$P,0)))
* INDEX(List!$R:$R,MATCH(AA$2,List!$P:$P,0)))</f>
        <v>0</v>
      </c>
      <c r="AB64" s="357">
        <f ca="1">IF(
COUNTIFS('Project Follow up - Base'!$S$20:$S$96,AB$2,'Project Follow up - Base'!$F$20:$F$96,$C64)&lt;= INDEX(List!$Q:$Q,MATCH(AB$2,List!$P:$P,0)),
0,
(COUNTIFS('Project Follow up - Base'!$S$20:$S$96,AB$2,'Project Follow up - Base'!$F$20:$F$96,$C64)
- INDEX(List!$Q:$Q,MATCH(AB$2,List!$P:$P,0)))
* INDEX(List!$R:$R,MATCH(AB$2,List!$P:$P,0)))</f>
        <v>0</v>
      </c>
      <c r="AC64" s="357">
        <f ca="1">IF(
COUNTIFS('Project Follow up - Base'!$S$20:$S$96,AC$2,'Project Follow up - Base'!$F$20:$F$96,$C64)&lt;= INDEX(List!$Q:$Q,MATCH(AC$2,List!$P:$P,0)),
0,
(COUNTIFS('Project Follow up - Base'!$S$20:$S$96,AC$2,'Project Follow up - Base'!$F$20:$F$96,$C64)
- INDEX(List!$Q:$Q,MATCH(AC$2,List!$P:$P,0)))
* INDEX(List!$R:$R,MATCH(AC$2,List!$P:$P,0)))</f>
        <v>0</v>
      </c>
      <c r="AD64" s="357">
        <f ca="1">IF(
COUNTIFS('Project Follow up - Base'!$S$20:$S$96,AD$2,'Project Follow up - Base'!$F$20:$F$96,$C64)&lt;= INDEX(List!$Q:$Q,MATCH(AD$2,List!$P:$P,0)),
0,
(COUNTIFS('Project Follow up - Base'!$S$20:$S$96,AD$2,'Project Follow up - Base'!$F$20:$F$96,$C64)
- INDEX(List!$Q:$Q,MATCH(AD$2,List!$P:$P,0)))
* INDEX(List!$R:$R,MATCH(AD$2,List!$P:$P,0)))</f>
        <v>0</v>
      </c>
      <c r="AE64" s="357">
        <f ca="1">IF(
COUNTIFS('Project Follow up - Base'!$S$20:$S$96,AE$2,'Project Follow up - Base'!$F$20:$F$96,$C64)&lt;= INDEX(List!$Q:$Q,MATCH(AE$2,List!$P:$P,0)),
0,
(COUNTIFS('Project Follow up - Base'!$S$20:$S$96,AE$2,'Project Follow up - Base'!$F$20:$F$96,$C64)
- INDEX(List!$Q:$Q,MATCH(AE$2,List!$P:$P,0)))
* INDEX(List!$R:$R,MATCH(AE$2,List!$P:$P,0)))</f>
        <v>0</v>
      </c>
      <c r="AF64" s="357">
        <f ca="1">IF(
COUNTIFS('Project Follow up - Base'!$S$20:$S$96,AF$2,'Project Follow up - Base'!$F$20:$F$96,$C64)&lt;= INDEX(List!$Q:$Q,MATCH(AF$2,List!$P:$P,0)),
0,
(COUNTIFS('Project Follow up - Base'!$S$20:$S$96,AF$2,'Project Follow up - Base'!$F$20:$F$96,$C64)
- INDEX(List!$Q:$Q,MATCH(AF$2,List!$P:$P,0)))
* INDEX(List!$R:$R,MATCH(AF$2,List!$P:$P,0)))</f>
        <v>0</v>
      </c>
      <c r="AG64" s="357">
        <f ca="1">IF(
COUNTIFS('Project Follow up - Base'!$S$20:$S$96,AG$2,'Project Follow up - Base'!$F$20:$F$96,$C64)&lt;= INDEX(List!$Q:$Q,MATCH(AG$2,List!$P:$P,0)),
0,
(COUNTIFS('Project Follow up - Base'!$S$20:$S$96,AG$2,'Project Follow up - Base'!$F$20:$F$96,$C64)
- INDEX(List!$Q:$Q,MATCH(AG$2,List!$P:$P,0)))
* INDEX(List!$R:$R,MATCH(AG$2,List!$P:$P,0)))</f>
        <v>0</v>
      </c>
      <c r="AH64" s="357">
        <f ca="1">IF(
COUNTIFS('Project Follow up - Base'!$S$20:$S$96,AH$2,'Project Follow up - Base'!$F$20:$F$96,$C64)&lt;= INDEX(List!$Q:$Q,MATCH(AH$2,List!$P:$P,0)),
0,
(COUNTIFS('Project Follow up - Base'!$S$20:$S$96,AH$2,'Project Follow up - Base'!$F$20:$F$96,$C64)
- INDEX(List!$Q:$Q,MATCH(AH$2,List!$P:$P,0)))
* INDEX(List!$R:$R,MATCH(AH$2,List!$P:$P,0)))</f>
        <v>0</v>
      </c>
      <c r="AI64" s="357">
        <f ca="1">IF(
COUNTIFS('Project Follow up - Base'!$S$20:$S$96,AI$2,'Project Follow up - Base'!$F$20:$F$96,$C64)&lt;= INDEX(List!$Q:$Q,MATCH(AI$2,List!$P:$P,0)),
0,
(COUNTIFS('Project Follow up - Base'!$S$20:$S$96,AI$2,'Project Follow up - Base'!$F$20:$F$96,$C64)
- INDEX(List!$Q:$Q,MATCH(AI$2,List!$P:$P,0)))
* INDEX(List!$R:$R,MATCH(AI$2,List!$P:$P,0)))</f>
        <v>0</v>
      </c>
      <c r="AJ64" s="357">
        <f ca="1">IF(
COUNTIFS('Project Follow up - Base'!$S$20:$S$96,AJ$2,'Project Follow up - Base'!$F$20:$F$96,$C64)&lt;= INDEX(List!$Q:$Q,MATCH(AJ$2,List!$P:$P,0)),
0,
(COUNTIFS('Project Follow up - Base'!$S$20:$S$96,AJ$2,'Project Follow up - Base'!$F$20:$F$96,$C64)
- INDEX(List!$Q:$Q,MATCH(AJ$2,List!$P:$P,0)))
* INDEX(List!$R:$R,MATCH(AJ$2,List!$P:$P,0)))</f>
        <v>0</v>
      </c>
      <c r="AK64" s="357">
        <f ca="1">IF(
COUNTIFS('Project Follow up - Base'!$S$20:$S$96,AK$2,'Project Follow up - Base'!$F$20:$F$96,$C64)&lt;= INDEX(List!$Q:$Q,MATCH(AK$2,List!$P:$P,0)),
0,
(COUNTIFS('Project Follow up - Base'!$S$20:$S$96,AK$2,'Project Follow up - Base'!$F$20:$F$96,$C64)
- INDEX(List!$Q:$Q,MATCH(AK$2,List!$P:$P,0)))
* INDEX(List!$R:$R,MATCH(AK$2,List!$P:$P,0)))</f>
        <v>0</v>
      </c>
      <c r="AL64" s="357">
        <f ca="1">IF(
COUNTIFS('Project Follow up - Base'!$S$20:$S$96,AL$2,'Project Follow up - Base'!$F$20:$F$96,$C64)&lt;= INDEX(List!$Q:$Q,MATCH(AL$2,List!$P:$P,0)),
0,
(COUNTIFS('Project Follow up - Base'!$S$20:$S$96,AL$2,'Project Follow up - Base'!$F$20:$F$96,$C64)
- INDEX(List!$Q:$Q,MATCH(AL$2,List!$P:$P,0)))
* INDEX(List!$R:$R,MATCH(AL$2,List!$P:$P,0)))</f>
        <v>0</v>
      </c>
      <c r="AM64" s="357">
        <f ca="1">IF(
COUNTIFS('Project Follow up - Base'!$S$20:$S$96,AM$2,'Project Follow up - Base'!$F$20:$F$96,$C64)&lt;= INDEX(List!$Q:$Q,MATCH(AM$2,List!$P:$P,0)),
0,
(COUNTIFS('Project Follow up - Base'!$S$20:$S$96,AM$2,'Project Follow up - Base'!$F$20:$F$96,$C64)
- INDEX(List!$Q:$Q,MATCH(AM$2,List!$P:$P,0)))
* INDEX(List!$R:$R,MATCH(AM$2,List!$P:$P,0)))</f>
        <v>0</v>
      </c>
      <c r="AN64" s="357">
        <f ca="1">IF(
COUNTIFS('Project Follow up - Base'!$S$20:$S$96,AN$2,'Project Follow up - Base'!$F$20:$F$96,$C64)&lt;= INDEX(List!$Q:$Q,MATCH(AN$2,List!$P:$P,0)),
0,
(COUNTIFS('Project Follow up - Base'!$S$20:$S$96,AN$2,'Project Follow up - Base'!$F$20:$F$96,$C64)
- INDEX(List!$Q:$Q,MATCH(AN$2,List!$P:$P,0)))
* INDEX(List!$R:$R,MATCH(AN$2,List!$P:$P,0)))</f>
        <v>0</v>
      </c>
      <c r="AO64" s="357">
        <f ca="1">IF(
COUNTIFS('Project Follow up - Base'!$S$20:$S$96,AO$2,'Project Follow up - Base'!$F$20:$F$96,$C64)&lt;= INDEX(List!$Q:$Q,MATCH(AO$2,List!$P:$P,0)),
0,
(COUNTIFS('Project Follow up - Base'!$S$20:$S$96,AO$2,'Project Follow up - Base'!$F$20:$F$96,$C64)
- INDEX(List!$Q:$Q,MATCH(AO$2,List!$P:$P,0)))
* INDEX(List!$R:$R,MATCH(AO$2,List!$P:$P,0)))</f>
        <v>0</v>
      </c>
      <c r="AP64" s="357">
        <f ca="1">IF(
COUNTIFS('Project Follow up - Base'!$S$20:$S$96,AP$2,'Project Follow up - Base'!$F$20:$F$96,$C64)&lt;= INDEX(List!$Q:$Q,MATCH(AP$2,List!$P:$P,0)),
0,
(COUNTIFS('Project Follow up - Base'!$S$20:$S$96,AP$2,'Project Follow up - Base'!$F$20:$F$96,$C64)
- INDEX(List!$Q:$Q,MATCH(AP$2,List!$P:$P,0)))
* INDEX(List!$R:$R,MATCH(AP$2,List!$P:$P,0)))</f>
        <v>0</v>
      </c>
      <c r="AQ64" s="357">
        <f ca="1">IF(
COUNTIFS('Project Follow up - Base'!$S$20:$S$96,AQ$2,'Project Follow up - Base'!$F$20:$F$96,$C64)&lt;= INDEX(List!$Q:$Q,MATCH(AQ$2,List!$P:$P,0)),
0,
(COUNTIFS('Project Follow up - Base'!$S$20:$S$96,AQ$2,'Project Follow up - Base'!$F$20:$F$96,$C64)
- INDEX(List!$Q:$Q,MATCH(AQ$2,List!$P:$P,0)))
* INDEX(List!$R:$R,MATCH(AQ$2,List!$P:$P,0)))</f>
        <v>0</v>
      </c>
      <c r="AR64" s="357">
        <f ca="1">IF(
COUNTIFS('Project Follow up - Base'!$S$20:$S$96,AR$2,'Project Follow up - Base'!$F$20:$F$96,$C64)&lt;= INDEX(List!$Q:$Q,MATCH(AR$2,List!$P:$P,0)),
0,
(COUNTIFS('Project Follow up - Base'!$S$20:$S$96,AR$2,'Project Follow up - Base'!$F$20:$F$96,$C64)
- INDEX(List!$Q:$Q,MATCH(AR$2,List!$P:$P,0)))
* INDEX(List!$R:$R,MATCH(AR$2,List!$P:$P,0)))</f>
        <v>0</v>
      </c>
      <c r="AS64" s="357">
        <f ca="1">IF(
COUNTIFS('Project Follow up - Base'!$S$20:$S$96,AS$2,'Project Follow up - Base'!$F$20:$F$96,$C64)&lt;= INDEX(List!$Q:$Q,MATCH(AS$2,List!$P:$P,0)),
0,
(COUNTIFS('Project Follow up - Base'!$S$20:$S$96,AS$2,'Project Follow up - Base'!$F$20:$F$96,$C64)
- INDEX(List!$Q:$Q,MATCH(AS$2,List!$P:$P,0)))
* INDEX(List!$R:$R,MATCH(AS$2,List!$P:$P,0)))</f>
        <v>0</v>
      </c>
      <c r="AT64" s="357">
        <f ca="1">IF(
COUNTIFS('Project Follow up - Base'!$S$20:$S$96,AT$2,'Project Follow up - Base'!$F$20:$F$96,$C64)&lt;= INDEX(List!$Q:$Q,MATCH(AT$2,List!$P:$P,0)),
0,
(COUNTIFS('Project Follow up - Base'!$S$20:$S$96,AT$2,'Project Follow up - Base'!$F$20:$F$96,$C64)
- INDEX(List!$Q:$Q,MATCH(AT$2,List!$P:$P,0)))
* INDEX(List!$R:$R,MATCH(AT$2,List!$P:$P,0)))</f>
        <v>0</v>
      </c>
      <c r="AU64" s="357">
        <f ca="1">IF(
COUNTIFS('Project Follow up - Base'!$S$20:$S$96,AU$2,'Project Follow up - Base'!$F$20:$F$96,$C64)&lt;= INDEX(List!$Q:$Q,MATCH(AU$2,List!$P:$P,0)),
0,
(COUNTIFS('Project Follow up - Base'!$S$20:$S$96,AU$2,'Project Follow up - Base'!$F$20:$F$96,$C64)
- INDEX(List!$Q:$Q,MATCH(AU$2,List!$P:$P,0)))
* INDEX(List!$R:$R,MATCH(AU$2,List!$P:$P,0)))</f>
        <v>0</v>
      </c>
      <c r="AV64" s="357">
        <f ca="1">IF(
COUNTIFS('Project Follow up - Base'!$S$20:$S$96,AV$2,'Project Follow up - Base'!$F$20:$F$96,$C64)&lt;= INDEX(List!$Q:$Q,MATCH(AV$2,List!$P:$P,0)),
0,
(COUNTIFS('Project Follow up - Base'!$S$20:$S$96,AV$2,'Project Follow up - Base'!$F$20:$F$96,$C64)
- INDEX(List!$Q:$Q,MATCH(AV$2,List!$P:$P,0)))
* INDEX(List!$R:$R,MATCH(AV$2,List!$P:$P,0)))</f>
        <v>0</v>
      </c>
      <c r="AW64" s="357">
        <f ca="1">IF(
COUNTIFS('Project Follow up - Base'!$S$20:$S$96,AW$2,'Project Follow up - Base'!$F$20:$F$96,$C64)&lt;= INDEX(List!$Q:$Q,MATCH(AW$2,List!$P:$P,0)),
0,
(COUNTIFS('Project Follow up - Base'!$S$20:$S$96,AW$2,'Project Follow up - Base'!$F$20:$F$96,$C64)
- INDEX(List!$Q:$Q,MATCH(AW$2,List!$P:$P,0)))
* INDEX(List!$R:$R,MATCH(AW$2,List!$P:$P,0)))</f>
        <v>0</v>
      </c>
      <c r="AX64" s="357">
        <f ca="1">IF(
COUNTIFS('Project Follow up - Base'!$S$20:$S$96,AX$2,'Project Follow up - Base'!$F$20:$F$96,$C64)&lt;= INDEX(List!$Q:$Q,MATCH(AX$2,List!$P:$P,0)),
0,
(COUNTIFS('Project Follow up - Base'!$S$20:$S$96,AX$2,'Project Follow up - Base'!$F$20:$F$96,$C64)
- INDEX(List!$Q:$Q,MATCH(AX$2,List!$P:$P,0)))
* INDEX(List!$R:$R,MATCH(AX$2,List!$P:$P,0)))</f>
        <v>0</v>
      </c>
      <c r="AY64" s="357">
        <f ca="1">IF(
COUNTIFS('Project Follow up - Base'!$S$20:$S$96,AY$2,'Project Follow up - Base'!$F$20:$F$96,$C64)&lt;= INDEX(List!$Q:$Q,MATCH(AY$2,List!$P:$P,0)),
0,
(COUNTIFS('Project Follow up - Base'!$S$20:$S$96,AY$2,'Project Follow up - Base'!$F$20:$F$96,$C64)
- INDEX(List!$Q:$Q,MATCH(AY$2,List!$P:$P,0)))
* INDEX(List!$R:$R,MATCH(AY$2,List!$P:$P,0)))</f>
        <v>0</v>
      </c>
      <c r="AZ64" s="357">
        <f ca="1">IF(
COUNTIFS('Project Follow up - Base'!$S$20:$S$96,AZ$2,'Project Follow up - Base'!$F$20:$F$96,$C64)&lt;= INDEX(List!$Q:$Q,MATCH(AZ$2,List!$P:$P,0)),
0,
(COUNTIFS('Project Follow up - Base'!$S$20:$S$96,AZ$2,'Project Follow up - Base'!$F$20:$F$96,$C64)
- INDEX(List!$Q:$Q,MATCH(AZ$2,List!$P:$P,0)))
* INDEX(List!$R:$R,MATCH(AZ$2,List!$P:$P,0)))</f>
        <v>0</v>
      </c>
      <c r="BA64" s="357">
        <f ca="1">IF(
COUNTIFS('Project Follow up - Base'!$S$20:$S$96,BA$2,'Project Follow up - Base'!$F$20:$F$96,$C64)&lt;= INDEX(List!$Q:$Q,MATCH(BA$2,List!$P:$P,0)),
0,
(COUNTIFS('Project Follow up - Base'!$S$20:$S$96,BA$2,'Project Follow up - Base'!$F$20:$F$96,$C64)
- INDEX(List!$Q:$Q,MATCH(BA$2,List!$P:$P,0)))
* INDEX(List!$R:$R,MATCH(BA$2,List!$P:$P,0)))</f>
        <v>0</v>
      </c>
      <c r="BB64" s="357">
        <f ca="1">IF(
COUNTIFS('Project Follow up - Base'!$S$20:$S$96,BB$2,'Project Follow up - Base'!$F$20:$F$96,$C64)&lt;= INDEX(List!$Q:$Q,MATCH(BB$2,List!$P:$P,0)),
0,
(COUNTIFS('Project Follow up - Base'!$S$20:$S$96,BB$2,'Project Follow up - Base'!$F$20:$F$96,$C64)
- INDEX(List!$Q:$Q,MATCH(BB$2,List!$P:$P,0)))
* INDEX(List!$R:$R,MATCH(BB$2,List!$P:$P,0)))</f>
        <v>0</v>
      </c>
      <c r="BC64" s="357">
        <f ca="1">IF(
COUNTIFS('Project Follow up - Base'!$S$20:$S$96,BC$2,'Project Follow up - Base'!$F$20:$F$96,$C64)&lt;= INDEX(List!$Q:$Q,MATCH(BC$2,List!$P:$P,0)),
0,
(COUNTIFS('Project Follow up - Base'!$S$20:$S$96,BC$2,'Project Follow up - Base'!$F$20:$F$96,$C64)
- INDEX(List!$Q:$Q,MATCH(BC$2,List!$P:$P,0)))
* INDEX(List!$R:$R,MATCH(BC$2,List!$P:$P,0)))</f>
        <v>0</v>
      </c>
      <c r="BD64" s="357">
        <f ca="1">IF(
COUNTIFS('Project Follow up - Base'!$S$20:$S$96,BD$2,'Project Follow up - Base'!$F$20:$F$96,$C64)&lt;= INDEX(List!$Q:$Q,MATCH(BD$2,List!$P:$P,0)),
0,
(COUNTIFS('Project Follow up - Base'!$S$20:$S$96,BD$2,'Project Follow up - Base'!$F$20:$F$96,$C64)
- INDEX(List!$Q:$Q,MATCH(BD$2,List!$P:$P,0)))
* INDEX(List!$R:$R,MATCH(BD$2,List!$P:$P,0)))</f>
        <v>0</v>
      </c>
      <c r="BE64" s="357">
        <f ca="1">IF(
COUNTIFS('Project Follow up - Base'!$S$20:$S$96,BE$2,'Project Follow up - Base'!$F$20:$F$96,$C64)&lt;= INDEX(List!$Q:$Q,MATCH(BE$2,List!$P:$P,0)),
0,
(COUNTIFS('Project Follow up - Base'!$S$20:$S$96,BE$2,'Project Follow up - Base'!$F$20:$F$96,$C64)
- INDEX(List!$Q:$Q,MATCH(BE$2,List!$P:$P,0)))
* INDEX(List!$R:$R,MATCH(BE$2,List!$P:$P,0)))</f>
        <v>0</v>
      </c>
      <c r="BF64" s="357">
        <f ca="1">IF(
COUNTIFS('Project Follow up - Base'!$S$20:$S$96,BF$2,'Project Follow up - Base'!$F$20:$F$96,$C64)&lt;= INDEX(List!$Q:$Q,MATCH(BF$2,List!$P:$P,0)),
0,
(COUNTIFS('Project Follow up - Base'!$S$20:$S$96,BF$2,'Project Follow up - Base'!$F$20:$F$96,$C64)
- INDEX(List!$Q:$Q,MATCH(BF$2,List!$P:$P,0)))
* INDEX(List!$R:$R,MATCH(BF$2,List!$P:$P,0)))</f>
        <v>0</v>
      </c>
      <c r="BG64" s="357">
        <f ca="1">IF(
COUNTIFS('Project Follow up - Base'!$S$20:$S$96,BG$2,'Project Follow up - Base'!$F$20:$F$96,$C64)&lt;= INDEX(List!$Q:$Q,MATCH(BG$2,List!$P:$P,0)),
0,
(COUNTIFS('Project Follow up - Base'!$S$20:$S$96,BG$2,'Project Follow up - Base'!$F$20:$F$96,$C64)
- INDEX(List!$Q:$Q,MATCH(BG$2,List!$P:$P,0)))
* INDEX(List!$R:$R,MATCH(BG$2,List!$P:$P,0)))</f>
        <v>0</v>
      </c>
      <c r="BH64" s="357">
        <f ca="1">IF(
COUNTIFS('Project Follow up - Base'!$S$20:$S$96,BH$2,'Project Follow up - Base'!$F$20:$F$96,$C64)&lt;= INDEX(List!$Q:$Q,MATCH(BH$2,List!$P:$P,0)),
0,
(COUNTIFS('Project Follow up - Base'!$S$20:$S$96,BH$2,'Project Follow up - Base'!$F$20:$F$96,$C64)
- INDEX(List!$Q:$Q,MATCH(BH$2,List!$P:$P,0)))
* INDEX(List!$R:$R,MATCH(BH$2,List!$P:$P,0)))</f>
        <v>0</v>
      </c>
      <c r="BI64" s="357">
        <f ca="1">IF(
COUNTIFS('Project Follow up - Base'!$S$20:$S$96,BI$2,'Project Follow up - Base'!$F$20:$F$96,$C64)&lt;= INDEX(List!$Q:$Q,MATCH(BI$2,List!$P:$P,0)),
0,
(COUNTIFS('Project Follow up - Base'!$S$20:$S$96,BI$2,'Project Follow up - Base'!$F$20:$F$96,$C64)
- INDEX(List!$Q:$Q,MATCH(BI$2,List!$P:$P,0)))
* INDEX(List!$R:$R,MATCH(BI$2,List!$P:$P,0)))</f>
        <v>0</v>
      </c>
      <c r="BJ64" s="357">
        <f ca="1">IF(
COUNTIFS('Project Follow up - Base'!$S$20:$S$96,BJ$2,'Project Follow up - Base'!$F$20:$F$96,$C64)&lt;= INDEX(List!$Q:$Q,MATCH(BJ$2,List!$P:$P,0)),
0,
(COUNTIFS('Project Follow up - Base'!$S$20:$S$96,BJ$2,'Project Follow up - Base'!$F$20:$F$96,$C64)
- INDEX(List!$Q:$Q,MATCH(BJ$2,List!$P:$P,0)))
* INDEX(List!$R:$R,MATCH(BJ$2,List!$P:$P,0)))</f>
        <v>0</v>
      </c>
      <c r="BK64" s="357">
        <f ca="1">IF(
COUNTIFS('Project Follow up - Base'!$S$20:$S$96,BK$2,'Project Follow up - Base'!$F$20:$F$96,$C64)&lt;= INDEX(List!$Q:$Q,MATCH(BK$2,List!$P:$P,0)),
0,
(COUNTIFS('Project Follow up - Base'!$S$20:$S$96,BK$2,'Project Follow up - Base'!$F$20:$F$96,$C64)
- INDEX(List!$Q:$Q,MATCH(BK$2,List!$P:$P,0)))
* INDEX(List!$R:$R,MATCH(BK$2,List!$P:$P,0)))</f>
        <v>0</v>
      </c>
      <c r="BL64" s="357">
        <f ca="1">IF(
COUNTIFS('Project Follow up - Base'!$S$20:$S$96,BL$2,'Project Follow up - Base'!$F$20:$F$96,$C64)&lt;= INDEX(List!$Q:$Q,MATCH(BL$2,List!$P:$P,0)),
0,
(COUNTIFS('Project Follow up - Base'!$S$20:$S$96,BL$2,'Project Follow up - Base'!$F$20:$F$96,$C64)
- INDEX(List!$Q:$Q,MATCH(BL$2,List!$P:$P,0)))
* INDEX(List!$R:$R,MATCH(BL$2,List!$P:$P,0)))</f>
        <v>0</v>
      </c>
      <c r="BM64" s="357">
        <f ca="1">IF(
COUNTIFS('Project Follow up - Base'!$S$20:$S$96,BM$2,'Project Follow up - Base'!$F$20:$F$96,$C64)&lt;= INDEX(List!$Q:$Q,MATCH(BM$2,List!$P:$P,0)),
0,
(COUNTIFS('Project Follow up - Base'!$S$20:$S$96,BM$2,'Project Follow up - Base'!$F$20:$F$96,$C64)
- INDEX(List!$Q:$Q,MATCH(BM$2,List!$P:$P,0)))
* INDEX(List!$R:$R,MATCH(BM$2,List!$P:$P,0)))</f>
        <v>0</v>
      </c>
      <c r="BN64" s="357">
        <f ca="1">IF(
COUNTIFS('Project Follow up - Base'!$S$20:$S$96,BN$2,'Project Follow up - Base'!$F$20:$F$96,$C64)&lt;= INDEX(List!$Q:$Q,MATCH(BN$2,List!$P:$P,0)),
0,
(COUNTIFS('Project Follow up - Base'!$S$20:$S$96,BN$2,'Project Follow up - Base'!$F$20:$F$96,$C64)
- INDEX(List!$Q:$Q,MATCH(BN$2,List!$P:$P,0)))
* INDEX(List!$R:$R,MATCH(BN$2,List!$P:$P,0)))</f>
        <v>0</v>
      </c>
      <c r="BO64" s="357">
        <f ca="1">IF(
COUNTIFS('Project Follow up - Base'!$S$20:$S$96,BO$2,'Project Follow up - Base'!$F$20:$F$96,$C64)&lt;= INDEX(List!$Q:$Q,MATCH(BO$2,List!$P:$P,0)),
0,
(COUNTIFS('Project Follow up - Base'!$S$20:$S$96,BO$2,'Project Follow up - Base'!$F$20:$F$96,$C64)
- INDEX(List!$Q:$Q,MATCH(BO$2,List!$P:$P,0)))
* INDEX(List!$R:$R,MATCH(BO$2,List!$P:$P,0)))</f>
        <v>0</v>
      </c>
      <c r="BP64" s="357">
        <f ca="1">IF(
COUNTIFS('Project Follow up - Base'!$S$20:$S$96,BP$2,'Project Follow up - Base'!$F$20:$F$96,$C64)&lt;= INDEX(List!$Q:$Q,MATCH(BP$2,List!$P:$P,0)),
0,
(COUNTIFS('Project Follow up - Base'!$S$20:$S$96,BP$2,'Project Follow up - Base'!$F$20:$F$96,$C64)
- INDEX(List!$Q:$Q,MATCH(BP$2,List!$P:$P,0)))
* INDEX(List!$R:$R,MATCH(BP$2,List!$P:$P,0)))</f>
        <v>0</v>
      </c>
      <c r="BQ64" s="357">
        <f ca="1">IF(
COUNTIFS('Project Follow up - Base'!$S$20:$S$96,BQ$2,'Project Follow up - Base'!$F$20:$F$96,$C64)&lt;= INDEX(List!$Q:$Q,MATCH(BQ$2,List!$P:$P,0)),
0,
(COUNTIFS('Project Follow up - Base'!$S$20:$S$96,BQ$2,'Project Follow up - Base'!$F$20:$F$96,$C64)
- INDEX(List!$Q:$Q,MATCH(BQ$2,List!$P:$P,0)))
* INDEX(List!$R:$R,MATCH(BQ$2,List!$P:$P,0)))</f>
        <v>0</v>
      </c>
      <c r="BR64" s="357">
        <f ca="1">IF(
COUNTIFS('Project Follow up - Base'!$S$20:$S$96,BR$2,'Project Follow up - Base'!$F$20:$F$96,$C64)&lt;= INDEX(List!$Q:$Q,MATCH(BR$2,List!$P:$P,0)),
0,
(COUNTIFS('Project Follow up - Base'!$S$20:$S$96,BR$2,'Project Follow up - Base'!$F$20:$F$96,$C64)
- INDEX(List!$Q:$Q,MATCH(BR$2,List!$P:$P,0)))
* INDEX(List!$R:$R,MATCH(BR$2,List!$P:$P,0)))</f>
        <v>0</v>
      </c>
      <c r="BS64" s="357">
        <f ca="1">IF(
COUNTIFS('Project Follow up - Base'!$S$20:$S$96,BS$2,'Project Follow up - Base'!$F$20:$F$96,$C64)&lt;= INDEX(List!$Q:$Q,MATCH(BS$2,List!$P:$P,0)),
0,
(COUNTIFS('Project Follow up - Base'!$S$20:$S$96,BS$2,'Project Follow up - Base'!$F$20:$F$96,$C64)
- INDEX(List!$Q:$Q,MATCH(BS$2,List!$P:$P,0)))
* INDEX(List!$R:$R,MATCH(BS$2,List!$P:$P,0)))</f>
        <v>0</v>
      </c>
      <c r="BT64" s="357">
        <f ca="1">IF(
COUNTIFS('Project Follow up - Base'!$S$20:$S$96,BT$2,'Project Follow up - Base'!$F$20:$F$96,$C64)&lt;= INDEX(List!$Q:$Q,MATCH(BT$2,List!$P:$P,0)),
0,
(COUNTIFS('Project Follow up - Base'!$S$20:$S$96,BT$2,'Project Follow up - Base'!$F$20:$F$96,$C64)
- INDEX(List!$Q:$Q,MATCH(BT$2,List!$P:$P,0)))
* INDEX(List!$R:$R,MATCH(BT$2,List!$P:$P,0)))</f>
        <v>0</v>
      </c>
      <c r="BU64" s="357">
        <f ca="1">IF(
COUNTIFS('Project Follow up - Base'!$S$20:$S$96,BU$2,'Project Follow up - Base'!$F$20:$F$96,$C64)&lt;= INDEX(List!$Q:$Q,MATCH(BU$2,List!$P:$P,0)),
0,
(COUNTIFS('Project Follow up - Base'!$S$20:$S$96,BU$2,'Project Follow up - Base'!$F$20:$F$96,$C64)
- INDEX(List!$Q:$Q,MATCH(BU$2,List!$P:$P,0)))
* INDEX(List!$R:$R,MATCH(BU$2,List!$P:$P,0)))</f>
        <v>0</v>
      </c>
      <c r="BV64" s="357">
        <f ca="1">IF(
COUNTIFS('Project Follow up - Base'!$S$20:$S$96,BV$2,'Project Follow up - Base'!$F$20:$F$96,$C64)&lt;= INDEX(List!$Q:$Q,MATCH(BV$2,List!$P:$P,0)),
0,
(COUNTIFS('Project Follow up - Base'!$S$20:$S$96,BV$2,'Project Follow up - Base'!$F$20:$F$96,$C64)
- INDEX(List!$Q:$Q,MATCH(BV$2,List!$P:$P,0)))
* INDEX(List!$R:$R,MATCH(BV$2,List!$P:$P,0)))</f>
        <v>0</v>
      </c>
      <c r="BW64" s="357">
        <f ca="1">IF(
COUNTIFS('Project Follow up - Base'!$S$20:$S$96,BW$2,'Project Follow up - Base'!$F$20:$F$96,$C64)&lt;= INDEX(List!$Q:$Q,MATCH(BW$2,List!$P:$P,0)),
0,
(COUNTIFS('Project Follow up - Base'!$S$20:$S$96,BW$2,'Project Follow up - Base'!$F$20:$F$96,$C64)
- INDEX(List!$Q:$Q,MATCH(BW$2,List!$P:$P,0)))
* INDEX(List!$R:$R,MATCH(BW$2,List!$P:$P,0)))</f>
        <v>0</v>
      </c>
      <c r="BX64" s="357">
        <f ca="1">IF(
COUNTIFS('Project Follow up - Base'!$S$20:$S$96,BX$2,'Project Follow up - Base'!$F$20:$F$96,$C64)&lt;= INDEX(List!$Q:$Q,MATCH(BX$2,List!$P:$P,0)),
0,
(COUNTIFS('Project Follow up - Base'!$S$20:$S$96,BX$2,'Project Follow up - Base'!$F$20:$F$96,$C64)
- INDEX(List!$Q:$Q,MATCH(BX$2,List!$P:$P,0)))
* INDEX(List!$R:$R,MATCH(BX$2,List!$P:$P,0)))</f>
        <v>0</v>
      </c>
      <c r="BY64" s="357">
        <f ca="1">IF(
COUNTIFS('Project Follow up - Base'!$S$20:$S$96,BY$2,'Project Follow up - Base'!$F$20:$F$96,$C64)&lt;= INDEX(List!$Q:$Q,MATCH(BY$2,List!$P:$P,0)),
0,
(COUNTIFS('Project Follow up - Base'!$S$20:$S$96,BY$2,'Project Follow up - Base'!$F$20:$F$96,$C64)
- INDEX(List!$Q:$Q,MATCH(BY$2,List!$P:$P,0)))
* INDEX(List!$R:$R,MATCH(BY$2,List!$P:$P,0)))</f>
        <v>0</v>
      </c>
      <c r="BZ64" s="357">
        <f ca="1">IF(
COUNTIFS('Project Follow up - Base'!$S$20:$S$96,BZ$2,'Project Follow up - Base'!$F$20:$F$96,$C64)&lt;= INDEX(List!$Q:$Q,MATCH(BZ$2,List!$P:$P,0)),
0,
(COUNTIFS('Project Follow up - Base'!$S$20:$S$96,BZ$2,'Project Follow up - Base'!$F$20:$F$96,$C64)
- INDEX(List!$Q:$Q,MATCH(BZ$2,List!$P:$P,0)))
* INDEX(List!$R:$R,MATCH(BZ$2,List!$P:$P,0)))</f>
        <v>0</v>
      </c>
      <c r="CA64" s="357">
        <f ca="1">IF(
COUNTIFS('Project Follow up - Base'!$S$20:$S$96,CA$2,'Project Follow up - Base'!$F$20:$F$96,$C64)&lt;= INDEX(List!$Q:$Q,MATCH(CA$2,List!$P:$P,0)),
0,
(COUNTIFS('Project Follow up - Base'!$S$20:$S$96,CA$2,'Project Follow up - Base'!$F$20:$F$96,$C64)
- INDEX(List!$Q:$Q,MATCH(CA$2,List!$P:$P,0)))
* INDEX(List!$R:$R,MATCH(CA$2,List!$P:$P,0)))</f>
        <v>0</v>
      </c>
      <c r="CB64" s="357">
        <f ca="1">IF(
COUNTIFS('Project Follow up - Base'!$S$20:$S$96,CB$2,'Project Follow up - Base'!$F$20:$F$96,$C64)&lt;= INDEX(List!$Q:$Q,MATCH(CB$2,List!$P:$P,0)),
0,
(COUNTIFS('Project Follow up - Base'!$S$20:$S$96,CB$2,'Project Follow up - Base'!$F$20:$F$96,$C64)
- INDEX(List!$Q:$Q,MATCH(CB$2,List!$P:$P,0)))
* INDEX(List!$R:$R,MATCH(CB$2,List!$P:$P,0)))</f>
        <v>0</v>
      </c>
      <c r="CC64" s="357">
        <f ca="1">IF(
COUNTIFS('Project Follow up - Base'!$S$20:$S$96,CC$2,'Project Follow up - Base'!$F$20:$F$96,$C64)&lt;= INDEX(List!$Q:$Q,MATCH(CC$2,List!$P:$P,0)),
0,
(COUNTIFS('Project Follow up - Base'!$S$20:$S$96,CC$2,'Project Follow up - Base'!$F$20:$F$96,$C64)
- INDEX(List!$Q:$Q,MATCH(CC$2,List!$P:$P,0)))
* INDEX(List!$R:$R,MATCH(CC$2,List!$P:$P,0)))</f>
        <v>0</v>
      </c>
      <c r="CD64" s="357">
        <f ca="1">IF(
COUNTIFS('Project Follow up - Base'!$S$20:$S$96,CD$2,'Project Follow up - Base'!$F$20:$F$96,$C64)&lt;= INDEX(List!$Q:$Q,MATCH(CD$2,List!$P:$P,0)),
0,
(COUNTIFS('Project Follow up - Base'!$S$20:$S$96,CD$2,'Project Follow up - Base'!$F$20:$F$96,$C64)
- INDEX(List!$Q:$Q,MATCH(CD$2,List!$P:$P,0)))
* INDEX(List!$R:$R,MATCH(CD$2,List!$P:$P,0)))</f>
        <v>0</v>
      </c>
      <c r="CE64" s="357">
        <f ca="1">IF(
COUNTIFS('Project Follow up - Base'!$S$20:$S$96,CE$2,'Project Follow up - Base'!$F$20:$F$96,$C64)&lt;= INDEX(List!$Q:$Q,MATCH(CE$2,List!$P:$P,0)),
0,
(COUNTIFS('Project Follow up - Base'!$S$20:$S$96,CE$2,'Project Follow up - Base'!$F$20:$F$96,$C64)
- INDEX(List!$Q:$Q,MATCH(CE$2,List!$P:$P,0)))
* INDEX(List!$R:$R,MATCH(CE$2,List!$P:$P,0)))</f>
        <v>0</v>
      </c>
      <c r="CF64" s="357">
        <f ca="1">IF(
COUNTIFS('Project Follow up - Base'!$S$20:$S$96,CF$2,'Project Follow up - Base'!$F$20:$F$96,$C64)&lt;= INDEX(List!$Q:$Q,MATCH(CF$2,List!$P:$P,0)),
0,
(COUNTIFS('Project Follow up - Base'!$S$20:$S$96,CF$2,'Project Follow up - Base'!$F$20:$F$96,$C64)
- INDEX(List!$Q:$Q,MATCH(CF$2,List!$P:$P,0)))
* INDEX(List!$R:$R,MATCH(CF$2,List!$P:$P,0)))</f>
        <v>0</v>
      </c>
      <c r="CG64" s="357">
        <f ca="1">IF(
COUNTIFS('Project Follow up - Base'!$S$20:$S$96,CG$2,'Project Follow up - Base'!$F$20:$F$96,$C64)&lt;= INDEX(List!$Q:$Q,MATCH(CG$2,List!$P:$P,0)),
0,
(COUNTIFS('Project Follow up - Base'!$S$20:$S$96,CG$2,'Project Follow up - Base'!$F$20:$F$96,$C64)
- INDEX(List!$Q:$Q,MATCH(CG$2,List!$P:$P,0)))
* INDEX(List!$R:$R,MATCH(CG$2,List!$P:$P,0)))</f>
        <v>0</v>
      </c>
      <c r="CH64" s="357">
        <f ca="1">IF(
COUNTIFS('Project Follow up - Base'!$S$20:$S$96,CH$2,'Project Follow up - Base'!$F$20:$F$96,$C64)&lt;= INDEX(List!$Q:$Q,MATCH(CH$2,List!$P:$P,0)),
0,
(COUNTIFS('Project Follow up - Base'!$S$20:$S$96,CH$2,'Project Follow up - Base'!$F$20:$F$96,$C64)
- INDEX(List!$Q:$Q,MATCH(CH$2,List!$P:$P,0)))
* INDEX(List!$R:$R,MATCH(CH$2,List!$P:$P,0)))</f>
        <v>0</v>
      </c>
      <c r="CI64" s="357">
        <f ca="1">IF(
COUNTIFS('Project Follow up - Base'!$S$20:$S$96,CI$2,'Project Follow up - Base'!$F$20:$F$96,$C64)&lt;= INDEX(List!$Q:$Q,MATCH(CI$2,List!$P:$P,0)),
0,
(COUNTIFS('Project Follow up - Base'!$S$20:$S$96,CI$2,'Project Follow up - Base'!$F$20:$F$96,$C64)
- INDEX(List!$Q:$Q,MATCH(CI$2,List!$P:$P,0)))
* INDEX(List!$R:$R,MATCH(CI$2,List!$P:$P,0)))</f>
        <v>0</v>
      </c>
      <c r="CJ64" s="357">
        <f ca="1">IF(
COUNTIFS('Project Follow up - Base'!$S$20:$S$96,CJ$2,'Project Follow up - Base'!$F$20:$F$96,$C64)&lt;= INDEX(List!$Q:$Q,MATCH(CJ$2,List!$P:$P,0)),
0,
(COUNTIFS('Project Follow up - Base'!$S$20:$S$96,CJ$2,'Project Follow up - Base'!$F$20:$F$96,$C64)
- INDEX(List!$Q:$Q,MATCH(CJ$2,List!$P:$P,0)))
* INDEX(List!$R:$R,MATCH(CJ$2,List!$P:$P,0)))</f>
        <v>0</v>
      </c>
      <c r="CK64" s="357">
        <f ca="1">IF(
COUNTIFS('Project Follow up - Base'!$S$20:$S$96,CK$2,'Project Follow up - Base'!$F$20:$F$96,$C64)&lt;= INDEX(List!$Q:$Q,MATCH(CK$2,List!$P:$P,0)),
0,
(COUNTIFS('Project Follow up - Base'!$S$20:$S$96,CK$2,'Project Follow up - Base'!$F$20:$F$96,$C64)
- INDEX(List!$Q:$Q,MATCH(CK$2,List!$P:$P,0)))
* INDEX(List!$R:$R,MATCH(CK$2,List!$P:$P,0)))</f>
        <v>0</v>
      </c>
      <c r="CL64" s="357">
        <f ca="1">IF(
COUNTIFS('Project Follow up - Base'!$S$20:$S$96,CL$2,'Project Follow up - Base'!$F$20:$F$96,$C64)&lt;= INDEX(List!$Q:$Q,MATCH(CL$2,List!$P:$P,0)),
0,
(COUNTIFS('Project Follow up - Base'!$S$20:$S$96,CL$2,'Project Follow up - Base'!$F$20:$F$96,$C64)
- INDEX(List!$Q:$Q,MATCH(CL$2,List!$P:$P,0)))
* INDEX(List!$R:$R,MATCH(CL$2,List!$P:$P,0)))</f>
        <v>0</v>
      </c>
      <c r="CM64" s="357">
        <f ca="1">IF(
COUNTIFS('Project Follow up - Base'!$S$20:$S$96,CM$2,'Project Follow up - Base'!$F$20:$F$96,$C64)&lt;= INDEX(List!$Q:$Q,MATCH(CM$2,List!$P:$P,0)),
0,
(COUNTIFS('Project Follow up - Base'!$S$20:$S$96,CM$2,'Project Follow up - Base'!$F$20:$F$96,$C64)
- INDEX(List!$Q:$Q,MATCH(CM$2,List!$P:$P,0)))
* INDEX(List!$R:$R,MATCH(CM$2,List!$P:$P,0)))</f>
        <v>0</v>
      </c>
      <c r="CN64" s="357">
        <f ca="1">IF(
COUNTIFS('Project Follow up - Base'!$S$20:$S$96,CN$2,'Project Follow up - Base'!$F$20:$F$96,$C64)&lt;= INDEX(List!$Q:$Q,MATCH(CN$2,List!$P:$P,0)),
0,
(COUNTIFS('Project Follow up - Base'!$S$20:$S$96,CN$2,'Project Follow up - Base'!$F$20:$F$96,$C64)
- INDEX(List!$Q:$Q,MATCH(CN$2,List!$P:$P,0)))
* INDEX(List!$R:$R,MATCH(CN$2,List!$P:$P,0)))</f>
        <v>0</v>
      </c>
      <c r="CO64" s="357">
        <f ca="1">IF(
COUNTIFS('Project Follow up - Base'!$S$20:$S$96,CO$2,'Project Follow up - Base'!$F$20:$F$96,$C64)&lt;= INDEX(List!$Q:$Q,MATCH(CO$2,List!$P:$P,0)),
0,
(COUNTIFS('Project Follow up - Base'!$S$20:$S$96,CO$2,'Project Follow up - Base'!$F$20:$F$96,$C64)
- INDEX(List!$Q:$Q,MATCH(CO$2,List!$P:$P,0)))
* INDEX(List!$R:$R,MATCH(CO$2,List!$P:$P,0)))</f>
        <v>0</v>
      </c>
      <c r="CP64" s="357">
        <f ca="1">IF(
COUNTIFS('Project Follow up - Base'!$S$20:$S$96,CP$2,'Project Follow up - Base'!$F$20:$F$96,$C64)&lt;= INDEX(List!$Q:$Q,MATCH(CP$2,List!$P:$P,0)),
0,
(COUNTIFS('Project Follow up - Base'!$S$20:$S$96,CP$2,'Project Follow up - Base'!$F$20:$F$96,$C64)
- INDEX(List!$Q:$Q,MATCH(CP$2,List!$P:$P,0)))
* INDEX(List!$R:$R,MATCH(CP$2,List!$P:$P,0)))</f>
        <v>0</v>
      </c>
      <c r="CQ64" s="357">
        <f ca="1">IF(
COUNTIFS('Project Follow up - Base'!$S$20:$S$96,CQ$2,'Project Follow up - Base'!$F$20:$F$96,$C64)&lt;= INDEX(List!$Q:$Q,MATCH(CQ$2,List!$P:$P,0)),
0,
(COUNTIFS('Project Follow up - Base'!$S$20:$S$96,CQ$2,'Project Follow up - Base'!$F$20:$F$96,$C64)
- INDEX(List!$Q:$Q,MATCH(CQ$2,List!$P:$P,0)))
* INDEX(List!$R:$R,MATCH(CQ$2,List!$P:$P,0)))</f>
        <v>0</v>
      </c>
      <c r="CR64" s="357">
        <f ca="1">IF(
COUNTIFS('Project Follow up - Base'!$S$20:$S$96,CR$2,'Project Follow up - Base'!$F$20:$F$96,$C64)&lt;= INDEX(List!$Q:$Q,MATCH(CR$2,List!$P:$P,0)),
0,
(COUNTIFS('Project Follow up - Base'!$S$20:$S$96,CR$2,'Project Follow up - Base'!$F$20:$F$96,$C64)
- INDEX(List!$Q:$Q,MATCH(CR$2,List!$P:$P,0)))
* INDEX(List!$R:$R,MATCH(CR$2,List!$P:$P,0)))</f>
        <v>0</v>
      </c>
      <c r="CS64" s="357">
        <f ca="1">IF(
COUNTIFS('Project Follow up - Base'!$S$20:$S$96,CS$2,'Project Follow up - Base'!$F$20:$F$96,$C64)&lt;= INDEX(List!$Q:$Q,MATCH(CS$2,List!$P:$P,0)),
0,
(COUNTIFS('Project Follow up - Base'!$S$20:$S$96,CS$2,'Project Follow up - Base'!$F$20:$F$96,$C64)
- INDEX(List!$Q:$Q,MATCH(CS$2,List!$P:$P,0)))
* INDEX(List!$R:$R,MATCH(CS$2,List!$P:$P,0)))</f>
        <v>0</v>
      </c>
      <c r="CT64" s="357">
        <f ca="1">IF(
COUNTIFS('Project Follow up - Base'!$S$20:$S$96,CT$2,'Project Follow up - Base'!$F$20:$F$96,$C64)&lt;= INDEX(List!$Q:$Q,MATCH(CT$2,List!$P:$P,0)),
0,
(COUNTIFS('Project Follow up - Base'!$S$20:$S$96,CT$2,'Project Follow up - Base'!$F$20:$F$96,$C64)
- INDEX(List!$Q:$Q,MATCH(CT$2,List!$P:$P,0)))
* INDEX(List!$R:$R,MATCH(CT$2,List!$P:$P,0)))</f>
        <v>0</v>
      </c>
      <c r="CU64" s="357">
        <f ca="1">IF(
COUNTIFS('Project Follow up - Base'!$S$20:$S$96,CU$2,'Project Follow up - Base'!$F$20:$F$96,$C64)&lt;= INDEX(List!$Q:$Q,MATCH(CU$2,List!$P:$P,0)),
0,
(COUNTIFS('Project Follow up - Base'!$S$20:$S$96,CU$2,'Project Follow up - Base'!$F$20:$F$96,$C64)
- INDEX(List!$Q:$Q,MATCH(CU$2,List!$P:$P,0)))
* INDEX(List!$R:$R,MATCH(CU$2,List!$P:$P,0)))</f>
        <v>0</v>
      </c>
      <c r="CV64" s="357">
        <f ca="1">IF(
COUNTIFS('Project Follow up - Base'!$S$20:$S$96,CV$2,'Project Follow up - Base'!$F$20:$F$96,$C64)&lt;= INDEX(List!$Q:$Q,MATCH(CV$2,List!$P:$P,0)),
0,
(COUNTIFS('Project Follow up - Base'!$S$20:$S$96,CV$2,'Project Follow up - Base'!$F$20:$F$96,$C64)
- INDEX(List!$Q:$Q,MATCH(CV$2,List!$P:$P,0)))
* INDEX(List!$R:$R,MATCH(CV$2,List!$P:$P,0)))</f>
        <v>0</v>
      </c>
      <c r="CW64" s="357">
        <f ca="1">IF(
COUNTIFS('Project Follow up - Base'!$S$20:$S$96,CW$2,'Project Follow up - Base'!$F$20:$F$96,$C64)&lt;= INDEX(List!$Q:$Q,MATCH(CW$2,List!$P:$P,0)),
0,
(COUNTIFS('Project Follow up - Base'!$S$20:$S$96,CW$2,'Project Follow up - Base'!$F$20:$F$96,$C64)
- INDEX(List!$Q:$Q,MATCH(CW$2,List!$P:$P,0)))
* INDEX(List!$R:$R,MATCH(CW$2,List!$P:$P,0)))</f>
        <v>0</v>
      </c>
      <c r="CX64" s="357">
        <f ca="1">IF(
COUNTIFS('Project Follow up - Base'!$S$20:$S$96,CX$2,'Project Follow up - Base'!$F$20:$F$96,$C64)&lt;= INDEX(List!$Q:$Q,MATCH(CX$2,List!$P:$P,0)),
0,
(COUNTIFS('Project Follow up - Base'!$S$20:$S$96,CX$2,'Project Follow up - Base'!$F$20:$F$96,$C64)
- INDEX(List!$Q:$Q,MATCH(CX$2,List!$P:$P,0)))
* INDEX(List!$R:$R,MATCH(CX$2,List!$P:$P,0)))</f>
        <v>0</v>
      </c>
      <c r="CY64" s="357">
        <f ca="1">IF(
COUNTIFS('Project Follow up - Base'!$S$20:$S$96,CY$2,'Project Follow up - Base'!$F$20:$F$96,$C64)&lt;= INDEX(List!$Q:$Q,MATCH(CY$2,List!$P:$P,0)),
0,
(COUNTIFS('Project Follow up - Base'!$S$20:$S$96,CY$2,'Project Follow up - Base'!$F$20:$F$96,$C64)
- INDEX(List!$Q:$Q,MATCH(CY$2,List!$P:$P,0)))
* INDEX(List!$R:$R,MATCH(CY$2,List!$P:$P,0)))</f>
        <v>0</v>
      </c>
      <c r="CZ64" s="357">
        <f ca="1">IF(
COUNTIFS('Project Follow up - Base'!$S$20:$S$96,CZ$2,'Project Follow up - Base'!$F$20:$F$96,$C64)&lt;= INDEX(List!$Q:$Q,MATCH(CZ$2,List!$P:$P,0)),
0,
(COUNTIFS('Project Follow up - Base'!$S$20:$S$96,CZ$2,'Project Follow up - Base'!$F$20:$F$96,$C64)
- INDEX(List!$Q:$Q,MATCH(CZ$2,List!$P:$P,0)))
* INDEX(List!$R:$R,MATCH(CZ$2,List!$P:$P,0)))</f>
        <v>0</v>
      </c>
      <c r="DA64" s="357">
        <f ca="1">IF(
COUNTIFS('Project Follow up - Base'!$S$20:$S$96,DA$2,'Project Follow up - Base'!$F$20:$F$96,$C64)&lt;= INDEX(List!$Q:$Q,MATCH(DA$2,List!$P:$P,0)),
0,
(COUNTIFS('Project Follow up - Base'!$S$20:$S$96,DA$2,'Project Follow up - Base'!$F$20:$F$96,$C64)
- INDEX(List!$Q:$Q,MATCH(DA$2,List!$P:$P,0)))
* INDEX(List!$R:$R,MATCH(DA$2,List!$P:$P,0)))</f>
        <v>0</v>
      </c>
      <c r="DB64" s="357">
        <f ca="1">IF(
COUNTIFS('Project Follow up - Base'!$S$20:$S$96,DB$2,'Project Follow up - Base'!$F$20:$F$96,$C64)&lt;= INDEX(List!$Q:$Q,MATCH(DB$2,List!$P:$P,0)),
0,
(COUNTIFS('Project Follow up - Base'!$S$20:$S$96,DB$2,'Project Follow up - Base'!$F$20:$F$96,$C64)
- INDEX(List!$Q:$Q,MATCH(DB$2,List!$P:$P,0)))
* INDEX(List!$R:$R,MATCH(DB$2,List!$P:$P,0)))</f>
        <v>0</v>
      </c>
    </row>
    <row r="65" spans="1:106" x14ac:dyDescent="0.2">
      <c r="A65" s="353">
        <f>COUNTIF('Project Follow up - Base'!$F$20:$F$96,C65)</f>
        <v>0</v>
      </c>
      <c r="B65" s="353">
        <f>'Employees Summary'!B66</f>
        <v>0</v>
      </c>
      <c r="C65" s="353">
        <f>'Employees Summary'!C66</f>
        <v>0</v>
      </c>
      <c r="D65" s="354" t="str">
        <f>IF(C65=0,"", IF(A65&gt;0,1-(G65*[1]KPI!$C$3)-(H65*[1]KPI!$C$4),""))</f>
        <v/>
      </c>
      <c r="E65" s="365" t="str">
        <f>IF(OR(C65='Project Follow up - Base'!$D$17,C65='Project Follow up - Base'!$D$38,C65='Project Follow up - Base'!$D$74), IF(SUMIF(B:B,B65,A:A)=0,"", AVERAGEIF(B:B,B65,D:D)),"")</f>
        <v/>
      </c>
      <c r="F65" s="366">
        <f>SUMIF('Project Follow up - Base'!$F$20:$F$102,'Employees KPIs'!C65,'Project Follow up - Base'!$AA$20:$AA$102)</f>
        <v>0</v>
      </c>
      <c r="G65" s="355">
        <f>IF( F65=0,
   0,
   IF(
     F65-
     [1]KPI!$F$3
     &lt;0,0,
     F65-
     [1]KPI!$F$3
    )*
     [1]KPI!$G$3
)</f>
        <v>0</v>
      </c>
      <c r="H65" s="355">
        <f t="shared" ca="1" si="0"/>
        <v>0</v>
      </c>
      <c r="I65" s="356">
        <f ca="1">IF(
COUNTIFS('Project Follow up - Base'!$S$20:$S$96,I$2,'Project Follow up - Base'!$F$20:$F$96,$C65)&lt;= INDEX(List!$Q:$Q,MATCH(I$2,List!$P:$P,0)),
0,
(COUNTIFS('Project Follow up - Base'!$S$20:$S$96,I$2,'Project Follow up - Base'!$F$20:$F$96,$C65)
- INDEX(List!$Q:$Q,MATCH(I$2,List!$P:$P,0)))
* INDEX(List!$R:$R,MATCH(I$2,List!$P:$P,0)))</f>
        <v>0</v>
      </c>
      <c r="J65" s="357">
        <f ca="1">IF(
COUNTIFS('Project Follow up - Base'!$S$20:$S$96,J$2,'Project Follow up - Base'!$F$20:$F$96,$C65)&lt;= INDEX(List!$Q:$Q,MATCH(J$2,List!$P:$P,0)),
0,
(COUNTIFS('Project Follow up - Base'!$S$20:$S$96,J$2,'Project Follow up - Base'!$F$20:$F$96,$C65)
- INDEX(List!$Q:$Q,MATCH(J$2,List!$P:$P,0)))
* INDEX(List!$R:$R,MATCH(J$2,List!$P:$P,0)))</f>
        <v>0</v>
      </c>
      <c r="K65" s="357">
        <f ca="1">IF(
COUNTIFS('Project Follow up - Base'!$S$20:$S$96,K$2,'Project Follow up - Base'!$F$20:$F$96,$C65)&lt;= INDEX(List!$Q:$Q,MATCH(K$2,List!$P:$P,0)),
0,
(COUNTIFS('Project Follow up - Base'!$S$20:$S$96,K$2,'Project Follow up - Base'!$F$20:$F$96,$C65)
- INDEX(List!$Q:$Q,MATCH(K$2,List!$P:$P,0)))
* INDEX(List!$R:$R,MATCH(K$2,List!$P:$P,0)))</f>
        <v>0</v>
      </c>
      <c r="L65" s="357">
        <f ca="1">IF(
COUNTIFS('Project Follow up - Base'!$S$20:$S$96,L$2,'Project Follow up - Base'!$F$20:$F$96,$C65)&lt;= INDEX(List!$Q:$Q,MATCH(L$2,List!$P:$P,0)),
0,
(COUNTIFS('Project Follow up - Base'!$S$20:$S$96,L$2,'Project Follow up - Base'!$F$20:$F$96,$C65)
- INDEX(List!$Q:$Q,MATCH(L$2,List!$P:$P,0)))
* INDEX(List!$R:$R,MATCH(L$2,List!$P:$P,0)))</f>
        <v>0</v>
      </c>
      <c r="M65" s="357">
        <f ca="1">IF(
COUNTIFS('Project Follow up - Base'!$S$20:$S$96,M$2,'Project Follow up - Base'!$F$20:$F$96,$C65)&lt;= INDEX(List!$Q:$Q,MATCH(M$2,List!$P:$P,0)),
0,
(COUNTIFS('Project Follow up - Base'!$S$20:$S$96,M$2,'Project Follow up - Base'!$F$20:$F$96,$C65)
- INDEX(List!$Q:$Q,MATCH(M$2,List!$P:$P,0)))
* INDEX(List!$R:$R,MATCH(M$2,List!$P:$P,0)))</f>
        <v>0</v>
      </c>
      <c r="N65" s="357">
        <f ca="1">IF(
COUNTIFS('Project Follow up - Base'!$S$20:$S$96,N$2,'Project Follow up - Base'!$F$20:$F$96,$C65)&lt;= INDEX(List!$Q:$Q,MATCH(N$2,List!$P:$P,0)),
0,
(COUNTIFS('Project Follow up - Base'!$S$20:$S$96,N$2,'Project Follow up - Base'!$F$20:$F$96,$C65)
- INDEX(List!$Q:$Q,MATCH(N$2,List!$P:$P,0)))
* INDEX(List!$R:$R,MATCH(N$2,List!$P:$P,0)))</f>
        <v>0</v>
      </c>
      <c r="O65" s="357">
        <f ca="1">IF(
COUNTIFS('Project Follow up - Base'!$S$20:$S$96,O$2,'Project Follow up - Base'!$F$20:$F$96,$C65)&lt;= INDEX(List!$Q:$Q,MATCH(O$2,List!$P:$P,0)),
0,
(COUNTIFS('Project Follow up - Base'!$S$20:$S$96,O$2,'Project Follow up - Base'!$F$20:$F$96,$C65)
- INDEX(List!$Q:$Q,MATCH(O$2,List!$P:$P,0)))
* INDEX(List!$R:$R,MATCH(O$2,List!$P:$P,0)))</f>
        <v>0</v>
      </c>
      <c r="P65" s="357">
        <f ca="1">IF(
COUNTIFS('Project Follow up - Base'!$S$20:$S$96,P$2,'Project Follow up - Base'!$F$20:$F$96,$C65)&lt;= INDEX(List!$Q:$Q,MATCH(P$2,List!$P:$P,0)),
0,
(COUNTIFS('Project Follow up - Base'!$S$20:$S$96,P$2,'Project Follow up - Base'!$F$20:$F$96,$C65)
- INDEX(List!$Q:$Q,MATCH(P$2,List!$P:$P,0)))
* INDEX(List!$R:$R,MATCH(P$2,List!$P:$P,0)))</f>
        <v>0</v>
      </c>
      <c r="Q65" s="357">
        <f ca="1">IF(
COUNTIFS('Project Follow up - Base'!$S$20:$S$96,Q$2,'Project Follow up - Base'!$F$20:$F$96,$C65)&lt;= INDEX(List!$Q:$Q,MATCH(Q$2,List!$P:$P,0)),
0,
(COUNTIFS('Project Follow up - Base'!$S$20:$S$96,Q$2,'Project Follow up - Base'!$F$20:$F$96,$C65)
- INDEX(List!$Q:$Q,MATCH(Q$2,List!$P:$P,0)))
* INDEX(List!$R:$R,MATCH(Q$2,List!$P:$P,0)))</f>
        <v>0</v>
      </c>
      <c r="R65" s="357">
        <f ca="1">IF(
COUNTIFS('Project Follow up - Base'!$S$20:$S$96,R$2,'Project Follow up - Base'!$F$20:$F$96,$C65)&lt;= INDEX(List!$Q:$Q,MATCH(R$2,List!$P:$P,0)),
0,
(COUNTIFS('Project Follow up - Base'!$S$20:$S$96,R$2,'Project Follow up - Base'!$F$20:$F$96,$C65)
- INDEX(List!$Q:$Q,MATCH(R$2,List!$P:$P,0)))
* INDEX(List!$R:$R,MATCH(R$2,List!$P:$P,0)))</f>
        <v>0</v>
      </c>
      <c r="S65" s="357">
        <f ca="1">IF(
COUNTIFS('Project Follow up - Base'!$S$20:$S$96,S$2,'Project Follow up - Base'!$F$20:$F$96,$C65)&lt;= INDEX(List!$Q:$Q,MATCH(S$2,List!$P:$P,0)),
0,
(COUNTIFS('Project Follow up - Base'!$S$20:$S$96,S$2,'Project Follow up - Base'!$F$20:$F$96,$C65)
- INDEX(List!$Q:$Q,MATCH(S$2,List!$P:$P,0)))
* INDEX(List!$R:$R,MATCH(S$2,List!$P:$P,0)))</f>
        <v>0</v>
      </c>
      <c r="T65" s="357">
        <f ca="1">IF(
COUNTIFS('Project Follow up - Base'!$S$20:$S$96,T$2,'Project Follow up - Base'!$F$20:$F$96,$C65)&lt;= INDEX(List!$Q:$Q,MATCH(T$2,List!$P:$P,0)),
0,
(COUNTIFS('Project Follow up - Base'!$S$20:$S$96,T$2,'Project Follow up - Base'!$F$20:$F$96,$C65)
- INDEX(List!$Q:$Q,MATCH(T$2,List!$P:$P,0)))
* INDEX(List!$R:$R,MATCH(T$2,List!$P:$P,0)))</f>
        <v>0</v>
      </c>
      <c r="U65" s="357">
        <f ca="1">IF(
COUNTIFS('Project Follow up - Base'!$S$20:$S$96,U$2,'Project Follow up - Base'!$F$20:$F$96,$C65)&lt;= INDEX(List!$Q:$Q,MATCH(U$2,List!$P:$P,0)),
0,
(COUNTIFS('Project Follow up - Base'!$S$20:$S$96,U$2,'Project Follow up - Base'!$F$20:$F$96,$C65)
- INDEX(List!$Q:$Q,MATCH(U$2,List!$P:$P,0)))
* INDEX(List!$R:$R,MATCH(U$2,List!$P:$P,0)))</f>
        <v>0</v>
      </c>
      <c r="V65" s="357">
        <f ca="1">IF(
COUNTIFS('Project Follow up - Base'!$S$20:$S$96,V$2,'Project Follow up - Base'!$F$20:$F$96,$C65)&lt;= INDEX(List!$Q:$Q,MATCH(V$2,List!$P:$P,0)),
0,
(COUNTIFS('Project Follow up - Base'!$S$20:$S$96,V$2,'Project Follow up - Base'!$F$20:$F$96,$C65)
- INDEX(List!$Q:$Q,MATCH(V$2,List!$P:$P,0)))
* INDEX(List!$R:$R,MATCH(V$2,List!$P:$P,0)))</f>
        <v>0</v>
      </c>
      <c r="W65" s="357">
        <f ca="1">IF(
COUNTIFS('Project Follow up - Base'!$S$20:$S$96,W$2,'Project Follow up - Base'!$F$20:$F$96,$C65)&lt;= INDEX(List!$Q:$Q,MATCH(W$2,List!$P:$P,0)),
0,
(COUNTIFS('Project Follow up - Base'!$S$20:$S$96,W$2,'Project Follow up - Base'!$F$20:$F$96,$C65)
- INDEX(List!$Q:$Q,MATCH(W$2,List!$P:$P,0)))
* INDEX(List!$R:$R,MATCH(W$2,List!$P:$P,0)))</f>
        <v>0</v>
      </c>
      <c r="X65" s="357">
        <f ca="1">IF(
COUNTIFS('Project Follow up - Base'!$S$20:$S$96,X$2,'Project Follow up - Base'!$F$20:$F$96,$C65)&lt;= INDEX(List!$Q:$Q,MATCH(X$2,List!$P:$P,0)),
0,
(COUNTIFS('Project Follow up - Base'!$S$20:$S$96,X$2,'Project Follow up - Base'!$F$20:$F$96,$C65)
- INDEX(List!$Q:$Q,MATCH(X$2,List!$P:$P,0)))
* INDEX(List!$R:$R,MATCH(X$2,List!$P:$P,0)))</f>
        <v>0</v>
      </c>
      <c r="Y65" s="357">
        <f ca="1">IF(
COUNTIFS('Project Follow up - Base'!$S$20:$S$96,Y$2,'Project Follow up - Base'!$F$20:$F$96,$C65)&lt;= INDEX(List!$Q:$Q,MATCH(Y$2,List!$P:$P,0)),
0,
(COUNTIFS('Project Follow up - Base'!$S$20:$S$96,Y$2,'Project Follow up - Base'!$F$20:$F$96,$C65)
- INDEX(List!$Q:$Q,MATCH(Y$2,List!$P:$P,0)))
* INDEX(List!$R:$R,MATCH(Y$2,List!$P:$P,0)))</f>
        <v>0</v>
      </c>
      <c r="Z65" s="357">
        <f ca="1">IF(
COUNTIFS('Project Follow up - Base'!$S$20:$S$96,Z$2,'Project Follow up - Base'!$F$20:$F$96,$C65)&lt;= INDEX(List!$Q:$Q,MATCH(Z$2,List!$P:$P,0)),
0,
(COUNTIFS('Project Follow up - Base'!$S$20:$S$96,Z$2,'Project Follow up - Base'!$F$20:$F$96,$C65)
- INDEX(List!$Q:$Q,MATCH(Z$2,List!$P:$P,0)))
* INDEX(List!$R:$R,MATCH(Z$2,List!$P:$P,0)))</f>
        <v>0</v>
      </c>
      <c r="AA65" s="357">
        <f ca="1">IF(
COUNTIFS('Project Follow up - Base'!$S$20:$S$96,AA$2,'Project Follow up - Base'!$F$20:$F$96,$C65)&lt;= INDEX(List!$Q:$Q,MATCH(AA$2,List!$P:$P,0)),
0,
(COUNTIFS('Project Follow up - Base'!$S$20:$S$96,AA$2,'Project Follow up - Base'!$F$20:$F$96,$C65)
- INDEX(List!$Q:$Q,MATCH(AA$2,List!$P:$P,0)))
* INDEX(List!$R:$R,MATCH(AA$2,List!$P:$P,0)))</f>
        <v>0</v>
      </c>
      <c r="AB65" s="357">
        <f ca="1">IF(
COUNTIFS('Project Follow up - Base'!$S$20:$S$96,AB$2,'Project Follow up - Base'!$F$20:$F$96,$C65)&lt;= INDEX(List!$Q:$Q,MATCH(AB$2,List!$P:$P,0)),
0,
(COUNTIFS('Project Follow up - Base'!$S$20:$S$96,AB$2,'Project Follow up - Base'!$F$20:$F$96,$C65)
- INDEX(List!$Q:$Q,MATCH(AB$2,List!$P:$P,0)))
* INDEX(List!$R:$R,MATCH(AB$2,List!$P:$P,0)))</f>
        <v>0</v>
      </c>
      <c r="AC65" s="357">
        <f ca="1">IF(
COUNTIFS('Project Follow up - Base'!$S$20:$S$96,AC$2,'Project Follow up - Base'!$F$20:$F$96,$C65)&lt;= INDEX(List!$Q:$Q,MATCH(AC$2,List!$P:$P,0)),
0,
(COUNTIFS('Project Follow up - Base'!$S$20:$S$96,AC$2,'Project Follow up - Base'!$F$20:$F$96,$C65)
- INDEX(List!$Q:$Q,MATCH(AC$2,List!$P:$P,0)))
* INDEX(List!$R:$R,MATCH(AC$2,List!$P:$P,0)))</f>
        <v>0</v>
      </c>
      <c r="AD65" s="357">
        <f ca="1">IF(
COUNTIFS('Project Follow up - Base'!$S$20:$S$96,AD$2,'Project Follow up - Base'!$F$20:$F$96,$C65)&lt;= INDEX(List!$Q:$Q,MATCH(AD$2,List!$P:$P,0)),
0,
(COUNTIFS('Project Follow up - Base'!$S$20:$S$96,AD$2,'Project Follow up - Base'!$F$20:$F$96,$C65)
- INDEX(List!$Q:$Q,MATCH(AD$2,List!$P:$P,0)))
* INDEX(List!$R:$R,MATCH(AD$2,List!$P:$P,0)))</f>
        <v>0</v>
      </c>
      <c r="AE65" s="357">
        <f ca="1">IF(
COUNTIFS('Project Follow up - Base'!$S$20:$S$96,AE$2,'Project Follow up - Base'!$F$20:$F$96,$C65)&lt;= INDEX(List!$Q:$Q,MATCH(AE$2,List!$P:$P,0)),
0,
(COUNTIFS('Project Follow up - Base'!$S$20:$S$96,AE$2,'Project Follow up - Base'!$F$20:$F$96,$C65)
- INDEX(List!$Q:$Q,MATCH(AE$2,List!$P:$P,0)))
* INDEX(List!$R:$R,MATCH(AE$2,List!$P:$P,0)))</f>
        <v>0</v>
      </c>
      <c r="AF65" s="357">
        <f ca="1">IF(
COUNTIFS('Project Follow up - Base'!$S$20:$S$96,AF$2,'Project Follow up - Base'!$F$20:$F$96,$C65)&lt;= INDEX(List!$Q:$Q,MATCH(AF$2,List!$P:$P,0)),
0,
(COUNTIFS('Project Follow up - Base'!$S$20:$S$96,AF$2,'Project Follow up - Base'!$F$20:$F$96,$C65)
- INDEX(List!$Q:$Q,MATCH(AF$2,List!$P:$P,0)))
* INDEX(List!$R:$R,MATCH(AF$2,List!$P:$P,0)))</f>
        <v>0</v>
      </c>
      <c r="AG65" s="357">
        <f ca="1">IF(
COUNTIFS('Project Follow up - Base'!$S$20:$S$96,AG$2,'Project Follow up - Base'!$F$20:$F$96,$C65)&lt;= INDEX(List!$Q:$Q,MATCH(AG$2,List!$P:$P,0)),
0,
(COUNTIFS('Project Follow up - Base'!$S$20:$S$96,AG$2,'Project Follow up - Base'!$F$20:$F$96,$C65)
- INDEX(List!$Q:$Q,MATCH(AG$2,List!$P:$P,0)))
* INDEX(List!$R:$R,MATCH(AG$2,List!$P:$P,0)))</f>
        <v>0</v>
      </c>
      <c r="AH65" s="357">
        <f ca="1">IF(
COUNTIFS('Project Follow up - Base'!$S$20:$S$96,AH$2,'Project Follow up - Base'!$F$20:$F$96,$C65)&lt;= INDEX(List!$Q:$Q,MATCH(AH$2,List!$P:$P,0)),
0,
(COUNTIFS('Project Follow up - Base'!$S$20:$S$96,AH$2,'Project Follow up - Base'!$F$20:$F$96,$C65)
- INDEX(List!$Q:$Q,MATCH(AH$2,List!$P:$P,0)))
* INDEX(List!$R:$R,MATCH(AH$2,List!$P:$P,0)))</f>
        <v>0</v>
      </c>
      <c r="AI65" s="357">
        <f ca="1">IF(
COUNTIFS('Project Follow up - Base'!$S$20:$S$96,AI$2,'Project Follow up - Base'!$F$20:$F$96,$C65)&lt;= INDEX(List!$Q:$Q,MATCH(AI$2,List!$P:$P,0)),
0,
(COUNTIFS('Project Follow up - Base'!$S$20:$S$96,AI$2,'Project Follow up - Base'!$F$20:$F$96,$C65)
- INDEX(List!$Q:$Q,MATCH(AI$2,List!$P:$P,0)))
* INDEX(List!$R:$R,MATCH(AI$2,List!$P:$P,0)))</f>
        <v>0</v>
      </c>
      <c r="AJ65" s="357">
        <f ca="1">IF(
COUNTIFS('Project Follow up - Base'!$S$20:$S$96,AJ$2,'Project Follow up - Base'!$F$20:$F$96,$C65)&lt;= INDEX(List!$Q:$Q,MATCH(AJ$2,List!$P:$P,0)),
0,
(COUNTIFS('Project Follow up - Base'!$S$20:$S$96,AJ$2,'Project Follow up - Base'!$F$20:$F$96,$C65)
- INDEX(List!$Q:$Q,MATCH(AJ$2,List!$P:$P,0)))
* INDEX(List!$R:$R,MATCH(AJ$2,List!$P:$P,0)))</f>
        <v>0</v>
      </c>
      <c r="AK65" s="357">
        <f ca="1">IF(
COUNTIFS('Project Follow up - Base'!$S$20:$S$96,AK$2,'Project Follow up - Base'!$F$20:$F$96,$C65)&lt;= INDEX(List!$Q:$Q,MATCH(AK$2,List!$P:$P,0)),
0,
(COUNTIFS('Project Follow up - Base'!$S$20:$S$96,AK$2,'Project Follow up - Base'!$F$20:$F$96,$C65)
- INDEX(List!$Q:$Q,MATCH(AK$2,List!$P:$P,0)))
* INDEX(List!$R:$R,MATCH(AK$2,List!$P:$P,0)))</f>
        <v>0</v>
      </c>
      <c r="AL65" s="357">
        <f ca="1">IF(
COUNTIFS('Project Follow up - Base'!$S$20:$S$96,AL$2,'Project Follow up - Base'!$F$20:$F$96,$C65)&lt;= INDEX(List!$Q:$Q,MATCH(AL$2,List!$P:$P,0)),
0,
(COUNTIFS('Project Follow up - Base'!$S$20:$S$96,AL$2,'Project Follow up - Base'!$F$20:$F$96,$C65)
- INDEX(List!$Q:$Q,MATCH(AL$2,List!$P:$P,0)))
* INDEX(List!$R:$R,MATCH(AL$2,List!$P:$P,0)))</f>
        <v>0</v>
      </c>
      <c r="AM65" s="357">
        <f ca="1">IF(
COUNTIFS('Project Follow up - Base'!$S$20:$S$96,AM$2,'Project Follow up - Base'!$F$20:$F$96,$C65)&lt;= INDEX(List!$Q:$Q,MATCH(AM$2,List!$P:$P,0)),
0,
(COUNTIFS('Project Follow up - Base'!$S$20:$S$96,AM$2,'Project Follow up - Base'!$F$20:$F$96,$C65)
- INDEX(List!$Q:$Q,MATCH(AM$2,List!$P:$P,0)))
* INDEX(List!$R:$R,MATCH(AM$2,List!$P:$P,0)))</f>
        <v>0</v>
      </c>
      <c r="AN65" s="357">
        <f ca="1">IF(
COUNTIFS('Project Follow up - Base'!$S$20:$S$96,AN$2,'Project Follow up - Base'!$F$20:$F$96,$C65)&lt;= INDEX(List!$Q:$Q,MATCH(AN$2,List!$P:$P,0)),
0,
(COUNTIFS('Project Follow up - Base'!$S$20:$S$96,AN$2,'Project Follow up - Base'!$F$20:$F$96,$C65)
- INDEX(List!$Q:$Q,MATCH(AN$2,List!$P:$P,0)))
* INDEX(List!$R:$R,MATCH(AN$2,List!$P:$P,0)))</f>
        <v>0</v>
      </c>
      <c r="AO65" s="357">
        <f ca="1">IF(
COUNTIFS('Project Follow up - Base'!$S$20:$S$96,AO$2,'Project Follow up - Base'!$F$20:$F$96,$C65)&lt;= INDEX(List!$Q:$Q,MATCH(AO$2,List!$P:$P,0)),
0,
(COUNTIFS('Project Follow up - Base'!$S$20:$S$96,AO$2,'Project Follow up - Base'!$F$20:$F$96,$C65)
- INDEX(List!$Q:$Q,MATCH(AO$2,List!$P:$P,0)))
* INDEX(List!$R:$R,MATCH(AO$2,List!$P:$P,0)))</f>
        <v>0</v>
      </c>
      <c r="AP65" s="357">
        <f ca="1">IF(
COUNTIFS('Project Follow up - Base'!$S$20:$S$96,AP$2,'Project Follow up - Base'!$F$20:$F$96,$C65)&lt;= INDEX(List!$Q:$Q,MATCH(AP$2,List!$P:$P,0)),
0,
(COUNTIFS('Project Follow up - Base'!$S$20:$S$96,AP$2,'Project Follow up - Base'!$F$20:$F$96,$C65)
- INDEX(List!$Q:$Q,MATCH(AP$2,List!$P:$P,0)))
* INDEX(List!$R:$R,MATCH(AP$2,List!$P:$P,0)))</f>
        <v>0</v>
      </c>
      <c r="AQ65" s="357">
        <f ca="1">IF(
COUNTIFS('Project Follow up - Base'!$S$20:$S$96,AQ$2,'Project Follow up - Base'!$F$20:$F$96,$C65)&lt;= INDEX(List!$Q:$Q,MATCH(AQ$2,List!$P:$P,0)),
0,
(COUNTIFS('Project Follow up - Base'!$S$20:$S$96,AQ$2,'Project Follow up - Base'!$F$20:$F$96,$C65)
- INDEX(List!$Q:$Q,MATCH(AQ$2,List!$P:$P,0)))
* INDEX(List!$R:$R,MATCH(AQ$2,List!$P:$P,0)))</f>
        <v>0</v>
      </c>
      <c r="AR65" s="357">
        <f ca="1">IF(
COUNTIFS('Project Follow up - Base'!$S$20:$S$96,AR$2,'Project Follow up - Base'!$F$20:$F$96,$C65)&lt;= INDEX(List!$Q:$Q,MATCH(AR$2,List!$P:$P,0)),
0,
(COUNTIFS('Project Follow up - Base'!$S$20:$S$96,AR$2,'Project Follow up - Base'!$F$20:$F$96,$C65)
- INDEX(List!$Q:$Q,MATCH(AR$2,List!$P:$P,0)))
* INDEX(List!$R:$R,MATCH(AR$2,List!$P:$P,0)))</f>
        <v>0</v>
      </c>
      <c r="AS65" s="357">
        <f ca="1">IF(
COUNTIFS('Project Follow up - Base'!$S$20:$S$96,AS$2,'Project Follow up - Base'!$F$20:$F$96,$C65)&lt;= INDEX(List!$Q:$Q,MATCH(AS$2,List!$P:$P,0)),
0,
(COUNTIFS('Project Follow up - Base'!$S$20:$S$96,AS$2,'Project Follow up - Base'!$F$20:$F$96,$C65)
- INDEX(List!$Q:$Q,MATCH(AS$2,List!$P:$P,0)))
* INDEX(List!$R:$R,MATCH(AS$2,List!$P:$P,0)))</f>
        <v>0</v>
      </c>
      <c r="AT65" s="357">
        <f ca="1">IF(
COUNTIFS('Project Follow up - Base'!$S$20:$S$96,AT$2,'Project Follow up - Base'!$F$20:$F$96,$C65)&lt;= INDEX(List!$Q:$Q,MATCH(AT$2,List!$P:$P,0)),
0,
(COUNTIFS('Project Follow up - Base'!$S$20:$S$96,AT$2,'Project Follow up - Base'!$F$20:$F$96,$C65)
- INDEX(List!$Q:$Q,MATCH(AT$2,List!$P:$P,0)))
* INDEX(List!$R:$R,MATCH(AT$2,List!$P:$P,0)))</f>
        <v>0</v>
      </c>
      <c r="AU65" s="357">
        <f ca="1">IF(
COUNTIFS('Project Follow up - Base'!$S$20:$S$96,AU$2,'Project Follow up - Base'!$F$20:$F$96,$C65)&lt;= INDEX(List!$Q:$Q,MATCH(AU$2,List!$P:$P,0)),
0,
(COUNTIFS('Project Follow up - Base'!$S$20:$S$96,AU$2,'Project Follow up - Base'!$F$20:$F$96,$C65)
- INDEX(List!$Q:$Q,MATCH(AU$2,List!$P:$P,0)))
* INDEX(List!$R:$R,MATCH(AU$2,List!$P:$P,0)))</f>
        <v>0</v>
      </c>
      <c r="AV65" s="357">
        <f ca="1">IF(
COUNTIFS('Project Follow up - Base'!$S$20:$S$96,AV$2,'Project Follow up - Base'!$F$20:$F$96,$C65)&lt;= INDEX(List!$Q:$Q,MATCH(AV$2,List!$P:$P,0)),
0,
(COUNTIFS('Project Follow up - Base'!$S$20:$S$96,AV$2,'Project Follow up - Base'!$F$20:$F$96,$C65)
- INDEX(List!$Q:$Q,MATCH(AV$2,List!$P:$P,0)))
* INDEX(List!$R:$R,MATCH(AV$2,List!$P:$P,0)))</f>
        <v>0</v>
      </c>
      <c r="AW65" s="357">
        <f ca="1">IF(
COUNTIFS('Project Follow up - Base'!$S$20:$S$96,AW$2,'Project Follow up - Base'!$F$20:$F$96,$C65)&lt;= INDEX(List!$Q:$Q,MATCH(AW$2,List!$P:$P,0)),
0,
(COUNTIFS('Project Follow up - Base'!$S$20:$S$96,AW$2,'Project Follow up - Base'!$F$20:$F$96,$C65)
- INDEX(List!$Q:$Q,MATCH(AW$2,List!$P:$P,0)))
* INDEX(List!$R:$R,MATCH(AW$2,List!$P:$P,0)))</f>
        <v>0</v>
      </c>
      <c r="AX65" s="357">
        <f ca="1">IF(
COUNTIFS('Project Follow up - Base'!$S$20:$S$96,AX$2,'Project Follow up - Base'!$F$20:$F$96,$C65)&lt;= INDEX(List!$Q:$Q,MATCH(AX$2,List!$P:$P,0)),
0,
(COUNTIFS('Project Follow up - Base'!$S$20:$S$96,AX$2,'Project Follow up - Base'!$F$20:$F$96,$C65)
- INDEX(List!$Q:$Q,MATCH(AX$2,List!$P:$P,0)))
* INDEX(List!$R:$R,MATCH(AX$2,List!$P:$P,0)))</f>
        <v>0</v>
      </c>
      <c r="AY65" s="357">
        <f ca="1">IF(
COUNTIFS('Project Follow up - Base'!$S$20:$S$96,AY$2,'Project Follow up - Base'!$F$20:$F$96,$C65)&lt;= INDEX(List!$Q:$Q,MATCH(AY$2,List!$P:$P,0)),
0,
(COUNTIFS('Project Follow up - Base'!$S$20:$S$96,AY$2,'Project Follow up - Base'!$F$20:$F$96,$C65)
- INDEX(List!$Q:$Q,MATCH(AY$2,List!$P:$P,0)))
* INDEX(List!$R:$R,MATCH(AY$2,List!$P:$P,0)))</f>
        <v>0</v>
      </c>
      <c r="AZ65" s="357">
        <f ca="1">IF(
COUNTIFS('Project Follow up - Base'!$S$20:$S$96,AZ$2,'Project Follow up - Base'!$F$20:$F$96,$C65)&lt;= INDEX(List!$Q:$Q,MATCH(AZ$2,List!$P:$P,0)),
0,
(COUNTIFS('Project Follow up - Base'!$S$20:$S$96,AZ$2,'Project Follow up - Base'!$F$20:$F$96,$C65)
- INDEX(List!$Q:$Q,MATCH(AZ$2,List!$P:$P,0)))
* INDEX(List!$R:$R,MATCH(AZ$2,List!$P:$P,0)))</f>
        <v>0</v>
      </c>
      <c r="BA65" s="357">
        <f ca="1">IF(
COUNTIFS('Project Follow up - Base'!$S$20:$S$96,BA$2,'Project Follow up - Base'!$F$20:$F$96,$C65)&lt;= INDEX(List!$Q:$Q,MATCH(BA$2,List!$P:$P,0)),
0,
(COUNTIFS('Project Follow up - Base'!$S$20:$S$96,BA$2,'Project Follow up - Base'!$F$20:$F$96,$C65)
- INDEX(List!$Q:$Q,MATCH(BA$2,List!$P:$P,0)))
* INDEX(List!$R:$R,MATCH(BA$2,List!$P:$P,0)))</f>
        <v>0</v>
      </c>
      <c r="BB65" s="357">
        <f ca="1">IF(
COUNTIFS('Project Follow up - Base'!$S$20:$S$96,BB$2,'Project Follow up - Base'!$F$20:$F$96,$C65)&lt;= INDEX(List!$Q:$Q,MATCH(BB$2,List!$P:$P,0)),
0,
(COUNTIFS('Project Follow up - Base'!$S$20:$S$96,BB$2,'Project Follow up - Base'!$F$20:$F$96,$C65)
- INDEX(List!$Q:$Q,MATCH(BB$2,List!$P:$P,0)))
* INDEX(List!$R:$R,MATCH(BB$2,List!$P:$P,0)))</f>
        <v>0</v>
      </c>
      <c r="BC65" s="357">
        <f ca="1">IF(
COUNTIFS('Project Follow up - Base'!$S$20:$S$96,BC$2,'Project Follow up - Base'!$F$20:$F$96,$C65)&lt;= INDEX(List!$Q:$Q,MATCH(BC$2,List!$P:$P,0)),
0,
(COUNTIFS('Project Follow up - Base'!$S$20:$S$96,BC$2,'Project Follow up - Base'!$F$20:$F$96,$C65)
- INDEX(List!$Q:$Q,MATCH(BC$2,List!$P:$P,0)))
* INDEX(List!$R:$R,MATCH(BC$2,List!$P:$P,0)))</f>
        <v>0</v>
      </c>
      <c r="BD65" s="357">
        <f ca="1">IF(
COUNTIFS('Project Follow up - Base'!$S$20:$S$96,BD$2,'Project Follow up - Base'!$F$20:$F$96,$C65)&lt;= INDEX(List!$Q:$Q,MATCH(BD$2,List!$P:$P,0)),
0,
(COUNTIFS('Project Follow up - Base'!$S$20:$S$96,BD$2,'Project Follow up - Base'!$F$20:$F$96,$C65)
- INDEX(List!$Q:$Q,MATCH(BD$2,List!$P:$P,0)))
* INDEX(List!$R:$R,MATCH(BD$2,List!$P:$P,0)))</f>
        <v>0</v>
      </c>
      <c r="BE65" s="357">
        <f ca="1">IF(
COUNTIFS('Project Follow up - Base'!$S$20:$S$96,BE$2,'Project Follow up - Base'!$F$20:$F$96,$C65)&lt;= INDEX(List!$Q:$Q,MATCH(BE$2,List!$P:$P,0)),
0,
(COUNTIFS('Project Follow up - Base'!$S$20:$S$96,BE$2,'Project Follow up - Base'!$F$20:$F$96,$C65)
- INDEX(List!$Q:$Q,MATCH(BE$2,List!$P:$P,0)))
* INDEX(List!$R:$R,MATCH(BE$2,List!$P:$P,0)))</f>
        <v>0</v>
      </c>
      <c r="BF65" s="357">
        <f ca="1">IF(
COUNTIFS('Project Follow up - Base'!$S$20:$S$96,BF$2,'Project Follow up - Base'!$F$20:$F$96,$C65)&lt;= INDEX(List!$Q:$Q,MATCH(BF$2,List!$P:$P,0)),
0,
(COUNTIFS('Project Follow up - Base'!$S$20:$S$96,BF$2,'Project Follow up - Base'!$F$20:$F$96,$C65)
- INDEX(List!$Q:$Q,MATCH(BF$2,List!$P:$P,0)))
* INDEX(List!$R:$R,MATCH(BF$2,List!$P:$P,0)))</f>
        <v>0</v>
      </c>
      <c r="BG65" s="357">
        <f ca="1">IF(
COUNTIFS('Project Follow up - Base'!$S$20:$S$96,BG$2,'Project Follow up - Base'!$F$20:$F$96,$C65)&lt;= INDEX(List!$Q:$Q,MATCH(BG$2,List!$P:$P,0)),
0,
(COUNTIFS('Project Follow up - Base'!$S$20:$S$96,BG$2,'Project Follow up - Base'!$F$20:$F$96,$C65)
- INDEX(List!$Q:$Q,MATCH(BG$2,List!$P:$P,0)))
* INDEX(List!$R:$R,MATCH(BG$2,List!$P:$P,0)))</f>
        <v>0</v>
      </c>
      <c r="BH65" s="357">
        <f ca="1">IF(
COUNTIFS('Project Follow up - Base'!$S$20:$S$96,BH$2,'Project Follow up - Base'!$F$20:$F$96,$C65)&lt;= INDEX(List!$Q:$Q,MATCH(BH$2,List!$P:$P,0)),
0,
(COUNTIFS('Project Follow up - Base'!$S$20:$S$96,BH$2,'Project Follow up - Base'!$F$20:$F$96,$C65)
- INDEX(List!$Q:$Q,MATCH(BH$2,List!$P:$P,0)))
* INDEX(List!$R:$R,MATCH(BH$2,List!$P:$P,0)))</f>
        <v>0</v>
      </c>
      <c r="BI65" s="357">
        <f ca="1">IF(
COUNTIFS('Project Follow up - Base'!$S$20:$S$96,BI$2,'Project Follow up - Base'!$F$20:$F$96,$C65)&lt;= INDEX(List!$Q:$Q,MATCH(BI$2,List!$P:$P,0)),
0,
(COUNTIFS('Project Follow up - Base'!$S$20:$S$96,BI$2,'Project Follow up - Base'!$F$20:$F$96,$C65)
- INDEX(List!$Q:$Q,MATCH(BI$2,List!$P:$P,0)))
* INDEX(List!$R:$R,MATCH(BI$2,List!$P:$P,0)))</f>
        <v>0</v>
      </c>
      <c r="BJ65" s="357">
        <f ca="1">IF(
COUNTIFS('Project Follow up - Base'!$S$20:$S$96,BJ$2,'Project Follow up - Base'!$F$20:$F$96,$C65)&lt;= INDEX(List!$Q:$Q,MATCH(BJ$2,List!$P:$P,0)),
0,
(COUNTIFS('Project Follow up - Base'!$S$20:$S$96,BJ$2,'Project Follow up - Base'!$F$20:$F$96,$C65)
- INDEX(List!$Q:$Q,MATCH(BJ$2,List!$P:$P,0)))
* INDEX(List!$R:$R,MATCH(BJ$2,List!$P:$P,0)))</f>
        <v>0</v>
      </c>
      <c r="BK65" s="357">
        <f ca="1">IF(
COUNTIFS('Project Follow up - Base'!$S$20:$S$96,BK$2,'Project Follow up - Base'!$F$20:$F$96,$C65)&lt;= INDEX(List!$Q:$Q,MATCH(BK$2,List!$P:$P,0)),
0,
(COUNTIFS('Project Follow up - Base'!$S$20:$S$96,BK$2,'Project Follow up - Base'!$F$20:$F$96,$C65)
- INDEX(List!$Q:$Q,MATCH(BK$2,List!$P:$P,0)))
* INDEX(List!$R:$R,MATCH(BK$2,List!$P:$P,0)))</f>
        <v>0</v>
      </c>
      <c r="BL65" s="357">
        <f ca="1">IF(
COUNTIFS('Project Follow up - Base'!$S$20:$S$96,BL$2,'Project Follow up - Base'!$F$20:$F$96,$C65)&lt;= INDEX(List!$Q:$Q,MATCH(BL$2,List!$P:$P,0)),
0,
(COUNTIFS('Project Follow up - Base'!$S$20:$S$96,BL$2,'Project Follow up - Base'!$F$20:$F$96,$C65)
- INDEX(List!$Q:$Q,MATCH(BL$2,List!$P:$P,0)))
* INDEX(List!$R:$R,MATCH(BL$2,List!$P:$P,0)))</f>
        <v>0</v>
      </c>
      <c r="BM65" s="357">
        <f ca="1">IF(
COUNTIFS('Project Follow up - Base'!$S$20:$S$96,BM$2,'Project Follow up - Base'!$F$20:$F$96,$C65)&lt;= INDEX(List!$Q:$Q,MATCH(BM$2,List!$P:$P,0)),
0,
(COUNTIFS('Project Follow up - Base'!$S$20:$S$96,BM$2,'Project Follow up - Base'!$F$20:$F$96,$C65)
- INDEX(List!$Q:$Q,MATCH(BM$2,List!$P:$P,0)))
* INDEX(List!$R:$R,MATCH(BM$2,List!$P:$P,0)))</f>
        <v>0</v>
      </c>
      <c r="BN65" s="357">
        <f ca="1">IF(
COUNTIFS('Project Follow up - Base'!$S$20:$S$96,BN$2,'Project Follow up - Base'!$F$20:$F$96,$C65)&lt;= INDEX(List!$Q:$Q,MATCH(BN$2,List!$P:$P,0)),
0,
(COUNTIFS('Project Follow up - Base'!$S$20:$S$96,BN$2,'Project Follow up - Base'!$F$20:$F$96,$C65)
- INDEX(List!$Q:$Q,MATCH(BN$2,List!$P:$P,0)))
* INDEX(List!$R:$R,MATCH(BN$2,List!$P:$P,0)))</f>
        <v>0</v>
      </c>
      <c r="BO65" s="357">
        <f ca="1">IF(
COUNTIFS('Project Follow up - Base'!$S$20:$S$96,BO$2,'Project Follow up - Base'!$F$20:$F$96,$C65)&lt;= INDEX(List!$Q:$Q,MATCH(BO$2,List!$P:$P,0)),
0,
(COUNTIFS('Project Follow up - Base'!$S$20:$S$96,BO$2,'Project Follow up - Base'!$F$20:$F$96,$C65)
- INDEX(List!$Q:$Q,MATCH(BO$2,List!$P:$P,0)))
* INDEX(List!$R:$R,MATCH(BO$2,List!$P:$P,0)))</f>
        <v>0</v>
      </c>
      <c r="BP65" s="357">
        <f ca="1">IF(
COUNTIFS('Project Follow up - Base'!$S$20:$S$96,BP$2,'Project Follow up - Base'!$F$20:$F$96,$C65)&lt;= INDEX(List!$Q:$Q,MATCH(BP$2,List!$P:$P,0)),
0,
(COUNTIFS('Project Follow up - Base'!$S$20:$S$96,BP$2,'Project Follow up - Base'!$F$20:$F$96,$C65)
- INDEX(List!$Q:$Q,MATCH(BP$2,List!$P:$P,0)))
* INDEX(List!$R:$R,MATCH(BP$2,List!$P:$P,0)))</f>
        <v>0</v>
      </c>
      <c r="BQ65" s="357">
        <f ca="1">IF(
COUNTIFS('Project Follow up - Base'!$S$20:$S$96,BQ$2,'Project Follow up - Base'!$F$20:$F$96,$C65)&lt;= INDEX(List!$Q:$Q,MATCH(BQ$2,List!$P:$P,0)),
0,
(COUNTIFS('Project Follow up - Base'!$S$20:$S$96,BQ$2,'Project Follow up - Base'!$F$20:$F$96,$C65)
- INDEX(List!$Q:$Q,MATCH(BQ$2,List!$P:$P,0)))
* INDEX(List!$R:$R,MATCH(BQ$2,List!$P:$P,0)))</f>
        <v>0</v>
      </c>
      <c r="BR65" s="357">
        <f ca="1">IF(
COUNTIFS('Project Follow up - Base'!$S$20:$S$96,BR$2,'Project Follow up - Base'!$F$20:$F$96,$C65)&lt;= INDEX(List!$Q:$Q,MATCH(BR$2,List!$P:$P,0)),
0,
(COUNTIFS('Project Follow up - Base'!$S$20:$S$96,BR$2,'Project Follow up - Base'!$F$20:$F$96,$C65)
- INDEX(List!$Q:$Q,MATCH(BR$2,List!$P:$P,0)))
* INDEX(List!$R:$R,MATCH(BR$2,List!$P:$P,0)))</f>
        <v>0</v>
      </c>
      <c r="BS65" s="357">
        <f ca="1">IF(
COUNTIFS('Project Follow up - Base'!$S$20:$S$96,BS$2,'Project Follow up - Base'!$F$20:$F$96,$C65)&lt;= INDEX(List!$Q:$Q,MATCH(BS$2,List!$P:$P,0)),
0,
(COUNTIFS('Project Follow up - Base'!$S$20:$S$96,BS$2,'Project Follow up - Base'!$F$20:$F$96,$C65)
- INDEX(List!$Q:$Q,MATCH(BS$2,List!$P:$P,0)))
* INDEX(List!$R:$R,MATCH(BS$2,List!$P:$P,0)))</f>
        <v>0</v>
      </c>
      <c r="BT65" s="357">
        <f ca="1">IF(
COUNTIFS('Project Follow up - Base'!$S$20:$S$96,BT$2,'Project Follow up - Base'!$F$20:$F$96,$C65)&lt;= INDEX(List!$Q:$Q,MATCH(BT$2,List!$P:$P,0)),
0,
(COUNTIFS('Project Follow up - Base'!$S$20:$S$96,BT$2,'Project Follow up - Base'!$F$20:$F$96,$C65)
- INDEX(List!$Q:$Q,MATCH(BT$2,List!$P:$P,0)))
* INDEX(List!$R:$R,MATCH(BT$2,List!$P:$P,0)))</f>
        <v>0</v>
      </c>
      <c r="BU65" s="357">
        <f ca="1">IF(
COUNTIFS('Project Follow up - Base'!$S$20:$S$96,BU$2,'Project Follow up - Base'!$F$20:$F$96,$C65)&lt;= INDEX(List!$Q:$Q,MATCH(BU$2,List!$P:$P,0)),
0,
(COUNTIFS('Project Follow up - Base'!$S$20:$S$96,BU$2,'Project Follow up - Base'!$F$20:$F$96,$C65)
- INDEX(List!$Q:$Q,MATCH(BU$2,List!$P:$P,0)))
* INDEX(List!$R:$R,MATCH(BU$2,List!$P:$P,0)))</f>
        <v>0</v>
      </c>
      <c r="BV65" s="357">
        <f ca="1">IF(
COUNTIFS('Project Follow up - Base'!$S$20:$S$96,BV$2,'Project Follow up - Base'!$F$20:$F$96,$C65)&lt;= INDEX(List!$Q:$Q,MATCH(BV$2,List!$P:$P,0)),
0,
(COUNTIFS('Project Follow up - Base'!$S$20:$S$96,BV$2,'Project Follow up - Base'!$F$20:$F$96,$C65)
- INDEX(List!$Q:$Q,MATCH(BV$2,List!$P:$P,0)))
* INDEX(List!$R:$R,MATCH(BV$2,List!$P:$P,0)))</f>
        <v>0</v>
      </c>
      <c r="BW65" s="357">
        <f ca="1">IF(
COUNTIFS('Project Follow up - Base'!$S$20:$S$96,BW$2,'Project Follow up - Base'!$F$20:$F$96,$C65)&lt;= INDEX(List!$Q:$Q,MATCH(BW$2,List!$P:$P,0)),
0,
(COUNTIFS('Project Follow up - Base'!$S$20:$S$96,BW$2,'Project Follow up - Base'!$F$20:$F$96,$C65)
- INDEX(List!$Q:$Q,MATCH(BW$2,List!$P:$P,0)))
* INDEX(List!$R:$R,MATCH(BW$2,List!$P:$P,0)))</f>
        <v>0</v>
      </c>
      <c r="BX65" s="357">
        <f ca="1">IF(
COUNTIFS('Project Follow up - Base'!$S$20:$S$96,BX$2,'Project Follow up - Base'!$F$20:$F$96,$C65)&lt;= INDEX(List!$Q:$Q,MATCH(BX$2,List!$P:$P,0)),
0,
(COUNTIFS('Project Follow up - Base'!$S$20:$S$96,BX$2,'Project Follow up - Base'!$F$20:$F$96,$C65)
- INDEX(List!$Q:$Q,MATCH(BX$2,List!$P:$P,0)))
* INDEX(List!$R:$R,MATCH(BX$2,List!$P:$P,0)))</f>
        <v>0</v>
      </c>
      <c r="BY65" s="357">
        <f ca="1">IF(
COUNTIFS('Project Follow up - Base'!$S$20:$S$96,BY$2,'Project Follow up - Base'!$F$20:$F$96,$C65)&lt;= INDEX(List!$Q:$Q,MATCH(BY$2,List!$P:$P,0)),
0,
(COUNTIFS('Project Follow up - Base'!$S$20:$S$96,BY$2,'Project Follow up - Base'!$F$20:$F$96,$C65)
- INDEX(List!$Q:$Q,MATCH(BY$2,List!$P:$P,0)))
* INDEX(List!$R:$R,MATCH(BY$2,List!$P:$P,0)))</f>
        <v>0</v>
      </c>
      <c r="BZ65" s="357">
        <f ca="1">IF(
COUNTIFS('Project Follow up - Base'!$S$20:$S$96,BZ$2,'Project Follow up - Base'!$F$20:$F$96,$C65)&lt;= INDEX(List!$Q:$Q,MATCH(BZ$2,List!$P:$P,0)),
0,
(COUNTIFS('Project Follow up - Base'!$S$20:$S$96,BZ$2,'Project Follow up - Base'!$F$20:$F$96,$C65)
- INDEX(List!$Q:$Q,MATCH(BZ$2,List!$P:$P,0)))
* INDEX(List!$R:$R,MATCH(BZ$2,List!$P:$P,0)))</f>
        <v>0</v>
      </c>
      <c r="CA65" s="357">
        <f ca="1">IF(
COUNTIFS('Project Follow up - Base'!$S$20:$S$96,CA$2,'Project Follow up - Base'!$F$20:$F$96,$C65)&lt;= INDEX(List!$Q:$Q,MATCH(CA$2,List!$P:$P,0)),
0,
(COUNTIFS('Project Follow up - Base'!$S$20:$S$96,CA$2,'Project Follow up - Base'!$F$20:$F$96,$C65)
- INDEX(List!$Q:$Q,MATCH(CA$2,List!$P:$P,0)))
* INDEX(List!$R:$R,MATCH(CA$2,List!$P:$P,0)))</f>
        <v>0</v>
      </c>
      <c r="CB65" s="357">
        <f ca="1">IF(
COUNTIFS('Project Follow up - Base'!$S$20:$S$96,CB$2,'Project Follow up - Base'!$F$20:$F$96,$C65)&lt;= INDEX(List!$Q:$Q,MATCH(CB$2,List!$P:$P,0)),
0,
(COUNTIFS('Project Follow up - Base'!$S$20:$S$96,CB$2,'Project Follow up - Base'!$F$20:$F$96,$C65)
- INDEX(List!$Q:$Q,MATCH(CB$2,List!$P:$P,0)))
* INDEX(List!$R:$R,MATCH(CB$2,List!$P:$P,0)))</f>
        <v>0</v>
      </c>
      <c r="CC65" s="357">
        <f ca="1">IF(
COUNTIFS('Project Follow up - Base'!$S$20:$S$96,CC$2,'Project Follow up - Base'!$F$20:$F$96,$C65)&lt;= INDEX(List!$Q:$Q,MATCH(CC$2,List!$P:$P,0)),
0,
(COUNTIFS('Project Follow up - Base'!$S$20:$S$96,CC$2,'Project Follow up - Base'!$F$20:$F$96,$C65)
- INDEX(List!$Q:$Q,MATCH(CC$2,List!$P:$P,0)))
* INDEX(List!$R:$R,MATCH(CC$2,List!$P:$P,0)))</f>
        <v>0</v>
      </c>
      <c r="CD65" s="357">
        <f ca="1">IF(
COUNTIFS('Project Follow up - Base'!$S$20:$S$96,CD$2,'Project Follow up - Base'!$F$20:$F$96,$C65)&lt;= INDEX(List!$Q:$Q,MATCH(CD$2,List!$P:$P,0)),
0,
(COUNTIFS('Project Follow up - Base'!$S$20:$S$96,CD$2,'Project Follow up - Base'!$F$20:$F$96,$C65)
- INDEX(List!$Q:$Q,MATCH(CD$2,List!$P:$P,0)))
* INDEX(List!$R:$R,MATCH(CD$2,List!$P:$P,0)))</f>
        <v>0</v>
      </c>
      <c r="CE65" s="357">
        <f ca="1">IF(
COUNTIFS('Project Follow up - Base'!$S$20:$S$96,CE$2,'Project Follow up - Base'!$F$20:$F$96,$C65)&lt;= INDEX(List!$Q:$Q,MATCH(CE$2,List!$P:$P,0)),
0,
(COUNTIFS('Project Follow up - Base'!$S$20:$S$96,CE$2,'Project Follow up - Base'!$F$20:$F$96,$C65)
- INDEX(List!$Q:$Q,MATCH(CE$2,List!$P:$P,0)))
* INDEX(List!$R:$R,MATCH(CE$2,List!$P:$P,0)))</f>
        <v>0</v>
      </c>
      <c r="CF65" s="357">
        <f ca="1">IF(
COUNTIFS('Project Follow up - Base'!$S$20:$S$96,CF$2,'Project Follow up - Base'!$F$20:$F$96,$C65)&lt;= INDEX(List!$Q:$Q,MATCH(CF$2,List!$P:$P,0)),
0,
(COUNTIFS('Project Follow up - Base'!$S$20:$S$96,CF$2,'Project Follow up - Base'!$F$20:$F$96,$C65)
- INDEX(List!$Q:$Q,MATCH(CF$2,List!$P:$P,0)))
* INDEX(List!$R:$R,MATCH(CF$2,List!$P:$P,0)))</f>
        <v>0</v>
      </c>
      <c r="CG65" s="357">
        <f ca="1">IF(
COUNTIFS('Project Follow up - Base'!$S$20:$S$96,CG$2,'Project Follow up - Base'!$F$20:$F$96,$C65)&lt;= INDEX(List!$Q:$Q,MATCH(CG$2,List!$P:$P,0)),
0,
(COUNTIFS('Project Follow up - Base'!$S$20:$S$96,CG$2,'Project Follow up - Base'!$F$20:$F$96,$C65)
- INDEX(List!$Q:$Q,MATCH(CG$2,List!$P:$P,0)))
* INDEX(List!$R:$R,MATCH(CG$2,List!$P:$P,0)))</f>
        <v>0</v>
      </c>
      <c r="CH65" s="357">
        <f ca="1">IF(
COUNTIFS('Project Follow up - Base'!$S$20:$S$96,CH$2,'Project Follow up - Base'!$F$20:$F$96,$C65)&lt;= INDEX(List!$Q:$Q,MATCH(CH$2,List!$P:$P,0)),
0,
(COUNTIFS('Project Follow up - Base'!$S$20:$S$96,CH$2,'Project Follow up - Base'!$F$20:$F$96,$C65)
- INDEX(List!$Q:$Q,MATCH(CH$2,List!$P:$P,0)))
* INDEX(List!$R:$R,MATCH(CH$2,List!$P:$P,0)))</f>
        <v>0</v>
      </c>
      <c r="CI65" s="357">
        <f ca="1">IF(
COUNTIFS('Project Follow up - Base'!$S$20:$S$96,CI$2,'Project Follow up - Base'!$F$20:$F$96,$C65)&lt;= INDEX(List!$Q:$Q,MATCH(CI$2,List!$P:$P,0)),
0,
(COUNTIFS('Project Follow up - Base'!$S$20:$S$96,CI$2,'Project Follow up - Base'!$F$20:$F$96,$C65)
- INDEX(List!$Q:$Q,MATCH(CI$2,List!$P:$P,0)))
* INDEX(List!$R:$R,MATCH(CI$2,List!$P:$P,0)))</f>
        <v>0</v>
      </c>
      <c r="CJ65" s="357">
        <f ca="1">IF(
COUNTIFS('Project Follow up - Base'!$S$20:$S$96,CJ$2,'Project Follow up - Base'!$F$20:$F$96,$C65)&lt;= INDEX(List!$Q:$Q,MATCH(CJ$2,List!$P:$P,0)),
0,
(COUNTIFS('Project Follow up - Base'!$S$20:$S$96,CJ$2,'Project Follow up - Base'!$F$20:$F$96,$C65)
- INDEX(List!$Q:$Q,MATCH(CJ$2,List!$P:$P,0)))
* INDEX(List!$R:$R,MATCH(CJ$2,List!$P:$P,0)))</f>
        <v>0</v>
      </c>
      <c r="CK65" s="357">
        <f ca="1">IF(
COUNTIFS('Project Follow up - Base'!$S$20:$S$96,CK$2,'Project Follow up - Base'!$F$20:$F$96,$C65)&lt;= INDEX(List!$Q:$Q,MATCH(CK$2,List!$P:$P,0)),
0,
(COUNTIFS('Project Follow up - Base'!$S$20:$S$96,CK$2,'Project Follow up - Base'!$F$20:$F$96,$C65)
- INDEX(List!$Q:$Q,MATCH(CK$2,List!$P:$P,0)))
* INDEX(List!$R:$R,MATCH(CK$2,List!$P:$P,0)))</f>
        <v>0</v>
      </c>
      <c r="CL65" s="357">
        <f ca="1">IF(
COUNTIFS('Project Follow up - Base'!$S$20:$S$96,CL$2,'Project Follow up - Base'!$F$20:$F$96,$C65)&lt;= INDEX(List!$Q:$Q,MATCH(CL$2,List!$P:$P,0)),
0,
(COUNTIFS('Project Follow up - Base'!$S$20:$S$96,CL$2,'Project Follow up - Base'!$F$20:$F$96,$C65)
- INDEX(List!$Q:$Q,MATCH(CL$2,List!$P:$P,0)))
* INDEX(List!$R:$R,MATCH(CL$2,List!$P:$P,0)))</f>
        <v>0</v>
      </c>
      <c r="CM65" s="357">
        <f ca="1">IF(
COUNTIFS('Project Follow up - Base'!$S$20:$S$96,CM$2,'Project Follow up - Base'!$F$20:$F$96,$C65)&lt;= INDEX(List!$Q:$Q,MATCH(CM$2,List!$P:$P,0)),
0,
(COUNTIFS('Project Follow up - Base'!$S$20:$S$96,CM$2,'Project Follow up - Base'!$F$20:$F$96,$C65)
- INDEX(List!$Q:$Q,MATCH(CM$2,List!$P:$P,0)))
* INDEX(List!$R:$R,MATCH(CM$2,List!$P:$P,0)))</f>
        <v>0</v>
      </c>
      <c r="CN65" s="357">
        <f ca="1">IF(
COUNTIFS('Project Follow up - Base'!$S$20:$S$96,CN$2,'Project Follow up - Base'!$F$20:$F$96,$C65)&lt;= INDEX(List!$Q:$Q,MATCH(CN$2,List!$P:$P,0)),
0,
(COUNTIFS('Project Follow up - Base'!$S$20:$S$96,CN$2,'Project Follow up - Base'!$F$20:$F$96,$C65)
- INDEX(List!$Q:$Q,MATCH(CN$2,List!$P:$P,0)))
* INDEX(List!$R:$R,MATCH(CN$2,List!$P:$P,0)))</f>
        <v>0</v>
      </c>
      <c r="CO65" s="357">
        <f ca="1">IF(
COUNTIFS('Project Follow up - Base'!$S$20:$S$96,CO$2,'Project Follow up - Base'!$F$20:$F$96,$C65)&lt;= INDEX(List!$Q:$Q,MATCH(CO$2,List!$P:$P,0)),
0,
(COUNTIFS('Project Follow up - Base'!$S$20:$S$96,CO$2,'Project Follow up - Base'!$F$20:$F$96,$C65)
- INDEX(List!$Q:$Q,MATCH(CO$2,List!$P:$P,0)))
* INDEX(List!$R:$R,MATCH(CO$2,List!$P:$P,0)))</f>
        <v>0</v>
      </c>
      <c r="CP65" s="357">
        <f ca="1">IF(
COUNTIFS('Project Follow up - Base'!$S$20:$S$96,CP$2,'Project Follow up - Base'!$F$20:$F$96,$C65)&lt;= INDEX(List!$Q:$Q,MATCH(CP$2,List!$P:$P,0)),
0,
(COUNTIFS('Project Follow up - Base'!$S$20:$S$96,CP$2,'Project Follow up - Base'!$F$20:$F$96,$C65)
- INDEX(List!$Q:$Q,MATCH(CP$2,List!$P:$P,0)))
* INDEX(List!$R:$R,MATCH(CP$2,List!$P:$P,0)))</f>
        <v>0</v>
      </c>
      <c r="CQ65" s="357">
        <f ca="1">IF(
COUNTIFS('Project Follow up - Base'!$S$20:$S$96,CQ$2,'Project Follow up - Base'!$F$20:$F$96,$C65)&lt;= INDEX(List!$Q:$Q,MATCH(CQ$2,List!$P:$P,0)),
0,
(COUNTIFS('Project Follow up - Base'!$S$20:$S$96,CQ$2,'Project Follow up - Base'!$F$20:$F$96,$C65)
- INDEX(List!$Q:$Q,MATCH(CQ$2,List!$P:$P,0)))
* INDEX(List!$R:$R,MATCH(CQ$2,List!$P:$P,0)))</f>
        <v>0</v>
      </c>
      <c r="CR65" s="357">
        <f ca="1">IF(
COUNTIFS('Project Follow up - Base'!$S$20:$S$96,CR$2,'Project Follow up - Base'!$F$20:$F$96,$C65)&lt;= INDEX(List!$Q:$Q,MATCH(CR$2,List!$P:$P,0)),
0,
(COUNTIFS('Project Follow up - Base'!$S$20:$S$96,CR$2,'Project Follow up - Base'!$F$20:$F$96,$C65)
- INDEX(List!$Q:$Q,MATCH(CR$2,List!$P:$P,0)))
* INDEX(List!$R:$R,MATCH(CR$2,List!$P:$P,0)))</f>
        <v>0</v>
      </c>
      <c r="CS65" s="357">
        <f ca="1">IF(
COUNTIFS('Project Follow up - Base'!$S$20:$S$96,CS$2,'Project Follow up - Base'!$F$20:$F$96,$C65)&lt;= INDEX(List!$Q:$Q,MATCH(CS$2,List!$P:$P,0)),
0,
(COUNTIFS('Project Follow up - Base'!$S$20:$S$96,CS$2,'Project Follow up - Base'!$F$20:$F$96,$C65)
- INDEX(List!$Q:$Q,MATCH(CS$2,List!$P:$P,0)))
* INDEX(List!$R:$R,MATCH(CS$2,List!$P:$P,0)))</f>
        <v>0</v>
      </c>
      <c r="CT65" s="357">
        <f ca="1">IF(
COUNTIFS('Project Follow up - Base'!$S$20:$S$96,CT$2,'Project Follow up - Base'!$F$20:$F$96,$C65)&lt;= INDEX(List!$Q:$Q,MATCH(CT$2,List!$P:$P,0)),
0,
(COUNTIFS('Project Follow up - Base'!$S$20:$S$96,CT$2,'Project Follow up - Base'!$F$20:$F$96,$C65)
- INDEX(List!$Q:$Q,MATCH(CT$2,List!$P:$P,0)))
* INDEX(List!$R:$R,MATCH(CT$2,List!$P:$P,0)))</f>
        <v>0</v>
      </c>
      <c r="CU65" s="357">
        <f ca="1">IF(
COUNTIFS('Project Follow up - Base'!$S$20:$S$96,CU$2,'Project Follow up - Base'!$F$20:$F$96,$C65)&lt;= INDEX(List!$Q:$Q,MATCH(CU$2,List!$P:$P,0)),
0,
(COUNTIFS('Project Follow up - Base'!$S$20:$S$96,CU$2,'Project Follow up - Base'!$F$20:$F$96,$C65)
- INDEX(List!$Q:$Q,MATCH(CU$2,List!$P:$P,0)))
* INDEX(List!$R:$R,MATCH(CU$2,List!$P:$P,0)))</f>
        <v>0</v>
      </c>
      <c r="CV65" s="357">
        <f ca="1">IF(
COUNTIFS('Project Follow up - Base'!$S$20:$S$96,CV$2,'Project Follow up - Base'!$F$20:$F$96,$C65)&lt;= INDEX(List!$Q:$Q,MATCH(CV$2,List!$P:$P,0)),
0,
(COUNTIFS('Project Follow up - Base'!$S$20:$S$96,CV$2,'Project Follow up - Base'!$F$20:$F$96,$C65)
- INDEX(List!$Q:$Q,MATCH(CV$2,List!$P:$P,0)))
* INDEX(List!$R:$R,MATCH(CV$2,List!$P:$P,0)))</f>
        <v>0</v>
      </c>
      <c r="CW65" s="357">
        <f ca="1">IF(
COUNTIFS('Project Follow up - Base'!$S$20:$S$96,CW$2,'Project Follow up - Base'!$F$20:$F$96,$C65)&lt;= INDEX(List!$Q:$Q,MATCH(CW$2,List!$P:$P,0)),
0,
(COUNTIFS('Project Follow up - Base'!$S$20:$S$96,CW$2,'Project Follow up - Base'!$F$20:$F$96,$C65)
- INDEX(List!$Q:$Q,MATCH(CW$2,List!$P:$P,0)))
* INDEX(List!$R:$R,MATCH(CW$2,List!$P:$P,0)))</f>
        <v>0</v>
      </c>
      <c r="CX65" s="357">
        <f ca="1">IF(
COUNTIFS('Project Follow up - Base'!$S$20:$S$96,CX$2,'Project Follow up - Base'!$F$20:$F$96,$C65)&lt;= INDEX(List!$Q:$Q,MATCH(CX$2,List!$P:$P,0)),
0,
(COUNTIFS('Project Follow up - Base'!$S$20:$S$96,CX$2,'Project Follow up - Base'!$F$20:$F$96,$C65)
- INDEX(List!$Q:$Q,MATCH(CX$2,List!$P:$P,0)))
* INDEX(List!$R:$R,MATCH(CX$2,List!$P:$P,0)))</f>
        <v>0</v>
      </c>
      <c r="CY65" s="357">
        <f ca="1">IF(
COUNTIFS('Project Follow up - Base'!$S$20:$S$96,CY$2,'Project Follow up - Base'!$F$20:$F$96,$C65)&lt;= INDEX(List!$Q:$Q,MATCH(CY$2,List!$P:$P,0)),
0,
(COUNTIFS('Project Follow up - Base'!$S$20:$S$96,CY$2,'Project Follow up - Base'!$F$20:$F$96,$C65)
- INDEX(List!$Q:$Q,MATCH(CY$2,List!$P:$P,0)))
* INDEX(List!$R:$R,MATCH(CY$2,List!$P:$P,0)))</f>
        <v>0</v>
      </c>
      <c r="CZ65" s="357">
        <f ca="1">IF(
COUNTIFS('Project Follow up - Base'!$S$20:$S$96,CZ$2,'Project Follow up - Base'!$F$20:$F$96,$C65)&lt;= INDEX(List!$Q:$Q,MATCH(CZ$2,List!$P:$P,0)),
0,
(COUNTIFS('Project Follow up - Base'!$S$20:$S$96,CZ$2,'Project Follow up - Base'!$F$20:$F$96,$C65)
- INDEX(List!$Q:$Q,MATCH(CZ$2,List!$P:$P,0)))
* INDEX(List!$R:$R,MATCH(CZ$2,List!$P:$P,0)))</f>
        <v>0</v>
      </c>
      <c r="DA65" s="357">
        <f ca="1">IF(
COUNTIFS('Project Follow up - Base'!$S$20:$S$96,DA$2,'Project Follow up - Base'!$F$20:$F$96,$C65)&lt;= INDEX(List!$Q:$Q,MATCH(DA$2,List!$P:$P,0)),
0,
(COUNTIFS('Project Follow up - Base'!$S$20:$S$96,DA$2,'Project Follow up - Base'!$F$20:$F$96,$C65)
- INDEX(List!$Q:$Q,MATCH(DA$2,List!$P:$P,0)))
* INDEX(List!$R:$R,MATCH(DA$2,List!$P:$P,0)))</f>
        <v>0</v>
      </c>
      <c r="DB65" s="357">
        <f ca="1">IF(
COUNTIFS('Project Follow up - Base'!$S$20:$S$96,DB$2,'Project Follow up - Base'!$F$20:$F$96,$C65)&lt;= INDEX(List!$Q:$Q,MATCH(DB$2,List!$P:$P,0)),
0,
(COUNTIFS('Project Follow up - Base'!$S$20:$S$96,DB$2,'Project Follow up - Base'!$F$20:$F$96,$C65)
- INDEX(List!$Q:$Q,MATCH(DB$2,List!$P:$P,0)))
* INDEX(List!$R:$R,MATCH(DB$2,List!$P:$P,0)))</f>
        <v>0</v>
      </c>
    </row>
    <row r="66" spans="1:106" x14ac:dyDescent="0.2">
      <c r="A66" s="353">
        <f>COUNTIF('Project Follow up - Base'!$F$20:$F$96,C66)</f>
        <v>0</v>
      </c>
      <c r="B66" s="353">
        <f>'Employees Summary'!B67</f>
        <v>0</v>
      </c>
      <c r="C66" s="353">
        <f>'Employees Summary'!C67</f>
        <v>0</v>
      </c>
      <c r="D66" s="354" t="str">
        <f>IF(C66=0,"", IF(A66&gt;0,1-(G66*[1]KPI!$C$3)-(H66*[1]KPI!$C$4),""))</f>
        <v/>
      </c>
      <c r="E66" s="365" t="str">
        <f>IF(OR(C66='Project Follow up - Base'!$D$17,C66='Project Follow up - Base'!$D$38,C66='Project Follow up - Base'!$D$74), IF(SUMIF(B:B,B66,A:A)=0,"", AVERAGEIF(B:B,B66,D:D)),"")</f>
        <v/>
      </c>
      <c r="F66" s="366">
        <f>SUMIF('Project Follow up - Base'!$F$20:$F$102,'Employees KPIs'!C66,'Project Follow up - Base'!$AA$20:$AA$102)</f>
        <v>0</v>
      </c>
      <c r="G66" s="355">
        <f>IF( F66=0,
   0,
   IF(
     F66-
     [1]KPI!$F$3
     &lt;0,0,
     F66-
     [1]KPI!$F$3
    )*
     [1]KPI!$G$3
)</f>
        <v>0</v>
      </c>
      <c r="H66" s="355">
        <f t="shared" ca="1" si="0"/>
        <v>0</v>
      </c>
      <c r="I66" s="356">
        <f ca="1">IF(
COUNTIFS('Project Follow up - Base'!$S$20:$S$96,I$2,'Project Follow up - Base'!$F$20:$F$96,$C66)&lt;= INDEX(List!$Q:$Q,MATCH(I$2,List!$P:$P,0)),
0,
(COUNTIFS('Project Follow up - Base'!$S$20:$S$96,I$2,'Project Follow up - Base'!$F$20:$F$96,$C66)
- INDEX(List!$Q:$Q,MATCH(I$2,List!$P:$P,0)))
* INDEX(List!$R:$R,MATCH(I$2,List!$P:$P,0)))</f>
        <v>0</v>
      </c>
      <c r="J66" s="357">
        <f ca="1">IF(
COUNTIFS('Project Follow up - Base'!$S$20:$S$96,J$2,'Project Follow up - Base'!$F$20:$F$96,$C66)&lt;= INDEX(List!$Q:$Q,MATCH(J$2,List!$P:$P,0)),
0,
(COUNTIFS('Project Follow up - Base'!$S$20:$S$96,J$2,'Project Follow up - Base'!$F$20:$F$96,$C66)
- INDEX(List!$Q:$Q,MATCH(J$2,List!$P:$P,0)))
* INDEX(List!$R:$R,MATCH(J$2,List!$P:$P,0)))</f>
        <v>0</v>
      </c>
      <c r="K66" s="357">
        <f ca="1">IF(
COUNTIFS('Project Follow up - Base'!$S$20:$S$96,K$2,'Project Follow up - Base'!$F$20:$F$96,$C66)&lt;= INDEX(List!$Q:$Q,MATCH(K$2,List!$P:$P,0)),
0,
(COUNTIFS('Project Follow up - Base'!$S$20:$S$96,K$2,'Project Follow up - Base'!$F$20:$F$96,$C66)
- INDEX(List!$Q:$Q,MATCH(K$2,List!$P:$P,0)))
* INDEX(List!$R:$R,MATCH(K$2,List!$P:$P,0)))</f>
        <v>0</v>
      </c>
      <c r="L66" s="357">
        <f ca="1">IF(
COUNTIFS('Project Follow up - Base'!$S$20:$S$96,L$2,'Project Follow up - Base'!$F$20:$F$96,$C66)&lt;= INDEX(List!$Q:$Q,MATCH(L$2,List!$P:$P,0)),
0,
(COUNTIFS('Project Follow up - Base'!$S$20:$S$96,L$2,'Project Follow up - Base'!$F$20:$F$96,$C66)
- INDEX(List!$Q:$Q,MATCH(L$2,List!$P:$P,0)))
* INDEX(List!$R:$R,MATCH(L$2,List!$P:$P,0)))</f>
        <v>0</v>
      </c>
      <c r="M66" s="357">
        <f ca="1">IF(
COUNTIFS('Project Follow up - Base'!$S$20:$S$96,M$2,'Project Follow up - Base'!$F$20:$F$96,$C66)&lt;= INDEX(List!$Q:$Q,MATCH(M$2,List!$P:$P,0)),
0,
(COUNTIFS('Project Follow up - Base'!$S$20:$S$96,M$2,'Project Follow up - Base'!$F$20:$F$96,$C66)
- INDEX(List!$Q:$Q,MATCH(M$2,List!$P:$P,0)))
* INDEX(List!$R:$R,MATCH(M$2,List!$P:$P,0)))</f>
        <v>0</v>
      </c>
      <c r="N66" s="357">
        <f ca="1">IF(
COUNTIFS('Project Follow up - Base'!$S$20:$S$96,N$2,'Project Follow up - Base'!$F$20:$F$96,$C66)&lt;= INDEX(List!$Q:$Q,MATCH(N$2,List!$P:$P,0)),
0,
(COUNTIFS('Project Follow up - Base'!$S$20:$S$96,N$2,'Project Follow up - Base'!$F$20:$F$96,$C66)
- INDEX(List!$Q:$Q,MATCH(N$2,List!$P:$P,0)))
* INDEX(List!$R:$R,MATCH(N$2,List!$P:$P,0)))</f>
        <v>0</v>
      </c>
      <c r="O66" s="357">
        <f ca="1">IF(
COUNTIFS('Project Follow up - Base'!$S$20:$S$96,O$2,'Project Follow up - Base'!$F$20:$F$96,$C66)&lt;= INDEX(List!$Q:$Q,MATCH(O$2,List!$P:$P,0)),
0,
(COUNTIFS('Project Follow up - Base'!$S$20:$S$96,O$2,'Project Follow up - Base'!$F$20:$F$96,$C66)
- INDEX(List!$Q:$Q,MATCH(O$2,List!$P:$P,0)))
* INDEX(List!$R:$R,MATCH(O$2,List!$P:$P,0)))</f>
        <v>0</v>
      </c>
      <c r="P66" s="357">
        <f ca="1">IF(
COUNTIFS('Project Follow up - Base'!$S$20:$S$96,P$2,'Project Follow up - Base'!$F$20:$F$96,$C66)&lt;= INDEX(List!$Q:$Q,MATCH(P$2,List!$P:$P,0)),
0,
(COUNTIFS('Project Follow up - Base'!$S$20:$S$96,P$2,'Project Follow up - Base'!$F$20:$F$96,$C66)
- INDEX(List!$Q:$Q,MATCH(P$2,List!$P:$P,0)))
* INDEX(List!$R:$R,MATCH(P$2,List!$P:$P,0)))</f>
        <v>0</v>
      </c>
      <c r="Q66" s="357">
        <f ca="1">IF(
COUNTIFS('Project Follow up - Base'!$S$20:$S$96,Q$2,'Project Follow up - Base'!$F$20:$F$96,$C66)&lt;= INDEX(List!$Q:$Q,MATCH(Q$2,List!$P:$P,0)),
0,
(COUNTIFS('Project Follow up - Base'!$S$20:$S$96,Q$2,'Project Follow up - Base'!$F$20:$F$96,$C66)
- INDEX(List!$Q:$Q,MATCH(Q$2,List!$P:$P,0)))
* INDEX(List!$R:$R,MATCH(Q$2,List!$P:$P,0)))</f>
        <v>0</v>
      </c>
      <c r="R66" s="357">
        <f ca="1">IF(
COUNTIFS('Project Follow up - Base'!$S$20:$S$96,R$2,'Project Follow up - Base'!$F$20:$F$96,$C66)&lt;= INDEX(List!$Q:$Q,MATCH(R$2,List!$P:$P,0)),
0,
(COUNTIFS('Project Follow up - Base'!$S$20:$S$96,R$2,'Project Follow up - Base'!$F$20:$F$96,$C66)
- INDEX(List!$Q:$Q,MATCH(R$2,List!$P:$P,0)))
* INDEX(List!$R:$R,MATCH(R$2,List!$P:$P,0)))</f>
        <v>0</v>
      </c>
      <c r="S66" s="357">
        <f ca="1">IF(
COUNTIFS('Project Follow up - Base'!$S$20:$S$96,S$2,'Project Follow up - Base'!$F$20:$F$96,$C66)&lt;= INDEX(List!$Q:$Q,MATCH(S$2,List!$P:$P,0)),
0,
(COUNTIFS('Project Follow up - Base'!$S$20:$S$96,S$2,'Project Follow up - Base'!$F$20:$F$96,$C66)
- INDEX(List!$Q:$Q,MATCH(S$2,List!$P:$P,0)))
* INDEX(List!$R:$R,MATCH(S$2,List!$P:$P,0)))</f>
        <v>0</v>
      </c>
      <c r="T66" s="357">
        <f ca="1">IF(
COUNTIFS('Project Follow up - Base'!$S$20:$S$96,T$2,'Project Follow up - Base'!$F$20:$F$96,$C66)&lt;= INDEX(List!$Q:$Q,MATCH(T$2,List!$P:$P,0)),
0,
(COUNTIFS('Project Follow up - Base'!$S$20:$S$96,T$2,'Project Follow up - Base'!$F$20:$F$96,$C66)
- INDEX(List!$Q:$Q,MATCH(T$2,List!$P:$P,0)))
* INDEX(List!$R:$R,MATCH(T$2,List!$P:$P,0)))</f>
        <v>0</v>
      </c>
      <c r="U66" s="357">
        <f ca="1">IF(
COUNTIFS('Project Follow up - Base'!$S$20:$S$96,U$2,'Project Follow up - Base'!$F$20:$F$96,$C66)&lt;= INDEX(List!$Q:$Q,MATCH(U$2,List!$P:$P,0)),
0,
(COUNTIFS('Project Follow up - Base'!$S$20:$S$96,U$2,'Project Follow up - Base'!$F$20:$F$96,$C66)
- INDEX(List!$Q:$Q,MATCH(U$2,List!$P:$P,0)))
* INDEX(List!$R:$R,MATCH(U$2,List!$P:$P,0)))</f>
        <v>0</v>
      </c>
      <c r="V66" s="357">
        <f ca="1">IF(
COUNTIFS('Project Follow up - Base'!$S$20:$S$96,V$2,'Project Follow up - Base'!$F$20:$F$96,$C66)&lt;= INDEX(List!$Q:$Q,MATCH(V$2,List!$P:$P,0)),
0,
(COUNTIFS('Project Follow up - Base'!$S$20:$S$96,V$2,'Project Follow up - Base'!$F$20:$F$96,$C66)
- INDEX(List!$Q:$Q,MATCH(V$2,List!$P:$P,0)))
* INDEX(List!$R:$R,MATCH(V$2,List!$P:$P,0)))</f>
        <v>0</v>
      </c>
      <c r="W66" s="357">
        <f ca="1">IF(
COUNTIFS('Project Follow up - Base'!$S$20:$S$96,W$2,'Project Follow up - Base'!$F$20:$F$96,$C66)&lt;= INDEX(List!$Q:$Q,MATCH(W$2,List!$P:$P,0)),
0,
(COUNTIFS('Project Follow up - Base'!$S$20:$S$96,W$2,'Project Follow up - Base'!$F$20:$F$96,$C66)
- INDEX(List!$Q:$Q,MATCH(W$2,List!$P:$P,0)))
* INDEX(List!$R:$R,MATCH(W$2,List!$P:$P,0)))</f>
        <v>0</v>
      </c>
      <c r="X66" s="357">
        <f ca="1">IF(
COUNTIFS('Project Follow up - Base'!$S$20:$S$96,X$2,'Project Follow up - Base'!$F$20:$F$96,$C66)&lt;= INDEX(List!$Q:$Q,MATCH(X$2,List!$P:$P,0)),
0,
(COUNTIFS('Project Follow up - Base'!$S$20:$S$96,X$2,'Project Follow up - Base'!$F$20:$F$96,$C66)
- INDEX(List!$Q:$Q,MATCH(X$2,List!$P:$P,0)))
* INDEX(List!$R:$R,MATCH(X$2,List!$P:$P,0)))</f>
        <v>0</v>
      </c>
      <c r="Y66" s="357">
        <f ca="1">IF(
COUNTIFS('Project Follow up - Base'!$S$20:$S$96,Y$2,'Project Follow up - Base'!$F$20:$F$96,$C66)&lt;= INDEX(List!$Q:$Q,MATCH(Y$2,List!$P:$P,0)),
0,
(COUNTIFS('Project Follow up - Base'!$S$20:$S$96,Y$2,'Project Follow up - Base'!$F$20:$F$96,$C66)
- INDEX(List!$Q:$Q,MATCH(Y$2,List!$P:$P,0)))
* INDEX(List!$R:$R,MATCH(Y$2,List!$P:$P,0)))</f>
        <v>0</v>
      </c>
      <c r="Z66" s="357">
        <f ca="1">IF(
COUNTIFS('Project Follow up - Base'!$S$20:$S$96,Z$2,'Project Follow up - Base'!$F$20:$F$96,$C66)&lt;= INDEX(List!$Q:$Q,MATCH(Z$2,List!$P:$P,0)),
0,
(COUNTIFS('Project Follow up - Base'!$S$20:$S$96,Z$2,'Project Follow up - Base'!$F$20:$F$96,$C66)
- INDEX(List!$Q:$Q,MATCH(Z$2,List!$P:$P,0)))
* INDEX(List!$R:$R,MATCH(Z$2,List!$P:$P,0)))</f>
        <v>0</v>
      </c>
      <c r="AA66" s="357">
        <f ca="1">IF(
COUNTIFS('Project Follow up - Base'!$S$20:$S$96,AA$2,'Project Follow up - Base'!$F$20:$F$96,$C66)&lt;= INDEX(List!$Q:$Q,MATCH(AA$2,List!$P:$P,0)),
0,
(COUNTIFS('Project Follow up - Base'!$S$20:$S$96,AA$2,'Project Follow up - Base'!$F$20:$F$96,$C66)
- INDEX(List!$Q:$Q,MATCH(AA$2,List!$P:$P,0)))
* INDEX(List!$R:$R,MATCH(AA$2,List!$P:$P,0)))</f>
        <v>0</v>
      </c>
      <c r="AB66" s="357">
        <f ca="1">IF(
COUNTIFS('Project Follow up - Base'!$S$20:$S$96,AB$2,'Project Follow up - Base'!$F$20:$F$96,$C66)&lt;= INDEX(List!$Q:$Q,MATCH(AB$2,List!$P:$P,0)),
0,
(COUNTIFS('Project Follow up - Base'!$S$20:$S$96,AB$2,'Project Follow up - Base'!$F$20:$F$96,$C66)
- INDEX(List!$Q:$Q,MATCH(AB$2,List!$P:$P,0)))
* INDEX(List!$R:$R,MATCH(AB$2,List!$P:$P,0)))</f>
        <v>0</v>
      </c>
      <c r="AC66" s="357">
        <f ca="1">IF(
COUNTIFS('Project Follow up - Base'!$S$20:$S$96,AC$2,'Project Follow up - Base'!$F$20:$F$96,$C66)&lt;= INDEX(List!$Q:$Q,MATCH(AC$2,List!$P:$P,0)),
0,
(COUNTIFS('Project Follow up - Base'!$S$20:$S$96,AC$2,'Project Follow up - Base'!$F$20:$F$96,$C66)
- INDEX(List!$Q:$Q,MATCH(AC$2,List!$P:$P,0)))
* INDEX(List!$R:$R,MATCH(AC$2,List!$P:$P,0)))</f>
        <v>0</v>
      </c>
      <c r="AD66" s="357">
        <f ca="1">IF(
COUNTIFS('Project Follow up - Base'!$S$20:$S$96,AD$2,'Project Follow up - Base'!$F$20:$F$96,$C66)&lt;= INDEX(List!$Q:$Q,MATCH(AD$2,List!$P:$P,0)),
0,
(COUNTIFS('Project Follow up - Base'!$S$20:$S$96,AD$2,'Project Follow up - Base'!$F$20:$F$96,$C66)
- INDEX(List!$Q:$Q,MATCH(AD$2,List!$P:$P,0)))
* INDEX(List!$R:$R,MATCH(AD$2,List!$P:$P,0)))</f>
        <v>0</v>
      </c>
      <c r="AE66" s="357">
        <f ca="1">IF(
COUNTIFS('Project Follow up - Base'!$S$20:$S$96,AE$2,'Project Follow up - Base'!$F$20:$F$96,$C66)&lt;= INDEX(List!$Q:$Q,MATCH(AE$2,List!$P:$P,0)),
0,
(COUNTIFS('Project Follow up - Base'!$S$20:$S$96,AE$2,'Project Follow up - Base'!$F$20:$F$96,$C66)
- INDEX(List!$Q:$Q,MATCH(AE$2,List!$P:$P,0)))
* INDEX(List!$R:$R,MATCH(AE$2,List!$P:$P,0)))</f>
        <v>0</v>
      </c>
      <c r="AF66" s="357">
        <f ca="1">IF(
COUNTIFS('Project Follow up - Base'!$S$20:$S$96,AF$2,'Project Follow up - Base'!$F$20:$F$96,$C66)&lt;= INDEX(List!$Q:$Q,MATCH(AF$2,List!$P:$P,0)),
0,
(COUNTIFS('Project Follow up - Base'!$S$20:$S$96,AF$2,'Project Follow up - Base'!$F$20:$F$96,$C66)
- INDEX(List!$Q:$Q,MATCH(AF$2,List!$P:$P,0)))
* INDEX(List!$R:$R,MATCH(AF$2,List!$P:$P,0)))</f>
        <v>0</v>
      </c>
      <c r="AG66" s="357">
        <f ca="1">IF(
COUNTIFS('Project Follow up - Base'!$S$20:$S$96,AG$2,'Project Follow up - Base'!$F$20:$F$96,$C66)&lt;= INDEX(List!$Q:$Q,MATCH(AG$2,List!$P:$P,0)),
0,
(COUNTIFS('Project Follow up - Base'!$S$20:$S$96,AG$2,'Project Follow up - Base'!$F$20:$F$96,$C66)
- INDEX(List!$Q:$Q,MATCH(AG$2,List!$P:$P,0)))
* INDEX(List!$R:$R,MATCH(AG$2,List!$P:$P,0)))</f>
        <v>0</v>
      </c>
      <c r="AH66" s="357">
        <f ca="1">IF(
COUNTIFS('Project Follow up - Base'!$S$20:$S$96,AH$2,'Project Follow up - Base'!$F$20:$F$96,$C66)&lt;= INDEX(List!$Q:$Q,MATCH(AH$2,List!$P:$P,0)),
0,
(COUNTIFS('Project Follow up - Base'!$S$20:$S$96,AH$2,'Project Follow up - Base'!$F$20:$F$96,$C66)
- INDEX(List!$Q:$Q,MATCH(AH$2,List!$P:$P,0)))
* INDEX(List!$R:$R,MATCH(AH$2,List!$P:$P,0)))</f>
        <v>0</v>
      </c>
      <c r="AI66" s="357">
        <f ca="1">IF(
COUNTIFS('Project Follow up - Base'!$S$20:$S$96,AI$2,'Project Follow up - Base'!$F$20:$F$96,$C66)&lt;= INDEX(List!$Q:$Q,MATCH(AI$2,List!$P:$P,0)),
0,
(COUNTIFS('Project Follow up - Base'!$S$20:$S$96,AI$2,'Project Follow up - Base'!$F$20:$F$96,$C66)
- INDEX(List!$Q:$Q,MATCH(AI$2,List!$P:$P,0)))
* INDEX(List!$R:$R,MATCH(AI$2,List!$P:$P,0)))</f>
        <v>0</v>
      </c>
      <c r="AJ66" s="357">
        <f ca="1">IF(
COUNTIFS('Project Follow up - Base'!$S$20:$S$96,AJ$2,'Project Follow up - Base'!$F$20:$F$96,$C66)&lt;= INDEX(List!$Q:$Q,MATCH(AJ$2,List!$P:$P,0)),
0,
(COUNTIFS('Project Follow up - Base'!$S$20:$S$96,AJ$2,'Project Follow up - Base'!$F$20:$F$96,$C66)
- INDEX(List!$Q:$Q,MATCH(AJ$2,List!$P:$P,0)))
* INDEX(List!$R:$R,MATCH(AJ$2,List!$P:$P,0)))</f>
        <v>0</v>
      </c>
      <c r="AK66" s="357">
        <f ca="1">IF(
COUNTIFS('Project Follow up - Base'!$S$20:$S$96,AK$2,'Project Follow up - Base'!$F$20:$F$96,$C66)&lt;= INDEX(List!$Q:$Q,MATCH(AK$2,List!$P:$P,0)),
0,
(COUNTIFS('Project Follow up - Base'!$S$20:$S$96,AK$2,'Project Follow up - Base'!$F$20:$F$96,$C66)
- INDEX(List!$Q:$Q,MATCH(AK$2,List!$P:$P,0)))
* INDEX(List!$R:$R,MATCH(AK$2,List!$P:$P,0)))</f>
        <v>0</v>
      </c>
      <c r="AL66" s="357">
        <f ca="1">IF(
COUNTIFS('Project Follow up - Base'!$S$20:$S$96,AL$2,'Project Follow up - Base'!$F$20:$F$96,$C66)&lt;= INDEX(List!$Q:$Q,MATCH(AL$2,List!$P:$P,0)),
0,
(COUNTIFS('Project Follow up - Base'!$S$20:$S$96,AL$2,'Project Follow up - Base'!$F$20:$F$96,$C66)
- INDEX(List!$Q:$Q,MATCH(AL$2,List!$P:$P,0)))
* INDEX(List!$R:$R,MATCH(AL$2,List!$P:$P,0)))</f>
        <v>0</v>
      </c>
      <c r="AM66" s="357">
        <f ca="1">IF(
COUNTIFS('Project Follow up - Base'!$S$20:$S$96,AM$2,'Project Follow up - Base'!$F$20:$F$96,$C66)&lt;= INDEX(List!$Q:$Q,MATCH(AM$2,List!$P:$P,0)),
0,
(COUNTIFS('Project Follow up - Base'!$S$20:$S$96,AM$2,'Project Follow up - Base'!$F$20:$F$96,$C66)
- INDEX(List!$Q:$Q,MATCH(AM$2,List!$P:$P,0)))
* INDEX(List!$R:$R,MATCH(AM$2,List!$P:$P,0)))</f>
        <v>0</v>
      </c>
      <c r="AN66" s="357">
        <f ca="1">IF(
COUNTIFS('Project Follow up - Base'!$S$20:$S$96,AN$2,'Project Follow up - Base'!$F$20:$F$96,$C66)&lt;= INDEX(List!$Q:$Q,MATCH(AN$2,List!$P:$P,0)),
0,
(COUNTIFS('Project Follow up - Base'!$S$20:$S$96,AN$2,'Project Follow up - Base'!$F$20:$F$96,$C66)
- INDEX(List!$Q:$Q,MATCH(AN$2,List!$P:$P,0)))
* INDEX(List!$R:$R,MATCH(AN$2,List!$P:$P,0)))</f>
        <v>0</v>
      </c>
      <c r="AO66" s="357">
        <f ca="1">IF(
COUNTIFS('Project Follow up - Base'!$S$20:$S$96,AO$2,'Project Follow up - Base'!$F$20:$F$96,$C66)&lt;= INDEX(List!$Q:$Q,MATCH(AO$2,List!$P:$P,0)),
0,
(COUNTIFS('Project Follow up - Base'!$S$20:$S$96,AO$2,'Project Follow up - Base'!$F$20:$F$96,$C66)
- INDEX(List!$Q:$Q,MATCH(AO$2,List!$P:$P,0)))
* INDEX(List!$R:$R,MATCH(AO$2,List!$P:$P,0)))</f>
        <v>0</v>
      </c>
      <c r="AP66" s="357">
        <f ca="1">IF(
COUNTIFS('Project Follow up - Base'!$S$20:$S$96,AP$2,'Project Follow up - Base'!$F$20:$F$96,$C66)&lt;= INDEX(List!$Q:$Q,MATCH(AP$2,List!$P:$P,0)),
0,
(COUNTIFS('Project Follow up - Base'!$S$20:$S$96,AP$2,'Project Follow up - Base'!$F$20:$F$96,$C66)
- INDEX(List!$Q:$Q,MATCH(AP$2,List!$P:$P,0)))
* INDEX(List!$R:$R,MATCH(AP$2,List!$P:$P,0)))</f>
        <v>0</v>
      </c>
      <c r="AQ66" s="357">
        <f ca="1">IF(
COUNTIFS('Project Follow up - Base'!$S$20:$S$96,AQ$2,'Project Follow up - Base'!$F$20:$F$96,$C66)&lt;= INDEX(List!$Q:$Q,MATCH(AQ$2,List!$P:$P,0)),
0,
(COUNTIFS('Project Follow up - Base'!$S$20:$S$96,AQ$2,'Project Follow up - Base'!$F$20:$F$96,$C66)
- INDEX(List!$Q:$Q,MATCH(AQ$2,List!$P:$P,0)))
* INDEX(List!$R:$R,MATCH(AQ$2,List!$P:$P,0)))</f>
        <v>0</v>
      </c>
      <c r="AR66" s="357">
        <f ca="1">IF(
COUNTIFS('Project Follow up - Base'!$S$20:$S$96,AR$2,'Project Follow up - Base'!$F$20:$F$96,$C66)&lt;= INDEX(List!$Q:$Q,MATCH(AR$2,List!$P:$P,0)),
0,
(COUNTIFS('Project Follow up - Base'!$S$20:$S$96,AR$2,'Project Follow up - Base'!$F$20:$F$96,$C66)
- INDEX(List!$Q:$Q,MATCH(AR$2,List!$P:$P,0)))
* INDEX(List!$R:$R,MATCH(AR$2,List!$P:$P,0)))</f>
        <v>0</v>
      </c>
      <c r="AS66" s="357">
        <f ca="1">IF(
COUNTIFS('Project Follow up - Base'!$S$20:$S$96,AS$2,'Project Follow up - Base'!$F$20:$F$96,$C66)&lt;= INDEX(List!$Q:$Q,MATCH(AS$2,List!$P:$P,0)),
0,
(COUNTIFS('Project Follow up - Base'!$S$20:$S$96,AS$2,'Project Follow up - Base'!$F$20:$F$96,$C66)
- INDEX(List!$Q:$Q,MATCH(AS$2,List!$P:$P,0)))
* INDEX(List!$R:$R,MATCH(AS$2,List!$P:$P,0)))</f>
        <v>0</v>
      </c>
      <c r="AT66" s="357">
        <f ca="1">IF(
COUNTIFS('Project Follow up - Base'!$S$20:$S$96,AT$2,'Project Follow up - Base'!$F$20:$F$96,$C66)&lt;= INDEX(List!$Q:$Q,MATCH(AT$2,List!$P:$P,0)),
0,
(COUNTIFS('Project Follow up - Base'!$S$20:$S$96,AT$2,'Project Follow up - Base'!$F$20:$F$96,$C66)
- INDEX(List!$Q:$Q,MATCH(AT$2,List!$P:$P,0)))
* INDEX(List!$R:$R,MATCH(AT$2,List!$P:$P,0)))</f>
        <v>0</v>
      </c>
      <c r="AU66" s="357">
        <f ca="1">IF(
COUNTIFS('Project Follow up - Base'!$S$20:$S$96,AU$2,'Project Follow up - Base'!$F$20:$F$96,$C66)&lt;= INDEX(List!$Q:$Q,MATCH(AU$2,List!$P:$P,0)),
0,
(COUNTIFS('Project Follow up - Base'!$S$20:$S$96,AU$2,'Project Follow up - Base'!$F$20:$F$96,$C66)
- INDEX(List!$Q:$Q,MATCH(AU$2,List!$P:$P,0)))
* INDEX(List!$R:$R,MATCH(AU$2,List!$P:$P,0)))</f>
        <v>0</v>
      </c>
      <c r="AV66" s="357">
        <f ca="1">IF(
COUNTIFS('Project Follow up - Base'!$S$20:$S$96,AV$2,'Project Follow up - Base'!$F$20:$F$96,$C66)&lt;= INDEX(List!$Q:$Q,MATCH(AV$2,List!$P:$P,0)),
0,
(COUNTIFS('Project Follow up - Base'!$S$20:$S$96,AV$2,'Project Follow up - Base'!$F$20:$F$96,$C66)
- INDEX(List!$Q:$Q,MATCH(AV$2,List!$P:$P,0)))
* INDEX(List!$R:$R,MATCH(AV$2,List!$P:$P,0)))</f>
        <v>0</v>
      </c>
      <c r="AW66" s="357">
        <f ca="1">IF(
COUNTIFS('Project Follow up - Base'!$S$20:$S$96,AW$2,'Project Follow up - Base'!$F$20:$F$96,$C66)&lt;= INDEX(List!$Q:$Q,MATCH(AW$2,List!$P:$P,0)),
0,
(COUNTIFS('Project Follow up - Base'!$S$20:$S$96,AW$2,'Project Follow up - Base'!$F$20:$F$96,$C66)
- INDEX(List!$Q:$Q,MATCH(AW$2,List!$P:$P,0)))
* INDEX(List!$R:$R,MATCH(AW$2,List!$P:$P,0)))</f>
        <v>0</v>
      </c>
      <c r="AX66" s="357">
        <f ca="1">IF(
COUNTIFS('Project Follow up - Base'!$S$20:$S$96,AX$2,'Project Follow up - Base'!$F$20:$F$96,$C66)&lt;= INDEX(List!$Q:$Q,MATCH(AX$2,List!$P:$P,0)),
0,
(COUNTIFS('Project Follow up - Base'!$S$20:$S$96,AX$2,'Project Follow up - Base'!$F$20:$F$96,$C66)
- INDEX(List!$Q:$Q,MATCH(AX$2,List!$P:$P,0)))
* INDEX(List!$R:$R,MATCH(AX$2,List!$P:$P,0)))</f>
        <v>0</v>
      </c>
      <c r="AY66" s="357">
        <f ca="1">IF(
COUNTIFS('Project Follow up - Base'!$S$20:$S$96,AY$2,'Project Follow up - Base'!$F$20:$F$96,$C66)&lt;= INDEX(List!$Q:$Q,MATCH(AY$2,List!$P:$P,0)),
0,
(COUNTIFS('Project Follow up - Base'!$S$20:$S$96,AY$2,'Project Follow up - Base'!$F$20:$F$96,$C66)
- INDEX(List!$Q:$Q,MATCH(AY$2,List!$P:$P,0)))
* INDEX(List!$R:$R,MATCH(AY$2,List!$P:$P,0)))</f>
        <v>0</v>
      </c>
      <c r="AZ66" s="357">
        <f ca="1">IF(
COUNTIFS('Project Follow up - Base'!$S$20:$S$96,AZ$2,'Project Follow up - Base'!$F$20:$F$96,$C66)&lt;= INDEX(List!$Q:$Q,MATCH(AZ$2,List!$P:$P,0)),
0,
(COUNTIFS('Project Follow up - Base'!$S$20:$S$96,AZ$2,'Project Follow up - Base'!$F$20:$F$96,$C66)
- INDEX(List!$Q:$Q,MATCH(AZ$2,List!$P:$P,0)))
* INDEX(List!$R:$R,MATCH(AZ$2,List!$P:$P,0)))</f>
        <v>0</v>
      </c>
      <c r="BA66" s="357">
        <f ca="1">IF(
COUNTIFS('Project Follow up - Base'!$S$20:$S$96,BA$2,'Project Follow up - Base'!$F$20:$F$96,$C66)&lt;= INDEX(List!$Q:$Q,MATCH(BA$2,List!$P:$P,0)),
0,
(COUNTIFS('Project Follow up - Base'!$S$20:$S$96,BA$2,'Project Follow up - Base'!$F$20:$F$96,$C66)
- INDEX(List!$Q:$Q,MATCH(BA$2,List!$P:$P,0)))
* INDEX(List!$R:$R,MATCH(BA$2,List!$P:$P,0)))</f>
        <v>0</v>
      </c>
      <c r="BB66" s="357">
        <f ca="1">IF(
COUNTIFS('Project Follow up - Base'!$S$20:$S$96,BB$2,'Project Follow up - Base'!$F$20:$F$96,$C66)&lt;= INDEX(List!$Q:$Q,MATCH(BB$2,List!$P:$P,0)),
0,
(COUNTIFS('Project Follow up - Base'!$S$20:$S$96,BB$2,'Project Follow up - Base'!$F$20:$F$96,$C66)
- INDEX(List!$Q:$Q,MATCH(BB$2,List!$P:$P,0)))
* INDEX(List!$R:$R,MATCH(BB$2,List!$P:$P,0)))</f>
        <v>0</v>
      </c>
      <c r="BC66" s="357">
        <f ca="1">IF(
COUNTIFS('Project Follow up - Base'!$S$20:$S$96,BC$2,'Project Follow up - Base'!$F$20:$F$96,$C66)&lt;= INDEX(List!$Q:$Q,MATCH(BC$2,List!$P:$P,0)),
0,
(COUNTIFS('Project Follow up - Base'!$S$20:$S$96,BC$2,'Project Follow up - Base'!$F$20:$F$96,$C66)
- INDEX(List!$Q:$Q,MATCH(BC$2,List!$P:$P,0)))
* INDEX(List!$R:$R,MATCH(BC$2,List!$P:$P,0)))</f>
        <v>0</v>
      </c>
      <c r="BD66" s="357">
        <f ca="1">IF(
COUNTIFS('Project Follow up - Base'!$S$20:$S$96,BD$2,'Project Follow up - Base'!$F$20:$F$96,$C66)&lt;= INDEX(List!$Q:$Q,MATCH(BD$2,List!$P:$P,0)),
0,
(COUNTIFS('Project Follow up - Base'!$S$20:$S$96,BD$2,'Project Follow up - Base'!$F$20:$F$96,$C66)
- INDEX(List!$Q:$Q,MATCH(BD$2,List!$P:$P,0)))
* INDEX(List!$R:$R,MATCH(BD$2,List!$P:$P,0)))</f>
        <v>0</v>
      </c>
      <c r="BE66" s="357">
        <f ca="1">IF(
COUNTIFS('Project Follow up - Base'!$S$20:$S$96,BE$2,'Project Follow up - Base'!$F$20:$F$96,$C66)&lt;= INDEX(List!$Q:$Q,MATCH(BE$2,List!$P:$P,0)),
0,
(COUNTIFS('Project Follow up - Base'!$S$20:$S$96,BE$2,'Project Follow up - Base'!$F$20:$F$96,$C66)
- INDEX(List!$Q:$Q,MATCH(BE$2,List!$P:$P,0)))
* INDEX(List!$R:$R,MATCH(BE$2,List!$P:$P,0)))</f>
        <v>0</v>
      </c>
      <c r="BF66" s="357">
        <f ca="1">IF(
COUNTIFS('Project Follow up - Base'!$S$20:$S$96,BF$2,'Project Follow up - Base'!$F$20:$F$96,$C66)&lt;= INDEX(List!$Q:$Q,MATCH(BF$2,List!$P:$P,0)),
0,
(COUNTIFS('Project Follow up - Base'!$S$20:$S$96,BF$2,'Project Follow up - Base'!$F$20:$F$96,$C66)
- INDEX(List!$Q:$Q,MATCH(BF$2,List!$P:$P,0)))
* INDEX(List!$R:$R,MATCH(BF$2,List!$P:$P,0)))</f>
        <v>0</v>
      </c>
      <c r="BG66" s="357">
        <f ca="1">IF(
COUNTIFS('Project Follow up - Base'!$S$20:$S$96,BG$2,'Project Follow up - Base'!$F$20:$F$96,$C66)&lt;= INDEX(List!$Q:$Q,MATCH(BG$2,List!$P:$P,0)),
0,
(COUNTIFS('Project Follow up - Base'!$S$20:$S$96,BG$2,'Project Follow up - Base'!$F$20:$F$96,$C66)
- INDEX(List!$Q:$Q,MATCH(BG$2,List!$P:$P,0)))
* INDEX(List!$R:$R,MATCH(BG$2,List!$P:$P,0)))</f>
        <v>0</v>
      </c>
      <c r="BH66" s="357">
        <f ca="1">IF(
COUNTIFS('Project Follow up - Base'!$S$20:$S$96,BH$2,'Project Follow up - Base'!$F$20:$F$96,$C66)&lt;= INDEX(List!$Q:$Q,MATCH(BH$2,List!$P:$P,0)),
0,
(COUNTIFS('Project Follow up - Base'!$S$20:$S$96,BH$2,'Project Follow up - Base'!$F$20:$F$96,$C66)
- INDEX(List!$Q:$Q,MATCH(BH$2,List!$P:$P,0)))
* INDEX(List!$R:$R,MATCH(BH$2,List!$P:$P,0)))</f>
        <v>0</v>
      </c>
      <c r="BI66" s="357">
        <f ca="1">IF(
COUNTIFS('Project Follow up - Base'!$S$20:$S$96,BI$2,'Project Follow up - Base'!$F$20:$F$96,$C66)&lt;= INDEX(List!$Q:$Q,MATCH(BI$2,List!$P:$P,0)),
0,
(COUNTIFS('Project Follow up - Base'!$S$20:$S$96,BI$2,'Project Follow up - Base'!$F$20:$F$96,$C66)
- INDEX(List!$Q:$Q,MATCH(BI$2,List!$P:$P,0)))
* INDEX(List!$R:$R,MATCH(BI$2,List!$P:$P,0)))</f>
        <v>0</v>
      </c>
      <c r="BJ66" s="357">
        <f ca="1">IF(
COUNTIFS('Project Follow up - Base'!$S$20:$S$96,BJ$2,'Project Follow up - Base'!$F$20:$F$96,$C66)&lt;= INDEX(List!$Q:$Q,MATCH(BJ$2,List!$P:$P,0)),
0,
(COUNTIFS('Project Follow up - Base'!$S$20:$S$96,BJ$2,'Project Follow up - Base'!$F$20:$F$96,$C66)
- INDEX(List!$Q:$Q,MATCH(BJ$2,List!$P:$P,0)))
* INDEX(List!$R:$R,MATCH(BJ$2,List!$P:$P,0)))</f>
        <v>0</v>
      </c>
      <c r="BK66" s="357">
        <f ca="1">IF(
COUNTIFS('Project Follow up - Base'!$S$20:$S$96,BK$2,'Project Follow up - Base'!$F$20:$F$96,$C66)&lt;= INDEX(List!$Q:$Q,MATCH(BK$2,List!$P:$P,0)),
0,
(COUNTIFS('Project Follow up - Base'!$S$20:$S$96,BK$2,'Project Follow up - Base'!$F$20:$F$96,$C66)
- INDEX(List!$Q:$Q,MATCH(BK$2,List!$P:$P,0)))
* INDEX(List!$R:$R,MATCH(BK$2,List!$P:$P,0)))</f>
        <v>0</v>
      </c>
      <c r="BL66" s="357">
        <f ca="1">IF(
COUNTIFS('Project Follow up - Base'!$S$20:$S$96,BL$2,'Project Follow up - Base'!$F$20:$F$96,$C66)&lt;= INDEX(List!$Q:$Q,MATCH(BL$2,List!$P:$P,0)),
0,
(COUNTIFS('Project Follow up - Base'!$S$20:$S$96,BL$2,'Project Follow up - Base'!$F$20:$F$96,$C66)
- INDEX(List!$Q:$Q,MATCH(BL$2,List!$P:$P,0)))
* INDEX(List!$R:$R,MATCH(BL$2,List!$P:$P,0)))</f>
        <v>0</v>
      </c>
      <c r="BM66" s="357">
        <f ca="1">IF(
COUNTIFS('Project Follow up - Base'!$S$20:$S$96,BM$2,'Project Follow up - Base'!$F$20:$F$96,$C66)&lt;= INDEX(List!$Q:$Q,MATCH(BM$2,List!$P:$P,0)),
0,
(COUNTIFS('Project Follow up - Base'!$S$20:$S$96,BM$2,'Project Follow up - Base'!$F$20:$F$96,$C66)
- INDEX(List!$Q:$Q,MATCH(BM$2,List!$P:$P,0)))
* INDEX(List!$R:$R,MATCH(BM$2,List!$P:$P,0)))</f>
        <v>0</v>
      </c>
      <c r="BN66" s="357">
        <f ca="1">IF(
COUNTIFS('Project Follow up - Base'!$S$20:$S$96,BN$2,'Project Follow up - Base'!$F$20:$F$96,$C66)&lt;= INDEX(List!$Q:$Q,MATCH(BN$2,List!$P:$P,0)),
0,
(COUNTIFS('Project Follow up - Base'!$S$20:$S$96,BN$2,'Project Follow up - Base'!$F$20:$F$96,$C66)
- INDEX(List!$Q:$Q,MATCH(BN$2,List!$P:$P,0)))
* INDEX(List!$R:$R,MATCH(BN$2,List!$P:$P,0)))</f>
        <v>0</v>
      </c>
      <c r="BO66" s="357">
        <f ca="1">IF(
COUNTIFS('Project Follow up - Base'!$S$20:$S$96,BO$2,'Project Follow up - Base'!$F$20:$F$96,$C66)&lt;= INDEX(List!$Q:$Q,MATCH(BO$2,List!$P:$P,0)),
0,
(COUNTIFS('Project Follow up - Base'!$S$20:$S$96,BO$2,'Project Follow up - Base'!$F$20:$F$96,$C66)
- INDEX(List!$Q:$Q,MATCH(BO$2,List!$P:$P,0)))
* INDEX(List!$R:$R,MATCH(BO$2,List!$P:$P,0)))</f>
        <v>0</v>
      </c>
      <c r="BP66" s="357">
        <f ca="1">IF(
COUNTIFS('Project Follow up - Base'!$S$20:$S$96,BP$2,'Project Follow up - Base'!$F$20:$F$96,$C66)&lt;= INDEX(List!$Q:$Q,MATCH(BP$2,List!$P:$P,0)),
0,
(COUNTIFS('Project Follow up - Base'!$S$20:$S$96,BP$2,'Project Follow up - Base'!$F$20:$F$96,$C66)
- INDEX(List!$Q:$Q,MATCH(BP$2,List!$P:$P,0)))
* INDEX(List!$R:$R,MATCH(BP$2,List!$P:$P,0)))</f>
        <v>0</v>
      </c>
      <c r="BQ66" s="357">
        <f ca="1">IF(
COUNTIFS('Project Follow up - Base'!$S$20:$S$96,BQ$2,'Project Follow up - Base'!$F$20:$F$96,$C66)&lt;= INDEX(List!$Q:$Q,MATCH(BQ$2,List!$P:$P,0)),
0,
(COUNTIFS('Project Follow up - Base'!$S$20:$S$96,BQ$2,'Project Follow up - Base'!$F$20:$F$96,$C66)
- INDEX(List!$Q:$Q,MATCH(BQ$2,List!$P:$P,0)))
* INDEX(List!$R:$R,MATCH(BQ$2,List!$P:$P,0)))</f>
        <v>0</v>
      </c>
      <c r="BR66" s="357">
        <f ca="1">IF(
COUNTIFS('Project Follow up - Base'!$S$20:$S$96,BR$2,'Project Follow up - Base'!$F$20:$F$96,$C66)&lt;= INDEX(List!$Q:$Q,MATCH(BR$2,List!$P:$P,0)),
0,
(COUNTIFS('Project Follow up - Base'!$S$20:$S$96,BR$2,'Project Follow up - Base'!$F$20:$F$96,$C66)
- INDEX(List!$Q:$Q,MATCH(BR$2,List!$P:$P,0)))
* INDEX(List!$R:$R,MATCH(BR$2,List!$P:$P,0)))</f>
        <v>0</v>
      </c>
      <c r="BS66" s="357">
        <f ca="1">IF(
COUNTIFS('Project Follow up - Base'!$S$20:$S$96,BS$2,'Project Follow up - Base'!$F$20:$F$96,$C66)&lt;= INDEX(List!$Q:$Q,MATCH(BS$2,List!$P:$P,0)),
0,
(COUNTIFS('Project Follow up - Base'!$S$20:$S$96,BS$2,'Project Follow up - Base'!$F$20:$F$96,$C66)
- INDEX(List!$Q:$Q,MATCH(BS$2,List!$P:$P,0)))
* INDEX(List!$R:$R,MATCH(BS$2,List!$P:$P,0)))</f>
        <v>0</v>
      </c>
      <c r="BT66" s="357">
        <f ca="1">IF(
COUNTIFS('Project Follow up - Base'!$S$20:$S$96,BT$2,'Project Follow up - Base'!$F$20:$F$96,$C66)&lt;= INDEX(List!$Q:$Q,MATCH(BT$2,List!$P:$P,0)),
0,
(COUNTIFS('Project Follow up - Base'!$S$20:$S$96,BT$2,'Project Follow up - Base'!$F$20:$F$96,$C66)
- INDEX(List!$Q:$Q,MATCH(BT$2,List!$P:$P,0)))
* INDEX(List!$R:$R,MATCH(BT$2,List!$P:$P,0)))</f>
        <v>0</v>
      </c>
      <c r="BU66" s="357">
        <f ca="1">IF(
COUNTIFS('Project Follow up - Base'!$S$20:$S$96,BU$2,'Project Follow up - Base'!$F$20:$F$96,$C66)&lt;= INDEX(List!$Q:$Q,MATCH(BU$2,List!$P:$P,0)),
0,
(COUNTIFS('Project Follow up - Base'!$S$20:$S$96,BU$2,'Project Follow up - Base'!$F$20:$F$96,$C66)
- INDEX(List!$Q:$Q,MATCH(BU$2,List!$P:$P,0)))
* INDEX(List!$R:$R,MATCH(BU$2,List!$P:$P,0)))</f>
        <v>0</v>
      </c>
      <c r="BV66" s="357">
        <f ca="1">IF(
COUNTIFS('Project Follow up - Base'!$S$20:$S$96,BV$2,'Project Follow up - Base'!$F$20:$F$96,$C66)&lt;= INDEX(List!$Q:$Q,MATCH(BV$2,List!$P:$P,0)),
0,
(COUNTIFS('Project Follow up - Base'!$S$20:$S$96,BV$2,'Project Follow up - Base'!$F$20:$F$96,$C66)
- INDEX(List!$Q:$Q,MATCH(BV$2,List!$P:$P,0)))
* INDEX(List!$R:$R,MATCH(BV$2,List!$P:$P,0)))</f>
        <v>0</v>
      </c>
      <c r="BW66" s="357">
        <f ca="1">IF(
COUNTIFS('Project Follow up - Base'!$S$20:$S$96,BW$2,'Project Follow up - Base'!$F$20:$F$96,$C66)&lt;= INDEX(List!$Q:$Q,MATCH(BW$2,List!$P:$P,0)),
0,
(COUNTIFS('Project Follow up - Base'!$S$20:$S$96,BW$2,'Project Follow up - Base'!$F$20:$F$96,$C66)
- INDEX(List!$Q:$Q,MATCH(BW$2,List!$P:$P,0)))
* INDEX(List!$R:$R,MATCH(BW$2,List!$P:$P,0)))</f>
        <v>0</v>
      </c>
      <c r="BX66" s="357">
        <f ca="1">IF(
COUNTIFS('Project Follow up - Base'!$S$20:$S$96,BX$2,'Project Follow up - Base'!$F$20:$F$96,$C66)&lt;= INDEX(List!$Q:$Q,MATCH(BX$2,List!$P:$P,0)),
0,
(COUNTIFS('Project Follow up - Base'!$S$20:$S$96,BX$2,'Project Follow up - Base'!$F$20:$F$96,$C66)
- INDEX(List!$Q:$Q,MATCH(BX$2,List!$P:$P,0)))
* INDEX(List!$R:$R,MATCH(BX$2,List!$P:$P,0)))</f>
        <v>0</v>
      </c>
      <c r="BY66" s="357">
        <f ca="1">IF(
COUNTIFS('Project Follow up - Base'!$S$20:$S$96,BY$2,'Project Follow up - Base'!$F$20:$F$96,$C66)&lt;= INDEX(List!$Q:$Q,MATCH(BY$2,List!$P:$P,0)),
0,
(COUNTIFS('Project Follow up - Base'!$S$20:$S$96,BY$2,'Project Follow up - Base'!$F$20:$F$96,$C66)
- INDEX(List!$Q:$Q,MATCH(BY$2,List!$P:$P,0)))
* INDEX(List!$R:$R,MATCH(BY$2,List!$P:$P,0)))</f>
        <v>0</v>
      </c>
      <c r="BZ66" s="357">
        <f ca="1">IF(
COUNTIFS('Project Follow up - Base'!$S$20:$S$96,BZ$2,'Project Follow up - Base'!$F$20:$F$96,$C66)&lt;= INDEX(List!$Q:$Q,MATCH(BZ$2,List!$P:$P,0)),
0,
(COUNTIFS('Project Follow up - Base'!$S$20:$S$96,BZ$2,'Project Follow up - Base'!$F$20:$F$96,$C66)
- INDEX(List!$Q:$Q,MATCH(BZ$2,List!$P:$P,0)))
* INDEX(List!$R:$R,MATCH(BZ$2,List!$P:$P,0)))</f>
        <v>0</v>
      </c>
      <c r="CA66" s="357">
        <f ca="1">IF(
COUNTIFS('Project Follow up - Base'!$S$20:$S$96,CA$2,'Project Follow up - Base'!$F$20:$F$96,$C66)&lt;= INDEX(List!$Q:$Q,MATCH(CA$2,List!$P:$P,0)),
0,
(COUNTIFS('Project Follow up - Base'!$S$20:$S$96,CA$2,'Project Follow up - Base'!$F$20:$F$96,$C66)
- INDEX(List!$Q:$Q,MATCH(CA$2,List!$P:$P,0)))
* INDEX(List!$R:$R,MATCH(CA$2,List!$P:$P,0)))</f>
        <v>0</v>
      </c>
      <c r="CB66" s="357">
        <f ca="1">IF(
COUNTIFS('Project Follow up - Base'!$S$20:$S$96,CB$2,'Project Follow up - Base'!$F$20:$F$96,$C66)&lt;= INDEX(List!$Q:$Q,MATCH(CB$2,List!$P:$P,0)),
0,
(COUNTIFS('Project Follow up - Base'!$S$20:$S$96,CB$2,'Project Follow up - Base'!$F$20:$F$96,$C66)
- INDEX(List!$Q:$Q,MATCH(CB$2,List!$P:$P,0)))
* INDEX(List!$R:$R,MATCH(CB$2,List!$P:$P,0)))</f>
        <v>0</v>
      </c>
      <c r="CC66" s="357">
        <f ca="1">IF(
COUNTIFS('Project Follow up - Base'!$S$20:$S$96,CC$2,'Project Follow up - Base'!$F$20:$F$96,$C66)&lt;= INDEX(List!$Q:$Q,MATCH(CC$2,List!$P:$P,0)),
0,
(COUNTIFS('Project Follow up - Base'!$S$20:$S$96,CC$2,'Project Follow up - Base'!$F$20:$F$96,$C66)
- INDEX(List!$Q:$Q,MATCH(CC$2,List!$P:$P,0)))
* INDEX(List!$R:$R,MATCH(CC$2,List!$P:$P,0)))</f>
        <v>0</v>
      </c>
      <c r="CD66" s="357">
        <f ca="1">IF(
COUNTIFS('Project Follow up - Base'!$S$20:$S$96,CD$2,'Project Follow up - Base'!$F$20:$F$96,$C66)&lt;= INDEX(List!$Q:$Q,MATCH(CD$2,List!$P:$P,0)),
0,
(COUNTIFS('Project Follow up - Base'!$S$20:$S$96,CD$2,'Project Follow up - Base'!$F$20:$F$96,$C66)
- INDEX(List!$Q:$Q,MATCH(CD$2,List!$P:$P,0)))
* INDEX(List!$R:$R,MATCH(CD$2,List!$P:$P,0)))</f>
        <v>0</v>
      </c>
      <c r="CE66" s="357">
        <f ca="1">IF(
COUNTIFS('Project Follow up - Base'!$S$20:$S$96,CE$2,'Project Follow up - Base'!$F$20:$F$96,$C66)&lt;= INDEX(List!$Q:$Q,MATCH(CE$2,List!$P:$P,0)),
0,
(COUNTIFS('Project Follow up - Base'!$S$20:$S$96,CE$2,'Project Follow up - Base'!$F$20:$F$96,$C66)
- INDEX(List!$Q:$Q,MATCH(CE$2,List!$P:$P,0)))
* INDEX(List!$R:$R,MATCH(CE$2,List!$P:$P,0)))</f>
        <v>0</v>
      </c>
      <c r="CF66" s="357">
        <f ca="1">IF(
COUNTIFS('Project Follow up - Base'!$S$20:$S$96,CF$2,'Project Follow up - Base'!$F$20:$F$96,$C66)&lt;= INDEX(List!$Q:$Q,MATCH(CF$2,List!$P:$P,0)),
0,
(COUNTIFS('Project Follow up - Base'!$S$20:$S$96,CF$2,'Project Follow up - Base'!$F$20:$F$96,$C66)
- INDEX(List!$Q:$Q,MATCH(CF$2,List!$P:$P,0)))
* INDEX(List!$R:$R,MATCH(CF$2,List!$P:$P,0)))</f>
        <v>0</v>
      </c>
      <c r="CG66" s="357">
        <f ca="1">IF(
COUNTIFS('Project Follow up - Base'!$S$20:$S$96,CG$2,'Project Follow up - Base'!$F$20:$F$96,$C66)&lt;= INDEX(List!$Q:$Q,MATCH(CG$2,List!$P:$P,0)),
0,
(COUNTIFS('Project Follow up - Base'!$S$20:$S$96,CG$2,'Project Follow up - Base'!$F$20:$F$96,$C66)
- INDEX(List!$Q:$Q,MATCH(CG$2,List!$P:$P,0)))
* INDEX(List!$R:$R,MATCH(CG$2,List!$P:$P,0)))</f>
        <v>0</v>
      </c>
      <c r="CH66" s="357">
        <f ca="1">IF(
COUNTIFS('Project Follow up - Base'!$S$20:$S$96,CH$2,'Project Follow up - Base'!$F$20:$F$96,$C66)&lt;= INDEX(List!$Q:$Q,MATCH(CH$2,List!$P:$P,0)),
0,
(COUNTIFS('Project Follow up - Base'!$S$20:$S$96,CH$2,'Project Follow up - Base'!$F$20:$F$96,$C66)
- INDEX(List!$Q:$Q,MATCH(CH$2,List!$P:$P,0)))
* INDEX(List!$R:$R,MATCH(CH$2,List!$P:$P,0)))</f>
        <v>0</v>
      </c>
      <c r="CI66" s="357">
        <f ca="1">IF(
COUNTIFS('Project Follow up - Base'!$S$20:$S$96,CI$2,'Project Follow up - Base'!$F$20:$F$96,$C66)&lt;= INDEX(List!$Q:$Q,MATCH(CI$2,List!$P:$P,0)),
0,
(COUNTIFS('Project Follow up - Base'!$S$20:$S$96,CI$2,'Project Follow up - Base'!$F$20:$F$96,$C66)
- INDEX(List!$Q:$Q,MATCH(CI$2,List!$P:$P,0)))
* INDEX(List!$R:$R,MATCH(CI$2,List!$P:$P,0)))</f>
        <v>0</v>
      </c>
      <c r="CJ66" s="357">
        <f ca="1">IF(
COUNTIFS('Project Follow up - Base'!$S$20:$S$96,CJ$2,'Project Follow up - Base'!$F$20:$F$96,$C66)&lt;= INDEX(List!$Q:$Q,MATCH(CJ$2,List!$P:$P,0)),
0,
(COUNTIFS('Project Follow up - Base'!$S$20:$S$96,CJ$2,'Project Follow up - Base'!$F$20:$F$96,$C66)
- INDEX(List!$Q:$Q,MATCH(CJ$2,List!$P:$P,0)))
* INDEX(List!$R:$R,MATCH(CJ$2,List!$P:$P,0)))</f>
        <v>0</v>
      </c>
      <c r="CK66" s="357">
        <f ca="1">IF(
COUNTIFS('Project Follow up - Base'!$S$20:$S$96,CK$2,'Project Follow up - Base'!$F$20:$F$96,$C66)&lt;= INDEX(List!$Q:$Q,MATCH(CK$2,List!$P:$P,0)),
0,
(COUNTIFS('Project Follow up - Base'!$S$20:$S$96,CK$2,'Project Follow up - Base'!$F$20:$F$96,$C66)
- INDEX(List!$Q:$Q,MATCH(CK$2,List!$P:$P,0)))
* INDEX(List!$R:$R,MATCH(CK$2,List!$P:$P,0)))</f>
        <v>0</v>
      </c>
      <c r="CL66" s="357">
        <f ca="1">IF(
COUNTIFS('Project Follow up - Base'!$S$20:$S$96,CL$2,'Project Follow up - Base'!$F$20:$F$96,$C66)&lt;= INDEX(List!$Q:$Q,MATCH(CL$2,List!$P:$P,0)),
0,
(COUNTIFS('Project Follow up - Base'!$S$20:$S$96,CL$2,'Project Follow up - Base'!$F$20:$F$96,$C66)
- INDEX(List!$Q:$Q,MATCH(CL$2,List!$P:$P,0)))
* INDEX(List!$R:$R,MATCH(CL$2,List!$P:$P,0)))</f>
        <v>0</v>
      </c>
      <c r="CM66" s="357">
        <f ca="1">IF(
COUNTIFS('Project Follow up - Base'!$S$20:$S$96,CM$2,'Project Follow up - Base'!$F$20:$F$96,$C66)&lt;= INDEX(List!$Q:$Q,MATCH(CM$2,List!$P:$P,0)),
0,
(COUNTIFS('Project Follow up - Base'!$S$20:$S$96,CM$2,'Project Follow up - Base'!$F$20:$F$96,$C66)
- INDEX(List!$Q:$Q,MATCH(CM$2,List!$P:$P,0)))
* INDEX(List!$R:$R,MATCH(CM$2,List!$P:$P,0)))</f>
        <v>0</v>
      </c>
      <c r="CN66" s="357">
        <f ca="1">IF(
COUNTIFS('Project Follow up - Base'!$S$20:$S$96,CN$2,'Project Follow up - Base'!$F$20:$F$96,$C66)&lt;= INDEX(List!$Q:$Q,MATCH(CN$2,List!$P:$P,0)),
0,
(COUNTIFS('Project Follow up - Base'!$S$20:$S$96,CN$2,'Project Follow up - Base'!$F$20:$F$96,$C66)
- INDEX(List!$Q:$Q,MATCH(CN$2,List!$P:$P,0)))
* INDEX(List!$R:$R,MATCH(CN$2,List!$P:$P,0)))</f>
        <v>0</v>
      </c>
      <c r="CO66" s="357">
        <f ca="1">IF(
COUNTIFS('Project Follow up - Base'!$S$20:$S$96,CO$2,'Project Follow up - Base'!$F$20:$F$96,$C66)&lt;= INDEX(List!$Q:$Q,MATCH(CO$2,List!$P:$P,0)),
0,
(COUNTIFS('Project Follow up - Base'!$S$20:$S$96,CO$2,'Project Follow up - Base'!$F$20:$F$96,$C66)
- INDEX(List!$Q:$Q,MATCH(CO$2,List!$P:$P,0)))
* INDEX(List!$R:$R,MATCH(CO$2,List!$P:$P,0)))</f>
        <v>0</v>
      </c>
      <c r="CP66" s="357">
        <f ca="1">IF(
COUNTIFS('Project Follow up - Base'!$S$20:$S$96,CP$2,'Project Follow up - Base'!$F$20:$F$96,$C66)&lt;= INDEX(List!$Q:$Q,MATCH(CP$2,List!$P:$P,0)),
0,
(COUNTIFS('Project Follow up - Base'!$S$20:$S$96,CP$2,'Project Follow up - Base'!$F$20:$F$96,$C66)
- INDEX(List!$Q:$Q,MATCH(CP$2,List!$P:$P,0)))
* INDEX(List!$R:$R,MATCH(CP$2,List!$P:$P,0)))</f>
        <v>0</v>
      </c>
      <c r="CQ66" s="357">
        <f ca="1">IF(
COUNTIFS('Project Follow up - Base'!$S$20:$S$96,CQ$2,'Project Follow up - Base'!$F$20:$F$96,$C66)&lt;= INDEX(List!$Q:$Q,MATCH(CQ$2,List!$P:$P,0)),
0,
(COUNTIFS('Project Follow up - Base'!$S$20:$S$96,CQ$2,'Project Follow up - Base'!$F$20:$F$96,$C66)
- INDEX(List!$Q:$Q,MATCH(CQ$2,List!$P:$P,0)))
* INDEX(List!$R:$R,MATCH(CQ$2,List!$P:$P,0)))</f>
        <v>0</v>
      </c>
      <c r="CR66" s="357">
        <f ca="1">IF(
COUNTIFS('Project Follow up - Base'!$S$20:$S$96,CR$2,'Project Follow up - Base'!$F$20:$F$96,$C66)&lt;= INDEX(List!$Q:$Q,MATCH(CR$2,List!$P:$P,0)),
0,
(COUNTIFS('Project Follow up - Base'!$S$20:$S$96,CR$2,'Project Follow up - Base'!$F$20:$F$96,$C66)
- INDEX(List!$Q:$Q,MATCH(CR$2,List!$P:$P,0)))
* INDEX(List!$R:$R,MATCH(CR$2,List!$P:$P,0)))</f>
        <v>0</v>
      </c>
      <c r="CS66" s="357">
        <f ca="1">IF(
COUNTIFS('Project Follow up - Base'!$S$20:$S$96,CS$2,'Project Follow up - Base'!$F$20:$F$96,$C66)&lt;= INDEX(List!$Q:$Q,MATCH(CS$2,List!$P:$P,0)),
0,
(COUNTIFS('Project Follow up - Base'!$S$20:$S$96,CS$2,'Project Follow up - Base'!$F$20:$F$96,$C66)
- INDEX(List!$Q:$Q,MATCH(CS$2,List!$P:$P,0)))
* INDEX(List!$R:$R,MATCH(CS$2,List!$P:$P,0)))</f>
        <v>0</v>
      </c>
      <c r="CT66" s="357">
        <f ca="1">IF(
COUNTIFS('Project Follow up - Base'!$S$20:$S$96,CT$2,'Project Follow up - Base'!$F$20:$F$96,$C66)&lt;= INDEX(List!$Q:$Q,MATCH(CT$2,List!$P:$P,0)),
0,
(COUNTIFS('Project Follow up - Base'!$S$20:$S$96,CT$2,'Project Follow up - Base'!$F$20:$F$96,$C66)
- INDEX(List!$Q:$Q,MATCH(CT$2,List!$P:$P,0)))
* INDEX(List!$R:$R,MATCH(CT$2,List!$P:$P,0)))</f>
        <v>0</v>
      </c>
      <c r="CU66" s="357">
        <f ca="1">IF(
COUNTIFS('Project Follow up - Base'!$S$20:$S$96,CU$2,'Project Follow up - Base'!$F$20:$F$96,$C66)&lt;= INDEX(List!$Q:$Q,MATCH(CU$2,List!$P:$P,0)),
0,
(COUNTIFS('Project Follow up - Base'!$S$20:$S$96,CU$2,'Project Follow up - Base'!$F$20:$F$96,$C66)
- INDEX(List!$Q:$Q,MATCH(CU$2,List!$P:$P,0)))
* INDEX(List!$R:$R,MATCH(CU$2,List!$P:$P,0)))</f>
        <v>0</v>
      </c>
      <c r="CV66" s="357">
        <f ca="1">IF(
COUNTIFS('Project Follow up - Base'!$S$20:$S$96,CV$2,'Project Follow up - Base'!$F$20:$F$96,$C66)&lt;= INDEX(List!$Q:$Q,MATCH(CV$2,List!$P:$P,0)),
0,
(COUNTIFS('Project Follow up - Base'!$S$20:$S$96,CV$2,'Project Follow up - Base'!$F$20:$F$96,$C66)
- INDEX(List!$Q:$Q,MATCH(CV$2,List!$P:$P,0)))
* INDEX(List!$R:$R,MATCH(CV$2,List!$P:$P,0)))</f>
        <v>0</v>
      </c>
      <c r="CW66" s="357">
        <f ca="1">IF(
COUNTIFS('Project Follow up - Base'!$S$20:$S$96,CW$2,'Project Follow up - Base'!$F$20:$F$96,$C66)&lt;= INDEX(List!$Q:$Q,MATCH(CW$2,List!$P:$P,0)),
0,
(COUNTIFS('Project Follow up - Base'!$S$20:$S$96,CW$2,'Project Follow up - Base'!$F$20:$F$96,$C66)
- INDEX(List!$Q:$Q,MATCH(CW$2,List!$P:$P,0)))
* INDEX(List!$R:$R,MATCH(CW$2,List!$P:$P,0)))</f>
        <v>0</v>
      </c>
      <c r="CX66" s="357">
        <f ca="1">IF(
COUNTIFS('Project Follow up - Base'!$S$20:$S$96,CX$2,'Project Follow up - Base'!$F$20:$F$96,$C66)&lt;= INDEX(List!$Q:$Q,MATCH(CX$2,List!$P:$P,0)),
0,
(COUNTIFS('Project Follow up - Base'!$S$20:$S$96,CX$2,'Project Follow up - Base'!$F$20:$F$96,$C66)
- INDEX(List!$Q:$Q,MATCH(CX$2,List!$P:$P,0)))
* INDEX(List!$R:$R,MATCH(CX$2,List!$P:$P,0)))</f>
        <v>0</v>
      </c>
      <c r="CY66" s="357">
        <f ca="1">IF(
COUNTIFS('Project Follow up - Base'!$S$20:$S$96,CY$2,'Project Follow up - Base'!$F$20:$F$96,$C66)&lt;= INDEX(List!$Q:$Q,MATCH(CY$2,List!$P:$P,0)),
0,
(COUNTIFS('Project Follow up - Base'!$S$20:$S$96,CY$2,'Project Follow up - Base'!$F$20:$F$96,$C66)
- INDEX(List!$Q:$Q,MATCH(CY$2,List!$P:$P,0)))
* INDEX(List!$R:$R,MATCH(CY$2,List!$P:$P,0)))</f>
        <v>0</v>
      </c>
      <c r="CZ66" s="357">
        <f ca="1">IF(
COUNTIFS('Project Follow up - Base'!$S$20:$S$96,CZ$2,'Project Follow up - Base'!$F$20:$F$96,$C66)&lt;= INDEX(List!$Q:$Q,MATCH(CZ$2,List!$P:$P,0)),
0,
(COUNTIFS('Project Follow up - Base'!$S$20:$S$96,CZ$2,'Project Follow up - Base'!$F$20:$F$96,$C66)
- INDEX(List!$Q:$Q,MATCH(CZ$2,List!$P:$P,0)))
* INDEX(List!$R:$R,MATCH(CZ$2,List!$P:$P,0)))</f>
        <v>0</v>
      </c>
      <c r="DA66" s="357">
        <f ca="1">IF(
COUNTIFS('Project Follow up - Base'!$S$20:$S$96,DA$2,'Project Follow up - Base'!$F$20:$F$96,$C66)&lt;= INDEX(List!$Q:$Q,MATCH(DA$2,List!$P:$P,0)),
0,
(COUNTIFS('Project Follow up - Base'!$S$20:$S$96,DA$2,'Project Follow up - Base'!$F$20:$F$96,$C66)
- INDEX(List!$Q:$Q,MATCH(DA$2,List!$P:$P,0)))
* INDEX(List!$R:$R,MATCH(DA$2,List!$P:$P,0)))</f>
        <v>0</v>
      </c>
      <c r="DB66" s="357">
        <f ca="1">IF(
COUNTIFS('Project Follow up - Base'!$S$20:$S$96,DB$2,'Project Follow up - Base'!$F$20:$F$96,$C66)&lt;= INDEX(List!$Q:$Q,MATCH(DB$2,List!$P:$P,0)),
0,
(COUNTIFS('Project Follow up - Base'!$S$20:$S$96,DB$2,'Project Follow up - Base'!$F$20:$F$96,$C66)
- INDEX(List!$Q:$Q,MATCH(DB$2,List!$P:$P,0)))
* INDEX(List!$R:$R,MATCH(DB$2,List!$P:$P,0)))</f>
        <v>0</v>
      </c>
    </row>
    <row r="67" spans="1:106" x14ac:dyDescent="0.2">
      <c r="A67" s="353">
        <f>COUNTIF('Project Follow up - Base'!$F$20:$F$96,C67)</f>
        <v>0</v>
      </c>
      <c r="B67" s="353">
        <f>'Employees Summary'!B68</f>
        <v>0</v>
      </c>
      <c r="C67" s="353">
        <f>'Employees Summary'!C68</f>
        <v>0</v>
      </c>
      <c r="D67" s="354" t="str">
        <f>IF(C67=0,"", IF(A67&gt;0,1-(G67*[1]KPI!$C$3)-(H67*[1]KPI!$C$4),""))</f>
        <v/>
      </c>
      <c r="E67" s="365" t="str">
        <f>IF(OR(C67='Project Follow up - Base'!$D$17,C67='Project Follow up - Base'!$D$38,C67='Project Follow up - Base'!$D$74), IF(SUMIF(B:B,B67,A:A)=0,"", AVERAGEIF(B:B,B67,D:D)),"")</f>
        <v/>
      </c>
      <c r="F67" s="366">
        <f>SUMIF('Project Follow up - Base'!$F$20:$F$102,'Employees KPIs'!C67,'Project Follow up - Base'!$AA$20:$AA$102)</f>
        <v>0</v>
      </c>
      <c r="G67" s="355">
        <f>IF( F67=0,
   0,
   IF(
     F67-
     [1]KPI!$F$3
     &lt;0,0,
     F67-
     [1]KPI!$F$3
    )*
     [1]KPI!$G$3
)</f>
        <v>0</v>
      </c>
      <c r="H67" s="355">
        <f t="shared" ca="1" si="0"/>
        <v>0</v>
      </c>
      <c r="I67" s="356">
        <f ca="1">IF(
COUNTIFS('Project Follow up - Base'!$S$20:$S$96,I$2,'Project Follow up - Base'!$F$20:$F$96,$C67)&lt;= INDEX(List!$Q:$Q,MATCH(I$2,List!$P:$P,0)),
0,
(COUNTIFS('Project Follow up - Base'!$S$20:$S$96,I$2,'Project Follow up - Base'!$F$20:$F$96,$C67)
- INDEX(List!$Q:$Q,MATCH(I$2,List!$P:$P,0)))
* INDEX(List!$R:$R,MATCH(I$2,List!$P:$P,0)))</f>
        <v>0</v>
      </c>
      <c r="J67" s="357">
        <f ca="1">IF(
COUNTIFS('Project Follow up - Base'!$S$20:$S$96,J$2,'Project Follow up - Base'!$F$20:$F$96,$C67)&lt;= INDEX(List!$Q:$Q,MATCH(J$2,List!$P:$P,0)),
0,
(COUNTIFS('Project Follow up - Base'!$S$20:$S$96,J$2,'Project Follow up - Base'!$F$20:$F$96,$C67)
- INDEX(List!$Q:$Q,MATCH(J$2,List!$P:$P,0)))
* INDEX(List!$R:$R,MATCH(J$2,List!$P:$P,0)))</f>
        <v>0</v>
      </c>
      <c r="K67" s="357">
        <f ca="1">IF(
COUNTIFS('Project Follow up - Base'!$S$20:$S$96,K$2,'Project Follow up - Base'!$F$20:$F$96,$C67)&lt;= INDEX(List!$Q:$Q,MATCH(K$2,List!$P:$P,0)),
0,
(COUNTIFS('Project Follow up - Base'!$S$20:$S$96,K$2,'Project Follow up - Base'!$F$20:$F$96,$C67)
- INDEX(List!$Q:$Q,MATCH(K$2,List!$P:$P,0)))
* INDEX(List!$R:$R,MATCH(K$2,List!$P:$P,0)))</f>
        <v>0</v>
      </c>
      <c r="L67" s="357">
        <f ca="1">IF(
COUNTIFS('Project Follow up - Base'!$S$20:$S$96,L$2,'Project Follow up - Base'!$F$20:$F$96,$C67)&lt;= INDEX(List!$Q:$Q,MATCH(L$2,List!$P:$P,0)),
0,
(COUNTIFS('Project Follow up - Base'!$S$20:$S$96,L$2,'Project Follow up - Base'!$F$20:$F$96,$C67)
- INDEX(List!$Q:$Q,MATCH(L$2,List!$P:$P,0)))
* INDEX(List!$R:$R,MATCH(L$2,List!$P:$P,0)))</f>
        <v>0</v>
      </c>
      <c r="M67" s="357">
        <f ca="1">IF(
COUNTIFS('Project Follow up - Base'!$S$20:$S$96,M$2,'Project Follow up - Base'!$F$20:$F$96,$C67)&lt;= INDEX(List!$Q:$Q,MATCH(M$2,List!$P:$P,0)),
0,
(COUNTIFS('Project Follow up - Base'!$S$20:$S$96,M$2,'Project Follow up - Base'!$F$20:$F$96,$C67)
- INDEX(List!$Q:$Q,MATCH(M$2,List!$P:$P,0)))
* INDEX(List!$R:$R,MATCH(M$2,List!$P:$P,0)))</f>
        <v>0</v>
      </c>
      <c r="N67" s="357">
        <f ca="1">IF(
COUNTIFS('Project Follow up - Base'!$S$20:$S$96,N$2,'Project Follow up - Base'!$F$20:$F$96,$C67)&lt;= INDEX(List!$Q:$Q,MATCH(N$2,List!$P:$P,0)),
0,
(COUNTIFS('Project Follow up - Base'!$S$20:$S$96,N$2,'Project Follow up - Base'!$F$20:$F$96,$C67)
- INDEX(List!$Q:$Q,MATCH(N$2,List!$P:$P,0)))
* INDEX(List!$R:$R,MATCH(N$2,List!$P:$P,0)))</f>
        <v>0</v>
      </c>
      <c r="O67" s="357">
        <f ca="1">IF(
COUNTIFS('Project Follow up - Base'!$S$20:$S$96,O$2,'Project Follow up - Base'!$F$20:$F$96,$C67)&lt;= INDEX(List!$Q:$Q,MATCH(O$2,List!$P:$P,0)),
0,
(COUNTIFS('Project Follow up - Base'!$S$20:$S$96,O$2,'Project Follow up - Base'!$F$20:$F$96,$C67)
- INDEX(List!$Q:$Q,MATCH(O$2,List!$P:$P,0)))
* INDEX(List!$R:$R,MATCH(O$2,List!$P:$P,0)))</f>
        <v>0</v>
      </c>
      <c r="P67" s="357">
        <f ca="1">IF(
COUNTIFS('Project Follow up - Base'!$S$20:$S$96,P$2,'Project Follow up - Base'!$F$20:$F$96,$C67)&lt;= INDEX(List!$Q:$Q,MATCH(P$2,List!$P:$P,0)),
0,
(COUNTIFS('Project Follow up - Base'!$S$20:$S$96,P$2,'Project Follow up - Base'!$F$20:$F$96,$C67)
- INDEX(List!$Q:$Q,MATCH(P$2,List!$P:$P,0)))
* INDEX(List!$R:$R,MATCH(P$2,List!$P:$P,0)))</f>
        <v>0</v>
      </c>
      <c r="Q67" s="357">
        <f ca="1">IF(
COUNTIFS('Project Follow up - Base'!$S$20:$S$96,Q$2,'Project Follow up - Base'!$F$20:$F$96,$C67)&lt;= INDEX(List!$Q:$Q,MATCH(Q$2,List!$P:$P,0)),
0,
(COUNTIFS('Project Follow up - Base'!$S$20:$S$96,Q$2,'Project Follow up - Base'!$F$20:$F$96,$C67)
- INDEX(List!$Q:$Q,MATCH(Q$2,List!$P:$P,0)))
* INDEX(List!$R:$R,MATCH(Q$2,List!$P:$P,0)))</f>
        <v>0</v>
      </c>
      <c r="R67" s="357">
        <f ca="1">IF(
COUNTIFS('Project Follow up - Base'!$S$20:$S$96,R$2,'Project Follow up - Base'!$F$20:$F$96,$C67)&lt;= INDEX(List!$Q:$Q,MATCH(R$2,List!$P:$P,0)),
0,
(COUNTIFS('Project Follow up - Base'!$S$20:$S$96,R$2,'Project Follow up - Base'!$F$20:$F$96,$C67)
- INDEX(List!$Q:$Q,MATCH(R$2,List!$P:$P,0)))
* INDEX(List!$R:$R,MATCH(R$2,List!$P:$P,0)))</f>
        <v>0</v>
      </c>
      <c r="S67" s="357">
        <f ca="1">IF(
COUNTIFS('Project Follow up - Base'!$S$20:$S$96,S$2,'Project Follow up - Base'!$F$20:$F$96,$C67)&lt;= INDEX(List!$Q:$Q,MATCH(S$2,List!$P:$P,0)),
0,
(COUNTIFS('Project Follow up - Base'!$S$20:$S$96,S$2,'Project Follow up - Base'!$F$20:$F$96,$C67)
- INDEX(List!$Q:$Q,MATCH(S$2,List!$P:$P,0)))
* INDEX(List!$R:$R,MATCH(S$2,List!$P:$P,0)))</f>
        <v>0</v>
      </c>
      <c r="T67" s="357">
        <f ca="1">IF(
COUNTIFS('Project Follow up - Base'!$S$20:$S$96,T$2,'Project Follow up - Base'!$F$20:$F$96,$C67)&lt;= INDEX(List!$Q:$Q,MATCH(T$2,List!$P:$P,0)),
0,
(COUNTIFS('Project Follow up - Base'!$S$20:$S$96,T$2,'Project Follow up - Base'!$F$20:$F$96,$C67)
- INDEX(List!$Q:$Q,MATCH(T$2,List!$P:$P,0)))
* INDEX(List!$R:$R,MATCH(T$2,List!$P:$P,0)))</f>
        <v>0</v>
      </c>
      <c r="U67" s="357">
        <f ca="1">IF(
COUNTIFS('Project Follow up - Base'!$S$20:$S$96,U$2,'Project Follow up - Base'!$F$20:$F$96,$C67)&lt;= INDEX(List!$Q:$Q,MATCH(U$2,List!$P:$P,0)),
0,
(COUNTIFS('Project Follow up - Base'!$S$20:$S$96,U$2,'Project Follow up - Base'!$F$20:$F$96,$C67)
- INDEX(List!$Q:$Q,MATCH(U$2,List!$P:$P,0)))
* INDEX(List!$R:$R,MATCH(U$2,List!$P:$P,0)))</f>
        <v>0</v>
      </c>
      <c r="V67" s="357">
        <f ca="1">IF(
COUNTIFS('Project Follow up - Base'!$S$20:$S$96,V$2,'Project Follow up - Base'!$F$20:$F$96,$C67)&lt;= INDEX(List!$Q:$Q,MATCH(V$2,List!$P:$P,0)),
0,
(COUNTIFS('Project Follow up - Base'!$S$20:$S$96,V$2,'Project Follow up - Base'!$F$20:$F$96,$C67)
- INDEX(List!$Q:$Q,MATCH(V$2,List!$P:$P,0)))
* INDEX(List!$R:$R,MATCH(V$2,List!$P:$P,0)))</f>
        <v>0</v>
      </c>
      <c r="W67" s="357">
        <f ca="1">IF(
COUNTIFS('Project Follow up - Base'!$S$20:$S$96,W$2,'Project Follow up - Base'!$F$20:$F$96,$C67)&lt;= INDEX(List!$Q:$Q,MATCH(W$2,List!$P:$P,0)),
0,
(COUNTIFS('Project Follow up - Base'!$S$20:$S$96,W$2,'Project Follow up - Base'!$F$20:$F$96,$C67)
- INDEX(List!$Q:$Q,MATCH(W$2,List!$P:$P,0)))
* INDEX(List!$R:$R,MATCH(W$2,List!$P:$P,0)))</f>
        <v>0</v>
      </c>
      <c r="X67" s="357">
        <f ca="1">IF(
COUNTIFS('Project Follow up - Base'!$S$20:$S$96,X$2,'Project Follow up - Base'!$F$20:$F$96,$C67)&lt;= INDEX(List!$Q:$Q,MATCH(X$2,List!$P:$P,0)),
0,
(COUNTIFS('Project Follow up - Base'!$S$20:$S$96,X$2,'Project Follow up - Base'!$F$20:$F$96,$C67)
- INDEX(List!$Q:$Q,MATCH(X$2,List!$P:$P,0)))
* INDEX(List!$R:$R,MATCH(X$2,List!$P:$P,0)))</f>
        <v>0</v>
      </c>
      <c r="Y67" s="357">
        <f ca="1">IF(
COUNTIFS('Project Follow up - Base'!$S$20:$S$96,Y$2,'Project Follow up - Base'!$F$20:$F$96,$C67)&lt;= INDEX(List!$Q:$Q,MATCH(Y$2,List!$P:$P,0)),
0,
(COUNTIFS('Project Follow up - Base'!$S$20:$S$96,Y$2,'Project Follow up - Base'!$F$20:$F$96,$C67)
- INDEX(List!$Q:$Q,MATCH(Y$2,List!$P:$P,0)))
* INDEX(List!$R:$R,MATCH(Y$2,List!$P:$P,0)))</f>
        <v>0</v>
      </c>
      <c r="Z67" s="357">
        <f ca="1">IF(
COUNTIFS('Project Follow up - Base'!$S$20:$S$96,Z$2,'Project Follow up - Base'!$F$20:$F$96,$C67)&lt;= INDEX(List!$Q:$Q,MATCH(Z$2,List!$P:$P,0)),
0,
(COUNTIFS('Project Follow up - Base'!$S$20:$S$96,Z$2,'Project Follow up - Base'!$F$20:$F$96,$C67)
- INDEX(List!$Q:$Q,MATCH(Z$2,List!$P:$P,0)))
* INDEX(List!$R:$R,MATCH(Z$2,List!$P:$P,0)))</f>
        <v>0</v>
      </c>
      <c r="AA67" s="357">
        <f ca="1">IF(
COUNTIFS('Project Follow up - Base'!$S$20:$S$96,AA$2,'Project Follow up - Base'!$F$20:$F$96,$C67)&lt;= INDEX(List!$Q:$Q,MATCH(AA$2,List!$P:$P,0)),
0,
(COUNTIFS('Project Follow up - Base'!$S$20:$S$96,AA$2,'Project Follow up - Base'!$F$20:$F$96,$C67)
- INDEX(List!$Q:$Q,MATCH(AA$2,List!$P:$P,0)))
* INDEX(List!$R:$R,MATCH(AA$2,List!$P:$P,0)))</f>
        <v>0</v>
      </c>
      <c r="AB67" s="357">
        <f ca="1">IF(
COUNTIFS('Project Follow up - Base'!$S$20:$S$96,AB$2,'Project Follow up - Base'!$F$20:$F$96,$C67)&lt;= INDEX(List!$Q:$Q,MATCH(AB$2,List!$P:$P,0)),
0,
(COUNTIFS('Project Follow up - Base'!$S$20:$S$96,AB$2,'Project Follow up - Base'!$F$20:$F$96,$C67)
- INDEX(List!$Q:$Q,MATCH(AB$2,List!$P:$P,0)))
* INDEX(List!$R:$R,MATCH(AB$2,List!$P:$P,0)))</f>
        <v>0</v>
      </c>
      <c r="AC67" s="357">
        <f ca="1">IF(
COUNTIFS('Project Follow up - Base'!$S$20:$S$96,AC$2,'Project Follow up - Base'!$F$20:$F$96,$C67)&lt;= INDEX(List!$Q:$Q,MATCH(AC$2,List!$P:$P,0)),
0,
(COUNTIFS('Project Follow up - Base'!$S$20:$S$96,AC$2,'Project Follow up - Base'!$F$20:$F$96,$C67)
- INDEX(List!$Q:$Q,MATCH(AC$2,List!$P:$P,0)))
* INDEX(List!$R:$R,MATCH(AC$2,List!$P:$P,0)))</f>
        <v>0</v>
      </c>
      <c r="AD67" s="357">
        <f ca="1">IF(
COUNTIFS('Project Follow up - Base'!$S$20:$S$96,AD$2,'Project Follow up - Base'!$F$20:$F$96,$C67)&lt;= INDEX(List!$Q:$Q,MATCH(AD$2,List!$P:$P,0)),
0,
(COUNTIFS('Project Follow up - Base'!$S$20:$S$96,AD$2,'Project Follow up - Base'!$F$20:$F$96,$C67)
- INDEX(List!$Q:$Q,MATCH(AD$2,List!$P:$P,0)))
* INDEX(List!$R:$R,MATCH(AD$2,List!$P:$P,0)))</f>
        <v>0</v>
      </c>
      <c r="AE67" s="357">
        <f ca="1">IF(
COUNTIFS('Project Follow up - Base'!$S$20:$S$96,AE$2,'Project Follow up - Base'!$F$20:$F$96,$C67)&lt;= INDEX(List!$Q:$Q,MATCH(AE$2,List!$P:$P,0)),
0,
(COUNTIFS('Project Follow up - Base'!$S$20:$S$96,AE$2,'Project Follow up - Base'!$F$20:$F$96,$C67)
- INDEX(List!$Q:$Q,MATCH(AE$2,List!$P:$P,0)))
* INDEX(List!$R:$R,MATCH(AE$2,List!$P:$P,0)))</f>
        <v>0</v>
      </c>
      <c r="AF67" s="357">
        <f ca="1">IF(
COUNTIFS('Project Follow up - Base'!$S$20:$S$96,AF$2,'Project Follow up - Base'!$F$20:$F$96,$C67)&lt;= INDEX(List!$Q:$Q,MATCH(AF$2,List!$P:$P,0)),
0,
(COUNTIFS('Project Follow up - Base'!$S$20:$S$96,AF$2,'Project Follow up - Base'!$F$20:$F$96,$C67)
- INDEX(List!$Q:$Q,MATCH(AF$2,List!$P:$P,0)))
* INDEX(List!$R:$R,MATCH(AF$2,List!$P:$P,0)))</f>
        <v>0</v>
      </c>
      <c r="AG67" s="357">
        <f ca="1">IF(
COUNTIFS('Project Follow up - Base'!$S$20:$S$96,AG$2,'Project Follow up - Base'!$F$20:$F$96,$C67)&lt;= INDEX(List!$Q:$Q,MATCH(AG$2,List!$P:$P,0)),
0,
(COUNTIFS('Project Follow up - Base'!$S$20:$S$96,AG$2,'Project Follow up - Base'!$F$20:$F$96,$C67)
- INDEX(List!$Q:$Q,MATCH(AG$2,List!$P:$P,0)))
* INDEX(List!$R:$R,MATCH(AG$2,List!$P:$P,0)))</f>
        <v>0</v>
      </c>
      <c r="AH67" s="357">
        <f ca="1">IF(
COUNTIFS('Project Follow up - Base'!$S$20:$S$96,AH$2,'Project Follow up - Base'!$F$20:$F$96,$C67)&lt;= INDEX(List!$Q:$Q,MATCH(AH$2,List!$P:$P,0)),
0,
(COUNTIFS('Project Follow up - Base'!$S$20:$S$96,AH$2,'Project Follow up - Base'!$F$20:$F$96,$C67)
- INDEX(List!$Q:$Q,MATCH(AH$2,List!$P:$P,0)))
* INDEX(List!$R:$R,MATCH(AH$2,List!$P:$P,0)))</f>
        <v>0</v>
      </c>
      <c r="AI67" s="357">
        <f ca="1">IF(
COUNTIFS('Project Follow up - Base'!$S$20:$S$96,AI$2,'Project Follow up - Base'!$F$20:$F$96,$C67)&lt;= INDEX(List!$Q:$Q,MATCH(AI$2,List!$P:$P,0)),
0,
(COUNTIFS('Project Follow up - Base'!$S$20:$S$96,AI$2,'Project Follow up - Base'!$F$20:$F$96,$C67)
- INDEX(List!$Q:$Q,MATCH(AI$2,List!$P:$P,0)))
* INDEX(List!$R:$R,MATCH(AI$2,List!$P:$P,0)))</f>
        <v>0</v>
      </c>
      <c r="AJ67" s="357">
        <f ca="1">IF(
COUNTIFS('Project Follow up - Base'!$S$20:$S$96,AJ$2,'Project Follow up - Base'!$F$20:$F$96,$C67)&lt;= INDEX(List!$Q:$Q,MATCH(AJ$2,List!$P:$P,0)),
0,
(COUNTIFS('Project Follow up - Base'!$S$20:$S$96,AJ$2,'Project Follow up - Base'!$F$20:$F$96,$C67)
- INDEX(List!$Q:$Q,MATCH(AJ$2,List!$P:$P,0)))
* INDEX(List!$R:$R,MATCH(AJ$2,List!$P:$P,0)))</f>
        <v>0</v>
      </c>
      <c r="AK67" s="357">
        <f ca="1">IF(
COUNTIFS('Project Follow up - Base'!$S$20:$S$96,AK$2,'Project Follow up - Base'!$F$20:$F$96,$C67)&lt;= INDEX(List!$Q:$Q,MATCH(AK$2,List!$P:$P,0)),
0,
(COUNTIFS('Project Follow up - Base'!$S$20:$S$96,AK$2,'Project Follow up - Base'!$F$20:$F$96,$C67)
- INDEX(List!$Q:$Q,MATCH(AK$2,List!$P:$P,0)))
* INDEX(List!$R:$R,MATCH(AK$2,List!$P:$P,0)))</f>
        <v>0</v>
      </c>
      <c r="AL67" s="357">
        <f ca="1">IF(
COUNTIFS('Project Follow up - Base'!$S$20:$S$96,AL$2,'Project Follow up - Base'!$F$20:$F$96,$C67)&lt;= INDEX(List!$Q:$Q,MATCH(AL$2,List!$P:$P,0)),
0,
(COUNTIFS('Project Follow up - Base'!$S$20:$S$96,AL$2,'Project Follow up - Base'!$F$20:$F$96,$C67)
- INDEX(List!$Q:$Q,MATCH(AL$2,List!$P:$P,0)))
* INDEX(List!$R:$R,MATCH(AL$2,List!$P:$P,0)))</f>
        <v>0</v>
      </c>
      <c r="AM67" s="357">
        <f ca="1">IF(
COUNTIFS('Project Follow up - Base'!$S$20:$S$96,AM$2,'Project Follow up - Base'!$F$20:$F$96,$C67)&lt;= INDEX(List!$Q:$Q,MATCH(AM$2,List!$P:$P,0)),
0,
(COUNTIFS('Project Follow up - Base'!$S$20:$S$96,AM$2,'Project Follow up - Base'!$F$20:$F$96,$C67)
- INDEX(List!$Q:$Q,MATCH(AM$2,List!$P:$P,0)))
* INDEX(List!$R:$R,MATCH(AM$2,List!$P:$P,0)))</f>
        <v>0</v>
      </c>
      <c r="AN67" s="357">
        <f ca="1">IF(
COUNTIFS('Project Follow up - Base'!$S$20:$S$96,AN$2,'Project Follow up - Base'!$F$20:$F$96,$C67)&lt;= INDEX(List!$Q:$Q,MATCH(AN$2,List!$P:$P,0)),
0,
(COUNTIFS('Project Follow up - Base'!$S$20:$S$96,AN$2,'Project Follow up - Base'!$F$20:$F$96,$C67)
- INDEX(List!$Q:$Q,MATCH(AN$2,List!$P:$P,0)))
* INDEX(List!$R:$R,MATCH(AN$2,List!$P:$P,0)))</f>
        <v>0</v>
      </c>
      <c r="AO67" s="357">
        <f ca="1">IF(
COUNTIFS('Project Follow up - Base'!$S$20:$S$96,AO$2,'Project Follow up - Base'!$F$20:$F$96,$C67)&lt;= INDEX(List!$Q:$Q,MATCH(AO$2,List!$P:$P,0)),
0,
(COUNTIFS('Project Follow up - Base'!$S$20:$S$96,AO$2,'Project Follow up - Base'!$F$20:$F$96,$C67)
- INDEX(List!$Q:$Q,MATCH(AO$2,List!$P:$P,0)))
* INDEX(List!$R:$R,MATCH(AO$2,List!$P:$P,0)))</f>
        <v>0</v>
      </c>
      <c r="AP67" s="357">
        <f ca="1">IF(
COUNTIFS('Project Follow up - Base'!$S$20:$S$96,AP$2,'Project Follow up - Base'!$F$20:$F$96,$C67)&lt;= INDEX(List!$Q:$Q,MATCH(AP$2,List!$P:$P,0)),
0,
(COUNTIFS('Project Follow up - Base'!$S$20:$S$96,AP$2,'Project Follow up - Base'!$F$20:$F$96,$C67)
- INDEX(List!$Q:$Q,MATCH(AP$2,List!$P:$P,0)))
* INDEX(List!$R:$R,MATCH(AP$2,List!$P:$P,0)))</f>
        <v>0</v>
      </c>
      <c r="AQ67" s="357">
        <f ca="1">IF(
COUNTIFS('Project Follow up - Base'!$S$20:$S$96,AQ$2,'Project Follow up - Base'!$F$20:$F$96,$C67)&lt;= INDEX(List!$Q:$Q,MATCH(AQ$2,List!$P:$P,0)),
0,
(COUNTIFS('Project Follow up - Base'!$S$20:$S$96,AQ$2,'Project Follow up - Base'!$F$20:$F$96,$C67)
- INDEX(List!$Q:$Q,MATCH(AQ$2,List!$P:$P,0)))
* INDEX(List!$R:$R,MATCH(AQ$2,List!$P:$P,0)))</f>
        <v>0</v>
      </c>
      <c r="AR67" s="357">
        <f ca="1">IF(
COUNTIFS('Project Follow up - Base'!$S$20:$S$96,AR$2,'Project Follow up - Base'!$F$20:$F$96,$C67)&lt;= INDEX(List!$Q:$Q,MATCH(AR$2,List!$P:$P,0)),
0,
(COUNTIFS('Project Follow up - Base'!$S$20:$S$96,AR$2,'Project Follow up - Base'!$F$20:$F$96,$C67)
- INDEX(List!$Q:$Q,MATCH(AR$2,List!$P:$P,0)))
* INDEX(List!$R:$R,MATCH(AR$2,List!$P:$P,0)))</f>
        <v>0</v>
      </c>
      <c r="AS67" s="357">
        <f ca="1">IF(
COUNTIFS('Project Follow up - Base'!$S$20:$S$96,AS$2,'Project Follow up - Base'!$F$20:$F$96,$C67)&lt;= INDEX(List!$Q:$Q,MATCH(AS$2,List!$P:$P,0)),
0,
(COUNTIFS('Project Follow up - Base'!$S$20:$S$96,AS$2,'Project Follow up - Base'!$F$20:$F$96,$C67)
- INDEX(List!$Q:$Q,MATCH(AS$2,List!$P:$P,0)))
* INDEX(List!$R:$R,MATCH(AS$2,List!$P:$P,0)))</f>
        <v>0</v>
      </c>
      <c r="AT67" s="357">
        <f ca="1">IF(
COUNTIFS('Project Follow up - Base'!$S$20:$S$96,AT$2,'Project Follow up - Base'!$F$20:$F$96,$C67)&lt;= INDEX(List!$Q:$Q,MATCH(AT$2,List!$P:$P,0)),
0,
(COUNTIFS('Project Follow up - Base'!$S$20:$S$96,AT$2,'Project Follow up - Base'!$F$20:$F$96,$C67)
- INDEX(List!$Q:$Q,MATCH(AT$2,List!$P:$P,0)))
* INDEX(List!$R:$R,MATCH(AT$2,List!$P:$P,0)))</f>
        <v>0</v>
      </c>
      <c r="AU67" s="357">
        <f ca="1">IF(
COUNTIFS('Project Follow up - Base'!$S$20:$S$96,AU$2,'Project Follow up - Base'!$F$20:$F$96,$C67)&lt;= INDEX(List!$Q:$Q,MATCH(AU$2,List!$P:$P,0)),
0,
(COUNTIFS('Project Follow up - Base'!$S$20:$S$96,AU$2,'Project Follow up - Base'!$F$20:$F$96,$C67)
- INDEX(List!$Q:$Q,MATCH(AU$2,List!$P:$P,0)))
* INDEX(List!$R:$R,MATCH(AU$2,List!$P:$P,0)))</f>
        <v>0</v>
      </c>
      <c r="AV67" s="357">
        <f ca="1">IF(
COUNTIFS('Project Follow up - Base'!$S$20:$S$96,AV$2,'Project Follow up - Base'!$F$20:$F$96,$C67)&lt;= INDEX(List!$Q:$Q,MATCH(AV$2,List!$P:$P,0)),
0,
(COUNTIFS('Project Follow up - Base'!$S$20:$S$96,AV$2,'Project Follow up - Base'!$F$20:$F$96,$C67)
- INDEX(List!$Q:$Q,MATCH(AV$2,List!$P:$P,0)))
* INDEX(List!$R:$R,MATCH(AV$2,List!$P:$P,0)))</f>
        <v>0</v>
      </c>
      <c r="AW67" s="357">
        <f ca="1">IF(
COUNTIFS('Project Follow up - Base'!$S$20:$S$96,AW$2,'Project Follow up - Base'!$F$20:$F$96,$C67)&lt;= INDEX(List!$Q:$Q,MATCH(AW$2,List!$P:$P,0)),
0,
(COUNTIFS('Project Follow up - Base'!$S$20:$S$96,AW$2,'Project Follow up - Base'!$F$20:$F$96,$C67)
- INDEX(List!$Q:$Q,MATCH(AW$2,List!$P:$P,0)))
* INDEX(List!$R:$R,MATCH(AW$2,List!$P:$P,0)))</f>
        <v>0</v>
      </c>
      <c r="AX67" s="357">
        <f ca="1">IF(
COUNTIFS('Project Follow up - Base'!$S$20:$S$96,AX$2,'Project Follow up - Base'!$F$20:$F$96,$C67)&lt;= INDEX(List!$Q:$Q,MATCH(AX$2,List!$P:$P,0)),
0,
(COUNTIFS('Project Follow up - Base'!$S$20:$S$96,AX$2,'Project Follow up - Base'!$F$20:$F$96,$C67)
- INDEX(List!$Q:$Q,MATCH(AX$2,List!$P:$P,0)))
* INDEX(List!$R:$R,MATCH(AX$2,List!$P:$P,0)))</f>
        <v>0</v>
      </c>
      <c r="AY67" s="357">
        <f ca="1">IF(
COUNTIFS('Project Follow up - Base'!$S$20:$S$96,AY$2,'Project Follow up - Base'!$F$20:$F$96,$C67)&lt;= INDEX(List!$Q:$Q,MATCH(AY$2,List!$P:$P,0)),
0,
(COUNTIFS('Project Follow up - Base'!$S$20:$S$96,AY$2,'Project Follow up - Base'!$F$20:$F$96,$C67)
- INDEX(List!$Q:$Q,MATCH(AY$2,List!$P:$P,0)))
* INDEX(List!$R:$R,MATCH(AY$2,List!$P:$P,0)))</f>
        <v>0</v>
      </c>
      <c r="AZ67" s="357">
        <f ca="1">IF(
COUNTIFS('Project Follow up - Base'!$S$20:$S$96,AZ$2,'Project Follow up - Base'!$F$20:$F$96,$C67)&lt;= INDEX(List!$Q:$Q,MATCH(AZ$2,List!$P:$P,0)),
0,
(COUNTIFS('Project Follow up - Base'!$S$20:$S$96,AZ$2,'Project Follow up - Base'!$F$20:$F$96,$C67)
- INDEX(List!$Q:$Q,MATCH(AZ$2,List!$P:$P,0)))
* INDEX(List!$R:$R,MATCH(AZ$2,List!$P:$P,0)))</f>
        <v>0</v>
      </c>
      <c r="BA67" s="357">
        <f ca="1">IF(
COUNTIFS('Project Follow up - Base'!$S$20:$S$96,BA$2,'Project Follow up - Base'!$F$20:$F$96,$C67)&lt;= INDEX(List!$Q:$Q,MATCH(BA$2,List!$P:$P,0)),
0,
(COUNTIFS('Project Follow up - Base'!$S$20:$S$96,BA$2,'Project Follow up - Base'!$F$20:$F$96,$C67)
- INDEX(List!$Q:$Q,MATCH(BA$2,List!$P:$P,0)))
* INDEX(List!$R:$R,MATCH(BA$2,List!$P:$P,0)))</f>
        <v>0</v>
      </c>
      <c r="BB67" s="357">
        <f ca="1">IF(
COUNTIFS('Project Follow up - Base'!$S$20:$S$96,BB$2,'Project Follow up - Base'!$F$20:$F$96,$C67)&lt;= INDEX(List!$Q:$Q,MATCH(BB$2,List!$P:$P,0)),
0,
(COUNTIFS('Project Follow up - Base'!$S$20:$S$96,BB$2,'Project Follow up - Base'!$F$20:$F$96,$C67)
- INDEX(List!$Q:$Q,MATCH(BB$2,List!$P:$P,0)))
* INDEX(List!$R:$R,MATCH(BB$2,List!$P:$P,0)))</f>
        <v>0</v>
      </c>
      <c r="BC67" s="357">
        <f ca="1">IF(
COUNTIFS('Project Follow up - Base'!$S$20:$S$96,BC$2,'Project Follow up - Base'!$F$20:$F$96,$C67)&lt;= INDEX(List!$Q:$Q,MATCH(BC$2,List!$P:$P,0)),
0,
(COUNTIFS('Project Follow up - Base'!$S$20:$S$96,BC$2,'Project Follow up - Base'!$F$20:$F$96,$C67)
- INDEX(List!$Q:$Q,MATCH(BC$2,List!$P:$P,0)))
* INDEX(List!$R:$R,MATCH(BC$2,List!$P:$P,0)))</f>
        <v>0</v>
      </c>
      <c r="BD67" s="357">
        <f ca="1">IF(
COUNTIFS('Project Follow up - Base'!$S$20:$S$96,BD$2,'Project Follow up - Base'!$F$20:$F$96,$C67)&lt;= INDEX(List!$Q:$Q,MATCH(BD$2,List!$P:$P,0)),
0,
(COUNTIFS('Project Follow up - Base'!$S$20:$S$96,BD$2,'Project Follow up - Base'!$F$20:$F$96,$C67)
- INDEX(List!$Q:$Q,MATCH(BD$2,List!$P:$P,0)))
* INDEX(List!$R:$R,MATCH(BD$2,List!$P:$P,0)))</f>
        <v>0</v>
      </c>
      <c r="BE67" s="357">
        <f ca="1">IF(
COUNTIFS('Project Follow up - Base'!$S$20:$S$96,BE$2,'Project Follow up - Base'!$F$20:$F$96,$C67)&lt;= INDEX(List!$Q:$Q,MATCH(BE$2,List!$P:$P,0)),
0,
(COUNTIFS('Project Follow up - Base'!$S$20:$S$96,BE$2,'Project Follow up - Base'!$F$20:$F$96,$C67)
- INDEX(List!$Q:$Q,MATCH(BE$2,List!$P:$P,0)))
* INDEX(List!$R:$R,MATCH(BE$2,List!$P:$P,0)))</f>
        <v>0</v>
      </c>
      <c r="BF67" s="357">
        <f ca="1">IF(
COUNTIFS('Project Follow up - Base'!$S$20:$S$96,BF$2,'Project Follow up - Base'!$F$20:$F$96,$C67)&lt;= INDEX(List!$Q:$Q,MATCH(BF$2,List!$P:$P,0)),
0,
(COUNTIFS('Project Follow up - Base'!$S$20:$S$96,BF$2,'Project Follow up - Base'!$F$20:$F$96,$C67)
- INDEX(List!$Q:$Q,MATCH(BF$2,List!$P:$P,0)))
* INDEX(List!$R:$R,MATCH(BF$2,List!$P:$P,0)))</f>
        <v>0</v>
      </c>
      <c r="BG67" s="357">
        <f ca="1">IF(
COUNTIFS('Project Follow up - Base'!$S$20:$S$96,BG$2,'Project Follow up - Base'!$F$20:$F$96,$C67)&lt;= INDEX(List!$Q:$Q,MATCH(BG$2,List!$P:$P,0)),
0,
(COUNTIFS('Project Follow up - Base'!$S$20:$S$96,BG$2,'Project Follow up - Base'!$F$20:$F$96,$C67)
- INDEX(List!$Q:$Q,MATCH(BG$2,List!$P:$P,0)))
* INDEX(List!$R:$R,MATCH(BG$2,List!$P:$P,0)))</f>
        <v>0</v>
      </c>
      <c r="BH67" s="357">
        <f ca="1">IF(
COUNTIFS('Project Follow up - Base'!$S$20:$S$96,BH$2,'Project Follow up - Base'!$F$20:$F$96,$C67)&lt;= INDEX(List!$Q:$Q,MATCH(BH$2,List!$P:$P,0)),
0,
(COUNTIFS('Project Follow up - Base'!$S$20:$S$96,BH$2,'Project Follow up - Base'!$F$20:$F$96,$C67)
- INDEX(List!$Q:$Q,MATCH(BH$2,List!$P:$P,0)))
* INDEX(List!$R:$R,MATCH(BH$2,List!$P:$P,0)))</f>
        <v>0</v>
      </c>
      <c r="BI67" s="357">
        <f ca="1">IF(
COUNTIFS('Project Follow up - Base'!$S$20:$S$96,BI$2,'Project Follow up - Base'!$F$20:$F$96,$C67)&lt;= INDEX(List!$Q:$Q,MATCH(BI$2,List!$P:$P,0)),
0,
(COUNTIFS('Project Follow up - Base'!$S$20:$S$96,BI$2,'Project Follow up - Base'!$F$20:$F$96,$C67)
- INDEX(List!$Q:$Q,MATCH(BI$2,List!$P:$P,0)))
* INDEX(List!$R:$R,MATCH(BI$2,List!$P:$P,0)))</f>
        <v>0</v>
      </c>
      <c r="BJ67" s="357">
        <f ca="1">IF(
COUNTIFS('Project Follow up - Base'!$S$20:$S$96,BJ$2,'Project Follow up - Base'!$F$20:$F$96,$C67)&lt;= INDEX(List!$Q:$Q,MATCH(BJ$2,List!$P:$P,0)),
0,
(COUNTIFS('Project Follow up - Base'!$S$20:$S$96,BJ$2,'Project Follow up - Base'!$F$20:$F$96,$C67)
- INDEX(List!$Q:$Q,MATCH(BJ$2,List!$P:$P,0)))
* INDEX(List!$R:$R,MATCH(BJ$2,List!$P:$P,0)))</f>
        <v>0</v>
      </c>
      <c r="BK67" s="357">
        <f ca="1">IF(
COUNTIFS('Project Follow up - Base'!$S$20:$S$96,BK$2,'Project Follow up - Base'!$F$20:$F$96,$C67)&lt;= INDEX(List!$Q:$Q,MATCH(BK$2,List!$P:$P,0)),
0,
(COUNTIFS('Project Follow up - Base'!$S$20:$S$96,BK$2,'Project Follow up - Base'!$F$20:$F$96,$C67)
- INDEX(List!$Q:$Q,MATCH(BK$2,List!$P:$P,0)))
* INDEX(List!$R:$R,MATCH(BK$2,List!$P:$P,0)))</f>
        <v>0</v>
      </c>
      <c r="BL67" s="357">
        <f ca="1">IF(
COUNTIFS('Project Follow up - Base'!$S$20:$S$96,BL$2,'Project Follow up - Base'!$F$20:$F$96,$C67)&lt;= INDEX(List!$Q:$Q,MATCH(BL$2,List!$P:$P,0)),
0,
(COUNTIFS('Project Follow up - Base'!$S$20:$S$96,BL$2,'Project Follow up - Base'!$F$20:$F$96,$C67)
- INDEX(List!$Q:$Q,MATCH(BL$2,List!$P:$P,0)))
* INDEX(List!$R:$R,MATCH(BL$2,List!$P:$P,0)))</f>
        <v>0</v>
      </c>
      <c r="BM67" s="357">
        <f ca="1">IF(
COUNTIFS('Project Follow up - Base'!$S$20:$S$96,BM$2,'Project Follow up - Base'!$F$20:$F$96,$C67)&lt;= INDEX(List!$Q:$Q,MATCH(BM$2,List!$P:$P,0)),
0,
(COUNTIFS('Project Follow up - Base'!$S$20:$S$96,BM$2,'Project Follow up - Base'!$F$20:$F$96,$C67)
- INDEX(List!$Q:$Q,MATCH(BM$2,List!$P:$P,0)))
* INDEX(List!$R:$R,MATCH(BM$2,List!$P:$P,0)))</f>
        <v>0</v>
      </c>
      <c r="BN67" s="357">
        <f ca="1">IF(
COUNTIFS('Project Follow up - Base'!$S$20:$S$96,BN$2,'Project Follow up - Base'!$F$20:$F$96,$C67)&lt;= INDEX(List!$Q:$Q,MATCH(BN$2,List!$P:$P,0)),
0,
(COUNTIFS('Project Follow up - Base'!$S$20:$S$96,BN$2,'Project Follow up - Base'!$F$20:$F$96,$C67)
- INDEX(List!$Q:$Q,MATCH(BN$2,List!$P:$P,0)))
* INDEX(List!$R:$R,MATCH(BN$2,List!$P:$P,0)))</f>
        <v>0</v>
      </c>
      <c r="BO67" s="357">
        <f ca="1">IF(
COUNTIFS('Project Follow up - Base'!$S$20:$S$96,BO$2,'Project Follow up - Base'!$F$20:$F$96,$C67)&lt;= INDEX(List!$Q:$Q,MATCH(BO$2,List!$P:$P,0)),
0,
(COUNTIFS('Project Follow up - Base'!$S$20:$S$96,BO$2,'Project Follow up - Base'!$F$20:$F$96,$C67)
- INDEX(List!$Q:$Q,MATCH(BO$2,List!$P:$P,0)))
* INDEX(List!$R:$R,MATCH(BO$2,List!$P:$P,0)))</f>
        <v>0</v>
      </c>
      <c r="BP67" s="357">
        <f ca="1">IF(
COUNTIFS('Project Follow up - Base'!$S$20:$S$96,BP$2,'Project Follow up - Base'!$F$20:$F$96,$C67)&lt;= INDEX(List!$Q:$Q,MATCH(BP$2,List!$P:$P,0)),
0,
(COUNTIFS('Project Follow up - Base'!$S$20:$S$96,BP$2,'Project Follow up - Base'!$F$20:$F$96,$C67)
- INDEX(List!$Q:$Q,MATCH(BP$2,List!$P:$P,0)))
* INDEX(List!$R:$R,MATCH(BP$2,List!$P:$P,0)))</f>
        <v>0</v>
      </c>
      <c r="BQ67" s="357">
        <f ca="1">IF(
COUNTIFS('Project Follow up - Base'!$S$20:$S$96,BQ$2,'Project Follow up - Base'!$F$20:$F$96,$C67)&lt;= INDEX(List!$Q:$Q,MATCH(BQ$2,List!$P:$P,0)),
0,
(COUNTIFS('Project Follow up - Base'!$S$20:$S$96,BQ$2,'Project Follow up - Base'!$F$20:$F$96,$C67)
- INDEX(List!$Q:$Q,MATCH(BQ$2,List!$P:$P,0)))
* INDEX(List!$R:$R,MATCH(BQ$2,List!$P:$P,0)))</f>
        <v>0</v>
      </c>
      <c r="BR67" s="357">
        <f ca="1">IF(
COUNTIFS('Project Follow up - Base'!$S$20:$S$96,BR$2,'Project Follow up - Base'!$F$20:$F$96,$C67)&lt;= INDEX(List!$Q:$Q,MATCH(BR$2,List!$P:$P,0)),
0,
(COUNTIFS('Project Follow up - Base'!$S$20:$S$96,BR$2,'Project Follow up - Base'!$F$20:$F$96,$C67)
- INDEX(List!$Q:$Q,MATCH(BR$2,List!$P:$P,0)))
* INDEX(List!$R:$R,MATCH(BR$2,List!$P:$P,0)))</f>
        <v>0</v>
      </c>
      <c r="BS67" s="357">
        <f ca="1">IF(
COUNTIFS('Project Follow up - Base'!$S$20:$S$96,BS$2,'Project Follow up - Base'!$F$20:$F$96,$C67)&lt;= INDEX(List!$Q:$Q,MATCH(BS$2,List!$P:$P,0)),
0,
(COUNTIFS('Project Follow up - Base'!$S$20:$S$96,BS$2,'Project Follow up - Base'!$F$20:$F$96,$C67)
- INDEX(List!$Q:$Q,MATCH(BS$2,List!$P:$P,0)))
* INDEX(List!$R:$R,MATCH(BS$2,List!$P:$P,0)))</f>
        <v>0</v>
      </c>
      <c r="BT67" s="357">
        <f ca="1">IF(
COUNTIFS('Project Follow up - Base'!$S$20:$S$96,BT$2,'Project Follow up - Base'!$F$20:$F$96,$C67)&lt;= INDEX(List!$Q:$Q,MATCH(BT$2,List!$P:$P,0)),
0,
(COUNTIFS('Project Follow up - Base'!$S$20:$S$96,BT$2,'Project Follow up - Base'!$F$20:$F$96,$C67)
- INDEX(List!$Q:$Q,MATCH(BT$2,List!$P:$P,0)))
* INDEX(List!$R:$R,MATCH(BT$2,List!$P:$P,0)))</f>
        <v>0</v>
      </c>
      <c r="BU67" s="357">
        <f ca="1">IF(
COUNTIFS('Project Follow up - Base'!$S$20:$S$96,BU$2,'Project Follow up - Base'!$F$20:$F$96,$C67)&lt;= INDEX(List!$Q:$Q,MATCH(BU$2,List!$P:$P,0)),
0,
(COUNTIFS('Project Follow up - Base'!$S$20:$S$96,BU$2,'Project Follow up - Base'!$F$20:$F$96,$C67)
- INDEX(List!$Q:$Q,MATCH(BU$2,List!$P:$P,0)))
* INDEX(List!$R:$R,MATCH(BU$2,List!$P:$P,0)))</f>
        <v>0</v>
      </c>
      <c r="BV67" s="357">
        <f ca="1">IF(
COUNTIFS('Project Follow up - Base'!$S$20:$S$96,BV$2,'Project Follow up - Base'!$F$20:$F$96,$C67)&lt;= INDEX(List!$Q:$Q,MATCH(BV$2,List!$P:$P,0)),
0,
(COUNTIFS('Project Follow up - Base'!$S$20:$S$96,BV$2,'Project Follow up - Base'!$F$20:$F$96,$C67)
- INDEX(List!$Q:$Q,MATCH(BV$2,List!$P:$P,0)))
* INDEX(List!$R:$R,MATCH(BV$2,List!$P:$P,0)))</f>
        <v>0</v>
      </c>
      <c r="BW67" s="357">
        <f ca="1">IF(
COUNTIFS('Project Follow up - Base'!$S$20:$S$96,BW$2,'Project Follow up - Base'!$F$20:$F$96,$C67)&lt;= INDEX(List!$Q:$Q,MATCH(BW$2,List!$P:$P,0)),
0,
(COUNTIFS('Project Follow up - Base'!$S$20:$S$96,BW$2,'Project Follow up - Base'!$F$20:$F$96,$C67)
- INDEX(List!$Q:$Q,MATCH(BW$2,List!$P:$P,0)))
* INDEX(List!$R:$R,MATCH(BW$2,List!$P:$P,0)))</f>
        <v>0</v>
      </c>
      <c r="BX67" s="357">
        <f ca="1">IF(
COUNTIFS('Project Follow up - Base'!$S$20:$S$96,BX$2,'Project Follow up - Base'!$F$20:$F$96,$C67)&lt;= INDEX(List!$Q:$Q,MATCH(BX$2,List!$P:$P,0)),
0,
(COUNTIFS('Project Follow up - Base'!$S$20:$S$96,BX$2,'Project Follow up - Base'!$F$20:$F$96,$C67)
- INDEX(List!$Q:$Q,MATCH(BX$2,List!$P:$P,0)))
* INDEX(List!$R:$R,MATCH(BX$2,List!$P:$P,0)))</f>
        <v>0</v>
      </c>
      <c r="BY67" s="357">
        <f ca="1">IF(
COUNTIFS('Project Follow up - Base'!$S$20:$S$96,BY$2,'Project Follow up - Base'!$F$20:$F$96,$C67)&lt;= INDEX(List!$Q:$Q,MATCH(BY$2,List!$P:$P,0)),
0,
(COUNTIFS('Project Follow up - Base'!$S$20:$S$96,BY$2,'Project Follow up - Base'!$F$20:$F$96,$C67)
- INDEX(List!$Q:$Q,MATCH(BY$2,List!$P:$P,0)))
* INDEX(List!$R:$R,MATCH(BY$2,List!$P:$P,0)))</f>
        <v>0</v>
      </c>
      <c r="BZ67" s="357">
        <f ca="1">IF(
COUNTIFS('Project Follow up - Base'!$S$20:$S$96,BZ$2,'Project Follow up - Base'!$F$20:$F$96,$C67)&lt;= INDEX(List!$Q:$Q,MATCH(BZ$2,List!$P:$P,0)),
0,
(COUNTIFS('Project Follow up - Base'!$S$20:$S$96,BZ$2,'Project Follow up - Base'!$F$20:$F$96,$C67)
- INDEX(List!$Q:$Q,MATCH(BZ$2,List!$P:$P,0)))
* INDEX(List!$R:$R,MATCH(BZ$2,List!$P:$P,0)))</f>
        <v>0</v>
      </c>
      <c r="CA67" s="357">
        <f ca="1">IF(
COUNTIFS('Project Follow up - Base'!$S$20:$S$96,CA$2,'Project Follow up - Base'!$F$20:$F$96,$C67)&lt;= INDEX(List!$Q:$Q,MATCH(CA$2,List!$P:$P,0)),
0,
(COUNTIFS('Project Follow up - Base'!$S$20:$S$96,CA$2,'Project Follow up - Base'!$F$20:$F$96,$C67)
- INDEX(List!$Q:$Q,MATCH(CA$2,List!$P:$P,0)))
* INDEX(List!$R:$R,MATCH(CA$2,List!$P:$P,0)))</f>
        <v>0</v>
      </c>
      <c r="CB67" s="357">
        <f ca="1">IF(
COUNTIFS('Project Follow up - Base'!$S$20:$S$96,CB$2,'Project Follow up - Base'!$F$20:$F$96,$C67)&lt;= INDEX(List!$Q:$Q,MATCH(CB$2,List!$P:$P,0)),
0,
(COUNTIFS('Project Follow up - Base'!$S$20:$S$96,CB$2,'Project Follow up - Base'!$F$20:$F$96,$C67)
- INDEX(List!$Q:$Q,MATCH(CB$2,List!$P:$P,0)))
* INDEX(List!$R:$R,MATCH(CB$2,List!$P:$P,0)))</f>
        <v>0</v>
      </c>
      <c r="CC67" s="357">
        <f ca="1">IF(
COUNTIFS('Project Follow up - Base'!$S$20:$S$96,CC$2,'Project Follow up - Base'!$F$20:$F$96,$C67)&lt;= INDEX(List!$Q:$Q,MATCH(CC$2,List!$P:$P,0)),
0,
(COUNTIFS('Project Follow up - Base'!$S$20:$S$96,CC$2,'Project Follow up - Base'!$F$20:$F$96,$C67)
- INDEX(List!$Q:$Q,MATCH(CC$2,List!$P:$P,0)))
* INDEX(List!$R:$R,MATCH(CC$2,List!$P:$P,0)))</f>
        <v>0</v>
      </c>
      <c r="CD67" s="357">
        <f ca="1">IF(
COUNTIFS('Project Follow up - Base'!$S$20:$S$96,CD$2,'Project Follow up - Base'!$F$20:$F$96,$C67)&lt;= INDEX(List!$Q:$Q,MATCH(CD$2,List!$P:$P,0)),
0,
(COUNTIFS('Project Follow up - Base'!$S$20:$S$96,CD$2,'Project Follow up - Base'!$F$20:$F$96,$C67)
- INDEX(List!$Q:$Q,MATCH(CD$2,List!$P:$P,0)))
* INDEX(List!$R:$R,MATCH(CD$2,List!$P:$P,0)))</f>
        <v>0</v>
      </c>
      <c r="CE67" s="357">
        <f ca="1">IF(
COUNTIFS('Project Follow up - Base'!$S$20:$S$96,CE$2,'Project Follow up - Base'!$F$20:$F$96,$C67)&lt;= INDEX(List!$Q:$Q,MATCH(CE$2,List!$P:$P,0)),
0,
(COUNTIFS('Project Follow up - Base'!$S$20:$S$96,CE$2,'Project Follow up - Base'!$F$20:$F$96,$C67)
- INDEX(List!$Q:$Q,MATCH(CE$2,List!$P:$P,0)))
* INDEX(List!$R:$R,MATCH(CE$2,List!$P:$P,0)))</f>
        <v>0</v>
      </c>
      <c r="CF67" s="357">
        <f ca="1">IF(
COUNTIFS('Project Follow up - Base'!$S$20:$S$96,CF$2,'Project Follow up - Base'!$F$20:$F$96,$C67)&lt;= INDEX(List!$Q:$Q,MATCH(CF$2,List!$P:$P,0)),
0,
(COUNTIFS('Project Follow up - Base'!$S$20:$S$96,CF$2,'Project Follow up - Base'!$F$20:$F$96,$C67)
- INDEX(List!$Q:$Q,MATCH(CF$2,List!$P:$P,0)))
* INDEX(List!$R:$R,MATCH(CF$2,List!$P:$P,0)))</f>
        <v>0</v>
      </c>
      <c r="CG67" s="357">
        <f ca="1">IF(
COUNTIFS('Project Follow up - Base'!$S$20:$S$96,CG$2,'Project Follow up - Base'!$F$20:$F$96,$C67)&lt;= INDEX(List!$Q:$Q,MATCH(CG$2,List!$P:$P,0)),
0,
(COUNTIFS('Project Follow up - Base'!$S$20:$S$96,CG$2,'Project Follow up - Base'!$F$20:$F$96,$C67)
- INDEX(List!$Q:$Q,MATCH(CG$2,List!$P:$P,0)))
* INDEX(List!$R:$R,MATCH(CG$2,List!$P:$P,0)))</f>
        <v>0</v>
      </c>
      <c r="CH67" s="357">
        <f ca="1">IF(
COUNTIFS('Project Follow up - Base'!$S$20:$S$96,CH$2,'Project Follow up - Base'!$F$20:$F$96,$C67)&lt;= INDEX(List!$Q:$Q,MATCH(CH$2,List!$P:$P,0)),
0,
(COUNTIFS('Project Follow up - Base'!$S$20:$S$96,CH$2,'Project Follow up - Base'!$F$20:$F$96,$C67)
- INDEX(List!$Q:$Q,MATCH(CH$2,List!$P:$P,0)))
* INDEX(List!$R:$R,MATCH(CH$2,List!$P:$P,0)))</f>
        <v>0</v>
      </c>
      <c r="CI67" s="357">
        <f ca="1">IF(
COUNTIFS('Project Follow up - Base'!$S$20:$S$96,CI$2,'Project Follow up - Base'!$F$20:$F$96,$C67)&lt;= INDEX(List!$Q:$Q,MATCH(CI$2,List!$P:$P,0)),
0,
(COUNTIFS('Project Follow up - Base'!$S$20:$S$96,CI$2,'Project Follow up - Base'!$F$20:$F$96,$C67)
- INDEX(List!$Q:$Q,MATCH(CI$2,List!$P:$P,0)))
* INDEX(List!$R:$R,MATCH(CI$2,List!$P:$P,0)))</f>
        <v>0</v>
      </c>
      <c r="CJ67" s="357">
        <f ca="1">IF(
COUNTIFS('Project Follow up - Base'!$S$20:$S$96,CJ$2,'Project Follow up - Base'!$F$20:$F$96,$C67)&lt;= INDEX(List!$Q:$Q,MATCH(CJ$2,List!$P:$P,0)),
0,
(COUNTIFS('Project Follow up - Base'!$S$20:$S$96,CJ$2,'Project Follow up - Base'!$F$20:$F$96,$C67)
- INDEX(List!$Q:$Q,MATCH(CJ$2,List!$P:$P,0)))
* INDEX(List!$R:$R,MATCH(CJ$2,List!$P:$P,0)))</f>
        <v>0</v>
      </c>
      <c r="CK67" s="357">
        <f ca="1">IF(
COUNTIFS('Project Follow up - Base'!$S$20:$S$96,CK$2,'Project Follow up - Base'!$F$20:$F$96,$C67)&lt;= INDEX(List!$Q:$Q,MATCH(CK$2,List!$P:$P,0)),
0,
(COUNTIFS('Project Follow up - Base'!$S$20:$S$96,CK$2,'Project Follow up - Base'!$F$20:$F$96,$C67)
- INDEX(List!$Q:$Q,MATCH(CK$2,List!$P:$P,0)))
* INDEX(List!$R:$R,MATCH(CK$2,List!$P:$P,0)))</f>
        <v>0</v>
      </c>
      <c r="CL67" s="357">
        <f ca="1">IF(
COUNTIFS('Project Follow up - Base'!$S$20:$S$96,CL$2,'Project Follow up - Base'!$F$20:$F$96,$C67)&lt;= INDEX(List!$Q:$Q,MATCH(CL$2,List!$P:$P,0)),
0,
(COUNTIFS('Project Follow up - Base'!$S$20:$S$96,CL$2,'Project Follow up - Base'!$F$20:$F$96,$C67)
- INDEX(List!$Q:$Q,MATCH(CL$2,List!$P:$P,0)))
* INDEX(List!$R:$R,MATCH(CL$2,List!$P:$P,0)))</f>
        <v>0</v>
      </c>
      <c r="CM67" s="357">
        <f ca="1">IF(
COUNTIFS('Project Follow up - Base'!$S$20:$S$96,CM$2,'Project Follow up - Base'!$F$20:$F$96,$C67)&lt;= INDEX(List!$Q:$Q,MATCH(CM$2,List!$P:$P,0)),
0,
(COUNTIFS('Project Follow up - Base'!$S$20:$S$96,CM$2,'Project Follow up - Base'!$F$20:$F$96,$C67)
- INDEX(List!$Q:$Q,MATCH(CM$2,List!$P:$P,0)))
* INDEX(List!$R:$R,MATCH(CM$2,List!$P:$P,0)))</f>
        <v>0</v>
      </c>
      <c r="CN67" s="357">
        <f ca="1">IF(
COUNTIFS('Project Follow up - Base'!$S$20:$S$96,CN$2,'Project Follow up - Base'!$F$20:$F$96,$C67)&lt;= INDEX(List!$Q:$Q,MATCH(CN$2,List!$P:$P,0)),
0,
(COUNTIFS('Project Follow up - Base'!$S$20:$S$96,CN$2,'Project Follow up - Base'!$F$20:$F$96,$C67)
- INDEX(List!$Q:$Q,MATCH(CN$2,List!$P:$P,0)))
* INDEX(List!$R:$R,MATCH(CN$2,List!$P:$P,0)))</f>
        <v>0</v>
      </c>
      <c r="CO67" s="357">
        <f ca="1">IF(
COUNTIFS('Project Follow up - Base'!$S$20:$S$96,CO$2,'Project Follow up - Base'!$F$20:$F$96,$C67)&lt;= INDEX(List!$Q:$Q,MATCH(CO$2,List!$P:$P,0)),
0,
(COUNTIFS('Project Follow up - Base'!$S$20:$S$96,CO$2,'Project Follow up - Base'!$F$20:$F$96,$C67)
- INDEX(List!$Q:$Q,MATCH(CO$2,List!$P:$P,0)))
* INDEX(List!$R:$R,MATCH(CO$2,List!$P:$P,0)))</f>
        <v>0</v>
      </c>
      <c r="CP67" s="357">
        <f ca="1">IF(
COUNTIFS('Project Follow up - Base'!$S$20:$S$96,CP$2,'Project Follow up - Base'!$F$20:$F$96,$C67)&lt;= INDEX(List!$Q:$Q,MATCH(CP$2,List!$P:$P,0)),
0,
(COUNTIFS('Project Follow up - Base'!$S$20:$S$96,CP$2,'Project Follow up - Base'!$F$20:$F$96,$C67)
- INDEX(List!$Q:$Q,MATCH(CP$2,List!$P:$P,0)))
* INDEX(List!$R:$R,MATCH(CP$2,List!$P:$P,0)))</f>
        <v>0</v>
      </c>
      <c r="CQ67" s="357">
        <f ca="1">IF(
COUNTIFS('Project Follow up - Base'!$S$20:$S$96,CQ$2,'Project Follow up - Base'!$F$20:$F$96,$C67)&lt;= INDEX(List!$Q:$Q,MATCH(CQ$2,List!$P:$P,0)),
0,
(COUNTIFS('Project Follow up - Base'!$S$20:$S$96,CQ$2,'Project Follow up - Base'!$F$20:$F$96,$C67)
- INDEX(List!$Q:$Q,MATCH(CQ$2,List!$P:$P,0)))
* INDEX(List!$R:$R,MATCH(CQ$2,List!$P:$P,0)))</f>
        <v>0</v>
      </c>
      <c r="CR67" s="357">
        <f ca="1">IF(
COUNTIFS('Project Follow up - Base'!$S$20:$S$96,CR$2,'Project Follow up - Base'!$F$20:$F$96,$C67)&lt;= INDEX(List!$Q:$Q,MATCH(CR$2,List!$P:$P,0)),
0,
(COUNTIFS('Project Follow up - Base'!$S$20:$S$96,CR$2,'Project Follow up - Base'!$F$20:$F$96,$C67)
- INDEX(List!$Q:$Q,MATCH(CR$2,List!$P:$P,0)))
* INDEX(List!$R:$R,MATCH(CR$2,List!$P:$P,0)))</f>
        <v>0</v>
      </c>
      <c r="CS67" s="357">
        <f ca="1">IF(
COUNTIFS('Project Follow up - Base'!$S$20:$S$96,CS$2,'Project Follow up - Base'!$F$20:$F$96,$C67)&lt;= INDEX(List!$Q:$Q,MATCH(CS$2,List!$P:$P,0)),
0,
(COUNTIFS('Project Follow up - Base'!$S$20:$S$96,CS$2,'Project Follow up - Base'!$F$20:$F$96,$C67)
- INDEX(List!$Q:$Q,MATCH(CS$2,List!$P:$P,0)))
* INDEX(List!$R:$R,MATCH(CS$2,List!$P:$P,0)))</f>
        <v>0</v>
      </c>
      <c r="CT67" s="357">
        <f ca="1">IF(
COUNTIFS('Project Follow up - Base'!$S$20:$S$96,CT$2,'Project Follow up - Base'!$F$20:$F$96,$C67)&lt;= INDEX(List!$Q:$Q,MATCH(CT$2,List!$P:$P,0)),
0,
(COUNTIFS('Project Follow up - Base'!$S$20:$S$96,CT$2,'Project Follow up - Base'!$F$20:$F$96,$C67)
- INDEX(List!$Q:$Q,MATCH(CT$2,List!$P:$P,0)))
* INDEX(List!$R:$R,MATCH(CT$2,List!$P:$P,0)))</f>
        <v>0</v>
      </c>
      <c r="CU67" s="357">
        <f ca="1">IF(
COUNTIFS('Project Follow up - Base'!$S$20:$S$96,CU$2,'Project Follow up - Base'!$F$20:$F$96,$C67)&lt;= INDEX(List!$Q:$Q,MATCH(CU$2,List!$P:$P,0)),
0,
(COUNTIFS('Project Follow up - Base'!$S$20:$S$96,CU$2,'Project Follow up - Base'!$F$20:$F$96,$C67)
- INDEX(List!$Q:$Q,MATCH(CU$2,List!$P:$P,0)))
* INDEX(List!$R:$R,MATCH(CU$2,List!$P:$P,0)))</f>
        <v>0</v>
      </c>
      <c r="CV67" s="357">
        <f ca="1">IF(
COUNTIFS('Project Follow up - Base'!$S$20:$S$96,CV$2,'Project Follow up - Base'!$F$20:$F$96,$C67)&lt;= INDEX(List!$Q:$Q,MATCH(CV$2,List!$P:$P,0)),
0,
(COUNTIFS('Project Follow up - Base'!$S$20:$S$96,CV$2,'Project Follow up - Base'!$F$20:$F$96,$C67)
- INDEX(List!$Q:$Q,MATCH(CV$2,List!$P:$P,0)))
* INDEX(List!$R:$R,MATCH(CV$2,List!$P:$P,0)))</f>
        <v>0</v>
      </c>
      <c r="CW67" s="357">
        <f ca="1">IF(
COUNTIFS('Project Follow up - Base'!$S$20:$S$96,CW$2,'Project Follow up - Base'!$F$20:$F$96,$C67)&lt;= INDEX(List!$Q:$Q,MATCH(CW$2,List!$P:$P,0)),
0,
(COUNTIFS('Project Follow up - Base'!$S$20:$S$96,CW$2,'Project Follow up - Base'!$F$20:$F$96,$C67)
- INDEX(List!$Q:$Q,MATCH(CW$2,List!$P:$P,0)))
* INDEX(List!$R:$R,MATCH(CW$2,List!$P:$P,0)))</f>
        <v>0</v>
      </c>
      <c r="CX67" s="357">
        <f ca="1">IF(
COUNTIFS('Project Follow up - Base'!$S$20:$S$96,CX$2,'Project Follow up - Base'!$F$20:$F$96,$C67)&lt;= INDEX(List!$Q:$Q,MATCH(CX$2,List!$P:$P,0)),
0,
(COUNTIFS('Project Follow up - Base'!$S$20:$S$96,CX$2,'Project Follow up - Base'!$F$20:$F$96,$C67)
- INDEX(List!$Q:$Q,MATCH(CX$2,List!$P:$P,0)))
* INDEX(List!$R:$R,MATCH(CX$2,List!$P:$P,0)))</f>
        <v>0</v>
      </c>
      <c r="CY67" s="357">
        <f ca="1">IF(
COUNTIFS('Project Follow up - Base'!$S$20:$S$96,CY$2,'Project Follow up - Base'!$F$20:$F$96,$C67)&lt;= INDEX(List!$Q:$Q,MATCH(CY$2,List!$P:$P,0)),
0,
(COUNTIFS('Project Follow up - Base'!$S$20:$S$96,CY$2,'Project Follow up - Base'!$F$20:$F$96,$C67)
- INDEX(List!$Q:$Q,MATCH(CY$2,List!$P:$P,0)))
* INDEX(List!$R:$R,MATCH(CY$2,List!$P:$P,0)))</f>
        <v>0</v>
      </c>
      <c r="CZ67" s="357">
        <f ca="1">IF(
COUNTIFS('Project Follow up - Base'!$S$20:$S$96,CZ$2,'Project Follow up - Base'!$F$20:$F$96,$C67)&lt;= INDEX(List!$Q:$Q,MATCH(CZ$2,List!$P:$P,0)),
0,
(COUNTIFS('Project Follow up - Base'!$S$20:$S$96,CZ$2,'Project Follow up - Base'!$F$20:$F$96,$C67)
- INDEX(List!$Q:$Q,MATCH(CZ$2,List!$P:$P,0)))
* INDEX(List!$R:$R,MATCH(CZ$2,List!$P:$P,0)))</f>
        <v>0</v>
      </c>
      <c r="DA67" s="357">
        <f ca="1">IF(
COUNTIFS('Project Follow up - Base'!$S$20:$S$96,DA$2,'Project Follow up - Base'!$F$20:$F$96,$C67)&lt;= INDEX(List!$Q:$Q,MATCH(DA$2,List!$P:$P,0)),
0,
(COUNTIFS('Project Follow up - Base'!$S$20:$S$96,DA$2,'Project Follow up - Base'!$F$20:$F$96,$C67)
- INDEX(List!$Q:$Q,MATCH(DA$2,List!$P:$P,0)))
* INDEX(List!$R:$R,MATCH(DA$2,List!$P:$P,0)))</f>
        <v>0</v>
      </c>
      <c r="DB67" s="357">
        <f ca="1">IF(
COUNTIFS('Project Follow up - Base'!$S$20:$S$96,DB$2,'Project Follow up - Base'!$F$20:$F$96,$C67)&lt;= INDEX(List!$Q:$Q,MATCH(DB$2,List!$P:$P,0)),
0,
(COUNTIFS('Project Follow up - Base'!$S$20:$S$96,DB$2,'Project Follow up - Base'!$F$20:$F$96,$C67)
- INDEX(List!$Q:$Q,MATCH(DB$2,List!$P:$P,0)))
* INDEX(List!$R:$R,MATCH(DB$2,List!$P:$P,0)))</f>
        <v>0</v>
      </c>
    </row>
    <row r="68" spans="1:106" x14ac:dyDescent="0.2">
      <c r="A68" s="353">
        <f>COUNTIF('Project Follow up - Base'!$F$20:$F$96,C68)</f>
        <v>0</v>
      </c>
      <c r="B68" s="353">
        <f>'Employees Summary'!B69</f>
        <v>0</v>
      </c>
      <c r="C68" s="353">
        <f>'Employees Summary'!C69</f>
        <v>0</v>
      </c>
      <c r="D68" s="354" t="str">
        <f>IF(C68=0,"", IF(A68&gt;0,1-(G68*[1]KPI!$C$3)-(H68*[1]KPI!$C$4),""))</f>
        <v/>
      </c>
      <c r="E68" s="365" t="str">
        <f>IF(OR(C68='Project Follow up - Base'!$D$17,C68='Project Follow up - Base'!$D$38,C68='Project Follow up - Base'!$D$74), IF(SUMIF(B:B,B68,A:A)=0,"", AVERAGEIF(B:B,B68,D:D)),"")</f>
        <v/>
      </c>
      <c r="F68" s="366">
        <f>SUMIF('Project Follow up - Base'!$F$20:$F$102,'Employees KPIs'!C68,'Project Follow up - Base'!$AA$20:$AA$102)</f>
        <v>0</v>
      </c>
      <c r="G68" s="355">
        <f>IF( F68=0,
   0,
   IF(
     F68-
     [1]KPI!$F$3
     &lt;0,0,
     F68-
     [1]KPI!$F$3
    )*
     [1]KPI!$G$3
)</f>
        <v>0</v>
      </c>
      <c r="H68" s="355">
        <f t="shared" ref="H68:H103" ca="1" si="1">SUM(I68:DB68)</f>
        <v>0</v>
      </c>
      <c r="I68" s="356">
        <f ca="1">IF(
COUNTIFS('Project Follow up - Base'!$S$20:$S$96,I$2,'Project Follow up - Base'!$F$20:$F$96,$C68)&lt;= INDEX(List!$Q:$Q,MATCH(I$2,List!$P:$P,0)),
0,
(COUNTIFS('Project Follow up - Base'!$S$20:$S$96,I$2,'Project Follow up - Base'!$F$20:$F$96,$C68)
- INDEX(List!$Q:$Q,MATCH(I$2,List!$P:$P,0)))
* INDEX(List!$R:$R,MATCH(I$2,List!$P:$P,0)))</f>
        <v>0</v>
      </c>
      <c r="J68" s="357">
        <f ca="1">IF(
COUNTIFS('Project Follow up - Base'!$S$20:$S$96,J$2,'Project Follow up - Base'!$F$20:$F$96,$C68)&lt;= INDEX(List!$Q:$Q,MATCH(J$2,List!$P:$P,0)),
0,
(COUNTIFS('Project Follow up - Base'!$S$20:$S$96,J$2,'Project Follow up - Base'!$F$20:$F$96,$C68)
- INDEX(List!$Q:$Q,MATCH(J$2,List!$P:$P,0)))
* INDEX(List!$R:$R,MATCH(J$2,List!$P:$P,0)))</f>
        <v>0</v>
      </c>
      <c r="K68" s="357">
        <f ca="1">IF(
COUNTIFS('Project Follow up - Base'!$S$20:$S$96,K$2,'Project Follow up - Base'!$F$20:$F$96,$C68)&lt;= INDEX(List!$Q:$Q,MATCH(K$2,List!$P:$P,0)),
0,
(COUNTIFS('Project Follow up - Base'!$S$20:$S$96,K$2,'Project Follow up - Base'!$F$20:$F$96,$C68)
- INDEX(List!$Q:$Q,MATCH(K$2,List!$P:$P,0)))
* INDEX(List!$R:$R,MATCH(K$2,List!$P:$P,0)))</f>
        <v>0</v>
      </c>
      <c r="L68" s="357">
        <f ca="1">IF(
COUNTIFS('Project Follow up - Base'!$S$20:$S$96,L$2,'Project Follow up - Base'!$F$20:$F$96,$C68)&lt;= INDEX(List!$Q:$Q,MATCH(L$2,List!$P:$P,0)),
0,
(COUNTIFS('Project Follow up - Base'!$S$20:$S$96,L$2,'Project Follow up - Base'!$F$20:$F$96,$C68)
- INDEX(List!$Q:$Q,MATCH(L$2,List!$P:$P,0)))
* INDEX(List!$R:$R,MATCH(L$2,List!$P:$P,0)))</f>
        <v>0</v>
      </c>
      <c r="M68" s="357">
        <f ca="1">IF(
COUNTIFS('Project Follow up - Base'!$S$20:$S$96,M$2,'Project Follow up - Base'!$F$20:$F$96,$C68)&lt;= INDEX(List!$Q:$Q,MATCH(M$2,List!$P:$P,0)),
0,
(COUNTIFS('Project Follow up - Base'!$S$20:$S$96,M$2,'Project Follow up - Base'!$F$20:$F$96,$C68)
- INDEX(List!$Q:$Q,MATCH(M$2,List!$P:$P,0)))
* INDEX(List!$R:$R,MATCH(M$2,List!$P:$P,0)))</f>
        <v>0</v>
      </c>
      <c r="N68" s="357">
        <f ca="1">IF(
COUNTIFS('Project Follow up - Base'!$S$20:$S$96,N$2,'Project Follow up - Base'!$F$20:$F$96,$C68)&lt;= INDEX(List!$Q:$Q,MATCH(N$2,List!$P:$P,0)),
0,
(COUNTIFS('Project Follow up - Base'!$S$20:$S$96,N$2,'Project Follow up - Base'!$F$20:$F$96,$C68)
- INDEX(List!$Q:$Q,MATCH(N$2,List!$P:$P,0)))
* INDEX(List!$R:$R,MATCH(N$2,List!$P:$P,0)))</f>
        <v>0</v>
      </c>
      <c r="O68" s="357">
        <f ca="1">IF(
COUNTIFS('Project Follow up - Base'!$S$20:$S$96,O$2,'Project Follow up - Base'!$F$20:$F$96,$C68)&lt;= INDEX(List!$Q:$Q,MATCH(O$2,List!$P:$P,0)),
0,
(COUNTIFS('Project Follow up - Base'!$S$20:$S$96,O$2,'Project Follow up - Base'!$F$20:$F$96,$C68)
- INDEX(List!$Q:$Q,MATCH(O$2,List!$P:$P,0)))
* INDEX(List!$R:$R,MATCH(O$2,List!$P:$P,0)))</f>
        <v>0</v>
      </c>
      <c r="P68" s="357">
        <f ca="1">IF(
COUNTIFS('Project Follow up - Base'!$S$20:$S$96,P$2,'Project Follow up - Base'!$F$20:$F$96,$C68)&lt;= INDEX(List!$Q:$Q,MATCH(P$2,List!$P:$P,0)),
0,
(COUNTIFS('Project Follow up - Base'!$S$20:$S$96,P$2,'Project Follow up - Base'!$F$20:$F$96,$C68)
- INDEX(List!$Q:$Q,MATCH(P$2,List!$P:$P,0)))
* INDEX(List!$R:$R,MATCH(P$2,List!$P:$P,0)))</f>
        <v>0</v>
      </c>
      <c r="Q68" s="357">
        <f ca="1">IF(
COUNTIFS('Project Follow up - Base'!$S$20:$S$96,Q$2,'Project Follow up - Base'!$F$20:$F$96,$C68)&lt;= INDEX(List!$Q:$Q,MATCH(Q$2,List!$P:$P,0)),
0,
(COUNTIFS('Project Follow up - Base'!$S$20:$S$96,Q$2,'Project Follow up - Base'!$F$20:$F$96,$C68)
- INDEX(List!$Q:$Q,MATCH(Q$2,List!$P:$P,0)))
* INDEX(List!$R:$R,MATCH(Q$2,List!$P:$P,0)))</f>
        <v>0</v>
      </c>
      <c r="R68" s="357">
        <f ca="1">IF(
COUNTIFS('Project Follow up - Base'!$S$20:$S$96,R$2,'Project Follow up - Base'!$F$20:$F$96,$C68)&lt;= INDEX(List!$Q:$Q,MATCH(R$2,List!$P:$P,0)),
0,
(COUNTIFS('Project Follow up - Base'!$S$20:$S$96,R$2,'Project Follow up - Base'!$F$20:$F$96,$C68)
- INDEX(List!$Q:$Q,MATCH(R$2,List!$P:$P,0)))
* INDEX(List!$R:$R,MATCH(R$2,List!$P:$P,0)))</f>
        <v>0</v>
      </c>
      <c r="S68" s="357">
        <f ca="1">IF(
COUNTIFS('Project Follow up - Base'!$S$20:$S$96,S$2,'Project Follow up - Base'!$F$20:$F$96,$C68)&lt;= INDEX(List!$Q:$Q,MATCH(S$2,List!$P:$P,0)),
0,
(COUNTIFS('Project Follow up - Base'!$S$20:$S$96,S$2,'Project Follow up - Base'!$F$20:$F$96,$C68)
- INDEX(List!$Q:$Q,MATCH(S$2,List!$P:$P,0)))
* INDEX(List!$R:$R,MATCH(S$2,List!$P:$P,0)))</f>
        <v>0</v>
      </c>
      <c r="T68" s="357">
        <f ca="1">IF(
COUNTIFS('Project Follow up - Base'!$S$20:$S$96,T$2,'Project Follow up - Base'!$F$20:$F$96,$C68)&lt;= INDEX(List!$Q:$Q,MATCH(T$2,List!$P:$P,0)),
0,
(COUNTIFS('Project Follow up - Base'!$S$20:$S$96,T$2,'Project Follow up - Base'!$F$20:$F$96,$C68)
- INDEX(List!$Q:$Q,MATCH(T$2,List!$P:$P,0)))
* INDEX(List!$R:$R,MATCH(T$2,List!$P:$P,0)))</f>
        <v>0</v>
      </c>
      <c r="U68" s="357">
        <f ca="1">IF(
COUNTIFS('Project Follow up - Base'!$S$20:$S$96,U$2,'Project Follow up - Base'!$F$20:$F$96,$C68)&lt;= INDEX(List!$Q:$Q,MATCH(U$2,List!$P:$P,0)),
0,
(COUNTIFS('Project Follow up - Base'!$S$20:$S$96,U$2,'Project Follow up - Base'!$F$20:$F$96,$C68)
- INDEX(List!$Q:$Q,MATCH(U$2,List!$P:$P,0)))
* INDEX(List!$R:$R,MATCH(U$2,List!$P:$P,0)))</f>
        <v>0</v>
      </c>
      <c r="V68" s="357">
        <f ca="1">IF(
COUNTIFS('Project Follow up - Base'!$S$20:$S$96,V$2,'Project Follow up - Base'!$F$20:$F$96,$C68)&lt;= INDEX(List!$Q:$Q,MATCH(V$2,List!$P:$P,0)),
0,
(COUNTIFS('Project Follow up - Base'!$S$20:$S$96,V$2,'Project Follow up - Base'!$F$20:$F$96,$C68)
- INDEX(List!$Q:$Q,MATCH(V$2,List!$P:$P,0)))
* INDEX(List!$R:$R,MATCH(V$2,List!$P:$P,0)))</f>
        <v>0</v>
      </c>
      <c r="W68" s="357">
        <f ca="1">IF(
COUNTIFS('Project Follow up - Base'!$S$20:$S$96,W$2,'Project Follow up - Base'!$F$20:$F$96,$C68)&lt;= INDEX(List!$Q:$Q,MATCH(W$2,List!$P:$P,0)),
0,
(COUNTIFS('Project Follow up - Base'!$S$20:$S$96,W$2,'Project Follow up - Base'!$F$20:$F$96,$C68)
- INDEX(List!$Q:$Q,MATCH(W$2,List!$P:$P,0)))
* INDEX(List!$R:$R,MATCH(W$2,List!$P:$P,0)))</f>
        <v>0</v>
      </c>
      <c r="X68" s="357">
        <f ca="1">IF(
COUNTIFS('Project Follow up - Base'!$S$20:$S$96,X$2,'Project Follow up - Base'!$F$20:$F$96,$C68)&lt;= INDEX(List!$Q:$Q,MATCH(X$2,List!$P:$P,0)),
0,
(COUNTIFS('Project Follow up - Base'!$S$20:$S$96,X$2,'Project Follow up - Base'!$F$20:$F$96,$C68)
- INDEX(List!$Q:$Q,MATCH(X$2,List!$P:$P,0)))
* INDEX(List!$R:$R,MATCH(X$2,List!$P:$P,0)))</f>
        <v>0</v>
      </c>
      <c r="Y68" s="357">
        <f ca="1">IF(
COUNTIFS('Project Follow up - Base'!$S$20:$S$96,Y$2,'Project Follow up - Base'!$F$20:$F$96,$C68)&lt;= INDEX(List!$Q:$Q,MATCH(Y$2,List!$P:$P,0)),
0,
(COUNTIFS('Project Follow up - Base'!$S$20:$S$96,Y$2,'Project Follow up - Base'!$F$20:$F$96,$C68)
- INDEX(List!$Q:$Q,MATCH(Y$2,List!$P:$P,0)))
* INDEX(List!$R:$R,MATCH(Y$2,List!$P:$P,0)))</f>
        <v>0</v>
      </c>
      <c r="Z68" s="357">
        <f ca="1">IF(
COUNTIFS('Project Follow up - Base'!$S$20:$S$96,Z$2,'Project Follow up - Base'!$F$20:$F$96,$C68)&lt;= INDEX(List!$Q:$Q,MATCH(Z$2,List!$P:$P,0)),
0,
(COUNTIFS('Project Follow up - Base'!$S$20:$S$96,Z$2,'Project Follow up - Base'!$F$20:$F$96,$C68)
- INDEX(List!$Q:$Q,MATCH(Z$2,List!$P:$P,0)))
* INDEX(List!$R:$R,MATCH(Z$2,List!$P:$P,0)))</f>
        <v>0</v>
      </c>
      <c r="AA68" s="357">
        <f ca="1">IF(
COUNTIFS('Project Follow up - Base'!$S$20:$S$96,AA$2,'Project Follow up - Base'!$F$20:$F$96,$C68)&lt;= INDEX(List!$Q:$Q,MATCH(AA$2,List!$P:$P,0)),
0,
(COUNTIFS('Project Follow up - Base'!$S$20:$S$96,AA$2,'Project Follow up - Base'!$F$20:$F$96,$C68)
- INDEX(List!$Q:$Q,MATCH(AA$2,List!$P:$P,0)))
* INDEX(List!$R:$R,MATCH(AA$2,List!$P:$P,0)))</f>
        <v>0</v>
      </c>
      <c r="AB68" s="357">
        <f ca="1">IF(
COUNTIFS('Project Follow up - Base'!$S$20:$S$96,AB$2,'Project Follow up - Base'!$F$20:$F$96,$C68)&lt;= INDEX(List!$Q:$Q,MATCH(AB$2,List!$P:$P,0)),
0,
(COUNTIFS('Project Follow up - Base'!$S$20:$S$96,AB$2,'Project Follow up - Base'!$F$20:$F$96,$C68)
- INDEX(List!$Q:$Q,MATCH(AB$2,List!$P:$P,0)))
* INDEX(List!$R:$R,MATCH(AB$2,List!$P:$P,0)))</f>
        <v>0</v>
      </c>
      <c r="AC68" s="357">
        <f ca="1">IF(
COUNTIFS('Project Follow up - Base'!$S$20:$S$96,AC$2,'Project Follow up - Base'!$F$20:$F$96,$C68)&lt;= INDEX(List!$Q:$Q,MATCH(AC$2,List!$P:$P,0)),
0,
(COUNTIFS('Project Follow up - Base'!$S$20:$S$96,AC$2,'Project Follow up - Base'!$F$20:$F$96,$C68)
- INDEX(List!$Q:$Q,MATCH(AC$2,List!$P:$P,0)))
* INDEX(List!$R:$R,MATCH(AC$2,List!$P:$P,0)))</f>
        <v>0</v>
      </c>
      <c r="AD68" s="357">
        <f ca="1">IF(
COUNTIFS('Project Follow up - Base'!$S$20:$S$96,AD$2,'Project Follow up - Base'!$F$20:$F$96,$C68)&lt;= INDEX(List!$Q:$Q,MATCH(AD$2,List!$P:$P,0)),
0,
(COUNTIFS('Project Follow up - Base'!$S$20:$S$96,AD$2,'Project Follow up - Base'!$F$20:$F$96,$C68)
- INDEX(List!$Q:$Q,MATCH(AD$2,List!$P:$P,0)))
* INDEX(List!$R:$R,MATCH(AD$2,List!$P:$P,0)))</f>
        <v>0</v>
      </c>
      <c r="AE68" s="357">
        <f ca="1">IF(
COUNTIFS('Project Follow up - Base'!$S$20:$S$96,AE$2,'Project Follow up - Base'!$F$20:$F$96,$C68)&lt;= INDEX(List!$Q:$Q,MATCH(AE$2,List!$P:$P,0)),
0,
(COUNTIFS('Project Follow up - Base'!$S$20:$S$96,AE$2,'Project Follow up - Base'!$F$20:$F$96,$C68)
- INDEX(List!$Q:$Q,MATCH(AE$2,List!$P:$P,0)))
* INDEX(List!$R:$R,MATCH(AE$2,List!$P:$P,0)))</f>
        <v>0</v>
      </c>
      <c r="AF68" s="357">
        <f ca="1">IF(
COUNTIFS('Project Follow up - Base'!$S$20:$S$96,AF$2,'Project Follow up - Base'!$F$20:$F$96,$C68)&lt;= INDEX(List!$Q:$Q,MATCH(AF$2,List!$P:$P,0)),
0,
(COUNTIFS('Project Follow up - Base'!$S$20:$S$96,AF$2,'Project Follow up - Base'!$F$20:$F$96,$C68)
- INDEX(List!$Q:$Q,MATCH(AF$2,List!$P:$P,0)))
* INDEX(List!$R:$R,MATCH(AF$2,List!$P:$P,0)))</f>
        <v>0</v>
      </c>
      <c r="AG68" s="357">
        <f ca="1">IF(
COUNTIFS('Project Follow up - Base'!$S$20:$S$96,AG$2,'Project Follow up - Base'!$F$20:$F$96,$C68)&lt;= INDEX(List!$Q:$Q,MATCH(AG$2,List!$P:$P,0)),
0,
(COUNTIFS('Project Follow up - Base'!$S$20:$S$96,AG$2,'Project Follow up - Base'!$F$20:$F$96,$C68)
- INDEX(List!$Q:$Q,MATCH(AG$2,List!$P:$P,0)))
* INDEX(List!$R:$R,MATCH(AG$2,List!$P:$P,0)))</f>
        <v>0</v>
      </c>
      <c r="AH68" s="357">
        <f ca="1">IF(
COUNTIFS('Project Follow up - Base'!$S$20:$S$96,AH$2,'Project Follow up - Base'!$F$20:$F$96,$C68)&lt;= INDEX(List!$Q:$Q,MATCH(AH$2,List!$P:$P,0)),
0,
(COUNTIFS('Project Follow up - Base'!$S$20:$S$96,AH$2,'Project Follow up - Base'!$F$20:$F$96,$C68)
- INDEX(List!$Q:$Q,MATCH(AH$2,List!$P:$P,0)))
* INDEX(List!$R:$R,MATCH(AH$2,List!$P:$P,0)))</f>
        <v>0</v>
      </c>
      <c r="AI68" s="357">
        <f ca="1">IF(
COUNTIFS('Project Follow up - Base'!$S$20:$S$96,AI$2,'Project Follow up - Base'!$F$20:$F$96,$C68)&lt;= INDEX(List!$Q:$Q,MATCH(AI$2,List!$P:$P,0)),
0,
(COUNTIFS('Project Follow up - Base'!$S$20:$S$96,AI$2,'Project Follow up - Base'!$F$20:$F$96,$C68)
- INDEX(List!$Q:$Q,MATCH(AI$2,List!$P:$P,0)))
* INDEX(List!$R:$R,MATCH(AI$2,List!$P:$P,0)))</f>
        <v>0</v>
      </c>
      <c r="AJ68" s="357">
        <f ca="1">IF(
COUNTIFS('Project Follow up - Base'!$S$20:$S$96,AJ$2,'Project Follow up - Base'!$F$20:$F$96,$C68)&lt;= INDEX(List!$Q:$Q,MATCH(AJ$2,List!$P:$P,0)),
0,
(COUNTIFS('Project Follow up - Base'!$S$20:$S$96,AJ$2,'Project Follow up - Base'!$F$20:$F$96,$C68)
- INDEX(List!$Q:$Q,MATCH(AJ$2,List!$P:$P,0)))
* INDEX(List!$R:$R,MATCH(AJ$2,List!$P:$P,0)))</f>
        <v>0</v>
      </c>
      <c r="AK68" s="357">
        <f ca="1">IF(
COUNTIFS('Project Follow up - Base'!$S$20:$S$96,AK$2,'Project Follow up - Base'!$F$20:$F$96,$C68)&lt;= INDEX(List!$Q:$Q,MATCH(AK$2,List!$P:$P,0)),
0,
(COUNTIFS('Project Follow up - Base'!$S$20:$S$96,AK$2,'Project Follow up - Base'!$F$20:$F$96,$C68)
- INDEX(List!$Q:$Q,MATCH(AK$2,List!$P:$P,0)))
* INDEX(List!$R:$R,MATCH(AK$2,List!$P:$P,0)))</f>
        <v>0</v>
      </c>
      <c r="AL68" s="357">
        <f ca="1">IF(
COUNTIFS('Project Follow up - Base'!$S$20:$S$96,AL$2,'Project Follow up - Base'!$F$20:$F$96,$C68)&lt;= INDEX(List!$Q:$Q,MATCH(AL$2,List!$P:$P,0)),
0,
(COUNTIFS('Project Follow up - Base'!$S$20:$S$96,AL$2,'Project Follow up - Base'!$F$20:$F$96,$C68)
- INDEX(List!$Q:$Q,MATCH(AL$2,List!$P:$P,0)))
* INDEX(List!$R:$R,MATCH(AL$2,List!$P:$P,0)))</f>
        <v>0</v>
      </c>
      <c r="AM68" s="357">
        <f ca="1">IF(
COUNTIFS('Project Follow up - Base'!$S$20:$S$96,AM$2,'Project Follow up - Base'!$F$20:$F$96,$C68)&lt;= INDEX(List!$Q:$Q,MATCH(AM$2,List!$P:$P,0)),
0,
(COUNTIFS('Project Follow up - Base'!$S$20:$S$96,AM$2,'Project Follow up - Base'!$F$20:$F$96,$C68)
- INDEX(List!$Q:$Q,MATCH(AM$2,List!$P:$P,0)))
* INDEX(List!$R:$R,MATCH(AM$2,List!$P:$P,0)))</f>
        <v>0</v>
      </c>
      <c r="AN68" s="357">
        <f ca="1">IF(
COUNTIFS('Project Follow up - Base'!$S$20:$S$96,AN$2,'Project Follow up - Base'!$F$20:$F$96,$C68)&lt;= INDEX(List!$Q:$Q,MATCH(AN$2,List!$P:$P,0)),
0,
(COUNTIFS('Project Follow up - Base'!$S$20:$S$96,AN$2,'Project Follow up - Base'!$F$20:$F$96,$C68)
- INDEX(List!$Q:$Q,MATCH(AN$2,List!$P:$P,0)))
* INDEX(List!$R:$R,MATCH(AN$2,List!$P:$P,0)))</f>
        <v>0</v>
      </c>
      <c r="AO68" s="357">
        <f ca="1">IF(
COUNTIFS('Project Follow up - Base'!$S$20:$S$96,AO$2,'Project Follow up - Base'!$F$20:$F$96,$C68)&lt;= INDEX(List!$Q:$Q,MATCH(AO$2,List!$P:$P,0)),
0,
(COUNTIFS('Project Follow up - Base'!$S$20:$S$96,AO$2,'Project Follow up - Base'!$F$20:$F$96,$C68)
- INDEX(List!$Q:$Q,MATCH(AO$2,List!$P:$P,0)))
* INDEX(List!$R:$R,MATCH(AO$2,List!$P:$P,0)))</f>
        <v>0</v>
      </c>
      <c r="AP68" s="357">
        <f ca="1">IF(
COUNTIFS('Project Follow up - Base'!$S$20:$S$96,AP$2,'Project Follow up - Base'!$F$20:$F$96,$C68)&lt;= INDEX(List!$Q:$Q,MATCH(AP$2,List!$P:$P,0)),
0,
(COUNTIFS('Project Follow up - Base'!$S$20:$S$96,AP$2,'Project Follow up - Base'!$F$20:$F$96,$C68)
- INDEX(List!$Q:$Q,MATCH(AP$2,List!$P:$P,0)))
* INDEX(List!$R:$R,MATCH(AP$2,List!$P:$P,0)))</f>
        <v>0</v>
      </c>
      <c r="AQ68" s="357">
        <f ca="1">IF(
COUNTIFS('Project Follow up - Base'!$S$20:$S$96,AQ$2,'Project Follow up - Base'!$F$20:$F$96,$C68)&lt;= INDEX(List!$Q:$Q,MATCH(AQ$2,List!$P:$P,0)),
0,
(COUNTIFS('Project Follow up - Base'!$S$20:$S$96,AQ$2,'Project Follow up - Base'!$F$20:$F$96,$C68)
- INDEX(List!$Q:$Q,MATCH(AQ$2,List!$P:$P,0)))
* INDEX(List!$R:$R,MATCH(AQ$2,List!$P:$P,0)))</f>
        <v>0</v>
      </c>
      <c r="AR68" s="357">
        <f ca="1">IF(
COUNTIFS('Project Follow up - Base'!$S$20:$S$96,AR$2,'Project Follow up - Base'!$F$20:$F$96,$C68)&lt;= INDEX(List!$Q:$Q,MATCH(AR$2,List!$P:$P,0)),
0,
(COUNTIFS('Project Follow up - Base'!$S$20:$S$96,AR$2,'Project Follow up - Base'!$F$20:$F$96,$C68)
- INDEX(List!$Q:$Q,MATCH(AR$2,List!$P:$P,0)))
* INDEX(List!$R:$R,MATCH(AR$2,List!$P:$P,0)))</f>
        <v>0</v>
      </c>
      <c r="AS68" s="357">
        <f ca="1">IF(
COUNTIFS('Project Follow up - Base'!$S$20:$S$96,AS$2,'Project Follow up - Base'!$F$20:$F$96,$C68)&lt;= INDEX(List!$Q:$Q,MATCH(AS$2,List!$P:$P,0)),
0,
(COUNTIFS('Project Follow up - Base'!$S$20:$S$96,AS$2,'Project Follow up - Base'!$F$20:$F$96,$C68)
- INDEX(List!$Q:$Q,MATCH(AS$2,List!$P:$P,0)))
* INDEX(List!$R:$R,MATCH(AS$2,List!$P:$P,0)))</f>
        <v>0</v>
      </c>
      <c r="AT68" s="357">
        <f ca="1">IF(
COUNTIFS('Project Follow up - Base'!$S$20:$S$96,AT$2,'Project Follow up - Base'!$F$20:$F$96,$C68)&lt;= INDEX(List!$Q:$Q,MATCH(AT$2,List!$P:$P,0)),
0,
(COUNTIFS('Project Follow up - Base'!$S$20:$S$96,AT$2,'Project Follow up - Base'!$F$20:$F$96,$C68)
- INDEX(List!$Q:$Q,MATCH(AT$2,List!$P:$P,0)))
* INDEX(List!$R:$R,MATCH(AT$2,List!$P:$P,0)))</f>
        <v>0</v>
      </c>
      <c r="AU68" s="357">
        <f ca="1">IF(
COUNTIFS('Project Follow up - Base'!$S$20:$S$96,AU$2,'Project Follow up - Base'!$F$20:$F$96,$C68)&lt;= INDEX(List!$Q:$Q,MATCH(AU$2,List!$P:$P,0)),
0,
(COUNTIFS('Project Follow up - Base'!$S$20:$S$96,AU$2,'Project Follow up - Base'!$F$20:$F$96,$C68)
- INDEX(List!$Q:$Q,MATCH(AU$2,List!$P:$P,0)))
* INDEX(List!$R:$R,MATCH(AU$2,List!$P:$P,0)))</f>
        <v>0</v>
      </c>
      <c r="AV68" s="357">
        <f ca="1">IF(
COUNTIFS('Project Follow up - Base'!$S$20:$S$96,AV$2,'Project Follow up - Base'!$F$20:$F$96,$C68)&lt;= INDEX(List!$Q:$Q,MATCH(AV$2,List!$P:$P,0)),
0,
(COUNTIFS('Project Follow up - Base'!$S$20:$S$96,AV$2,'Project Follow up - Base'!$F$20:$F$96,$C68)
- INDEX(List!$Q:$Q,MATCH(AV$2,List!$P:$P,0)))
* INDEX(List!$R:$R,MATCH(AV$2,List!$P:$P,0)))</f>
        <v>0</v>
      </c>
      <c r="AW68" s="357">
        <f ca="1">IF(
COUNTIFS('Project Follow up - Base'!$S$20:$S$96,AW$2,'Project Follow up - Base'!$F$20:$F$96,$C68)&lt;= INDEX(List!$Q:$Q,MATCH(AW$2,List!$P:$P,0)),
0,
(COUNTIFS('Project Follow up - Base'!$S$20:$S$96,AW$2,'Project Follow up - Base'!$F$20:$F$96,$C68)
- INDEX(List!$Q:$Q,MATCH(AW$2,List!$P:$P,0)))
* INDEX(List!$R:$R,MATCH(AW$2,List!$P:$P,0)))</f>
        <v>0</v>
      </c>
      <c r="AX68" s="357">
        <f ca="1">IF(
COUNTIFS('Project Follow up - Base'!$S$20:$S$96,AX$2,'Project Follow up - Base'!$F$20:$F$96,$C68)&lt;= INDEX(List!$Q:$Q,MATCH(AX$2,List!$P:$P,0)),
0,
(COUNTIFS('Project Follow up - Base'!$S$20:$S$96,AX$2,'Project Follow up - Base'!$F$20:$F$96,$C68)
- INDEX(List!$Q:$Q,MATCH(AX$2,List!$P:$P,0)))
* INDEX(List!$R:$R,MATCH(AX$2,List!$P:$P,0)))</f>
        <v>0</v>
      </c>
      <c r="AY68" s="357">
        <f ca="1">IF(
COUNTIFS('Project Follow up - Base'!$S$20:$S$96,AY$2,'Project Follow up - Base'!$F$20:$F$96,$C68)&lt;= INDEX(List!$Q:$Q,MATCH(AY$2,List!$P:$P,0)),
0,
(COUNTIFS('Project Follow up - Base'!$S$20:$S$96,AY$2,'Project Follow up - Base'!$F$20:$F$96,$C68)
- INDEX(List!$Q:$Q,MATCH(AY$2,List!$P:$P,0)))
* INDEX(List!$R:$R,MATCH(AY$2,List!$P:$P,0)))</f>
        <v>0</v>
      </c>
      <c r="AZ68" s="357">
        <f ca="1">IF(
COUNTIFS('Project Follow up - Base'!$S$20:$S$96,AZ$2,'Project Follow up - Base'!$F$20:$F$96,$C68)&lt;= INDEX(List!$Q:$Q,MATCH(AZ$2,List!$P:$P,0)),
0,
(COUNTIFS('Project Follow up - Base'!$S$20:$S$96,AZ$2,'Project Follow up - Base'!$F$20:$F$96,$C68)
- INDEX(List!$Q:$Q,MATCH(AZ$2,List!$P:$P,0)))
* INDEX(List!$R:$R,MATCH(AZ$2,List!$P:$P,0)))</f>
        <v>0</v>
      </c>
      <c r="BA68" s="357">
        <f ca="1">IF(
COUNTIFS('Project Follow up - Base'!$S$20:$S$96,BA$2,'Project Follow up - Base'!$F$20:$F$96,$C68)&lt;= INDEX(List!$Q:$Q,MATCH(BA$2,List!$P:$P,0)),
0,
(COUNTIFS('Project Follow up - Base'!$S$20:$S$96,BA$2,'Project Follow up - Base'!$F$20:$F$96,$C68)
- INDEX(List!$Q:$Q,MATCH(BA$2,List!$P:$P,0)))
* INDEX(List!$R:$R,MATCH(BA$2,List!$P:$P,0)))</f>
        <v>0</v>
      </c>
      <c r="BB68" s="357">
        <f ca="1">IF(
COUNTIFS('Project Follow up - Base'!$S$20:$S$96,BB$2,'Project Follow up - Base'!$F$20:$F$96,$C68)&lt;= INDEX(List!$Q:$Q,MATCH(BB$2,List!$P:$P,0)),
0,
(COUNTIFS('Project Follow up - Base'!$S$20:$S$96,BB$2,'Project Follow up - Base'!$F$20:$F$96,$C68)
- INDEX(List!$Q:$Q,MATCH(BB$2,List!$P:$P,0)))
* INDEX(List!$R:$R,MATCH(BB$2,List!$P:$P,0)))</f>
        <v>0</v>
      </c>
      <c r="BC68" s="357">
        <f ca="1">IF(
COUNTIFS('Project Follow up - Base'!$S$20:$S$96,BC$2,'Project Follow up - Base'!$F$20:$F$96,$C68)&lt;= INDEX(List!$Q:$Q,MATCH(BC$2,List!$P:$P,0)),
0,
(COUNTIFS('Project Follow up - Base'!$S$20:$S$96,BC$2,'Project Follow up - Base'!$F$20:$F$96,$C68)
- INDEX(List!$Q:$Q,MATCH(BC$2,List!$P:$P,0)))
* INDEX(List!$R:$R,MATCH(BC$2,List!$P:$P,0)))</f>
        <v>0</v>
      </c>
      <c r="BD68" s="357">
        <f ca="1">IF(
COUNTIFS('Project Follow up - Base'!$S$20:$S$96,BD$2,'Project Follow up - Base'!$F$20:$F$96,$C68)&lt;= INDEX(List!$Q:$Q,MATCH(BD$2,List!$P:$P,0)),
0,
(COUNTIFS('Project Follow up - Base'!$S$20:$S$96,BD$2,'Project Follow up - Base'!$F$20:$F$96,$C68)
- INDEX(List!$Q:$Q,MATCH(BD$2,List!$P:$P,0)))
* INDEX(List!$R:$R,MATCH(BD$2,List!$P:$P,0)))</f>
        <v>0</v>
      </c>
      <c r="BE68" s="357">
        <f ca="1">IF(
COUNTIFS('Project Follow up - Base'!$S$20:$S$96,BE$2,'Project Follow up - Base'!$F$20:$F$96,$C68)&lt;= INDEX(List!$Q:$Q,MATCH(BE$2,List!$P:$P,0)),
0,
(COUNTIFS('Project Follow up - Base'!$S$20:$S$96,BE$2,'Project Follow up - Base'!$F$20:$F$96,$C68)
- INDEX(List!$Q:$Q,MATCH(BE$2,List!$P:$P,0)))
* INDEX(List!$R:$R,MATCH(BE$2,List!$P:$P,0)))</f>
        <v>0</v>
      </c>
      <c r="BF68" s="357">
        <f ca="1">IF(
COUNTIFS('Project Follow up - Base'!$S$20:$S$96,BF$2,'Project Follow up - Base'!$F$20:$F$96,$C68)&lt;= INDEX(List!$Q:$Q,MATCH(BF$2,List!$P:$P,0)),
0,
(COUNTIFS('Project Follow up - Base'!$S$20:$S$96,BF$2,'Project Follow up - Base'!$F$20:$F$96,$C68)
- INDEX(List!$Q:$Q,MATCH(BF$2,List!$P:$P,0)))
* INDEX(List!$R:$R,MATCH(BF$2,List!$P:$P,0)))</f>
        <v>0</v>
      </c>
      <c r="BG68" s="357">
        <f ca="1">IF(
COUNTIFS('Project Follow up - Base'!$S$20:$S$96,BG$2,'Project Follow up - Base'!$F$20:$F$96,$C68)&lt;= INDEX(List!$Q:$Q,MATCH(BG$2,List!$P:$P,0)),
0,
(COUNTIFS('Project Follow up - Base'!$S$20:$S$96,BG$2,'Project Follow up - Base'!$F$20:$F$96,$C68)
- INDEX(List!$Q:$Q,MATCH(BG$2,List!$P:$P,0)))
* INDEX(List!$R:$R,MATCH(BG$2,List!$P:$P,0)))</f>
        <v>0</v>
      </c>
      <c r="BH68" s="357">
        <f ca="1">IF(
COUNTIFS('Project Follow up - Base'!$S$20:$S$96,BH$2,'Project Follow up - Base'!$F$20:$F$96,$C68)&lt;= INDEX(List!$Q:$Q,MATCH(BH$2,List!$P:$P,0)),
0,
(COUNTIFS('Project Follow up - Base'!$S$20:$S$96,BH$2,'Project Follow up - Base'!$F$20:$F$96,$C68)
- INDEX(List!$Q:$Q,MATCH(BH$2,List!$P:$P,0)))
* INDEX(List!$R:$R,MATCH(BH$2,List!$P:$P,0)))</f>
        <v>0</v>
      </c>
      <c r="BI68" s="357">
        <f ca="1">IF(
COUNTIFS('Project Follow up - Base'!$S$20:$S$96,BI$2,'Project Follow up - Base'!$F$20:$F$96,$C68)&lt;= INDEX(List!$Q:$Q,MATCH(BI$2,List!$P:$P,0)),
0,
(COUNTIFS('Project Follow up - Base'!$S$20:$S$96,BI$2,'Project Follow up - Base'!$F$20:$F$96,$C68)
- INDEX(List!$Q:$Q,MATCH(BI$2,List!$P:$P,0)))
* INDEX(List!$R:$R,MATCH(BI$2,List!$P:$P,0)))</f>
        <v>0</v>
      </c>
      <c r="BJ68" s="357">
        <f ca="1">IF(
COUNTIFS('Project Follow up - Base'!$S$20:$S$96,BJ$2,'Project Follow up - Base'!$F$20:$F$96,$C68)&lt;= INDEX(List!$Q:$Q,MATCH(BJ$2,List!$P:$P,0)),
0,
(COUNTIFS('Project Follow up - Base'!$S$20:$S$96,BJ$2,'Project Follow up - Base'!$F$20:$F$96,$C68)
- INDEX(List!$Q:$Q,MATCH(BJ$2,List!$P:$P,0)))
* INDEX(List!$R:$R,MATCH(BJ$2,List!$P:$P,0)))</f>
        <v>0</v>
      </c>
      <c r="BK68" s="357">
        <f ca="1">IF(
COUNTIFS('Project Follow up - Base'!$S$20:$S$96,BK$2,'Project Follow up - Base'!$F$20:$F$96,$C68)&lt;= INDEX(List!$Q:$Q,MATCH(BK$2,List!$P:$P,0)),
0,
(COUNTIFS('Project Follow up - Base'!$S$20:$S$96,BK$2,'Project Follow up - Base'!$F$20:$F$96,$C68)
- INDEX(List!$Q:$Q,MATCH(BK$2,List!$P:$P,0)))
* INDEX(List!$R:$R,MATCH(BK$2,List!$P:$P,0)))</f>
        <v>0</v>
      </c>
      <c r="BL68" s="357">
        <f ca="1">IF(
COUNTIFS('Project Follow up - Base'!$S$20:$S$96,BL$2,'Project Follow up - Base'!$F$20:$F$96,$C68)&lt;= INDEX(List!$Q:$Q,MATCH(BL$2,List!$P:$P,0)),
0,
(COUNTIFS('Project Follow up - Base'!$S$20:$S$96,BL$2,'Project Follow up - Base'!$F$20:$F$96,$C68)
- INDEX(List!$Q:$Q,MATCH(BL$2,List!$P:$P,0)))
* INDEX(List!$R:$R,MATCH(BL$2,List!$P:$P,0)))</f>
        <v>0</v>
      </c>
      <c r="BM68" s="357">
        <f ca="1">IF(
COUNTIFS('Project Follow up - Base'!$S$20:$S$96,BM$2,'Project Follow up - Base'!$F$20:$F$96,$C68)&lt;= INDEX(List!$Q:$Q,MATCH(BM$2,List!$P:$P,0)),
0,
(COUNTIFS('Project Follow up - Base'!$S$20:$S$96,BM$2,'Project Follow up - Base'!$F$20:$F$96,$C68)
- INDEX(List!$Q:$Q,MATCH(BM$2,List!$P:$P,0)))
* INDEX(List!$R:$R,MATCH(BM$2,List!$P:$P,0)))</f>
        <v>0</v>
      </c>
      <c r="BN68" s="357">
        <f ca="1">IF(
COUNTIFS('Project Follow up - Base'!$S$20:$S$96,BN$2,'Project Follow up - Base'!$F$20:$F$96,$C68)&lt;= INDEX(List!$Q:$Q,MATCH(BN$2,List!$P:$P,0)),
0,
(COUNTIFS('Project Follow up - Base'!$S$20:$S$96,BN$2,'Project Follow up - Base'!$F$20:$F$96,$C68)
- INDEX(List!$Q:$Q,MATCH(BN$2,List!$P:$P,0)))
* INDEX(List!$R:$R,MATCH(BN$2,List!$P:$P,0)))</f>
        <v>0</v>
      </c>
      <c r="BO68" s="357">
        <f ca="1">IF(
COUNTIFS('Project Follow up - Base'!$S$20:$S$96,BO$2,'Project Follow up - Base'!$F$20:$F$96,$C68)&lt;= INDEX(List!$Q:$Q,MATCH(BO$2,List!$P:$P,0)),
0,
(COUNTIFS('Project Follow up - Base'!$S$20:$S$96,BO$2,'Project Follow up - Base'!$F$20:$F$96,$C68)
- INDEX(List!$Q:$Q,MATCH(BO$2,List!$P:$P,0)))
* INDEX(List!$R:$R,MATCH(BO$2,List!$P:$P,0)))</f>
        <v>0</v>
      </c>
      <c r="BP68" s="357">
        <f ca="1">IF(
COUNTIFS('Project Follow up - Base'!$S$20:$S$96,BP$2,'Project Follow up - Base'!$F$20:$F$96,$C68)&lt;= INDEX(List!$Q:$Q,MATCH(BP$2,List!$P:$P,0)),
0,
(COUNTIFS('Project Follow up - Base'!$S$20:$S$96,BP$2,'Project Follow up - Base'!$F$20:$F$96,$C68)
- INDEX(List!$Q:$Q,MATCH(BP$2,List!$P:$P,0)))
* INDEX(List!$R:$R,MATCH(BP$2,List!$P:$P,0)))</f>
        <v>0</v>
      </c>
      <c r="BQ68" s="357">
        <f ca="1">IF(
COUNTIFS('Project Follow up - Base'!$S$20:$S$96,BQ$2,'Project Follow up - Base'!$F$20:$F$96,$C68)&lt;= INDEX(List!$Q:$Q,MATCH(BQ$2,List!$P:$P,0)),
0,
(COUNTIFS('Project Follow up - Base'!$S$20:$S$96,BQ$2,'Project Follow up - Base'!$F$20:$F$96,$C68)
- INDEX(List!$Q:$Q,MATCH(BQ$2,List!$P:$P,0)))
* INDEX(List!$R:$R,MATCH(BQ$2,List!$P:$P,0)))</f>
        <v>0</v>
      </c>
      <c r="BR68" s="357">
        <f ca="1">IF(
COUNTIFS('Project Follow up - Base'!$S$20:$S$96,BR$2,'Project Follow up - Base'!$F$20:$F$96,$C68)&lt;= INDEX(List!$Q:$Q,MATCH(BR$2,List!$P:$P,0)),
0,
(COUNTIFS('Project Follow up - Base'!$S$20:$S$96,BR$2,'Project Follow up - Base'!$F$20:$F$96,$C68)
- INDEX(List!$Q:$Q,MATCH(BR$2,List!$P:$P,0)))
* INDEX(List!$R:$R,MATCH(BR$2,List!$P:$P,0)))</f>
        <v>0</v>
      </c>
      <c r="BS68" s="357">
        <f ca="1">IF(
COUNTIFS('Project Follow up - Base'!$S$20:$S$96,BS$2,'Project Follow up - Base'!$F$20:$F$96,$C68)&lt;= INDEX(List!$Q:$Q,MATCH(BS$2,List!$P:$P,0)),
0,
(COUNTIFS('Project Follow up - Base'!$S$20:$S$96,BS$2,'Project Follow up - Base'!$F$20:$F$96,$C68)
- INDEX(List!$Q:$Q,MATCH(BS$2,List!$P:$P,0)))
* INDEX(List!$R:$R,MATCH(BS$2,List!$P:$P,0)))</f>
        <v>0</v>
      </c>
      <c r="BT68" s="357">
        <f ca="1">IF(
COUNTIFS('Project Follow up - Base'!$S$20:$S$96,BT$2,'Project Follow up - Base'!$F$20:$F$96,$C68)&lt;= INDEX(List!$Q:$Q,MATCH(BT$2,List!$P:$P,0)),
0,
(COUNTIFS('Project Follow up - Base'!$S$20:$S$96,BT$2,'Project Follow up - Base'!$F$20:$F$96,$C68)
- INDEX(List!$Q:$Q,MATCH(BT$2,List!$P:$P,0)))
* INDEX(List!$R:$R,MATCH(BT$2,List!$P:$P,0)))</f>
        <v>0</v>
      </c>
      <c r="BU68" s="357">
        <f ca="1">IF(
COUNTIFS('Project Follow up - Base'!$S$20:$S$96,BU$2,'Project Follow up - Base'!$F$20:$F$96,$C68)&lt;= INDEX(List!$Q:$Q,MATCH(BU$2,List!$P:$P,0)),
0,
(COUNTIFS('Project Follow up - Base'!$S$20:$S$96,BU$2,'Project Follow up - Base'!$F$20:$F$96,$C68)
- INDEX(List!$Q:$Q,MATCH(BU$2,List!$P:$P,0)))
* INDEX(List!$R:$R,MATCH(BU$2,List!$P:$P,0)))</f>
        <v>0</v>
      </c>
      <c r="BV68" s="357">
        <f ca="1">IF(
COUNTIFS('Project Follow up - Base'!$S$20:$S$96,BV$2,'Project Follow up - Base'!$F$20:$F$96,$C68)&lt;= INDEX(List!$Q:$Q,MATCH(BV$2,List!$P:$P,0)),
0,
(COUNTIFS('Project Follow up - Base'!$S$20:$S$96,BV$2,'Project Follow up - Base'!$F$20:$F$96,$C68)
- INDEX(List!$Q:$Q,MATCH(BV$2,List!$P:$P,0)))
* INDEX(List!$R:$R,MATCH(BV$2,List!$P:$P,0)))</f>
        <v>0</v>
      </c>
      <c r="BW68" s="357">
        <f ca="1">IF(
COUNTIFS('Project Follow up - Base'!$S$20:$S$96,BW$2,'Project Follow up - Base'!$F$20:$F$96,$C68)&lt;= INDEX(List!$Q:$Q,MATCH(BW$2,List!$P:$P,0)),
0,
(COUNTIFS('Project Follow up - Base'!$S$20:$S$96,BW$2,'Project Follow up - Base'!$F$20:$F$96,$C68)
- INDEX(List!$Q:$Q,MATCH(BW$2,List!$P:$P,0)))
* INDEX(List!$R:$R,MATCH(BW$2,List!$P:$P,0)))</f>
        <v>0</v>
      </c>
      <c r="BX68" s="357">
        <f ca="1">IF(
COUNTIFS('Project Follow up - Base'!$S$20:$S$96,BX$2,'Project Follow up - Base'!$F$20:$F$96,$C68)&lt;= INDEX(List!$Q:$Q,MATCH(BX$2,List!$P:$P,0)),
0,
(COUNTIFS('Project Follow up - Base'!$S$20:$S$96,BX$2,'Project Follow up - Base'!$F$20:$F$96,$C68)
- INDEX(List!$Q:$Q,MATCH(BX$2,List!$P:$P,0)))
* INDEX(List!$R:$R,MATCH(BX$2,List!$P:$P,0)))</f>
        <v>0</v>
      </c>
      <c r="BY68" s="357">
        <f ca="1">IF(
COUNTIFS('Project Follow up - Base'!$S$20:$S$96,BY$2,'Project Follow up - Base'!$F$20:$F$96,$C68)&lt;= INDEX(List!$Q:$Q,MATCH(BY$2,List!$P:$P,0)),
0,
(COUNTIFS('Project Follow up - Base'!$S$20:$S$96,BY$2,'Project Follow up - Base'!$F$20:$F$96,$C68)
- INDEX(List!$Q:$Q,MATCH(BY$2,List!$P:$P,0)))
* INDEX(List!$R:$R,MATCH(BY$2,List!$P:$P,0)))</f>
        <v>0</v>
      </c>
      <c r="BZ68" s="357">
        <f ca="1">IF(
COUNTIFS('Project Follow up - Base'!$S$20:$S$96,BZ$2,'Project Follow up - Base'!$F$20:$F$96,$C68)&lt;= INDEX(List!$Q:$Q,MATCH(BZ$2,List!$P:$P,0)),
0,
(COUNTIFS('Project Follow up - Base'!$S$20:$S$96,BZ$2,'Project Follow up - Base'!$F$20:$F$96,$C68)
- INDEX(List!$Q:$Q,MATCH(BZ$2,List!$P:$P,0)))
* INDEX(List!$R:$R,MATCH(BZ$2,List!$P:$P,0)))</f>
        <v>0</v>
      </c>
      <c r="CA68" s="357">
        <f ca="1">IF(
COUNTIFS('Project Follow up - Base'!$S$20:$S$96,CA$2,'Project Follow up - Base'!$F$20:$F$96,$C68)&lt;= INDEX(List!$Q:$Q,MATCH(CA$2,List!$P:$P,0)),
0,
(COUNTIFS('Project Follow up - Base'!$S$20:$S$96,CA$2,'Project Follow up - Base'!$F$20:$F$96,$C68)
- INDEX(List!$Q:$Q,MATCH(CA$2,List!$P:$P,0)))
* INDEX(List!$R:$R,MATCH(CA$2,List!$P:$P,0)))</f>
        <v>0</v>
      </c>
      <c r="CB68" s="357">
        <f ca="1">IF(
COUNTIFS('Project Follow up - Base'!$S$20:$S$96,CB$2,'Project Follow up - Base'!$F$20:$F$96,$C68)&lt;= INDEX(List!$Q:$Q,MATCH(CB$2,List!$P:$P,0)),
0,
(COUNTIFS('Project Follow up - Base'!$S$20:$S$96,CB$2,'Project Follow up - Base'!$F$20:$F$96,$C68)
- INDEX(List!$Q:$Q,MATCH(CB$2,List!$P:$P,0)))
* INDEX(List!$R:$R,MATCH(CB$2,List!$P:$P,0)))</f>
        <v>0</v>
      </c>
      <c r="CC68" s="357">
        <f ca="1">IF(
COUNTIFS('Project Follow up - Base'!$S$20:$S$96,CC$2,'Project Follow up - Base'!$F$20:$F$96,$C68)&lt;= INDEX(List!$Q:$Q,MATCH(CC$2,List!$P:$P,0)),
0,
(COUNTIFS('Project Follow up - Base'!$S$20:$S$96,CC$2,'Project Follow up - Base'!$F$20:$F$96,$C68)
- INDEX(List!$Q:$Q,MATCH(CC$2,List!$P:$P,0)))
* INDEX(List!$R:$R,MATCH(CC$2,List!$P:$P,0)))</f>
        <v>0</v>
      </c>
      <c r="CD68" s="357">
        <f ca="1">IF(
COUNTIFS('Project Follow up - Base'!$S$20:$S$96,CD$2,'Project Follow up - Base'!$F$20:$F$96,$C68)&lt;= INDEX(List!$Q:$Q,MATCH(CD$2,List!$P:$P,0)),
0,
(COUNTIFS('Project Follow up - Base'!$S$20:$S$96,CD$2,'Project Follow up - Base'!$F$20:$F$96,$C68)
- INDEX(List!$Q:$Q,MATCH(CD$2,List!$P:$P,0)))
* INDEX(List!$R:$R,MATCH(CD$2,List!$P:$P,0)))</f>
        <v>0</v>
      </c>
      <c r="CE68" s="357">
        <f ca="1">IF(
COUNTIFS('Project Follow up - Base'!$S$20:$S$96,CE$2,'Project Follow up - Base'!$F$20:$F$96,$C68)&lt;= INDEX(List!$Q:$Q,MATCH(CE$2,List!$P:$P,0)),
0,
(COUNTIFS('Project Follow up - Base'!$S$20:$S$96,CE$2,'Project Follow up - Base'!$F$20:$F$96,$C68)
- INDEX(List!$Q:$Q,MATCH(CE$2,List!$P:$P,0)))
* INDEX(List!$R:$R,MATCH(CE$2,List!$P:$P,0)))</f>
        <v>0</v>
      </c>
      <c r="CF68" s="357">
        <f ca="1">IF(
COUNTIFS('Project Follow up - Base'!$S$20:$S$96,CF$2,'Project Follow up - Base'!$F$20:$F$96,$C68)&lt;= INDEX(List!$Q:$Q,MATCH(CF$2,List!$P:$P,0)),
0,
(COUNTIFS('Project Follow up - Base'!$S$20:$S$96,CF$2,'Project Follow up - Base'!$F$20:$F$96,$C68)
- INDEX(List!$Q:$Q,MATCH(CF$2,List!$P:$P,0)))
* INDEX(List!$R:$R,MATCH(CF$2,List!$P:$P,0)))</f>
        <v>0</v>
      </c>
      <c r="CG68" s="357">
        <f ca="1">IF(
COUNTIFS('Project Follow up - Base'!$S$20:$S$96,CG$2,'Project Follow up - Base'!$F$20:$F$96,$C68)&lt;= INDEX(List!$Q:$Q,MATCH(CG$2,List!$P:$P,0)),
0,
(COUNTIFS('Project Follow up - Base'!$S$20:$S$96,CG$2,'Project Follow up - Base'!$F$20:$F$96,$C68)
- INDEX(List!$Q:$Q,MATCH(CG$2,List!$P:$P,0)))
* INDEX(List!$R:$R,MATCH(CG$2,List!$P:$P,0)))</f>
        <v>0</v>
      </c>
      <c r="CH68" s="357">
        <f ca="1">IF(
COUNTIFS('Project Follow up - Base'!$S$20:$S$96,CH$2,'Project Follow up - Base'!$F$20:$F$96,$C68)&lt;= INDEX(List!$Q:$Q,MATCH(CH$2,List!$P:$P,0)),
0,
(COUNTIFS('Project Follow up - Base'!$S$20:$S$96,CH$2,'Project Follow up - Base'!$F$20:$F$96,$C68)
- INDEX(List!$Q:$Q,MATCH(CH$2,List!$P:$P,0)))
* INDEX(List!$R:$R,MATCH(CH$2,List!$P:$P,0)))</f>
        <v>0</v>
      </c>
      <c r="CI68" s="357">
        <f ca="1">IF(
COUNTIFS('Project Follow up - Base'!$S$20:$S$96,CI$2,'Project Follow up - Base'!$F$20:$F$96,$C68)&lt;= INDEX(List!$Q:$Q,MATCH(CI$2,List!$P:$P,0)),
0,
(COUNTIFS('Project Follow up - Base'!$S$20:$S$96,CI$2,'Project Follow up - Base'!$F$20:$F$96,$C68)
- INDEX(List!$Q:$Q,MATCH(CI$2,List!$P:$P,0)))
* INDEX(List!$R:$R,MATCH(CI$2,List!$P:$P,0)))</f>
        <v>0</v>
      </c>
      <c r="CJ68" s="357">
        <f ca="1">IF(
COUNTIFS('Project Follow up - Base'!$S$20:$S$96,CJ$2,'Project Follow up - Base'!$F$20:$F$96,$C68)&lt;= INDEX(List!$Q:$Q,MATCH(CJ$2,List!$P:$P,0)),
0,
(COUNTIFS('Project Follow up - Base'!$S$20:$S$96,CJ$2,'Project Follow up - Base'!$F$20:$F$96,$C68)
- INDEX(List!$Q:$Q,MATCH(CJ$2,List!$P:$P,0)))
* INDEX(List!$R:$R,MATCH(CJ$2,List!$P:$P,0)))</f>
        <v>0</v>
      </c>
      <c r="CK68" s="357">
        <f ca="1">IF(
COUNTIFS('Project Follow up - Base'!$S$20:$S$96,CK$2,'Project Follow up - Base'!$F$20:$F$96,$C68)&lt;= INDEX(List!$Q:$Q,MATCH(CK$2,List!$P:$P,0)),
0,
(COUNTIFS('Project Follow up - Base'!$S$20:$S$96,CK$2,'Project Follow up - Base'!$F$20:$F$96,$C68)
- INDEX(List!$Q:$Q,MATCH(CK$2,List!$P:$P,0)))
* INDEX(List!$R:$R,MATCH(CK$2,List!$P:$P,0)))</f>
        <v>0</v>
      </c>
      <c r="CL68" s="357">
        <f ca="1">IF(
COUNTIFS('Project Follow up - Base'!$S$20:$S$96,CL$2,'Project Follow up - Base'!$F$20:$F$96,$C68)&lt;= INDEX(List!$Q:$Q,MATCH(CL$2,List!$P:$P,0)),
0,
(COUNTIFS('Project Follow up - Base'!$S$20:$S$96,CL$2,'Project Follow up - Base'!$F$20:$F$96,$C68)
- INDEX(List!$Q:$Q,MATCH(CL$2,List!$P:$P,0)))
* INDEX(List!$R:$R,MATCH(CL$2,List!$P:$P,0)))</f>
        <v>0</v>
      </c>
      <c r="CM68" s="357">
        <f ca="1">IF(
COUNTIFS('Project Follow up - Base'!$S$20:$S$96,CM$2,'Project Follow up - Base'!$F$20:$F$96,$C68)&lt;= INDEX(List!$Q:$Q,MATCH(CM$2,List!$P:$P,0)),
0,
(COUNTIFS('Project Follow up - Base'!$S$20:$S$96,CM$2,'Project Follow up - Base'!$F$20:$F$96,$C68)
- INDEX(List!$Q:$Q,MATCH(CM$2,List!$P:$P,0)))
* INDEX(List!$R:$R,MATCH(CM$2,List!$P:$P,0)))</f>
        <v>0</v>
      </c>
      <c r="CN68" s="357">
        <f ca="1">IF(
COUNTIFS('Project Follow up - Base'!$S$20:$S$96,CN$2,'Project Follow up - Base'!$F$20:$F$96,$C68)&lt;= INDEX(List!$Q:$Q,MATCH(CN$2,List!$P:$P,0)),
0,
(COUNTIFS('Project Follow up - Base'!$S$20:$S$96,CN$2,'Project Follow up - Base'!$F$20:$F$96,$C68)
- INDEX(List!$Q:$Q,MATCH(CN$2,List!$P:$P,0)))
* INDEX(List!$R:$R,MATCH(CN$2,List!$P:$P,0)))</f>
        <v>0</v>
      </c>
      <c r="CO68" s="357">
        <f ca="1">IF(
COUNTIFS('Project Follow up - Base'!$S$20:$S$96,CO$2,'Project Follow up - Base'!$F$20:$F$96,$C68)&lt;= INDEX(List!$Q:$Q,MATCH(CO$2,List!$P:$P,0)),
0,
(COUNTIFS('Project Follow up - Base'!$S$20:$S$96,CO$2,'Project Follow up - Base'!$F$20:$F$96,$C68)
- INDEX(List!$Q:$Q,MATCH(CO$2,List!$P:$P,0)))
* INDEX(List!$R:$R,MATCH(CO$2,List!$P:$P,0)))</f>
        <v>0</v>
      </c>
      <c r="CP68" s="357">
        <f ca="1">IF(
COUNTIFS('Project Follow up - Base'!$S$20:$S$96,CP$2,'Project Follow up - Base'!$F$20:$F$96,$C68)&lt;= INDEX(List!$Q:$Q,MATCH(CP$2,List!$P:$P,0)),
0,
(COUNTIFS('Project Follow up - Base'!$S$20:$S$96,CP$2,'Project Follow up - Base'!$F$20:$F$96,$C68)
- INDEX(List!$Q:$Q,MATCH(CP$2,List!$P:$P,0)))
* INDEX(List!$R:$R,MATCH(CP$2,List!$P:$P,0)))</f>
        <v>0</v>
      </c>
      <c r="CQ68" s="357">
        <f ca="1">IF(
COUNTIFS('Project Follow up - Base'!$S$20:$S$96,CQ$2,'Project Follow up - Base'!$F$20:$F$96,$C68)&lt;= INDEX(List!$Q:$Q,MATCH(CQ$2,List!$P:$P,0)),
0,
(COUNTIFS('Project Follow up - Base'!$S$20:$S$96,CQ$2,'Project Follow up - Base'!$F$20:$F$96,$C68)
- INDEX(List!$Q:$Q,MATCH(CQ$2,List!$P:$P,0)))
* INDEX(List!$R:$R,MATCH(CQ$2,List!$P:$P,0)))</f>
        <v>0</v>
      </c>
      <c r="CR68" s="357">
        <f ca="1">IF(
COUNTIFS('Project Follow up - Base'!$S$20:$S$96,CR$2,'Project Follow up - Base'!$F$20:$F$96,$C68)&lt;= INDEX(List!$Q:$Q,MATCH(CR$2,List!$P:$P,0)),
0,
(COUNTIFS('Project Follow up - Base'!$S$20:$S$96,CR$2,'Project Follow up - Base'!$F$20:$F$96,$C68)
- INDEX(List!$Q:$Q,MATCH(CR$2,List!$P:$P,0)))
* INDEX(List!$R:$R,MATCH(CR$2,List!$P:$P,0)))</f>
        <v>0</v>
      </c>
      <c r="CS68" s="357">
        <f ca="1">IF(
COUNTIFS('Project Follow up - Base'!$S$20:$S$96,CS$2,'Project Follow up - Base'!$F$20:$F$96,$C68)&lt;= INDEX(List!$Q:$Q,MATCH(CS$2,List!$P:$P,0)),
0,
(COUNTIFS('Project Follow up - Base'!$S$20:$S$96,CS$2,'Project Follow up - Base'!$F$20:$F$96,$C68)
- INDEX(List!$Q:$Q,MATCH(CS$2,List!$P:$P,0)))
* INDEX(List!$R:$R,MATCH(CS$2,List!$P:$P,0)))</f>
        <v>0</v>
      </c>
      <c r="CT68" s="357">
        <f ca="1">IF(
COUNTIFS('Project Follow up - Base'!$S$20:$S$96,CT$2,'Project Follow up - Base'!$F$20:$F$96,$C68)&lt;= INDEX(List!$Q:$Q,MATCH(CT$2,List!$P:$P,0)),
0,
(COUNTIFS('Project Follow up - Base'!$S$20:$S$96,CT$2,'Project Follow up - Base'!$F$20:$F$96,$C68)
- INDEX(List!$Q:$Q,MATCH(CT$2,List!$P:$P,0)))
* INDEX(List!$R:$R,MATCH(CT$2,List!$P:$P,0)))</f>
        <v>0</v>
      </c>
      <c r="CU68" s="357">
        <f ca="1">IF(
COUNTIFS('Project Follow up - Base'!$S$20:$S$96,CU$2,'Project Follow up - Base'!$F$20:$F$96,$C68)&lt;= INDEX(List!$Q:$Q,MATCH(CU$2,List!$P:$P,0)),
0,
(COUNTIFS('Project Follow up - Base'!$S$20:$S$96,CU$2,'Project Follow up - Base'!$F$20:$F$96,$C68)
- INDEX(List!$Q:$Q,MATCH(CU$2,List!$P:$P,0)))
* INDEX(List!$R:$R,MATCH(CU$2,List!$P:$P,0)))</f>
        <v>0</v>
      </c>
      <c r="CV68" s="357">
        <f ca="1">IF(
COUNTIFS('Project Follow up - Base'!$S$20:$S$96,CV$2,'Project Follow up - Base'!$F$20:$F$96,$C68)&lt;= INDEX(List!$Q:$Q,MATCH(CV$2,List!$P:$P,0)),
0,
(COUNTIFS('Project Follow up - Base'!$S$20:$S$96,CV$2,'Project Follow up - Base'!$F$20:$F$96,$C68)
- INDEX(List!$Q:$Q,MATCH(CV$2,List!$P:$P,0)))
* INDEX(List!$R:$R,MATCH(CV$2,List!$P:$P,0)))</f>
        <v>0</v>
      </c>
      <c r="CW68" s="357">
        <f ca="1">IF(
COUNTIFS('Project Follow up - Base'!$S$20:$S$96,CW$2,'Project Follow up - Base'!$F$20:$F$96,$C68)&lt;= INDEX(List!$Q:$Q,MATCH(CW$2,List!$P:$P,0)),
0,
(COUNTIFS('Project Follow up - Base'!$S$20:$S$96,CW$2,'Project Follow up - Base'!$F$20:$F$96,$C68)
- INDEX(List!$Q:$Q,MATCH(CW$2,List!$P:$P,0)))
* INDEX(List!$R:$R,MATCH(CW$2,List!$P:$P,0)))</f>
        <v>0</v>
      </c>
      <c r="CX68" s="357">
        <f ca="1">IF(
COUNTIFS('Project Follow up - Base'!$S$20:$S$96,CX$2,'Project Follow up - Base'!$F$20:$F$96,$C68)&lt;= INDEX(List!$Q:$Q,MATCH(CX$2,List!$P:$P,0)),
0,
(COUNTIFS('Project Follow up - Base'!$S$20:$S$96,CX$2,'Project Follow up - Base'!$F$20:$F$96,$C68)
- INDEX(List!$Q:$Q,MATCH(CX$2,List!$P:$P,0)))
* INDEX(List!$R:$R,MATCH(CX$2,List!$P:$P,0)))</f>
        <v>0</v>
      </c>
      <c r="CY68" s="357">
        <f ca="1">IF(
COUNTIFS('Project Follow up - Base'!$S$20:$S$96,CY$2,'Project Follow up - Base'!$F$20:$F$96,$C68)&lt;= INDEX(List!$Q:$Q,MATCH(CY$2,List!$P:$P,0)),
0,
(COUNTIFS('Project Follow up - Base'!$S$20:$S$96,CY$2,'Project Follow up - Base'!$F$20:$F$96,$C68)
- INDEX(List!$Q:$Q,MATCH(CY$2,List!$P:$P,0)))
* INDEX(List!$R:$R,MATCH(CY$2,List!$P:$P,0)))</f>
        <v>0</v>
      </c>
      <c r="CZ68" s="357">
        <f ca="1">IF(
COUNTIFS('Project Follow up - Base'!$S$20:$S$96,CZ$2,'Project Follow up - Base'!$F$20:$F$96,$C68)&lt;= INDEX(List!$Q:$Q,MATCH(CZ$2,List!$P:$P,0)),
0,
(COUNTIFS('Project Follow up - Base'!$S$20:$S$96,CZ$2,'Project Follow up - Base'!$F$20:$F$96,$C68)
- INDEX(List!$Q:$Q,MATCH(CZ$2,List!$P:$P,0)))
* INDEX(List!$R:$R,MATCH(CZ$2,List!$P:$P,0)))</f>
        <v>0</v>
      </c>
      <c r="DA68" s="357">
        <f ca="1">IF(
COUNTIFS('Project Follow up - Base'!$S$20:$S$96,DA$2,'Project Follow up - Base'!$F$20:$F$96,$C68)&lt;= INDEX(List!$Q:$Q,MATCH(DA$2,List!$P:$P,0)),
0,
(COUNTIFS('Project Follow up - Base'!$S$20:$S$96,DA$2,'Project Follow up - Base'!$F$20:$F$96,$C68)
- INDEX(List!$Q:$Q,MATCH(DA$2,List!$P:$P,0)))
* INDEX(List!$R:$R,MATCH(DA$2,List!$P:$P,0)))</f>
        <v>0</v>
      </c>
      <c r="DB68" s="357">
        <f ca="1">IF(
COUNTIFS('Project Follow up - Base'!$S$20:$S$96,DB$2,'Project Follow up - Base'!$F$20:$F$96,$C68)&lt;= INDEX(List!$Q:$Q,MATCH(DB$2,List!$P:$P,0)),
0,
(COUNTIFS('Project Follow up - Base'!$S$20:$S$96,DB$2,'Project Follow up - Base'!$F$20:$F$96,$C68)
- INDEX(List!$Q:$Q,MATCH(DB$2,List!$P:$P,0)))
* INDEX(List!$R:$R,MATCH(DB$2,List!$P:$P,0)))</f>
        <v>0</v>
      </c>
    </row>
    <row r="69" spans="1:106" x14ac:dyDescent="0.2">
      <c r="A69" s="353">
        <f>COUNTIF('Project Follow up - Base'!$F$20:$F$96,C69)</f>
        <v>0</v>
      </c>
      <c r="B69" s="353">
        <f>'Employees Summary'!B70</f>
        <v>0</v>
      </c>
      <c r="C69" s="353">
        <f>'Employees Summary'!C70</f>
        <v>0</v>
      </c>
      <c r="D69" s="354" t="str">
        <f>IF(C69=0,"", IF(A69&gt;0,1-(G69*[1]KPI!$C$3)-(H69*[1]KPI!$C$4),""))</f>
        <v/>
      </c>
      <c r="E69" s="365" t="str">
        <f>IF(OR(C69='Project Follow up - Base'!$D$17,C69='Project Follow up - Base'!$D$38,C69='Project Follow up - Base'!$D$74), IF(SUMIF(B:B,B69,A:A)=0,"", AVERAGEIF(B:B,B69,D:D)),"")</f>
        <v/>
      </c>
      <c r="F69" s="366">
        <f>SUMIF('Project Follow up - Base'!$F$20:$F$102,'Employees KPIs'!C69,'Project Follow up - Base'!$AA$20:$AA$102)</f>
        <v>0</v>
      </c>
      <c r="G69" s="355">
        <f>IF( F69=0,
   0,
   IF(
     F69-
     [1]KPI!$F$3
     &lt;0,0,
     F69-
     [1]KPI!$F$3
    )*
     [1]KPI!$G$3
)</f>
        <v>0</v>
      </c>
      <c r="H69" s="355">
        <f t="shared" ca="1" si="1"/>
        <v>0</v>
      </c>
      <c r="I69" s="356">
        <f ca="1">IF(
COUNTIFS('Project Follow up - Base'!$S$20:$S$96,I$2,'Project Follow up - Base'!$F$20:$F$96,$C69)&lt;= INDEX(List!$Q:$Q,MATCH(I$2,List!$P:$P,0)),
0,
(COUNTIFS('Project Follow up - Base'!$S$20:$S$96,I$2,'Project Follow up - Base'!$F$20:$F$96,$C69)
- INDEX(List!$Q:$Q,MATCH(I$2,List!$P:$P,0)))
* INDEX(List!$R:$R,MATCH(I$2,List!$P:$P,0)))</f>
        <v>0</v>
      </c>
      <c r="J69" s="357">
        <f ca="1">IF(
COUNTIFS('Project Follow up - Base'!$S$20:$S$96,J$2,'Project Follow up - Base'!$F$20:$F$96,$C69)&lt;= INDEX(List!$Q:$Q,MATCH(J$2,List!$P:$P,0)),
0,
(COUNTIFS('Project Follow up - Base'!$S$20:$S$96,J$2,'Project Follow up - Base'!$F$20:$F$96,$C69)
- INDEX(List!$Q:$Q,MATCH(J$2,List!$P:$P,0)))
* INDEX(List!$R:$R,MATCH(J$2,List!$P:$P,0)))</f>
        <v>0</v>
      </c>
      <c r="K69" s="357">
        <f ca="1">IF(
COUNTIFS('Project Follow up - Base'!$S$20:$S$96,K$2,'Project Follow up - Base'!$F$20:$F$96,$C69)&lt;= INDEX(List!$Q:$Q,MATCH(K$2,List!$P:$P,0)),
0,
(COUNTIFS('Project Follow up - Base'!$S$20:$S$96,K$2,'Project Follow up - Base'!$F$20:$F$96,$C69)
- INDEX(List!$Q:$Q,MATCH(K$2,List!$P:$P,0)))
* INDEX(List!$R:$R,MATCH(K$2,List!$P:$P,0)))</f>
        <v>0</v>
      </c>
      <c r="L69" s="357">
        <f ca="1">IF(
COUNTIFS('Project Follow up - Base'!$S$20:$S$96,L$2,'Project Follow up - Base'!$F$20:$F$96,$C69)&lt;= INDEX(List!$Q:$Q,MATCH(L$2,List!$P:$P,0)),
0,
(COUNTIFS('Project Follow up - Base'!$S$20:$S$96,L$2,'Project Follow up - Base'!$F$20:$F$96,$C69)
- INDEX(List!$Q:$Q,MATCH(L$2,List!$P:$P,0)))
* INDEX(List!$R:$R,MATCH(L$2,List!$P:$P,0)))</f>
        <v>0</v>
      </c>
      <c r="M69" s="357">
        <f ca="1">IF(
COUNTIFS('Project Follow up - Base'!$S$20:$S$96,M$2,'Project Follow up - Base'!$F$20:$F$96,$C69)&lt;= INDEX(List!$Q:$Q,MATCH(M$2,List!$P:$P,0)),
0,
(COUNTIFS('Project Follow up - Base'!$S$20:$S$96,M$2,'Project Follow up - Base'!$F$20:$F$96,$C69)
- INDEX(List!$Q:$Q,MATCH(M$2,List!$P:$P,0)))
* INDEX(List!$R:$R,MATCH(M$2,List!$P:$P,0)))</f>
        <v>0</v>
      </c>
      <c r="N69" s="357">
        <f ca="1">IF(
COUNTIFS('Project Follow up - Base'!$S$20:$S$96,N$2,'Project Follow up - Base'!$F$20:$F$96,$C69)&lt;= INDEX(List!$Q:$Q,MATCH(N$2,List!$P:$P,0)),
0,
(COUNTIFS('Project Follow up - Base'!$S$20:$S$96,N$2,'Project Follow up - Base'!$F$20:$F$96,$C69)
- INDEX(List!$Q:$Q,MATCH(N$2,List!$P:$P,0)))
* INDEX(List!$R:$R,MATCH(N$2,List!$P:$P,0)))</f>
        <v>0</v>
      </c>
      <c r="O69" s="357">
        <f ca="1">IF(
COUNTIFS('Project Follow up - Base'!$S$20:$S$96,O$2,'Project Follow up - Base'!$F$20:$F$96,$C69)&lt;= INDEX(List!$Q:$Q,MATCH(O$2,List!$P:$P,0)),
0,
(COUNTIFS('Project Follow up - Base'!$S$20:$S$96,O$2,'Project Follow up - Base'!$F$20:$F$96,$C69)
- INDEX(List!$Q:$Q,MATCH(O$2,List!$P:$P,0)))
* INDEX(List!$R:$R,MATCH(O$2,List!$P:$P,0)))</f>
        <v>0</v>
      </c>
      <c r="P69" s="357">
        <f ca="1">IF(
COUNTIFS('Project Follow up - Base'!$S$20:$S$96,P$2,'Project Follow up - Base'!$F$20:$F$96,$C69)&lt;= INDEX(List!$Q:$Q,MATCH(P$2,List!$P:$P,0)),
0,
(COUNTIFS('Project Follow up - Base'!$S$20:$S$96,P$2,'Project Follow up - Base'!$F$20:$F$96,$C69)
- INDEX(List!$Q:$Q,MATCH(P$2,List!$P:$P,0)))
* INDEX(List!$R:$R,MATCH(P$2,List!$P:$P,0)))</f>
        <v>0</v>
      </c>
      <c r="Q69" s="357">
        <f ca="1">IF(
COUNTIFS('Project Follow up - Base'!$S$20:$S$96,Q$2,'Project Follow up - Base'!$F$20:$F$96,$C69)&lt;= INDEX(List!$Q:$Q,MATCH(Q$2,List!$P:$P,0)),
0,
(COUNTIFS('Project Follow up - Base'!$S$20:$S$96,Q$2,'Project Follow up - Base'!$F$20:$F$96,$C69)
- INDEX(List!$Q:$Q,MATCH(Q$2,List!$P:$P,0)))
* INDEX(List!$R:$R,MATCH(Q$2,List!$P:$P,0)))</f>
        <v>0</v>
      </c>
      <c r="R69" s="357">
        <f ca="1">IF(
COUNTIFS('Project Follow up - Base'!$S$20:$S$96,R$2,'Project Follow up - Base'!$F$20:$F$96,$C69)&lt;= INDEX(List!$Q:$Q,MATCH(R$2,List!$P:$P,0)),
0,
(COUNTIFS('Project Follow up - Base'!$S$20:$S$96,R$2,'Project Follow up - Base'!$F$20:$F$96,$C69)
- INDEX(List!$Q:$Q,MATCH(R$2,List!$P:$P,0)))
* INDEX(List!$R:$R,MATCH(R$2,List!$P:$P,0)))</f>
        <v>0</v>
      </c>
      <c r="S69" s="357">
        <f ca="1">IF(
COUNTIFS('Project Follow up - Base'!$S$20:$S$96,S$2,'Project Follow up - Base'!$F$20:$F$96,$C69)&lt;= INDEX(List!$Q:$Q,MATCH(S$2,List!$P:$P,0)),
0,
(COUNTIFS('Project Follow up - Base'!$S$20:$S$96,S$2,'Project Follow up - Base'!$F$20:$F$96,$C69)
- INDEX(List!$Q:$Q,MATCH(S$2,List!$P:$P,0)))
* INDEX(List!$R:$R,MATCH(S$2,List!$P:$P,0)))</f>
        <v>0</v>
      </c>
      <c r="T69" s="357">
        <f ca="1">IF(
COUNTIFS('Project Follow up - Base'!$S$20:$S$96,T$2,'Project Follow up - Base'!$F$20:$F$96,$C69)&lt;= INDEX(List!$Q:$Q,MATCH(T$2,List!$P:$P,0)),
0,
(COUNTIFS('Project Follow up - Base'!$S$20:$S$96,T$2,'Project Follow up - Base'!$F$20:$F$96,$C69)
- INDEX(List!$Q:$Q,MATCH(T$2,List!$P:$P,0)))
* INDEX(List!$R:$R,MATCH(T$2,List!$P:$P,0)))</f>
        <v>0</v>
      </c>
      <c r="U69" s="357">
        <f ca="1">IF(
COUNTIFS('Project Follow up - Base'!$S$20:$S$96,U$2,'Project Follow up - Base'!$F$20:$F$96,$C69)&lt;= INDEX(List!$Q:$Q,MATCH(U$2,List!$P:$P,0)),
0,
(COUNTIFS('Project Follow up - Base'!$S$20:$S$96,U$2,'Project Follow up - Base'!$F$20:$F$96,$C69)
- INDEX(List!$Q:$Q,MATCH(U$2,List!$P:$P,0)))
* INDEX(List!$R:$R,MATCH(U$2,List!$P:$P,0)))</f>
        <v>0</v>
      </c>
      <c r="V69" s="357">
        <f ca="1">IF(
COUNTIFS('Project Follow up - Base'!$S$20:$S$96,V$2,'Project Follow up - Base'!$F$20:$F$96,$C69)&lt;= INDEX(List!$Q:$Q,MATCH(V$2,List!$P:$P,0)),
0,
(COUNTIFS('Project Follow up - Base'!$S$20:$S$96,V$2,'Project Follow up - Base'!$F$20:$F$96,$C69)
- INDEX(List!$Q:$Q,MATCH(V$2,List!$P:$P,0)))
* INDEX(List!$R:$R,MATCH(V$2,List!$P:$P,0)))</f>
        <v>0</v>
      </c>
      <c r="W69" s="357">
        <f ca="1">IF(
COUNTIFS('Project Follow up - Base'!$S$20:$S$96,W$2,'Project Follow up - Base'!$F$20:$F$96,$C69)&lt;= INDEX(List!$Q:$Q,MATCH(W$2,List!$P:$P,0)),
0,
(COUNTIFS('Project Follow up - Base'!$S$20:$S$96,W$2,'Project Follow up - Base'!$F$20:$F$96,$C69)
- INDEX(List!$Q:$Q,MATCH(W$2,List!$P:$P,0)))
* INDEX(List!$R:$R,MATCH(W$2,List!$P:$P,0)))</f>
        <v>0</v>
      </c>
      <c r="X69" s="357">
        <f ca="1">IF(
COUNTIFS('Project Follow up - Base'!$S$20:$S$96,X$2,'Project Follow up - Base'!$F$20:$F$96,$C69)&lt;= INDEX(List!$Q:$Q,MATCH(X$2,List!$P:$P,0)),
0,
(COUNTIFS('Project Follow up - Base'!$S$20:$S$96,X$2,'Project Follow up - Base'!$F$20:$F$96,$C69)
- INDEX(List!$Q:$Q,MATCH(X$2,List!$P:$P,0)))
* INDEX(List!$R:$R,MATCH(X$2,List!$P:$P,0)))</f>
        <v>0</v>
      </c>
      <c r="Y69" s="357">
        <f ca="1">IF(
COUNTIFS('Project Follow up - Base'!$S$20:$S$96,Y$2,'Project Follow up - Base'!$F$20:$F$96,$C69)&lt;= INDEX(List!$Q:$Q,MATCH(Y$2,List!$P:$P,0)),
0,
(COUNTIFS('Project Follow up - Base'!$S$20:$S$96,Y$2,'Project Follow up - Base'!$F$20:$F$96,$C69)
- INDEX(List!$Q:$Q,MATCH(Y$2,List!$P:$P,0)))
* INDEX(List!$R:$R,MATCH(Y$2,List!$P:$P,0)))</f>
        <v>0</v>
      </c>
      <c r="Z69" s="357">
        <f ca="1">IF(
COUNTIFS('Project Follow up - Base'!$S$20:$S$96,Z$2,'Project Follow up - Base'!$F$20:$F$96,$C69)&lt;= INDEX(List!$Q:$Q,MATCH(Z$2,List!$P:$P,0)),
0,
(COUNTIFS('Project Follow up - Base'!$S$20:$S$96,Z$2,'Project Follow up - Base'!$F$20:$F$96,$C69)
- INDEX(List!$Q:$Q,MATCH(Z$2,List!$P:$P,0)))
* INDEX(List!$R:$R,MATCH(Z$2,List!$P:$P,0)))</f>
        <v>0</v>
      </c>
      <c r="AA69" s="357">
        <f ca="1">IF(
COUNTIFS('Project Follow up - Base'!$S$20:$S$96,AA$2,'Project Follow up - Base'!$F$20:$F$96,$C69)&lt;= INDEX(List!$Q:$Q,MATCH(AA$2,List!$P:$P,0)),
0,
(COUNTIFS('Project Follow up - Base'!$S$20:$S$96,AA$2,'Project Follow up - Base'!$F$20:$F$96,$C69)
- INDEX(List!$Q:$Q,MATCH(AA$2,List!$P:$P,0)))
* INDEX(List!$R:$R,MATCH(AA$2,List!$P:$P,0)))</f>
        <v>0</v>
      </c>
      <c r="AB69" s="357">
        <f ca="1">IF(
COUNTIFS('Project Follow up - Base'!$S$20:$S$96,AB$2,'Project Follow up - Base'!$F$20:$F$96,$C69)&lt;= INDEX(List!$Q:$Q,MATCH(AB$2,List!$P:$P,0)),
0,
(COUNTIFS('Project Follow up - Base'!$S$20:$S$96,AB$2,'Project Follow up - Base'!$F$20:$F$96,$C69)
- INDEX(List!$Q:$Q,MATCH(AB$2,List!$P:$P,0)))
* INDEX(List!$R:$R,MATCH(AB$2,List!$P:$P,0)))</f>
        <v>0</v>
      </c>
      <c r="AC69" s="357">
        <f ca="1">IF(
COUNTIFS('Project Follow up - Base'!$S$20:$S$96,AC$2,'Project Follow up - Base'!$F$20:$F$96,$C69)&lt;= INDEX(List!$Q:$Q,MATCH(AC$2,List!$P:$P,0)),
0,
(COUNTIFS('Project Follow up - Base'!$S$20:$S$96,AC$2,'Project Follow up - Base'!$F$20:$F$96,$C69)
- INDEX(List!$Q:$Q,MATCH(AC$2,List!$P:$P,0)))
* INDEX(List!$R:$R,MATCH(AC$2,List!$P:$P,0)))</f>
        <v>0</v>
      </c>
      <c r="AD69" s="357">
        <f ca="1">IF(
COUNTIFS('Project Follow up - Base'!$S$20:$S$96,AD$2,'Project Follow up - Base'!$F$20:$F$96,$C69)&lt;= INDEX(List!$Q:$Q,MATCH(AD$2,List!$P:$P,0)),
0,
(COUNTIFS('Project Follow up - Base'!$S$20:$S$96,AD$2,'Project Follow up - Base'!$F$20:$F$96,$C69)
- INDEX(List!$Q:$Q,MATCH(AD$2,List!$P:$P,0)))
* INDEX(List!$R:$R,MATCH(AD$2,List!$P:$P,0)))</f>
        <v>0</v>
      </c>
      <c r="AE69" s="357">
        <f ca="1">IF(
COUNTIFS('Project Follow up - Base'!$S$20:$S$96,AE$2,'Project Follow up - Base'!$F$20:$F$96,$C69)&lt;= INDEX(List!$Q:$Q,MATCH(AE$2,List!$P:$P,0)),
0,
(COUNTIFS('Project Follow up - Base'!$S$20:$S$96,AE$2,'Project Follow up - Base'!$F$20:$F$96,$C69)
- INDEX(List!$Q:$Q,MATCH(AE$2,List!$P:$P,0)))
* INDEX(List!$R:$R,MATCH(AE$2,List!$P:$P,0)))</f>
        <v>0</v>
      </c>
      <c r="AF69" s="357">
        <f ca="1">IF(
COUNTIFS('Project Follow up - Base'!$S$20:$S$96,AF$2,'Project Follow up - Base'!$F$20:$F$96,$C69)&lt;= INDEX(List!$Q:$Q,MATCH(AF$2,List!$P:$P,0)),
0,
(COUNTIFS('Project Follow up - Base'!$S$20:$S$96,AF$2,'Project Follow up - Base'!$F$20:$F$96,$C69)
- INDEX(List!$Q:$Q,MATCH(AF$2,List!$P:$P,0)))
* INDEX(List!$R:$R,MATCH(AF$2,List!$P:$P,0)))</f>
        <v>0</v>
      </c>
      <c r="AG69" s="357">
        <f ca="1">IF(
COUNTIFS('Project Follow up - Base'!$S$20:$S$96,AG$2,'Project Follow up - Base'!$F$20:$F$96,$C69)&lt;= INDEX(List!$Q:$Q,MATCH(AG$2,List!$P:$P,0)),
0,
(COUNTIFS('Project Follow up - Base'!$S$20:$S$96,AG$2,'Project Follow up - Base'!$F$20:$F$96,$C69)
- INDEX(List!$Q:$Q,MATCH(AG$2,List!$P:$P,0)))
* INDEX(List!$R:$R,MATCH(AG$2,List!$P:$P,0)))</f>
        <v>0</v>
      </c>
      <c r="AH69" s="357">
        <f ca="1">IF(
COUNTIFS('Project Follow up - Base'!$S$20:$S$96,AH$2,'Project Follow up - Base'!$F$20:$F$96,$C69)&lt;= INDEX(List!$Q:$Q,MATCH(AH$2,List!$P:$P,0)),
0,
(COUNTIFS('Project Follow up - Base'!$S$20:$S$96,AH$2,'Project Follow up - Base'!$F$20:$F$96,$C69)
- INDEX(List!$Q:$Q,MATCH(AH$2,List!$P:$P,0)))
* INDEX(List!$R:$R,MATCH(AH$2,List!$P:$P,0)))</f>
        <v>0</v>
      </c>
      <c r="AI69" s="357">
        <f ca="1">IF(
COUNTIFS('Project Follow up - Base'!$S$20:$S$96,AI$2,'Project Follow up - Base'!$F$20:$F$96,$C69)&lt;= INDEX(List!$Q:$Q,MATCH(AI$2,List!$P:$P,0)),
0,
(COUNTIFS('Project Follow up - Base'!$S$20:$S$96,AI$2,'Project Follow up - Base'!$F$20:$F$96,$C69)
- INDEX(List!$Q:$Q,MATCH(AI$2,List!$P:$P,0)))
* INDEX(List!$R:$R,MATCH(AI$2,List!$P:$P,0)))</f>
        <v>0</v>
      </c>
      <c r="AJ69" s="357">
        <f ca="1">IF(
COUNTIFS('Project Follow up - Base'!$S$20:$S$96,AJ$2,'Project Follow up - Base'!$F$20:$F$96,$C69)&lt;= INDEX(List!$Q:$Q,MATCH(AJ$2,List!$P:$P,0)),
0,
(COUNTIFS('Project Follow up - Base'!$S$20:$S$96,AJ$2,'Project Follow up - Base'!$F$20:$F$96,$C69)
- INDEX(List!$Q:$Q,MATCH(AJ$2,List!$P:$P,0)))
* INDEX(List!$R:$R,MATCH(AJ$2,List!$P:$P,0)))</f>
        <v>0</v>
      </c>
      <c r="AK69" s="357">
        <f ca="1">IF(
COUNTIFS('Project Follow up - Base'!$S$20:$S$96,AK$2,'Project Follow up - Base'!$F$20:$F$96,$C69)&lt;= INDEX(List!$Q:$Q,MATCH(AK$2,List!$P:$P,0)),
0,
(COUNTIFS('Project Follow up - Base'!$S$20:$S$96,AK$2,'Project Follow up - Base'!$F$20:$F$96,$C69)
- INDEX(List!$Q:$Q,MATCH(AK$2,List!$P:$P,0)))
* INDEX(List!$R:$R,MATCH(AK$2,List!$P:$P,0)))</f>
        <v>0</v>
      </c>
      <c r="AL69" s="357">
        <f ca="1">IF(
COUNTIFS('Project Follow up - Base'!$S$20:$S$96,AL$2,'Project Follow up - Base'!$F$20:$F$96,$C69)&lt;= INDEX(List!$Q:$Q,MATCH(AL$2,List!$P:$P,0)),
0,
(COUNTIFS('Project Follow up - Base'!$S$20:$S$96,AL$2,'Project Follow up - Base'!$F$20:$F$96,$C69)
- INDEX(List!$Q:$Q,MATCH(AL$2,List!$P:$P,0)))
* INDEX(List!$R:$R,MATCH(AL$2,List!$P:$P,0)))</f>
        <v>0</v>
      </c>
      <c r="AM69" s="357">
        <f ca="1">IF(
COUNTIFS('Project Follow up - Base'!$S$20:$S$96,AM$2,'Project Follow up - Base'!$F$20:$F$96,$C69)&lt;= INDEX(List!$Q:$Q,MATCH(AM$2,List!$P:$P,0)),
0,
(COUNTIFS('Project Follow up - Base'!$S$20:$S$96,AM$2,'Project Follow up - Base'!$F$20:$F$96,$C69)
- INDEX(List!$Q:$Q,MATCH(AM$2,List!$P:$P,0)))
* INDEX(List!$R:$R,MATCH(AM$2,List!$P:$P,0)))</f>
        <v>0</v>
      </c>
      <c r="AN69" s="357">
        <f ca="1">IF(
COUNTIFS('Project Follow up - Base'!$S$20:$S$96,AN$2,'Project Follow up - Base'!$F$20:$F$96,$C69)&lt;= INDEX(List!$Q:$Q,MATCH(AN$2,List!$P:$P,0)),
0,
(COUNTIFS('Project Follow up - Base'!$S$20:$S$96,AN$2,'Project Follow up - Base'!$F$20:$F$96,$C69)
- INDEX(List!$Q:$Q,MATCH(AN$2,List!$P:$P,0)))
* INDEX(List!$R:$R,MATCH(AN$2,List!$P:$P,0)))</f>
        <v>0</v>
      </c>
      <c r="AO69" s="357">
        <f ca="1">IF(
COUNTIFS('Project Follow up - Base'!$S$20:$S$96,AO$2,'Project Follow up - Base'!$F$20:$F$96,$C69)&lt;= INDEX(List!$Q:$Q,MATCH(AO$2,List!$P:$P,0)),
0,
(COUNTIFS('Project Follow up - Base'!$S$20:$S$96,AO$2,'Project Follow up - Base'!$F$20:$F$96,$C69)
- INDEX(List!$Q:$Q,MATCH(AO$2,List!$P:$P,0)))
* INDEX(List!$R:$R,MATCH(AO$2,List!$P:$P,0)))</f>
        <v>0</v>
      </c>
      <c r="AP69" s="357">
        <f ca="1">IF(
COUNTIFS('Project Follow up - Base'!$S$20:$S$96,AP$2,'Project Follow up - Base'!$F$20:$F$96,$C69)&lt;= INDEX(List!$Q:$Q,MATCH(AP$2,List!$P:$P,0)),
0,
(COUNTIFS('Project Follow up - Base'!$S$20:$S$96,AP$2,'Project Follow up - Base'!$F$20:$F$96,$C69)
- INDEX(List!$Q:$Q,MATCH(AP$2,List!$P:$P,0)))
* INDEX(List!$R:$R,MATCH(AP$2,List!$P:$P,0)))</f>
        <v>0</v>
      </c>
      <c r="AQ69" s="357">
        <f ca="1">IF(
COUNTIFS('Project Follow up - Base'!$S$20:$S$96,AQ$2,'Project Follow up - Base'!$F$20:$F$96,$C69)&lt;= INDEX(List!$Q:$Q,MATCH(AQ$2,List!$P:$P,0)),
0,
(COUNTIFS('Project Follow up - Base'!$S$20:$S$96,AQ$2,'Project Follow up - Base'!$F$20:$F$96,$C69)
- INDEX(List!$Q:$Q,MATCH(AQ$2,List!$P:$P,0)))
* INDEX(List!$R:$R,MATCH(AQ$2,List!$P:$P,0)))</f>
        <v>0</v>
      </c>
      <c r="AR69" s="357">
        <f ca="1">IF(
COUNTIFS('Project Follow up - Base'!$S$20:$S$96,AR$2,'Project Follow up - Base'!$F$20:$F$96,$C69)&lt;= INDEX(List!$Q:$Q,MATCH(AR$2,List!$P:$P,0)),
0,
(COUNTIFS('Project Follow up - Base'!$S$20:$S$96,AR$2,'Project Follow up - Base'!$F$20:$F$96,$C69)
- INDEX(List!$Q:$Q,MATCH(AR$2,List!$P:$P,0)))
* INDEX(List!$R:$R,MATCH(AR$2,List!$P:$P,0)))</f>
        <v>0</v>
      </c>
      <c r="AS69" s="357">
        <f ca="1">IF(
COUNTIFS('Project Follow up - Base'!$S$20:$S$96,AS$2,'Project Follow up - Base'!$F$20:$F$96,$C69)&lt;= INDEX(List!$Q:$Q,MATCH(AS$2,List!$P:$P,0)),
0,
(COUNTIFS('Project Follow up - Base'!$S$20:$S$96,AS$2,'Project Follow up - Base'!$F$20:$F$96,$C69)
- INDEX(List!$Q:$Q,MATCH(AS$2,List!$P:$P,0)))
* INDEX(List!$R:$R,MATCH(AS$2,List!$P:$P,0)))</f>
        <v>0</v>
      </c>
      <c r="AT69" s="357">
        <f ca="1">IF(
COUNTIFS('Project Follow up - Base'!$S$20:$S$96,AT$2,'Project Follow up - Base'!$F$20:$F$96,$C69)&lt;= INDEX(List!$Q:$Q,MATCH(AT$2,List!$P:$P,0)),
0,
(COUNTIFS('Project Follow up - Base'!$S$20:$S$96,AT$2,'Project Follow up - Base'!$F$20:$F$96,$C69)
- INDEX(List!$Q:$Q,MATCH(AT$2,List!$P:$P,0)))
* INDEX(List!$R:$R,MATCH(AT$2,List!$P:$P,0)))</f>
        <v>0</v>
      </c>
      <c r="AU69" s="357">
        <f ca="1">IF(
COUNTIFS('Project Follow up - Base'!$S$20:$S$96,AU$2,'Project Follow up - Base'!$F$20:$F$96,$C69)&lt;= INDEX(List!$Q:$Q,MATCH(AU$2,List!$P:$P,0)),
0,
(COUNTIFS('Project Follow up - Base'!$S$20:$S$96,AU$2,'Project Follow up - Base'!$F$20:$F$96,$C69)
- INDEX(List!$Q:$Q,MATCH(AU$2,List!$P:$P,0)))
* INDEX(List!$R:$R,MATCH(AU$2,List!$P:$P,0)))</f>
        <v>0</v>
      </c>
      <c r="AV69" s="357">
        <f ca="1">IF(
COUNTIFS('Project Follow up - Base'!$S$20:$S$96,AV$2,'Project Follow up - Base'!$F$20:$F$96,$C69)&lt;= INDEX(List!$Q:$Q,MATCH(AV$2,List!$P:$P,0)),
0,
(COUNTIFS('Project Follow up - Base'!$S$20:$S$96,AV$2,'Project Follow up - Base'!$F$20:$F$96,$C69)
- INDEX(List!$Q:$Q,MATCH(AV$2,List!$P:$P,0)))
* INDEX(List!$R:$R,MATCH(AV$2,List!$P:$P,0)))</f>
        <v>0</v>
      </c>
      <c r="AW69" s="357">
        <f ca="1">IF(
COUNTIFS('Project Follow up - Base'!$S$20:$S$96,AW$2,'Project Follow up - Base'!$F$20:$F$96,$C69)&lt;= INDEX(List!$Q:$Q,MATCH(AW$2,List!$P:$P,0)),
0,
(COUNTIFS('Project Follow up - Base'!$S$20:$S$96,AW$2,'Project Follow up - Base'!$F$20:$F$96,$C69)
- INDEX(List!$Q:$Q,MATCH(AW$2,List!$P:$P,0)))
* INDEX(List!$R:$R,MATCH(AW$2,List!$P:$P,0)))</f>
        <v>0</v>
      </c>
      <c r="AX69" s="357">
        <f ca="1">IF(
COUNTIFS('Project Follow up - Base'!$S$20:$S$96,AX$2,'Project Follow up - Base'!$F$20:$F$96,$C69)&lt;= INDEX(List!$Q:$Q,MATCH(AX$2,List!$P:$P,0)),
0,
(COUNTIFS('Project Follow up - Base'!$S$20:$S$96,AX$2,'Project Follow up - Base'!$F$20:$F$96,$C69)
- INDEX(List!$Q:$Q,MATCH(AX$2,List!$P:$P,0)))
* INDEX(List!$R:$R,MATCH(AX$2,List!$P:$P,0)))</f>
        <v>0</v>
      </c>
      <c r="AY69" s="357">
        <f ca="1">IF(
COUNTIFS('Project Follow up - Base'!$S$20:$S$96,AY$2,'Project Follow up - Base'!$F$20:$F$96,$C69)&lt;= INDEX(List!$Q:$Q,MATCH(AY$2,List!$P:$P,0)),
0,
(COUNTIFS('Project Follow up - Base'!$S$20:$S$96,AY$2,'Project Follow up - Base'!$F$20:$F$96,$C69)
- INDEX(List!$Q:$Q,MATCH(AY$2,List!$P:$P,0)))
* INDEX(List!$R:$R,MATCH(AY$2,List!$P:$P,0)))</f>
        <v>0</v>
      </c>
      <c r="AZ69" s="357">
        <f ca="1">IF(
COUNTIFS('Project Follow up - Base'!$S$20:$S$96,AZ$2,'Project Follow up - Base'!$F$20:$F$96,$C69)&lt;= INDEX(List!$Q:$Q,MATCH(AZ$2,List!$P:$P,0)),
0,
(COUNTIFS('Project Follow up - Base'!$S$20:$S$96,AZ$2,'Project Follow up - Base'!$F$20:$F$96,$C69)
- INDEX(List!$Q:$Q,MATCH(AZ$2,List!$P:$P,0)))
* INDEX(List!$R:$R,MATCH(AZ$2,List!$P:$P,0)))</f>
        <v>0</v>
      </c>
      <c r="BA69" s="357">
        <f ca="1">IF(
COUNTIFS('Project Follow up - Base'!$S$20:$S$96,BA$2,'Project Follow up - Base'!$F$20:$F$96,$C69)&lt;= INDEX(List!$Q:$Q,MATCH(BA$2,List!$P:$P,0)),
0,
(COUNTIFS('Project Follow up - Base'!$S$20:$S$96,BA$2,'Project Follow up - Base'!$F$20:$F$96,$C69)
- INDEX(List!$Q:$Q,MATCH(BA$2,List!$P:$P,0)))
* INDEX(List!$R:$R,MATCH(BA$2,List!$P:$P,0)))</f>
        <v>0</v>
      </c>
      <c r="BB69" s="357">
        <f ca="1">IF(
COUNTIFS('Project Follow up - Base'!$S$20:$S$96,BB$2,'Project Follow up - Base'!$F$20:$F$96,$C69)&lt;= INDEX(List!$Q:$Q,MATCH(BB$2,List!$P:$P,0)),
0,
(COUNTIFS('Project Follow up - Base'!$S$20:$S$96,BB$2,'Project Follow up - Base'!$F$20:$F$96,$C69)
- INDEX(List!$Q:$Q,MATCH(BB$2,List!$P:$P,0)))
* INDEX(List!$R:$R,MATCH(BB$2,List!$P:$P,0)))</f>
        <v>0</v>
      </c>
      <c r="BC69" s="357">
        <f ca="1">IF(
COUNTIFS('Project Follow up - Base'!$S$20:$S$96,BC$2,'Project Follow up - Base'!$F$20:$F$96,$C69)&lt;= INDEX(List!$Q:$Q,MATCH(BC$2,List!$P:$P,0)),
0,
(COUNTIFS('Project Follow up - Base'!$S$20:$S$96,BC$2,'Project Follow up - Base'!$F$20:$F$96,$C69)
- INDEX(List!$Q:$Q,MATCH(BC$2,List!$P:$P,0)))
* INDEX(List!$R:$R,MATCH(BC$2,List!$P:$P,0)))</f>
        <v>0</v>
      </c>
      <c r="BD69" s="357">
        <f ca="1">IF(
COUNTIFS('Project Follow up - Base'!$S$20:$S$96,BD$2,'Project Follow up - Base'!$F$20:$F$96,$C69)&lt;= INDEX(List!$Q:$Q,MATCH(BD$2,List!$P:$P,0)),
0,
(COUNTIFS('Project Follow up - Base'!$S$20:$S$96,BD$2,'Project Follow up - Base'!$F$20:$F$96,$C69)
- INDEX(List!$Q:$Q,MATCH(BD$2,List!$P:$P,0)))
* INDEX(List!$R:$R,MATCH(BD$2,List!$P:$P,0)))</f>
        <v>0</v>
      </c>
      <c r="BE69" s="357">
        <f ca="1">IF(
COUNTIFS('Project Follow up - Base'!$S$20:$S$96,BE$2,'Project Follow up - Base'!$F$20:$F$96,$C69)&lt;= INDEX(List!$Q:$Q,MATCH(BE$2,List!$P:$P,0)),
0,
(COUNTIFS('Project Follow up - Base'!$S$20:$S$96,BE$2,'Project Follow up - Base'!$F$20:$F$96,$C69)
- INDEX(List!$Q:$Q,MATCH(BE$2,List!$P:$P,0)))
* INDEX(List!$R:$R,MATCH(BE$2,List!$P:$P,0)))</f>
        <v>0</v>
      </c>
      <c r="BF69" s="357">
        <f ca="1">IF(
COUNTIFS('Project Follow up - Base'!$S$20:$S$96,BF$2,'Project Follow up - Base'!$F$20:$F$96,$C69)&lt;= INDEX(List!$Q:$Q,MATCH(BF$2,List!$P:$P,0)),
0,
(COUNTIFS('Project Follow up - Base'!$S$20:$S$96,BF$2,'Project Follow up - Base'!$F$20:$F$96,$C69)
- INDEX(List!$Q:$Q,MATCH(BF$2,List!$P:$P,0)))
* INDEX(List!$R:$R,MATCH(BF$2,List!$P:$P,0)))</f>
        <v>0</v>
      </c>
      <c r="BG69" s="357">
        <f ca="1">IF(
COUNTIFS('Project Follow up - Base'!$S$20:$S$96,BG$2,'Project Follow up - Base'!$F$20:$F$96,$C69)&lt;= INDEX(List!$Q:$Q,MATCH(BG$2,List!$P:$P,0)),
0,
(COUNTIFS('Project Follow up - Base'!$S$20:$S$96,BG$2,'Project Follow up - Base'!$F$20:$F$96,$C69)
- INDEX(List!$Q:$Q,MATCH(BG$2,List!$P:$P,0)))
* INDEX(List!$R:$R,MATCH(BG$2,List!$P:$P,0)))</f>
        <v>0</v>
      </c>
      <c r="BH69" s="357">
        <f ca="1">IF(
COUNTIFS('Project Follow up - Base'!$S$20:$S$96,BH$2,'Project Follow up - Base'!$F$20:$F$96,$C69)&lt;= INDEX(List!$Q:$Q,MATCH(BH$2,List!$P:$P,0)),
0,
(COUNTIFS('Project Follow up - Base'!$S$20:$S$96,BH$2,'Project Follow up - Base'!$F$20:$F$96,$C69)
- INDEX(List!$Q:$Q,MATCH(BH$2,List!$P:$P,0)))
* INDEX(List!$R:$R,MATCH(BH$2,List!$P:$P,0)))</f>
        <v>0</v>
      </c>
      <c r="BI69" s="357">
        <f ca="1">IF(
COUNTIFS('Project Follow up - Base'!$S$20:$S$96,BI$2,'Project Follow up - Base'!$F$20:$F$96,$C69)&lt;= INDEX(List!$Q:$Q,MATCH(BI$2,List!$P:$P,0)),
0,
(COUNTIFS('Project Follow up - Base'!$S$20:$S$96,BI$2,'Project Follow up - Base'!$F$20:$F$96,$C69)
- INDEX(List!$Q:$Q,MATCH(BI$2,List!$P:$P,0)))
* INDEX(List!$R:$R,MATCH(BI$2,List!$P:$P,0)))</f>
        <v>0</v>
      </c>
      <c r="BJ69" s="357">
        <f ca="1">IF(
COUNTIFS('Project Follow up - Base'!$S$20:$S$96,BJ$2,'Project Follow up - Base'!$F$20:$F$96,$C69)&lt;= INDEX(List!$Q:$Q,MATCH(BJ$2,List!$P:$P,0)),
0,
(COUNTIFS('Project Follow up - Base'!$S$20:$S$96,BJ$2,'Project Follow up - Base'!$F$20:$F$96,$C69)
- INDEX(List!$Q:$Q,MATCH(BJ$2,List!$P:$P,0)))
* INDEX(List!$R:$R,MATCH(BJ$2,List!$P:$P,0)))</f>
        <v>0</v>
      </c>
      <c r="BK69" s="357">
        <f ca="1">IF(
COUNTIFS('Project Follow up - Base'!$S$20:$S$96,BK$2,'Project Follow up - Base'!$F$20:$F$96,$C69)&lt;= INDEX(List!$Q:$Q,MATCH(BK$2,List!$P:$P,0)),
0,
(COUNTIFS('Project Follow up - Base'!$S$20:$S$96,BK$2,'Project Follow up - Base'!$F$20:$F$96,$C69)
- INDEX(List!$Q:$Q,MATCH(BK$2,List!$P:$P,0)))
* INDEX(List!$R:$R,MATCH(BK$2,List!$P:$P,0)))</f>
        <v>0</v>
      </c>
      <c r="BL69" s="357">
        <f ca="1">IF(
COUNTIFS('Project Follow up - Base'!$S$20:$S$96,BL$2,'Project Follow up - Base'!$F$20:$F$96,$C69)&lt;= INDEX(List!$Q:$Q,MATCH(BL$2,List!$P:$P,0)),
0,
(COUNTIFS('Project Follow up - Base'!$S$20:$S$96,BL$2,'Project Follow up - Base'!$F$20:$F$96,$C69)
- INDEX(List!$Q:$Q,MATCH(BL$2,List!$P:$P,0)))
* INDEX(List!$R:$R,MATCH(BL$2,List!$P:$P,0)))</f>
        <v>0</v>
      </c>
      <c r="BM69" s="357">
        <f ca="1">IF(
COUNTIFS('Project Follow up - Base'!$S$20:$S$96,BM$2,'Project Follow up - Base'!$F$20:$F$96,$C69)&lt;= INDEX(List!$Q:$Q,MATCH(BM$2,List!$P:$P,0)),
0,
(COUNTIFS('Project Follow up - Base'!$S$20:$S$96,BM$2,'Project Follow up - Base'!$F$20:$F$96,$C69)
- INDEX(List!$Q:$Q,MATCH(BM$2,List!$P:$P,0)))
* INDEX(List!$R:$R,MATCH(BM$2,List!$P:$P,0)))</f>
        <v>0</v>
      </c>
      <c r="BN69" s="357">
        <f ca="1">IF(
COUNTIFS('Project Follow up - Base'!$S$20:$S$96,BN$2,'Project Follow up - Base'!$F$20:$F$96,$C69)&lt;= INDEX(List!$Q:$Q,MATCH(BN$2,List!$P:$P,0)),
0,
(COUNTIFS('Project Follow up - Base'!$S$20:$S$96,BN$2,'Project Follow up - Base'!$F$20:$F$96,$C69)
- INDEX(List!$Q:$Q,MATCH(BN$2,List!$P:$P,0)))
* INDEX(List!$R:$R,MATCH(BN$2,List!$P:$P,0)))</f>
        <v>0</v>
      </c>
      <c r="BO69" s="357">
        <f ca="1">IF(
COUNTIFS('Project Follow up - Base'!$S$20:$S$96,BO$2,'Project Follow up - Base'!$F$20:$F$96,$C69)&lt;= INDEX(List!$Q:$Q,MATCH(BO$2,List!$P:$P,0)),
0,
(COUNTIFS('Project Follow up - Base'!$S$20:$S$96,BO$2,'Project Follow up - Base'!$F$20:$F$96,$C69)
- INDEX(List!$Q:$Q,MATCH(BO$2,List!$P:$P,0)))
* INDEX(List!$R:$R,MATCH(BO$2,List!$P:$P,0)))</f>
        <v>0</v>
      </c>
      <c r="BP69" s="357">
        <f ca="1">IF(
COUNTIFS('Project Follow up - Base'!$S$20:$S$96,BP$2,'Project Follow up - Base'!$F$20:$F$96,$C69)&lt;= INDEX(List!$Q:$Q,MATCH(BP$2,List!$P:$P,0)),
0,
(COUNTIFS('Project Follow up - Base'!$S$20:$S$96,BP$2,'Project Follow up - Base'!$F$20:$F$96,$C69)
- INDEX(List!$Q:$Q,MATCH(BP$2,List!$P:$P,0)))
* INDEX(List!$R:$R,MATCH(BP$2,List!$P:$P,0)))</f>
        <v>0</v>
      </c>
      <c r="BQ69" s="357">
        <f ca="1">IF(
COUNTIFS('Project Follow up - Base'!$S$20:$S$96,BQ$2,'Project Follow up - Base'!$F$20:$F$96,$C69)&lt;= INDEX(List!$Q:$Q,MATCH(BQ$2,List!$P:$P,0)),
0,
(COUNTIFS('Project Follow up - Base'!$S$20:$S$96,BQ$2,'Project Follow up - Base'!$F$20:$F$96,$C69)
- INDEX(List!$Q:$Q,MATCH(BQ$2,List!$P:$P,0)))
* INDEX(List!$R:$R,MATCH(BQ$2,List!$P:$P,0)))</f>
        <v>0</v>
      </c>
      <c r="BR69" s="357">
        <f ca="1">IF(
COUNTIFS('Project Follow up - Base'!$S$20:$S$96,BR$2,'Project Follow up - Base'!$F$20:$F$96,$C69)&lt;= INDEX(List!$Q:$Q,MATCH(BR$2,List!$P:$P,0)),
0,
(COUNTIFS('Project Follow up - Base'!$S$20:$S$96,BR$2,'Project Follow up - Base'!$F$20:$F$96,$C69)
- INDEX(List!$Q:$Q,MATCH(BR$2,List!$P:$P,0)))
* INDEX(List!$R:$R,MATCH(BR$2,List!$P:$P,0)))</f>
        <v>0</v>
      </c>
      <c r="BS69" s="357">
        <f ca="1">IF(
COUNTIFS('Project Follow up - Base'!$S$20:$S$96,BS$2,'Project Follow up - Base'!$F$20:$F$96,$C69)&lt;= INDEX(List!$Q:$Q,MATCH(BS$2,List!$P:$P,0)),
0,
(COUNTIFS('Project Follow up - Base'!$S$20:$S$96,BS$2,'Project Follow up - Base'!$F$20:$F$96,$C69)
- INDEX(List!$Q:$Q,MATCH(BS$2,List!$P:$P,0)))
* INDEX(List!$R:$R,MATCH(BS$2,List!$P:$P,0)))</f>
        <v>0</v>
      </c>
      <c r="BT69" s="357">
        <f ca="1">IF(
COUNTIFS('Project Follow up - Base'!$S$20:$S$96,BT$2,'Project Follow up - Base'!$F$20:$F$96,$C69)&lt;= INDEX(List!$Q:$Q,MATCH(BT$2,List!$P:$P,0)),
0,
(COUNTIFS('Project Follow up - Base'!$S$20:$S$96,BT$2,'Project Follow up - Base'!$F$20:$F$96,$C69)
- INDEX(List!$Q:$Q,MATCH(BT$2,List!$P:$P,0)))
* INDEX(List!$R:$R,MATCH(BT$2,List!$P:$P,0)))</f>
        <v>0</v>
      </c>
      <c r="BU69" s="357">
        <f ca="1">IF(
COUNTIFS('Project Follow up - Base'!$S$20:$S$96,BU$2,'Project Follow up - Base'!$F$20:$F$96,$C69)&lt;= INDEX(List!$Q:$Q,MATCH(BU$2,List!$P:$P,0)),
0,
(COUNTIFS('Project Follow up - Base'!$S$20:$S$96,BU$2,'Project Follow up - Base'!$F$20:$F$96,$C69)
- INDEX(List!$Q:$Q,MATCH(BU$2,List!$P:$P,0)))
* INDEX(List!$R:$R,MATCH(BU$2,List!$P:$P,0)))</f>
        <v>0</v>
      </c>
      <c r="BV69" s="357">
        <f ca="1">IF(
COUNTIFS('Project Follow up - Base'!$S$20:$S$96,BV$2,'Project Follow up - Base'!$F$20:$F$96,$C69)&lt;= INDEX(List!$Q:$Q,MATCH(BV$2,List!$P:$P,0)),
0,
(COUNTIFS('Project Follow up - Base'!$S$20:$S$96,BV$2,'Project Follow up - Base'!$F$20:$F$96,$C69)
- INDEX(List!$Q:$Q,MATCH(BV$2,List!$P:$P,0)))
* INDEX(List!$R:$R,MATCH(BV$2,List!$P:$P,0)))</f>
        <v>0</v>
      </c>
      <c r="BW69" s="357">
        <f ca="1">IF(
COUNTIFS('Project Follow up - Base'!$S$20:$S$96,BW$2,'Project Follow up - Base'!$F$20:$F$96,$C69)&lt;= INDEX(List!$Q:$Q,MATCH(BW$2,List!$P:$P,0)),
0,
(COUNTIFS('Project Follow up - Base'!$S$20:$S$96,BW$2,'Project Follow up - Base'!$F$20:$F$96,$C69)
- INDEX(List!$Q:$Q,MATCH(BW$2,List!$P:$P,0)))
* INDEX(List!$R:$R,MATCH(BW$2,List!$P:$P,0)))</f>
        <v>0</v>
      </c>
      <c r="BX69" s="357">
        <f ca="1">IF(
COUNTIFS('Project Follow up - Base'!$S$20:$S$96,BX$2,'Project Follow up - Base'!$F$20:$F$96,$C69)&lt;= INDEX(List!$Q:$Q,MATCH(BX$2,List!$P:$P,0)),
0,
(COUNTIFS('Project Follow up - Base'!$S$20:$S$96,BX$2,'Project Follow up - Base'!$F$20:$F$96,$C69)
- INDEX(List!$Q:$Q,MATCH(BX$2,List!$P:$P,0)))
* INDEX(List!$R:$R,MATCH(BX$2,List!$P:$P,0)))</f>
        <v>0</v>
      </c>
      <c r="BY69" s="357">
        <f ca="1">IF(
COUNTIFS('Project Follow up - Base'!$S$20:$S$96,BY$2,'Project Follow up - Base'!$F$20:$F$96,$C69)&lt;= INDEX(List!$Q:$Q,MATCH(BY$2,List!$P:$P,0)),
0,
(COUNTIFS('Project Follow up - Base'!$S$20:$S$96,BY$2,'Project Follow up - Base'!$F$20:$F$96,$C69)
- INDEX(List!$Q:$Q,MATCH(BY$2,List!$P:$P,0)))
* INDEX(List!$R:$R,MATCH(BY$2,List!$P:$P,0)))</f>
        <v>0</v>
      </c>
      <c r="BZ69" s="357">
        <f ca="1">IF(
COUNTIFS('Project Follow up - Base'!$S$20:$S$96,BZ$2,'Project Follow up - Base'!$F$20:$F$96,$C69)&lt;= INDEX(List!$Q:$Q,MATCH(BZ$2,List!$P:$P,0)),
0,
(COUNTIFS('Project Follow up - Base'!$S$20:$S$96,BZ$2,'Project Follow up - Base'!$F$20:$F$96,$C69)
- INDEX(List!$Q:$Q,MATCH(BZ$2,List!$P:$P,0)))
* INDEX(List!$R:$R,MATCH(BZ$2,List!$P:$P,0)))</f>
        <v>0</v>
      </c>
      <c r="CA69" s="357">
        <f ca="1">IF(
COUNTIFS('Project Follow up - Base'!$S$20:$S$96,CA$2,'Project Follow up - Base'!$F$20:$F$96,$C69)&lt;= INDEX(List!$Q:$Q,MATCH(CA$2,List!$P:$P,0)),
0,
(COUNTIFS('Project Follow up - Base'!$S$20:$S$96,CA$2,'Project Follow up - Base'!$F$20:$F$96,$C69)
- INDEX(List!$Q:$Q,MATCH(CA$2,List!$P:$P,0)))
* INDEX(List!$R:$R,MATCH(CA$2,List!$P:$P,0)))</f>
        <v>0</v>
      </c>
      <c r="CB69" s="357">
        <f ca="1">IF(
COUNTIFS('Project Follow up - Base'!$S$20:$S$96,CB$2,'Project Follow up - Base'!$F$20:$F$96,$C69)&lt;= INDEX(List!$Q:$Q,MATCH(CB$2,List!$P:$P,0)),
0,
(COUNTIFS('Project Follow up - Base'!$S$20:$S$96,CB$2,'Project Follow up - Base'!$F$20:$F$96,$C69)
- INDEX(List!$Q:$Q,MATCH(CB$2,List!$P:$P,0)))
* INDEX(List!$R:$R,MATCH(CB$2,List!$P:$P,0)))</f>
        <v>0</v>
      </c>
      <c r="CC69" s="357">
        <f ca="1">IF(
COUNTIFS('Project Follow up - Base'!$S$20:$S$96,CC$2,'Project Follow up - Base'!$F$20:$F$96,$C69)&lt;= INDEX(List!$Q:$Q,MATCH(CC$2,List!$P:$P,0)),
0,
(COUNTIFS('Project Follow up - Base'!$S$20:$S$96,CC$2,'Project Follow up - Base'!$F$20:$F$96,$C69)
- INDEX(List!$Q:$Q,MATCH(CC$2,List!$P:$P,0)))
* INDEX(List!$R:$R,MATCH(CC$2,List!$P:$P,0)))</f>
        <v>0</v>
      </c>
      <c r="CD69" s="357">
        <f ca="1">IF(
COUNTIFS('Project Follow up - Base'!$S$20:$S$96,CD$2,'Project Follow up - Base'!$F$20:$F$96,$C69)&lt;= INDEX(List!$Q:$Q,MATCH(CD$2,List!$P:$P,0)),
0,
(COUNTIFS('Project Follow up - Base'!$S$20:$S$96,CD$2,'Project Follow up - Base'!$F$20:$F$96,$C69)
- INDEX(List!$Q:$Q,MATCH(CD$2,List!$P:$P,0)))
* INDEX(List!$R:$R,MATCH(CD$2,List!$P:$P,0)))</f>
        <v>0</v>
      </c>
      <c r="CE69" s="357">
        <f ca="1">IF(
COUNTIFS('Project Follow up - Base'!$S$20:$S$96,CE$2,'Project Follow up - Base'!$F$20:$F$96,$C69)&lt;= INDEX(List!$Q:$Q,MATCH(CE$2,List!$P:$P,0)),
0,
(COUNTIFS('Project Follow up - Base'!$S$20:$S$96,CE$2,'Project Follow up - Base'!$F$20:$F$96,$C69)
- INDEX(List!$Q:$Q,MATCH(CE$2,List!$P:$P,0)))
* INDEX(List!$R:$R,MATCH(CE$2,List!$P:$P,0)))</f>
        <v>0</v>
      </c>
      <c r="CF69" s="357">
        <f ca="1">IF(
COUNTIFS('Project Follow up - Base'!$S$20:$S$96,CF$2,'Project Follow up - Base'!$F$20:$F$96,$C69)&lt;= INDEX(List!$Q:$Q,MATCH(CF$2,List!$P:$P,0)),
0,
(COUNTIFS('Project Follow up - Base'!$S$20:$S$96,CF$2,'Project Follow up - Base'!$F$20:$F$96,$C69)
- INDEX(List!$Q:$Q,MATCH(CF$2,List!$P:$P,0)))
* INDEX(List!$R:$R,MATCH(CF$2,List!$P:$P,0)))</f>
        <v>0</v>
      </c>
      <c r="CG69" s="357">
        <f ca="1">IF(
COUNTIFS('Project Follow up - Base'!$S$20:$S$96,CG$2,'Project Follow up - Base'!$F$20:$F$96,$C69)&lt;= INDEX(List!$Q:$Q,MATCH(CG$2,List!$P:$P,0)),
0,
(COUNTIFS('Project Follow up - Base'!$S$20:$S$96,CG$2,'Project Follow up - Base'!$F$20:$F$96,$C69)
- INDEX(List!$Q:$Q,MATCH(CG$2,List!$P:$P,0)))
* INDEX(List!$R:$R,MATCH(CG$2,List!$P:$P,0)))</f>
        <v>0</v>
      </c>
      <c r="CH69" s="357">
        <f ca="1">IF(
COUNTIFS('Project Follow up - Base'!$S$20:$S$96,CH$2,'Project Follow up - Base'!$F$20:$F$96,$C69)&lt;= INDEX(List!$Q:$Q,MATCH(CH$2,List!$P:$P,0)),
0,
(COUNTIFS('Project Follow up - Base'!$S$20:$S$96,CH$2,'Project Follow up - Base'!$F$20:$F$96,$C69)
- INDEX(List!$Q:$Q,MATCH(CH$2,List!$P:$P,0)))
* INDEX(List!$R:$R,MATCH(CH$2,List!$P:$P,0)))</f>
        <v>0</v>
      </c>
      <c r="CI69" s="357">
        <f ca="1">IF(
COUNTIFS('Project Follow up - Base'!$S$20:$S$96,CI$2,'Project Follow up - Base'!$F$20:$F$96,$C69)&lt;= INDEX(List!$Q:$Q,MATCH(CI$2,List!$P:$P,0)),
0,
(COUNTIFS('Project Follow up - Base'!$S$20:$S$96,CI$2,'Project Follow up - Base'!$F$20:$F$96,$C69)
- INDEX(List!$Q:$Q,MATCH(CI$2,List!$P:$P,0)))
* INDEX(List!$R:$R,MATCH(CI$2,List!$P:$P,0)))</f>
        <v>0</v>
      </c>
      <c r="CJ69" s="357">
        <f ca="1">IF(
COUNTIFS('Project Follow up - Base'!$S$20:$S$96,CJ$2,'Project Follow up - Base'!$F$20:$F$96,$C69)&lt;= INDEX(List!$Q:$Q,MATCH(CJ$2,List!$P:$P,0)),
0,
(COUNTIFS('Project Follow up - Base'!$S$20:$S$96,CJ$2,'Project Follow up - Base'!$F$20:$F$96,$C69)
- INDEX(List!$Q:$Q,MATCH(CJ$2,List!$P:$P,0)))
* INDEX(List!$R:$R,MATCH(CJ$2,List!$P:$P,0)))</f>
        <v>0</v>
      </c>
      <c r="CK69" s="357">
        <f ca="1">IF(
COUNTIFS('Project Follow up - Base'!$S$20:$S$96,CK$2,'Project Follow up - Base'!$F$20:$F$96,$C69)&lt;= INDEX(List!$Q:$Q,MATCH(CK$2,List!$P:$P,0)),
0,
(COUNTIFS('Project Follow up - Base'!$S$20:$S$96,CK$2,'Project Follow up - Base'!$F$20:$F$96,$C69)
- INDEX(List!$Q:$Q,MATCH(CK$2,List!$P:$P,0)))
* INDEX(List!$R:$R,MATCH(CK$2,List!$P:$P,0)))</f>
        <v>0</v>
      </c>
      <c r="CL69" s="357">
        <f ca="1">IF(
COUNTIFS('Project Follow up - Base'!$S$20:$S$96,CL$2,'Project Follow up - Base'!$F$20:$F$96,$C69)&lt;= INDEX(List!$Q:$Q,MATCH(CL$2,List!$P:$P,0)),
0,
(COUNTIFS('Project Follow up - Base'!$S$20:$S$96,CL$2,'Project Follow up - Base'!$F$20:$F$96,$C69)
- INDEX(List!$Q:$Q,MATCH(CL$2,List!$P:$P,0)))
* INDEX(List!$R:$R,MATCH(CL$2,List!$P:$P,0)))</f>
        <v>0</v>
      </c>
      <c r="CM69" s="357">
        <f ca="1">IF(
COUNTIFS('Project Follow up - Base'!$S$20:$S$96,CM$2,'Project Follow up - Base'!$F$20:$F$96,$C69)&lt;= INDEX(List!$Q:$Q,MATCH(CM$2,List!$P:$P,0)),
0,
(COUNTIFS('Project Follow up - Base'!$S$20:$S$96,CM$2,'Project Follow up - Base'!$F$20:$F$96,$C69)
- INDEX(List!$Q:$Q,MATCH(CM$2,List!$P:$P,0)))
* INDEX(List!$R:$R,MATCH(CM$2,List!$P:$P,0)))</f>
        <v>0</v>
      </c>
      <c r="CN69" s="357">
        <f ca="1">IF(
COUNTIFS('Project Follow up - Base'!$S$20:$S$96,CN$2,'Project Follow up - Base'!$F$20:$F$96,$C69)&lt;= INDEX(List!$Q:$Q,MATCH(CN$2,List!$P:$P,0)),
0,
(COUNTIFS('Project Follow up - Base'!$S$20:$S$96,CN$2,'Project Follow up - Base'!$F$20:$F$96,$C69)
- INDEX(List!$Q:$Q,MATCH(CN$2,List!$P:$P,0)))
* INDEX(List!$R:$R,MATCH(CN$2,List!$P:$P,0)))</f>
        <v>0</v>
      </c>
      <c r="CO69" s="357">
        <f ca="1">IF(
COUNTIFS('Project Follow up - Base'!$S$20:$S$96,CO$2,'Project Follow up - Base'!$F$20:$F$96,$C69)&lt;= INDEX(List!$Q:$Q,MATCH(CO$2,List!$P:$P,0)),
0,
(COUNTIFS('Project Follow up - Base'!$S$20:$S$96,CO$2,'Project Follow up - Base'!$F$20:$F$96,$C69)
- INDEX(List!$Q:$Q,MATCH(CO$2,List!$P:$P,0)))
* INDEX(List!$R:$R,MATCH(CO$2,List!$P:$P,0)))</f>
        <v>0</v>
      </c>
      <c r="CP69" s="357">
        <f ca="1">IF(
COUNTIFS('Project Follow up - Base'!$S$20:$S$96,CP$2,'Project Follow up - Base'!$F$20:$F$96,$C69)&lt;= INDEX(List!$Q:$Q,MATCH(CP$2,List!$P:$P,0)),
0,
(COUNTIFS('Project Follow up - Base'!$S$20:$S$96,CP$2,'Project Follow up - Base'!$F$20:$F$96,$C69)
- INDEX(List!$Q:$Q,MATCH(CP$2,List!$P:$P,0)))
* INDEX(List!$R:$R,MATCH(CP$2,List!$P:$P,0)))</f>
        <v>0</v>
      </c>
      <c r="CQ69" s="357">
        <f ca="1">IF(
COUNTIFS('Project Follow up - Base'!$S$20:$S$96,CQ$2,'Project Follow up - Base'!$F$20:$F$96,$C69)&lt;= INDEX(List!$Q:$Q,MATCH(CQ$2,List!$P:$P,0)),
0,
(COUNTIFS('Project Follow up - Base'!$S$20:$S$96,CQ$2,'Project Follow up - Base'!$F$20:$F$96,$C69)
- INDEX(List!$Q:$Q,MATCH(CQ$2,List!$P:$P,0)))
* INDEX(List!$R:$R,MATCH(CQ$2,List!$P:$P,0)))</f>
        <v>0</v>
      </c>
      <c r="CR69" s="357">
        <f ca="1">IF(
COUNTIFS('Project Follow up - Base'!$S$20:$S$96,CR$2,'Project Follow up - Base'!$F$20:$F$96,$C69)&lt;= INDEX(List!$Q:$Q,MATCH(CR$2,List!$P:$P,0)),
0,
(COUNTIFS('Project Follow up - Base'!$S$20:$S$96,CR$2,'Project Follow up - Base'!$F$20:$F$96,$C69)
- INDEX(List!$Q:$Q,MATCH(CR$2,List!$P:$P,0)))
* INDEX(List!$R:$R,MATCH(CR$2,List!$P:$P,0)))</f>
        <v>0</v>
      </c>
      <c r="CS69" s="357">
        <f ca="1">IF(
COUNTIFS('Project Follow up - Base'!$S$20:$S$96,CS$2,'Project Follow up - Base'!$F$20:$F$96,$C69)&lt;= INDEX(List!$Q:$Q,MATCH(CS$2,List!$P:$P,0)),
0,
(COUNTIFS('Project Follow up - Base'!$S$20:$S$96,CS$2,'Project Follow up - Base'!$F$20:$F$96,$C69)
- INDEX(List!$Q:$Q,MATCH(CS$2,List!$P:$P,0)))
* INDEX(List!$R:$R,MATCH(CS$2,List!$P:$P,0)))</f>
        <v>0</v>
      </c>
      <c r="CT69" s="357">
        <f ca="1">IF(
COUNTIFS('Project Follow up - Base'!$S$20:$S$96,CT$2,'Project Follow up - Base'!$F$20:$F$96,$C69)&lt;= INDEX(List!$Q:$Q,MATCH(CT$2,List!$P:$P,0)),
0,
(COUNTIFS('Project Follow up - Base'!$S$20:$S$96,CT$2,'Project Follow up - Base'!$F$20:$F$96,$C69)
- INDEX(List!$Q:$Q,MATCH(CT$2,List!$P:$P,0)))
* INDEX(List!$R:$R,MATCH(CT$2,List!$P:$P,0)))</f>
        <v>0</v>
      </c>
      <c r="CU69" s="357">
        <f ca="1">IF(
COUNTIFS('Project Follow up - Base'!$S$20:$S$96,CU$2,'Project Follow up - Base'!$F$20:$F$96,$C69)&lt;= INDEX(List!$Q:$Q,MATCH(CU$2,List!$P:$P,0)),
0,
(COUNTIFS('Project Follow up - Base'!$S$20:$S$96,CU$2,'Project Follow up - Base'!$F$20:$F$96,$C69)
- INDEX(List!$Q:$Q,MATCH(CU$2,List!$P:$P,0)))
* INDEX(List!$R:$R,MATCH(CU$2,List!$P:$P,0)))</f>
        <v>0</v>
      </c>
      <c r="CV69" s="357">
        <f ca="1">IF(
COUNTIFS('Project Follow up - Base'!$S$20:$S$96,CV$2,'Project Follow up - Base'!$F$20:$F$96,$C69)&lt;= INDEX(List!$Q:$Q,MATCH(CV$2,List!$P:$P,0)),
0,
(COUNTIFS('Project Follow up - Base'!$S$20:$S$96,CV$2,'Project Follow up - Base'!$F$20:$F$96,$C69)
- INDEX(List!$Q:$Q,MATCH(CV$2,List!$P:$P,0)))
* INDEX(List!$R:$R,MATCH(CV$2,List!$P:$P,0)))</f>
        <v>0</v>
      </c>
      <c r="CW69" s="357">
        <f ca="1">IF(
COUNTIFS('Project Follow up - Base'!$S$20:$S$96,CW$2,'Project Follow up - Base'!$F$20:$F$96,$C69)&lt;= INDEX(List!$Q:$Q,MATCH(CW$2,List!$P:$P,0)),
0,
(COUNTIFS('Project Follow up - Base'!$S$20:$S$96,CW$2,'Project Follow up - Base'!$F$20:$F$96,$C69)
- INDEX(List!$Q:$Q,MATCH(CW$2,List!$P:$P,0)))
* INDEX(List!$R:$R,MATCH(CW$2,List!$P:$P,0)))</f>
        <v>0</v>
      </c>
      <c r="CX69" s="357">
        <f ca="1">IF(
COUNTIFS('Project Follow up - Base'!$S$20:$S$96,CX$2,'Project Follow up - Base'!$F$20:$F$96,$C69)&lt;= INDEX(List!$Q:$Q,MATCH(CX$2,List!$P:$P,0)),
0,
(COUNTIFS('Project Follow up - Base'!$S$20:$S$96,CX$2,'Project Follow up - Base'!$F$20:$F$96,$C69)
- INDEX(List!$Q:$Q,MATCH(CX$2,List!$P:$P,0)))
* INDEX(List!$R:$R,MATCH(CX$2,List!$P:$P,0)))</f>
        <v>0</v>
      </c>
      <c r="CY69" s="357">
        <f ca="1">IF(
COUNTIFS('Project Follow up - Base'!$S$20:$S$96,CY$2,'Project Follow up - Base'!$F$20:$F$96,$C69)&lt;= INDEX(List!$Q:$Q,MATCH(CY$2,List!$P:$P,0)),
0,
(COUNTIFS('Project Follow up - Base'!$S$20:$S$96,CY$2,'Project Follow up - Base'!$F$20:$F$96,$C69)
- INDEX(List!$Q:$Q,MATCH(CY$2,List!$P:$P,0)))
* INDEX(List!$R:$R,MATCH(CY$2,List!$P:$P,0)))</f>
        <v>0</v>
      </c>
      <c r="CZ69" s="357">
        <f ca="1">IF(
COUNTIFS('Project Follow up - Base'!$S$20:$S$96,CZ$2,'Project Follow up - Base'!$F$20:$F$96,$C69)&lt;= INDEX(List!$Q:$Q,MATCH(CZ$2,List!$P:$P,0)),
0,
(COUNTIFS('Project Follow up - Base'!$S$20:$S$96,CZ$2,'Project Follow up - Base'!$F$20:$F$96,$C69)
- INDEX(List!$Q:$Q,MATCH(CZ$2,List!$P:$P,0)))
* INDEX(List!$R:$R,MATCH(CZ$2,List!$P:$P,0)))</f>
        <v>0</v>
      </c>
      <c r="DA69" s="357">
        <f ca="1">IF(
COUNTIFS('Project Follow up - Base'!$S$20:$S$96,DA$2,'Project Follow up - Base'!$F$20:$F$96,$C69)&lt;= INDEX(List!$Q:$Q,MATCH(DA$2,List!$P:$P,0)),
0,
(COUNTIFS('Project Follow up - Base'!$S$20:$S$96,DA$2,'Project Follow up - Base'!$F$20:$F$96,$C69)
- INDEX(List!$Q:$Q,MATCH(DA$2,List!$P:$P,0)))
* INDEX(List!$R:$R,MATCH(DA$2,List!$P:$P,0)))</f>
        <v>0</v>
      </c>
      <c r="DB69" s="357">
        <f ca="1">IF(
COUNTIFS('Project Follow up - Base'!$S$20:$S$96,DB$2,'Project Follow up - Base'!$F$20:$F$96,$C69)&lt;= INDEX(List!$Q:$Q,MATCH(DB$2,List!$P:$P,0)),
0,
(COUNTIFS('Project Follow up - Base'!$S$20:$S$96,DB$2,'Project Follow up - Base'!$F$20:$F$96,$C69)
- INDEX(List!$Q:$Q,MATCH(DB$2,List!$P:$P,0)))
* INDEX(List!$R:$R,MATCH(DB$2,List!$P:$P,0)))</f>
        <v>0</v>
      </c>
    </row>
    <row r="70" spans="1:106" x14ac:dyDescent="0.2">
      <c r="A70" s="353">
        <f>COUNTIF('Project Follow up - Base'!$F$20:$F$96,C70)</f>
        <v>0</v>
      </c>
      <c r="B70" s="353">
        <f>'Employees Summary'!B71</f>
        <v>0</v>
      </c>
      <c r="C70" s="353">
        <f>'Employees Summary'!C71</f>
        <v>0</v>
      </c>
      <c r="D70" s="354" t="str">
        <f>IF(C70=0,"", IF(A70&gt;0,1-(G70*[1]KPI!$C$3)-(H70*[1]KPI!$C$4),""))</f>
        <v/>
      </c>
      <c r="E70" s="365" t="str">
        <f>IF(OR(C70='Project Follow up - Base'!$D$17,C70='Project Follow up - Base'!$D$38,C70='Project Follow up - Base'!$D$74), IF(SUMIF(B:B,B70,A:A)=0,"", AVERAGEIF(B:B,B70,D:D)),"")</f>
        <v/>
      </c>
      <c r="F70" s="366">
        <f>SUMIF('Project Follow up - Base'!$F$20:$F$102,'Employees KPIs'!C70,'Project Follow up - Base'!$AA$20:$AA$102)</f>
        <v>0</v>
      </c>
      <c r="G70" s="355">
        <f>IF( F70=0,
   0,
   IF(
     F70-
     [1]KPI!$F$3
     &lt;0,0,
     F70-
     [1]KPI!$F$3
    )*
     [1]KPI!$G$3
)</f>
        <v>0</v>
      </c>
      <c r="H70" s="355">
        <f t="shared" ca="1" si="1"/>
        <v>0</v>
      </c>
      <c r="I70" s="356">
        <f ca="1">IF(
COUNTIFS('Project Follow up - Base'!$S$20:$S$96,I$2,'Project Follow up - Base'!$F$20:$F$96,$C70)&lt;= INDEX(List!$Q:$Q,MATCH(I$2,List!$P:$P,0)),
0,
(COUNTIFS('Project Follow up - Base'!$S$20:$S$96,I$2,'Project Follow up - Base'!$F$20:$F$96,$C70)
- INDEX(List!$Q:$Q,MATCH(I$2,List!$P:$P,0)))
* INDEX(List!$R:$R,MATCH(I$2,List!$P:$P,0)))</f>
        <v>0</v>
      </c>
      <c r="J70" s="357">
        <f ca="1">IF(
COUNTIFS('Project Follow up - Base'!$S$20:$S$96,J$2,'Project Follow up - Base'!$F$20:$F$96,$C70)&lt;= INDEX(List!$Q:$Q,MATCH(J$2,List!$P:$P,0)),
0,
(COUNTIFS('Project Follow up - Base'!$S$20:$S$96,J$2,'Project Follow up - Base'!$F$20:$F$96,$C70)
- INDEX(List!$Q:$Q,MATCH(J$2,List!$P:$P,0)))
* INDEX(List!$R:$R,MATCH(J$2,List!$P:$P,0)))</f>
        <v>0</v>
      </c>
      <c r="K70" s="357">
        <f ca="1">IF(
COUNTIFS('Project Follow up - Base'!$S$20:$S$96,K$2,'Project Follow up - Base'!$F$20:$F$96,$C70)&lt;= INDEX(List!$Q:$Q,MATCH(K$2,List!$P:$P,0)),
0,
(COUNTIFS('Project Follow up - Base'!$S$20:$S$96,K$2,'Project Follow up - Base'!$F$20:$F$96,$C70)
- INDEX(List!$Q:$Q,MATCH(K$2,List!$P:$P,0)))
* INDEX(List!$R:$R,MATCH(K$2,List!$P:$P,0)))</f>
        <v>0</v>
      </c>
      <c r="L70" s="357">
        <f ca="1">IF(
COUNTIFS('Project Follow up - Base'!$S$20:$S$96,L$2,'Project Follow up - Base'!$F$20:$F$96,$C70)&lt;= INDEX(List!$Q:$Q,MATCH(L$2,List!$P:$P,0)),
0,
(COUNTIFS('Project Follow up - Base'!$S$20:$S$96,L$2,'Project Follow up - Base'!$F$20:$F$96,$C70)
- INDEX(List!$Q:$Q,MATCH(L$2,List!$P:$P,0)))
* INDEX(List!$R:$R,MATCH(L$2,List!$P:$P,0)))</f>
        <v>0</v>
      </c>
      <c r="M70" s="357">
        <f ca="1">IF(
COUNTIFS('Project Follow up - Base'!$S$20:$S$96,M$2,'Project Follow up - Base'!$F$20:$F$96,$C70)&lt;= INDEX(List!$Q:$Q,MATCH(M$2,List!$P:$P,0)),
0,
(COUNTIFS('Project Follow up - Base'!$S$20:$S$96,M$2,'Project Follow up - Base'!$F$20:$F$96,$C70)
- INDEX(List!$Q:$Q,MATCH(M$2,List!$P:$P,0)))
* INDEX(List!$R:$R,MATCH(M$2,List!$P:$P,0)))</f>
        <v>0</v>
      </c>
      <c r="N70" s="357">
        <f ca="1">IF(
COUNTIFS('Project Follow up - Base'!$S$20:$S$96,N$2,'Project Follow up - Base'!$F$20:$F$96,$C70)&lt;= INDEX(List!$Q:$Q,MATCH(N$2,List!$P:$P,0)),
0,
(COUNTIFS('Project Follow up - Base'!$S$20:$S$96,N$2,'Project Follow up - Base'!$F$20:$F$96,$C70)
- INDEX(List!$Q:$Q,MATCH(N$2,List!$P:$P,0)))
* INDEX(List!$R:$R,MATCH(N$2,List!$P:$P,0)))</f>
        <v>0</v>
      </c>
      <c r="O70" s="357">
        <f ca="1">IF(
COUNTIFS('Project Follow up - Base'!$S$20:$S$96,O$2,'Project Follow up - Base'!$F$20:$F$96,$C70)&lt;= INDEX(List!$Q:$Q,MATCH(O$2,List!$P:$P,0)),
0,
(COUNTIFS('Project Follow up - Base'!$S$20:$S$96,O$2,'Project Follow up - Base'!$F$20:$F$96,$C70)
- INDEX(List!$Q:$Q,MATCH(O$2,List!$P:$P,0)))
* INDEX(List!$R:$R,MATCH(O$2,List!$P:$P,0)))</f>
        <v>0</v>
      </c>
      <c r="P70" s="357">
        <f ca="1">IF(
COUNTIFS('Project Follow up - Base'!$S$20:$S$96,P$2,'Project Follow up - Base'!$F$20:$F$96,$C70)&lt;= INDEX(List!$Q:$Q,MATCH(P$2,List!$P:$P,0)),
0,
(COUNTIFS('Project Follow up - Base'!$S$20:$S$96,P$2,'Project Follow up - Base'!$F$20:$F$96,$C70)
- INDEX(List!$Q:$Q,MATCH(P$2,List!$P:$P,0)))
* INDEX(List!$R:$R,MATCH(P$2,List!$P:$P,0)))</f>
        <v>0</v>
      </c>
      <c r="Q70" s="357">
        <f ca="1">IF(
COUNTIFS('Project Follow up - Base'!$S$20:$S$96,Q$2,'Project Follow up - Base'!$F$20:$F$96,$C70)&lt;= INDEX(List!$Q:$Q,MATCH(Q$2,List!$P:$P,0)),
0,
(COUNTIFS('Project Follow up - Base'!$S$20:$S$96,Q$2,'Project Follow up - Base'!$F$20:$F$96,$C70)
- INDEX(List!$Q:$Q,MATCH(Q$2,List!$P:$P,0)))
* INDEX(List!$R:$R,MATCH(Q$2,List!$P:$P,0)))</f>
        <v>0</v>
      </c>
      <c r="R70" s="357">
        <f ca="1">IF(
COUNTIFS('Project Follow up - Base'!$S$20:$S$96,R$2,'Project Follow up - Base'!$F$20:$F$96,$C70)&lt;= INDEX(List!$Q:$Q,MATCH(R$2,List!$P:$P,0)),
0,
(COUNTIFS('Project Follow up - Base'!$S$20:$S$96,R$2,'Project Follow up - Base'!$F$20:$F$96,$C70)
- INDEX(List!$Q:$Q,MATCH(R$2,List!$P:$P,0)))
* INDEX(List!$R:$R,MATCH(R$2,List!$P:$P,0)))</f>
        <v>0</v>
      </c>
      <c r="S70" s="357">
        <f ca="1">IF(
COUNTIFS('Project Follow up - Base'!$S$20:$S$96,S$2,'Project Follow up - Base'!$F$20:$F$96,$C70)&lt;= INDEX(List!$Q:$Q,MATCH(S$2,List!$P:$P,0)),
0,
(COUNTIFS('Project Follow up - Base'!$S$20:$S$96,S$2,'Project Follow up - Base'!$F$20:$F$96,$C70)
- INDEX(List!$Q:$Q,MATCH(S$2,List!$P:$P,0)))
* INDEX(List!$R:$R,MATCH(S$2,List!$P:$P,0)))</f>
        <v>0</v>
      </c>
      <c r="T70" s="357">
        <f ca="1">IF(
COUNTIFS('Project Follow up - Base'!$S$20:$S$96,T$2,'Project Follow up - Base'!$F$20:$F$96,$C70)&lt;= INDEX(List!$Q:$Q,MATCH(T$2,List!$P:$P,0)),
0,
(COUNTIFS('Project Follow up - Base'!$S$20:$S$96,T$2,'Project Follow up - Base'!$F$20:$F$96,$C70)
- INDEX(List!$Q:$Q,MATCH(T$2,List!$P:$P,0)))
* INDEX(List!$R:$R,MATCH(T$2,List!$P:$P,0)))</f>
        <v>0</v>
      </c>
      <c r="U70" s="357">
        <f ca="1">IF(
COUNTIFS('Project Follow up - Base'!$S$20:$S$96,U$2,'Project Follow up - Base'!$F$20:$F$96,$C70)&lt;= INDEX(List!$Q:$Q,MATCH(U$2,List!$P:$P,0)),
0,
(COUNTIFS('Project Follow up - Base'!$S$20:$S$96,U$2,'Project Follow up - Base'!$F$20:$F$96,$C70)
- INDEX(List!$Q:$Q,MATCH(U$2,List!$P:$P,0)))
* INDEX(List!$R:$R,MATCH(U$2,List!$P:$P,0)))</f>
        <v>0</v>
      </c>
      <c r="V70" s="357">
        <f ca="1">IF(
COUNTIFS('Project Follow up - Base'!$S$20:$S$96,V$2,'Project Follow up - Base'!$F$20:$F$96,$C70)&lt;= INDEX(List!$Q:$Q,MATCH(V$2,List!$P:$P,0)),
0,
(COUNTIFS('Project Follow up - Base'!$S$20:$S$96,V$2,'Project Follow up - Base'!$F$20:$F$96,$C70)
- INDEX(List!$Q:$Q,MATCH(V$2,List!$P:$P,0)))
* INDEX(List!$R:$R,MATCH(V$2,List!$P:$P,0)))</f>
        <v>0</v>
      </c>
      <c r="W70" s="357">
        <f ca="1">IF(
COUNTIFS('Project Follow up - Base'!$S$20:$S$96,W$2,'Project Follow up - Base'!$F$20:$F$96,$C70)&lt;= INDEX(List!$Q:$Q,MATCH(W$2,List!$P:$P,0)),
0,
(COUNTIFS('Project Follow up - Base'!$S$20:$S$96,W$2,'Project Follow up - Base'!$F$20:$F$96,$C70)
- INDEX(List!$Q:$Q,MATCH(W$2,List!$P:$P,0)))
* INDEX(List!$R:$R,MATCH(W$2,List!$P:$P,0)))</f>
        <v>0</v>
      </c>
      <c r="X70" s="357">
        <f ca="1">IF(
COUNTIFS('Project Follow up - Base'!$S$20:$S$96,X$2,'Project Follow up - Base'!$F$20:$F$96,$C70)&lt;= INDEX(List!$Q:$Q,MATCH(X$2,List!$P:$P,0)),
0,
(COUNTIFS('Project Follow up - Base'!$S$20:$S$96,X$2,'Project Follow up - Base'!$F$20:$F$96,$C70)
- INDEX(List!$Q:$Q,MATCH(X$2,List!$P:$P,0)))
* INDEX(List!$R:$R,MATCH(X$2,List!$P:$P,0)))</f>
        <v>0</v>
      </c>
      <c r="Y70" s="357">
        <f ca="1">IF(
COUNTIFS('Project Follow up - Base'!$S$20:$S$96,Y$2,'Project Follow up - Base'!$F$20:$F$96,$C70)&lt;= INDEX(List!$Q:$Q,MATCH(Y$2,List!$P:$P,0)),
0,
(COUNTIFS('Project Follow up - Base'!$S$20:$S$96,Y$2,'Project Follow up - Base'!$F$20:$F$96,$C70)
- INDEX(List!$Q:$Q,MATCH(Y$2,List!$P:$P,0)))
* INDEX(List!$R:$R,MATCH(Y$2,List!$P:$P,0)))</f>
        <v>0</v>
      </c>
      <c r="Z70" s="357">
        <f ca="1">IF(
COUNTIFS('Project Follow up - Base'!$S$20:$S$96,Z$2,'Project Follow up - Base'!$F$20:$F$96,$C70)&lt;= INDEX(List!$Q:$Q,MATCH(Z$2,List!$P:$P,0)),
0,
(COUNTIFS('Project Follow up - Base'!$S$20:$S$96,Z$2,'Project Follow up - Base'!$F$20:$F$96,$C70)
- INDEX(List!$Q:$Q,MATCH(Z$2,List!$P:$P,0)))
* INDEX(List!$R:$R,MATCH(Z$2,List!$P:$P,0)))</f>
        <v>0</v>
      </c>
      <c r="AA70" s="357">
        <f ca="1">IF(
COUNTIFS('Project Follow up - Base'!$S$20:$S$96,AA$2,'Project Follow up - Base'!$F$20:$F$96,$C70)&lt;= INDEX(List!$Q:$Q,MATCH(AA$2,List!$P:$P,0)),
0,
(COUNTIFS('Project Follow up - Base'!$S$20:$S$96,AA$2,'Project Follow up - Base'!$F$20:$F$96,$C70)
- INDEX(List!$Q:$Q,MATCH(AA$2,List!$P:$P,0)))
* INDEX(List!$R:$R,MATCH(AA$2,List!$P:$P,0)))</f>
        <v>0</v>
      </c>
      <c r="AB70" s="357">
        <f ca="1">IF(
COUNTIFS('Project Follow up - Base'!$S$20:$S$96,AB$2,'Project Follow up - Base'!$F$20:$F$96,$C70)&lt;= INDEX(List!$Q:$Q,MATCH(AB$2,List!$P:$P,0)),
0,
(COUNTIFS('Project Follow up - Base'!$S$20:$S$96,AB$2,'Project Follow up - Base'!$F$20:$F$96,$C70)
- INDEX(List!$Q:$Q,MATCH(AB$2,List!$P:$P,0)))
* INDEX(List!$R:$R,MATCH(AB$2,List!$P:$P,0)))</f>
        <v>0</v>
      </c>
      <c r="AC70" s="357">
        <f ca="1">IF(
COUNTIFS('Project Follow up - Base'!$S$20:$S$96,AC$2,'Project Follow up - Base'!$F$20:$F$96,$C70)&lt;= INDEX(List!$Q:$Q,MATCH(AC$2,List!$P:$P,0)),
0,
(COUNTIFS('Project Follow up - Base'!$S$20:$S$96,AC$2,'Project Follow up - Base'!$F$20:$F$96,$C70)
- INDEX(List!$Q:$Q,MATCH(AC$2,List!$P:$P,0)))
* INDEX(List!$R:$R,MATCH(AC$2,List!$P:$P,0)))</f>
        <v>0</v>
      </c>
      <c r="AD70" s="357">
        <f ca="1">IF(
COUNTIFS('Project Follow up - Base'!$S$20:$S$96,AD$2,'Project Follow up - Base'!$F$20:$F$96,$C70)&lt;= INDEX(List!$Q:$Q,MATCH(AD$2,List!$P:$P,0)),
0,
(COUNTIFS('Project Follow up - Base'!$S$20:$S$96,AD$2,'Project Follow up - Base'!$F$20:$F$96,$C70)
- INDEX(List!$Q:$Q,MATCH(AD$2,List!$P:$P,0)))
* INDEX(List!$R:$R,MATCH(AD$2,List!$P:$P,0)))</f>
        <v>0</v>
      </c>
      <c r="AE70" s="357">
        <f ca="1">IF(
COUNTIFS('Project Follow up - Base'!$S$20:$S$96,AE$2,'Project Follow up - Base'!$F$20:$F$96,$C70)&lt;= INDEX(List!$Q:$Q,MATCH(AE$2,List!$P:$P,0)),
0,
(COUNTIFS('Project Follow up - Base'!$S$20:$S$96,AE$2,'Project Follow up - Base'!$F$20:$F$96,$C70)
- INDEX(List!$Q:$Q,MATCH(AE$2,List!$P:$P,0)))
* INDEX(List!$R:$R,MATCH(AE$2,List!$P:$P,0)))</f>
        <v>0</v>
      </c>
      <c r="AF70" s="357">
        <f ca="1">IF(
COUNTIFS('Project Follow up - Base'!$S$20:$S$96,AF$2,'Project Follow up - Base'!$F$20:$F$96,$C70)&lt;= INDEX(List!$Q:$Q,MATCH(AF$2,List!$P:$P,0)),
0,
(COUNTIFS('Project Follow up - Base'!$S$20:$S$96,AF$2,'Project Follow up - Base'!$F$20:$F$96,$C70)
- INDEX(List!$Q:$Q,MATCH(AF$2,List!$P:$P,0)))
* INDEX(List!$R:$R,MATCH(AF$2,List!$P:$P,0)))</f>
        <v>0</v>
      </c>
      <c r="AG70" s="357">
        <f ca="1">IF(
COUNTIFS('Project Follow up - Base'!$S$20:$S$96,AG$2,'Project Follow up - Base'!$F$20:$F$96,$C70)&lt;= INDEX(List!$Q:$Q,MATCH(AG$2,List!$P:$P,0)),
0,
(COUNTIFS('Project Follow up - Base'!$S$20:$S$96,AG$2,'Project Follow up - Base'!$F$20:$F$96,$C70)
- INDEX(List!$Q:$Q,MATCH(AG$2,List!$P:$P,0)))
* INDEX(List!$R:$R,MATCH(AG$2,List!$P:$P,0)))</f>
        <v>0</v>
      </c>
      <c r="AH70" s="357">
        <f ca="1">IF(
COUNTIFS('Project Follow up - Base'!$S$20:$S$96,AH$2,'Project Follow up - Base'!$F$20:$F$96,$C70)&lt;= INDEX(List!$Q:$Q,MATCH(AH$2,List!$P:$P,0)),
0,
(COUNTIFS('Project Follow up - Base'!$S$20:$S$96,AH$2,'Project Follow up - Base'!$F$20:$F$96,$C70)
- INDEX(List!$Q:$Q,MATCH(AH$2,List!$P:$P,0)))
* INDEX(List!$R:$R,MATCH(AH$2,List!$P:$P,0)))</f>
        <v>0</v>
      </c>
      <c r="AI70" s="357">
        <f ca="1">IF(
COUNTIFS('Project Follow up - Base'!$S$20:$S$96,AI$2,'Project Follow up - Base'!$F$20:$F$96,$C70)&lt;= INDEX(List!$Q:$Q,MATCH(AI$2,List!$P:$P,0)),
0,
(COUNTIFS('Project Follow up - Base'!$S$20:$S$96,AI$2,'Project Follow up - Base'!$F$20:$F$96,$C70)
- INDEX(List!$Q:$Q,MATCH(AI$2,List!$P:$P,0)))
* INDEX(List!$R:$R,MATCH(AI$2,List!$P:$P,0)))</f>
        <v>0</v>
      </c>
      <c r="AJ70" s="357">
        <f ca="1">IF(
COUNTIFS('Project Follow up - Base'!$S$20:$S$96,AJ$2,'Project Follow up - Base'!$F$20:$F$96,$C70)&lt;= INDEX(List!$Q:$Q,MATCH(AJ$2,List!$P:$P,0)),
0,
(COUNTIFS('Project Follow up - Base'!$S$20:$S$96,AJ$2,'Project Follow up - Base'!$F$20:$F$96,$C70)
- INDEX(List!$Q:$Q,MATCH(AJ$2,List!$P:$P,0)))
* INDEX(List!$R:$R,MATCH(AJ$2,List!$P:$P,0)))</f>
        <v>0</v>
      </c>
      <c r="AK70" s="357">
        <f ca="1">IF(
COUNTIFS('Project Follow up - Base'!$S$20:$S$96,AK$2,'Project Follow up - Base'!$F$20:$F$96,$C70)&lt;= INDEX(List!$Q:$Q,MATCH(AK$2,List!$P:$P,0)),
0,
(COUNTIFS('Project Follow up - Base'!$S$20:$S$96,AK$2,'Project Follow up - Base'!$F$20:$F$96,$C70)
- INDEX(List!$Q:$Q,MATCH(AK$2,List!$P:$P,0)))
* INDEX(List!$R:$R,MATCH(AK$2,List!$P:$P,0)))</f>
        <v>0</v>
      </c>
      <c r="AL70" s="357">
        <f ca="1">IF(
COUNTIFS('Project Follow up - Base'!$S$20:$S$96,AL$2,'Project Follow up - Base'!$F$20:$F$96,$C70)&lt;= INDEX(List!$Q:$Q,MATCH(AL$2,List!$P:$P,0)),
0,
(COUNTIFS('Project Follow up - Base'!$S$20:$S$96,AL$2,'Project Follow up - Base'!$F$20:$F$96,$C70)
- INDEX(List!$Q:$Q,MATCH(AL$2,List!$P:$P,0)))
* INDEX(List!$R:$R,MATCH(AL$2,List!$P:$P,0)))</f>
        <v>0</v>
      </c>
      <c r="AM70" s="357">
        <f ca="1">IF(
COUNTIFS('Project Follow up - Base'!$S$20:$S$96,AM$2,'Project Follow up - Base'!$F$20:$F$96,$C70)&lt;= INDEX(List!$Q:$Q,MATCH(AM$2,List!$P:$P,0)),
0,
(COUNTIFS('Project Follow up - Base'!$S$20:$S$96,AM$2,'Project Follow up - Base'!$F$20:$F$96,$C70)
- INDEX(List!$Q:$Q,MATCH(AM$2,List!$P:$P,0)))
* INDEX(List!$R:$R,MATCH(AM$2,List!$P:$P,0)))</f>
        <v>0</v>
      </c>
      <c r="AN70" s="357">
        <f ca="1">IF(
COUNTIFS('Project Follow up - Base'!$S$20:$S$96,AN$2,'Project Follow up - Base'!$F$20:$F$96,$C70)&lt;= INDEX(List!$Q:$Q,MATCH(AN$2,List!$P:$P,0)),
0,
(COUNTIFS('Project Follow up - Base'!$S$20:$S$96,AN$2,'Project Follow up - Base'!$F$20:$F$96,$C70)
- INDEX(List!$Q:$Q,MATCH(AN$2,List!$P:$P,0)))
* INDEX(List!$R:$R,MATCH(AN$2,List!$P:$P,0)))</f>
        <v>0</v>
      </c>
      <c r="AO70" s="357">
        <f ca="1">IF(
COUNTIFS('Project Follow up - Base'!$S$20:$S$96,AO$2,'Project Follow up - Base'!$F$20:$F$96,$C70)&lt;= INDEX(List!$Q:$Q,MATCH(AO$2,List!$P:$P,0)),
0,
(COUNTIFS('Project Follow up - Base'!$S$20:$S$96,AO$2,'Project Follow up - Base'!$F$20:$F$96,$C70)
- INDEX(List!$Q:$Q,MATCH(AO$2,List!$P:$P,0)))
* INDEX(List!$R:$R,MATCH(AO$2,List!$P:$P,0)))</f>
        <v>0</v>
      </c>
      <c r="AP70" s="357">
        <f ca="1">IF(
COUNTIFS('Project Follow up - Base'!$S$20:$S$96,AP$2,'Project Follow up - Base'!$F$20:$F$96,$C70)&lt;= INDEX(List!$Q:$Q,MATCH(AP$2,List!$P:$P,0)),
0,
(COUNTIFS('Project Follow up - Base'!$S$20:$S$96,AP$2,'Project Follow up - Base'!$F$20:$F$96,$C70)
- INDEX(List!$Q:$Q,MATCH(AP$2,List!$P:$P,0)))
* INDEX(List!$R:$R,MATCH(AP$2,List!$P:$P,0)))</f>
        <v>0</v>
      </c>
      <c r="AQ70" s="357">
        <f ca="1">IF(
COUNTIFS('Project Follow up - Base'!$S$20:$S$96,AQ$2,'Project Follow up - Base'!$F$20:$F$96,$C70)&lt;= INDEX(List!$Q:$Q,MATCH(AQ$2,List!$P:$P,0)),
0,
(COUNTIFS('Project Follow up - Base'!$S$20:$S$96,AQ$2,'Project Follow up - Base'!$F$20:$F$96,$C70)
- INDEX(List!$Q:$Q,MATCH(AQ$2,List!$P:$P,0)))
* INDEX(List!$R:$R,MATCH(AQ$2,List!$P:$P,0)))</f>
        <v>0</v>
      </c>
      <c r="AR70" s="357">
        <f ca="1">IF(
COUNTIFS('Project Follow up - Base'!$S$20:$S$96,AR$2,'Project Follow up - Base'!$F$20:$F$96,$C70)&lt;= INDEX(List!$Q:$Q,MATCH(AR$2,List!$P:$P,0)),
0,
(COUNTIFS('Project Follow up - Base'!$S$20:$S$96,AR$2,'Project Follow up - Base'!$F$20:$F$96,$C70)
- INDEX(List!$Q:$Q,MATCH(AR$2,List!$P:$P,0)))
* INDEX(List!$R:$R,MATCH(AR$2,List!$P:$P,0)))</f>
        <v>0</v>
      </c>
      <c r="AS70" s="357">
        <f ca="1">IF(
COUNTIFS('Project Follow up - Base'!$S$20:$S$96,AS$2,'Project Follow up - Base'!$F$20:$F$96,$C70)&lt;= INDEX(List!$Q:$Q,MATCH(AS$2,List!$P:$P,0)),
0,
(COUNTIFS('Project Follow up - Base'!$S$20:$S$96,AS$2,'Project Follow up - Base'!$F$20:$F$96,$C70)
- INDEX(List!$Q:$Q,MATCH(AS$2,List!$P:$P,0)))
* INDEX(List!$R:$R,MATCH(AS$2,List!$P:$P,0)))</f>
        <v>0</v>
      </c>
      <c r="AT70" s="357">
        <f ca="1">IF(
COUNTIFS('Project Follow up - Base'!$S$20:$S$96,AT$2,'Project Follow up - Base'!$F$20:$F$96,$C70)&lt;= INDEX(List!$Q:$Q,MATCH(AT$2,List!$P:$P,0)),
0,
(COUNTIFS('Project Follow up - Base'!$S$20:$S$96,AT$2,'Project Follow up - Base'!$F$20:$F$96,$C70)
- INDEX(List!$Q:$Q,MATCH(AT$2,List!$P:$P,0)))
* INDEX(List!$R:$R,MATCH(AT$2,List!$P:$P,0)))</f>
        <v>0</v>
      </c>
      <c r="AU70" s="357">
        <f ca="1">IF(
COUNTIFS('Project Follow up - Base'!$S$20:$S$96,AU$2,'Project Follow up - Base'!$F$20:$F$96,$C70)&lt;= INDEX(List!$Q:$Q,MATCH(AU$2,List!$P:$P,0)),
0,
(COUNTIFS('Project Follow up - Base'!$S$20:$S$96,AU$2,'Project Follow up - Base'!$F$20:$F$96,$C70)
- INDEX(List!$Q:$Q,MATCH(AU$2,List!$P:$P,0)))
* INDEX(List!$R:$R,MATCH(AU$2,List!$P:$P,0)))</f>
        <v>0</v>
      </c>
      <c r="AV70" s="357">
        <f ca="1">IF(
COUNTIFS('Project Follow up - Base'!$S$20:$S$96,AV$2,'Project Follow up - Base'!$F$20:$F$96,$C70)&lt;= INDEX(List!$Q:$Q,MATCH(AV$2,List!$P:$P,0)),
0,
(COUNTIFS('Project Follow up - Base'!$S$20:$S$96,AV$2,'Project Follow up - Base'!$F$20:$F$96,$C70)
- INDEX(List!$Q:$Q,MATCH(AV$2,List!$P:$P,0)))
* INDEX(List!$R:$R,MATCH(AV$2,List!$P:$P,0)))</f>
        <v>0</v>
      </c>
      <c r="AW70" s="357">
        <f ca="1">IF(
COUNTIFS('Project Follow up - Base'!$S$20:$S$96,AW$2,'Project Follow up - Base'!$F$20:$F$96,$C70)&lt;= INDEX(List!$Q:$Q,MATCH(AW$2,List!$P:$P,0)),
0,
(COUNTIFS('Project Follow up - Base'!$S$20:$S$96,AW$2,'Project Follow up - Base'!$F$20:$F$96,$C70)
- INDEX(List!$Q:$Q,MATCH(AW$2,List!$P:$P,0)))
* INDEX(List!$R:$R,MATCH(AW$2,List!$P:$P,0)))</f>
        <v>0</v>
      </c>
      <c r="AX70" s="357">
        <f ca="1">IF(
COUNTIFS('Project Follow up - Base'!$S$20:$S$96,AX$2,'Project Follow up - Base'!$F$20:$F$96,$C70)&lt;= INDEX(List!$Q:$Q,MATCH(AX$2,List!$P:$P,0)),
0,
(COUNTIFS('Project Follow up - Base'!$S$20:$S$96,AX$2,'Project Follow up - Base'!$F$20:$F$96,$C70)
- INDEX(List!$Q:$Q,MATCH(AX$2,List!$P:$P,0)))
* INDEX(List!$R:$R,MATCH(AX$2,List!$P:$P,0)))</f>
        <v>0</v>
      </c>
      <c r="AY70" s="357">
        <f ca="1">IF(
COUNTIFS('Project Follow up - Base'!$S$20:$S$96,AY$2,'Project Follow up - Base'!$F$20:$F$96,$C70)&lt;= INDEX(List!$Q:$Q,MATCH(AY$2,List!$P:$P,0)),
0,
(COUNTIFS('Project Follow up - Base'!$S$20:$S$96,AY$2,'Project Follow up - Base'!$F$20:$F$96,$C70)
- INDEX(List!$Q:$Q,MATCH(AY$2,List!$P:$P,0)))
* INDEX(List!$R:$R,MATCH(AY$2,List!$P:$P,0)))</f>
        <v>0</v>
      </c>
      <c r="AZ70" s="357">
        <f ca="1">IF(
COUNTIFS('Project Follow up - Base'!$S$20:$S$96,AZ$2,'Project Follow up - Base'!$F$20:$F$96,$C70)&lt;= INDEX(List!$Q:$Q,MATCH(AZ$2,List!$P:$P,0)),
0,
(COUNTIFS('Project Follow up - Base'!$S$20:$S$96,AZ$2,'Project Follow up - Base'!$F$20:$F$96,$C70)
- INDEX(List!$Q:$Q,MATCH(AZ$2,List!$P:$P,0)))
* INDEX(List!$R:$R,MATCH(AZ$2,List!$P:$P,0)))</f>
        <v>0</v>
      </c>
      <c r="BA70" s="357">
        <f ca="1">IF(
COUNTIFS('Project Follow up - Base'!$S$20:$S$96,BA$2,'Project Follow up - Base'!$F$20:$F$96,$C70)&lt;= INDEX(List!$Q:$Q,MATCH(BA$2,List!$P:$P,0)),
0,
(COUNTIFS('Project Follow up - Base'!$S$20:$S$96,BA$2,'Project Follow up - Base'!$F$20:$F$96,$C70)
- INDEX(List!$Q:$Q,MATCH(BA$2,List!$P:$P,0)))
* INDEX(List!$R:$R,MATCH(BA$2,List!$P:$P,0)))</f>
        <v>0</v>
      </c>
      <c r="BB70" s="357">
        <f ca="1">IF(
COUNTIFS('Project Follow up - Base'!$S$20:$S$96,BB$2,'Project Follow up - Base'!$F$20:$F$96,$C70)&lt;= INDEX(List!$Q:$Q,MATCH(BB$2,List!$P:$P,0)),
0,
(COUNTIFS('Project Follow up - Base'!$S$20:$S$96,BB$2,'Project Follow up - Base'!$F$20:$F$96,$C70)
- INDEX(List!$Q:$Q,MATCH(BB$2,List!$P:$P,0)))
* INDEX(List!$R:$R,MATCH(BB$2,List!$P:$P,0)))</f>
        <v>0</v>
      </c>
      <c r="BC70" s="357">
        <f ca="1">IF(
COUNTIFS('Project Follow up - Base'!$S$20:$S$96,BC$2,'Project Follow up - Base'!$F$20:$F$96,$C70)&lt;= INDEX(List!$Q:$Q,MATCH(BC$2,List!$P:$P,0)),
0,
(COUNTIFS('Project Follow up - Base'!$S$20:$S$96,BC$2,'Project Follow up - Base'!$F$20:$F$96,$C70)
- INDEX(List!$Q:$Q,MATCH(BC$2,List!$P:$P,0)))
* INDEX(List!$R:$R,MATCH(BC$2,List!$P:$P,0)))</f>
        <v>0</v>
      </c>
      <c r="BD70" s="357">
        <f ca="1">IF(
COUNTIFS('Project Follow up - Base'!$S$20:$S$96,BD$2,'Project Follow up - Base'!$F$20:$F$96,$C70)&lt;= INDEX(List!$Q:$Q,MATCH(BD$2,List!$P:$P,0)),
0,
(COUNTIFS('Project Follow up - Base'!$S$20:$S$96,BD$2,'Project Follow up - Base'!$F$20:$F$96,$C70)
- INDEX(List!$Q:$Q,MATCH(BD$2,List!$P:$P,0)))
* INDEX(List!$R:$R,MATCH(BD$2,List!$P:$P,0)))</f>
        <v>0</v>
      </c>
      <c r="BE70" s="357">
        <f ca="1">IF(
COUNTIFS('Project Follow up - Base'!$S$20:$S$96,BE$2,'Project Follow up - Base'!$F$20:$F$96,$C70)&lt;= INDEX(List!$Q:$Q,MATCH(BE$2,List!$P:$P,0)),
0,
(COUNTIFS('Project Follow up - Base'!$S$20:$S$96,BE$2,'Project Follow up - Base'!$F$20:$F$96,$C70)
- INDEX(List!$Q:$Q,MATCH(BE$2,List!$P:$P,0)))
* INDEX(List!$R:$R,MATCH(BE$2,List!$P:$P,0)))</f>
        <v>0</v>
      </c>
      <c r="BF70" s="357">
        <f ca="1">IF(
COUNTIFS('Project Follow up - Base'!$S$20:$S$96,BF$2,'Project Follow up - Base'!$F$20:$F$96,$C70)&lt;= INDEX(List!$Q:$Q,MATCH(BF$2,List!$P:$P,0)),
0,
(COUNTIFS('Project Follow up - Base'!$S$20:$S$96,BF$2,'Project Follow up - Base'!$F$20:$F$96,$C70)
- INDEX(List!$Q:$Q,MATCH(BF$2,List!$P:$P,0)))
* INDEX(List!$R:$R,MATCH(BF$2,List!$P:$P,0)))</f>
        <v>0</v>
      </c>
      <c r="BG70" s="357">
        <f ca="1">IF(
COUNTIFS('Project Follow up - Base'!$S$20:$S$96,BG$2,'Project Follow up - Base'!$F$20:$F$96,$C70)&lt;= INDEX(List!$Q:$Q,MATCH(BG$2,List!$P:$P,0)),
0,
(COUNTIFS('Project Follow up - Base'!$S$20:$S$96,BG$2,'Project Follow up - Base'!$F$20:$F$96,$C70)
- INDEX(List!$Q:$Q,MATCH(BG$2,List!$P:$P,0)))
* INDEX(List!$R:$R,MATCH(BG$2,List!$P:$P,0)))</f>
        <v>0</v>
      </c>
      <c r="BH70" s="357">
        <f ca="1">IF(
COUNTIFS('Project Follow up - Base'!$S$20:$S$96,BH$2,'Project Follow up - Base'!$F$20:$F$96,$C70)&lt;= INDEX(List!$Q:$Q,MATCH(BH$2,List!$P:$P,0)),
0,
(COUNTIFS('Project Follow up - Base'!$S$20:$S$96,BH$2,'Project Follow up - Base'!$F$20:$F$96,$C70)
- INDEX(List!$Q:$Q,MATCH(BH$2,List!$P:$P,0)))
* INDEX(List!$R:$R,MATCH(BH$2,List!$P:$P,0)))</f>
        <v>0</v>
      </c>
      <c r="BI70" s="357">
        <f ca="1">IF(
COUNTIFS('Project Follow up - Base'!$S$20:$S$96,BI$2,'Project Follow up - Base'!$F$20:$F$96,$C70)&lt;= INDEX(List!$Q:$Q,MATCH(BI$2,List!$P:$P,0)),
0,
(COUNTIFS('Project Follow up - Base'!$S$20:$S$96,BI$2,'Project Follow up - Base'!$F$20:$F$96,$C70)
- INDEX(List!$Q:$Q,MATCH(BI$2,List!$P:$P,0)))
* INDEX(List!$R:$R,MATCH(BI$2,List!$P:$P,0)))</f>
        <v>0</v>
      </c>
      <c r="BJ70" s="357">
        <f ca="1">IF(
COUNTIFS('Project Follow up - Base'!$S$20:$S$96,BJ$2,'Project Follow up - Base'!$F$20:$F$96,$C70)&lt;= INDEX(List!$Q:$Q,MATCH(BJ$2,List!$P:$P,0)),
0,
(COUNTIFS('Project Follow up - Base'!$S$20:$S$96,BJ$2,'Project Follow up - Base'!$F$20:$F$96,$C70)
- INDEX(List!$Q:$Q,MATCH(BJ$2,List!$P:$P,0)))
* INDEX(List!$R:$R,MATCH(BJ$2,List!$P:$P,0)))</f>
        <v>0</v>
      </c>
      <c r="BK70" s="357">
        <f ca="1">IF(
COUNTIFS('Project Follow up - Base'!$S$20:$S$96,BK$2,'Project Follow up - Base'!$F$20:$F$96,$C70)&lt;= INDEX(List!$Q:$Q,MATCH(BK$2,List!$P:$P,0)),
0,
(COUNTIFS('Project Follow up - Base'!$S$20:$S$96,BK$2,'Project Follow up - Base'!$F$20:$F$96,$C70)
- INDEX(List!$Q:$Q,MATCH(BK$2,List!$P:$P,0)))
* INDEX(List!$R:$R,MATCH(BK$2,List!$P:$P,0)))</f>
        <v>0</v>
      </c>
      <c r="BL70" s="357">
        <f ca="1">IF(
COUNTIFS('Project Follow up - Base'!$S$20:$S$96,BL$2,'Project Follow up - Base'!$F$20:$F$96,$C70)&lt;= INDEX(List!$Q:$Q,MATCH(BL$2,List!$P:$P,0)),
0,
(COUNTIFS('Project Follow up - Base'!$S$20:$S$96,BL$2,'Project Follow up - Base'!$F$20:$F$96,$C70)
- INDEX(List!$Q:$Q,MATCH(BL$2,List!$P:$P,0)))
* INDEX(List!$R:$R,MATCH(BL$2,List!$P:$P,0)))</f>
        <v>0</v>
      </c>
      <c r="BM70" s="357">
        <f ca="1">IF(
COUNTIFS('Project Follow up - Base'!$S$20:$S$96,BM$2,'Project Follow up - Base'!$F$20:$F$96,$C70)&lt;= INDEX(List!$Q:$Q,MATCH(BM$2,List!$P:$P,0)),
0,
(COUNTIFS('Project Follow up - Base'!$S$20:$S$96,BM$2,'Project Follow up - Base'!$F$20:$F$96,$C70)
- INDEX(List!$Q:$Q,MATCH(BM$2,List!$P:$P,0)))
* INDEX(List!$R:$R,MATCH(BM$2,List!$P:$P,0)))</f>
        <v>0</v>
      </c>
      <c r="BN70" s="357">
        <f ca="1">IF(
COUNTIFS('Project Follow up - Base'!$S$20:$S$96,BN$2,'Project Follow up - Base'!$F$20:$F$96,$C70)&lt;= INDEX(List!$Q:$Q,MATCH(BN$2,List!$P:$P,0)),
0,
(COUNTIFS('Project Follow up - Base'!$S$20:$S$96,BN$2,'Project Follow up - Base'!$F$20:$F$96,$C70)
- INDEX(List!$Q:$Q,MATCH(BN$2,List!$P:$P,0)))
* INDEX(List!$R:$R,MATCH(BN$2,List!$P:$P,0)))</f>
        <v>0</v>
      </c>
      <c r="BO70" s="357">
        <f ca="1">IF(
COUNTIFS('Project Follow up - Base'!$S$20:$S$96,BO$2,'Project Follow up - Base'!$F$20:$F$96,$C70)&lt;= INDEX(List!$Q:$Q,MATCH(BO$2,List!$P:$P,0)),
0,
(COUNTIFS('Project Follow up - Base'!$S$20:$S$96,BO$2,'Project Follow up - Base'!$F$20:$F$96,$C70)
- INDEX(List!$Q:$Q,MATCH(BO$2,List!$P:$P,0)))
* INDEX(List!$R:$R,MATCH(BO$2,List!$P:$P,0)))</f>
        <v>0</v>
      </c>
      <c r="BP70" s="357">
        <f ca="1">IF(
COUNTIFS('Project Follow up - Base'!$S$20:$S$96,BP$2,'Project Follow up - Base'!$F$20:$F$96,$C70)&lt;= INDEX(List!$Q:$Q,MATCH(BP$2,List!$P:$P,0)),
0,
(COUNTIFS('Project Follow up - Base'!$S$20:$S$96,BP$2,'Project Follow up - Base'!$F$20:$F$96,$C70)
- INDEX(List!$Q:$Q,MATCH(BP$2,List!$P:$P,0)))
* INDEX(List!$R:$R,MATCH(BP$2,List!$P:$P,0)))</f>
        <v>0</v>
      </c>
      <c r="BQ70" s="357">
        <f ca="1">IF(
COUNTIFS('Project Follow up - Base'!$S$20:$S$96,BQ$2,'Project Follow up - Base'!$F$20:$F$96,$C70)&lt;= INDEX(List!$Q:$Q,MATCH(BQ$2,List!$P:$P,0)),
0,
(COUNTIFS('Project Follow up - Base'!$S$20:$S$96,BQ$2,'Project Follow up - Base'!$F$20:$F$96,$C70)
- INDEX(List!$Q:$Q,MATCH(BQ$2,List!$P:$P,0)))
* INDEX(List!$R:$R,MATCH(BQ$2,List!$P:$P,0)))</f>
        <v>0</v>
      </c>
      <c r="BR70" s="357">
        <f ca="1">IF(
COUNTIFS('Project Follow up - Base'!$S$20:$S$96,BR$2,'Project Follow up - Base'!$F$20:$F$96,$C70)&lt;= INDEX(List!$Q:$Q,MATCH(BR$2,List!$P:$P,0)),
0,
(COUNTIFS('Project Follow up - Base'!$S$20:$S$96,BR$2,'Project Follow up - Base'!$F$20:$F$96,$C70)
- INDEX(List!$Q:$Q,MATCH(BR$2,List!$P:$P,0)))
* INDEX(List!$R:$R,MATCH(BR$2,List!$P:$P,0)))</f>
        <v>0</v>
      </c>
      <c r="BS70" s="357">
        <f ca="1">IF(
COUNTIFS('Project Follow up - Base'!$S$20:$S$96,BS$2,'Project Follow up - Base'!$F$20:$F$96,$C70)&lt;= INDEX(List!$Q:$Q,MATCH(BS$2,List!$P:$P,0)),
0,
(COUNTIFS('Project Follow up - Base'!$S$20:$S$96,BS$2,'Project Follow up - Base'!$F$20:$F$96,$C70)
- INDEX(List!$Q:$Q,MATCH(BS$2,List!$P:$P,0)))
* INDEX(List!$R:$R,MATCH(BS$2,List!$P:$P,0)))</f>
        <v>0</v>
      </c>
      <c r="BT70" s="357">
        <f ca="1">IF(
COUNTIFS('Project Follow up - Base'!$S$20:$S$96,BT$2,'Project Follow up - Base'!$F$20:$F$96,$C70)&lt;= INDEX(List!$Q:$Q,MATCH(BT$2,List!$P:$P,0)),
0,
(COUNTIFS('Project Follow up - Base'!$S$20:$S$96,BT$2,'Project Follow up - Base'!$F$20:$F$96,$C70)
- INDEX(List!$Q:$Q,MATCH(BT$2,List!$P:$P,0)))
* INDEX(List!$R:$R,MATCH(BT$2,List!$P:$P,0)))</f>
        <v>0</v>
      </c>
      <c r="BU70" s="357">
        <f ca="1">IF(
COUNTIFS('Project Follow up - Base'!$S$20:$S$96,BU$2,'Project Follow up - Base'!$F$20:$F$96,$C70)&lt;= INDEX(List!$Q:$Q,MATCH(BU$2,List!$P:$P,0)),
0,
(COUNTIFS('Project Follow up - Base'!$S$20:$S$96,BU$2,'Project Follow up - Base'!$F$20:$F$96,$C70)
- INDEX(List!$Q:$Q,MATCH(BU$2,List!$P:$P,0)))
* INDEX(List!$R:$R,MATCH(BU$2,List!$P:$P,0)))</f>
        <v>0</v>
      </c>
      <c r="BV70" s="357">
        <f ca="1">IF(
COUNTIFS('Project Follow up - Base'!$S$20:$S$96,BV$2,'Project Follow up - Base'!$F$20:$F$96,$C70)&lt;= INDEX(List!$Q:$Q,MATCH(BV$2,List!$P:$P,0)),
0,
(COUNTIFS('Project Follow up - Base'!$S$20:$S$96,BV$2,'Project Follow up - Base'!$F$20:$F$96,$C70)
- INDEX(List!$Q:$Q,MATCH(BV$2,List!$P:$P,0)))
* INDEX(List!$R:$R,MATCH(BV$2,List!$P:$P,0)))</f>
        <v>0</v>
      </c>
      <c r="BW70" s="357">
        <f ca="1">IF(
COUNTIFS('Project Follow up - Base'!$S$20:$S$96,BW$2,'Project Follow up - Base'!$F$20:$F$96,$C70)&lt;= INDEX(List!$Q:$Q,MATCH(BW$2,List!$P:$P,0)),
0,
(COUNTIFS('Project Follow up - Base'!$S$20:$S$96,BW$2,'Project Follow up - Base'!$F$20:$F$96,$C70)
- INDEX(List!$Q:$Q,MATCH(BW$2,List!$P:$P,0)))
* INDEX(List!$R:$R,MATCH(BW$2,List!$P:$P,0)))</f>
        <v>0</v>
      </c>
      <c r="BX70" s="357">
        <f ca="1">IF(
COUNTIFS('Project Follow up - Base'!$S$20:$S$96,BX$2,'Project Follow up - Base'!$F$20:$F$96,$C70)&lt;= INDEX(List!$Q:$Q,MATCH(BX$2,List!$P:$P,0)),
0,
(COUNTIFS('Project Follow up - Base'!$S$20:$S$96,BX$2,'Project Follow up - Base'!$F$20:$F$96,$C70)
- INDEX(List!$Q:$Q,MATCH(BX$2,List!$P:$P,0)))
* INDEX(List!$R:$R,MATCH(BX$2,List!$P:$P,0)))</f>
        <v>0</v>
      </c>
      <c r="BY70" s="357">
        <f ca="1">IF(
COUNTIFS('Project Follow up - Base'!$S$20:$S$96,BY$2,'Project Follow up - Base'!$F$20:$F$96,$C70)&lt;= INDEX(List!$Q:$Q,MATCH(BY$2,List!$P:$P,0)),
0,
(COUNTIFS('Project Follow up - Base'!$S$20:$S$96,BY$2,'Project Follow up - Base'!$F$20:$F$96,$C70)
- INDEX(List!$Q:$Q,MATCH(BY$2,List!$P:$P,0)))
* INDEX(List!$R:$R,MATCH(BY$2,List!$P:$P,0)))</f>
        <v>0</v>
      </c>
      <c r="BZ70" s="357">
        <f ca="1">IF(
COUNTIFS('Project Follow up - Base'!$S$20:$S$96,BZ$2,'Project Follow up - Base'!$F$20:$F$96,$C70)&lt;= INDEX(List!$Q:$Q,MATCH(BZ$2,List!$P:$P,0)),
0,
(COUNTIFS('Project Follow up - Base'!$S$20:$S$96,BZ$2,'Project Follow up - Base'!$F$20:$F$96,$C70)
- INDEX(List!$Q:$Q,MATCH(BZ$2,List!$P:$P,0)))
* INDEX(List!$R:$R,MATCH(BZ$2,List!$P:$P,0)))</f>
        <v>0</v>
      </c>
      <c r="CA70" s="357">
        <f ca="1">IF(
COUNTIFS('Project Follow up - Base'!$S$20:$S$96,CA$2,'Project Follow up - Base'!$F$20:$F$96,$C70)&lt;= INDEX(List!$Q:$Q,MATCH(CA$2,List!$P:$P,0)),
0,
(COUNTIFS('Project Follow up - Base'!$S$20:$S$96,CA$2,'Project Follow up - Base'!$F$20:$F$96,$C70)
- INDEX(List!$Q:$Q,MATCH(CA$2,List!$P:$P,0)))
* INDEX(List!$R:$R,MATCH(CA$2,List!$P:$P,0)))</f>
        <v>0</v>
      </c>
      <c r="CB70" s="357">
        <f ca="1">IF(
COUNTIFS('Project Follow up - Base'!$S$20:$S$96,CB$2,'Project Follow up - Base'!$F$20:$F$96,$C70)&lt;= INDEX(List!$Q:$Q,MATCH(CB$2,List!$P:$P,0)),
0,
(COUNTIFS('Project Follow up - Base'!$S$20:$S$96,CB$2,'Project Follow up - Base'!$F$20:$F$96,$C70)
- INDEX(List!$Q:$Q,MATCH(CB$2,List!$P:$P,0)))
* INDEX(List!$R:$R,MATCH(CB$2,List!$P:$P,0)))</f>
        <v>0</v>
      </c>
      <c r="CC70" s="357">
        <f ca="1">IF(
COUNTIFS('Project Follow up - Base'!$S$20:$S$96,CC$2,'Project Follow up - Base'!$F$20:$F$96,$C70)&lt;= INDEX(List!$Q:$Q,MATCH(CC$2,List!$P:$P,0)),
0,
(COUNTIFS('Project Follow up - Base'!$S$20:$S$96,CC$2,'Project Follow up - Base'!$F$20:$F$96,$C70)
- INDEX(List!$Q:$Q,MATCH(CC$2,List!$P:$P,0)))
* INDEX(List!$R:$R,MATCH(CC$2,List!$P:$P,0)))</f>
        <v>0</v>
      </c>
      <c r="CD70" s="357">
        <f ca="1">IF(
COUNTIFS('Project Follow up - Base'!$S$20:$S$96,CD$2,'Project Follow up - Base'!$F$20:$F$96,$C70)&lt;= INDEX(List!$Q:$Q,MATCH(CD$2,List!$P:$P,0)),
0,
(COUNTIFS('Project Follow up - Base'!$S$20:$S$96,CD$2,'Project Follow up - Base'!$F$20:$F$96,$C70)
- INDEX(List!$Q:$Q,MATCH(CD$2,List!$P:$P,0)))
* INDEX(List!$R:$R,MATCH(CD$2,List!$P:$P,0)))</f>
        <v>0</v>
      </c>
      <c r="CE70" s="357">
        <f ca="1">IF(
COUNTIFS('Project Follow up - Base'!$S$20:$S$96,CE$2,'Project Follow up - Base'!$F$20:$F$96,$C70)&lt;= INDEX(List!$Q:$Q,MATCH(CE$2,List!$P:$P,0)),
0,
(COUNTIFS('Project Follow up - Base'!$S$20:$S$96,CE$2,'Project Follow up - Base'!$F$20:$F$96,$C70)
- INDEX(List!$Q:$Q,MATCH(CE$2,List!$P:$P,0)))
* INDEX(List!$R:$R,MATCH(CE$2,List!$P:$P,0)))</f>
        <v>0</v>
      </c>
      <c r="CF70" s="357">
        <f ca="1">IF(
COUNTIFS('Project Follow up - Base'!$S$20:$S$96,CF$2,'Project Follow up - Base'!$F$20:$F$96,$C70)&lt;= INDEX(List!$Q:$Q,MATCH(CF$2,List!$P:$P,0)),
0,
(COUNTIFS('Project Follow up - Base'!$S$20:$S$96,CF$2,'Project Follow up - Base'!$F$20:$F$96,$C70)
- INDEX(List!$Q:$Q,MATCH(CF$2,List!$P:$P,0)))
* INDEX(List!$R:$R,MATCH(CF$2,List!$P:$P,0)))</f>
        <v>0</v>
      </c>
      <c r="CG70" s="357">
        <f ca="1">IF(
COUNTIFS('Project Follow up - Base'!$S$20:$S$96,CG$2,'Project Follow up - Base'!$F$20:$F$96,$C70)&lt;= INDEX(List!$Q:$Q,MATCH(CG$2,List!$P:$P,0)),
0,
(COUNTIFS('Project Follow up - Base'!$S$20:$S$96,CG$2,'Project Follow up - Base'!$F$20:$F$96,$C70)
- INDEX(List!$Q:$Q,MATCH(CG$2,List!$P:$P,0)))
* INDEX(List!$R:$R,MATCH(CG$2,List!$P:$P,0)))</f>
        <v>0</v>
      </c>
      <c r="CH70" s="357">
        <f ca="1">IF(
COUNTIFS('Project Follow up - Base'!$S$20:$S$96,CH$2,'Project Follow up - Base'!$F$20:$F$96,$C70)&lt;= INDEX(List!$Q:$Q,MATCH(CH$2,List!$P:$P,0)),
0,
(COUNTIFS('Project Follow up - Base'!$S$20:$S$96,CH$2,'Project Follow up - Base'!$F$20:$F$96,$C70)
- INDEX(List!$Q:$Q,MATCH(CH$2,List!$P:$P,0)))
* INDEX(List!$R:$R,MATCH(CH$2,List!$P:$P,0)))</f>
        <v>0</v>
      </c>
      <c r="CI70" s="357">
        <f ca="1">IF(
COUNTIFS('Project Follow up - Base'!$S$20:$S$96,CI$2,'Project Follow up - Base'!$F$20:$F$96,$C70)&lt;= INDEX(List!$Q:$Q,MATCH(CI$2,List!$P:$P,0)),
0,
(COUNTIFS('Project Follow up - Base'!$S$20:$S$96,CI$2,'Project Follow up - Base'!$F$20:$F$96,$C70)
- INDEX(List!$Q:$Q,MATCH(CI$2,List!$P:$P,0)))
* INDEX(List!$R:$R,MATCH(CI$2,List!$P:$P,0)))</f>
        <v>0</v>
      </c>
      <c r="CJ70" s="357">
        <f ca="1">IF(
COUNTIFS('Project Follow up - Base'!$S$20:$S$96,CJ$2,'Project Follow up - Base'!$F$20:$F$96,$C70)&lt;= INDEX(List!$Q:$Q,MATCH(CJ$2,List!$P:$P,0)),
0,
(COUNTIFS('Project Follow up - Base'!$S$20:$S$96,CJ$2,'Project Follow up - Base'!$F$20:$F$96,$C70)
- INDEX(List!$Q:$Q,MATCH(CJ$2,List!$P:$P,0)))
* INDEX(List!$R:$R,MATCH(CJ$2,List!$P:$P,0)))</f>
        <v>0</v>
      </c>
      <c r="CK70" s="357">
        <f ca="1">IF(
COUNTIFS('Project Follow up - Base'!$S$20:$S$96,CK$2,'Project Follow up - Base'!$F$20:$F$96,$C70)&lt;= INDEX(List!$Q:$Q,MATCH(CK$2,List!$P:$P,0)),
0,
(COUNTIFS('Project Follow up - Base'!$S$20:$S$96,CK$2,'Project Follow up - Base'!$F$20:$F$96,$C70)
- INDEX(List!$Q:$Q,MATCH(CK$2,List!$P:$P,0)))
* INDEX(List!$R:$R,MATCH(CK$2,List!$P:$P,0)))</f>
        <v>0</v>
      </c>
      <c r="CL70" s="357">
        <f ca="1">IF(
COUNTIFS('Project Follow up - Base'!$S$20:$S$96,CL$2,'Project Follow up - Base'!$F$20:$F$96,$C70)&lt;= INDEX(List!$Q:$Q,MATCH(CL$2,List!$P:$P,0)),
0,
(COUNTIFS('Project Follow up - Base'!$S$20:$S$96,CL$2,'Project Follow up - Base'!$F$20:$F$96,$C70)
- INDEX(List!$Q:$Q,MATCH(CL$2,List!$P:$P,0)))
* INDEX(List!$R:$R,MATCH(CL$2,List!$P:$P,0)))</f>
        <v>0</v>
      </c>
      <c r="CM70" s="357">
        <f ca="1">IF(
COUNTIFS('Project Follow up - Base'!$S$20:$S$96,CM$2,'Project Follow up - Base'!$F$20:$F$96,$C70)&lt;= INDEX(List!$Q:$Q,MATCH(CM$2,List!$P:$P,0)),
0,
(COUNTIFS('Project Follow up - Base'!$S$20:$S$96,CM$2,'Project Follow up - Base'!$F$20:$F$96,$C70)
- INDEX(List!$Q:$Q,MATCH(CM$2,List!$P:$P,0)))
* INDEX(List!$R:$R,MATCH(CM$2,List!$P:$P,0)))</f>
        <v>0</v>
      </c>
      <c r="CN70" s="357">
        <f ca="1">IF(
COUNTIFS('Project Follow up - Base'!$S$20:$S$96,CN$2,'Project Follow up - Base'!$F$20:$F$96,$C70)&lt;= INDEX(List!$Q:$Q,MATCH(CN$2,List!$P:$P,0)),
0,
(COUNTIFS('Project Follow up - Base'!$S$20:$S$96,CN$2,'Project Follow up - Base'!$F$20:$F$96,$C70)
- INDEX(List!$Q:$Q,MATCH(CN$2,List!$P:$P,0)))
* INDEX(List!$R:$R,MATCH(CN$2,List!$P:$P,0)))</f>
        <v>0</v>
      </c>
      <c r="CO70" s="357">
        <f ca="1">IF(
COUNTIFS('Project Follow up - Base'!$S$20:$S$96,CO$2,'Project Follow up - Base'!$F$20:$F$96,$C70)&lt;= INDEX(List!$Q:$Q,MATCH(CO$2,List!$P:$P,0)),
0,
(COUNTIFS('Project Follow up - Base'!$S$20:$S$96,CO$2,'Project Follow up - Base'!$F$20:$F$96,$C70)
- INDEX(List!$Q:$Q,MATCH(CO$2,List!$P:$P,0)))
* INDEX(List!$R:$R,MATCH(CO$2,List!$P:$P,0)))</f>
        <v>0</v>
      </c>
      <c r="CP70" s="357">
        <f ca="1">IF(
COUNTIFS('Project Follow up - Base'!$S$20:$S$96,CP$2,'Project Follow up - Base'!$F$20:$F$96,$C70)&lt;= INDEX(List!$Q:$Q,MATCH(CP$2,List!$P:$P,0)),
0,
(COUNTIFS('Project Follow up - Base'!$S$20:$S$96,CP$2,'Project Follow up - Base'!$F$20:$F$96,$C70)
- INDEX(List!$Q:$Q,MATCH(CP$2,List!$P:$P,0)))
* INDEX(List!$R:$R,MATCH(CP$2,List!$P:$P,0)))</f>
        <v>0</v>
      </c>
      <c r="CQ70" s="357">
        <f ca="1">IF(
COUNTIFS('Project Follow up - Base'!$S$20:$S$96,CQ$2,'Project Follow up - Base'!$F$20:$F$96,$C70)&lt;= INDEX(List!$Q:$Q,MATCH(CQ$2,List!$P:$P,0)),
0,
(COUNTIFS('Project Follow up - Base'!$S$20:$S$96,CQ$2,'Project Follow up - Base'!$F$20:$F$96,$C70)
- INDEX(List!$Q:$Q,MATCH(CQ$2,List!$P:$P,0)))
* INDEX(List!$R:$R,MATCH(CQ$2,List!$P:$P,0)))</f>
        <v>0</v>
      </c>
      <c r="CR70" s="357">
        <f ca="1">IF(
COUNTIFS('Project Follow up - Base'!$S$20:$S$96,CR$2,'Project Follow up - Base'!$F$20:$F$96,$C70)&lt;= INDEX(List!$Q:$Q,MATCH(CR$2,List!$P:$P,0)),
0,
(COUNTIFS('Project Follow up - Base'!$S$20:$S$96,CR$2,'Project Follow up - Base'!$F$20:$F$96,$C70)
- INDEX(List!$Q:$Q,MATCH(CR$2,List!$P:$P,0)))
* INDEX(List!$R:$R,MATCH(CR$2,List!$P:$P,0)))</f>
        <v>0</v>
      </c>
      <c r="CS70" s="357">
        <f ca="1">IF(
COUNTIFS('Project Follow up - Base'!$S$20:$S$96,CS$2,'Project Follow up - Base'!$F$20:$F$96,$C70)&lt;= INDEX(List!$Q:$Q,MATCH(CS$2,List!$P:$P,0)),
0,
(COUNTIFS('Project Follow up - Base'!$S$20:$S$96,CS$2,'Project Follow up - Base'!$F$20:$F$96,$C70)
- INDEX(List!$Q:$Q,MATCH(CS$2,List!$P:$P,0)))
* INDEX(List!$R:$R,MATCH(CS$2,List!$P:$P,0)))</f>
        <v>0</v>
      </c>
      <c r="CT70" s="357">
        <f ca="1">IF(
COUNTIFS('Project Follow up - Base'!$S$20:$S$96,CT$2,'Project Follow up - Base'!$F$20:$F$96,$C70)&lt;= INDEX(List!$Q:$Q,MATCH(CT$2,List!$P:$P,0)),
0,
(COUNTIFS('Project Follow up - Base'!$S$20:$S$96,CT$2,'Project Follow up - Base'!$F$20:$F$96,$C70)
- INDEX(List!$Q:$Q,MATCH(CT$2,List!$P:$P,0)))
* INDEX(List!$R:$R,MATCH(CT$2,List!$P:$P,0)))</f>
        <v>0</v>
      </c>
      <c r="CU70" s="357">
        <f ca="1">IF(
COUNTIFS('Project Follow up - Base'!$S$20:$S$96,CU$2,'Project Follow up - Base'!$F$20:$F$96,$C70)&lt;= INDEX(List!$Q:$Q,MATCH(CU$2,List!$P:$P,0)),
0,
(COUNTIFS('Project Follow up - Base'!$S$20:$S$96,CU$2,'Project Follow up - Base'!$F$20:$F$96,$C70)
- INDEX(List!$Q:$Q,MATCH(CU$2,List!$P:$P,0)))
* INDEX(List!$R:$R,MATCH(CU$2,List!$P:$P,0)))</f>
        <v>0</v>
      </c>
      <c r="CV70" s="357">
        <f ca="1">IF(
COUNTIFS('Project Follow up - Base'!$S$20:$S$96,CV$2,'Project Follow up - Base'!$F$20:$F$96,$C70)&lt;= INDEX(List!$Q:$Q,MATCH(CV$2,List!$P:$P,0)),
0,
(COUNTIFS('Project Follow up - Base'!$S$20:$S$96,CV$2,'Project Follow up - Base'!$F$20:$F$96,$C70)
- INDEX(List!$Q:$Q,MATCH(CV$2,List!$P:$P,0)))
* INDEX(List!$R:$R,MATCH(CV$2,List!$P:$P,0)))</f>
        <v>0</v>
      </c>
      <c r="CW70" s="357">
        <f ca="1">IF(
COUNTIFS('Project Follow up - Base'!$S$20:$S$96,CW$2,'Project Follow up - Base'!$F$20:$F$96,$C70)&lt;= INDEX(List!$Q:$Q,MATCH(CW$2,List!$P:$P,0)),
0,
(COUNTIFS('Project Follow up - Base'!$S$20:$S$96,CW$2,'Project Follow up - Base'!$F$20:$F$96,$C70)
- INDEX(List!$Q:$Q,MATCH(CW$2,List!$P:$P,0)))
* INDEX(List!$R:$R,MATCH(CW$2,List!$P:$P,0)))</f>
        <v>0</v>
      </c>
      <c r="CX70" s="357">
        <f ca="1">IF(
COUNTIFS('Project Follow up - Base'!$S$20:$S$96,CX$2,'Project Follow up - Base'!$F$20:$F$96,$C70)&lt;= INDEX(List!$Q:$Q,MATCH(CX$2,List!$P:$P,0)),
0,
(COUNTIFS('Project Follow up - Base'!$S$20:$S$96,CX$2,'Project Follow up - Base'!$F$20:$F$96,$C70)
- INDEX(List!$Q:$Q,MATCH(CX$2,List!$P:$P,0)))
* INDEX(List!$R:$R,MATCH(CX$2,List!$P:$P,0)))</f>
        <v>0</v>
      </c>
      <c r="CY70" s="357">
        <f ca="1">IF(
COUNTIFS('Project Follow up - Base'!$S$20:$S$96,CY$2,'Project Follow up - Base'!$F$20:$F$96,$C70)&lt;= INDEX(List!$Q:$Q,MATCH(CY$2,List!$P:$P,0)),
0,
(COUNTIFS('Project Follow up - Base'!$S$20:$S$96,CY$2,'Project Follow up - Base'!$F$20:$F$96,$C70)
- INDEX(List!$Q:$Q,MATCH(CY$2,List!$P:$P,0)))
* INDEX(List!$R:$R,MATCH(CY$2,List!$P:$P,0)))</f>
        <v>0</v>
      </c>
      <c r="CZ70" s="357">
        <f ca="1">IF(
COUNTIFS('Project Follow up - Base'!$S$20:$S$96,CZ$2,'Project Follow up - Base'!$F$20:$F$96,$C70)&lt;= INDEX(List!$Q:$Q,MATCH(CZ$2,List!$P:$P,0)),
0,
(COUNTIFS('Project Follow up - Base'!$S$20:$S$96,CZ$2,'Project Follow up - Base'!$F$20:$F$96,$C70)
- INDEX(List!$Q:$Q,MATCH(CZ$2,List!$P:$P,0)))
* INDEX(List!$R:$R,MATCH(CZ$2,List!$P:$P,0)))</f>
        <v>0</v>
      </c>
      <c r="DA70" s="357">
        <f ca="1">IF(
COUNTIFS('Project Follow up - Base'!$S$20:$S$96,DA$2,'Project Follow up - Base'!$F$20:$F$96,$C70)&lt;= INDEX(List!$Q:$Q,MATCH(DA$2,List!$P:$P,0)),
0,
(COUNTIFS('Project Follow up - Base'!$S$20:$S$96,DA$2,'Project Follow up - Base'!$F$20:$F$96,$C70)
- INDEX(List!$Q:$Q,MATCH(DA$2,List!$P:$P,0)))
* INDEX(List!$R:$R,MATCH(DA$2,List!$P:$P,0)))</f>
        <v>0</v>
      </c>
      <c r="DB70" s="357">
        <f ca="1">IF(
COUNTIFS('Project Follow up - Base'!$S$20:$S$96,DB$2,'Project Follow up - Base'!$F$20:$F$96,$C70)&lt;= INDEX(List!$Q:$Q,MATCH(DB$2,List!$P:$P,0)),
0,
(COUNTIFS('Project Follow up - Base'!$S$20:$S$96,DB$2,'Project Follow up - Base'!$F$20:$F$96,$C70)
- INDEX(List!$Q:$Q,MATCH(DB$2,List!$P:$P,0)))
* INDEX(List!$R:$R,MATCH(DB$2,List!$P:$P,0)))</f>
        <v>0</v>
      </c>
    </row>
    <row r="71" spans="1:106" x14ac:dyDescent="0.2">
      <c r="A71" s="353">
        <f>COUNTIF('Project Follow up - Base'!$F$20:$F$96,C71)</f>
        <v>0</v>
      </c>
      <c r="B71" s="353">
        <f>'Employees Summary'!B72</f>
        <v>0</v>
      </c>
      <c r="C71" s="353">
        <f>'Employees Summary'!C72</f>
        <v>0</v>
      </c>
      <c r="D71" s="354" t="str">
        <f>IF(C71=0,"", IF(A71&gt;0,1-(G71*[1]KPI!$C$3)-(H71*[1]KPI!$C$4),""))</f>
        <v/>
      </c>
      <c r="E71" s="365" t="str">
        <f>IF(OR(C71='Project Follow up - Base'!$D$17,C71='Project Follow up - Base'!$D$38,C71='Project Follow up - Base'!$D$74), IF(SUMIF(B:B,B71,A:A)=0,"", AVERAGEIF(B:B,B71,D:D)),"")</f>
        <v/>
      </c>
      <c r="F71" s="366">
        <f>SUMIF('Project Follow up - Base'!$F$20:$F$102,'Employees KPIs'!C71,'Project Follow up - Base'!$AA$20:$AA$102)</f>
        <v>0</v>
      </c>
      <c r="G71" s="355">
        <f>IF( F71=0,
   0,
   IF(
     F71-
     [1]KPI!$F$3
     &lt;0,0,
     F71-
     [1]KPI!$F$3
    )*
     [1]KPI!$G$3
)</f>
        <v>0</v>
      </c>
      <c r="H71" s="355">
        <f t="shared" ca="1" si="1"/>
        <v>0</v>
      </c>
      <c r="I71" s="356">
        <f ca="1">IF(
COUNTIFS('Project Follow up - Base'!$S$20:$S$96,I$2,'Project Follow up - Base'!$F$20:$F$96,$C71)&lt;= INDEX(List!$Q:$Q,MATCH(I$2,List!$P:$P,0)),
0,
(COUNTIFS('Project Follow up - Base'!$S$20:$S$96,I$2,'Project Follow up - Base'!$F$20:$F$96,$C71)
- INDEX(List!$Q:$Q,MATCH(I$2,List!$P:$P,0)))
* INDEX(List!$R:$R,MATCH(I$2,List!$P:$P,0)))</f>
        <v>0</v>
      </c>
      <c r="J71" s="357">
        <f ca="1">IF(
COUNTIFS('Project Follow up - Base'!$S$20:$S$96,J$2,'Project Follow up - Base'!$F$20:$F$96,$C71)&lt;= INDEX(List!$Q:$Q,MATCH(J$2,List!$P:$P,0)),
0,
(COUNTIFS('Project Follow up - Base'!$S$20:$S$96,J$2,'Project Follow up - Base'!$F$20:$F$96,$C71)
- INDEX(List!$Q:$Q,MATCH(J$2,List!$P:$P,0)))
* INDEX(List!$R:$R,MATCH(J$2,List!$P:$P,0)))</f>
        <v>0</v>
      </c>
      <c r="K71" s="357">
        <f ca="1">IF(
COUNTIFS('Project Follow up - Base'!$S$20:$S$96,K$2,'Project Follow up - Base'!$F$20:$F$96,$C71)&lt;= INDEX(List!$Q:$Q,MATCH(K$2,List!$P:$P,0)),
0,
(COUNTIFS('Project Follow up - Base'!$S$20:$S$96,K$2,'Project Follow up - Base'!$F$20:$F$96,$C71)
- INDEX(List!$Q:$Q,MATCH(K$2,List!$P:$P,0)))
* INDEX(List!$R:$R,MATCH(K$2,List!$P:$P,0)))</f>
        <v>0</v>
      </c>
      <c r="L71" s="357">
        <f ca="1">IF(
COUNTIFS('Project Follow up - Base'!$S$20:$S$96,L$2,'Project Follow up - Base'!$F$20:$F$96,$C71)&lt;= INDEX(List!$Q:$Q,MATCH(L$2,List!$P:$P,0)),
0,
(COUNTIFS('Project Follow up - Base'!$S$20:$S$96,L$2,'Project Follow up - Base'!$F$20:$F$96,$C71)
- INDEX(List!$Q:$Q,MATCH(L$2,List!$P:$P,0)))
* INDEX(List!$R:$R,MATCH(L$2,List!$P:$P,0)))</f>
        <v>0</v>
      </c>
      <c r="M71" s="357">
        <f ca="1">IF(
COUNTIFS('Project Follow up - Base'!$S$20:$S$96,M$2,'Project Follow up - Base'!$F$20:$F$96,$C71)&lt;= INDEX(List!$Q:$Q,MATCH(M$2,List!$P:$P,0)),
0,
(COUNTIFS('Project Follow up - Base'!$S$20:$S$96,M$2,'Project Follow up - Base'!$F$20:$F$96,$C71)
- INDEX(List!$Q:$Q,MATCH(M$2,List!$P:$P,0)))
* INDEX(List!$R:$R,MATCH(M$2,List!$P:$P,0)))</f>
        <v>0</v>
      </c>
      <c r="N71" s="357">
        <f ca="1">IF(
COUNTIFS('Project Follow up - Base'!$S$20:$S$96,N$2,'Project Follow up - Base'!$F$20:$F$96,$C71)&lt;= INDEX(List!$Q:$Q,MATCH(N$2,List!$P:$P,0)),
0,
(COUNTIFS('Project Follow up - Base'!$S$20:$S$96,N$2,'Project Follow up - Base'!$F$20:$F$96,$C71)
- INDEX(List!$Q:$Q,MATCH(N$2,List!$P:$P,0)))
* INDEX(List!$R:$R,MATCH(N$2,List!$P:$P,0)))</f>
        <v>0</v>
      </c>
      <c r="O71" s="357">
        <f ca="1">IF(
COUNTIFS('Project Follow up - Base'!$S$20:$S$96,O$2,'Project Follow up - Base'!$F$20:$F$96,$C71)&lt;= INDEX(List!$Q:$Q,MATCH(O$2,List!$P:$P,0)),
0,
(COUNTIFS('Project Follow up - Base'!$S$20:$S$96,O$2,'Project Follow up - Base'!$F$20:$F$96,$C71)
- INDEX(List!$Q:$Q,MATCH(O$2,List!$P:$P,0)))
* INDEX(List!$R:$R,MATCH(O$2,List!$P:$P,0)))</f>
        <v>0</v>
      </c>
      <c r="P71" s="357">
        <f ca="1">IF(
COUNTIFS('Project Follow up - Base'!$S$20:$S$96,P$2,'Project Follow up - Base'!$F$20:$F$96,$C71)&lt;= INDEX(List!$Q:$Q,MATCH(P$2,List!$P:$P,0)),
0,
(COUNTIFS('Project Follow up - Base'!$S$20:$S$96,P$2,'Project Follow up - Base'!$F$20:$F$96,$C71)
- INDEX(List!$Q:$Q,MATCH(P$2,List!$P:$P,0)))
* INDEX(List!$R:$R,MATCH(P$2,List!$P:$P,0)))</f>
        <v>0</v>
      </c>
      <c r="Q71" s="357">
        <f ca="1">IF(
COUNTIFS('Project Follow up - Base'!$S$20:$S$96,Q$2,'Project Follow up - Base'!$F$20:$F$96,$C71)&lt;= INDEX(List!$Q:$Q,MATCH(Q$2,List!$P:$P,0)),
0,
(COUNTIFS('Project Follow up - Base'!$S$20:$S$96,Q$2,'Project Follow up - Base'!$F$20:$F$96,$C71)
- INDEX(List!$Q:$Q,MATCH(Q$2,List!$P:$P,0)))
* INDEX(List!$R:$R,MATCH(Q$2,List!$P:$P,0)))</f>
        <v>0</v>
      </c>
      <c r="R71" s="357">
        <f ca="1">IF(
COUNTIFS('Project Follow up - Base'!$S$20:$S$96,R$2,'Project Follow up - Base'!$F$20:$F$96,$C71)&lt;= INDEX(List!$Q:$Q,MATCH(R$2,List!$P:$P,0)),
0,
(COUNTIFS('Project Follow up - Base'!$S$20:$S$96,R$2,'Project Follow up - Base'!$F$20:$F$96,$C71)
- INDEX(List!$Q:$Q,MATCH(R$2,List!$P:$P,0)))
* INDEX(List!$R:$R,MATCH(R$2,List!$P:$P,0)))</f>
        <v>0</v>
      </c>
      <c r="S71" s="357">
        <f ca="1">IF(
COUNTIFS('Project Follow up - Base'!$S$20:$S$96,S$2,'Project Follow up - Base'!$F$20:$F$96,$C71)&lt;= INDEX(List!$Q:$Q,MATCH(S$2,List!$P:$P,0)),
0,
(COUNTIFS('Project Follow up - Base'!$S$20:$S$96,S$2,'Project Follow up - Base'!$F$20:$F$96,$C71)
- INDEX(List!$Q:$Q,MATCH(S$2,List!$P:$P,0)))
* INDEX(List!$R:$R,MATCH(S$2,List!$P:$P,0)))</f>
        <v>0</v>
      </c>
      <c r="T71" s="357">
        <f ca="1">IF(
COUNTIFS('Project Follow up - Base'!$S$20:$S$96,T$2,'Project Follow up - Base'!$F$20:$F$96,$C71)&lt;= INDEX(List!$Q:$Q,MATCH(T$2,List!$P:$P,0)),
0,
(COUNTIFS('Project Follow up - Base'!$S$20:$S$96,T$2,'Project Follow up - Base'!$F$20:$F$96,$C71)
- INDEX(List!$Q:$Q,MATCH(T$2,List!$P:$P,0)))
* INDEX(List!$R:$R,MATCH(T$2,List!$P:$P,0)))</f>
        <v>0</v>
      </c>
      <c r="U71" s="357">
        <f ca="1">IF(
COUNTIFS('Project Follow up - Base'!$S$20:$S$96,U$2,'Project Follow up - Base'!$F$20:$F$96,$C71)&lt;= INDEX(List!$Q:$Q,MATCH(U$2,List!$P:$P,0)),
0,
(COUNTIFS('Project Follow up - Base'!$S$20:$S$96,U$2,'Project Follow up - Base'!$F$20:$F$96,$C71)
- INDEX(List!$Q:$Q,MATCH(U$2,List!$P:$P,0)))
* INDEX(List!$R:$R,MATCH(U$2,List!$P:$P,0)))</f>
        <v>0</v>
      </c>
      <c r="V71" s="357">
        <f ca="1">IF(
COUNTIFS('Project Follow up - Base'!$S$20:$S$96,V$2,'Project Follow up - Base'!$F$20:$F$96,$C71)&lt;= INDEX(List!$Q:$Q,MATCH(V$2,List!$P:$P,0)),
0,
(COUNTIFS('Project Follow up - Base'!$S$20:$S$96,V$2,'Project Follow up - Base'!$F$20:$F$96,$C71)
- INDEX(List!$Q:$Q,MATCH(V$2,List!$P:$P,0)))
* INDEX(List!$R:$R,MATCH(V$2,List!$P:$P,0)))</f>
        <v>0</v>
      </c>
      <c r="W71" s="357">
        <f ca="1">IF(
COUNTIFS('Project Follow up - Base'!$S$20:$S$96,W$2,'Project Follow up - Base'!$F$20:$F$96,$C71)&lt;= INDEX(List!$Q:$Q,MATCH(W$2,List!$P:$P,0)),
0,
(COUNTIFS('Project Follow up - Base'!$S$20:$S$96,W$2,'Project Follow up - Base'!$F$20:$F$96,$C71)
- INDEX(List!$Q:$Q,MATCH(W$2,List!$P:$P,0)))
* INDEX(List!$R:$R,MATCH(W$2,List!$P:$P,0)))</f>
        <v>0</v>
      </c>
      <c r="X71" s="357">
        <f ca="1">IF(
COUNTIFS('Project Follow up - Base'!$S$20:$S$96,X$2,'Project Follow up - Base'!$F$20:$F$96,$C71)&lt;= INDEX(List!$Q:$Q,MATCH(X$2,List!$P:$P,0)),
0,
(COUNTIFS('Project Follow up - Base'!$S$20:$S$96,X$2,'Project Follow up - Base'!$F$20:$F$96,$C71)
- INDEX(List!$Q:$Q,MATCH(X$2,List!$P:$P,0)))
* INDEX(List!$R:$R,MATCH(X$2,List!$P:$P,0)))</f>
        <v>0</v>
      </c>
      <c r="Y71" s="357">
        <f ca="1">IF(
COUNTIFS('Project Follow up - Base'!$S$20:$S$96,Y$2,'Project Follow up - Base'!$F$20:$F$96,$C71)&lt;= INDEX(List!$Q:$Q,MATCH(Y$2,List!$P:$P,0)),
0,
(COUNTIFS('Project Follow up - Base'!$S$20:$S$96,Y$2,'Project Follow up - Base'!$F$20:$F$96,$C71)
- INDEX(List!$Q:$Q,MATCH(Y$2,List!$P:$P,0)))
* INDEX(List!$R:$R,MATCH(Y$2,List!$P:$P,0)))</f>
        <v>0</v>
      </c>
      <c r="Z71" s="357">
        <f ca="1">IF(
COUNTIFS('Project Follow up - Base'!$S$20:$S$96,Z$2,'Project Follow up - Base'!$F$20:$F$96,$C71)&lt;= INDEX(List!$Q:$Q,MATCH(Z$2,List!$P:$P,0)),
0,
(COUNTIFS('Project Follow up - Base'!$S$20:$S$96,Z$2,'Project Follow up - Base'!$F$20:$F$96,$C71)
- INDEX(List!$Q:$Q,MATCH(Z$2,List!$P:$P,0)))
* INDEX(List!$R:$R,MATCH(Z$2,List!$P:$P,0)))</f>
        <v>0</v>
      </c>
      <c r="AA71" s="357">
        <f ca="1">IF(
COUNTIFS('Project Follow up - Base'!$S$20:$S$96,AA$2,'Project Follow up - Base'!$F$20:$F$96,$C71)&lt;= INDEX(List!$Q:$Q,MATCH(AA$2,List!$P:$P,0)),
0,
(COUNTIFS('Project Follow up - Base'!$S$20:$S$96,AA$2,'Project Follow up - Base'!$F$20:$F$96,$C71)
- INDEX(List!$Q:$Q,MATCH(AA$2,List!$P:$P,0)))
* INDEX(List!$R:$R,MATCH(AA$2,List!$P:$P,0)))</f>
        <v>0</v>
      </c>
      <c r="AB71" s="357">
        <f ca="1">IF(
COUNTIFS('Project Follow up - Base'!$S$20:$S$96,AB$2,'Project Follow up - Base'!$F$20:$F$96,$C71)&lt;= INDEX(List!$Q:$Q,MATCH(AB$2,List!$P:$P,0)),
0,
(COUNTIFS('Project Follow up - Base'!$S$20:$S$96,AB$2,'Project Follow up - Base'!$F$20:$F$96,$C71)
- INDEX(List!$Q:$Q,MATCH(AB$2,List!$P:$P,0)))
* INDEX(List!$R:$R,MATCH(AB$2,List!$P:$P,0)))</f>
        <v>0</v>
      </c>
      <c r="AC71" s="357">
        <f ca="1">IF(
COUNTIFS('Project Follow up - Base'!$S$20:$S$96,AC$2,'Project Follow up - Base'!$F$20:$F$96,$C71)&lt;= INDEX(List!$Q:$Q,MATCH(AC$2,List!$P:$P,0)),
0,
(COUNTIFS('Project Follow up - Base'!$S$20:$S$96,AC$2,'Project Follow up - Base'!$F$20:$F$96,$C71)
- INDEX(List!$Q:$Q,MATCH(AC$2,List!$P:$P,0)))
* INDEX(List!$R:$R,MATCH(AC$2,List!$P:$P,0)))</f>
        <v>0</v>
      </c>
      <c r="AD71" s="357">
        <f ca="1">IF(
COUNTIFS('Project Follow up - Base'!$S$20:$S$96,AD$2,'Project Follow up - Base'!$F$20:$F$96,$C71)&lt;= INDEX(List!$Q:$Q,MATCH(AD$2,List!$P:$P,0)),
0,
(COUNTIFS('Project Follow up - Base'!$S$20:$S$96,AD$2,'Project Follow up - Base'!$F$20:$F$96,$C71)
- INDEX(List!$Q:$Q,MATCH(AD$2,List!$P:$P,0)))
* INDEX(List!$R:$R,MATCH(AD$2,List!$P:$P,0)))</f>
        <v>0</v>
      </c>
      <c r="AE71" s="357">
        <f ca="1">IF(
COUNTIFS('Project Follow up - Base'!$S$20:$S$96,AE$2,'Project Follow up - Base'!$F$20:$F$96,$C71)&lt;= INDEX(List!$Q:$Q,MATCH(AE$2,List!$P:$P,0)),
0,
(COUNTIFS('Project Follow up - Base'!$S$20:$S$96,AE$2,'Project Follow up - Base'!$F$20:$F$96,$C71)
- INDEX(List!$Q:$Q,MATCH(AE$2,List!$P:$P,0)))
* INDEX(List!$R:$R,MATCH(AE$2,List!$P:$P,0)))</f>
        <v>0</v>
      </c>
      <c r="AF71" s="357">
        <f ca="1">IF(
COUNTIFS('Project Follow up - Base'!$S$20:$S$96,AF$2,'Project Follow up - Base'!$F$20:$F$96,$C71)&lt;= INDEX(List!$Q:$Q,MATCH(AF$2,List!$P:$P,0)),
0,
(COUNTIFS('Project Follow up - Base'!$S$20:$S$96,AF$2,'Project Follow up - Base'!$F$20:$F$96,$C71)
- INDEX(List!$Q:$Q,MATCH(AF$2,List!$P:$P,0)))
* INDEX(List!$R:$R,MATCH(AF$2,List!$P:$P,0)))</f>
        <v>0</v>
      </c>
      <c r="AG71" s="357">
        <f ca="1">IF(
COUNTIFS('Project Follow up - Base'!$S$20:$S$96,AG$2,'Project Follow up - Base'!$F$20:$F$96,$C71)&lt;= INDEX(List!$Q:$Q,MATCH(AG$2,List!$P:$P,0)),
0,
(COUNTIFS('Project Follow up - Base'!$S$20:$S$96,AG$2,'Project Follow up - Base'!$F$20:$F$96,$C71)
- INDEX(List!$Q:$Q,MATCH(AG$2,List!$P:$P,0)))
* INDEX(List!$R:$R,MATCH(AG$2,List!$P:$P,0)))</f>
        <v>0</v>
      </c>
      <c r="AH71" s="357">
        <f ca="1">IF(
COUNTIFS('Project Follow up - Base'!$S$20:$S$96,AH$2,'Project Follow up - Base'!$F$20:$F$96,$C71)&lt;= INDEX(List!$Q:$Q,MATCH(AH$2,List!$P:$P,0)),
0,
(COUNTIFS('Project Follow up - Base'!$S$20:$S$96,AH$2,'Project Follow up - Base'!$F$20:$F$96,$C71)
- INDEX(List!$Q:$Q,MATCH(AH$2,List!$P:$P,0)))
* INDEX(List!$R:$R,MATCH(AH$2,List!$P:$P,0)))</f>
        <v>0</v>
      </c>
      <c r="AI71" s="357">
        <f ca="1">IF(
COUNTIFS('Project Follow up - Base'!$S$20:$S$96,AI$2,'Project Follow up - Base'!$F$20:$F$96,$C71)&lt;= INDEX(List!$Q:$Q,MATCH(AI$2,List!$P:$P,0)),
0,
(COUNTIFS('Project Follow up - Base'!$S$20:$S$96,AI$2,'Project Follow up - Base'!$F$20:$F$96,$C71)
- INDEX(List!$Q:$Q,MATCH(AI$2,List!$P:$P,0)))
* INDEX(List!$R:$R,MATCH(AI$2,List!$P:$P,0)))</f>
        <v>0</v>
      </c>
      <c r="AJ71" s="357">
        <f ca="1">IF(
COUNTIFS('Project Follow up - Base'!$S$20:$S$96,AJ$2,'Project Follow up - Base'!$F$20:$F$96,$C71)&lt;= INDEX(List!$Q:$Q,MATCH(AJ$2,List!$P:$P,0)),
0,
(COUNTIFS('Project Follow up - Base'!$S$20:$S$96,AJ$2,'Project Follow up - Base'!$F$20:$F$96,$C71)
- INDEX(List!$Q:$Q,MATCH(AJ$2,List!$P:$P,0)))
* INDEX(List!$R:$R,MATCH(AJ$2,List!$P:$P,0)))</f>
        <v>0</v>
      </c>
      <c r="AK71" s="357">
        <f ca="1">IF(
COUNTIFS('Project Follow up - Base'!$S$20:$S$96,AK$2,'Project Follow up - Base'!$F$20:$F$96,$C71)&lt;= INDEX(List!$Q:$Q,MATCH(AK$2,List!$P:$P,0)),
0,
(COUNTIFS('Project Follow up - Base'!$S$20:$S$96,AK$2,'Project Follow up - Base'!$F$20:$F$96,$C71)
- INDEX(List!$Q:$Q,MATCH(AK$2,List!$P:$P,0)))
* INDEX(List!$R:$R,MATCH(AK$2,List!$P:$P,0)))</f>
        <v>0</v>
      </c>
      <c r="AL71" s="357">
        <f ca="1">IF(
COUNTIFS('Project Follow up - Base'!$S$20:$S$96,AL$2,'Project Follow up - Base'!$F$20:$F$96,$C71)&lt;= INDEX(List!$Q:$Q,MATCH(AL$2,List!$P:$P,0)),
0,
(COUNTIFS('Project Follow up - Base'!$S$20:$S$96,AL$2,'Project Follow up - Base'!$F$20:$F$96,$C71)
- INDEX(List!$Q:$Q,MATCH(AL$2,List!$P:$P,0)))
* INDEX(List!$R:$R,MATCH(AL$2,List!$P:$P,0)))</f>
        <v>0</v>
      </c>
      <c r="AM71" s="357">
        <f ca="1">IF(
COUNTIFS('Project Follow up - Base'!$S$20:$S$96,AM$2,'Project Follow up - Base'!$F$20:$F$96,$C71)&lt;= INDEX(List!$Q:$Q,MATCH(AM$2,List!$P:$P,0)),
0,
(COUNTIFS('Project Follow up - Base'!$S$20:$S$96,AM$2,'Project Follow up - Base'!$F$20:$F$96,$C71)
- INDEX(List!$Q:$Q,MATCH(AM$2,List!$P:$P,0)))
* INDEX(List!$R:$R,MATCH(AM$2,List!$P:$P,0)))</f>
        <v>0</v>
      </c>
      <c r="AN71" s="357">
        <f ca="1">IF(
COUNTIFS('Project Follow up - Base'!$S$20:$S$96,AN$2,'Project Follow up - Base'!$F$20:$F$96,$C71)&lt;= INDEX(List!$Q:$Q,MATCH(AN$2,List!$P:$P,0)),
0,
(COUNTIFS('Project Follow up - Base'!$S$20:$S$96,AN$2,'Project Follow up - Base'!$F$20:$F$96,$C71)
- INDEX(List!$Q:$Q,MATCH(AN$2,List!$P:$P,0)))
* INDEX(List!$R:$R,MATCH(AN$2,List!$P:$P,0)))</f>
        <v>0</v>
      </c>
      <c r="AO71" s="357">
        <f ca="1">IF(
COUNTIFS('Project Follow up - Base'!$S$20:$S$96,AO$2,'Project Follow up - Base'!$F$20:$F$96,$C71)&lt;= INDEX(List!$Q:$Q,MATCH(AO$2,List!$P:$P,0)),
0,
(COUNTIFS('Project Follow up - Base'!$S$20:$S$96,AO$2,'Project Follow up - Base'!$F$20:$F$96,$C71)
- INDEX(List!$Q:$Q,MATCH(AO$2,List!$P:$P,0)))
* INDEX(List!$R:$R,MATCH(AO$2,List!$P:$P,0)))</f>
        <v>0</v>
      </c>
      <c r="AP71" s="357">
        <f ca="1">IF(
COUNTIFS('Project Follow up - Base'!$S$20:$S$96,AP$2,'Project Follow up - Base'!$F$20:$F$96,$C71)&lt;= INDEX(List!$Q:$Q,MATCH(AP$2,List!$P:$P,0)),
0,
(COUNTIFS('Project Follow up - Base'!$S$20:$S$96,AP$2,'Project Follow up - Base'!$F$20:$F$96,$C71)
- INDEX(List!$Q:$Q,MATCH(AP$2,List!$P:$P,0)))
* INDEX(List!$R:$R,MATCH(AP$2,List!$P:$P,0)))</f>
        <v>0</v>
      </c>
      <c r="AQ71" s="357">
        <f ca="1">IF(
COUNTIFS('Project Follow up - Base'!$S$20:$S$96,AQ$2,'Project Follow up - Base'!$F$20:$F$96,$C71)&lt;= INDEX(List!$Q:$Q,MATCH(AQ$2,List!$P:$P,0)),
0,
(COUNTIFS('Project Follow up - Base'!$S$20:$S$96,AQ$2,'Project Follow up - Base'!$F$20:$F$96,$C71)
- INDEX(List!$Q:$Q,MATCH(AQ$2,List!$P:$P,0)))
* INDEX(List!$R:$R,MATCH(AQ$2,List!$P:$P,0)))</f>
        <v>0</v>
      </c>
      <c r="AR71" s="357">
        <f ca="1">IF(
COUNTIFS('Project Follow up - Base'!$S$20:$S$96,AR$2,'Project Follow up - Base'!$F$20:$F$96,$C71)&lt;= INDEX(List!$Q:$Q,MATCH(AR$2,List!$P:$P,0)),
0,
(COUNTIFS('Project Follow up - Base'!$S$20:$S$96,AR$2,'Project Follow up - Base'!$F$20:$F$96,$C71)
- INDEX(List!$Q:$Q,MATCH(AR$2,List!$P:$P,0)))
* INDEX(List!$R:$R,MATCH(AR$2,List!$P:$P,0)))</f>
        <v>0</v>
      </c>
      <c r="AS71" s="357">
        <f ca="1">IF(
COUNTIFS('Project Follow up - Base'!$S$20:$S$96,AS$2,'Project Follow up - Base'!$F$20:$F$96,$C71)&lt;= INDEX(List!$Q:$Q,MATCH(AS$2,List!$P:$P,0)),
0,
(COUNTIFS('Project Follow up - Base'!$S$20:$S$96,AS$2,'Project Follow up - Base'!$F$20:$F$96,$C71)
- INDEX(List!$Q:$Q,MATCH(AS$2,List!$P:$P,0)))
* INDEX(List!$R:$R,MATCH(AS$2,List!$P:$P,0)))</f>
        <v>0</v>
      </c>
      <c r="AT71" s="357">
        <f ca="1">IF(
COUNTIFS('Project Follow up - Base'!$S$20:$S$96,AT$2,'Project Follow up - Base'!$F$20:$F$96,$C71)&lt;= INDEX(List!$Q:$Q,MATCH(AT$2,List!$P:$P,0)),
0,
(COUNTIFS('Project Follow up - Base'!$S$20:$S$96,AT$2,'Project Follow up - Base'!$F$20:$F$96,$C71)
- INDEX(List!$Q:$Q,MATCH(AT$2,List!$P:$P,0)))
* INDEX(List!$R:$R,MATCH(AT$2,List!$P:$P,0)))</f>
        <v>0</v>
      </c>
      <c r="AU71" s="357">
        <f ca="1">IF(
COUNTIFS('Project Follow up - Base'!$S$20:$S$96,AU$2,'Project Follow up - Base'!$F$20:$F$96,$C71)&lt;= INDEX(List!$Q:$Q,MATCH(AU$2,List!$P:$P,0)),
0,
(COUNTIFS('Project Follow up - Base'!$S$20:$S$96,AU$2,'Project Follow up - Base'!$F$20:$F$96,$C71)
- INDEX(List!$Q:$Q,MATCH(AU$2,List!$P:$P,0)))
* INDEX(List!$R:$R,MATCH(AU$2,List!$P:$P,0)))</f>
        <v>0</v>
      </c>
      <c r="AV71" s="357">
        <f ca="1">IF(
COUNTIFS('Project Follow up - Base'!$S$20:$S$96,AV$2,'Project Follow up - Base'!$F$20:$F$96,$C71)&lt;= INDEX(List!$Q:$Q,MATCH(AV$2,List!$P:$P,0)),
0,
(COUNTIFS('Project Follow up - Base'!$S$20:$S$96,AV$2,'Project Follow up - Base'!$F$20:$F$96,$C71)
- INDEX(List!$Q:$Q,MATCH(AV$2,List!$P:$P,0)))
* INDEX(List!$R:$R,MATCH(AV$2,List!$P:$P,0)))</f>
        <v>0</v>
      </c>
      <c r="AW71" s="357">
        <f ca="1">IF(
COUNTIFS('Project Follow up - Base'!$S$20:$S$96,AW$2,'Project Follow up - Base'!$F$20:$F$96,$C71)&lt;= INDEX(List!$Q:$Q,MATCH(AW$2,List!$P:$P,0)),
0,
(COUNTIFS('Project Follow up - Base'!$S$20:$S$96,AW$2,'Project Follow up - Base'!$F$20:$F$96,$C71)
- INDEX(List!$Q:$Q,MATCH(AW$2,List!$P:$P,0)))
* INDEX(List!$R:$R,MATCH(AW$2,List!$P:$P,0)))</f>
        <v>0</v>
      </c>
      <c r="AX71" s="357">
        <f ca="1">IF(
COUNTIFS('Project Follow up - Base'!$S$20:$S$96,AX$2,'Project Follow up - Base'!$F$20:$F$96,$C71)&lt;= INDEX(List!$Q:$Q,MATCH(AX$2,List!$P:$P,0)),
0,
(COUNTIFS('Project Follow up - Base'!$S$20:$S$96,AX$2,'Project Follow up - Base'!$F$20:$F$96,$C71)
- INDEX(List!$Q:$Q,MATCH(AX$2,List!$P:$P,0)))
* INDEX(List!$R:$R,MATCH(AX$2,List!$P:$P,0)))</f>
        <v>0</v>
      </c>
      <c r="AY71" s="357">
        <f ca="1">IF(
COUNTIFS('Project Follow up - Base'!$S$20:$S$96,AY$2,'Project Follow up - Base'!$F$20:$F$96,$C71)&lt;= INDEX(List!$Q:$Q,MATCH(AY$2,List!$P:$P,0)),
0,
(COUNTIFS('Project Follow up - Base'!$S$20:$S$96,AY$2,'Project Follow up - Base'!$F$20:$F$96,$C71)
- INDEX(List!$Q:$Q,MATCH(AY$2,List!$P:$P,0)))
* INDEX(List!$R:$R,MATCH(AY$2,List!$P:$P,0)))</f>
        <v>0</v>
      </c>
      <c r="AZ71" s="357">
        <f ca="1">IF(
COUNTIFS('Project Follow up - Base'!$S$20:$S$96,AZ$2,'Project Follow up - Base'!$F$20:$F$96,$C71)&lt;= INDEX(List!$Q:$Q,MATCH(AZ$2,List!$P:$P,0)),
0,
(COUNTIFS('Project Follow up - Base'!$S$20:$S$96,AZ$2,'Project Follow up - Base'!$F$20:$F$96,$C71)
- INDEX(List!$Q:$Q,MATCH(AZ$2,List!$P:$P,0)))
* INDEX(List!$R:$R,MATCH(AZ$2,List!$P:$P,0)))</f>
        <v>0</v>
      </c>
      <c r="BA71" s="357">
        <f ca="1">IF(
COUNTIFS('Project Follow up - Base'!$S$20:$S$96,BA$2,'Project Follow up - Base'!$F$20:$F$96,$C71)&lt;= INDEX(List!$Q:$Q,MATCH(BA$2,List!$P:$P,0)),
0,
(COUNTIFS('Project Follow up - Base'!$S$20:$S$96,BA$2,'Project Follow up - Base'!$F$20:$F$96,$C71)
- INDEX(List!$Q:$Q,MATCH(BA$2,List!$P:$P,0)))
* INDEX(List!$R:$R,MATCH(BA$2,List!$P:$P,0)))</f>
        <v>0</v>
      </c>
      <c r="BB71" s="357">
        <f ca="1">IF(
COUNTIFS('Project Follow up - Base'!$S$20:$S$96,BB$2,'Project Follow up - Base'!$F$20:$F$96,$C71)&lt;= INDEX(List!$Q:$Q,MATCH(BB$2,List!$P:$P,0)),
0,
(COUNTIFS('Project Follow up - Base'!$S$20:$S$96,BB$2,'Project Follow up - Base'!$F$20:$F$96,$C71)
- INDEX(List!$Q:$Q,MATCH(BB$2,List!$P:$P,0)))
* INDEX(List!$R:$R,MATCH(BB$2,List!$P:$P,0)))</f>
        <v>0</v>
      </c>
      <c r="BC71" s="357">
        <f ca="1">IF(
COUNTIFS('Project Follow up - Base'!$S$20:$S$96,BC$2,'Project Follow up - Base'!$F$20:$F$96,$C71)&lt;= INDEX(List!$Q:$Q,MATCH(BC$2,List!$P:$P,0)),
0,
(COUNTIFS('Project Follow up - Base'!$S$20:$S$96,BC$2,'Project Follow up - Base'!$F$20:$F$96,$C71)
- INDEX(List!$Q:$Q,MATCH(BC$2,List!$P:$P,0)))
* INDEX(List!$R:$R,MATCH(BC$2,List!$P:$P,0)))</f>
        <v>0</v>
      </c>
      <c r="BD71" s="357">
        <f ca="1">IF(
COUNTIFS('Project Follow up - Base'!$S$20:$S$96,BD$2,'Project Follow up - Base'!$F$20:$F$96,$C71)&lt;= INDEX(List!$Q:$Q,MATCH(BD$2,List!$P:$P,0)),
0,
(COUNTIFS('Project Follow up - Base'!$S$20:$S$96,BD$2,'Project Follow up - Base'!$F$20:$F$96,$C71)
- INDEX(List!$Q:$Q,MATCH(BD$2,List!$P:$P,0)))
* INDEX(List!$R:$R,MATCH(BD$2,List!$P:$P,0)))</f>
        <v>0</v>
      </c>
      <c r="BE71" s="357">
        <f ca="1">IF(
COUNTIFS('Project Follow up - Base'!$S$20:$S$96,BE$2,'Project Follow up - Base'!$F$20:$F$96,$C71)&lt;= INDEX(List!$Q:$Q,MATCH(BE$2,List!$P:$P,0)),
0,
(COUNTIFS('Project Follow up - Base'!$S$20:$S$96,BE$2,'Project Follow up - Base'!$F$20:$F$96,$C71)
- INDEX(List!$Q:$Q,MATCH(BE$2,List!$P:$P,0)))
* INDEX(List!$R:$R,MATCH(BE$2,List!$P:$P,0)))</f>
        <v>0</v>
      </c>
      <c r="BF71" s="357">
        <f ca="1">IF(
COUNTIFS('Project Follow up - Base'!$S$20:$S$96,BF$2,'Project Follow up - Base'!$F$20:$F$96,$C71)&lt;= INDEX(List!$Q:$Q,MATCH(BF$2,List!$P:$P,0)),
0,
(COUNTIFS('Project Follow up - Base'!$S$20:$S$96,BF$2,'Project Follow up - Base'!$F$20:$F$96,$C71)
- INDEX(List!$Q:$Q,MATCH(BF$2,List!$P:$P,0)))
* INDEX(List!$R:$R,MATCH(BF$2,List!$P:$P,0)))</f>
        <v>0</v>
      </c>
      <c r="BG71" s="357">
        <f ca="1">IF(
COUNTIFS('Project Follow up - Base'!$S$20:$S$96,BG$2,'Project Follow up - Base'!$F$20:$F$96,$C71)&lt;= INDEX(List!$Q:$Q,MATCH(BG$2,List!$P:$P,0)),
0,
(COUNTIFS('Project Follow up - Base'!$S$20:$S$96,BG$2,'Project Follow up - Base'!$F$20:$F$96,$C71)
- INDEX(List!$Q:$Q,MATCH(BG$2,List!$P:$P,0)))
* INDEX(List!$R:$R,MATCH(BG$2,List!$P:$P,0)))</f>
        <v>0</v>
      </c>
      <c r="BH71" s="357">
        <f ca="1">IF(
COUNTIFS('Project Follow up - Base'!$S$20:$S$96,BH$2,'Project Follow up - Base'!$F$20:$F$96,$C71)&lt;= INDEX(List!$Q:$Q,MATCH(BH$2,List!$P:$P,0)),
0,
(COUNTIFS('Project Follow up - Base'!$S$20:$S$96,BH$2,'Project Follow up - Base'!$F$20:$F$96,$C71)
- INDEX(List!$Q:$Q,MATCH(BH$2,List!$P:$P,0)))
* INDEX(List!$R:$R,MATCH(BH$2,List!$P:$P,0)))</f>
        <v>0</v>
      </c>
      <c r="BI71" s="357">
        <f ca="1">IF(
COUNTIFS('Project Follow up - Base'!$S$20:$S$96,BI$2,'Project Follow up - Base'!$F$20:$F$96,$C71)&lt;= INDEX(List!$Q:$Q,MATCH(BI$2,List!$P:$P,0)),
0,
(COUNTIFS('Project Follow up - Base'!$S$20:$S$96,BI$2,'Project Follow up - Base'!$F$20:$F$96,$C71)
- INDEX(List!$Q:$Q,MATCH(BI$2,List!$P:$P,0)))
* INDEX(List!$R:$R,MATCH(BI$2,List!$P:$P,0)))</f>
        <v>0</v>
      </c>
      <c r="BJ71" s="357">
        <f ca="1">IF(
COUNTIFS('Project Follow up - Base'!$S$20:$S$96,BJ$2,'Project Follow up - Base'!$F$20:$F$96,$C71)&lt;= INDEX(List!$Q:$Q,MATCH(BJ$2,List!$P:$P,0)),
0,
(COUNTIFS('Project Follow up - Base'!$S$20:$S$96,BJ$2,'Project Follow up - Base'!$F$20:$F$96,$C71)
- INDEX(List!$Q:$Q,MATCH(BJ$2,List!$P:$P,0)))
* INDEX(List!$R:$R,MATCH(BJ$2,List!$P:$P,0)))</f>
        <v>0</v>
      </c>
      <c r="BK71" s="357">
        <f ca="1">IF(
COUNTIFS('Project Follow up - Base'!$S$20:$S$96,BK$2,'Project Follow up - Base'!$F$20:$F$96,$C71)&lt;= INDEX(List!$Q:$Q,MATCH(BK$2,List!$P:$P,0)),
0,
(COUNTIFS('Project Follow up - Base'!$S$20:$S$96,BK$2,'Project Follow up - Base'!$F$20:$F$96,$C71)
- INDEX(List!$Q:$Q,MATCH(BK$2,List!$P:$P,0)))
* INDEX(List!$R:$R,MATCH(BK$2,List!$P:$P,0)))</f>
        <v>0</v>
      </c>
      <c r="BL71" s="357">
        <f ca="1">IF(
COUNTIFS('Project Follow up - Base'!$S$20:$S$96,BL$2,'Project Follow up - Base'!$F$20:$F$96,$C71)&lt;= INDEX(List!$Q:$Q,MATCH(BL$2,List!$P:$P,0)),
0,
(COUNTIFS('Project Follow up - Base'!$S$20:$S$96,BL$2,'Project Follow up - Base'!$F$20:$F$96,$C71)
- INDEX(List!$Q:$Q,MATCH(BL$2,List!$P:$P,0)))
* INDEX(List!$R:$R,MATCH(BL$2,List!$P:$P,0)))</f>
        <v>0</v>
      </c>
      <c r="BM71" s="357">
        <f ca="1">IF(
COUNTIFS('Project Follow up - Base'!$S$20:$S$96,BM$2,'Project Follow up - Base'!$F$20:$F$96,$C71)&lt;= INDEX(List!$Q:$Q,MATCH(BM$2,List!$P:$P,0)),
0,
(COUNTIFS('Project Follow up - Base'!$S$20:$S$96,BM$2,'Project Follow up - Base'!$F$20:$F$96,$C71)
- INDEX(List!$Q:$Q,MATCH(BM$2,List!$P:$P,0)))
* INDEX(List!$R:$R,MATCH(BM$2,List!$P:$P,0)))</f>
        <v>0</v>
      </c>
      <c r="BN71" s="357">
        <f ca="1">IF(
COUNTIFS('Project Follow up - Base'!$S$20:$S$96,BN$2,'Project Follow up - Base'!$F$20:$F$96,$C71)&lt;= INDEX(List!$Q:$Q,MATCH(BN$2,List!$P:$P,0)),
0,
(COUNTIFS('Project Follow up - Base'!$S$20:$S$96,BN$2,'Project Follow up - Base'!$F$20:$F$96,$C71)
- INDEX(List!$Q:$Q,MATCH(BN$2,List!$P:$P,0)))
* INDEX(List!$R:$R,MATCH(BN$2,List!$P:$P,0)))</f>
        <v>0</v>
      </c>
      <c r="BO71" s="357">
        <f ca="1">IF(
COUNTIFS('Project Follow up - Base'!$S$20:$S$96,BO$2,'Project Follow up - Base'!$F$20:$F$96,$C71)&lt;= INDEX(List!$Q:$Q,MATCH(BO$2,List!$P:$P,0)),
0,
(COUNTIFS('Project Follow up - Base'!$S$20:$S$96,BO$2,'Project Follow up - Base'!$F$20:$F$96,$C71)
- INDEX(List!$Q:$Q,MATCH(BO$2,List!$P:$P,0)))
* INDEX(List!$R:$R,MATCH(BO$2,List!$P:$P,0)))</f>
        <v>0</v>
      </c>
      <c r="BP71" s="357">
        <f ca="1">IF(
COUNTIFS('Project Follow up - Base'!$S$20:$S$96,BP$2,'Project Follow up - Base'!$F$20:$F$96,$C71)&lt;= INDEX(List!$Q:$Q,MATCH(BP$2,List!$P:$P,0)),
0,
(COUNTIFS('Project Follow up - Base'!$S$20:$S$96,BP$2,'Project Follow up - Base'!$F$20:$F$96,$C71)
- INDEX(List!$Q:$Q,MATCH(BP$2,List!$P:$P,0)))
* INDEX(List!$R:$R,MATCH(BP$2,List!$P:$P,0)))</f>
        <v>0</v>
      </c>
      <c r="BQ71" s="357">
        <f ca="1">IF(
COUNTIFS('Project Follow up - Base'!$S$20:$S$96,BQ$2,'Project Follow up - Base'!$F$20:$F$96,$C71)&lt;= INDEX(List!$Q:$Q,MATCH(BQ$2,List!$P:$P,0)),
0,
(COUNTIFS('Project Follow up - Base'!$S$20:$S$96,BQ$2,'Project Follow up - Base'!$F$20:$F$96,$C71)
- INDEX(List!$Q:$Q,MATCH(BQ$2,List!$P:$P,0)))
* INDEX(List!$R:$R,MATCH(BQ$2,List!$P:$P,0)))</f>
        <v>0</v>
      </c>
      <c r="BR71" s="357">
        <f ca="1">IF(
COUNTIFS('Project Follow up - Base'!$S$20:$S$96,BR$2,'Project Follow up - Base'!$F$20:$F$96,$C71)&lt;= INDEX(List!$Q:$Q,MATCH(BR$2,List!$P:$P,0)),
0,
(COUNTIFS('Project Follow up - Base'!$S$20:$S$96,BR$2,'Project Follow up - Base'!$F$20:$F$96,$C71)
- INDEX(List!$Q:$Q,MATCH(BR$2,List!$P:$P,0)))
* INDEX(List!$R:$R,MATCH(BR$2,List!$P:$P,0)))</f>
        <v>0</v>
      </c>
      <c r="BS71" s="357">
        <f ca="1">IF(
COUNTIFS('Project Follow up - Base'!$S$20:$S$96,BS$2,'Project Follow up - Base'!$F$20:$F$96,$C71)&lt;= INDEX(List!$Q:$Q,MATCH(BS$2,List!$P:$P,0)),
0,
(COUNTIFS('Project Follow up - Base'!$S$20:$S$96,BS$2,'Project Follow up - Base'!$F$20:$F$96,$C71)
- INDEX(List!$Q:$Q,MATCH(BS$2,List!$P:$P,0)))
* INDEX(List!$R:$R,MATCH(BS$2,List!$P:$P,0)))</f>
        <v>0</v>
      </c>
      <c r="BT71" s="357">
        <f ca="1">IF(
COUNTIFS('Project Follow up - Base'!$S$20:$S$96,BT$2,'Project Follow up - Base'!$F$20:$F$96,$C71)&lt;= INDEX(List!$Q:$Q,MATCH(BT$2,List!$P:$P,0)),
0,
(COUNTIFS('Project Follow up - Base'!$S$20:$S$96,BT$2,'Project Follow up - Base'!$F$20:$F$96,$C71)
- INDEX(List!$Q:$Q,MATCH(BT$2,List!$P:$P,0)))
* INDEX(List!$R:$R,MATCH(BT$2,List!$P:$P,0)))</f>
        <v>0</v>
      </c>
      <c r="BU71" s="357">
        <f ca="1">IF(
COUNTIFS('Project Follow up - Base'!$S$20:$S$96,BU$2,'Project Follow up - Base'!$F$20:$F$96,$C71)&lt;= INDEX(List!$Q:$Q,MATCH(BU$2,List!$P:$P,0)),
0,
(COUNTIFS('Project Follow up - Base'!$S$20:$S$96,BU$2,'Project Follow up - Base'!$F$20:$F$96,$C71)
- INDEX(List!$Q:$Q,MATCH(BU$2,List!$P:$P,0)))
* INDEX(List!$R:$R,MATCH(BU$2,List!$P:$P,0)))</f>
        <v>0</v>
      </c>
      <c r="BV71" s="357">
        <f ca="1">IF(
COUNTIFS('Project Follow up - Base'!$S$20:$S$96,BV$2,'Project Follow up - Base'!$F$20:$F$96,$C71)&lt;= INDEX(List!$Q:$Q,MATCH(BV$2,List!$P:$P,0)),
0,
(COUNTIFS('Project Follow up - Base'!$S$20:$S$96,BV$2,'Project Follow up - Base'!$F$20:$F$96,$C71)
- INDEX(List!$Q:$Q,MATCH(BV$2,List!$P:$P,0)))
* INDEX(List!$R:$R,MATCH(BV$2,List!$P:$P,0)))</f>
        <v>0</v>
      </c>
      <c r="BW71" s="357">
        <f ca="1">IF(
COUNTIFS('Project Follow up - Base'!$S$20:$S$96,BW$2,'Project Follow up - Base'!$F$20:$F$96,$C71)&lt;= INDEX(List!$Q:$Q,MATCH(BW$2,List!$P:$P,0)),
0,
(COUNTIFS('Project Follow up - Base'!$S$20:$S$96,BW$2,'Project Follow up - Base'!$F$20:$F$96,$C71)
- INDEX(List!$Q:$Q,MATCH(BW$2,List!$P:$P,0)))
* INDEX(List!$R:$R,MATCH(BW$2,List!$P:$P,0)))</f>
        <v>0</v>
      </c>
      <c r="BX71" s="357">
        <f ca="1">IF(
COUNTIFS('Project Follow up - Base'!$S$20:$S$96,BX$2,'Project Follow up - Base'!$F$20:$F$96,$C71)&lt;= INDEX(List!$Q:$Q,MATCH(BX$2,List!$P:$P,0)),
0,
(COUNTIFS('Project Follow up - Base'!$S$20:$S$96,BX$2,'Project Follow up - Base'!$F$20:$F$96,$C71)
- INDEX(List!$Q:$Q,MATCH(BX$2,List!$P:$P,0)))
* INDEX(List!$R:$R,MATCH(BX$2,List!$P:$P,0)))</f>
        <v>0</v>
      </c>
      <c r="BY71" s="357">
        <f ca="1">IF(
COUNTIFS('Project Follow up - Base'!$S$20:$S$96,BY$2,'Project Follow up - Base'!$F$20:$F$96,$C71)&lt;= INDEX(List!$Q:$Q,MATCH(BY$2,List!$P:$P,0)),
0,
(COUNTIFS('Project Follow up - Base'!$S$20:$S$96,BY$2,'Project Follow up - Base'!$F$20:$F$96,$C71)
- INDEX(List!$Q:$Q,MATCH(BY$2,List!$P:$P,0)))
* INDEX(List!$R:$R,MATCH(BY$2,List!$P:$P,0)))</f>
        <v>0</v>
      </c>
      <c r="BZ71" s="357">
        <f ca="1">IF(
COUNTIFS('Project Follow up - Base'!$S$20:$S$96,BZ$2,'Project Follow up - Base'!$F$20:$F$96,$C71)&lt;= INDEX(List!$Q:$Q,MATCH(BZ$2,List!$P:$P,0)),
0,
(COUNTIFS('Project Follow up - Base'!$S$20:$S$96,BZ$2,'Project Follow up - Base'!$F$20:$F$96,$C71)
- INDEX(List!$Q:$Q,MATCH(BZ$2,List!$P:$P,0)))
* INDEX(List!$R:$R,MATCH(BZ$2,List!$P:$P,0)))</f>
        <v>0</v>
      </c>
      <c r="CA71" s="357">
        <f ca="1">IF(
COUNTIFS('Project Follow up - Base'!$S$20:$S$96,CA$2,'Project Follow up - Base'!$F$20:$F$96,$C71)&lt;= INDEX(List!$Q:$Q,MATCH(CA$2,List!$P:$P,0)),
0,
(COUNTIFS('Project Follow up - Base'!$S$20:$S$96,CA$2,'Project Follow up - Base'!$F$20:$F$96,$C71)
- INDEX(List!$Q:$Q,MATCH(CA$2,List!$P:$P,0)))
* INDEX(List!$R:$R,MATCH(CA$2,List!$P:$P,0)))</f>
        <v>0</v>
      </c>
      <c r="CB71" s="357">
        <f ca="1">IF(
COUNTIFS('Project Follow up - Base'!$S$20:$S$96,CB$2,'Project Follow up - Base'!$F$20:$F$96,$C71)&lt;= INDEX(List!$Q:$Q,MATCH(CB$2,List!$P:$P,0)),
0,
(COUNTIFS('Project Follow up - Base'!$S$20:$S$96,CB$2,'Project Follow up - Base'!$F$20:$F$96,$C71)
- INDEX(List!$Q:$Q,MATCH(CB$2,List!$P:$P,0)))
* INDEX(List!$R:$R,MATCH(CB$2,List!$P:$P,0)))</f>
        <v>0</v>
      </c>
      <c r="CC71" s="357">
        <f ca="1">IF(
COUNTIFS('Project Follow up - Base'!$S$20:$S$96,CC$2,'Project Follow up - Base'!$F$20:$F$96,$C71)&lt;= INDEX(List!$Q:$Q,MATCH(CC$2,List!$P:$P,0)),
0,
(COUNTIFS('Project Follow up - Base'!$S$20:$S$96,CC$2,'Project Follow up - Base'!$F$20:$F$96,$C71)
- INDEX(List!$Q:$Q,MATCH(CC$2,List!$P:$P,0)))
* INDEX(List!$R:$R,MATCH(CC$2,List!$P:$P,0)))</f>
        <v>0</v>
      </c>
      <c r="CD71" s="357">
        <f ca="1">IF(
COUNTIFS('Project Follow up - Base'!$S$20:$S$96,CD$2,'Project Follow up - Base'!$F$20:$F$96,$C71)&lt;= INDEX(List!$Q:$Q,MATCH(CD$2,List!$P:$P,0)),
0,
(COUNTIFS('Project Follow up - Base'!$S$20:$S$96,CD$2,'Project Follow up - Base'!$F$20:$F$96,$C71)
- INDEX(List!$Q:$Q,MATCH(CD$2,List!$P:$P,0)))
* INDEX(List!$R:$R,MATCH(CD$2,List!$P:$P,0)))</f>
        <v>0</v>
      </c>
      <c r="CE71" s="357">
        <f ca="1">IF(
COUNTIFS('Project Follow up - Base'!$S$20:$S$96,CE$2,'Project Follow up - Base'!$F$20:$F$96,$C71)&lt;= INDEX(List!$Q:$Q,MATCH(CE$2,List!$P:$P,0)),
0,
(COUNTIFS('Project Follow up - Base'!$S$20:$S$96,CE$2,'Project Follow up - Base'!$F$20:$F$96,$C71)
- INDEX(List!$Q:$Q,MATCH(CE$2,List!$P:$P,0)))
* INDEX(List!$R:$R,MATCH(CE$2,List!$P:$P,0)))</f>
        <v>0</v>
      </c>
      <c r="CF71" s="357">
        <f ca="1">IF(
COUNTIFS('Project Follow up - Base'!$S$20:$S$96,CF$2,'Project Follow up - Base'!$F$20:$F$96,$C71)&lt;= INDEX(List!$Q:$Q,MATCH(CF$2,List!$P:$P,0)),
0,
(COUNTIFS('Project Follow up - Base'!$S$20:$S$96,CF$2,'Project Follow up - Base'!$F$20:$F$96,$C71)
- INDEX(List!$Q:$Q,MATCH(CF$2,List!$P:$P,0)))
* INDEX(List!$R:$R,MATCH(CF$2,List!$P:$P,0)))</f>
        <v>0</v>
      </c>
      <c r="CG71" s="357">
        <f ca="1">IF(
COUNTIFS('Project Follow up - Base'!$S$20:$S$96,CG$2,'Project Follow up - Base'!$F$20:$F$96,$C71)&lt;= INDEX(List!$Q:$Q,MATCH(CG$2,List!$P:$P,0)),
0,
(COUNTIFS('Project Follow up - Base'!$S$20:$S$96,CG$2,'Project Follow up - Base'!$F$20:$F$96,$C71)
- INDEX(List!$Q:$Q,MATCH(CG$2,List!$P:$P,0)))
* INDEX(List!$R:$R,MATCH(CG$2,List!$P:$P,0)))</f>
        <v>0</v>
      </c>
      <c r="CH71" s="357">
        <f ca="1">IF(
COUNTIFS('Project Follow up - Base'!$S$20:$S$96,CH$2,'Project Follow up - Base'!$F$20:$F$96,$C71)&lt;= INDEX(List!$Q:$Q,MATCH(CH$2,List!$P:$P,0)),
0,
(COUNTIFS('Project Follow up - Base'!$S$20:$S$96,CH$2,'Project Follow up - Base'!$F$20:$F$96,$C71)
- INDEX(List!$Q:$Q,MATCH(CH$2,List!$P:$P,0)))
* INDEX(List!$R:$R,MATCH(CH$2,List!$P:$P,0)))</f>
        <v>0</v>
      </c>
      <c r="CI71" s="357">
        <f ca="1">IF(
COUNTIFS('Project Follow up - Base'!$S$20:$S$96,CI$2,'Project Follow up - Base'!$F$20:$F$96,$C71)&lt;= INDEX(List!$Q:$Q,MATCH(CI$2,List!$P:$P,0)),
0,
(COUNTIFS('Project Follow up - Base'!$S$20:$S$96,CI$2,'Project Follow up - Base'!$F$20:$F$96,$C71)
- INDEX(List!$Q:$Q,MATCH(CI$2,List!$P:$P,0)))
* INDEX(List!$R:$R,MATCH(CI$2,List!$P:$P,0)))</f>
        <v>0</v>
      </c>
      <c r="CJ71" s="357">
        <f ca="1">IF(
COUNTIFS('Project Follow up - Base'!$S$20:$S$96,CJ$2,'Project Follow up - Base'!$F$20:$F$96,$C71)&lt;= INDEX(List!$Q:$Q,MATCH(CJ$2,List!$P:$P,0)),
0,
(COUNTIFS('Project Follow up - Base'!$S$20:$S$96,CJ$2,'Project Follow up - Base'!$F$20:$F$96,$C71)
- INDEX(List!$Q:$Q,MATCH(CJ$2,List!$P:$P,0)))
* INDEX(List!$R:$R,MATCH(CJ$2,List!$P:$P,0)))</f>
        <v>0</v>
      </c>
      <c r="CK71" s="357">
        <f ca="1">IF(
COUNTIFS('Project Follow up - Base'!$S$20:$S$96,CK$2,'Project Follow up - Base'!$F$20:$F$96,$C71)&lt;= INDEX(List!$Q:$Q,MATCH(CK$2,List!$P:$P,0)),
0,
(COUNTIFS('Project Follow up - Base'!$S$20:$S$96,CK$2,'Project Follow up - Base'!$F$20:$F$96,$C71)
- INDEX(List!$Q:$Q,MATCH(CK$2,List!$P:$P,0)))
* INDEX(List!$R:$R,MATCH(CK$2,List!$P:$P,0)))</f>
        <v>0</v>
      </c>
      <c r="CL71" s="357">
        <f ca="1">IF(
COUNTIFS('Project Follow up - Base'!$S$20:$S$96,CL$2,'Project Follow up - Base'!$F$20:$F$96,$C71)&lt;= INDEX(List!$Q:$Q,MATCH(CL$2,List!$P:$P,0)),
0,
(COUNTIFS('Project Follow up - Base'!$S$20:$S$96,CL$2,'Project Follow up - Base'!$F$20:$F$96,$C71)
- INDEX(List!$Q:$Q,MATCH(CL$2,List!$P:$P,0)))
* INDEX(List!$R:$R,MATCH(CL$2,List!$P:$P,0)))</f>
        <v>0</v>
      </c>
      <c r="CM71" s="357">
        <f ca="1">IF(
COUNTIFS('Project Follow up - Base'!$S$20:$S$96,CM$2,'Project Follow up - Base'!$F$20:$F$96,$C71)&lt;= INDEX(List!$Q:$Q,MATCH(CM$2,List!$P:$P,0)),
0,
(COUNTIFS('Project Follow up - Base'!$S$20:$S$96,CM$2,'Project Follow up - Base'!$F$20:$F$96,$C71)
- INDEX(List!$Q:$Q,MATCH(CM$2,List!$P:$P,0)))
* INDEX(List!$R:$R,MATCH(CM$2,List!$P:$P,0)))</f>
        <v>0</v>
      </c>
      <c r="CN71" s="357">
        <f ca="1">IF(
COUNTIFS('Project Follow up - Base'!$S$20:$S$96,CN$2,'Project Follow up - Base'!$F$20:$F$96,$C71)&lt;= INDEX(List!$Q:$Q,MATCH(CN$2,List!$P:$P,0)),
0,
(COUNTIFS('Project Follow up - Base'!$S$20:$S$96,CN$2,'Project Follow up - Base'!$F$20:$F$96,$C71)
- INDEX(List!$Q:$Q,MATCH(CN$2,List!$P:$P,0)))
* INDEX(List!$R:$R,MATCH(CN$2,List!$P:$P,0)))</f>
        <v>0</v>
      </c>
      <c r="CO71" s="357">
        <f ca="1">IF(
COUNTIFS('Project Follow up - Base'!$S$20:$S$96,CO$2,'Project Follow up - Base'!$F$20:$F$96,$C71)&lt;= INDEX(List!$Q:$Q,MATCH(CO$2,List!$P:$P,0)),
0,
(COUNTIFS('Project Follow up - Base'!$S$20:$S$96,CO$2,'Project Follow up - Base'!$F$20:$F$96,$C71)
- INDEX(List!$Q:$Q,MATCH(CO$2,List!$P:$P,0)))
* INDEX(List!$R:$R,MATCH(CO$2,List!$P:$P,0)))</f>
        <v>0</v>
      </c>
      <c r="CP71" s="357">
        <f ca="1">IF(
COUNTIFS('Project Follow up - Base'!$S$20:$S$96,CP$2,'Project Follow up - Base'!$F$20:$F$96,$C71)&lt;= INDEX(List!$Q:$Q,MATCH(CP$2,List!$P:$P,0)),
0,
(COUNTIFS('Project Follow up - Base'!$S$20:$S$96,CP$2,'Project Follow up - Base'!$F$20:$F$96,$C71)
- INDEX(List!$Q:$Q,MATCH(CP$2,List!$P:$P,0)))
* INDEX(List!$R:$R,MATCH(CP$2,List!$P:$P,0)))</f>
        <v>0</v>
      </c>
      <c r="CQ71" s="357">
        <f ca="1">IF(
COUNTIFS('Project Follow up - Base'!$S$20:$S$96,CQ$2,'Project Follow up - Base'!$F$20:$F$96,$C71)&lt;= INDEX(List!$Q:$Q,MATCH(CQ$2,List!$P:$P,0)),
0,
(COUNTIFS('Project Follow up - Base'!$S$20:$S$96,CQ$2,'Project Follow up - Base'!$F$20:$F$96,$C71)
- INDEX(List!$Q:$Q,MATCH(CQ$2,List!$P:$P,0)))
* INDEX(List!$R:$R,MATCH(CQ$2,List!$P:$P,0)))</f>
        <v>0</v>
      </c>
      <c r="CR71" s="357">
        <f ca="1">IF(
COUNTIFS('Project Follow up - Base'!$S$20:$S$96,CR$2,'Project Follow up - Base'!$F$20:$F$96,$C71)&lt;= INDEX(List!$Q:$Q,MATCH(CR$2,List!$P:$P,0)),
0,
(COUNTIFS('Project Follow up - Base'!$S$20:$S$96,CR$2,'Project Follow up - Base'!$F$20:$F$96,$C71)
- INDEX(List!$Q:$Q,MATCH(CR$2,List!$P:$P,0)))
* INDEX(List!$R:$R,MATCH(CR$2,List!$P:$P,0)))</f>
        <v>0</v>
      </c>
      <c r="CS71" s="357">
        <f ca="1">IF(
COUNTIFS('Project Follow up - Base'!$S$20:$S$96,CS$2,'Project Follow up - Base'!$F$20:$F$96,$C71)&lt;= INDEX(List!$Q:$Q,MATCH(CS$2,List!$P:$P,0)),
0,
(COUNTIFS('Project Follow up - Base'!$S$20:$S$96,CS$2,'Project Follow up - Base'!$F$20:$F$96,$C71)
- INDEX(List!$Q:$Q,MATCH(CS$2,List!$P:$P,0)))
* INDEX(List!$R:$R,MATCH(CS$2,List!$P:$P,0)))</f>
        <v>0</v>
      </c>
      <c r="CT71" s="357">
        <f ca="1">IF(
COUNTIFS('Project Follow up - Base'!$S$20:$S$96,CT$2,'Project Follow up - Base'!$F$20:$F$96,$C71)&lt;= INDEX(List!$Q:$Q,MATCH(CT$2,List!$P:$P,0)),
0,
(COUNTIFS('Project Follow up - Base'!$S$20:$S$96,CT$2,'Project Follow up - Base'!$F$20:$F$96,$C71)
- INDEX(List!$Q:$Q,MATCH(CT$2,List!$P:$P,0)))
* INDEX(List!$R:$R,MATCH(CT$2,List!$P:$P,0)))</f>
        <v>0</v>
      </c>
      <c r="CU71" s="357">
        <f ca="1">IF(
COUNTIFS('Project Follow up - Base'!$S$20:$S$96,CU$2,'Project Follow up - Base'!$F$20:$F$96,$C71)&lt;= INDEX(List!$Q:$Q,MATCH(CU$2,List!$P:$P,0)),
0,
(COUNTIFS('Project Follow up - Base'!$S$20:$S$96,CU$2,'Project Follow up - Base'!$F$20:$F$96,$C71)
- INDEX(List!$Q:$Q,MATCH(CU$2,List!$P:$P,0)))
* INDEX(List!$R:$R,MATCH(CU$2,List!$P:$P,0)))</f>
        <v>0</v>
      </c>
      <c r="CV71" s="357">
        <f ca="1">IF(
COUNTIFS('Project Follow up - Base'!$S$20:$S$96,CV$2,'Project Follow up - Base'!$F$20:$F$96,$C71)&lt;= INDEX(List!$Q:$Q,MATCH(CV$2,List!$P:$P,0)),
0,
(COUNTIFS('Project Follow up - Base'!$S$20:$S$96,CV$2,'Project Follow up - Base'!$F$20:$F$96,$C71)
- INDEX(List!$Q:$Q,MATCH(CV$2,List!$P:$P,0)))
* INDEX(List!$R:$R,MATCH(CV$2,List!$P:$P,0)))</f>
        <v>0</v>
      </c>
      <c r="CW71" s="357">
        <f ca="1">IF(
COUNTIFS('Project Follow up - Base'!$S$20:$S$96,CW$2,'Project Follow up - Base'!$F$20:$F$96,$C71)&lt;= INDEX(List!$Q:$Q,MATCH(CW$2,List!$P:$P,0)),
0,
(COUNTIFS('Project Follow up - Base'!$S$20:$S$96,CW$2,'Project Follow up - Base'!$F$20:$F$96,$C71)
- INDEX(List!$Q:$Q,MATCH(CW$2,List!$P:$P,0)))
* INDEX(List!$R:$R,MATCH(CW$2,List!$P:$P,0)))</f>
        <v>0</v>
      </c>
      <c r="CX71" s="357">
        <f ca="1">IF(
COUNTIFS('Project Follow up - Base'!$S$20:$S$96,CX$2,'Project Follow up - Base'!$F$20:$F$96,$C71)&lt;= INDEX(List!$Q:$Q,MATCH(CX$2,List!$P:$P,0)),
0,
(COUNTIFS('Project Follow up - Base'!$S$20:$S$96,CX$2,'Project Follow up - Base'!$F$20:$F$96,$C71)
- INDEX(List!$Q:$Q,MATCH(CX$2,List!$P:$P,0)))
* INDEX(List!$R:$R,MATCH(CX$2,List!$P:$P,0)))</f>
        <v>0</v>
      </c>
      <c r="CY71" s="357">
        <f ca="1">IF(
COUNTIFS('Project Follow up - Base'!$S$20:$S$96,CY$2,'Project Follow up - Base'!$F$20:$F$96,$C71)&lt;= INDEX(List!$Q:$Q,MATCH(CY$2,List!$P:$P,0)),
0,
(COUNTIFS('Project Follow up - Base'!$S$20:$S$96,CY$2,'Project Follow up - Base'!$F$20:$F$96,$C71)
- INDEX(List!$Q:$Q,MATCH(CY$2,List!$P:$P,0)))
* INDEX(List!$R:$R,MATCH(CY$2,List!$P:$P,0)))</f>
        <v>0</v>
      </c>
      <c r="CZ71" s="357">
        <f ca="1">IF(
COUNTIFS('Project Follow up - Base'!$S$20:$S$96,CZ$2,'Project Follow up - Base'!$F$20:$F$96,$C71)&lt;= INDEX(List!$Q:$Q,MATCH(CZ$2,List!$P:$P,0)),
0,
(COUNTIFS('Project Follow up - Base'!$S$20:$S$96,CZ$2,'Project Follow up - Base'!$F$20:$F$96,$C71)
- INDEX(List!$Q:$Q,MATCH(CZ$2,List!$P:$P,0)))
* INDEX(List!$R:$R,MATCH(CZ$2,List!$P:$P,0)))</f>
        <v>0</v>
      </c>
      <c r="DA71" s="357">
        <f ca="1">IF(
COUNTIFS('Project Follow up - Base'!$S$20:$S$96,DA$2,'Project Follow up - Base'!$F$20:$F$96,$C71)&lt;= INDEX(List!$Q:$Q,MATCH(DA$2,List!$P:$P,0)),
0,
(COUNTIFS('Project Follow up - Base'!$S$20:$S$96,DA$2,'Project Follow up - Base'!$F$20:$F$96,$C71)
- INDEX(List!$Q:$Q,MATCH(DA$2,List!$P:$P,0)))
* INDEX(List!$R:$R,MATCH(DA$2,List!$P:$P,0)))</f>
        <v>0</v>
      </c>
      <c r="DB71" s="357">
        <f ca="1">IF(
COUNTIFS('Project Follow up - Base'!$S$20:$S$96,DB$2,'Project Follow up - Base'!$F$20:$F$96,$C71)&lt;= INDEX(List!$Q:$Q,MATCH(DB$2,List!$P:$P,0)),
0,
(COUNTIFS('Project Follow up - Base'!$S$20:$S$96,DB$2,'Project Follow up - Base'!$F$20:$F$96,$C71)
- INDEX(List!$Q:$Q,MATCH(DB$2,List!$P:$P,0)))
* INDEX(List!$R:$R,MATCH(DB$2,List!$P:$P,0)))</f>
        <v>0</v>
      </c>
    </row>
    <row r="72" spans="1:106" x14ac:dyDescent="0.2">
      <c r="A72" s="353">
        <f>COUNTIF('Project Follow up - Base'!$F$20:$F$96,C72)</f>
        <v>0</v>
      </c>
      <c r="B72" s="353">
        <f>'Employees Summary'!B73</f>
        <v>0</v>
      </c>
      <c r="C72" s="353">
        <f>'Employees Summary'!C73</f>
        <v>0</v>
      </c>
      <c r="D72" s="354" t="str">
        <f>IF(C72=0,"", IF(A72&gt;0,1-(G72*[1]KPI!$C$3)-(H72*[1]KPI!$C$4),""))</f>
        <v/>
      </c>
      <c r="E72" s="365" t="str">
        <f>IF(OR(C72='Project Follow up - Base'!$D$17,C72='Project Follow up - Base'!$D$38,C72='Project Follow up - Base'!$D$74), IF(SUMIF(B:B,B72,A:A)=0,"", AVERAGEIF(B:B,B72,D:D)),"")</f>
        <v/>
      </c>
      <c r="F72" s="366">
        <f>SUMIF('Project Follow up - Base'!$F$20:$F$102,'Employees KPIs'!C72,'Project Follow up - Base'!$AA$20:$AA$102)</f>
        <v>0</v>
      </c>
      <c r="G72" s="355">
        <f>IF( F72=0,
   0,
   IF(
     F72-
     [1]KPI!$F$3
     &lt;0,0,
     F72-
     [1]KPI!$F$3
    )*
     [1]KPI!$G$3
)</f>
        <v>0</v>
      </c>
      <c r="H72" s="355">
        <f t="shared" ca="1" si="1"/>
        <v>0</v>
      </c>
      <c r="I72" s="356">
        <f ca="1">IF(
COUNTIFS('Project Follow up - Base'!$S$20:$S$96,I$2,'Project Follow up - Base'!$F$20:$F$96,$C72)&lt;= INDEX(List!$Q:$Q,MATCH(I$2,List!$P:$P,0)),
0,
(COUNTIFS('Project Follow up - Base'!$S$20:$S$96,I$2,'Project Follow up - Base'!$F$20:$F$96,$C72)
- INDEX(List!$Q:$Q,MATCH(I$2,List!$P:$P,0)))
* INDEX(List!$R:$R,MATCH(I$2,List!$P:$P,0)))</f>
        <v>0</v>
      </c>
      <c r="J72" s="357">
        <f ca="1">IF(
COUNTIFS('Project Follow up - Base'!$S$20:$S$96,J$2,'Project Follow up - Base'!$F$20:$F$96,$C72)&lt;= INDEX(List!$Q:$Q,MATCH(J$2,List!$P:$P,0)),
0,
(COUNTIFS('Project Follow up - Base'!$S$20:$S$96,J$2,'Project Follow up - Base'!$F$20:$F$96,$C72)
- INDEX(List!$Q:$Q,MATCH(J$2,List!$P:$P,0)))
* INDEX(List!$R:$R,MATCH(J$2,List!$P:$P,0)))</f>
        <v>0</v>
      </c>
      <c r="K72" s="357">
        <f ca="1">IF(
COUNTIFS('Project Follow up - Base'!$S$20:$S$96,K$2,'Project Follow up - Base'!$F$20:$F$96,$C72)&lt;= INDEX(List!$Q:$Q,MATCH(K$2,List!$P:$P,0)),
0,
(COUNTIFS('Project Follow up - Base'!$S$20:$S$96,K$2,'Project Follow up - Base'!$F$20:$F$96,$C72)
- INDEX(List!$Q:$Q,MATCH(K$2,List!$P:$P,0)))
* INDEX(List!$R:$R,MATCH(K$2,List!$P:$P,0)))</f>
        <v>0</v>
      </c>
      <c r="L72" s="357">
        <f ca="1">IF(
COUNTIFS('Project Follow up - Base'!$S$20:$S$96,L$2,'Project Follow up - Base'!$F$20:$F$96,$C72)&lt;= INDEX(List!$Q:$Q,MATCH(L$2,List!$P:$P,0)),
0,
(COUNTIFS('Project Follow up - Base'!$S$20:$S$96,L$2,'Project Follow up - Base'!$F$20:$F$96,$C72)
- INDEX(List!$Q:$Q,MATCH(L$2,List!$P:$P,0)))
* INDEX(List!$R:$R,MATCH(L$2,List!$P:$P,0)))</f>
        <v>0</v>
      </c>
      <c r="M72" s="357">
        <f ca="1">IF(
COUNTIFS('Project Follow up - Base'!$S$20:$S$96,M$2,'Project Follow up - Base'!$F$20:$F$96,$C72)&lt;= INDEX(List!$Q:$Q,MATCH(M$2,List!$P:$P,0)),
0,
(COUNTIFS('Project Follow up - Base'!$S$20:$S$96,M$2,'Project Follow up - Base'!$F$20:$F$96,$C72)
- INDEX(List!$Q:$Q,MATCH(M$2,List!$P:$P,0)))
* INDEX(List!$R:$R,MATCH(M$2,List!$P:$P,0)))</f>
        <v>0</v>
      </c>
      <c r="N72" s="357">
        <f ca="1">IF(
COUNTIFS('Project Follow up - Base'!$S$20:$S$96,N$2,'Project Follow up - Base'!$F$20:$F$96,$C72)&lt;= INDEX(List!$Q:$Q,MATCH(N$2,List!$P:$P,0)),
0,
(COUNTIFS('Project Follow up - Base'!$S$20:$S$96,N$2,'Project Follow up - Base'!$F$20:$F$96,$C72)
- INDEX(List!$Q:$Q,MATCH(N$2,List!$P:$P,0)))
* INDEX(List!$R:$R,MATCH(N$2,List!$P:$P,0)))</f>
        <v>0</v>
      </c>
      <c r="O72" s="357">
        <f ca="1">IF(
COUNTIFS('Project Follow up - Base'!$S$20:$S$96,O$2,'Project Follow up - Base'!$F$20:$F$96,$C72)&lt;= INDEX(List!$Q:$Q,MATCH(O$2,List!$P:$P,0)),
0,
(COUNTIFS('Project Follow up - Base'!$S$20:$S$96,O$2,'Project Follow up - Base'!$F$20:$F$96,$C72)
- INDEX(List!$Q:$Q,MATCH(O$2,List!$P:$P,0)))
* INDEX(List!$R:$R,MATCH(O$2,List!$P:$P,0)))</f>
        <v>0</v>
      </c>
      <c r="P72" s="357">
        <f ca="1">IF(
COUNTIFS('Project Follow up - Base'!$S$20:$S$96,P$2,'Project Follow up - Base'!$F$20:$F$96,$C72)&lt;= INDEX(List!$Q:$Q,MATCH(P$2,List!$P:$P,0)),
0,
(COUNTIFS('Project Follow up - Base'!$S$20:$S$96,P$2,'Project Follow up - Base'!$F$20:$F$96,$C72)
- INDEX(List!$Q:$Q,MATCH(P$2,List!$P:$P,0)))
* INDEX(List!$R:$R,MATCH(P$2,List!$P:$P,0)))</f>
        <v>0</v>
      </c>
      <c r="Q72" s="357">
        <f ca="1">IF(
COUNTIFS('Project Follow up - Base'!$S$20:$S$96,Q$2,'Project Follow up - Base'!$F$20:$F$96,$C72)&lt;= INDEX(List!$Q:$Q,MATCH(Q$2,List!$P:$P,0)),
0,
(COUNTIFS('Project Follow up - Base'!$S$20:$S$96,Q$2,'Project Follow up - Base'!$F$20:$F$96,$C72)
- INDEX(List!$Q:$Q,MATCH(Q$2,List!$P:$P,0)))
* INDEX(List!$R:$R,MATCH(Q$2,List!$P:$P,0)))</f>
        <v>0</v>
      </c>
      <c r="R72" s="357">
        <f ca="1">IF(
COUNTIFS('Project Follow up - Base'!$S$20:$S$96,R$2,'Project Follow up - Base'!$F$20:$F$96,$C72)&lt;= INDEX(List!$Q:$Q,MATCH(R$2,List!$P:$P,0)),
0,
(COUNTIFS('Project Follow up - Base'!$S$20:$S$96,R$2,'Project Follow up - Base'!$F$20:$F$96,$C72)
- INDEX(List!$Q:$Q,MATCH(R$2,List!$P:$P,0)))
* INDEX(List!$R:$R,MATCH(R$2,List!$P:$P,0)))</f>
        <v>0</v>
      </c>
      <c r="S72" s="357">
        <f ca="1">IF(
COUNTIFS('Project Follow up - Base'!$S$20:$S$96,S$2,'Project Follow up - Base'!$F$20:$F$96,$C72)&lt;= INDEX(List!$Q:$Q,MATCH(S$2,List!$P:$P,0)),
0,
(COUNTIFS('Project Follow up - Base'!$S$20:$S$96,S$2,'Project Follow up - Base'!$F$20:$F$96,$C72)
- INDEX(List!$Q:$Q,MATCH(S$2,List!$P:$P,0)))
* INDEX(List!$R:$R,MATCH(S$2,List!$P:$P,0)))</f>
        <v>0</v>
      </c>
      <c r="T72" s="357">
        <f ca="1">IF(
COUNTIFS('Project Follow up - Base'!$S$20:$S$96,T$2,'Project Follow up - Base'!$F$20:$F$96,$C72)&lt;= INDEX(List!$Q:$Q,MATCH(T$2,List!$P:$P,0)),
0,
(COUNTIFS('Project Follow up - Base'!$S$20:$S$96,T$2,'Project Follow up - Base'!$F$20:$F$96,$C72)
- INDEX(List!$Q:$Q,MATCH(T$2,List!$P:$P,0)))
* INDEX(List!$R:$R,MATCH(T$2,List!$P:$P,0)))</f>
        <v>0</v>
      </c>
      <c r="U72" s="357">
        <f ca="1">IF(
COUNTIFS('Project Follow up - Base'!$S$20:$S$96,U$2,'Project Follow up - Base'!$F$20:$F$96,$C72)&lt;= INDEX(List!$Q:$Q,MATCH(U$2,List!$P:$P,0)),
0,
(COUNTIFS('Project Follow up - Base'!$S$20:$S$96,U$2,'Project Follow up - Base'!$F$20:$F$96,$C72)
- INDEX(List!$Q:$Q,MATCH(U$2,List!$P:$P,0)))
* INDEX(List!$R:$R,MATCH(U$2,List!$P:$P,0)))</f>
        <v>0</v>
      </c>
      <c r="V72" s="357">
        <f ca="1">IF(
COUNTIFS('Project Follow up - Base'!$S$20:$S$96,V$2,'Project Follow up - Base'!$F$20:$F$96,$C72)&lt;= INDEX(List!$Q:$Q,MATCH(V$2,List!$P:$P,0)),
0,
(COUNTIFS('Project Follow up - Base'!$S$20:$S$96,V$2,'Project Follow up - Base'!$F$20:$F$96,$C72)
- INDEX(List!$Q:$Q,MATCH(V$2,List!$P:$P,0)))
* INDEX(List!$R:$R,MATCH(V$2,List!$P:$P,0)))</f>
        <v>0</v>
      </c>
      <c r="W72" s="357">
        <f ca="1">IF(
COUNTIFS('Project Follow up - Base'!$S$20:$S$96,W$2,'Project Follow up - Base'!$F$20:$F$96,$C72)&lt;= INDEX(List!$Q:$Q,MATCH(W$2,List!$P:$P,0)),
0,
(COUNTIFS('Project Follow up - Base'!$S$20:$S$96,W$2,'Project Follow up - Base'!$F$20:$F$96,$C72)
- INDEX(List!$Q:$Q,MATCH(W$2,List!$P:$P,0)))
* INDEX(List!$R:$R,MATCH(W$2,List!$P:$P,0)))</f>
        <v>0</v>
      </c>
      <c r="X72" s="357">
        <f ca="1">IF(
COUNTIFS('Project Follow up - Base'!$S$20:$S$96,X$2,'Project Follow up - Base'!$F$20:$F$96,$C72)&lt;= INDEX(List!$Q:$Q,MATCH(X$2,List!$P:$P,0)),
0,
(COUNTIFS('Project Follow up - Base'!$S$20:$S$96,X$2,'Project Follow up - Base'!$F$20:$F$96,$C72)
- INDEX(List!$Q:$Q,MATCH(X$2,List!$P:$P,0)))
* INDEX(List!$R:$R,MATCH(X$2,List!$P:$P,0)))</f>
        <v>0</v>
      </c>
      <c r="Y72" s="357">
        <f ca="1">IF(
COUNTIFS('Project Follow up - Base'!$S$20:$S$96,Y$2,'Project Follow up - Base'!$F$20:$F$96,$C72)&lt;= INDEX(List!$Q:$Q,MATCH(Y$2,List!$P:$P,0)),
0,
(COUNTIFS('Project Follow up - Base'!$S$20:$S$96,Y$2,'Project Follow up - Base'!$F$20:$F$96,$C72)
- INDEX(List!$Q:$Q,MATCH(Y$2,List!$P:$P,0)))
* INDEX(List!$R:$R,MATCH(Y$2,List!$P:$P,0)))</f>
        <v>0</v>
      </c>
      <c r="Z72" s="357">
        <f ca="1">IF(
COUNTIFS('Project Follow up - Base'!$S$20:$S$96,Z$2,'Project Follow up - Base'!$F$20:$F$96,$C72)&lt;= INDEX(List!$Q:$Q,MATCH(Z$2,List!$P:$P,0)),
0,
(COUNTIFS('Project Follow up - Base'!$S$20:$S$96,Z$2,'Project Follow up - Base'!$F$20:$F$96,$C72)
- INDEX(List!$Q:$Q,MATCH(Z$2,List!$P:$P,0)))
* INDEX(List!$R:$R,MATCH(Z$2,List!$P:$P,0)))</f>
        <v>0</v>
      </c>
      <c r="AA72" s="357">
        <f ca="1">IF(
COUNTIFS('Project Follow up - Base'!$S$20:$S$96,AA$2,'Project Follow up - Base'!$F$20:$F$96,$C72)&lt;= INDEX(List!$Q:$Q,MATCH(AA$2,List!$P:$P,0)),
0,
(COUNTIFS('Project Follow up - Base'!$S$20:$S$96,AA$2,'Project Follow up - Base'!$F$20:$F$96,$C72)
- INDEX(List!$Q:$Q,MATCH(AA$2,List!$P:$P,0)))
* INDEX(List!$R:$R,MATCH(AA$2,List!$P:$P,0)))</f>
        <v>0</v>
      </c>
      <c r="AB72" s="357">
        <f ca="1">IF(
COUNTIFS('Project Follow up - Base'!$S$20:$S$96,AB$2,'Project Follow up - Base'!$F$20:$F$96,$C72)&lt;= INDEX(List!$Q:$Q,MATCH(AB$2,List!$P:$P,0)),
0,
(COUNTIFS('Project Follow up - Base'!$S$20:$S$96,AB$2,'Project Follow up - Base'!$F$20:$F$96,$C72)
- INDEX(List!$Q:$Q,MATCH(AB$2,List!$P:$P,0)))
* INDEX(List!$R:$R,MATCH(AB$2,List!$P:$P,0)))</f>
        <v>0</v>
      </c>
      <c r="AC72" s="357">
        <f ca="1">IF(
COUNTIFS('Project Follow up - Base'!$S$20:$S$96,AC$2,'Project Follow up - Base'!$F$20:$F$96,$C72)&lt;= INDEX(List!$Q:$Q,MATCH(AC$2,List!$P:$P,0)),
0,
(COUNTIFS('Project Follow up - Base'!$S$20:$S$96,AC$2,'Project Follow up - Base'!$F$20:$F$96,$C72)
- INDEX(List!$Q:$Q,MATCH(AC$2,List!$P:$P,0)))
* INDEX(List!$R:$R,MATCH(AC$2,List!$P:$P,0)))</f>
        <v>0</v>
      </c>
      <c r="AD72" s="357">
        <f ca="1">IF(
COUNTIFS('Project Follow up - Base'!$S$20:$S$96,AD$2,'Project Follow up - Base'!$F$20:$F$96,$C72)&lt;= INDEX(List!$Q:$Q,MATCH(AD$2,List!$P:$P,0)),
0,
(COUNTIFS('Project Follow up - Base'!$S$20:$S$96,AD$2,'Project Follow up - Base'!$F$20:$F$96,$C72)
- INDEX(List!$Q:$Q,MATCH(AD$2,List!$P:$P,0)))
* INDEX(List!$R:$R,MATCH(AD$2,List!$P:$P,0)))</f>
        <v>0</v>
      </c>
      <c r="AE72" s="357">
        <f ca="1">IF(
COUNTIFS('Project Follow up - Base'!$S$20:$S$96,AE$2,'Project Follow up - Base'!$F$20:$F$96,$C72)&lt;= INDEX(List!$Q:$Q,MATCH(AE$2,List!$P:$P,0)),
0,
(COUNTIFS('Project Follow up - Base'!$S$20:$S$96,AE$2,'Project Follow up - Base'!$F$20:$F$96,$C72)
- INDEX(List!$Q:$Q,MATCH(AE$2,List!$P:$P,0)))
* INDEX(List!$R:$R,MATCH(AE$2,List!$P:$P,0)))</f>
        <v>0</v>
      </c>
      <c r="AF72" s="357">
        <f ca="1">IF(
COUNTIFS('Project Follow up - Base'!$S$20:$S$96,AF$2,'Project Follow up - Base'!$F$20:$F$96,$C72)&lt;= INDEX(List!$Q:$Q,MATCH(AF$2,List!$P:$P,0)),
0,
(COUNTIFS('Project Follow up - Base'!$S$20:$S$96,AF$2,'Project Follow up - Base'!$F$20:$F$96,$C72)
- INDEX(List!$Q:$Q,MATCH(AF$2,List!$P:$P,0)))
* INDEX(List!$R:$R,MATCH(AF$2,List!$P:$P,0)))</f>
        <v>0</v>
      </c>
      <c r="AG72" s="357">
        <f ca="1">IF(
COUNTIFS('Project Follow up - Base'!$S$20:$S$96,AG$2,'Project Follow up - Base'!$F$20:$F$96,$C72)&lt;= INDEX(List!$Q:$Q,MATCH(AG$2,List!$P:$P,0)),
0,
(COUNTIFS('Project Follow up - Base'!$S$20:$S$96,AG$2,'Project Follow up - Base'!$F$20:$F$96,$C72)
- INDEX(List!$Q:$Q,MATCH(AG$2,List!$P:$P,0)))
* INDEX(List!$R:$R,MATCH(AG$2,List!$P:$P,0)))</f>
        <v>0</v>
      </c>
      <c r="AH72" s="357">
        <f ca="1">IF(
COUNTIFS('Project Follow up - Base'!$S$20:$S$96,AH$2,'Project Follow up - Base'!$F$20:$F$96,$C72)&lt;= INDEX(List!$Q:$Q,MATCH(AH$2,List!$P:$P,0)),
0,
(COUNTIFS('Project Follow up - Base'!$S$20:$S$96,AH$2,'Project Follow up - Base'!$F$20:$F$96,$C72)
- INDEX(List!$Q:$Q,MATCH(AH$2,List!$P:$P,0)))
* INDEX(List!$R:$R,MATCH(AH$2,List!$P:$P,0)))</f>
        <v>0</v>
      </c>
      <c r="AI72" s="357">
        <f ca="1">IF(
COUNTIFS('Project Follow up - Base'!$S$20:$S$96,AI$2,'Project Follow up - Base'!$F$20:$F$96,$C72)&lt;= INDEX(List!$Q:$Q,MATCH(AI$2,List!$P:$P,0)),
0,
(COUNTIFS('Project Follow up - Base'!$S$20:$S$96,AI$2,'Project Follow up - Base'!$F$20:$F$96,$C72)
- INDEX(List!$Q:$Q,MATCH(AI$2,List!$P:$P,0)))
* INDEX(List!$R:$R,MATCH(AI$2,List!$P:$P,0)))</f>
        <v>0</v>
      </c>
      <c r="AJ72" s="357">
        <f ca="1">IF(
COUNTIFS('Project Follow up - Base'!$S$20:$S$96,AJ$2,'Project Follow up - Base'!$F$20:$F$96,$C72)&lt;= INDEX(List!$Q:$Q,MATCH(AJ$2,List!$P:$P,0)),
0,
(COUNTIFS('Project Follow up - Base'!$S$20:$S$96,AJ$2,'Project Follow up - Base'!$F$20:$F$96,$C72)
- INDEX(List!$Q:$Q,MATCH(AJ$2,List!$P:$P,0)))
* INDEX(List!$R:$R,MATCH(AJ$2,List!$P:$P,0)))</f>
        <v>0</v>
      </c>
      <c r="AK72" s="357">
        <f ca="1">IF(
COUNTIFS('Project Follow up - Base'!$S$20:$S$96,AK$2,'Project Follow up - Base'!$F$20:$F$96,$C72)&lt;= INDEX(List!$Q:$Q,MATCH(AK$2,List!$P:$P,0)),
0,
(COUNTIFS('Project Follow up - Base'!$S$20:$S$96,AK$2,'Project Follow up - Base'!$F$20:$F$96,$C72)
- INDEX(List!$Q:$Q,MATCH(AK$2,List!$P:$P,0)))
* INDEX(List!$R:$R,MATCH(AK$2,List!$P:$P,0)))</f>
        <v>0</v>
      </c>
      <c r="AL72" s="357">
        <f ca="1">IF(
COUNTIFS('Project Follow up - Base'!$S$20:$S$96,AL$2,'Project Follow up - Base'!$F$20:$F$96,$C72)&lt;= INDEX(List!$Q:$Q,MATCH(AL$2,List!$P:$P,0)),
0,
(COUNTIFS('Project Follow up - Base'!$S$20:$S$96,AL$2,'Project Follow up - Base'!$F$20:$F$96,$C72)
- INDEX(List!$Q:$Q,MATCH(AL$2,List!$P:$P,0)))
* INDEX(List!$R:$R,MATCH(AL$2,List!$P:$P,0)))</f>
        <v>0</v>
      </c>
      <c r="AM72" s="357">
        <f ca="1">IF(
COUNTIFS('Project Follow up - Base'!$S$20:$S$96,AM$2,'Project Follow up - Base'!$F$20:$F$96,$C72)&lt;= INDEX(List!$Q:$Q,MATCH(AM$2,List!$P:$P,0)),
0,
(COUNTIFS('Project Follow up - Base'!$S$20:$S$96,AM$2,'Project Follow up - Base'!$F$20:$F$96,$C72)
- INDEX(List!$Q:$Q,MATCH(AM$2,List!$P:$P,0)))
* INDEX(List!$R:$R,MATCH(AM$2,List!$P:$P,0)))</f>
        <v>0</v>
      </c>
      <c r="AN72" s="357">
        <f ca="1">IF(
COUNTIFS('Project Follow up - Base'!$S$20:$S$96,AN$2,'Project Follow up - Base'!$F$20:$F$96,$C72)&lt;= INDEX(List!$Q:$Q,MATCH(AN$2,List!$P:$P,0)),
0,
(COUNTIFS('Project Follow up - Base'!$S$20:$S$96,AN$2,'Project Follow up - Base'!$F$20:$F$96,$C72)
- INDEX(List!$Q:$Q,MATCH(AN$2,List!$P:$P,0)))
* INDEX(List!$R:$R,MATCH(AN$2,List!$P:$P,0)))</f>
        <v>0</v>
      </c>
      <c r="AO72" s="357">
        <f ca="1">IF(
COUNTIFS('Project Follow up - Base'!$S$20:$S$96,AO$2,'Project Follow up - Base'!$F$20:$F$96,$C72)&lt;= INDEX(List!$Q:$Q,MATCH(AO$2,List!$P:$P,0)),
0,
(COUNTIFS('Project Follow up - Base'!$S$20:$S$96,AO$2,'Project Follow up - Base'!$F$20:$F$96,$C72)
- INDEX(List!$Q:$Q,MATCH(AO$2,List!$P:$P,0)))
* INDEX(List!$R:$R,MATCH(AO$2,List!$P:$P,0)))</f>
        <v>0</v>
      </c>
      <c r="AP72" s="357">
        <f ca="1">IF(
COUNTIFS('Project Follow up - Base'!$S$20:$S$96,AP$2,'Project Follow up - Base'!$F$20:$F$96,$C72)&lt;= INDEX(List!$Q:$Q,MATCH(AP$2,List!$P:$P,0)),
0,
(COUNTIFS('Project Follow up - Base'!$S$20:$S$96,AP$2,'Project Follow up - Base'!$F$20:$F$96,$C72)
- INDEX(List!$Q:$Q,MATCH(AP$2,List!$P:$P,0)))
* INDEX(List!$R:$R,MATCH(AP$2,List!$P:$P,0)))</f>
        <v>0</v>
      </c>
      <c r="AQ72" s="357">
        <f ca="1">IF(
COUNTIFS('Project Follow up - Base'!$S$20:$S$96,AQ$2,'Project Follow up - Base'!$F$20:$F$96,$C72)&lt;= INDEX(List!$Q:$Q,MATCH(AQ$2,List!$P:$P,0)),
0,
(COUNTIFS('Project Follow up - Base'!$S$20:$S$96,AQ$2,'Project Follow up - Base'!$F$20:$F$96,$C72)
- INDEX(List!$Q:$Q,MATCH(AQ$2,List!$P:$P,0)))
* INDEX(List!$R:$R,MATCH(AQ$2,List!$P:$P,0)))</f>
        <v>0</v>
      </c>
      <c r="AR72" s="357">
        <f ca="1">IF(
COUNTIFS('Project Follow up - Base'!$S$20:$S$96,AR$2,'Project Follow up - Base'!$F$20:$F$96,$C72)&lt;= INDEX(List!$Q:$Q,MATCH(AR$2,List!$P:$P,0)),
0,
(COUNTIFS('Project Follow up - Base'!$S$20:$S$96,AR$2,'Project Follow up - Base'!$F$20:$F$96,$C72)
- INDEX(List!$Q:$Q,MATCH(AR$2,List!$P:$P,0)))
* INDEX(List!$R:$R,MATCH(AR$2,List!$P:$P,0)))</f>
        <v>0</v>
      </c>
      <c r="AS72" s="357">
        <f ca="1">IF(
COUNTIFS('Project Follow up - Base'!$S$20:$S$96,AS$2,'Project Follow up - Base'!$F$20:$F$96,$C72)&lt;= INDEX(List!$Q:$Q,MATCH(AS$2,List!$P:$P,0)),
0,
(COUNTIFS('Project Follow up - Base'!$S$20:$S$96,AS$2,'Project Follow up - Base'!$F$20:$F$96,$C72)
- INDEX(List!$Q:$Q,MATCH(AS$2,List!$P:$P,0)))
* INDEX(List!$R:$R,MATCH(AS$2,List!$P:$P,0)))</f>
        <v>0</v>
      </c>
      <c r="AT72" s="357">
        <f ca="1">IF(
COUNTIFS('Project Follow up - Base'!$S$20:$S$96,AT$2,'Project Follow up - Base'!$F$20:$F$96,$C72)&lt;= INDEX(List!$Q:$Q,MATCH(AT$2,List!$P:$P,0)),
0,
(COUNTIFS('Project Follow up - Base'!$S$20:$S$96,AT$2,'Project Follow up - Base'!$F$20:$F$96,$C72)
- INDEX(List!$Q:$Q,MATCH(AT$2,List!$P:$P,0)))
* INDEX(List!$R:$R,MATCH(AT$2,List!$P:$P,0)))</f>
        <v>0</v>
      </c>
      <c r="AU72" s="357">
        <f ca="1">IF(
COUNTIFS('Project Follow up - Base'!$S$20:$S$96,AU$2,'Project Follow up - Base'!$F$20:$F$96,$C72)&lt;= INDEX(List!$Q:$Q,MATCH(AU$2,List!$P:$P,0)),
0,
(COUNTIFS('Project Follow up - Base'!$S$20:$S$96,AU$2,'Project Follow up - Base'!$F$20:$F$96,$C72)
- INDEX(List!$Q:$Q,MATCH(AU$2,List!$P:$P,0)))
* INDEX(List!$R:$R,MATCH(AU$2,List!$P:$P,0)))</f>
        <v>0</v>
      </c>
      <c r="AV72" s="357">
        <f ca="1">IF(
COUNTIFS('Project Follow up - Base'!$S$20:$S$96,AV$2,'Project Follow up - Base'!$F$20:$F$96,$C72)&lt;= INDEX(List!$Q:$Q,MATCH(AV$2,List!$P:$P,0)),
0,
(COUNTIFS('Project Follow up - Base'!$S$20:$S$96,AV$2,'Project Follow up - Base'!$F$20:$F$96,$C72)
- INDEX(List!$Q:$Q,MATCH(AV$2,List!$P:$P,0)))
* INDEX(List!$R:$R,MATCH(AV$2,List!$P:$P,0)))</f>
        <v>0</v>
      </c>
      <c r="AW72" s="357">
        <f ca="1">IF(
COUNTIFS('Project Follow up - Base'!$S$20:$S$96,AW$2,'Project Follow up - Base'!$F$20:$F$96,$C72)&lt;= INDEX(List!$Q:$Q,MATCH(AW$2,List!$P:$P,0)),
0,
(COUNTIFS('Project Follow up - Base'!$S$20:$S$96,AW$2,'Project Follow up - Base'!$F$20:$F$96,$C72)
- INDEX(List!$Q:$Q,MATCH(AW$2,List!$P:$P,0)))
* INDEX(List!$R:$R,MATCH(AW$2,List!$P:$P,0)))</f>
        <v>0</v>
      </c>
      <c r="AX72" s="357">
        <f ca="1">IF(
COUNTIFS('Project Follow up - Base'!$S$20:$S$96,AX$2,'Project Follow up - Base'!$F$20:$F$96,$C72)&lt;= INDEX(List!$Q:$Q,MATCH(AX$2,List!$P:$P,0)),
0,
(COUNTIFS('Project Follow up - Base'!$S$20:$S$96,AX$2,'Project Follow up - Base'!$F$20:$F$96,$C72)
- INDEX(List!$Q:$Q,MATCH(AX$2,List!$P:$P,0)))
* INDEX(List!$R:$R,MATCH(AX$2,List!$P:$P,0)))</f>
        <v>0</v>
      </c>
      <c r="AY72" s="357">
        <f ca="1">IF(
COUNTIFS('Project Follow up - Base'!$S$20:$S$96,AY$2,'Project Follow up - Base'!$F$20:$F$96,$C72)&lt;= INDEX(List!$Q:$Q,MATCH(AY$2,List!$P:$P,0)),
0,
(COUNTIFS('Project Follow up - Base'!$S$20:$S$96,AY$2,'Project Follow up - Base'!$F$20:$F$96,$C72)
- INDEX(List!$Q:$Q,MATCH(AY$2,List!$P:$P,0)))
* INDEX(List!$R:$R,MATCH(AY$2,List!$P:$P,0)))</f>
        <v>0</v>
      </c>
      <c r="AZ72" s="357">
        <f ca="1">IF(
COUNTIFS('Project Follow up - Base'!$S$20:$S$96,AZ$2,'Project Follow up - Base'!$F$20:$F$96,$C72)&lt;= INDEX(List!$Q:$Q,MATCH(AZ$2,List!$P:$P,0)),
0,
(COUNTIFS('Project Follow up - Base'!$S$20:$S$96,AZ$2,'Project Follow up - Base'!$F$20:$F$96,$C72)
- INDEX(List!$Q:$Q,MATCH(AZ$2,List!$P:$P,0)))
* INDEX(List!$R:$R,MATCH(AZ$2,List!$P:$P,0)))</f>
        <v>0</v>
      </c>
      <c r="BA72" s="357">
        <f ca="1">IF(
COUNTIFS('Project Follow up - Base'!$S$20:$S$96,BA$2,'Project Follow up - Base'!$F$20:$F$96,$C72)&lt;= INDEX(List!$Q:$Q,MATCH(BA$2,List!$P:$P,0)),
0,
(COUNTIFS('Project Follow up - Base'!$S$20:$S$96,BA$2,'Project Follow up - Base'!$F$20:$F$96,$C72)
- INDEX(List!$Q:$Q,MATCH(BA$2,List!$P:$P,0)))
* INDEX(List!$R:$R,MATCH(BA$2,List!$P:$P,0)))</f>
        <v>0</v>
      </c>
      <c r="BB72" s="357">
        <f ca="1">IF(
COUNTIFS('Project Follow up - Base'!$S$20:$S$96,BB$2,'Project Follow up - Base'!$F$20:$F$96,$C72)&lt;= INDEX(List!$Q:$Q,MATCH(BB$2,List!$P:$P,0)),
0,
(COUNTIFS('Project Follow up - Base'!$S$20:$S$96,BB$2,'Project Follow up - Base'!$F$20:$F$96,$C72)
- INDEX(List!$Q:$Q,MATCH(BB$2,List!$P:$P,0)))
* INDEX(List!$R:$R,MATCH(BB$2,List!$P:$P,0)))</f>
        <v>0</v>
      </c>
      <c r="BC72" s="357">
        <f ca="1">IF(
COUNTIFS('Project Follow up - Base'!$S$20:$S$96,BC$2,'Project Follow up - Base'!$F$20:$F$96,$C72)&lt;= INDEX(List!$Q:$Q,MATCH(BC$2,List!$P:$P,0)),
0,
(COUNTIFS('Project Follow up - Base'!$S$20:$S$96,BC$2,'Project Follow up - Base'!$F$20:$F$96,$C72)
- INDEX(List!$Q:$Q,MATCH(BC$2,List!$P:$P,0)))
* INDEX(List!$R:$R,MATCH(BC$2,List!$P:$P,0)))</f>
        <v>0</v>
      </c>
      <c r="BD72" s="357">
        <f ca="1">IF(
COUNTIFS('Project Follow up - Base'!$S$20:$S$96,BD$2,'Project Follow up - Base'!$F$20:$F$96,$C72)&lt;= INDEX(List!$Q:$Q,MATCH(BD$2,List!$P:$P,0)),
0,
(COUNTIFS('Project Follow up - Base'!$S$20:$S$96,BD$2,'Project Follow up - Base'!$F$20:$F$96,$C72)
- INDEX(List!$Q:$Q,MATCH(BD$2,List!$P:$P,0)))
* INDEX(List!$R:$R,MATCH(BD$2,List!$P:$P,0)))</f>
        <v>0</v>
      </c>
      <c r="BE72" s="357">
        <f ca="1">IF(
COUNTIFS('Project Follow up - Base'!$S$20:$S$96,BE$2,'Project Follow up - Base'!$F$20:$F$96,$C72)&lt;= INDEX(List!$Q:$Q,MATCH(BE$2,List!$P:$P,0)),
0,
(COUNTIFS('Project Follow up - Base'!$S$20:$S$96,BE$2,'Project Follow up - Base'!$F$20:$F$96,$C72)
- INDEX(List!$Q:$Q,MATCH(BE$2,List!$P:$P,0)))
* INDEX(List!$R:$R,MATCH(BE$2,List!$P:$P,0)))</f>
        <v>0</v>
      </c>
      <c r="BF72" s="357">
        <f ca="1">IF(
COUNTIFS('Project Follow up - Base'!$S$20:$S$96,BF$2,'Project Follow up - Base'!$F$20:$F$96,$C72)&lt;= INDEX(List!$Q:$Q,MATCH(BF$2,List!$P:$P,0)),
0,
(COUNTIFS('Project Follow up - Base'!$S$20:$S$96,BF$2,'Project Follow up - Base'!$F$20:$F$96,$C72)
- INDEX(List!$Q:$Q,MATCH(BF$2,List!$P:$P,0)))
* INDEX(List!$R:$R,MATCH(BF$2,List!$P:$P,0)))</f>
        <v>0</v>
      </c>
      <c r="BG72" s="357">
        <f ca="1">IF(
COUNTIFS('Project Follow up - Base'!$S$20:$S$96,BG$2,'Project Follow up - Base'!$F$20:$F$96,$C72)&lt;= INDEX(List!$Q:$Q,MATCH(BG$2,List!$P:$P,0)),
0,
(COUNTIFS('Project Follow up - Base'!$S$20:$S$96,BG$2,'Project Follow up - Base'!$F$20:$F$96,$C72)
- INDEX(List!$Q:$Q,MATCH(BG$2,List!$P:$P,0)))
* INDEX(List!$R:$R,MATCH(BG$2,List!$P:$P,0)))</f>
        <v>0</v>
      </c>
      <c r="BH72" s="357">
        <f ca="1">IF(
COUNTIFS('Project Follow up - Base'!$S$20:$S$96,BH$2,'Project Follow up - Base'!$F$20:$F$96,$C72)&lt;= INDEX(List!$Q:$Q,MATCH(BH$2,List!$P:$P,0)),
0,
(COUNTIFS('Project Follow up - Base'!$S$20:$S$96,BH$2,'Project Follow up - Base'!$F$20:$F$96,$C72)
- INDEX(List!$Q:$Q,MATCH(BH$2,List!$P:$P,0)))
* INDEX(List!$R:$R,MATCH(BH$2,List!$P:$P,0)))</f>
        <v>0</v>
      </c>
      <c r="BI72" s="357">
        <f ca="1">IF(
COUNTIFS('Project Follow up - Base'!$S$20:$S$96,BI$2,'Project Follow up - Base'!$F$20:$F$96,$C72)&lt;= INDEX(List!$Q:$Q,MATCH(BI$2,List!$P:$P,0)),
0,
(COUNTIFS('Project Follow up - Base'!$S$20:$S$96,BI$2,'Project Follow up - Base'!$F$20:$F$96,$C72)
- INDEX(List!$Q:$Q,MATCH(BI$2,List!$P:$P,0)))
* INDEX(List!$R:$R,MATCH(BI$2,List!$P:$P,0)))</f>
        <v>0</v>
      </c>
      <c r="BJ72" s="357">
        <f ca="1">IF(
COUNTIFS('Project Follow up - Base'!$S$20:$S$96,BJ$2,'Project Follow up - Base'!$F$20:$F$96,$C72)&lt;= INDEX(List!$Q:$Q,MATCH(BJ$2,List!$P:$P,0)),
0,
(COUNTIFS('Project Follow up - Base'!$S$20:$S$96,BJ$2,'Project Follow up - Base'!$F$20:$F$96,$C72)
- INDEX(List!$Q:$Q,MATCH(BJ$2,List!$P:$P,0)))
* INDEX(List!$R:$R,MATCH(BJ$2,List!$P:$P,0)))</f>
        <v>0</v>
      </c>
      <c r="BK72" s="357">
        <f ca="1">IF(
COUNTIFS('Project Follow up - Base'!$S$20:$S$96,BK$2,'Project Follow up - Base'!$F$20:$F$96,$C72)&lt;= INDEX(List!$Q:$Q,MATCH(BK$2,List!$P:$P,0)),
0,
(COUNTIFS('Project Follow up - Base'!$S$20:$S$96,BK$2,'Project Follow up - Base'!$F$20:$F$96,$C72)
- INDEX(List!$Q:$Q,MATCH(BK$2,List!$P:$P,0)))
* INDEX(List!$R:$R,MATCH(BK$2,List!$P:$P,0)))</f>
        <v>0</v>
      </c>
      <c r="BL72" s="357">
        <f ca="1">IF(
COUNTIFS('Project Follow up - Base'!$S$20:$S$96,BL$2,'Project Follow up - Base'!$F$20:$F$96,$C72)&lt;= INDEX(List!$Q:$Q,MATCH(BL$2,List!$P:$P,0)),
0,
(COUNTIFS('Project Follow up - Base'!$S$20:$S$96,BL$2,'Project Follow up - Base'!$F$20:$F$96,$C72)
- INDEX(List!$Q:$Q,MATCH(BL$2,List!$P:$P,0)))
* INDEX(List!$R:$R,MATCH(BL$2,List!$P:$P,0)))</f>
        <v>0</v>
      </c>
      <c r="BM72" s="357">
        <f ca="1">IF(
COUNTIFS('Project Follow up - Base'!$S$20:$S$96,BM$2,'Project Follow up - Base'!$F$20:$F$96,$C72)&lt;= INDEX(List!$Q:$Q,MATCH(BM$2,List!$P:$P,0)),
0,
(COUNTIFS('Project Follow up - Base'!$S$20:$S$96,BM$2,'Project Follow up - Base'!$F$20:$F$96,$C72)
- INDEX(List!$Q:$Q,MATCH(BM$2,List!$P:$P,0)))
* INDEX(List!$R:$R,MATCH(BM$2,List!$P:$P,0)))</f>
        <v>0</v>
      </c>
      <c r="BN72" s="357">
        <f ca="1">IF(
COUNTIFS('Project Follow up - Base'!$S$20:$S$96,BN$2,'Project Follow up - Base'!$F$20:$F$96,$C72)&lt;= INDEX(List!$Q:$Q,MATCH(BN$2,List!$P:$P,0)),
0,
(COUNTIFS('Project Follow up - Base'!$S$20:$S$96,BN$2,'Project Follow up - Base'!$F$20:$F$96,$C72)
- INDEX(List!$Q:$Q,MATCH(BN$2,List!$P:$P,0)))
* INDEX(List!$R:$R,MATCH(BN$2,List!$P:$P,0)))</f>
        <v>0</v>
      </c>
      <c r="BO72" s="357">
        <f ca="1">IF(
COUNTIFS('Project Follow up - Base'!$S$20:$S$96,BO$2,'Project Follow up - Base'!$F$20:$F$96,$C72)&lt;= INDEX(List!$Q:$Q,MATCH(BO$2,List!$P:$P,0)),
0,
(COUNTIFS('Project Follow up - Base'!$S$20:$S$96,BO$2,'Project Follow up - Base'!$F$20:$F$96,$C72)
- INDEX(List!$Q:$Q,MATCH(BO$2,List!$P:$P,0)))
* INDEX(List!$R:$R,MATCH(BO$2,List!$P:$P,0)))</f>
        <v>0</v>
      </c>
      <c r="BP72" s="357">
        <f ca="1">IF(
COUNTIFS('Project Follow up - Base'!$S$20:$S$96,BP$2,'Project Follow up - Base'!$F$20:$F$96,$C72)&lt;= INDEX(List!$Q:$Q,MATCH(BP$2,List!$P:$P,0)),
0,
(COUNTIFS('Project Follow up - Base'!$S$20:$S$96,BP$2,'Project Follow up - Base'!$F$20:$F$96,$C72)
- INDEX(List!$Q:$Q,MATCH(BP$2,List!$P:$P,0)))
* INDEX(List!$R:$R,MATCH(BP$2,List!$P:$P,0)))</f>
        <v>0</v>
      </c>
      <c r="BQ72" s="357">
        <f ca="1">IF(
COUNTIFS('Project Follow up - Base'!$S$20:$S$96,BQ$2,'Project Follow up - Base'!$F$20:$F$96,$C72)&lt;= INDEX(List!$Q:$Q,MATCH(BQ$2,List!$P:$P,0)),
0,
(COUNTIFS('Project Follow up - Base'!$S$20:$S$96,BQ$2,'Project Follow up - Base'!$F$20:$F$96,$C72)
- INDEX(List!$Q:$Q,MATCH(BQ$2,List!$P:$P,0)))
* INDEX(List!$R:$R,MATCH(BQ$2,List!$P:$P,0)))</f>
        <v>0</v>
      </c>
      <c r="BR72" s="357">
        <f ca="1">IF(
COUNTIFS('Project Follow up - Base'!$S$20:$S$96,BR$2,'Project Follow up - Base'!$F$20:$F$96,$C72)&lt;= INDEX(List!$Q:$Q,MATCH(BR$2,List!$P:$P,0)),
0,
(COUNTIFS('Project Follow up - Base'!$S$20:$S$96,BR$2,'Project Follow up - Base'!$F$20:$F$96,$C72)
- INDEX(List!$Q:$Q,MATCH(BR$2,List!$P:$P,0)))
* INDEX(List!$R:$R,MATCH(BR$2,List!$P:$P,0)))</f>
        <v>0</v>
      </c>
      <c r="BS72" s="357">
        <f ca="1">IF(
COUNTIFS('Project Follow up - Base'!$S$20:$S$96,BS$2,'Project Follow up - Base'!$F$20:$F$96,$C72)&lt;= INDEX(List!$Q:$Q,MATCH(BS$2,List!$P:$P,0)),
0,
(COUNTIFS('Project Follow up - Base'!$S$20:$S$96,BS$2,'Project Follow up - Base'!$F$20:$F$96,$C72)
- INDEX(List!$Q:$Q,MATCH(BS$2,List!$P:$P,0)))
* INDEX(List!$R:$R,MATCH(BS$2,List!$P:$P,0)))</f>
        <v>0</v>
      </c>
      <c r="BT72" s="357">
        <f ca="1">IF(
COUNTIFS('Project Follow up - Base'!$S$20:$S$96,BT$2,'Project Follow up - Base'!$F$20:$F$96,$C72)&lt;= INDEX(List!$Q:$Q,MATCH(BT$2,List!$P:$P,0)),
0,
(COUNTIFS('Project Follow up - Base'!$S$20:$S$96,BT$2,'Project Follow up - Base'!$F$20:$F$96,$C72)
- INDEX(List!$Q:$Q,MATCH(BT$2,List!$P:$P,0)))
* INDEX(List!$R:$R,MATCH(BT$2,List!$P:$P,0)))</f>
        <v>0</v>
      </c>
      <c r="BU72" s="357">
        <f ca="1">IF(
COUNTIFS('Project Follow up - Base'!$S$20:$S$96,BU$2,'Project Follow up - Base'!$F$20:$F$96,$C72)&lt;= INDEX(List!$Q:$Q,MATCH(BU$2,List!$P:$P,0)),
0,
(COUNTIFS('Project Follow up - Base'!$S$20:$S$96,BU$2,'Project Follow up - Base'!$F$20:$F$96,$C72)
- INDEX(List!$Q:$Q,MATCH(BU$2,List!$P:$P,0)))
* INDEX(List!$R:$R,MATCH(BU$2,List!$P:$P,0)))</f>
        <v>0</v>
      </c>
      <c r="BV72" s="357">
        <f ca="1">IF(
COUNTIFS('Project Follow up - Base'!$S$20:$S$96,BV$2,'Project Follow up - Base'!$F$20:$F$96,$C72)&lt;= INDEX(List!$Q:$Q,MATCH(BV$2,List!$P:$P,0)),
0,
(COUNTIFS('Project Follow up - Base'!$S$20:$S$96,BV$2,'Project Follow up - Base'!$F$20:$F$96,$C72)
- INDEX(List!$Q:$Q,MATCH(BV$2,List!$P:$P,0)))
* INDEX(List!$R:$R,MATCH(BV$2,List!$P:$P,0)))</f>
        <v>0</v>
      </c>
      <c r="BW72" s="357">
        <f ca="1">IF(
COUNTIFS('Project Follow up - Base'!$S$20:$S$96,BW$2,'Project Follow up - Base'!$F$20:$F$96,$C72)&lt;= INDEX(List!$Q:$Q,MATCH(BW$2,List!$P:$P,0)),
0,
(COUNTIFS('Project Follow up - Base'!$S$20:$S$96,BW$2,'Project Follow up - Base'!$F$20:$F$96,$C72)
- INDEX(List!$Q:$Q,MATCH(BW$2,List!$P:$P,0)))
* INDEX(List!$R:$R,MATCH(BW$2,List!$P:$P,0)))</f>
        <v>0</v>
      </c>
      <c r="BX72" s="357">
        <f ca="1">IF(
COUNTIFS('Project Follow up - Base'!$S$20:$S$96,BX$2,'Project Follow up - Base'!$F$20:$F$96,$C72)&lt;= INDEX(List!$Q:$Q,MATCH(BX$2,List!$P:$P,0)),
0,
(COUNTIFS('Project Follow up - Base'!$S$20:$S$96,BX$2,'Project Follow up - Base'!$F$20:$F$96,$C72)
- INDEX(List!$Q:$Q,MATCH(BX$2,List!$P:$P,0)))
* INDEX(List!$R:$R,MATCH(BX$2,List!$P:$P,0)))</f>
        <v>0</v>
      </c>
      <c r="BY72" s="357">
        <f ca="1">IF(
COUNTIFS('Project Follow up - Base'!$S$20:$S$96,BY$2,'Project Follow up - Base'!$F$20:$F$96,$C72)&lt;= INDEX(List!$Q:$Q,MATCH(BY$2,List!$P:$P,0)),
0,
(COUNTIFS('Project Follow up - Base'!$S$20:$S$96,BY$2,'Project Follow up - Base'!$F$20:$F$96,$C72)
- INDEX(List!$Q:$Q,MATCH(BY$2,List!$P:$P,0)))
* INDEX(List!$R:$R,MATCH(BY$2,List!$P:$P,0)))</f>
        <v>0</v>
      </c>
      <c r="BZ72" s="357">
        <f ca="1">IF(
COUNTIFS('Project Follow up - Base'!$S$20:$S$96,BZ$2,'Project Follow up - Base'!$F$20:$F$96,$C72)&lt;= INDEX(List!$Q:$Q,MATCH(BZ$2,List!$P:$P,0)),
0,
(COUNTIFS('Project Follow up - Base'!$S$20:$S$96,BZ$2,'Project Follow up - Base'!$F$20:$F$96,$C72)
- INDEX(List!$Q:$Q,MATCH(BZ$2,List!$P:$P,0)))
* INDEX(List!$R:$R,MATCH(BZ$2,List!$P:$P,0)))</f>
        <v>0</v>
      </c>
      <c r="CA72" s="357">
        <f ca="1">IF(
COUNTIFS('Project Follow up - Base'!$S$20:$S$96,CA$2,'Project Follow up - Base'!$F$20:$F$96,$C72)&lt;= INDEX(List!$Q:$Q,MATCH(CA$2,List!$P:$P,0)),
0,
(COUNTIFS('Project Follow up - Base'!$S$20:$S$96,CA$2,'Project Follow up - Base'!$F$20:$F$96,$C72)
- INDEX(List!$Q:$Q,MATCH(CA$2,List!$P:$P,0)))
* INDEX(List!$R:$R,MATCH(CA$2,List!$P:$P,0)))</f>
        <v>0</v>
      </c>
      <c r="CB72" s="357">
        <f ca="1">IF(
COUNTIFS('Project Follow up - Base'!$S$20:$S$96,CB$2,'Project Follow up - Base'!$F$20:$F$96,$C72)&lt;= INDEX(List!$Q:$Q,MATCH(CB$2,List!$P:$P,0)),
0,
(COUNTIFS('Project Follow up - Base'!$S$20:$S$96,CB$2,'Project Follow up - Base'!$F$20:$F$96,$C72)
- INDEX(List!$Q:$Q,MATCH(CB$2,List!$P:$P,0)))
* INDEX(List!$R:$R,MATCH(CB$2,List!$P:$P,0)))</f>
        <v>0</v>
      </c>
      <c r="CC72" s="357">
        <f ca="1">IF(
COUNTIFS('Project Follow up - Base'!$S$20:$S$96,CC$2,'Project Follow up - Base'!$F$20:$F$96,$C72)&lt;= INDEX(List!$Q:$Q,MATCH(CC$2,List!$P:$P,0)),
0,
(COUNTIFS('Project Follow up - Base'!$S$20:$S$96,CC$2,'Project Follow up - Base'!$F$20:$F$96,$C72)
- INDEX(List!$Q:$Q,MATCH(CC$2,List!$P:$P,0)))
* INDEX(List!$R:$R,MATCH(CC$2,List!$P:$P,0)))</f>
        <v>0</v>
      </c>
      <c r="CD72" s="357">
        <f ca="1">IF(
COUNTIFS('Project Follow up - Base'!$S$20:$S$96,CD$2,'Project Follow up - Base'!$F$20:$F$96,$C72)&lt;= INDEX(List!$Q:$Q,MATCH(CD$2,List!$P:$P,0)),
0,
(COUNTIFS('Project Follow up - Base'!$S$20:$S$96,CD$2,'Project Follow up - Base'!$F$20:$F$96,$C72)
- INDEX(List!$Q:$Q,MATCH(CD$2,List!$P:$P,0)))
* INDEX(List!$R:$R,MATCH(CD$2,List!$P:$P,0)))</f>
        <v>0</v>
      </c>
      <c r="CE72" s="357">
        <f ca="1">IF(
COUNTIFS('Project Follow up - Base'!$S$20:$S$96,CE$2,'Project Follow up - Base'!$F$20:$F$96,$C72)&lt;= INDEX(List!$Q:$Q,MATCH(CE$2,List!$P:$P,0)),
0,
(COUNTIFS('Project Follow up - Base'!$S$20:$S$96,CE$2,'Project Follow up - Base'!$F$20:$F$96,$C72)
- INDEX(List!$Q:$Q,MATCH(CE$2,List!$P:$P,0)))
* INDEX(List!$R:$R,MATCH(CE$2,List!$P:$P,0)))</f>
        <v>0</v>
      </c>
      <c r="CF72" s="357">
        <f ca="1">IF(
COUNTIFS('Project Follow up - Base'!$S$20:$S$96,CF$2,'Project Follow up - Base'!$F$20:$F$96,$C72)&lt;= INDEX(List!$Q:$Q,MATCH(CF$2,List!$P:$P,0)),
0,
(COUNTIFS('Project Follow up - Base'!$S$20:$S$96,CF$2,'Project Follow up - Base'!$F$20:$F$96,$C72)
- INDEX(List!$Q:$Q,MATCH(CF$2,List!$P:$P,0)))
* INDEX(List!$R:$R,MATCH(CF$2,List!$P:$P,0)))</f>
        <v>0</v>
      </c>
      <c r="CG72" s="357">
        <f ca="1">IF(
COUNTIFS('Project Follow up - Base'!$S$20:$S$96,CG$2,'Project Follow up - Base'!$F$20:$F$96,$C72)&lt;= INDEX(List!$Q:$Q,MATCH(CG$2,List!$P:$P,0)),
0,
(COUNTIFS('Project Follow up - Base'!$S$20:$S$96,CG$2,'Project Follow up - Base'!$F$20:$F$96,$C72)
- INDEX(List!$Q:$Q,MATCH(CG$2,List!$P:$P,0)))
* INDEX(List!$R:$R,MATCH(CG$2,List!$P:$P,0)))</f>
        <v>0</v>
      </c>
      <c r="CH72" s="357">
        <f ca="1">IF(
COUNTIFS('Project Follow up - Base'!$S$20:$S$96,CH$2,'Project Follow up - Base'!$F$20:$F$96,$C72)&lt;= INDEX(List!$Q:$Q,MATCH(CH$2,List!$P:$P,0)),
0,
(COUNTIFS('Project Follow up - Base'!$S$20:$S$96,CH$2,'Project Follow up - Base'!$F$20:$F$96,$C72)
- INDEX(List!$Q:$Q,MATCH(CH$2,List!$P:$P,0)))
* INDEX(List!$R:$R,MATCH(CH$2,List!$P:$P,0)))</f>
        <v>0</v>
      </c>
      <c r="CI72" s="357">
        <f ca="1">IF(
COUNTIFS('Project Follow up - Base'!$S$20:$S$96,CI$2,'Project Follow up - Base'!$F$20:$F$96,$C72)&lt;= INDEX(List!$Q:$Q,MATCH(CI$2,List!$P:$P,0)),
0,
(COUNTIFS('Project Follow up - Base'!$S$20:$S$96,CI$2,'Project Follow up - Base'!$F$20:$F$96,$C72)
- INDEX(List!$Q:$Q,MATCH(CI$2,List!$P:$P,0)))
* INDEX(List!$R:$R,MATCH(CI$2,List!$P:$P,0)))</f>
        <v>0</v>
      </c>
      <c r="CJ72" s="357">
        <f ca="1">IF(
COUNTIFS('Project Follow up - Base'!$S$20:$S$96,CJ$2,'Project Follow up - Base'!$F$20:$F$96,$C72)&lt;= INDEX(List!$Q:$Q,MATCH(CJ$2,List!$P:$P,0)),
0,
(COUNTIFS('Project Follow up - Base'!$S$20:$S$96,CJ$2,'Project Follow up - Base'!$F$20:$F$96,$C72)
- INDEX(List!$Q:$Q,MATCH(CJ$2,List!$P:$P,0)))
* INDEX(List!$R:$R,MATCH(CJ$2,List!$P:$P,0)))</f>
        <v>0</v>
      </c>
      <c r="CK72" s="357">
        <f ca="1">IF(
COUNTIFS('Project Follow up - Base'!$S$20:$S$96,CK$2,'Project Follow up - Base'!$F$20:$F$96,$C72)&lt;= INDEX(List!$Q:$Q,MATCH(CK$2,List!$P:$P,0)),
0,
(COUNTIFS('Project Follow up - Base'!$S$20:$S$96,CK$2,'Project Follow up - Base'!$F$20:$F$96,$C72)
- INDEX(List!$Q:$Q,MATCH(CK$2,List!$P:$P,0)))
* INDEX(List!$R:$R,MATCH(CK$2,List!$P:$P,0)))</f>
        <v>0</v>
      </c>
      <c r="CL72" s="357">
        <f ca="1">IF(
COUNTIFS('Project Follow up - Base'!$S$20:$S$96,CL$2,'Project Follow up - Base'!$F$20:$F$96,$C72)&lt;= INDEX(List!$Q:$Q,MATCH(CL$2,List!$P:$P,0)),
0,
(COUNTIFS('Project Follow up - Base'!$S$20:$S$96,CL$2,'Project Follow up - Base'!$F$20:$F$96,$C72)
- INDEX(List!$Q:$Q,MATCH(CL$2,List!$P:$P,0)))
* INDEX(List!$R:$R,MATCH(CL$2,List!$P:$P,0)))</f>
        <v>0</v>
      </c>
      <c r="CM72" s="357">
        <f ca="1">IF(
COUNTIFS('Project Follow up - Base'!$S$20:$S$96,CM$2,'Project Follow up - Base'!$F$20:$F$96,$C72)&lt;= INDEX(List!$Q:$Q,MATCH(CM$2,List!$P:$P,0)),
0,
(COUNTIFS('Project Follow up - Base'!$S$20:$S$96,CM$2,'Project Follow up - Base'!$F$20:$F$96,$C72)
- INDEX(List!$Q:$Q,MATCH(CM$2,List!$P:$P,0)))
* INDEX(List!$R:$R,MATCH(CM$2,List!$P:$P,0)))</f>
        <v>0</v>
      </c>
      <c r="CN72" s="357">
        <f ca="1">IF(
COUNTIFS('Project Follow up - Base'!$S$20:$S$96,CN$2,'Project Follow up - Base'!$F$20:$F$96,$C72)&lt;= INDEX(List!$Q:$Q,MATCH(CN$2,List!$P:$P,0)),
0,
(COUNTIFS('Project Follow up - Base'!$S$20:$S$96,CN$2,'Project Follow up - Base'!$F$20:$F$96,$C72)
- INDEX(List!$Q:$Q,MATCH(CN$2,List!$P:$P,0)))
* INDEX(List!$R:$R,MATCH(CN$2,List!$P:$P,0)))</f>
        <v>0</v>
      </c>
      <c r="CO72" s="357">
        <f ca="1">IF(
COUNTIFS('Project Follow up - Base'!$S$20:$S$96,CO$2,'Project Follow up - Base'!$F$20:$F$96,$C72)&lt;= INDEX(List!$Q:$Q,MATCH(CO$2,List!$P:$P,0)),
0,
(COUNTIFS('Project Follow up - Base'!$S$20:$S$96,CO$2,'Project Follow up - Base'!$F$20:$F$96,$C72)
- INDEX(List!$Q:$Q,MATCH(CO$2,List!$P:$P,0)))
* INDEX(List!$R:$R,MATCH(CO$2,List!$P:$P,0)))</f>
        <v>0</v>
      </c>
      <c r="CP72" s="357">
        <f ca="1">IF(
COUNTIFS('Project Follow up - Base'!$S$20:$S$96,CP$2,'Project Follow up - Base'!$F$20:$F$96,$C72)&lt;= INDEX(List!$Q:$Q,MATCH(CP$2,List!$P:$P,0)),
0,
(COUNTIFS('Project Follow up - Base'!$S$20:$S$96,CP$2,'Project Follow up - Base'!$F$20:$F$96,$C72)
- INDEX(List!$Q:$Q,MATCH(CP$2,List!$P:$P,0)))
* INDEX(List!$R:$R,MATCH(CP$2,List!$P:$P,0)))</f>
        <v>0</v>
      </c>
      <c r="CQ72" s="357">
        <f ca="1">IF(
COUNTIFS('Project Follow up - Base'!$S$20:$S$96,CQ$2,'Project Follow up - Base'!$F$20:$F$96,$C72)&lt;= INDEX(List!$Q:$Q,MATCH(CQ$2,List!$P:$P,0)),
0,
(COUNTIFS('Project Follow up - Base'!$S$20:$S$96,CQ$2,'Project Follow up - Base'!$F$20:$F$96,$C72)
- INDEX(List!$Q:$Q,MATCH(CQ$2,List!$P:$P,0)))
* INDEX(List!$R:$R,MATCH(CQ$2,List!$P:$P,0)))</f>
        <v>0</v>
      </c>
      <c r="CR72" s="357">
        <f ca="1">IF(
COUNTIFS('Project Follow up - Base'!$S$20:$S$96,CR$2,'Project Follow up - Base'!$F$20:$F$96,$C72)&lt;= INDEX(List!$Q:$Q,MATCH(CR$2,List!$P:$P,0)),
0,
(COUNTIFS('Project Follow up - Base'!$S$20:$S$96,CR$2,'Project Follow up - Base'!$F$20:$F$96,$C72)
- INDEX(List!$Q:$Q,MATCH(CR$2,List!$P:$P,0)))
* INDEX(List!$R:$R,MATCH(CR$2,List!$P:$P,0)))</f>
        <v>0</v>
      </c>
      <c r="CS72" s="357">
        <f ca="1">IF(
COUNTIFS('Project Follow up - Base'!$S$20:$S$96,CS$2,'Project Follow up - Base'!$F$20:$F$96,$C72)&lt;= INDEX(List!$Q:$Q,MATCH(CS$2,List!$P:$P,0)),
0,
(COUNTIFS('Project Follow up - Base'!$S$20:$S$96,CS$2,'Project Follow up - Base'!$F$20:$F$96,$C72)
- INDEX(List!$Q:$Q,MATCH(CS$2,List!$P:$P,0)))
* INDEX(List!$R:$R,MATCH(CS$2,List!$P:$P,0)))</f>
        <v>0</v>
      </c>
      <c r="CT72" s="357">
        <f ca="1">IF(
COUNTIFS('Project Follow up - Base'!$S$20:$S$96,CT$2,'Project Follow up - Base'!$F$20:$F$96,$C72)&lt;= INDEX(List!$Q:$Q,MATCH(CT$2,List!$P:$P,0)),
0,
(COUNTIFS('Project Follow up - Base'!$S$20:$S$96,CT$2,'Project Follow up - Base'!$F$20:$F$96,$C72)
- INDEX(List!$Q:$Q,MATCH(CT$2,List!$P:$P,0)))
* INDEX(List!$R:$R,MATCH(CT$2,List!$P:$P,0)))</f>
        <v>0</v>
      </c>
      <c r="CU72" s="357">
        <f ca="1">IF(
COUNTIFS('Project Follow up - Base'!$S$20:$S$96,CU$2,'Project Follow up - Base'!$F$20:$F$96,$C72)&lt;= INDEX(List!$Q:$Q,MATCH(CU$2,List!$P:$P,0)),
0,
(COUNTIFS('Project Follow up - Base'!$S$20:$S$96,CU$2,'Project Follow up - Base'!$F$20:$F$96,$C72)
- INDEX(List!$Q:$Q,MATCH(CU$2,List!$P:$P,0)))
* INDEX(List!$R:$R,MATCH(CU$2,List!$P:$P,0)))</f>
        <v>0</v>
      </c>
      <c r="CV72" s="357">
        <f ca="1">IF(
COUNTIFS('Project Follow up - Base'!$S$20:$S$96,CV$2,'Project Follow up - Base'!$F$20:$F$96,$C72)&lt;= INDEX(List!$Q:$Q,MATCH(CV$2,List!$P:$P,0)),
0,
(COUNTIFS('Project Follow up - Base'!$S$20:$S$96,CV$2,'Project Follow up - Base'!$F$20:$F$96,$C72)
- INDEX(List!$Q:$Q,MATCH(CV$2,List!$P:$P,0)))
* INDEX(List!$R:$R,MATCH(CV$2,List!$P:$P,0)))</f>
        <v>0</v>
      </c>
      <c r="CW72" s="357">
        <f ca="1">IF(
COUNTIFS('Project Follow up - Base'!$S$20:$S$96,CW$2,'Project Follow up - Base'!$F$20:$F$96,$C72)&lt;= INDEX(List!$Q:$Q,MATCH(CW$2,List!$P:$P,0)),
0,
(COUNTIFS('Project Follow up - Base'!$S$20:$S$96,CW$2,'Project Follow up - Base'!$F$20:$F$96,$C72)
- INDEX(List!$Q:$Q,MATCH(CW$2,List!$P:$P,0)))
* INDEX(List!$R:$R,MATCH(CW$2,List!$P:$P,0)))</f>
        <v>0</v>
      </c>
      <c r="CX72" s="357">
        <f ca="1">IF(
COUNTIFS('Project Follow up - Base'!$S$20:$S$96,CX$2,'Project Follow up - Base'!$F$20:$F$96,$C72)&lt;= INDEX(List!$Q:$Q,MATCH(CX$2,List!$P:$P,0)),
0,
(COUNTIFS('Project Follow up - Base'!$S$20:$S$96,CX$2,'Project Follow up - Base'!$F$20:$F$96,$C72)
- INDEX(List!$Q:$Q,MATCH(CX$2,List!$P:$P,0)))
* INDEX(List!$R:$R,MATCH(CX$2,List!$P:$P,0)))</f>
        <v>0</v>
      </c>
      <c r="CY72" s="357">
        <f ca="1">IF(
COUNTIFS('Project Follow up - Base'!$S$20:$S$96,CY$2,'Project Follow up - Base'!$F$20:$F$96,$C72)&lt;= INDEX(List!$Q:$Q,MATCH(CY$2,List!$P:$P,0)),
0,
(COUNTIFS('Project Follow up - Base'!$S$20:$S$96,CY$2,'Project Follow up - Base'!$F$20:$F$96,$C72)
- INDEX(List!$Q:$Q,MATCH(CY$2,List!$P:$P,0)))
* INDEX(List!$R:$R,MATCH(CY$2,List!$P:$P,0)))</f>
        <v>0</v>
      </c>
      <c r="CZ72" s="357">
        <f ca="1">IF(
COUNTIFS('Project Follow up - Base'!$S$20:$S$96,CZ$2,'Project Follow up - Base'!$F$20:$F$96,$C72)&lt;= INDEX(List!$Q:$Q,MATCH(CZ$2,List!$P:$P,0)),
0,
(COUNTIFS('Project Follow up - Base'!$S$20:$S$96,CZ$2,'Project Follow up - Base'!$F$20:$F$96,$C72)
- INDEX(List!$Q:$Q,MATCH(CZ$2,List!$P:$P,0)))
* INDEX(List!$R:$R,MATCH(CZ$2,List!$P:$P,0)))</f>
        <v>0</v>
      </c>
      <c r="DA72" s="357">
        <f ca="1">IF(
COUNTIFS('Project Follow up - Base'!$S$20:$S$96,DA$2,'Project Follow up - Base'!$F$20:$F$96,$C72)&lt;= INDEX(List!$Q:$Q,MATCH(DA$2,List!$P:$P,0)),
0,
(COUNTIFS('Project Follow up - Base'!$S$20:$S$96,DA$2,'Project Follow up - Base'!$F$20:$F$96,$C72)
- INDEX(List!$Q:$Q,MATCH(DA$2,List!$P:$P,0)))
* INDEX(List!$R:$R,MATCH(DA$2,List!$P:$P,0)))</f>
        <v>0</v>
      </c>
      <c r="DB72" s="357">
        <f ca="1">IF(
COUNTIFS('Project Follow up - Base'!$S$20:$S$96,DB$2,'Project Follow up - Base'!$F$20:$F$96,$C72)&lt;= INDEX(List!$Q:$Q,MATCH(DB$2,List!$P:$P,0)),
0,
(COUNTIFS('Project Follow up - Base'!$S$20:$S$96,DB$2,'Project Follow up - Base'!$F$20:$F$96,$C72)
- INDEX(List!$Q:$Q,MATCH(DB$2,List!$P:$P,0)))
* INDEX(List!$R:$R,MATCH(DB$2,List!$P:$P,0)))</f>
        <v>0</v>
      </c>
    </row>
    <row r="73" spans="1:106" x14ac:dyDescent="0.2">
      <c r="A73" s="353">
        <f>COUNTIF('Project Follow up - Base'!$F$20:$F$96,C73)</f>
        <v>0</v>
      </c>
      <c r="B73" s="353">
        <f>'Employees Summary'!B74</f>
        <v>0</v>
      </c>
      <c r="C73" s="353">
        <f>'Employees Summary'!C74</f>
        <v>0</v>
      </c>
      <c r="D73" s="354" t="str">
        <f>IF(C73=0,"", IF(A73&gt;0,1-(G73*[1]KPI!$C$3)-(H73*[1]KPI!$C$4),""))</f>
        <v/>
      </c>
      <c r="E73" s="365" t="str">
        <f>IF(OR(C73='Project Follow up - Base'!$D$17,C73='Project Follow up - Base'!$D$38,C73='Project Follow up - Base'!$D$74), IF(SUMIF(B:B,B73,A:A)=0,"", AVERAGEIF(B:B,B73,D:D)),"")</f>
        <v/>
      </c>
      <c r="F73" s="366">
        <f>SUMIF('Project Follow up - Base'!$F$20:$F$102,'Employees KPIs'!C73,'Project Follow up - Base'!$AA$20:$AA$102)</f>
        <v>0</v>
      </c>
      <c r="G73" s="355">
        <f>IF( F73=0,
   0,
   IF(
     F73-
     [1]KPI!$F$3
     &lt;0,0,
     F73-
     [1]KPI!$F$3
    )*
     [1]KPI!$G$3
)</f>
        <v>0</v>
      </c>
      <c r="H73" s="355">
        <f t="shared" ca="1" si="1"/>
        <v>0</v>
      </c>
      <c r="I73" s="356">
        <f ca="1">IF(
COUNTIFS('Project Follow up - Base'!$S$20:$S$96,I$2,'Project Follow up - Base'!$F$20:$F$96,$C73)&lt;= INDEX(List!$Q:$Q,MATCH(I$2,List!$P:$P,0)),
0,
(COUNTIFS('Project Follow up - Base'!$S$20:$S$96,I$2,'Project Follow up - Base'!$F$20:$F$96,$C73)
- INDEX(List!$Q:$Q,MATCH(I$2,List!$P:$P,0)))
* INDEX(List!$R:$R,MATCH(I$2,List!$P:$P,0)))</f>
        <v>0</v>
      </c>
      <c r="J73" s="357">
        <f ca="1">IF(
COUNTIFS('Project Follow up - Base'!$S$20:$S$96,J$2,'Project Follow up - Base'!$F$20:$F$96,$C73)&lt;= INDEX(List!$Q:$Q,MATCH(J$2,List!$P:$P,0)),
0,
(COUNTIFS('Project Follow up - Base'!$S$20:$S$96,J$2,'Project Follow up - Base'!$F$20:$F$96,$C73)
- INDEX(List!$Q:$Q,MATCH(J$2,List!$P:$P,0)))
* INDEX(List!$R:$R,MATCH(J$2,List!$P:$P,0)))</f>
        <v>0</v>
      </c>
      <c r="K73" s="357">
        <f ca="1">IF(
COUNTIFS('Project Follow up - Base'!$S$20:$S$96,K$2,'Project Follow up - Base'!$F$20:$F$96,$C73)&lt;= INDEX(List!$Q:$Q,MATCH(K$2,List!$P:$P,0)),
0,
(COUNTIFS('Project Follow up - Base'!$S$20:$S$96,K$2,'Project Follow up - Base'!$F$20:$F$96,$C73)
- INDEX(List!$Q:$Q,MATCH(K$2,List!$P:$P,0)))
* INDEX(List!$R:$R,MATCH(K$2,List!$P:$P,0)))</f>
        <v>0</v>
      </c>
      <c r="L73" s="357">
        <f ca="1">IF(
COUNTIFS('Project Follow up - Base'!$S$20:$S$96,L$2,'Project Follow up - Base'!$F$20:$F$96,$C73)&lt;= INDEX(List!$Q:$Q,MATCH(L$2,List!$P:$P,0)),
0,
(COUNTIFS('Project Follow up - Base'!$S$20:$S$96,L$2,'Project Follow up - Base'!$F$20:$F$96,$C73)
- INDEX(List!$Q:$Q,MATCH(L$2,List!$P:$P,0)))
* INDEX(List!$R:$R,MATCH(L$2,List!$P:$P,0)))</f>
        <v>0</v>
      </c>
      <c r="M73" s="357">
        <f ca="1">IF(
COUNTIFS('Project Follow up - Base'!$S$20:$S$96,M$2,'Project Follow up - Base'!$F$20:$F$96,$C73)&lt;= INDEX(List!$Q:$Q,MATCH(M$2,List!$P:$P,0)),
0,
(COUNTIFS('Project Follow up - Base'!$S$20:$S$96,M$2,'Project Follow up - Base'!$F$20:$F$96,$C73)
- INDEX(List!$Q:$Q,MATCH(M$2,List!$P:$P,0)))
* INDEX(List!$R:$R,MATCH(M$2,List!$P:$P,0)))</f>
        <v>0</v>
      </c>
      <c r="N73" s="357">
        <f ca="1">IF(
COUNTIFS('Project Follow up - Base'!$S$20:$S$96,N$2,'Project Follow up - Base'!$F$20:$F$96,$C73)&lt;= INDEX(List!$Q:$Q,MATCH(N$2,List!$P:$P,0)),
0,
(COUNTIFS('Project Follow up - Base'!$S$20:$S$96,N$2,'Project Follow up - Base'!$F$20:$F$96,$C73)
- INDEX(List!$Q:$Q,MATCH(N$2,List!$P:$P,0)))
* INDEX(List!$R:$R,MATCH(N$2,List!$P:$P,0)))</f>
        <v>0</v>
      </c>
      <c r="O73" s="357">
        <f ca="1">IF(
COUNTIFS('Project Follow up - Base'!$S$20:$S$96,O$2,'Project Follow up - Base'!$F$20:$F$96,$C73)&lt;= INDEX(List!$Q:$Q,MATCH(O$2,List!$P:$P,0)),
0,
(COUNTIFS('Project Follow up - Base'!$S$20:$S$96,O$2,'Project Follow up - Base'!$F$20:$F$96,$C73)
- INDEX(List!$Q:$Q,MATCH(O$2,List!$P:$P,0)))
* INDEX(List!$R:$R,MATCH(O$2,List!$P:$P,0)))</f>
        <v>0</v>
      </c>
      <c r="P73" s="357">
        <f ca="1">IF(
COUNTIFS('Project Follow up - Base'!$S$20:$S$96,P$2,'Project Follow up - Base'!$F$20:$F$96,$C73)&lt;= INDEX(List!$Q:$Q,MATCH(P$2,List!$P:$P,0)),
0,
(COUNTIFS('Project Follow up - Base'!$S$20:$S$96,P$2,'Project Follow up - Base'!$F$20:$F$96,$C73)
- INDEX(List!$Q:$Q,MATCH(P$2,List!$P:$P,0)))
* INDEX(List!$R:$R,MATCH(P$2,List!$P:$P,0)))</f>
        <v>0</v>
      </c>
      <c r="Q73" s="357">
        <f ca="1">IF(
COUNTIFS('Project Follow up - Base'!$S$20:$S$96,Q$2,'Project Follow up - Base'!$F$20:$F$96,$C73)&lt;= INDEX(List!$Q:$Q,MATCH(Q$2,List!$P:$P,0)),
0,
(COUNTIFS('Project Follow up - Base'!$S$20:$S$96,Q$2,'Project Follow up - Base'!$F$20:$F$96,$C73)
- INDEX(List!$Q:$Q,MATCH(Q$2,List!$P:$P,0)))
* INDEX(List!$R:$R,MATCH(Q$2,List!$P:$P,0)))</f>
        <v>0</v>
      </c>
      <c r="R73" s="357">
        <f ca="1">IF(
COUNTIFS('Project Follow up - Base'!$S$20:$S$96,R$2,'Project Follow up - Base'!$F$20:$F$96,$C73)&lt;= INDEX(List!$Q:$Q,MATCH(R$2,List!$P:$P,0)),
0,
(COUNTIFS('Project Follow up - Base'!$S$20:$S$96,R$2,'Project Follow up - Base'!$F$20:$F$96,$C73)
- INDEX(List!$Q:$Q,MATCH(R$2,List!$P:$P,0)))
* INDEX(List!$R:$R,MATCH(R$2,List!$P:$P,0)))</f>
        <v>0</v>
      </c>
      <c r="S73" s="357">
        <f ca="1">IF(
COUNTIFS('Project Follow up - Base'!$S$20:$S$96,S$2,'Project Follow up - Base'!$F$20:$F$96,$C73)&lt;= INDEX(List!$Q:$Q,MATCH(S$2,List!$P:$P,0)),
0,
(COUNTIFS('Project Follow up - Base'!$S$20:$S$96,S$2,'Project Follow up - Base'!$F$20:$F$96,$C73)
- INDEX(List!$Q:$Q,MATCH(S$2,List!$P:$P,0)))
* INDEX(List!$R:$R,MATCH(S$2,List!$P:$P,0)))</f>
        <v>0</v>
      </c>
      <c r="T73" s="357">
        <f ca="1">IF(
COUNTIFS('Project Follow up - Base'!$S$20:$S$96,T$2,'Project Follow up - Base'!$F$20:$F$96,$C73)&lt;= INDEX(List!$Q:$Q,MATCH(T$2,List!$P:$P,0)),
0,
(COUNTIFS('Project Follow up - Base'!$S$20:$S$96,T$2,'Project Follow up - Base'!$F$20:$F$96,$C73)
- INDEX(List!$Q:$Q,MATCH(T$2,List!$P:$P,0)))
* INDEX(List!$R:$R,MATCH(T$2,List!$P:$P,0)))</f>
        <v>0</v>
      </c>
      <c r="U73" s="357">
        <f ca="1">IF(
COUNTIFS('Project Follow up - Base'!$S$20:$S$96,U$2,'Project Follow up - Base'!$F$20:$F$96,$C73)&lt;= INDEX(List!$Q:$Q,MATCH(U$2,List!$P:$P,0)),
0,
(COUNTIFS('Project Follow up - Base'!$S$20:$S$96,U$2,'Project Follow up - Base'!$F$20:$F$96,$C73)
- INDEX(List!$Q:$Q,MATCH(U$2,List!$P:$P,0)))
* INDEX(List!$R:$R,MATCH(U$2,List!$P:$P,0)))</f>
        <v>0</v>
      </c>
      <c r="V73" s="357">
        <f ca="1">IF(
COUNTIFS('Project Follow up - Base'!$S$20:$S$96,V$2,'Project Follow up - Base'!$F$20:$F$96,$C73)&lt;= INDEX(List!$Q:$Q,MATCH(V$2,List!$P:$P,0)),
0,
(COUNTIFS('Project Follow up - Base'!$S$20:$S$96,V$2,'Project Follow up - Base'!$F$20:$F$96,$C73)
- INDEX(List!$Q:$Q,MATCH(V$2,List!$P:$P,0)))
* INDEX(List!$R:$R,MATCH(V$2,List!$P:$P,0)))</f>
        <v>0</v>
      </c>
      <c r="W73" s="357">
        <f ca="1">IF(
COUNTIFS('Project Follow up - Base'!$S$20:$S$96,W$2,'Project Follow up - Base'!$F$20:$F$96,$C73)&lt;= INDEX(List!$Q:$Q,MATCH(W$2,List!$P:$P,0)),
0,
(COUNTIFS('Project Follow up - Base'!$S$20:$S$96,W$2,'Project Follow up - Base'!$F$20:$F$96,$C73)
- INDEX(List!$Q:$Q,MATCH(W$2,List!$P:$P,0)))
* INDEX(List!$R:$R,MATCH(W$2,List!$P:$P,0)))</f>
        <v>0</v>
      </c>
      <c r="X73" s="357">
        <f ca="1">IF(
COUNTIFS('Project Follow up - Base'!$S$20:$S$96,X$2,'Project Follow up - Base'!$F$20:$F$96,$C73)&lt;= INDEX(List!$Q:$Q,MATCH(X$2,List!$P:$P,0)),
0,
(COUNTIFS('Project Follow up - Base'!$S$20:$S$96,X$2,'Project Follow up - Base'!$F$20:$F$96,$C73)
- INDEX(List!$Q:$Q,MATCH(X$2,List!$P:$P,0)))
* INDEX(List!$R:$R,MATCH(X$2,List!$P:$P,0)))</f>
        <v>0</v>
      </c>
      <c r="Y73" s="357">
        <f ca="1">IF(
COUNTIFS('Project Follow up - Base'!$S$20:$S$96,Y$2,'Project Follow up - Base'!$F$20:$F$96,$C73)&lt;= INDEX(List!$Q:$Q,MATCH(Y$2,List!$P:$P,0)),
0,
(COUNTIFS('Project Follow up - Base'!$S$20:$S$96,Y$2,'Project Follow up - Base'!$F$20:$F$96,$C73)
- INDEX(List!$Q:$Q,MATCH(Y$2,List!$P:$P,0)))
* INDEX(List!$R:$R,MATCH(Y$2,List!$P:$P,0)))</f>
        <v>0</v>
      </c>
      <c r="Z73" s="357">
        <f ca="1">IF(
COUNTIFS('Project Follow up - Base'!$S$20:$S$96,Z$2,'Project Follow up - Base'!$F$20:$F$96,$C73)&lt;= INDEX(List!$Q:$Q,MATCH(Z$2,List!$P:$P,0)),
0,
(COUNTIFS('Project Follow up - Base'!$S$20:$S$96,Z$2,'Project Follow up - Base'!$F$20:$F$96,$C73)
- INDEX(List!$Q:$Q,MATCH(Z$2,List!$P:$P,0)))
* INDEX(List!$R:$R,MATCH(Z$2,List!$P:$P,0)))</f>
        <v>0</v>
      </c>
      <c r="AA73" s="357">
        <f ca="1">IF(
COUNTIFS('Project Follow up - Base'!$S$20:$S$96,AA$2,'Project Follow up - Base'!$F$20:$F$96,$C73)&lt;= INDEX(List!$Q:$Q,MATCH(AA$2,List!$P:$P,0)),
0,
(COUNTIFS('Project Follow up - Base'!$S$20:$S$96,AA$2,'Project Follow up - Base'!$F$20:$F$96,$C73)
- INDEX(List!$Q:$Q,MATCH(AA$2,List!$P:$P,0)))
* INDEX(List!$R:$R,MATCH(AA$2,List!$P:$P,0)))</f>
        <v>0</v>
      </c>
      <c r="AB73" s="357">
        <f ca="1">IF(
COUNTIFS('Project Follow up - Base'!$S$20:$S$96,AB$2,'Project Follow up - Base'!$F$20:$F$96,$C73)&lt;= INDEX(List!$Q:$Q,MATCH(AB$2,List!$P:$P,0)),
0,
(COUNTIFS('Project Follow up - Base'!$S$20:$S$96,AB$2,'Project Follow up - Base'!$F$20:$F$96,$C73)
- INDEX(List!$Q:$Q,MATCH(AB$2,List!$P:$P,0)))
* INDEX(List!$R:$R,MATCH(AB$2,List!$P:$P,0)))</f>
        <v>0</v>
      </c>
      <c r="AC73" s="357">
        <f ca="1">IF(
COUNTIFS('Project Follow up - Base'!$S$20:$S$96,AC$2,'Project Follow up - Base'!$F$20:$F$96,$C73)&lt;= INDEX(List!$Q:$Q,MATCH(AC$2,List!$P:$P,0)),
0,
(COUNTIFS('Project Follow up - Base'!$S$20:$S$96,AC$2,'Project Follow up - Base'!$F$20:$F$96,$C73)
- INDEX(List!$Q:$Q,MATCH(AC$2,List!$P:$P,0)))
* INDEX(List!$R:$R,MATCH(AC$2,List!$P:$P,0)))</f>
        <v>0</v>
      </c>
      <c r="AD73" s="357">
        <f ca="1">IF(
COUNTIFS('Project Follow up - Base'!$S$20:$S$96,AD$2,'Project Follow up - Base'!$F$20:$F$96,$C73)&lt;= INDEX(List!$Q:$Q,MATCH(AD$2,List!$P:$P,0)),
0,
(COUNTIFS('Project Follow up - Base'!$S$20:$S$96,AD$2,'Project Follow up - Base'!$F$20:$F$96,$C73)
- INDEX(List!$Q:$Q,MATCH(AD$2,List!$P:$P,0)))
* INDEX(List!$R:$R,MATCH(AD$2,List!$P:$P,0)))</f>
        <v>0</v>
      </c>
      <c r="AE73" s="357">
        <f ca="1">IF(
COUNTIFS('Project Follow up - Base'!$S$20:$S$96,AE$2,'Project Follow up - Base'!$F$20:$F$96,$C73)&lt;= INDEX(List!$Q:$Q,MATCH(AE$2,List!$P:$P,0)),
0,
(COUNTIFS('Project Follow up - Base'!$S$20:$S$96,AE$2,'Project Follow up - Base'!$F$20:$F$96,$C73)
- INDEX(List!$Q:$Q,MATCH(AE$2,List!$P:$P,0)))
* INDEX(List!$R:$R,MATCH(AE$2,List!$P:$P,0)))</f>
        <v>0</v>
      </c>
      <c r="AF73" s="357">
        <f ca="1">IF(
COUNTIFS('Project Follow up - Base'!$S$20:$S$96,AF$2,'Project Follow up - Base'!$F$20:$F$96,$C73)&lt;= INDEX(List!$Q:$Q,MATCH(AF$2,List!$P:$P,0)),
0,
(COUNTIFS('Project Follow up - Base'!$S$20:$S$96,AF$2,'Project Follow up - Base'!$F$20:$F$96,$C73)
- INDEX(List!$Q:$Q,MATCH(AF$2,List!$P:$P,0)))
* INDEX(List!$R:$R,MATCH(AF$2,List!$P:$P,0)))</f>
        <v>0</v>
      </c>
      <c r="AG73" s="357">
        <f ca="1">IF(
COUNTIFS('Project Follow up - Base'!$S$20:$S$96,AG$2,'Project Follow up - Base'!$F$20:$F$96,$C73)&lt;= INDEX(List!$Q:$Q,MATCH(AG$2,List!$P:$P,0)),
0,
(COUNTIFS('Project Follow up - Base'!$S$20:$S$96,AG$2,'Project Follow up - Base'!$F$20:$F$96,$C73)
- INDEX(List!$Q:$Q,MATCH(AG$2,List!$P:$P,0)))
* INDEX(List!$R:$R,MATCH(AG$2,List!$P:$P,0)))</f>
        <v>0</v>
      </c>
      <c r="AH73" s="357">
        <f ca="1">IF(
COUNTIFS('Project Follow up - Base'!$S$20:$S$96,AH$2,'Project Follow up - Base'!$F$20:$F$96,$C73)&lt;= INDEX(List!$Q:$Q,MATCH(AH$2,List!$P:$P,0)),
0,
(COUNTIFS('Project Follow up - Base'!$S$20:$S$96,AH$2,'Project Follow up - Base'!$F$20:$F$96,$C73)
- INDEX(List!$Q:$Q,MATCH(AH$2,List!$P:$P,0)))
* INDEX(List!$R:$R,MATCH(AH$2,List!$P:$P,0)))</f>
        <v>0</v>
      </c>
      <c r="AI73" s="357">
        <f ca="1">IF(
COUNTIFS('Project Follow up - Base'!$S$20:$S$96,AI$2,'Project Follow up - Base'!$F$20:$F$96,$C73)&lt;= INDEX(List!$Q:$Q,MATCH(AI$2,List!$P:$P,0)),
0,
(COUNTIFS('Project Follow up - Base'!$S$20:$S$96,AI$2,'Project Follow up - Base'!$F$20:$F$96,$C73)
- INDEX(List!$Q:$Q,MATCH(AI$2,List!$P:$P,0)))
* INDEX(List!$R:$R,MATCH(AI$2,List!$P:$P,0)))</f>
        <v>0</v>
      </c>
      <c r="AJ73" s="357">
        <f ca="1">IF(
COUNTIFS('Project Follow up - Base'!$S$20:$S$96,AJ$2,'Project Follow up - Base'!$F$20:$F$96,$C73)&lt;= INDEX(List!$Q:$Q,MATCH(AJ$2,List!$P:$P,0)),
0,
(COUNTIFS('Project Follow up - Base'!$S$20:$S$96,AJ$2,'Project Follow up - Base'!$F$20:$F$96,$C73)
- INDEX(List!$Q:$Q,MATCH(AJ$2,List!$P:$P,0)))
* INDEX(List!$R:$R,MATCH(AJ$2,List!$P:$P,0)))</f>
        <v>0</v>
      </c>
      <c r="AK73" s="357">
        <f ca="1">IF(
COUNTIFS('Project Follow up - Base'!$S$20:$S$96,AK$2,'Project Follow up - Base'!$F$20:$F$96,$C73)&lt;= INDEX(List!$Q:$Q,MATCH(AK$2,List!$P:$P,0)),
0,
(COUNTIFS('Project Follow up - Base'!$S$20:$S$96,AK$2,'Project Follow up - Base'!$F$20:$F$96,$C73)
- INDEX(List!$Q:$Q,MATCH(AK$2,List!$P:$P,0)))
* INDEX(List!$R:$R,MATCH(AK$2,List!$P:$P,0)))</f>
        <v>0</v>
      </c>
      <c r="AL73" s="357">
        <f ca="1">IF(
COUNTIFS('Project Follow up - Base'!$S$20:$S$96,AL$2,'Project Follow up - Base'!$F$20:$F$96,$C73)&lt;= INDEX(List!$Q:$Q,MATCH(AL$2,List!$P:$P,0)),
0,
(COUNTIFS('Project Follow up - Base'!$S$20:$S$96,AL$2,'Project Follow up - Base'!$F$20:$F$96,$C73)
- INDEX(List!$Q:$Q,MATCH(AL$2,List!$P:$P,0)))
* INDEX(List!$R:$R,MATCH(AL$2,List!$P:$P,0)))</f>
        <v>0</v>
      </c>
      <c r="AM73" s="357">
        <f ca="1">IF(
COUNTIFS('Project Follow up - Base'!$S$20:$S$96,AM$2,'Project Follow up - Base'!$F$20:$F$96,$C73)&lt;= INDEX(List!$Q:$Q,MATCH(AM$2,List!$P:$P,0)),
0,
(COUNTIFS('Project Follow up - Base'!$S$20:$S$96,AM$2,'Project Follow up - Base'!$F$20:$F$96,$C73)
- INDEX(List!$Q:$Q,MATCH(AM$2,List!$P:$P,0)))
* INDEX(List!$R:$R,MATCH(AM$2,List!$P:$P,0)))</f>
        <v>0</v>
      </c>
      <c r="AN73" s="357">
        <f ca="1">IF(
COUNTIFS('Project Follow up - Base'!$S$20:$S$96,AN$2,'Project Follow up - Base'!$F$20:$F$96,$C73)&lt;= INDEX(List!$Q:$Q,MATCH(AN$2,List!$P:$P,0)),
0,
(COUNTIFS('Project Follow up - Base'!$S$20:$S$96,AN$2,'Project Follow up - Base'!$F$20:$F$96,$C73)
- INDEX(List!$Q:$Q,MATCH(AN$2,List!$P:$P,0)))
* INDEX(List!$R:$R,MATCH(AN$2,List!$P:$P,0)))</f>
        <v>0</v>
      </c>
      <c r="AO73" s="357">
        <f ca="1">IF(
COUNTIFS('Project Follow up - Base'!$S$20:$S$96,AO$2,'Project Follow up - Base'!$F$20:$F$96,$C73)&lt;= INDEX(List!$Q:$Q,MATCH(AO$2,List!$P:$P,0)),
0,
(COUNTIFS('Project Follow up - Base'!$S$20:$S$96,AO$2,'Project Follow up - Base'!$F$20:$F$96,$C73)
- INDEX(List!$Q:$Q,MATCH(AO$2,List!$P:$P,0)))
* INDEX(List!$R:$R,MATCH(AO$2,List!$P:$P,0)))</f>
        <v>0</v>
      </c>
      <c r="AP73" s="357">
        <f ca="1">IF(
COUNTIFS('Project Follow up - Base'!$S$20:$S$96,AP$2,'Project Follow up - Base'!$F$20:$F$96,$C73)&lt;= INDEX(List!$Q:$Q,MATCH(AP$2,List!$P:$P,0)),
0,
(COUNTIFS('Project Follow up - Base'!$S$20:$S$96,AP$2,'Project Follow up - Base'!$F$20:$F$96,$C73)
- INDEX(List!$Q:$Q,MATCH(AP$2,List!$P:$P,0)))
* INDEX(List!$R:$R,MATCH(AP$2,List!$P:$P,0)))</f>
        <v>0</v>
      </c>
      <c r="AQ73" s="357">
        <f ca="1">IF(
COUNTIFS('Project Follow up - Base'!$S$20:$S$96,AQ$2,'Project Follow up - Base'!$F$20:$F$96,$C73)&lt;= INDEX(List!$Q:$Q,MATCH(AQ$2,List!$P:$P,0)),
0,
(COUNTIFS('Project Follow up - Base'!$S$20:$S$96,AQ$2,'Project Follow up - Base'!$F$20:$F$96,$C73)
- INDEX(List!$Q:$Q,MATCH(AQ$2,List!$P:$P,0)))
* INDEX(List!$R:$R,MATCH(AQ$2,List!$P:$P,0)))</f>
        <v>0</v>
      </c>
      <c r="AR73" s="357">
        <f ca="1">IF(
COUNTIFS('Project Follow up - Base'!$S$20:$S$96,AR$2,'Project Follow up - Base'!$F$20:$F$96,$C73)&lt;= INDEX(List!$Q:$Q,MATCH(AR$2,List!$P:$P,0)),
0,
(COUNTIFS('Project Follow up - Base'!$S$20:$S$96,AR$2,'Project Follow up - Base'!$F$20:$F$96,$C73)
- INDEX(List!$Q:$Q,MATCH(AR$2,List!$P:$P,0)))
* INDEX(List!$R:$R,MATCH(AR$2,List!$P:$P,0)))</f>
        <v>0</v>
      </c>
      <c r="AS73" s="357">
        <f ca="1">IF(
COUNTIFS('Project Follow up - Base'!$S$20:$S$96,AS$2,'Project Follow up - Base'!$F$20:$F$96,$C73)&lt;= INDEX(List!$Q:$Q,MATCH(AS$2,List!$P:$P,0)),
0,
(COUNTIFS('Project Follow up - Base'!$S$20:$S$96,AS$2,'Project Follow up - Base'!$F$20:$F$96,$C73)
- INDEX(List!$Q:$Q,MATCH(AS$2,List!$P:$P,0)))
* INDEX(List!$R:$R,MATCH(AS$2,List!$P:$P,0)))</f>
        <v>0</v>
      </c>
      <c r="AT73" s="357">
        <f ca="1">IF(
COUNTIFS('Project Follow up - Base'!$S$20:$S$96,AT$2,'Project Follow up - Base'!$F$20:$F$96,$C73)&lt;= INDEX(List!$Q:$Q,MATCH(AT$2,List!$P:$P,0)),
0,
(COUNTIFS('Project Follow up - Base'!$S$20:$S$96,AT$2,'Project Follow up - Base'!$F$20:$F$96,$C73)
- INDEX(List!$Q:$Q,MATCH(AT$2,List!$P:$P,0)))
* INDEX(List!$R:$R,MATCH(AT$2,List!$P:$P,0)))</f>
        <v>0</v>
      </c>
      <c r="AU73" s="357">
        <f ca="1">IF(
COUNTIFS('Project Follow up - Base'!$S$20:$S$96,AU$2,'Project Follow up - Base'!$F$20:$F$96,$C73)&lt;= INDEX(List!$Q:$Q,MATCH(AU$2,List!$P:$P,0)),
0,
(COUNTIFS('Project Follow up - Base'!$S$20:$S$96,AU$2,'Project Follow up - Base'!$F$20:$F$96,$C73)
- INDEX(List!$Q:$Q,MATCH(AU$2,List!$P:$P,0)))
* INDEX(List!$R:$R,MATCH(AU$2,List!$P:$P,0)))</f>
        <v>0</v>
      </c>
      <c r="AV73" s="357">
        <f ca="1">IF(
COUNTIFS('Project Follow up - Base'!$S$20:$S$96,AV$2,'Project Follow up - Base'!$F$20:$F$96,$C73)&lt;= INDEX(List!$Q:$Q,MATCH(AV$2,List!$P:$P,0)),
0,
(COUNTIFS('Project Follow up - Base'!$S$20:$S$96,AV$2,'Project Follow up - Base'!$F$20:$F$96,$C73)
- INDEX(List!$Q:$Q,MATCH(AV$2,List!$P:$P,0)))
* INDEX(List!$R:$R,MATCH(AV$2,List!$P:$P,0)))</f>
        <v>0</v>
      </c>
      <c r="AW73" s="357">
        <f ca="1">IF(
COUNTIFS('Project Follow up - Base'!$S$20:$S$96,AW$2,'Project Follow up - Base'!$F$20:$F$96,$C73)&lt;= INDEX(List!$Q:$Q,MATCH(AW$2,List!$P:$P,0)),
0,
(COUNTIFS('Project Follow up - Base'!$S$20:$S$96,AW$2,'Project Follow up - Base'!$F$20:$F$96,$C73)
- INDEX(List!$Q:$Q,MATCH(AW$2,List!$P:$P,0)))
* INDEX(List!$R:$R,MATCH(AW$2,List!$P:$P,0)))</f>
        <v>0</v>
      </c>
      <c r="AX73" s="357">
        <f ca="1">IF(
COUNTIFS('Project Follow up - Base'!$S$20:$S$96,AX$2,'Project Follow up - Base'!$F$20:$F$96,$C73)&lt;= INDEX(List!$Q:$Q,MATCH(AX$2,List!$P:$P,0)),
0,
(COUNTIFS('Project Follow up - Base'!$S$20:$S$96,AX$2,'Project Follow up - Base'!$F$20:$F$96,$C73)
- INDEX(List!$Q:$Q,MATCH(AX$2,List!$P:$P,0)))
* INDEX(List!$R:$R,MATCH(AX$2,List!$P:$P,0)))</f>
        <v>0</v>
      </c>
      <c r="AY73" s="357">
        <f ca="1">IF(
COUNTIFS('Project Follow up - Base'!$S$20:$S$96,AY$2,'Project Follow up - Base'!$F$20:$F$96,$C73)&lt;= INDEX(List!$Q:$Q,MATCH(AY$2,List!$P:$P,0)),
0,
(COUNTIFS('Project Follow up - Base'!$S$20:$S$96,AY$2,'Project Follow up - Base'!$F$20:$F$96,$C73)
- INDEX(List!$Q:$Q,MATCH(AY$2,List!$P:$P,0)))
* INDEX(List!$R:$R,MATCH(AY$2,List!$P:$P,0)))</f>
        <v>0</v>
      </c>
      <c r="AZ73" s="357">
        <f ca="1">IF(
COUNTIFS('Project Follow up - Base'!$S$20:$S$96,AZ$2,'Project Follow up - Base'!$F$20:$F$96,$C73)&lt;= INDEX(List!$Q:$Q,MATCH(AZ$2,List!$P:$P,0)),
0,
(COUNTIFS('Project Follow up - Base'!$S$20:$S$96,AZ$2,'Project Follow up - Base'!$F$20:$F$96,$C73)
- INDEX(List!$Q:$Q,MATCH(AZ$2,List!$P:$P,0)))
* INDEX(List!$R:$R,MATCH(AZ$2,List!$P:$P,0)))</f>
        <v>0</v>
      </c>
      <c r="BA73" s="357">
        <f ca="1">IF(
COUNTIFS('Project Follow up - Base'!$S$20:$S$96,BA$2,'Project Follow up - Base'!$F$20:$F$96,$C73)&lt;= INDEX(List!$Q:$Q,MATCH(BA$2,List!$P:$P,0)),
0,
(COUNTIFS('Project Follow up - Base'!$S$20:$S$96,BA$2,'Project Follow up - Base'!$F$20:$F$96,$C73)
- INDEX(List!$Q:$Q,MATCH(BA$2,List!$P:$P,0)))
* INDEX(List!$R:$R,MATCH(BA$2,List!$P:$P,0)))</f>
        <v>0</v>
      </c>
      <c r="BB73" s="357">
        <f ca="1">IF(
COUNTIFS('Project Follow up - Base'!$S$20:$S$96,BB$2,'Project Follow up - Base'!$F$20:$F$96,$C73)&lt;= INDEX(List!$Q:$Q,MATCH(BB$2,List!$P:$P,0)),
0,
(COUNTIFS('Project Follow up - Base'!$S$20:$S$96,BB$2,'Project Follow up - Base'!$F$20:$F$96,$C73)
- INDEX(List!$Q:$Q,MATCH(BB$2,List!$P:$P,0)))
* INDEX(List!$R:$R,MATCH(BB$2,List!$P:$P,0)))</f>
        <v>0</v>
      </c>
      <c r="BC73" s="357">
        <f ca="1">IF(
COUNTIFS('Project Follow up - Base'!$S$20:$S$96,BC$2,'Project Follow up - Base'!$F$20:$F$96,$C73)&lt;= INDEX(List!$Q:$Q,MATCH(BC$2,List!$P:$P,0)),
0,
(COUNTIFS('Project Follow up - Base'!$S$20:$S$96,BC$2,'Project Follow up - Base'!$F$20:$F$96,$C73)
- INDEX(List!$Q:$Q,MATCH(BC$2,List!$P:$P,0)))
* INDEX(List!$R:$R,MATCH(BC$2,List!$P:$P,0)))</f>
        <v>0</v>
      </c>
      <c r="BD73" s="357">
        <f ca="1">IF(
COUNTIFS('Project Follow up - Base'!$S$20:$S$96,BD$2,'Project Follow up - Base'!$F$20:$F$96,$C73)&lt;= INDEX(List!$Q:$Q,MATCH(BD$2,List!$P:$P,0)),
0,
(COUNTIFS('Project Follow up - Base'!$S$20:$S$96,BD$2,'Project Follow up - Base'!$F$20:$F$96,$C73)
- INDEX(List!$Q:$Q,MATCH(BD$2,List!$P:$P,0)))
* INDEX(List!$R:$R,MATCH(BD$2,List!$P:$P,0)))</f>
        <v>0</v>
      </c>
      <c r="BE73" s="357">
        <f ca="1">IF(
COUNTIFS('Project Follow up - Base'!$S$20:$S$96,BE$2,'Project Follow up - Base'!$F$20:$F$96,$C73)&lt;= INDEX(List!$Q:$Q,MATCH(BE$2,List!$P:$P,0)),
0,
(COUNTIFS('Project Follow up - Base'!$S$20:$S$96,BE$2,'Project Follow up - Base'!$F$20:$F$96,$C73)
- INDEX(List!$Q:$Q,MATCH(BE$2,List!$P:$P,0)))
* INDEX(List!$R:$R,MATCH(BE$2,List!$P:$P,0)))</f>
        <v>0</v>
      </c>
      <c r="BF73" s="357">
        <f ca="1">IF(
COUNTIFS('Project Follow up - Base'!$S$20:$S$96,BF$2,'Project Follow up - Base'!$F$20:$F$96,$C73)&lt;= INDEX(List!$Q:$Q,MATCH(BF$2,List!$P:$P,0)),
0,
(COUNTIFS('Project Follow up - Base'!$S$20:$S$96,BF$2,'Project Follow up - Base'!$F$20:$F$96,$C73)
- INDEX(List!$Q:$Q,MATCH(BF$2,List!$P:$P,0)))
* INDEX(List!$R:$R,MATCH(BF$2,List!$P:$P,0)))</f>
        <v>0</v>
      </c>
      <c r="BG73" s="357">
        <f ca="1">IF(
COUNTIFS('Project Follow up - Base'!$S$20:$S$96,BG$2,'Project Follow up - Base'!$F$20:$F$96,$C73)&lt;= INDEX(List!$Q:$Q,MATCH(BG$2,List!$P:$P,0)),
0,
(COUNTIFS('Project Follow up - Base'!$S$20:$S$96,BG$2,'Project Follow up - Base'!$F$20:$F$96,$C73)
- INDEX(List!$Q:$Q,MATCH(BG$2,List!$P:$P,0)))
* INDEX(List!$R:$R,MATCH(BG$2,List!$P:$P,0)))</f>
        <v>0</v>
      </c>
      <c r="BH73" s="357">
        <f ca="1">IF(
COUNTIFS('Project Follow up - Base'!$S$20:$S$96,BH$2,'Project Follow up - Base'!$F$20:$F$96,$C73)&lt;= INDEX(List!$Q:$Q,MATCH(BH$2,List!$P:$P,0)),
0,
(COUNTIFS('Project Follow up - Base'!$S$20:$S$96,BH$2,'Project Follow up - Base'!$F$20:$F$96,$C73)
- INDEX(List!$Q:$Q,MATCH(BH$2,List!$P:$P,0)))
* INDEX(List!$R:$R,MATCH(BH$2,List!$P:$P,0)))</f>
        <v>0</v>
      </c>
      <c r="BI73" s="357">
        <f ca="1">IF(
COUNTIFS('Project Follow up - Base'!$S$20:$S$96,BI$2,'Project Follow up - Base'!$F$20:$F$96,$C73)&lt;= INDEX(List!$Q:$Q,MATCH(BI$2,List!$P:$P,0)),
0,
(COUNTIFS('Project Follow up - Base'!$S$20:$S$96,BI$2,'Project Follow up - Base'!$F$20:$F$96,$C73)
- INDEX(List!$Q:$Q,MATCH(BI$2,List!$P:$P,0)))
* INDEX(List!$R:$R,MATCH(BI$2,List!$P:$P,0)))</f>
        <v>0</v>
      </c>
      <c r="BJ73" s="357">
        <f ca="1">IF(
COUNTIFS('Project Follow up - Base'!$S$20:$S$96,BJ$2,'Project Follow up - Base'!$F$20:$F$96,$C73)&lt;= INDEX(List!$Q:$Q,MATCH(BJ$2,List!$P:$P,0)),
0,
(COUNTIFS('Project Follow up - Base'!$S$20:$S$96,BJ$2,'Project Follow up - Base'!$F$20:$F$96,$C73)
- INDEX(List!$Q:$Q,MATCH(BJ$2,List!$P:$P,0)))
* INDEX(List!$R:$R,MATCH(BJ$2,List!$P:$P,0)))</f>
        <v>0</v>
      </c>
      <c r="BK73" s="357">
        <f ca="1">IF(
COUNTIFS('Project Follow up - Base'!$S$20:$S$96,BK$2,'Project Follow up - Base'!$F$20:$F$96,$C73)&lt;= INDEX(List!$Q:$Q,MATCH(BK$2,List!$P:$P,0)),
0,
(COUNTIFS('Project Follow up - Base'!$S$20:$S$96,BK$2,'Project Follow up - Base'!$F$20:$F$96,$C73)
- INDEX(List!$Q:$Q,MATCH(BK$2,List!$P:$P,0)))
* INDEX(List!$R:$R,MATCH(BK$2,List!$P:$P,0)))</f>
        <v>0</v>
      </c>
      <c r="BL73" s="357">
        <f ca="1">IF(
COUNTIFS('Project Follow up - Base'!$S$20:$S$96,BL$2,'Project Follow up - Base'!$F$20:$F$96,$C73)&lt;= INDEX(List!$Q:$Q,MATCH(BL$2,List!$P:$P,0)),
0,
(COUNTIFS('Project Follow up - Base'!$S$20:$S$96,BL$2,'Project Follow up - Base'!$F$20:$F$96,$C73)
- INDEX(List!$Q:$Q,MATCH(BL$2,List!$P:$P,0)))
* INDEX(List!$R:$R,MATCH(BL$2,List!$P:$P,0)))</f>
        <v>0</v>
      </c>
      <c r="BM73" s="357">
        <f ca="1">IF(
COUNTIFS('Project Follow up - Base'!$S$20:$S$96,BM$2,'Project Follow up - Base'!$F$20:$F$96,$C73)&lt;= INDEX(List!$Q:$Q,MATCH(BM$2,List!$P:$P,0)),
0,
(COUNTIFS('Project Follow up - Base'!$S$20:$S$96,BM$2,'Project Follow up - Base'!$F$20:$F$96,$C73)
- INDEX(List!$Q:$Q,MATCH(BM$2,List!$P:$P,0)))
* INDEX(List!$R:$R,MATCH(BM$2,List!$P:$P,0)))</f>
        <v>0</v>
      </c>
      <c r="BN73" s="357">
        <f ca="1">IF(
COUNTIFS('Project Follow up - Base'!$S$20:$S$96,BN$2,'Project Follow up - Base'!$F$20:$F$96,$C73)&lt;= INDEX(List!$Q:$Q,MATCH(BN$2,List!$P:$P,0)),
0,
(COUNTIFS('Project Follow up - Base'!$S$20:$S$96,BN$2,'Project Follow up - Base'!$F$20:$F$96,$C73)
- INDEX(List!$Q:$Q,MATCH(BN$2,List!$P:$P,0)))
* INDEX(List!$R:$R,MATCH(BN$2,List!$P:$P,0)))</f>
        <v>0</v>
      </c>
      <c r="BO73" s="357">
        <f ca="1">IF(
COUNTIFS('Project Follow up - Base'!$S$20:$S$96,BO$2,'Project Follow up - Base'!$F$20:$F$96,$C73)&lt;= INDEX(List!$Q:$Q,MATCH(BO$2,List!$P:$P,0)),
0,
(COUNTIFS('Project Follow up - Base'!$S$20:$S$96,BO$2,'Project Follow up - Base'!$F$20:$F$96,$C73)
- INDEX(List!$Q:$Q,MATCH(BO$2,List!$P:$P,0)))
* INDEX(List!$R:$R,MATCH(BO$2,List!$P:$P,0)))</f>
        <v>0</v>
      </c>
      <c r="BP73" s="357">
        <f ca="1">IF(
COUNTIFS('Project Follow up - Base'!$S$20:$S$96,BP$2,'Project Follow up - Base'!$F$20:$F$96,$C73)&lt;= INDEX(List!$Q:$Q,MATCH(BP$2,List!$P:$P,0)),
0,
(COUNTIFS('Project Follow up - Base'!$S$20:$S$96,BP$2,'Project Follow up - Base'!$F$20:$F$96,$C73)
- INDEX(List!$Q:$Q,MATCH(BP$2,List!$P:$P,0)))
* INDEX(List!$R:$R,MATCH(BP$2,List!$P:$P,0)))</f>
        <v>0</v>
      </c>
      <c r="BQ73" s="357">
        <f ca="1">IF(
COUNTIFS('Project Follow up - Base'!$S$20:$S$96,BQ$2,'Project Follow up - Base'!$F$20:$F$96,$C73)&lt;= INDEX(List!$Q:$Q,MATCH(BQ$2,List!$P:$P,0)),
0,
(COUNTIFS('Project Follow up - Base'!$S$20:$S$96,BQ$2,'Project Follow up - Base'!$F$20:$F$96,$C73)
- INDEX(List!$Q:$Q,MATCH(BQ$2,List!$P:$P,0)))
* INDEX(List!$R:$R,MATCH(BQ$2,List!$P:$P,0)))</f>
        <v>0</v>
      </c>
      <c r="BR73" s="357">
        <f ca="1">IF(
COUNTIFS('Project Follow up - Base'!$S$20:$S$96,BR$2,'Project Follow up - Base'!$F$20:$F$96,$C73)&lt;= INDEX(List!$Q:$Q,MATCH(BR$2,List!$P:$P,0)),
0,
(COUNTIFS('Project Follow up - Base'!$S$20:$S$96,BR$2,'Project Follow up - Base'!$F$20:$F$96,$C73)
- INDEX(List!$Q:$Q,MATCH(BR$2,List!$P:$P,0)))
* INDEX(List!$R:$R,MATCH(BR$2,List!$P:$P,0)))</f>
        <v>0</v>
      </c>
      <c r="BS73" s="357">
        <f ca="1">IF(
COUNTIFS('Project Follow up - Base'!$S$20:$S$96,BS$2,'Project Follow up - Base'!$F$20:$F$96,$C73)&lt;= INDEX(List!$Q:$Q,MATCH(BS$2,List!$P:$P,0)),
0,
(COUNTIFS('Project Follow up - Base'!$S$20:$S$96,BS$2,'Project Follow up - Base'!$F$20:$F$96,$C73)
- INDEX(List!$Q:$Q,MATCH(BS$2,List!$P:$P,0)))
* INDEX(List!$R:$R,MATCH(BS$2,List!$P:$P,0)))</f>
        <v>0</v>
      </c>
      <c r="BT73" s="357">
        <f ca="1">IF(
COUNTIFS('Project Follow up - Base'!$S$20:$S$96,BT$2,'Project Follow up - Base'!$F$20:$F$96,$C73)&lt;= INDEX(List!$Q:$Q,MATCH(BT$2,List!$P:$P,0)),
0,
(COUNTIFS('Project Follow up - Base'!$S$20:$S$96,BT$2,'Project Follow up - Base'!$F$20:$F$96,$C73)
- INDEX(List!$Q:$Q,MATCH(BT$2,List!$P:$P,0)))
* INDEX(List!$R:$R,MATCH(BT$2,List!$P:$P,0)))</f>
        <v>0</v>
      </c>
      <c r="BU73" s="357">
        <f ca="1">IF(
COUNTIFS('Project Follow up - Base'!$S$20:$S$96,BU$2,'Project Follow up - Base'!$F$20:$F$96,$C73)&lt;= INDEX(List!$Q:$Q,MATCH(BU$2,List!$P:$P,0)),
0,
(COUNTIFS('Project Follow up - Base'!$S$20:$S$96,BU$2,'Project Follow up - Base'!$F$20:$F$96,$C73)
- INDEX(List!$Q:$Q,MATCH(BU$2,List!$P:$P,0)))
* INDEX(List!$R:$R,MATCH(BU$2,List!$P:$P,0)))</f>
        <v>0</v>
      </c>
      <c r="BV73" s="357">
        <f ca="1">IF(
COUNTIFS('Project Follow up - Base'!$S$20:$S$96,BV$2,'Project Follow up - Base'!$F$20:$F$96,$C73)&lt;= INDEX(List!$Q:$Q,MATCH(BV$2,List!$P:$P,0)),
0,
(COUNTIFS('Project Follow up - Base'!$S$20:$S$96,BV$2,'Project Follow up - Base'!$F$20:$F$96,$C73)
- INDEX(List!$Q:$Q,MATCH(BV$2,List!$P:$P,0)))
* INDEX(List!$R:$R,MATCH(BV$2,List!$P:$P,0)))</f>
        <v>0</v>
      </c>
      <c r="BW73" s="357">
        <f ca="1">IF(
COUNTIFS('Project Follow up - Base'!$S$20:$S$96,BW$2,'Project Follow up - Base'!$F$20:$F$96,$C73)&lt;= INDEX(List!$Q:$Q,MATCH(BW$2,List!$P:$P,0)),
0,
(COUNTIFS('Project Follow up - Base'!$S$20:$S$96,BW$2,'Project Follow up - Base'!$F$20:$F$96,$C73)
- INDEX(List!$Q:$Q,MATCH(BW$2,List!$P:$P,0)))
* INDEX(List!$R:$R,MATCH(BW$2,List!$P:$P,0)))</f>
        <v>0</v>
      </c>
      <c r="BX73" s="357">
        <f ca="1">IF(
COUNTIFS('Project Follow up - Base'!$S$20:$S$96,BX$2,'Project Follow up - Base'!$F$20:$F$96,$C73)&lt;= INDEX(List!$Q:$Q,MATCH(BX$2,List!$P:$P,0)),
0,
(COUNTIFS('Project Follow up - Base'!$S$20:$S$96,BX$2,'Project Follow up - Base'!$F$20:$F$96,$C73)
- INDEX(List!$Q:$Q,MATCH(BX$2,List!$P:$P,0)))
* INDEX(List!$R:$R,MATCH(BX$2,List!$P:$P,0)))</f>
        <v>0</v>
      </c>
      <c r="BY73" s="357">
        <f ca="1">IF(
COUNTIFS('Project Follow up - Base'!$S$20:$S$96,BY$2,'Project Follow up - Base'!$F$20:$F$96,$C73)&lt;= INDEX(List!$Q:$Q,MATCH(BY$2,List!$P:$P,0)),
0,
(COUNTIFS('Project Follow up - Base'!$S$20:$S$96,BY$2,'Project Follow up - Base'!$F$20:$F$96,$C73)
- INDEX(List!$Q:$Q,MATCH(BY$2,List!$P:$P,0)))
* INDEX(List!$R:$R,MATCH(BY$2,List!$P:$P,0)))</f>
        <v>0</v>
      </c>
      <c r="BZ73" s="357">
        <f ca="1">IF(
COUNTIFS('Project Follow up - Base'!$S$20:$S$96,BZ$2,'Project Follow up - Base'!$F$20:$F$96,$C73)&lt;= INDEX(List!$Q:$Q,MATCH(BZ$2,List!$P:$P,0)),
0,
(COUNTIFS('Project Follow up - Base'!$S$20:$S$96,BZ$2,'Project Follow up - Base'!$F$20:$F$96,$C73)
- INDEX(List!$Q:$Q,MATCH(BZ$2,List!$P:$P,0)))
* INDEX(List!$R:$R,MATCH(BZ$2,List!$P:$P,0)))</f>
        <v>0</v>
      </c>
      <c r="CA73" s="357">
        <f ca="1">IF(
COUNTIFS('Project Follow up - Base'!$S$20:$S$96,CA$2,'Project Follow up - Base'!$F$20:$F$96,$C73)&lt;= INDEX(List!$Q:$Q,MATCH(CA$2,List!$P:$P,0)),
0,
(COUNTIFS('Project Follow up - Base'!$S$20:$S$96,CA$2,'Project Follow up - Base'!$F$20:$F$96,$C73)
- INDEX(List!$Q:$Q,MATCH(CA$2,List!$P:$P,0)))
* INDEX(List!$R:$R,MATCH(CA$2,List!$P:$P,0)))</f>
        <v>0</v>
      </c>
      <c r="CB73" s="357">
        <f ca="1">IF(
COUNTIFS('Project Follow up - Base'!$S$20:$S$96,CB$2,'Project Follow up - Base'!$F$20:$F$96,$C73)&lt;= INDEX(List!$Q:$Q,MATCH(CB$2,List!$P:$P,0)),
0,
(COUNTIFS('Project Follow up - Base'!$S$20:$S$96,CB$2,'Project Follow up - Base'!$F$20:$F$96,$C73)
- INDEX(List!$Q:$Q,MATCH(CB$2,List!$P:$P,0)))
* INDEX(List!$R:$R,MATCH(CB$2,List!$P:$P,0)))</f>
        <v>0</v>
      </c>
      <c r="CC73" s="357">
        <f ca="1">IF(
COUNTIFS('Project Follow up - Base'!$S$20:$S$96,CC$2,'Project Follow up - Base'!$F$20:$F$96,$C73)&lt;= INDEX(List!$Q:$Q,MATCH(CC$2,List!$P:$P,0)),
0,
(COUNTIFS('Project Follow up - Base'!$S$20:$S$96,CC$2,'Project Follow up - Base'!$F$20:$F$96,$C73)
- INDEX(List!$Q:$Q,MATCH(CC$2,List!$P:$P,0)))
* INDEX(List!$R:$R,MATCH(CC$2,List!$P:$P,0)))</f>
        <v>0</v>
      </c>
      <c r="CD73" s="357">
        <f ca="1">IF(
COUNTIFS('Project Follow up - Base'!$S$20:$S$96,CD$2,'Project Follow up - Base'!$F$20:$F$96,$C73)&lt;= INDEX(List!$Q:$Q,MATCH(CD$2,List!$P:$P,0)),
0,
(COUNTIFS('Project Follow up - Base'!$S$20:$S$96,CD$2,'Project Follow up - Base'!$F$20:$F$96,$C73)
- INDEX(List!$Q:$Q,MATCH(CD$2,List!$P:$P,0)))
* INDEX(List!$R:$R,MATCH(CD$2,List!$P:$P,0)))</f>
        <v>0</v>
      </c>
      <c r="CE73" s="357">
        <f ca="1">IF(
COUNTIFS('Project Follow up - Base'!$S$20:$S$96,CE$2,'Project Follow up - Base'!$F$20:$F$96,$C73)&lt;= INDEX(List!$Q:$Q,MATCH(CE$2,List!$P:$P,0)),
0,
(COUNTIFS('Project Follow up - Base'!$S$20:$S$96,CE$2,'Project Follow up - Base'!$F$20:$F$96,$C73)
- INDEX(List!$Q:$Q,MATCH(CE$2,List!$P:$P,0)))
* INDEX(List!$R:$R,MATCH(CE$2,List!$P:$P,0)))</f>
        <v>0</v>
      </c>
      <c r="CF73" s="357">
        <f ca="1">IF(
COUNTIFS('Project Follow up - Base'!$S$20:$S$96,CF$2,'Project Follow up - Base'!$F$20:$F$96,$C73)&lt;= INDEX(List!$Q:$Q,MATCH(CF$2,List!$P:$P,0)),
0,
(COUNTIFS('Project Follow up - Base'!$S$20:$S$96,CF$2,'Project Follow up - Base'!$F$20:$F$96,$C73)
- INDEX(List!$Q:$Q,MATCH(CF$2,List!$P:$P,0)))
* INDEX(List!$R:$R,MATCH(CF$2,List!$P:$P,0)))</f>
        <v>0</v>
      </c>
      <c r="CG73" s="357">
        <f ca="1">IF(
COUNTIFS('Project Follow up - Base'!$S$20:$S$96,CG$2,'Project Follow up - Base'!$F$20:$F$96,$C73)&lt;= INDEX(List!$Q:$Q,MATCH(CG$2,List!$P:$P,0)),
0,
(COUNTIFS('Project Follow up - Base'!$S$20:$S$96,CG$2,'Project Follow up - Base'!$F$20:$F$96,$C73)
- INDEX(List!$Q:$Q,MATCH(CG$2,List!$P:$P,0)))
* INDEX(List!$R:$R,MATCH(CG$2,List!$P:$P,0)))</f>
        <v>0</v>
      </c>
      <c r="CH73" s="357">
        <f ca="1">IF(
COUNTIFS('Project Follow up - Base'!$S$20:$S$96,CH$2,'Project Follow up - Base'!$F$20:$F$96,$C73)&lt;= INDEX(List!$Q:$Q,MATCH(CH$2,List!$P:$P,0)),
0,
(COUNTIFS('Project Follow up - Base'!$S$20:$S$96,CH$2,'Project Follow up - Base'!$F$20:$F$96,$C73)
- INDEX(List!$Q:$Q,MATCH(CH$2,List!$P:$P,0)))
* INDEX(List!$R:$R,MATCH(CH$2,List!$P:$P,0)))</f>
        <v>0</v>
      </c>
      <c r="CI73" s="357">
        <f ca="1">IF(
COUNTIFS('Project Follow up - Base'!$S$20:$S$96,CI$2,'Project Follow up - Base'!$F$20:$F$96,$C73)&lt;= INDEX(List!$Q:$Q,MATCH(CI$2,List!$P:$P,0)),
0,
(COUNTIFS('Project Follow up - Base'!$S$20:$S$96,CI$2,'Project Follow up - Base'!$F$20:$F$96,$C73)
- INDEX(List!$Q:$Q,MATCH(CI$2,List!$P:$P,0)))
* INDEX(List!$R:$R,MATCH(CI$2,List!$P:$P,0)))</f>
        <v>0</v>
      </c>
      <c r="CJ73" s="357">
        <f ca="1">IF(
COUNTIFS('Project Follow up - Base'!$S$20:$S$96,CJ$2,'Project Follow up - Base'!$F$20:$F$96,$C73)&lt;= INDEX(List!$Q:$Q,MATCH(CJ$2,List!$P:$P,0)),
0,
(COUNTIFS('Project Follow up - Base'!$S$20:$S$96,CJ$2,'Project Follow up - Base'!$F$20:$F$96,$C73)
- INDEX(List!$Q:$Q,MATCH(CJ$2,List!$P:$P,0)))
* INDEX(List!$R:$R,MATCH(CJ$2,List!$P:$P,0)))</f>
        <v>0</v>
      </c>
      <c r="CK73" s="357">
        <f ca="1">IF(
COUNTIFS('Project Follow up - Base'!$S$20:$S$96,CK$2,'Project Follow up - Base'!$F$20:$F$96,$C73)&lt;= INDEX(List!$Q:$Q,MATCH(CK$2,List!$P:$P,0)),
0,
(COUNTIFS('Project Follow up - Base'!$S$20:$S$96,CK$2,'Project Follow up - Base'!$F$20:$F$96,$C73)
- INDEX(List!$Q:$Q,MATCH(CK$2,List!$P:$P,0)))
* INDEX(List!$R:$R,MATCH(CK$2,List!$P:$P,0)))</f>
        <v>0</v>
      </c>
      <c r="CL73" s="357">
        <f ca="1">IF(
COUNTIFS('Project Follow up - Base'!$S$20:$S$96,CL$2,'Project Follow up - Base'!$F$20:$F$96,$C73)&lt;= INDEX(List!$Q:$Q,MATCH(CL$2,List!$P:$P,0)),
0,
(COUNTIFS('Project Follow up - Base'!$S$20:$S$96,CL$2,'Project Follow up - Base'!$F$20:$F$96,$C73)
- INDEX(List!$Q:$Q,MATCH(CL$2,List!$P:$P,0)))
* INDEX(List!$R:$R,MATCH(CL$2,List!$P:$P,0)))</f>
        <v>0</v>
      </c>
      <c r="CM73" s="357">
        <f ca="1">IF(
COUNTIFS('Project Follow up - Base'!$S$20:$S$96,CM$2,'Project Follow up - Base'!$F$20:$F$96,$C73)&lt;= INDEX(List!$Q:$Q,MATCH(CM$2,List!$P:$P,0)),
0,
(COUNTIFS('Project Follow up - Base'!$S$20:$S$96,CM$2,'Project Follow up - Base'!$F$20:$F$96,$C73)
- INDEX(List!$Q:$Q,MATCH(CM$2,List!$P:$P,0)))
* INDEX(List!$R:$R,MATCH(CM$2,List!$P:$P,0)))</f>
        <v>0</v>
      </c>
      <c r="CN73" s="357">
        <f ca="1">IF(
COUNTIFS('Project Follow up - Base'!$S$20:$S$96,CN$2,'Project Follow up - Base'!$F$20:$F$96,$C73)&lt;= INDEX(List!$Q:$Q,MATCH(CN$2,List!$P:$P,0)),
0,
(COUNTIFS('Project Follow up - Base'!$S$20:$S$96,CN$2,'Project Follow up - Base'!$F$20:$F$96,$C73)
- INDEX(List!$Q:$Q,MATCH(CN$2,List!$P:$P,0)))
* INDEX(List!$R:$R,MATCH(CN$2,List!$P:$P,0)))</f>
        <v>0</v>
      </c>
      <c r="CO73" s="357">
        <f ca="1">IF(
COUNTIFS('Project Follow up - Base'!$S$20:$S$96,CO$2,'Project Follow up - Base'!$F$20:$F$96,$C73)&lt;= INDEX(List!$Q:$Q,MATCH(CO$2,List!$P:$P,0)),
0,
(COUNTIFS('Project Follow up - Base'!$S$20:$S$96,CO$2,'Project Follow up - Base'!$F$20:$F$96,$C73)
- INDEX(List!$Q:$Q,MATCH(CO$2,List!$P:$P,0)))
* INDEX(List!$R:$R,MATCH(CO$2,List!$P:$P,0)))</f>
        <v>0</v>
      </c>
      <c r="CP73" s="357">
        <f ca="1">IF(
COUNTIFS('Project Follow up - Base'!$S$20:$S$96,CP$2,'Project Follow up - Base'!$F$20:$F$96,$C73)&lt;= INDEX(List!$Q:$Q,MATCH(CP$2,List!$P:$P,0)),
0,
(COUNTIFS('Project Follow up - Base'!$S$20:$S$96,CP$2,'Project Follow up - Base'!$F$20:$F$96,$C73)
- INDEX(List!$Q:$Q,MATCH(CP$2,List!$P:$P,0)))
* INDEX(List!$R:$R,MATCH(CP$2,List!$P:$P,0)))</f>
        <v>0</v>
      </c>
      <c r="CQ73" s="357">
        <f ca="1">IF(
COUNTIFS('Project Follow up - Base'!$S$20:$S$96,CQ$2,'Project Follow up - Base'!$F$20:$F$96,$C73)&lt;= INDEX(List!$Q:$Q,MATCH(CQ$2,List!$P:$P,0)),
0,
(COUNTIFS('Project Follow up - Base'!$S$20:$S$96,CQ$2,'Project Follow up - Base'!$F$20:$F$96,$C73)
- INDEX(List!$Q:$Q,MATCH(CQ$2,List!$P:$P,0)))
* INDEX(List!$R:$R,MATCH(CQ$2,List!$P:$P,0)))</f>
        <v>0</v>
      </c>
      <c r="CR73" s="357">
        <f ca="1">IF(
COUNTIFS('Project Follow up - Base'!$S$20:$S$96,CR$2,'Project Follow up - Base'!$F$20:$F$96,$C73)&lt;= INDEX(List!$Q:$Q,MATCH(CR$2,List!$P:$P,0)),
0,
(COUNTIFS('Project Follow up - Base'!$S$20:$S$96,CR$2,'Project Follow up - Base'!$F$20:$F$96,$C73)
- INDEX(List!$Q:$Q,MATCH(CR$2,List!$P:$P,0)))
* INDEX(List!$R:$R,MATCH(CR$2,List!$P:$P,0)))</f>
        <v>0</v>
      </c>
      <c r="CS73" s="357">
        <f ca="1">IF(
COUNTIFS('Project Follow up - Base'!$S$20:$S$96,CS$2,'Project Follow up - Base'!$F$20:$F$96,$C73)&lt;= INDEX(List!$Q:$Q,MATCH(CS$2,List!$P:$P,0)),
0,
(COUNTIFS('Project Follow up - Base'!$S$20:$S$96,CS$2,'Project Follow up - Base'!$F$20:$F$96,$C73)
- INDEX(List!$Q:$Q,MATCH(CS$2,List!$P:$P,0)))
* INDEX(List!$R:$R,MATCH(CS$2,List!$P:$P,0)))</f>
        <v>0</v>
      </c>
      <c r="CT73" s="357">
        <f ca="1">IF(
COUNTIFS('Project Follow up - Base'!$S$20:$S$96,CT$2,'Project Follow up - Base'!$F$20:$F$96,$C73)&lt;= INDEX(List!$Q:$Q,MATCH(CT$2,List!$P:$P,0)),
0,
(COUNTIFS('Project Follow up - Base'!$S$20:$S$96,CT$2,'Project Follow up - Base'!$F$20:$F$96,$C73)
- INDEX(List!$Q:$Q,MATCH(CT$2,List!$P:$P,0)))
* INDEX(List!$R:$R,MATCH(CT$2,List!$P:$P,0)))</f>
        <v>0</v>
      </c>
      <c r="CU73" s="357">
        <f ca="1">IF(
COUNTIFS('Project Follow up - Base'!$S$20:$S$96,CU$2,'Project Follow up - Base'!$F$20:$F$96,$C73)&lt;= INDEX(List!$Q:$Q,MATCH(CU$2,List!$P:$P,0)),
0,
(COUNTIFS('Project Follow up - Base'!$S$20:$S$96,CU$2,'Project Follow up - Base'!$F$20:$F$96,$C73)
- INDEX(List!$Q:$Q,MATCH(CU$2,List!$P:$P,0)))
* INDEX(List!$R:$R,MATCH(CU$2,List!$P:$P,0)))</f>
        <v>0</v>
      </c>
      <c r="CV73" s="357">
        <f ca="1">IF(
COUNTIFS('Project Follow up - Base'!$S$20:$S$96,CV$2,'Project Follow up - Base'!$F$20:$F$96,$C73)&lt;= INDEX(List!$Q:$Q,MATCH(CV$2,List!$P:$P,0)),
0,
(COUNTIFS('Project Follow up - Base'!$S$20:$S$96,CV$2,'Project Follow up - Base'!$F$20:$F$96,$C73)
- INDEX(List!$Q:$Q,MATCH(CV$2,List!$P:$P,0)))
* INDEX(List!$R:$R,MATCH(CV$2,List!$P:$P,0)))</f>
        <v>0</v>
      </c>
      <c r="CW73" s="357">
        <f ca="1">IF(
COUNTIFS('Project Follow up - Base'!$S$20:$S$96,CW$2,'Project Follow up - Base'!$F$20:$F$96,$C73)&lt;= INDEX(List!$Q:$Q,MATCH(CW$2,List!$P:$P,0)),
0,
(COUNTIFS('Project Follow up - Base'!$S$20:$S$96,CW$2,'Project Follow up - Base'!$F$20:$F$96,$C73)
- INDEX(List!$Q:$Q,MATCH(CW$2,List!$P:$P,0)))
* INDEX(List!$R:$R,MATCH(CW$2,List!$P:$P,0)))</f>
        <v>0</v>
      </c>
      <c r="CX73" s="357">
        <f ca="1">IF(
COUNTIFS('Project Follow up - Base'!$S$20:$S$96,CX$2,'Project Follow up - Base'!$F$20:$F$96,$C73)&lt;= INDEX(List!$Q:$Q,MATCH(CX$2,List!$P:$P,0)),
0,
(COUNTIFS('Project Follow up - Base'!$S$20:$S$96,CX$2,'Project Follow up - Base'!$F$20:$F$96,$C73)
- INDEX(List!$Q:$Q,MATCH(CX$2,List!$P:$P,0)))
* INDEX(List!$R:$R,MATCH(CX$2,List!$P:$P,0)))</f>
        <v>0</v>
      </c>
      <c r="CY73" s="357">
        <f ca="1">IF(
COUNTIFS('Project Follow up - Base'!$S$20:$S$96,CY$2,'Project Follow up - Base'!$F$20:$F$96,$C73)&lt;= INDEX(List!$Q:$Q,MATCH(CY$2,List!$P:$P,0)),
0,
(COUNTIFS('Project Follow up - Base'!$S$20:$S$96,CY$2,'Project Follow up - Base'!$F$20:$F$96,$C73)
- INDEX(List!$Q:$Q,MATCH(CY$2,List!$P:$P,0)))
* INDEX(List!$R:$R,MATCH(CY$2,List!$P:$P,0)))</f>
        <v>0</v>
      </c>
      <c r="CZ73" s="357">
        <f ca="1">IF(
COUNTIFS('Project Follow up - Base'!$S$20:$S$96,CZ$2,'Project Follow up - Base'!$F$20:$F$96,$C73)&lt;= INDEX(List!$Q:$Q,MATCH(CZ$2,List!$P:$P,0)),
0,
(COUNTIFS('Project Follow up - Base'!$S$20:$S$96,CZ$2,'Project Follow up - Base'!$F$20:$F$96,$C73)
- INDEX(List!$Q:$Q,MATCH(CZ$2,List!$P:$P,0)))
* INDEX(List!$R:$R,MATCH(CZ$2,List!$P:$P,0)))</f>
        <v>0</v>
      </c>
      <c r="DA73" s="357">
        <f ca="1">IF(
COUNTIFS('Project Follow up - Base'!$S$20:$S$96,DA$2,'Project Follow up - Base'!$F$20:$F$96,$C73)&lt;= INDEX(List!$Q:$Q,MATCH(DA$2,List!$P:$P,0)),
0,
(COUNTIFS('Project Follow up - Base'!$S$20:$S$96,DA$2,'Project Follow up - Base'!$F$20:$F$96,$C73)
- INDEX(List!$Q:$Q,MATCH(DA$2,List!$P:$P,0)))
* INDEX(List!$R:$R,MATCH(DA$2,List!$P:$P,0)))</f>
        <v>0</v>
      </c>
      <c r="DB73" s="357">
        <f ca="1">IF(
COUNTIFS('Project Follow up - Base'!$S$20:$S$96,DB$2,'Project Follow up - Base'!$F$20:$F$96,$C73)&lt;= INDEX(List!$Q:$Q,MATCH(DB$2,List!$P:$P,0)),
0,
(COUNTIFS('Project Follow up - Base'!$S$20:$S$96,DB$2,'Project Follow up - Base'!$F$20:$F$96,$C73)
- INDEX(List!$Q:$Q,MATCH(DB$2,List!$P:$P,0)))
* INDEX(List!$R:$R,MATCH(DB$2,List!$P:$P,0)))</f>
        <v>0</v>
      </c>
    </row>
    <row r="74" spans="1:106" x14ac:dyDescent="0.2">
      <c r="A74" s="353">
        <f>COUNTIF('Project Follow up - Base'!$F$20:$F$96,C74)</f>
        <v>0</v>
      </c>
      <c r="B74" s="353">
        <f>'Employees Summary'!B75</f>
        <v>0</v>
      </c>
      <c r="C74" s="353">
        <f>'Employees Summary'!C75</f>
        <v>0</v>
      </c>
      <c r="D74" s="354" t="str">
        <f>IF(C74=0,"", IF(A74&gt;0,1-(G74*[1]KPI!$C$3)-(H74*[1]KPI!$C$4),""))</f>
        <v/>
      </c>
      <c r="E74" s="365" t="str">
        <f>IF(OR(C74='Project Follow up - Base'!$D$17,C74='Project Follow up - Base'!$D$38,C74='Project Follow up - Base'!$D$74), IF(SUMIF(B:B,B74,A:A)=0,"", AVERAGEIF(B:B,B74,D:D)),"")</f>
        <v/>
      </c>
      <c r="F74" s="366">
        <f>SUMIF('Project Follow up - Base'!$F$20:$F$102,'Employees KPIs'!C74,'Project Follow up - Base'!$AA$20:$AA$102)</f>
        <v>0</v>
      </c>
      <c r="G74" s="355">
        <f>IF( F74=0,
   0,
   IF(
     F74-
     [1]KPI!$F$3
     &lt;0,0,
     F74-
     [1]KPI!$F$3
    )*
     [1]KPI!$G$3
)</f>
        <v>0</v>
      </c>
      <c r="H74" s="355">
        <f t="shared" ca="1" si="1"/>
        <v>0</v>
      </c>
      <c r="I74" s="356">
        <f ca="1">IF(
COUNTIFS('Project Follow up - Base'!$S$20:$S$96,I$2,'Project Follow up - Base'!$F$20:$F$96,$C74)&lt;= INDEX(List!$Q:$Q,MATCH(I$2,List!$P:$P,0)),
0,
(COUNTIFS('Project Follow up - Base'!$S$20:$S$96,I$2,'Project Follow up - Base'!$F$20:$F$96,$C74)
- INDEX(List!$Q:$Q,MATCH(I$2,List!$P:$P,0)))
* INDEX(List!$R:$R,MATCH(I$2,List!$P:$P,0)))</f>
        <v>0</v>
      </c>
      <c r="J74" s="357">
        <f ca="1">IF(
COUNTIFS('Project Follow up - Base'!$S$20:$S$96,J$2,'Project Follow up - Base'!$F$20:$F$96,$C74)&lt;= INDEX(List!$Q:$Q,MATCH(J$2,List!$P:$P,0)),
0,
(COUNTIFS('Project Follow up - Base'!$S$20:$S$96,J$2,'Project Follow up - Base'!$F$20:$F$96,$C74)
- INDEX(List!$Q:$Q,MATCH(J$2,List!$P:$P,0)))
* INDEX(List!$R:$R,MATCH(J$2,List!$P:$P,0)))</f>
        <v>0</v>
      </c>
      <c r="K74" s="357">
        <f ca="1">IF(
COUNTIFS('Project Follow up - Base'!$S$20:$S$96,K$2,'Project Follow up - Base'!$F$20:$F$96,$C74)&lt;= INDEX(List!$Q:$Q,MATCH(K$2,List!$P:$P,0)),
0,
(COUNTIFS('Project Follow up - Base'!$S$20:$S$96,K$2,'Project Follow up - Base'!$F$20:$F$96,$C74)
- INDEX(List!$Q:$Q,MATCH(K$2,List!$P:$P,0)))
* INDEX(List!$R:$R,MATCH(K$2,List!$P:$P,0)))</f>
        <v>0</v>
      </c>
      <c r="L74" s="357">
        <f ca="1">IF(
COUNTIFS('Project Follow up - Base'!$S$20:$S$96,L$2,'Project Follow up - Base'!$F$20:$F$96,$C74)&lt;= INDEX(List!$Q:$Q,MATCH(L$2,List!$P:$P,0)),
0,
(COUNTIFS('Project Follow up - Base'!$S$20:$S$96,L$2,'Project Follow up - Base'!$F$20:$F$96,$C74)
- INDEX(List!$Q:$Q,MATCH(L$2,List!$P:$P,0)))
* INDEX(List!$R:$R,MATCH(L$2,List!$P:$P,0)))</f>
        <v>0</v>
      </c>
      <c r="M74" s="357">
        <f ca="1">IF(
COUNTIFS('Project Follow up - Base'!$S$20:$S$96,M$2,'Project Follow up - Base'!$F$20:$F$96,$C74)&lt;= INDEX(List!$Q:$Q,MATCH(M$2,List!$P:$P,0)),
0,
(COUNTIFS('Project Follow up - Base'!$S$20:$S$96,M$2,'Project Follow up - Base'!$F$20:$F$96,$C74)
- INDEX(List!$Q:$Q,MATCH(M$2,List!$P:$P,0)))
* INDEX(List!$R:$R,MATCH(M$2,List!$P:$P,0)))</f>
        <v>0</v>
      </c>
      <c r="N74" s="357">
        <f ca="1">IF(
COUNTIFS('Project Follow up - Base'!$S$20:$S$96,N$2,'Project Follow up - Base'!$F$20:$F$96,$C74)&lt;= INDEX(List!$Q:$Q,MATCH(N$2,List!$P:$P,0)),
0,
(COUNTIFS('Project Follow up - Base'!$S$20:$S$96,N$2,'Project Follow up - Base'!$F$20:$F$96,$C74)
- INDEX(List!$Q:$Q,MATCH(N$2,List!$P:$P,0)))
* INDEX(List!$R:$R,MATCH(N$2,List!$P:$P,0)))</f>
        <v>0</v>
      </c>
      <c r="O74" s="357">
        <f ca="1">IF(
COUNTIFS('Project Follow up - Base'!$S$20:$S$96,O$2,'Project Follow up - Base'!$F$20:$F$96,$C74)&lt;= INDEX(List!$Q:$Q,MATCH(O$2,List!$P:$P,0)),
0,
(COUNTIFS('Project Follow up - Base'!$S$20:$S$96,O$2,'Project Follow up - Base'!$F$20:$F$96,$C74)
- INDEX(List!$Q:$Q,MATCH(O$2,List!$P:$P,0)))
* INDEX(List!$R:$R,MATCH(O$2,List!$P:$P,0)))</f>
        <v>0</v>
      </c>
      <c r="P74" s="357">
        <f ca="1">IF(
COUNTIFS('Project Follow up - Base'!$S$20:$S$96,P$2,'Project Follow up - Base'!$F$20:$F$96,$C74)&lt;= INDEX(List!$Q:$Q,MATCH(P$2,List!$P:$P,0)),
0,
(COUNTIFS('Project Follow up - Base'!$S$20:$S$96,P$2,'Project Follow up - Base'!$F$20:$F$96,$C74)
- INDEX(List!$Q:$Q,MATCH(P$2,List!$P:$P,0)))
* INDEX(List!$R:$R,MATCH(P$2,List!$P:$P,0)))</f>
        <v>0</v>
      </c>
      <c r="Q74" s="357">
        <f ca="1">IF(
COUNTIFS('Project Follow up - Base'!$S$20:$S$96,Q$2,'Project Follow up - Base'!$F$20:$F$96,$C74)&lt;= INDEX(List!$Q:$Q,MATCH(Q$2,List!$P:$P,0)),
0,
(COUNTIFS('Project Follow up - Base'!$S$20:$S$96,Q$2,'Project Follow up - Base'!$F$20:$F$96,$C74)
- INDEX(List!$Q:$Q,MATCH(Q$2,List!$P:$P,0)))
* INDEX(List!$R:$R,MATCH(Q$2,List!$P:$P,0)))</f>
        <v>0</v>
      </c>
      <c r="R74" s="357">
        <f ca="1">IF(
COUNTIFS('Project Follow up - Base'!$S$20:$S$96,R$2,'Project Follow up - Base'!$F$20:$F$96,$C74)&lt;= INDEX(List!$Q:$Q,MATCH(R$2,List!$P:$P,0)),
0,
(COUNTIFS('Project Follow up - Base'!$S$20:$S$96,R$2,'Project Follow up - Base'!$F$20:$F$96,$C74)
- INDEX(List!$Q:$Q,MATCH(R$2,List!$P:$P,0)))
* INDEX(List!$R:$R,MATCH(R$2,List!$P:$P,0)))</f>
        <v>0</v>
      </c>
      <c r="S74" s="357">
        <f ca="1">IF(
COUNTIFS('Project Follow up - Base'!$S$20:$S$96,S$2,'Project Follow up - Base'!$F$20:$F$96,$C74)&lt;= INDEX(List!$Q:$Q,MATCH(S$2,List!$P:$P,0)),
0,
(COUNTIFS('Project Follow up - Base'!$S$20:$S$96,S$2,'Project Follow up - Base'!$F$20:$F$96,$C74)
- INDEX(List!$Q:$Q,MATCH(S$2,List!$P:$P,0)))
* INDEX(List!$R:$R,MATCH(S$2,List!$P:$P,0)))</f>
        <v>0</v>
      </c>
      <c r="T74" s="357">
        <f ca="1">IF(
COUNTIFS('Project Follow up - Base'!$S$20:$S$96,T$2,'Project Follow up - Base'!$F$20:$F$96,$C74)&lt;= INDEX(List!$Q:$Q,MATCH(T$2,List!$P:$P,0)),
0,
(COUNTIFS('Project Follow up - Base'!$S$20:$S$96,T$2,'Project Follow up - Base'!$F$20:$F$96,$C74)
- INDEX(List!$Q:$Q,MATCH(T$2,List!$P:$P,0)))
* INDEX(List!$R:$R,MATCH(T$2,List!$P:$P,0)))</f>
        <v>0</v>
      </c>
      <c r="U74" s="357">
        <f ca="1">IF(
COUNTIFS('Project Follow up - Base'!$S$20:$S$96,U$2,'Project Follow up - Base'!$F$20:$F$96,$C74)&lt;= INDEX(List!$Q:$Q,MATCH(U$2,List!$P:$P,0)),
0,
(COUNTIFS('Project Follow up - Base'!$S$20:$S$96,U$2,'Project Follow up - Base'!$F$20:$F$96,$C74)
- INDEX(List!$Q:$Q,MATCH(U$2,List!$P:$P,0)))
* INDEX(List!$R:$R,MATCH(U$2,List!$P:$P,0)))</f>
        <v>0</v>
      </c>
      <c r="V74" s="357">
        <f ca="1">IF(
COUNTIFS('Project Follow up - Base'!$S$20:$S$96,V$2,'Project Follow up - Base'!$F$20:$F$96,$C74)&lt;= INDEX(List!$Q:$Q,MATCH(V$2,List!$P:$P,0)),
0,
(COUNTIFS('Project Follow up - Base'!$S$20:$S$96,V$2,'Project Follow up - Base'!$F$20:$F$96,$C74)
- INDEX(List!$Q:$Q,MATCH(V$2,List!$P:$P,0)))
* INDEX(List!$R:$R,MATCH(V$2,List!$P:$P,0)))</f>
        <v>0</v>
      </c>
      <c r="W74" s="357">
        <f ca="1">IF(
COUNTIFS('Project Follow up - Base'!$S$20:$S$96,W$2,'Project Follow up - Base'!$F$20:$F$96,$C74)&lt;= INDEX(List!$Q:$Q,MATCH(W$2,List!$P:$P,0)),
0,
(COUNTIFS('Project Follow up - Base'!$S$20:$S$96,W$2,'Project Follow up - Base'!$F$20:$F$96,$C74)
- INDEX(List!$Q:$Q,MATCH(W$2,List!$P:$P,0)))
* INDEX(List!$R:$R,MATCH(W$2,List!$P:$P,0)))</f>
        <v>0</v>
      </c>
      <c r="X74" s="357">
        <f ca="1">IF(
COUNTIFS('Project Follow up - Base'!$S$20:$S$96,X$2,'Project Follow up - Base'!$F$20:$F$96,$C74)&lt;= INDEX(List!$Q:$Q,MATCH(X$2,List!$P:$P,0)),
0,
(COUNTIFS('Project Follow up - Base'!$S$20:$S$96,X$2,'Project Follow up - Base'!$F$20:$F$96,$C74)
- INDEX(List!$Q:$Q,MATCH(X$2,List!$P:$P,0)))
* INDEX(List!$R:$R,MATCH(X$2,List!$P:$P,0)))</f>
        <v>0</v>
      </c>
      <c r="Y74" s="357">
        <f ca="1">IF(
COUNTIFS('Project Follow up - Base'!$S$20:$S$96,Y$2,'Project Follow up - Base'!$F$20:$F$96,$C74)&lt;= INDEX(List!$Q:$Q,MATCH(Y$2,List!$P:$P,0)),
0,
(COUNTIFS('Project Follow up - Base'!$S$20:$S$96,Y$2,'Project Follow up - Base'!$F$20:$F$96,$C74)
- INDEX(List!$Q:$Q,MATCH(Y$2,List!$P:$P,0)))
* INDEX(List!$R:$R,MATCH(Y$2,List!$P:$P,0)))</f>
        <v>0</v>
      </c>
      <c r="Z74" s="357">
        <f ca="1">IF(
COUNTIFS('Project Follow up - Base'!$S$20:$S$96,Z$2,'Project Follow up - Base'!$F$20:$F$96,$C74)&lt;= INDEX(List!$Q:$Q,MATCH(Z$2,List!$P:$P,0)),
0,
(COUNTIFS('Project Follow up - Base'!$S$20:$S$96,Z$2,'Project Follow up - Base'!$F$20:$F$96,$C74)
- INDEX(List!$Q:$Q,MATCH(Z$2,List!$P:$P,0)))
* INDEX(List!$R:$R,MATCH(Z$2,List!$P:$P,0)))</f>
        <v>0</v>
      </c>
      <c r="AA74" s="357">
        <f ca="1">IF(
COUNTIFS('Project Follow up - Base'!$S$20:$S$96,AA$2,'Project Follow up - Base'!$F$20:$F$96,$C74)&lt;= INDEX(List!$Q:$Q,MATCH(AA$2,List!$P:$P,0)),
0,
(COUNTIFS('Project Follow up - Base'!$S$20:$S$96,AA$2,'Project Follow up - Base'!$F$20:$F$96,$C74)
- INDEX(List!$Q:$Q,MATCH(AA$2,List!$P:$P,0)))
* INDEX(List!$R:$R,MATCH(AA$2,List!$P:$P,0)))</f>
        <v>0</v>
      </c>
      <c r="AB74" s="357">
        <f ca="1">IF(
COUNTIFS('Project Follow up - Base'!$S$20:$S$96,AB$2,'Project Follow up - Base'!$F$20:$F$96,$C74)&lt;= INDEX(List!$Q:$Q,MATCH(AB$2,List!$P:$P,0)),
0,
(COUNTIFS('Project Follow up - Base'!$S$20:$S$96,AB$2,'Project Follow up - Base'!$F$20:$F$96,$C74)
- INDEX(List!$Q:$Q,MATCH(AB$2,List!$P:$P,0)))
* INDEX(List!$R:$R,MATCH(AB$2,List!$P:$P,0)))</f>
        <v>0</v>
      </c>
      <c r="AC74" s="357">
        <f ca="1">IF(
COUNTIFS('Project Follow up - Base'!$S$20:$S$96,AC$2,'Project Follow up - Base'!$F$20:$F$96,$C74)&lt;= INDEX(List!$Q:$Q,MATCH(AC$2,List!$P:$P,0)),
0,
(COUNTIFS('Project Follow up - Base'!$S$20:$S$96,AC$2,'Project Follow up - Base'!$F$20:$F$96,$C74)
- INDEX(List!$Q:$Q,MATCH(AC$2,List!$P:$P,0)))
* INDEX(List!$R:$R,MATCH(AC$2,List!$P:$P,0)))</f>
        <v>0</v>
      </c>
      <c r="AD74" s="357">
        <f ca="1">IF(
COUNTIFS('Project Follow up - Base'!$S$20:$S$96,AD$2,'Project Follow up - Base'!$F$20:$F$96,$C74)&lt;= INDEX(List!$Q:$Q,MATCH(AD$2,List!$P:$P,0)),
0,
(COUNTIFS('Project Follow up - Base'!$S$20:$S$96,AD$2,'Project Follow up - Base'!$F$20:$F$96,$C74)
- INDEX(List!$Q:$Q,MATCH(AD$2,List!$P:$P,0)))
* INDEX(List!$R:$R,MATCH(AD$2,List!$P:$P,0)))</f>
        <v>0</v>
      </c>
      <c r="AE74" s="357">
        <f ca="1">IF(
COUNTIFS('Project Follow up - Base'!$S$20:$S$96,AE$2,'Project Follow up - Base'!$F$20:$F$96,$C74)&lt;= INDEX(List!$Q:$Q,MATCH(AE$2,List!$P:$P,0)),
0,
(COUNTIFS('Project Follow up - Base'!$S$20:$S$96,AE$2,'Project Follow up - Base'!$F$20:$F$96,$C74)
- INDEX(List!$Q:$Q,MATCH(AE$2,List!$P:$P,0)))
* INDEX(List!$R:$R,MATCH(AE$2,List!$P:$P,0)))</f>
        <v>0</v>
      </c>
      <c r="AF74" s="357">
        <f ca="1">IF(
COUNTIFS('Project Follow up - Base'!$S$20:$S$96,AF$2,'Project Follow up - Base'!$F$20:$F$96,$C74)&lt;= INDEX(List!$Q:$Q,MATCH(AF$2,List!$P:$P,0)),
0,
(COUNTIFS('Project Follow up - Base'!$S$20:$S$96,AF$2,'Project Follow up - Base'!$F$20:$F$96,$C74)
- INDEX(List!$Q:$Q,MATCH(AF$2,List!$P:$P,0)))
* INDEX(List!$R:$R,MATCH(AF$2,List!$P:$P,0)))</f>
        <v>0</v>
      </c>
      <c r="AG74" s="357">
        <f ca="1">IF(
COUNTIFS('Project Follow up - Base'!$S$20:$S$96,AG$2,'Project Follow up - Base'!$F$20:$F$96,$C74)&lt;= INDEX(List!$Q:$Q,MATCH(AG$2,List!$P:$P,0)),
0,
(COUNTIFS('Project Follow up - Base'!$S$20:$S$96,AG$2,'Project Follow up - Base'!$F$20:$F$96,$C74)
- INDEX(List!$Q:$Q,MATCH(AG$2,List!$P:$P,0)))
* INDEX(List!$R:$R,MATCH(AG$2,List!$P:$P,0)))</f>
        <v>0</v>
      </c>
      <c r="AH74" s="357">
        <f ca="1">IF(
COUNTIFS('Project Follow up - Base'!$S$20:$S$96,AH$2,'Project Follow up - Base'!$F$20:$F$96,$C74)&lt;= INDEX(List!$Q:$Q,MATCH(AH$2,List!$P:$P,0)),
0,
(COUNTIFS('Project Follow up - Base'!$S$20:$S$96,AH$2,'Project Follow up - Base'!$F$20:$F$96,$C74)
- INDEX(List!$Q:$Q,MATCH(AH$2,List!$P:$P,0)))
* INDEX(List!$R:$R,MATCH(AH$2,List!$P:$P,0)))</f>
        <v>0</v>
      </c>
      <c r="AI74" s="357">
        <f ca="1">IF(
COUNTIFS('Project Follow up - Base'!$S$20:$S$96,AI$2,'Project Follow up - Base'!$F$20:$F$96,$C74)&lt;= INDEX(List!$Q:$Q,MATCH(AI$2,List!$P:$P,0)),
0,
(COUNTIFS('Project Follow up - Base'!$S$20:$S$96,AI$2,'Project Follow up - Base'!$F$20:$F$96,$C74)
- INDEX(List!$Q:$Q,MATCH(AI$2,List!$P:$P,0)))
* INDEX(List!$R:$R,MATCH(AI$2,List!$P:$P,0)))</f>
        <v>0</v>
      </c>
      <c r="AJ74" s="357">
        <f ca="1">IF(
COUNTIFS('Project Follow up - Base'!$S$20:$S$96,AJ$2,'Project Follow up - Base'!$F$20:$F$96,$C74)&lt;= INDEX(List!$Q:$Q,MATCH(AJ$2,List!$P:$P,0)),
0,
(COUNTIFS('Project Follow up - Base'!$S$20:$S$96,AJ$2,'Project Follow up - Base'!$F$20:$F$96,$C74)
- INDEX(List!$Q:$Q,MATCH(AJ$2,List!$P:$P,0)))
* INDEX(List!$R:$R,MATCH(AJ$2,List!$P:$P,0)))</f>
        <v>0</v>
      </c>
      <c r="AK74" s="357">
        <f ca="1">IF(
COUNTIFS('Project Follow up - Base'!$S$20:$S$96,AK$2,'Project Follow up - Base'!$F$20:$F$96,$C74)&lt;= INDEX(List!$Q:$Q,MATCH(AK$2,List!$P:$P,0)),
0,
(COUNTIFS('Project Follow up - Base'!$S$20:$S$96,AK$2,'Project Follow up - Base'!$F$20:$F$96,$C74)
- INDEX(List!$Q:$Q,MATCH(AK$2,List!$P:$P,0)))
* INDEX(List!$R:$R,MATCH(AK$2,List!$P:$P,0)))</f>
        <v>0</v>
      </c>
      <c r="AL74" s="357">
        <f ca="1">IF(
COUNTIFS('Project Follow up - Base'!$S$20:$S$96,AL$2,'Project Follow up - Base'!$F$20:$F$96,$C74)&lt;= INDEX(List!$Q:$Q,MATCH(AL$2,List!$P:$P,0)),
0,
(COUNTIFS('Project Follow up - Base'!$S$20:$S$96,AL$2,'Project Follow up - Base'!$F$20:$F$96,$C74)
- INDEX(List!$Q:$Q,MATCH(AL$2,List!$P:$P,0)))
* INDEX(List!$R:$R,MATCH(AL$2,List!$P:$P,0)))</f>
        <v>0</v>
      </c>
      <c r="AM74" s="357">
        <f ca="1">IF(
COUNTIFS('Project Follow up - Base'!$S$20:$S$96,AM$2,'Project Follow up - Base'!$F$20:$F$96,$C74)&lt;= INDEX(List!$Q:$Q,MATCH(AM$2,List!$P:$P,0)),
0,
(COUNTIFS('Project Follow up - Base'!$S$20:$S$96,AM$2,'Project Follow up - Base'!$F$20:$F$96,$C74)
- INDEX(List!$Q:$Q,MATCH(AM$2,List!$P:$P,0)))
* INDEX(List!$R:$R,MATCH(AM$2,List!$P:$P,0)))</f>
        <v>0</v>
      </c>
      <c r="AN74" s="357">
        <f ca="1">IF(
COUNTIFS('Project Follow up - Base'!$S$20:$S$96,AN$2,'Project Follow up - Base'!$F$20:$F$96,$C74)&lt;= INDEX(List!$Q:$Q,MATCH(AN$2,List!$P:$P,0)),
0,
(COUNTIFS('Project Follow up - Base'!$S$20:$S$96,AN$2,'Project Follow up - Base'!$F$20:$F$96,$C74)
- INDEX(List!$Q:$Q,MATCH(AN$2,List!$P:$P,0)))
* INDEX(List!$R:$R,MATCH(AN$2,List!$P:$P,0)))</f>
        <v>0</v>
      </c>
      <c r="AO74" s="357">
        <f ca="1">IF(
COUNTIFS('Project Follow up - Base'!$S$20:$S$96,AO$2,'Project Follow up - Base'!$F$20:$F$96,$C74)&lt;= INDEX(List!$Q:$Q,MATCH(AO$2,List!$P:$P,0)),
0,
(COUNTIFS('Project Follow up - Base'!$S$20:$S$96,AO$2,'Project Follow up - Base'!$F$20:$F$96,$C74)
- INDEX(List!$Q:$Q,MATCH(AO$2,List!$P:$P,0)))
* INDEX(List!$R:$R,MATCH(AO$2,List!$P:$P,0)))</f>
        <v>0</v>
      </c>
      <c r="AP74" s="357">
        <f ca="1">IF(
COUNTIFS('Project Follow up - Base'!$S$20:$S$96,AP$2,'Project Follow up - Base'!$F$20:$F$96,$C74)&lt;= INDEX(List!$Q:$Q,MATCH(AP$2,List!$P:$P,0)),
0,
(COUNTIFS('Project Follow up - Base'!$S$20:$S$96,AP$2,'Project Follow up - Base'!$F$20:$F$96,$C74)
- INDEX(List!$Q:$Q,MATCH(AP$2,List!$P:$P,0)))
* INDEX(List!$R:$R,MATCH(AP$2,List!$P:$P,0)))</f>
        <v>0</v>
      </c>
      <c r="AQ74" s="357">
        <f ca="1">IF(
COUNTIFS('Project Follow up - Base'!$S$20:$S$96,AQ$2,'Project Follow up - Base'!$F$20:$F$96,$C74)&lt;= INDEX(List!$Q:$Q,MATCH(AQ$2,List!$P:$P,0)),
0,
(COUNTIFS('Project Follow up - Base'!$S$20:$S$96,AQ$2,'Project Follow up - Base'!$F$20:$F$96,$C74)
- INDEX(List!$Q:$Q,MATCH(AQ$2,List!$P:$P,0)))
* INDEX(List!$R:$R,MATCH(AQ$2,List!$P:$P,0)))</f>
        <v>0</v>
      </c>
      <c r="AR74" s="357">
        <f ca="1">IF(
COUNTIFS('Project Follow up - Base'!$S$20:$S$96,AR$2,'Project Follow up - Base'!$F$20:$F$96,$C74)&lt;= INDEX(List!$Q:$Q,MATCH(AR$2,List!$P:$P,0)),
0,
(COUNTIFS('Project Follow up - Base'!$S$20:$S$96,AR$2,'Project Follow up - Base'!$F$20:$F$96,$C74)
- INDEX(List!$Q:$Q,MATCH(AR$2,List!$P:$P,0)))
* INDEX(List!$R:$R,MATCH(AR$2,List!$P:$P,0)))</f>
        <v>0</v>
      </c>
      <c r="AS74" s="357">
        <f ca="1">IF(
COUNTIFS('Project Follow up - Base'!$S$20:$S$96,AS$2,'Project Follow up - Base'!$F$20:$F$96,$C74)&lt;= INDEX(List!$Q:$Q,MATCH(AS$2,List!$P:$P,0)),
0,
(COUNTIFS('Project Follow up - Base'!$S$20:$S$96,AS$2,'Project Follow up - Base'!$F$20:$F$96,$C74)
- INDEX(List!$Q:$Q,MATCH(AS$2,List!$P:$P,0)))
* INDEX(List!$R:$R,MATCH(AS$2,List!$P:$P,0)))</f>
        <v>0</v>
      </c>
      <c r="AT74" s="357">
        <f ca="1">IF(
COUNTIFS('Project Follow up - Base'!$S$20:$S$96,AT$2,'Project Follow up - Base'!$F$20:$F$96,$C74)&lt;= INDEX(List!$Q:$Q,MATCH(AT$2,List!$P:$P,0)),
0,
(COUNTIFS('Project Follow up - Base'!$S$20:$S$96,AT$2,'Project Follow up - Base'!$F$20:$F$96,$C74)
- INDEX(List!$Q:$Q,MATCH(AT$2,List!$P:$P,0)))
* INDEX(List!$R:$R,MATCH(AT$2,List!$P:$P,0)))</f>
        <v>0</v>
      </c>
      <c r="AU74" s="357">
        <f ca="1">IF(
COUNTIFS('Project Follow up - Base'!$S$20:$S$96,AU$2,'Project Follow up - Base'!$F$20:$F$96,$C74)&lt;= INDEX(List!$Q:$Q,MATCH(AU$2,List!$P:$P,0)),
0,
(COUNTIFS('Project Follow up - Base'!$S$20:$S$96,AU$2,'Project Follow up - Base'!$F$20:$F$96,$C74)
- INDEX(List!$Q:$Q,MATCH(AU$2,List!$P:$P,0)))
* INDEX(List!$R:$R,MATCH(AU$2,List!$P:$P,0)))</f>
        <v>0</v>
      </c>
      <c r="AV74" s="357">
        <f ca="1">IF(
COUNTIFS('Project Follow up - Base'!$S$20:$S$96,AV$2,'Project Follow up - Base'!$F$20:$F$96,$C74)&lt;= INDEX(List!$Q:$Q,MATCH(AV$2,List!$P:$P,0)),
0,
(COUNTIFS('Project Follow up - Base'!$S$20:$S$96,AV$2,'Project Follow up - Base'!$F$20:$F$96,$C74)
- INDEX(List!$Q:$Q,MATCH(AV$2,List!$P:$P,0)))
* INDEX(List!$R:$R,MATCH(AV$2,List!$P:$P,0)))</f>
        <v>0</v>
      </c>
      <c r="AW74" s="357">
        <f ca="1">IF(
COUNTIFS('Project Follow up - Base'!$S$20:$S$96,AW$2,'Project Follow up - Base'!$F$20:$F$96,$C74)&lt;= INDEX(List!$Q:$Q,MATCH(AW$2,List!$P:$P,0)),
0,
(COUNTIFS('Project Follow up - Base'!$S$20:$S$96,AW$2,'Project Follow up - Base'!$F$20:$F$96,$C74)
- INDEX(List!$Q:$Q,MATCH(AW$2,List!$P:$P,0)))
* INDEX(List!$R:$R,MATCH(AW$2,List!$P:$P,0)))</f>
        <v>0</v>
      </c>
      <c r="AX74" s="357">
        <f ca="1">IF(
COUNTIFS('Project Follow up - Base'!$S$20:$S$96,AX$2,'Project Follow up - Base'!$F$20:$F$96,$C74)&lt;= INDEX(List!$Q:$Q,MATCH(AX$2,List!$P:$P,0)),
0,
(COUNTIFS('Project Follow up - Base'!$S$20:$S$96,AX$2,'Project Follow up - Base'!$F$20:$F$96,$C74)
- INDEX(List!$Q:$Q,MATCH(AX$2,List!$P:$P,0)))
* INDEX(List!$R:$R,MATCH(AX$2,List!$P:$P,0)))</f>
        <v>0</v>
      </c>
      <c r="AY74" s="357">
        <f ca="1">IF(
COUNTIFS('Project Follow up - Base'!$S$20:$S$96,AY$2,'Project Follow up - Base'!$F$20:$F$96,$C74)&lt;= INDEX(List!$Q:$Q,MATCH(AY$2,List!$P:$P,0)),
0,
(COUNTIFS('Project Follow up - Base'!$S$20:$S$96,AY$2,'Project Follow up - Base'!$F$20:$F$96,$C74)
- INDEX(List!$Q:$Q,MATCH(AY$2,List!$P:$P,0)))
* INDEX(List!$R:$R,MATCH(AY$2,List!$P:$P,0)))</f>
        <v>0</v>
      </c>
      <c r="AZ74" s="357">
        <f ca="1">IF(
COUNTIFS('Project Follow up - Base'!$S$20:$S$96,AZ$2,'Project Follow up - Base'!$F$20:$F$96,$C74)&lt;= INDEX(List!$Q:$Q,MATCH(AZ$2,List!$P:$P,0)),
0,
(COUNTIFS('Project Follow up - Base'!$S$20:$S$96,AZ$2,'Project Follow up - Base'!$F$20:$F$96,$C74)
- INDEX(List!$Q:$Q,MATCH(AZ$2,List!$P:$P,0)))
* INDEX(List!$R:$R,MATCH(AZ$2,List!$P:$P,0)))</f>
        <v>0</v>
      </c>
      <c r="BA74" s="357">
        <f ca="1">IF(
COUNTIFS('Project Follow up - Base'!$S$20:$S$96,BA$2,'Project Follow up - Base'!$F$20:$F$96,$C74)&lt;= INDEX(List!$Q:$Q,MATCH(BA$2,List!$P:$P,0)),
0,
(COUNTIFS('Project Follow up - Base'!$S$20:$S$96,BA$2,'Project Follow up - Base'!$F$20:$F$96,$C74)
- INDEX(List!$Q:$Q,MATCH(BA$2,List!$P:$P,0)))
* INDEX(List!$R:$R,MATCH(BA$2,List!$P:$P,0)))</f>
        <v>0</v>
      </c>
      <c r="BB74" s="357">
        <f ca="1">IF(
COUNTIFS('Project Follow up - Base'!$S$20:$S$96,BB$2,'Project Follow up - Base'!$F$20:$F$96,$C74)&lt;= INDEX(List!$Q:$Q,MATCH(BB$2,List!$P:$P,0)),
0,
(COUNTIFS('Project Follow up - Base'!$S$20:$S$96,BB$2,'Project Follow up - Base'!$F$20:$F$96,$C74)
- INDEX(List!$Q:$Q,MATCH(BB$2,List!$P:$P,0)))
* INDEX(List!$R:$R,MATCH(BB$2,List!$P:$P,0)))</f>
        <v>0</v>
      </c>
      <c r="BC74" s="357">
        <f ca="1">IF(
COUNTIFS('Project Follow up - Base'!$S$20:$S$96,BC$2,'Project Follow up - Base'!$F$20:$F$96,$C74)&lt;= INDEX(List!$Q:$Q,MATCH(BC$2,List!$P:$P,0)),
0,
(COUNTIFS('Project Follow up - Base'!$S$20:$S$96,BC$2,'Project Follow up - Base'!$F$20:$F$96,$C74)
- INDEX(List!$Q:$Q,MATCH(BC$2,List!$P:$P,0)))
* INDEX(List!$R:$R,MATCH(BC$2,List!$P:$P,0)))</f>
        <v>0</v>
      </c>
      <c r="BD74" s="357">
        <f ca="1">IF(
COUNTIFS('Project Follow up - Base'!$S$20:$S$96,BD$2,'Project Follow up - Base'!$F$20:$F$96,$C74)&lt;= INDEX(List!$Q:$Q,MATCH(BD$2,List!$P:$P,0)),
0,
(COUNTIFS('Project Follow up - Base'!$S$20:$S$96,BD$2,'Project Follow up - Base'!$F$20:$F$96,$C74)
- INDEX(List!$Q:$Q,MATCH(BD$2,List!$P:$P,0)))
* INDEX(List!$R:$R,MATCH(BD$2,List!$P:$P,0)))</f>
        <v>0</v>
      </c>
      <c r="BE74" s="357">
        <f ca="1">IF(
COUNTIFS('Project Follow up - Base'!$S$20:$S$96,BE$2,'Project Follow up - Base'!$F$20:$F$96,$C74)&lt;= INDEX(List!$Q:$Q,MATCH(BE$2,List!$P:$P,0)),
0,
(COUNTIFS('Project Follow up - Base'!$S$20:$S$96,BE$2,'Project Follow up - Base'!$F$20:$F$96,$C74)
- INDEX(List!$Q:$Q,MATCH(BE$2,List!$P:$P,0)))
* INDEX(List!$R:$R,MATCH(BE$2,List!$P:$P,0)))</f>
        <v>0</v>
      </c>
      <c r="BF74" s="357">
        <f ca="1">IF(
COUNTIFS('Project Follow up - Base'!$S$20:$S$96,BF$2,'Project Follow up - Base'!$F$20:$F$96,$C74)&lt;= INDEX(List!$Q:$Q,MATCH(BF$2,List!$P:$P,0)),
0,
(COUNTIFS('Project Follow up - Base'!$S$20:$S$96,BF$2,'Project Follow up - Base'!$F$20:$F$96,$C74)
- INDEX(List!$Q:$Q,MATCH(BF$2,List!$P:$P,0)))
* INDEX(List!$R:$R,MATCH(BF$2,List!$P:$P,0)))</f>
        <v>0</v>
      </c>
      <c r="BG74" s="357">
        <f ca="1">IF(
COUNTIFS('Project Follow up - Base'!$S$20:$S$96,BG$2,'Project Follow up - Base'!$F$20:$F$96,$C74)&lt;= INDEX(List!$Q:$Q,MATCH(BG$2,List!$P:$P,0)),
0,
(COUNTIFS('Project Follow up - Base'!$S$20:$S$96,BG$2,'Project Follow up - Base'!$F$20:$F$96,$C74)
- INDEX(List!$Q:$Q,MATCH(BG$2,List!$P:$P,0)))
* INDEX(List!$R:$R,MATCH(BG$2,List!$P:$P,0)))</f>
        <v>0</v>
      </c>
      <c r="BH74" s="357">
        <f ca="1">IF(
COUNTIFS('Project Follow up - Base'!$S$20:$S$96,BH$2,'Project Follow up - Base'!$F$20:$F$96,$C74)&lt;= INDEX(List!$Q:$Q,MATCH(BH$2,List!$P:$P,0)),
0,
(COUNTIFS('Project Follow up - Base'!$S$20:$S$96,BH$2,'Project Follow up - Base'!$F$20:$F$96,$C74)
- INDEX(List!$Q:$Q,MATCH(BH$2,List!$P:$P,0)))
* INDEX(List!$R:$R,MATCH(BH$2,List!$P:$P,0)))</f>
        <v>0</v>
      </c>
      <c r="BI74" s="357">
        <f ca="1">IF(
COUNTIFS('Project Follow up - Base'!$S$20:$S$96,BI$2,'Project Follow up - Base'!$F$20:$F$96,$C74)&lt;= INDEX(List!$Q:$Q,MATCH(BI$2,List!$P:$P,0)),
0,
(COUNTIFS('Project Follow up - Base'!$S$20:$S$96,BI$2,'Project Follow up - Base'!$F$20:$F$96,$C74)
- INDEX(List!$Q:$Q,MATCH(BI$2,List!$P:$P,0)))
* INDEX(List!$R:$R,MATCH(BI$2,List!$P:$P,0)))</f>
        <v>0</v>
      </c>
      <c r="BJ74" s="357">
        <f ca="1">IF(
COUNTIFS('Project Follow up - Base'!$S$20:$S$96,BJ$2,'Project Follow up - Base'!$F$20:$F$96,$C74)&lt;= INDEX(List!$Q:$Q,MATCH(BJ$2,List!$P:$P,0)),
0,
(COUNTIFS('Project Follow up - Base'!$S$20:$S$96,BJ$2,'Project Follow up - Base'!$F$20:$F$96,$C74)
- INDEX(List!$Q:$Q,MATCH(BJ$2,List!$P:$P,0)))
* INDEX(List!$R:$R,MATCH(BJ$2,List!$P:$P,0)))</f>
        <v>0</v>
      </c>
      <c r="BK74" s="357">
        <f ca="1">IF(
COUNTIFS('Project Follow up - Base'!$S$20:$S$96,BK$2,'Project Follow up - Base'!$F$20:$F$96,$C74)&lt;= INDEX(List!$Q:$Q,MATCH(BK$2,List!$P:$P,0)),
0,
(COUNTIFS('Project Follow up - Base'!$S$20:$S$96,BK$2,'Project Follow up - Base'!$F$20:$F$96,$C74)
- INDEX(List!$Q:$Q,MATCH(BK$2,List!$P:$P,0)))
* INDEX(List!$R:$R,MATCH(BK$2,List!$P:$P,0)))</f>
        <v>0</v>
      </c>
      <c r="BL74" s="357">
        <f ca="1">IF(
COUNTIFS('Project Follow up - Base'!$S$20:$S$96,BL$2,'Project Follow up - Base'!$F$20:$F$96,$C74)&lt;= INDEX(List!$Q:$Q,MATCH(BL$2,List!$P:$P,0)),
0,
(COUNTIFS('Project Follow up - Base'!$S$20:$S$96,BL$2,'Project Follow up - Base'!$F$20:$F$96,$C74)
- INDEX(List!$Q:$Q,MATCH(BL$2,List!$P:$P,0)))
* INDEX(List!$R:$R,MATCH(BL$2,List!$P:$P,0)))</f>
        <v>0</v>
      </c>
      <c r="BM74" s="357">
        <f ca="1">IF(
COUNTIFS('Project Follow up - Base'!$S$20:$S$96,BM$2,'Project Follow up - Base'!$F$20:$F$96,$C74)&lt;= INDEX(List!$Q:$Q,MATCH(BM$2,List!$P:$P,0)),
0,
(COUNTIFS('Project Follow up - Base'!$S$20:$S$96,BM$2,'Project Follow up - Base'!$F$20:$F$96,$C74)
- INDEX(List!$Q:$Q,MATCH(BM$2,List!$P:$P,0)))
* INDEX(List!$R:$R,MATCH(BM$2,List!$P:$P,0)))</f>
        <v>0</v>
      </c>
      <c r="BN74" s="357">
        <f ca="1">IF(
COUNTIFS('Project Follow up - Base'!$S$20:$S$96,BN$2,'Project Follow up - Base'!$F$20:$F$96,$C74)&lt;= INDEX(List!$Q:$Q,MATCH(BN$2,List!$P:$P,0)),
0,
(COUNTIFS('Project Follow up - Base'!$S$20:$S$96,BN$2,'Project Follow up - Base'!$F$20:$F$96,$C74)
- INDEX(List!$Q:$Q,MATCH(BN$2,List!$P:$P,0)))
* INDEX(List!$R:$R,MATCH(BN$2,List!$P:$P,0)))</f>
        <v>0</v>
      </c>
      <c r="BO74" s="357">
        <f ca="1">IF(
COUNTIFS('Project Follow up - Base'!$S$20:$S$96,BO$2,'Project Follow up - Base'!$F$20:$F$96,$C74)&lt;= INDEX(List!$Q:$Q,MATCH(BO$2,List!$P:$P,0)),
0,
(COUNTIFS('Project Follow up - Base'!$S$20:$S$96,BO$2,'Project Follow up - Base'!$F$20:$F$96,$C74)
- INDEX(List!$Q:$Q,MATCH(BO$2,List!$P:$P,0)))
* INDEX(List!$R:$R,MATCH(BO$2,List!$P:$P,0)))</f>
        <v>0</v>
      </c>
      <c r="BP74" s="357">
        <f ca="1">IF(
COUNTIFS('Project Follow up - Base'!$S$20:$S$96,BP$2,'Project Follow up - Base'!$F$20:$F$96,$C74)&lt;= INDEX(List!$Q:$Q,MATCH(BP$2,List!$P:$P,0)),
0,
(COUNTIFS('Project Follow up - Base'!$S$20:$S$96,BP$2,'Project Follow up - Base'!$F$20:$F$96,$C74)
- INDEX(List!$Q:$Q,MATCH(BP$2,List!$P:$P,0)))
* INDEX(List!$R:$R,MATCH(BP$2,List!$P:$P,0)))</f>
        <v>0</v>
      </c>
      <c r="BQ74" s="357">
        <f ca="1">IF(
COUNTIFS('Project Follow up - Base'!$S$20:$S$96,BQ$2,'Project Follow up - Base'!$F$20:$F$96,$C74)&lt;= INDEX(List!$Q:$Q,MATCH(BQ$2,List!$P:$P,0)),
0,
(COUNTIFS('Project Follow up - Base'!$S$20:$S$96,BQ$2,'Project Follow up - Base'!$F$20:$F$96,$C74)
- INDEX(List!$Q:$Q,MATCH(BQ$2,List!$P:$P,0)))
* INDEX(List!$R:$R,MATCH(BQ$2,List!$P:$P,0)))</f>
        <v>0</v>
      </c>
      <c r="BR74" s="357">
        <f ca="1">IF(
COUNTIFS('Project Follow up - Base'!$S$20:$S$96,BR$2,'Project Follow up - Base'!$F$20:$F$96,$C74)&lt;= INDEX(List!$Q:$Q,MATCH(BR$2,List!$P:$P,0)),
0,
(COUNTIFS('Project Follow up - Base'!$S$20:$S$96,BR$2,'Project Follow up - Base'!$F$20:$F$96,$C74)
- INDEX(List!$Q:$Q,MATCH(BR$2,List!$P:$P,0)))
* INDEX(List!$R:$R,MATCH(BR$2,List!$P:$P,0)))</f>
        <v>0</v>
      </c>
      <c r="BS74" s="357">
        <f ca="1">IF(
COUNTIFS('Project Follow up - Base'!$S$20:$S$96,BS$2,'Project Follow up - Base'!$F$20:$F$96,$C74)&lt;= INDEX(List!$Q:$Q,MATCH(BS$2,List!$P:$P,0)),
0,
(COUNTIFS('Project Follow up - Base'!$S$20:$S$96,BS$2,'Project Follow up - Base'!$F$20:$F$96,$C74)
- INDEX(List!$Q:$Q,MATCH(BS$2,List!$P:$P,0)))
* INDEX(List!$R:$R,MATCH(BS$2,List!$P:$P,0)))</f>
        <v>0</v>
      </c>
      <c r="BT74" s="357">
        <f ca="1">IF(
COUNTIFS('Project Follow up - Base'!$S$20:$S$96,BT$2,'Project Follow up - Base'!$F$20:$F$96,$C74)&lt;= INDEX(List!$Q:$Q,MATCH(BT$2,List!$P:$P,0)),
0,
(COUNTIFS('Project Follow up - Base'!$S$20:$S$96,BT$2,'Project Follow up - Base'!$F$20:$F$96,$C74)
- INDEX(List!$Q:$Q,MATCH(BT$2,List!$P:$P,0)))
* INDEX(List!$R:$R,MATCH(BT$2,List!$P:$P,0)))</f>
        <v>0</v>
      </c>
      <c r="BU74" s="357">
        <f ca="1">IF(
COUNTIFS('Project Follow up - Base'!$S$20:$S$96,BU$2,'Project Follow up - Base'!$F$20:$F$96,$C74)&lt;= INDEX(List!$Q:$Q,MATCH(BU$2,List!$P:$P,0)),
0,
(COUNTIFS('Project Follow up - Base'!$S$20:$S$96,BU$2,'Project Follow up - Base'!$F$20:$F$96,$C74)
- INDEX(List!$Q:$Q,MATCH(BU$2,List!$P:$P,0)))
* INDEX(List!$R:$R,MATCH(BU$2,List!$P:$P,0)))</f>
        <v>0</v>
      </c>
      <c r="BV74" s="357">
        <f ca="1">IF(
COUNTIFS('Project Follow up - Base'!$S$20:$S$96,BV$2,'Project Follow up - Base'!$F$20:$F$96,$C74)&lt;= INDEX(List!$Q:$Q,MATCH(BV$2,List!$P:$P,0)),
0,
(COUNTIFS('Project Follow up - Base'!$S$20:$S$96,BV$2,'Project Follow up - Base'!$F$20:$F$96,$C74)
- INDEX(List!$Q:$Q,MATCH(BV$2,List!$P:$P,0)))
* INDEX(List!$R:$R,MATCH(BV$2,List!$P:$P,0)))</f>
        <v>0</v>
      </c>
      <c r="BW74" s="357">
        <f ca="1">IF(
COUNTIFS('Project Follow up - Base'!$S$20:$S$96,BW$2,'Project Follow up - Base'!$F$20:$F$96,$C74)&lt;= INDEX(List!$Q:$Q,MATCH(BW$2,List!$P:$P,0)),
0,
(COUNTIFS('Project Follow up - Base'!$S$20:$S$96,BW$2,'Project Follow up - Base'!$F$20:$F$96,$C74)
- INDEX(List!$Q:$Q,MATCH(BW$2,List!$P:$P,0)))
* INDEX(List!$R:$R,MATCH(BW$2,List!$P:$P,0)))</f>
        <v>0</v>
      </c>
      <c r="BX74" s="357">
        <f ca="1">IF(
COUNTIFS('Project Follow up - Base'!$S$20:$S$96,BX$2,'Project Follow up - Base'!$F$20:$F$96,$C74)&lt;= INDEX(List!$Q:$Q,MATCH(BX$2,List!$P:$P,0)),
0,
(COUNTIFS('Project Follow up - Base'!$S$20:$S$96,BX$2,'Project Follow up - Base'!$F$20:$F$96,$C74)
- INDEX(List!$Q:$Q,MATCH(BX$2,List!$P:$P,0)))
* INDEX(List!$R:$R,MATCH(BX$2,List!$P:$P,0)))</f>
        <v>0</v>
      </c>
      <c r="BY74" s="357">
        <f ca="1">IF(
COUNTIFS('Project Follow up - Base'!$S$20:$S$96,BY$2,'Project Follow up - Base'!$F$20:$F$96,$C74)&lt;= INDEX(List!$Q:$Q,MATCH(BY$2,List!$P:$P,0)),
0,
(COUNTIFS('Project Follow up - Base'!$S$20:$S$96,BY$2,'Project Follow up - Base'!$F$20:$F$96,$C74)
- INDEX(List!$Q:$Q,MATCH(BY$2,List!$P:$P,0)))
* INDEX(List!$R:$R,MATCH(BY$2,List!$P:$P,0)))</f>
        <v>0</v>
      </c>
      <c r="BZ74" s="357">
        <f ca="1">IF(
COUNTIFS('Project Follow up - Base'!$S$20:$S$96,BZ$2,'Project Follow up - Base'!$F$20:$F$96,$C74)&lt;= INDEX(List!$Q:$Q,MATCH(BZ$2,List!$P:$P,0)),
0,
(COUNTIFS('Project Follow up - Base'!$S$20:$S$96,BZ$2,'Project Follow up - Base'!$F$20:$F$96,$C74)
- INDEX(List!$Q:$Q,MATCH(BZ$2,List!$P:$P,0)))
* INDEX(List!$R:$R,MATCH(BZ$2,List!$P:$P,0)))</f>
        <v>0</v>
      </c>
      <c r="CA74" s="357">
        <f ca="1">IF(
COUNTIFS('Project Follow up - Base'!$S$20:$S$96,CA$2,'Project Follow up - Base'!$F$20:$F$96,$C74)&lt;= INDEX(List!$Q:$Q,MATCH(CA$2,List!$P:$P,0)),
0,
(COUNTIFS('Project Follow up - Base'!$S$20:$S$96,CA$2,'Project Follow up - Base'!$F$20:$F$96,$C74)
- INDEX(List!$Q:$Q,MATCH(CA$2,List!$P:$P,0)))
* INDEX(List!$R:$R,MATCH(CA$2,List!$P:$P,0)))</f>
        <v>0</v>
      </c>
      <c r="CB74" s="357">
        <f ca="1">IF(
COUNTIFS('Project Follow up - Base'!$S$20:$S$96,CB$2,'Project Follow up - Base'!$F$20:$F$96,$C74)&lt;= INDEX(List!$Q:$Q,MATCH(CB$2,List!$P:$P,0)),
0,
(COUNTIFS('Project Follow up - Base'!$S$20:$S$96,CB$2,'Project Follow up - Base'!$F$20:$F$96,$C74)
- INDEX(List!$Q:$Q,MATCH(CB$2,List!$P:$P,0)))
* INDEX(List!$R:$R,MATCH(CB$2,List!$P:$P,0)))</f>
        <v>0</v>
      </c>
      <c r="CC74" s="357">
        <f ca="1">IF(
COUNTIFS('Project Follow up - Base'!$S$20:$S$96,CC$2,'Project Follow up - Base'!$F$20:$F$96,$C74)&lt;= INDEX(List!$Q:$Q,MATCH(CC$2,List!$P:$P,0)),
0,
(COUNTIFS('Project Follow up - Base'!$S$20:$S$96,CC$2,'Project Follow up - Base'!$F$20:$F$96,$C74)
- INDEX(List!$Q:$Q,MATCH(CC$2,List!$P:$P,0)))
* INDEX(List!$R:$R,MATCH(CC$2,List!$P:$P,0)))</f>
        <v>0</v>
      </c>
      <c r="CD74" s="357">
        <f ca="1">IF(
COUNTIFS('Project Follow up - Base'!$S$20:$S$96,CD$2,'Project Follow up - Base'!$F$20:$F$96,$C74)&lt;= INDEX(List!$Q:$Q,MATCH(CD$2,List!$P:$P,0)),
0,
(COUNTIFS('Project Follow up - Base'!$S$20:$S$96,CD$2,'Project Follow up - Base'!$F$20:$F$96,$C74)
- INDEX(List!$Q:$Q,MATCH(CD$2,List!$P:$P,0)))
* INDEX(List!$R:$R,MATCH(CD$2,List!$P:$P,0)))</f>
        <v>0</v>
      </c>
      <c r="CE74" s="357">
        <f ca="1">IF(
COUNTIFS('Project Follow up - Base'!$S$20:$S$96,CE$2,'Project Follow up - Base'!$F$20:$F$96,$C74)&lt;= INDEX(List!$Q:$Q,MATCH(CE$2,List!$P:$P,0)),
0,
(COUNTIFS('Project Follow up - Base'!$S$20:$S$96,CE$2,'Project Follow up - Base'!$F$20:$F$96,$C74)
- INDEX(List!$Q:$Q,MATCH(CE$2,List!$P:$P,0)))
* INDEX(List!$R:$R,MATCH(CE$2,List!$P:$P,0)))</f>
        <v>0</v>
      </c>
      <c r="CF74" s="357">
        <f ca="1">IF(
COUNTIFS('Project Follow up - Base'!$S$20:$S$96,CF$2,'Project Follow up - Base'!$F$20:$F$96,$C74)&lt;= INDEX(List!$Q:$Q,MATCH(CF$2,List!$P:$P,0)),
0,
(COUNTIFS('Project Follow up - Base'!$S$20:$S$96,CF$2,'Project Follow up - Base'!$F$20:$F$96,$C74)
- INDEX(List!$Q:$Q,MATCH(CF$2,List!$P:$P,0)))
* INDEX(List!$R:$R,MATCH(CF$2,List!$P:$P,0)))</f>
        <v>0</v>
      </c>
      <c r="CG74" s="357">
        <f ca="1">IF(
COUNTIFS('Project Follow up - Base'!$S$20:$S$96,CG$2,'Project Follow up - Base'!$F$20:$F$96,$C74)&lt;= INDEX(List!$Q:$Q,MATCH(CG$2,List!$P:$P,0)),
0,
(COUNTIFS('Project Follow up - Base'!$S$20:$S$96,CG$2,'Project Follow up - Base'!$F$20:$F$96,$C74)
- INDEX(List!$Q:$Q,MATCH(CG$2,List!$P:$P,0)))
* INDEX(List!$R:$R,MATCH(CG$2,List!$P:$P,0)))</f>
        <v>0</v>
      </c>
      <c r="CH74" s="357">
        <f ca="1">IF(
COUNTIFS('Project Follow up - Base'!$S$20:$S$96,CH$2,'Project Follow up - Base'!$F$20:$F$96,$C74)&lt;= INDEX(List!$Q:$Q,MATCH(CH$2,List!$P:$P,0)),
0,
(COUNTIFS('Project Follow up - Base'!$S$20:$S$96,CH$2,'Project Follow up - Base'!$F$20:$F$96,$C74)
- INDEX(List!$Q:$Q,MATCH(CH$2,List!$P:$P,0)))
* INDEX(List!$R:$R,MATCH(CH$2,List!$P:$P,0)))</f>
        <v>0</v>
      </c>
      <c r="CI74" s="357">
        <f ca="1">IF(
COUNTIFS('Project Follow up - Base'!$S$20:$S$96,CI$2,'Project Follow up - Base'!$F$20:$F$96,$C74)&lt;= INDEX(List!$Q:$Q,MATCH(CI$2,List!$P:$P,0)),
0,
(COUNTIFS('Project Follow up - Base'!$S$20:$S$96,CI$2,'Project Follow up - Base'!$F$20:$F$96,$C74)
- INDEX(List!$Q:$Q,MATCH(CI$2,List!$P:$P,0)))
* INDEX(List!$R:$R,MATCH(CI$2,List!$P:$P,0)))</f>
        <v>0</v>
      </c>
      <c r="CJ74" s="357">
        <f ca="1">IF(
COUNTIFS('Project Follow up - Base'!$S$20:$S$96,CJ$2,'Project Follow up - Base'!$F$20:$F$96,$C74)&lt;= INDEX(List!$Q:$Q,MATCH(CJ$2,List!$P:$P,0)),
0,
(COUNTIFS('Project Follow up - Base'!$S$20:$S$96,CJ$2,'Project Follow up - Base'!$F$20:$F$96,$C74)
- INDEX(List!$Q:$Q,MATCH(CJ$2,List!$P:$P,0)))
* INDEX(List!$R:$R,MATCH(CJ$2,List!$P:$P,0)))</f>
        <v>0</v>
      </c>
      <c r="CK74" s="357">
        <f ca="1">IF(
COUNTIFS('Project Follow up - Base'!$S$20:$S$96,CK$2,'Project Follow up - Base'!$F$20:$F$96,$C74)&lt;= INDEX(List!$Q:$Q,MATCH(CK$2,List!$P:$P,0)),
0,
(COUNTIFS('Project Follow up - Base'!$S$20:$S$96,CK$2,'Project Follow up - Base'!$F$20:$F$96,$C74)
- INDEX(List!$Q:$Q,MATCH(CK$2,List!$P:$P,0)))
* INDEX(List!$R:$R,MATCH(CK$2,List!$P:$P,0)))</f>
        <v>0</v>
      </c>
      <c r="CL74" s="357">
        <f ca="1">IF(
COUNTIFS('Project Follow up - Base'!$S$20:$S$96,CL$2,'Project Follow up - Base'!$F$20:$F$96,$C74)&lt;= INDEX(List!$Q:$Q,MATCH(CL$2,List!$P:$P,0)),
0,
(COUNTIFS('Project Follow up - Base'!$S$20:$S$96,CL$2,'Project Follow up - Base'!$F$20:$F$96,$C74)
- INDEX(List!$Q:$Q,MATCH(CL$2,List!$P:$P,0)))
* INDEX(List!$R:$R,MATCH(CL$2,List!$P:$P,0)))</f>
        <v>0</v>
      </c>
      <c r="CM74" s="357">
        <f ca="1">IF(
COUNTIFS('Project Follow up - Base'!$S$20:$S$96,CM$2,'Project Follow up - Base'!$F$20:$F$96,$C74)&lt;= INDEX(List!$Q:$Q,MATCH(CM$2,List!$P:$P,0)),
0,
(COUNTIFS('Project Follow up - Base'!$S$20:$S$96,CM$2,'Project Follow up - Base'!$F$20:$F$96,$C74)
- INDEX(List!$Q:$Q,MATCH(CM$2,List!$P:$P,0)))
* INDEX(List!$R:$R,MATCH(CM$2,List!$P:$P,0)))</f>
        <v>0</v>
      </c>
      <c r="CN74" s="357">
        <f ca="1">IF(
COUNTIFS('Project Follow up - Base'!$S$20:$S$96,CN$2,'Project Follow up - Base'!$F$20:$F$96,$C74)&lt;= INDEX(List!$Q:$Q,MATCH(CN$2,List!$P:$P,0)),
0,
(COUNTIFS('Project Follow up - Base'!$S$20:$S$96,CN$2,'Project Follow up - Base'!$F$20:$F$96,$C74)
- INDEX(List!$Q:$Q,MATCH(CN$2,List!$P:$P,0)))
* INDEX(List!$R:$R,MATCH(CN$2,List!$P:$P,0)))</f>
        <v>0</v>
      </c>
      <c r="CO74" s="357">
        <f ca="1">IF(
COUNTIFS('Project Follow up - Base'!$S$20:$S$96,CO$2,'Project Follow up - Base'!$F$20:$F$96,$C74)&lt;= INDEX(List!$Q:$Q,MATCH(CO$2,List!$P:$P,0)),
0,
(COUNTIFS('Project Follow up - Base'!$S$20:$S$96,CO$2,'Project Follow up - Base'!$F$20:$F$96,$C74)
- INDEX(List!$Q:$Q,MATCH(CO$2,List!$P:$P,0)))
* INDEX(List!$R:$R,MATCH(CO$2,List!$P:$P,0)))</f>
        <v>0</v>
      </c>
      <c r="CP74" s="357">
        <f ca="1">IF(
COUNTIFS('Project Follow up - Base'!$S$20:$S$96,CP$2,'Project Follow up - Base'!$F$20:$F$96,$C74)&lt;= INDEX(List!$Q:$Q,MATCH(CP$2,List!$P:$P,0)),
0,
(COUNTIFS('Project Follow up - Base'!$S$20:$S$96,CP$2,'Project Follow up - Base'!$F$20:$F$96,$C74)
- INDEX(List!$Q:$Q,MATCH(CP$2,List!$P:$P,0)))
* INDEX(List!$R:$R,MATCH(CP$2,List!$P:$P,0)))</f>
        <v>0</v>
      </c>
      <c r="CQ74" s="357">
        <f ca="1">IF(
COUNTIFS('Project Follow up - Base'!$S$20:$S$96,CQ$2,'Project Follow up - Base'!$F$20:$F$96,$C74)&lt;= INDEX(List!$Q:$Q,MATCH(CQ$2,List!$P:$P,0)),
0,
(COUNTIFS('Project Follow up - Base'!$S$20:$S$96,CQ$2,'Project Follow up - Base'!$F$20:$F$96,$C74)
- INDEX(List!$Q:$Q,MATCH(CQ$2,List!$P:$P,0)))
* INDEX(List!$R:$R,MATCH(CQ$2,List!$P:$P,0)))</f>
        <v>0</v>
      </c>
      <c r="CR74" s="357">
        <f ca="1">IF(
COUNTIFS('Project Follow up - Base'!$S$20:$S$96,CR$2,'Project Follow up - Base'!$F$20:$F$96,$C74)&lt;= INDEX(List!$Q:$Q,MATCH(CR$2,List!$P:$P,0)),
0,
(COUNTIFS('Project Follow up - Base'!$S$20:$S$96,CR$2,'Project Follow up - Base'!$F$20:$F$96,$C74)
- INDEX(List!$Q:$Q,MATCH(CR$2,List!$P:$P,0)))
* INDEX(List!$R:$R,MATCH(CR$2,List!$P:$P,0)))</f>
        <v>0</v>
      </c>
      <c r="CS74" s="357">
        <f ca="1">IF(
COUNTIFS('Project Follow up - Base'!$S$20:$S$96,CS$2,'Project Follow up - Base'!$F$20:$F$96,$C74)&lt;= INDEX(List!$Q:$Q,MATCH(CS$2,List!$P:$P,0)),
0,
(COUNTIFS('Project Follow up - Base'!$S$20:$S$96,CS$2,'Project Follow up - Base'!$F$20:$F$96,$C74)
- INDEX(List!$Q:$Q,MATCH(CS$2,List!$P:$P,0)))
* INDEX(List!$R:$R,MATCH(CS$2,List!$P:$P,0)))</f>
        <v>0</v>
      </c>
      <c r="CT74" s="357">
        <f ca="1">IF(
COUNTIFS('Project Follow up - Base'!$S$20:$S$96,CT$2,'Project Follow up - Base'!$F$20:$F$96,$C74)&lt;= INDEX(List!$Q:$Q,MATCH(CT$2,List!$P:$P,0)),
0,
(COUNTIFS('Project Follow up - Base'!$S$20:$S$96,CT$2,'Project Follow up - Base'!$F$20:$F$96,$C74)
- INDEX(List!$Q:$Q,MATCH(CT$2,List!$P:$P,0)))
* INDEX(List!$R:$R,MATCH(CT$2,List!$P:$P,0)))</f>
        <v>0</v>
      </c>
      <c r="CU74" s="357">
        <f ca="1">IF(
COUNTIFS('Project Follow up - Base'!$S$20:$S$96,CU$2,'Project Follow up - Base'!$F$20:$F$96,$C74)&lt;= INDEX(List!$Q:$Q,MATCH(CU$2,List!$P:$P,0)),
0,
(COUNTIFS('Project Follow up - Base'!$S$20:$S$96,CU$2,'Project Follow up - Base'!$F$20:$F$96,$C74)
- INDEX(List!$Q:$Q,MATCH(CU$2,List!$P:$P,0)))
* INDEX(List!$R:$R,MATCH(CU$2,List!$P:$P,0)))</f>
        <v>0</v>
      </c>
      <c r="CV74" s="357">
        <f ca="1">IF(
COUNTIFS('Project Follow up - Base'!$S$20:$S$96,CV$2,'Project Follow up - Base'!$F$20:$F$96,$C74)&lt;= INDEX(List!$Q:$Q,MATCH(CV$2,List!$P:$P,0)),
0,
(COUNTIFS('Project Follow up - Base'!$S$20:$S$96,CV$2,'Project Follow up - Base'!$F$20:$F$96,$C74)
- INDEX(List!$Q:$Q,MATCH(CV$2,List!$P:$P,0)))
* INDEX(List!$R:$R,MATCH(CV$2,List!$P:$P,0)))</f>
        <v>0</v>
      </c>
      <c r="CW74" s="357">
        <f ca="1">IF(
COUNTIFS('Project Follow up - Base'!$S$20:$S$96,CW$2,'Project Follow up - Base'!$F$20:$F$96,$C74)&lt;= INDEX(List!$Q:$Q,MATCH(CW$2,List!$P:$P,0)),
0,
(COUNTIFS('Project Follow up - Base'!$S$20:$S$96,CW$2,'Project Follow up - Base'!$F$20:$F$96,$C74)
- INDEX(List!$Q:$Q,MATCH(CW$2,List!$P:$P,0)))
* INDEX(List!$R:$R,MATCH(CW$2,List!$P:$P,0)))</f>
        <v>0</v>
      </c>
      <c r="CX74" s="357">
        <f ca="1">IF(
COUNTIFS('Project Follow up - Base'!$S$20:$S$96,CX$2,'Project Follow up - Base'!$F$20:$F$96,$C74)&lt;= INDEX(List!$Q:$Q,MATCH(CX$2,List!$P:$P,0)),
0,
(COUNTIFS('Project Follow up - Base'!$S$20:$S$96,CX$2,'Project Follow up - Base'!$F$20:$F$96,$C74)
- INDEX(List!$Q:$Q,MATCH(CX$2,List!$P:$P,0)))
* INDEX(List!$R:$R,MATCH(CX$2,List!$P:$P,0)))</f>
        <v>0</v>
      </c>
      <c r="CY74" s="357">
        <f ca="1">IF(
COUNTIFS('Project Follow up - Base'!$S$20:$S$96,CY$2,'Project Follow up - Base'!$F$20:$F$96,$C74)&lt;= INDEX(List!$Q:$Q,MATCH(CY$2,List!$P:$P,0)),
0,
(COUNTIFS('Project Follow up - Base'!$S$20:$S$96,CY$2,'Project Follow up - Base'!$F$20:$F$96,$C74)
- INDEX(List!$Q:$Q,MATCH(CY$2,List!$P:$P,0)))
* INDEX(List!$R:$R,MATCH(CY$2,List!$P:$P,0)))</f>
        <v>0</v>
      </c>
      <c r="CZ74" s="357">
        <f ca="1">IF(
COUNTIFS('Project Follow up - Base'!$S$20:$S$96,CZ$2,'Project Follow up - Base'!$F$20:$F$96,$C74)&lt;= INDEX(List!$Q:$Q,MATCH(CZ$2,List!$P:$P,0)),
0,
(COUNTIFS('Project Follow up - Base'!$S$20:$S$96,CZ$2,'Project Follow up - Base'!$F$20:$F$96,$C74)
- INDEX(List!$Q:$Q,MATCH(CZ$2,List!$P:$P,0)))
* INDEX(List!$R:$R,MATCH(CZ$2,List!$P:$P,0)))</f>
        <v>0</v>
      </c>
      <c r="DA74" s="357">
        <f ca="1">IF(
COUNTIFS('Project Follow up - Base'!$S$20:$S$96,DA$2,'Project Follow up - Base'!$F$20:$F$96,$C74)&lt;= INDEX(List!$Q:$Q,MATCH(DA$2,List!$P:$P,0)),
0,
(COUNTIFS('Project Follow up - Base'!$S$20:$S$96,DA$2,'Project Follow up - Base'!$F$20:$F$96,$C74)
- INDEX(List!$Q:$Q,MATCH(DA$2,List!$P:$P,0)))
* INDEX(List!$R:$R,MATCH(DA$2,List!$P:$P,0)))</f>
        <v>0</v>
      </c>
      <c r="DB74" s="357">
        <f ca="1">IF(
COUNTIFS('Project Follow up - Base'!$S$20:$S$96,DB$2,'Project Follow up - Base'!$F$20:$F$96,$C74)&lt;= INDEX(List!$Q:$Q,MATCH(DB$2,List!$P:$P,0)),
0,
(COUNTIFS('Project Follow up - Base'!$S$20:$S$96,DB$2,'Project Follow up - Base'!$F$20:$F$96,$C74)
- INDEX(List!$Q:$Q,MATCH(DB$2,List!$P:$P,0)))
* INDEX(List!$R:$R,MATCH(DB$2,List!$P:$P,0)))</f>
        <v>0</v>
      </c>
    </row>
    <row r="75" spans="1:106" x14ac:dyDescent="0.2">
      <c r="A75" s="353">
        <f>COUNTIF('Project Follow up - Base'!$F$20:$F$96,C75)</f>
        <v>0</v>
      </c>
      <c r="B75" s="353">
        <f>'Employees Summary'!B76</f>
        <v>0</v>
      </c>
      <c r="C75" s="353">
        <f>'Employees Summary'!C76</f>
        <v>0</v>
      </c>
      <c r="D75" s="354" t="str">
        <f>IF(C75=0,"", IF(A75&gt;0,1-(G75*[1]KPI!$C$3)-(H75*[1]KPI!$C$4),""))</f>
        <v/>
      </c>
      <c r="E75" s="365" t="str">
        <f>IF(OR(C75='Project Follow up - Base'!$D$17,C75='Project Follow up - Base'!$D$38,C75='Project Follow up - Base'!$D$74), IF(SUMIF(B:B,B75,A:A)=0,"", AVERAGEIF(B:B,B75,D:D)),"")</f>
        <v/>
      </c>
      <c r="F75" s="366">
        <f>SUMIF('Project Follow up - Base'!$F$20:$F$102,'Employees KPIs'!C75,'Project Follow up - Base'!$AA$20:$AA$102)</f>
        <v>0</v>
      </c>
      <c r="G75" s="355">
        <f>IF( F75=0,
   0,
   IF(
     F75-
     [1]KPI!$F$3
     &lt;0,0,
     F75-
     [1]KPI!$F$3
    )*
     [1]KPI!$G$3
)</f>
        <v>0</v>
      </c>
      <c r="H75" s="355">
        <f t="shared" ca="1" si="1"/>
        <v>0</v>
      </c>
      <c r="I75" s="356">
        <f ca="1">IF(
COUNTIFS('Project Follow up - Base'!$S$20:$S$96,I$2,'Project Follow up - Base'!$F$20:$F$96,$C75)&lt;= INDEX(List!$Q:$Q,MATCH(I$2,List!$P:$P,0)),
0,
(COUNTIFS('Project Follow up - Base'!$S$20:$S$96,I$2,'Project Follow up - Base'!$F$20:$F$96,$C75)
- INDEX(List!$Q:$Q,MATCH(I$2,List!$P:$P,0)))
* INDEX(List!$R:$R,MATCH(I$2,List!$P:$P,0)))</f>
        <v>0</v>
      </c>
      <c r="J75" s="357">
        <f ca="1">IF(
COUNTIFS('Project Follow up - Base'!$S$20:$S$96,J$2,'Project Follow up - Base'!$F$20:$F$96,$C75)&lt;= INDEX(List!$Q:$Q,MATCH(J$2,List!$P:$P,0)),
0,
(COUNTIFS('Project Follow up - Base'!$S$20:$S$96,J$2,'Project Follow up - Base'!$F$20:$F$96,$C75)
- INDEX(List!$Q:$Q,MATCH(J$2,List!$P:$P,0)))
* INDEX(List!$R:$R,MATCH(J$2,List!$P:$P,0)))</f>
        <v>0</v>
      </c>
      <c r="K75" s="357">
        <f ca="1">IF(
COUNTIFS('Project Follow up - Base'!$S$20:$S$96,K$2,'Project Follow up - Base'!$F$20:$F$96,$C75)&lt;= INDEX(List!$Q:$Q,MATCH(K$2,List!$P:$P,0)),
0,
(COUNTIFS('Project Follow up - Base'!$S$20:$S$96,K$2,'Project Follow up - Base'!$F$20:$F$96,$C75)
- INDEX(List!$Q:$Q,MATCH(K$2,List!$P:$P,0)))
* INDEX(List!$R:$R,MATCH(K$2,List!$P:$P,0)))</f>
        <v>0</v>
      </c>
      <c r="L75" s="357">
        <f ca="1">IF(
COUNTIFS('Project Follow up - Base'!$S$20:$S$96,L$2,'Project Follow up - Base'!$F$20:$F$96,$C75)&lt;= INDEX(List!$Q:$Q,MATCH(L$2,List!$P:$P,0)),
0,
(COUNTIFS('Project Follow up - Base'!$S$20:$S$96,L$2,'Project Follow up - Base'!$F$20:$F$96,$C75)
- INDEX(List!$Q:$Q,MATCH(L$2,List!$P:$P,0)))
* INDEX(List!$R:$R,MATCH(L$2,List!$P:$P,0)))</f>
        <v>0</v>
      </c>
      <c r="M75" s="357">
        <f ca="1">IF(
COUNTIFS('Project Follow up - Base'!$S$20:$S$96,M$2,'Project Follow up - Base'!$F$20:$F$96,$C75)&lt;= INDEX(List!$Q:$Q,MATCH(M$2,List!$P:$P,0)),
0,
(COUNTIFS('Project Follow up - Base'!$S$20:$S$96,M$2,'Project Follow up - Base'!$F$20:$F$96,$C75)
- INDEX(List!$Q:$Q,MATCH(M$2,List!$P:$P,0)))
* INDEX(List!$R:$R,MATCH(M$2,List!$P:$P,0)))</f>
        <v>0</v>
      </c>
      <c r="N75" s="357">
        <f ca="1">IF(
COUNTIFS('Project Follow up - Base'!$S$20:$S$96,N$2,'Project Follow up - Base'!$F$20:$F$96,$C75)&lt;= INDEX(List!$Q:$Q,MATCH(N$2,List!$P:$P,0)),
0,
(COUNTIFS('Project Follow up - Base'!$S$20:$S$96,N$2,'Project Follow up - Base'!$F$20:$F$96,$C75)
- INDEX(List!$Q:$Q,MATCH(N$2,List!$P:$P,0)))
* INDEX(List!$R:$R,MATCH(N$2,List!$P:$P,0)))</f>
        <v>0</v>
      </c>
      <c r="O75" s="357">
        <f ca="1">IF(
COUNTIFS('Project Follow up - Base'!$S$20:$S$96,O$2,'Project Follow up - Base'!$F$20:$F$96,$C75)&lt;= INDEX(List!$Q:$Q,MATCH(O$2,List!$P:$P,0)),
0,
(COUNTIFS('Project Follow up - Base'!$S$20:$S$96,O$2,'Project Follow up - Base'!$F$20:$F$96,$C75)
- INDEX(List!$Q:$Q,MATCH(O$2,List!$P:$P,0)))
* INDEX(List!$R:$R,MATCH(O$2,List!$P:$P,0)))</f>
        <v>0</v>
      </c>
      <c r="P75" s="357">
        <f ca="1">IF(
COUNTIFS('Project Follow up - Base'!$S$20:$S$96,P$2,'Project Follow up - Base'!$F$20:$F$96,$C75)&lt;= INDEX(List!$Q:$Q,MATCH(P$2,List!$P:$P,0)),
0,
(COUNTIFS('Project Follow up - Base'!$S$20:$S$96,P$2,'Project Follow up - Base'!$F$20:$F$96,$C75)
- INDEX(List!$Q:$Q,MATCH(P$2,List!$P:$P,0)))
* INDEX(List!$R:$R,MATCH(P$2,List!$P:$P,0)))</f>
        <v>0</v>
      </c>
      <c r="Q75" s="357">
        <f ca="1">IF(
COUNTIFS('Project Follow up - Base'!$S$20:$S$96,Q$2,'Project Follow up - Base'!$F$20:$F$96,$C75)&lt;= INDEX(List!$Q:$Q,MATCH(Q$2,List!$P:$P,0)),
0,
(COUNTIFS('Project Follow up - Base'!$S$20:$S$96,Q$2,'Project Follow up - Base'!$F$20:$F$96,$C75)
- INDEX(List!$Q:$Q,MATCH(Q$2,List!$P:$P,0)))
* INDEX(List!$R:$R,MATCH(Q$2,List!$P:$P,0)))</f>
        <v>0</v>
      </c>
      <c r="R75" s="357">
        <f ca="1">IF(
COUNTIFS('Project Follow up - Base'!$S$20:$S$96,R$2,'Project Follow up - Base'!$F$20:$F$96,$C75)&lt;= INDEX(List!$Q:$Q,MATCH(R$2,List!$P:$P,0)),
0,
(COUNTIFS('Project Follow up - Base'!$S$20:$S$96,R$2,'Project Follow up - Base'!$F$20:$F$96,$C75)
- INDEX(List!$Q:$Q,MATCH(R$2,List!$P:$P,0)))
* INDEX(List!$R:$R,MATCH(R$2,List!$P:$P,0)))</f>
        <v>0</v>
      </c>
      <c r="S75" s="357">
        <f ca="1">IF(
COUNTIFS('Project Follow up - Base'!$S$20:$S$96,S$2,'Project Follow up - Base'!$F$20:$F$96,$C75)&lt;= INDEX(List!$Q:$Q,MATCH(S$2,List!$P:$P,0)),
0,
(COUNTIFS('Project Follow up - Base'!$S$20:$S$96,S$2,'Project Follow up - Base'!$F$20:$F$96,$C75)
- INDEX(List!$Q:$Q,MATCH(S$2,List!$P:$P,0)))
* INDEX(List!$R:$R,MATCH(S$2,List!$P:$P,0)))</f>
        <v>0</v>
      </c>
      <c r="T75" s="357">
        <f ca="1">IF(
COUNTIFS('Project Follow up - Base'!$S$20:$S$96,T$2,'Project Follow up - Base'!$F$20:$F$96,$C75)&lt;= INDEX(List!$Q:$Q,MATCH(T$2,List!$P:$P,0)),
0,
(COUNTIFS('Project Follow up - Base'!$S$20:$S$96,T$2,'Project Follow up - Base'!$F$20:$F$96,$C75)
- INDEX(List!$Q:$Q,MATCH(T$2,List!$P:$P,0)))
* INDEX(List!$R:$R,MATCH(T$2,List!$P:$P,0)))</f>
        <v>0</v>
      </c>
      <c r="U75" s="357">
        <f ca="1">IF(
COUNTIFS('Project Follow up - Base'!$S$20:$S$96,U$2,'Project Follow up - Base'!$F$20:$F$96,$C75)&lt;= INDEX(List!$Q:$Q,MATCH(U$2,List!$P:$P,0)),
0,
(COUNTIFS('Project Follow up - Base'!$S$20:$S$96,U$2,'Project Follow up - Base'!$F$20:$F$96,$C75)
- INDEX(List!$Q:$Q,MATCH(U$2,List!$P:$P,0)))
* INDEX(List!$R:$R,MATCH(U$2,List!$P:$P,0)))</f>
        <v>0</v>
      </c>
      <c r="V75" s="357">
        <f ca="1">IF(
COUNTIFS('Project Follow up - Base'!$S$20:$S$96,V$2,'Project Follow up - Base'!$F$20:$F$96,$C75)&lt;= INDEX(List!$Q:$Q,MATCH(V$2,List!$P:$P,0)),
0,
(COUNTIFS('Project Follow up - Base'!$S$20:$S$96,V$2,'Project Follow up - Base'!$F$20:$F$96,$C75)
- INDEX(List!$Q:$Q,MATCH(V$2,List!$P:$P,0)))
* INDEX(List!$R:$R,MATCH(V$2,List!$P:$P,0)))</f>
        <v>0</v>
      </c>
      <c r="W75" s="357">
        <f ca="1">IF(
COUNTIFS('Project Follow up - Base'!$S$20:$S$96,W$2,'Project Follow up - Base'!$F$20:$F$96,$C75)&lt;= INDEX(List!$Q:$Q,MATCH(W$2,List!$P:$P,0)),
0,
(COUNTIFS('Project Follow up - Base'!$S$20:$S$96,W$2,'Project Follow up - Base'!$F$20:$F$96,$C75)
- INDEX(List!$Q:$Q,MATCH(W$2,List!$P:$P,0)))
* INDEX(List!$R:$R,MATCH(W$2,List!$P:$P,0)))</f>
        <v>0</v>
      </c>
      <c r="X75" s="357">
        <f ca="1">IF(
COUNTIFS('Project Follow up - Base'!$S$20:$S$96,X$2,'Project Follow up - Base'!$F$20:$F$96,$C75)&lt;= INDEX(List!$Q:$Q,MATCH(X$2,List!$P:$P,0)),
0,
(COUNTIFS('Project Follow up - Base'!$S$20:$S$96,X$2,'Project Follow up - Base'!$F$20:$F$96,$C75)
- INDEX(List!$Q:$Q,MATCH(X$2,List!$P:$P,0)))
* INDEX(List!$R:$R,MATCH(X$2,List!$P:$P,0)))</f>
        <v>0</v>
      </c>
      <c r="Y75" s="357">
        <f ca="1">IF(
COUNTIFS('Project Follow up - Base'!$S$20:$S$96,Y$2,'Project Follow up - Base'!$F$20:$F$96,$C75)&lt;= INDEX(List!$Q:$Q,MATCH(Y$2,List!$P:$P,0)),
0,
(COUNTIFS('Project Follow up - Base'!$S$20:$S$96,Y$2,'Project Follow up - Base'!$F$20:$F$96,$C75)
- INDEX(List!$Q:$Q,MATCH(Y$2,List!$P:$P,0)))
* INDEX(List!$R:$R,MATCH(Y$2,List!$P:$P,0)))</f>
        <v>0</v>
      </c>
      <c r="Z75" s="357">
        <f ca="1">IF(
COUNTIFS('Project Follow up - Base'!$S$20:$S$96,Z$2,'Project Follow up - Base'!$F$20:$F$96,$C75)&lt;= INDEX(List!$Q:$Q,MATCH(Z$2,List!$P:$P,0)),
0,
(COUNTIFS('Project Follow up - Base'!$S$20:$S$96,Z$2,'Project Follow up - Base'!$F$20:$F$96,$C75)
- INDEX(List!$Q:$Q,MATCH(Z$2,List!$P:$P,0)))
* INDEX(List!$R:$R,MATCH(Z$2,List!$P:$P,0)))</f>
        <v>0</v>
      </c>
      <c r="AA75" s="357">
        <f ca="1">IF(
COUNTIFS('Project Follow up - Base'!$S$20:$S$96,AA$2,'Project Follow up - Base'!$F$20:$F$96,$C75)&lt;= INDEX(List!$Q:$Q,MATCH(AA$2,List!$P:$P,0)),
0,
(COUNTIFS('Project Follow up - Base'!$S$20:$S$96,AA$2,'Project Follow up - Base'!$F$20:$F$96,$C75)
- INDEX(List!$Q:$Q,MATCH(AA$2,List!$P:$P,0)))
* INDEX(List!$R:$R,MATCH(AA$2,List!$P:$P,0)))</f>
        <v>0</v>
      </c>
      <c r="AB75" s="357">
        <f ca="1">IF(
COUNTIFS('Project Follow up - Base'!$S$20:$S$96,AB$2,'Project Follow up - Base'!$F$20:$F$96,$C75)&lt;= INDEX(List!$Q:$Q,MATCH(AB$2,List!$P:$P,0)),
0,
(COUNTIFS('Project Follow up - Base'!$S$20:$S$96,AB$2,'Project Follow up - Base'!$F$20:$F$96,$C75)
- INDEX(List!$Q:$Q,MATCH(AB$2,List!$P:$P,0)))
* INDEX(List!$R:$R,MATCH(AB$2,List!$P:$P,0)))</f>
        <v>0</v>
      </c>
      <c r="AC75" s="357">
        <f ca="1">IF(
COUNTIFS('Project Follow up - Base'!$S$20:$S$96,AC$2,'Project Follow up - Base'!$F$20:$F$96,$C75)&lt;= INDEX(List!$Q:$Q,MATCH(AC$2,List!$P:$P,0)),
0,
(COUNTIFS('Project Follow up - Base'!$S$20:$S$96,AC$2,'Project Follow up - Base'!$F$20:$F$96,$C75)
- INDEX(List!$Q:$Q,MATCH(AC$2,List!$P:$P,0)))
* INDEX(List!$R:$R,MATCH(AC$2,List!$P:$P,0)))</f>
        <v>0</v>
      </c>
      <c r="AD75" s="357">
        <f ca="1">IF(
COUNTIFS('Project Follow up - Base'!$S$20:$S$96,AD$2,'Project Follow up - Base'!$F$20:$F$96,$C75)&lt;= INDEX(List!$Q:$Q,MATCH(AD$2,List!$P:$P,0)),
0,
(COUNTIFS('Project Follow up - Base'!$S$20:$S$96,AD$2,'Project Follow up - Base'!$F$20:$F$96,$C75)
- INDEX(List!$Q:$Q,MATCH(AD$2,List!$P:$P,0)))
* INDEX(List!$R:$R,MATCH(AD$2,List!$P:$P,0)))</f>
        <v>0</v>
      </c>
      <c r="AE75" s="357">
        <f ca="1">IF(
COUNTIFS('Project Follow up - Base'!$S$20:$S$96,AE$2,'Project Follow up - Base'!$F$20:$F$96,$C75)&lt;= INDEX(List!$Q:$Q,MATCH(AE$2,List!$P:$P,0)),
0,
(COUNTIFS('Project Follow up - Base'!$S$20:$S$96,AE$2,'Project Follow up - Base'!$F$20:$F$96,$C75)
- INDEX(List!$Q:$Q,MATCH(AE$2,List!$P:$P,0)))
* INDEX(List!$R:$R,MATCH(AE$2,List!$P:$P,0)))</f>
        <v>0</v>
      </c>
      <c r="AF75" s="357">
        <f ca="1">IF(
COUNTIFS('Project Follow up - Base'!$S$20:$S$96,AF$2,'Project Follow up - Base'!$F$20:$F$96,$C75)&lt;= INDEX(List!$Q:$Q,MATCH(AF$2,List!$P:$P,0)),
0,
(COUNTIFS('Project Follow up - Base'!$S$20:$S$96,AF$2,'Project Follow up - Base'!$F$20:$F$96,$C75)
- INDEX(List!$Q:$Q,MATCH(AF$2,List!$P:$P,0)))
* INDEX(List!$R:$R,MATCH(AF$2,List!$P:$P,0)))</f>
        <v>0</v>
      </c>
      <c r="AG75" s="357">
        <f ca="1">IF(
COUNTIFS('Project Follow up - Base'!$S$20:$S$96,AG$2,'Project Follow up - Base'!$F$20:$F$96,$C75)&lt;= INDEX(List!$Q:$Q,MATCH(AG$2,List!$P:$P,0)),
0,
(COUNTIFS('Project Follow up - Base'!$S$20:$S$96,AG$2,'Project Follow up - Base'!$F$20:$F$96,$C75)
- INDEX(List!$Q:$Q,MATCH(AG$2,List!$P:$P,0)))
* INDEX(List!$R:$R,MATCH(AG$2,List!$P:$P,0)))</f>
        <v>0</v>
      </c>
      <c r="AH75" s="357">
        <f ca="1">IF(
COUNTIFS('Project Follow up - Base'!$S$20:$S$96,AH$2,'Project Follow up - Base'!$F$20:$F$96,$C75)&lt;= INDEX(List!$Q:$Q,MATCH(AH$2,List!$P:$P,0)),
0,
(COUNTIFS('Project Follow up - Base'!$S$20:$S$96,AH$2,'Project Follow up - Base'!$F$20:$F$96,$C75)
- INDEX(List!$Q:$Q,MATCH(AH$2,List!$P:$P,0)))
* INDEX(List!$R:$R,MATCH(AH$2,List!$P:$P,0)))</f>
        <v>0</v>
      </c>
      <c r="AI75" s="357">
        <f ca="1">IF(
COUNTIFS('Project Follow up - Base'!$S$20:$S$96,AI$2,'Project Follow up - Base'!$F$20:$F$96,$C75)&lt;= INDEX(List!$Q:$Q,MATCH(AI$2,List!$P:$P,0)),
0,
(COUNTIFS('Project Follow up - Base'!$S$20:$S$96,AI$2,'Project Follow up - Base'!$F$20:$F$96,$C75)
- INDEX(List!$Q:$Q,MATCH(AI$2,List!$P:$P,0)))
* INDEX(List!$R:$R,MATCH(AI$2,List!$P:$P,0)))</f>
        <v>0</v>
      </c>
      <c r="AJ75" s="357">
        <f ca="1">IF(
COUNTIFS('Project Follow up - Base'!$S$20:$S$96,AJ$2,'Project Follow up - Base'!$F$20:$F$96,$C75)&lt;= INDEX(List!$Q:$Q,MATCH(AJ$2,List!$P:$P,0)),
0,
(COUNTIFS('Project Follow up - Base'!$S$20:$S$96,AJ$2,'Project Follow up - Base'!$F$20:$F$96,$C75)
- INDEX(List!$Q:$Q,MATCH(AJ$2,List!$P:$P,0)))
* INDEX(List!$R:$R,MATCH(AJ$2,List!$P:$P,0)))</f>
        <v>0</v>
      </c>
      <c r="AK75" s="357">
        <f ca="1">IF(
COUNTIFS('Project Follow up - Base'!$S$20:$S$96,AK$2,'Project Follow up - Base'!$F$20:$F$96,$C75)&lt;= INDEX(List!$Q:$Q,MATCH(AK$2,List!$P:$P,0)),
0,
(COUNTIFS('Project Follow up - Base'!$S$20:$S$96,AK$2,'Project Follow up - Base'!$F$20:$F$96,$C75)
- INDEX(List!$Q:$Q,MATCH(AK$2,List!$P:$P,0)))
* INDEX(List!$R:$R,MATCH(AK$2,List!$P:$P,0)))</f>
        <v>0</v>
      </c>
      <c r="AL75" s="357">
        <f ca="1">IF(
COUNTIFS('Project Follow up - Base'!$S$20:$S$96,AL$2,'Project Follow up - Base'!$F$20:$F$96,$C75)&lt;= INDEX(List!$Q:$Q,MATCH(AL$2,List!$P:$P,0)),
0,
(COUNTIFS('Project Follow up - Base'!$S$20:$S$96,AL$2,'Project Follow up - Base'!$F$20:$F$96,$C75)
- INDEX(List!$Q:$Q,MATCH(AL$2,List!$P:$P,0)))
* INDEX(List!$R:$R,MATCH(AL$2,List!$P:$P,0)))</f>
        <v>0</v>
      </c>
      <c r="AM75" s="357">
        <f ca="1">IF(
COUNTIFS('Project Follow up - Base'!$S$20:$S$96,AM$2,'Project Follow up - Base'!$F$20:$F$96,$C75)&lt;= INDEX(List!$Q:$Q,MATCH(AM$2,List!$P:$P,0)),
0,
(COUNTIFS('Project Follow up - Base'!$S$20:$S$96,AM$2,'Project Follow up - Base'!$F$20:$F$96,$C75)
- INDEX(List!$Q:$Q,MATCH(AM$2,List!$P:$P,0)))
* INDEX(List!$R:$R,MATCH(AM$2,List!$P:$P,0)))</f>
        <v>0</v>
      </c>
      <c r="AN75" s="357">
        <f ca="1">IF(
COUNTIFS('Project Follow up - Base'!$S$20:$S$96,AN$2,'Project Follow up - Base'!$F$20:$F$96,$C75)&lt;= INDEX(List!$Q:$Q,MATCH(AN$2,List!$P:$P,0)),
0,
(COUNTIFS('Project Follow up - Base'!$S$20:$S$96,AN$2,'Project Follow up - Base'!$F$20:$F$96,$C75)
- INDEX(List!$Q:$Q,MATCH(AN$2,List!$P:$P,0)))
* INDEX(List!$R:$R,MATCH(AN$2,List!$P:$P,0)))</f>
        <v>0</v>
      </c>
      <c r="AO75" s="357">
        <f ca="1">IF(
COUNTIFS('Project Follow up - Base'!$S$20:$S$96,AO$2,'Project Follow up - Base'!$F$20:$F$96,$C75)&lt;= INDEX(List!$Q:$Q,MATCH(AO$2,List!$P:$P,0)),
0,
(COUNTIFS('Project Follow up - Base'!$S$20:$S$96,AO$2,'Project Follow up - Base'!$F$20:$F$96,$C75)
- INDEX(List!$Q:$Q,MATCH(AO$2,List!$P:$P,0)))
* INDEX(List!$R:$R,MATCH(AO$2,List!$P:$P,0)))</f>
        <v>0</v>
      </c>
      <c r="AP75" s="357">
        <f ca="1">IF(
COUNTIFS('Project Follow up - Base'!$S$20:$S$96,AP$2,'Project Follow up - Base'!$F$20:$F$96,$C75)&lt;= INDEX(List!$Q:$Q,MATCH(AP$2,List!$P:$P,0)),
0,
(COUNTIFS('Project Follow up - Base'!$S$20:$S$96,AP$2,'Project Follow up - Base'!$F$20:$F$96,$C75)
- INDEX(List!$Q:$Q,MATCH(AP$2,List!$P:$P,0)))
* INDEX(List!$R:$R,MATCH(AP$2,List!$P:$P,0)))</f>
        <v>0</v>
      </c>
      <c r="AQ75" s="357">
        <f ca="1">IF(
COUNTIFS('Project Follow up - Base'!$S$20:$S$96,AQ$2,'Project Follow up - Base'!$F$20:$F$96,$C75)&lt;= INDEX(List!$Q:$Q,MATCH(AQ$2,List!$P:$P,0)),
0,
(COUNTIFS('Project Follow up - Base'!$S$20:$S$96,AQ$2,'Project Follow up - Base'!$F$20:$F$96,$C75)
- INDEX(List!$Q:$Q,MATCH(AQ$2,List!$P:$P,0)))
* INDEX(List!$R:$R,MATCH(AQ$2,List!$P:$P,0)))</f>
        <v>0</v>
      </c>
      <c r="AR75" s="357">
        <f ca="1">IF(
COUNTIFS('Project Follow up - Base'!$S$20:$S$96,AR$2,'Project Follow up - Base'!$F$20:$F$96,$C75)&lt;= INDEX(List!$Q:$Q,MATCH(AR$2,List!$P:$P,0)),
0,
(COUNTIFS('Project Follow up - Base'!$S$20:$S$96,AR$2,'Project Follow up - Base'!$F$20:$F$96,$C75)
- INDEX(List!$Q:$Q,MATCH(AR$2,List!$P:$P,0)))
* INDEX(List!$R:$R,MATCH(AR$2,List!$P:$P,0)))</f>
        <v>0</v>
      </c>
      <c r="AS75" s="357">
        <f ca="1">IF(
COUNTIFS('Project Follow up - Base'!$S$20:$S$96,AS$2,'Project Follow up - Base'!$F$20:$F$96,$C75)&lt;= INDEX(List!$Q:$Q,MATCH(AS$2,List!$P:$P,0)),
0,
(COUNTIFS('Project Follow up - Base'!$S$20:$S$96,AS$2,'Project Follow up - Base'!$F$20:$F$96,$C75)
- INDEX(List!$Q:$Q,MATCH(AS$2,List!$P:$P,0)))
* INDEX(List!$R:$R,MATCH(AS$2,List!$P:$P,0)))</f>
        <v>0</v>
      </c>
      <c r="AT75" s="357">
        <f ca="1">IF(
COUNTIFS('Project Follow up - Base'!$S$20:$S$96,AT$2,'Project Follow up - Base'!$F$20:$F$96,$C75)&lt;= INDEX(List!$Q:$Q,MATCH(AT$2,List!$P:$P,0)),
0,
(COUNTIFS('Project Follow up - Base'!$S$20:$S$96,AT$2,'Project Follow up - Base'!$F$20:$F$96,$C75)
- INDEX(List!$Q:$Q,MATCH(AT$2,List!$P:$P,0)))
* INDEX(List!$R:$R,MATCH(AT$2,List!$P:$P,0)))</f>
        <v>0</v>
      </c>
      <c r="AU75" s="357">
        <f ca="1">IF(
COUNTIFS('Project Follow up - Base'!$S$20:$S$96,AU$2,'Project Follow up - Base'!$F$20:$F$96,$C75)&lt;= INDEX(List!$Q:$Q,MATCH(AU$2,List!$P:$P,0)),
0,
(COUNTIFS('Project Follow up - Base'!$S$20:$S$96,AU$2,'Project Follow up - Base'!$F$20:$F$96,$C75)
- INDEX(List!$Q:$Q,MATCH(AU$2,List!$P:$P,0)))
* INDEX(List!$R:$R,MATCH(AU$2,List!$P:$P,0)))</f>
        <v>0</v>
      </c>
      <c r="AV75" s="357">
        <f ca="1">IF(
COUNTIFS('Project Follow up - Base'!$S$20:$S$96,AV$2,'Project Follow up - Base'!$F$20:$F$96,$C75)&lt;= INDEX(List!$Q:$Q,MATCH(AV$2,List!$P:$P,0)),
0,
(COUNTIFS('Project Follow up - Base'!$S$20:$S$96,AV$2,'Project Follow up - Base'!$F$20:$F$96,$C75)
- INDEX(List!$Q:$Q,MATCH(AV$2,List!$P:$P,0)))
* INDEX(List!$R:$R,MATCH(AV$2,List!$P:$P,0)))</f>
        <v>0</v>
      </c>
      <c r="AW75" s="357">
        <f ca="1">IF(
COUNTIFS('Project Follow up - Base'!$S$20:$S$96,AW$2,'Project Follow up - Base'!$F$20:$F$96,$C75)&lt;= INDEX(List!$Q:$Q,MATCH(AW$2,List!$P:$P,0)),
0,
(COUNTIFS('Project Follow up - Base'!$S$20:$S$96,AW$2,'Project Follow up - Base'!$F$20:$F$96,$C75)
- INDEX(List!$Q:$Q,MATCH(AW$2,List!$P:$P,0)))
* INDEX(List!$R:$R,MATCH(AW$2,List!$P:$P,0)))</f>
        <v>0</v>
      </c>
      <c r="AX75" s="357">
        <f ca="1">IF(
COUNTIFS('Project Follow up - Base'!$S$20:$S$96,AX$2,'Project Follow up - Base'!$F$20:$F$96,$C75)&lt;= INDEX(List!$Q:$Q,MATCH(AX$2,List!$P:$P,0)),
0,
(COUNTIFS('Project Follow up - Base'!$S$20:$S$96,AX$2,'Project Follow up - Base'!$F$20:$F$96,$C75)
- INDEX(List!$Q:$Q,MATCH(AX$2,List!$P:$P,0)))
* INDEX(List!$R:$R,MATCH(AX$2,List!$P:$P,0)))</f>
        <v>0</v>
      </c>
      <c r="AY75" s="357">
        <f ca="1">IF(
COUNTIFS('Project Follow up - Base'!$S$20:$S$96,AY$2,'Project Follow up - Base'!$F$20:$F$96,$C75)&lt;= INDEX(List!$Q:$Q,MATCH(AY$2,List!$P:$P,0)),
0,
(COUNTIFS('Project Follow up - Base'!$S$20:$S$96,AY$2,'Project Follow up - Base'!$F$20:$F$96,$C75)
- INDEX(List!$Q:$Q,MATCH(AY$2,List!$P:$P,0)))
* INDEX(List!$R:$R,MATCH(AY$2,List!$P:$P,0)))</f>
        <v>0</v>
      </c>
      <c r="AZ75" s="357">
        <f ca="1">IF(
COUNTIFS('Project Follow up - Base'!$S$20:$S$96,AZ$2,'Project Follow up - Base'!$F$20:$F$96,$C75)&lt;= INDEX(List!$Q:$Q,MATCH(AZ$2,List!$P:$P,0)),
0,
(COUNTIFS('Project Follow up - Base'!$S$20:$S$96,AZ$2,'Project Follow up - Base'!$F$20:$F$96,$C75)
- INDEX(List!$Q:$Q,MATCH(AZ$2,List!$P:$P,0)))
* INDEX(List!$R:$R,MATCH(AZ$2,List!$P:$P,0)))</f>
        <v>0</v>
      </c>
      <c r="BA75" s="357">
        <f ca="1">IF(
COUNTIFS('Project Follow up - Base'!$S$20:$S$96,BA$2,'Project Follow up - Base'!$F$20:$F$96,$C75)&lt;= INDEX(List!$Q:$Q,MATCH(BA$2,List!$P:$P,0)),
0,
(COUNTIFS('Project Follow up - Base'!$S$20:$S$96,BA$2,'Project Follow up - Base'!$F$20:$F$96,$C75)
- INDEX(List!$Q:$Q,MATCH(BA$2,List!$P:$P,0)))
* INDEX(List!$R:$R,MATCH(BA$2,List!$P:$P,0)))</f>
        <v>0</v>
      </c>
      <c r="BB75" s="357">
        <f ca="1">IF(
COUNTIFS('Project Follow up - Base'!$S$20:$S$96,BB$2,'Project Follow up - Base'!$F$20:$F$96,$C75)&lt;= INDEX(List!$Q:$Q,MATCH(BB$2,List!$P:$P,0)),
0,
(COUNTIFS('Project Follow up - Base'!$S$20:$S$96,BB$2,'Project Follow up - Base'!$F$20:$F$96,$C75)
- INDEX(List!$Q:$Q,MATCH(BB$2,List!$P:$P,0)))
* INDEX(List!$R:$R,MATCH(BB$2,List!$P:$P,0)))</f>
        <v>0</v>
      </c>
      <c r="BC75" s="357">
        <f ca="1">IF(
COUNTIFS('Project Follow up - Base'!$S$20:$S$96,BC$2,'Project Follow up - Base'!$F$20:$F$96,$C75)&lt;= INDEX(List!$Q:$Q,MATCH(BC$2,List!$P:$P,0)),
0,
(COUNTIFS('Project Follow up - Base'!$S$20:$S$96,BC$2,'Project Follow up - Base'!$F$20:$F$96,$C75)
- INDEX(List!$Q:$Q,MATCH(BC$2,List!$P:$P,0)))
* INDEX(List!$R:$R,MATCH(BC$2,List!$P:$P,0)))</f>
        <v>0</v>
      </c>
      <c r="BD75" s="357">
        <f ca="1">IF(
COUNTIFS('Project Follow up - Base'!$S$20:$S$96,BD$2,'Project Follow up - Base'!$F$20:$F$96,$C75)&lt;= INDEX(List!$Q:$Q,MATCH(BD$2,List!$P:$P,0)),
0,
(COUNTIFS('Project Follow up - Base'!$S$20:$S$96,BD$2,'Project Follow up - Base'!$F$20:$F$96,$C75)
- INDEX(List!$Q:$Q,MATCH(BD$2,List!$P:$P,0)))
* INDEX(List!$R:$R,MATCH(BD$2,List!$P:$P,0)))</f>
        <v>0</v>
      </c>
      <c r="BE75" s="357">
        <f ca="1">IF(
COUNTIFS('Project Follow up - Base'!$S$20:$S$96,BE$2,'Project Follow up - Base'!$F$20:$F$96,$C75)&lt;= INDEX(List!$Q:$Q,MATCH(BE$2,List!$P:$P,0)),
0,
(COUNTIFS('Project Follow up - Base'!$S$20:$S$96,BE$2,'Project Follow up - Base'!$F$20:$F$96,$C75)
- INDEX(List!$Q:$Q,MATCH(BE$2,List!$P:$P,0)))
* INDEX(List!$R:$R,MATCH(BE$2,List!$P:$P,0)))</f>
        <v>0</v>
      </c>
      <c r="BF75" s="357">
        <f ca="1">IF(
COUNTIFS('Project Follow up - Base'!$S$20:$S$96,BF$2,'Project Follow up - Base'!$F$20:$F$96,$C75)&lt;= INDEX(List!$Q:$Q,MATCH(BF$2,List!$P:$P,0)),
0,
(COUNTIFS('Project Follow up - Base'!$S$20:$S$96,BF$2,'Project Follow up - Base'!$F$20:$F$96,$C75)
- INDEX(List!$Q:$Q,MATCH(BF$2,List!$P:$P,0)))
* INDEX(List!$R:$R,MATCH(BF$2,List!$P:$P,0)))</f>
        <v>0</v>
      </c>
      <c r="BG75" s="357">
        <f ca="1">IF(
COUNTIFS('Project Follow up - Base'!$S$20:$S$96,BG$2,'Project Follow up - Base'!$F$20:$F$96,$C75)&lt;= INDEX(List!$Q:$Q,MATCH(BG$2,List!$P:$P,0)),
0,
(COUNTIFS('Project Follow up - Base'!$S$20:$S$96,BG$2,'Project Follow up - Base'!$F$20:$F$96,$C75)
- INDEX(List!$Q:$Q,MATCH(BG$2,List!$P:$P,0)))
* INDEX(List!$R:$R,MATCH(BG$2,List!$P:$P,0)))</f>
        <v>0</v>
      </c>
      <c r="BH75" s="357">
        <f ca="1">IF(
COUNTIFS('Project Follow up - Base'!$S$20:$S$96,BH$2,'Project Follow up - Base'!$F$20:$F$96,$C75)&lt;= INDEX(List!$Q:$Q,MATCH(BH$2,List!$P:$P,0)),
0,
(COUNTIFS('Project Follow up - Base'!$S$20:$S$96,BH$2,'Project Follow up - Base'!$F$20:$F$96,$C75)
- INDEX(List!$Q:$Q,MATCH(BH$2,List!$P:$P,0)))
* INDEX(List!$R:$R,MATCH(BH$2,List!$P:$P,0)))</f>
        <v>0</v>
      </c>
      <c r="BI75" s="357">
        <f ca="1">IF(
COUNTIFS('Project Follow up - Base'!$S$20:$S$96,BI$2,'Project Follow up - Base'!$F$20:$F$96,$C75)&lt;= INDEX(List!$Q:$Q,MATCH(BI$2,List!$P:$P,0)),
0,
(COUNTIFS('Project Follow up - Base'!$S$20:$S$96,BI$2,'Project Follow up - Base'!$F$20:$F$96,$C75)
- INDEX(List!$Q:$Q,MATCH(BI$2,List!$P:$P,0)))
* INDEX(List!$R:$R,MATCH(BI$2,List!$P:$P,0)))</f>
        <v>0</v>
      </c>
      <c r="BJ75" s="357">
        <f ca="1">IF(
COUNTIFS('Project Follow up - Base'!$S$20:$S$96,BJ$2,'Project Follow up - Base'!$F$20:$F$96,$C75)&lt;= INDEX(List!$Q:$Q,MATCH(BJ$2,List!$P:$P,0)),
0,
(COUNTIFS('Project Follow up - Base'!$S$20:$S$96,BJ$2,'Project Follow up - Base'!$F$20:$F$96,$C75)
- INDEX(List!$Q:$Q,MATCH(BJ$2,List!$P:$P,0)))
* INDEX(List!$R:$R,MATCH(BJ$2,List!$P:$P,0)))</f>
        <v>0</v>
      </c>
      <c r="BK75" s="357">
        <f ca="1">IF(
COUNTIFS('Project Follow up - Base'!$S$20:$S$96,BK$2,'Project Follow up - Base'!$F$20:$F$96,$C75)&lt;= INDEX(List!$Q:$Q,MATCH(BK$2,List!$P:$P,0)),
0,
(COUNTIFS('Project Follow up - Base'!$S$20:$S$96,BK$2,'Project Follow up - Base'!$F$20:$F$96,$C75)
- INDEX(List!$Q:$Q,MATCH(BK$2,List!$P:$P,0)))
* INDEX(List!$R:$R,MATCH(BK$2,List!$P:$P,0)))</f>
        <v>0</v>
      </c>
      <c r="BL75" s="357">
        <f ca="1">IF(
COUNTIFS('Project Follow up - Base'!$S$20:$S$96,BL$2,'Project Follow up - Base'!$F$20:$F$96,$C75)&lt;= INDEX(List!$Q:$Q,MATCH(BL$2,List!$P:$P,0)),
0,
(COUNTIFS('Project Follow up - Base'!$S$20:$S$96,BL$2,'Project Follow up - Base'!$F$20:$F$96,$C75)
- INDEX(List!$Q:$Q,MATCH(BL$2,List!$P:$P,0)))
* INDEX(List!$R:$R,MATCH(BL$2,List!$P:$P,0)))</f>
        <v>0</v>
      </c>
      <c r="BM75" s="357">
        <f ca="1">IF(
COUNTIFS('Project Follow up - Base'!$S$20:$S$96,BM$2,'Project Follow up - Base'!$F$20:$F$96,$C75)&lt;= INDEX(List!$Q:$Q,MATCH(BM$2,List!$P:$P,0)),
0,
(COUNTIFS('Project Follow up - Base'!$S$20:$S$96,BM$2,'Project Follow up - Base'!$F$20:$F$96,$C75)
- INDEX(List!$Q:$Q,MATCH(BM$2,List!$P:$P,0)))
* INDEX(List!$R:$R,MATCH(BM$2,List!$P:$P,0)))</f>
        <v>0</v>
      </c>
      <c r="BN75" s="357">
        <f ca="1">IF(
COUNTIFS('Project Follow up - Base'!$S$20:$S$96,BN$2,'Project Follow up - Base'!$F$20:$F$96,$C75)&lt;= INDEX(List!$Q:$Q,MATCH(BN$2,List!$P:$P,0)),
0,
(COUNTIFS('Project Follow up - Base'!$S$20:$S$96,BN$2,'Project Follow up - Base'!$F$20:$F$96,$C75)
- INDEX(List!$Q:$Q,MATCH(BN$2,List!$P:$P,0)))
* INDEX(List!$R:$R,MATCH(BN$2,List!$P:$P,0)))</f>
        <v>0</v>
      </c>
      <c r="BO75" s="357">
        <f ca="1">IF(
COUNTIFS('Project Follow up - Base'!$S$20:$S$96,BO$2,'Project Follow up - Base'!$F$20:$F$96,$C75)&lt;= INDEX(List!$Q:$Q,MATCH(BO$2,List!$P:$P,0)),
0,
(COUNTIFS('Project Follow up - Base'!$S$20:$S$96,BO$2,'Project Follow up - Base'!$F$20:$F$96,$C75)
- INDEX(List!$Q:$Q,MATCH(BO$2,List!$P:$P,0)))
* INDEX(List!$R:$R,MATCH(BO$2,List!$P:$P,0)))</f>
        <v>0</v>
      </c>
      <c r="BP75" s="357">
        <f ca="1">IF(
COUNTIFS('Project Follow up - Base'!$S$20:$S$96,BP$2,'Project Follow up - Base'!$F$20:$F$96,$C75)&lt;= INDEX(List!$Q:$Q,MATCH(BP$2,List!$P:$P,0)),
0,
(COUNTIFS('Project Follow up - Base'!$S$20:$S$96,BP$2,'Project Follow up - Base'!$F$20:$F$96,$C75)
- INDEX(List!$Q:$Q,MATCH(BP$2,List!$P:$P,0)))
* INDEX(List!$R:$R,MATCH(BP$2,List!$P:$P,0)))</f>
        <v>0</v>
      </c>
      <c r="BQ75" s="357">
        <f ca="1">IF(
COUNTIFS('Project Follow up - Base'!$S$20:$S$96,BQ$2,'Project Follow up - Base'!$F$20:$F$96,$C75)&lt;= INDEX(List!$Q:$Q,MATCH(BQ$2,List!$P:$P,0)),
0,
(COUNTIFS('Project Follow up - Base'!$S$20:$S$96,BQ$2,'Project Follow up - Base'!$F$20:$F$96,$C75)
- INDEX(List!$Q:$Q,MATCH(BQ$2,List!$P:$P,0)))
* INDEX(List!$R:$R,MATCH(BQ$2,List!$P:$P,0)))</f>
        <v>0</v>
      </c>
      <c r="BR75" s="357">
        <f ca="1">IF(
COUNTIFS('Project Follow up - Base'!$S$20:$S$96,BR$2,'Project Follow up - Base'!$F$20:$F$96,$C75)&lt;= INDEX(List!$Q:$Q,MATCH(BR$2,List!$P:$P,0)),
0,
(COUNTIFS('Project Follow up - Base'!$S$20:$S$96,BR$2,'Project Follow up - Base'!$F$20:$F$96,$C75)
- INDEX(List!$Q:$Q,MATCH(BR$2,List!$P:$P,0)))
* INDEX(List!$R:$R,MATCH(BR$2,List!$P:$P,0)))</f>
        <v>0</v>
      </c>
      <c r="BS75" s="357">
        <f ca="1">IF(
COUNTIFS('Project Follow up - Base'!$S$20:$S$96,BS$2,'Project Follow up - Base'!$F$20:$F$96,$C75)&lt;= INDEX(List!$Q:$Q,MATCH(BS$2,List!$P:$P,0)),
0,
(COUNTIFS('Project Follow up - Base'!$S$20:$S$96,BS$2,'Project Follow up - Base'!$F$20:$F$96,$C75)
- INDEX(List!$Q:$Q,MATCH(BS$2,List!$P:$P,0)))
* INDEX(List!$R:$R,MATCH(BS$2,List!$P:$P,0)))</f>
        <v>0</v>
      </c>
      <c r="BT75" s="357">
        <f ca="1">IF(
COUNTIFS('Project Follow up - Base'!$S$20:$S$96,BT$2,'Project Follow up - Base'!$F$20:$F$96,$C75)&lt;= INDEX(List!$Q:$Q,MATCH(BT$2,List!$P:$P,0)),
0,
(COUNTIFS('Project Follow up - Base'!$S$20:$S$96,BT$2,'Project Follow up - Base'!$F$20:$F$96,$C75)
- INDEX(List!$Q:$Q,MATCH(BT$2,List!$P:$P,0)))
* INDEX(List!$R:$R,MATCH(BT$2,List!$P:$P,0)))</f>
        <v>0</v>
      </c>
      <c r="BU75" s="357">
        <f ca="1">IF(
COUNTIFS('Project Follow up - Base'!$S$20:$S$96,BU$2,'Project Follow up - Base'!$F$20:$F$96,$C75)&lt;= INDEX(List!$Q:$Q,MATCH(BU$2,List!$P:$P,0)),
0,
(COUNTIFS('Project Follow up - Base'!$S$20:$S$96,BU$2,'Project Follow up - Base'!$F$20:$F$96,$C75)
- INDEX(List!$Q:$Q,MATCH(BU$2,List!$P:$P,0)))
* INDEX(List!$R:$R,MATCH(BU$2,List!$P:$P,0)))</f>
        <v>0</v>
      </c>
      <c r="BV75" s="357">
        <f ca="1">IF(
COUNTIFS('Project Follow up - Base'!$S$20:$S$96,BV$2,'Project Follow up - Base'!$F$20:$F$96,$C75)&lt;= INDEX(List!$Q:$Q,MATCH(BV$2,List!$P:$P,0)),
0,
(COUNTIFS('Project Follow up - Base'!$S$20:$S$96,BV$2,'Project Follow up - Base'!$F$20:$F$96,$C75)
- INDEX(List!$Q:$Q,MATCH(BV$2,List!$P:$P,0)))
* INDEX(List!$R:$R,MATCH(BV$2,List!$P:$P,0)))</f>
        <v>0</v>
      </c>
      <c r="BW75" s="357">
        <f ca="1">IF(
COUNTIFS('Project Follow up - Base'!$S$20:$S$96,BW$2,'Project Follow up - Base'!$F$20:$F$96,$C75)&lt;= INDEX(List!$Q:$Q,MATCH(BW$2,List!$P:$P,0)),
0,
(COUNTIFS('Project Follow up - Base'!$S$20:$S$96,BW$2,'Project Follow up - Base'!$F$20:$F$96,$C75)
- INDEX(List!$Q:$Q,MATCH(BW$2,List!$P:$P,0)))
* INDEX(List!$R:$R,MATCH(BW$2,List!$P:$P,0)))</f>
        <v>0</v>
      </c>
      <c r="BX75" s="357">
        <f ca="1">IF(
COUNTIFS('Project Follow up - Base'!$S$20:$S$96,BX$2,'Project Follow up - Base'!$F$20:$F$96,$C75)&lt;= INDEX(List!$Q:$Q,MATCH(BX$2,List!$P:$P,0)),
0,
(COUNTIFS('Project Follow up - Base'!$S$20:$S$96,BX$2,'Project Follow up - Base'!$F$20:$F$96,$C75)
- INDEX(List!$Q:$Q,MATCH(BX$2,List!$P:$P,0)))
* INDEX(List!$R:$R,MATCH(BX$2,List!$P:$P,0)))</f>
        <v>0</v>
      </c>
      <c r="BY75" s="357">
        <f ca="1">IF(
COUNTIFS('Project Follow up - Base'!$S$20:$S$96,BY$2,'Project Follow up - Base'!$F$20:$F$96,$C75)&lt;= INDEX(List!$Q:$Q,MATCH(BY$2,List!$P:$P,0)),
0,
(COUNTIFS('Project Follow up - Base'!$S$20:$S$96,BY$2,'Project Follow up - Base'!$F$20:$F$96,$C75)
- INDEX(List!$Q:$Q,MATCH(BY$2,List!$P:$P,0)))
* INDEX(List!$R:$R,MATCH(BY$2,List!$P:$P,0)))</f>
        <v>0</v>
      </c>
      <c r="BZ75" s="357">
        <f ca="1">IF(
COUNTIFS('Project Follow up - Base'!$S$20:$S$96,BZ$2,'Project Follow up - Base'!$F$20:$F$96,$C75)&lt;= INDEX(List!$Q:$Q,MATCH(BZ$2,List!$P:$P,0)),
0,
(COUNTIFS('Project Follow up - Base'!$S$20:$S$96,BZ$2,'Project Follow up - Base'!$F$20:$F$96,$C75)
- INDEX(List!$Q:$Q,MATCH(BZ$2,List!$P:$P,0)))
* INDEX(List!$R:$R,MATCH(BZ$2,List!$P:$P,0)))</f>
        <v>0</v>
      </c>
      <c r="CA75" s="357">
        <f ca="1">IF(
COUNTIFS('Project Follow up - Base'!$S$20:$S$96,CA$2,'Project Follow up - Base'!$F$20:$F$96,$C75)&lt;= INDEX(List!$Q:$Q,MATCH(CA$2,List!$P:$P,0)),
0,
(COUNTIFS('Project Follow up - Base'!$S$20:$S$96,CA$2,'Project Follow up - Base'!$F$20:$F$96,$C75)
- INDEX(List!$Q:$Q,MATCH(CA$2,List!$P:$P,0)))
* INDEX(List!$R:$R,MATCH(CA$2,List!$P:$P,0)))</f>
        <v>0</v>
      </c>
      <c r="CB75" s="357">
        <f ca="1">IF(
COUNTIFS('Project Follow up - Base'!$S$20:$S$96,CB$2,'Project Follow up - Base'!$F$20:$F$96,$C75)&lt;= INDEX(List!$Q:$Q,MATCH(CB$2,List!$P:$P,0)),
0,
(COUNTIFS('Project Follow up - Base'!$S$20:$S$96,CB$2,'Project Follow up - Base'!$F$20:$F$96,$C75)
- INDEX(List!$Q:$Q,MATCH(CB$2,List!$P:$P,0)))
* INDEX(List!$R:$R,MATCH(CB$2,List!$P:$P,0)))</f>
        <v>0</v>
      </c>
      <c r="CC75" s="357">
        <f ca="1">IF(
COUNTIFS('Project Follow up - Base'!$S$20:$S$96,CC$2,'Project Follow up - Base'!$F$20:$F$96,$C75)&lt;= INDEX(List!$Q:$Q,MATCH(CC$2,List!$P:$P,0)),
0,
(COUNTIFS('Project Follow up - Base'!$S$20:$S$96,CC$2,'Project Follow up - Base'!$F$20:$F$96,$C75)
- INDEX(List!$Q:$Q,MATCH(CC$2,List!$P:$P,0)))
* INDEX(List!$R:$R,MATCH(CC$2,List!$P:$P,0)))</f>
        <v>0</v>
      </c>
      <c r="CD75" s="357">
        <f ca="1">IF(
COUNTIFS('Project Follow up - Base'!$S$20:$S$96,CD$2,'Project Follow up - Base'!$F$20:$F$96,$C75)&lt;= INDEX(List!$Q:$Q,MATCH(CD$2,List!$P:$P,0)),
0,
(COUNTIFS('Project Follow up - Base'!$S$20:$S$96,CD$2,'Project Follow up - Base'!$F$20:$F$96,$C75)
- INDEX(List!$Q:$Q,MATCH(CD$2,List!$P:$P,0)))
* INDEX(List!$R:$R,MATCH(CD$2,List!$P:$P,0)))</f>
        <v>0</v>
      </c>
      <c r="CE75" s="357">
        <f ca="1">IF(
COUNTIFS('Project Follow up - Base'!$S$20:$S$96,CE$2,'Project Follow up - Base'!$F$20:$F$96,$C75)&lt;= INDEX(List!$Q:$Q,MATCH(CE$2,List!$P:$P,0)),
0,
(COUNTIFS('Project Follow up - Base'!$S$20:$S$96,CE$2,'Project Follow up - Base'!$F$20:$F$96,$C75)
- INDEX(List!$Q:$Q,MATCH(CE$2,List!$P:$P,0)))
* INDEX(List!$R:$R,MATCH(CE$2,List!$P:$P,0)))</f>
        <v>0</v>
      </c>
      <c r="CF75" s="357">
        <f ca="1">IF(
COUNTIFS('Project Follow up - Base'!$S$20:$S$96,CF$2,'Project Follow up - Base'!$F$20:$F$96,$C75)&lt;= INDEX(List!$Q:$Q,MATCH(CF$2,List!$P:$P,0)),
0,
(COUNTIFS('Project Follow up - Base'!$S$20:$S$96,CF$2,'Project Follow up - Base'!$F$20:$F$96,$C75)
- INDEX(List!$Q:$Q,MATCH(CF$2,List!$P:$P,0)))
* INDEX(List!$R:$R,MATCH(CF$2,List!$P:$P,0)))</f>
        <v>0</v>
      </c>
      <c r="CG75" s="357">
        <f ca="1">IF(
COUNTIFS('Project Follow up - Base'!$S$20:$S$96,CG$2,'Project Follow up - Base'!$F$20:$F$96,$C75)&lt;= INDEX(List!$Q:$Q,MATCH(CG$2,List!$P:$P,0)),
0,
(COUNTIFS('Project Follow up - Base'!$S$20:$S$96,CG$2,'Project Follow up - Base'!$F$20:$F$96,$C75)
- INDEX(List!$Q:$Q,MATCH(CG$2,List!$P:$P,0)))
* INDEX(List!$R:$R,MATCH(CG$2,List!$P:$P,0)))</f>
        <v>0</v>
      </c>
      <c r="CH75" s="357">
        <f ca="1">IF(
COUNTIFS('Project Follow up - Base'!$S$20:$S$96,CH$2,'Project Follow up - Base'!$F$20:$F$96,$C75)&lt;= INDEX(List!$Q:$Q,MATCH(CH$2,List!$P:$P,0)),
0,
(COUNTIFS('Project Follow up - Base'!$S$20:$S$96,CH$2,'Project Follow up - Base'!$F$20:$F$96,$C75)
- INDEX(List!$Q:$Q,MATCH(CH$2,List!$P:$P,0)))
* INDEX(List!$R:$R,MATCH(CH$2,List!$P:$P,0)))</f>
        <v>0</v>
      </c>
      <c r="CI75" s="357">
        <f ca="1">IF(
COUNTIFS('Project Follow up - Base'!$S$20:$S$96,CI$2,'Project Follow up - Base'!$F$20:$F$96,$C75)&lt;= INDEX(List!$Q:$Q,MATCH(CI$2,List!$P:$P,0)),
0,
(COUNTIFS('Project Follow up - Base'!$S$20:$S$96,CI$2,'Project Follow up - Base'!$F$20:$F$96,$C75)
- INDEX(List!$Q:$Q,MATCH(CI$2,List!$P:$P,0)))
* INDEX(List!$R:$R,MATCH(CI$2,List!$P:$P,0)))</f>
        <v>0</v>
      </c>
      <c r="CJ75" s="357">
        <f ca="1">IF(
COUNTIFS('Project Follow up - Base'!$S$20:$S$96,CJ$2,'Project Follow up - Base'!$F$20:$F$96,$C75)&lt;= INDEX(List!$Q:$Q,MATCH(CJ$2,List!$P:$P,0)),
0,
(COUNTIFS('Project Follow up - Base'!$S$20:$S$96,CJ$2,'Project Follow up - Base'!$F$20:$F$96,$C75)
- INDEX(List!$Q:$Q,MATCH(CJ$2,List!$P:$P,0)))
* INDEX(List!$R:$R,MATCH(CJ$2,List!$P:$P,0)))</f>
        <v>0</v>
      </c>
      <c r="CK75" s="357">
        <f ca="1">IF(
COUNTIFS('Project Follow up - Base'!$S$20:$S$96,CK$2,'Project Follow up - Base'!$F$20:$F$96,$C75)&lt;= INDEX(List!$Q:$Q,MATCH(CK$2,List!$P:$P,0)),
0,
(COUNTIFS('Project Follow up - Base'!$S$20:$S$96,CK$2,'Project Follow up - Base'!$F$20:$F$96,$C75)
- INDEX(List!$Q:$Q,MATCH(CK$2,List!$P:$P,0)))
* INDEX(List!$R:$R,MATCH(CK$2,List!$P:$P,0)))</f>
        <v>0</v>
      </c>
      <c r="CL75" s="357">
        <f ca="1">IF(
COUNTIFS('Project Follow up - Base'!$S$20:$S$96,CL$2,'Project Follow up - Base'!$F$20:$F$96,$C75)&lt;= INDEX(List!$Q:$Q,MATCH(CL$2,List!$P:$P,0)),
0,
(COUNTIFS('Project Follow up - Base'!$S$20:$S$96,CL$2,'Project Follow up - Base'!$F$20:$F$96,$C75)
- INDEX(List!$Q:$Q,MATCH(CL$2,List!$P:$P,0)))
* INDEX(List!$R:$R,MATCH(CL$2,List!$P:$P,0)))</f>
        <v>0</v>
      </c>
      <c r="CM75" s="357">
        <f ca="1">IF(
COUNTIFS('Project Follow up - Base'!$S$20:$S$96,CM$2,'Project Follow up - Base'!$F$20:$F$96,$C75)&lt;= INDEX(List!$Q:$Q,MATCH(CM$2,List!$P:$P,0)),
0,
(COUNTIFS('Project Follow up - Base'!$S$20:$S$96,CM$2,'Project Follow up - Base'!$F$20:$F$96,$C75)
- INDEX(List!$Q:$Q,MATCH(CM$2,List!$P:$P,0)))
* INDEX(List!$R:$R,MATCH(CM$2,List!$P:$P,0)))</f>
        <v>0</v>
      </c>
      <c r="CN75" s="357">
        <f ca="1">IF(
COUNTIFS('Project Follow up - Base'!$S$20:$S$96,CN$2,'Project Follow up - Base'!$F$20:$F$96,$C75)&lt;= INDEX(List!$Q:$Q,MATCH(CN$2,List!$P:$P,0)),
0,
(COUNTIFS('Project Follow up - Base'!$S$20:$S$96,CN$2,'Project Follow up - Base'!$F$20:$F$96,$C75)
- INDEX(List!$Q:$Q,MATCH(CN$2,List!$P:$P,0)))
* INDEX(List!$R:$R,MATCH(CN$2,List!$P:$P,0)))</f>
        <v>0</v>
      </c>
      <c r="CO75" s="357">
        <f ca="1">IF(
COUNTIFS('Project Follow up - Base'!$S$20:$S$96,CO$2,'Project Follow up - Base'!$F$20:$F$96,$C75)&lt;= INDEX(List!$Q:$Q,MATCH(CO$2,List!$P:$P,0)),
0,
(COUNTIFS('Project Follow up - Base'!$S$20:$S$96,CO$2,'Project Follow up - Base'!$F$20:$F$96,$C75)
- INDEX(List!$Q:$Q,MATCH(CO$2,List!$P:$P,0)))
* INDEX(List!$R:$R,MATCH(CO$2,List!$P:$P,0)))</f>
        <v>0</v>
      </c>
      <c r="CP75" s="357">
        <f ca="1">IF(
COUNTIFS('Project Follow up - Base'!$S$20:$S$96,CP$2,'Project Follow up - Base'!$F$20:$F$96,$C75)&lt;= INDEX(List!$Q:$Q,MATCH(CP$2,List!$P:$P,0)),
0,
(COUNTIFS('Project Follow up - Base'!$S$20:$S$96,CP$2,'Project Follow up - Base'!$F$20:$F$96,$C75)
- INDEX(List!$Q:$Q,MATCH(CP$2,List!$P:$P,0)))
* INDEX(List!$R:$R,MATCH(CP$2,List!$P:$P,0)))</f>
        <v>0</v>
      </c>
      <c r="CQ75" s="357">
        <f ca="1">IF(
COUNTIFS('Project Follow up - Base'!$S$20:$S$96,CQ$2,'Project Follow up - Base'!$F$20:$F$96,$C75)&lt;= INDEX(List!$Q:$Q,MATCH(CQ$2,List!$P:$P,0)),
0,
(COUNTIFS('Project Follow up - Base'!$S$20:$S$96,CQ$2,'Project Follow up - Base'!$F$20:$F$96,$C75)
- INDEX(List!$Q:$Q,MATCH(CQ$2,List!$P:$P,0)))
* INDEX(List!$R:$R,MATCH(CQ$2,List!$P:$P,0)))</f>
        <v>0</v>
      </c>
      <c r="CR75" s="357">
        <f ca="1">IF(
COUNTIFS('Project Follow up - Base'!$S$20:$S$96,CR$2,'Project Follow up - Base'!$F$20:$F$96,$C75)&lt;= INDEX(List!$Q:$Q,MATCH(CR$2,List!$P:$P,0)),
0,
(COUNTIFS('Project Follow up - Base'!$S$20:$S$96,CR$2,'Project Follow up - Base'!$F$20:$F$96,$C75)
- INDEX(List!$Q:$Q,MATCH(CR$2,List!$P:$P,0)))
* INDEX(List!$R:$R,MATCH(CR$2,List!$P:$P,0)))</f>
        <v>0</v>
      </c>
      <c r="CS75" s="357">
        <f ca="1">IF(
COUNTIFS('Project Follow up - Base'!$S$20:$S$96,CS$2,'Project Follow up - Base'!$F$20:$F$96,$C75)&lt;= INDEX(List!$Q:$Q,MATCH(CS$2,List!$P:$P,0)),
0,
(COUNTIFS('Project Follow up - Base'!$S$20:$S$96,CS$2,'Project Follow up - Base'!$F$20:$F$96,$C75)
- INDEX(List!$Q:$Q,MATCH(CS$2,List!$P:$P,0)))
* INDEX(List!$R:$R,MATCH(CS$2,List!$P:$P,0)))</f>
        <v>0</v>
      </c>
      <c r="CT75" s="357">
        <f ca="1">IF(
COUNTIFS('Project Follow up - Base'!$S$20:$S$96,CT$2,'Project Follow up - Base'!$F$20:$F$96,$C75)&lt;= INDEX(List!$Q:$Q,MATCH(CT$2,List!$P:$P,0)),
0,
(COUNTIFS('Project Follow up - Base'!$S$20:$S$96,CT$2,'Project Follow up - Base'!$F$20:$F$96,$C75)
- INDEX(List!$Q:$Q,MATCH(CT$2,List!$P:$P,0)))
* INDEX(List!$R:$R,MATCH(CT$2,List!$P:$P,0)))</f>
        <v>0</v>
      </c>
      <c r="CU75" s="357">
        <f ca="1">IF(
COUNTIFS('Project Follow up - Base'!$S$20:$S$96,CU$2,'Project Follow up - Base'!$F$20:$F$96,$C75)&lt;= INDEX(List!$Q:$Q,MATCH(CU$2,List!$P:$P,0)),
0,
(COUNTIFS('Project Follow up - Base'!$S$20:$S$96,CU$2,'Project Follow up - Base'!$F$20:$F$96,$C75)
- INDEX(List!$Q:$Q,MATCH(CU$2,List!$P:$P,0)))
* INDEX(List!$R:$R,MATCH(CU$2,List!$P:$P,0)))</f>
        <v>0</v>
      </c>
      <c r="CV75" s="357">
        <f ca="1">IF(
COUNTIFS('Project Follow up - Base'!$S$20:$S$96,CV$2,'Project Follow up - Base'!$F$20:$F$96,$C75)&lt;= INDEX(List!$Q:$Q,MATCH(CV$2,List!$P:$P,0)),
0,
(COUNTIFS('Project Follow up - Base'!$S$20:$S$96,CV$2,'Project Follow up - Base'!$F$20:$F$96,$C75)
- INDEX(List!$Q:$Q,MATCH(CV$2,List!$P:$P,0)))
* INDEX(List!$R:$R,MATCH(CV$2,List!$P:$P,0)))</f>
        <v>0</v>
      </c>
      <c r="CW75" s="357">
        <f ca="1">IF(
COUNTIFS('Project Follow up - Base'!$S$20:$S$96,CW$2,'Project Follow up - Base'!$F$20:$F$96,$C75)&lt;= INDEX(List!$Q:$Q,MATCH(CW$2,List!$P:$P,0)),
0,
(COUNTIFS('Project Follow up - Base'!$S$20:$S$96,CW$2,'Project Follow up - Base'!$F$20:$F$96,$C75)
- INDEX(List!$Q:$Q,MATCH(CW$2,List!$P:$P,0)))
* INDEX(List!$R:$R,MATCH(CW$2,List!$P:$P,0)))</f>
        <v>0</v>
      </c>
      <c r="CX75" s="357">
        <f ca="1">IF(
COUNTIFS('Project Follow up - Base'!$S$20:$S$96,CX$2,'Project Follow up - Base'!$F$20:$F$96,$C75)&lt;= INDEX(List!$Q:$Q,MATCH(CX$2,List!$P:$P,0)),
0,
(COUNTIFS('Project Follow up - Base'!$S$20:$S$96,CX$2,'Project Follow up - Base'!$F$20:$F$96,$C75)
- INDEX(List!$Q:$Q,MATCH(CX$2,List!$P:$P,0)))
* INDEX(List!$R:$R,MATCH(CX$2,List!$P:$P,0)))</f>
        <v>0</v>
      </c>
      <c r="CY75" s="357">
        <f ca="1">IF(
COUNTIFS('Project Follow up - Base'!$S$20:$S$96,CY$2,'Project Follow up - Base'!$F$20:$F$96,$C75)&lt;= INDEX(List!$Q:$Q,MATCH(CY$2,List!$P:$P,0)),
0,
(COUNTIFS('Project Follow up - Base'!$S$20:$S$96,CY$2,'Project Follow up - Base'!$F$20:$F$96,$C75)
- INDEX(List!$Q:$Q,MATCH(CY$2,List!$P:$P,0)))
* INDEX(List!$R:$R,MATCH(CY$2,List!$P:$P,0)))</f>
        <v>0</v>
      </c>
      <c r="CZ75" s="357">
        <f ca="1">IF(
COUNTIFS('Project Follow up - Base'!$S$20:$S$96,CZ$2,'Project Follow up - Base'!$F$20:$F$96,$C75)&lt;= INDEX(List!$Q:$Q,MATCH(CZ$2,List!$P:$P,0)),
0,
(COUNTIFS('Project Follow up - Base'!$S$20:$S$96,CZ$2,'Project Follow up - Base'!$F$20:$F$96,$C75)
- INDEX(List!$Q:$Q,MATCH(CZ$2,List!$P:$P,0)))
* INDEX(List!$R:$R,MATCH(CZ$2,List!$P:$P,0)))</f>
        <v>0</v>
      </c>
      <c r="DA75" s="357">
        <f ca="1">IF(
COUNTIFS('Project Follow up - Base'!$S$20:$S$96,DA$2,'Project Follow up - Base'!$F$20:$F$96,$C75)&lt;= INDEX(List!$Q:$Q,MATCH(DA$2,List!$P:$P,0)),
0,
(COUNTIFS('Project Follow up - Base'!$S$20:$S$96,DA$2,'Project Follow up - Base'!$F$20:$F$96,$C75)
- INDEX(List!$Q:$Q,MATCH(DA$2,List!$P:$P,0)))
* INDEX(List!$R:$R,MATCH(DA$2,List!$P:$P,0)))</f>
        <v>0</v>
      </c>
      <c r="DB75" s="357">
        <f ca="1">IF(
COUNTIFS('Project Follow up - Base'!$S$20:$S$96,DB$2,'Project Follow up - Base'!$F$20:$F$96,$C75)&lt;= INDEX(List!$Q:$Q,MATCH(DB$2,List!$P:$P,0)),
0,
(COUNTIFS('Project Follow up - Base'!$S$20:$S$96,DB$2,'Project Follow up - Base'!$F$20:$F$96,$C75)
- INDEX(List!$Q:$Q,MATCH(DB$2,List!$P:$P,0)))
* INDEX(List!$R:$R,MATCH(DB$2,List!$P:$P,0)))</f>
        <v>0</v>
      </c>
    </row>
    <row r="76" spans="1:106" x14ac:dyDescent="0.2">
      <c r="A76" s="353">
        <f>COUNTIF('Project Follow up - Base'!$F$20:$F$96,C76)</f>
        <v>0</v>
      </c>
      <c r="B76" s="353">
        <f>'Employees Summary'!B77</f>
        <v>0</v>
      </c>
      <c r="C76" s="353">
        <f>'Employees Summary'!C77</f>
        <v>0</v>
      </c>
      <c r="D76" s="354" t="str">
        <f>IF(C76=0,"", IF(A76&gt;0,1-(G76*[1]KPI!$C$3)-(H76*[1]KPI!$C$4),""))</f>
        <v/>
      </c>
      <c r="E76" s="365" t="str">
        <f>IF(OR(C76='Project Follow up - Base'!$D$17,C76='Project Follow up - Base'!$D$38,C76='Project Follow up - Base'!$D$74), IF(SUMIF(B:B,B76,A:A)=0,"", AVERAGEIF(B:B,B76,D:D)),"")</f>
        <v/>
      </c>
      <c r="F76" s="366">
        <f>SUMIF('Project Follow up - Base'!$F$20:$F$102,'Employees KPIs'!C76,'Project Follow up - Base'!$AA$20:$AA$102)</f>
        <v>0</v>
      </c>
      <c r="G76" s="355">
        <f>IF( F76=0,
   0,
   IF(
     F76-
     [1]KPI!$F$3
     &lt;0,0,
     F76-
     [1]KPI!$F$3
    )*
     [1]KPI!$G$3
)</f>
        <v>0</v>
      </c>
      <c r="H76" s="355">
        <f t="shared" ca="1" si="1"/>
        <v>0</v>
      </c>
      <c r="I76" s="356">
        <f ca="1">IF(
COUNTIFS('Project Follow up - Base'!$S$20:$S$96,I$2,'Project Follow up - Base'!$F$20:$F$96,$C76)&lt;= INDEX(List!$Q:$Q,MATCH(I$2,List!$P:$P,0)),
0,
(COUNTIFS('Project Follow up - Base'!$S$20:$S$96,I$2,'Project Follow up - Base'!$F$20:$F$96,$C76)
- INDEX(List!$Q:$Q,MATCH(I$2,List!$P:$P,0)))
* INDEX(List!$R:$R,MATCH(I$2,List!$P:$P,0)))</f>
        <v>0</v>
      </c>
      <c r="J76" s="357">
        <f ca="1">IF(
COUNTIFS('Project Follow up - Base'!$S$20:$S$96,J$2,'Project Follow up - Base'!$F$20:$F$96,$C76)&lt;= INDEX(List!$Q:$Q,MATCH(J$2,List!$P:$P,0)),
0,
(COUNTIFS('Project Follow up - Base'!$S$20:$S$96,J$2,'Project Follow up - Base'!$F$20:$F$96,$C76)
- INDEX(List!$Q:$Q,MATCH(J$2,List!$P:$P,0)))
* INDEX(List!$R:$R,MATCH(J$2,List!$P:$P,0)))</f>
        <v>0</v>
      </c>
      <c r="K76" s="357">
        <f ca="1">IF(
COUNTIFS('Project Follow up - Base'!$S$20:$S$96,K$2,'Project Follow up - Base'!$F$20:$F$96,$C76)&lt;= INDEX(List!$Q:$Q,MATCH(K$2,List!$P:$P,0)),
0,
(COUNTIFS('Project Follow up - Base'!$S$20:$S$96,K$2,'Project Follow up - Base'!$F$20:$F$96,$C76)
- INDEX(List!$Q:$Q,MATCH(K$2,List!$P:$P,0)))
* INDEX(List!$R:$R,MATCH(K$2,List!$P:$P,0)))</f>
        <v>0</v>
      </c>
      <c r="L76" s="357">
        <f ca="1">IF(
COUNTIFS('Project Follow up - Base'!$S$20:$S$96,L$2,'Project Follow up - Base'!$F$20:$F$96,$C76)&lt;= INDEX(List!$Q:$Q,MATCH(L$2,List!$P:$P,0)),
0,
(COUNTIFS('Project Follow up - Base'!$S$20:$S$96,L$2,'Project Follow up - Base'!$F$20:$F$96,$C76)
- INDEX(List!$Q:$Q,MATCH(L$2,List!$P:$P,0)))
* INDEX(List!$R:$R,MATCH(L$2,List!$P:$P,0)))</f>
        <v>0</v>
      </c>
      <c r="M76" s="357">
        <f ca="1">IF(
COUNTIFS('Project Follow up - Base'!$S$20:$S$96,M$2,'Project Follow up - Base'!$F$20:$F$96,$C76)&lt;= INDEX(List!$Q:$Q,MATCH(M$2,List!$P:$P,0)),
0,
(COUNTIFS('Project Follow up - Base'!$S$20:$S$96,M$2,'Project Follow up - Base'!$F$20:$F$96,$C76)
- INDEX(List!$Q:$Q,MATCH(M$2,List!$P:$P,0)))
* INDEX(List!$R:$R,MATCH(M$2,List!$P:$P,0)))</f>
        <v>0</v>
      </c>
      <c r="N76" s="357">
        <f ca="1">IF(
COUNTIFS('Project Follow up - Base'!$S$20:$S$96,N$2,'Project Follow up - Base'!$F$20:$F$96,$C76)&lt;= INDEX(List!$Q:$Q,MATCH(N$2,List!$P:$P,0)),
0,
(COUNTIFS('Project Follow up - Base'!$S$20:$S$96,N$2,'Project Follow up - Base'!$F$20:$F$96,$C76)
- INDEX(List!$Q:$Q,MATCH(N$2,List!$P:$P,0)))
* INDEX(List!$R:$R,MATCH(N$2,List!$P:$P,0)))</f>
        <v>0</v>
      </c>
      <c r="O76" s="357">
        <f ca="1">IF(
COUNTIFS('Project Follow up - Base'!$S$20:$S$96,O$2,'Project Follow up - Base'!$F$20:$F$96,$C76)&lt;= INDEX(List!$Q:$Q,MATCH(O$2,List!$P:$P,0)),
0,
(COUNTIFS('Project Follow up - Base'!$S$20:$S$96,O$2,'Project Follow up - Base'!$F$20:$F$96,$C76)
- INDEX(List!$Q:$Q,MATCH(O$2,List!$P:$P,0)))
* INDEX(List!$R:$R,MATCH(O$2,List!$P:$P,0)))</f>
        <v>0</v>
      </c>
      <c r="P76" s="357">
        <f ca="1">IF(
COUNTIFS('Project Follow up - Base'!$S$20:$S$96,P$2,'Project Follow up - Base'!$F$20:$F$96,$C76)&lt;= INDEX(List!$Q:$Q,MATCH(P$2,List!$P:$P,0)),
0,
(COUNTIFS('Project Follow up - Base'!$S$20:$S$96,P$2,'Project Follow up - Base'!$F$20:$F$96,$C76)
- INDEX(List!$Q:$Q,MATCH(P$2,List!$P:$P,0)))
* INDEX(List!$R:$R,MATCH(P$2,List!$P:$P,0)))</f>
        <v>0</v>
      </c>
      <c r="Q76" s="357">
        <f ca="1">IF(
COUNTIFS('Project Follow up - Base'!$S$20:$S$96,Q$2,'Project Follow up - Base'!$F$20:$F$96,$C76)&lt;= INDEX(List!$Q:$Q,MATCH(Q$2,List!$P:$P,0)),
0,
(COUNTIFS('Project Follow up - Base'!$S$20:$S$96,Q$2,'Project Follow up - Base'!$F$20:$F$96,$C76)
- INDEX(List!$Q:$Q,MATCH(Q$2,List!$P:$P,0)))
* INDEX(List!$R:$R,MATCH(Q$2,List!$P:$P,0)))</f>
        <v>0</v>
      </c>
      <c r="R76" s="357">
        <f ca="1">IF(
COUNTIFS('Project Follow up - Base'!$S$20:$S$96,R$2,'Project Follow up - Base'!$F$20:$F$96,$C76)&lt;= INDEX(List!$Q:$Q,MATCH(R$2,List!$P:$P,0)),
0,
(COUNTIFS('Project Follow up - Base'!$S$20:$S$96,R$2,'Project Follow up - Base'!$F$20:$F$96,$C76)
- INDEX(List!$Q:$Q,MATCH(R$2,List!$P:$P,0)))
* INDEX(List!$R:$R,MATCH(R$2,List!$P:$P,0)))</f>
        <v>0</v>
      </c>
      <c r="S76" s="357">
        <f ca="1">IF(
COUNTIFS('Project Follow up - Base'!$S$20:$S$96,S$2,'Project Follow up - Base'!$F$20:$F$96,$C76)&lt;= INDEX(List!$Q:$Q,MATCH(S$2,List!$P:$P,0)),
0,
(COUNTIFS('Project Follow up - Base'!$S$20:$S$96,S$2,'Project Follow up - Base'!$F$20:$F$96,$C76)
- INDEX(List!$Q:$Q,MATCH(S$2,List!$P:$P,0)))
* INDEX(List!$R:$R,MATCH(S$2,List!$P:$P,0)))</f>
        <v>0</v>
      </c>
      <c r="T76" s="357">
        <f ca="1">IF(
COUNTIFS('Project Follow up - Base'!$S$20:$S$96,T$2,'Project Follow up - Base'!$F$20:$F$96,$C76)&lt;= INDEX(List!$Q:$Q,MATCH(T$2,List!$P:$P,0)),
0,
(COUNTIFS('Project Follow up - Base'!$S$20:$S$96,T$2,'Project Follow up - Base'!$F$20:$F$96,$C76)
- INDEX(List!$Q:$Q,MATCH(T$2,List!$P:$P,0)))
* INDEX(List!$R:$R,MATCH(T$2,List!$P:$P,0)))</f>
        <v>0</v>
      </c>
      <c r="U76" s="357">
        <f ca="1">IF(
COUNTIFS('Project Follow up - Base'!$S$20:$S$96,U$2,'Project Follow up - Base'!$F$20:$F$96,$C76)&lt;= INDEX(List!$Q:$Q,MATCH(U$2,List!$P:$P,0)),
0,
(COUNTIFS('Project Follow up - Base'!$S$20:$S$96,U$2,'Project Follow up - Base'!$F$20:$F$96,$C76)
- INDEX(List!$Q:$Q,MATCH(U$2,List!$P:$P,0)))
* INDEX(List!$R:$R,MATCH(U$2,List!$P:$P,0)))</f>
        <v>0</v>
      </c>
      <c r="V76" s="357">
        <f ca="1">IF(
COUNTIFS('Project Follow up - Base'!$S$20:$S$96,V$2,'Project Follow up - Base'!$F$20:$F$96,$C76)&lt;= INDEX(List!$Q:$Q,MATCH(V$2,List!$P:$P,0)),
0,
(COUNTIFS('Project Follow up - Base'!$S$20:$S$96,V$2,'Project Follow up - Base'!$F$20:$F$96,$C76)
- INDEX(List!$Q:$Q,MATCH(V$2,List!$P:$P,0)))
* INDEX(List!$R:$R,MATCH(V$2,List!$P:$P,0)))</f>
        <v>0</v>
      </c>
      <c r="W76" s="357">
        <f ca="1">IF(
COUNTIFS('Project Follow up - Base'!$S$20:$S$96,W$2,'Project Follow up - Base'!$F$20:$F$96,$C76)&lt;= INDEX(List!$Q:$Q,MATCH(W$2,List!$P:$P,0)),
0,
(COUNTIFS('Project Follow up - Base'!$S$20:$S$96,W$2,'Project Follow up - Base'!$F$20:$F$96,$C76)
- INDEX(List!$Q:$Q,MATCH(W$2,List!$P:$P,0)))
* INDEX(List!$R:$R,MATCH(W$2,List!$P:$P,0)))</f>
        <v>0</v>
      </c>
      <c r="X76" s="357">
        <f ca="1">IF(
COUNTIFS('Project Follow up - Base'!$S$20:$S$96,X$2,'Project Follow up - Base'!$F$20:$F$96,$C76)&lt;= INDEX(List!$Q:$Q,MATCH(X$2,List!$P:$P,0)),
0,
(COUNTIFS('Project Follow up - Base'!$S$20:$S$96,X$2,'Project Follow up - Base'!$F$20:$F$96,$C76)
- INDEX(List!$Q:$Q,MATCH(X$2,List!$P:$P,0)))
* INDEX(List!$R:$R,MATCH(X$2,List!$P:$P,0)))</f>
        <v>0</v>
      </c>
      <c r="Y76" s="357">
        <f ca="1">IF(
COUNTIFS('Project Follow up - Base'!$S$20:$S$96,Y$2,'Project Follow up - Base'!$F$20:$F$96,$C76)&lt;= INDEX(List!$Q:$Q,MATCH(Y$2,List!$P:$P,0)),
0,
(COUNTIFS('Project Follow up - Base'!$S$20:$S$96,Y$2,'Project Follow up - Base'!$F$20:$F$96,$C76)
- INDEX(List!$Q:$Q,MATCH(Y$2,List!$P:$P,0)))
* INDEX(List!$R:$R,MATCH(Y$2,List!$P:$P,0)))</f>
        <v>0</v>
      </c>
      <c r="Z76" s="357">
        <f ca="1">IF(
COUNTIFS('Project Follow up - Base'!$S$20:$S$96,Z$2,'Project Follow up - Base'!$F$20:$F$96,$C76)&lt;= INDEX(List!$Q:$Q,MATCH(Z$2,List!$P:$P,0)),
0,
(COUNTIFS('Project Follow up - Base'!$S$20:$S$96,Z$2,'Project Follow up - Base'!$F$20:$F$96,$C76)
- INDEX(List!$Q:$Q,MATCH(Z$2,List!$P:$P,0)))
* INDEX(List!$R:$R,MATCH(Z$2,List!$P:$P,0)))</f>
        <v>0</v>
      </c>
      <c r="AA76" s="357">
        <f ca="1">IF(
COUNTIFS('Project Follow up - Base'!$S$20:$S$96,AA$2,'Project Follow up - Base'!$F$20:$F$96,$C76)&lt;= INDEX(List!$Q:$Q,MATCH(AA$2,List!$P:$P,0)),
0,
(COUNTIFS('Project Follow up - Base'!$S$20:$S$96,AA$2,'Project Follow up - Base'!$F$20:$F$96,$C76)
- INDEX(List!$Q:$Q,MATCH(AA$2,List!$P:$P,0)))
* INDEX(List!$R:$R,MATCH(AA$2,List!$P:$P,0)))</f>
        <v>0</v>
      </c>
      <c r="AB76" s="357">
        <f ca="1">IF(
COUNTIFS('Project Follow up - Base'!$S$20:$S$96,AB$2,'Project Follow up - Base'!$F$20:$F$96,$C76)&lt;= INDEX(List!$Q:$Q,MATCH(AB$2,List!$P:$P,0)),
0,
(COUNTIFS('Project Follow up - Base'!$S$20:$S$96,AB$2,'Project Follow up - Base'!$F$20:$F$96,$C76)
- INDEX(List!$Q:$Q,MATCH(AB$2,List!$P:$P,0)))
* INDEX(List!$R:$R,MATCH(AB$2,List!$P:$P,0)))</f>
        <v>0</v>
      </c>
      <c r="AC76" s="357">
        <f ca="1">IF(
COUNTIFS('Project Follow up - Base'!$S$20:$S$96,AC$2,'Project Follow up - Base'!$F$20:$F$96,$C76)&lt;= INDEX(List!$Q:$Q,MATCH(AC$2,List!$P:$P,0)),
0,
(COUNTIFS('Project Follow up - Base'!$S$20:$S$96,AC$2,'Project Follow up - Base'!$F$20:$F$96,$C76)
- INDEX(List!$Q:$Q,MATCH(AC$2,List!$P:$P,0)))
* INDEX(List!$R:$R,MATCH(AC$2,List!$P:$P,0)))</f>
        <v>0</v>
      </c>
      <c r="AD76" s="357">
        <f ca="1">IF(
COUNTIFS('Project Follow up - Base'!$S$20:$S$96,AD$2,'Project Follow up - Base'!$F$20:$F$96,$C76)&lt;= INDEX(List!$Q:$Q,MATCH(AD$2,List!$P:$P,0)),
0,
(COUNTIFS('Project Follow up - Base'!$S$20:$S$96,AD$2,'Project Follow up - Base'!$F$20:$F$96,$C76)
- INDEX(List!$Q:$Q,MATCH(AD$2,List!$P:$P,0)))
* INDEX(List!$R:$R,MATCH(AD$2,List!$P:$P,0)))</f>
        <v>0</v>
      </c>
      <c r="AE76" s="357">
        <f ca="1">IF(
COUNTIFS('Project Follow up - Base'!$S$20:$S$96,AE$2,'Project Follow up - Base'!$F$20:$F$96,$C76)&lt;= INDEX(List!$Q:$Q,MATCH(AE$2,List!$P:$P,0)),
0,
(COUNTIFS('Project Follow up - Base'!$S$20:$S$96,AE$2,'Project Follow up - Base'!$F$20:$F$96,$C76)
- INDEX(List!$Q:$Q,MATCH(AE$2,List!$P:$P,0)))
* INDEX(List!$R:$R,MATCH(AE$2,List!$P:$P,0)))</f>
        <v>0</v>
      </c>
      <c r="AF76" s="357">
        <f ca="1">IF(
COUNTIFS('Project Follow up - Base'!$S$20:$S$96,AF$2,'Project Follow up - Base'!$F$20:$F$96,$C76)&lt;= INDEX(List!$Q:$Q,MATCH(AF$2,List!$P:$P,0)),
0,
(COUNTIFS('Project Follow up - Base'!$S$20:$S$96,AF$2,'Project Follow up - Base'!$F$20:$F$96,$C76)
- INDEX(List!$Q:$Q,MATCH(AF$2,List!$P:$P,0)))
* INDEX(List!$R:$R,MATCH(AF$2,List!$P:$P,0)))</f>
        <v>0</v>
      </c>
      <c r="AG76" s="357">
        <f ca="1">IF(
COUNTIFS('Project Follow up - Base'!$S$20:$S$96,AG$2,'Project Follow up - Base'!$F$20:$F$96,$C76)&lt;= INDEX(List!$Q:$Q,MATCH(AG$2,List!$P:$P,0)),
0,
(COUNTIFS('Project Follow up - Base'!$S$20:$S$96,AG$2,'Project Follow up - Base'!$F$20:$F$96,$C76)
- INDEX(List!$Q:$Q,MATCH(AG$2,List!$P:$P,0)))
* INDEX(List!$R:$R,MATCH(AG$2,List!$P:$P,0)))</f>
        <v>0</v>
      </c>
      <c r="AH76" s="357">
        <f ca="1">IF(
COUNTIFS('Project Follow up - Base'!$S$20:$S$96,AH$2,'Project Follow up - Base'!$F$20:$F$96,$C76)&lt;= INDEX(List!$Q:$Q,MATCH(AH$2,List!$P:$P,0)),
0,
(COUNTIFS('Project Follow up - Base'!$S$20:$S$96,AH$2,'Project Follow up - Base'!$F$20:$F$96,$C76)
- INDEX(List!$Q:$Q,MATCH(AH$2,List!$P:$P,0)))
* INDEX(List!$R:$R,MATCH(AH$2,List!$P:$P,0)))</f>
        <v>0</v>
      </c>
      <c r="AI76" s="357">
        <f ca="1">IF(
COUNTIFS('Project Follow up - Base'!$S$20:$S$96,AI$2,'Project Follow up - Base'!$F$20:$F$96,$C76)&lt;= INDEX(List!$Q:$Q,MATCH(AI$2,List!$P:$P,0)),
0,
(COUNTIFS('Project Follow up - Base'!$S$20:$S$96,AI$2,'Project Follow up - Base'!$F$20:$F$96,$C76)
- INDEX(List!$Q:$Q,MATCH(AI$2,List!$P:$P,0)))
* INDEX(List!$R:$R,MATCH(AI$2,List!$P:$P,0)))</f>
        <v>0</v>
      </c>
      <c r="AJ76" s="357">
        <f ca="1">IF(
COUNTIFS('Project Follow up - Base'!$S$20:$S$96,AJ$2,'Project Follow up - Base'!$F$20:$F$96,$C76)&lt;= INDEX(List!$Q:$Q,MATCH(AJ$2,List!$P:$P,0)),
0,
(COUNTIFS('Project Follow up - Base'!$S$20:$S$96,AJ$2,'Project Follow up - Base'!$F$20:$F$96,$C76)
- INDEX(List!$Q:$Q,MATCH(AJ$2,List!$P:$P,0)))
* INDEX(List!$R:$R,MATCH(AJ$2,List!$P:$P,0)))</f>
        <v>0</v>
      </c>
      <c r="AK76" s="357">
        <f ca="1">IF(
COUNTIFS('Project Follow up - Base'!$S$20:$S$96,AK$2,'Project Follow up - Base'!$F$20:$F$96,$C76)&lt;= INDEX(List!$Q:$Q,MATCH(AK$2,List!$P:$P,0)),
0,
(COUNTIFS('Project Follow up - Base'!$S$20:$S$96,AK$2,'Project Follow up - Base'!$F$20:$F$96,$C76)
- INDEX(List!$Q:$Q,MATCH(AK$2,List!$P:$P,0)))
* INDEX(List!$R:$R,MATCH(AK$2,List!$P:$P,0)))</f>
        <v>0</v>
      </c>
      <c r="AL76" s="357">
        <f ca="1">IF(
COUNTIFS('Project Follow up - Base'!$S$20:$S$96,AL$2,'Project Follow up - Base'!$F$20:$F$96,$C76)&lt;= INDEX(List!$Q:$Q,MATCH(AL$2,List!$P:$P,0)),
0,
(COUNTIFS('Project Follow up - Base'!$S$20:$S$96,AL$2,'Project Follow up - Base'!$F$20:$F$96,$C76)
- INDEX(List!$Q:$Q,MATCH(AL$2,List!$P:$P,0)))
* INDEX(List!$R:$R,MATCH(AL$2,List!$P:$P,0)))</f>
        <v>0</v>
      </c>
      <c r="AM76" s="357">
        <f ca="1">IF(
COUNTIFS('Project Follow up - Base'!$S$20:$S$96,AM$2,'Project Follow up - Base'!$F$20:$F$96,$C76)&lt;= INDEX(List!$Q:$Q,MATCH(AM$2,List!$P:$P,0)),
0,
(COUNTIFS('Project Follow up - Base'!$S$20:$S$96,AM$2,'Project Follow up - Base'!$F$20:$F$96,$C76)
- INDEX(List!$Q:$Q,MATCH(AM$2,List!$P:$P,0)))
* INDEX(List!$R:$R,MATCH(AM$2,List!$P:$P,0)))</f>
        <v>0</v>
      </c>
      <c r="AN76" s="357">
        <f ca="1">IF(
COUNTIFS('Project Follow up - Base'!$S$20:$S$96,AN$2,'Project Follow up - Base'!$F$20:$F$96,$C76)&lt;= INDEX(List!$Q:$Q,MATCH(AN$2,List!$P:$P,0)),
0,
(COUNTIFS('Project Follow up - Base'!$S$20:$S$96,AN$2,'Project Follow up - Base'!$F$20:$F$96,$C76)
- INDEX(List!$Q:$Q,MATCH(AN$2,List!$P:$P,0)))
* INDEX(List!$R:$R,MATCH(AN$2,List!$P:$P,0)))</f>
        <v>0</v>
      </c>
      <c r="AO76" s="357">
        <f ca="1">IF(
COUNTIFS('Project Follow up - Base'!$S$20:$S$96,AO$2,'Project Follow up - Base'!$F$20:$F$96,$C76)&lt;= INDEX(List!$Q:$Q,MATCH(AO$2,List!$P:$P,0)),
0,
(COUNTIFS('Project Follow up - Base'!$S$20:$S$96,AO$2,'Project Follow up - Base'!$F$20:$F$96,$C76)
- INDEX(List!$Q:$Q,MATCH(AO$2,List!$P:$P,0)))
* INDEX(List!$R:$R,MATCH(AO$2,List!$P:$P,0)))</f>
        <v>0</v>
      </c>
      <c r="AP76" s="357">
        <f ca="1">IF(
COUNTIFS('Project Follow up - Base'!$S$20:$S$96,AP$2,'Project Follow up - Base'!$F$20:$F$96,$C76)&lt;= INDEX(List!$Q:$Q,MATCH(AP$2,List!$P:$P,0)),
0,
(COUNTIFS('Project Follow up - Base'!$S$20:$S$96,AP$2,'Project Follow up - Base'!$F$20:$F$96,$C76)
- INDEX(List!$Q:$Q,MATCH(AP$2,List!$P:$P,0)))
* INDEX(List!$R:$R,MATCH(AP$2,List!$P:$P,0)))</f>
        <v>0</v>
      </c>
      <c r="AQ76" s="357">
        <f ca="1">IF(
COUNTIFS('Project Follow up - Base'!$S$20:$S$96,AQ$2,'Project Follow up - Base'!$F$20:$F$96,$C76)&lt;= INDEX(List!$Q:$Q,MATCH(AQ$2,List!$P:$P,0)),
0,
(COUNTIFS('Project Follow up - Base'!$S$20:$S$96,AQ$2,'Project Follow up - Base'!$F$20:$F$96,$C76)
- INDEX(List!$Q:$Q,MATCH(AQ$2,List!$P:$P,0)))
* INDEX(List!$R:$R,MATCH(AQ$2,List!$P:$P,0)))</f>
        <v>0</v>
      </c>
      <c r="AR76" s="357">
        <f ca="1">IF(
COUNTIFS('Project Follow up - Base'!$S$20:$S$96,AR$2,'Project Follow up - Base'!$F$20:$F$96,$C76)&lt;= INDEX(List!$Q:$Q,MATCH(AR$2,List!$P:$P,0)),
0,
(COUNTIFS('Project Follow up - Base'!$S$20:$S$96,AR$2,'Project Follow up - Base'!$F$20:$F$96,$C76)
- INDEX(List!$Q:$Q,MATCH(AR$2,List!$P:$P,0)))
* INDEX(List!$R:$R,MATCH(AR$2,List!$P:$P,0)))</f>
        <v>0</v>
      </c>
      <c r="AS76" s="357">
        <f ca="1">IF(
COUNTIFS('Project Follow up - Base'!$S$20:$S$96,AS$2,'Project Follow up - Base'!$F$20:$F$96,$C76)&lt;= INDEX(List!$Q:$Q,MATCH(AS$2,List!$P:$P,0)),
0,
(COUNTIFS('Project Follow up - Base'!$S$20:$S$96,AS$2,'Project Follow up - Base'!$F$20:$F$96,$C76)
- INDEX(List!$Q:$Q,MATCH(AS$2,List!$P:$P,0)))
* INDEX(List!$R:$R,MATCH(AS$2,List!$P:$P,0)))</f>
        <v>0</v>
      </c>
      <c r="AT76" s="357">
        <f ca="1">IF(
COUNTIFS('Project Follow up - Base'!$S$20:$S$96,AT$2,'Project Follow up - Base'!$F$20:$F$96,$C76)&lt;= INDEX(List!$Q:$Q,MATCH(AT$2,List!$P:$P,0)),
0,
(COUNTIFS('Project Follow up - Base'!$S$20:$S$96,AT$2,'Project Follow up - Base'!$F$20:$F$96,$C76)
- INDEX(List!$Q:$Q,MATCH(AT$2,List!$P:$P,0)))
* INDEX(List!$R:$R,MATCH(AT$2,List!$P:$P,0)))</f>
        <v>0</v>
      </c>
      <c r="AU76" s="357">
        <f ca="1">IF(
COUNTIFS('Project Follow up - Base'!$S$20:$S$96,AU$2,'Project Follow up - Base'!$F$20:$F$96,$C76)&lt;= INDEX(List!$Q:$Q,MATCH(AU$2,List!$P:$P,0)),
0,
(COUNTIFS('Project Follow up - Base'!$S$20:$S$96,AU$2,'Project Follow up - Base'!$F$20:$F$96,$C76)
- INDEX(List!$Q:$Q,MATCH(AU$2,List!$P:$P,0)))
* INDEX(List!$R:$R,MATCH(AU$2,List!$P:$P,0)))</f>
        <v>0</v>
      </c>
      <c r="AV76" s="357">
        <f ca="1">IF(
COUNTIFS('Project Follow up - Base'!$S$20:$S$96,AV$2,'Project Follow up - Base'!$F$20:$F$96,$C76)&lt;= INDEX(List!$Q:$Q,MATCH(AV$2,List!$P:$P,0)),
0,
(COUNTIFS('Project Follow up - Base'!$S$20:$S$96,AV$2,'Project Follow up - Base'!$F$20:$F$96,$C76)
- INDEX(List!$Q:$Q,MATCH(AV$2,List!$P:$P,0)))
* INDEX(List!$R:$R,MATCH(AV$2,List!$P:$P,0)))</f>
        <v>0</v>
      </c>
      <c r="AW76" s="357">
        <f ca="1">IF(
COUNTIFS('Project Follow up - Base'!$S$20:$S$96,AW$2,'Project Follow up - Base'!$F$20:$F$96,$C76)&lt;= INDEX(List!$Q:$Q,MATCH(AW$2,List!$P:$P,0)),
0,
(COUNTIFS('Project Follow up - Base'!$S$20:$S$96,AW$2,'Project Follow up - Base'!$F$20:$F$96,$C76)
- INDEX(List!$Q:$Q,MATCH(AW$2,List!$P:$P,0)))
* INDEX(List!$R:$R,MATCH(AW$2,List!$P:$P,0)))</f>
        <v>0</v>
      </c>
      <c r="AX76" s="357">
        <f ca="1">IF(
COUNTIFS('Project Follow up - Base'!$S$20:$S$96,AX$2,'Project Follow up - Base'!$F$20:$F$96,$C76)&lt;= INDEX(List!$Q:$Q,MATCH(AX$2,List!$P:$P,0)),
0,
(COUNTIFS('Project Follow up - Base'!$S$20:$S$96,AX$2,'Project Follow up - Base'!$F$20:$F$96,$C76)
- INDEX(List!$Q:$Q,MATCH(AX$2,List!$P:$P,0)))
* INDEX(List!$R:$R,MATCH(AX$2,List!$P:$P,0)))</f>
        <v>0</v>
      </c>
      <c r="AY76" s="357">
        <f ca="1">IF(
COUNTIFS('Project Follow up - Base'!$S$20:$S$96,AY$2,'Project Follow up - Base'!$F$20:$F$96,$C76)&lt;= INDEX(List!$Q:$Q,MATCH(AY$2,List!$P:$P,0)),
0,
(COUNTIFS('Project Follow up - Base'!$S$20:$S$96,AY$2,'Project Follow up - Base'!$F$20:$F$96,$C76)
- INDEX(List!$Q:$Q,MATCH(AY$2,List!$P:$P,0)))
* INDEX(List!$R:$R,MATCH(AY$2,List!$P:$P,0)))</f>
        <v>0</v>
      </c>
      <c r="AZ76" s="357">
        <f ca="1">IF(
COUNTIFS('Project Follow up - Base'!$S$20:$S$96,AZ$2,'Project Follow up - Base'!$F$20:$F$96,$C76)&lt;= INDEX(List!$Q:$Q,MATCH(AZ$2,List!$P:$P,0)),
0,
(COUNTIFS('Project Follow up - Base'!$S$20:$S$96,AZ$2,'Project Follow up - Base'!$F$20:$F$96,$C76)
- INDEX(List!$Q:$Q,MATCH(AZ$2,List!$P:$P,0)))
* INDEX(List!$R:$R,MATCH(AZ$2,List!$P:$P,0)))</f>
        <v>0</v>
      </c>
      <c r="BA76" s="357">
        <f ca="1">IF(
COUNTIFS('Project Follow up - Base'!$S$20:$S$96,BA$2,'Project Follow up - Base'!$F$20:$F$96,$C76)&lt;= INDEX(List!$Q:$Q,MATCH(BA$2,List!$P:$P,0)),
0,
(COUNTIFS('Project Follow up - Base'!$S$20:$S$96,BA$2,'Project Follow up - Base'!$F$20:$F$96,$C76)
- INDEX(List!$Q:$Q,MATCH(BA$2,List!$P:$P,0)))
* INDEX(List!$R:$R,MATCH(BA$2,List!$P:$P,0)))</f>
        <v>0</v>
      </c>
      <c r="BB76" s="357">
        <f ca="1">IF(
COUNTIFS('Project Follow up - Base'!$S$20:$S$96,BB$2,'Project Follow up - Base'!$F$20:$F$96,$C76)&lt;= INDEX(List!$Q:$Q,MATCH(BB$2,List!$P:$P,0)),
0,
(COUNTIFS('Project Follow up - Base'!$S$20:$S$96,BB$2,'Project Follow up - Base'!$F$20:$F$96,$C76)
- INDEX(List!$Q:$Q,MATCH(BB$2,List!$P:$P,0)))
* INDEX(List!$R:$R,MATCH(BB$2,List!$P:$P,0)))</f>
        <v>0</v>
      </c>
      <c r="BC76" s="357">
        <f ca="1">IF(
COUNTIFS('Project Follow up - Base'!$S$20:$S$96,BC$2,'Project Follow up - Base'!$F$20:$F$96,$C76)&lt;= INDEX(List!$Q:$Q,MATCH(BC$2,List!$P:$P,0)),
0,
(COUNTIFS('Project Follow up - Base'!$S$20:$S$96,BC$2,'Project Follow up - Base'!$F$20:$F$96,$C76)
- INDEX(List!$Q:$Q,MATCH(BC$2,List!$P:$P,0)))
* INDEX(List!$R:$R,MATCH(BC$2,List!$P:$P,0)))</f>
        <v>0</v>
      </c>
      <c r="BD76" s="357">
        <f ca="1">IF(
COUNTIFS('Project Follow up - Base'!$S$20:$S$96,BD$2,'Project Follow up - Base'!$F$20:$F$96,$C76)&lt;= INDEX(List!$Q:$Q,MATCH(BD$2,List!$P:$P,0)),
0,
(COUNTIFS('Project Follow up - Base'!$S$20:$S$96,BD$2,'Project Follow up - Base'!$F$20:$F$96,$C76)
- INDEX(List!$Q:$Q,MATCH(BD$2,List!$P:$P,0)))
* INDEX(List!$R:$R,MATCH(BD$2,List!$P:$P,0)))</f>
        <v>0</v>
      </c>
      <c r="BE76" s="357">
        <f ca="1">IF(
COUNTIFS('Project Follow up - Base'!$S$20:$S$96,BE$2,'Project Follow up - Base'!$F$20:$F$96,$C76)&lt;= INDEX(List!$Q:$Q,MATCH(BE$2,List!$P:$P,0)),
0,
(COUNTIFS('Project Follow up - Base'!$S$20:$S$96,BE$2,'Project Follow up - Base'!$F$20:$F$96,$C76)
- INDEX(List!$Q:$Q,MATCH(BE$2,List!$P:$P,0)))
* INDEX(List!$R:$R,MATCH(BE$2,List!$P:$P,0)))</f>
        <v>0</v>
      </c>
      <c r="BF76" s="357">
        <f ca="1">IF(
COUNTIFS('Project Follow up - Base'!$S$20:$S$96,BF$2,'Project Follow up - Base'!$F$20:$F$96,$C76)&lt;= INDEX(List!$Q:$Q,MATCH(BF$2,List!$P:$P,0)),
0,
(COUNTIFS('Project Follow up - Base'!$S$20:$S$96,BF$2,'Project Follow up - Base'!$F$20:$F$96,$C76)
- INDEX(List!$Q:$Q,MATCH(BF$2,List!$P:$P,0)))
* INDEX(List!$R:$R,MATCH(BF$2,List!$P:$P,0)))</f>
        <v>0</v>
      </c>
      <c r="BG76" s="357">
        <f ca="1">IF(
COUNTIFS('Project Follow up - Base'!$S$20:$S$96,BG$2,'Project Follow up - Base'!$F$20:$F$96,$C76)&lt;= INDEX(List!$Q:$Q,MATCH(BG$2,List!$P:$P,0)),
0,
(COUNTIFS('Project Follow up - Base'!$S$20:$S$96,BG$2,'Project Follow up - Base'!$F$20:$F$96,$C76)
- INDEX(List!$Q:$Q,MATCH(BG$2,List!$P:$P,0)))
* INDEX(List!$R:$R,MATCH(BG$2,List!$P:$P,0)))</f>
        <v>0</v>
      </c>
      <c r="BH76" s="357">
        <f ca="1">IF(
COUNTIFS('Project Follow up - Base'!$S$20:$S$96,BH$2,'Project Follow up - Base'!$F$20:$F$96,$C76)&lt;= INDEX(List!$Q:$Q,MATCH(BH$2,List!$P:$P,0)),
0,
(COUNTIFS('Project Follow up - Base'!$S$20:$S$96,BH$2,'Project Follow up - Base'!$F$20:$F$96,$C76)
- INDEX(List!$Q:$Q,MATCH(BH$2,List!$P:$P,0)))
* INDEX(List!$R:$R,MATCH(BH$2,List!$P:$P,0)))</f>
        <v>0</v>
      </c>
      <c r="BI76" s="357">
        <f ca="1">IF(
COUNTIFS('Project Follow up - Base'!$S$20:$S$96,BI$2,'Project Follow up - Base'!$F$20:$F$96,$C76)&lt;= INDEX(List!$Q:$Q,MATCH(BI$2,List!$P:$P,0)),
0,
(COUNTIFS('Project Follow up - Base'!$S$20:$S$96,BI$2,'Project Follow up - Base'!$F$20:$F$96,$C76)
- INDEX(List!$Q:$Q,MATCH(BI$2,List!$P:$P,0)))
* INDEX(List!$R:$R,MATCH(BI$2,List!$P:$P,0)))</f>
        <v>0</v>
      </c>
      <c r="BJ76" s="357">
        <f ca="1">IF(
COUNTIFS('Project Follow up - Base'!$S$20:$S$96,BJ$2,'Project Follow up - Base'!$F$20:$F$96,$C76)&lt;= INDEX(List!$Q:$Q,MATCH(BJ$2,List!$P:$P,0)),
0,
(COUNTIFS('Project Follow up - Base'!$S$20:$S$96,BJ$2,'Project Follow up - Base'!$F$20:$F$96,$C76)
- INDEX(List!$Q:$Q,MATCH(BJ$2,List!$P:$P,0)))
* INDEX(List!$R:$R,MATCH(BJ$2,List!$P:$P,0)))</f>
        <v>0</v>
      </c>
      <c r="BK76" s="357">
        <f ca="1">IF(
COUNTIFS('Project Follow up - Base'!$S$20:$S$96,BK$2,'Project Follow up - Base'!$F$20:$F$96,$C76)&lt;= INDEX(List!$Q:$Q,MATCH(BK$2,List!$P:$P,0)),
0,
(COUNTIFS('Project Follow up - Base'!$S$20:$S$96,BK$2,'Project Follow up - Base'!$F$20:$F$96,$C76)
- INDEX(List!$Q:$Q,MATCH(BK$2,List!$P:$P,0)))
* INDEX(List!$R:$R,MATCH(BK$2,List!$P:$P,0)))</f>
        <v>0</v>
      </c>
      <c r="BL76" s="357">
        <f ca="1">IF(
COUNTIFS('Project Follow up - Base'!$S$20:$S$96,BL$2,'Project Follow up - Base'!$F$20:$F$96,$C76)&lt;= INDEX(List!$Q:$Q,MATCH(BL$2,List!$P:$P,0)),
0,
(COUNTIFS('Project Follow up - Base'!$S$20:$S$96,BL$2,'Project Follow up - Base'!$F$20:$F$96,$C76)
- INDEX(List!$Q:$Q,MATCH(BL$2,List!$P:$P,0)))
* INDEX(List!$R:$R,MATCH(BL$2,List!$P:$P,0)))</f>
        <v>0</v>
      </c>
      <c r="BM76" s="357">
        <f ca="1">IF(
COUNTIFS('Project Follow up - Base'!$S$20:$S$96,BM$2,'Project Follow up - Base'!$F$20:$F$96,$C76)&lt;= INDEX(List!$Q:$Q,MATCH(BM$2,List!$P:$P,0)),
0,
(COUNTIFS('Project Follow up - Base'!$S$20:$S$96,BM$2,'Project Follow up - Base'!$F$20:$F$96,$C76)
- INDEX(List!$Q:$Q,MATCH(BM$2,List!$P:$P,0)))
* INDEX(List!$R:$R,MATCH(BM$2,List!$P:$P,0)))</f>
        <v>0</v>
      </c>
      <c r="BN76" s="357">
        <f ca="1">IF(
COUNTIFS('Project Follow up - Base'!$S$20:$S$96,BN$2,'Project Follow up - Base'!$F$20:$F$96,$C76)&lt;= INDEX(List!$Q:$Q,MATCH(BN$2,List!$P:$P,0)),
0,
(COUNTIFS('Project Follow up - Base'!$S$20:$S$96,BN$2,'Project Follow up - Base'!$F$20:$F$96,$C76)
- INDEX(List!$Q:$Q,MATCH(BN$2,List!$P:$P,0)))
* INDEX(List!$R:$R,MATCH(BN$2,List!$P:$P,0)))</f>
        <v>0</v>
      </c>
      <c r="BO76" s="357">
        <f ca="1">IF(
COUNTIFS('Project Follow up - Base'!$S$20:$S$96,BO$2,'Project Follow up - Base'!$F$20:$F$96,$C76)&lt;= INDEX(List!$Q:$Q,MATCH(BO$2,List!$P:$P,0)),
0,
(COUNTIFS('Project Follow up - Base'!$S$20:$S$96,BO$2,'Project Follow up - Base'!$F$20:$F$96,$C76)
- INDEX(List!$Q:$Q,MATCH(BO$2,List!$P:$P,0)))
* INDEX(List!$R:$R,MATCH(BO$2,List!$P:$P,0)))</f>
        <v>0</v>
      </c>
      <c r="BP76" s="357">
        <f ca="1">IF(
COUNTIFS('Project Follow up - Base'!$S$20:$S$96,BP$2,'Project Follow up - Base'!$F$20:$F$96,$C76)&lt;= INDEX(List!$Q:$Q,MATCH(BP$2,List!$P:$P,0)),
0,
(COUNTIFS('Project Follow up - Base'!$S$20:$S$96,BP$2,'Project Follow up - Base'!$F$20:$F$96,$C76)
- INDEX(List!$Q:$Q,MATCH(BP$2,List!$P:$P,0)))
* INDEX(List!$R:$R,MATCH(BP$2,List!$P:$P,0)))</f>
        <v>0</v>
      </c>
      <c r="BQ76" s="357">
        <f ca="1">IF(
COUNTIFS('Project Follow up - Base'!$S$20:$S$96,BQ$2,'Project Follow up - Base'!$F$20:$F$96,$C76)&lt;= INDEX(List!$Q:$Q,MATCH(BQ$2,List!$P:$P,0)),
0,
(COUNTIFS('Project Follow up - Base'!$S$20:$S$96,BQ$2,'Project Follow up - Base'!$F$20:$F$96,$C76)
- INDEX(List!$Q:$Q,MATCH(BQ$2,List!$P:$P,0)))
* INDEX(List!$R:$R,MATCH(BQ$2,List!$P:$P,0)))</f>
        <v>0</v>
      </c>
      <c r="BR76" s="357">
        <f ca="1">IF(
COUNTIFS('Project Follow up - Base'!$S$20:$S$96,BR$2,'Project Follow up - Base'!$F$20:$F$96,$C76)&lt;= INDEX(List!$Q:$Q,MATCH(BR$2,List!$P:$P,0)),
0,
(COUNTIFS('Project Follow up - Base'!$S$20:$S$96,BR$2,'Project Follow up - Base'!$F$20:$F$96,$C76)
- INDEX(List!$Q:$Q,MATCH(BR$2,List!$P:$P,0)))
* INDEX(List!$R:$R,MATCH(BR$2,List!$P:$P,0)))</f>
        <v>0</v>
      </c>
      <c r="BS76" s="357">
        <f ca="1">IF(
COUNTIFS('Project Follow up - Base'!$S$20:$S$96,BS$2,'Project Follow up - Base'!$F$20:$F$96,$C76)&lt;= INDEX(List!$Q:$Q,MATCH(BS$2,List!$P:$P,0)),
0,
(COUNTIFS('Project Follow up - Base'!$S$20:$S$96,BS$2,'Project Follow up - Base'!$F$20:$F$96,$C76)
- INDEX(List!$Q:$Q,MATCH(BS$2,List!$P:$P,0)))
* INDEX(List!$R:$R,MATCH(BS$2,List!$P:$P,0)))</f>
        <v>0</v>
      </c>
      <c r="BT76" s="357">
        <f ca="1">IF(
COUNTIFS('Project Follow up - Base'!$S$20:$S$96,BT$2,'Project Follow up - Base'!$F$20:$F$96,$C76)&lt;= INDEX(List!$Q:$Q,MATCH(BT$2,List!$P:$P,0)),
0,
(COUNTIFS('Project Follow up - Base'!$S$20:$S$96,BT$2,'Project Follow up - Base'!$F$20:$F$96,$C76)
- INDEX(List!$Q:$Q,MATCH(BT$2,List!$P:$P,0)))
* INDEX(List!$R:$R,MATCH(BT$2,List!$P:$P,0)))</f>
        <v>0</v>
      </c>
      <c r="BU76" s="357">
        <f ca="1">IF(
COUNTIFS('Project Follow up - Base'!$S$20:$S$96,BU$2,'Project Follow up - Base'!$F$20:$F$96,$C76)&lt;= INDEX(List!$Q:$Q,MATCH(BU$2,List!$P:$P,0)),
0,
(COUNTIFS('Project Follow up - Base'!$S$20:$S$96,BU$2,'Project Follow up - Base'!$F$20:$F$96,$C76)
- INDEX(List!$Q:$Q,MATCH(BU$2,List!$P:$P,0)))
* INDEX(List!$R:$R,MATCH(BU$2,List!$P:$P,0)))</f>
        <v>0</v>
      </c>
      <c r="BV76" s="357">
        <f ca="1">IF(
COUNTIFS('Project Follow up - Base'!$S$20:$S$96,BV$2,'Project Follow up - Base'!$F$20:$F$96,$C76)&lt;= INDEX(List!$Q:$Q,MATCH(BV$2,List!$P:$P,0)),
0,
(COUNTIFS('Project Follow up - Base'!$S$20:$S$96,BV$2,'Project Follow up - Base'!$F$20:$F$96,$C76)
- INDEX(List!$Q:$Q,MATCH(BV$2,List!$P:$P,0)))
* INDEX(List!$R:$R,MATCH(BV$2,List!$P:$P,0)))</f>
        <v>0</v>
      </c>
      <c r="BW76" s="357">
        <f ca="1">IF(
COUNTIFS('Project Follow up - Base'!$S$20:$S$96,BW$2,'Project Follow up - Base'!$F$20:$F$96,$C76)&lt;= INDEX(List!$Q:$Q,MATCH(BW$2,List!$P:$P,0)),
0,
(COUNTIFS('Project Follow up - Base'!$S$20:$S$96,BW$2,'Project Follow up - Base'!$F$20:$F$96,$C76)
- INDEX(List!$Q:$Q,MATCH(BW$2,List!$P:$P,0)))
* INDEX(List!$R:$R,MATCH(BW$2,List!$P:$P,0)))</f>
        <v>0</v>
      </c>
      <c r="BX76" s="357">
        <f ca="1">IF(
COUNTIFS('Project Follow up - Base'!$S$20:$S$96,BX$2,'Project Follow up - Base'!$F$20:$F$96,$C76)&lt;= INDEX(List!$Q:$Q,MATCH(BX$2,List!$P:$P,0)),
0,
(COUNTIFS('Project Follow up - Base'!$S$20:$S$96,BX$2,'Project Follow up - Base'!$F$20:$F$96,$C76)
- INDEX(List!$Q:$Q,MATCH(BX$2,List!$P:$P,0)))
* INDEX(List!$R:$R,MATCH(BX$2,List!$P:$P,0)))</f>
        <v>0</v>
      </c>
      <c r="BY76" s="357">
        <f ca="1">IF(
COUNTIFS('Project Follow up - Base'!$S$20:$S$96,BY$2,'Project Follow up - Base'!$F$20:$F$96,$C76)&lt;= INDEX(List!$Q:$Q,MATCH(BY$2,List!$P:$P,0)),
0,
(COUNTIFS('Project Follow up - Base'!$S$20:$S$96,BY$2,'Project Follow up - Base'!$F$20:$F$96,$C76)
- INDEX(List!$Q:$Q,MATCH(BY$2,List!$P:$P,0)))
* INDEX(List!$R:$R,MATCH(BY$2,List!$P:$P,0)))</f>
        <v>0</v>
      </c>
      <c r="BZ76" s="357">
        <f ca="1">IF(
COUNTIFS('Project Follow up - Base'!$S$20:$S$96,BZ$2,'Project Follow up - Base'!$F$20:$F$96,$C76)&lt;= INDEX(List!$Q:$Q,MATCH(BZ$2,List!$P:$P,0)),
0,
(COUNTIFS('Project Follow up - Base'!$S$20:$S$96,BZ$2,'Project Follow up - Base'!$F$20:$F$96,$C76)
- INDEX(List!$Q:$Q,MATCH(BZ$2,List!$P:$P,0)))
* INDEX(List!$R:$R,MATCH(BZ$2,List!$P:$P,0)))</f>
        <v>0</v>
      </c>
      <c r="CA76" s="357">
        <f ca="1">IF(
COUNTIFS('Project Follow up - Base'!$S$20:$S$96,CA$2,'Project Follow up - Base'!$F$20:$F$96,$C76)&lt;= INDEX(List!$Q:$Q,MATCH(CA$2,List!$P:$P,0)),
0,
(COUNTIFS('Project Follow up - Base'!$S$20:$S$96,CA$2,'Project Follow up - Base'!$F$20:$F$96,$C76)
- INDEX(List!$Q:$Q,MATCH(CA$2,List!$P:$P,0)))
* INDEX(List!$R:$R,MATCH(CA$2,List!$P:$P,0)))</f>
        <v>0</v>
      </c>
      <c r="CB76" s="357">
        <f ca="1">IF(
COUNTIFS('Project Follow up - Base'!$S$20:$S$96,CB$2,'Project Follow up - Base'!$F$20:$F$96,$C76)&lt;= INDEX(List!$Q:$Q,MATCH(CB$2,List!$P:$P,0)),
0,
(COUNTIFS('Project Follow up - Base'!$S$20:$S$96,CB$2,'Project Follow up - Base'!$F$20:$F$96,$C76)
- INDEX(List!$Q:$Q,MATCH(CB$2,List!$P:$P,0)))
* INDEX(List!$R:$R,MATCH(CB$2,List!$P:$P,0)))</f>
        <v>0</v>
      </c>
      <c r="CC76" s="357">
        <f ca="1">IF(
COUNTIFS('Project Follow up - Base'!$S$20:$S$96,CC$2,'Project Follow up - Base'!$F$20:$F$96,$C76)&lt;= INDEX(List!$Q:$Q,MATCH(CC$2,List!$P:$P,0)),
0,
(COUNTIFS('Project Follow up - Base'!$S$20:$S$96,CC$2,'Project Follow up - Base'!$F$20:$F$96,$C76)
- INDEX(List!$Q:$Q,MATCH(CC$2,List!$P:$P,0)))
* INDEX(List!$R:$R,MATCH(CC$2,List!$P:$P,0)))</f>
        <v>0</v>
      </c>
      <c r="CD76" s="357">
        <f ca="1">IF(
COUNTIFS('Project Follow up - Base'!$S$20:$S$96,CD$2,'Project Follow up - Base'!$F$20:$F$96,$C76)&lt;= INDEX(List!$Q:$Q,MATCH(CD$2,List!$P:$P,0)),
0,
(COUNTIFS('Project Follow up - Base'!$S$20:$S$96,CD$2,'Project Follow up - Base'!$F$20:$F$96,$C76)
- INDEX(List!$Q:$Q,MATCH(CD$2,List!$P:$P,0)))
* INDEX(List!$R:$R,MATCH(CD$2,List!$P:$P,0)))</f>
        <v>0</v>
      </c>
      <c r="CE76" s="357">
        <f ca="1">IF(
COUNTIFS('Project Follow up - Base'!$S$20:$S$96,CE$2,'Project Follow up - Base'!$F$20:$F$96,$C76)&lt;= INDEX(List!$Q:$Q,MATCH(CE$2,List!$P:$P,0)),
0,
(COUNTIFS('Project Follow up - Base'!$S$20:$S$96,CE$2,'Project Follow up - Base'!$F$20:$F$96,$C76)
- INDEX(List!$Q:$Q,MATCH(CE$2,List!$P:$P,0)))
* INDEX(List!$R:$R,MATCH(CE$2,List!$P:$P,0)))</f>
        <v>0</v>
      </c>
      <c r="CF76" s="357">
        <f ca="1">IF(
COUNTIFS('Project Follow up - Base'!$S$20:$S$96,CF$2,'Project Follow up - Base'!$F$20:$F$96,$C76)&lt;= INDEX(List!$Q:$Q,MATCH(CF$2,List!$P:$P,0)),
0,
(COUNTIFS('Project Follow up - Base'!$S$20:$S$96,CF$2,'Project Follow up - Base'!$F$20:$F$96,$C76)
- INDEX(List!$Q:$Q,MATCH(CF$2,List!$P:$P,0)))
* INDEX(List!$R:$R,MATCH(CF$2,List!$P:$P,0)))</f>
        <v>0</v>
      </c>
      <c r="CG76" s="357">
        <f ca="1">IF(
COUNTIFS('Project Follow up - Base'!$S$20:$S$96,CG$2,'Project Follow up - Base'!$F$20:$F$96,$C76)&lt;= INDEX(List!$Q:$Q,MATCH(CG$2,List!$P:$P,0)),
0,
(COUNTIFS('Project Follow up - Base'!$S$20:$S$96,CG$2,'Project Follow up - Base'!$F$20:$F$96,$C76)
- INDEX(List!$Q:$Q,MATCH(CG$2,List!$P:$P,0)))
* INDEX(List!$R:$R,MATCH(CG$2,List!$P:$P,0)))</f>
        <v>0</v>
      </c>
      <c r="CH76" s="357">
        <f ca="1">IF(
COUNTIFS('Project Follow up - Base'!$S$20:$S$96,CH$2,'Project Follow up - Base'!$F$20:$F$96,$C76)&lt;= INDEX(List!$Q:$Q,MATCH(CH$2,List!$P:$P,0)),
0,
(COUNTIFS('Project Follow up - Base'!$S$20:$S$96,CH$2,'Project Follow up - Base'!$F$20:$F$96,$C76)
- INDEX(List!$Q:$Q,MATCH(CH$2,List!$P:$P,0)))
* INDEX(List!$R:$R,MATCH(CH$2,List!$P:$P,0)))</f>
        <v>0</v>
      </c>
      <c r="CI76" s="357">
        <f ca="1">IF(
COUNTIFS('Project Follow up - Base'!$S$20:$S$96,CI$2,'Project Follow up - Base'!$F$20:$F$96,$C76)&lt;= INDEX(List!$Q:$Q,MATCH(CI$2,List!$P:$P,0)),
0,
(COUNTIFS('Project Follow up - Base'!$S$20:$S$96,CI$2,'Project Follow up - Base'!$F$20:$F$96,$C76)
- INDEX(List!$Q:$Q,MATCH(CI$2,List!$P:$P,0)))
* INDEX(List!$R:$R,MATCH(CI$2,List!$P:$P,0)))</f>
        <v>0</v>
      </c>
      <c r="CJ76" s="357">
        <f ca="1">IF(
COUNTIFS('Project Follow up - Base'!$S$20:$S$96,CJ$2,'Project Follow up - Base'!$F$20:$F$96,$C76)&lt;= INDEX(List!$Q:$Q,MATCH(CJ$2,List!$P:$P,0)),
0,
(COUNTIFS('Project Follow up - Base'!$S$20:$S$96,CJ$2,'Project Follow up - Base'!$F$20:$F$96,$C76)
- INDEX(List!$Q:$Q,MATCH(CJ$2,List!$P:$P,0)))
* INDEX(List!$R:$R,MATCH(CJ$2,List!$P:$P,0)))</f>
        <v>0</v>
      </c>
      <c r="CK76" s="357">
        <f ca="1">IF(
COUNTIFS('Project Follow up - Base'!$S$20:$S$96,CK$2,'Project Follow up - Base'!$F$20:$F$96,$C76)&lt;= INDEX(List!$Q:$Q,MATCH(CK$2,List!$P:$P,0)),
0,
(COUNTIFS('Project Follow up - Base'!$S$20:$S$96,CK$2,'Project Follow up - Base'!$F$20:$F$96,$C76)
- INDEX(List!$Q:$Q,MATCH(CK$2,List!$P:$P,0)))
* INDEX(List!$R:$R,MATCH(CK$2,List!$P:$P,0)))</f>
        <v>0</v>
      </c>
      <c r="CL76" s="357">
        <f ca="1">IF(
COUNTIFS('Project Follow up - Base'!$S$20:$S$96,CL$2,'Project Follow up - Base'!$F$20:$F$96,$C76)&lt;= INDEX(List!$Q:$Q,MATCH(CL$2,List!$P:$P,0)),
0,
(COUNTIFS('Project Follow up - Base'!$S$20:$S$96,CL$2,'Project Follow up - Base'!$F$20:$F$96,$C76)
- INDEX(List!$Q:$Q,MATCH(CL$2,List!$P:$P,0)))
* INDEX(List!$R:$R,MATCH(CL$2,List!$P:$P,0)))</f>
        <v>0</v>
      </c>
      <c r="CM76" s="357">
        <f ca="1">IF(
COUNTIFS('Project Follow up - Base'!$S$20:$S$96,CM$2,'Project Follow up - Base'!$F$20:$F$96,$C76)&lt;= INDEX(List!$Q:$Q,MATCH(CM$2,List!$P:$P,0)),
0,
(COUNTIFS('Project Follow up - Base'!$S$20:$S$96,CM$2,'Project Follow up - Base'!$F$20:$F$96,$C76)
- INDEX(List!$Q:$Q,MATCH(CM$2,List!$P:$P,0)))
* INDEX(List!$R:$R,MATCH(CM$2,List!$P:$P,0)))</f>
        <v>0</v>
      </c>
      <c r="CN76" s="357">
        <f ca="1">IF(
COUNTIFS('Project Follow up - Base'!$S$20:$S$96,CN$2,'Project Follow up - Base'!$F$20:$F$96,$C76)&lt;= INDEX(List!$Q:$Q,MATCH(CN$2,List!$P:$P,0)),
0,
(COUNTIFS('Project Follow up - Base'!$S$20:$S$96,CN$2,'Project Follow up - Base'!$F$20:$F$96,$C76)
- INDEX(List!$Q:$Q,MATCH(CN$2,List!$P:$P,0)))
* INDEX(List!$R:$R,MATCH(CN$2,List!$P:$P,0)))</f>
        <v>0</v>
      </c>
      <c r="CO76" s="357">
        <f ca="1">IF(
COUNTIFS('Project Follow up - Base'!$S$20:$S$96,CO$2,'Project Follow up - Base'!$F$20:$F$96,$C76)&lt;= INDEX(List!$Q:$Q,MATCH(CO$2,List!$P:$P,0)),
0,
(COUNTIFS('Project Follow up - Base'!$S$20:$S$96,CO$2,'Project Follow up - Base'!$F$20:$F$96,$C76)
- INDEX(List!$Q:$Q,MATCH(CO$2,List!$P:$P,0)))
* INDEX(List!$R:$R,MATCH(CO$2,List!$P:$P,0)))</f>
        <v>0</v>
      </c>
      <c r="CP76" s="357">
        <f ca="1">IF(
COUNTIFS('Project Follow up - Base'!$S$20:$S$96,CP$2,'Project Follow up - Base'!$F$20:$F$96,$C76)&lt;= INDEX(List!$Q:$Q,MATCH(CP$2,List!$P:$P,0)),
0,
(COUNTIFS('Project Follow up - Base'!$S$20:$S$96,CP$2,'Project Follow up - Base'!$F$20:$F$96,$C76)
- INDEX(List!$Q:$Q,MATCH(CP$2,List!$P:$P,0)))
* INDEX(List!$R:$R,MATCH(CP$2,List!$P:$P,0)))</f>
        <v>0</v>
      </c>
      <c r="CQ76" s="357">
        <f ca="1">IF(
COUNTIFS('Project Follow up - Base'!$S$20:$S$96,CQ$2,'Project Follow up - Base'!$F$20:$F$96,$C76)&lt;= INDEX(List!$Q:$Q,MATCH(CQ$2,List!$P:$P,0)),
0,
(COUNTIFS('Project Follow up - Base'!$S$20:$S$96,CQ$2,'Project Follow up - Base'!$F$20:$F$96,$C76)
- INDEX(List!$Q:$Q,MATCH(CQ$2,List!$P:$P,0)))
* INDEX(List!$R:$R,MATCH(CQ$2,List!$P:$P,0)))</f>
        <v>0</v>
      </c>
      <c r="CR76" s="357">
        <f ca="1">IF(
COUNTIFS('Project Follow up - Base'!$S$20:$S$96,CR$2,'Project Follow up - Base'!$F$20:$F$96,$C76)&lt;= INDEX(List!$Q:$Q,MATCH(CR$2,List!$P:$P,0)),
0,
(COUNTIFS('Project Follow up - Base'!$S$20:$S$96,CR$2,'Project Follow up - Base'!$F$20:$F$96,$C76)
- INDEX(List!$Q:$Q,MATCH(CR$2,List!$P:$P,0)))
* INDEX(List!$R:$R,MATCH(CR$2,List!$P:$P,0)))</f>
        <v>0</v>
      </c>
      <c r="CS76" s="357">
        <f ca="1">IF(
COUNTIFS('Project Follow up - Base'!$S$20:$S$96,CS$2,'Project Follow up - Base'!$F$20:$F$96,$C76)&lt;= INDEX(List!$Q:$Q,MATCH(CS$2,List!$P:$P,0)),
0,
(COUNTIFS('Project Follow up - Base'!$S$20:$S$96,CS$2,'Project Follow up - Base'!$F$20:$F$96,$C76)
- INDEX(List!$Q:$Q,MATCH(CS$2,List!$P:$P,0)))
* INDEX(List!$R:$R,MATCH(CS$2,List!$P:$P,0)))</f>
        <v>0</v>
      </c>
      <c r="CT76" s="357">
        <f ca="1">IF(
COUNTIFS('Project Follow up - Base'!$S$20:$S$96,CT$2,'Project Follow up - Base'!$F$20:$F$96,$C76)&lt;= INDEX(List!$Q:$Q,MATCH(CT$2,List!$P:$P,0)),
0,
(COUNTIFS('Project Follow up - Base'!$S$20:$S$96,CT$2,'Project Follow up - Base'!$F$20:$F$96,$C76)
- INDEX(List!$Q:$Q,MATCH(CT$2,List!$P:$P,0)))
* INDEX(List!$R:$R,MATCH(CT$2,List!$P:$P,0)))</f>
        <v>0</v>
      </c>
      <c r="CU76" s="357">
        <f ca="1">IF(
COUNTIFS('Project Follow up - Base'!$S$20:$S$96,CU$2,'Project Follow up - Base'!$F$20:$F$96,$C76)&lt;= INDEX(List!$Q:$Q,MATCH(CU$2,List!$P:$P,0)),
0,
(COUNTIFS('Project Follow up - Base'!$S$20:$S$96,CU$2,'Project Follow up - Base'!$F$20:$F$96,$C76)
- INDEX(List!$Q:$Q,MATCH(CU$2,List!$P:$P,0)))
* INDEX(List!$R:$R,MATCH(CU$2,List!$P:$P,0)))</f>
        <v>0</v>
      </c>
      <c r="CV76" s="357">
        <f ca="1">IF(
COUNTIFS('Project Follow up - Base'!$S$20:$S$96,CV$2,'Project Follow up - Base'!$F$20:$F$96,$C76)&lt;= INDEX(List!$Q:$Q,MATCH(CV$2,List!$P:$P,0)),
0,
(COUNTIFS('Project Follow up - Base'!$S$20:$S$96,CV$2,'Project Follow up - Base'!$F$20:$F$96,$C76)
- INDEX(List!$Q:$Q,MATCH(CV$2,List!$P:$P,0)))
* INDEX(List!$R:$R,MATCH(CV$2,List!$P:$P,0)))</f>
        <v>0</v>
      </c>
      <c r="CW76" s="357">
        <f ca="1">IF(
COUNTIFS('Project Follow up - Base'!$S$20:$S$96,CW$2,'Project Follow up - Base'!$F$20:$F$96,$C76)&lt;= INDEX(List!$Q:$Q,MATCH(CW$2,List!$P:$P,0)),
0,
(COUNTIFS('Project Follow up - Base'!$S$20:$S$96,CW$2,'Project Follow up - Base'!$F$20:$F$96,$C76)
- INDEX(List!$Q:$Q,MATCH(CW$2,List!$P:$P,0)))
* INDEX(List!$R:$R,MATCH(CW$2,List!$P:$P,0)))</f>
        <v>0</v>
      </c>
      <c r="CX76" s="357">
        <f ca="1">IF(
COUNTIFS('Project Follow up - Base'!$S$20:$S$96,CX$2,'Project Follow up - Base'!$F$20:$F$96,$C76)&lt;= INDEX(List!$Q:$Q,MATCH(CX$2,List!$P:$P,0)),
0,
(COUNTIFS('Project Follow up - Base'!$S$20:$S$96,CX$2,'Project Follow up - Base'!$F$20:$F$96,$C76)
- INDEX(List!$Q:$Q,MATCH(CX$2,List!$P:$P,0)))
* INDEX(List!$R:$R,MATCH(CX$2,List!$P:$P,0)))</f>
        <v>0</v>
      </c>
      <c r="CY76" s="357">
        <f ca="1">IF(
COUNTIFS('Project Follow up - Base'!$S$20:$S$96,CY$2,'Project Follow up - Base'!$F$20:$F$96,$C76)&lt;= INDEX(List!$Q:$Q,MATCH(CY$2,List!$P:$P,0)),
0,
(COUNTIFS('Project Follow up - Base'!$S$20:$S$96,CY$2,'Project Follow up - Base'!$F$20:$F$96,$C76)
- INDEX(List!$Q:$Q,MATCH(CY$2,List!$P:$P,0)))
* INDEX(List!$R:$R,MATCH(CY$2,List!$P:$P,0)))</f>
        <v>0</v>
      </c>
      <c r="CZ76" s="357">
        <f ca="1">IF(
COUNTIFS('Project Follow up - Base'!$S$20:$S$96,CZ$2,'Project Follow up - Base'!$F$20:$F$96,$C76)&lt;= INDEX(List!$Q:$Q,MATCH(CZ$2,List!$P:$P,0)),
0,
(COUNTIFS('Project Follow up - Base'!$S$20:$S$96,CZ$2,'Project Follow up - Base'!$F$20:$F$96,$C76)
- INDEX(List!$Q:$Q,MATCH(CZ$2,List!$P:$P,0)))
* INDEX(List!$R:$R,MATCH(CZ$2,List!$P:$P,0)))</f>
        <v>0</v>
      </c>
      <c r="DA76" s="357">
        <f ca="1">IF(
COUNTIFS('Project Follow up - Base'!$S$20:$S$96,DA$2,'Project Follow up - Base'!$F$20:$F$96,$C76)&lt;= INDEX(List!$Q:$Q,MATCH(DA$2,List!$P:$P,0)),
0,
(COUNTIFS('Project Follow up - Base'!$S$20:$S$96,DA$2,'Project Follow up - Base'!$F$20:$F$96,$C76)
- INDEX(List!$Q:$Q,MATCH(DA$2,List!$P:$P,0)))
* INDEX(List!$R:$R,MATCH(DA$2,List!$P:$P,0)))</f>
        <v>0</v>
      </c>
      <c r="DB76" s="357">
        <f ca="1">IF(
COUNTIFS('Project Follow up - Base'!$S$20:$S$96,DB$2,'Project Follow up - Base'!$F$20:$F$96,$C76)&lt;= INDEX(List!$Q:$Q,MATCH(DB$2,List!$P:$P,0)),
0,
(COUNTIFS('Project Follow up - Base'!$S$20:$S$96,DB$2,'Project Follow up - Base'!$F$20:$F$96,$C76)
- INDEX(List!$Q:$Q,MATCH(DB$2,List!$P:$P,0)))
* INDEX(List!$R:$R,MATCH(DB$2,List!$P:$P,0)))</f>
        <v>0</v>
      </c>
    </row>
    <row r="77" spans="1:106" x14ac:dyDescent="0.2">
      <c r="A77" s="353">
        <f>COUNTIF('Project Follow up - Base'!$F$20:$F$96,C77)</f>
        <v>0</v>
      </c>
      <c r="B77" s="353">
        <f>'Employees Summary'!B78</f>
        <v>0</v>
      </c>
      <c r="C77" s="353">
        <f>'Employees Summary'!C78</f>
        <v>0</v>
      </c>
      <c r="D77" s="354" t="str">
        <f>IF(C77=0,"", IF(A77&gt;0,1-(G77*[1]KPI!$C$3)-(H77*[1]KPI!$C$4),""))</f>
        <v/>
      </c>
      <c r="E77" s="365" t="str">
        <f>IF(OR(C77='Project Follow up - Base'!$D$17,C77='Project Follow up - Base'!$D$38,C77='Project Follow up - Base'!$D$74), IF(SUMIF(B:B,B77,A:A)=0,"", AVERAGEIF(B:B,B77,D:D)),"")</f>
        <v/>
      </c>
      <c r="F77" s="366">
        <f>SUMIF('Project Follow up - Base'!$F$20:$F$102,'Employees KPIs'!C77,'Project Follow up - Base'!$AA$20:$AA$102)</f>
        <v>0</v>
      </c>
      <c r="G77" s="355">
        <f>IF( F77=0,
   0,
   IF(
     F77-
     [1]KPI!$F$3
     &lt;0,0,
     F77-
     [1]KPI!$F$3
    )*
     [1]KPI!$G$3
)</f>
        <v>0</v>
      </c>
      <c r="H77" s="355">
        <f t="shared" ca="1" si="1"/>
        <v>0</v>
      </c>
      <c r="I77" s="356">
        <f ca="1">IF(
COUNTIFS('Project Follow up - Base'!$S$20:$S$96,I$2,'Project Follow up - Base'!$F$20:$F$96,$C77)&lt;= INDEX(List!$Q:$Q,MATCH(I$2,List!$P:$P,0)),
0,
(COUNTIFS('Project Follow up - Base'!$S$20:$S$96,I$2,'Project Follow up - Base'!$F$20:$F$96,$C77)
- INDEX(List!$Q:$Q,MATCH(I$2,List!$P:$P,0)))
* INDEX(List!$R:$R,MATCH(I$2,List!$P:$P,0)))</f>
        <v>0</v>
      </c>
      <c r="J77" s="357">
        <f ca="1">IF(
COUNTIFS('Project Follow up - Base'!$S$20:$S$96,J$2,'Project Follow up - Base'!$F$20:$F$96,$C77)&lt;= INDEX(List!$Q:$Q,MATCH(J$2,List!$P:$P,0)),
0,
(COUNTIFS('Project Follow up - Base'!$S$20:$S$96,J$2,'Project Follow up - Base'!$F$20:$F$96,$C77)
- INDEX(List!$Q:$Q,MATCH(J$2,List!$P:$P,0)))
* INDEX(List!$R:$R,MATCH(J$2,List!$P:$P,0)))</f>
        <v>0</v>
      </c>
      <c r="K77" s="357">
        <f ca="1">IF(
COUNTIFS('Project Follow up - Base'!$S$20:$S$96,K$2,'Project Follow up - Base'!$F$20:$F$96,$C77)&lt;= INDEX(List!$Q:$Q,MATCH(K$2,List!$P:$P,0)),
0,
(COUNTIFS('Project Follow up - Base'!$S$20:$S$96,K$2,'Project Follow up - Base'!$F$20:$F$96,$C77)
- INDEX(List!$Q:$Q,MATCH(K$2,List!$P:$P,0)))
* INDEX(List!$R:$R,MATCH(K$2,List!$P:$P,0)))</f>
        <v>0</v>
      </c>
      <c r="L77" s="357">
        <f ca="1">IF(
COUNTIFS('Project Follow up - Base'!$S$20:$S$96,L$2,'Project Follow up - Base'!$F$20:$F$96,$C77)&lt;= INDEX(List!$Q:$Q,MATCH(L$2,List!$P:$P,0)),
0,
(COUNTIFS('Project Follow up - Base'!$S$20:$S$96,L$2,'Project Follow up - Base'!$F$20:$F$96,$C77)
- INDEX(List!$Q:$Q,MATCH(L$2,List!$P:$P,0)))
* INDEX(List!$R:$R,MATCH(L$2,List!$P:$P,0)))</f>
        <v>0</v>
      </c>
      <c r="M77" s="357">
        <f ca="1">IF(
COUNTIFS('Project Follow up - Base'!$S$20:$S$96,M$2,'Project Follow up - Base'!$F$20:$F$96,$C77)&lt;= INDEX(List!$Q:$Q,MATCH(M$2,List!$P:$P,0)),
0,
(COUNTIFS('Project Follow up - Base'!$S$20:$S$96,M$2,'Project Follow up - Base'!$F$20:$F$96,$C77)
- INDEX(List!$Q:$Q,MATCH(M$2,List!$P:$P,0)))
* INDEX(List!$R:$R,MATCH(M$2,List!$P:$P,0)))</f>
        <v>0</v>
      </c>
      <c r="N77" s="357">
        <f ca="1">IF(
COUNTIFS('Project Follow up - Base'!$S$20:$S$96,N$2,'Project Follow up - Base'!$F$20:$F$96,$C77)&lt;= INDEX(List!$Q:$Q,MATCH(N$2,List!$P:$P,0)),
0,
(COUNTIFS('Project Follow up - Base'!$S$20:$S$96,N$2,'Project Follow up - Base'!$F$20:$F$96,$C77)
- INDEX(List!$Q:$Q,MATCH(N$2,List!$P:$P,0)))
* INDEX(List!$R:$R,MATCH(N$2,List!$P:$P,0)))</f>
        <v>0</v>
      </c>
      <c r="O77" s="357">
        <f ca="1">IF(
COUNTIFS('Project Follow up - Base'!$S$20:$S$96,O$2,'Project Follow up - Base'!$F$20:$F$96,$C77)&lt;= INDEX(List!$Q:$Q,MATCH(O$2,List!$P:$P,0)),
0,
(COUNTIFS('Project Follow up - Base'!$S$20:$S$96,O$2,'Project Follow up - Base'!$F$20:$F$96,$C77)
- INDEX(List!$Q:$Q,MATCH(O$2,List!$P:$P,0)))
* INDEX(List!$R:$R,MATCH(O$2,List!$P:$P,0)))</f>
        <v>0</v>
      </c>
      <c r="P77" s="357">
        <f ca="1">IF(
COUNTIFS('Project Follow up - Base'!$S$20:$S$96,P$2,'Project Follow up - Base'!$F$20:$F$96,$C77)&lt;= INDEX(List!$Q:$Q,MATCH(P$2,List!$P:$P,0)),
0,
(COUNTIFS('Project Follow up - Base'!$S$20:$S$96,P$2,'Project Follow up - Base'!$F$20:$F$96,$C77)
- INDEX(List!$Q:$Q,MATCH(P$2,List!$P:$P,0)))
* INDEX(List!$R:$R,MATCH(P$2,List!$P:$P,0)))</f>
        <v>0</v>
      </c>
      <c r="Q77" s="357">
        <f ca="1">IF(
COUNTIFS('Project Follow up - Base'!$S$20:$S$96,Q$2,'Project Follow up - Base'!$F$20:$F$96,$C77)&lt;= INDEX(List!$Q:$Q,MATCH(Q$2,List!$P:$P,0)),
0,
(COUNTIFS('Project Follow up - Base'!$S$20:$S$96,Q$2,'Project Follow up - Base'!$F$20:$F$96,$C77)
- INDEX(List!$Q:$Q,MATCH(Q$2,List!$P:$P,0)))
* INDEX(List!$R:$R,MATCH(Q$2,List!$P:$P,0)))</f>
        <v>0</v>
      </c>
      <c r="R77" s="357">
        <f ca="1">IF(
COUNTIFS('Project Follow up - Base'!$S$20:$S$96,R$2,'Project Follow up - Base'!$F$20:$F$96,$C77)&lt;= INDEX(List!$Q:$Q,MATCH(R$2,List!$P:$P,0)),
0,
(COUNTIFS('Project Follow up - Base'!$S$20:$S$96,R$2,'Project Follow up - Base'!$F$20:$F$96,$C77)
- INDEX(List!$Q:$Q,MATCH(R$2,List!$P:$P,0)))
* INDEX(List!$R:$R,MATCH(R$2,List!$P:$P,0)))</f>
        <v>0</v>
      </c>
      <c r="S77" s="357">
        <f ca="1">IF(
COUNTIFS('Project Follow up - Base'!$S$20:$S$96,S$2,'Project Follow up - Base'!$F$20:$F$96,$C77)&lt;= INDEX(List!$Q:$Q,MATCH(S$2,List!$P:$P,0)),
0,
(COUNTIFS('Project Follow up - Base'!$S$20:$S$96,S$2,'Project Follow up - Base'!$F$20:$F$96,$C77)
- INDEX(List!$Q:$Q,MATCH(S$2,List!$P:$P,0)))
* INDEX(List!$R:$R,MATCH(S$2,List!$P:$P,0)))</f>
        <v>0</v>
      </c>
      <c r="T77" s="357">
        <f ca="1">IF(
COUNTIFS('Project Follow up - Base'!$S$20:$S$96,T$2,'Project Follow up - Base'!$F$20:$F$96,$C77)&lt;= INDEX(List!$Q:$Q,MATCH(T$2,List!$P:$P,0)),
0,
(COUNTIFS('Project Follow up - Base'!$S$20:$S$96,T$2,'Project Follow up - Base'!$F$20:$F$96,$C77)
- INDEX(List!$Q:$Q,MATCH(T$2,List!$P:$P,0)))
* INDEX(List!$R:$R,MATCH(T$2,List!$P:$P,0)))</f>
        <v>0</v>
      </c>
      <c r="U77" s="357">
        <f ca="1">IF(
COUNTIFS('Project Follow up - Base'!$S$20:$S$96,U$2,'Project Follow up - Base'!$F$20:$F$96,$C77)&lt;= INDEX(List!$Q:$Q,MATCH(U$2,List!$P:$P,0)),
0,
(COUNTIFS('Project Follow up - Base'!$S$20:$S$96,U$2,'Project Follow up - Base'!$F$20:$F$96,$C77)
- INDEX(List!$Q:$Q,MATCH(U$2,List!$P:$P,0)))
* INDEX(List!$R:$R,MATCH(U$2,List!$P:$P,0)))</f>
        <v>0</v>
      </c>
      <c r="V77" s="357">
        <f ca="1">IF(
COUNTIFS('Project Follow up - Base'!$S$20:$S$96,V$2,'Project Follow up - Base'!$F$20:$F$96,$C77)&lt;= INDEX(List!$Q:$Q,MATCH(V$2,List!$P:$P,0)),
0,
(COUNTIFS('Project Follow up - Base'!$S$20:$S$96,V$2,'Project Follow up - Base'!$F$20:$F$96,$C77)
- INDEX(List!$Q:$Q,MATCH(V$2,List!$P:$P,0)))
* INDEX(List!$R:$R,MATCH(V$2,List!$P:$P,0)))</f>
        <v>0</v>
      </c>
      <c r="W77" s="357">
        <f ca="1">IF(
COUNTIFS('Project Follow up - Base'!$S$20:$S$96,W$2,'Project Follow up - Base'!$F$20:$F$96,$C77)&lt;= INDEX(List!$Q:$Q,MATCH(W$2,List!$P:$P,0)),
0,
(COUNTIFS('Project Follow up - Base'!$S$20:$S$96,W$2,'Project Follow up - Base'!$F$20:$F$96,$C77)
- INDEX(List!$Q:$Q,MATCH(W$2,List!$P:$P,0)))
* INDEX(List!$R:$R,MATCH(W$2,List!$P:$P,0)))</f>
        <v>0</v>
      </c>
      <c r="X77" s="357">
        <f ca="1">IF(
COUNTIFS('Project Follow up - Base'!$S$20:$S$96,X$2,'Project Follow up - Base'!$F$20:$F$96,$C77)&lt;= INDEX(List!$Q:$Q,MATCH(X$2,List!$P:$P,0)),
0,
(COUNTIFS('Project Follow up - Base'!$S$20:$S$96,X$2,'Project Follow up - Base'!$F$20:$F$96,$C77)
- INDEX(List!$Q:$Q,MATCH(X$2,List!$P:$P,0)))
* INDEX(List!$R:$R,MATCH(X$2,List!$P:$P,0)))</f>
        <v>0</v>
      </c>
      <c r="Y77" s="357">
        <f ca="1">IF(
COUNTIFS('Project Follow up - Base'!$S$20:$S$96,Y$2,'Project Follow up - Base'!$F$20:$F$96,$C77)&lt;= INDEX(List!$Q:$Q,MATCH(Y$2,List!$P:$P,0)),
0,
(COUNTIFS('Project Follow up - Base'!$S$20:$S$96,Y$2,'Project Follow up - Base'!$F$20:$F$96,$C77)
- INDEX(List!$Q:$Q,MATCH(Y$2,List!$P:$P,0)))
* INDEX(List!$R:$R,MATCH(Y$2,List!$P:$P,0)))</f>
        <v>0</v>
      </c>
      <c r="Z77" s="357">
        <f ca="1">IF(
COUNTIFS('Project Follow up - Base'!$S$20:$S$96,Z$2,'Project Follow up - Base'!$F$20:$F$96,$C77)&lt;= INDEX(List!$Q:$Q,MATCH(Z$2,List!$P:$P,0)),
0,
(COUNTIFS('Project Follow up - Base'!$S$20:$S$96,Z$2,'Project Follow up - Base'!$F$20:$F$96,$C77)
- INDEX(List!$Q:$Q,MATCH(Z$2,List!$P:$P,0)))
* INDEX(List!$R:$R,MATCH(Z$2,List!$P:$P,0)))</f>
        <v>0</v>
      </c>
      <c r="AA77" s="357">
        <f ca="1">IF(
COUNTIFS('Project Follow up - Base'!$S$20:$S$96,AA$2,'Project Follow up - Base'!$F$20:$F$96,$C77)&lt;= INDEX(List!$Q:$Q,MATCH(AA$2,List!$P:$P,0)),
0,
(COUNTIFS('Project Follow up - Base'!$S$20:$S$96,AA$2,'Project Follow up - Base'!$F$20:$F$96,$C77)
- INDEX(List!$Q:$Q,MATCH(AA$2,List!$P:$P,0)))
* INDEX(List!$R:$R,MATCH(AA$2,List!$P:$P,0)))</f>
        <v>0</v>
      </c>
      <c r="AB77" s="357">
        <f ca="1">IF(
COUNTIFS('Project Follow up - Base'!$S$20:$S$96,AB$2,'Project Follow up - Base'!$F$20:$F$96,$C77)&lt;= INDEX(List!$Q:$Q,MATCH(AB$2,List!$P:$P,0)),
0,
(COUNTIFS('Project Follow up - Base'!$S$20:$S$96,AB$2,'Project Follow up - Base'!$F$20:$F$96,$C77)
- INDEX(List!$Q:$Q,MATCH(AB$2,List!$P:$P,0)))
* INDEX(List!$R:$R,MATCH(AB$2,List!$P:$P,0)))</f>
        <v>0</v>
      </c>
      <c r="AC77" s="357">
        <f ca="1">IF(
COUNTIFS('Project Follow up - Base'!$S$20:$S$96,AC$2,'Project Follow up - Base'!$F$20:$F$96,$C77)&lt;= INDEX(List!$Q:$Q,MATCH(AC$2,List!$P:$P,0)),
0,
(COUNTIFS('Project Follow up - Base'!$S$20:$S$96,AC$2,'Project Follow up - Base'!$F$20:$F$96,$C77)
- INDEX(List!$Q:$Q,MATCH(AC$2,List!$P:$P,0)))
* INDEX(List!$R:$R,MATCH(AC$2,List!$P:$P,0)))</f>
        <v>0</v>
      </c>
      <c r="AD77" s="357">
        <f ca="1">IF(
COUNTIFS('Project Follow up - Base'!$S$20:$S$96,AD$2,'Project Follow up - Base'!$F$20:$F$96,$C77)&lt;= INDEX(List!$Q:$Q,MATCH(AD$2,List!$P:$P,0)),
0,
(COUNTIFS('Project Follow up - Base'!$S$20:$S$96,AD$2,'Project Follow up - Base'!$F$20:$F$96,$C77)
- INDEX(List!$Q:$Q,MATCH(AD$2,List!$P:$P,0)))
* INDEX(List!$R:$R,MATCH(AD$2,List!$P:$P,0)))</f>
        <v>0</v>
      </c>
      <c r="AE77" s="357">
        <f ca="1">IF(
COUNTIFS('Project Follow up - Base'!$S$20:$S$96,AE$2,'Project Follow up - Base'!$F$20:$F$96,$C77)&lt;= INDEX(List!$Q:$Q,MATCH(AE$2,List!$P:$P,0)),
0,
(COUNTIFS('Project Follow up - Base'!$S$20:$S$96,AE$2,'Project Follow up - Base'!$F$20:$F$96,$C77)
- INDEX(List!$Q:$Q,MATCH(AE$2,List!$P:$P,0)))
* INDEX(List!$R:$R,MATCH(AE$2,List!$P:$P,0)))</f>
        <v>0</v>
      </c>
      <c r="AF77" s="357">
        <f ca="1">IF(
COUNTIFS('Project Follow up - Base'!$S$20:$S$96,AF$2,'Project Follow up - Base'!$F$20:$F$96,$C77)&lt;= INDEX(List!$Q:$Q,MATCH(AF$2,List!$P:$P,0)),
0,
(COUNTIFS('Project Follow up - Base'!$S$20:$S$96,AF$2,'Project Follow up - Base'!$F$20:$F$96,$C77)
- INDEX(List!$Q:$Q,MATCH(AF$2,List!$P:$P,0)))
* INDEX(List!$R:$R,MATCH(AF$2,List!$P:$P,0)))</f>
        <v>0</v>
      </c>
      <c r="AG77" s="357">
        <f ca="1">IF(
COUNTIFS('Project Follow up - Base'!$S$20:$S$96,AG$2,'Project Follow up - Base'!$F$20:$F$96,$C77)&lt;= INDEX(List!$Q:$Q,MATCH(AG$2,List!$P:$P,0)),
0,
(COUNTIFS('Project Follow up - Base'!$S$20:$S$96,AG$2,'Project Follow up - Base'!$F$20:$F$96,$C77)
- INDEX(List!$Q:$Q,MATCH(AG$2,List!$P:$P,0)))
* INDEX(List!$R:$R,MATCH(AG$2,List!$P:$P,0)))</f>
        <v>0</v>
      </c>
      <c r="AH77" s="357">
        <f ca="1">IF(
COUNTIFS('Project Follow up - Base'!$S$20:$S$96,AH$2,'Project Follow up - Base'!$F$20:$F$96,$C77)&lt;= INDEX(List!$Q:$Q,MATCH(AH$2,List!$P:$P,0)),
0,
(COUNTIFS('Project Follow up - Base'!$S$20:$S$96,AH$2,'Project Follow up - Base'!$F$20:$F$96,$C77)
- INDEX(List!$Q:$Q,MATCH(AH$2,List!$P:$P,0)))
* INDEX(List!$R:$R,MATCH(AH$2,List!$P:$P,0)))</f>
        <v>0</v>
      </c>
      <c r="AI77" s="357">
        <f ca="1">IF(
COUNTIFS('Project Follow up - Base'!$S$20:$S$96,AI$2,'Project Follow up - Base'!$F$20:$F$96,$C77)&lt;= INDEX(List!$Q:$Q,MATCH(AI$2,List!$P:$P,0)),
0,
(COUNTIFS('Project Follow up - Base'!$S$20:$S$96,AI$2,'Project Follow up - Base'!$F$20:$F$96,$C77)
- INDEX(List!$Q:$Q,MATCH(AI$2,List!$P:$P,0)))
* INDEX(List!$R:$R,MATCH(AI$2,List!$P:$P,0)))</f>
        <v>0</v>
      </c>
      <c r="AJ77" s="357">
        <f ca="1">IF(
COUNTIFS('Project Follow up - Base'!$S$20:$S$96,AJ$2,'Project Follow up - Base'!$F$20:$F$96,$C77)&lt;= INDEX(List!$Q:$Q,MATCH(AJ$2,List!$P:$P,0)),
0,
(COUNTIFS('Project Follow up - Base'!$S$20:$S$96,AJ$2,'Project Follow up - Base'!$F$20:$F$96,$C77)
- INDEX(List!$Q:$Q,MATCH(AJ$2,List!$P:$P,0)))
* INDEX(List!$R:$R,MATCH(AJ$2,List!$P:$P,0)))</f>
        <v>0</v>
      </c>
      <c r="AK77" s="357">
        <f ca="1">IF(
COUNTIFS('Project Follow up - Base'!$S$20:$S$96,AK$2,'Project Follow up - Base'!$F$20:$F$96,$C77)&lt;= INDEX(List!$Q:$Q,MATCH(AK$2,List!$P:$P,0)),
0,
(COUNTIFS('Project Follow up - Base'!$S$20:$S$96,AK$2,'Project Follow up - Base'!$F$20:$F$96,$C77)
- INDEX(List!$Q:$Q,MATCH(AK$2,List!$P:$P,0)))
* INDEX(List!$R:$R,MATCH(AK$2,List!$P:$P,0)))</f>
        <v>0</v>
      </c>
      <c r="AL77" s="357">
        <f ca="1">IF(
COUNTIFS('Project Follow up - Base'!$S$20:$S$96,AL$2,'Project Follow up - Base'!$F$20:$F$96,$C77)&lt;= INDEX(List!$Q:$Q,MATCH(AL$2,List!$P:$P,0)),
0,
(COUNTIFS('Project Follow up - Base'!$S$20:$S$96,AL$2,'Project Follow up - Base'!$F$20:$F$96,$C77)
- INDEX(List!$Q:$Q,MATCH(AL$2,List!$P:$P,0)))
* INDEX(List!$R:$R,MATCH(AL$2,List!$P:$P,0)))</f>
        <v>0</v>
      </c>
      <c r="AM77" s="357">
        <f ca="1">IF(
COUNTIFS('Project Follow up - Base'!$S$20:$S$96,AM$2,'Project Follow up - Base'!$F$20:$F$96,$C77)&lt;= INDEX(List!$Q:$Q,MATCH(AM$2,List!$P:$P,0)),
0,
(COUNTIFS('Project Follow up - Base'!$S$20:$S$96,AM$2,'Project Follow up - Base'!$F$20:$F$96,$C77)
- INDEX(List!$Q:$Q,MATCH(AM$2,List!$P:$P,0)))
* INDEX(List!$R:$R,MATCH(AM$2,List!$P:$P,0)))</f>
        <v>0</v>
      </c>
      <c r="AN77" s="357">
        <f ca="1">IF(
COUNTIFS('Project Follow up - Base'!$S$20:$S$96,AN$2,'Project Follow up - Base'!$F$20:$F$96,$C77)&lt;= INDEX(List!$Q:$Q,MATCH(AN$2,List!$P:$P,0)),
0,
(COUNTIFS('Project Follow up - Base'!$S$20:$S$96,AN$2,'Project Follow up - Base'!$F$20:$F$96,$C77)
- INDEX(List!$Q:$Q,MATCH(AN$2,List!$P:$P,0)))
* INDEX(List!$R:$R,MATCH(AN$2,List!$P:$P,0)))</f>
        <v>0</v>
      </c>
      <c r="AO77" s="357">
        <f ca="1">IF(
COUNTIFS('Project Follow up - Base'!$S$20:$S$96,AO$2,'Project Follow up - Base'!$F$20:$F$96,$C77)&lt;= INDEX(List!$Q:$Q,MATCH(AO$2,List!$P:$P,0)),
0,
(COUNTIFS('Project Follow up - Base'!$S$20:$S$96,AO$2,'Project Follow up - Base'!$F$20:$F$96,$C77)
- INDEX(List!$Q:$Q,MATCH(AO$2,List!$P:$P,0)))
* INDEX(List!$R:$R,MATCH(AO$2,List!$P:$P,0)))</f>
        <v>0</v>
      </c>
      <c r="AP77" s="357">
        <f ca="1">IF(
COUNTIFS('Project Follow up - Base'!$S$20:$S$96,AP$2,'Project Follow up - Base'!$F$20:$F$96,$C77)&lt;= INDEX(List!$Q:$Q,MATCH(AP$2,List!$P:$P,0)),
0,
(COUNTIFS('Project Follow up - Base'!$S$20:$S$96,AP$2,'Project Follow up - Base'!$F$20:$F$96,$C77)
- INDEX(List!$Q:$Q,MATCH(AP$2,List!$P:$P,0)))
* INDEX(List!$R:$R,MATCH(AP$2,List!$P:$P,0)))</f>
        <v>0</v>
      </c>
      <c r="AQ77" s="357">
        <f ca="1">IF(
COUNTIFS('Project Follow up - Base'!$S$20:$S$96,AQ$2,'Project Follow up - Base'!$F$20:$F$96,$C77)&lt;= INDEX(List!$Q:$Q,MATCH(AQ$2,List!$P:$P,0)),
0,
(COUNTIFS('Project Follow up - Base'!$S$20:$S$96,AQ$2,'Project Follow up - Base'!$F$20:$F$96,$C77)
- INDEX(List!$Q:$Q,MATCH(AQ$2,List!$P:$P,0)))
* INDEX(List!$R:$R,MATCH(AQ$2,List!$P:$P,0)))</f>
        <v>0</v>
      </c>
      <c r="AR77" s="357">
        <f ca="1">IF(
COUNTIFS('Project Follow up - Base'!$S$20:$S$96,AR$2,'Project Follow up - Base'!$F$20:$F$96,$C77)&lt;= INDEX(List!$Q:$Q,MATCH(AR$2,List!$P:$P,0)),
0,
(COUNTIFS('Project Follow up - Base'!$S$20:$S$96,AR$2,'Project Follow up - Base'!$F$20:$F$96,$C77)
- INDEX(List!$Q:$Q,MATCH(AR$2,List!$P:$P,0)))
* INDEX(List!$R:$R,MATCH(AR$2,List!$P:$P,0)))</f>
        <v>0</v>
      </c>
      <c r="AS77" s="357">
        <f ca="1">IF(
COUNTIFS('Project Follow up - Base'!$S$20:$S$96,AS$2,'Project Follow up - Base'!$F$20:$F$96,$C77)&lt;= INDEX(List!$Q:$Q,MATCH(AS$2,List!$P:$P,0)),
0,
(COUNTIFS('Project Follow up - Base'!$S$20:$S$96,AS$2,'Project Follow up - Base'!$F$20:$F$96,$C77)
- INDEX(List!$Q:$Q,MATCH(AS$2,List!$P:$P,0)))
* INDEX(List!$R:$R,MATCH(AS$2,List!$P:$P,0)))</f>
        <v>0</v>
      </c>
      <c r="AT77" s="357">
        <f ca="1">IF(
COUNTIFS('Project Follow up - Base'!$S$20:$S$96,AT$2,'Project Follow up - Base'!$F$20:$F$96,$C77)&lt;= INDEX(List!$Q:$Q,MATCH(AT$2,List!$P:$P,0)),
0,
(COUNTIFS('Project Follow up - Base'!$S$20:$S$96,AT$2,'Project Follow up - Base'!$F$20:$F$96,$C77)
- INDEX(List!$Q:$Q,MATCH(AT$2,List!$P:$P,0)))
* INDEX(List!$R:$R,MATCH(AT$2,List!$P:$P,0)))</f>
        <v>0</v>
      </c>
      <c r="AU77" s="357">
        <f ca="1">IF(
COUNTIFS('Project Follow up - Base'!$S$20:$S$96,AU$2,'Project Follow up - Base'!$F$20:$F$96,$C77)&lt;= INDEX(List!$Q:$Q,MATCH(AU$2,List!$P:$P,0)),
0,
(COUNTIFS('Project Follow up - Base'!$S$20:$S$96,AU$2,'Project Follow up - Base'!$F$20:$F$96,$C77)
- INDEX(List!$Q:$Q,MATCH(AU$2,List!$P:$P,0)))
* INDEX(List!$R:$R,MATCH(AU$2,List!$P:$P,0)))</f>
        <v>0</v>
      </c>
      <c r="AV77" s="357">
        <f ca="1">IF(
COUNTIFS('Project Follow up - Base'!$S$20:$S$96,AV$2,'Project Follow up - Base'!$F$20:$F$96,$C77)&lt;= INDEX(List!$Q:$Q,MATCH(AV$2,List!$P:$P,0)),
0,
(COUNTIFS('Project Follow up - Base'!$S$20:$S$96,AV$2,'Project Follow up - Base'!$F$20:$F$96,$C77)
- INDEX(List!$Q:$Q,MATCH(AV$2,List!$P:$P,0)))
* INDEX(List!$R:$R,MATCH(AV$2,List!$P:$P,0)))</f>
        <v>0</v>
      </c>
      <c r="AW77" s="357">
        <f ca="1">IF(
COUNTIFS('Project Follow up - Base'!$S$20:$S$96,AW$2,'Project Follow up - Base'!$F$20:$F$96,$C77)&lt;= INDEX(List!$Q:$Q,MATCH(AW$2,List!$P:$P,0)),
0,
(COUNTIFS('Project Follow up - Base'!$S$20:$S$96,AW$2,'Project Follow up - Base'!$F$20:$F$96,$C77)
- INDEX(List!$Q:$Q,MATCH(AW$2,List!$P:$P,0)))
* INDEX(List!$R:$R,MATCH(AW$2,List!$P:$P,0)))</f>
        <v>0</v>
      </c>
      <c r="AX77" s="357">
        <f ca="1">IF(
COUNTIFS('Project Follow up - Base'!$S$20:$S$96,AX$2,'Project Follow up - Base'!$F$20:$F$96,$C77)&lt;= INDEX(List!$Q:$Q,MATCH(AX$2,List!$P:$P,0)),
0,
(COUNTIFS('Project Follow up - Base'!$S$20:$S$96,AX$2,'Project Follow up - Base'!$F$20:$F$96,$C77)
- INDEX(List!$Q:$Q,MATCH(AX$2,List!$P:$P,0)))
* INDEX(List!$R:$R,MATCH(AX$2,List!$P:$P,0)))</f>
        <v>0</v>
      </c>
      <c r="AY77" s="357">
        <f ca="1">IF(
COUNTIFS('Project Follow up - Base'!$S$20:$S$96,AY$2,'Project Follow up - Base'!$F$20:$F$96,$C77)&lt;= INDEX(List!$Q:$Q,MATCH(AY$2,List!$P:$P,0)),
0,
(COUNTIFS('Project Follow up - Base'!$S$20:$S$96,AY$2,'Project Follow up - Base'!$F$20:$F$96,$C77)
- INDEX(List!$Q:$Q,MATCH(AY$2,List!$P:$P,0)))
* INDEX(List!$R:$R,MATCH(AY$2,List!$P:$P,0)))</f>
        <v>0</v>
      </c>
      <c r="AZ77" s="357">
        <f ca="1">IF(
COUNTIFS('Project Follow up - Base'!$S$20:$S$96,AZ$2,'Project Follow up - Base'!$F$20:$F$96,$C77)&lt;= INDEX(List!$Q:$Q,MATCH(AZ$2,List!$P:$P,0)),
0,
(COUNTIFS('Project Follow up - Base'!$S$20:$S$96,AZ$2,'Project Follow up - Base'!$F$20:$F$96,$C77)
- INDEX(List!$Q:$Q,MATCH(AZ$2,List!$P:$P,0)))
* INDEX(List!$R:$R,MATCH(AZ$2,List!$P:$P,0)))</f>
        <v>0</v>
      </c>
      <c r="BA77" s="357">
        <f ca="1">IF(
COUNTIFS('Project Follow up - Base'!$S$20:$S$96,BA$2,'Project Follow up - Base'!$F$20:$F$96,$C77)&lt;= INDEX(List!$Q:$Q,MATCH(BA$2,List!$P:$P,0)),
0,
(COUNTIFS('Project Follow up - Base'!$S$20:$S$96,BA$2,'Project Follow up - Base'!$F$20:$F$96,$C77)
- INDEX(List!$Q:$Q,MATCH(BA$2,List!$P:$P,0)))
* INDEX(List!$R:$R,MATCH(BA$2,List!$P:$P,0)))</f>
        <v>0</v>
      </c>
      <c r="BB77" s="357">
        <f ca="1">IF(
COUNTIFS('Project Follow up - Base'!$S$20:$S$96,BB$2,'Project Follow up - Base'!$F$20:$F$96,$C77)&lt;= INDEX(List!$Q:$Q,MATCH(BB$2,List!$P:$P,0)),
0,
(COUNTIFS('Project Follow up - Base'!$S$20:$S$96,BB$2,'Project Follow up - Base'!$F$20:$F$96,$C77)
- INDEX(List!$Q:$Q,MATCH(BB$2,List!$P:$P,0)))
* INDEX(List!$R:$R,MATCH(BB$2,List!$P:$P,0)))</f>
        <v>0</v>
      </c>
      <c r="BC77" s="357">
        <f ca="1">IF(
COUNTIFS('Project Follow up - Base'!$S$20:$S$96,BC$2,'Project Follow up - Base'!$F$20:$F$96,$C77)&lt;= INDEX(List!$Q:$Q,MATCH(BC$2,List!$P:$P,0)),
0,
(COUNTIFS('Project Follow up - Base'!$S$20:$S$96,BC$2,'Project Follow up - Base'!$F$20:$F$96,$C77)
- INDEX(List!$Q:$Q,MATCH(BC$2,List!$P:$P,0)))
* INDEX(List!$R:$R,MATCH(BC$2,List!$P:$P,0)))</f>
        <v>0</v>
      </c>
      <c r="BD77" s="357">
        <f ca="1">IF(
COUNTIFS('Project Follow up - Base'!$S$20:$S$96,BD$2,'Project Follow up - Base'!$F$20:$F$96,$C77)&lt;= INDEX(List!$Q:$Q,MATCH(BD$2,List!$P:$P,0)),
0,
(COUNTIFS('Project Follow up - Base'!$S$20:$S$96,BD$2,'Project Follow up - Base'!$F$20:$F$96,$C77)
- INDEX(List!$Q:$Q,MATCH(BD$2,List!$P:$P,0)))
* INDEX(List!$R:$R,MATCH(BD$2,List!$P:$P,0)))</f>
        <v>0</v>
      </c>
      <c r="BE77" s="357">
        <f ca="1">IF(
COUNTIFS('Project Follow up - Base'!$S$20:$S$96,BE$2,'Project Follow up - Base'!$F$20:$F$96,$C77)&lt;= INDEX(List!$Q:$Q,MATCH(BE$2,List!$P:$P,0)),
0,
(COUNTIFS('Project Follow up - Base'!$S$20:$S$96,BE$2,'Project Follow up - Base'!$F$20:$F$96,$C77)
- INDEX(List!$Q:$Q,MATCH(BE$2,List!$P:$P,0)))
* INDEX(List!$R:$R,MATCH(BE$2,List!$P:$P,0)))</f>
        <v>0</v>
      </c>
      <c r="BF77" s="357">
        <f ca="1">IF(
COUNTIFS('Project Follow up - Base'!$S$20:$S$96,BF$2,'Project Follow up - Base'!$F$20:$F$96,$C77)&lt;= INDEX(List!$Q:$Q,MATCH(BF$2,List!$P:$P,0)),
0,
(COUNTIFS('Project Follow up - Base'!$S$20:$S$96,BF$2,'Project Follow up - Base'!$F$20:$F$96,$C77)
- INDEX(List!$Q:$Q,MATCH(BF$2,List!$P:$P,0)))
* INDEX(List!$R:$R,MATCH(BF$2,List!$P:$P,0)))</f>
        <v>0</v>
      </c>
      <c r="BG77" s="357">
        <f ca="1">IF(
COUNTIFS('Project Follow up - Base'!$S$20:$S$96,BG$2,'Project Follow up - Base'!$F$20:$F$96,$C77)&lt;= INDEX(List!$Q:$Q,MATCH(BG$2,List!$P:$P,0)),
0,
(COUNTIFS('Project Follow up - Base'!$S$20:$S$96,BG$2,'Project Follow up - Base'!$F$20:$F$96,$C77)
- INDEX(List!$Q:$Q,MATCH(BG$2,List!$P:$P,0)))
* INDEX(List!$R:$R,MATCH(BG$2,List!$P:$P,0)))</f>
        <v>0</v>
      </c>
      <c r="BH77" s="357">
        <f ca="1">IF(
COUNTIFS('Project Follow up - Base'!$S$20:$S$96,BH$2,'Project Follow up - Base'!$F$20:$F$96,$C77)&lt;= INDEX(List!$Q:$Q,MATCH(BH$2,List!$P:$P,0)),
0,
(COUNTIFS('Project Follow up - Base'!$S$20:$S$96,BH$2,'Project Follow up - Base'!$F$20:$F$96,$C77)
- INDEX(List!$Q:$Q,MATCH(BH$2,List!$P:$P,0)))
* INDEX(List!$R:$R,MATCH(BH$2,List!$P:$P,0)))</f>
        <v>0</v>
      </c>
      <c r="BI77" s="357">
        <f ca="1">IF(
COUNTIFS('Project Follow up - Base'!$S$20:$S$96,BI$2,'Project Follow up - Base'!$F$20:$F$96,$C77)&lt;= INDEX(List!$Q:$Q,MATCH(BI$2,List!$P:$P,0)),
0,
(COUNTIFS('Project Follow up - Base'!$S$20:$S$96,BI$2,'Project Follow up - Base'!$F$20:$F$96,$C77)
- INDEX(List!$Q:$Q,MATCH(BI$2,List!$P:$P,0)))
* INDEX(List!$R:$R,MATCH(BI$2,List!$P:$P,0)))</f>
        <v>0</v>
      </c>
      <c r="BJ77" s="357">
        <f ca="1">IF(
COUNTIFS('Project Follow up - Base'!$S$20:$S$96,BJ$2,'Project Follow up - Base'!$F$20:$F$96,$C77)&lt;= INDEX(List!$Q:$Q,MATCH(BJ$2,List!$P:$P,0)),
0,
(COUNTIFS('Project Follow up - Base'!$S$20:$S$96,BJ$2,'Project Follow up - Base'!$F$20:$F$96,$C77)
- INDEX(List!$Q:$Q,MATCH(BJ$2,List!$P:$P,0)))
* INDEX(List!$R:$R,MATCH(BJ$2,List!$P:$P,0)))</f>
        <v>0</v>
      </c>
      <c r="BK77" s="357">
        <f ca="1">IF(
COUNTIFS('Project Follow up - Base'!$S$20:$S$96,BK$2,'Project Follow up - Base'!$F$20:$F$96,$C77)&lt;= INDEX(List!$Q:$Q,MATCH(BK$2,List!$P:$P,0)),
0,
(COUNTIFS('Project Follow up - Base'!$S$20:$S$96,BK$2,'Project Follow up - Base'!$F$20:$F$96,$C77)
- INDEX(List!$Q:$Q,MATCH(BK$2,List!$P:$P,0)))
* INDEX(List!$R:$R,MATCH(BK$2,List!$P:$P,0)))</f>
        <v>0</v>
      </c>
      <c r="BL77" s="357">
        <f ca="1">IF(
COUNTIFS('Project Follow up - Base'!$S$20:$S$96,BL$2,'Project Follow up - Base'!$F$20:$F$96,$C77)&lt;= INDEX(List!$Q:$Q,MATCH(BL$2,List!$P:$P,0)),
0,
(COUNTIFS('Project Follow up - Base'!$S$20:$S$96,BL$2,'Project Follow up - Base'!$F$20:$F$96,$C77)
- INDEX(List!$Q:$Q,MATCH(BL$2,List!$P:$P,0)))
* INDEX(List!$R:$R,MATCH(BL$2,List!$P:$P,0)))</f>
        <v>0</v>
      </c>
      <c r="BM77" s="357">
        <f ca="1">IF(
COUNTIFS('Project Follow up - Base'!$S$20:$S$96,BM$2,'Project Follow up - Base'!$F$20:$F$96,$C77)&lt;= INDEX(List!$Q:$Q,MATCH(BM$2,List!$P:$P,0)),
0,
(COUNTIFS('Project Follow up - Base'!$S$20:$S$96,BM$2,'Project Follow up - Base'!$F$20:$F$96,$C77)
- INDEX(List!$Q:$Q,MATCH(BM$2,List!$P:$P,0)))
* INDEX(List!$R:$R,MATCH(BM$2,List!$P:$P,0)))</f>
        <v>0</v>
      </c>
      <c r="BN77" s="357">
        <f ca="1">IF(
COUNTIFS('Project Follow up - Base'!$S$20:$S$96,BN$2,'Project Follow up - Base'!$F$20:$F$96,$C77)&lt;= INDEX(List!$Q:$Q,MATCH(BN$2,List!$P:$P,0)),
0,
(COUNTIFS('Project Follow up - Base'!$S$20:$S$96,BN$2,'Project Follow up - Base'!$F$20:$F$96,$C77)
- INDEX(List!$Q:$Q,MATCH(BN$2,List!$P:$P,0)))
* INDEX(List!$R:$R,MATCH(BN$2,List!$P:$P,0)))</f>
        <v>0</v>
      </c>
      <c r="BO77" s="357">
        <f ca="1">IF(
COUNTIFS('Project Follow up - Base'!$S$20:$S$96,BO$2,'Project Follow up - Base'!$F$20:$F$96,$C77)&lt;= INDEX(List!$Q:$Q,MATCH(BO$2,List!$P:$P,0)),
0,
(COUNTIFS('Project Follow up - Base'!$S$20:$S$96,BO$2,'Project Follow up - Base'!$F$20:$F$96,$C77)
- INDEX(List!$Q:$Q,MATCH(BO$2,List!$P:$P,0)))
* INDEX(List!$R:$R,MATCH(BO$2,List!$P:$P,0)))</f>
        <v>0</v>
      </c>
      <c r="BP77" s="357">
        <f ca="1">IF(
COUNTIFS('Project Follow up - Base'!$S$20:$S$96,BP$2,'Project Follow up - Base'!$F$20:$F$96,$C77)&lt;= INDEX(List!$Q:$Q,MATCH(BP$2,List!$P:$P,0)),
0,
(COUNTIFS('Project Follow up - Base'!$S$20:$S$96,BP$2,'Project Follow up - Base'!$F$20:$F$96,$C77)
- INDEX(List!$Q:$Q,MATCH(BP$2,List!$P:$P,0)))
* INDEX(List!$R:$R,MATCH(BP$2,List!$P:$P,0)))</f>
        <v>0</v>
      </c>
      <c r="BQ77" s="357">
        <f ca="1">IF(
COUNTIFS('Project Follow up - Base'!$S$20:$S$96,BQ$2,'Project Follow up - Base'!$F$20:$F$96,$C77)&lt;= INDEX(List!$Q:$Q,MATCH(BQ$2,List!$P:$P,0)),
0,
(COUNTIFS('Project Follow up - Base'!$S$20:$S$96,BQ$2,'Project Follow up - Base'!$F$20:$F$96,$C77)
- INDEX(List!$Q:$Q,MATCH(BQ$2,List!$P:$P,0)))
* INDEX(List!$R:$R,MATCH(BQ$2,List!$P:$P,0)))</f>
        <v>0</v>
      </c>
      <c r="BR77" s="357">
        <f ca="1">IF(
COUNTIFS('Project Follow up - Base'!$S$20:$S$96,BR$2,'Project Follow up - Base'!$F$20:$F$96,$C77)&lt;= INDEX(List!$Q:$Q,MATCH(BR$2,List!$P:$P,0)),
0,
(COUNTIFS('Project Follow up - Base'!$S$20:$S$96,BR$2,'Project Follow up - Base'!$F$20:$F$96,$C77)
- INDEX(List!$Q:$Q,MATCH(BR$2,List!$P:$P,0)))
* INDEX(List!$R:$R,MATCH(BR$2,List!$P:$P,0)))</f>
        <v>0</v>
      </c>
      <c r="BS77" s="357">
        <f ca="1">IF(
COUNTIFS('Project Follow up - Base'!$S$20:$S$96,BS$2,'Project Follow up - Base'!$F$20:$F$96,$C77)&lt;= INDEX(List!$Q:$Q,MATCH(BS$2,List!$P:$P,0)),
0,
(COUNTIFS('Project Follow up - Base'!$S$20:$S$96,BS$2,'Project Follow up - Base'!$F$20:$F$96,$C77)
- INDEX(List!$Q:$Q,MATCH(BS$2,List!$P:$P,0)))
* INDEX(List!$R:$R,MATCH(BS$2,List!$P:$P,0)))</f>
        <v>0</v>
      </c>
      <c r="BT77" s="357">
        <f ca="1">IF(
COUNTIFS('Project Follow up - Base'!$S$20:$S$96,BT$2,'Project Follow up - Base'!$F$20:$F$96,$C77)&lt;= INDEX(List!$Q:$Q,MATCH(BT$2,List!$P:$P,0)),
0,
(COUNTIFS('Project Follow up - Base'!$S$20:$S$96,BT$2,'Project Follow up - Base'!$F$20:$F$96,$C77)
- INDEX(List!$Q:$Q,MATCH(BT$2,List!$P:$P,0)))
* INDEX(List!$R:$R,MATCH(BT$2,List!$P:$P,0)))</f>
        <v>0</v>
      </c>
      <c r="BU77" s="357">
        <f ca="1">IF(
COUNTIFS('Project Follow up - Base'!$S$20:$S$96,BU$2,'Project Follow up - Base'!$F$20:$F$96,$C77)&lt;= INDEX(List!$Q:$Q,MATCH(BU$2,List!$P:$P,0)),
0,
(COUNTIFS('Project Follow up - Base'!$S$20:$S$96,BU$2,'Project Follow up - Base'!$F$20:$F$96,$C77)
- INDEX(List!$Q:$Q,MATCH(BU$2,List!$P:$P,0)))
* INDEX(List!$R:$R,MATCH(BU$2,List!$P:$P,0)))</f>
        <v>0</v>
      </c>
      <c r="BV77" s="357">
        <f ca="1">IF(
COUNTIFS('Project Follow up - Base'!$S$20:$S$96,BV$2,'Project Follow up - Base'!$F$20:$F$96,$C77)&lt;= INDEX(List!$Q:$Q,MATCH(BV$2,List!$P:$P,0)),
0,
(COUNTIFS('Project Follow up - Base'!$S$20:$S$96,BV$2,'Project Follow up - Base'!$F$20:$F$96,$C77)
- INDEX(List!$Q:$Q,MATCH(BV$2,List!$P:$P,0)))
* INDEX(List!$R:$R,MATCH(BV$2,List!$P:$P,0)))</f>
        <v>0</v>
      </c>
      <c r="BW77" s="357">
        <f ca="1">IF(
COUNTIFS('Project Follow up - Base'!$S$20:$S$96,BW$2,'Project Follow up - Base'!$F$20:$F$96,$C77)&lt;= INDEX(List!$Q:$Q,MATCH(BW$2,List!$P:$P,0)),
0,
(COUNTIFS('Project Follow up - Base'!$S$20:$S$96,BW$2,'Project Follow up - Base'!$F$20:$F$96,$C77)
- INDEX(List!$Q:$Q,MATCH(BW$2,List!$P:$P,0)))
* INDEX(List!$R:$R,MATCH(BW$2,List!$P:$P,0)))</f>
        <v>0</v>
      </c>
      <c r="BX77" s="357">
        <f ca="1">IF(
COUNTIFS('Project Follow up - Base'!$S$20:$S$96,BX$2,'Project Follow up - Base'!$F$20:$F$96,$C77)&lt;= INDEX(List!$Q:$Q,MATCH(BX$2,List!$P:$P,0)),
0,
(COUNTIFS('Project Follow up - Base'!$S$20:$S$96,BX$2,'Project Follow up - Base'!$F$20:$F$96,$C77)
- INDEX(List!$Q:$Q,MATCH(BX$2,List!$P:$P,0)))
* INDEX(List!$R:$R,MATCH(BX$2,List!$P:$P,0)))</f>
        <v>0</v>
      </c>
      <c r="BY77" s="357">
        <f ca="1">IF(
COUNTIFS('Project Follow up - Base'!$S$20:$S$96,BY$2,'Project Follow up - Base'!$F$20:$F$96,$C77)&lt;= INDEX(List!$Q:$Q,MATCH(BY$2,List!$P:$P,0)),
0,
(COUNTIFS('Project Follow up - Base'!$S$20:$S$96,BY$2,'Project Follow up - Base'!$F$20:$F$96,$C77)
- INDEX(List!$Q:$Q,MATCH(BY$2,List!$P:$P,0)))
* INDEX(List!$R:$R,MATCH(BY$2,List!$P:$P,0)))</f>
        <v>0</v>
      </c>
      <c r="BZ77" s="357">
        <f ca="1">IF(
COUNTIFS('Project Follow up - Base'!$S$20:$S$96,BZ$2,'Project Follow up - Base'!$F$20:$F$96,$C77)&lt;= INDEX(List!$Q:$Q,MATCH(BZ$2,List!$P:$P,0)),
0,
(COUNTIFS('Project Follow up - Base'!$S$20:$S$96,BZ$2,'Project Follow up - Base'!$F$20:$F$96,$C77)
- INDEX(List!$Q:$Q,MATCH(BZ$2,List!$P:$P,0)))
* INDEX(List!$R:$R,MATCH(BZ$2,List!$P:$P,0)))</f>
        <v>0</v>
      </c>
      <c r="CA77" s="357">
        <f ca="1">IF(
COUNTIFS('Project Follow up - Base'!$S$20:$S$96,CA$2,'Project Follow up - Base'!$F$20:$F$96,$C77)&lt;= INDEX(List!$Q:$Q,MATCH(CA$2,List!$P:$P,0)),
0,
(COUNTIFS('Project Follow up - Base'!$S$20:$S$96,CA$2,'Project Follow up - Base'!$F$20:$F$96,$C77)
- INDEX(List!$Q:$Q,MATCH(CA$2,List!$P:$P,0)))
* INDEX(List!$R:$R,MATCH(CA$2,List!$P:$P,0)))</f>
        <v>0</v>
      </c>
      <c r="CB77" s="357">
        <f ca="1">IF(
COUNTIFS('Project Follow up - Base'!$S$20:$S$96,CB$2,'Project Follow up - Base'!$F$20:$F$96,$C77)&lt;= INDEX(List!$Q:$Q,MATCH(CB$2,List!$P:$P,0)),
0,
(COUNTIFS('Project Follow up - Base'!$S$20:$S$96,CB$2,'Project Follow up - Base'!$F$20:$F$96,$C77)
- INDEX(List!$Q:$Q,MATCH(CB$2,List!$P:$P,0)))
* INDEX(List!$R:$R,MATCH(CB$2,List!$P:$P,0)))</f>
        <v>0</v>
      </c>
      <c r="CC77" s="357">
        <f ca="1">IF(
COUNTIFS('Project Follow up - Base'!$S$20:$S$96,CC$2,'Project Follow up - Base'!$F$20:$F$96,$C77)&lt;= INDEX(List!$Q:$Q,MATCH(CC$2,List!$P:$P,0)),
0,
(COUNTIFS('Project Follow up - Base'!$S$20:$S$96,CC$2,'Project Follow up - Base'!$F$20:$F$96,$C77)
- INDEX(List!$Q:$Q,MATCH(CC$2,List!$P:$P,0)))
* INDEX(List!$R:$R,MATCH(CC$2,List!$P:$P,0)))</f>
        <v>0</v>
      </c>
      <c r="CD77" s="357">
        <f ca="1">IF(
COUNTIFS('Project Follow up - Base'!$S$20:$S$96,CD$2,'Project Follow up - Base'!$F$20:$F$96,$C77)&lt;= INDEX(List!$Q:$Q,MATCH(CD$2,List!$P:$P,0)),
0,
(COUNTIFS('Project Follow up - Base'!$S$20:$S$96,CD$2,'Project Follow up - Base'!$F$20:$F$96,$C77)
- INDEX(List!$Q:$Q,MATCH(CD$2,List!$P:$P,0)))
* INDEX(List!$R:$R,MATCH(CD$2,List!$P:$P,0)))</f>
        <v>0</v>
      </c>
      <c r="CE77" s="357">
        <f ca="1">IF(
COUNTIFS('Project Follow up - Base'!$S$20:$S$96,CE$2,'Project Follow up - Base'!$F$20:$F$96,$C77)&lt;= INDEX(List!$Q:$Q,MATCH(CE$2,List!$P:$P,0)),
0,
(COUNTIFS('Project Follow up - Base'!$S$20:$S$96,CE$2,'Project Follow up - Base'!$F$20:$F$96,$C77)
- INDEX(List!$Q:$Q,MATCH(CE$2,List!$P:$P,0)))
* INDEX(List!$R:$R,MATCH(CE$2,List!$P:$P,0)))</f>
        <v>0</v>
      </c>
      <c r="CF77" s="357">
        <f ca="1">IF(
COUNTIFS('Project Follow up - Base'!$S$20:$S$96,CF$2,'Project Follow up - Base'!$F$20:$F$96,$C77)&lt;= INDEX(List!$Q:$Q,MATCH(CF$2,List!$P:$P,0)),
0,
(COUNTIFS('Project Follow up - Base'!$S$20:$S$96,CF$2,'Project Follow up - Base'!$F$20:$F$96,$C77)
- INDEX(List!$Q:$Q,MATCH(CF$2,List!$P:$P,0)))
* INDEX(List!$R:$R,MATCH(CF$2,List!$P:$P,0)))</f>
        <v>0</v>
      </c>
      <c r="CG77" s="357">
        <f ca="1">IF(
COUNTIFS('Project Follow up - Base'!$S$20:$S$96,CG$2,'Project Follow up - Base'!$F$20:$F$96,$C77)&lt;= INDEX(List!$Q:$Q,MATCH(CG$2,List!$P:$P,0)),
0,
(COUNTIFS('Project Follow up - Base'!$S$20:$S$96,CG$2,'Project Follow up - Base'!$F$20:$F$96,$C77)
- INDEX(List!$Q:$Q,MATCH(CG$2,List!$P:$P,0)))
* INDEX(List!$R:$R,MATCH(CG$2,List!$P:$P,0)))</f>
        <v>0</v>
      </c>
      <c r="CH77" s="357">
        <f ca="1">IF(
COUNTIFS('Project Follow up - Base'!$S$20:$S$96,CH$2,'Project Follow up - Base'!$F$20:$F$96,$C77)&lt;= INDEX(List!$Q:$Q,MATCH(CH$2,List!$P:$P,0)),
0,
(COUNTIFS('Project Follow up - Base'!$S$20:$S$96,CH$2,'Project Follow up - Base'!$F$20:$F$96,$C77)
- INDEX(List!$Q:$Q,MATCH(CH$2,List!$P:$P,0)))
* INDEX(List!$R:$R,MATCH(CH$2,List!$P:$P,0)))</f>
        <v>0</v>
      </c>
      <c r="CI77" s="357">
        <f ca="1">IF(
COUNTIFS('Project Follow up - Base'!$S$20:$S$96,CI$2,'Project Follow up - Base'!$F$20:$F$96,$C77)&lt;= INDEX(List!$Q:$Q,MATCH(CI$2,List!$P:$P,0)),
0,
(COUNTIFS('Project Follow up - Base'!$S$20:$S$96,CI$2,'Project Follow up - Base'!$F$20:$F$96,$C77)
- INDEX(List!$Q:$Q,MATCH(CI$2,List!$P:$P,0)))
* INDEX(List!$R:$R,MATCH(CI$2,List!$P:$P,0)))</f>
        <v>0</v>
      </c>
      <c r="CJ77" s="357">
        <f ca="1">IF(
COUNTIFS('Project Follow up - Base'!$S$20:$S$96,CJ$2,'Project Follow up - Base'!$F$20:$F$96,$C77)&lt;= INDEX(List!$Q:$Q,MATCH(CJ$2,List!$P:$P,0)),
0,
(COUNTIFS('Project Follow up - Base'!$S$20:$S$96,CJ$2,'Project Follow up - Base'!$F$20:$F$96,$C77)
- INDEX(List!$Q:$Q,MATCH(CJ$2,List!$P:$P,0)))
* INDEX(List!$R:$R,MATCH(CJ$2,List!$P:$P,0)))</f>
        <v>0</v>
      </c>
      <c r="CK77" s="357">
        <f ca="1">IF(
COUNTIFS('Project Follow up - Base'!$S$20:$S$96,CK$2,'Project Follow up - Base'!$F$20:$F$96,$C77)&lt;= INDEX(List!$Q:$Q,MATCH(CK$2,List!$P:$P,0)),
0,
(COUNTIFS('Project Follow up - Base'!$S$20:$S$96,CK$2,'Project Follow up - Base'!$F$20:$F$96,$C77)
- INDEX(List!$Q:$Q,MATCH(CK$2,List!$P:$P,0)))
* INDEX(List!$R:$R,MATCH(CK$2,List!$P:$P,0)))</f>
        <v>0</v>
      </c>
      <c r="CL77" s="357">
        <f ca="1">IF(
COUNTIFS('Project Follow up - Base'!$S$20:$S$96,CL$2,'Project Follow up - Base'!$F$20:$F$96,$C77)&lt;= INDEX(List!$Q:$Q,MATCH(CL$2,List!$P:$P,0)),
0,
(COUNTIFS('Project Follow up - Base'!$S$20:$S$96,CL$2,'Project Follow up - Base'!$F$20:$F$96,$C77)
- INDEX(List!$Q:$Q,MATCH(CL$2,List!$P:$P,0)))
* INDEX(List!$R:$R,MATCH(CL$2,List!$P:$P,0)))</f>
        <v>0</v>
      </c>
      <c r="CM77" s="357">
        <f ca="1">IF(
COUNTIFS('Project Follow up - Base'!$S$20:$S$96,CM$2,'Project Follow up - Base'!$F$20:$F$96,$C77)&lt;= INDEX(List!$Q:$Q,MATCH(CM$2,List!$P:$P,0)),
0,
(COUNTIFS('Project Follow up - Base'!$S$20:$S$96,CM$2,'Project Follow up - Base'!$F$20:$F$96,$C77)
- INDEX(List!$Q:$Q,MATCH(CM$2,List!$P:$P,0)))
* INDEX(List!$R:$R,MATCH(CM$2,List!$P:$P,0)))</f>
        <v>0</v>
      </c>
      <c r="CN77" s="357">
        <f ca="1">IF(
COUNTIFS('Project Follow up - Base'!$S$20:$S$96,CN$2,'Project Follow up - Base'!$F$20:$F$96,$C77)&lt;= INDEX(List!$Q:$Q,MATCH(CN$2,List!$P:$P,0)),
0,
(COUNTIFS('Project Follow up - Base'!$S$20:$S$96,CN$2,'Project Follow up - Base'!$F$20:$F$96,$C77)
- INDEX(List!$Q:$Q,MATCH(CN$2,List!$P:$P,0)))
* INDEX(List!$R:$R,MATCH(CN$2,List!$P:$P,0)))</f>
        <v>0</v>
      </c>
      <c r="CO77" s="357">
        <f ca="1">IF(
COUNTIFS('Project Follow up - Base'!$S$20:$S$96,CO$2,'Project Follow up - Base'!$F$20:$F$96,$C77)&lt;= INDEX(List!$Q:$Q,MATCH(CO$2,List!$P:$P,0)),
0,
(COUNTIFS('Project Follow up - Base'!$S$20:$S$96,CO$2,'Project Follow up - Base'!$F$20:$F$96,$C77)
- INDEX(List!$Q:$Q,MATCH(CO$2,List!$P:$P,0)))
* INDEX(List!$R:$R,MATCH(CO$2,List!$P:$P,0)))</f>
        <v>0</v>
      </c>
      <c r="CP77" s="357">
        <f ca="1">IF(
COUNTIFS('Project Follow up - Base'!$S$20:$S$96,CP$2,'Project Follow up - Base'!$F$20:$F$96,$C77)&lt;= INDEX(List!$Q:$Q,MATCH(CP$2,List!$P:$P,0)),
0,
(COUNTIFS('Project Follow up - Base'!$S$20:$S$96,CP$2,'Project Follow up - Base'!$F$20:$F$96,$C77)
- INDEX(List!$Q:$Q,MATCH(CP$2,List!$P:$P,0)))
* INDEX(List!$R:$R,MATCH(CP$2,List!$P:$P,0)))</f>
        <v>0</v>
      </c>
      <c r="CQ77" s="357">
        <f ca="1">IF(
COUNTIFS('Project Follow up - Base'!$S$20:$S$96,CQ$2,'Project Follow up - Base'!$F$20:$F$96,$C77)&lt;= INDEX(List!$Q:$Q,MATCH(CQ$2,List!$P:$P,0)),
0,
(COUNTIFS('Project Follow up - Base'!$S$20:$S$96,CQ$2,'Project Follow up - Base'!$F$20:$F$96,$C77)
- INDEX(List!$Q:$Q,MATCH(CQ$2,List!$P:$P,0)))
* INDEX(List!$R:$R,MATCH(CQ$2,List!$P:$P,0)))</f>
        <v>0</v>
      </c>
      <c r="CR77" s="357">
        <f ca="1">IF(
COUNTIFS('Project Follow up - Base'!$S$20:$S$96,CR$2,'Project Follow up - Base'!$F$20:$F$96,$C77)&lt;= INDEX(List!$Q:$Q,MATCH(CR$2,List!$P:$P,0)),
0,
(COUNTIFS('Project Follow up - Base'!$S$20:$S$96,CR$2,'Project Follow up - Base'!$F$20:$F$96,$C77)
- INDEX(List!$Q:$Q,MATCH(CR$2,List!$P:$P,0)))
* INDEX(List!$R:$R,MATCH(CR$2,List!$P:$P,0)))</f>
        <v>0</v>
      </c>
      <c r="CS77" s="357">
        <f ca="1">IF(
COUNTIFS('Project Follow up - Base'!$S$20:$S$96,CS$2,'Project Follow up - Base'!$F$20:$F$96,$C77)&lt;= INDEX(List!$Q:$Q,MATCH(CS$2,List!$P:$P,0)),
0,
(COUNTIFS('Project Follow up - Base'!$S$20:$S$96,CS$2,'Project Follow up - Base'!$F$20:$F$96,$C77)
- INDEX(List!$Q:$Q,MATCH(CS$2,List!$P:$P,0)))
* INDEX(List!$R:$R,MATCH(CS$2,List!$P:$P,0)))</f>
        <v>0</v>
      </c>
      <c r="CT77" s="357">
        <f ca="1">IF(
COUNTIFS('Project Follow up - Base'!$S$20:$S$96,CT$2,'Project Follow up - Base'!$F$20:$F$96,$C77)&lt;= INDEX(List!$Q:$Q,MATCH(CT$2,List!$P:$P,0)),
0,
(COUNTIFS('Project Follow up - Base'!$S$20:$S$96,CT$2,'Project Follow up - Base'!$F$20:$F$96,$C77)
- INDEX(List!$Q:$Q,MATCH(CT$2,List!$P:$P,0)))
* INDEX(List!$R:$R,MATCH(CT$2,List!$P:$P,0)))</f>
        <v>0</v>
      </c>
      <c r="CU77" s="357">
        <f ca="1">IF(
COUNTIFS('Project Follow up - Base'!$S$20:$S$96,CU$2,'Project Follow up - Base'!$F$20:$F$96,$C77)&lt;= INDEX(List!$Q:$Q,MATCH(CU$2,List!$P:$P,0)),
0,
(COUNTIFS('Project Follow up - Base'!$S$20:$S$96,CU$2,'Project Follow up - Base'!$F$20:$F$96,$C77)
- INDEX(List!$Q:$Q,MATCH(CU$2,List!$P:$P,0)))
* INDEX(List!$R:$R,MATCH(CU$2,List!$P:$P,0)))</f>
        <v>0</v>
      </c>
      <c r="CV77" s="357">
        <f ca="1">IF(
COUNTIFS('Project Follow up - Base'!$S$20:$S$96,CV$2,'Project Follow up - Base'!$F$20:$F$96,$C77)&lt;= INDEX(List!$Q:$Q,MATCH(CV$2,List!$P:$P,0)),
0,
(COUNTIFS('Project Follow up - Base'!$S$20:$S$96,CV$2,'Project Follow up - Base'!$F$20:$F$96,$C77)
- INDEX(List!$Q:$Q,MATCH(CV$2,List!$P:$P,0)))
* INDEX(List!$R:$R,MATCH(CV$2,List!$P:$P,0)))</f>
        <v>0</v>
      </c>
      <c r="CW77" s="357">
        <f ca="1">IF(
COUNTIFS('Project Follow up - Base'!$S$20:$S$96,CW$2,'Project Follow up - Base'!$F$20:$F$96,$C77)&lt;= INDEX(List!$Q:$Q,MATCH(CW$2,List!$P:$P,0)),
0,
(COUNTIFS('Project Follow up - Base'!$S$20:$S$96,CW$2,'Project Follow up - Base'!$F$20:$F$96,$C77)
- INDEX(List!$Q:$Q,MATCH(CW$2,List!$P:$P,0)))
* INDEX(List!$R:$R,MATCH(CW$2,List!$P:$P,0)))</f>
        <v>0</v>
      </c>
      <c r="CX77" s="357">
        <f ca="1">IF(
COUNTIFS('Project Follow up - Base'!$S$20:$S$96,CX$2,'Project Follow up - Base'!$F$20:$F$96,$C77)&lt;= INDEX(List!$Q:$Q,MATCH(CX$2,List!$P:$P,0)),
0,
(COUNTIFS('Project Follow up - Base'!$S$20:$S$96,CX$2,'Project Follow up - Base'!$F$20:$F$96,$C77)
- INDEX(List!$Q:$Q,MATCH(CX$2,List!$P:$P,0)))
* INDEX(List!$R:$R,MATCH(CX$2,List!$P:$P,0)))</f>
        <v>0</v>
      </c>
      <c r="CY77" s="357">
        <f ca="1">IF(
COUNTIFS('Project Follow up - Base'!$S$20:$S$96,CY$2,'Project Follow up - Base'!$F$20:$F$96,$C77)&lt;= INDEX(List!$Q:$Q,MATCH(CY$2,List!$P:$P,0)),
0,
(COUNTIFS('Project Follow up - Base'!$S$20:$S$96,CY$2,'Project Follow up - Base'!$F$20:$F$96,$C77)
- INDEX(List!$Q:$Q,MATCH(CY$2,List!$P:$P,0)))
* INDEX(List!$R:$R,MATCH(CY$2,List!$P:$P,0)))</f>
        <v>0</v>
      </c>
      <c r="CZ77" s="357">
        <f ca="1">IF(
COUNTIFS('Project Follow up - Base'!$S$20:$S$96,CZ$2,'Project Follow up - Base'!$F$20:$F$96,$C77)&lt;= INDEX(List!$Q:$Q,MATCH(CZ$2,List!$P:$P,0)),
0,
(COUNTIFS('Project Follow up - Base'!$S$20:$S$96,CZ$2,'Project Follow up - Base'!$F$20:$F$96,$C77)
- INDEX(List!$Q:$Q,MATCH(CZ$2,List!$P:$P,0)))
* INDEX(List!$R:$R,MATCH(CZ$2,List!$P:$P,0)))</f>
        <v>0</v>
      </c>
      <c r="DA77" s="357">
        <f ca="1">IF(
COUNTIFS('Project Follow up - Base'!$S$20:$S$96,DA$2,'Project Follow up - Base'!$F$20:$F$96,$C77)&lt;= INDEX(List!$Q:$Q,MATCH(DA$2,List!$P:$P,0)),
0,
(COUNTIFS('Project Follow up - Base'!$S$20:$S$96,DA$2,'Project Follow up - Base'!$F$20:$F$96,$C77)
- INDEX(List!$Q:$Q,MATCH(DA$2,List!$P:$P,0)))
* INDEX(List!$R:$R,MATCH(DA$2,List!$P:$P,0)))</f>
        <v>0</v>
      </c>
      <c r="DB77" s="357">
        <f ca="1">IF(
COUNTIFS('Project Follow up - Base'!$S$20:$S$96,DB$2,'Project Follow up - Base'!$F$20:$F$96,$C77)&lt;= INDEX(List!$Q:$Q,MATCH(DB$2,List!$P:$P,0)),
0,
(COUNTIFS('Project Follow up - Base'!$S$20:$S$96,DB$2,'Project Follow up - Base'!$F$20:$F$96,$C77)
- INDEX(List!$Q:$Q,MATCH(DB$2,List!$P:$P,0)))
* INDEX(List!$R:$R,MATCH(DB$2,List!$P:$P,0)))</f>
        <v>0</v>
      </c>
    </row>
    <row r="78" spans="1:106" x14ac:dyDescent="0.2">
      <c r="A78" s="353">
        <f>COUNTIF('Project Follow up - Base'!$F$20:$F$96,C78)</f>
        <v>0</v>
      </c>
      <c r="B78" s="353">
        <f>'Employees Summary'!B79</f>
        <v>0</v>
      </c>
      <c r="C78" s="353">
        <f>'Employees Summary'!C79</f>
        <v>0</v>
      </c>
      <c r="D78" s="354" t="str">
        <f>IF(C78=0,"", IF(A78&gt;0,1-(G78*[1]KPI!$C$3)-(H78*[1]KPI!$C$4),""))</f>
        <v/>
      </c>
      <c r="E78" s="365" t="str">
        <f>IF(OR(C78='Project Follow up - Base'!$D$17,C78='Project Follow up - Base'!$D$38,C78='Project Follow up - Base'!$D$74), IF(SUMIF(B:B,B78,A:A)=0,"", AVERAGEIF(B:B,B78,D:D)),"")</f>
        <v/>
      </c>
      <c r="F78" s="366">
        <f>SUMIF('Project Follow up - Base'!$F$20:$F$102,'Employees KPIs'!C78,'Project Follow up - Base'!$AA$20:$AA$102)</f>
        <v>0</v>
      </c>
      <c r="G78" s="355">
        <f>IF( F78=0,
   0,
   IF(
     F78-
     [1]KPI!$F$3
     &lt;0,0,
     F78-
     [1]KPI!$F$3
    )*
     [1]KPI!$G$3
)</f>
        <v>0</v>
      </c>
      <c r="H78" s="355">
        <f t="shared" ca="1" si="1"/>
        <v>0</v>
      </c>
      <c r="I78" s="356">
        <f ca="1">IF(
COUNTIFS('Project Follow up - Base'!$S$20:$S$96,I$2,'Project Follow up - Base'!$F$20:$F$96,$C78)&lt;= INDEX(List!$Q:$Q,MATCH(I$2,List!$P:$P,0)),
0,
(COUNTIFS('Project Follow up - Base'!$S$20:$S$96,I$2,'Project Follow up - Base'!$F$20:$F$96,$C78)
- INDEX(List!$Q:$Q,MATCH(I$2,List!$P:$P,0)))
* INDEX(List!$R:$R,MATCH(I$2,List!$P:$P,0)))</f>
        <v>0</v>
      </c>
      <c r="J78" s="357">
        <f ca="1">IF(
COUNTIFS('Project Follow up - Base'!$S$20:$S$96,J$2,'Project Follow up - Base'!$F$20:$F$96,$C78)&lt;= INDEX(List!$Q:$Q,MATCH(J$2,List!$P:$P,0)),
0,
(COUNTIFS('Project Follow up - Base'!$S$20:$S$96,J$2,'Project Follow up - Base'!$F$20:$F$96,$C78)
- INDEX(List!$Q:$Q,MATCH(J$2,List!$P:$P,0)))
* INDEX(List!$R:$R,MATCH(J$2,List!$P:$P,0)))</f>
        <v>0</v>
      </c>
      <c r="K78" s="357">
        <f ca="1">IF(
COUNTIFS('Project Follow up - Base'!$S$20:$S$96,K$2,'Project Follow up - Base'!$F$20:$F$96,$C78)&lt;= INDEX(List!$Q:$Q,MATCH(K$2,List!$P:$P,0)),
0,
(COUNTIFS('Project Follow up - Base'!$S$20:$S$96,K$2,'Project Follow up - Base'!$F$20:$F$96,$C78)
- INDEX(List!$Q:$Q,MATCH(K$2,List!$P:$P,0)))
* INDEX(List!$R:$R,MATCH(K$2,List!$P:$P,0)))</f>
        <v>0</v>
      </c>
      <c r="L78" s="357">
        <f ca="1">IF(
COUNTIFS('Project Follow up - Base'!$S$20:$S$96,L$2,'Project Follow up - Base'!$F$20:$F$96,$C78)&lt;= INDEX(List!$Q:$Q,MATCH(L$2,List!$P:$P,0)),
0,
(COUNTIFS('Project Follow up - Base'!$S$20:$S$96,L$2,'Project Follow up - Base'!$F$20:$F$96,$C78)
- INDEX(List!$Q:$Q,MATCH(L$2,List!$P:$P,0)))
* INDEX(List!$R:$R,MATCH(L$2,List!$P:$P,0)))</f>
        <v>0</v>
      </c>
      <c r="M78" s="357">
        <f ca="1">IF(
COUNTIFS('Project Follow up - Base'!$S$20:$S$96,M$2,'Project Follow up - Base'!$F$20:$F$96,$C78)&lt;= INDEX(List!$Q:$Q,MATCH(M$2,List!$P:$P,0)),
0,
(COUNTIFS('Project Follow up - Base'!$S$20:$S$96,M$2,'Project Follow up - Base'!$F$20:$F$96,$C78)
- INDEX(List!$Q:$Q,MATCH(M$2,List!$P:$P,0)))
* INDEX(List!$R:$R,MATCH(M$2,List!$P:$P,0)))</f>
        <v>0</v>
      </c>
      <c r="N78" s="357">
        <f ca="1">IF(
COUNTIFS('Project Follow up - Base'!$S$20:$S$96,N$2,'Project Follow up - Base'!$F$20:$F$96,$C78)&lt;= INDEX(List!$Q:$Q,MATCH(N$2,List!$P:$P,0)),
0,
(COUNTIFS('Project Follow up - Base'!$S$20:$S$96,N$2,'Project Follow up - Base'!$F$20:$F$96,$C78)
- INDEX(List!$Q:$Q,MATCH(N$2,List!$P:$P,0)))
* INDEX(List!$R:$R,MATCH(N$2,List!$P:$P,0)))</f>
        <v>0</v>
      </c>
      <c r="O78" s="357">
        <f ca="1">IF(
COUNTIFS('Project Follow up - Base'!$S$20:$S$96,O$2,'Project Follow up - Base'!$F$20:$F$96,$C78)&lt;= INDEX(List!$Q:$Q,MATCH(O$2,List!$P:$P,0)),
0,
(COUNTIFS('Project Follow up - Base'!$S$20:$S$96,O$2,'Project Follow up - Base'!$F$20:$F$96,$C78)
- INDEX(List!$Q:$Q,MATCH(O$2,List!$P:$P,0)))
* INDEX(List!$R:$R,MATCH(O$2,List!$P:$P,0)))</f>
        <v>0</v>
      </c>
      <c r="P78" s="357">
        <f ca="1">IF(
COUNTIFS('Project Follow up - Base'!$S$20:$S$96,P$2,'Project Follow up - Base'!$F$20:$F$96,$C78)&lt;= INDEX(List!$Q:$Q,MATCH(P$2,List!$P:$P,0)),
0,
(COUNTIFS('Project Follow up - Base'!$S$20:$S$96,P$2,'Project Follow up - Base'!$F$20:$F$96,$C78)
- INDEX(List!$Q:$Q,MATCH(P$2,List!$P:$P,0)))
* INDEX(List!$R:$R,MATCH(P$2,List!$P:$P,0)))</f>
        <v>0</v>
      </c>
      <c r="Q78" s="357">
        <f ca="1">IF(
COUNTIFS('Project Follow up - Base'!$S$20:$S$96,Q$2,'Project Follow up - Base'!$F$20:$F$96,$C78)&lt;= INDEX(List!$Q:$Q,MATCH(Q$2,List!$P:$P,0)),
0,
(COUNTIFS('Project Follow up - Base'!$S$20:$S$96,Q$2,'Project Follow up - Base'!$F$20:$F$96,$C78)
- INDEX(List!$Q:$Q,MATCH(Q$2,List!$P:$P,0)))
* INDEX(List!$R:$R,MATCH(Q$2,List!$P:$P,0)))</f>
        <v>0</v>
      </c>
      <c r="R78" s="357">
        <f ca="1">IF(
COUNTIFS('Project Follow up - Base'!$S$20:$S$96,R$2,'Project Follow up - Base'!$F$20:$F$96,$C78)&lt;= INDEX(List!$Q:$Q,MATCH(R$2,List!$P:$P,0)),
0,
(COUNTIFS('Project Follow up - Base'!$S$20:$S$96,R$2,'Project Follow up - Base'!$F$20:$F$96,$C78)
- INDEX(List!$Q:$Q,MATCH(R$2,List!$P:$P,0)))
* INDEX(List!$R:$R,MATCH(R$2,List!$P:$P,0)))</f>
        <v>0</v>
      </c>
      <c r="S78" s="357">
        <f ca="1">IF(
COUNTIFS('Project Follow up - Base'!$S$20:$S$96,S$2,'Project Follow up - Base'!$F$20:$F$96,$C78)&lt;= INDEX(List!$Q:$Q,MATCH(S$2,List!$P:$P,0)),
0,
(COUNTIFS('Project Follow up - Base'!$S$20:$S$96,S$2,'Project Follow up - Base'!$F$20:$F$96,$C78)
- INDEX(List!$Q:$Q,MATCH(S$2,List!$P:$P,0)))
* INDEX(List!$R:$R,MATCH(S$2,List!$P:$P,0)))</f>
        <v>0</v>
      </c>
      <c r="T78" s="357">
        <f ca="1">IF(
COUNTIFS('Project Follow up - Base'!$S$20:$S$96,T$2,'Project Follow up - Base'!$F$20:$F$96,$C78)&lt;= INDEX(List!$Q:$Q,MATCH(T$2,List!$P:$P,0)),
0,
(COUNTIFS('Project Follow up - Base'!$S$20:$S$96,T$2,'Project Follow up - Base'!$F$20:$F$96,$C78)
- INDEX(List!$Q:$Q,MATCH(T$2,List!$P:$P,0)))
* INDEX(List!$R:$R,MATCH(T$2,List!$P:$P,0)))</f>
        <v>0</v>
      </c>
      <c r="U78" s="357">
        <f ca="1">IF(
COUNTIFS('Project Follow up - Base'!$S$20:$S$96,U$2,'Project Follow up - Base'!$F$20:$F$96,$C78)&lt;= INDEX(List!$Q:$Q,MATCH(U$2,List!$P:$P,0)),
0,
(COUNTIFS('Project Follow up - Base'!$S$20:$S$96,U$2,'Project Follow up - Base'!$F$20:$F$96,$C78)
- INDEX(List!$Q:$Q,MATCH(U$2,List!$P:$P,0)))
* INDEX(List!$R:$R,MATCH(U$2,List!$P:$P,0)))</f>
        <v>0</v>
      </c>
      <c r="V78" s="357">
        <f ca="1">IF(
COUNTIFS('Project Follow up - Base'!$S$20:$S$96,V$2,'Project Follow up - Base'!$F$20:$F$96,$C78)&lt;= INDEX(List!$Q:$Q,MATCH(V$2,List!$P:$P,0)),
0,
(COUNTIFS('Project Follow up - Base'!$S$20:$S$96,V$2,'Project Follow up - Base'!$F$20:$F$96,$C78)
- INDEX(List!$Q:$Q,MATCH(V$2,List!$P:$P,0)))
* INDEX(List!$R:$R,MATCH(V$2,List!$P:$P,0)))</f>
        <v>0</v>
      </c>
      <c r="W78" s="357">
        <f ca="1">IF(
COUNTIFS('Project Follow up - Base'!$S$20:$S$96,W$2,'Project Follow up - Base'!$F$20:$F$96,$C78)&lt;= INDEX(List!$Q:$Q,MATCH(W$2,List!$P:$P,0)),
0,
(COUNTIFS('Project Follow up - Base'!$S$20:$S$96,W$2,'Project Follow up - Base'!$F$20:$F$96,$C78)
- INDEX(List!$Q:$Q,MATCH(W$2,List!$P:$P,0)))
* INDEX(List!$R:$R,MATCH(W$2,List!$P:$P,0)))</f>
        <v>0</v>
      </c>
      <c r="X78" s="357">
        <f ca="1">IF(
COUNTIFS('Project Follow up - Base'!$S$20:$S$96,X$2,'Project Follow up - Base'!$F$20:$F$96,$C78)&lt;= INDEX(List!$Q:$Q,MATCH(X$2,List!$P:$P,0)),
0,
(COUNTIFS('Project Follow up - Base'!$S$20:$S$96,X$2,'Project Follow up - Base'!$F$20:$F$96,$C78)
- INDEX(List!$Q:$Q,MATCH(X$2,List!$P:$P,0)))
* INDEX(List!$R:$R,MATCH(X$2,List!$P:$P,0)))</f>
        <v>0</v>
      </c>
      <c r="Y78" s="357">
        <f ca="1">IF(
COUNTIFS('Project Follow up - Base'!$S$20:$S$96,Y$2,'Project Follow up - Base'!$F$20:$F$96,$C78)&lt;= INDEX(List!$Q:$Q,MATCH(Y$2,List!$P:$P,0)),
0,
(COUNTIFS('Project Follow up - Base'!$S$20:$S$96,Y$2,'Project Follow up - Base'!$F$20:$F$96,$C78)
- INDEX(List!$Q:$Q,MATCH(Y$2,List!$P:$P,0)))
* INDEX(List!$R:$R,MATCH(Y$2,List!$P:$P,0)))</f>
        <v>0</v>
      </c>
      <c r="Z78" s="357">
        <f ca="1">IF(
COUNTIFS('Project Follow up - Base'!$S$20:$S$96,Z$2,'Project Follow up - Base'!$F$20:$F$96,$C78)&lt;= INDEX(List!$Q:$Q,MATCH(Z$2,List!$P:$P,0)),
0,
(COUNTIFS('Project Follow up - Base'!$S$20:$S$96,Z$2,'Project Follow up - Base'!$F$20:$F$96,$C78)
- INDEX(List!$Q:$Q,MATCH(Z$2,List!$P:$P,0)))
* INDEX(List!$R:$R,MATCH(Z$2,List!$P:$P,0)))</f>
        <v>0</v>
      </c>
      <c r="AA78" s="357">
        <f ca="1">IF(
COUNTIFS('Project Follow up - Base'!$S$20:$S$96,AA$2,'Project Follow up - Base'!$F$20:$F$96,$C78)&lt;= INDEX(List!$Q:$Q,MATCH(AA$2,List!$P:$P,0)),
0,
(COUNTIFS('Project Follow up - Base'!$S$20:$S$96,AA$2,'Project Follow up - Base'!$F$20:$F$96,$C78)
- INDEX(List!$Q:$Q,MATCH(AA$2,List!$P:$P,0)))
* INDEX(List!$R:$R,MATCH(AA$2,List!$P:$P,0)))</f>
        <v>0</v>
      </c>
      <c r="AB78" s="357">
        <f ca="1">IF(
COUNTIFS('Project Follow up - Base'!$S$20:$S$96,AB$2,'Project Follow up - Base'!$F$20:$F$96,$C78)&lt;= INDEX(List!$Q:$Q,MATCH(AB$2,List!$P:$P,0)),
0,
(COUNTIFS('Project Follow up - Base'!$S$20:$S$96,AB$2,'Project Follow up - Base'!$F$20:$F$96,$C78)
- INDEX(List!$Q:$Q,MATCH(AB$2,List!$P:$P,0)))
* INDEX(List!$R:$R,MATCH(AB$2,List!$P:$P,0)))</f>
        <v>0</v>
      </c>
      <c r="AC78" s="357">
        <f ca="1">IF(
COUNTIFS('Project Follow up - Base'!$S$20:$S$96,AC$2,'Project Follow up - Base'!$F$20:$F$96,$C78)&lt;= INDEX(List!$Q:$Q,MATCH(AC$2,List!$P:$P,0)),
0,
(COUNTIFS('Project Follow up - Base'!$S$20:$S$96,AC$2,'Project Follow up - Base'!$F$20:$F$96,$C78)
- INDEX(List!$Q:$Q,MATCH(AC$2,List!$P:$P,0)))
* INDEX(List!$R:$R,MATCH(AC$2,List!$P:$P,0)))</f>
        <v>0</v>
      </c>
      <c r="AD78" s="357">
        <f ca="1">IF(
COUNTIFS('Project Follow up - Base'!$S$20:$S$96,AD$2,'Project Follow up - Base'!$F$20:$F$96,$C78)&lt;= INDEX(List!$Q:$Q,MATCH(AD$2,List!$P:$P,0)),
0,
(COUNTIFS('Project Follow up - Base'!$S$20:$S$96,AD$2,'Project Follow up - Base'!$F$20:$F$96,$C78)
- INDEX(List!$Q:$Q,MATCH(AD$2,List!$P:$P,0)))
* INDEX(List!$R:$R,MATCH(AD$2,List!$P:$P,0)))</f>
        <v>0</v>
      </c>
      <c r="AE78" s="357">
        <f ca="1">IF(
COUNTIFS('Project Follow up - Base'!$S$20:$S$96,AE$2,'Project Follow up - Base'!$F$20:$F$96,$C78)&lt;= INDEX(List!$Q:$Q,MATCH(AE$2,List!$P:$P,0)),
0,
(COUNTIFS('Project Follow up - Base'!$S$20:$S$96,AE$2,'Project Follow up - Base'!$F$20:$F$96,$C78)
- INDEX(List!$Q:$Q,MATCH(AE$2,List!$P:$P,0)))
* INDEX(List!$R:$R,MATCH(AE$2,List!$P:$P,0)))</f>
        <v>0</v>
      </c>
      <c r="AF78" s="357">
        <f ca="1">IF(
COUNTIFS('Project Follow up - Base'!$S$20:$S$96,AF$2,'Project Follow up - Base'!$F$20:$F$96,$C78)&lt;= INDEX(List!$Q:$Q,MATCH(AF$2,List!$P:$P,0)),
0,
(COUNTIFS('Project Follow up - Base'!$S$20:$S$96,AF$2,'Project Follow up - Base'!$F$20:$F$96,$C78)
- INDEX(List!$Q:$Q,MATCH(AF$2,List!$P:$P,0)))
* INDEX(List!$R:$R,MATCH(AF$2,List!$P:$P,0)))</f>
        <v>0</v>
      </c>
      <c r="AG78" s="357">
        <f ca="1">IF(
COUNTIFS('Project Follow up - Base'!$S$20:$S$96,AG$2,'Project Follow up - Base'!$F$20:$F$96,$C78)&lt;= INDEX(List!$Q:$Q,MATCH(AG$2,List!$P:$P,0)),
0,
(COUNTIFS('Project Follow up - Base'!$S$20:$S$96,AG$2,'Project Follow up - Base'!$F$20:$F$96,$C78)
- INDEX(List!$Q:$Q,MATCH(AG$2,List!$P:$P,0)))
* INDEX(List!$R:$R,MATCH(AG$2,List!$P:$P,0)))</f>
        <v>0</v>
      </c>
      <c r="AH78" s="357">
        <f ca="1">IF(
COUNTIFS('Project Follow up - Base'!$S$20:$S$96,AH$2,'Project Follow up - Base'!$F$20:$F$96,$C78)&lt;= INDEX(List!$Q:$Q,MATCH(AH$2,List!$P:$P,0)),
0,
(COUNTIFS('Project Follow up - Base'!$S$20:$S$96,AH$2,'Project Follow up - Base'!$F$20:$F$96,$C78)
- INDEX(List!$Q:$Q,MATCH(AH$2,List!$P:$P,0)))
* INDEX(List!$R:$R,MATCH(AH$2,List!$P:$P,0)))</f>
        <v>0</v>
      </c>
      <c r="AI78" s="357">
        <f ca="1">IF(
COUNTIFS('Project Follow up - Base'!$S$20:$S$96,AI$2,'Project Follow up - Base'!$F$20:$F$96,$C78)&lt;= INDEX(List!$Q:$Q,MATCH(AI$2,List!$P:$P,0)),
0,
(COUNTIFS('Project Follow up - Base'!$S$20:$S$96,AI$2,'Project Follow up - Base'!$F$20:$F$96,$C78)
- INDEX(List!$Q:$Q,MATCH(AI$2,List!$P:$P,0)))
* INDEX(List!$R:$R,MATCH(AI$2,List!$P:$P,0)))</f>
        <v>0</v>
      </c>
      <c r="AJ78" s="357">
        <f ca="1">IF(
COUNTIFS('Project Follow up - Base'!$S$20:$S$96,AJ$2,'Project Follow up - Base'!$F$20:$F$96,$C78)&lt;= INDEX(List!$Q:$Q,MATCH(AJ$2,List!$P:$P,0)),
0,
(COUNTIFS('Project Follow up - Base'!$S$20:$S$96,AJ$2,'Project Follow up - Base'!$F$20:$F$96,$C78)
- INDEX(List!$Q:$Q,MATCH(AJ$2,List!$P:$P,0)))
* INDEX(List!$R:$R,MATCH(AJ$2,List!$P:$P,0)))</f>
        <v>0</v>
      </c>
      <c r="AK78" s="357">
        <f ca="1">IF(
COUNTIFS('Project Follow up - Base'!$S$20:$S$96,AK$2,'Project Follow up - Base'!$F$20:$F$96,$C78)&lt;= INDEX(List!$Q:$Q,MATCH(AK$2,List!$P:$P,0)),
0,
(COUNTIFS('Project Follow up - Base'!$S$20:$S$96,AK$2,'Project Follow up - Base'!$F$20:$F$96,$C78)
- INDEX(List!$Q:$Q,MATCH(AK$2,List!$P:$P,0)))
* INDEX(List!$R:$R,MATCH(AK$2,List!$P:$P,0)))</f>
        <v>0</v>
      </c>
      <c r="AL78" s="357">
        <f ca="1">IF(
COUNTIFS('Project Follow up - Base'!$S$20:$S$96,AL$2,'Project Follow up - Base'!$F$20:$F$96,$C78)&lt;= INDEX(List!$Q:$Q,MATCH(AL$2,List!$P:$P,0)),
0,
(COUNTIFS('Project Follow up - Base'!$S$20:$S$96,AL$2,'Project Follow up - Base'!$F$20:$F$96,$C78)
- INDEX(List!$Q:$Q,MATCH(AL$2,List!$P:$P,0)))
* INDEX(List!$R:$R,MATCH(AL$2,List!$P:$P,0)))</f>
        <v>0</v>
      </c>
      <c r="AM78" s="357">
        <f ca="1">IF(
COUNTIFS('Project Follow up - Base'!$S$20:$S$96,AM$2,'Project Follow up - Base'!$F$20:$F$96,$C78)&lt;= INDEX(List!$Q:$Q,MATCH(AM$2,List!$P:$P,0)),
0,
(COUNTIFS('Project Follow up - Base'!$S$20:$S$96,AM$2,'Project Follow up - Base'!$F$20:$F$96,$C78)
- INDEX(List!$Q:$Q,MATCH(AM$2,List!$P:$P,0)))
* INDEX(List!$R:$R,MATCH(AM$2,List!$P:$P,0)))</f>
        <v>0</v>
      </c>
      <c r="AN78" s="357">
        <f ca="1">IF(
COUNTIFS('Project Follow up - Base'!$S$20:$S$96,AN$2,'Project Follow up - Base'!$F$20:$F$96,$C78)&lt;= INDEX(List!$Q:$Q,MATCH(AN$2,List!$P:$P,0)),
0,
(COUNTIFS('Project Follow up - Base'!$S$20:$S$96,AN$2,'Project Follow up - Base'!$F$20:$F$96,$C78)
- INDEX(List!$Q:$Q,MATCH(AN$2,List!$P:$P,0)))
* INDEX(List!$R:$R,MATCH(AN$2,List!$P:$P,0)))</f>
        <v>0</v>
      </c>
      <c r="AO78" s="357">
        <f ca="1">IF(
COUNTIFS('Project Follow up - Base'!$S$20:$S$96,AO$2,'Project Follow up - Base'!$F$20:$F$96,$C78)&lt;= INDEX(List!$Q:$Q,MATCH(AO$2,List!$P:$P,0)),
0,
(COUNTIFS('Project Follow up - Base'!$S$20:$S$96,AO$2,'Project Follow up - Base'!$F$20:$F$96,$C78)
- INDEX(List!$Q:$Q,MATCH(AO$2,List!$P:$P,0)))
* INDEX(List!$R:$R,MATCH(AO$2,List!$P:$P,0)))</f>
        <v>0</v>
      </c>
      <c r="AP78" s="357">
        <f ca="1">IF(
COUNTIFS('Project Follow up - Base'!$S$20:$S$96,AP$2,'Project Follow up - Base'!$F$20:$F$96,$C78)&lt;= INDEX(List!$Q:$Q,MATCH(AP$2,List!$P:$P,0)),
0,
(COUNTIFS('Project Follow up - Base'!$S$20:$S$96,AP$2,'Project Follow up - Base'!$F$20:$F$96,$C78)
- INDEX(List!$Q:$Q,MATCH(AP$2,List!$P:$P,0)))
* INDEX(List!$R:$R,MATCH(AP$2,List!$P:$P,0)))</f>
        <v>0</v>
      </c>
      <c r="AQ78" s="357">
        <f ca="1">IF(
COUNTIFS('Project Follow up - Base'!$S$20:$S$96,AQ$2,'Project Follow up - Base'!$F$20:$F$96,$C78)&lt;= INDEX(List!$Q:$Q,MATCH(AQ$2,List!$P:$P,0)),
0,
(COUNTIFS('Project Follow up - Base'!$S$20:$S$96,AQ$2,'Project Follow up - Base'!$F$20:$F$96,$C78)
- INDEX(List!$Q:$Q,MATCH(AQ$2,List!$P:$P,0)))
* INDEX(List!$R:$R,MATCH(AQ$2,List!$P:$P,0)))</f>
        <v>0</v>
      </c>
      <c r="AR78" s="357">
        <f ca="1">IF(
COUNTIFS('Project Follow up - Base'!$S$20:$S$96,AR$2,'Project Follow up - Base'!$F$20:$F$96,$C78)&lt;= INDEX(List!$Q:$Q,MATCH(AR$2,List!$P:$P,0)),
0,
(COUNTIFS('Project Follow up - Base'!$S$20:$S$96,AR$2,'Project Follow up - Base'!$F$20:$F$96,$C78)
- INDEX(List!$Q:$Q,MATCH(AR$2,List!$P:$P,0)))
* INDEX(List!$R:$R,MATCH(AR$2,List!$P:$P,0)))</f>
        <v>0</v>
      </c>
      <c r="AS78" s="357">
        <f ca="1">IF(
COUNTIFS('Project Follow up - Base'!$S$20:$S$96,AS$2,'Project Follow up - Base'!$F$20:$F$96,$C78)&lt;= INDEX(List!$Q:$Q,MATCH(AS$2,List!$P:$P,0)),
0,
(COUNTIFS('Project Follow up - Base'!$S$20:$S$96,AS$2,'Project Follow up - Base'!$F$20:$F$96,$C78)
- INDEX(List!$Q:$Q,MATCH(AS$2,List!$P:$P,0)))
* INDEX(List!$R:$R,MATCH(AS$2,List!$P:$P,0)))</f>
        <v>0</v>
      </c>
      <c r="AT78" s="357">
        <f ca="1">IF(
COUNTIFS('Project Follow up - Base'!$S$20:$S$96,AT$2,'Project Follow up - Base'!$F$20:$F$96,$C78)&lt;= INDEX(List!$Q:$Q,MATCH(AT$2,List!$P:$P,0)),
0,
(COUNTIFS('Project Follow up - Base'!$S$20:$S$96,AT$2,'Project Follow up - Base'!$F$20:$F$96,$C78)
- INDEX(List!$Q:$Q,MATCH(AT$2,List!$P:$P,0)))
* INDEX(List!$R:$R,MATCH(AT$2,List!$P:$P,0)))</f>
        <v>0</v>
      </c>
      <c r="AU78" s="357">
        <f ca="1">IF(
COUNTIFS('Project Follow up - Base'!$S$20:$S$96,AU$2,'Project Follow up - Base'!$F$20:$F$96,$C78)&lt;= INDEX(List!$Q:$Q,MATCH(AU$2,List!$P:$P,0)),
0,
(COUNTIFS('Project Follow up - Base'!$S$20:$S$96,AU$2,'Project Follow up - Base'!$F$20:$F$96,$C78)
- INDEX(List!$Q:$Q,MATCH(AU$2,List!$P:$P,0)))
* INDEX(List!$R:$R,MATCH(AU$2,List!$P:$P,0)))</f>
        <v>0</v>
      </c>
      <c r="AV78" s="357">
        <f ca="1">IF(
COUNTIFS('Project Follow up - Base'!$S$20:$S$96,AV$2,'Project Follow up - Base'!$F$20:$F$96,$C78)&lt;= INDEX(List!$Q:$Q,MATCH(AV$2,List!$P:$P,0)),
0,
(COUNTIFS('Project Follow up - Base'!$S$20:$S$96,AV$2,'Project Follow up - Base'!$F$20:$F$96,$C78)
- INDEX(List!$Q:$Q,MATCH(AV$2,List!$P:$P,0)))
* INDEX(List!$R:$R,MATCH(AV$2,List!$P:$P,0)))</f>
        <v>0</v>
      </c>
      <c r="AW78" s="357">
        <f ca="1">IF(
COUNTIFS('Project Follow up - Base'!$S$20:$S$96,AW$2,'Project Follow up - Base'!$F$20:$F$96,$C78)&lt;= INDEX(List!$Q:$Q,MATCH(AW$2,List!$P:$P,0)),
0,
(COUNTIFS('Project Follow up - Base'!$S$20:$S$96,AW$2,'Project Follow up - Base'!$F$20:$F$96,$C78)
- INDEX(List!$Q:$Q,MATCH(AW$2,List!$P:$P,0)))
* INDEX(List!$R:$R,MATCH(AW$2,List!$P:$P,0)))</f>
        <v>0</v>
      </c>
      <c r="AX78" s="357">
        <f ca="1">IF(
COUNTIFS('Project Follow up - Base'!$S$20:$S$96,AX$2,'Project Follow up - Base'!$F$20:$F$96,$C78)&lt;= INDEX(List!$Q:$Q,MATCH(AX$2,List!$P:$P,0)),
0,
(COUNTIFS('Project Follow up - Base'!$S$20:$S$96,AX$2,'Project Follow up - Base'!$F$20:$F$96,$C78)
- INDEX(List!$Q:$Q,MATCH(AX$2,List!$P:$P,0)))
* INDEX(List!$R:$R,MATCH(AX$2,List!$P:$P,0)))</f>
        <v>0</v>
      </c>
      <c r="AY78" s="357">
        <f ca="1">IF(
COUNTIFS('Project Follow up - Base'!$S$20:$S$96,AY$2,'Project Follow up - Base'!$F$20:$F$96,$C78)&lt;= INDEX(List!$Q:$Q,MATCH(AY$2,List!$P:$P,0)),
0,
(COUNTIFS('Project Follow up - Base'!$S$20:$S$96,AY$2,'Project Follow up - Base'!$F$20:$F$96,$C78)
- INDEX(List!$Q:$Q,MATCH(AY$2,List!$P:$P,0)))
* INDEX(List!$R:$R,MATCH(AY$2,List!$P:$P,0)))</f>
        <v>0</v>
      </c>
      <c r="AZ78" s="357">
        <f ca="1">IF(
COUNTIFS('Project Follow up - Base'!$S$20:$S$96,AZ$2,'Project Follow up - Base'!$F$20:$F$96,$C78)&lt;= INDEX(List!$Q:$Q,MATCH(AZ$2,List!$P:$P,0)),
0,
(COUNTIFS('Project Follow up - Base'!$S$20:$S$96,AZ$2,'Project Follow up - Base'!$F$20:$F$96,$C78)
- INDEX(List!$Q:$Q,MATCH(AZ$2,List!$P:$P,0)))
* INDEX(List!$R:$R,MATCH(AZ$2,List!$P:$P,0)))</f>
        <v>0</v>
      </c>
      <c r="BA78" s="357">
        <f ca="1">IF(
COUNTIFS('Project Follow up - Base'!$S$20:$S$96,BA$2,'Project Follow up - Base'!$F$20:$F$96,$C78)&lt;= INDEX(List!$Q:$Q,MATCH(BA$2,List!$P:$P,0)),
0,
(COUNTIFS('Project Follow up - Base'!$S$20:$S$96,BA$2,'Project Follow up - Base'!$F$20:$F$96,$C78)
- INDEX(List!$Q:$Q,MATCH(BA$2,List!$P:$P,0)))
* INDEX(List!$R:$R,MATCH(BA$2,List!$P:$P,0)))</f>
        <v>0</v>
      </c>
      <c r="BB78" s="357">
        <f ca="1">IF(
COUNTIFS('Project Follow up - Base'!$S$20:$S$96,BB$2,'Project Follow up - Base'!$F$20:$F$96,$C78)&lt;= INDEX(List!$Q:$Q,MATCH(BB$2,List!$P:$P,0)),
0,
(COUNTIFS('Project Follow up - Base'!$S$20:$S$96,BB$2,'Project Follow up - Base'!$F$20:$F$96,$C78)
- INDEX(List!$Q:$Q,MATCH(BB$2,List!$P:$P,0)))
* INDEX(List!$R:$R,MATCH(BB$2,List!$P:$P,0)))</f>
        <v>0</v>
      </c>
      <c r="BC78" s="357">
        <f ca="1">IF(
COUNTIFS('Project Follow up - Base'!$S$20:$S$96,BC$2,'Project Follow up - Base'!$F$20:$F$96,$C78)&lt;= INDEX(List!$Q:$Q,MATCH(BC$2,List!$P:$P,0)),
0,
(COUNTIFS('Project Follow up - Base'!$S$20:$S$96,BC$2,'Project Follow up - Base'!$F$20:$F$96,$C78)
- INDEX(List!$Q:$Q,MATCH(BC$2,List!$P:$P,0)))
* INDEX(List!$R:$R,MATCH(BC$2,List!$P:$P,0)))</f>
        <v>0</v>
      </c>
      <c r="BD78" s="357">
        <f ca="1">IF(
COUNTIFS('Project Follow up - Base'!$S$20:$S$96,BD$2,'Project Follow up - Base'!$F$20:$F$96,$C78)&lt;= INDEX(List!$Q:$Q,MATCH(BD$2,List!$P:$P,0)),
0,
(COUNTIFS('Project Follow up - Base'!$S$20:$S$96,BD$2,'Project Follow up - Base'!$F$20:$F$96,$C78)
- INDEX(List!$Q:$Q,MATCH(BD$2,List!$P:$P,0)))
* INDEX(List!$R:$R,MATCH(BD$2,List!$P:$P,0)))</f>
        <v>0</v>
      </c>
      <c r="BE78" s="357">
        <f ca="1">IF(
COUNTIFS('Project Follow up - Base'!$S$20:$S$96,BE$2,'Project Follow up - Base'!$F$20:$F$96,$C78)&lt;= INDEX(List!$Q:$Q,MATCH(BE$2,List!$P:$P,0)),
0,
(COUNTIFS('Project Follow up - Base'!$S$20:$S$96,BE$2,'Project Follow up - Base'!$F$20:$F$96,$C78)
- INDEX(List!$Q:$Q,MATCH(BE$2,List!$P:$P,0)))
* INDEX(List!$R:$R,MATCH(BE$2,List!$P:$P,0)))</f>
        <v>0</v>
      </c>
      <c r="BF78" s="357">
        <f ca="1">IF(
COUNTIFS('Project Follow up - Base'!$S$20:$S$96,BF$2,'Project Follow up - Base'!$F$20:$F$96,$C78)&lt;= INDEX(List!$Q:$Q,MATCH(BF$2,List!$P:$P,0)),
0,
(COUNTIFS('Project Follow up - Base'!$S$20:$S$96,BF$2,'Project Follow up - Base'!$F$20:$F$96,$C78)
- INDEX(List!$Q:$Q,MATCH(BF$2,List!$P:$P,0)))
* INDEX(List!$R:$R,MATCH(BF$2,List!$P:$P,0)))</f>
        <v>0</v>
      </c>
      <c r="BG78" s="357">
        <f ca="1">IF(
COUNTIFS('Project Follow up - Base'!$S$20:$S$96,BG$2,'Project Follow up - Base'!$F$20:$F$96,$C78)&lt;= INDEX(List!$Q:$Q,MATCH(BG$2,List!$P:$P,0)),
0,
(COUNTIFS('Project Follow up - Base'!$S$20:$S$96,BG$2,'Project Follow up - Base'!$F$20:$F$96,$C78)
- INDEX(List!$Q:$Q,MATCH(BG$2,List!$P:$P,0)))
* INDEX(List!$R:$R,MATCH(BG$2,List!$P:$P,0)))</f>
        <v>0</v>
      </c>
      <c r="BH78" s="357">
        <f ca="1">IF(
COUNTIFS('Project Follow up - Base'!$S$20:$S$96,BH$2,'Project Follow up - Base'!$F$20:$F$96,$C78)&lt;= INDEX(List!$Q:$Q,MATCH(BH$2,List!$P:$P,0)),
0,
(COUNTIFS('Project Follow up - Base'!$S$20:$S$96,BH$2,'Project Follow up - Base'!$F$20:$F$96,$C78)
- INDEX(List!$Q:$Q,MATCH(BH$2,List!$P:$P,0)))
* INDEX(List!$R:$R,MATCH(BH$2,List!$P:$P,0)))</f>
        <v>0</v>
      </c>
      <c r="BI78" s="357">
        <f ca="1">IF(
COUNTIFS('Project Follow up - Base'!$S$20:$S$96,BI$2,'Project Follow up - Base'!$F$20:$F$96,$C78)&lt;= INDEX(List!$Q:$Q,MATCH(BI$2,List!$P:$P,0)),
0,
(COUNTIFS('Project Follow up - Base'!$S$20:$S$96,BI$2,'Project Follow up - Base'!$F$20:$F$96,$C78)
- INDEX(List!$Q:$Q,MATCH(BI$2,List!$P:$P,0)))
* INDEX(List!$R:$R,MATCH(BI$2,List!$P:$P,0)))</f>
        <v>0</v>
      </c>
      <c r="BJ78" s="357">
        <f ca="1">IF(
COUNTIFS('Project Follow up - Base'!$S$20:$S$96,BJ$2,'Project Follow up - Base'!$F$20:$F$96,$C78)&lt;= INDEX(List!$Q:$Q,MATCH(BJ$2,List!$P:$P,0)),
0,
(COUNTIFS('Project Follow up - Base'!$S$20:$S$96,BJ$2,'Project Follow up - Base'!$F$20:$F$96,$C78)
- INDEX(List!$Q:$Q,MATCH(BJ$2,List!$P:$P,0)))
* INDEX(List!$R:$R,MATCH(BJ$2,List!$P:$P,0)))</f>
        <v>0</v>
      </c>
      <c r="BK78" s="357">
        <f ca="1">IF(
COUNTIFS('Project Follow up - Base'!$S$20:$S$96,BK$2,'Project Follow up - Base'!$F$20:$F$96,$C78)&lt;= INDEX(List!$Q:$Q,MATCH(BK$2,List!$P:$P,0)),
0,
(COUNTIFS('Project Follow up - Base'!$S$20:$S$96,BK$2,'Project Follow up - Base'!$F$20:$F$96,$C78)
- INDEX(List!$Q:$Q,MATCH(BK$2,List!$P:$P,0)))
* INDEX(List!$R:$R,MATCH(BK$2,List!$P:$P,0)))</f>
        <v>0</v>
      </c>
      <c r="BL78" s="357">
        <f ca="1">IF(
COUNTIFS('Project Follow up - Base'!$S$20:$S$96,BL$2,'Project Follow up - Base'!$F$20:$F$96,$C78)&lt;= INDEX(List!$Q:$Q,MATCH(BL$2,List!$P:$P,0)),
0,
(COUNTIFS('Project Follow up - Base'!$S$20:$S$96,BL$2,'Project Follow up - Base'!$F$20:$F$96,$C78)
- INDEX(List!$Q:$Q,MATCH(BL$2,List!$P:$P,0)))
* INDEX(List!$R:$R,MATCH(BL$2,List!$P:$P,0)))</f>
        <v>0</v>
      </c>
      <c r="BM78" s="357">
        <f ca="1">IF(
COUNTIFS('Project Follow up - Base'!$S$20:$S$96,BM$2,'Project Follow up - Base'!$F$20:$F$96,$C78)&lt;= INDEX(List!$Q:$Q,MATCH(BM$2,List!$P:$P,0)),
0,
(COUNTIFS('Project Follow up - Base'!$S$20:$S$96,BM$2,'Project Follow up - Base'!$F$20:$F$96,$C78)
- INDEX(List!$Q:$Q,MATCH(BM$2,List!$P:$P,0)))
* INDEX(List!$R:$R,MATCH(BM$2,List!$P:$P,0)))</f>
        <v>0</v>
      </c>
      <c r="BN78" s="357">
        <f ca="1">IF(
COUNTIFS('Project Follow up - Base'!$S$20:$S$96,BN$2,'Project Follow up - Base'!$F$20:$F$96,$C78)&lt;= INDEX(List!$Q:$Q,MATCH(BN$2,List!$P:$P,0)),
0,
(COUNTIFS('Project Follow up - Base'!$S$20:$S$96,BN$2,'Project Follow up - Base'!$F$20:$F$96,$C78)
- INDEX(List!$Q:$Q,MATCH(BN$2,List!$P:$P,0)))
* INDEX(List!$R:$R,MATCH(BN$2,List!$P:$P,0)))</f>
        <v>0</v>
      </c>
      <c r="BO78" s="357">
        <f ca="1">IF(
COUNTIFS('Project Follow up - Base'!$S$20:$S$96,BO$2,'Project Follow up - Base'!$F$20:$F$96,$C78)&lt;= INDEX(List!$Q:$Q,MATCH(BO$2,List!$P:$P,0)),
0,
(COUNTIFS('Project Follow up - Base'!$S$20:$S$96,BO$2,'Project Follow up - Base'!$F$20:$F$96,$C78)
- INDEX(List!$Q:$Q,MATCH(BO$2,List!$P:$P,0)))
* INDEX(List!$R:$R,MATCH(BO$2,List!$P:$P,0)))</f>
        <v>0</v>
      </c>
      <c r="BP78" s="357">
        <f ca="1">IF(
COUNTIFS('Project Follow up - Base'!$S$20:$S$96,BP$2,'Project Follow up - Base'!$F$20:$F$96,$C78)&lt;= INDEX(List!$Q:$Q,MATCH(BP$2,List!$P:$P,0)),
0,
(COUNTIFS('Project Follow up - Base'!$S$20:$S$96,BP$2,'Project Follow up - Base'!$F$20:$F$96,$C78)
- INDEX(List!$Q:$Q,MATCH(BP$2,List!$P:$P,0)))
* INDEX(List!$R:$R,MATCH(BP$2,List!$P:$P,0)))</f>
        <v>0</v>
      </c>
      <c r="BQ78" s="357">
        <f ca="1">IF(
COUNTIFS('Project Follow up - Base'!$S$20:$S$96,BQ$2,'Project Follow up - Base'!$F$20:$F$96,$C78)&lt;= INDEX(List!$Q:$Q,MATCH(BQ$2,List!$P:$P,0)),
0,
(COUNTIFS('Project Follow up - Base'!$S$20:$S$96,BQ$2,'Project Follow up - Base'!$F$20:$F$96,$C78)
- INDEX(List!$Q:$Q,MATCH(BQ$2,List!$P:$P,0)))
* INDEX(List!$R:$R,MATCH(BQ$2,List!$P:$P,0)))</f>
        <v>0</v>
      </c>
      <c r="BR78" s="357">
        <f ca="1">IF(
COUNTIFS('Project Follow up - Base'!$S$20:$S$96,BR$2,'Project Follow up - Base'!$F$20:$F$96,$C78)&lt;= INDEX(List!$Q:$Q,MATCH(BR$2,List!$P:$P,0)),
0,
(COUNTIFS('Project Follow up - Base'!$S$20:$S$96,BR$2,'Project Follow up - Base'!$F$20:$F$96,$C78)
- INDEX(List!$Q:$Q,MATCH(BR$2,List!$P:$P,0)))
* INDEX(List!$R:$R,MATCH(BR$2,List!$P:$P,0)))</f>
        <v>0</v>
      </c>
      <c r="BS78" s="357">
        <f ca="1">IF(
COUNTIFS('Project Follow up - Base'!$S$20:$S$96,BS$2,'Project Follow up - Base'!$F$20:$F$96,$C78)&lt;= INDEX(List!$Q:$Q,MATCH(BS$2,List!$P:$P,0)),
0,
(COUNTIFS('Project Follow up - Base'!$S$20:$S$96,BS$2,'Project Follow up - Base'!$F$20:$F$96,$C78)
- INDEX(List!$Q:$Q,MATCH(BS$2,List!$P:$P,0)))
* INDEX(List!$R:$R,MATCH(BS$2,List!$P:$P,0)))</f>
        <v>0</v>
      </c>
      <c r="BT78" s="357">
        <f ca="1">IF(
COUNTIFS('Project Follow up - Base'!$S$20:$S$96,BT$2,'Project Follow up - Base'!$F$20:$F$96,$C78)&lt;= INDEX(List!$Q:$Q,MATCH(BT$2,List!$P:$P,0)),
0,
(COUNTIFS('Project Follow up - Base'!$S$20:$S$96,BT$2,'Project Follow up - Base'!$F$20:$F$96,$C78)
- INDEX(List!$Q:$Q,MATCH(BT$2,List!$P:$P,0)))
* INDEX(List!$R:$R,MATCH(BT$2,List!$P:$P,0)))</f>
        <v>0</v>
      </c>
      <c r="BU78" s="357">
        <f ca="1">IF(
COUNTIFS('Project Follow up - Base'!$S$20:$S$96,BU$2,'Project Follow up - Base'!$F$20:$F$96,$C78)&lt;= INDEX(List!$Q:$Q,MATCH(BU$2,List!$P:$P,0)),
0,
(COUNTIFS('Project Follow up - Base'!$S$20:$S$96,BU$2,'Project Follow up - Base'!$F$20:$F$96,$C78)
- INDEX(List!$Q:$Q,MATCH(BU$2,List!$P:$P,0)))
* INDEX(List!$R:$R,MATCH(BU$2,List!$P:$P,0)))</f>
        <v>0</v>
      </c>
      <c r="BV78" s="357">
        <f ca="1">IF(
COUNTIFS('Project Follow up - Base'!$S$20:$S$96,BV$2,'Project Follow up - Base'!$F$20:$F$96,$C78)&lt;= INDEX(List!$Q:$Q,MATCH(BV$2,List!$P:$P,0)),
0,
(COUNTIFS('Project Follow up - Base'!$S$20:$S$96,BV$2,'Project Follow up - Base'!$F$20:$F$96,$C78)
- INDEX(List!$Q:$Q,MATCH(BV$2,List!$P:$P,0)))
* INDEX(List!$R:$R,MATCH(BV$2,List!$P:$P,0)))</f>
        <v>0</v>
      </c>
      <c r="BW78" s="357">
        <f ca="1">IF(
COUNTIFS('Project Follow up - Base'!$S$20:$S$96,BW$2,'Project Follow up - Base'!$F$20:$F$96,$C78)&lt;= INDEX(List!$Q:$Q,MATCH(BW$2,List!$P:$P,0)),
0,
(COUNTIFS('Project Follow up - Base'!$S$20:$S$96,BW$2,'Project Follow up - Base'!$F$20:$F$96,$C78)
- INDEX(List!$Q:$Q,MATCH(BW$2,List!$P:$P,0)))
* INDEX(List!$R:$R,MATCH(BW$2,List!$P:$P,0)))</f>
        <v>0</v>
      </c>
      <c r="BX78" s="357">
        <f ca="1">IF(
COUNTIFS('Project Follow up - Base'!$S$20:$S$96,BX$2,'Project Follow up - Base'!$F$20:$F$96,$C78)&lt;= INDEX(List!$Q:$Q,MATCH(BX$2,List!$P:$P,0)),
0,
(COUNTIFS('Project Follow up - Base'!$S$20:$S$96,BX$2,'Project Follow up - Base'!$F$20:$F$96,$C78)
- INDEX(List!$Q:$Q,MATCH(BX$2,List!$P:$P,0)))
* INDEX(List!$R:$R,MATCH(BX$2,List!$P:$P,0)))</f>
        <v>0</v>
      </c>
      <c r="BY78" s="357">
        <f ca="1">IF(
COUNTIFS('Project Follow up - Base'!$S$20:$S$96,BY$2,'Project Follow up - Base'!$F$20:$F$96,$C78)&lt;= INDEX(List!$Q:$Q,MATCH(BY$2,List!$P:$P,0)),
0,
(COUNTIFS('Project Follow up - Base'!$S$20:$S$96,BY$2,'Project Follow up - Base'!$F$20:$F$96,$C78)
- INDEX(List!$Q:$Q,MATCH(BY$2,List!$P:$P,0)))
* INDEX(List!$R:$R,MATCH(BY$2,List!$P:$P,0)))</f>
        <v>0</v>
      </c>
      <c r="BZ78" s="357">
        <f ca="1">IF(
COUNTIFS('Project Follow up - Base'!$S$20:$S$96,BZ$2,'Project Follow up - Base'!$F$20:$F$96,$C78)&lt;= INDEX(List!$Q:$Q,MATCH(BZ$2,List!$P:$P,0)),
0,
(COUNTIFS('Project Follow up - Base'!$S$20:$S$96,BZ$2,'Project Follow up - Base'!$F$20:$F$96,$C78)
- INDEX(List!$Q:$Q,MATCH(BZ$2,List!$P:$P,0)))
* INDEX(List!$R:$R,MATCH(BZ$2,List!$P:$P,0)))</f>
        <v>0</v>
      </c>
      <c r="CA78" s="357">
        <f ca="1">IF(
COUNTIFS('Project Follow up - Base'!$S$20:$S$96,CA$2,'Project Follow up - Base'!$F$20:$F$96,$C78)&lt;= INDEX(List!$Q:$Q,MATCH(CA$2,List!$P:$P,0)),
0,
(COUNTIFS('Project Follow up - Base'!$S$20:$S$96,CA$2,'Project Follow up - Base'!$F$20:$F$96,$C78)
- INDEX(List!$Q:$Q,MATCH(CA$2,List!$P:$P,0)))
* INDEX(List!$R:$R,MATCH(CA$2,List!$P:$P,0)))</f>
        <v>0</v>
      </c>
      <c r="CB78" s="357">
        <f ca="1">IF(
COUNTIFS('Project Follow up - Base'!$S$20:$S$96,CB$2,'Project Follow up - Base'!$F$20:$F$96,$C78)&lt;= INDEX(List!$Q:$Q,MATCH(CB$2,List!$P:$P,0)),
0,
(COUNTIFS('Project Follow up - Base'!$S$20:$S$96,CB$2,'Project Follow up - Base'!$F$20:$F$96,$C78)
- INDEX(List!$Q:$Q,MATCH(CB$2,List!$P:$P,0)))
* INDEX(List!$R:$R,MATCH(CB$2,List!$P:$P,0)))</f>
        <v>0</v>
      </c>
      <c r="CC78" s="357">
        <f ca="1">IF(
COUNTIFS('Project Follow up - Base'!$S$20:$S$96,CC$2,'Project Follow up - Base'!$F$20:$F$96,$C78)&lt;= INDEX(List!$Q:$Q,MATCH(CC$2,List!$P:$P,0)),
0,
(COUNTIFS('Project Follow up - Base'!$S$20:$S$96,CC$2,'Project Follow up - Base'!$F$20:$F$96,$C78)
- INDEX(List!$Q:$Q,MATCH(CC$2,List!$P:$P,0)))
* INDEX(List!$R:$R,MATCH(CC$2,List!$P:$P,0)))</f>
        <v>0</v>
      </c>
      <c r="CD78" s="357">
        <f ca="1">IF(
COUNTIFS('Project Follow up - Base'!$S$20:$S$96,CD$2,'Project Follow up - Base'!$F$20:$F$96,$C78)&lt;= INDEX(List!$Q:$Q,MATCH(CD$2,List!$P:$P,0)),
0,
(COUNTIFS('Project Follow up - Base'!$S$20:$S$96,CD$2,'Project Follow up - Base'!$F$20:$F$96,$C78)
- INDEX(List!$Q:$Q,MATCH(CD$2,List!$P:$P,0)))
* INDEX(List!$R:$R,MATCH(CD$2,List!$P:$P,0)))</f>
        <v>0</v>
      </c>
      <c r="CE78" s="357">
        <f ca="1">IF(
COUNTIFS('Project Follow up - Base'!$S$20:$S$96,CE$2,'Project Follow up - Base'!$F$20:$F$96,$C78)&lt;= INDEX(List!$Q:$Q,MATCH(CE$2,List!$P:$P,0)),
0,
(COUNTIFS('Project Follow up - Base'!$S$20:$S$96,CE$2,'Project Follow up - Base'!$F$20:$F$96,$C78)
- INDEX(List!$Q:$Q,MATCH(CE$2,List!$P:$P,0)))
* INDEX(List!$R:$R,MATCH(CE$2,List!$P:$P,0)))</f>
        <v>0</v>
      </c>
      <c r="CF78" s="357">
        <f ca="1">IF(
COUNTIFS('Project Follow up - Base'!$S$20:$S$96,CF$2,'Project Follow up - Base'!$F$20:$F$96,$C78)&lt;= INDEX(List!$Q:$Q,MATCH(CF$2,List!$P:$P,0)),
0,
(COUNTIFS('Project Follow up - Base'!$S$20:$S$96,CF$2,'Project Follow up - Base'!$F$20:$F$96,$C78)
- INDEX(List!$Q:$Q,MATCH(CF$2,List!$P:$P,0)))
* INDEX(List!$R:$R,MATCH(CF$2,List!$P:$P,0)))</f>
        <v>0</v>
      </c>
      <c r="CG78" s="357">
        <f ca="1">IF(
COUNTIFS('Project Follow up - Base'!$S$20:$S$96,CG$2,'Project Follow up - Base'!$F$20:$F$96,$C78)&lt;= INDEX(List!$Q:$Q,MATCH(CG$2,List!$P:$P,0)),
0,
(COUNTIFS('Project Follow up - Base'!$S$20:$S$96,CG$2,'Project Follow up - Base'!$F$20:$F$96,$C78)
- INDEX(List!$Q:$Q,MATCH(CG$2,List!$P:$P,0)))
* INDEX(List!$R:$R,MATCH(CG$2,List!$P:$P,0)))</f>
        <v>0</v>
      </c>
      <c r="CH78" s="357">
        <f ca="1">IF(
COUNTIFS('Project Follow up - Base'!$S$20:$S$96,CH$2,'Project Follow up - Base'!$F$20:$F$96,$C78)&lt;= INDEX(List!$Q:$Q,MATCH(CH$2,List!$P:$P,0)),
0,
(COUNTIFS('Project Follow up - Base'!$S$20:$S$96,CH$2,'Project Follow up - Base'!$F$20:$F$96,$C78)
- INDEX(List!$Q:$Q,MATCH(CH$2,List!$P:$P,0)))
* INDEX(List!$R:$R,MATCH(CH$2,List!$P:$P,0)))</f>
        <v>0</v>
      </c>
      <c r="CI78" s="357">
        <f ca="1">IF(
COUNTIFS('Project Follow up - Base'!$S$20:$S$96,CI$2,'Project Follow up - Base'!$F$20:$F$96,$C78)&lt;= INDEX(List!$Q:$Q,MATCH(CI$2,List!$P:$P,0)),
0,
(COUNTIFS('Project Follow up - Base'!$S$20:$S$96,CI$2,'Project Follow up - Base'!$F$20:$F$96,$C78)
- INDEX(List!$Q:$Q,MATCH(CI$2,List!$P:$P,0)))
* INDEX(List!$R:$R,MATCH(CI$2,List!$P:$P,0)))</f>
        <v>0</v>
      </c>
      <c r="CJ78" s="357">
        <f ca="1">IF(
COUNTIFS('Project Follow up - Base'!$S$20:$S$96,CJ$2,'Project Follow up - Base'!$F$20:$F$96,$C78)&lt;= INDEX(List!$Q:$Q,MATCH(CJ$2,List!$P:$P,0)),
0,
(COUNTIFS('Project Follow up - Base'!$S$20:$S$96,CJ$2,'Project Follow up - Base'!$F$20:$F$96,$C78)
- INDEX(List!$Q:$Q,MATCH(CJ$2,List!$P:$P,0)))
* INDEX(List!$R:$R,MATCH(CJ$2,List!$P:$P,0)))</f>
        <v>0</v>
      </c>
      <c r="CK78" s="357">
        <f ca="1">IF(
COUNTIFS('Project Follow up - Base'!$S$20:$S$96,CK$2,'Project Follow up - Base'!$F$20:$F$96,$C78)&lt;= INDEX(List!$Q:$Q,MATCH(CK$2,List!$P:$P,0)),
0,
(COUNTIFS('Project Follow up - Base'!$S$20:$S$96,CK$2,'Project Follow up - Base'!$F$20:$F$96,$C78)
- INDEX(List!$Q:$Q,MATCH(CK$2,List!$P:$P,0)))
* INDEX(List!$R:$R,MATCH(CK$2,List!$P:$P,0)))</f>
        <v>0</v>
      </c>
      <c r="CL78" s="357">
        <f ca="1">IF(
COUNTIFS('Project Follow up - Base'!$S$20:$S$96,CL$2,'Project Follow up - Base'!$F$20:$F$96,$C78)&lt;= INDEX(List!$Q:$Q,MATCH(CL$2,List!$P:$P,0)),
0,
(COUNTIFS('Project Follow up - Base'!$S$20:$S$96,CL$2,'Project Follow up - Base'!$F$20:$F$96,$C78)
- INDEX(List!$Q:$Q,MATCH(CL$2,List!$P:$P,0)))
* INDEX(List!$R:$R,MATCH(CL$2,List!$P:$P,0)))</f>
        <v>0</v>
      </c>
      <c r="CM78" s="357">
        <f ca="1">IF(
COUNTIFS('Project Follow up - Base'!$S$20:$S$96,CM$2,'Project Follow up - Base'!$F$20:$F$96,$C78)&lt;= INDEX(List!$Q:$Q,MATCH(CM$2,List!$P:$P,0)),
0,
(COUNTIFS('Project Follow up - Base'!$S$20:$S$96,CM$2,'Project Follow up - Base'!$F$20:$F$96,$C78)
- INDEX(List!$Q:$Q,MATCH(CM$2,List!$P:$P,0)))
* INDEX(List!$R:$R,MATCH(CM$2,List!$P:$P,0)))</f>
        <v>0</v>
      </c>
      <c r="CN78" s="357">
        <f ca="1">IF(
COUNTIFS('Project Follow up - Base'!$S$20:$S$96,CN$2,'Project Follow up - Base'!$F$20:$F$96,$C78)&lt;= INDEX(List!$Q:$Q,MATCH(CN$2,List!$P:$P,0)),
0,
(COUNTIFS('Project Follow up - Base'!$S$20:$S$96,CN$2,'Project Follow up - Base'!$F$20:$F$96,$C78)
- INDEX(List!$Q:$Q,MATCH(CN$2,List!$P:$P,0)))
* INDEX(List!$R:$R,MATCH(CN$2,List!$P:$P,0)))</f>
        <v>0</v>
      </c>
      <c r="CO78" s="357">
        <f ca="1">IF(
COUNTIFS('Project Follow up - Base'!$S$20:$S$96,CO$2,'Project Follow up - Base'!$F$20:$F$96,$C78)&lt;= INDEX(List!$Q:$Q,MATCH(CO$2,List!$P:$P,0)),
0,
(COUNTIFS('Project Follow up - Base'!$S$20:$S$96,CO$2,'Project Follow up - Base'!$F$20:$F$96,$C78)
- INDEX(List!$Q:$Q,MATCH(CO$2,List!$P:$P,0)))
* INDEX(List!$R:$R,MATCH(CO$2,List!$P:$P,0)))</f>
        <v>0</v>
      </c>
      <c r="CP78" s="357">
        <f ca="1">IF(
COUNTIFS('Project Follow up - Base'!$S$20:$S$96,CP$2,'Project Follow up - Base'!$F$20:$F$96,$C78)&lt;= INDEX(List!$Q:$Q,MATCH(CP$2,List!$P:$P,0)),
0,
(COUNTIFS('Project Follow up - Base'!$S$20:$S$96,CP$2,'Project Follow up - Base'!$F$20:$F$96,$C78)
- INDEX(List!$Q:$Q,MATCH(CP$2,List!$P:$P,0)))
* INDEX(List!$R:$R,MATCH(CP$2,List!$P:$P,0)))</f>
        <v>0</v>
      </c>
      <c r="CQ78" s="357">
        <f ca="1">IF(
COUNTIFS('Project Follow up - Base'!$S$20:$S$96,CQ$2,'Project Follow up - Base'!$F$20:$F$96,$C78)&lt;= INDEX(List!$Q:$Q,MATCH(CQ$2,List!$P:$P,0)),
0,
(COUNTIFS('Project Follow up - Base'!$S$20:$S$96,CQ$2,'Project Follow up - Base'!$F$20:$F$96,$C78)
- INDEX(List!$Q:$Q,MATCH(CQ$2,List!$P:$P,0)))
* INDEX(List!$R:$R,MATCH(CQ$2,List!$P:$P,0)))</f>
        <v>0</v>
      </c>
      <c r="CR78" s="357">
        <f ca="1">IF(
COUNTIFS('Project Follow up - Base'!$S$20:$S$96,CR$2,'Project Follow up - Base'!$F$20:$F$96,$C78)&lt;= INDEX(List!$Q:$Q,MATCH(CR$2,List!$P:$P,0)),
0,
(COUNTIFS('Project Follow up - Base'!$S$20:$S$96,CR$2,'Project Follow up - Base'!$F$20:$F$96,$C78)
- INDEX(List!$Q:$Q,MATCH(CR$2,List!$P:$P,0)))
* INDEX(List!$R:$R,MATCH(CR$2,List!$P:$P,0)))</f>
        <v>0</v>
      </c>
      <c r="CS78" s="357">
        <f ca="1">IF(
COUNTIFS('Project Follow up - Base'!$S$20:$S$96,CS$2,'Project Follow up - Base'!$F$20:$F$96,$C78)&lt;= INDEX(List!$Q:$Q,MATCH(CS$2,List!$P:$P,0)),
0,
(COUNTIFS('Project Follow up - Base'!$S$20:$S$96,CS$2,'Project Follow up - Base'!$F$20:$F$96,$C78)
- INDEX(List!$Q:$Q,MATCH(CS$2,List!$P:$P,0)))
* INDEX(List!$R:$R,MATCH(CS$2,List!$P:$P,0)))</f>
        <v>0</v>
      </c>
      <c r="CT78" s="357">
        <f ca="1">IF(
COUNTIFS('Project Follow up - Base'!$S$20:$S$96,CT$2,'Project Follow up - Base'!$F$20:$F$96,$C78)&lt;= INDEX(List!$Q:$Q,MATCH(CT$2,List!$P:$P,0)),
0,
(COUNTIFS('Project Follow up - Base'!$S$20:$S$96,CT$2,'Project Follow up - Base'!$F$20:$F$96,$C78)
- INDEX(List!$Q:$Q,MATCH(CT$2,List!$P:$P,0)))
* INDEX(List!$R:$R,MATCH(CT$2,List!$P:$P,0)))</f>
        <v>0</v>
      </c>
      <c r="CU78" s="357">
        <f ca="1">IF(
COUNTIFS('Project Follow up - Base'!$S$20:$S$96,CU$2,'Project Follow up - Base'!$F$20:$F$96,$C78)&lt;= INDEX(List!$Q:$Q,MATCH(CU$2,List!$P:$P,0)),
0,
(COUNTIFS('Project Follow up - Base'!$S$20:$S$96,CU$2,'Project Follow up - Base'!$F$20:$F$96,$C78)
- INDEX(List!$Q:$Q,MATCH(CU$2,List!$P:$P,0)))
* INDEX(List!$R:$R,MATCH(CU$2,List!$P:$P,0)))</f>
        <v>0</v>
      </c>
      <c r="CV78" s="357">
        <f ca="1">IF(
COUNTIFS('Project Follow up - Base'!$S$20:$S$96,CV$2,'Project Follow up - Base'!$F$20:$F$96,$C78)&lt;= INDEX(List!$Q:$Q,MATCH(CV$2,List!$P:$P,0)),
0,
(COUNTIFS('Project Follow up - Base'!$S$20:$S$96,CV$2,'Project Follow up - Base'!$F$20:$F$96,$C78)
- INDEX(List!$Q:$Q,MATCH(CV$2,List!$P:$P,0)))
* INDEX(List!$R:$R,MATCH(CV$2,List!$P:$P,0)))</f>
        <v>0</v>
      </c>
      <c r="CW78" s="357">
        <f ca="1">IF(
COUNTIFS('Project Follow up - Base'!$S$20:$S$96,CW$2,'Project Follow up - Base'!$F$20:$F$96,$C78)&lt;= INDEX(List!$Q:$Q,MATCH(CW$2,List!$P:$P,0)),
0,
(COUNTIFS('Project Follow up - Base'!$S$20:$S$96,CW$2,'Project Follow up - Base'!$F$20:$F$96,$C78)
- INDEX(List!$Q:$Q,MATCH(CW$2,List!$P:$P,0)))
* INDEX(List!$R:$R,MATCH(CW$2,List!$P:$P,0)))</f>
        <v>0</v>
      </c>
      <c r="CX78" s="357">
        <f ca="1">IF(
COUNTIFS('Project Follow up - Base'!$S$20:$S$96,CX$2,'Project Follow up - Base'!$F$20:$F$96,$C78)&lt;= INDEX(List!$Q:$Q,MATCH(CX$2,List!$P:$P,0)),
0,
(COUNTIFS('Project Follow up - Base'!$S$20:$S$96,CX$2,'Project Follow up - Base'!$F$20:$F$96,$C78)
- INDEX(List!$Q:$Q,MATCH(CX$2,List!$P:$P,0)))
* INDEX(List!$R:$R,MATCH(CX$2,List!$P:$P,0)))</f>
        <v>0</v>
      </c>
      <c r="CY78" s="357">
        <f ca="1">IF(
COUNTIFS('Project Follow up - Base'!$S$20:$S$96,CY$2,'Project Follow up - Base'!$F$20:$F$96,$C78)&lt;= INDEX(List!$Q:$Q,MATCH(CY$2,List!$P:$P,0)),
0,
(COUNTIFS('Project Follow up - Base'!$S$20:$S$96,CY$2,'Project Follow up - Base'!$F$20:$F$96,$C78)
- INDEX(List!$Q:$Q,MATCH(CY$2,List!$P:$P,0)))
* INDEX(List!$R:$R,MATCH(CY$2,List!$P:$P,0)))</f>
        <v>0</v>
      </c>
      <c r="CZ78" s="357">
        <f ca="1">IF(
COUNTIFS('Project Follow up - Base'!$S$20:$S$96,CZ$2,'Project Follow up - Base'!$F$20:$F$96,$C78)&lt;= INDEX(List!$Q:$Q,MATCH(CZ$2,List!$P:$P,0)),
0,
(COUNTIFS('Project Follow up - Base'!$S$20:$S$96,CZ$2,'Project Follow up - Base'!$F$20:$F$96,$C78)
- INDEX(List!$Q:$Q,MATCH(CZ$2,List!$P:$P,0)))
* INDEX(List!$R:$R,MATCH(CZ$2,List!$P:$P,0)))</f>
        <v>0</v>
      </c>
      <c r="DA78" s="357">
        <f ca="1">IF(
COUNTIFS('Project Follow up - Base'!$S$20:$S$96,DA$2,'Project Follow up - Base'!$F$20:$F$96,$C78)&lt;= INDEX(List!$Q:$Q,MATCH(DA$2,List!$P:$P,0)),
0,
(COUNTIFS('Project Follow up - Base'!$S$20:$S$96,DA$2,'Project Follow up - Base'!$F$20:$F$96,$C78)
- INDEX(List!$Q:$Q,MATCH(DA$2,List!$P:$P,0)))
* INDEX(List!$R:$R,MATCH(DA$2,List!$P:$P,0)))</f>
        <v>0</v>
      </c>
      <c r="DB78" s="357">
        <f ca="1">IF(
COUNTIFS('Project Follow up - Base'!$S$20:$S$96,DB$2,'Project Follow up - Base'!$F$20:$F$96,$C78)&lt;= INDEX(List!$Q:$Q,MATCH(DB$2,List!$P:$P,0)),
0,
(COUNTIFS('Project Follow up - Base'!$S$20:$S$96,DB$2,'Project Follow up - Base'!$F$20:$F$96,$C78)
- INDEX(List!$Q:$Q,MATCH(DB$2,List!$P:$P,0)))
* INDEX(List!$R:$R,MATCH(DB$2,List!$P:$P,0)))</f>
        <v>0</v>
      </c>
    </row>
    <row r="79" spans="1:106" x14ac:dyDescent="0.2">
      <c r="A79" s="353">
        <f>COUNTIF('Project Follow up - Base'!$F$20:$F$96,C79)</f>
        <v>0</v>
      </c>
      <c r="B79" s="353">
        <f>'Employees Summary'!B80</f>
        <v>0</v>
      </c>
      <c r="C79" s="353">
        <f>'Employees Summary'!C80</f>
        <v>0</v>
      </c>
      <c r="D79" s="354" t="str">
        <f>IF(C79=0,"", IF(A79&gt;0,1-(G79*[1]KPI!$C$3)-(H79*[1]KPI!$C$4),""))</f>
        <v/>
      </c>
      <c r="E79" s="365" t="str">
        <f>IF(OR(C79='Project Follow up - Base'!$D$17,C79='Project Follow up - Base'!$D$38,C79='Project Follow up - Base'!$D$74), IF(SUMIF(B:B,B79,A:A)=0,"", AVERAGEIF(B:B,B79,D:D)),"")</f>
        <v/>
      </c>
      <c r="F79" s="366">
        <f>SUMIF('Project Follow up - Base'!$F$20:$F$102,'Employees KPIs'!C79,'Project Follow up - Base'!$AA$20:$AA$102)</f>
        <v>0</v>
      </c>
      <c r="G79" s="355">
        <f>IF( F79=0,
   0,
   IF(
     F79-
     [1]KPI!$F$3
     &lt;0,0,
     F79-
     [1]KPI!$F$3
    )*
     [1]KPI!$G$3
)</f>
        <v>0</v>
      </c>
      <c r="H79" s="355">
        <f t="shared" ca="1" si="1"/>
        <v>0</v>
      </c>
      <c r="I79" s="356">
        <f ca="1">IF(
COUNTIFS('Project Follow up - Base'!$S$20:$S$96,I$2,'Project Follow up - Base'!$F$20:$F$96,$C79)&lt;= INDEX(List!$Q:$Q,MATCH(I$2,List!$P:$P,0)),
0,
(COUNTIFS('Project Follow up - Base'!$S$20:$S$96,I$2,'Project Follow up - Base'!$F$20:$F$96,$C79)
- INDEX(List!$Q:$Q,MATCH(I$2,List!$P:$P,0)))
* INDEX(List!$R:$R,MATCH(I$2,List!$P:$P,0)))</f>
        <v>0</v>
      </c>
      <c r="J79" s="357">
        <f ca="1">IF(
COUNTIFS('Project Follow up - Base'!$S$20:$S$96,J$2,'Project Follow up - Base'!$F$20:$F$96,$C79)&lt;= INDEX(List!$Q:$Q,MATCH(J$2,List!$P:$P,0)),
0,
(COUNTIFS('Project Follow up - Base'!$S$20:$S$96,J$2,'Project Follow up - Base'!$F$20:$F$96,$C79)
- INDEX(List!$Q:$Q,MATCH(J$2,List!$P:$P,0)))
* INDEX(List!$R:$R,MATCH(J$2,List!$P:$P,0)))</f>
        <v>0</v>
      </c>
      <c r="K79" s="357">
        <f ca="1">IF(
COUNTIFS('Project Follow up - Base'!$S$20:$S$96,K$2,'Project Follow up - Base'!$F$20:$F$96,$C79)&lt;= INDEX(List!$Q:$Q,MATCH(K$2,List!$P:$P,0)),
0,
(COUNTIFS('Project Follow up - Base'!$S$20:$S$96,K$2,'Project Follow up - Base'!$F$20:$F$96,$C79)
- INDEX(List!$Q:$Q,MATCH(K$2,List!$P:$P,0)))
* INDEX(List!$R:$R,MATCH(K$2,List!$P:$P,0)))</f>
        <v>0</v>
      </c>
      <c r="L79" s="357">
        <f ca="1">IF(
COUNTIFS('Project Follow up - Base'!$S$20:$S$96,L$2,'Project Follow up - Base'!$F$20:$F$96,$C79)&lt;= INDEX(List!$Q:$Q,MATCH(L$2,List!$P:$P,0)),
0,
(COUNTIFS('Project Follow up - Base'!$S$20:$S$96,L$2,'Project Follow up - Base'!$F$20:$F$96,$C79)
- INDEX(List!$Q:$Q,MATCH(L$2,List!$P:$P,0)))
* INDEX(List!$R:$R,MATCH(L$2,List!$P:$P,0)))</f>
        <v>0</v>
      </c>
      <c r="M79" s="357">
        <f ca="1">IF(
COUNTIFS('Project Follow up - Base'!$S$20:$S$96,M$2,'Project Follow up - Base'!$F$20:$F$96,$C79)&lt;= INDEX(List!$Q:$Q,MATCH(M$2,List!$P:$P,0)),
0,
(COUNTIFS('Project Follow up - Base'!$S$20:$S$96,M$2,'Project Follow up - Base'!$F$20:$F$96,$C79)
- INDEX(List!$Q:$Q,MATCH(M$2,List!$P:$P,0)))
* INDEX(List!$R:$R,MATCH(M$2,List!$P:$P,0)))</f>
        <v>0</v>
      </c>
      <c r="N79" s="357">
        <f ca="1">IF(
COUNTIFS('Project Follow up - Base'!$S$20:$S$96,N$2,'Project Follow up - Base'!$F$20:$F$96,$C79)&lt;= INDEX(List!$Q:$Q,MATCH(N$2,List!$P:$P,0)),
0,
(COUNTIFS('Project Follow up - Base'!$S$20:$S$96,N$2,'Project Follow up - Base'!$F$20:$F$96,$C79)
- INDEX(List!$Q:$Q,MATCH(N$2,List!$P:$P,0)))
* INDEX(List!$R:$R,MATCH(N$2,List!$P:$P,0)))</f>
        <v>0</v>
      </c>
      <c r="O79" s="357">
        <f ca="1">IF(
COUNTIFS('Project Follow up - Base'!$S$20:$S$96,O$2,'Project Follow up - Base'!$F$20:$F$96,$C79)&lt;= INDEX(List!$Q:$Q,MATCH(O$2,List!$P:$P,0)),
0,
(COUNTIFS('Project Follow up - Base'!$S$20:$S$96,O$2,'Project Follow up - Base'!$F$20:$F$96,$C79)
- INDEX(List!$Q:$Q,MATCH(O$2,List!$P:$P,0)))
* INDEX(List!$R:$R,MATCH(O$2,List!$P:$P,0)))</f>
        <v>0</v>
      </c>
      <c r="P79" s="357">
        <f ca="1">IF(
COUNTIFS('Project Follow up - Base'!$S$20:$S$96,P$2,'Project Follow up - Base'!$F$20:$F$96,$C79)&lt;= INDEX(List!$Q:$Q,MATCH(P$2,List!$P:$P,0)),
0,
(COUNTIFS('Project Follow up - Base'!$S$20:$S$96,P$2,'Project Follow up - Base'!$F$20:$F$96,$C79)
- INDEX(List!$Q:$Q,MATCH(P$2,List!$P:$P,0)))
* INDEX(List!$R:$R,MATCH(P$2,List!$P:$P,0)))</f>
        <v>0</v>
      </c>
      <c r="Q79" s="357">
        <f ca="1">IF(
COUNTIFS('Project Follow up - Base'!$S$20:$S$96,Q$2,'Project Follow up - Base'!$F$20:$F$96,$C79)&lt;= INDEX(List!$Q:$Q,MATCH(Q$2,List!$P:$P,0)),
0,
(COUNTIFS('Project Follow up - Base'!$S$20:$S$96,Q$2,'Project Follow up - Base'!$F$20:$F$96,$C79)
- INDEX(List!$Q:$Q,MATCH(Q$2,List!$P:$P,0)))
* INDEX(List!$R:$R,MATCH(Q$2,List!$P:$P,0)))</f>
        <v>0</v>
      </c>
      <c r="R79" s="357">
        <f ca="1">IF(
COUNTIFS('Project Follow up - Base'!$S$20:$S$96,R$2,'Project Follow up - Base'!$F$20:$F$96,$C79)&lt;= INDEX(List!$Q:$Q,MATCH(R$2,List!$P:$P,0)),
0,
(COUNTIFS('Project Follow up - Base'!$S$20:$S$96,R$2,'Project Follow up - Base'!$F$20:$F$96,$C79)
- INDEX(List!$Q:$Q,MATCH(R$2,List!$P:$P,0)))
* INDEX(List!$R:$R,MATCH(R$2,List!$P:$P,0)))</f>
        <v>0</v>
      </c>
      <c r="S79" s="357">
        <f ca="1">IF(
COUNTIFS('Project Follow up - Base'!$S$20:$S$96,S$2,'Project Follow up - Base'!$F$20:$F$96,$C79)&lt;= INDEX(List!$Q:$Q,MATCH(S$2,List!$P:$P,0)),
0,
(COUNTIFS('Project Follow up - Base'!$S$20:$S$96,S$2,'Project Follow up - Base'!$F$20:$F$96,$C79)
- INDEX(List!$Q:$Q,MATCH(S$2,List!$P:$P,0)))
* INDEX(List!$R:$R,MATCH(S$2,List!$P:$P,0)))</f>
        <v>0</v>
      </c>
      <c r="T79" s="357">
        <f ca="1">IF(
COUNTIFS('Project Follow up - Base'!$S$20:$S$96,T$2,'Project Follow up - Base'!$F$20:$F$96,$C79)&lt;= INDEX(List!$Q:$Q,MATCH(T$2,List!$P:$P,0)),
0,
(COUNTIFS('Project Follow up - Base'!$S$20:$S$96,T$2,'Project Follow up - Base'!$F$20:$F$96,$C79)
- INDEX(List!$Q:$Q,MATCH(T$2,List!$P:$P,0)))
* INDEX(List!$R:$R,MATCH(T$2,List!$P:$P,0)))</f>
        <v>0</v>
      </c>
      <c r="U79" s="357">
        <f ca="1">IF(
COUNTIFS('Project Follow up - Base'!$S$20:$S$96,U$2,'Project Follow up - Base'!$F$20:$F$96,$C79)&lt;= INDEX(List!$Q:$Q,MATCH(U$2,List!$P:$P,0)),
0,
(COUNTIFS('Project Follow up - Base'!$S$20:$S$96,U$2,'Project Follow up - Base'!$F$20:$F$96,$C79)
- INDEX(List!$Q:$Q,MATCH(U$2,List!$P:$P,0)))
* INDEX(List!$R:$R,MATCH(U$2,List!$P:$P,0)))</f>
        <v>0</v>
      </c>
      <c r="V79" s="357">
        <f ca="1">IF(
COUNTIFS('Project Follow up - Base'!$S$20:$S$96,V$2,'Project Follow up - Base'!$F$20:$F$96,$C79)&lt;= INDEX(List!$Q:$Q,MATCH(V$2,List!$P:$P,0)),
0,
(COUNTIFS('Project Follow up - Base'!$S$20:$S$96,V$2,'Project Follow up - Base'!$F$20:$F$96,$C79)
- INDEX(List!$Q:$Q,MATCH(V$2,List!$P:$P,0)))
* INDEX(List!$R:$R,MATCH(V$2,List!$P:$P,0)))</f>
        <v>0</v>
      </c>
      <c r="W79" s="357">
        <f ca="1">IF(
COUNTIFS('Project Follow up - Base'!$S$20:$S$96,W$2,'Project Follow up - Base'!$F$20:$F$96,$C79)&lt;= INDEX(List!$Q:$Q,MATCH(W$2,List!$P:$P,0)),
0,
(COUNTIFS('Project Follow up - Base'!$S$20:$S$96,W$2,'Project Follow up - Base'!$F$20:$F$96,$C79)
- INDEX(List!$Q:$Q,MATCH(W$2,List!$P:$P,0)))
* INDEX(List!$R:$R,MATCH(W$2,List!$P:$P,0)))</f>
        <v>0</v>
      </c>
      <c r="X79" s="357">
        <f ca="1">IF(
COUNTIFS('Project Follow up - Base'!$S$20:$S$96,X$2,'Project Follow up - Base'!$F$20:$F$96,$C79)&lt;= INDEX(List!$Q:$Q,MATCH(X$2,List!$P:$P,0)),
0,
(COUNTIFS('Project Follow up - Base'!$S$20:$S$96,X$2,'Project Follow up - Base'!$F$20:$F$96,$C79)
- INDEX(List!$Q:$Q,MATCH(X$2,List!$P:$P,0)))
* INDEX(List!$R:$R,MATCH(X$2,List!$P:$P,0)))</f>
        <v>0</v>
      </c>
      <c r="Y79" s="357">
        <f ca="1">IF(
COUNTIFS('Project Follow up - Base'!$S$20:$S$96,Y$2,'Project Follow up - Base'!$F$20:$F$96,$C79)&lt;= INDEX(List!$Q:$Q,MATCH(Y$2,List!$P:$P,0)),
0,
(COUNTIFS('Project Follow up - Base'!$S$20:$S$96,Y$2,'Project Follow up - Base'!$F$20:$F$96,$C79)
- INDEX(List!$Q:$Q,MATCH(Y$2,List!$P:$P,0)))
* INDEX(List!$R:$R,MATCH(Y$2,List!$P:$P,0)))</f>
        <v>0</v>
      </c>
      <c r="Z79" s="357">
        <f ca="1">IF(
COUNTIFS('Project Follow up - Base'!$S$20:$S$96,Z$2,'Project Follow up - Base'!$F$20:$F$96,$C79)&lt;= INDEX(List!$Q:$Q,MATCH(Z$2,List!$P:$P,0)),
0,
(COUNTIFS('Project Follow up - Base'!$S$20:$S$96,Z$2,'Project Follow up - Base'!$F$20:$F$96,$C79)
- INDEX(List!$Q:$Q,MATCH(Z$2,List!$P:$P,0)))
* INDEX(List!$R:$R,MATCH(Z$2,List!$P:$P,0)))</f>
        <v>0</v>
      </c>
      <c r="AA79" s="357">
        <f ca="1">IF(
COUNTIFS('Project Follow up - Base'!$S$20:$S$96,AA$2,'Project Follow up - Base'!$F$20:$F$96,$C79)&lt;= INDEX(List!$Q:$Q,MATCH(AA$2,List!$P:$P,0)),
0,
(COUNTIFS('Project Follow up - Base'!$S$20:$S$96,AA$2,'Project Follow up - Base'!$F$20:$F$96,$C79)
- INDEX(List!$Q:$Q,MATCH(AA$2,List!$P:$P,0)))
* INDEX(List!$R:$R,MATCH(AA$2,List!$P:$P,0)))</f>
        <v>0</v>
      </c>
      <c r="AB79" s="357">
        <f ca="1">IF(
COUNTIFS('Project Follow up - Base'!$S$20:$S$96,AB$2,'Project Follow up - Base'!$F$20:$F$96,$C79)&lt;= INDEX(List!$Q:$Q,MATCH(AB$2,List!$P:$P,0)),
0,
(COUNTIFS('Project Follow up - Base'!$S$20:$S$96,AB$2,'Project Follow up - Base'!$F$20:$F$96,$C79)
- INDEX(List!$Q:$Q,MATCH(AB$2,List!$P:$P,0)))
* INDEX(List!$R:$R,MATCH(AB$2,List!$P:$P,0)))</f>
        <v>0</v>
      </c>
      <c r="AC79" s="357">
        <f ca="1">IF(
COUNTIFS('Project Follow up - Base'!$S$20:$S$96,AC$2,'Project Follow up - Base'!$F$20:$F$96,$C79)&lt;= INDEX(List!$Q:$Q,MATCH(AC$2,List!$P:$P,0)),
0,
(COUNTIFS('Project Follow up - Base'!$S$20:$S$96,AC$2,'Project Follow up - Base'!$F$20:$F$96,$C79)
- INDEX(List!$Q:$Q,MATCH(AC$2,List!$P:$P,0)))
* INDEX(List!$R:$R,MATCH(AC$2,List!$P:$P,0)))</f>
        <v>0</v>
      </c>
      <c r="AD79" s="357">
        <f ca="1">IF(
COUNTIFS('Project Follow up - Base'!$S$20:$S$96,AD$2,'Project Follow up - Base'!$F$20:$F$96,$C79)&lt;= INDEX(List!$Q:$Q,MATCH(AD$2,List!$P:$P,0)),
0,
(COUNTIFS('Project Follow up - Base'!$S$20:$S$96,AD$2,'Project Follow up - Base'!$F$20:$F$96,$C79)
- INDEX(List!$Q:$Q,MATCH(AD$2,List!$P:$P,0)))
* INDEX(List!$R:$R,MATCH(AD$2,List!$P:$P,0)))</f>
        <v>0</v>
      </c>
      <c r="AE79" s="357">
        <f ca="1">IF(
COUNTIFS('Project Follow up - Base'!$S$20:$S$96,AE$2,'Project Follow up - Base'!$F$20:$F$96,$C79)&lt;= INDEX(List!$Q:$Q,MATCH(AE$2,List!$P:$P,0)),
0,
(COUNTIFS('Project Follow up - Base'!$S$20:$S$96,AE$2,'Project Follow up - Base'!$F$20:$F$96,$C79)
- INDEX(List!$Q:$Q,MATCH(AE$2,List!$P:$P,0)))
* INDEX(List!$R:$R,MATCH(AE$2,List!$P:$P,0)))</f>
        <v>0</v>
      </c>
      <c r="AF79" s="357">
        <f ca="1">IF(
COUNTIFS('Project Follow up - Base'!$S$20:$S$96,AF$2,'Project Follow up - Base'!$F$20:$F$96,$C79)&lt;= INDEX(List!$Q:$Q,MATCH(AF$2,List!$P:$P,0)),
0,
(COUNTIFS('Project Follow up - Base'!$S$20:$S$96,AF$2,'Project Follow up - Base'!$F$20:$F$96,$C79)
- INDEX(List!$Q:$Q,MATCH(AF$2,List!$P:$P,0)))
* INDEX(List!$R:$R,MATCH(AF$2,List!$P:$P,0)))</f>
        <v>0</v>
      </c>
      <c r="AG79" s="357">
        <f ca="1">IF(
COUNTIFS('Project Follow up - Base'!$S$20:$S$96,AG$2,'Project Follow up - Base'!$F$20:$F$96,$C79)&lt;= INDEX(List!$Q:$Q,MATCH(AG$2,List!$P:$P,0)),
0,
(COUNTIFS('Project Follow up - Base'!$S$20:$S$96,AG$2,'Project Follow up - Base'!$F$20:$F$96,$C79)
- INDEX(List!$Q:$Q,MATCH(AG$2,List!$P:$P,0)))
* INDEX(List!$R:$R,MATCH(AG$2,List!$P:$P,0)))</f>
        <v>0</v>
      </c>
      <c r="AH79" s="357">
        <f ca="1">IF(
COUNTIFS('Project Follow up - Base'!$S$20:$S$96,AH$2,'Project Follow up - Base'!$F$20:$F$96,$C79)&lt;= INDEX(List!$Q:$Q,MATCH(AH$2,List!$P:$P,0)),
0,
(COUNTIFS('Project Follow up - Base'!$S$20:$S$96,AH$2,'Project Follow up - Base'!$F$20:$F$96,$C79)
- INDEX(List!$Q:$Q,MATCH(AH$2,List!$P:$P,0)))
* INDEX(List!$R:$R,MATCH(AH$2,List!$P:$P,0)))</f>
        <v>0</v>
      </c>
      <c r="AI79" s="357">
        <f ca="1">IF(
COUNTIFS('Project Follow up - Base'!$S$20:$S$96,AI$2,'Project Follow up - Base'!$F$20:$F$96,$C79)&lt;= INDEX(List!$Q:$Q,MATCH(AI$2,List!$P:$P,0)),
0,
(COUNTIFS('Project Follow up - Base'!$S$20:$S$96,AI$2,'Project Follow up - Base'!$F$20:$F$96,$C79)
- INDEX(List!$Q:$Q,MATCH(AI$2,List!$P:$P,0)))
* INDEX(List!$R:$R,MATCH(AI$2,List!$P:$P,0)))</f>
        <v>0</v>
      </c>
      <c r="AJ79" s="357">
        <f ca="1">IF(
COUNTIFS('Project Follow up - Base'!$S$20:$S$96,AJ$2,'Project Follow up - Base'!$F$20:$F$96,$C79)&lt;= INDEX(List!$Q:$Q,MATCH(AJ$2,List!$P:$P,0)),
0,
(COUNTIFS('Project Follow up - Base'!$S$20:$S$96,AJ$2,'Project Follow up - Base'!$F$20:$F$96,$C79)
- INDEX(List!$Q:$Q,MATCH(AJ$2,List!$P:$P,0)))
* INDEX(List!$R:$R,MATCH(AJ$2,List!$P:$P,0)))</f>
        <v>0</v>
      </c>
      <c r="AK79" s="357">
        <f ca="1">IF(
COUNTIFS('Project Follow up - Base'!$S$20:$S$96,AK$2,'Project Follow up - Base'!$F$20:$F$96,$C79)&lt;= INDEX(List!$Q:$Q,MATCH(AK$2,List!$P:$P,0)),
0,
(COUNTIFS('Project Follow up - Base'!$S$20:$S$96,AK$2,'Project Follow up - Base'!$F$20:$F$96,$C79)
- INDEX(List!$Q:$Q,MATCH(AK$2,List!$P:$P,0)))
* INDEX(List!$R:$R,MATCH(AK$2,List!$P:$P,0)))</f>
        <v>0</v>
      </c>
      <c r="AL79" s="357">
        <f ca="1">IF(
COUNTIFS('Project Follow up - Base'!$S$20:$S$96,AL$2,'Project Follow up - Base'!$F$20:$F$96,$C79)&lt;= INDEX(List!$Q:$Q,MATCH(AL$2,List!$P:$P,0)),
0,
(COUNTIFS('Project Follow up - Base'!$S$20:$S$96,AL$2,'Project Follow up - Base'!$F$20:$F$96,$C79)
- INDEX(List!$Q:$Q,MATCH(AL$2,List!$P:$P,0)))
* INDEX(List!$R:$R,MATCH(AL$2,List!$P:$P,0)))</f>
        <v>0</v>
      </c>
      <c r="AM79" s="357">
        <f ca="1">IF(
COUNTIFS('Project Follow up - Base'!$S$20:$S$96,AM$2,'Project Follow up - Base'!$F$20:$F$96,$C79)&lt;= INDEX(List!$Q:$Q,MATCH(AM$2,List!$P:$P,0)),
0,
(COUNTIFS('Project Follow up - Base'!$S$20:$S$96,AM$2,'Project Follow up - Base'!$F$20:$F$96,$C79)
- INDEX(List!$Q:$Q,MATCH(AM$2,List!$P:$P,0)))
* INDEX(List!$R:$R,MATCH(AM$2,List!$P:$P,0)))</f>
        <v>0</v>
      </c>
      <c r="AN79" s="357">
        <f ca="1">IF(
COUNTIFS('Project Follow up - Base'!$S$20:$S$96,AN$2,'Project Follow up - Base'!$F$20:$F$96,$C79)&lt;= INDEX(List!$Q:$Q,MATCH(AN$2,List!$P:$P,0)),
0,
(COUNTIFS('Project Follow up - Base'!$S$20:$S$96,AN$2,'Project Follow up - Base'!$F$20:$F$96,$C79)
- INDEX(List!$Q:$Q,MATCH(AN$2,List!$P:$P,0)))
* INDEX(List!$R:$R,MATCH(AN$2,List!$P:$P,0)))</f>
        <v>0</v>
      </c>
      <c r="AO79" s="357">
        <f ca="1">IF(
COUNTIFS('Project Follow up - Base'!$S$20:$S$96,AO$2,'Project Follow up - Base'!$F$20:$F$96,$C79)&lt;= INDEX(List!$Q:$Q,MATCH(AO$2,List!$P:$P,0)),
0,
(COUNTIFS('Project Follow up - Base'!$S$20:$S$96,AO$2,'Project Follow up - Base'!$F$20:$F$96,$C79)
- INDEX(List!$Q:$Q,MATCH(AO$2,List!$P:$P,0)))
* INDEX(List!$R:$R,MATCH(AO$2,List!$P:$P,0)))</f>
        <v>0</v>
      </c>
      <c r="AP79" s="357">
        <f ca="1">IF(
COUNTIFS('Project Follow up - Base'!$S$20:$S$96,AP$2,'Project Follow up - Base'!$F$20:$F$96,$C79)&lt;= INDEX(List!$Q:$Q,MATCH(AP$2,List!$P:$P,0)),
0,
(COUNTIFS('Project Follow up - Base'!$S$20:$S$96,AP$2,'Project Follow up - Base'!$F$20:$F$96,$C79)
- INDEX(List!$Q:$Q,MATCH(AP$2,List!$P:$P,0)))
* INDEX(List!$R:$R,MATCH(AP$2,List!$P:$P,0)))</f>
        <v>0</v>
      </c>
      <c r="AQ79" s="357">
        <f ca="1">IF(
COUNTIFS('Project Follow up - Base'!$S$20:$S$96,AQ$2,'Project Follow up - Base'!$F$20:$F$96,$C79)&lt;= INDEX(List!$Q:$Q,MATCH(AQ$2,List!$P:$P,0)),
0,
(COUNTIFS('Project Follow up - Base'!$S$20:$S$96,AQ$2,'Project Follow up - Base'!$F$20:$F$96,$C79)
- INDEX(List!$Q:$Q,MATCH(AQ$2,List!$P:$P,0)))
* INDEX(List!$R:$R,MATCH(AQ$2,List!$P:$P,0)))</f>
        <v>0</v>
      </c>
      <c r="AR79" s="357">
        <f ca="1">IF(
COUNTIFS('Project Follow up - Base'!$S$20:$S$96,AR$2,'Project Follow up - Base'!$F$20:$F$96,$C79)&lt;= INDEX(List!$Q:$Q,MATCH(AR$2,List!$P:$P,0)),
0,
(COUNTIFS('Project Follow up - Base'!$S$20:$S$96,AR$2,'Project Follow up - Base'!$F$20:$F$96,$C79)
- INDEX(List!$Q:$Q,MATCH(AR$2,List!$P:$P,0)))
* INDEX(List!$R:$R,MATCH(AR$2,List!$P:$P,0)))</f>
        <v>0</v>
      </c>
      <c r="AS79" s="357">
        <f ca="1">IF(
COUNTIFS('Project Follow up - Base'!$S$20:$S$96,AS$2,'Project Follow up - Base'!$F$20:$F$96,$C79)&lt;= INDEX(List!$Q:$Q,MATCH(AS$2,List!$P:$P,0)),
0,
(COUNTIFS('Project Follow up - Base'!$S$20:$S$96,AS$2,'Project Follow up - Base'!$F$20:$F$96,$C79)
- INDEX(List!$Q:$Q,MATCH(AS$2,List!$P:$P,0)))
* INDEX(List!$R:$R,MATCH(AS$2,List!$P:$P,0)))</f>
        <v>0</v>
      </c>
      <c r="AT79" s="357">
        <f ca="1">IF(
COUNTIFS('Project Follow up - Base'!$S$20:$S$96,AT$2,'Project Follow up - Base'!$F$20:$F$96,$C79)&lt;= INDEX(List!$Q:$Q,MATCH(AT$2,List!$P:$P,0)),
0,
(COUNTIFS('Project Follow up - Base'!$S$20:$S$96,AT$2,'Project Follow up - Base'!$F$20:$F$96,$C79)
- INDEX(List!$Q:$Q,MATCH(AT$2,List!$P:$P,0)))
* INDEX(List!$R:$R,MATCH(AT$2,List!$P:$P,0)))</f>
        <v>0</v>
      </c>
      <c r="AU79" s="357">
        <f ca="1">IF(
COUNTIFS('Project Follow up - Base'!$S$20:$S$96,AU$2,'Project Follow up - Base'!$F$20:$F$96,$C79)&lt;= INDEX(List!$Q:$Q,MATCH(AU$2,List!$P:$P,0)),
0,
(COUNTIFS('Project Follow up - Base'!$S$20:$S$96,AU$2,'Project Follow up - Base'!$F$20:$F$96,$C79)
- INDEX(List!$Q:$Q,MATCH(AU$2,List!$P:$P,0)))
* INDEX(List!$R:$R,MATCH(AU$2,List!$P:$P,0)))</f>
        <v>0</v>
      </c>
      <c r="AV79" s="357">
        <f ca="1">IF(
COUNTIFS('Project Follow up - Base'!$S$20:$S$96,AV$2,'Project Follow up - Base'!$F$20:$F$96,$C79)&lt;= INDEX(List!$Q:$Q,MATCH(AV$2,List!$P:$P,0)),
0,
(COUNTIFS('Project Follow up - Base'!$S$20:$S$96,AV$2,'Project Follow up - Base'!$F$20:$F$96,$C79)
- INDEX(List!$Q:$Q,MATCH(AV$2,List!$P:$P,0)))
* INDEX(List!$R:$R,MATCH(AV$2,List!$P:$P,0)))</f>
        <v>0</v>
      </c>
      <c r="AW79" s="357">
        <f ca="1">IF(
COUNTIFS('Project Follow up - Base'!$S$20:$S$96,AW$2,'Project Follow up - Base'!$F$20:$F$96,$C79)&lt;= INDEX(List!$Q:$Q,MATCH(AW$2,List!$P:$P,0)),
0,
(COUNTIFS('Project Follow up - Base'!$S$20:$S$96,AW$2,'Project Follow up - Base'!$F$20:$F$96,$C79)
- INDEX(List!$Q:$Q,MATCH(AW$2,List!$P:$P,0)))
* INDEX(List!$R:$R,MATCH(AW$2,List!$P:$P,0)))</f>
        <v>0</v>
      </c>
      <c r="AX79" s="357">
        <f ca="1">IF(
COUNTIFS('Project Follow up - Base'!$S$20:$S$96,AX$2,'Project Follow up - Base'!$F$20:$F$96,$C79)&lt;= INDEX(List!$Q:$Q,MATCH(AX$2,List!$P:$P,0)),
0,
(COUNTIFS('Project Follow up - Base'!$S$20:$S$96,AX$2,'Project Follow up - Base'!$F$20:$F$96,$C79)
- INDEX(List!$Q:$Q,MATCH(AX$2,List!$P:$P,0)))
* INDEX(List!$R:$R,MATCH(AX$2,List!$P:$P,0)))</f>
        <v>0</v>
      </c>
      <c r="AY79" s="357">
        <f ca="1">IF(
COUNTIFS('Project Follow up - Base'!$S$20:$S$96,AY$2,'Project Follow up - Base'!$F$20:$F$96,$C79)&lt;= INDEX(List!$Q:$Q,MATCH(AY$2,List!$P:$P,0)),
0,
(COUNTIFS('Project Follow up - Base'!$S$20:$S$96,AY$2,'Project Follow up - Base'!$F$20:$F$96,$C79)
- INDEX(List!$Q:$Q,MATCH(AY$2,List!$P:$P,0)))
* INDEX(List!$R:$R,MATCH(AY$2,List!$P:$P,0)))</f>
        <v>0</v>
      </c>
      <c r="AZ79" s="357">
        <f ca="1">IF(
COUNTIFS('Project Follow up - Base'!$S$20:$S$96,AZ$2,'Project Follow up - Base'!$F$20:$F$96,$C79)&lt;= INDEX(List!$Q:$Q,MATCH(AZ$2,List!$P:$P,0)),
0,
(COUNTIFS('Project Follow up - Base'!$S$20:$S$96,AZ$2,'Project Follow up - Base'!$F$20:$F$96,$C79)
- INDEX(List!$Q:$Q,MATCH(AZ$2,List!$P:$P,0)))
* INDEX(List!$R:$R,MATCH(AZ$2,List!$P:$P,0)))</f>
        <v>0</v>
      </c>
      <c r="BA79" s="357">
        <f ca="1">IF(
COUNTIFS('Project Follow up - Base'!$S$20:$S$96,BA$2,'Project Follow up - Base'!$F$20:$F$96,$C79)&lt;= INDEX(List!$Q:$Q,MATCH(BA$2,List!$P:$P,0)),
0,
(COUNTIFS('Project Follow up - Base'!$S$20:$S$96,BA$2,'Project Follow up - Base'!$F$20:$F$96,$C79)
- INDEX(List!$Q:$Q,MATCH(BA$2,List!$P:$P,0)))
* INDEX(List!$R:$R,MATCH(BA$2,List!$P:$P,0)))</f>
        <v>0</v>
      </c>
      <c r="BB79" s="357">
        <f ca="1">IF(
COUNTIFS('Project Follow up - Base'!$S$20:$S$96,BB$2,'Project Follow up - Base'!$F$20:$F$96,$C79)&lt;= INDEX(List!$Q:$Q,MATCH(BB$2,List!$P:$P,0)),
0,
(COUNTIFS('Project Follow up - Base'!$S$20:$S$96,BB$2,'Project Follow up - Base'!$F$20:$F$96,$C79)
- INDEX(List!$Q:$Q,MATCH(BB$2,List!$P:$P,0)))
* INDEX(List!$R:$R,MATCH(BB$2,List!$P:$P,0)))</f>
        <v>0</v>
      </c>
      <c r="BC79" s="357">
        <f ca="1">IF(
COUNTIFS('Project Follow up - Base'!$S$20:$S$96,BC$2,'Project Follow up - Base'!$F$20:$F$96,$C79)&lt;= INDEX(List!$Q:$Q,MATCH(BC$2,List!$P:$P,0)),
0,
(COUNTIFS('Project Follow up - Base'!$S$20:$S$96,BC$2,'Project Follow up - Base'!$F$20:$F$96,$C79)
- INDEX(List!$Q:$Q,MATCH(BC$2,List!$P:$P,0)))
* INDEX(List!$R:$R,MATCH(BC$2,List!$P:$P,0)))</f>
        <v>0</v>
      </c>
      <c r="BD79" s="357">
        <f ca="1">IF(
COUNTIFS('Project Follow up - Base'!$S$20:$S$96,BD$2,'Project Follow up - Base'!$F$20:$F$96,$C79)&lt;= INDEX(List!$Q:$Q,MATCH(BD$2,List!$P:$P,0)),
0,
(COUNTIFS('Project Follow up - Base'!$S$20:$S$96,BD$2,'Project Follow up - Base'!$F$20:$F$96,$C79)
- INDEX(List!$Q:$Q,MATCH(BD$2,List!$P:$P,0)))
* INDEX(List!$R:$R,MATCH(BD$2,List!$P:$P,0)))</f>
        <v>0</v>
      </c>
      <c r="BE79" s="357">
        <f ca="1">IF(
COUNTIFS('Project Follow up - Base'!$S$20:$S$96,BE$2,'Project Follow up - Base'!$F$20:$F$96,$C79)&lt;= INDEX(List!$Q:$Q,MATCH(BE$2,List!$P:$P,0)),
0,
(COUNTIFS('Project Follow up - Base'!$S$20:$S$96,BE$2,'Project Follow up - Base'!$F$20:$F$96,$C79)
- INDEX(List!$Q:$Q,MATCH(BE$2,List!$P:$P,0)))
* INDEX(List!$R:$R,MATCH(BE$2,List!$P:$P,0)))</f>
        <v>0</v>
      </c>
      <c r="BF79" s="357">
        <f ca="1">IF(
COUNTIFS('Project Follow up - Base'!$S$20:$S$96,BF$2,'Project Follow up - Base'!$F$20:$F$96,$C79)&lt;= INDEX(List!$Q:$Q,MATCH(BF$2,List!$P:$P,0)),
0,
(COUNTIFS('Project Follow up - Base'!$S$20:$S$96,BF$2,'Project Follow up - Base'!$F$20:$F$96,$C79)
- INDEX(List!$Q:$Q,MATCH(BF$2,List!$P:$P,0)))
* INDEX(List!$R:$R,MATCH(BF$2,List!$P:$P,0)))</f>
        <v>0</v>
      </c>
      <c r="BG79" s="357">
        <f ca="1">IF(
COUNTIFS('Project Follow up - Base'!$S$20:$S$96,BG$2,'Project Follow up - Base'!$F$20:$F$96,$C79)&lt;= INDEX(List!$Q:$Q,MATCH(BG$2,List!$P:$P,0)),
0,
(COUNTIFS('Project Follow up - Base'!$S$20:$S$96,BG$2,'Project Follow up - Base'!$F$20:$F$96,$C79)
- INDEX(List!$Q:$Q,MATCH(BG$2,List!$P:$P,0)))
* INDEX(List!$R:$R,MATCH(BG$2,List!$P:$P,0)))</f>
        <v>0</v>
      </c>
      <c r="BH79" s="357">
        <f ca="1">IF(
COUNTIFS('Project Follow up - Base'!$S$20:$S$96,BH$2,'Project Follow up - Base'!$F$20:$F$96,$C79)&lt;= INDEX(List!$Q:$Q,MATCH(BH$2,List!$P:$P,0)),
0,
(COUNTIFS('Project Follow up - Base'!$S$20:$S$96,BH$2,'Project Follow up - Base'!$F$20:$F$96,$C79)
- INDEX(List!$Q:$Q,MATCH(BH$2,List!$P:$P,0)))
* INDEX(List!$R:$R,MATCH(BH$2,List!$P:$P,0)))</f>
        <v>0</v>
      </c>
      <c r="BI79" s="357">
        <f ca="1">IF(
COUNTIFS('Project Follow up - Base'!$S$20:$S$96,BI$2,'Project Follow up - Base'!$F$20:$F$96,$C79)&lt;= INDEX(List!$Q:$Q,MATCH(BI$2,List!$P:$P,0)),
0,
(COUNTIFS('Project Follow up - Base'!$S$20:$S$96,BI$2,'Project Follow up - Base'!$F$20:$F$96,$C79)
- INDEX(List!$Q:$Q,MATCH(BI$2,List!$P:$P,0)))
* INDEX(List!$R:$R,MATCH(BI$2,List!$P:$P,0)))</f>
        <v>0</v>
      </c>
      <c r="BJ79" s="357">
        <f ca="1">IF(
COUNTIFS('Project Follow up - Base'!$S$20:$S$96,BJ$2,'Project Follow up - Base'!$F$20:$F$96,$C79)&lt;= INDEX(List!$Q:$Q,MATCH(BJ$2,List!$P:$P,0)),
0,
(COUNTIFS('Project Follow up - Base'!$S$20:$S$96,BJ$2,'Project Follow up - Base'!$F$20:$F$96,$C79)
- INDEX(List!$Q:$Q,MATCH(BJ$2,List!$P:$P,0)))
* INDEX(List!$R:$R,MATCH(BJ$2,List!$P:$P,0)))</f>
        <v>0</v>
      </c>
      <c r="BK79" s="357">
        <f ca="1">IF(
COUNTIFS('Project Follow up - Base'!$S$20:$S$96,BK$2,'Project Follow up - Base'!$F$20:$F$96,$C79)&lt;= INDEX(List!$Q:$Q,MATCH(BK$2,List!$P:$P,0)),
0,
(COUNTIFS('Project Follow up - Base'!$S$20:$S$96,BK$2,'Project Follow up - Base'!$F$20:$F$96,$C79)
- INDEX(List!$Q:$Q,MATCH(BK$2,List!$P:$P,0)))
* INDEX(List!$R:$R,MATCH(BK$2,List!$P:$P,0)))</f>
        <v>0</v>
      </c>
      <c r="BL79" s="357">
        <f ca="1">IF(
COUNTIFS('Project Follow up - Base'!$S$20:$S$96,BL$2,'Project Follow up - Base'!$F$20:$F$96,$C79)&lt;= INDEX(List!$Q:$Q,MATCH(BL$2,List!$P:$P,0)),
0,
(COUNTIFS('Project Follow up - Base'!$S$20:$S$96,BL$2,'Project Follow up - Base'!$F$20:$F$96,$C79)
- INDEX(List!$Q:$Q,MATCH(BL$2,List!$P:$P,0)))
* INDEX(List!$R:$R,MATCH(BL$2,List!$P:$P,0)))</f>
        <v>0</v>
      </c>
      <c r="BM79" s="357">
        <f ca="1">IF(
COUNTIFS('Project Follow up - Base'!$S$20:$S$96,BM$2,'Project Follow up - Base'!$F$20:$F$96,$C79)&lt;= INDEX(List!$Q:$Q,MATCH(BM$2,List!$P:$P,0)),
0,
(COUNTIFS('Project Follow up - Base'!$S$20:$S$96,BM$2,'Project Follow up - Base'!$F$20:$F$96,$C79)
- INDEX(List!$Q:$Q,MATCH(BM$2,List!$P:$P,0)))
* INDEX(List!$R:$R,MATCH(BM$2,List!$P:$P,0)))</f>
        <v>0</v>
      </c>
      <c r="BN79" s="357">
        <f ca="1">IF(
COUNTIFS('Project Follow up - Base'!$S$20:$S$96,BN$2,'Project Follow up - Base'!$F$20:$F$96,$C79)&lt;= INDEX(List!$Q:$Q,MATCH(BN$2,List!$P:$P,0)),
0,
(COUNTIFS('Project Follow up - Base'!$S$20:$S$96,BN$2,'Project Follow up - Base'!$F$20:$F$96,$C79)
- INDEX(List!$Q:$Q,MATCH(BN$2,List!$P:$P,0)))
* INDEX(List!$R:$R,MATCH(BN$2,List!$P:$P,0)))</f>
        <v>0</v>
      </c>
      <c r="BO79" s="357">
        <f ca="1">IF(
COUNTIFS('Project Follow up - Base'!$S$20:$S$96,BO$2,'Project Follow up - Base'!$F$20:$F$96,$C79)&lt;= INDEX(List!$Q:$Q,MATCH(BO$2,List!$P:$P,0)),
0,
(COUNTIFS('Project Follow up - Base'!$S$20:$S$96,BO$2,'Project Follow up - Base'!$F$20:$F$96,$C79)
- INDEX(List!$Q:$Q,MATCH(BO$2,List!$P:$P,0)))
* INDEX(List!$R:$R,MATCH(BO$2,List!$P:$P,0)))</f>
        <v>0</v>
      </c>
      <c r="BP79" s="357">
        <f ca="1">IF(
COUNTIFS('Project Follow up - Base'!$S$20:$S$96,BP$2,'Project Follow up - Base'!$F$20:$F$96,$C79)&lt;= INDEX(List!$Q:$Q,MATCH(BP$2,List!$P:$P,0)),
0,
(COUNTIFS('Project Follow up - Base'!$S$20:$S$96,BP$2,'Project Follow up - Base'!$F$20:$F$96,$C79)
- INDEX(List!$Q:$Q,MATCH(BP$2,List!$P:$P,0)))
* INDEX(List!$R:$R,MATCH(BP$2,List!$P:$P,0)))</f>
        <v>0</v>
      </c>
      <c r="BQ79" s="357">
        <f ca="1">IF(
COUNTIFS('Project Follow up - Base'!$S$20:$S$96,BQ$2,'Project Follow up - Base'!$F$20:$F$96,$C79)&lt;= INDEX(List!$Q:$Q,MATCH(BQ$2,List!$P:$P,0)),
0,
(COUNTIFS('Project Follow up - Base'!$S$20:$S$96,BQ$2,'Project Follow up - Base'!$F$20:$F$96,$C79)
- INDEX(List!$Q:$Q,MATCH(BQ$2,List!$P:$P,0)))
* INDEX(List!$R:$R,MATCH(BQ$2,List!$P:$P,0)))</f>
        <v>0</v>
      </c>
      <c r="BR79" s="357">
        <f ca="1">IF(
COUNTIFS('Project Follow up - Base'!$S$20:$S$96,BR$2,'Project Follow up - Base'!$F$20:$F$96,$C79)&lt;= INDEX(List!$Q:$Q,MATCH(BR$2,List!$P:$P,0)),
0,
(COUNTIFS('Project Follow up - Base'!$S$20:$S$96,BR$2,'Project Follow up - Base'!$F$20:$F$96,$C79)
- INDEX(List!$Q:$Q,MATCH(BR$2,List!$P:$P,0)))
* INDEX(List!$R:$R,MATCH(BR$2,List!$P:$P,0)))</f>
        <v>0</v>
      </c>
      <c r="BS79" s="357">
        <f ca="1">IF(
COUNTIFS('Project Follow up - Base'!$S$20:$S$96,BS$2,'Project Follow up - Base'!$F$20:$F$96,$C79)&lt;= INDEX(List!$Q:$Q,MATCH(BS$2,List!$P:$P,0)),
0,
(COUNTIFS('Project Follow up - Base'!$S$20:$S$96,BS$2,'Project Follow up - Base'!$F$20:$F$96,$C79)
- INDEX(List!$Q:$Q,MATCH(BS$2,List!$P:$P,0)))
* INDEX(List!$R:$R,MATCH(BS$2,List!$P:$P,0)))</f>
        <v>0</v>
      </c>
      <c r="BT79" s="357">
        <f ca="1">IF(
COUNTIFS('Project Follow up - Base'!$S$20:$S$96,BT$2,'Project Follow up - Base'!$F$20:$F$96,$C79)&lt;= INDEX(List!$Q:$Q,MATCH(BT$2,List!$P:$P,0)),
0,
(COUNTIFS('Project Follow up - Base'!$S$20:$S$96,BT$2,'Project Follow up - Base'!$F$20:$F$96,$C79)
- INDEX(List!$Q:$Q,MATCH(BT$2,List!$P:$P,0)))
* INDEX(List!$R:$R,MATCH(BT$2,List!$P:$P,0)))</f>
        <v>0</v>
      </c>
      <c r="BU79" s="357">
        <f ca="1">IF(
COUNTIFS('Project Follow up - Base'!$S$20:$S$96,BU$2,'Project Follow up - Base'!$F$20:$F$96,$C79)&lt;= INDEX(List!$Q:$Q,MATCH(BU$2,List!$P:$P,0)),
0,
(COUNTIFS('Project Follow up - Base'!$S$20:$S$96,BU$2,'Project Follow up - Base'!$F$20:$F$96,$C79)
- INDEX(List!$Q:$Q,MATCH(BU$2,List!$P:$P,0)))
* INDEX(List!$R:$R,MATCH(BU$2,List!$P:$P,0)))</f>
        <v>0</v>
      </c>
      <c r="BV79" s="357">
        <f ca="1">IF(
COUNTIFS('Project Follow up - Base'!$S$20:$S$96,BV$2,'Project Follow up - Base'!$F$20:$F$96,$C79)&lt;= INDEX(List!$Q:$Q,MATCH(BV$2,List!$P:$P,0)),
0,
(COUNTIFS('Project Follow up - Base'!$S$20:$S$96,BV$2,'Project Follow up - Base'!$F$20:$F$96,$C79)
- INDEX(List!$Q:$Q,MATCH(BV$2,List!$P:$P,0)))
* INDEX(List!$R:$R,MATCH(BV$2,List!$P:$P,0)))</f>
        <v>0</v>
      </c>
      <c r="BW79" s="357">
        <f ca="1">IF(
COUNTIFS('Project Follow up - Base'!$S$20:$S$96,BW$2,'Project Follow up - Base'!$F$20:$F$96,$C79)&lt;= INDEX(List!$Q:$Q,MATCH(BW$2,List!$P:$P,0)),
0,
(COUNTIFS('Project Follow up - Base'!$S$20:$S$96,BW$2,'Project Follow up - Base'!$F$20:$F$96,$C79)
- INDEX(List!$Q:$Q,MATCH(BW$2,List!$P:$P,0)))
* INDEX(List!$R:$R,MATCH(BW$2,List!$P:$P,0)))</f>
        <v>0</v>
      </c>
      <c r="BX79" s="357">
        <f ca="1">IF(
COUNTIFS('Project Follow up - Base'!$S$20:$S$96,BX$2,'Project Follow up - Base'!$F$20:$F$96,$C79)&lt;= INDEX(List!$Q:$Q,MATCH(BX$2,List!$P:$P,0)),
0,
(COUNTIFS('Project Follow up - Base'!$S$20:$S$96,BX$2,'Project Follow up - Base'!$F$20:$F$96,$C79)
- INDEX(List!$Q:$Q,MATCH(BX$2,List!$P:$P,0)))
* INDEX(List!$R:$R,MATCH(BX$2,List!$P:$P,0)))</f>
        <v>0</v>
      </c>
      <c r="BY79" s="357">
        <f ca="1">IF(
COUNTIFS('Project Follow up - Base'!$S$20:$S$96,BY$2,'Project Follow up - Base'!$F$20:$F$96,$C79)&lt;= INDEX(List!$Q:$Q,MATCH(BY$2,List!$P:$P,0)),
0,
(COUNTIFS('Project Follow up - Base'!$S$20:$S$96,BY$2,'Project Follow up - Base'!$F$20:$F$96,$C79)
- INDEX(List!$Q:$Q,MATCH(BY$2,List!$P:$P,0)))
* INDEX(List!$R:$R,MATCH(BY$2,List!$P:$P,0)))</f>
        <v>0</v>
      </c>
      <c r="BZ79" s="357">
        <f ca="1">IF(
COUNTIFS('Project Follow up - Base'!$S$20:$S$96,BZ$2,'Project Follow up - Base'!$F$20:$F$96,$C79)&lt;= INDEX(List!$Q:$Q,MATCH(BZ$2,List!$P:$P,0)),
0,
(COUNTIFS('Project Follow up - Base'!$S$20:$S$96,BZ$2,'Project Follow up - Base'!$F$20:$F$96,$C79)
- INDEX(List!$Q:$Q,MATCH(BZ$2,List!$P:$P,0)))
* INDEX(List!$R:$R,MATCH(BZ$2,List!$P:$P,0)))</f>
        <v>0</v>
      </c>
      <c r="CA79" s="357">
        <f ca="1">IF(
COUNTIFS('Project Follow up - Base'!$S$20:$S$96,CA$2,'Project Follow up - Base'!$F$20:$F$96,$C79)&lt;= INDEX(List!$Q:$Q,MATCH(CA$2,List!$P:$P,0)),
0,
(COUNTIFS('Project Follow up - Base'!$S$20:$S$96,CA$2,'Project Follow up - Base'!$F$20:$F$96,$C79)
- INDEX(List!$Q:$Q,MATCH(CA$2,List!$P:$P,0)))
* INDEX(List!$R:$R,MATCH(CA$2,List!$P:$P,0)))</f>
        <v>0</v>
      </c>
      <c r="CB79" s="357">
        <f ca="1">IF(
COUNTIFS('Project Follow up - Base'!$S$20:$S$96,CB$2,'Project Follow up - Base'!$F$20:$F$96,$C79)&lt;= INDEX(List!$Q:$Q,MATCH(CB$2,List!$P:$P,0)),
0,
(COUNTIFS('Project Follow up - Base'!$S$20:$S$96,CB$2,'Project Follow up - Base'!$F$20:$F$96,$C79)
- INDEX(List!$Q:$Q,MATCH(CB$2,List!$P:$P,0)))
* INDEX(List!$R:$R,MATCH(CB$2,List!$P:$P,0)))</f>
        <v>0</v>
      </c>
      <c r="CC79" s="357">
        <f ca="1">IF(
COUNTIFS('Project Follow up - Base'!$S$20:$S$96,CC$2,'Project Follow up - Base'!$F$20:$F$96,$C79)&lt;= INDEX(List!$Q:$Q,MATCH(CC$2,List!$P:$P,0)),
0,
(COUNTIFS('Project Follow up - Base'!$S$20:$S$96,CC$2,'Project Follow up - Base'!$F$20:$F$96,$C79)
- INDEX(List!$Q:$Q,MATCH(CC$2,List!$P:$P,0)))
* INDEX(List!$R:$R,MATCH(CC$2,List!$P:$P,0)))</f>
        <v>0</v>
      </c>
      <c r="CD79" s="357">
        <f ca="1">IF(
COUNTIFS('Project Follow up - Base'!$S$20:$S$96,CD$2,'Project Follow up - Base'!$F$20:$F$96,$C79)&lt;= INDEX(List!$Q:$Q,MATCH(CD$2,List!$P:$P,0)),
0,
(COUNTIFS('Project Follow up - Base'!$S$20:$S$96,CD$2,'Project Follow up - Base'!$F$20:$F$96,$C79)
- INDEX(List!$Q:$Q,MATCH(CD$2,List!$P:$P,0)))
* INDEX(List!$R:$R,MATCH(CD$2,List!$P:$P,0)))</f>
        <v>0</v>
      </c>
      <c r="CE79" s="357">
        <f ca="1">IF(
COUNTIFS('Project Follow up - Base'!$S$20:$S$96,CE$2,'Project Follow up - Base'!$F$20:$F$96,$C79)&lt;= INDEX(List!$Q:$Q,MATCH(CE$2,List!$P:$P,0)),
0,
(COUNTIFS('Project Follow up - Base'!$S$20:$S$96,CE$2,'Project Follow up - Base'!$F$20:$F$96,$C79)
- INDEX(List!$Q:$Q,MATCH(CE$2,List!$P:$P,0)))
* INDEX(List!$R:$R,MATCH(CE$2,List!$P:$P,0)))</f>
        <v>0</v>
      </c>
      <c r="CF79" s="357">
        <f ca="1">IF(
COUNTIFS('Project Follow up - Base'!$S$20:$S$96,CF$2,'Project Follow up - Base'!$F$20:$F$96,$C79)&lt;= INDEX(List!$Q:$Q,MATCH(CF$2,List!$P:$P,0)),
0,
(COUNTIFS('Project Follow up - Base'!$S$20:$S$96,CF$2,'Project Follow up - Base'!$F$20:$F$96,$C79)
- INDEX(List!$Q:$Q,MATCH(CF$2,List!$P:$P,0)))
* INDEX(List!$R:$R,MATCH(CF$2,List!$P:$P,0)))</f>
        <v>0</v>
      </c>
      <c r="CG79" s="357">
        <f ca="1">IF(
COUNTIFS('Project Follow up - Base'!$S$20:$S$96,CG$2,'Project Follow up - Base'!$F$20:$F$96,$C79)&lt;= INDEX(List!$Q:$Q,MATCH(CG$2,List!$P:$P,0)),
0,
(COUNTIFS('Project Follow up - Base'!$S$20:$S$96,CG$2,'Project Follow up - Base'!$F$20:$F$96,$C79)
- INDEX(List!$Q:$Q,MATCH(CG$2,List!$P:$P,0)))
* INDEX(List!$R:$R,MATCH(CG$2,List!$P:$P,0)))</f>
        <v>0</v>
      </c>
      <c r="CH79" s="357">
        <f ca="1">IF(
COUNTIFS('Project Follow up - Base'!$S$20:$S$96,CH$2,'Project Follow up - Base'!$F$20:$F$96,$C79)&lt;= INDEX(List!$Q:$Q,MATCH(CH$2,List!$P:$P,0)),
0,
(COUNTIFS('Project Follow up - Base'!$S$20:$S$96,CH$2,'Project Follow up - Base'!$F$20:$F$96,$C79)
- INDEX(List!$Q:$Q,MATCH(CH$2,List!$P:$P,0)))
* INDEX(List!$R:$R,MATCH(CH$2,List!$P:$P,0)))</f>
        <v>0</v>
      </c>
      <c r="CI79" s="357">
        <f ca="1">IF(
COUNTIFS('Project Follow up - Base'!$S$20:$S$96,CI$2,'Project Follow up - Base'!$F$20:$F$96,$C79)&lt;= INDEX(List!$Q:$Q,MATCH(CI$2,List!$P:$P,0)),
0,
(COUNTIFS('Project Follow up - Base'!$S$20:$S$96,CI$2,'Project Follow up - Base'!$F$20:$F$96,$C79)
- INDEX(List!$Q:$Q,MATCH(CI$2,List!$P:$P,0)))
* INDEX(List!$R:$R,MATCH(CI$2,List!$P:$P,0)))</f>
        <v>0</v>
      </c>
      <c r="CJ79" s="357">
        <f ca="1">IF(
COUNTIFS('Project Follow up - Base'!$S$20:$S$96,CJ$2,'Project Follow up - Base'!$F$20:$F$96,$C79)&lt;= INDEX(List!$Q:$Q,MATCH(CJ$2,List!$P:$P,0)),
0,
(COUNTIFS('Project Follow up - Base'!$S$20:$S$96,CJ$2,'Project Follow up - Base'!$F$20:$F$96,$C79)
- INDEX(List!$Q:$Q,MATCH(CJ$2,List!$P:$P,0)))
* INDEX(List!$R:$R,MATCH(CJ$2,List!$P:$P,0)))</f>
        <v>0</v>
      </c>
      <c r="CK79" s="357">
        <f ca="1">IF(
COUNTIFS('Project Follow up - Base'!$S$20:$S$96,CK$2,'Project Follow up - Base'!$F$20:$F$96,$C79)&lt;= INDEX(List!$Q:$Q,MATCH(CK$2,List!$P:$P,0)),
0,
(COUNTIFS('Project Follow up - Base'!$S$20:$S$96,CK$2,'Project Follow up - Base'!$F$20:$F$96,$C79)
- INDEX(List!$Q:$Q,MATCH(CK$2,List!$P:$P,0)))
* INDEX(List!$R:$R,MATCH(CK$2,List!$P:$P,0)))</f>
        <v>0</v>
      </c>
      <c r="CL79" s="357">
        <f ca="1">IF(
COUNTIFS('Project Follow up - Base'!$S$20:$S$96,CL$2,'Project Follow up - Base'!$F$20:$F$96,$C79)&lt;= INDEX(List!$Q:$Q,MATCH(CL$2,List!$P:$P,0)),
0,
(COUNTIFS('Project Follow up - Base'!$S$20:$S$96,CL$2,'Project Follow up - Base'!$F$20:$F$96,$C79)
- INDEX(List!$Q:$Q,MATCH(CL$2,List!$P:$P,0)))
* INDEX(List!$R:$R,MATCH(CL$2,List!$P:$P,0)))</f>
        <v>0</v>
      </c>
      <c r="CM79" s="357">
        <f ca="1">IF(
COUNTIFS('Project Follow up - Base'!$S$20:$S$96,CM$2,'Project Follow up - Base'!$F$20:$F$96,$C79)&lt;= INDEX(List!$Q:$Q,MATCH(CM$2,List!$P:$P,0)),
0,
(COUNTIFS('Project Follow up - Base'!$S$20:$S$96,CM$2,'Project Follow up - Base'!$F$20:$F$96,$C79)
- INDEX(List!$Q:$Q,MATCH(CM$2,List!$P:$P,0)))
* INDEX(List!$R:$R,MATCH(CM$2,List!$P:$P,0)))</f>
        <v>0</v>
      </c>
      <c r="CN79" s="357">
        <f ca="1">IF(
COUNTIFS('Project Follow up - Base'!$S$20:$S$96,CN$2,'Project Follow up - Base'!$F$20:$F$96,$C79)&lt;= INDEX(List!$Q:$Q,MATCH(CN$2,List!$P:$P,0)),
0,
(COUNTIFS('Project Follow up - Base'!$S$20:$S$96,CN$2,'Project Follow up - Base'!$F$20:$F$96,$C79)
- INDEX(List!$Q:$Q,MATCH(CN$2,List!$P:$P,0)))
* INDEX(List!$R:$R,MATCH(CN$2,List!$P:$P,0)))</f>
        <v>0</v>
      </c>
      <c r="CO79" s="357">
        <f ca="1">IF(
COUNTIFS('Project Follow up - Base'!$S$20:$S$96,CO$2,'Project Follow up - Base'!$F$20:$F$96,$C79)&lt;= INDEX(List!$Q:$Q,MATCH(CO$2,List!$P:$P,0)),
0,
(COUNTIFS('Project Follow up - Base'!$S$20:$S$96,CO$2,'Project Follow up - Base'!$F$20:$F$96,$C79)
- INDEX(List!$Q:$Q,MATCH(CO$2,List!$P:$P,0)))
* INDEX(List!$R:$R,MATCH(CO$2,List!$P:$P,0)))</f>
        <v>0</v>
      </c>
      <c r="CP79" s="357">
        <f ca="1">IF(
COUNTIFS('Project Follow up - Base'!$S$20:$S$96,CP$2,'Project Follow up - Base'!$F$20:$F$96,$C79)&lt;= INDEX(List!$Q:$Q,MATCH(CP$2,List!$P:$P,0)),
0,
(COUNTIFS('Project Follow up - Base'!$S$20:$S$96,CP$2,'Project Follow up - Base'!$F$20:$F$96,$C79)
- INDEX(List!$Q:$Q,MATCH(CP$2,List!$P:$P,0)))
* INDEX(List!$R:$R,MATCH(CP$2,List!$P:$P,0)))</f>
        <v>0</v>
      </c>
      <c r="CQ79" s="357">
        <f ca="1">IF(
COUNTIFS('Project Follow up - Base'!$S$20:$S$96,CQ$2,'Project Follow up - Base'!$F$20:$F$96,$C79)&lt;= INDEX(List!$Q:$Q,MATCH(CQ$2,List!$P:$P,0)),
0,
(COUNTIFS('Project Follow up - Base'!$S$20:$S$96,CQ$2,'Project Follow up - Base'!$F$20:$F$96,$C79)
- INDEX(List!$Q:$Q,MATCH(CQ$2,List!$P:$P,0)))
* INDEX(List!$R:$R,MATCH(CQ$2,List!$P:$P,0)))</f>
        <v>0</v>
      </c>
      <c r="CR79" s="357">
        <f ca="1">IF(
COUNTIFS('Project Follow up - Base'!$S$20:$S$96,CR$2,'Project Follow up - Base'!$F$20:$F$96,$C79)&lt;= INDEX(List!$Q:$Q,MATCH(CR$2,List!$P:$P,0)),
0,
(COUNTIFS('Project Follow up - Base'!$S$20:$S$96,CR$2,'Project Follow up - Base'!$F$20:$F$96,$C79)
- INDEX(List!$Q:$Q,MATCH(CR$2,List!$P:$P,0)))
* INDEX(List!$R:$R,MATCH(CR$2,List!$P:$P,0)))</f>
        <v>0</v>
      </c>
      <c r="CS79" s="357">
        <f ca="1">IF(
COUNTIFS('Project Follow up - Base'!$S$20:$S$96,CS$2,'Project Follow up - Base'!$F$20:$F$96,$C79)&lt;= INDEX(List!$Q:$Q,MATCH(CS$2,List!$P:$P,0)),
0,
(COUNTIFS('Project Follow up - Base'!$S$20:$S$96,CS$2,'Project Follow up - Base'!$F$20:$F$96,$C79)
- INDEX(List!$Q:$Q,MATCH(CS$2,List!$P:$P,0)))
* INDEX(List!$R:$R,MATCH(CS$2,List!$P:$P,0)))</f>
        <v>0</v>
      </c>
      <c r="CT79" s="357">
        <f ca="1">IF(
COUNTIFS('Project Follow up - Base'!$S$20:$S$96,CT$2,'Project Follow up - Base'!$F$20:$F$96,$C79)&lt;= INDEX(List!$Q:$Q,MATCH(CT$2,List!$P:$P,0)),
0,
(COUNTIFS('Project Follow up - Base'!$S$20:$S$96,CT$2,'Project Follow up - Base'!$F$20:$F$96,$C79)
- INDEX(List!$Q:$Q,MATCH(CT$2,List!$P:$P,0)))
* INDEX(List!$R:$R,MATCH(CT$2,List!$P:$P,0)))</f>
        <v>0</v>
      </c>
      <c r="CU79" s="357">
        <f ca="1">IF(
COUNTIFS('Project Follow up - Base'!$S$20:$S$96,CU$2,'Project Follow up - Base'!$F$20:$F$96,$C79)&lt;= INDEX(List!$Q:$Q,MATCH(CU$2,List!$P:$P,0)),
0,
(COUNTIFS('Project Follow up - Base'!$S$20:$S$96,CU$2,'Project Follow up - Base'!$F$20:$F$96,$C79)
- INDEX(List!$Q:$Q,MATCH(CU$2,List!$P:$P,0)))
* INDEX(List!$R:$R,MATCH(CU$2,List!$P:$P,0)))</f>
        <v>0</v>
      </c>
      <c r="CV79" s="357">
        <f ca="1">IF(
COUNTIFS('Project Follow up - Base'!$S$20:$S$96,CV$2,'Project Follow up - Base'!$F$20:$F$96,$C79)&lt;= INDEX(List!$Q:$Q,MATCH(CV$2,List!$P:$P,0)),
0,
(COUNTIFS('Project Follow up - Base'!$S$20:$S$96,CV$2,'Project Follow up - Base'!$F$20:$F$96,$C79)
- INDEX(List!$Q:$Q,MATCH(CV$2,List!$P:$P,0)))
* INDEX(List!$R:$R,MATCH(CV$2,List!$P:$P,0)))</f>
        <v>0</v>
      </c>
      <c r="CW79" s="357">
        <f ca="1">IF(
COUNTIFS('Project Follow up - Base'!$S$20:$S$96,CW$2,'Project Follow up - Base'!$F$20:$F$96,$C79)&lt;= INDEX(List!$Q:$Q,MATCH(CW$2,List!$P:$P,0)),
0,
(COUNTIFS('Project Follow up - Base'!$S$20:$S$96,CW$2,'Project Follow up - Base'!$F$20:$F$96,$C79)
- INDEX(List!$Q:$Q,MATCH(CW$2,List!$P:$P,0)))
* INDEX(List!$R:$R,MATCH(CW$2,List!$P:$P,0)))</f>
        <v>0</v>
      </c>
      <c r="CX79" s="357">
        <f ca="1">IF(
COUNTIFS('Project Follow up - Base'!$S$20:$S$96,CX$2,'Project Follow up - Base'!$F$20:$F$96,$C79)&lt;= INDEX(List!$Q:$Q,MATCH(CX$2,List!$P:$P,0)),
0,
(COUNTIFS('Project Follow up - Base'!$S$20:$S$96,CX$2,'Project Follow up - Base'!$F$20:$F$96,$C79)
- INDEX(List!$Q:$Q,MATCH(CX$2,List!$P:$P,0)))
* INDEX(List!$R:$R,MATCH(CX$2,List!$P:$P,0)))</f>
        <v>0</v>
      </c>
      <c r="CY79" s="357">
        <f ca="1">IF(
COUNTIFS('Project Follow up - Base'!$S$20:$S$96,CY$2,'Project Follow up - Base'!$F$20:$F$96,$C79)&lt;= INDEX(List!$Q:$Q,MATCH(CY$2,List!$P:$P,0)),
0,
(COUNTIFS('Project Follow up - Base'!$S$20:$S$96,CY$2,'Project Follow up - Base'!$F$20:$F$96,$C79)
- INDEX(List!$Q:$Q,MATCH(CY$2,List!$P:$P,0)))
* INDEX(List!$R:$R,MATCH(CY$2,List!$P:$P,0)))</f>
        <v>0</v>
      </c>
      <c r="CZ79" s="357">
        <f ca="1">IF(
COUNTIFS('Project Follow up - Base'!$S$20:$S$96,CZ$2,'Project Follow up - Base'!$F$20:$F$96,$C79)&lt;= INDEX(List!$Q:$Q,MATCH(CZ$2,List!$P:$P,0)),
0,
(COUNTIFS('Project Follow up - Base'!$S$20:$S$96,CZ$2,'Project Follow up - Base'!$F$20:$F$96,$C79)
- INDEX(List!$Q:$Q,MATCH(CZ$2,List!$P:$P,0)))
* INDEX(List!$R:$R,MATCH(CZ$2,List!$P:$P,0)))</f>
        <v>0</v>
      </c>
      <c r="DA79" s="357">
        <f ca="1">IF(
COUNTIFS('Project Follow up - Base'!$S$20:$S$96,DA$2,'Project Follow up - Base'!$F$20:$F$96,$C79)&lt;= INDEX(List!$Q:$Q,MATCH(DA$2,List!$P:$P,0)),
0,
(COUNTIFS('Project Follow up - Base'!$S$20:$S$96,DA$2,'Project Follow up - Base'!$F$20:$F$96,$C79)
- INDEX(List!$Q:$Q,MATCH(DA$2,List!$P:$P,0)))
* INDEX(List!$R:$R,MATCH(DA$2,List!$P:$P,0)))</f>
        <v>0</v>
      </c>
      <c r="DB79" s="357">
        <f ca="1">IF(
COUNTIFS('Project Follow up - Base'!$S$20:$S$96,DB$2,'Project Follow up - Base'!$F$20:$F$96,$C79)&lt;= INDEX(List!$Q:$Q,MATCH(DB$2,List!$P:$P,0)),
0,
(COUNTIFS('Project Follow up - Base'!$S$20:$S$96,DB$2,'Project Follow up - Base'!$F$20:$F$96,$C79)
- INDEX(List!$Q:$Q,MATCH(DB$2,List!$P:$P,0)))
* INDEX(List!$R:$R,MATCH(DB$2,List!$P:$P,0)))</f>
        <v>0</v>
      </c>
    </row>
    <row r="80" spans="1:106" x14ac:dyDescent="0.2">
      <c r="A80" s="353">
        <f>COUNTIF('Project Follow up - Base'!$F$20:$F$96,C80)</f>
        <v>0</v>
      </c>
      <c r="B80" s="353">
        <f>'Employees Summary'!B81</f>
        <v>0</v>
      </c>
      <c r="C80" s="353">
        <f>'Employees Summary'!C81</f>
        <v>0</v>
      </c>
      <c r="D80" s="354" t="str">
        <f>IF(C80=0,"", IF(A80&gt;0,1-(G80*[1]KPI!$C$3)-(H80*[1]KPI!$C$4),""))</f>
        <v/>
      </c>
      <c r="E80" s="365" t="str">
        <f>IF(OR(C80='Project Follow up - Base'!$D$17,C80='Project Follow up - Base'!$D$38,C80='Project Follow up - Base'!$D$74), IF(SUMIF(B:B,B80,A:A)=0,"", AVERAGEIF(B:B,B80,D:D)),"")</f>
        <v/>
      </c>
      <c r="F80" s="366">
        <f>SUMIF('Project Follow up - Base'!$F$20:$F$102,'Employees KPIs'!C80,'Project Follow up - Base'!$AA$20:$AA$102)</f>
        <v>0</v>
      </c>
      <c r="G80" s="355">
        <f>IF( F80=0,
   0,
   IF(
     F80-
     [1]KPI!$F$3
     &lt;0,0,
     F80-
     [1]KPI!$F$3
    )*
     [1]KPI!$G$3
)</f>
        <v>0</v>
      </c>
      <c r="H80" s="355">
        <f t="shared" ca="1" si="1"/>
        <v>0</v>
      </c>
      <c r="I80" s="356">
        <f ca="1">IF(
COUNTIFS('Project Follow up - Base'!$S$20:$S$96,I$2,'Project Follow up - Base'!$F$20:$F$96,$C80)&lt;= INDEX(List!$Q:$Q,MATCH(I$2,List!$P:$P,0)),
0,
(COUNTIFS('Project Follow up - Base'!$S$20:$S$96,I$2,'Project Follow up - Base'!$F$20:$F$96,$C80)
- INDEX(List!$Q:$Q,MATCH(I$2,List!$P:$P,0)))
* INDEX(List!$R:$R,MATCH(I$2,List!$P:$P,0)))</f>
        <v>0</v>
      </c>
      <c r="J80" s="357">
        <f ca="1">IF(
COUNTIFS('Project Follow up - Base'!$S$20:$S$96,J$2,'Project Follow up - Base'!$F$20:$F$96,$C80)&lt;= INDEX(List!$Q:$Q,MATCH(J$2,List!$P:$P,0)),
0,
(COUNTIFS('Project Follow up - Base'!$S$20:$S$96,J$2,'Project Follow up - Base'!$F$20:$F$96,$C80)
- INDEX(List!$Q:$Q,MATCH(J$2,List!$P:$P,0)))
* INDEX(List!$R:$R,MATCH(J$2,List!$P:$P,0)))</f>
        <v>0</v>
      </c>
      <c r="K80" s="357">
        <f ca="1">IF(
COUNTIFS('Project Follow up - Base'!$S$20:$S$96,K$2,'Project Follow up - Base'!$F$20:$F$96,$C80)&lt;= INDEX(List!$Q:$Q,MATCH(K$2,List!$P:$P,0)),
0,
(COUNTIFS('Project Follow up - Base'!$S$20:$S$96,K$2,'Project Follow up - Base'!$F$20:$F$96,$C80)
- INDEX(List!$Q:$Q,MATCH(K$2,List!$P:$P,0)))
* INDEX(List!$R:$R,MATCH(K$2,List!$P:$P,0)))</f>
        <v>0</v>
      </c>
      <c r="L80" s="357">
        <f ca="1">IF(
COUNTIFS('Project Follow up - Base'!$S$20:$S$96,L$2,'Project Follow up - Base'!$F$20:$F$96,$C80)&lt;= INDEX(List!$Q:$Q,MATCH(L$2,List!$P:$P,0)),
0,
(COUNTIFS('Project Follow up - Base'!$S$20:$S$96,L$2,'Project Follow up - Base'!$F$20:$F$96,$C80)
- INDEX(List!$Q:$Q,MATCH(L$2,List!$P:$P,0)))
* INDEX(List!$R:$R,MATCH(L$2,List!$P:$P,0)))</f>
        <v>0</v>
      </c>
      <c r="M80" s="357">
        <f ca="1">IF(
COUNTIFS('Project Follow up - Base'!$S$20:$S$96,M$2,'Project Follow up - Base'!$F$20:$F$96,$C80)&lt;= INDEX(List!$Q:$Q,MATCH(M$2,List!$P:$P,0)),
0,
(COUNTIFS('Project Follow up - Base'!$S$20:$S$96,M$2,'Project Follow up - Base'!$F$20:$F$96,$C80)
- INDEX(List!$Q:$Q,MATCH(M$2,List!$P:$P,0)))
* INDEX(List!$R:$R,MATCH(M$2,List!$P:$P,0)))</f>
        <v>0</v>
      </c>
      <c r="N80" s="357">
        <f ca="1">IF(
COUNTIFS('Project Follow up - Base'!$S$20:$S$96,N$2,'Project Follow up - Base'!$F$20:$F$96,$C80)&lt;= INDEX(List!$Q:$Q,MATCH(N$2,List!$P:$P,0)),
0,
(COUNTIFS('Project Follow up - Base'!$S$20:$S$96,N$2,'Project Follow up - Base'!$F$20:$F$96,$C80)
- INDEX(List!$Q:$Q,MATCH(N$2,List!$P:$P,0)))
* INDEX(List!$R:$R,MATCH(N$2,List!$P:$P,0)))</f>
        <v>0</v>
      </c>
      <c r="O80" s="357">
        <f ca="1">IF(
COUNTIFS('Project Follow up - Base'!$S$20:$S$96,O$2,'Project Follow up - Base'!$F$20:$F$96,$C80)&lt;= INDEX(List!$Q:$Q,MATCH(O$2,List!$P:$P,0)),
0,
(COUNTIFS('Project Follow up - Base'!$S$20:$S$96,O$2,'Project Follow up - Base'!$F$20:$F$96,$C80)
- INDEX(List!$Q:$Q,MATCH(O$2,List!$P:$P,0)))
* INDEX(List!$R:$R,MATCH(O$2,List!$P:$P,0)))</f>
        <v>0</v>
      </c>
      <c r="P80" s="357">
        <f ca="1">IF(
COUNTIFS('Project Follow up - Base'!$S$20:$S$96,P$2,'Project Follow up - Base'!$F$20:$F$96,$C80)&lt;= INDEX(List!$Q:$Q,MATCH(P$2,List!$P:$P,0)),
0,
(COUNTIFS('Project Follow up - Base'!$S$20:$S$96,P$2,'Project Follow up - Base'!$F$20:$F$96,$C80)
- INDEX(List!$Q:$Q,MATCH(P$2,List!$P:$P,0)))
* INDEX(List!$R:$R,MATCH(P$2,List!$P:$P,0)))</f>
        <v>0</v>
      </c>
      <c r="Q80" s="357">
        <f ca="1">IF(
COUNTIFS('Project Follow up - Base'!$S$20:$S$96,Q$2,'Project Follow up - Base'!$F$20:$F$96,$C80)&lt;= INDEX(List!$Q:$Q,MATCH(Q$2,List!$P:$P,0)),
0,
(COUNTIFS('Project Follow up - Base'!$S$20:$S$96,Q$2,'Project Follow up - Base'!$F$20:$F$96,$C80)
- INDEX(List!$Q:$Q,MATCH(Q$2,List!$P:$P,0)))
* INDEX(List!$R:$R,MATCH(Q$2,List!$P:$P,0)))</f>
        <v>0</v>
      </c>
      <c r="R80" s="357">
        <f ca="1">IF(
COUNTIFS('Project Follow up - Base'!$S$20:$S$96,R$2,'Project Follow up - Base'!$F$20:$F$96,$C80)&lt;= INDEX(List!$Q:$Q,MATCH(R$2,List!$P:$P,0)),
0,
(COUNTIFS('Project Follow up - Base'!$S$20:$S$96,R$2,'Project Follow up - Base'!$F$20:$F$96,$C80)
- INDEX(List!$Q:$Q,MATCH(R$2,List!$P:$P,0)))
* INDEX(List!$R:$R,MATCH(R$2,List!$P:$P,0)))</f>
        <v>0</v>
      </c>
      <c r="S80" s="357">
        <f ca="1">IF(
COUNTIFS('Project Follow up - Base'!$S$20:$S$96,S$2,'Project Follow up - Base'!$F$20:$F$96,$C80)&lt;= INDEX(List!$Q:$Q,MATCH(S$2,List!$P:$P,0)),
0,
(COUNTIFS('Project Follow up - Base'!$S$20:$S$96,S$2,'Project Follow up - Base'!$F$20:$F$96,$C80)
- INDEX(List!$Q:$Q,MATCH(S$2,List!$P:$P,0)))
* INDEX(List!$R:$R,MATCH(S$2,List!$P:$P,0)))</f>
        <v>0</v>
      </c>
      <c r="T80" s="357">
        <f ca="1">IF(
COUNTIFS('Project Follow up - Base'!$S$20:$S$96,T$2,'Project Follow up - Base'!$F$20:$F$96,$C80)&lt;= INDEX(List!$Q:$Q,MATCH(T$2,List!$P:$P,0)),
0,
(COUNTIFS('Project Follow up - Base'!$S$20:$S$96,T$2,'Project Follow up - Base'!$F$20:$F$96,$C80)
- INDEX(List!$Q:$Q,MATCH(T$2,List!$P:$P,0)))
* INDEX(List!$R:$R,MATCH(T$2,List!$P:$P,0)))</f>
        <v>0</v>
      </c>
      <c r="U80" s="357">
        <f ca="1">IF(
COUNTIFS('Project Follow up - Base'!$S$20:$S$96,U$2,'Project Follow up - Base'!$F$20:$F$96,$C80)&lt;= INDEX(List!$Q:$Q,MATCH(U$2,List!$P:$P,0)),
0,
(COUNTIFS('Project Follow up - Base'!$S$20:$S$96,U$2,'Project Follow up - Base'!$F$20:$F$96,$C80)
- INDEX(List!$Q:$Q,MATCH(U$2,List!$P:$P,0)))
* INDEX(List!$R:$R,MATCH(U$2,List!$P:$P,0)))</f>
        <v>0</v>
      </c>
      <c r="V80" s="357">
        <f ca="1">IF(
COUNTIFS('Project Follow up - Base'!$S$20:$S$96,V$2,'Project Follow up - Base'!$F$20:$F$96,$C80)&lt;= INDEX(List!$Q:$Q,MATCH(V$2,List!$P:$P,0)),
0,
(COUNTIFS('Project Follow up - Base'!$S$20:$S$96,V$2,'Project Follow up - Base'!$F$20:$F$96,$C80)
- INDEX(List!$Q:$Q,MATCH(V$2,List!$P:$P,0)))
* INDEX(List!$R:$R,MATCH(V$2,List!$P:$P,0)))</f>
        <v>0</v>
      </c>
      <c r="W80" s="357">
        <f ca="1">IF(
COUNTIFS('Project Follow up - Base'!$S$20:$S$96,W$2,'Project Follow up - Base'!$F$20:$F$96,$C80)&lt;= INDEX(List!$Q:$Q,MATCH(W$2,List!$P:$P,0)),
0,
(COUNTIFS('Project Follow up - Base'!$S$20:$S$96,W$2,'Project Follow up - Base'!$F$20:$F$96,$C80)
- INDEX(List!$Q:$Q,MATCH(W$2,List!$P:$P,0)))
* INDEX(List!$R:$R,MATCH(W$2,List!$P:$P,0)))</f>
        <v>0</v>
      </c>
      <c r="X80" s="357">
        <f ca="1">IF(
COUNTIFS('Project Follow up - Base'!$S$20:$S$96,X$2,'Project Follow up - Base'!$F$20:$F$96,$C80)&lt;= INDEX(List!$Q:$Q,MATCH(X$2,List!$P:$P,0)),
0,
(COUNTIFS('Project Follow up - Base'!$S$20:$S$96,X$2,'Project Follow up - Base'!$F$20:$F$96,$C80)
- INDEX(List!$Q:$Q,MATCH(X$2,List!$P:$P,0)))
* INDEX(List!$R:$R,MATCH(X$2,List!$P:$P,0)))</f>
        <v>0</v>
      </c>
      <c r="Y80" s="357">
        <f ca="1">IF(
COUNTIFS('Project Follow up - Base'!$S$20:$S$96,Y$2,'Project Follow up - Base'!$F$20:$F$96,$C80)&lt;= INDEX(List!$Q:$Q,MATCH(Y$2,List!$P:$P,0)),
0,
(COUNTIFS('Project Follow up - Base'!$S$20:$S$96,Y$2,'Project Follow up - Base'!$F$20:$F$96,$C80)
- INDEX(List!$Q:$Q,MATCH(Y$2,List!$P:$P,0)))
* INDEX(List!$R:$R,MATCH(Y$2,List!$P:$P,0)))</f>
        <v>0</v>
      </c>
      <c r="Z80" s="357">
        <f ca="1">IF(
COUNTIFS('Project Follow up - Base'!$S$20:$S$96,Z$2,'Project Follow up - Base'!$F$20:$F$96,$C80)&lt;= INDEX(List!$Q:$Q,MATCH(Z$2,List!$P:$P,0)),
0,
(COUNTIFS('Project Follow up - Base'!$S$20:$S$96,Z$2,'Project Follow up - Base'!$F$20:$F$96,$C80)
- INDEX(List!$Q:$Q,MATCH(Z$2,List!$P:$P,0)))
* INDEX(List!$R:$R,MATCH(Z$2,List!$P:$P,0)))</f>
        <v>0</v>
      </c>
      <c r="AA80" s="357">
        <f ca="1">IF(
COUNTIFS('Project Follow up - Base'!$S$20:$S$96,AA$2,'Project Follow up - Base'!$F$20:$F$96,$C80)&lt;= INDEX(List!$Q:$Q,MATCH(AA$2,List!$P:$P,0)),
0,
(COUNTIFS('Project Follow up - Base'!$S$20:$S$96,AA$2,'Project Follow up - Base'!$F$20:$F$96,$C80)
- INDEX(List!$Q:$Q,MATCH(AA$2,List!$P:$P,0)))
* INDEX(List!$R:$R,MATCH(AA$2,List!$P:$P,0)))</f>
        <v>0</v>
      </c>
      <c r="AB80" s="357">
        <f ca="1">IF(
COUNTIFS('Project Follow up - Base'!$S$20:$S$96,AB$2,'Project Follow up - Base'!$F$20:$F$96,$C80)&lt;= INDEX(List!$Q:$Q,MATCH(AB$2,List!$P:$P,0)),
0,
(COUNTIFS('Project Follow up - Base'!$S$20:$S$96,AB$2,'Project Follow up - Base'!$F$20:$F$96,$C80)
- INDEX(List!$Q:$Q,MATCH(AB$2,List!$P:$P,0)))
* INDEX(List!$R:$R,MATCH(AB$2,List!$P:$P,0)))</f>
        <v>0</v>
      </c>
      <c r="AC80" s="357">
        <f ca="1">IF(
COUNTIFS('Project Follow up - Base'!$S$20:$S$96,AC$2,'Project Follow up - Base'!$F$20:$F$96,$C80)&lt;= INDEX(List!$Q:$Q,MATCH(AC$2,List!$P:$P,0)),
0,
(COUNTIFS('Project Follow up - Base'!$S$20:$S$96,AC$2,'Project Follow up - Base'!$F$20:$F$96,$C80)
- INDEX(List!$Q:$Q,MATCH(AC$2,List!$P:$P,0)))
* INDEX(List!$R:$R,MATCH(AC$2,List!$P:$P,0)))</f>
        <v>0</v>
      </c>
      <c r="AD80" s="357">
        <f ca="1">IF(
COUNTIFS('Project Follow up - Base'!$S$20:$S$96,AD$2,'Project Follow up - Base'!$F$20:$F$96,$C80)&lt;= INDEX(List!$Q:$Q,MATCH(AD$2,List!$P:$P,0)),
0,
(COUNTIFS('Project Follow up - Base'!$S$20:$S$96,AD$2,'Project Follow up - Base'!$F$20:$F$96,$C80)
- INDEX(List!$Q:$Q,MATCH(AD$2,List!$P:$P,0)))
* INDEX(List!$R:$R,MATCH(AD$2,List!$P:$P,0)))</f>
        <v>0</v>
      </c>
      <c r="AE80" s="357">
        <f ca="1">IF(
COUNTIFS('Project Follow up - Base'!$S$20:$S$96,AE$2,'Project Follow up - Base'!$F$20:$F$96,$C80)&lt;= INDEX(List!$Q:$Q,MATCH(AE$2,List!$P:$P,0)),
0,
(COUNTIFS('Project Follow up - Base'!$S$20:$S$96,AE$2,'Project Follow up - Base'!$F$20:$F$96,$C80)
- INDEX(List!$Q:$Q,MATCH(AE$2,List!$P:$P,0)))
* INDEX(List!$R:$R,MATCH(AE$2,List!$P:$P,0)))</f>
        <v>0</v>
      </c>
      <c r="AF80" s="357">
        <f ca="1">IF(
COUNTIFS('Project Follow up - Base'!$S$20:$S$96,AF$2,'Project Follow up - Base'!$F$20:$F$96,$C80)&lt;= INDEX(List!$Q:$Q,MATCH(AF$2,List!$P:$P,0)),
0,
(COUNTIFS('Project Follow up - Base'!$S$20:$S$96,AF$2,'Project Follow up - Base'!$F$20:$F$96,$C80)
- INDEX(List!$Q:$Q,MATCH(AF$2,List!$P:$P,0)))
* INDEX(List!$R:$R,MATCH(AF$2,List!$P:$P,0)))</f>
        <v>0</v>
      </c>
      <c r="AG80" s="357">
        <f ca="1">IF(
COUNTIFS('Project Follow up - Base'!$S$20:$S$96,AG$2,'Project Follow up - Base'!$F$20:$F$96,$C80)&lt;= INDEX(List!$Q:$Q,MATCH(AG$2,List!$P:$P,0)),
0,
(COUNTIFS('Project Follow up - Base'!$S$20:$S$96,AG$2,'Project Follow up - Base'!$F$20:$F$96,$C80)
- INDEX(List!$Q:$Q,MATCH(AG$2,List!$P:$P,0)))
* INDEX(List!$R:$R,MATCH(AG$2,List!$P:$P,0)))</f>
        <v>0</v>
      </c>
      <c r="AH80" s="357">
        <f ca="1">IF(
COUNTIFS('Project Follow up - Base'!$S$20:$S$96,AH$2,'Project Follow up - Base'!$F$20:$F$96,$C80)&lt;= INDEX(List!$Q:$Q,MATCH(AH$2,List!$P:$P,0)),
0,
(COUNTIFS('Project Follow up - Base'!$S$20:$S$96,AH$2,'Project Follow up - Base'!$F$20:$F$96,$C80)
- INDEX(List!$Q:$Q,MATCH(AH$2,List!$P:$P,0)))
* INDEX(List!$R:$R,MATCH(AH$2,List!$P:$P,0)))</f>
        <v>0</v>
      </c>
      <c r="AI80" s="357">
        <f ca="1">IF(
COUNTIFS('Project Follow up - Base'!$S$20:$S$96,AI$2,'Project Follow up - Base'!$F$20:$F$96,$C80)&lt;= INDEX(List!$Q:$Q,MATCH(AI$2,List!$P:$P,0)),
0,
(COUNTIFS('Project Follow up - Base'!$S$20:$S$96,AI$2,'Project Follow up - Base'!$F$20:$F$96,$C80)
- INDEX(List!$Q:$Q,MATCH(AI$2,List!$P:$P,0)))
* INDEX(List!$R:$R,MATCH(AI$2,List!$P:$P,0)))</f>
        <v>0</v>
      </c>
      <c r="AJ80" s="357">
        <f ca="1">IF(
COUNTIFS('Project Follow up - Base'!$S$20:$S$96,AJ$2,'Project Follow up - Base'!$F$20:$F$96,$C80)&lt;= INDEX(List!$Q:$Q,MATCH(AJ$2,List!$P:$P,0)),
0,
(COUNTIFS('Project Follow up - Base'!$S$20:$S$96,AJ$2,'Project Follow up - Base'!$F$20:$F$96,$C80)
- INDEX(List!$Q:$Q,MATCH(AJ$2,List!$P:$P,0)))
* INDEX(List!$R:$R,MATCH(AJ$2,List!$P:$P,0)))</f>
        <v>0</v>
      </c>
      <c r="AK80" s="357">
        <f ca="1">IF(
COUNTIFS('Project Follow up - Base'!$S$20:$S$96,AK$2,'Project Follow up - Base'!$F$20:$F$96,$C80)&lt;= INDEX(List!$Q:$Q,MATCH(AK$2,List!$P:$P,0)),
0,
(COUNTIFS('Project Follow up - Base'!$S$20:$S$96,AK$2,'Project Follow up - Base'!$F$20:$F$96,$C80)
- INDEX(List!$Q:$Q,MATCH(AK$2,List!$P:$P,0)))
* INDEX(List!$R:$R,MATCH(AK$2,List!$P:$P,0)))</f>
        <v>0</v>
      </c>
      <c r="AL80" s="357">
        <f ca="1">IF(
COUNTIFS('Project Follow up - Base'!$S$20:$S$96,AL$2,'Project Follow up - Base'!$F$20:$F$96,$C80)&lt;= INDEX(List!$Q:$Q,MATCH(AL$2,List!$P:$P,0)),
0,
(COUNTIFS('Project Follow up - Base'!$S$20:$S$96,AL$2,'Project Follow up - Base'!$F$20:$F$96,$C80)
- INDEX(List!$Q:$Q,MATCH(AL$2,List!$P:$P,0)))
* INDEX(List!$R:$R,MATCH(AL$2,List!$P:$P,0)))</f>
        <v>0</v>
      </c>
      <c r="AM80" s="357">
        <f ca="1">IF(
COUNTIFS('Project Follow up - Base'!$S$20:$S$96,AM$2,'Project Follow up - Base'!$F$20:$F$96,$C80)&lt;= INDEX(List!$Q:$Q,MATCH(AM$2,List!$P:$P,0)),
0,
(COUNTIFS('Project Follow up - Base'!$S$20:$S$96,AM$2,'Project Follow up - Base'!$F$20:$F$96,$C80)
- INDEX(List!$Q:$Q,MATCH(AM$2,List!$P:$P,0)))
* INDEX(List!$R:$R,MATCH(AM$2,List!$P:$P,0)))</f>
        <v>0</v>
      </c>
      <c r="AN80" s="357">
        <f ca="1">IF(
COUNTIFS('Project Follow up - Base'!$S$20:$S$96,AN$2,'Project Follow up - Base'!$F$20:$F$96,$C80)&lt;= INDEX(List!$Q:$Q,MATCH(AN$2,List!$P:$P,0)),
0,
(COUNTIFS('Project Follow up - Base'!$S$20:$S$96,AN$2,'Project Follow up - Base'!$F$20:$F$96,$C80)
- INDEX(List!$Q:$Q,MATCH(AN$2,List!$P:$P,0)))
* INDEX(List!$R:$R,MATCH(AN$2,List!$P:$P,0)))</f>
        <v>0</v>
      </c>
      <c r="AO80" s="357">
        <f ca="1">IF(
COUNTIFS('Project Follow up - Base'!$S$20:$S$96,AO$2,'Project Follow up - Base'!$F$20:$F$96,$C80)&lt;= INDEX(List!$Q:$Q,MATCH(AO$2,List!$P:$P,0)),
0,
(COUNTIFS('Project Follow up - Base'!$S$20:$S$96,AO$2,'Project Follow up - Base'!$F$20:$F$96,$C80)
- INDEX(List!$Q:$Q,MATCH(AO$2,List!$P:$P,0)))
* INDEX(List!$R:$R,MATCH(AO$2,List!$P:$P,0)))</f>
        <v>0</v>
      </c>
      <c r="AP80" s="357">
        <f ca="1">IF(
COUNTIFS('Project Follow up - Base'!$S$20:$S$96,AP$2,'Project Follow up - Base'!$F$20:$F$96,$C80)&lt;= INDEX(List!$Q:$Q,MATCH(AP$2,List!$P:$P,0)),
0,
(COUNTIFS('Project Follow up - Base'!$S$20:$S$96,AP$2,'Project Follow up - Base'!$F$20:$F$96,$C80)
- INDEX(List!$Q:$Q,MATCH(AP$2,List!$P:$P,0)))
* INDEX(List!$R:$R,MATCH(AP$2,List!$P:$P,0)))</f>
        <v>0</v>
      </c>
      <c r="AQ80" s="357">
        <f ca="1">IF(
COUNTIFS('Project Follow up - Base'!$S$20:$S$96,AQ$2,'Project Follow up - Base'!$F$20:$F$96,$C80)&lt;= INDEX(List!$Q:$Q,MATCH(AQ$2,List!$P:$P,0)),
0,
(COUNTIFS('Project Follow up - Base'!$S$20:$S$96,AQ$2,'Project Follow up - Base'!$F$20:$F$96,$C80)
- INDEX(List!$Q:$Q,MATCH(AQ$2,List!$P:$P,0)))
* INDEX(List!$R:$R,MATCH(AQ$2,List!$P:$P,0)))</f>
        <v>0</v>
      </c>
      <c r="AR80" s="357">
        <f ca="1">IF(
COUNTIFS('Project Follow up - Base'!$S$20:$S$96,AR$2,'Project Follow up - Base'!$F$20:$F$96,$C80)&lt;= INDEX(List!$Q:$Q,MATCH(AR$2,List!$P:$P,0)),
0,
(COUNTIFS('Project Follow up - Base'!$S$20:$S$96,AR$2,'Project Follow up - Base'!$F$20:$F$96,$C80)
- INDEX(List!$Q:$Q,MATCH(AR$2,List!$P:$P,0)))
* INDEX(List!$R:$R,MATCH(AR$2,List!$P:$P,0)))</f>
        <v>0</v>
      </c>
      <c r="AS80" s="357">
        <f ca="1">IF(
COUNTIFS('Project Follow up - Base'!$S$20:$S$96,AS$2,'Project Follow up - Base'!$F$20:$F$96,$C80)&lt;= INDEX(List!$Q:$Q,MATCH(AS$2,List!$P:$P,0)),
0,
(COUNTIFS('Project Follow up - Base'!$S$20:$S$96,AS$2,'Project Follow up - Base'!$F$20:$F$96,$C80)
- INDEX(List!$Q:$Q,MATCH(AS$2,List!$P:$P,0)))
* INDEX(List!$R:$R,MATCH(AS$2,List!$P:$P,0)))</f>
        <v>0</v>
      </c>
      <c r="AT80" s="357">
        <f ca="1">IF(
COUNTIFS('Project Follow up - Base'!$S$20:$S$96,AT$2,'Project Follow up - Base'!$F$20:$F$96,$C80)&lt;= INDEX(List!$Q:$Q,MATCH(AT$2,List!$P:$P,0)),
0,
(COUNTIFS('Project Follow up - Base'!$S$20:$S$96,AT$2,'Project Follow up - Base'!$F$20:$F$96,$C80)
- INDEX(List!$Q:$Q,MATCH(AT$2,List!$P:$P,0)))
* INDEX(List!$R:$R,MATCH(AT$2,List!$P:$P,0)))</f>
        <v>0</v>
      </c>
      <c r="AU80" s="357">
        <f ca="1">IF(
COUNTIFS('Project Follow up - Base'!$S$20:$S$96,AU$2,'Project Follow up - Base'!$F$20:$F$96,$C80)&lt;= INDEX(List!$Q:$Q,MATCH(AU$2,List!$P:$P,0)),
0,
(COUNTIFS('Project Follow up - Base'!$S$20:$S$96,AU$2,'Project Follow up - Base'!$F$20:$F$96,$C80)
- INDEX(List!$Q:$Q,MATCH(AU$2,List!$P:$P,0)))
* INDEX(List!$R:$R,MATCH(AU$2,List!$P:$P,0)))</f>
        <v>0</v>
      </c>
      <c r="AV80" s="357">
        <f ca="1">IF(
COUNTIFS('Project Follow up - Base'!$S$20:$S$96,AV$2,'Project Follow up - Base'!$F$20:$F$96,$C80)&lt;= INDEX(List!$Q:$Q,MATCH(AV$2,List!$P:$P,0)),
0,
(COUNTIFS('Project Follow up - Base'!$S$20:$S$96,AV$2,'Project Follow up - Base'!$F$20:$F$96,$C80)
- INDEX(List!$Q:$Q,MATCH(AV$2,List!$P:$P,0)))
* INDEX(List!$R:$R,MATCH(AV$2,List!$P:$P,0)))</f>
        <v>0</v>
      </c>
      <c r="AW80" s="357">
        <f ca="1">IF(
COUNTIFS('Project Follow up - Base'!$S$20:$S$96,AW$2,'Project Follow up - Base'!$F$20:$F$96,$C80)&lt;= INDEX(List!$Q:$Q,MATCH(AW$2,List!$P:$P,0)),
0,
(COUNTIFS('Project Follow up - Base'!$S$20:$S$96,AW$2,'Project Follow up - Base'!$F$20:$F$96,$C80)
- INDEX(List!$Q:$Q,MATCH(AW$2,List!$P:$P,0)))
* INDEX(List!$R:$R,MATCH(AW$2,List!$P:$P,0)))</f>
        <v>0</v>
      </c>
      <c r="AX80" s="357">
        <f ca="1">IF(
COUNTIFS('Project Follow up - Base'!$S$20:$S$96,AX$2,'Project Follow up - Base'!$F$20:$F$96,$C80)&lt;= INDEX(List!$Q:$Q,MATCH(AX$2,List!$P:$P,0)),
0,
(COUNTIFS('Project Follow up - Base'!$S$20:$S$96,AX$2,'Project Follow up - Base'!$F$20:$F$96,$C80)
- INDEX(List!$Q:$Q,MATCH(AX$2,List!$P:$P,0)))
* INDEX(List!$R:$R,MATCH(AX$2,List!$P:$P,0)))</f>
        <v>0</v>
      </c>
      <c r="AY80" s="357">
        <f ca="1">IF(
COUNTIFS('Project Follow up - Base'!$S$20:$S$96,AY$2,'Project Follow up - Base'!$F$20:$F$96,$C80)&lt;= INDEX(List!$Q:$Q,MATCH(AY$2,List!$P:$P,0)),
0,
(COUNTIFS('Project Follow up - Base'!$S$20:$S$96,AY$2,'Project Follow up - Base'!$F$20:$F$96,$C80)
- INDEX(List!$Q:$Q,MATCH(AY$2,List!$P:$P,0)))
* INDEX(List!$R:$R,MATCH(AY$2,List!$P:$P,0)))</f>
        <v>0</v>
      </c>
      <c r="AZ80" s="357">
        <f ca="1">IF(
COUNTIFS('Project Follow up - Base'!$S$20:$S$96,AZ$2,'Project Follow up - Base'!$F$20:$F$96,$C80)&lt;= INDEX(List!$Q:$Q,MATCH(AZ$2,List!$P:$P,0)),
0,
(COUNTIFS('Project Follow up - Base'!$S$20:$S$96,AZ$2,'Project Follow up - Base'!$F$20:$F$96,$C80)
- INDEX(List!$Q:$Q,MATCH(AZ$2,List!$P:$P,0)))
* INDEX(List!$R:$R,MATCH(AZ$2,List!$P:$P,0)))</f>
        <v>0</v>
      </c>
      <c r="BA80" s="357">
        <f ca="1">IF(
COUNTIFS('Project Follow up - Base'!$S$20:$S$96,BA$2,'Project Follow up - Base'!$F$20:$F$96,$C80)&lt;= INDEX(List!$Q:$Q,MATCH(BA$2,List!$P:$P,0)),
0,
(COUNTIFS('Project Follow up - Base'!$S$20:$S$96,BA$2,'Project Follow up - Base'!$F$20:$F$96,$C80)
- INDEX(List!$Q:$Q,MATCH(BA$2,List!$P:$P,0)))
* INDEX(List!$R:$R,MATCH(BA$2,List!$P:$P,0)))</f>
        <v>0</v>
      </c>
      <c r="BB80" s="357">
        <f ca="1">IF(
COUNTIFS('Project Follow up - Base'!$S$20:$S$96,BB$2,'Project Follow up - Base'!$F$20:$F$96,$C80)&lt;= INDEX(List!$Q:$Q,MATCH(BB$2,List!$P:$P,0)),
0,
(COUNTIFS('Project Follow up - Base'!$S$20:$S$96,BB$2,'Project Follow up - Base'!$F$20:$F$96,$C80)
- INDEX(List!$Q:$Q,MATCH(BB$2,List!$P:$P,0)))
* INDEX(List!$R:$R,MATCH(BB$2,List!$P:$P,0)))</f>
        <v>0</v>
      </c>
      <c r="BC80" s="357">
        <f ca="1">IF(
COUNTIFS('Project Follow up - Base'!$S$20:$S$96,BC$2,'Project Follow up - Base'!$F$20:$F$96,$C80)&lt;= INDEX(List!$Q:$Q,MATCH(BC$2,List!$P:$P,0)),
0,
(COUNTIFS('Project Follow up - Base'!$S$20:$S$96,BC$2,'Project Follow up - Base'!$F$20:$F$96,$C80)
- INDEX(List!$Q:$Q,MATCH(BC$2,List!$P:$P,0)))
* INDEX(List!$R:$R,MATCH(BC$2,List!$P:$P,0)))</f>
        <v>0</v>
      </c>
      <c r="BD80" s="357">
        <f ca="1">IF(
COUNTIFS('Project Follow up - Base'!$S$20:$S$96,BD$2,'Project Follow up - Base'!$F$20:$F$96,$C80)&lt;= INDEX(List!$Q:$Q,MATCH(BD$2,List!$P:$P,0)),
0,
(COUNTIFS('Project Follow up - Base'!$S$20:$S$96,BD$2,'Project Follow up - Base'!$F$20:$F$96,$C80)
- INDEX(List!$Q:$Q,MATCH(BD$2,List!$P:$P,0)))
* INDEX(List!$R:$R,MATCH(BD$2,List!$P:$P,0)))</f>
        <v>0</v>
      </c>
      <c r="BE80" s="357">
        <f ca="1">IF(
COUNTIFS('Project Follow up - Base'!$S$20:$S$96,BE$2,'Project Follow up - Base'!$F$20:$F$96,$C80)&lt;= INDEX(List!$Q:$Q,MATCH(BE$2,List!$P:$P,0)),
0,
(COUNTIFS('Project Follow up - Base'!$S$20:$S$96,BE$2,'Project Follow up - Base'!$F$20:$F$96,$C80)
- INDEX(List!$Q:$Q,MATCH(BE$2,List!$P:$P,0)))
* INDEX(List!$R:$R,MATCH(BE$2,List!$P:$P,0)))</f>
        <v>0</v>
      </c>
      <c r="BF80" s="357">
        <f ca="1">IF(
COUNTIFS('Project Follow up - Base'!$S$20:$S$96,BF$2,'Project Follow up - Base'!$F$20:$F$96,$C80)&lt;= INDEX(List!$Q:$Q,MATCH(BF$2,List!$P:$P,0)),
0,
(COUNTIFS('Project Follow up - Base'!$S$20:$S$96,BF$2,'Project Follow up - Base'!$F$20:$F$96,$C80)
- INDEX(List!$Q:$Q,MATCH(BF$2,List!$P:$P,0)))
* INDEX(List!$R:$R,MATCH(BF$2,List!$P:$P,0)))</f>
        <v>0</v>
      </c>
      <c r="BG80" s="357">
        <f ca="1">IF(
COUNTIFS('Project Follow up - Base'!$S$20:$S$96,BG$2,'Project Follow up - Base'!$F$20:$F$96,$C80)&lt;= INDEX(List!$Q:$Q,MATCH(BG$2,List!$P:$P,0)),
0,
(COUNTIFS('Project Follow up - Base'!$S$20:$S$96,BG$2,'Project Follow up - Base'!$F$20:$F$96,$C80)
- INDEX(List!$Q:$Q,MATCH(BG$2,List!$P:$P,0)))
* INDEX(List!$R:$R,MATCH(BG$2,List!$P:$P,0)))</f>
        <v>0</v>
      </c>
      <c r="BH80" s="357">
        <f ca="1">IF(
COUNTIFS('Project Follow up - Base'!$S$20:$S$96,BH$2,'Project Follow up - Base'!$F$20:$F$96,$C80)&lt;= INDEX(List!$Q:$Q,MATCH(BH$2,List!$P:$P,0)),
0,
(COUNTIFS('Project Follow up - Base'!$S$20:$S$96,BH$2,'Project Follow up - Base'!$F$20:$F$96,$C80)
- INDEX(List!$Q:$Q,MATCH(BH$2,List!$P:$P,0)))
* INDEX(List!$R:$R,MATCH(BH$2,List!$P:$P,0)))</f>
        <v>0</v>
      </c>
      <c r="BI80" s="357">
        <f ca="1">IF(
COUNTIFS('Project Follow up - Base'!$S$20:$S$96,BI$2,'Project Follow up - Base'!$F$20:$F$96,$C80)&lt;= INDEX(List!$Q:$Q,MATCH(BI$2,List!$P:$P,0)),
0,
(COUNTIFS('Project Follow up - Base'!$S$20:$S$96,BI$2,'Project Follow up - Base'!$F$20:$F$96,$C80)
- INDEX(List!$Q:$Q,MATCH(BI$2,List!$P:$P,0)))
* INDEX(List!$R:$R,MATCH(BI$2,List!$P:$P,0)))</f>
        <v>0</v>
      </c>
      <c r="BJ80" s="357">
        <f ca="1">IF(
COUNTIFS('Project Follow up - Base'!$S$20:$S$96,BJ$2,'Project Follow up - Base'!$F$20:$F$96,$C80)&lt;= INDEX(List!$Q:$Q,MATCH(BJ$2,List!$P:$P,0)),
0,
(COUNTIFS('Project Follow up - Base'!$S$20:$S$96,BJ$2,'Project Follow up - Base'!$F$20:$F$96,$C80)
- INDEX(List!$Q:$Q,MATCH(BJ$2,List!$P:$P,0)))
* INDEX(List!$R:$R,MATCH(BJ$2,List!$P:$P,0)))</f>
        <v>0</v>
      </c>
      <c r="BK80" s="357">
        <f ca="1">IF(
COUNTIFS('Project Follow up - Base'!$S$20:$S$96,BK$2,'Project Follow up - Base'!$F$20:$F$96,$C80)&lt;= INDEX(List!$Q:$Q,MATCH(BK$2,List!$P:$P,0)),
0,
(COUNTIFS('Project Follow up - Base'!$S$20:$S$96,BK$2,'Project Follow up - Base'!$F$20:$F$96,$C80)
- INDEX(List!$Q:$Q,MATCH(BK$2,List!$P:$P,0)))
* INDEX(List!$R:$R,MATCH(BK$2,List!$P:$P,0)))</f>
        <v>0</v>
      </c>
      <c r="BL80" s="357">
        <f ca="1">IF(
COUNTIFS('Project Follow up - Base'!$S$20:$S$96,BL$2,'Project Follow up - Base'!$F$20:$F$96,$C80)&lt;= INDEX(List!$Q:$Q,MATCH(BL$2,List!$P:$P,0)),
0,
(COUNTIFS('Project Follow up - Base'!$S$20:$S$96,BL$2,'Project Follow up - Base'!$F$20:$F$96,$C80)
- INDEX(List!$Q:$Q,MATCH(BL$2,List!$P:$P,0)))
* INDEX(List!$R:$R,MATCH(BL$2,List!$P:$P,0)))</f>
        <v>0</v>
      </c>
      <c r="BM80" s="357">
        <f ca="1">IF(
COUNTIFS('Project Follow up - Base'!$S$20:$S$96,BM$2,'Project Follow up - Base'!$F$20:$F$96,$C80)&lt;= INDEX(List!$Q:$Q,MATCH(BM$2,List!$P:$P,0)),
0,
(COUNTIFS('Project Follow up - Base'!$S$20:$S$96,BM$2,'Project Follow up - Base'!$F$20:$F$96,$C80)
- INDEX(List!$Q:$Q,MATCH(BM$2,List!$P:$P,0)))
* INDEX(List!$R:$R,MATCH(BM$2,List!$P:$P,0)))</f>
        <v>0</v>
      </c>
      <c r="BN80" s="357">
        <f ca="1">IF(
COUNTIFS('Project Follow up - Base'!$S$20:$S$96,BN$2,'Project Follow up - Base'!$F$20:$F$96,$C80)&lt;= INDEX(List!$Q:$Q,MATCH(BN$2,List!$P:$P,0)),
0,
(COUNTIFS('Project Follow up - Base'!$S$20:$S$96,BN$2,'Project Follow up - Base'!$F$20:$F$96,$C80)
- INDEX(List!$Q:$Q,MATCH(BN$2,List!$P:$P,0)))
* INDEX(List!$R:$R,MATCH(BN$2,List!$P:$P,0)))</f>
        <v>0</v>
      </c>
      <c r="BO80" s="357">
        <f ca="1">IF(
COUNTIFS('Project Follow up - Base'!$S$20:$S$96,BO$2,'Project Follow up - Base'!$F$20:$F$96,$C80)&lt;= INDEX(List!$Q:$Q,MATCH(BO$2,List!$P:$P,0)),
0,
(COUNTIFS('Project Follow up - Base'!$S$20:$S$96,BO$2,'Project Follow up - Base'!$F$20:$F$96,$C80)
- INDEX(List!$Q:$Q,MATCH(BO$2,List!$P:$P,0)))
* INDEX(List!$R:$R,MATCH(BO$2,List!$P:$P,0)))</f>
        <v>0</v>
      </c>
      <c r="BP80" s="357">
        <f ca="1">IF(
COUNTIFS('Project Follow up - Base'!$S$20:$S$96,BP$2,'Project Follow up - Base'!$F$20:$F$96,$C80)&lt;= INDEX(List!$Q:$Q,MATCH(BP$2,List!$P:$P,0)),
0,
(COUNTIFS('Project Follow up - Base'!$S$20:$S$96,BP$2,'Project Follow up - Base'!$F$20:$F$96,$C80)
- INDEX(List!$Q:$Q,MATCH(BP$2,List!$P:$P,0)))
* INDEX(List!$R:$R,MATCH(BP$2,List!$P:$P,0)))</f>
        <v>0</v>
      </c>
      <c r="BQ80" s="357">
        <f ca="1">IF(
COUNTIFS('Project Follow up - Base'!$S$20:$S$96,BQ$2,'Project Follow up - Base'!$F$20:$F$96,$C80)&lt;= INDEX(List!$Q:$Q,MATCH(BQ$2,List!$P:$P,0)),
0,
(COUNTIFS('Project Follow up - Base'!$S$20:$S$96,BQ$2,'Project Follow up - Base'!$F$20:$F$96,$C80)
- INDEX(List!$Q:$Q,MATCH(BQ$2,List!$P:$P,0)))
* INDEX(List!$R:$R,MATCH(BQ$2,List!$P:$P,0)))</f>
        <v>0</v>
      </c>
      <c r="BR80" s="357">
        <f ca="1">IF(
COUNTIFS('Project Follow up - Base'!$S$20:$S$96,BR$2,'Project Follow up - Base'!$F$20:$F$96,$C80)&lt;= INDEX(List!$Q:$Q,MATCH(BR$2,List!$P:$P,0)),
0,
(COUNTIFS('Project Follow up - Base'!$S$20:$S$96,BR$2,'Project Follow up - Base'!$F$20:$F$96,$C80)
- INDEX(List!$Q:$Q,MATCH(BR$2,List!$P:$P,0)))
* INDEX(List!$R:$R,MATCH(BR$2,List!$P:$P,0)))</f>
        <v>0</v>
      </c>
      <c r="BS80" s="357">
        <f ca="1">IF(
COUNTIFS('Project Follow up - Base'!$S$20:$S$96,BS$2,'Project Follow up - Base'!$F$20:$F$96,$C80)&lt;= INDEX(List!$Q:$Q,MATCH(BS$2,List!$P:$P,0)),
0,
(COUNTIFS('Project Follow up - Base'!$S$20:$S$96,BS$2,'Project Follow up - Base'!$F$20:$F$96,$C80)
- INDEX(List!$Q:$Q,MATCH(BS$2,List!$P:$P,0)))
* INDEX(List!$R:$R,MATCH(BS$2,List!$P:$P,0)))</f>
        <v>0</v>
      </c>
      <c r="BT80" s="357">
        <f ca="1">IF(
COUNTIFS('Project Follow up - Base'!$S$20:$S$96,BT$2,'Project Follow up - Base'!$F$20:$F$96,$C80)&lt;= INDEX(List!$Q:$Q,MATCH(BT$2,List!$P:$P,0)),
0,
(COUNTIFS('Project Follow up - Base'!$S$20:$S$96,BT$2,'Project Follow up - Base'!$F$20:$F$96,$C80)
- INDEX(List!$Q:$Q,MATCH(BT$2,List!$P:$P,0)))
* INDEX(List!$R:$R,MATCH(BT$2,List!$P:$P,0)))</f>
        <v>0</v>
      </c>
      <c r="BU80" s="357">
        <f ca="1">IF(
COUNTIFS('Project Follow up - Base'!$S$20:$S$96,BU$2,'Project Follow up - Base'!$F$20:$F$96,$C80)&lt;= INDEX(List!$Q:$Q,MATCH(BU$2,List!$P:$P,0)),
0,
(COUNTIFS('Project Follow up - Base'!$S$20:$S$96,BU$2,'Project Follow up - Base'!$F$20:$F$96,$C80)
- INDEX(List!$Q:$Q,MATCH(BU$2,List!$P:$P,0)))
* INDEX(List!$R:$R,MATCH(BU$2,List!$P:$P,0)))</f>
        <v>0</v>
      </c>
      <c r="BV80" s="357">
        <f ca="1">IF(
COUNTIFS('Project Follow up - Base'!$S$20:$S$96,BV$2,'Project Follow up - Base'!$F$20:$F$96,$C80)&lt;= INDEX(List!$Q:$Q,MATCH(BV$2,List!$P:$P,0)),
0,
(COUNTIFS('Project Follow up - Base'!$S$20:$S$96,BV$2,'Project Follow up - Base'!$F$20:$F$96,$C80)
- INDEX(List!$Q:$Q,MATCH(BV$2,List!$P:$P,0)))
* INDEX(List!$R:$R,MATCH(BV$2,List!$P:$P,0)))</f>
        <v>0</v>
      </c>
      <c r="BW80" s="357">
        <f ca="1">IF(
COUNTIFS('Project Follow up - Base'!$S$20:$S$96,BW$2,'Project Follow up - Base'!$F$20:$F$96,$C80)&lt;= INDEX(List!$Q:$Q,MATCH(BW$2,List!$P:$P,0)),
0,
(COUNTIFS('Project Follow up - Base'!$S$20:$S$96,BW$2,'Project Follow up - Base'!$F$20:$F$96,$C80)
- INDEX(List!$Q:$Q,MATCH(BW$2,List!$P:$P,0)))
* INDEX(List!$R:$R,MATCH(BW$2,List!$P:$P,0)))</f>
        <v>0</v>
      </c>
      <c r="BX80" s="357">
        <f ca="1">IF(
COUNTIFS('Project Follow up - Base'!$S$20:$S$96,BX$2,'Project Follow up - Base'!$F$20:$F$96,$C80)&lt;= INDEX(List!$Q:$Q,MATCH(BX$2,List!$P:$P,0)),
0,
(COUNTIFS('Project Follow up - Base'!$S$20:$S$96,BX$2,'Project Follow up - Base'!$F$20:$F$96,$C80)
- INDEX(List!$Q:$Q,MATCH(BX$2,List!$P:$P,0)))
* INDEX(List!$R:$R,MATCH(BX$2,List!$P:$P,0)))</f>
        <v>0</v>
      </c>
      <c r="BY80" s="357">
        <f ca="1">IF(
COUNTIFS('Project Follow up - Base'!$S$20:$S$96,BY$2,'Project Follow up - Base'!$F$20:$F$96,$C80)&lt;= INDEX(List!$Q:$Q,MATCH(BY$2,List!$P:$P,0)),
0,
(COUNTIFS('Project Follow up - Base'!$S$20:$S$96,BY$2,'Project Follow up - Base'!$F$20:$F$96,$C80)
- INDEX(List!$Q:$Q,MATCH(BY$2,List!$P:$P,0)))
* INDEX(List!$R:$R,MATCH(BY$2,List!$P:$P,0)))</f>
        <v>0</v>
      </c>
      <c r="BZ80" s="357">
        <f ca="1">IF(
COUNTIFS('Project Follow up - Base'!$S$20:$S$96,BZ$2,'Project Follow up - Base'!$F$20:$F$96,$C80)&lt;= INDEX(List!$Q:$Q,MATCH(BZ$2,List!$P:$P,0)),
0,
(COUNTIFS('Project Follow up - Base'!$S$20:$S$96,BZ$2,'Project Follow up - Base'!$F$20:$F$96,$C80)
- INDEX(List!$Q:$Q,MATCH(BZ$2,List!$P:$P,0)))
* INDEX(List!$R:$R,MATCH(BZ$2,List!$P:$P,0)))</f>
        <v>0</v>
      </c>
      <c r="CA80" s="357">
        <f ca="1">IF(
COUNTIFS('Project Follow up - Base'!$S$20:$S$96,CA$2,'Project Follow up - Base'!$F$20:$F$96,$C80)&lt;= INDEX(List!$Q:$Q,MATCH(CA$2,List!$P:$P,0)),
0,
(COUNTIFS('Project Follow up - Base'!$S$20:$S$96,CA$2,'Project Follow up - Base'!$F$20:$F$96,$C80)
- INDEX(List!$Q:$Q,MATCH(CA$2,List!$P:$P,0)))
* INDEX(List!$R:$R,MATCH(CA$2,List!$P:$P,0)))</f>
        <v>0</v>
      </c>
      <c r="CB80" s="357">
        <f ca="1">IF(
COUNTIFS('Project Follow up - Base'!$S$20:$S$96,CB$2,'Project Follow up - Base'!$F$20:$F$96,$C80)&lt;= INDEX(List!$Q:$Q,MATCH(CB$2,List!$P:$P,0)),
0,
(COUNTIFS('Project Follow up - Base'!$S$20:$S$96,CB$2,'Project Follow up - Base'!$F$20:$F$96,$C80)
- INDEX(List!$Q:$Q,MATCH(CB$2,List!$P:$P,0)))
* INDEX(List!$R:$R,MATCH(CB$2,List!$P:$P,0)))</f>
        <v>0</v>
      </c>
      <c r="CC80" s="357">
        <f ca="1">IF(
COUNTIFS('Project Follow up - Base'!$S$20:$S$96,CC$2,'Project Follow up - Base'!$F$20:$F$96,$C80)&lt;= INDEX(List!$Q:$Q,MATCH(CC$2,List!$P:$P,0)),
0,
(COUNTIFS('Project Follow up - Base'!$S$20:$S$96,CC$2,'Project Follow up - Base'!$F$20:$F$96,$C80)
- INDEX(List!$Q:$Q,MATCH(CC$2,List!$P:$P,0)))
* INDEX(List!$R:$R,MATCH(CC$2,List!$P:$P,0)))</f>
        <v>0</v>
      </c>
      <c r="CD80" s="357">
        <f ca="1">IF(
COUNTIFS('Project Follow up - Base'!$S$20:$S$96,CD$2,'Project Follow up - Base'!$F$20:$F$96,$C80)&lt;= INDEX(List!$Q:$Q,MATCH(CD$2,List!$P:$P,0)),
0,
(COUNTIFS('Project Follow up - Base'!$S$20:$S$96,CD$2,'Project Follow up - Base'!$F$20:$F$96,$C80)
- INDEX(List!$Q:$Q,MATCH(CD$2,List!$P:$P,0)))
* INDEX(List!$R:$R,MATCH(CD$2,List!$P:$P,0)))</f>
        <v>0</v>
      </c>
      <c r="CE80" s="357">
        <f ca="1">IF(
COUNTIFS('Project Follow up - Base'!$S$20:$S$96,CE$2,'Project Follow up - Base'!$F$20:$F$96,$C80)&lt;= INDEX(List!$Q:$Q,MATCH(CE$2,List!$P:$P,0)),
0,
(COUNTIFS('Project Follow up - Base'!$S$20:$S$96,CE$2,'Project Follow up - Base'!$F$20:$F$96,$C80)
- INDEX(List!$Q:$Q,MATCH(CE$2,List!$P:$P,0)))
* INDEX(List!$R:$R,MATCH(CE$2,List!$P:$P,0)))</f>
        <v>0</v>
      </c>
      <c r="CF80" s="357">
        <f ca="1">IF(
COUNTIFS('Project Follow up - Base'!$S$20:$S$96,CF$2,'Project Follow up - Base'!$F$20:$F$96,$C80)&lt;= INDEX(List!$Q:$Q,MATCH(CF$2,List!$P:$P,0)),
0,
(COUNTIFS('Project Follow up - Base'!$S$20:$S$96,CF$2,'Project Follow up - Base'!$F$20:$F$96,$C80)
- INDEX(List!$Q:$Q,MATCH(CF$2,List!$P:$P,0)))
* INDEX(List!$R:$R,MATCH(CF$2,List!$P:$P,0)))</f>
        <v>0</v>
      </c>
      <c r="CG80" s="357">
        <f ca="1">IF(
COUNTIFS('Project Follow up - Base'!$S$20:$S$96,CG$2,'Project Follow up - Base'!$F$20:$F$96,$C80)&lt;= INDEX(List!$Q:$Q,MATCH(CG$2,List!$P:$P,0)),
0,
(COUNTIFS('Project Follow up - Base'!$S$20:$S$96,CG$2,'Project Follow up - Base'!$F$20:$F$96,$C80)
- INDEX(List!$Q:$Q,MATCH(CG$2,List!$P:$P,0)))
* INDEX(List!$R:$R,MATCH(CG$2,List!$P:$P,0)))</f>
        <v>0</v>
      </c>
      <c r="CH80" s="357">
        <f ca="1">IF(
COUNTIFS('Project Follow up - Base'!$S$20:$S$96,CH$2,'Project Follow up - Base'!$F$20:$F$96,$C80)&lt;= INDEX(List!$Q:$Q,MATCH(CH$2,List!$P:$P,0)),
0,
(COUNTIFS('Project Follow up - Base'!$S$20:$S$96,CH$2,'Project Follow up - Base'!$F$20:$F$96,$C80)
- INDEX(List!$Q:$Q,MATCH(CH$2,List!$P:$P,0)))
* INDEX(List!$R:$R,MATCH(CH$2,List!$P:$P,0)))</f>
        <v>0</v>
      </c>
      <c r="CI80" s="357">
        <f ca="1">IF(
COUNTIFS('Project Follow up - Base'!$S$20:$S$96,CI$2,'Project Follow up - Base'!$F$20:$F$96,$C80)&lt;= INDEX(List!$Q:$Q,MATCH(CI$2,List!$P:$P,0)),
0,
(COUNTIFS('Project Follow up - Base'!$S$20:$S$96,CI$2,'Project Follow up - Base'!$F$20:$F$96,$C80)
- INDEX(List!$Q:$Q,MATCH(CI$2,List!$P:$P,0)))
* INDEX(List!$R:$R,MATCH(CI$2,List!$P:$P,0)))</f>
        <v>0</v>
      </c>
      <c r="CJ80" s="357">
        <f ca="1">IF(
COUNTIFS('Project Follow up - Base'!$S$20:$S$96,CJ$2,'Project Follow up - Base'!$F$20:$F$96,$C80)&lt;= INDEX(List!$Q:$Q,MATCH(CJ$2,List!$P:$P,0)),
0,
(COUNTIFS('Project Follow up - Base'!$S$20:$S$96,CJ$2,'Project Follow up - Base'!$F$20:$F$96,$C80)
- INDEX(List!$Q:$Q,MATCH(CJ$2,List!$P:$P,0)))
* INDEX(List!$R:$R,MATCH(CJ$2,List!$P:$P,0)))</f>
        <v>0</v>
      </c>
      <c r="CK80" s="357">
        <f ca="1">IF(
COUNTIFS('Project Follow up - Base'!$S$20:$S$96,CK$2,'Project Follow up - Base'!$F$20:$F$96,$C80)&lt;= INDEX(List!$Q:$Q,MATCH(CK$2,List!$P:$P,0)),
0,
(COUNTIFS('Project Follow up - Base'!$S$20:$S$96,CK$2,'Project Follow up - Base'!$F$20:$F$96,$C80)
- INDEX(List!$Q:$Q,MATCH(CK$2,List!$P:$P,0)))
* INDEX(List!$R:$R,MATCH(CK$2,List!$P:$P,0)))</f>
        <v>0</v>
      </c>
      <c r="CL80" s="357">
        <f ca="1">IF(
COUNTIFS('Project Follow up - Base'!$S$20:$S$96,CL$2,'Project Follow up - Base'!$F$20:$F$96,$C80)&lt;= INDEX(List!$Q:$Q,MATCH(CL$2,List!$P:$P,0)),
0,
(COUNTIFS('Project Follow up - Base'!$S$20:$S$96,CL$2,'Project Follow up - Base'!$F$20:$F$96,$C80)
- INDEX(List!$Q:$Q,MATCH(CL$2,List!$P:$P,0)))
* INDEX(List!$R:$R,MATCH(CL$2,List!$P:$P,0)))</f>
        <v>0</v>
      </c>
      <c r="CM80" s="357">
        <f ca="1">IF(
COUNTIFS('Project Follow up - Base'!$S$20:$S$96,CM$2,'Project Follow up - Base'!$F$20:$F$96,$C80)&lt;= INDEX(List!$Q:$Q,MATCH(CM$2,List!$P:$P,0)),
0,
(COUNTIFS('Project Follow up - Base'!$S$20:$S$96,CM$2,'Project Follow up - Base'!$F$20:$F$96,$C80)
- INDEX(List!$Q:$Q,MATCH(CM$2,List!$P:$P,0)))
* INDEX(List!$R:$R,MATCH(CM$2,List!$P:$P,0)))</f>
        <v>0</v>
      </c>
      <c r="CN80" s="357">
        <f ca="1">IF(
COUNTIFS('Project Follow up - Base'!$S$20:$S$96,CN$2,'Project Follow up - Base'!$F$20:$F$96,$C80)&lt;= INDEX(List!$Q:$Q,MATCH(CN$2,List!$P:$P,0)),
0,
(COUNTIFS('Project Follow up - Base'!$S$20:$S$96,CN$2,'Project Follow up - Base'!$F$20:$F$96,$C80)
- INDEX(List!$Q:$Q,MATCH(CN$2,List!$P:$P,0)))
* INDEX(List!$R:$R,MATCH(CN$2,List!$P:$P,0)))</f>
        <v>0</v>
      </c>
      <c r="CO80" s="357">
        <f ca="1">IF(
COUNTIFS('Project Follow up - Base'!$S$20:$S$96,CO$2,'Project Follow up - Base'!$F$20:$F$96,$C80)&lt;= INDEX(List!$Q:$Q,MATCH(CO$2,List!$P:$P,0)),
0,
(COUNTIFS('Project Follow up - Base'!$S$20:$S$96,CO$2,'Project Follow up - Base'!$F$20:$F$96,$C80)
- INDEX(List!$Q:$Q,MATCH(CO$2,List!$P:$P,0)))
* INDEX(List!$R:$R,MATCH(CO$2,List!$P:$P,0)))</f>
        <v>0</v>
      </c>
      <c r="CP80" s="357">
        <f ca="1">IF(
COUNTIFS('Project Follow up - Base'!$S$20:$S$96,CP$2,'Project Follow up - Base'!$F$20:$F$96,$C80)&lt;= INDEX(List!$Q:$Q,MATCH(CP$2,List!$P:$P,0)),
0,
(COUNTIFS('Project Follow up - Base'!$S$20:$S$96,CP$2,'Project Follow up - Base'!$F$20:$F$96,$C80)
- INDEX(List!$Q:$Q,MATCH(CP$2,List!$P:$P,0)))
* INDEX(List!$R:$R,MATCH(CP$2,List!$P:$P,0)))</f>
        <v>0</v>
      </c>
      <c r="CQ80" s="357">
        <f ca="1">IF(
COUNTIFS('Project Follow up - Base'!$S$20:$S$96,CQ$2,'Project Follow up - Base'!$F$20:$F$96,$C80)&lt;= INDEX(List!$Q:$Q,MATCH(CQ$2,List!$P:$P,0)),
0,
(COUNTIFS('Project Follow up - Base'!$S$20:$S$96,CQ$2,'Project Follow up - Base'!$F$20:$F$96,$C80)
- INDEX(List!$Q:$Q,MATCH(CQ$2,List!$P:$P,0)))
* INDEX(List!$R:$R,MATCH(CQ$2,List!$P:$P,0)))</f>
        <v>0</v>
      </c>
      <c r="CR80" s="357">
        <f ca="1">IF(
COUNTIFS('Project Follow up - Base'!$S$20:$S$96,CR$2,'Project Follow up - Base'!$F$20:$F$96,$C80)&lt;= INDEX(List!$Q:$Q,MATCH(CR$2,List!$P:$P,0)),
0,
(COUNTIFS('Project Follow up - Base'!$S$20:$S$96,CR$2,'Project Follow up - Base'!$F$20:$F$96,$C80)
- INDEX(List!$Q:$Q,MATCH(CR$2,List!$P:$P,0)))
* INDEX(List!$R:$R,MATCH(CR$2,List!$P:$P,0)))</f>
        <v>0</v>
      </c>
      <c r="CS80" s="357">
        <f ca="1">IF(
COUNTIFS('Project Follow up - Base'!$S$20:$S$96,CS$2,'Project Follow up - Base'!$F$20:$F$96,$C80)&lt;= INDEX(List!$Q:$Q,MATCH(CS$2,List!$P:$P,0)),
0,
(COUNTIFS('Project Follow up - Base'!$S$20:$S$96,CS$2,'Project Follow up - Base'!$F$20:$F$96,$C80)
- INDEX(List!$Q:$Q,MATCH(CS$2,List!$P:$P,0)))
* INDEX(List!$R:$R,MATCH(CS$2,List!$P:$P,0)))</f>
        <v>0</v>
      </c>
      <c r="CT80" s="357">
        <f ca="1">IF(
COUNTIFS('Project Follow up - Base'!$S$20:$S$96,CT$2,'Project Follow up - Base'!$F$20:$F$96,$C80)&lt;= INDEX(List!$Q:$Q,MATCH(CT$2,List!$P:$P,0)),
0,
(COUNTIFS('Project Follow up - Base'!$S$20:$S$96,CT$2,'Project Follow up - Base'!$F$20:$F$96,$C80)
- INDEX(List!$Q:$Q,MATCH(CT$2,List!$P:$P,0)))
* INDEX(List!$R:$R,MATCH(CT$2,List!$P:$P,0)))</f>
        <v>0</v>
      </c>
      <c r="CU80" s="357">
        <f ca="1">IF(
COUNTIFS('Project Follow up - Base'!$S$20:$S$96,CU$2,'Project Follow up - Base'!$F$20:$F$96,$C80)&lt;= INDEX(List!$Q:$Q,MATCH(CU$2,List!$P:$P,0)),
0,
(COUNTIFS('Project Follow up - Base'!$S$20:$S$96,CU$2,'Project Follow up - Base'!$F$20:$F$96,$C80)
- INDEX(List!$Q:$Q,MATCH(CU$2,List!$P:$P,0)))
* INDEX(List!$R:$R,MATCH(CU$2,List!$P:$P,0)))</f>
        <v>0</v>
      </c>
      <c r="CV80" s="357">
        <f ca="1">IF(
COUNTIFS('Project Follow up - Base'!$S$20:$S$96,CV$2,'Project Follow up - Base'!$F$20:$F$96,$C80)&lt;= INDEX(List!$Q:$Q,MATCH(CV$2,List!$P:$P,0)),
0,
(COUNTIFS('Project Follow up - Base'!$S$20:$S$96,CV$2,'Project Follow up - Base'!$F$20:$F$96,$C80)
- INDEX(List!$Q:$Q,MATCH(CV$2,List!$P:$P,0)))
* INDEX(List!$R:$R,MATCH(CV$2,List!$P:$P,0)))</f>
        <v>0</v>
      </c>
      <c r="CW80" s="357">
        <f ca="1">IF(
COUNTIFS('Project Follow up - Base'!$S$20:$S$96,CW$2,'Project Follow up - Base'!$F$20:$F$96,$C80)&lt;= INDEX(List!$Q:$Q,MATCH(CW$2,List!$P:$P,0)),
0,
(COUNTIFS('Project Follow up - Base'!$S$20:$S$96,CW$2,'Project Follow up - Base'!$F$20:$F$96,$C80)
- INDEX(List!$Q:$Q,MATCH(CW$2,List!$P:$P,0)))
* INDEX(List!$R:$R,MATCH(CW$2,List!$P:$P,0)))</f>
        <v>0</v>
      </c>
      <c r="CX80" s="357">
        <f ca="1">IF(
COUNTIFS('Project Follow up - Base'!$S$20:$S$96,CX$2,'Project Follow up - Base'!$F$20:$F$96,$C80)&lt;= INDEX(List!$Q:$Q,MATCH(CX$2,List!$P:$P,0)),
0,
(COUNTIFS('Project Follow up - Base'!$S$20:$S$96,CX$2,'Project Follow up - Base'!$F$20:$F$96,$C80)
- INDEX(List!$Q:$Q,MATCH(CX$2,List!$P:$P,0)))
* INDEX(List!$R:$R,MATCH(CX$2,List!$P:$P,0)))</f>
        <v>0</v>
      </c>
      <c r="CY80" s="357">
        <f ca="1">IF(
COUNTIFS('Project Follow up - Base'!$S$20:$S$96,CY$2,'Project Follow up - Base'!$F$20:$F$96,$C80)&lt;= INDEX(List!$Q:$Q,MATCH(CY$2,List!$P:$P,0)),
0,
(COUNTIFS('Project Follow up - Base'!$S$20:$S$96,CY$2,'Project Follow up - Base'!$F$20:$F$96,$C80)
- INDEX(List!$Q:$Q,MATCH(CY$2,List!$P:$P,0)))
* INDEX(List!$R:$R,MATCH(CY$2,List!$P:$P,0)))</f>
        <v>0</v>
      </c>
      <c r="CZ80" s="357">
        <f ca="1">IF(
COUNTIFS('Project Follow up - Base'!$S$20:$S$96,CZ$2,'Project Follow up - Base'!$F$20:$F$96,$C80)&lt;= INDEX(List!$Q:$Q,MATCH(CZ$2,List!$P:$P,0)),
0,
(COUNTIFS('Project Follow up - Base'!$S$20:$S$96,CZ$2,'Project Follow up - Base'!$F$20:$F$96,$C80)
- INDEX(List!$Q:$Q,MATCH(CZ$2,List!$P:$P,0)))
* INDEX(List!$R:$R,MATCH(CZ$2,List!$P:$P,0)))</f>
        <v>0</v>
      </c>
      <c r="DA80" s="357">
        <f ca="1">IF(
COUNTIFS('Project Follow up - Base'!$S$20:$S$96,DA$2,'Project Follow up - Base'!$F$20:$F$96,$C80)&lt;= INDEX(List!$Q:$Q,MATCH(DA$2,List!$P:$P,0)),
0,
(COUNTIFS('Project Follow up - Base'!$S$20:$S$96,DA$2,'Project Follow up - Base'!$F$20:$F$96,$C80)
- INDEX(List!$Q:$Q,MATCH(DA$2,List!$P:$P,0)))
* INDEX(List!$R:$R,MATCH(DA$2,List!$P:$P,0)))</f>
        <v>0</v>
      </c>
      <c r="DB80" s="357">
        <f ca="1">IF(
COUNTIFS('Project Follow up - Base'!$S$20:$S$96,DB$2,'Project Follow up - Base'!$F$20:$F$96,$C80)&lt;= INDEX(List!$Q:$Q,MATCH(DB$2,List!$P:$P,0)),
0,
(COUNTIFS('Project Follow up - Base'!$S$20:$S$96,DB$2,'Project Follow up - Base'!$F$20:$F$96,$C80)
- INDEX(List!$Q:$Q,MATCH(DB$2,List!$P:$P,0)))
* INDEX(List!$R:$R,MATCH(DB$2,List!$P:$P,0)))</f>
        <v>0</v>
      </c>
    </row>
    <row r="81" spans="1:106" x14ac:dyDescent="0.2">
      <c r="A81" s="353">
        <f>COUNTIF('Project Follow up - Base'!$F$20:$F$96,C81)</f>
        <v>0</v>
      </c>
      <c r="B81" s="353">
        <f>'Employees Summary'!B82</f>
        <v>0</v>
      </c>
      <c r="C81" s="353">
        <f>'Employees Summary'!C82</f>
        <v>0</v>
      </c>
      <c r="D81" s="354" t="str">
        <f>IF(C81=0,"", IF(A81&gt;0,1-(G81*[1]KPI!$C$3)-(H81*[1]KPI!$C$4),""))</f>
        <v/>
      </c>
      <c r="E81" s="365" t="str">
        <f>IF(OR(C81='Project Follow up - Base'!$D$17,C81='Project Follow up - Base'!$D$38,C81='Project Follow up - Base'!$D$74), IF(SUMIF(B:B,B81,A:A)=0,"", AVERAGEIF(B:B,B81,D:D)),"")</f>
        <v/>
      </c>
      <c r="F81" s="366">
        <f>SUMIF('Project Follow up - Base'!$F$20:$F$102,'Employees KPIs'!C81,'Project Follow up - Base'!$AA$20:$AA$102)</f>
        <v>0</v>
      </c>
      <c r="G81" s="355">
        <f>IF( F81=0,
   0,
   IF(
     F81-
     [1]KPI!$F$3
     &lt;0,0,
     F81-
     [1]KPI!$F$3
    )*
     [1]KPI!$G$3
)</f>
        <v>0</v>
      </c>
      <c r="H81" s="355">
        <f t="shared" ca="1" si="1"/>
        <v>0</v>
      </c>
      <c r="I81" s="356">
        <f ca="1">IF(
COUNTIFS('Project Follow up - Base'!$S$20:$S$96,I$2,'Project Follow up - Base'!$F$20:$F$96,$C81)&lt;= INDEX(List!$Q:$Q,MATCH(I$2,List!$P:$P,0)),
0,
(COUNTIFS('Project Follow up - Base'!$S$20:$S$96,I$2,'Project Follow up - Base'!$F$20:$F$96,$C81)
- INDEX(List!$Q:$Q,MATCH(I$2,List!$P:$P,0)))
* INDEX(List!$R:$R,MATCH(I$2,List!$P:$P,0)))</f>
        <v>0</v>
      </c>
      <c r="J81" s="357">
        <f ca="1">IF(
COUNTIFS('Project Follow up - Base'!$S$20:$S$96,J$2,'Project Follow up - Base'!$F$20:$F$96,$C81)&lt;= INDEX(List!$Q:$Q,MATCH(J$2,List!$P:$P,0)),
0,
(COUNTIFS('Project Follow up - Base'!$S$20:$S$96,J$2,'Project Follow up - Base'!$F$20:$F$96,$C81)
- INDEX(List!$Q:$Q,MATCH(J$2,List!$P:$P,0)))
* INDEX(List!$R:$R,MATCH(J$2,List!$P:$P,0)))</f>
        <v>0</v>
      </c>
      <c r="K81" s="357">
        <f ca="1">IF(
COUNTIFS('Project Follow up - Base'!$S$20:$S$96,K$2,'Project Follow up - Base'!$F$20:$F$96,$C81)&lt;= INDEX(List!$Q:$Q,MATCH(K$2,List!$P:$P,0)),
0,
(COUNTIFS('Project Follow up - Base'!$S$20:$S$96,K$2,'Project Follow up - Base'!$F$20:$F$96,$C81)
- INDEX(List!$Q:$Q,MATCH(K$2,List!$P:$P,0)))
* INDEX(List!$R:$R,MATCH(K$2,List!$P:$P,0)))</f>
        <v>0</v>
      </c>
      <c r="L81" s="357">
        <f ca="1">IF(
COUNTIFS('Project Follow up - Base'!$S$20:$S$96,L$2,'Project Follow up - Base'!$F$20:$F$96,$C81)&lt;= INDEX(List!$Q:$Q,MATCH(L$2,List!$P:$P,0)),
0,
(COUNTIFS('Project Follow up - Base'!$S$20:$S$96,L$2,'Project Follow up - Base'!$F$20:$F$96,$C81)
- INDEX(List!$Q:$Q,MATCH(L$2,List!$P:$P,0)))
* INDEX(List!$R:$R,MATCH(L$2,List!$P:$P,0)))</f>
        <v>0</v>
      </c>
      <c r="M81" s="357">
        <f ca="1">IF(
COUNTIFS('Project Follow up - Base'!$S$20:$S$96,M$2,'Project Follow up - Base'!$F$20:$F$96,$C81)&lt;= INDEX(List!$Q:$Q,MATCH(M$2,List!$P:$P,0)),
0,
(COUNTIFS('Project Follow up - Base'!$S$20:$S$96,M$2,'Project Follow up - Base'!$F$20:$F$96,$C81)
- INDEX(List!$Q:$Q,MATCH(M$2,List!$P:$P,0)))
* INDEX(List!$R:$R,MATCH(M$2,List!$P:$P,0)))</f>
        <v>0</v>
      </c>
      <c r="N81" s="357">
        <f ca="1">IF(
COUNTIFS('Project Follow up - Base'!$S$20:$S$96,N$2,'Project Follow up - Base'!$F$20:$F$96,$C81)&lt;= INDEX(List!$Q:$Q,MATCH(N$2,List!$P:$P,0)),
0,
(COUNTIFS('Project Follow up - Base'!$S$20:$S$96,N$2,'Project Follow up - Base'!$F$20:$F$96,$C81)
- INDEX(List!$Q:$Q,MATCH(N$2,List!$P:$P,0)))
* INDEX(List!$R:$R,MATCH(N$2,List!$P:$P,0)))</f>
        <v>0</v>
      </c>
      <c r="O81" s="357">
        <f ca="1">IF(
COUNTIFS('Project Follow up - Base'!$S$20:$S$96,O$2,'Project Follow up - Base'!$F$20:$F$96,$C81)&lt;= INDEX(List!$Q:$Q,MATCH(O$2,List!$P:$P,0)),
0,
(COUNTIFS('Project Follow up - Base'!$S$20:$S$96,O$2,'Project Follow up - Base'!$F$20:$F$96,$C81)
- INDEX(List!$Q:$Q,MATCH(O$2,List!$P:$P,0)))
* INDEX(List!$R:$R,MATCH(O$2,List!$P:$P,0)))</f>
        <v>0</v>
      </c>
      <c r="P81" s="357">
        <f ca="1">IF(
COUNTIFS('Project Follow up - Base'!$S$20:$S$96,P$2,'Project Follow up - Base'!$F$20:$F$96,$C81)&lt;= INDEX(List!$Q:$Q,MATCH(P$2,List!$P:$P,0)),
0,
(COUNTIFS('Project Follow up - Base'!$S$20:$S$96,P$2,'Project Follow up - Base'!$F$20:$F$96,$C81)
- INDEX(List!$Q:$Q,MATCH(P$2,List!$P:$P,0)))
* INDEX(List!$R:$R,MATCH(P$2,List!$P:$P,0)))</f>
        <v>0</v>
      </c>
      <c r="Q81" s="357">
        <f ca="1">IF(
COUNTIFS('Project Follow up - Base'!$S$20:$S$96,Q$2,'Project Follow up - Base'!$F$20:$F$96,$C81)&lt;= INDEX(List!$Q:$Q,MATCH(Q$2,List!$P:$P,0)),
0,
(COUNTIFS('Project Follow up - Base'!$S$20:$S$96,Q$2,'Project Follow up - Base'!$F$20:$F$96,$C81)
- INDEX(List!$Q:$Q,MATCH(Q$2,List!$P:$P,0)))
* INDEX(List!$R:$R,MATCH(Q$2,List!$P:$P,0)))</f>
        <v>0</v>
      </c>
      <c r="R81" s="357">
        <f ca="1">IF(
COUNTIFS('Project Follow up - Base'!$S$20:$S$96,R$2,'Project Follow up - Base'!$F$20:$F$96,$C81)&lt;= INDEX(List!$Q:$Q,MATCH(R$2,List!$P:$P,0)),
0,
(COUNTIFS('Project Follow up - Base'!$S$20:$S$96,R$2,'Project Follow up - Base'!$F$20:$F$96,$C81)
- INDEX(List!$Q:$Q,MATCH(R$2,List!$P:$P,0)))
* INDEX(List!$R:$R,MATCH(R$2,List!$P:$P,0)))</f>
        <v>0</v>
      </c>
      <c r="S81" s="357">
        <f ca="1">IF(
COUNTIFS('Project Follow up - Base'!$S$20:$S$96,S$2,'Project Follow up - Base'!$F$20:$F$96,$C81)&lt;= INDEX(List!$Q:$Q,MATCH(S$2,List!$P:$P,0)),
0,
(COUNTIFS('Project Follow up - Base'!$S$20:$S$96,S$2,'Project Follow up - Base'!$F$20:$F$96,$C81)
- INDEX(List!$Q:$Q,MATCH(S$2,List!$P:$P,0)))
* INDEX(List!$R:$R,MATCH(S$2,List!$P:$P,0)))</f>
        <v>0</v>
      </c>
      <c r="T81" s="357">
        <f ca="1">IF(
COUNTIFS('Project Follow up - Base'!$S$20:$S$96,T$2,'Project Follow up - Base'!$F$20:$F$96,$C81)&lt;= INDEX(List!$Q:$Q,MATCH(T$2,List!$P:$P,0)),
0,
(COUNTIFS('Project Follow up - Base'!$S$20:$S$96,T$2,'Project Follow up - Base'!$F$20:$F$96,$C81)
- INDEX(List!$Q:$Q,MATCH(T$2,List!$P:$P,0)))
* INDEX(List!$R:$R,MATCH(T$2,List!$P:$P,0)))</f>
        <v>0</v>
      </c>
      <c r="U81" s="357">
        <f ca="1">IF(
COUNTIFS('Project Follow up - Base'!$S$20:$S$96,U$2,'Project Follow up - Base'!$F$20:$F$96,$C81)&lt;= INDEX(List!$Q:$Q,MATCH(U$2,List!$P:$P,0)),
0,
(COUNTIFS('Project Follow up - Base'!$S$20:$S$96,U$2,'Project Follow up - Base'!$F$20:$F$96,$C81)
- INDEX(List!$Q:$Q,MATCH(U$2,List!$P:$P,0)))
* INDEX(List!$R:$R,MATCH(U$2,List!$P:$P,0)))</f>
        <v>0</v>
      </c>
      <c r="V81" s="357">
        <f ca="1">IF(
COUNTIFS('Project Follow up - Base'!$S$20:$S$96,V$2,'Project Follow up - Base'!$F$20:$F$96,$C81)&lt;= INDEX(List!$Q:$Q,MATCH(V$2,List!$P:$P,0)),
0,
(COUNTIFS('Project Follow up - Base'!$S$20:$S$96,V$2,'Project Follow up - Base'!$F$20:$F$96,$C81)
- INDEX(List!$Q:$Q,MATCH(V$2,List!$P:$P,0)))
* INDEX(List!$R:$R,MATCH(V$2,List!$P:$P,0)))</f>
        <v>0</v>
      </c>
      <c r="W81" s="357">
        <f ca="1">IF(
COUNTIFS('Project Follow up - Base'!$S$20:$S$96,W$2,'Project Follow up - Base'!$F$20:$F$96,$C81)&lt;= INDEX(List!$Q:$Q,MATCH(W$2,List!$P:$P,0)),
0,
(COUNTIFS('Project Follow up - Base'!$S$20:$S$96,W$2,'Project Follow up - Base'!$F$20:$F$96,$C81)
- INDEX(List!$Q:$Q,MATCH(W$2,List!$P:$P,0)))
* INDEX(List!$R:$R,MATCH(W$2,List!$P:$P,0)))</f>
        <v>0</v>
      </c>
      <c r="X81" s="357">
        <f ca="1">IF(
COUNTIFS('Project Follow up - Base'!$S$20:$S$96,X$2,'Project Follow up - Base'!$F$20:$F$96,$C81)&lt;= INDEX(List!$Q:$Q,MATCH(X$2,List!$P:$P,0)),
0,
(COUNTIFS('Project Follow up - Base'!$S$20:$S$96,X$2,'Project Follow up - Base'!$F$20:$F$96,$C81)
- INDEX(List!$Q:$Q,MATCH(X$2,List!$P:$P,0)))
* INDEX(List!$R:$R,MATCH(X$2,List!$P:$P,0)))</f>
        <v>0</v>
      </c>
      <c r="Y81" s="357">
        <f ca="1">IF(
COUNTIFS('Project Follow up - Base'!$S$20:$S$96,Y$2,'Project Follow up - Base'!$F$20:$F$96,$C81)&lt;= INDEX(List!$Q:$Q,MATCH(Y$2,List!$P:$P,0)),
0,
(COUNTIFS('Project Follow up - Base'!$S$20:$S$96,Y$2,'Project Follow up - Base'!$F$20:$F$96,$C81)
- INDEX(List!$Q:$Q,MATCH(Y$2,List!$P:$P,0)))
* INDEX(List!$R:$R,MATCH(Y$2,List!$P:$P,0)))</f>
        <v>0</v>
      </c>
      <c r="Z81" s="357">
        <f ca="1">IF(
COUNTIFS('Project Follow up - Base'!$S$20:$S$96,Z$2,'Project Follow up - Base'!$F$20:$F$96,$C81)&lt;= INDEX(List!$Q:$Q,MATCH(Z$2,List!$P:$P,0)),
0,
(COUNTIFS('Project Follow up - Base'!$S$20:$S$96,Z$2,'Project Follow up - Base'!$F$20:$F$96,$C81)
- INDEX(List!$Q:$Q,MATCH(Z$2,List!$P:$P,0)))
* INDEX(List!$R:$R,MATCH(Z$2,List!$P:$P,0)))</f>
        <v>0</v>
      </c>
      <c r="AA81" s="357">
        <f ca="1">IF(
COUNTIFS('Project Follow up - Base'!$S$20:$S$96,AA$2,'Project Follow up - Base'!$F$20:$F$96,$C81)&lt;= INDEX(List!$Q:$Q,MATCH(AA$2,List!$P:$P,0)),
0,
(COUNTIFS('Project Follow up - Base'!$S$20:$S$96,AA$2,'Project Follow up - Base'!$F$20:$F$96,$C81)
- INDEX(List!$Q:$Q,MATCH(AA$2,List!$P:$P,0)))
* INDEX(List!$R:$R,MATCH(AA$2,List!$P:$P,0)))</f>
        <v>0</v>
      </c>
      <c r="AB81" s="357">
        <f ca="1">IF(
COUNTIFS('Project Follow up - Base'!$S$20:$S$96,AB$2,'Project Follow up - Base'!$F$20:$F$96,$C81)&lt;= INDEX(List!$Q:$Q,MATCH(AB$2,List!$P:$P,0)),
0,
(COUNTIFS('Project Follow up - Base'!$S$20:$S$96,AB$2,'Project Follow up - Base'!$F$20:$F$96,$C81)
- INDEX(List!$Q:$Q,MATCH(AB$2,List!$P:$P,0)))
* INDEX(List!$R:$R,MATCH(AB$2,List!$P:$P,0)))</f>
        <v>0</v>
      </c>
      <c r="AC81" s="357">
        <f ca="1">IF(
COUNTIFS('Project Follow up - Base'!$S$20:$S$96,AC$2,'Project Follow up - Base'!$F$20:$F$96,$C81)&lt;= INDEX(List!$Q:$Q,MATCH(AC$2,List!$P:$P,0)),
0,
(COUNTIFS('Project Follow up - Base'!$S$20:$S$96,AC$2,'Project Follow up - Base'!$F$20:$F$96,$C81)
- INDEX(List!$Q:$Q,MATCH(AC$2,List!$P:$P,0)))
* INDEX(List!$R:$R,MATCH(AC$2,List!$P:$P,0)))</f>
        <v>0</v>
      </c>
      <c r="AD81" s="357">
        <f ca="1">IF(
COUNTIFS('Project Follow up - Base'!$S$20:$S$96,AD$2,'Project Follow up - Base'!$F$20:$F$96,$C81)&lt;= INDEX(List!$Q:$Q,MATCH(AD$2,List!$P:$P,0)),
0,
(COUNTIFS('Project Follow up - Base'!$S$20:$S$96,AD$2,'Project Follow up - Base'!$F$20:$F$96,$C81)
- INDEX(List!$Q:$Q,MATCH(AD$2,List!$P:$P,0)))
* INDEX(List!$R:$R,MATCH(AD$2,List!$P:$P,0)))</f>
        <v>0</v>
      </c>
      <c r="AE81" s="357">
        <f ca="1">IF(
COUNTIFS('Project Follow up - Base'!$S$20:$S$96,AE$2,'Project Follow up - Base'!$F$20:$F$96,$C81)&lt;= INDEX(List!$Q:$Q,MATCH(AE$2,List!$P:$P,0)),
0,
(COUNTIFS('Project Follow up - Base'!$S$20:$S$96,AE$2,'Project Follow up - Base'!$F$20:$F$96,$C81)
- INDEX(List!$Q:$Q,MATCH(AE$2,List!$P:$P,0)))
* INDEX(List!$R:$R,MATCH(AE$2,List!$P:$P,0)))</f>
        <v>0</v>
      </c>
      <c r="AF81" s="357">
        <f ca="1">IF(
COUNTIFS('Project Follow up - Base'!$S$20:$S$96,AF$2,'Project Follow up - Base'!$F$20:$F$96,$C81)&lt;= INDEX(List!$Q:$Q,MATCH(AF$2,List!$P:$P,0)),
0,
(COUNTIFS('Project Follow up - Base'!$S$20:$S$96,AF$2,'Project Follow up - Base'!$F$20:$F$96,$C81)
- INDEX(List!$Q:$Q,MATCH(AF$2,List!$P:$P,0)))
* INDEX(List!$R:$R,MATCH(AF$2,List!$P:$P,0)))</f>
        <v>0</v>
      </c>
      <c r="AG81" s="357">
        <f ca="1">IF(
COUNTIFS('Project Follow up - Base'!$S$20:$S$96,AG$2,'Project Follow up - Base'!$F$20:$F$96,$C81)&lt;= INDEX(List!$Q:$Q,MATCH(AG$2,List!$P:$P,0)),
0,
(COUNTIFS('Project Follow up - Base'!$S$20:$S$96,AG$2,'Project Follow up - Base'!$F$20:$F$96,$C81)
- INDEX(List!$Q:$Q,MATCH(AG$2,List!$P:$P,0)))
* INDEX(List!$R:$R,MATCH(AG$2,List!$P:$P,0)))</f>
        <v>0</v>
      </c>
      <c r="AH81" s="357">
        <f ca="1">IF(
COUNTIFS('Project Follow up - Base'!$S$20:$S$96,AH$2,'Project Follow up - Base'!$F$20:$F$96,$C81)&lt;= INDEX(List!$Q:$Q,MATCH(AH$2,List!$P:$P,0)),
0,
(COUNTIFS('Project Follow up - Base'!$S$20:$S$96,AH$2,'Project Follow up - Base'!$F$20:$F$96,$C81)
- INDEX(List!$Q:$Q,MATCH(AH$2,List!$P:$P,0)))
* INDEX(List!$R:$R,MATCH(AH$2,List!$P:$P,0)))</f>
        <v>0</v>
      </c>
      <c r="AI81" s="357">
        <f ca="1">IF(
COUNTIFS('Project Follow up - Base'!$S$20:$S$96,AI$2,'Project Follow up - Base'!$F$20:$F$96,$C81)&lt;= INDEX(List!$Q:$Q,MATCH(AI$2,List!$P:$P,0)),
0,
(COUNTIFS('Project Follow up - Base'!$S$20:$S$96,AI$2,'Project Follow up - Base'!$F$20:$F$96,$C81)
- INDEX(List!$Q:$Q,MATCH(AI$2,List!$P:$P,0)))
* INDEX(List!$R:$R,MATCH(AI$2,List!$P:$P,0)))</f>
        <v>0</v>
      </c>
      <c r="AJ81" s="357">
        <f ca="1">IF(
COUNTIFS('Project Follow up - Base'!$S$20:$S$96,AJ$2,'Project Follow up - Base'!$F$20:$F$96,$C81)&lt;= INDEX(List!$Q:$Q,MATCH(AJ$2,List!$P:$P,0)),
0,
(COUNTIFS('Project Follow up - Base'!$S$20:$S$96,AJ$2,'Project Follow up - Base'!$F$20:$F$96,$C81)
- INDEX(List!$Q:$Q,MATCH(AJ$2,List!$P:$P,0)))
* INDEX(List!$R:$R,MATCH(AJ$2,List!$P:$P,0)))</f>
        <v>0</v>
      </c>
      <c r="AK81" s="357">
        <f ca="1">IF(
COUNTIFS('Project Follow up - Base'!$S$20:$S$96,AK$2,'Project Follow up - Base'!$F$20:$F$96,$C81)&lt;= INDEX(List!$Q:$Q,MATCH(AK$2,List!$P:$P,0)),
0,
(COUNTIFS('Project Follow up - Base'!$S$20:$S$96,AK$2,'Project Follow up - Base'!$F$20:$F$96,$C81)
- INDEX(List!$Q:$Q,MATCH(AK$2,List!$P:$P,0)))
* INDEX(List!$R:$R,MATCH(AK$2,List!$P:$P,0)))</f>
        <v>0</v>
      </c>
      <c r="AL81" s="357">
        <f ca="1">IF(
COUNTIFS('Project Follow up - Base'!$S$20:$S$96,AL$2,'Project Follow up - Base'!$F$20:$F$96,$C81)&lt;= INDEX(List!$Q:$Q,MATCH(AL$2,List!$P:$P,0)),
0,
(COUNTIFS('Project Follow up - Base'!$S$20:$S$96,AL$2,'Project Follow up - Base'!$F$20:$F$96,$C81)
- INDEX(List!$Q:$Q,MATCH(AL$2,List!$P:$P,0)))
* INDEX(List!$R:$R,MATCH(AL$2,List!$P:$P,0)))</f>
        <v>0</v>
      </c>
      <c r="AM81" s="357">
        <f ca="1">IF(
COUNTIFS('Project Follow up - Base'!$S$20:$S$96,AM$2,'Project Follow up - Base'!$F$20:$F$96,$C81)&lt;= INDEX(List!$Q:$Q,MATCH(AM$2,List!$P:$P,0)),
0,
(COUNTIFS('Project Follow up - Base'!$S$20:$S$96,AM$2,'Project Follow up - Base'!$F$20:$F$96,$C81)
- INDEX(List!$Q:$Q,MATCH(AM$2,List!$P:$P,0)))
* INDEX(List!$R:$R,MATCH(AM$2,List!$P:$P,0)))</f>
        <v>0</v>
      </c>
      <c r="AN81" s="357">
        <f ca="1">IF(
COUNTIFS('Project Follow up - Base'!$S$20:$S$96,AN$2,'Project Follow up - Base'!$F$20:$F$96,$C81)&lt;= INDEX(List!$Q:$Q,MATCH(AN$2,List!$P:$P,0)),
0,
(COUNTIFS('Project Follow up - Base'!$S$20:$S$96,AN$2,'Project Follow up - Base'!$F$20:$F$96,$C81)
- INDEX(List!$Q:$Q,MATCH(AN$2,List!$P:$P,0)))
* INDEX(List!$R:$R,MATCH(AN$2,List!$P:$P,0)))</f>
        <v>0</v>
      </c>
      <c r="AO81" s="357">
        <f ca="1">IF(
COUNTIFS('Project Follow up - Base'!$S$20:$S$96,AO$2,'Project Follow up - Base'!$F$20:$F$96,$C81)&lt;= INDEX(List!$Q:$Q,MATCH(AO$2,List!$P:$P,0)),
0,
(COUNTIFS('Project Follow up - Base'!$S$20:$S$96,AO$2,'Project Follow up - Base'!$F$20:$F$96,$C81)
- INDEX(List!$Q:$Q,MATCH(AO$2,List!$P:$P,0)))
* INDEX(List!$R:$R,MATCH(AO$2,List!$P:$P,0)))</f>
        <v>0</v>
      </c>
      <c r="AP81" s="357">
        <f ca="1">IF(
COUNTIFS('Project Follow up - Base'!$S$20:$S$96,AP$2,'Project Follow up - Base'!$F$20:$F$96,$C81)&lt;= INDEX(List!$Q:$Q,MATCH(AP$2,List!$P:$P,0)),
0,
(COUNTIFS('Project Follow up - Base'!$S$20:$S$96,AP$2,'Project Follow up - Base'!$F$20:$F$96,$C81)
- INDEX(List!$Q:$Q,MATCH(AP$2,List!$P:$P,0)))
* INDEX(List!$R:$R,MATCH(AP$2,List!$P:$P,0)))</f>
        <v>0</v>
      </c>
      <c r="AQ81" s="357">
        <f ca="1">IF(
COUNTIFS('Project Follow up - Base'!$S$20:$S$96,AQ$2,'Project Follow up - Base'!$F$20:$F$96,$C81)&lt;= INDEX(List!$Q:$Q,MATCH(AQ$2,List!$P:$P,0)),
0,
(COUNTIFS('Project Follow up - Base'!$S$20:$S$96,AQ$2,'Project Follow up - Base'!$F$20:$F$96,$C81)
- INDEX(List!$Q:$Q,MATCH(AQ$2,List!$P:$P,0)))
* INDEX(List!$R:$R,MATCH(AQ$2,List!$P:$P,0)))</f>
        <v>0</v>
      </c>
      <c r="AR81" s="357">
        <f ca="1">IF(
COUNTIFS('Project Follow up - Base'!$S$20:$S$96,AR$2,'Project Follow up - Base'!$F$20:$F$96,$C81)&lt;= INDEX(List!$Q:$Q,MATCH(AR$2,List!$P:$P,0)),
0,
(COUNTIFS('Project Follow up - Base'!$S$20:$S$96,AR$2,'Project Follow up - Base'!$F$20:$F$96,$C81)
- INDEX(List!$Q:$Q,MATCH(AR$2,List!$P:$P,0)))
* INDEX(List!$R:$R,MATCH(AR$2,List!$P:$P,0)))</f>
        <v>0</v>
      </c>
      <c r="AS81" s="357">
        <f ca="1">IF(
COUNTIFS('Project Follow up - Base'!$S$20:$S$96,AS$2,'Project Follow up - Base'!$F$20:$F$96,$C81)&lt;= INDEX(List!$Q:$Q,MATCH(AS$2,List!$P:$P,0)),
0,
(COUNTIFS('Project Follow up - Base'!$S$20:$S$96,AS$2,'Project Follow up - Base'!$F$20:$F$96,$C81)
- INDEX(List!$Q:$Q,MATCH(AS$2,List!$P:$P,0)))
* INDEX(List!$R:$R,MATCH(AS$2,List!$P:$P,0)))</f>
        <v>0</v>
      </c>
      <c r="AT81" s="357">
        <f ca="1">IF(
COUNTIFS('Project Follow up - Base'!$S$20:$S$96,AT$2,'Project Follow up - Base'!$F$20:$F$96,$C81)&lt;= INDEX(List!$Q:$Q,MATCH(AT$2,List!$P:$P,0)),
0,
(COUNTIFS('Project Follow up - Base'!$S$20:$S$96,AT$2,'Project Follow up - Base'!$F$20:$F$96,$C81)
- INDEX(List!$Q:$Q,MATCH(AT$2,List!$P:$P,0)))
* INDEX(List!$R:$R,MATCH(AT$2,List!$P:$P,0)))</f>
        <v>0</v>
      </c>
      <c r="AU81" s="357">
        <f ca="1">IF(
COUNTIFS('Project Follow up - Base'!$S$20:$S$96,AU$2,'Project Follow up - Base'!$F$20:$F$96,$C81)&lt;= INDEX(List!$Q:$Q,MATCH(AU$2,List!$P:$P,0)),
0,
(COUNTIFS('Project Follow up - Base'!$S$20:$S$96,AU$2,'Project Follow up - Base'!$F$20:$F$96,$C81)
- INDEX(List!$Q:$Q,MATCH(AU$2,List!$P:$P,0)))
* INDEX(List!$R:$R,MATCH(AU$2,List!$P:$P,0)))</f>
        <v>0</v>
      </c>
      <c r="AV81" s="357">
        <f ca="1">IF(
COUNTIFS('Project Follow up - Base'!$S$20:$S$96,AV$2,'Project Follow up - Base'!$F$20:$F$96,$C81)&lt;= INDEX(List!$Q:$Q,MATCH(AV$2,List!$P:$P,0)),
0,
(COUNTIFS('Project Follow up - Base'!$S$20:$S$96,AV$2,'Project Follow up - Base'!$F$20:$F$96,$C81)
- INDEX(List!$Q:$Q,MATCH(AV$2,List!$P:$P,0)))
* INDEX(List!$R:$R,MATCH(AV$2,List!$P:$P,0)))</f>
        <v>0</v>
      </c>
      <c r="AW81" s="357">
        <f ca="1">IF(
COUNTIFS('Project Follow up - Base'!$S$20:$S$96,AW$2,'Project Follow up - Base'!$F$20:$F$96,$C81)&lt;= INDEX(List!$Q:$Q,MATCH(AW$2,List!$P:$P,0)),
0,
(COUNTIFS('Project Follow up - Base'!$S$20:$S$96,AW$2,'Project Follow up - Base'!$F$20:$F$96,$C81)
- INDEX(List!$Q:$Q,MATCH(AW$2,List!$P:$P,0)))
* INDEX(List!$R:$R,MATCH(AW$2,List!$P:$P,0)))</f>
        <v>0</v>
      </c>
      <c r="AX81" s="357">
        <f ca="1">IF(
COUNTIFS('Project Follow up - Base'!$S$20:$S$96,AX$2,'Project Follow up - Base'!$F$20:$F$96,$C81)&lt;= INDEX(List!$Q:$Q,MATCH(AX$2,List!$P:$P,0)),
0,
(COUNTIFS('Project Follow up - Base'!$S$20:$S$96,AX$2,'Project Follow up - Base'!$F$20:$F$96,$C81)
- INDEX(List!$Q:$Q,MATCH(AX$2,List!$P:$P,0)))
* INDEX(List!$R:$R,MATCH(AX$2,List!$P:$P,0)))</f>
        <v>0</v>
      </c>
      <c r="AY81" s="357">
        <f ca="1">IF(
COUNTIFS('Project Follow up - Base'!$S$20:$S$96,AY$2,'Project Follow up - Base'!$F$20:$F$96,$C81)&lt;= INDEX(List!$Q:$Q,MATCH(AY$2,List!$P:$P,0)),
0,
(COUNTIFS('Project Follow up - Base'!$S$20:$S$96,AY$2,'Project Follow up - Base'!$F$20:$F$96,$C81)
- INDEX(List!$Q:$Q,MATCH(AY$2,List!$P:$P,0)))
* INDEX(List!$R:$R,MATCH(AY$2,List!$P:$P,0)))</f>
        <v>0</v>
      </c>
      <c r="AZ81" s="357">
        <f ca="1">IF(
COUNTIFS('Project Follow up - Base'!$S$20:$S$96,AZ$2,'Project Follow up - Base'!$F$20:$F$96,$C81)&lt;= INDEX(List!$Q:$Q,MATCH(AZ$2,List!$P:$P,0)),
0,
(COUNTIFS('Project Follow up - Base'!$S$20:$S$96,AZ$2,'Project Follow up - Base'!$F$20:$F$96,$C81)
- INDEX(List!$Q:$Q,MATCH(AZ$2,List!$P:$P,0)))
* INDEX(List!$R:$R,MATCH(AZ$2,List!$P:$P,0)))</f>
        <v>0</v>
      </c>
      <c r="BA81" s="357">
        <f ca="1">IF(
COUNTIFS('Project Follow up - Base'!$S$20:$S$96,BA$2,'Project Follow up - Base'!$F$20:$F$96,$C81)&lt;= INDEX(List!$Q:$Q,MATCH(BA$2,List!$P:$P,0)),
0,
(COUNTIFS('Project Follow up - Base'!$S$20:$S$96,BA$2,'Project Follow up - Base'!$F$20:$F$96,$C81)
- INDEX(List!$Q:$Q,MATCH(BA$2,List!$P:$P,0)))
* INDEX(List!$R:$R,MATCH(BA$2,List!$P:$P,0)))</f>
        <v>0</v>
      </c>
      <c r="BB81" s="357">
        <f ca="1">IF(
COUNTIFS('Project Follow up - Base'!$S$20:$S$96,BB$2,'Project Follow up - Base'!$F$20:$F$96,$C81)&lt;= INDEX(List!$Q:$Q,MATCH(BB$2,List!$P:$P,0)),
0,
(COUNTIFS('Project Follow up - Base'!$S$20:$S$96,BB$2,'Project Follow up - Base'!$F$20:$F$96,$C81)
- INDEX(List!$Q:$Q,MATCH(BB$2,List!$P:$P,0)))
* INDEX(List!$R:$R,MATCH(BB$2,List!$P:$P,0)))</f>
        <v>0</v>
      </c>
      <c r="BC81" s="357">
        <f ca="1">IF(
COUNTIFS('Project Follow up - Base'!$S$20:$S$96,BC$2,'Project Follow up - Base'!$F$20:$F$96,$C81)&lt;= INDEX(List!$Q:$Q,MATCH(BC$2,List!$P:$P,0)),
0,
(COUNTIFS('Project Follow up - Base'!$S$20:$S$96,BC$2,'Project Follow up - Base'!$F$20:$F$96,$C81)
- INDEX(List!$Q:$Q,MATCH(BC$2,List!$P:$P,0)))
* INDEX(List!$R:$R,MATCH(BC$2,List!$P:$P,0)))</f>
        <v>0</v>
      </c>
      <c r="BD81" s="357">
        <f ca="1">IF(
COUNTIFS('Project Follow up - Base'!$S$20:$S$96,BD$2,'Project Follow up - Base'!$F$20:$F$96,$C81)&lt;= INDEX(List!$Q:$Q,MATCH(BD$2,List!$P:$P,0)),
0,
(COUNTIFS('Project Follow up - Base'!$S$20:$S$96,BD$2,'Project Follow up - Base'!$F$20:$F$96,$C81)
- INDEX(List!$Q:$Q,MATCH(BD$2,List!$P:$P,0)))
* INDEX(List!$R:$R,MATCH(BD$2,List!$P:$P,0)))</f>
        <v>0</v>
      </c>
      <c r="BE81" s="357">
        <f ca="1">IF(
COUNTIFS('Project Follow up - Base'!$S$20:$S$96,BE$2,'Project Follow up - Base'!$F$20:$F$96,$C81)&lt;= INDEX(List!$Q:$Q,MATCH(BE$2,List!$P:$P,0)),
0,
(COUNTIFS('Project Follow up - Base'!$S$20:$S$96,BE$2,'Project Follow up - Base'!$F$20:$F$96,$C81)
- INDEX(List!$Q:$Q,MATCH(BE$2,List!$P:$P,0)))
* INDEX(List!$R:$R,MATCH(BE$2,List!$P:$P,0)))</f>
        <v>0</v>
      </c>
      <c r="BF81" s="357">
        <f ca="1">IF(
COUNTIFS('Project Follow up - Base'!$S$20:$S$96,BF$2,'Project Follow up - Base'!$F$20:$F$96,$C81)&lt;= INDEX(List!$Q:$Q,MATCH(BF$2,List!$P:$P,0)),
0,
(COUNTIFS('Project Follow up - Base'!$S$20:$S$96,BF$2,'Project Follow up - Base'!$F$20:$F$96,$C81)
- INDEX(List!$Q:$Q,MATCH(BF$2,List!$P:$P,0)))
* INDEX(List!$R:$R,MATCH(BF$2,List!$P:$P,0)))</f>
        <v>0</v>
      </c>
      <c r="BG81" s="357">
        <f ca="1">IF(
COUNTIFS('Project Follow up - Base'!$S$20:$S$96,BG$2,'Project Follow up - Base'!$F$20:$F$96,$C81)&lt;= INDEX(List!$Q:$Q,MATCH(BG$2,List!$P:$P,0)),
0,
(COUNTIFS('Project Follow up - Base'!$S$20:$S$96,BG$2,'Project Follow up - Base'!$F$20:$F$96,$C81)
- INDEX(List!$Q:$Q,MATCH(BG$2,List!$P:$P,0)))
* INDEX(List!$R:$R,MATCH(BG$2,List!$P:$P,0)))</f>
        <v>0</v>
      </c>
      <c r="BH81" s="357">
        <f ca="1">IF(
COUNTIFS('Project Follow up - Base'!$S$20:$S$96,BH$2,'Project Follow up - Base'!$F$20:$F$96,$C81)&lt;= INDEX(List!$Q:$Q,MATCH(BH$2,List!$P:$P,0)),
0,
(COUNTIFS('Project Follow up - Base'!$S$20:$S$96,BH$2,'Project Follow up - Base'!$F$20:$F$96,$C81)
- INDEX(List!$Q:$Q,MATCH(BH$2,List!$P:$P,0)))
* INDEX(List!$R:$R,MATCH(BH$2,List!$P:$P,0)))</f>
        <v>0</v>
      </c>
      <c r="BI81" s="357">
        <f ca="1">IF(
COUNTIFS('Project Follow up - Base'!$S$20:$S$96,BI$2,'Project Follow up - Base'!$F$20:$F$96,$C81)&lt;= INDEX(List!$Q:$Q,MATCH(BI$2,List!$P:$P,0)),
0,
(COUNTIFS('Project Follow up - Base'!$S$20:$S$96,BI$2,'Project Follow up - Base'!$F$20:$F$96,$C81)
- INDEX(List!$Q:$Q,MATCH(BI$2,List!$P:$P,0)))
* INDEX(List!$R:$R,MATCH(BI$2,List!$P:$P,0)))</f>
        <v>0</v>
      </c>
      <c r="BJ81" s="357">
        <f ca="1">IF(
COUNTIFS('Project Follow up - Base'!$S$20:$S$96,BJ$2,'Project Follow up - Base'!$F$20:$F$96,$C81)&lt;= INDEX(List!$Q:$Q,MATCH(BJ$2,List!$P:$P,0)),
0,
(COUNTIFS('Project Follow up - Base'!$S$20:$S$96,BJ$2,'Project Follow up - Base'!$F$20:$F$96,$C81)
- INDEX(List!$Q:$Q,MATCH(BJ$2,List!$P:$P,0)))
* INDEX(List!$R:$R,MATCH(BJ$2,List!$P:$P,0)))</f>
        <v>0</v>
      </c>
      <c r="BK81" s="357">
        <f ca="1">IF(
COUNTIFS('Project Follow up - Base'!$S$20:$S$96,BK$2,'Project Follow up - Base'!$F$20:$F$96,$C81)&lt;= INDEX(List!$Q:$Q,MATCH(BK$2,List!$P:$P,0)),
0,
(COUNTIFS('Project Follow up - Base'!$S$20:$S$96,BK$2,'Project Follow up - Base'!$F$20:$F$96,$C81)
- INDEX(List!$Q:$Q,MATCH(BK$2,List!$P:$P,0)))
* INDEX(List!$R:$R,MATCH(BK$2,List!$P:$P,0)))</f>
        <v>0</v>
      </c>
      <c r="BL81" s="357">
        <f ca="1">IF(
COUNTIFS('Project Follow up - Base'!$S$20:$S$96,BL$2,'Project Follow up - Base'!$F$20:$F$96,$C81)&lt;= INDEX(List!$Q:$Q,MATCH(BL$2,List!$P:$P,0)),
0,
(COUNTIFS('Project Follow up - Base'!$S$20:$S$96,BL$2,'Project Follow up - Base'!$F$20:$F$96,$C81)
- INDEX(List!$Q:$Q,MATCH(BL$2,List!$P:$P,0)))
* INDEX(List!$R:$R,MATCH(BL$2,List!$P:$P,0)))</f>
        <v>0</v>
      </c>
      <c r="BM81" s="357">
        <f ca="1">IF(
COUNTIFS('Project Follow up - Base'!$S$20:$S$96,BM$2,'Project Follow up - Base'!$F$20:$F$96,$C81)&lt;= INDEX(List!$Q:$Q,MATCH(BM$2,List!$P:$P,0)),
0,
(COUNTIFS('Project Follow up - Base'!$S$20:$S$96,BM$2,'Project Follow up - Base'!$F$20:$F$96,$C81)
- INDEX(List!$Q:$Q,MATCH(BM$2,List!$P:$P,0)))
* INDEX(List!$R:$R,MATCH(BM$2,List!$P:$P,0)))</f>
        <v>0</v>
      </c>
      <c r="BN81" s="357">
        <f ca="1">IF(
COUNTIFS('Project Follow up - Base'!$S$20:$S$96,BN$2,'Project Follow up - Base'!$F$20:$F$96,$C81)&lt;= INDEX(List!$Q:$Q,MATCH(BN$2,List!$P:$P,0)),
0,
(COUNTIFS('Project Follow up - Base'!$S$20:$S$96,BN$2,'Project Follow up - Base'!$F$20:$F$96,$C81)
- INDEX(List!$Q:$Q,MATCH(BN$2,List!$P:$P,0)))
* INDEX(List!$R:$R,MATCH(BN$2,List!$P:$P,0)))</f>
        <v>0</v>
      </c>
      <c r="BO81" s="357">
        <f ca="1">IF(
COUNTIFS('Project Follow up - Base'!$S$20:$S$96,BO$2,'Project Follow up - Base'!$F$20:$F$96,$C81)&lt;= INDEX(List!$Q:$Q,MATCH(BO$2,List!$P:$P,0)),
0,
(COUNTIFS('Project Follow up - Base'!$S$20:$S$96,BO$2,'Project Follow up - Base'!$F$20:$F$96,$C81)
- INDEX(List!$Q:$Q,MATCH(BO$2,List!$P:$P,0)))
* INDEX(List!$R:$R,MATCH(BO$2,List!$P:$P,0)))</f>
        <v>0</v>
      </c>
      <c r="BP81" s="357">
        <f ca="1">IF(
COUNTIFS('Project Follow up - Base'!$S$20:$S$96,BP$2,'Project Follow up - Base'!$F$20:$F$96,$C81)&lt;= INDEX(List!$Q:$Q,MATCH(BP$2,List!$P:$P,0)),
0,
(COUNTIFS('Project Follow up - Base'!$S$20:$S$96,BP$2,'Project Follow up - Base'!$F$20:$F$96,$C81)
- INDEX(List!$Q:$Q,MATCH(BP$2,List!$P:$P,0)))
* INDEX(List!$R:$R,MATCH(BP$2,List!$P:$P,0)))</f>
        <v>0</v>
      </c>
      <c r="BQ81" s="357">
        <f ca="1">IF(
COUNTIFS('Project Follow up - Base'!$S$20:$S$96,BQ$2,'Project Follow up - Base'!$F$20:$F$96,$C81)&lt;= INDEX(List!$Q:$Q,MATCH(BQ$2,List!$P:$P,0)),
0,
(COUNTIFS('Project Follow up - Base'!$S$20:$S$96,BQ$2,'Project Follow up - Base'!$F$20:$F$96,$C81)
- INDEX(List!$Q:$Q,MATCH(BQ$2,List!$P:$P,0)))
* INDEX(List!$R:$R,MATCH(BQ$2,List!$P:$P,0)))</f>
        <v>0</v>
      </c>
      <c r="BR81" s="357">
        <f ca="1">IF(
COUNTIFS('Project Follow up - Base'!$S$20:$S$96,BR$2,'Project Follow up - Base'!$F$20:$F$96,$C81)&lt;= INDEX(List!$Q:$Q,MATCH(BR$2,List!$P:$P,0)),
0,
(COUNTIFS('Project Follow up - Base'!$S$20:$S$96,BR$2,'Project Follow up - Base'!$F$20:$F$96,$C81)
- INDEX(List!$Q:$Q,MATCH(BR$2,List!$P:$P,0)))
* INDEX(List!$R:$R,MATCH(BR$2,List!$P:$P,0)))</f>
        <v>0</v>
      </c>
      <c r="BS81" s="357">
        <f ca="1">IF(
COUNTIFS('Project Follow up - Base'!$S$20:$S$96,BS$2,'Project Follow up - Base'!$F$20:$F$96,$C81)&lt;= INDEX(List!$Q:$Q,MATCH(BS$2,List!$P:$P,0)),
0,
(COUNTIFS('Project Follow up - Base'!$S$20:$S$96,BS$2,'Project Follow up - Base'!$F$20:$F$96,$C81)
- INDEX(List!$Q:$Q,MATCH(BS$2,List!$P:$P,0)))
* INDEX(List!$R:$R,MATCH(BS$2,List!$P:$P,0)))</f>
        <v>0</v>
      </c>
      <c r="BT81" s="357">
        <f ca="1">IF(
COUNTIFS('Project Follow up - Base'!$S$20:$S$96,BT$2,'Project Follow up - Base'!$F$20:$F$96,$C81)&lt;= INDEX(List!$Q:$Q,MATCH(BT$2,List!$P:$P,0)),
0,
(COUNTIFS('Project Follow up - Base'!$S$20:$S$96,BT$2,'Project Follow up - Base'!$F$20:$F$96,$C81)
- INDEX(List!$Q:$Q,MATCH(BT$2,List!$P:$P,0)))
* INDEX(List!$R:$R,MATCH(BT$2,List!$P:$P,0)))</f>
        <v>0</v>
      </c>
      <c r="BU81" s="357">
        <f ca="1">IF(
COUNTIFS('Project Follow up - Base'!$S$20:$S$96,BU$2,'Project Follow up - Base'!$F$20:$F$96,$C81)&lt;= INDEX(List!$Q:$Q,MATCH(BU$2,List!$P:$P,0)),
0,
(COUNTIFS('Project Follow up - Base'!$S$20:$S$96,BU$2,'Project Follow up - Base'!$F$20:$F$96,$C81)
- INDEX(List!$Q:$Q,MATCH(BU$2,List!$P:$P,0)))
* INDEX(List!$R:$R,MATCH(BU$2,List!$P:$P,0)))</f>
        <v>0</v>
      </c>
      <c r="BV81" s="357">
        <f ca="1">IF(
COUNTIFS('Project Follow up - Base'!$S$20:$S$96,BV$2,'Project Follow up - Base'!$F$20:$F$96,$C81)&lt;= INDEX(List!$Q:$Q,MATCH(BV$2,List!$P:$P,0)),
0,
(COUNTIFS('Project Follow up - Base'!$S$20:$S$96,BV$2,'Project Follow up - Base'!$F$20:$F$96,$C81)
- INDEX(List!$Q:$Q,MATCH(BV$2,List!$P:$P,0)))
* INDEX(List!$R:$R,MATCH(BV$2,List!$P:$P,0)))</f>
        <v>0</v>
      </c>
      <c r="BW81" s="357">
        <f ca="1">IF(
COUNTIFS('Project Follow up - Base'!$S$20:$S$96,BW$2,'Project Follow up - Base'!$F$20:$F$96,$C81)&lt;= INDEX(List!$Q:$Q,MATCH(BW$2,List!$P:$P,0)),
0,
(COUNTIFS('Project Follow up - Base'!$S$20:$S$96,BW$2,'Project Follow up - Base'!$F$20:$F$96,$C81)
- INDEX(List!$Q:$Q,MATCH(BW$2,List!$P:$P,0)))
* INDEX(List!$R:$R,MATCH(BW$2,List!$P:$P,0)))</f>
        <v>0</v>
      </c>
      <c r="BX81" s="357">
        <f ca="1">IF(
COUNTIFS('Project Follow up - Base'!$S$20:$S$96,BX$2,'Project Follow up - Base'!$F$20:$F$96,$C81)&lt;= INDEX(List!$Q:$Q,MATCH(BX$2,List!$P:$P,0)),
0,
(COUNTIFS('Project Follow up - Base'!$S$20:$S$96,BX$2,'Project Follow up - Base'!$F$20:$F$96,$C81)
- INDEX(List!$Q:$Q,MATCH(BX$2,List!$P:$P,0)))
* INDEX(List!$R:$R,MATCH(BX$2,List!$P:$P,0)))</f>
        <v>0</v>
      </c>
      <c r="BY81" s="357">
        <f ca="1">IF(
COUNTIFS('Project Follow up - Base'!$S$20:$S$96,BY$2,'Project Follow up - Base'!$F$20:$F$96,$C81)&lt;= INDEX(List!$Q:$Q,MATCH(BY$2,List!$P:$P,0)),
0,
(COUNTIFS('Project Follow up - Base'!$S$20:$S$96,BY$2,'Project Follow up - Base'!$F$20:$F$96,$C81)
- INDEX(List!$Q:$Q,MATCH(BY$2,List!$P:$P,0)))
* INDEX(List!$R:$R,MATCH(BY$2,List!$P:$P,0)))</f>
        <v>0</v>
      </c>
      <c r="BZ81" s="357">
        <f ca="1">IF(
COUNTIFS('Project Follow up - Base'!$S$20:$S$96,BZ$2,'Project Follow up - Base'!$F$20:$F$96,$C81)&lt;= INDEX(List!$Q:$Q,MATCH(BZ$2,List!$P:$P,0)),
0,
(COUNTIFS('Project Follow up - Base'!$S$20:$S$96,BZ$2,'Project Follow up - Base'!$F$20:$F$96,$C81)
- INDEX(List!$Q:$Q,MATCH(BZ$2,List!$P:$P,0)))
* INDEX(List!$R:$R,MATCH(BZ$2,List!$P:$P,0)))</f>
        <v>0</v>
      </c>
      <c r="CA81" s="357">
        <f ca="1">IF(
COUNTIFS('Project Follow up - Base'!$S$20:$S$96,CA$2,'Project Follow up - Base'!$F$20:$F$96,$C81)&lt;= INDEX(List!$Q:$Q,MATCH(CA$2,List!$P:$P,0)),
0,
(COUNTIFS('Project Follow up - Base'!$S$20:$S$96,CA$2,'Project Follow up - Base'!$F$20:$F$96,$C81)
- INDEX(List!$Q:$Q,MATCH(CA$2,List!$P:$P,0)))
* INDEX(List!$R:$R,MATCH(CA$2,List!$P:$P,0)))</f>
        <v>0</v>
      </c>
      <c r="CB81" s="357">
        <f ca="1">IF(
COUNTIFS('Project Follow up - Base'!$S$20:$S$96,CB$2,'Project Follow up - Base'!$F$20:$F$96,$C81)&lt;= INDEX(List!$Q:$Q,MATCH(CB$2,List!$P:$P,0)),
0,
(COUNTIFS('Project Follow up - Base'!$S$20:$S$96,CB$2,'Project Follow up - Base'!$F$20:$F$96,$C81)
- INDEX(List!$Q:$Q,MATCH(CB$2,List!$P:$P,0)))
* INDEX(List!$R:$R,MATCH(CB$2,List!$P:$P,0)))</f>
        <v>0</v>
      </c>
      <c r="CC81" s="357">
        <f ca="1">IF(
COUNTIFS('Project Follow up - Base'!$S$20:$S$96,CC$2,'Project Follow up - Base'!$F$20:$F$96,$C81)&lt;= INDEX(List!$Q:$Q,MATCH(CC$2,List!$P:$P,0)),
0,
(COUNTIFS('Project Follow up - Base'!$S$20:$S$96,CC$2,'Project Follow up - Base'!$F$20:$F$96,$C81)
- INDEX(List!$Q:$Q,MATCH(CC$2,List!$P:$P,0)))
* INDEX(List!$R:$R,MATCH(CC$2,List!$P:$P,0)))</f>
        <v>0</v>
      </c>
      <c r="CD81" s="357">
        <f ca="1">IF(
COUNTIFS('Project Follow up - Base'!$S$20:$S$96,CD$2,'Project Follow up - Base'!$F$20:$F$96,$C81)&lt;= INDEX(List!$Q:$Q,MATCH(CD$2,List!$P:$P,0)),
0,
(COUNTIFS('Project Follow up - Base'!$S$20:$S$96,CD$2,'Project Follow up - Base'!$F$20:$F$96,$C81)
- INDEX(List!$Q:$Q,MATCH(CD$2,List!$P:$P,0)))
* INDEX(List!$R:$R,MATCH(CD$2,List!$P:$P,0)))</f>
        <v>0</v>
      </c>
      <c r="CE81" s="357">
        <f ca="1">IF(
COUNTIFS('Project Follow up - Base'!$S$20:$S$96,CE$2,'Project Follow up - Base'!$F$20:$F$96,$C81)&lt;= INDEX(List!$Q:$Q,MATCH(CE$2,List!$P:$P,0)),
0,
(COUNTIFS('Project Follow up - Base'!$S$20:$S$96,CE$2,'Project Follow up - Base'!$F$20:$F$96,$C81)
- INDEX(List!$Q:$Q,MATCH(CE$2,List!$P:$P,0)))
* INDEX(List!$R:$R,MATCH(CE$2,List!$P:$P,0)))</f>
        <v>0</v>
      </c>
      <c r="CF81" s="357">
        <f ca="1">IF(
COUNTIFS('Project Follow up - Base'!$S$20:$S$96,CF$2,'Project Follow up - Base'!$F$20:$F$96,$C81)&lt;= INDEX(List!$Q:$Q,MATCH(CF$2,List!$P:$P,0)),
0,
(COUNTIFS('Project Follow up - Base'!$S$20:$S$96,CF$2,'Project Follow up - Base'!$F$20:$F$96,$C81)
- INDEX(List!$Q:$Q,MATCH(CF$2,List!$P:$P,0)))
* INDEX(List!$R:$R,MATCH(CF$2,List!$P:$P,0)))</f>
        <v>0</v>
      </c>
      <c r="CG81" s="357">
        <f ca="1">IF(
COUNTIFS('Project Follow up - Base'!$S$20:$S$96,CG$2,'Project Follow up - Base'!$F$20:$F$96,$C81)&lt;= INDEX(List!$Q:$Q,MATCH(CG$2,List!$P:$P,0)),
0,
(COUNTIFS('Project Follow up - Base'!$S$20:$S$96,CG$2,'Project Follow up - Base'!$F$20:$F$96,$C81)
- INDEX(List!$Q:$Q,MATCH(CG$2,List!$P:$P,0)))
* INDEX(List!$R:$R,MATCH(CG$2,List!$P:$P,0)))</f>
        <v>0</v>
      </c>
      <c r="CH81" s="357">
        <f ca="1">IF(
COUNTIFS('Project Follow up - Base'!$S$20:$S$96,CH$2,'Project Follow up - Base'!$F$20:$F$96,$C81)&lt;= INDEX(List!$Q:$Q,MATCH(CH$2,List!$P:$P,0)),
0,
(COUNTIFS('Project Follow up - Base'!$S$20:$S$96,CH$2,'Project Follow up - Base'!$F$20:$F$96,$C81)
- INDEX(List!$Q:$Q,MATCH(CH$2,List!$P:$P,0)))
* INDEX(List!$R:$R,MATCH(CH$2,List!$P:$P,0)))</f>
        <v>0</v>
      </c>
      <c r="CI81" s="357">
        <f ca="1">IF(
COUNTIFS('Project Follow up - Base'!$S$20:$S$96,CI$2,'Project Follow up - Base'!$F$20:$F$96,$C81)&lt;= INDEX(List!$Q:$Q,MATCH(CI$2,List!$P:$P,0)),
0,
(COUNTIFS('Project Follow up - Base'!$S$20:$S$96,CI$2,'Project Follow up - Base'!$F$20:$F$96,$C81)
- INDEX(List!$Q:$Q,MATCH(CI$2,List!$P:$P,0)))
* INDEX(List!$R:$R,MATCH(CI$2,List!$P:$P,0)))</f>
        <v>0</v>
      </c>
      <c r="CJ81" s="357">
        <f ca="1">IF(
COUNTIFS('Project Follow up - Base'!$S$20:$S$96,CJ$2,'Project Follow up - Base'!$F$20:$F$96,$C81)&lt;= INDEX(List!$Q:$Q,MATCH(CJ$2,List!$P:$P,0)),
0,
(COUNTIFS('Project Follow up - Base'!$S$20:$S$96,CJ$2,'Project Follow up - Base'!$F$20:$F$96,$C81)
- INDEX(List!$Q:$Q,MATCH(CJ$2,List!$P:$P,0)))
* INDEX(List!$R:$R,MATCH(CJ$2,List!$P:$P,0)))</f>
        <v>0</v>
      </c>
      <c r="CK81" s="357">
        <f ca="1">IF(
COUNTIFS('Project Follow up - Base'!$S$20:$S$96,CK$2,'Project Follow up - Base'!$F$20:$F$96,$C81)&lt;= INDEX(List!$Q:$Q,MATCH(CK$2,List!$P:$P,0)),
0,
(COUNTIFS('Project Follow up - Base'!$S$20:$S$96,CK$2,'Project Follow up - Base'!$F$20:$F$96,$C81)
- INDEX(List!$Q:$Q,MATCH(CK$2,List!$P:$P,0)))
* INDEX(List!$R:$R,MATCH(CK$2,List!$P:$P,0)))</f>
        <v>0</v>
      </c>
      <c r="CL81" s="357">
        <f ca="1">IF(
COUNTIFS('Project Follow up - Base'!$S$20:$S$96,CL$2,'Project Follow up - Base'!$F$20:$F$96,$C81)&lt;= INDEX(List!$Q:$Q,MATCH(CL$2,List!$P:$P,0)),
0,
(COUNTIFS('Project Follow up - Base'!$S$20:$S$96,CL$2,'Project Follow up - Base'!$F$20:$F$96,$C81)
- INDEX(List!$Q:$Q,MATCH(CL$2,List!$P:$P,0)))
* INDEX(List!$R:$R,MATCH(CL$2,List!$P:$P,0)))</f>
        <v>0</v>
      </c>
      <c r="CM81" s="357">
        <f ca="1">IF(
COUNTIFS('Project Follow up - Base'!$S$20:$S$96,CM$2,'Project Follow up - Base'!$F$20:$F$96,$C81)&lt;= INDEX(List!$Q:$Q,MATCH(CM$2,List!$P:$P,0)),
0,
(COUNTIFS('Project Follow up - Base'!$S$20:$S$96,CM$2,'Project Follow up - Base'!$F$20:$F$96,$C81)
- INDEX(List!$Q:$Q,MATCH(CM$2,List!$P:$P,0)))
* INDEX(List!$R:$R,MATCH(CM$2,List!$P:$P,0)))</f>
        <v>0</v>
      </c>
      <c r="CN81" s="357">
        <f ca="1">IF(
COUNTIFS('Project Follow up - Base'!$S$20:$S$96,CN$2,'Project Follow up - Base'!$F$20:$F$96,$C81)&lt;= INDEX(List!$Q:$Q,MATCH(CN$2,List!$P:$P,0)),
0,
(COUNTIFS('Project Follow up - Base'!$S$20:$S$96,CN$2,'Project Follow up - Base'!$F$20:$F$96,$C81)
- INDEX(List!$Q:$Q,MATCH(CN$2,List!$P:$P,0)))
* INDEX(List!$R:$R,MATCH(CN$2,List!$P:$P,0)))</f>
        <v>0</v>
      </c>
      <c r="CO81" s="357">
        <f ca="1">IF(
COUNTIFS('Project Follow up - Base'!$S$20:$S$96,CO$2,'Project Follow up - Base'!$F$20:$F$96,$C81)&lt;= INDEX(List!$Q:$Q,MATCH(CO$2,List!$P:$P,0)),
0,
(COUNTIFS('Project Follow up - Base'!$S$20:$S$96,CO$2,'Project Follow up - Base'!$F$20:$F$96,$C81)
- INDEX(List!$Q:$Q,MATCH(CO$2,List!$P:$P,0)))
* INDEX(List!$R:$R,MATCH(CO$2,List!$P:$P,0)))</f>
        <v>0</v>
      </c>
      <c r="CP81" s="357">
        <f ca="1">IF(
COUNTIFS('Project Follow up - Base'!$S$20:$S$96,CP$2,'Project Follow up - Base'!$F$20:$F$96,$C81)&lt;= INDEX(List!$Q:$Q,MATCH(CP$2,List!$P:$P,0)),
0,
(COUNTIFS('Project Follow up - Base'!$S$20:$S$96,CP$2,'Project Follow up - Base'!$F$20:$F$96,$C81)
- INDEX(List!$Q:$Q,MATCH(CP$2,List!$P:$P,0)))
* INDEX(List!$R:$R,MATCH(CP$2,List!$P:$P,0)))</f>
        <v>0</v>
      </c>
      <c r="CQ81" s="357">
        <f ca="1">IF(
COUNTIFS('Project Follow up - Base'!$S$20:$S$96,CQ$2,'Project Follow up - Base'!$F$20:$F$96,$C81)&lt;= INDEX(List!$Q:$Q,MATCH(CQ$2,List!$P:$P,0)),
0,
(COUNTIFS('Project Follow up - Base'!$S$20:$S$96,CQ$2,'Project Follow up - Base'!$F$20:$F$96,$C81)
- INDEX(List!$Q:$Q,MATCH(CQ$2,List!$P:$P,0)))
* INDEX(List!$R:$R,MATCH(CQ$2,List!$P:$P,0)))</f>
        <v>0</v>
      </c>
      <c r="CR81" s="357">
        <f ca="1">IF(
COUNTIFS('Project Follow up - Base'!$S$20:$S$96,CR$2,'Project Follow up - Base'!$F$20:$F$96,$C81)&lt;= INDEX(List!$Q:$Q,MATCH(CR$2,List!$P:$P,0)),
0,
(COUNTIFS('Project Follow up - Base'!$S$20:$S$96,CR$2,'Project Follow up - Base'!$F$20:$F$96,$C81)
- INDEX(List!$Q:$Q,MATCH(CR$2,List!$P:$P,0)))
* INDEX(List!$R:$R,MATCH(CR$2,List!$P:$P,0)))</f>
        <v>0</v>
      </c>
      <c r="CS81" s="357">
        <f ca="1">IF(
COUNTIFS('Project Follow up - Base'!$S$20:$S$96,CS$2,'Project Follow up - Base'!$F$20:$F$96,$C81)&lt;= INDEX(List!$Q:$Q,MATCH(CS$2,List!$P:$P,0)),
0,
(COUNTIFS('Project Follow up - Base'!$S$20:$S$96,CS$2,'Project Follow up - Base'!$F$20:$F$96,$C81)
- INDEX(List!$Q:$Q,MATCH(CS$2,List!$P:$P,0)))
* INDEX(List!$R:$R,MATCH(CS$2,List!$P:$P,0)))</f>
        <v>0</v>
      </c>
      <c r="CT81" s="357">
        <f ca="1">IF(
COUNTIFS('Project Follow up - Base'!$S$20:$S$96,CT$2,'Project Follow up - Base'!$F$20:$F$96,$C81)&lt;= INDEX(List!$Q:$Q,MATCH(CT$2,List!$P:$P,0)),
0,
(COUNTIFS('Project Follow up - Base'!$S$20:$S$96,CT$2,'Project Follow up - Base'!$F$20:$F$96,$C81)
- INDEX(List!$Q:$Q,MATCH(CT$2,List!$P:$P,0)))
* INDEX(List!$R:$R,MATCH(CT$2,List!$P:$P,0)))</f>
        <v>0</v>
      </c>
      <c r="CU81" s="357">
        <f ca="1">IF(
COUNTIFS('Project Follow up - Base'!$S$20:$S$96,CU$2,'Project Follow up - Base'!$F$20:$F$96,$C81)&lt;= INDEX(List!$Q:$Q,MATCH(CU$2,List!$P:$P,0)),
0,
(COUNTIFS('Project Follow up - Base'!$S$20:$S$96,CU$2,'Project Follow up - Base'!$F$20:$F$96,$C81)
- INDEX(List!$Q:$Q,MATCH(CU$2,List!$P:$P,0)))
* INDEX(List!$R:$R,MATCH(CU$2,List!$P:$P,0)))</f>
        <v>0</v>
      </c>
      <c r="CV81" s="357">
        <f ca="1">IF(
COUNTIFS('Project Follow up - Base'!$S$20:$S$96,CV$2,'Project Follow up - Base'!$F$20:$F$96,$C81)&lt;= INDEX(List!$Q:$Q,MATCH(CV$2,List!$P:$P,0)),
0,
(COUNTIFS('Project Follow up - Base'!$S$20:$S$96,CV$2,'Project Follow up - Base'!$F$20:$F$96,$C81)
- INDEX(List!$Q:$Q,MATCH(CV$2,List!$P:$P,0)))
* INDEX(List!$R:$R,MATCH(CV$2,List!$P:$P,0)))</f>
        <v>0</v>
      </c>
      <c r="CW81" s="357">
        <f ca="1">IF(
COUNTIFS('Project Follow up - Base'!$S$20:$S$96,CW$2,'Project Follow up - Base'!$F$20:$F$96,$C81)&lt;= INDEX(List!$Q:$Q,MATCH(CW$2,List!$P:$P,0)),
0,
(COUNTIFS('Project Follow up - Base'!$S$20:$S$96,CW$2,'Project Follow up - Base'!$F$20:$F$96,$C81)
- INDEX(List!$Q:$Q,MATCH(CW$2,List!$P:$P,0)))
* INDEX(List!$R:$R,MATCH(CW$2,List!$P:$P,0)))</f>
        <v>0</v>
      </c>
      <c r="CX81" s="357">
        <f ca="1">IF(
COUNTIFS('Project Follow up - Base'!$S$20:$S$96,CX$2,'Project Follow up - Base'!$F$20:$F$96,$C81)&lt;= INDEX(List!$Q:$Q,MATCH(CX$2,List!$P:$P,0)),
0,
(COUNTIFS('Project Follow up - Base'!$S$20:$S$96,CX$2,'Project Follow up - Base'!$F$20:$F$96,$C81)
- INDEX(List!$Q:$Q,MATCH(CX$2,List!$P:$P,0)))
* INDEX(List!$R:$R,MATCH(CX$2,List!$P:$P,0)))</f>
        <v>0</v>
      </c>
      <c r="CY81" s="357">
        <f ca="1">IF(
COUNTIFS('Project Follow up - Base'!$S$20:$S$96,CY$2,'Project Follow up - Base'!$F$20:$F$96,$C81)&lt;= INDEX(List!$Q:$Q,MATCH(CY$2,List!$P:$P,0)),
0,
(COUNTIFS('Project Follow up - Base'!$S$20:$S$96,CY$2,'Project Follow up - Base'!$F$20:$F$96,$C81)
- INDEX(List!$Q:$Q,MATCH(CY$2,List!$P:$P,0)))
* INDEX(List!$R:$R,MATCH(CY$2,List!$P:$P,0)))</f>
        <v>0</v>
      </c>
      <c r="CZ81" s="357">
        <f ca="1">IF(
COUNTIFS('Project Follow up - Base'!$S$20:$S$96,CZ$2,'Project Follow up - Base'!$F$20:$F$96,$C81)&lt;= INDEX(List!$Q:$Q,MATCH(CZ$2,List!$P:$P,0)),
0,
(COUNTIFS('Project Follow up - Base'!$S$20:$S$96,CZ$2,'Project Follow up - Base'!$F$20:$F$96,$C81)
- INDEX(List!$Q:$Q,MATCH(CZ$2,List!$P:$P,0)))
* INDEX(List!$R:$R,MATCH(CZ$2,List!$P:$P,0)))</f>
        <v>0</v>
      </c>
      <c r="DA81" s="357">
        <f ca="1">IF(
COUNTIFS('Project Follow up - Base'!$S$20:$S$96,DA$2,'Project Follow up - Base'!$F$20:$F$96,$C81)&lt;= INDEX(List!$Q:$Q,MATCH(DA$2,List!$P:$P,0)),
0,
(COUNTIFS('Project Follow up - Base'!$S$20:$S$96,DA$2,'Project Follow up - Base'!$F$20:$F$96,$C81)
- INDEX(List!$Q:$Q,MATCH(DA$2,List!$P:$P,0)))
* INDEX(List!$R:$R,MATCH(DA$2,List!$P:$P,0)))</f>
        <v>0</v>
      </c>
      <c r="DB81" s="357">
        <f ca="1">IF(
COUNTIFS('Project Follow up - Base'!$S$20:$S$96,DB$2,'Project Follow up - Base'!$F$20:$F$96,$C81)&lt;= INDEX(List!$Q:$Q,MATCH(DB$2,List!$P:$P,0)),
0,
(COUNTIFS('Project Follow up - Base'!$S$20:$S$96,DB$2,'Project Follow up - Base'!$F$20:$F$96,$C81)
- INDEX(List!$Q:$Q,MATCH(DB$2,List!$P:$P,0)))
* INDEX(List!$R:$R,MATCH(DB$2,List!$P:$P,0)))</f>
        <v>0</v>
      </c>
    </row>
    <row r="82" spans="1:106" x14ac:dyDescent="0.2">
      <c r="A82" s="353">
        <f>COUNTIF('Project Follow up - Base'!$F$20:$F$96,C82)</f>
        <v>0</v>
      </c>
      <c r="B82" s="353">
        <f>'Employees Summary'!B83</f>
        <v>0</v>
      </c>
      <c r="C82" s="353">
        <f>'Employees Summary'!C83</f>
        <v>0</v>
      </c>
      <c r="D82" s="354" t="str">
        <f>IF(C82=0,"", IF(A82&gt;0,1-(G82*[1]KPI!$C$3)-(H82*[1]KPI!$C$4),""))</f>
        <v/>
      </c>
      <c r="E82" s="365" t="str">
        <f>IF(OR(C82='Project Follow up - Base'!$D$17,C82='Project Follow up - Base'!$D$38,C82='Project Follow up - Base'!$D$74), IF(SUMIF(B:B,B82,A:A)=0,"", AVERAGEIF(B:B,B82,D:D)),"")</f>
        <v/>
      </c>
      <c r="F82" s="366">
        <f>SUMIF('Project Follow up - Base'!$F$20:$F$102,'Employees KPIs'!C82,'Project Follow up - Base'!$AA$20:$AA$102)</f>
        <v>0</v>
      </c>
      <c r="G82" s="355">
        <f>IF( F82=0,
   0,
   IF(
     F82-
     [1]KPI!$F$3
     &lt;0,0,
     F82-
     [1]KPI!$F$3
    )*
     [1]KPI!$G$3
)</f>
        <v>0</v>
      </c>
      <c r="H82" s="355">
        <f t="shared" ca="1" si="1"/>
        <v>0</v>
      </c>
      <c r="I82" s="356">
        <f ca="1">IF(
COUNTIFS('Project Follow up - Base'!$S$20:$S$96,I$2,'Project Follow up - Base'!$F$20:$F$96,$C82)&lt;= INDEX(List!$Q:$Q,MATCH(I$2,List!$P:$P,0)),
0,
(COUNTIFS('Project Follow up - Base'!$S$20:$S$96,I$2,'Project Follow up - Base'!$F$20:$F$96,$C82)
- INDEX(List!$Q:$Q,MATCH(I$2,List!$P:$P,0)))
* INDEX(List!$R:$R,MATCH(I$2,List!$P:$P,0)))</f>
        <v>0</v>
      </c>
      <c r="J82" s="357">
        <f ca="1">IF(
COUNTIFS('Project Follow up - Base'!$S$20:$S$96,J$2,'Project Follow up - Base'!$F$20:$F$96,$C82)&lt;= INDEX(List!$Q:$Q,MATCH(J$2,List!$P:$P,0)),
0,
(COUNTIFS('Project Follow up - Base'!$S$20:$S$96,J$2,'Project Follow up - Base'!$F$20:$F$96,$C82)
- INDEX(List!$Q:$Q,MATCH(J$2,List!$P:$P,0)))
* INDEX(List!$R:$R,MATCH(J$2,List!$P:$P,0)))</f>
        <v>0</v>
      </c>
      <c r="K82" s="357">
        <f ca="1">IF(
COUNTIFS('Project Follow up - Base'!$S$20:$S$96,K$2,'Project Follow up - Base'!$F$20:$F$96,$C82)&lt;= INDEX(List!$Q:$Q,MATCH(K$2,List!$P:$P,0)),
0,
(COUNTIFS('Project Follow up - Base'!$S$20:$S$96,K$2,'Project Follow up - Base'!$F$20:$F$96,$C82)
- INDEX(List!$Q:$Q,MATCH(K$2,List!$P:$P,0)))
* INDEX(List!$R:$R,MATCH(K$2,List!$P:$P,0)))</f>
        <v>0</v>
      </c>
      <c r="L82" s="357">
        <f ca="1">IF(
COUNTIFS('Project Follow up - Base'!$S$20:$S$96,L$2,'Project Follow up - Base'!$F$20:$F$96,$C82)&lt;= INDEX(List!$Q:$Q,MATCH(L$2,List!$P:$P,0)),
0,
(COUNTIFS('Project Follow up - Base'!$S$20:$S$96,L$2,'Project Follow up - Base'!$F$20:$F$96,$C82)
- INDEX(List!$Q:$Q,MATCH(L$2,List!$P:$P,0)))
* INDEX(List!$R:$R,MATCH(L$2,List!$P:$P,0)))</f>
        <v>0</v>
      </c>
      <c r="M82" s="357">
        <f ca="1">IF(
COUNTIFS('Project Follow up - Base'!$S$20:$S$96,M$2,'Project Follow up - Base'!$F$20:$F$96,$C82)&lt;= INDEX(List!$Q:$Q,MATCH(M$2,List!$P:$P,0)),
0,
(COUNTIFS('Project Follow up - Base'!$S$20:$S$96,M$2,'Project Follow up - Base'!$F$20:$F$96,$C82)
- INDEX(List!$Q:$Q,MATCH(M$2,List!$P:$P,0)))
* INDEX(List!$R:$R,MATCH(M$2,List!$P:$P,0)))</f>
        <v>0</v>
      </c>
      <c r="N82" s="357">
        <f ca="1">IF(
COUNTIFS('Project Follow up - Base'!$S$20:$S$96,N$2,'Project Follow up - Base'!$F$20:$F$96,$C82)&lt;= INDEX(List!$Q:$Q,MATCH(N$2,List!$P:$P,0)),
0,
(COUNTIFS('Project Follow up - Base'!$S$20:$S$96,N$2,'Project Follow up - Base'!$F$20:$F$96,$C82)
- INDEX(List!$Q:$Q,MATCH(N$2,List!$P:$P,0)))
* INDEX(List!$R:$R,MATCH(N$2,List!$P:$P,0)))</f>
        <v>0</v>
      </c>
      <c r="O82" s="357">
        <f ca="1">IF(
COUNTIFS('Project Follow up - Base'!$S$20:$S$96,O$2,'Project Follow up - Base'!$F$20:$F$96,$C82)&lt;= INDEX(List!$Q:$Q,MATCH(O$2,List!$P:$P,0)),
0,
(COUNTIFS('Project Follow up - Base'!$S$20:$S$96,O$2,'Project Follow up - Base'!$F$20:$F$96,$C82)
- INDEX(List!$Q:$Q,MATCH(O$2,List!$P:$P,0)))
* INDEX(List!$R:$R,MATCH(O$2,List!$P:$P,0)))</f>
        <v>0</v>
      </c>
      <c r="P82" s="357">
        <f ca="1">IF(
COUNTIFS('Project Follow up - Base'!$S$20:$S$96,P$2,'Project Follow up - Base'!$F$20:$F$96,$C82)&lt;= INDEX(List!$Q:$Q,MATCH(P$2,List!$P:$P,0)),
0,
(COUNTIFS('Project Follow up - Base'!$S$20:$S$96,P$2,'Project Follow up - Base'!$F$20:$F$96,$C82)
- INDEX(List!$Q:$Q,MATCH(P$2,List!$P:$P,0)))
* INDEX(List!$R:$R,MATCH(P$2,List!$P:$P,0)))</f>
        <v>0</v>
      </c>
      <c r="Q82" s="357">
        <f ca="1">IF(
COUNTIFS('Project Follow up - Base'!$S$20:$S$96,Q$2,'Project Follow up - Base'!$F$20:$F$96,$C82)&lt;= INDEX(List!$Q:$Q,MATCH(Q$2,List!$P:$P,0)),
0,
(COUNTIFS('Project Follow up - Base'!$S$20:$S$96,Q$2,'Project Follow up - Base'!$F$20:$F$96,$C82)
- INDEX(List!$Q:$Q,MATCH(Q$2,List!$P:$P,0)))
* INDEX(List!$R:$R,MATCH(Q$2,List!$P:$P,0)))</f>
        <v>0</v>
      </c>
      <c r="R82" s="357">
        <f ca="1">IF(
COUNTIFS('Project Follow up - Base'!$S$20:$S$96,R$2,'Project Follow up - Base'!$F$20:$F$96,$C82)&lt;= INDEX(List!$Q:$Q,MATCH(R$2,List!$P:$P,0)),
0,
(COUNTIFS('Project Follow up - Base'!$S$20:$S$96,R$2,'Project Follow up - Base'!$F$20:$F$96,$C82)
- INDEX(List!$Q:$Q,MATCH(R$2,List!$P:$P,0)))
* INDEX(List!$R:$R,MATCH(R$2,List!$P:$P,0)))</f>
        <v>0</v>
      </c>
      <c r="S82" s="357">
        <f ca="1">IF(
COUNTIFS('Project Follow up - Base'!$S$20:$S$96,S$2,'Project Follow up - Base'!$F$20:$F$96,$C82)&lt;= INDEX(List!$Q:$Q,MATCH(S$2,List!$P:$P,0)),
0,
(COUNTIFS('Project Follow up - Base'!$S$20:$S$96,S$2,'Project Follow up - Base'!$F$20:$F$96,$C82)
- INDEX(List!$Q:$Q,MATCH(S$2,List!$P:$P,0)))
* INDEX(List!$R:$R,MATCH(S$2,List!$P:$P,0)))</f>
        <v>0</v>
      </c>
      <c r="T82" s="357">
        <f ca="1">IF(
COUNTIFS('Project Follow up - Base'!$S$20:$S$96,T$2,'Project Follow up - Base'!$F$20:$F$96,$C82)&lt;= INDEX(List!$Q:$Q,MATCH(T$2,List!$P:$P,0)),
0,
(COUNTIFS('Project Follow up - Base'!$S$20:$S$96,T$2,'Project Follow up - Base'!$F$20:$F$96,$C82)
- INDEX(List!$Q:$Q,MATCH(T$2,List!$P:$P,0)))
* INDEX(List!$R:$R,MATCH(T$2,List!$P:$P,0)))</f>
        <v>0</v>
      </c>
      <c r="U82" s="357">
        <f ca="1">IF(
COUNTIFS('Project Follow up - Base'!$S$20:$S$96,U$2,'Project Follow up - Base'!$F$20:$F$96,$C82)&lt;= INDEX(List!$Q:$Q,MATCH(U$2,List!$P:$P,0)),
0,
(COUNTIFS('Project Follow up - Base'!$S$20:$S$96,U$2,'Project Follow up - Base'!$F$20:$F$96,$C82)
- INDEX(List!$Q:$Q,MATCH(U$2,List!$P:$P,0)))
* INDEX(List!$R:$R,MATCH(U$2,List!$P:$P,0)))</f>
        <v>0</v>
      </c>
      <c r="V82" s="357">
        <f ca="1">IF(
COUNTIFS('Project Follow up - Base'!$S$20:$S$96,V$2,'Project Follow up - Base'!$F$20:$F$96,$C82)&lt;= INDEX(List!$Q:$Q,MATCH(V$2,List!$P:$P,0)),
0,
(COUNTIFS('Project Follow up - Base'!$S$20:$S$96,V$2,'Project Follow up - Base'!$F$20:$F$96,$C82)
- INDEX(List!$Q:$Q,MATCH(V$2,List!$P:$P,0)))
* INDEX(List!$R:$R,MATCH(V$2,List!$P:$P,0)))</f>
        <v>0</v>
      </c>
      <c r="W82" s="357">
        <f ca="1">IF(
COUNTIFS('Project Follow up - Base'!$S$20:$S$96,W$2,'Project Follow up - Base'!$F$20:$F$96,$C82)&lt;= INDEX(List!$Q:$Q,MATCH(W$2,List!$P:$P,0)),
0,
(COUNTIFS('Project Follow up - Base'!$S$20:$S$96,W$2,'Project Follow up - Base'!$F$20:$F$96,$C82)
- INDEX(List!$Q:$Q,MATCH(W$2,List!$P:$P,0)))
* INDEX(List!$R:$R,MATCH(W$2,List!$P:$P,0)))</f>
        <v>0</v>
      </c>
      <c r="X82" s="357">
        <f ca="1">IF(
COUNTIFS('Project Follow up - Base'!$S$20:$S$96,X$2,'Project Follow up - Base'!$F$20:$F$96,$C82)&lt;= INDEX(List!$Q:$Q,MATCH(X$2,List!$P:$P,0)),
0,
(COUNTIFS('Project Follow up - Base'!$S$20:$S$96,X$2,'Project Follow up - Base'!$F$20:$F$96,$C82)
- INDEX(List!$Q:$Q,MATCH(X$2,List!$P:$P,0)))
* INDEX(List!$R:$R,MATCH(X$2,List!$P:$P,0)))</f>
        <v>0</v>
      </c>
      <c r="Y82" s="357">
        <f ca="1">IF(
COUNTIFS('Project Follow up - Base'!$S$20:$S$96,Y$2,'Project Follow up - Base'!$F$20:$F$96,$C82)&lt;= INDEX(List!$Q:$Q,MATCH(Y$2,List!$P:$P,0)),
0,
(COUNTIFS('Project Follow up - Base'!$S$20:$S$96,Y$2,'Project Follow up - Base'!$F$20:$F$96,$C82)
- INDEX(List!$Q:$Q,MATCH(Y$2,List!$P:$P,0)))
* INDEX(List!$R:$R,MATCH(Y$2,List!$P:$P,0)))</f>
        <v>0</v>
      </c>
      <c r="Z82" s="357">
        <f ca="1">IF(
COUNTIFS('Project Follow up - Base'!$S$20:$S$96,Z$2,'Project Follow up - Base'!$F$20:$F$96,$C82)&lt;= INDEX(List!$Q:$Q,MATCH(Z$2,List!$P:$P,0)),
0,
(COUNTIFS('Project Follow up - Base'!$S$20:$S$96,Z$2,'Project Follow up - Base'!$F$20:$F$96,$C82)
- INDEX(List!$Q:$Q,MATCH(Z$2,List!$P:$P,0)))
* INDEX(List!$R:$R,MATCH(Z$2,List!$P:$P,0)))</f>
        <v>0</v>
      </c>
      <c r="AA82" s="357">
        <f ca="1">IF(
COUNTIFS('Project Follow up - Base'!$S$20:$S$96,AA$2,'Project Follow up - Base'!$F$20:$F$96,$C82)&lt;= INDEX(List!$Q:$Q,MATCH(AA$2,List!$P:$P,0)),
0,
(COUNTIFS('Project Follow up - Base'!$S$20:$S$96,AA$2,'Project Follow up - Base'!$F$20:$F$96,$C82)
- INDEX(List!$Q:$Q,MATCH(AA$2,List!$P:$P,0)))
* INDEX(List!$R:$R,MATCH(AA$2,List!$P:$P,0)))</f>
        <v>0</v>
      </c>
      <c r="AB82" s="357">
        <f ca="1">IF(
COUNTIFS('Project Follow up - Base'!$S$20:$S$96,AB$2,'Project Follow up - Base'!$F$20:$F$96,$C82)&lt;= INDEX(List!$Q:$Q,MATCH(AB$2,List!$P:$P,0)),
0,
(COUNTIFS('Project Follow up - Base'!$S$20:$S$96,AB$2,'Project Follow up - Base'!$F$20:$F$96,$C82)
- INDEX(List!$Q:$Q,MATCH(AB$2,List!$P:$P,0)))
* INDEX(List!$R:$R,MATCH(AB$2,List!$P:$P,0)))</f>
        <v>0</v>
      </c>
      <c r="AC82" s="357">
        <f ca="1">IF(
COUNTIFS('Project Follow up - Base'!$S$20:$S$96,AC$2,'Project Follow up - Base'!$F$20:$F$96,$C82)&lt;= INDEX(List!$Q:$Q,MATCH(AC$2,List!$P:$P,0)),
0,
(COUNTIFS('Project Follow up - Base'!$S$20:$S$96,AC$2,'Project Follow up - Base'!$F$20:$F$96,$C82)
- INDEX(List!$Q:$Q,MATCH(AC$2,List!$P:$P,0)))
* INDEX(List!$R:$R,MATCH(AC$2,List!$P:$P,0)))</f>
        <v>0</v>
      </c>
      <c r="AD82" s="357">
        <f ca="1">IF(
COUNTIFS('Project Follow up - Base'!$S$20:$S$96,AD$2,'Project Follow up - Base'!$F$20:$F$96,$C82)&lt;= INDEX(List!$Q:$Q,MATCH(AD$2,List!$P:$P,0)),
0,
(COUNTIFS('Project Follow up - Base'!$S$20:$S$96,AD$2,'Project Follow up - Base'!$F$20:$F$96,$C82)
- INDEX(List!$Q:$Q,MATCH(AD$2,List!$P:$P,0)))
* INDEX(List!$R:$R,MATCH(AD$2,List!$P:$P,0)))</f>
        <v>0</v>
      </c>
      <c r="AE82" s="357">
        <f ca="1">IF(
COUNTIFS('Project Follow up - Base'!$S$20:$S$96,AE$2,'Project Follow up - Base'!$F$20:$F$96,$C82)&lt;= INDEX(List!$Q:$Q,MATCH(AE$2,List!$P:$P,0)),
0,
(COUNTIFS('Project Follow up - Base'!$S$20:$S$96,AE$2,'Project Follow up - Base'!$F$20:$F$96,$C82)
- INDEX(List!$Q:$Q,MATCH(AE$2,List!$P:$P,0)))
* INDEX(List!$R:$R,MATCH(AE$2,List!$P:$P,0)))</f>
        <v>0</v>
      </c>
      <c r="AF82" s="357">
        <f ca="1">IF(
COUNTIFS('Project Follow up - Base'!$S$20:$S$96,AF$2,'Project Follow up - Base'!$F$20:$F$96,$C82)&lt;= INDEX(List!$Q:$Q,MATCH(AF$2,List!$P:$P,0)),
0,
(COUNTIFS('Project Follow up - Base'!$S$20:$S$96,AF$2,'Project Follow up - Base'!$F$20:$F$96,$C82)
- INDEX(List!$Q:$Q,MATCH(AF$2,List!$P:$P,0)))
* INDEX(List!$R:$R,MATCH(AF$2,List!$P:$P,0)))</f>
        <v>0</v>
      </c>
      <c r="AG82" s="357">
        <f ca="1">IF(
COUNTIFS('Project Follow up - Base'!$S$20:$S$96,AG$2,'Project Follow up - Base'!$F$20:$F$96,$C82)&lt;= INDEX(List!$Q:$Q,MATCH(AG$2,List!$P:$P,0)),
0,
(COUNTIFS('Project Follow up - Base'!$S$20:$S$96,AG$2,'Project Follow up - Base'!$F$20:$F$96,$C82)
- INDEX(List!$Q:$Q,MATCH(AG$2,List!$P:$P,0)))
* INDEX(List!$R:$R,MATCH(AG$2,List!$P:$P,0)))</f>
        <v>0</v>
      </c>
      <c r="AH82" s="357">
        <f ca="1">IF(
COUNTIFS('Project Follow up - Base'!$S$20:$S$96,AH$2,'Project Follow up - Base'!$F$20:$F$96,$C82)&lt;= INDEX(List!$Q:$Q,MATCH(AH$2,List!$P:$P,0)),
0,
(COUNTIFS('Project Follow up - Base'!$S$20:$S$96,AH$2,'Project Follow up - Base'!$F$20:$F$96,$C82)
- INDEX(List!$Q:$Q,MATCH(AH$2,List!$P:$P,0)))
* INDEX(List!$R:$R,MATCH(AH$2,List!$P:$P,0)))</f>
        <v>0</v>
      </c>
      <c r="AI82" s="357">
        <f ca="1">IF(
COUNTIFS('Project Follow up - Base'!$S$20:$S$96,AI$2,'Project Follow up - Base'!$F$20:$F$96,$C82)&lt;= INDEX(List!$Q:$Q,MATCH(AI$2,List!$P:$P,0)),
0,
(COUNTIFS('Project Follow up - Base'!$S$20:$S$96,AI$2,'Project Follow up - Base'!$F$20:$F$96,$C82)
- INDEX(List!$Q:$Q,MATCH(AI$2,List!$P:$P,0)))
* INDEX(List!$R:$R,MATCH(AI$2,List!$P:$P,0)))</f>
        <v>0</v>
      </c>
      <c r="AJ82" s="357">
        <f ca="1">IF(
COUNTIFS('Project Follow up - Base'!$S$20:$S$96,AJ$2,'Project Follow up - Base'!$F$20:$F$96,$C82)&lt;= INDEX(List!$Q:$Q,MATCH(AJ$2,List!$P:$P,0)),
0,
(COUNTIFS('Project Follow up - Base'!$S$20:$S$96,AJ$2,'Project Follow up - Base'!$F$20:$F$96,$C82)
- INDEX(List!$Q:$Q,MATCH(AJ$2,List!$P:$P,0)))
* INDEX(List!$R:$R,MATCH(AJ$2,List!$P:$P,0)))</f>
        <v>0</v>
      </c>
      <c r="AK82" s="357">
        <f ca="1">IF(
COUNTIFS('Project Follow up - Base'!$S$20:$S$96,AK$2,'Project Follow up - Base'!$F$20:$F$96,$C82)&lt;= INDEX(List!$Q:$Q,MATCH(AK$2,List!$P:$P,0)),
0,
(COUNTIFS('Project Follow up - Base'!$S$20:$S$96,AK$2,'Project Follow up - Base'!$F$20:$F$96,$C82)
- INDEX(List!$Q:$Q,MATCH(AK$2,List!$P:$P,0)))
* INDEX(List!$R:$R,MATCH(AK$2,List!$P:$P,0)))</f>
        <v>0</v>
      </c>
      <c r="AL82" s="357">
        <f ca="1">IF(
COUNTIFS('Project Follow up - Base'!$S$20:$S$96,AL$2,'Project Follow up - Base'!$F$20:$F$96,$C82)&lt;= INDEX(List!$Q:$Q,MATCH(AL$2,List!$P:$P,0)),
0,
(COUNTIFS('Project Follow up - Base'!$S$20:$S$96,AL$2,'Project Follow up - Base'!$F$20:$F$96,$C82)
- INDEX(List!$Q:$Q,MATCH(AL$2,List!$P:$P,0)))
* INDEX(List!$R:$R,MATCH(AL$2,List!$P:$P,0)))</f>
        <v>0</v>
      </c>
      <c r="AM82" s="357">
        <f ca="1">IF(
COUNTIFS('Project Follow up - Base'!$S$20:$S$96,AM$2,'Project Follow up - Base'!$F$20:$F$96,$C82)&lt;= INDEX(List!$Q:$Q,MATCH(AM$2,List!$P:$P,0)),
0,
(COUNTIFS('Project Follow up - Base'!$S$20:$S$96,AM$2,'Project Follow up - Base'!$F$20:$F$96,$C82)
- INDEX(List!$Q:$Q,MATCH(AM$2,List!$P:$P,0)))
* INDEX(List!$R:$R,MATCH(AM$2,List!$P:$P,0)))</f>
        <v>0</v>
      </c>
      <c r="AN82" s="357">
        <f ca="1">IF(
COUNTIFS('Project Follow up - Base'!$S$20:$S$96,AN$2,'Project Follow up - Base'!$F$20:$F$96,$C82)&lt;= INDEX(List!$Q:$Q,MATCH(AN$2,List!$P:$P,0)),
0,
(COUNTIFS('Project Follow up - Base'!$S$20:$S$96,AN$2,'Project Follow up - Base'!$F$20:$F$96,$C82)
- INDEX(List!$Q:$Q,MATCH(AN$2,List!$P:$P,0)))
* INDEX(List!$R:$R,MATCH(AN$2,List!$P:$P,0)))</f>
        <v>0</v>
      </c>
      <c r="AO82" s="357">
        <f ca="1">IF(
COUNTIFS('Project Follow up - Base'!$S$20:$S$96,AO$2,'Project Follow up - Base'!$F$20:$F$96,$C82)&lt;= INDEX(List!$Q:$Q,MATCH(AO$2,List!$P:$P,0)),
0,
(COUNTIFS('Project Follow up - Base'!$S$20:$S$96,AO$2,'Project Follow up - Base'!$F$20:$F$96,$C82)
- INDEX(List!$Q:$Q,MATCH(AO$2,List!$P:$P,0)))
* INDEX(List!$R:$R,MATCH(AO$2,List!$P:$P,0)))</f>
        <v>0</v>
      </c>
      <c r="AP82" s="357">
        <f ca="1">IF(
COUNTIFS('Project Follow up - Base'!$S$20:$S$96,AP$2,'Project Follow up - Base'!$F$20:$F$96,$C82)&lt;= INDEX(List!$Q:$Q,MATCH(AP$2,List!$P:$P,0)),
0,
(COUNTIFS('Project Follow up - Base'!$S$20:$S$96,AP$2,'Project Follow up - Base'!$F$20:$F$96,$C82)
- INDEX(List!$Q:$Q,MATCH(AP$2,List!$P:$P,0)))
* INDEX(List!$R:$R,MATCH(AP$2,List!$P:$P,0)))</f>
        <v>0</v>
      </c>
      <c r="AQ82" s="357">
        <f ca="1">IF(
COUNTIFS('Project Follow up - Base'!$S$20:$S$96,AQ$2,'Project Follow up - Base'!$F$20:$F$96,$C82)&lt;= INDEX(List!$Q:$Q,MATCH(AQ$2,List!$P:$P,0)),
0,
(COUNTIFS('Project Follow up - Base'!$S$20:$S$96,AQ$2,'Project Follow up - Base'!$F$20:$F$96,$C82)
- INDEX(List!$Q:$Q,MATCH(AQ$2,List!$P:$P,0)))
* INDEX(List!$R:$R,MATCH(AQ$2,List!$P:$P,0)))</f>
        <v>0</v>
      </c>
      <c r="AR82" s="357">
        <f ca="1">IF(
COUNTIFS('Project Follow up - Base'!$S$20:$S$96,AR$2,'Project Follow up - Base'!$F$20:$F$96,$C82)&lt;= INDEX(List!$Q:$Q,MATCH(AR$2,List!$P:$P,0)),
0,
(COUNTIFS('Project Follow up - Base'!$S$20:$S$96,AR$2,'Project Follow up - Base'!$F$20:$F$96,$C82)
- INDEX(List!$Q:$Q,MATCH(AR$2,List!$P:$P,0)))
* INDEX(List!$R:$R,MATCH(AR$2,List!$P:$P,0)))</f>
        <v>0</v>
      </c>
      <c r="AS82" s="357">
        <f ca="1">IF(
COUNTIFS('Project Follow up - Base'!$S$20:$S$96,AS$2,'Project Follow up - Base'!$F$20:$F$96,$C82)&lt;= INDEX(List!$Q:$Q,MATCH(AS$2,List!$P:$P,0)),
0,
(COUNTIFS('Project Follow up - Base'!$S$20:$S$96,AS$2,'Project Follow up - Base'!$F$20:$F$96,$C82)
- INDEX(List!$Q:$Q,MATCH(AS$2,List!$P:$P,0)))
* INDEX(List!$R:$R,MATCH(AS$2,List!$P:$P,0)))</f>
        <v>0</v>
      </c>
      <c r="AT82" s="357">
        <f ca="1">IF(
COUNTIFS('Project Follow up - Base'!$S$20:$S$96,AT$2,'Project Follow up - Base'!$F$20:$F$96,$C82)&lt;= INDEX(List!$Q:$Q,MATCH(AT$2,List!$P:$P,0)),
0,
(COUNTIFS('Project Follow up - Base'!$S$20:$S$96,AT$2,'Project Follow up - Base'!$F$20:$F$96,$C82)
- INDEX(List!$Q:$Q,MATCH(AT$2,List!$P:$P,0)))
* INDEX(List!$R:$R,MATCH(AT$2,List!$P:$P,0)))</f>
        <v>0</v>
      </c>
      <c r="AU82" s="357">
        <f ca="1">IF(
COUNTIFS('Project Follow up - Base'!$S$20:$S$96,AU$2,'Project Follow up - Base'!$F$20:$F$96,$C82)&lt;= INDEX(List!$Q:$Q,MATCH(AU$2,List!$P:$P,0)),
0,
(COUNTIFS('Project Follow up - Base'!$S$20:$S$96,AU$2,'Project Follow up - Base'!$F$20:$F$96,$C82)
- INDEX(List!$Q:$Q,MATCH(AU$2,List!$P:$P,0)))
* INDEX(List!$R:$R,MATCH(AU$2,List!$P:$P,0)))</f>
        <v>0</v>
      </c>
      <c r="AV82" s="357">
        <f ca="1">IF(
COUNTIFS('Project Follow up - Base'!$S$20:$S$96,AV$2,'Project Follow up - Base'!$F$20:$F$96,$C82)&lt;= INDEX(List!$Q:$Q,MATCH(AV$2,List!$P:$P,0)),
0,
(COUNTIFS('Project Follow up - Base'!$S$20:$S$96,AV$2,'Project Follow up - Base'!$F$20:$F$96,$C82)
- INDEX(List!$Q:$Q,MATCH(AV$2,List!$P:$P,0)))
* INDEX(List!$R:$R,MATCH(AV$2,List!$P:$P,0)))</f>
        <v>0</v>
      </c>
      <c r="AW82" s="357">
        <f ca="1">IF(
COUNTIFS('Project Follow up - Base'!$S$20:$S$96,AW$2,'Project Follow up - Base'!$F$20:$F$96,$C82)&lt;= INDEX(List!$Q:$Q,MATCH(AW$2,List!$P:$P,0)),
0,
(COUNTIFS('Project Follow up - Base'!$S$20:$S$96,AW$2,'Project Follow up - Base'!$F$20:$F$96,$C82)
- INDEX(List!$Q:$Q,MATCH(AW$2,List!$P:$P,0)))
* INDEX(List!$R:$R,MATCH(AW$2,List!$P:$P,0)))</f>
        <v>0</v>
      </c>
      <c r="AX82" s="357">
        <f ca="1">IF(
COUNTIFS('Project Follow up - Base'!$S$20:$S$96,AX$2,'Project Follow up - Base'!$F$20:$F$96,$C82)&lt;= INDEX(List!$Q:$Q,MATCH(AX$2,List!$P:$P,0)),
0,
(COUNTIFS('Project Follow up - Base'!$S$20:$S$96,AX$2,'Project Follow up - Base'!$F$20:$F$96,$C82)
- INDEX(List!$Q:$Q,MATCH(AX$2,List!$P:$P,0)))
* INDEX(List!$R:$R,MATCH(AX$2,List!$P:$P,0)))</f>
        <v>0</v>
      </c>
      <c r="AY82" s="357">
        <f ca="1">IF(
COUNTIFS('Project Follow up - Base'!$S$20:$S$96,AY$2,'Project Follow up - Base'!$F$20:$F$96,$C82)&lt;= INDEX(List!$Q:$Q,MATCH(AY$2,List!$P:$P,0)),
0,
(COUNTIFS('Project Follow up - Base'!$S$20:$S$96,AY$2,'Project Follow up - Base'!$F$20:$F$96,$C82)
- INDEX(List!$Q:$Q,MATCH(AY$2,List!$P:$P,0)))
* INDEX(List!$R:$R,MATCH(AY$2,List!$P:$P,0)))</f>
        <v>0</v>
      </c>
      <c r="AZ82" s="357">
        <f ca="1">IF(
COUNTIFS('Project Follow up - Base'!$S$20:$S$96,AZ$2,'Project Follow up - Base'!$F$20:$F$96,$C82)&lt;= INDEX(List!$Q:$Q,MATCH(AZ$2,List!$P:$P,0)),
0,
(COUNTIFS('Project Follow up - Base'!$S$20:$S$96,AZ$2,'Project Follow up - Base'!$F$20:$F$96,$C82)
- INDEX(List!$Q:$Q,MATCH(AZ$2,List!$P:$P,0)))
* INDEX(List!$R:$R,MATCH(AZ$2,List!$P:$P,0)))</f>
        <v>0</v>
      </c>
      <c r="BA82" s="357">
        <f ca="1">IF(
COUNTIFS('Project Follow up - Base'!$S$20:$S$96,BA$2,'Project Follow up - Base'!$F$20:$F$96,$C82)&lt;= INDEX(List!$Q:$Q,MATCH(BA$2,List!$P:$P,0)),
0,
(COUNTIFS('Project Follow up - Base'!$S$20:$S$96,BA$2,'Project Follow up - Base'!$F$20:$F$96,$C82)
- INDEX(List!$Q:$Q,MATCH(BA$2,List!$P:$P,0)))
* INDEX(List!$R:$R,MATCH(BA$2,List!$P:$P,0)))</f>
        <v>0</v>
      </c>
      <c r="BB82" s="357">
        <f ca="1">IF(
COUNTIFS('Project Follow up - Base'!$S$20:$S$96,BB$2,'Project Follow up - Base'!$F$20:$F$96,$C82)&lt;= INDEX(List!$Q:$Q,MATCH(BB$2,List!$P:$P,0)),
0,
(COUNTIFS('Project Follow up - Base'!$S$20:$S$96,BB$2,'Project Follow up - Base'!$F$20:$F$96,$C82)
- INDEX(List!$Q:$Q,MATCH(BB$2,List!$P:$P,0)))
* INDEX(List!$R:$R,MATCH(BB$2,List!$P:$P,0)))</f>
        <v>0</v>
      </c>
      <c r="BC82" s="357">
        <f ca="1">IF(
COUNTIFS('Project Follow up - Base'!$S$20:$S$96,BC$2,'Project Follow up - Base'!$F$20:$F$96,$C82)&lt;= INDEX(List!$Q:$Q,MATCH(BC$2,List!$P:$P,0)),
0,
(COUNTIFS('Project Follow up - Base'!$S$20:$S$96,BC$2,'Project Follow up - Base'!$F$20:$F$96,$C82)
- INDEX(List!$Q:$Q,MATCH(BC$2,List!$P:$P,0)))
* INDEX(List!$R:$R,MATCH(BC$2,List!$P:$P,0)))</f>
        <v>0</v>
      </c>
      <c r="BD82" s="357">
        <f ca="1">IF(
COUNTIFS('Project Follow up - Base'!$S$20:$S$96,BD$2,'Project Follow up - Base'!$F$20:$F$96,$C82)&lt;= INDEX(List!$Q:$Q,MATCH(BD$2,List!$P:$P,0)),
0,
(COUNTIFS('Project Follow up - Base'!$S$20:$S$96,BD$2,'Project Follow up - Base'!$F$20:$F$96,$C82)
- INDEX(List!$Q:$Q,MATCH(BD$2,List!$P:$P,0)))
* INDEX(List!$R:$R,MATCH(BD$2,List!$P:$P,0)))</f>
        <v>0</v>
      </c>
      <c r="BE82" s="357">
        <f ca="1">IF(
COUNTIFS('Project Follow up - Base'!$S$20:$S$96,BE$2,'Project Follow up - Base'!$F$20:$F$96,$C82)&lt;= INDEX(List!$Q:$Q,MATCH(BE$2,List!$P:$P,0)),
0,
(COUNTIFS('Project Follow up - Base'!$S$20:$S$96,BE$2,'Project Follow up - Base'!$F$20:$F$96,$C82)
- INDEX(List!$Q:$Q,MATCH(BE$2,List!$P:$P,0)))
* INDEX(List!$R:$R,MATCH(BE$2,List!$P:$P,0)))</f>
        <v>0</v>
      </c>
      <c r="BF82" s="357">
        <f ca="1">IF(
COUNTIFS('Project Follow up - Base'!$S$20:$S$96,BF$2,'Project Follow up - Base'!$F$20:$F$96,$C82)&lt;= INDEX(List!$Q:$Q,MATCH(BF$2,List!$P:$P,0)),
0,
(COUNTIFS('Project Follow up - Base'!$S$20:$S$96,BF$2,'Project Follow up - Base'!$F$20:$F$96,$C82)
- INDEX(List!$Q:$Q,MATCH(BF$2,List!$P:$P,0)))
* INDEX(List!$R:$R,MATCH(BF$2,List!$P:$P,0)))</f>
        <v>0</v>
      </c>
      <c r="BG82" s="357">
        <f ca="1">IF(
COUNTIFS('Project Follow up - Base'!$S$20:$S$96,BG$2,'Project Follow up - Base'!$F$20:$F$96,$C82)&lt;= INDEX(List!$Q:$Q,MATCH(BG$2,List!$P:$P,0)),
0,
(COUNTIFS('Project Follow up - Base'!$S$20:$S$96,BG$2,'Project Follow up - Base'!$F$20:$F$96,$C82)
- INDEX(List!$Q:$Q,MATCH(BG$2,List!$P:$P,0)))
* INDEX(List!$R:$R,MATCH(BG$2,List!$P:$P,0)))</f>
        <v>0</v>
      </c>
      <c r="BH82" s="357">
        <f ca="1">IF(
COUNTIFS('Project Follow up - Base'!$S$20:$S$96,BH$2,'Project Follow up - Base'!$F$20:$F$96,$C82)&lt;= INDEX(List!$Q:$Q,MATCH(BH$2,List!$P:$P,0)),
0,
(COUNTIFS('Project Follow up - Base'!$S$20:$S$96,BH$2,'Project Follow up - Base'!$F$20:$F$96,$C82)
- INDEX(List!$Q:$Q,MATCH(BH$2,List!$P:$P,0)))
* INDEX(List!$R:$R,MATCH(BH$2,List!$P:$P,0)))</f>
        <v>0</v>
      </c>
      <c r="BI82" s="357">
        <f ca="1">IF(
COUNTIFS('Project Follow up - Base'!$S$20:$S$96,BI$2,'Project Follow up - Base'!$F$20:$F$96,$C82)&lt;= INDEX(List!$Q:$Q,MATCH(BI$2,List!$P:$P,0)),
0,
(COUNTIFS('Project Follow up - Base'!$S$20:$S$96,BI$2,'Project Follow up - Base'!$F$20:$F$96,$C82)
- INDEX(List!$Q:$Q,MATCH(BI$2,List!$P:$P,0)))
* INDEX(List!$R:$R,MATCH(BI$2,List!$P:$P,0)))</f>
        <v>0</v>
      </c>
      <c r="BJ82" s="357">
        <f ca="1">IF(
COUNTIFS('Project Follow up - Base'!$S$20:$S$96,BJ$2,'Project Follow up - Base'!$F$20:$F$96,$C82)&lt;= INDEX(List!$Q:$Q,MATCH(BJ$2,List!$P:$P,0)),
0,
(COUNTIFS('Project Follow up - Base'!$S$20:$S$96,BJ$2,'Project Follow up - Base'!$F$20:$F$96,$C82)
- INDEX(List!$Q:$Q,MATCH(BJ$2,List!$P:$P,0)))
* INDEX(List!$R:$R,MATCH(BJ$2,List!$P:$P,0)))</f>
        <v>0</v>
      </c>
      <c r="BK82" s="357">
        <f ca="1">IF(
COUNTIFS('Project Follow up - Base'!$S$20:$S$96,BK$2,'Project Follow up - Base'!$F$20:$F$96,$C82)&lt;= INDEX(List!$Q:$Q,MATCH(BK$2,List!$P:$P,0)),
0,
(COUNTIFS('Project Follow up - Base'!$S$20:$S$96,BK$2,'Project Follow up - Base'!$F$20:$F$96,$C82)
- INDEX(List!$Q:$Q,MATCH(BK$2,List!$P:$P,0)))
* INDEX(List!$R:$R,MATCH(BK$2,List!$P:$P,0)))</f>
        <v>0</v>
      </c>
      <c r="BL82" s="357">
        <f ca="1">IF(
COUNTIFS('Project Follow up - Base'!$S$20:$S$96,BL$2,'Project Follow up - Base'!$F$20:$F$96,$C82)&lt;= INDEX(List!$Q:$Q,MATCH(BL$2,List!$P:$P,0)),
0,
(COUNTIFS('Project Follow up - Base'!$S$20:$S$96,BL$2,'Project Follow up - Base'!$F$20:$F$96,$C82)
- INDEX(List!$Q:$Q,MATCH(BL$2,List!$P:$P,0)))
* INDEX(List!$R:$R,MATCH(BL$2,List!$P:$P,0)))</f>
        <v>0</v>
      </c>
      <c r="BM82" s="357">
        <f ca="1">IF(
COUNTIFS('Project Follow up - Base'!$S$20:$S$96,BM$2,'Project Follow up - Base'!$F$20:$F$96,$C82)&lt;= INDEX(List!$Q:$Q,MATCH(BM$2,List!$P:$P,0)),
0,
(COUNTIFS('Project Follow up - Base'!$S$20:$S$96,BM$2,'Project Follow up - Base'!$F$20:$F$96,$C82)
- INDEX(List!$Q:$Q,MATCH(BM$2,List!$P:$P,0)))
* INDEX(List!$R:$R,MATCH(BM$2,List!$P:$P,0)))</f>
        <v>0</v>
      </c>
      <c r="BN82" s="357">
        <f ca="1">IF(
COUNTIFS('Project Follow up - Base'!$S$20:$S$96,BN$2,'Project Follow up - Base'!$F$20:$F$96,$C82)&lt;= INDEX(List!$Q:$Q,MATCH(BN$2,List!$P:$P,0)),
0,
(COUNTIFS('Project Follow up - Base'!$S$20:$S$96,BN$2,'Project Follow up - Base'!$F$20:$F$96,$C82)
- INDEX(List!$Q:$Q,MATCH(BN$2,List!$P:$P,0)))
* INDEX(List!$R:$R,MATCH(BN$2,List!$P:$P,0)))</f>
        <v>0</v>
      </c>
      <c r="BO82" s="357">
        <f ca="1">IF(
COUNTIFS('Project Follow up - Base'!$S$20:$S$96,BO$2,'Project Follow up - Base'!$F$20:$F$96,$C82)&lt;= INDEX(List!$Q:$Q,MATCH(BO$2,List!$P:$P,0)),
0,
(COUNTIFS('Project Follow up - Base'!$S$20:$S$96,BO$2,'Project Follow up - Base'!$F$20:$F$96,$C82)
- INDEX(List!$Q:$Q,MATCH(BO$2,List!$P:$P,0)))
* INDEX(List!$R:$R,MATCH(BO$2,List!$P:$P,0)))</f>
        <v>0</v>
      </c>
      <c r="BP82" s="357">
        <f ca="1">IF(
COUNTIFS('Project Follow up - Base'!$S$20:$S$96,BP$2,'Project Follow up - Base'!$F$20:$F$96,$C82)&lt;= INDEX(List!$Q:$Q,MATCH(BP$2,List!$P:$P,0)),
0,
(COUNTIFS('Project Follow up - Base'!$S$20:$S$96,BP$2,'Project Follow up - Base'!$F$20:$F$96,$C82)
- INDEX(List!$Q:$Q,MATCH(BP$2,List!$P:$P,0)))
* INDEX(List!$R:$R,MATCH(BP$2,List!$P:$P,0)))</f>
        <v>0</v>
      </c>
      <c r="BQ82" s="357">
        <f ca="1">IF(
COUNTIFS('Project Follow up - Base'!$S$20:$S$96,BQ$2,'Project Follow up - Base'!$F$20:$F$96,$C82)&lt;= INDEX(List!$Q:$Q,MATCH(BQ$2,List!$P:$P,0)),
0,
(COUNTIFS('Project Follow up - Base'!$S$20:$S$96,BQ$2,'Project Follow up - Base'!$F$20:$F$96,$C82)
- INDEX(List!$Q:$Q,MATCH(BQ$2,List!$P:$P,0)))
* INDEX(List!$R:$R,MATCH(BQ$2,List!$P:$P,0)))</f>
        <v>0</v>
      </c>
      <c r="BR82" s="357">
        <f ca="1">IF(
COUNTIFS('Project Follow up - Base'!$S$20:$S$96,BR$2,'Project Follow up - Base'!$F$20:$F$96,$C82)&lt;= INDEX(List!$Q:$Q,MATCH(BR$2,List!$P:$P,0)),
0,
(COUNTIFS('Project Follow up - Base'!$S$20:$S$96,BR$2,'Project Follow up - Base'!$F$20:$F$96,$C82)
- INDEX(List!$Q:$Q,MATCH(BR$2,List!$P:$P,0)))
* INDEX(List!$R:$R,MATCH(BR$2,List!$P:$P,0)))</f>
        <v>0</v>
      </c>
      <c r="BS82" s="357">
        <f ca="1">IF(
COUNTIFS('Project Follow up - Base'!$S$20:$S$96,BS$2,'Project Follow up - Base'!$F$20:$F$96,$C82)&lt;= INDEX(List!$Q:$Q,MATCH(BS$2,List!$P:$P,0)),
0,
(COUNTIFS('Project Follow up - Base'!$S$20:$S$96,BS$2,'Project Follow up - Base'!$F$20:$F$96,$C82)
- INDEX(List!$Q:$Q,MATCH(BS$2,List!$P:$P,0)))
* INDEX(List!$R:$R,MATCH(BS$2,List!$P:$P,0)))</f>
        <v>0</v>
      </c>
      <c r="BT82" s="357">
        <f ca="1">IF(
COUNTIFS('Project Follow up - Base'!$S$20:$S$96,BT$2,'Project Follow up - Base'!$F$20:$F$96,$C82)&lt;= INDEX(List!$Q:$Q,MATCH(BT$2,List!$P:$P,0)),
0,
(COUNTIFS('Project Follow up - Base'!$S$20:$S$96,BT$2,'Project Follow up - Base'!$F$20:$F$96,$C82)
- INDEX(List!$Q:$Q,MATCH(BT$2,List!$P:$P,0)))
* INDEX(List!$R:$R,MATCH(BT$2,List!$P:$P,0)))</f>
        <v>0</v>
      </c>
      <c r="BU82" s="357">
        <f ca="1">IF(
COUNTIFS('Project Follow up - Base'!$S$20:$S$96,BU$2,'Project Follow up - Base'!$F$20:$F$96,$C82)&lt;= INDEX(List!$Q:$Q,MATCH(BU$2,List!$P:$P,0)),
0,
(COUNTIFS('Project Follow up - Base'!$S$20:$S$96,BU$2,'Project Follow up - Base'!$F$20:$F$96,$C82)
- INDEX(List!$Q:$Q,MATCH(BU$2,List!$P:$P,0)))
* INDEX(List!$R:$R,MATCH(BU$2,List!$P:$P,0)))</f>
        <v>0</v>
      </c>
      <c r="BV82" s="357">
        <f ca="1">IF(
COUNTIFS('Project Follow up - Base'!$S$20:$S$96,BV$2,'Project Follow up - Base'!$F$20:$F$96,$C82)&lt;= INDEX(List!$Q:$Q,MATCH(BV$2,List!$P:$P,0)),
0,
(COUNTIFS('Project Follow up - Base'!$S$20:$S$96,BV$2,'Project Follow up - Base'!$F$20:$F$96,$C82)
- INDEX(List!$Q:$Q,MATCH(BV$2,List!$P:$P,0)))
* INDEX(List!$R:$R,MATCH(BV$2,List!$P:$P,0)))</f>
        <v>0</v>
      </c>
      <c r="BW82" s="357">
        <f ca="1">IF(
COUNTIFS('Project Follow up - Base'!$S$20:$S$96,BW$2,'Project Follow up - Base'!$F$20:$F$96,$C82)&lt;= INDEX(List!$Q:$Q,MATCH(BW$2,List!$P:$P,0)),
0,
(COUNTIFS('Project Follow up - Base'!$S$20:$S$96,BW$2,'Project Follow up - Base'!$F$20:$F$96,$C82)
- INDEX(List!$Q:$Q,MATCH(BW$2,List!$P:$P,0)))
* INDEX(List!$R:$R,MATCH(BW$2,List!$P:$P,0)))</f>
        <v>0</v>
      </c>
      <c r="BX82" s="357">
        <f ca="1">IF(
COUNTIFS('Project Follow up - Base'!$S$20:$S$96,BX$2,'Project Follow up - Base'!$F$20:$F$96,$C82)&lt;= INDEX(List!$Q:$Q,MATCH(BX$2,List!$P:$P,0)),
0,
(COUNTIFS('Project Follow up - Base'!$S$20:$S$96,BX$2,'Project Follow up - Base'!$F$20:$F$96,$C82)
- INDEX(List!$Q:$Q,MATCH(BX$2,List!$P:$P,0)))
* INDEX(List!$R:$R,MATCH(BX$2,List!$P:$P,0)))</f>
        <v>0</v>
      </c>
      <c r="BY82" s="357">
        <f ca="1">IF(
COUNTIFS('Project Follow up - Base'!$S$20:$S$96,BY$2,'Project Follow up - Base'!$F$20:$F$96,$C82)&lt;= INDEX(List!$Q:$Q,MATCH(BY$2,List!$P:$P,0)),
0,
(COUNTIFS('Project Follow up - Base'!$S$20:$S$96,BY$2,'Project Follow up - Base'!$F$20:$F$96,$C82)
- INDEX(List!$Q:$Q,MATCH(BY$2,List!$P:$P,0)))
* INDEX(List!$R:$R,MATCH(BY$2,List!$P:$P,0)))</f>
        <v>0</v>
      </c>
      <c r="BZ82" s="357">
        <f ca="1">IF(
COUNTIFS('Project Follow up - Base'!$S$20:$S$96,BZ$2,'Project Follow up - Base'!$F$20:$F$96,$C82)&lt;= INDEX(List!$Q:$Q,MATCH(BZ$2,List!$P:$P,0)),
0,
(COUNTIFS('Project Follow up - Base'!$S$20:$S$96,BZ$2,'Project Follow up - Base'!$F$20:$F$96,$C82)
- INDEX(List!$Q:$Q,MATCH(BZ$2,List!$P:$P,0)))
* INDEX(List!$R:$R,MATCH(BZ$2,List!$P:$P,0)))</f>
        <v>0</v>
      </c>
      <c r="CA82" s="357">
        <f ca="1">IF(
COUNTIFS('Project Follow up - Base'!$S$20:$S$96,CA$2,'Project Follow up - Base'!$F$20:$F$96,$C82)&lt;= INDEX(List!$Q:$Q,MATCH(CA$2,List!$P:$P,0)),
0,
(COUNTIFS('Project Follow up - Base'!$S$20:$S$96,CA$2,'Project Follow up - Base'!$F$20:$F$96,$C82)
- INDEX(List!$Q:$Q,MATCH(CA$2,List!$P:$P,0)))
* INDEX(List!$R:$R,MATCH(CA$2,List!$P:$P,0)))</f>
        <v>0</v>
      </c>
      <c r="CB82" s="357">
        <f ca="1">IF(
COUNTIFS('Project Follow up - Base'!$S$20:$S$96,CB$2,'Project Follow up - Base'!$F$20:$F$96,$C82)&lt;= INDEX(List!$Q:$Q,MATCH(CB$2,List!$P:$P,0)),
0,
(COUNTIFS('Project Follow up - Base'!$S$20:$S$96,CB$2,'Project Follow up - Base'!$F$20:$F$96,$C82)
- INDEX(List!$Q:$Q,MATCH(CB$2,List!$P:$P,0)))
* INDEX(List!$R:$R,MATCH(CB$2,List!$P:$P,0)))</f>
        <v>0</v>
      </c>
      <c r="CC82" s="357">
        <f ca="1">IF(
COUNTIFS('Project Follow up - Base'!$S$20:$S$96,CC$2,'Project Follow up - Base'!$F$20:$F$96,$C82)&lt;= INDEX(List!$Q:$Q,MATCH(CC$2,List!$P:$P,0)),
0,
(COUNTIFS('Project Follow up - Base'!$S$20:$S$96,CC$2,'Project Follow up - Base'!$F$20:$F$96,$C82)
- INDEX(List!$Q:$Q,MATCH(CC$2,List!$P:$P,0)))
* INDEX(List!$R:$R,MATCH(CC$2,List!$P:$P,0)))</f>
        <v>0</v>
      </c>
      <c r="CD82" s="357">
        <f ca="1">IF(
COUNTIFS('Project Follow up - Base'!$S$20:$S$96,CD$2,'Project Follow up - Base'!$F$20:$F$96,$C82)&lt;= INDEX(List!$Q:$Q,MATCH(CD$2,List!$P:$P,0)),
0,
(COUNTIFS('Project Follow up - Base'!$S$20:$S$96,CD$2,'Project Follow up - Base'!$F$20:$F$96,$C82)
- INDEX(List!$Q:$Q,MATCH(CD$2,List!$P:$P,0)))
* INDEX(List!$R:$R,MATCH(CD$2,List!$P:$P,0)))</f>
        <v>0</v>
      </c>
      <c r="CE82" s="357">
        <f ca="1">IF(
COUNTIFS('Project Follow up - Base'!$S$20:$S$96,CE$2,'Project Follow up - Base'!$F$20:$F$96,$C82)&lt;= INDEX(List!$Q:$Q,MATCH(CE$2,List!$P:$P,0)),
0,
(COUNTIFS('Project Follow up - Base'!$S$20:$S$96,CE$2,'Project Follow up - Base'!$F$20:$F$96,$C82)
- INDEX(List!$Q:$Q,MATCH(CE$2,List!$P:$P,0)))
* INDEX(List!$R:$R,MATCH(CE$2,List!$P:$P,0)))</f>
        <v>0</v>
      </c>
      <c r="CF82" s="357">
        <f ca="1">IF(
COUNTIFS('Project Follow up - Base'!$S$20:$S$96,CF$2,'Project Follow up - Base'!$F$20:$F$96,$C82)&lt;= INDEX(List!$Q:$Q,MATCH(CF$2,List!$P:$P,0)),
0,
(COUNTIFS('Project Follow up - Base'!$S$20:$S$96,CF$2,'Project Follow up - Base'!$F$20:$F$96,$C82)
- INDEX(List!$Q:$Q,MATCH(CF$2,List!$P:$P,0)))
* INDEX(List!$R:$R,MATCH(CF$2,List!$P:$P,0)))</f>
        <v>0</v>
      </c>
      <c r="CG82" s="357">
        <f ca="1">IF(
COUNTIFS('Project Follow up - Base'!$S$20:$S$96,CG$2,'Project Follow up - Base'!$F$20:$F$96,$C82)&lt;= INDEX(List!$Q:$Q,MATCH(CG$2,List!$P:$P,0)),
0,
(COUNTIFS('Project Follow up - Base'!$S$20:$S$96,CG$2,'Project Follow up - Base'!$F$20:$F$96,$C82)
- INDEX(List!$Q:$Q,MATCH(CG$2,List!$P:$P,0)))
* INDEX(List!$R:$R,MATCH(CG$2,List!$P:$P,0)))</f>
        <v>0</v>
      </c>
      <c r="CH82" s="357">
        <f ca="1">IF(
COUNTIFS('Project Follow up - Base'!$S$20:$S$96,CH$2,'Project Follow up - Base'!$F$20:$F$96,$C82)&lt;= INDEX(List!$Q:$Q,MATCH(CH$2,List!$P:$P,0)),
0,
(COUNTIFS('Project Follow up - Base'!$S$20:$S$96,CH$2,'Project Follow up - Base'!$F$20:$F$96,$C82)
- INDEX(List!$Q:$Q,MATCH(CH$2,List!$P:$P,0)))
* INDEX(List!$R:$R,MATCH(CH$2,List!$P:$P,0)))</f>
        <v>0</v>
      </c>
      <c r="CI82" s="357">
        <f ca="1">IF(
COUNTIFS('Project Follow up - Base'!$S$20:$S$96,CI$2,'Project Follow up - Base'!$F$20:$F$96,$C82)&lt;= INDEX(List!$Q:$Q,MATCH(CI$2,List!$P:$P,0)),
0,
(COUNTIFS('Project Follow up - Base'!$S$20:$S$96,CI$2,'Project Follow up - Base'!$F$20:$F$96,$C82)
- INDEX(List!$Q:$Q,MATCH(CI$2,List!$P:$P,0)))
* INDEX(List!$R:$R,MATCH(CI$2,List!$P:$P,0)))</f>
        <v>0</v>
      </c>
      <c r="CJ82" s="357">
        <f ca="1">IF(
COUNTIFS('Project Follow up - Base'!$S$20:$S$96,CJ$2,'Project Follow up - Base'!$F$20:$F$96,$C82)&lt;= INDEX(List!$Q:$Q,MATCH(CJ$2,List!$P:$P,0)),
0,
(COUNTIFS('Project Follow up - Base'!$S$20:$S$96,CJ$2,'Project Follow up - Base'!$F$20:$F$96,$C82)
- INDEX(List!$Q:$Q,MATCH(CJ$2,List!$P:$P,0)))
* INDEX(List!$R:$R,MATCH(CJ$2,List!$P:$P,0)))</f>
        <v>0</v>
      </c>
      <c r="CK82" s="357">
        <f ca="1">IF(
COUNTIFS('Project Follow up - Base'!$S$20:$S$96,CK$2,'Project Follow up - Base'!$F$20:$F$96,$C82)&lt;= INDEX(List!$Q:$Q,MATCH(CK$2,List!$P:$P,0)),
0,
(COUNTIFS('Project Follow up - Base'!$S$20:$S$96,CK$2,'Project Follow up - Base'!$F$20:$F$96,$C82)
- INDEX(List!$Q:$Q,MATCH(CK$2,List!$P:$P,0)))
* INDEX(List!$R:$R,MATCH(CK$2,List!$P:$P,0)))</f>
        <v>0</v>
      </c>
      <c r="CL82" s="357">
        <f ca="1">IF(
COUNTIFS('Project Follow up - Base'!$S$20:$S$96,CL$2,'Project Follow up - Base'!$F$20:$F$96,$C82)&lt;= INDEX(List!$Q:$Q,MATCH(CL$2,List!$P:$P,0)),
0,
(COUNTIFS('Project Follow up - Base'!$S$20:$S$96,CL$2,'Project Follow up - Base'!$F$20:$F$96,$C82)
- INDEX(List!$Q:$Q,MATCH(CL$2,List!$P:$P,0)))
* INDEX(List!$R:$R,MATCH(CL$2,List!$P:$P,0)))</f>
        <v>0</v>
      </c>
      <c r="CM82" s="357">
        <f ca="1">IF(
COUNTIFS('Project Follow up - Base'!$S$20:$S$96,CM$2,'Project Follow up - Base'!$F$20:$F$96,$C82)&lt;= INDEX(List!$Q:$Q,MATCH(CM$2,List!$P:$P,0)),
0,
(COUNTIFS('Project Follow up - Base'!$S$20:$S$96,CM$2,'Project Follow up - Base'!$F$20:$F$96,$C82)
- INDEX(List!$Q:$Q,MATCH(CM$2,List!$P:$P,0)))
* INDEX(List!$R:$R,MATCH(CM$2,List!$P:$P,0)))</f>
        <v>0</v>
      </c>
      <c r="CN82" s="357">
        <f ca="1">IF(
COUNTIFS('Project Follow up - Base'!$S$20:$S$96,CN$2,'Project Follow up - Base'!$F$20:$F$96,$C82)&lt;= INDEX(List!$Q:$Q,MATCH(CN$2,List!$P:$P,0)),
0,
(COUNTIFS('Project Follow up - Base'!$S$20:$S$96,CN$2,'Project Follow up - Base'!$F$20:$F$96,$C82)
- INDEX(List!$Q:$Q,MATCH(CN$2,List!$P:$P,0)))
* INDEX(List!$R:$R,MATCH(CN$2,List!$P:$P,0)))</f>
        <v>0</v>
      </c>
      <c r="CO82" s="357">
        <f ca="1">IF(
COUNTIFS('Project Follow up - Base'!$S$20:$S$96,CO$2,'Project Follow up - Base'!$F$20:$F$96,$C82)&lt;= INDEX(List!$Q:$Q,MATCH(CO$2,List!$P:$P,0)),
0,
(COUNTIFS('Project Follow up - Base'!$S$20:$S$96,CO$2,'Project Follow up - Base'!$F$20:$F$96,$C82)
- INDEX(List!$Q:$Q,MATCH(CO$2,List!$P:$P,0)))
* INDEX(List!$R:$R,MATCH(CO$2,List!$P:$P,0)))</f>
        <v>0</v>
      </c>
      <c r="CP82" s="357">
        <f ca="1">IF(
COUNTIFS('Project Follow up - Base'!$S$20:$S$96,CP$2,'Project Follow up - Base'!$F$20:$F$96,$C82)&lt;= INDEX(List!$Q:$Q,MATCH(CP$2,List!$P:$P,0)),
0,
(COUNTIFS('Project Follow up - Base'!$S$20:$S$96,CP$2,'Project Follow up - Base'!$F$20:$F$96,$C82)
- INDEX(List!$Q:$Q,MATCH(CP$2,List!$P:$P,0)))
* INDEX(List!$R:$R,MATCH(CP$2,List!$P:$P,0)))</f>
        <v>0</v>
      </c>
      <c r="CQ82" s="357">
        <f ca="1">IF(
COUNTIFS('Project Follow up - Base'!$S$20:$S$96,CQ$2,'Project Follow up - Base'!$F$20:$F$96,$C82)&lt;= INDEX(List!$Q:$Q,MATCH(CQ$2,List!$P:$P,0)),
0,
(COUNTIFS('Project Follow up - Base'!$S$20:$S$96,CQ$2,'Project Follow up - Base'!$F$20:$F$96,$C82)
- INDEX(List!$Q:$Q,MATCH(CQ$2,List!$P:$P,0)))
* INDEX(List!$R:$R,MATCH(CQ$2,List!$P:$P,0)))</f>
        <v>0</v>
      </c>
      <c r="CR82" s="357">
        <f ca="1">IF(
COUNTIFS('Project Follow up - Base'!$S$20:$S$96,CR$2,'Project Follow up - Base'!$F$20:$F$96,$C82)&lt;= INDEX(List!$Q:$Q,MATCH(CR$2,List!$P:$P,0)),
0,
(COUNTIFS('Project Follow up - Base'!$S$20:$S$96,CR$2,'Project Follow up - Base'!$F$20:$F$96,$C82)
- INDEX(List!$Q:$Q,MATCH(CR$2,List!$P:$P,0)))
* INDEX(List!$R:$R,MATCH(CR$2,List!$P:$P,0)))</f>
        <v>0</v>
      </c>
      <c r="CS82" s="357">
        <f ca="1">IF(
COUNTIFS('Project Follow up - Base'!$S$20:$S$96,CS$2,'Project Follow up - Base'!$F$20:$F$96,$C82)&lt;= INDEX(List!$Q:$Q,MATCH(CS$2,List!$P:$P,0)),
0,
(COUNTIFS('Project Follow up - Base'!$S$20:$S$96,CS$2,'Project Follow up - Base'!$F$20:$F$96,$C82)
- INDEX(List!$Q:$Q,MATCH(CS$2,List!$P:$P,0)))
* INDEX(List!$R:$R,MATCH(CS$2,List!$P:$P,0)))</f>
        <v>0</v>
      </c>
      <c r="CT82" s="357">
        <f ca="1">IF(
COUNTIFS('Project Follow up - Base'!$S$20:$S$96,CT$2,'Project Follow up - Base'!$F$20:$F$96,$C82)&lt;= INDEX(List!$Q:$Q,MATCH(CT$2,List!$P:$P,0)),
0,
(COUNTIFS('Project Follow up - Base'!$S$20:$S$96,CT$2,'Project Follow up - Base'!$F$20:$F$96,$C82)
- INDEX(List!$Q:$Q,MATCH(CT$2,List!$P:$P,0)))
* INDEX(List!$R:$R,MATCH(CT$2,List!$P:$P,0)))</f>
        <v>0</v>
      </c>
      <c r="CU82" s="357">
        <f ca="1">IF(
COUNTIFS('Project Follow up - Base'!$S$20:$S$96,CU$2,'Project Follow up - Base'!$F$20:$F$96,$C82)&lt;= INDEX(List!$Q:$Q,MATCH(CU$2,List!$P:$P,0)),
0,
(COUNTIFS('Project Follow up - Base'!$S$20:$S$96,CU$2,'Project Follow up - Base'!$F$20:$F$96,$C82)
- INDEX(List!$Q:$Q,MATCH(CU$2,List!$P:$P,0)))
* INDEX(List!$R:$R,MATCH(CU$2,List!$P:$P,0)))</f>
        <v>0</v>
      </c>
      <c r="CV82" s="357">
        <f ca="1">IF(
COUNTIFS('Project Follow up - Base'!$S$20:$S$96,CV$2,'Project Follow up - Base'!$F$20:$F$96,$C82)&lt;= INDEX(List!$Q:$Q,MATCH(CV$2,List!$P:$P,0)),
0,
(COUNTIFS('Project Follow up - Base'!$S$20:$S$96,CV$2,'Project Follow up - Base'!$F$20:$F$96,$C82)
- INDEX(List!$Q:$Q,MATCH(CV$2,List!$P:$P,0)))
* INDEX(List!$R:$R,MATCH(CV$2,List!$P:$P,0)))</f>
        <v>0</v>
      </c>
      <c r="CW82" s="357">
        <f ca="1">IF(
COUNTIFS('Project Follow up - Base'!$S$20:$S$96,CW$2,'Project Follow up - Base'!$F$20:$F$96,$C82)&lt;= INDEX(List!$Q:$Q,MATCH(CW$2,List!$P:$P,0)),
0,
(COUNTIFS('Project Follow up - Base'!$S$20:$S$96,CW$2,'Project Follow up - Base'!$F$20:$F$96,$C82)
- INDEX(List!$Q:$Q,MATCH(CW$2,List!$P:$P,0)))
* INDEX(List!$R:$R,MATCH(CW$2,List!$P:$P,0)))</f>
        <v>0</v>
      </c>
      <c r="CX82" s="357">
        <f ca="1">IF(
COUNTIFS('Project Follow up - Base'!$S$20:$S$96,CX$2,'Project Follow up - Base'!$F$20:$F$96,$C82)&lt;= INDEX(List!$Q:$Q,MATCH(CX$2,List!$P:$P,0)),
0,
(COUNTIFS('Project Follow up - Base'!$S$20:$S$96,CX$2,'Project Follow up - Base'!$F$20:$F$96,$C82)
- INDEX(List!$Q:$Q,MATCH(CX$2,List!$P:$P,0)))
* INDEX(List!$R:$R,MATCH(CX$2,List!$P:$P,0)))</f>
        <v>0</v>
      </c>
      <c r="CY82" s="357">
        <f ca="1">IF(
COUNTIFS('Project Follow up - Base'!$S$20:$S$96,CY$2,'Project Follow up - Base'!$F$20:$F$96,$C82)&lt;= INDEX(List!$Q:$Q,MATCH(CY$2,List!$P:$P,0)),
0,
(COUNTIFS('Project Follow up - Base'!$S$20:$S$96,CY$2,'Project Follow up - Base'!$F$20:$F$96,$C82)
- INDEX(List!$Q:$Q,MATCH(CY$2,List!$P:$P,0)))
* INDEX(List!$R:$R,MATCH(CY$2,List!$P:$P,0)))</f>
        <v>0</v>
      </c>
      <c r="CZ82" s="357">
        <f ca="1">IF(
COUNTIFS('Project Follow up - Base'!$S$20:$S$96,CZ$2,'Project Follow up - Base'!$F$20:$F$96,$C82)&lt;= INDEX(List!$Q:$Q,MATCH(CZ$2,List!$P:$P,0)),
0,
(COUNTIFS('Project Follow up - Base'!$S$20:$S$96,CZ$2,'Project Follow up - Base'!$F$20:$F$96,$C82)
- INDEX(List!$Q:$Q,MATCH(CZ$2,List!$P:$P,0)))
* INDEX(List!$R:$R,MATCH(CZ$2,List!$P:$P,0)))</f>
        <v>0</v>
      </c>
      <c r="DA82" s="357">
        <f ca="1">IF(
COUNTIFS('Project Follow up - Base'!$S$20:$S$96,DA$2,'Project Follow up - Base'!$F$20:$F$96,$C82)&lt;= INDEX(List!$Q:$Q,MATCH(DA$2,List!$P:$P,0)),
0,
(COUNTIFS('Project Follow up - Base'!$S$20:$S$96,DA$2,'Project Follow up - Base'!$F$20:$F$96,$C82)
- INDEX(List!$Q:$Q,MATCH(DA$2,List!$P:$P,0)))
* INDEX(List!$R:$R,MATCH(DA$2,List!$P:$P,0)))</f>
        <v>0</v>
      </c>
      <c r="DB82" s="357">
        <f ca="1">IF(
COUNTIFS('Project Follow up - Base'!$S$20:$S$96,DB$2,'Project Follow up - Base'!$F$20:$F$96,$C82)&lt;= INDEX(List!$Q:$Q,MATCH(DB$2,List!$P:$P,0)),
0,
(COUNTIFS('Project Follow up - Base'!$S$20:$S$96,DB$2,'Project Follow up - Base'!$F$20:$F$96,$C82)
- INDEX(List!$Q:$Q,MATCH(DB$2,List!$P:$P,0)))
* INDEX(List!$R:$R,MATCH(DB$2,List!$P:$P,0)))</f>
        <v>0</v>
      </c>
    </row>
    <row r="83" spans="1:106" x14ac:dyDescent="0.2">
      <c r="A83" s="353">
        <f>COUNTIF('Project Follow up - Base'!$F$20:$F$96,C83)</f>
        <v>0</v>
      </c>
      <c r="B83" s="353">
        <f>'Employees Summary'!B84</f>
        <v>0</v>
      </c>
      <c r="C83" s="353">
        <f>'Employees Summary'!C84</f>
        <v>0</v>
      </c>
      <c r="D83" s="354" t="str">
        <f>IF(C83=0,"", IF(A83&gt;0,1-(G83*[1]KPI!$C$3)-(H83*[1]KPI!$C$4),""))</f>
        <v/>
      </c>
      <c r="E83" s="365" t="str">
        <f>IF(OR(C83='Project Follow up - Base'!$D$17,C83='Project Follow up - Base'!$D$38,C83='Project Follow up - Base'!$D$74), IF(SUMIF(B:B,B83,A:A)=0,"", AVERAGEIF(B:B,B83,D:D)),"")</f>
        <v/>
      </c>
      <c r="F83" s="366">
        <f>SUMIF('Project Follow up - Base'!$F$20:$F$102,'Employees KPIs'!C83,'Project Follow up - Base'!$AA$20:$AA$102)</f>
        <v>0</v>
      </c>
      <c r="G83" s="355">
        <f>IF( F83=0,
   0,
   IF(
     F83-
     [1]KPI!$F$3
     &lt;0,0,
     F83-
     [1]KPI!$F$3
    )*
     [1]KPI!$G$3
)</f>
        <v>0</v>
      </c>
      <c r="H83" s="355">
        <f t="shared" ca="1" si="1"/>
        <v>0</v>
      </c>
      <c r="I83" s="356">
        <f ca="1">IF(
COUNTIFS('Project Follow up - Base'!$S$20:$S$96,I$2,'Project Follow up - Base'!$F$20:$F$96,$C83)&lt;= INDEX(List!$Q:$Q,MATCH(I$2,List!$P:$P,0)),
0,
(COUNTIFS('Project Follow up - Base'!$S$20:$S$96,I$2,'Project Follow up - Base'!$F$20:$F$96,$C83)
- INDEX(List!$Q:$Q,MATCH(I$2,List!$P:$P,0)))
* INDEX(List!$R:$R,MATCH(I$2,List!$P:$P,0)))</f>
        <v>0</v>
      </c>
      <c r="J83" s="357">
        <f ca="1">IF(
COUNTIFS('Project Follow up - Base'!$S$20:$S$96,J$2,'Project Follow up - Base'!$F$20:$F$96,$C83)&lt;= INDEX(List!$Q:$Q,MATCH(J$2,List!$P:$P,0)),
0,
(COUNTIFS('Project Follow up - Base'!$S$20:$S$96,J$2,'Project Follow up - Base'!$F$20:$F$96,$C83)
- INDEX(List!$Q:$Q,MATCH(J$2,List!$P:$P,0)))
* INDEX(List!$R:$R,MATCH(J$2,List!$P:$P,0)))</f>
        <v>0</v>
      </c>
      <c r="K83" s="357">
        <f ca="1">IF(
COUNTIFS('Project Follow up - Base'!$S$20:$S$96,K$2,'Project Follow up - Base'!$F$20:$F$96,$C83)&lt;= INDEX(List!$Q:$Q,MATCH(K$2,List!$P:$P,0)),
0,
(COUNTIFS('Project Follow up - Base'!$S$20:$S$96,K$2,'Project Follow up - Base'!$F$20:$F$96,$C83)
- INDEX(List!$Q:$Q,MATCH(K$2,List!$P:$P,0)))
* INDEX(List!$R:$R,MATCH(K$2,List!$P:$P,0)))</f>
        <v>0</v>
      </c>
      <c r="L83" s="357">
        <f ca="1">IF(
COUNTIFS('Project Follow up - Base'!$S$20:$S$96,L$2,'Project Follow up - Base'!$F$20:$F$96,$C83)&lt;= INDEX(List!$Q:$Q,MATCH(L$2,List!$P:$P,0)),
0,
(COUNTIFS('Project Follow up - Base'!$S$20:$S$96,L$2,'Project Follow up - Base'!$F$20:$F$96,$C83)
- INDEX(List!$Q:$Q,MATCH(L$2,List!$P:$P,0)))
* INDEX(List!$R:$R,MATCH(L$2,List!$P:$P,0)))</f>
        <v>0</v>
      </c>
      <c r="M83" s="357">
        <f ca="1">IF(
COUNTIFS('Project Follow up - Base'!$S$20:$S$96,M$2,'Project Follow up - Base'!$F$20:$F$96,$C83)&lt;= INDEX(List!$Q:$Q,MATCH(M$2,List!$P:$P,0)),
0,
(COUNTIFS('Project Follow up - Base'!$S$20:$S$96,M$2,'Project Follow up - Base'!$F$20:$F$96,$C83)
- INDEX(List!$Q:$Q,MATCH(M$2,List!$P:$P,0)))
* INDEX(List!$R:$R,MATCH(M$2,List!$P:$P,0)))</f>
        <v>0</v>
      </c>
      <c r="N83" s="357">
        <f ca="1">IF(
COUNTIFS('Project Follow up - Base'!$S$20:$S$96,N$2,'Project Follow up - Base'!$F$20:$F$96,$C83)&lt;= INDEX(List!$Q:$Q,MATCH(N$2,List!$P:$P,0)),
0,
(COUNTIFS('Project Follow up - Base'!$S$20:$S$96,N$2,'Project Follow up - Base'!$F$20:$F$96,$C83)
- INDEX(List!$Q:$Q,MATCH(N$2,List!$P:$P,0)))
* INDEX(List!$R:$R,MATCH(N$2,List!$P:$P,0)))</f>
        <v>0</v>
      </c>
      <c r="O83" s="357">
        <f ca="1">IF(
COUNTIFS('Project Follow up - Base'!$S$20:$S$96,O$2,'Project Follow up - Base'!$F$20:$F$96,$C83)&lt;= INDEX(List!$Q:$Q,MATCH(O$2,List!$P:$P,0)),
0,
(COUNTIFS('Project Follow up - Base'!$S$20:$S$96,O$2,'Project Follow up - Base'!$F$20:$F$96,$C83)
- INDEX(List!$Q:$Q,MATCH(O$2,List!$P:$P,0)))
* INDEX(List!$R:$R,MATCH(O$2,List!$P:$P,0)))</f>
        <v>0</v>
      </c>
      <c r="P83" s="357">
        <f ca="1">IF(
COUNTIFS('Project Follow up - Base'!$S$20:$S$96,P$2,'Project Follow up - Base'!$F$20:$F$96,$C83)&lt;= INDEX(List!$Q:$Q,MATCH(P$2,List!$P:$P,0)),
0,
(COUNTIFS('Project Follow up - Base'!$S$20:$S$96,P$2,'Project Follow up - Base'!$F$20:$F$96,$C83)
- INDEX(List!$Q:$Q,MATCH(P$2,List!$P:$P,0)))
* INDEX(List!$R:$R,MATCH(P$2,List!$P:$P,0)))</f>
        <v>0</v>
      </c>
      <c r="Q83" s="357">
        <f ca="1">IF(
COUNTIFS('Project Follow up - Base'!$S$20:$S$96,Q$2,'Project Follow up - Base'!$F$20:$F$96,$C83)&lt;= INDEX(List!$Q:$Q,MATCH(Q$2,List!$P:$P,0)),
0,
(COUNTIFS('Project Follow up - Base'!$S$20:$S$96,Q$2,'Project Follow up - Base'!$F$20:$F$96,$C83)
- INDEX(List!$Q:$Q,MATCH(Q$2,List!$P:$P,0)))
* INDEX(List!$R:$R,MATCH(Q$2,List!$P:$P,0)))</f>
        <v>0</v>
      </c>
      <c r="R83" s="357">
        <f ca="1">IF(
COUNTIFS('Project Follow up - Base'!$S$20:$S$96,R$2,'Project Follow up - Base'!$F$20:$F$96,$C83)&lt;= INDEX(List!$Q:$Q,MATCH(R$2,List!$P:$P,0)),
0,
(COUNTIFS('Project Follow up - Base'!$S$20:$S$96,R$2,'Project Follow up - Base'!$F$20:$F$96,$C83)
- INDEX(List!$Q:$Q,MATCH(R$2,List!$P:$P,0)))
* INDEX(List!$R:$R,MATCH(R$2,List!$P:$P,0)))</f>
        <v>0</v>
      </c>
      <c r="S83" s="357">
        <f ca="1">IF(
COUNTIFS('Project Follow up - Base'!$S$20:$S$96,S$2,'Project Follow up - Base'!$F$20:$F$96,$C83)&lt;= INDEX(List!$Q:$Q,MATCH(S$2,List!$P:$P,0)),
0,
(COUNTIFS('Project Follow up - Base'!$S$20:$S$96,S$2,'Project Follow up - Base'!$F$20:$F$96,$C83)
- INDEX(List!$Q:$Q,MATCH(S$2,List!$P:$P,0)))
* INDEX(List!$R:$R,MATCH(S$2,List!$P:$P,0)))</f>
        <v>0</v>
      </c>
      <c r="T83" s="357">
        <f ca="1">IF(
COUNTIFS('Project Follow up - Base'!$S$20:$S$96,T$2,'Project Follow up - Base'!$F$20:$F$96,$C83)&lt;= INDEX(List!$Q:$Q,MATCH(T$2,List!$P:$P,0)),
0,
(COUNTIFS('Project Follow up - Base'!$S$20:$S$96,T$2,'Project Follow up - Base'!$F$20:$F$96,$C83)
- INDEX(List!$Q:$Q,MATCH(T$2,List!$P:$P,0)))
* INDEX(List!$R:$R,MATCH(T$2,List!$P:$P,0)))</f>
        <v>0</v>
      </c>
      <c r="U83" s="357">
        <f ca="1">IF(
COUNTIFS('Project Follow up - Base'!$S$20:$S$96,U$2,'Project Follow up - Base'!$F$20:$F$96,$C83)&lt;= INDEX(List!$Q:$Q,MATCH(U$2,List!$P:$P,0)),
0,
(COUNTIFS('Project Follow up - Base'!$S$20:$S$96,U$2,'Project Follow up - Base'!$F$20:$F$96,$C83)
- INDEX(List!$Q:$Q,MATCH(U$2,List!$P:$P,0)))
* INDEX(List!$R:$R,MATCH(U$2,List!$P:$P,0)))</f>
        <v>0</v>
      </c>
      <c r="V83" s="357">
        <f ca="1">IF(
COUNTIFS('Project Follow up - Base'!$S$20:$S$96,V$2,'Project Follow up - Base'!$F$20:$F$96,$C83)&lt;= INDEX(List!$Q:$Q,MATCH(V$2,List!$P:$P,0)),
0,
(COUNTIFS('Project Follow up - Base'!$S$20:$S$96,V$2,'Project Follow up - Base'!$F$20:$F$96,$C83)
- INDEX(List!$Q:$Q,MATCH(V$2,List!$P:$P,0)))
* INDEX(List!$R:$R,MATCH(V$2,List!$P:$P,0)))</f>
        <v>0</v>
      </c>
      <c r="W83" s="357">
        <f ca="1">IF(
COUNTIFS('Project Follow up - Base'!$S$20:$S$96,W$2,'Project Follow up - Base'!$F$20:$F$96,$C83)&lt;= INDEX(List!$Q:$Q,MATCH(W$2,List!$P:$P,0)),
0,
(COUNTIFS('Project Follow up - Base'!$S$20:$S$96,W$2,'Project Follow up - Base'!$F$20:$F$96,$C83)
- INDEX(List!$Q:$Q,MATCH(W$2,List!$P:$P,0)))
* INDEX(List!$R:$R,MATCH(W$2,List!$P:$P,0)))</f>
        <v>0</v>
      </c>
      <c r="X83" s="357">
        <f ca="1">IF(
COUNTIFS('Project Follow up - Base'!$S$20:$S$96,X$2,'Project Follow up - Base'!$F$20:$F$96,$C83)&lt;= INDEX(List!$Q:$Q,MATCH(X$2,List!$P:$P,0)),
0,
(COUNTIFS('Project Follow up - Base'!$S$20:$S$96,X$2,'Project Follow up - Base'!$F$20:$F$96,$C83)
- INDEX(List!$Q:$Q,MATCH(X$2,List!$P:$P,0)))
* INDEX(List!$R:$R,MATCH(X$2,List!$P:$P,0)))</f>
        <v>0</v>
      </c>
      <c r="Y83" s="357">
        <f ca="1">IF(
COUNTIFS('Project Follow up - Base'!$S$20:$S$96,Y$2,'Project Follow up - Base'!$F$20:$F$96,$C83)&lt;= INDEX(List!$Q:$Q,MATCH(Y$2,List!$P:$P,0)),
0,
(COUNTIFS('Project Follow up - Base'!$S$20:$S$96,Y$2,'Project Follow up - Base'!$F$20:$F$96,$C83)
- INDEX(List!$Q:$Q,MATCH(Y$2,List!$P:$P,0)))
* INDEX(List!$R:$R,MATCH(Y$2,List!$P:$P,0)))</f>
        <v>0</v>
      </c>
      <c r="Z83" s="357">
        <f ca="1">IF(
COUNTIFS('Project Follow up - Base'!$S$20:$S$96,Z$2,'Project Follow up - Base'!$F$20:$F$96,$C83)&lt;= INDEX(List!$Q:$Q,MATCH(Z$2,List!$P:$P,0)),
0,
(COUNTIFS('Project Follow up - Base'!$S$20:$S$96,Z$2,'Project Follow up - Base'!$F$20:$F$96,$C83)
- INDEX(List!$Q:$Q,MATCH(Z$2,List!$P:$P,0)))
* INDEX(List!$R:$R,MATCH(Z$2,List!$P:$P,0)))</f>
        <v>0</v>
      </c>
      <c r="AA83" s="357">
        <f ca="1">IF(
COUNTIFS('Project Follow up - Base'!$S$20:$S$96,AA$2,'Project Follow up - Base'!$F$20:$F$96,$C83)&lt;= INDEX(List!$Q:$Q,MATCH(AA$2,List!$P:$P,0)),
0,
(COUNTIFS('Project Follow up - Base'!$S$20:$S$96,AA$2,'Project Follow up - Base'!$F$20:$F$96,$C83)
- INDEX(List!$Q:$Q,MATCH(AA$2,List!$P:$P,0)))
* INDEX(List!$R:$R,MATCH(AA$2,List!$P:$P,0)))</f>
        <v>0</v>
      </c>
      <c r="AB83" s="357">
        <f ca="1">IF(
COUNTIFS('Project Follow up - Base'!$S$20:$S$96,AB$2,'Project Follow up - Base'!$F$20:$F$96,$C83)&lt;= INDEX(List!$Q:$Q,MATCH(AB$2,List!$P:$P,0)),
0,
(COUNTIFS('Project Follow up - Base'!$S$20:$S$96,AB$2,'Project Follow up - Base'!$F$20:$F$96,$C83)
- INDEX(List!$Q:$Q,MATCH(AB$2,List!$P:$P,0)))
* INDEX(List!$R:$R,MATCH(AB$2,List!$P:$P,0)))</f>
        <v>0</v>
      </c>
      <c r="AC83" s="357">
        <f ca="1">IF(
COUNTIFS('Project Follow up - Base'!$S$20:$S$96,AC$2,'Project Follow up - Base'!$F$20:$F$96,$C83)&lt;= INDEX(List!$Q:$Q,MATCH(AC$2,List!$P:$P,0)),
0,
(COUNTIFS('Project Follow up - Base'!$S$20:$S$96,AC$2,'Project Follow up - Base'!$F$20:$F$96,$C83)
- INDEX(List!$Q:$Q,MATCH(AC$2,List!$P:$P,0)))
* INDEX(List!$R:$R,MATCH(AC$2,List!$P:$P,0)))</f>
        <v>0</v>
      </c>
      <c r="AD83" s="357">
        <f ca="1">IF(
COUNTIFS('Project Follow up - Base'!$S$20:$S$96,AD$2,'Project Follow up - Base'!$F$20:$F$96,$C83)&lt;= INDEX(List!$Q:$Q,MATCH(AD$2,List!$P:$P,0)),
0,
(COUNTIFS('Project Follow up - Base'!$S$20:$S$96,AD$2,'Project Follow up - Base'!$F$20:$F$96,$C83)
- INDEX(List!$Q:$Q,MATCH(AD$2,List!$P:$P,0)))
* INDEX(List!$R:$R,MATCH(AD$2,List!$P:$P,0)))</f>
        <v>0</v>
      </c>
      <c r="AE83" s="357">
        <f ca="1">IF(
COUNTIFS('Project Follow up - Base'!$S$20:$S$96,AE$2,'Project Follow up - Base'!$F$20:$F$96,$C83)&lt;= INDEX(List!$Q:$Q,MATCH(AE$2,List!$P:$P,0)),
0,
(COUNTIFS('Project Follow up - Base'!$S$20:$S$96,AE$2,'Project Follow up - Base'!$F$20:$F$96,$C83)
- INDEX(List!$Q:$Q,MATCH(AE$2,List!$P:$P,0)))
* INDEX(List!$R:$R,MATCH(AE$2,List!$P:$P,0)))</f>
        <v>0</v>
      </c>
      <c r="AF83" s="357">
        <f ca="1">IF(
COUNTIFS('Project Follow up - Base'!$S$20:$S$96,AF$2,'Project Follow up - Base'!$F$20:$F$96,$C83)&lt;= INDEX(List!$Q:$Q,MATCH(AF$2,List!$P:$P,0)),
0,
(COUNTIFS('Project Follow up - Base'!$S$20:$S$96,AF$2,'Project Follow up - Base'!$F$20:$F$96,$C83)
- INDEX(List!$Q:$Q,MATCH(AF$2,List!$P:$P,0)))
* INDEX(List!$R:$R,MATCH(AF$2,List!$P:$P,0)))</f>
        <v>0</v>
      </c>
      <c r="AG83" s="357">
        <f ca="1">IF(
COUNTIFS('Project Follow up - Base'!$S$20:$S$96,AG$2,'Project Follow up - Base'!$F$20:$F$96,$C83)&lt;= INDEX(List!$Q:$Q,MATCH(AG$2,List!$P:$P,0)),
0,
(COUNTIFS('Project Follow up - Base'!$S$20:$S$96,AG$2,'Project Follow up - Base'!$F$20:$F$96,$C83)
- INDEX(List!$Q:$Q,MATCH(AG$2,List!$P:$P,0)))
* INDEX(List!$R:$R,MATCH(AG$2,List!$P:$P,0)))</f>
        <v>0</v>
      </c>
      <c r="AH83" s="357">
        <f ca="1">IF(
COUNTIFS('Project Follow up - Base'!$S$20:$S$96,AH$2,'Project Follow up - Base'!$F$20:$F$96,$C83)&lt;= INDEX(List!$Q:$Q,MATCH(AH$2,List!$P:$P,0)),
0,
(COUNTIFS('Project Follow up - Base'!$S$20:$S$96,AH$2,'Project Follow up - Base'!$F$20:$F$96,$C83)
- INDEX(List!$Q:$Q,MATCH(AH$2,List!$P:$P,0)))
* INDEX(List!$R:$R,MATCH(AH$2,List!$P:$P,0)))</f>
        <v>0</v>
      </c>
      <c r="AI83" s="357">
        <f ca="1">IF(
COUNTIFS('Project Follow up - Base'!$S$20:$S$96,AI$2,'Project Follow up - Base'!$F$20:$F$96,$C83)&lt;= INDEX(List!$Q:$Q,MATCH(AI$2,List!$P:$P,0)),
0,
(COUNTIFS('Project Follow up - Base'!$S$20:$S$96,AI$2,'Project Follow up - Base'!$F$20:$F$96,$C83)
- INDEX(List!$Q:$Q,MATCH(AI$2,List!$P:$P,0)))
* INDEX(List!$R:$R,MATCH(AI$2,List!$P:$P,0)))</f>
        <v>0</v>
      </c>
      <c r="AJ83" s="357">
        <f ca="1">IF(
COUNTIFS('Project Follow up - Base'!$S$20:$S$96,AJ$2,'Project Follow up - Base'!$F$20:$F$96,$C83)&lt;= INDEX(List!$Q:$Q,MATCH(AJ$2,List!$P:$P,0)),
0,
(COUNTIFS('Project Follow up - Base'!$S$20:$S$96,AJ$2,'Project Follow up - Base'!$F$20:$F$96,$C83)
- INDEX(List!$Q:$Q,MATCH(AJ$2,List!$P:$P,0)))
* INDEX(List!$R:$R,MATCH(AJ$2,List!$P:$P,0)))</f>
        <v>0</v>
      </c>
      <c r="AK83" s="357">
        <f ca="1">IF(
COUNTIFS('Project Follow up - Base'!$S$20:$S$96,AK$2,'Project Follow up - Base'!$F$20:$F$96,$C83)&lt;= INDEX(List!$Q:$Q,MATCH(AK$2,List!$P:$P,0)),
0,
(COUNTIFS('Project Follow up - Base'!$S$20:$S$96,AK$2,'Project Follow up - Base'!$F$20:$F$96,$C83)
- INDEX(List!$Q:$Q,MATCH(AK$2,List!$P:$P,0)))
* INDEX(List!$R:$R,MATCH(AK$2,List!$P:$P,0)))</f>
        <v>0</v>
      </c>
      <c r="AL83" s="357">
        <f ca="1">IF(
COUNTIFS('Project Follow up - Base'!$S$20:$S$96,AL$2,'Project Follow up - Base'!$F$20:$F$96,$C83)&lt;= INDEX(List!$Q:$Q,MATCH(AL$2,List!$P:$P,0)),
0,
(COUNTIFS('Project Follow up - Base'!$S$20:$S$96,AL$2,'Project Follow up - Base'!$F$20:$F$96,$C83)
- INDEX(List!$Q:$Q,MATCH(AL$2,List!$P:$P,0)))
* INDEX(List!$R:$R,MATCH(AL$2,List!$P:$P,0)))</f>
        <v>0</v>
      </c>
      <c r="AM83" s="357">
        <f ca="1">IF(
COUNTIFS('Project Follow up - Base'!$S$20:$S$96,AM$2,'Project Follow up - Base'!$F$20:$F$96,$C83)&lt;= INDEX(List!$Q:$Q,MATCH(AM$2,List!$P:$P,0)),
0,
(COUNTIFS('Project Follow up - Base'!$S$20:$S$96,AM$2,'Project Follow up - Base'!$F$20:$F$96,$C83)
- INDEX(List!$Q:$Q,MATCH(AM$2,List!$P:$P,0)))
* INDEX(List!$R:$R,MATCH(AM$2,List!$P:$P,0)))</f>
        <v>0</v>
      </c>
      <c r="AN83" s="357">
        <f ca="1">IF(
COUNTIFS('Project Follow up - Base'!$S$20:$S$96,AN$2,'Project Follow up - Base'!$F$20:$F$96,$C83)&lt;= INDEX(List!$Q:$Q,MATCH(AN$2,List!$P:$P,0)),
0,
(COUNTIFS('Project Follow up - Base'!$S$20:$S$96,AN$2,'Project Follow up - Base'!$F$20:$F$96,$C83)
- INDEX(List!$Q:$Q,MATCH(AN$2,List!$P:$P,0)))
* INDEX(List!$R:$R,MATCH(AN$2,List!$P:$P,0)))</f>
        <v>0</v>
      </c>
      <c r="AO83" s="357">
        <f ca="1">IF(
COUNTIFS('Project Follow up - Base'!$S$20:$S$96,AO$2,'Project Follow up - Base'!$F$20:$F$96,$C83)&lt;= INDEX(List!$Q:$Q,MATCH(AO$2,List!$P:$P,0)),
0,
(COUNTIFS('Project Follow up - Base'!$S$20:$S$96,AO$2,'Project Follow up - Base'!$F$20:$F$96,$C83)
- INDEX(List!$Q:$Q,MATCH(AO$2,List!$P:$P,0)))
* INDEX(List!$R:$R,MATCH(AO$2,List!$P:$P,0)))</f>
        <v>0</v>
      </c>
      <c r="AP83" s="357">
        <f ca="1">IF(
COUNTIFS('Project Follow up - Base'!$S$20:$S$96,AP$2,'Project Follow up - Base'!$F$20:$F$96,$C83)&lt;= INDEX(List!$Q:$Q,MATCH(AP$2,List!$P:$P,0)),
0,
(COUNTIFS('Project Follow up - Base'!$S$20:$S$96,AP$2,'Project Follow up - Base'!$F$20:$F$96,$C83)
- INDEX(List!$Q:$Q,MATCH(AP$2,List!$P:$P,0)))
* INDEX(List!$R:$R,MATCH(AP$2,List!$P:$P,0)))</f>
        <v>0</v>
      </c>
      <c r="AQ83" s="357">
        <f ca="1">IF(
COUNTIFS('Project Follow up - Base'!$S$20:$S$96,AQ$2,'Project Follow up - Base'!$F$20:$F$96,$C83)&lt;= INDEX(List!$Q:$Q,MATCH(AQ$2,List!$P:$P,0)),
0,
(COUNTIFS('Project Follow up - Base'!$S$20:$S$96,AQ$2,'Project Follow up - Base'!$F$20:$F$96,$C83)
- INDEX(List!$Q:$Q,MATCH(AQ$2,List!$P:$P,0)))
* INDEX(List!$R:$R,MATCH(AQ$2,List!$P:$P,0)))</f>
        <v>0</v>
      </c>
      <c r="AR83" s="357">
        <f ca="1">IF(
COUNTIFS('Project Follow up - Base'!$S$20:$S$96,AR$2,'Project Follow up - Base'!$F$20:$F$96,$C83)&lt;= INDEX(List!$Q:$Q,MATCH(AR$2,List!$P:$P,0)),
0,
(COUNTIFS('Project Follow up - Base'!$S$20:$S$96,AR$2,'Project Follow up - Base'!$F$20:$F$96,$C83)
- INDEX(List!$Q:$Q,MATCH(AR$2,List!$P:$P,0)))
* INDEX(List!$R:$R,MATCH(AR$2,List!$P:$P,0)))</f>
        <v>0</v>
      </c>
      <c r="AS83" s="357">
        <f ca="1">IF(
COUNTIFS('Project Follow up - Base'!$S$20:$S$96,AS$2,'Project Follow up - Base'!$F$20:$F$96,$C83)&lt;= INDEX(List!$Q:$Q,MATCH(AS$2,List!$P:$P,0)),
0,
(COUNTIFS('Project Follow up - Base'!$S$20:$S$96,AS$2,'Project Follow up - Base'!$F$20:$F$96,$C83)
- INDEX(List!$Q:$Q,MATCH(AS$2,List!$P:$P,0)))
* INDEX(List!$R:$R,MATCH(AS$2,List!$P:$P,0)))</f>
        <v>0</v>
      </c>
      <c r="AT83" s="357">
        <f ca="1">IF(
COUNTIFS('Project Follow up - Base'!$S$20:$S$96,AT$2,'Project Follow up - Base'!$F$20:$F$96,$C83)&lt;= INDEX(List!$Q:$Q,MATCH(AT$2,List!$P:$P,0)),
0,
(COUNTIFS('Project Follow up - Base'!$S$20:$S$96,AT$2,'Project Follow up - Base'!$F$20:$F$96,$C83)
- INDEX(List!$Q:$Q,MATCH(AT$2,List!$P:$P,0)))
* INDEX(List!$R:$R,MATCH(AT$2,List!$P:$P,0)))</f>
        <v>0</v>
      </c>
      <c r="AU83" s="357">
        <f ca="1">IF(
COUNTIFS('Project Follow up - Base'!$S$20:$S$96,AU$2,'Project Follow up - Base'!$F$20:$F$96,$C83)&lt;= INDEX(List!$Q:$Q,MATCH(AU$2,List!$P:$P,0)),
0,
(COUNTIFS('Project Follow up - Base'!$S$20:$S$96,AU$2,'Project Follow up - Base'!$F$20:$F$96,$C83)
- INDEX(List!$Q:$Q,MATCH(AU$2,List!$P:$P,0)))
* INDEX(List!$R:$R,MATCH(AU$2,List!$P:$P,0)))</f>
        <v>0</v>
      </c>
      <c r="AV83" s="357">
        <f ca="1">IF(
COUNTIFS('Project Follow up - Base'!$S$20:$S$96,AV$2,'Project Follow up - Base'!$F$20:$F$96,$C83)&lt;= INDEX(List!$Q:$Q,MATCH(AV$2,List!$P:$P,0)),
0,
(COUNTIFS('Project Follow up - Base'!$S$20:$S$96,AV$2,'Project Follow up - Base'!$F$20:$F$96,$C83)
- INDEX(List!$Q:$Q,MATCH(AV$2,List!$P:$P,0)))
* INDEX(List!$R:$R,MATCH(AV$2,List!$P:$P,0)))</f>
        <v>0</v>
      </c>
      <c r="AW83" s="357">
        <f ca="1">IF(
COUNTIFS('Project Follow up - Base'!$S$20:$S$96,AW$2,'Project Follow up - Base'!$F$20:$F$96,$C83)&lt;= INDEX(List!$Q:$Q,MATCH(AW$2,List!$P:$P,0)),
0,
(COUNTIFS('Project Follow up - Base'!$S$20:$S$96,AW$2,'Project Follow up - Base'!$F$20:$F$96,$C83)
- INDEX(List!$Q:$Q,MATCH(AW$2,List!$P:$P,0)))
* INDEX(List!$R:$R,MATCH(AW$2,List!$P:$P,0)))</f>
        <v>0</v>
      </c>
      <c r="AX83" s="357">
        <f ca="1">IF(
COUNTIFS('Project Follow up - Base'!$S$20:$S$96,AX$2,'Project Follow up - Base'!$F$20:$F$96,$C83)&lt;= INDEX(List!$Q:$Q,MATCH(AX$2,List!$P:$P,0)),
0,
(COUNTIFS('Project Follow up - Base'!$S$20:$S$96,AX$2,'Project Follow up - Base'!$F$20:$F$96,$C83)
- INDEX(List!$Q:$Q,MATCH(AX$2,List!$P:$P,0)))
* INDEX(List!$R:$R,MATCH(AX$2,List!$P:$P,0)))</f>
        <v>0</v>
      </c>
      <c r="AY83" s="357">
        <f ca="1">IF(
COUNTIFS('Project Follow up - Base'!$S$20:$S$96,AY$2,'Project Follow up - Base'!$F$20:$F$96,$C83)&lt;= INDEX(List!$Q:$Q,MATCH(AY$2,List!$P:$P,0)),
0,
(COUNTIFS('Project Follow up - Base'!$S$20:$S$96,AY$2,'Project Follow up - Base'!$F$20:$F$96,$C83)
- INDEX(List!$Q:$Q,MATCH(AY$2,List!$P:$P,0)))
* INDEX(List!$R:$R,MATCH(AY$2,List!$P:$P,0)))</f>
        <v>0</v>
      </c>
      <c r="AZ83" s="357">
        <f ca="1">IF(
COUNTIFS('Project Follow up - Base'!$S$20:$S$96,AZ$2,'Project Follow up - Base'!$F$20:$F$96,$C83)&lt;= INDEX(List!$Q:$Q,MATCH(AZ$2,List!$P:$P,0)),
0,
(COUNTIFS('Project Follow up - Base'!$S$20:$S$96,AZ$2,'Project Follow up - Base'!$F$20:$F$96,$C83)
- INDEX(List!$Q:$Q,MATCH(AZ$2,List!$P:$P,0)))
* INDEX(List!$R:$R,MATCH(AZ$2,List!$P:$P,0)))</f>
        <v>0</v>
      </c>
      <c r="BA83" s="357">
        <f ca="1">IF(
COUNTIFS('Project Follow up - Base'!$S$20:$S$96,BA$2,'Project Follow up - Base'!$F$20:$F$96,$C83)&lt;= INDEX(List!$Q:$Q,MATCH(BA$2,List!$P:$P,0)),
0,
(COUNTIFS('Project Follow up - Base'!$S$20:$S$96,BA$2,'Project Follow up - Base'!$F$20:$F$96,$C83)
- INDEX(List!$Q:$Q,MATCH(BA$2,List!$P:$P,0)))
* INDEX(List!$R:$R,MATCH(BA$2,List!$P:$P,0)))</f>
        <v>0</v>
      </c>
      <c r="BB83" s="357">
        <f ca="1">IF(
COUNTIFS('Project Follow up - Base'!$S$20:$S$96,BB$2,'Project Follow up - Base'!$F$20:$F$96,$C83)&lt;= INDEX(List!$Q:$Q,MATCH(BB$2,List!$P:$P,0)),
0,
(COUNTIFS('Project Follow up - Base'!$S$20:$S$96,BB$2,'Project Follow up - Base'!$F$20:$F$96,$C83)
- INDEX(List!$Q:$Q,MATCH(BB$2,List!$P:$P,0)))
* INDEX(List!$R:$R,MATCH(BB$2,List!$P:$P,0)))</f>
        <v>0</v>
      </c>
      <c r="BC83" s="357">
        <f ca="1">IF(
COUNTIFS('Project Follow up - Base'!$S$20:$S$96,BC$2,'Project Follow up - Base'!$F$20:$F$96,$C83)&lt;= INDEX(List!$Q:$Q,MATCH(BC$2,List!$P:$P,0)),
0,
(COUNTIFS('Project Follow up - Base'!$S$20:$S$96,BC$2,'Project Follow up - Base'!$F$20:$F$96,$C83)
- INDEX(List!$Q:$Q,MATCH(BC$2,List!$P:$P,0)))
* INDEX(List!$R:$R,MATCH(BC$2,List!$P:$P,0)))</f>
        <v>0</v>
      </c>
      <c r="BD83" s="357">
        <f ca="1">IF(
COUNTIFS('Project Follow up - Base'!$S$20:$S$96,BD$2,'Project Follow up - Base'!$F$20:$F$96,$C83)&lt;= INDEX(List!$Q:$Q,MATCH(BD$2,List!$P:$P,0)),
0,
(COUNTIFS('Project Follow up - Base'!$S$20:$S$96,BD$2,'Project Follow up - Base'!$F$20:$F$96,$C83)
- INDEX(List!$Q:$Q,MATCH(BD$2,List!$P:$P,0)))
* INDEX(List!$R:$R,MATCH(BD$2,List!$P:$P,0)))</f>
        <v>0</v>
      </c>
      <c r="BE83" s="357">
        <f ca="1">IF(
COUNTIFS('Project Follow up - Base'!$S$20:$S$96,BE$2,'Project Follow up - Base'!$F$20:$F$96,$C83)&lt;= INDEX(List!$Q:$Q,MATCH(BE$2,List!$P:$P,0)),
0,
(COUNTIFS('Project Follow up - Base'!$S$20:$S$96,BE$2,'Project Follow up - Base'!$F$20:$F$96,$C83)
- INDEX(List!$Q:$Q,MATCH(BE$2,List!$P:$P,0)))
* INDEX(List!$R:$R,MATCH(BE$2,List!$P:$P,0)))</f>
        <v>0</v>
      </c>
      <c r="BF83" s="357">
        <f ca="1">IF(
COUNTIFS('Project Follow up - Base'!$S$20:$S$96,BF$2,'Project Follow up - Base'!$F$20:$F$96,$C83)&lt;= INDEX(List!$Q:$Q,MATCH(BF$2,List!$P:$P,0)),
0,
(COUNTIFS('Project Follow up - Base'!$S$20:$S$96,BF$2,'Project Follow up - Base'!$F$20:$F$96,$C83)
- INDEX(List!$Q:$Q,MATCH(BF$2,List!$P:$P,0)))
* INDEX(List!$R:$R,MATCH(BF$2,List!$P:$P,0)))</f>
        <v>0</v>
      </c>
      <c r="BG83" s="357">
        <f ca="1">IF(
COUNTIFS('Project Follow up - Base'!$S$20:$S$96,BG$2,'Project Follow up - Base'!$F$20:$F$96,$C83)&lt;= INDEX(List!$Q:$Q,MATCH(BG$2,List!$P:$P,0)),
0,
(COUNTIFS('Project Follow up - Base'!$S$20:$S$96,BG$2,'Project Follow up - Base'!$F$20:$F$96,$C83)
- INDEX(List!$Q:$Q,MATCH(BG$2,List!$P:$P,0)))
* INDEX(List!$R:$R,MATCH(BG$2,List!$P:$P,0)))</f>
        <v>0</v>
      </c>
      <c r="BH83" s="357">
        <f ca="1">IF(
COUNTIFS('Project Follow up - Base'!$S$20:$S$96,BH$2,'Project Follow up - Base'!$F$20:$F$96,$C83)&lt;= INDEX(List!$Q:$Q,MATCH(BH$2,List!$P:$P,0)),
0,
(COUNTIFS('Project Follow up - Base'!$S$20:$S$96,BH$2,'Project Follow up - Base'!$F$20:$F$96,$C83)
- INDEX(List!$Q:$Q,MATCH(BH$2,List!$P:$P,0)))
* INDEX(List!$R:$R,MATCH(BH$2,List!$P:$P,0)))</f>
        <v>0</v>
      </c>
      <c r="BI83" s="357">
        <f ca="1">IF(
COUNTIFS('Project Follow up - Base'!$S$20:$S$96,BI$2,'Project Follow up - Base'!$F$20:$F$96,$C83)&lt;= INDEX(List!$Q:$Q,MATCH(BI$2,List!$P:$P,0)),
0,
(COUNTIFS('Project Follow up - Base'!$S$20:$S$96,BI$2,'Project Follow up - Base'!$F$20:$F$96,$C83)
- INDEX(List!$Q:$Q,MATCH(BI$2,List!$P:$P,0)))
* INDEX(List!$R:$R,MATCH(BI$2,List!$P:$P,0)))</f>
        <v>0</v>
      </c>
      <c r="BJ83" s="357">
        <f ca="1">IF(
COUNTIFS('Project Follow up - Base'!$S$20:$S$96,BJ$2,'Project Follow up - Base'!$F$20:$F$96,$C83)&lt;= INDEX(List!$Q:$Q,MATCH(BJ$2,List!$P:$P,0)),
0,
(COUNTIFS('Project Follow up - Base'!$S$20:$S$96,BJ$2,'Project Follow up - Base'!$F$20:$F$96,$C83)
- INDEX(List!$Q:$Q,MATCH(BJ$2,List!$P:$P,0)))
* INDEX(List!$R:$R,MATCH(BJ$2,List!$P:$P,0)))</f>
        <v>0</v>
      </c>
      <c r="BK83" s="357">
        <f ca="1">IF(
COUNTIFS('Project Follow up - Base'!$S$20:$S$96,BK$2,'Project Follow up - Base'!$F$20:$F$96,$C83)&lt;= INDEX(List!$Q:$Q,MATCH(BK$2,List!$P:$P,0)),
0,
(COUNTIFS('Project Follow up - Base'!$S$20:$S$96,BK$2,'Project Follow up - Base'!$F$20:$F$96,$C83)
- INDEX(List!$Q:$Q,MATCH(BK$2,List!$P:$P,0)))
* INDEX(List!$R:$R,MATCH(BK$2,List!$P:$P,0)))</f>
        <v>0</v>
      </c>
      <c r="BL83" s="357">
        <f ca="1">IF(
COUNTIFS('Project Follow up - Base'!$S$20:$S$96,BL$2,'Project Follow up - Base'!$F$20:$F$96,$C83)&lt;= INDEX(List!$Q:$Q,MATCH(BL$2,List!$P:$P,0)),
0,
(COUNTIFS('Project Follow up - Base'!$S$20:$S$96,BL$2,'Project Follow up - Base'!$F$20:$F$96,$C83)
- INDEX(List!$Q:$Q,MATCH(BL$2,List!$P:$P,0)))
* INDEX(List!$R:$R,MATCH(BL$2,List!$P:$P,0)))</f>
        <v>0</v>
      </c>
      <c r="BM83" s="357">
        <f ca="1">IF(
COUNTIFS('Project Follow up - Base'!$S$20:$S$96,BM$2,'Project Follow up - Base'!$F$20:$F$96,$C83)&lt;= INDEX(List!$Q:$Q,MATCH(BM$2,List!$P:$P,0)),
0,
(COUNTIFS('Project Follow up - Base'!$S$20:$S$96,BM$2,'Project Follow up - Base'!$F$20:$F$96,$C83)
- INDEX(List!$Q:$Q,MATCH(BM$2,List!$P:$P,0)))
* INDEX(List!$R:$R,MATCH(BM$2,List!$P:$P,0)))</f>
        <v>0</v>
      </c>
      <c r="BN83" s="357">
        <f ca="1">IF(
COUNTIFS('Project Follow up - Base'!$S$20:$S$96,BN$2,'Project Follow up - Base'!$F$20:$F$96,$C83)&lt;= INDEX(List!$Q:$Q,MATCH(BN$2,List!$P:$P,0)),
0,
(COUNTIFS('Project Follow up - Base'!$S$20:$S$96,BN$2,'Project Follow up - Base'!$F$20:$F$96,$C83)
- INDEX(List!$Q:$Q,MATCH(BN$2,List!$P:$P,0)))
* INDEX(List!$R:$R,MATCH(BN$2,List!$P:$P,0)))</f>
        <v>0</v>
      </c>
      <c r="BO83" s="357">
        <f ca="1">IF(
COUNTIFS('Project Follow up - Base'!$S$20:$S$96,BO$2,'Project Follow up - Base'!$F$20:$F$96,$C83)&lt;= INDEX(List!$Q:$Q,MATCH(BO$2,List!$P:$P,0)),
0,
(COUNTIFS('Project Follow up - Base'!$S$20:$S$96,BO$2,'Project Follow up - Base'!$F$20:$F$96,$C83)
- INDEX(List!$Q:$Q,MATCH(BO$2,List!$P:$P,0)))
* INDEX(List!$R:$R,MATCH(BO$2,List!$P:$P,0)))</f>
        <v>0</v>
      </c>
      <c r="BP83" s="357">
        <f ca="1">IF(
COUNTIFS('Project Follow up - Base'!$S$20:$S$96,BP$2,'Project Follow up - Base'!$F$20:$F$96,$C83)&lt;= INDEX(List!$Q:$Q,MATCH(BP$2,List!$P:$P,0)),
0,
(COUNTIFS('Project Follow up - Base'!$S$20:$S$96,BP$2,'Project Follow up - Base'!$F$20:$F$96,$C83)
- INDEX(List!$Q:$Q,MATCH(BP$2,List!$P:$P,0)))
* INDEX(List!$R:$R,MATCH(BP$2,List!$P:$P,0)))</f>
        <v>0</v>
      </c>
      <c r="BQ83" s="357">
        <f ca="1">IF(
COUNTIFS('Project Follow up - Base'!$S$20:$S$96,BQ$2,'Project Follow up - Base'!$F$20:$F$96,$C83)&lt;= INDEX(List!$Q:$Q,MATCH(BQ$2,List!$P:$P,0)),
0,
(COUNTIFS('Project Follow up - Base'!$S$20:$S$96,BQ$2,'Project Follow up - Base'!$F$20:$F$96,$C83)
- INDEX(List!$Q:$Q,MATCH(BQ$2,List!$P:$P,0)))
* INDEX(List!$R:$R,MATCH(BQ$2,List!$P:$P,0)))</f>
        <v>0</v>
      </c>
      <c r="BR83" s="357">
        <f ca="1">IF(
COUNTIFS('Project Follow up - Base'!$S$20:$S$96,BR$2,'Project Follow up - Base'!$F$20:$F$96,$C83)&lt;= INDEX(List!$Q:$Q,MATCH(BR$2,List!$P:$P,0)),
0,
(COUNTIFS('Project Follow up - Base'!$S$20:$S$96,BR$2,'Project Follow up - Base'!$F$20:$F$96,$C83)
- INDEX(List!$Q:$Q,MATCH(BR$2,List!$P:$P,0)))
* INDEX(List!$R:$R,MATCH(BR$2,List!$P:$P,0)))</f>
        <v>0</v>
      </c>
      <c r="BS83" s="357">
        <f ca="1">IF(
COUNTIFS('Project Follow up - Base'!$S$20:$S$96,BS$2,'Project Follow up - Base'!$F$20:$F$96,$C83)&lt;= INDEX(List!$Q:$Q,MATCH(BS$2,List!$P:$P,0)),
0,
(COUNTIFS('Project Follow up - Base'!$S$20:$S$96,BS$2,'Project Follow up - Base'!$F$20:$F$96,$C83)
- INDEX(List!$Q:$Q,MATCH(BS$2,List!$P:$P,0)))
* INDEX(List!$R:$R,MATCH(BS$2,List!$P:$P,0)))</f>
        <v>0</v>
      </c>
      <c r="BT83" s="357">
        <f ca="1">IF(
COUNTIFS('Project Follow up - Base'!$S$20:$S$96,BT$2,'Project Follow up - Base'!$F$20:$F$96,$C83)&lt;= INDEX(List!$Q:$Q,MATCH(BT$2,List!$P:$P,0)),
0,
(COUNTIFS('Project Follow up - Base'!$S$20:$S$96,BT$2,'Project Follow up - Base'!$F$20:$F$96,$C83)
- INDEX(List!$Q:$Q,MATCH(BT$2,List!$P:$P,0)))
* INDEX(List!$R:$R,MATCH(BT$2,List!$P:$P,0)))</f>
        <v>0</v>
      </c>
      <c r="BU83" s="357">
        <f ca="1">IF(
COUNTIFS('Project Follow up - Base'!$S$20:$S$96,BU$2,'Project Follow up - Base'!$F$20:$F$96,$C83)&lt;= INDEX(List!$Q:$Q,MATCH(BU$2,List!$P:$P,0)),
0,
(COUNTIFS('Project Follow up - Base'!$S$20:$S$96,BU$2,'Project Follow up - Base'!$F$20:$F$96,$C83)
- INDEX(List!$Q:$Q,MATCH(BU$2,List!$P:$P,0)))
* INDEX(List!$R:$R,MATCH(BU$2,List!$P:$P,0)))</f>
        <v>0</v>
      </c>
      <c r="BV83" s="357">
        <f ca="1">IF(
COUNTIFS('Project Follow up - Base'!$S$20:$S$96,BV$2,'Project Follow up - Base'!$F$20:$F$96,$C83)&lt;= INDEX(List!$Q:$Q,MATCH(BV$2,List!$P:$P,0)),
0,
(COUNTIFS('Project Follow up - Base'!$S$20:$S$96,BV$2,'Project Follow up - Base'!$F$20:$F$96,$C83)
- INDEX(List!$Q:$Q,MATCH(BV$2,List!$P:$P,0)))
* INDEX(List!$R:$R,MATCH(BV$2,List!$P:$P,0)))</f>
        <v>0</v>
      </c>
      <c r="BW83" s="357">
        <f ca="1">IF(
COUNTIFS('Project Follow up - Base'!$S$20:$S$96,BW$2,'Project Follow up - Base'!$F$20:$F$96,$C83)&lt;= INDEX(List!$Q:$Q,MATCH(BW$2,List!$P:$P,0)),
0,
(COUNTIFS('Project Follow up - Base'!$S$20:$S$96,BW$2,'Project Follow up - Base'!$F$20:$F$96,$C83)
- INDEX(List!$Q:$Q,MATCH(BW$2,List!$P:$P,0)))
* INDEX(List!$R:$R,MATCH(BW$2,List!$P:$P,0)))</f>
        <v>0</v>
      </c>
      <c r="BX83" s="357">
        <f ca="1">IF(
COUNTIFS('Project Follow up - Base'!$S$20:$S$96,BX$2,'Project Follow up - Base'!$F$20:$F$96,$C83)&lt;= INDEX(List!$Q:$Q,MATCH(BX$2,List!$P:$P,0)),
0,
(COUNTIFS('Project Follow up - Base'!$S$20:$S$96,BX$2,'Project Follow up - Base'!$F$20:$F$96,$C83)
- INDEX(List!$Q:$Q,MATCH(BX$2,List!$P:$P,0)))
* INDEX(List!$R:$R,MATCH(BX$2,List!$P:$P,0)))</f>
        <v>0</v>
      </c>
      <c r="BY83" s="357">
        <f ca="1">IF(
COUNTIFS('Project Follow up - Base'!$S$20:$S$96,BY$2,'Project Follow up - Base'!$F$20:$F$96,$C83)&lt;= INDEX(List!$Q:$Q,MATCH(BY$2,List!$P:$P,0)),
0,
(COUNTIFS('Project Follow up - Base'!$S$20:$S$96,BY$2,'Project Follow up - Base'!$F$20:$F$96,$C83)
- INDEX(List!$Q:$Q,MATCH(BY$2,List!$P:$P,0)))
* INDEX(List!$R:$R,MATCH(BY$2,List!$P:$P,0)))</f>
        <v>0</v>
      </c>
      <c r="BZ83" s="357">
        <f ca="1">IF(
COUNTIFS('Project Follow up - Base'!$S$20:$S$96,BZ$2,'Project Follow up - Base'!$F$20:$F$96,$C83)&lt;= INDEX(List!$Q:$Q,MATCH(BZ$2,List!$P:$P,0)),
0,
(COUNTIFS('Project Follow up - Base'!$S$20:$S$96,BZ$2,'Project Follow up - Base'!$F$20:$F$96,$C83)
- INDEX(List!$Q:$Q,MATCH(BZ$2,List!$P:$P,0)))
* INDEX(List!$R:$R,MATCH(BZ$2,List!$P:$P,0)))</f>
        <v>0</v>
      </c>
      <c r="CA83" s="357">
        <f ca="1">IF(
COUNTIFS('Project Follow up - Base'!$S$20:$S$96,CA$2,'Project Follow up - Base'!$F$20:$F$96,$C83)&lt;= INDEX(List!$Q:$Q,MATCH(CA$2,List!$P:$P,0)),
0,
(COUNTIFS('Project Follow up - Base'!$S$20:$S$96,CA$2,'Project Follow up - Base'!$F$20:$F$96,$C83)
- INDEX(List!$Q:$Q,MATCH(CA$2,List!$P:$P,0)))
* INDEX(List!$R:$R,MATCH(CA$2,List!$P:$P,0)))</f>
        <v>0</v>
      </c>
      <c r="CB83" s="357">
        <f ca="1">IF(
COUNTIFS('Project Follow up - Base'!$S$20:$S$96,CB$2,'Project Follow up - Base'!$F$20:$F$96,$C83)&lt;= INDEX(List!$Q:$Q,MATCH(CB$2,List!$P:$P,0)),
0,
(COUNTIFS('Project Follow up - Base'!$S$20:$S$96,CB$2,'Project Follow up - Base'!$F$20:$F$96,$C83)
- INDEX(List!$Q:$Q,MATCH(CB$2,List!$P:$P,0)))
* INDEX(List!$R:$R,MATCH(CB$2,List!$P:$P,0)))</f>
        <v>0</v>
      </c>
      <c r="CC83" s="357">
        <f ca="1">IF(
COUNTIFS('Project Follow up - Base'!$S$20:$S$96,CC$2,'Project Follow up - Base'!$F$20:$F$96,$C83)&lt;= INDEX(List!$Q:$Q,MATCH(CC$2,List!$P:$P,0)),
0,
(COUNTIFS('Project Follow up - Base'!$S$20:$S$96,CC$2,'Project Follow up - Base'!$F$20:$F$96,$C83)
- INDEX(List!$Q:$Q,MATCH(CC$2,List!$P:$P,0)))
* INDEX(List!$R:$R,MATCH(CC$2,List!$P:$P,0)))</f>
        <v>0</v>
      </c>
      <c r="CD83" s="357">
        <f ca="1">IF(
COUNTIFS('Project Follow up - Base'!$S$20:$S$96,CD$2,'Project Follow up - Base'!$F$20:$F$96,$C83)&lt;= INDEX(List!$Q:$Q,MATCH(CD$2,List!$P:$P,0)),
0,
(COUNTIFS('Project Follow up - Base'!$S$20:$S$96,CD$2,'Project Follow up - Base'!$F$20:$F$96,$C83)
- INDEX(List!$Q:$Q,MATCH(CD$2,List!$P:$P,0)))
* INDEX(List!$R:$R,MATCH(CD$2,List!$P:$P,0)))</f>
        <v>0</v>
      </c>
      <c r="CE83" s="357">
        <f ca="1">IF(
COUNTIFS('Project Follow up - Base'!$S$20:$S$96,CE$2,'Project Follow up - Base'!$F$20:$F$96,$C83)&lt;= INDEX(List!$Q:$Q,MATCH(CE$2,List!$P:$P,0)),
0,
(COUNTIFS('Project Follow up - Base'!$S$20:$S$96,CE$2,'Project Follow up - Base'!$F$20:$F$96,$C83)
- INDEX(List!$Q:$Q,MATCH(CE$2,List!$P:$P,0)))
* INDEX(List!$R:$R,MATCH(CE$2,List!$P:$P,0)))</f>
        <v>0</v>
      </c>
      <c r="CF83" s="357">
        <f ca="1">IF(
COUNTIFS('Project Follow up - Base'!$S$20:$S$96,CF$2,'Project Follow up - Base'!$F$20:$F$96,$C83)&lt;= INDEX(List!$Q:$Q,MATCH(CF$2,List!$P:$P,0)),
0,
(COUNTIFS('Project Follow up - Base'!$S$20:$S$96,CF$2,'Project Follow up - Base'!$F$20:$F$96,$C83)
- INDEX(List!$Q:$Q,MATCH(CF$2,List!$P:$P,0)))
* INDEX(List!$R:$R,MATCH(CF$2,List!$P:$P,0)))</f>
        <v>0</v>
      </c>
      <c r="CG83" s="357">
        <f ca="1">IF(
COUNTIFS('Project Follow up - Base'!$S$20:$S$96,CG$2,'Project Follow up - Base'!$F$20:$F$96,$C83)&lt;= INDEX(List!$Q:$Q,MATCH(CG$2,List!$P:$P,0)),
0,
(COUNTIFS('Project Follow up - Base'!$S$20:$S$96,CG$2,'Project Follow up - Base'!$F$20:$F$96,$C83)
- INDEX(List!$Q:$Q,MATCH(CG$2,List!$P:$P,0)))
* INDEX(List!$R:$R,MATCH(CG$2,List!$P:$P,0)))</f>
        <v>0</v>
      </c>
      <c r="CH83" s="357">
        <f ca="1">IF(
COUNTIFS('Project Follow up - Base'!$S$20:$S$96,CH$2,'Project Follow up - Base'!$F$20:$F$96,$C83)&lt;= INDEX(List!$Q:$Q,MATCH(CH$2,List!$P:$P,0)),
0,
(COUNTIFS('Project Follow up - Base'!$S$20:$S$96,CH$2,'Project Follow up - Base'!$F$20:$F$96,$C83)
- INDEX(List!$Q:$Q,MATCH(CH$2,List!$P:$P,0)))
* INDEX(List!$R:$R,MATCH(CH$2,List!$P:$P,0)))</f>
        <v>0</v>
      </c>
      <c r="CI83" s="357">
        <f ca="1">IF(
COUNTIFS('Project Follow up - Base'!$S$20:$S$96,CI$2,'Project Follow up - Base'!$F$20:$F$96,$C83)&lt;= INDEX(List!$Q:$Q,MATCH(CI$2,List!$P:$P,0)),
0,
(COUNTIFS('Project Follow up - Base'!$S$20:$S$96,CI$2,'Project Follow up - Base'!$F$20:$F$96,$C83)
- INDEX(List!$Q:$Q,MATCH(CI$2,List!$P:$P,0)))
* INDEX(List!$R:$R,MATCH(CI$2,List!$P:$P,0)))</f>
        <v>0</v>
      </c>
      <c r="CJ83" s="357">
        <f ca="1">IF(
COUNTIFS('Project Follow up - Base'!$S$20:$S$96,CJ$2,'Project Follow up - Base'!$F$20:$F$96,$C83)&lt;= INDEX(List!$Q:$Q,MATCH(CJ$2,List!$P:$P,0)),
0,
(COUNTIFS('Project Follow up - Base'!$S$20:$S$96,CJ$2,'Project Follow up - Base'!$F$20:$F$96,$C83)
- INDEX(List!$Q:$Q,MATCH(CJ$2,List!$P:$P,0)))
* INDEX(List!$R:$R,MATCH(CJ$2,List!$P:$P,0)))</f>
        <v>0</v>
      </c>
      <c r="CK83" s="357">
        <f ca="1">IF(
COUNTIFS('Project Follow up - Base'!$S$20:$S$96,CK$2,'Project Follow up - Base'!$F$20:$F$96,$C83)&lt;= INDEX(List!$Q:$Q,MATCH(CK$2,List!$P:$P,0)),
0,
(COUNTIFS('Project Follow up - Base'!$S$20:$S$96,CK$2,'Project Follow up - Base'!$F$20:$F$96,$C83)
- INDEX(List!$Q:$Q,MATCH(CK$2,List!$P:$P,0)))
* INDEX(List!$R:$R,MATCH(CK$2,List!$P:$P,0)))</f>
        <v>0</v>
      </c>
      <c r="CL83" s="357">
        <f ca="1">IF(
COUNTIFS('Project Follow up - Base'!$S$20:$S$96,CL$2,'Project Follow up - Base'!$F$20:$F$96,$C83)&lt;= INDEX(List!$Q:$Q,MATCH(CL$2,List!$P:$P,0)),
0,
(COUNTIFS('Project Follow up - Base'!$S$20:$S$96,CL$2,'Project Follow up - Base'!$F$20:$F$96,$C83)
- INDEX(List!$Q:$Q,MATCH(CL$2,List!$P:$P,0)))
* INDEX(List!$R:$R,MATCH(CL$2,List!$P:$P,0)))</f>
        <v>0</v>
      </c>
      <c r="CM83" s="357">
        <f ca="1">IF(
COUNTIFS('Project Follow up - Base'!$S$20:$S$96,CM$2,'Project Follow up - Base'!$F$20:$F$96,$C83)&lt;= INDEX(List!$Q:$Q,MATCH(CM$2,List!$P:$P,0)),
0,
(COUNTIFS('Project Follow up - Base'!$S$20:$S$96,CM$2,'Project Follow up - Base'!$F$20:$F$96,$C83)
- INDEX(List!$Q:$Q,MATCH(CM$2,List!$P:$P,0)))
* INDEX(List!$R:$R,MATCH(CM$2,List!$P:$P,0)))</f>
        <v>0</v>
      </c>
      <c r="CN83" s="357">
        <f ca="1">IF(
COUNTIFS('Project Follow up - Base'!$S$20:$S$96,CN$2,'Project Follow up - Base'!$F$20:$F$96,$C83)&lt;= INDEX(List!$Q:$Q,MATCH(CN$2,List!$P:$P,0)),
0,
(COUNTIFS('Project Follow up - Base'!$S$20:$S$96,CN$2,'Project Follow up - Base'!$F$20:$F$96,$C83)
- INDEX(List!$Q:$Q,MATCH(CN$2,List!$P:$P,0)))
* INDEX(List!$R:$R,MATCH(CN$2,List!$P:$P,0)))</f>
        <v>0</v>
      </c>
      <c r="CO83" s="357">
        <f ca="1">IF(
COUNTIFS('Project Follow up - Base'!$S$20:$S$96,CO$2,'Project Follow up - Base'!$F$20:$F$96,$C83)&lt;= INDEX(List!$Q:$Q,MATCH(CO$2,List!$P:$P,0)),
0,
(COUNTIFS('Project Follow up - Base'!$S$20:$S$96,CO$2,'Project Follow up - Base'!$F$20:$F$96,$C83)
- INDEX(List!$Q:$Q,MATCH(CO$2,List!$P:$P,0)))
* INDEX(List!$R:$R,MATCH(CO$2,List!$P:$P,0)))</f>
        <v>0</v>
      </c>
      <c r="CP83" s="357">
        <f ca="1">IF(
COUNTIFS('Project Follow up - Base'!$S$20:$S$96,CP$2,'Project Follow up - Base'!$F$20:$F$96,$C83)&lt;= INDEX(List!$Q:$Q,MATCH(CP$2,List!$P:$P,0)),
0,
(COUNTIFS('Project Follow up - Base'!$S$20:$S$96,CP$2,'Project Follow up - Base'!$F$20:$F$96,$C83)
- INDEX(List!$Q:$Q,MATCH(CP$2,List!$P:$P,0)))
* INDEX(List!$R:$R,MATCH(CP$2,List!$P:$P,0)))</f>
        <v>0</v>
      </c>
      <c r="CQ83" s="357">
        <f ca="1">IF(
COUNTIFS('Project Follow up - Base'!$S$20:$S$96,CQ$2,'Project Follow up - Base'!$F$20:$F$96,$C83)&lt;= INDEX(List!$Q:$Q,MATCH(CQ$2,List!$P:$P,0)),
0,
(COUNTIFS('Project Follow up - Base'!$S$20:$S$96,CQ$2,'Project Follow up - Base'!$F$20:$F$96,$C83)
- INDEX(List!$Q:$Q,MATCH(CQ$2,List!$P:$P,0)))
* INDEX(List!$R:$R,MATCH(CQ$2,List!$P:$P,0)))</f>
        <v>0</v>
      </c>
      <c r="CR83" s="357">
        <f ca="1">IF(
COUNTIFS('Project Follow up - Base'!$S$20:$S$96,CR$2,'Project Follow up - Base'!$F$20:$F$96,$C83)&lt;= INDEX(List!$Q:$Q,MATCH(CR$2,List!$P:$P,0)),
0,
(COUNTIFS('Project Follow up - Base'!$S$20:$S$96,CR$2,'Project Follow up - Base'!$F$20:$F$96,$C83)
- INDEX(List!$Q:$Q,MATCH(CR$2,List!$P:$P,0)))
* INDEX(List!$R:$R,MATCH(CR$2,List!$P:$P,0)))</f>
        <v>0</v>
      </c>
      <c r="CS83" s="357">
        <f ca="1">IF(
COUNTIFS('Project Follow up - Base'!$S$20:$S$96,CS$2,'Project Follow up - Base'!$F$20:$F$96,$C83)&lt;= INDEX(List!$Q:$Q,MATCH(CS$2,List!$P:$P,0)),
0,
(COUNTIFS('Project Follow up - Base'!$S$20:$S$96,CS$2,'Project Follow up - Base'!$F$20:$F$96,$C83)
- INDEX(List!$Q:$Q,MATCH(CS$2,List!$P:$P,0)))
* INDEX(List!$R:$R,MATCH(CS$2,List!$P:$P,0)))</f>
        <v>0</v>
      </c>
      <c r="CT83" s="357">
        <f ca="1">IF(
COUNTIFS('Project Follow up - Base'!$S$20:$S$96,CT$2,'Project Follow up - Base'!$F$20:$F$96,$C83)&lt;= INDEX(List!$Q:$Q,MATCH(CT$2,List!$P:$P,0)),
0,
(COUNTIFS('Project Follow up - Base'!$S$20:$S$96,CT$2,'Project Follow up - Base'!$F$20:$F$96,$C83)
- INDEX(List!$Q:$Q,MATCH(CT$2,List!$P:$P,0)))
* INDEX(List!$R:$R,MATCH(CT$2,List!$P:$P,0)))</f>
        <v>0</v>
      </c>
      <c r="CU83" s="357">
        <f ca="1">IF(
COUNTIFS('Project Follow up - Base'!$S$20:$S$96,CU$2,'Project Follow up - Base'!$F$20:$F$96,$C83)&lt;= INDEX(List!$Q:$Q,MATCH(CU$2,List!$P:$P,0)),
0,
(COUNTIFS('Project Follow up - Base'!$S$20:$S$96,CU$2,'Project Follow up - Base'!$F$20:$F$96,$C83)
- INDEX(List!$Q:$Q,MATCH(CU$2,List!$P:$P,0)))
* INDEX(List!$R:$R,MATCH(CU$2,List!$P:$P,0)))</f>
        <v>0</v>
      </c>
      <c r="CV83" s="357">
        <f ca="1">IF(
COUNTIFS('Project Follow up - Base'!$S$20:$S$96,CV$2,'Project Follow up - Base'!$F$20:$F$96,$C83)&lt;= INDEX(List!$Q:$Q,MATCH(CV$2,List!$P:$P,0)),
0,
(COUNTIFS('Project Follow up - Base'!$S$20:$S$96,CV$2,'Project Follow up - Base'!$F$20:$F$96,$C83)
- INDEX(List!$Q:$Q,MATCH(CV$2,List!$P:$P,0)))
* INDEX(List!$R:$R,MATCH(CV$2,List!$P:$P,0)))</f>
        <v>0</v>
      </c>
      <c r="CW83" s="357">
        <f ca="1">IF(
COUNTIFS('Project Follow up - Base'!$S$20:$S$96,CW$2,'Project Follow up - Base'!$F$20:$F$96,$C83)&lt;= INDEX(List!$Q:$Q,MATCH(CW$2,List!$P:$P,0)),
0,
(COUNTIFS('Project Follow up - Base'!$S$20:$S$96,CW$2,'Project Follow up - Base'!$F$20:$F$96,$C83)
- INDEX(List!$Q:$Q,MATCH(CW$2,List!$P:$P,0)))
* INDEX(List!$R:$R,MATCH(CW$2,List!$P:$P,0)))</f>
        <v>0</v>
      </c>
      <c r="CX83" s="357">
        <f ca="1">IF(
COUNTIFS('Project Follow up - Base'!$S$20:$S$96,CX$2,'Project Follow up - Base'!$F$20:$F$96,$C83)&lt;= INDEX(List!$Q:$Q,MATCH(CX$2,List!$P:$P,0)),
0,
(COUNTIFS('Project Follow up - Base'!$S$20:$S$96,CX$2,'Project Follow up - Base'!$F$20:$F$96,$C83)
- INDEX(List!$Q:$Q,MATCH(CX$2,List!$P:$P,0)))
* INDEX(List!$R:$R,MATCH(CX$2,List!$P:$P,0)))</f>
        <v>0</v>
      </c>
      <c r="CY83" s="357">
        <f ca="1">IF(
COUNTIFS('Project Follow up - Base'!$S$20:$S$96,CY$2,'Project Follow up - Base'!$F$20:$F$96,$C83)&lt;= INDEX(List!$Q:$Q,MATCH(CY$2,List!$P:$P,0)),
0,
(COUNTIFS('Project Follow up - Base'!$S$20:$S$96,CY$2,'Project Follow up - Base'!$F$20:$F$96,$C83)
- INDEX(List!$Q:$Q,MATCH(CY$2,List!$P:$P,0)))
* INDEX(List!$R:$R,MATCH(CY$2,List!$P:$P,0)))</f>
        <v>0</v>
      </c>
      <c r="CZ83" s="357">
        <f ca="1">IF(
COUNTIFS('Project Follow up - Base'!$S$20:$S$96,CZ$2,'Project Follow up - Base'!$F$20:$F$96,$C83)&lt;= INDEX(List!$Q:$Q,MATCH(CZ$2,List!$P:$P,0)),
0,
(COUNTIFS('Project Follow up - Base'!$S$20:$S$96,CZ$2,'Project Follow up - Base'!$F$20:$F$96,$C83)
- INDEX(List!$Q:$Q,MATCH(CZ$2,List!$P:$P,0)))
* INDEX(List!$R:$R,MATCH(CZ$2,List!$P:$P,0)))</f>
        <v>0</v>
      </c>
      <c r="DA83" s="357">
        <f ca="1">IF(
COUNTIFS('Project Follow up - Base'!$S$20:$S$96,DA$2,'Project Follow up - Base'!$F$20:$F$96,$C83)&lt;= INDEX(List!$Q:$Q,MATCH(DA$2,List!$P:$P,0)),
0,
(COUNTIFS('Project Follow up - Base'!$S$20:$S$96,DA$2,'Project Follow up - Base'!$F$20:$F$96,$C83)
- INDEX(List!$Q:$Q,MATCH(DA$2,List!$P:$P,0)))
* INDEX(List!$R:$R,MATCH(DA$2,List!$P:$P,0)))</f>
        <v>0</v>
      </c>
      <c r="DB83" s="357">
        <f ca="1">IF(
COUNTIFS('Project Follow up - Base'!$S$20:$S$96,DB$2,'Project Follow up - Base'!$F$20:$F$96,$C83)&lt;= INDEX(List!$Q:$Q,MATCH(DB$2,List!$P:$P,0)),
0,
(COUNTIFS('Project Follow up - Base'!$S$20:$S$96,DB$2,'Project Follow up - Base'!$F$20:$F$96,$C83)
- INDEX(List!$Q:$Q,MATCH(DB$2,List!$P:$P,0)))
* INDEX(List!$R:$R,MATCH(DB$2,List!$P:$P,0)))</f>
        <v>0</v>
      </c>
    </row>
    <row r="84" spans="1:106" x14ac:dyDescent="0.2">
      <c r="A84" s="353">
        <f>COUNTIF('Project Follow up - Base'!$F$20:$F$96,C84)</f>
        <v>0</v>
      </c>
      <c r="B84" s="353">
        <f>'Employees Summary'!B85</f>
        <v>0</v>
      </c>
      <c r="C84" s="353">
        <f>'Employees Summary'!C85</f>
        <v>0</v>
      </c>
      <c r="D84" s="354" t="str">
        <f>IF(C84=0,"", IF(A84&gt;0,1-(G84*[1]KPI!$C$3)-(H84*[1]KPI!$C$4),""))</f>
        <v/>
      </c>
      <c r="E84" s="365" t="str">
        <f>IF(OR(C84='Project Follow up - Base'!$D$17,C84='Project Follow up - Base'!$D$38,C84='Project Follow up - Base'!$D$74), IF(SUMIF(B:B,B84,A:A)=0,"", AVERAGEIF(B:B,B84,D:D)),"")</f>
        <v/>
      </c>
      <c r="F84" s="366">
        <f>SUMIF('Project Follow up - Base'!$F$20:$F$102,'Employees KPIs'!C84,'Project Follow up - Base'!$AA$20:$AA$102)</f>
        <v>0</v>
      </c>
      <c r="G84" s="355">
        <f>IF( F84=0,
   0,
   IF(
     F84-
     [1]KPI!$F$3
     &lt;0,0,
     F84-
     [1]KPI!$F$3
    )*
     [1]KPI!$G$3
)</f>
        <v>0</v>
      </c>
      <c r="H84" s="355">
        <f t="shared" ca="1" si="1"/>
        <v>0</v>
      </c>
      <c r="I84" s="356">
        <f ca="1">IF(
COUNTIFS('Project Follow up - Base'!$S$20:$S$96,I$2,'Project Follow up - Base'!$F$20:$F$96,$C84)&lt;= INDEX(List!$Q:$Q,MATCH(I$2,List!$P:$P,0)),
0,
(COUNTIFS('Project Follow up - Base'!$S$20:$S$96,I$2,'Project Follow up - Base'!$F$20:$F$96,$C84)
- INDEX(List!$Q:$Q,MATCH(I$2,List!$P:$P,0)))
* INDEX(List!$R:$R,MATCH(I$2,List!$P:$P,0)))</f>
        <v>0</v>
      </c>
      <c r="J84" s="357">
        <f ca="1">IF(
COUNTIFS('Project Follow up - Base'!$S$20:$S$96,J$2,'Project Follow up - Base'!$F$20:$F$96,$C84)&lt;= INDEX(List!$Q:$Q,MATCH(J$2,List!$P:$P,0)),
0,
(COUNTIFS('Project Follow up - Base'!$S$20:$S$96,J$2,'Project Follow up - Base'!$F$20:$F$96,$C84)
- INDEX(List!$Q:$Q,MATCH(J$2,List!$P:$P,0)))
* INDEX(List!$R:$R,MATCH(J$2,List!$P:$P,0)))</f>
        <v>0</v>
      </c>
      <c r="K84" s="357">
        <f ca="1">IF(
COUNTIFS('Project Follow up - Base'!$S$20:$S$96,K$2,'Project Follow up - Base'!$F$20:$F$96,$C84)&lt;= INDEX(List!$Q:$Q,MATCH(K$2,List!$P:$P,0)),
0,
(COUNTIFS('Project Follow up - Base'!$S$20:$S$96,K$2,'Project Follow up - Base'!$F$20:$F$96,$C84)
- INDEX(List!$Q:$Q,MATCH(K$2,List!$P:$P,0)))
* INDEX(List!$R:$R,MATCH(K$2,List!$P:$P,0)))</f>
        <v>0</v>
      </c>
      <c r="L84" s="357">
        <f ca="1">IF(
COUNTIFS('Project Follow up - Base'!$S$20:$S$96,L$2,'Project Follow up - Base'!$F$20:$F$96,$C84)&lt;= INDEX(List!$Q:$Q,MATCH(L$2,List!$P:$P,0)),
0,
(COUNTIFS('Project Follow up - Base'!$S$20:$S$96,L$2,'Project Follow up - Base'!$F$20:$F$96,$C84)
- INDEX(List!$Q:$Q,MATCH(L$2,List!$P:$P,0)))
* INDEX(List!$R:$R,MATCH(L$2,List!$P:$P,0)))</f>
        <v>0</v>
      </c>
      <c r="M84" s="357">
        <f ca="1">IF(
COUNTIFS('Project Follow up - Base'!$S$20:$S$96,M$2,'Project Follow up - Base'!$F$20:$F$96,$C84)&lt;= INDEX(List!$Q:$Q,MATCH(M$2,List!$P:$P,0)),
0,
(COUNTIFS('Project Follow up - Base'!$S$20:$S$96,M$2,'Project Follow up - Base'!$F$20:$F$96,$C84)
- INDEX(List!$Q:$Q,MATCH(M$2,List!$P:$P,0)))
* INDEX(List!$R:$R,MATCH(M$2,List!$P:$P,0)))</f>
        <v>0</v>
      </c>
      <c r="N84" s="357">
        <f ca="1">IF(
COUNTIFS('Project Follow up - Base'!$S$20:$S$96,N$2,'Project Follow up - Base'!$F$20:$F$96,$C84)&lt;= INDEX(List!$Q:$Q,MATCH(N$2,List!$P:$P,0)),
0,
(COUNTIFS('Project Follow up - Base'!$S$20:$S$96,N$2,'Project Follow up - Base'!$F$20:$F$96,$C84)
- INDEX(List!$Q:$Q,MATCH(N$2,List!$P:$P,0)))
* INDEX(List!$R:$R,MATCH(N$2,List!$P:$P,0)))</f>
        <v>0</v>
      </c>
      <c r="O84" s="357">
        <f ca="1">IF(
COUNTIFS('Project Follow up - Base'!$S$20:$S$96,O$2,'Project Follow up - Base'!$F$20:$F$96,$C84)&lt;= INDEX(List!$Q:$Q,MATCH(O$2,List!$P:$P,0)),
0,
(COUNTIFS('Project Follow up - Base'!$S$20:$S$96,O$2,'Project Follow up - Base'!$F$20:$F$96,$C84)
- INDEX(List!$Q:$Q,MATCH(O$2,List!$P:$P,0)))
* INDEX(List!$R:$R,MATCH(O$2,List!$P:$P,0)))</f>
        <v>0</v>
      </c>
      <c r="P84" s="357">
        <f ca="1">IF(
COUNTIFS('Project Follow up - Base'!$S$20:$S$96,P$2,'Project Follow up - Base'!$F$20:$F$96,$C84)&lt;= INDEX(List!$Q:$Q,MATCH(P$2,List!$P:$P,0)),
0,
(COUNTIFS('Project Follow up - Base'!$S$20:$S$96,P$2,'Project Follow up - Base'!$F$20:$F$96,$C84)
- INDEX(List!$Q:$Q,MATCH(P$2,List!$P:$P,0)))
* INDEX(List!$R:$R,MATCH(P$2,List!$P:$P,0)))</f>
        <v>0</v>
      </c>
      <c r="Q84" s="357">
        <f ca="1">IF(
COUNTIFS('Project Follow up - Base'!$S$20:$S$96,Q$2,'Project Follow up - Base'!$F$20:$F$96,$C84)&lt;= INDEX(List!$Q:$Q,MATCH(Q$2,List!$P:$P,0)),
0,
(COUNTIFS('Project Follow up - Base'!$S$20:$S$96,Q$2,'Project Follow up - Base'!$F$20:$F$96,$C84)
- INDEX(List!$Q:$Q,MATCH(Q$2,List!$P:$P,0)))
* INDEX(List!$R:$R,MATCH(Q$2,List!$P:$P,0)))</f>
        <v>0</v>
      </c>
      <c r="R84" s="357">
        <f ca="1">IF(
COUNTIFS('Project Follow up - Base'!$S$20:$S$96,R$2,'Project Follow up - Base'!$F$20:$F$96,$C84)&lt;= INDEX(List!$Q:$Q,MATCH(R$2,List!$P:$P,0)),
0,
(COUNTIFS('Project Follow up - Base'!$S$20:$S$96,R$2,'Project Follow up - Base'!$F$20:$F$96,$C84)
- INDEX(List!$Q:$Q,MATCH(R$2,List!$P:$P,0)))
* INDEX(List!$R:$R,MATCH(R$2,List!$P:$P,0)))</f>
        <v>0</v>
      </c>
      <c r="S84" s="357">
        <f ca="1">IF(
COUNTIFS('Project Follow up - Base'!$S$20:$S$96,S$2,'Project Follow up - Base'!$F$20:$F$96,$C84)&lt;= INDEX(List!$Q:$Q,MATCH(S$2,List!$P:$P,0)),
0,
(COUNTIFS('Project Follow up - Base'!$S$20:$S$96,S$2,'Project Follow up - Base'!$F$20:$F$96,$C84)
- INDEX(List!$Q:$Q,MATCH(S$2,List!$P:$P,0)))
* INDEX(List!$R:$R,MATCH(S$2,List!$P:$P,0)))</f>
        <v>0</v>
      </c>
      <c r="T84" s="357">
        <f ca="1">IF(
COUNTIFS('Project Follow up - Base'!$S$20:$S$96,T$2,'Project Follow up - Base'!$F$20:$F$96,$C84)&lt;= INDEX(List!$Q:$Q,MATCH(T$2,List!$P:$P,0)),
0,
(COUNTIFS('Project Follow up - Base'!$S$20:$S$96,T$2,'Project Follow up - Base'!$F$20:$F$96,$C84)
- INDEX(List!$Q:$Q,MATCH(T$2,List!$P:$P,0)))
* INDEX(List!$R:$R,MATCH(T$2,List!$P:$P,0)))</f>
        <v>0</v>
      </c>
      <c r="U84" s="357">
        <f ca="1">IF(
COUNTIFS('Project Follow up - Base'!$S$20:$S$96,U$2,'Project Follow up - Base'!$F$20:$F$96,$C84)&lt;= INDEX(List!$Q:$Q,MATCH(U$2,List!$P:$P,0)),
0,
(COUNTIFS('Project Follow up - Base'!$S$20:$S$96,U$2,'Project Follow up - Base'!$F$20:$F$96,$C84)
- INDEX(List!$Q:$Q,MATCH(U$2,List!$P:$P,0)))
* INDEX(List!$R:$R,MATCH(U$2,List!$P:$P,0)))</f>
        <v>0</v>
      </c>
      <c r="V84" s="357">
        <f ca="1">IF(
COUNTIFS('Project Follow up - Base'!$S$20:$S$96,V$2,'Project Follow up - Base'!$F$20:$F$96,$C84)&lt;= INDEX(List!$Q:$Q,MATCH(V$2,List!$P:$P,0)),
0,
(COUNTIFS('Project Follow up - Base'!$S$20:$S$96,V$2,'Project Follow up - Base'!$F$20:$F$96,$C84)
- INDEX(List!$Q:$Q,MATCH(V$2,List!$P:$P,0)))
* INDEX(List!$R:$R,MATCH(V$2,List!$P:$P,0)))</f>
        <v>0</v>
      </c>
      <c r="W84" s="357">
        <f ca="1">IF(
COUNTIFS('Project Follow up - Base'!$S$20:$S$96,W$2,'Project Follow up - Base'!$F$20:$F$96,$C84)&lt;= INDEX(List!$Q:$Q,MATCH(W$2,List!$P:$P,0)),
0,
(COUNTIFS('Project Follow up - Base'!$S$20:$S$96,W$2,'Project Follow up - Base'!$F$20:$F$96,$C84)
- INDEX(List!$Q:$Q,MATCH(W$2,List!$P:$P,0)))
* INDEX(List!$R:$R,MATCH(W$2,List!$P:$P,0)))</f>
        <v>0</v>
      </c>
      <c r="X84" s="357">
        <f ca="1">IF(
COUNTIFS('Project Follow up - Base'!$S$20:$S$96,X$2,'Project Follow up - Base'!$F$20:$F$96,$C84)&lt;= INDEX(List!$Q:$Q,MATCH(X$2,List!$P:$P,0)),
0,
(COUNTIFS('Project Follow up - Base'!$S$20:$S$96,X$2,'Project Follow up - Base'!$F$20:$F$96,$C84)
- INDEX(List!$Q:$Q,MATCH(X$2,List!$P:$P,0)))
* INDEX(List!$R:$R,MATCH(X$2,List!$P:$P,0)))</f>
        <v>0</v>
      </c>
      <c r="Y84" s="357">
        <f ca="1">IF(
COUNTIFS('Project Follow up - Base'!$S$20:$S$96,Y$2,'Project Follow up - Base'!$F$20:$F$96,$C84)&lt;= INDEX(List!$Q:$Q,MATCH(Y$2,List!$P:$P,0)),
0,
(COUNTIFS('Project Follow up - Base'!$S$20:$S$96,Y$2,'Project Follow up - Base'!$F$20:$F$96,$C84)
- INDEX(List!$Q:$Q,MATCH(Y$2,List!$P:$P,0)))
* INDEX(List!$R:$R,MATCH(Y$2,List!$P:$P,0)))</f>
        <v>0</v>
      </c>
      <c r="Z84" s="357">
        <f ca="1">IF(
COUNTIFS('Project Follow up - Base'!$S$20:$S$96,Z$2,'Project Follow up - Base'!$F$20:$F$96,$C84)&lt;= INDEX(List!$Q:$Q,MATCH(Z$2,List!$P:$P,0)),
0,
(COUNTIFS('Project Follow up - Base'!$S$20:$S$96,Z$2,'Project Follow up - Base'!$F$20:$F$96,$C84)
- INDEX(List!$Q:$Q,MATCH(Z$2,List!$P:$P,0)))
* INDEX(List!$R:$R,MATCH(Z$2,List!$P:$P,0)))</f>
        <v>0</v>
      </c>
      <c r="AA84" s="357">
        <f ca="1">IF(
COUNTIFS('Project Follow up - Base'!$S$20:$S$96,AA$2,'Project Follow up - Base'!$F$20:$F$96,$C84)&lt;= INDEX(List!$Q:$Q,MATCH(AA$2,List!$P:$P,0)),
0,
(COUNTIFS('Project Follow up - Base'!$S$20:$S$96,AA$2,'Project Follow up - Base'!$F$20:$F$96,$C84)
- INDEX(List!$Q:$Q,MATCH(AA$2,List!$P:$P,0)))
* INDEX(List!$R:$R,MATCH(AA$2,List!$P:$P,0)))</f>
        <v>0</v>
      </c>
      <c r="AB84" s="357">
        <f ca="1">IF(
COUNTIFS('Project Follow up - Base'!$S$20:$S$96,AB$2,'Project Follow up - Base'!$F$20:$F$96,$C84)&lt;= INDEX(List!$Q:$Q,MATCH(AB$2,List!$P:$P,0)),
0,
(COUNTIFS('Project Follow up - Base'!$S$20:$S$96,AB$2,'Project Follow up - Base'!$F$20:$F$96,$C84)
- INDEX(List!$Q:$Q,MATCH(AB$2,List!$P:$P,0)))
* INDEX(List!$R:$R,MATCH(AB$2,List!$P:$P,0)))</f>
        <v>0</v>
      </c>
      <c r="AC84" s="357">
        <f ca="1">IF(
COUNTIFS('Project Follow up - Base'!$S$20:$S$96,AC$2,'Project Follow up - Base'!$F$20:$F$96,$C84)&lt;= INDEX(List!$Q:$Q,MATCH(AC$2,List!$P:$P,0)),
0,
(COUNTIFS('Project Follow up - Base'!$S$20:$S$96,AC$2,'Project Follow up - Base'!$F$20:$F$96,$C84)
- INDEX(List!$Q:$Q,MATCH(AC$2,List!$P:$P,0)))
* INDEX(List!$R:$R,MATCH(AC$2,List!$P:$P,0)))</f>
        <v>0</v>
      </c>
      <c r="AD84" s="357">
        <f ca="1">IF(
COUNTIFS('Project Follow up - Base'!$S$20:$S$96,AD$2,'Project Follow up - Base'!$F$20:$F$96,$C84)&lt;= INDEX(List!$Q:$Q,MATCH(AD$2,List!$P:$P,0)),
0,
(COUNTIFS('Project Follow up - Base'!$S$20:$S$96,AD$2,'Project Follow up - Base'!$F$20:$F$96,$C84)
- INDEX(List!$Q:$Q,MATCH(AD$2,List!$P:$P,0)))
* INDEX(List!$R:$R,MATCH(AD$2,List!$P:$P,0)))</f>
        <v>0</v>
      </c>
      <c r="AE84" s="357">
        <f ca="1">IF(
COUNTIFS('Project Follow up - Base'!$S$20:$S$96,AE$2,'Project Follow up - Base'!$F$20:$F$96,$C84)&lt;= INDEX(List!$Q:$Q,MATCH(AE$2,List!$P:$P,0)),
0,
(COUNTIFS('Project Follow up - Base'!$S$20:$S$96,AE$2,'Project Follow up - Base'!$F$20:$F$96,$C84)
- INDEX(List!$Q:$Q,MATCH(AE$2,List!$P:$P,0)))
* INDEX(List!$R:$R,MATCH(AE$2,List!$P:$P,0)))</f>
        <v>0</v>
      </c>
      <c r="AF84" s="357">
        <f ca="1">IF(
COUNTIFS('Project Follow up - Base'!$S$20:$S$96,AF$2,'Project Follow up - Base'!$F$20:$F$96,$C84)&lt;= INDEX(List!$Q:$Q,MATCH(AF$2,List!$P:$P,0)),
0,
(COUNTIFS('Project Follow up - Base'!$S$20:$S$96,AF$2,'Project Follow up - Base'!$F$20:$F$96,$C84)
- INDEX(List!$Q:$Q,MATCH(AF$2,List!$P:$P,0)))
* INDEX(List!$R:$R,MATCH(AF$2,List!$P:$P,0)))</f>
        <v>0</v>
      </c>
      <c r="AG84" s="357">
        <f ca="1">IF(
COUNTIFS('Project Follow up - Base'!$S$20:$S$96,AG$2,'Project Follow up - Base'!$F$20:$F$96,$C84)&lt;= INDEX(List!$Q:$Q,MATCH(AG$2,List!$P:$P,0)),
0,
(COUNTIFS('Project Follow up - Base'!$S$20:$S$96,AG$2,'Project Follow up - Base'!$F$20:$F$96,$C84)
- INDEX(List!$Q:$Q,MATCH(AG$2,List!$P:$P,0)))
* INDEX(List!$R:$R,MATCH(AG$2,List!$P:$P,0)))</f>
        <v>0</v>
      </c>
      <c r="AH84" s="357">
        <f ca="1">IF(
COUNTIFS('Project Follow up - Base'!$S$20:$S$96,AH$2,'Project Follow up - Base'!$F$20:$F$96,$C84)&lt;= INDEX(List!$Q:$Q,MATCH(AH$2,List!$P:$P,0)),
0,
(COUNTIFS('Project Follow up - Base'!$S$20:$S$96,AH$2,'Project Follow up - Base'!$F$20:$F$96,$C84)
- INDEX(List!$Q:$Q,MATCH(AH$2,List!$P:$P,0)))
* INDEX(List!$R:$R,MATCH(AH$2,List!$P:$P,0)))</f>
        <v>0</v>
      </c>
      <c r="AI84" s="357">
        <f ca="1">IF(
COUNTIFS('Project Follow up - Base'!$S$20:$S$96,AI$2,'Project Follow up - Base'!$F$20:$F$96,$C84)&lt;= INDEX(List!$Q:$Q,MATCH(AI$2,List!$P:$P,0)),
0,
(COUNTIFS('Project Follow up - Base'!$S$20:$S$96,AI$2,'Project Follow up - Base'!$F$20:$F$96,$C84)
- INDEX(List!$Q:$Q,MATCH(AI$2,List!$P:$P,0)))
* INDEX(List!$R:$R,MATCH(AI$2,List!$P:$P,0)))</f>
        <v>0</v>
      </c>
      <c r="AJ84" s="357">
        <f ca="1">IF(
COUNTIFS('Project Follow up - Base'!$S$20:$S$96,AJ$2,'Project Follow up - Base'!$F$20:$F$96,$C84)&lt;= INDEX(List!$Q:$Q,MATCH(AJ$2,List!$P:$P,0)),
0,
(COUNTIFS('Project Follow up - Base'!$S$20:$S$96,AJ$2,'Project Follow up - Base'!$F$20:$F$96,$C84)
- INDEX(List!$Q:$Q,MATCH(AJ$2,List!$P:$P,0)))
* INDEX(List!$R:$R,MATCH(AJ$2,List!$P:$P,0)))</f>
        <v>0</v>
      </c>
      <c r="AK84" s="357">
        <f ca="1">IF(
COUNTIFS('Project Follow up - Base'!$S$20:$S$96,AK$2,'Project Follow up - Base'!$F$20:$F$96,$C84)&lt;= INDEX(List!$Q:$Q,MATCH(AK$2,List!$P:$P,0)),
0,
(COUNTIFS('Project Follow up - Base'!$S$20:$S$96,AK$2,'Project Follow up - Base'!$F$20:$F$96,$C84)
- INDEX(List!$Q:$Q,MATCH(AK$2,List!$P:$P,0)))
* INDEX(List!$R:$R,MATCH(AK$2,List!$P:$P,0)))</f>
        <v>0</v>
      </c>
      <c r="AL84" s="357">
        <f ca="1">IF(
COUNTIFS('Project Follow up - Base'!$S$20:$S$96,AL$2,'Project Follow up - Base'!$F$20:$F$96,$C84)&lt;= INDEX(List!$Q:$Q,MATCH(AL$2,List!$P:$P,0)),
0,
(COUNTIFS('Project Follow up - Base'!$S$20:$S$96,AL$2,'Project Follow up - Base'!$F$20:$F$96,$C84)
- INDEX(List!$Q:$Q,MATCH(AL$2,List!$P:$P,0)))
* INDEX(List!$R:$R,MATCH(AL$2,List!$P:$P,0)))</f>
        <v>0</v>
      </c>
      <c r="AM84" s="357">
        <f ca="1">IF(
COUNTIFS('Project Follow up - Base'!$S$20:$S$96,AM$2,'Project Follow up - Base'!$F$20:$F$96,$C84)&lt;= INDEX(List!$Q:$Q,MATCH(AM$2,List!$P:$P,0)),
0,
(COUNTIFS('Project Follow up - Base'!$S$20:$S$96,AM$2,'Project Follow up - Base'!$F$20:$F$96,$C84)
- INDEX(List!$Q:$Q,MATCH(AM$2,List!$P:$P,0)))
* INDEX(List!$R:$R,MATCH(AM$2,List!$P:$P,0)))</f>
        <v>0</v>
      </c>
      <c r="AN84" s="357">
        <f ca="1">IF(
COUNTIFS('Project Follow up - Base'!$S$20:$S$96,AN$2,'Project Follow up - Base'!$F$20:$F$96,$C84)&lt;= INDEX(List!$Q:$Q,MATCH(AN$2,List!$P:$P,0)),
0,
(COUNTIFS('Project Follow up - Base'!$S$20:$S$96,AN$2,'Project Follow up - Base'!$F$20:$F$96,$C84)
- INDEX(List!$Q:$Q,MATCH(AN$2,List!$P:$P,0)))
* INDEX(List!$R:$R,MATCH(AN$2,List!$P:$P,0)))</f>
        <v>0</v>
      </c>
      <c r="AO84" s="357">
        <f ca="1">IF(
COUNTIFS('Project Follow up - Base'!$S$20:$S$96,AO$2,'Project Follow up - Base'!$F$20:$F$96,$C84)&lt;= INDEX(List!$Q:$Q,MATCH(AO$2,List!$P:$P,0)),
0,
(COUNTIFS('Project Follow up - Base'!$S$20:$S$96,AO$2,'Project Follow up - Base'!$F$20:$F$96,$C84)
- INDEX(List!$Q:$Q,MATCH(AO$2,List!$P:$P,0)))
* INDEX(List!$R:$R,MATCH(AO$2,List!$P:$P,0)))</f>
        <v>0</v>
      </c>
      <c r="AP84" s="357">
        <f ca="1">IF(
COUNTIFS('Project Follow up - Base'!$S$20:$S$96,AP$2,'Project Follow up - Base'!$F$20:$F$96,$C84)&lt;= INDEX(List!$Q:$Q,MATCH(AP$2,List!$P:$P,0)),
0,
(COUNTIFS('Project Follow up - Base'!$S$20:$S$96,AP$2,'Project Follow up - Base'!$F$20:$F$96,$C84)
- INDEX(List!$Q:$Q,MATCH(AP$2,List!$P:$P,0)))
* INDEX(List!$R:$R,MATCH(AP$2,List!$P:$P,0)))</f>
        <v>0</v>
      </c>
      <c r="AQ84" s="357">
        <f ca="1">IF(
COUNTIFS('Project Follow up - Base'!$S$20:$S$96,AQ$2,'Project Follow up - Base'!$F$20:$F$96,$C84)&lt;= INDEX(List!$Q:$Q,MATCH(AQ$2,List!$P:$P,0)),
0,
(COUNTIFS('Project Follow up - Base'!$S$20:$S$96,AQ$2,'Project Follow up - Base'!$F$20:$F$96,$C84)
- INDEX(List!$Q:$Q,MATCH(AQ$2,List!$P:$P,0)))
* INDEX(List!$R:$R,MATCH(AQ$2,List!$P:$P,0)))</f>
        <v>0</v>
      </c>
      <c r="AR84" s="357">
        <f ca="1">IF(
COUNTIFS('Project Follow up - Base'!$S$20:$S$96,AR$2,'Project Follow up - Base'!$F$20:$F$96,$C84)&lt;= INDEX(List!$Q:$Q,MATCH(AR$2,List!$P:$P,0)),
0,
(COUNTIFS('Project Follow up - Base'!$S$20:$S$96,AR$2,'Project Follow up - Base'!$F$20:$F$96,$C84)
- INDEX(List!$Q:$Q,MATCH(AR$2,List!$P:$P,0)))
* INDEX(List!$R:$R,MATCH(AR$2,List!$P:$P,0)))</f>
        <v>0</v>
      </c>
      <c r="AS84" s="357">
        <f ca="1">IF(
COUNTIFS('Project Follow up - Base'!$S$20:$S$96,AS$2,'Project Follow up - Base'!$F$20:$F$96,$C84)&lt;= INDEX(List!$Q:$Q,MATCH(AS$2,List!$P:$P,0)),
0,
(COUNTIFS('Project Follow up - Base'!$S$20:$S$96,AS$2,'Project Follow up - Base'!$F$20:$F$96,$C84)
- INDEX(List!$Q:$Q,MATCH(AS$2,List!$P:$P,0)))
* INDEX(List!$R:$R,MATCH(AS$2,List!$P:$P,0)))</f>
        <v>0</v>
      </c>
      <c r="AT84" s="357">
        <f ca="1">IF(
COUNTIFS('Project Follow up - Base'!$S$20:$S$96,AT$2,'Project Follow up - Base'!$F$20:$F$96,$C84)&lt;= INDEX(List!$Q:$Q,MATCH(AT$2,List!$P:$P,0)),
0,
(COUNTIFS('Project Follow up - Base'!$S$20:$S$96,AT$2,'Project Follow up - Base'!$F$20:$F$96,$C84)
- INDEX(List!$Q:$Q,MATCH(AT$2,List!$P:$P,0)))
* INDEX(List!$R:$R,MATCH(AT$2,List!$P:$P,0)))</f>
        <v>0</v>
      </c>
      <c r="AU84" s="357">
        <f ca="1">IF(
COUNTIFS('Project Follow up - Base'!$S$20:$S$96,AU$2,'Project Follow up - Base'!$F$20:$F$96,$C84)&lt;= INDEX(List!$Q:$Q,MATCH(AU$2,List!$P:$P,0)),
0,
(COUNTIFS('Project Follow up - Base'!$S$20:$S$96,AU$2,'Project Follow up - Base'!$F$20:$F$96,$C84)
- INDEX(List!$Q:$Q,MATCH(AU$2,List!$P:$P,0)))
* INDEX(List!$R:$R,MATCH(AU$2,List!$P:$P,0)))</f>
        <v>0</v>
      </c>
      <c r="AV84" s="357">
        <f ca="1">IF(
COUNTIFS('Project Follow up - Base'!$S$20:$S$96,AV$2,'Project Follow up - Base'!$F$20:$F$96,$C84)&lt;= INDEX(List!$Q:$Q,MATCH(AV$2,List!$P:$P,0)),
0,
(COUNTIFS('Project Follow up - Base'!$S$20:$S$96,AV$2,'Project Follow up - Base'!$F$20:$F$96,$C84)
- INDEX(List!$Q:$Q,MATCH(AV$2,List!$P:$P,0)))
* INDEX(List!$R:$R,MATCH(AV$2,List!$P:$P,0)))</f>
        <v>0</v>
      </c>
      <c r="AW84" s="357">
        <f ca="1">IF(
COUNTIFS('Project Follow up - Base'!$S$20:$S$96,AW$2,'Project Follow up - Base'!$F$20:$F$96,$C84)&lt;= INDEX(List!$Q:$Q,MATCH(AW$2,List!$P:$P,0)),
0,
(COUNTIFS('Project Follow up - Base'!$S$20:$S$96,AW$2,'Project Follow up - Base'!$F$20:$F$96,$C84)
- INDEX(List!$Q:$Q,MATCH(AW$2,List!$P:$P,0)))
* INDEX(List!$R:$R,MATCH(AW$2,List!$P:$P,0)))</f>
        <v>0</v>
      </c>
      <c r="AX84" s="357">
        <f ca="1">IF(
COUNTIFS('Project Follow up - Base'!$S$20:$S$96,AX$2,'Project Follow up - Base'!$F$20:$F$96,$C84)&lt;= INDEX(List!$Q:$Q,MATCH(AX$2,List!$P:$P,0)),
0,
(COUNTIFS('Project Follow up - Base'!$S$20:$S$96,AX$2,'Project Follow up - Base'!$F$20:$F$96,$C84)
- INDEX(List!$Q:$Q,MATCH(AX$2,List!$P:$P,0)))
* INDEX(List!$R:$R,MATCH(AX$2,List!$P:$P,0)))</f>
        <v>0</v>
      </c>
      <c r="AY84" s="357">
        <f ca="1">IF(
COUNTIFS('Project Follow up - Base'!$S$20:$S$96,AY$2,'Project Follow up - Base'!$F$20:$F$96,$C84)&lt;= INDEX(List!$Q:$Q,MATCH(AY$2,List!$P:$P,0)),
0,
(COUNTIFS('Project Follow up - Base'!$S$20:$S$96,AY$2,'Project Follow up - Base'!$F$20:$F$96,$C84)
- INDEX(List!$Q:$Q,MATCH(AY$2,List!$P:$P,0)))
* INDEX(List!$R:$R,MATCH(AY$2,List!$P:$P,0)))</f>
        <v>0</v>
      </c>
      <c r="AZ84" s="357">
        <f ca="1">IF(
COUNTIFS('Project Follow up - Base'!$S$20:$S$96,AZ$2,'Project Follow up - Base'!$F$20:$F$96,$C84)&lt;= INDEX(List!$Q:$Q,MATCH(AZ$2,List!$P:$P,0)),
0,
(COUNTIFS('Project Follow up - Base'!$S$20:$S$96,AZ$2,'Project Follow up - Base'!$F$20:$F$96,$C84)
- INDEX(List!$Q:$Q,MATCH(AZ$2,List!$P:$P,0)))
* INDEX(List!$R:$R,MATCH(AZ$2,List!$P:$P,0)))</f>
        <v>0</v>
      </c>
      <c r="BA84" s="357">
        <f ca="1">IF(
COUNTIFS('Project Follow up - Base'!$S$20:$S$96,BA$2,'Project Follow up - Base'!$F$20:$F$96,$C84)&lt;= INDEX(List!$Q:$Q,MATCH(BA$2,List!$P:$P,0)),
0,
(COUNTIFS('Project Follow up - Base'!$S$20:$S$96,BA$2,'Project Follow up - Base'!$F$20:$F$96,$C84)
- INDEX(List!$Q:$Q,MATCH(BA$2,List!$P:$P,0)))
* INDEX(List!$R:$R,MATCH(BA$2,List!$P:$P,0)))</f>
        <v>0</v>
      </c>
      <c r="BB84" s="357">
        <f ca="1">IF(
COUNTIFS('Project Follow up - Base'!$S$20:$S$96,BB$2,'Project Follow up - Base'!$F$20:$F$96,$C84)&lt;= INDEX(List!$Q:$Q,MATCH(BB$2,List!$P:$P,0)),
0,
(COUNTIFS('Project Follow up - Base'!$S$20:$S$96,BB$2,'Project Follow up - Base'!$F$20:$F$96,$C84)
- INDEX(List!$Q:$Q,MATCH(BB$2,List!$P:$P,0)))
* INDEX(List!$R:$R,MATCH(BB$2,List!$P:$P,0)))</f>
        <v>0</v>
      </c>
      <c r="BC84" s="357">
        <f ca="1">IF(
COUNTIFS('Project Follow up - Base'!$S$20:$S$96,BC$2,'Project Follow up - Base'!$F$20:$F$96,$C84)&lt;= INDEX(List!$Q:$Q,MATCH(BC$2,List!$P:$P,0)),
0,
(COUNTIFS('Project Follow up - Base'!$S$20:$S$96,BC$2,'Project Follow up - Base'!$F$20:$F$96,$C84)
- INDEX(List!$Q:$Q,MATCH(BC$2,List!$P:$P,0)))
* INDEX(List!$R:$R,MATCH(BC$2,List!$P:$P,0)))</f>
        <v>0</v>
      </c>
      <c r="BD84" s="357">
        <f ca="1">IF(
COUNTIFS('Project Follow up - Base'!$S$20:$S$96,BD$2,'Project Follow up - Base'!$F$20:$F$96,$C84)&lt;= INDEX(List!$Q:$Q,MATCH(BD$2,List!$P:$P,0)),
0,
(COUNTIFS('Project Follow up - Base'!$S$20:$S$96,BD$2,'Project Follow up - Base'!$F$20:$F$96,$C84)
- INDEX(List!$Q:$Q,MATCH(BD$2,List!$P:$P,0)))
* INDEX(List!$R:$R,MATCH(BD$2,List!$P:$P,0)))</f>
        <v>0</v>
      </c>
      <c r="BE84" s="357">
        <f ca="1">IF(
COUNTIFS('Project Follow up - Base'!$S$20:$S$96,BE$2,'Project Follow up - Base'!$F$20:$F$96,$C84)&lt;= INDEX(List!$Q:$Q,MATCH(BE$2,List!$P:$P,0)),
0,
(COUNTIFS('Project Follow up - Base'!$S$20:$S$96,BE$2,'Project Follow up - Base'!$F$20:$F$96,$C84)
- INDEX(List!$Q:$Q,MATCH(BE$2,List!$P:$P,0)))
* INDEX(List!$R:$R,MATCH(BE$2,List!$P:$P,0)))</f>
        <v>0</v>
      </c>
      <c r="BF84" s="357">
        <f ca="1">IF(
COUNTIFS('Project Follow up - Base'!$S$20:$S$96,BF$2,'Project Follow up - Base'!$F$20:$F$96,$C84)&lt;= INDEX(List!$Q:$Q,MATCH(BF$2,List!$P:$P,0)),
0,
(COUNTIFS('Project Follow up - Base'!$S$20:$S$96,BF$2,'Project Follow up - Base'!$F$20:$F$96,$C84)
- INDEX(List!$Q:$Q,MATCH(BF$2,List!$P:$P,0)))
* INDEX(List!$R:$R,MATCH(BF$2,List!$P:$P,0)))</f>
        <v>0</v>
      </c>
      <c r="BG84" s="357">
        <f ca="1">IF(
COUNTIFS('Project Follow up - Base'!$S$20:$S$96,BG$2,'Project Follow up - Base'!$F$20:$F$96,$C84)&lt;= INDEX(List!$Q:$Q,MATCH(BG$2,List!$P:$P,0)),
0,
(COUNTIFS('Project Follow up - Base'!$S$20:$S$96,BG$2,'Project Follow up - Base'!$F$20:$F$96,$C84)
- INDEX(List!$Q:$Q,MATCH(BG$2,List!$P:$P,0)))
* INDEX(List!$R:$R,MATCH(BG$2,List!$P:$P,0)))</f>
        <v>0</v>
      </c>
      <c r="BH84" s="357">
        <f ca="1">IF(
COUNTIFS('Project Follow up - Base'!$S$20:$S$96,BH$2,'Project Follow up - Base'!$F$20:$F$96,$C84)&lt;= INDEX(List!$Q:$Q,MATCH(BH$2,List!$P:$P,0)),
0,
(COUNTIFS('Project Follow up - Base'!$S$20:$S$96,BH$2,'Project Follow up - Base'!$F$20:$F$96,$C84)
- INDEX(List!$Q:$Q,MATCH(BH$2,List!$P:$P,0)))
* INDEX(List!$R:$R,MATCH(BH$2,List!$P:$P,0)))</f>
        <v>0</v>
      </c>
      <c r="BI84" s="357">
        <f ca="1">IF(
COUNTIFS('Project Follow up - Base'!$S$20:$S$96,BI$2,'Project Follow up - Base'!$F$20:$F$96,$C84)&lt;= INDEX(List!$Q:$Q,MATCH(BI$2,List!$P:$P,0)),
0,
(COUNTIFS('Project Follow up - Base'!$S$20:$S$96,BI$2,'Project Follow up - Base'!$F$20:$F$96,$C84)
- INDEX(List!$Q:$Q,MATCH(BI$2,List!$P:$P,0)))
* INDEX(List!$R:$R,MATCH(BI$2,List!$P:$P,0)))</f>
        <v>0</v>
      </c>
      <c r="BJ84" s="357">
        <f ca="1">IF(
COUNTIFS('Project Follow up - Base'!$S$20:$S$96,BJ$2,'Project Follow up - Base'!$F$20:$F$96,$C84)&lt;= INDEX(List!$Q:$Q,MATCH(BJ$2,List!$P:$P,0)),
0,
(COUNTIFS('Project Follow up - Base'!$S$20:$S$96,BJ$2,'Project Follow up - Base'!$F$20:$F$96,$C84)
- INDEX(List!$Q:$Q,MATCH(BJ$2,List!$P:$P,0)))
* INDEX(List!$R:$R,MATCH(BJ$2,List!$P:$P,0)))</f>
        <v>0</v>
      </c>
      <c r="BK84" s="357">
        <f ca="1">IF(
COUNTIFS('Project Follow up - Base'!$S$20:$S$96,BK$2,'Project Follow up - Base'!$F$20:$F$96,$C84)&lt;= INDEX(List!$Q:$Q,MATCH(BK$2,List!$P:$P,0)),
0,
(COUNTIFS('Project Follow up - Base'!$S$20:$S$96,BK$2,'Project Follow up - Base'!$F$20:$F$96,$C84)
- INDEX(List!$Q:$Q,MATCH(BK$2,List!$P:$P,0)))
* INDEX(List!$R:$R,MATCH(BK$2,List!$P:$P,0)))</f>
        <v>0</v>
      </c>
      <c r="BL84" s="357">
        <f ca="1">IF(
COUNTIFS('Project Follow up - Base'!$S$20:$S$96,BL$2,'Project Follow up - Base'!$F$20:$F$96,$C84)&lt;= INDEX(List!$Q:$Q,MATCH(BL$2,List!$P:$P,0)),
0,
(COUNTIFS('Project Follow up - Base'!$S$20:$S$96,BL$2,'Project Follow up - Base'!$F$20:$F$96,$C84)
- INDEX(List!$Q:$Q,MATCH(BL$2,List!$P:$P,0)))
* INDEX(List!$R:$R,MATCH(BL$2,List!$P:$P,0)))</f>
        <v>0</v>
      </c>
      <c r="BM84" s="357">
        <f ca="1">IF(
COUNTIFS('Project Follow up - Base'!$S$20:$S$96,BM$2,'Project Follow up - Base'!$F$20:$F$96,$C84)&lt;= INDEX(List!$Q:$Q,MATCH(BM$2,List!$P:$P,0)),
0,
(COUNTIFS('Project Follow up - Base'!$S$20:$S$96,BM$2,'Project Follow up - Base'!$F$20:$F$96,$C84)
- INDEX(List!$Q:$Q,MATCH(BM$2,List!$P:$P,0)))
* INDEX(List!$R:$R,MATCH(BM$2,List!$P:$P,0)))</f>
        <v>0</v>
      </c>
      <c r="BN84" s="357">
        <f ca="1">IF(
COUNTIFS('Project Follow up - Base'!$S$20:$S$96,BN$2,'Project Follow up - Base'!$F$20:$F$96,$C84)&lt;= INDEX(List!$Q:$Q,MATCH(BN$2,List!$P:$P,0)),
0,
(COUNTIFS('Project Follow up - Base'!$S$20:$S$96,BN$2,'Project Follow up - Base'!$F$20:$F$96,$C84)
- INDEX(List!$Q:$Q,MATCH(BN$2,List!$P:$P,0)))
* INDEX(List!$R:$R,MATCH(BN$2,List!$P:$P,0)))</f>
        <v>0</v>
      </c>
      <c r="BO84" s="357">
        <f ca="1">IF(
COUNTIFS('Project Follow up - Base'!$S$20:$S$96,BO$2,'Project Follow up - Base'!$F$20:$F$96,$C84)&lt;= INDEX(List!$Q:$Q,MATCH(BO$2,List!$P:$P,0)),
0,
(COUNTIFS('Project Follow up - Base'!$S$20:$S$96,BO$2,'Project Follow up - Base'!$F$20:$F$96,$C84)
- INDEX(List!$Q:$Q,MATCH(BO$2,List!$P:$P,0)))
* INDEX(List!$R:$R,MATCH(BO$2,List!$P:$P,0)))</f>
        <v>0</v>
      </c>
      <c r="BP84" s="357">
        <f ca="1">IF(
COUNTIFS('Project Follow up - Base'!$S$20:$S$96,BP$2,'Project Follow up - Base'!$F$20:$F$96,$C84)&lt;= INDEX(List!$Q:$Q,MATCH(BP$2,List!$P:$P,0)),
0,
(COUNTIFS('Project Follow up - Base'!$S$20:$S$96,BP$2,'Project Follow up - Base'!$F$20:$F$96,$C84)
- INDEX(List!$Q:$Q,MATCH(BP$2,List!$P:$P,0)))
* INDEX(List!$R:$R,MATCH(BP$2,List!$P:$P,0)))</f>
        <v>0</v>
      </c>
      <c r="BQ84" s="357">
        <f ca="1">IF(
COUNTIFS('Project Follow up - Base'!$S$20:$S$96,BQ$2,'Project Follow up - Base'!$F$20:$F$96,$C84)&lt;= INDEX(List!$Q:$Q,MATCH(BQ$2,List!$P:$P,0)),
0,
(COUNTIFS('Project Follow up - Base'!$S$20:$S$96,BQ$2,'Project Follow up - Base'!$F$20:$F$96,$C84)
- INDEX(List!$Q:$Q,MATCH(BQ$2,List!$P:$P,0)))
* INDEX(List!$R:$R,MATCH(BQ$2,List!$P:$P,0)))</f>
        <v>0</v>
      </c>
      <c r="BR84" s="357">
        <f ca="1">IF(
COUNTIFS('Project Follow up - Base'!$S$20:$S$96,BR$2,'Project Follow up - Base'!$F$20:$F$96,$C84)&lt;= INDEX(List!$Q:$Q,MATCH(BR$2,List!$P:$P,0)),
0,
(COUNTIFS('Project Follow up - Base'!$S$20:$S$96,BR$2,'Project Follow up - Base'!$F$20:$F$96,$C84)
- INDEX(List!$Q:$Q,MATCH(BR$2,List!$P:$P,0)))
* INDEX(List!$R:$R,MATCH(BR$2,List!$P:$P,0)))</f>
        <v>0</v>
      </c>
      <c r="BS84" s="357">
        <f ca="1">IF(
COUNTIFS('Project Follow up - Base'!$S$20:$S$96,BS$2,'Project Follow up - Base'!$F$20:$F$96,$C84)&lt;= INDEX(List!$Q:$Q,MATCH(BS$2,List!$P:$P,0)),
0,
(COUNTIFS('Project Follow up - Base'!$S$20:$S$96,BS$2,'Project Follow up - Base'!$F$20:$F$96,$C84)
- INDEX(List!$Q:$Q,MATCH(BS$2,List!$P:$P,0)))
* INDEX(List!$R:$R,MATCH(BS$2,List!$P:$P,0)))</f>
        <v>0</v>
      </c>
      <c r="BT84" s="357">
        <f ca="1">IF(
COUNTIFS('Project Follow up - Base'!$S$20:$S$96,BT$2,'Project Follow up - Base'!$F$20:$F$96,$C84)&lt;= INDEX(List!$Q:$Q,MATCH(BT$2,List!$P:$P,0)),
0,
(COUNTIFS('Project Follow up - Base'!$S$20:$S$96,BT$2,'Project Follow up - Base'!$F$20:$F$96,$C84)
- INDEX(List!$Q:$Q,MATCH(BT$2,List!$P:$P,0)))
* INDEX(List!$R:$R,MATCH(BT$2,List!$P:$P,0)))</f>
        <v>0</v>
      </c>
      <c r="BU84" s="357">
        <f ca="1">IF(
COUNTIFS('Project Follow up - Base'!$S$20:$S$96,BU$2,'Project Follow up - Base'!$F$20:$F$96,$C84)&lt;= INDEX(List!$Q:$Q,MATCH(BU$2,List!$P:$P,0)),
0,
(COUNTIFS('Project Follow up - Base'!$S$20:$S$96,BU$2,'Project Follow up - Base'!$F$20:$F$96,$C84)
- INDEX(List!$Q:$Q,MATCH(BU$2,List!$P:$P,0)))
* INDEX(List!$R:$R,MATCH(BU$2,List!$P:$P,0)))</f>
        <v>0</v>
      </c>
      <c r="BV84" s="357">
        <f ca="1">IF(
COUNTIFS('Project Follow up - Base'!$S$20:$S$96,BV$2,'Project Follow up - Base'!$F$20:$F$96,$C84)&lt;= INDEX(List!$Q:$Q,MATCH(BV$2,List!$P:$P,0)),
0,
(COUNTIFS('Project Follow up - Base'!$S$20:$S$96,BV$2,'Project Follow up - Base'!$F$20:$F$96,$C84)
- INDEX(List!$Q:$Q,MATCH(BV$2,List!$P:$P,0)))
* INDEX(List!$R:$R,MATCH(BV$2,List!$P:$P,0)))</f>
        <v>0</v>
      </c>
      <c r="BW84" s="357">
        <f ca="1">IF(
COUNTIFS('Project Follow up - Base'!$S$20:$S$96,BW$2,'Project Follow up - Base'!$F$20:$F$96,$C84)&lt;= INDEX(List!$Q:$Q,MATCH(BW$2,List!$P:$P,0)),
0,
(COUNTIFS('Project Follow up - Base'!$S$20:$S$96,BW$2,'Project Follow up - Base'!$F$20:$F$96,$C84)
- INDEX(List!$Q:$Q,MATCH(BW$2,List!$P:$P,0)))
* INDEX(List!$R:$R,MATCH(BW$2,List!$P:$P,0)))</f>
        <v>0</v>
      </c>
      <c r="BX84" s="357">
        <f ca="1">IF(
COUNTIFS('Project Follow up - Base'!$S$20:$S$96,BX$2,'Project Follow up - Base'!$F$20:$F$96,$C84)&lt;= INDEX(List!$Q:$Q,MATCH(BX$2,List!$P:$P,0)),
0,
(COUNTIFS('Project Follow up - Base'!$S$20:$S$96,BX$2,'Project Follow up - Base'!$F$20:$F$96,$C84)
- INDEX(List!$Q:$Q,MATCH(BX$2,List!$P:$P,0)))
* INDEX(List!$R:$R,MATCH(BX$2,List!$P:$P,0)))</f>
        <v>0</v>
      </c>
      <c r="BY84" s="357">
        <f ca="1">IF(
COUNTIFS('Project Follow up - Base'!$S$20:$S$96,BY$2,'Project Follow up - Base'!$F$20:$F$96,$C84)&lt;= INDEX(List!$Q:$Q,MATCH(BY$2,List!$P:$P,0)),
0,
(COUNTIFS('Project Follow up - Base'!$S$20:$S$96,BY$2,'Project Follow up - Base'!$F$20:$F$96,$C84)
- INDEX(List!$Q:$Q,MATCH(BY$2,List!$P:$P,0)))
* INDEX(List!$R:$R,MATCH(BY$2,List!$P:$P,0)))</f>
        <v>0</v>
      </c>
      <c r="BZ84" s="357">
        <f ca="1">IF(
COUNTIFS('Project Follow up - Base'!$S$20:$S$96,BZ$2,'Project Follow up - Base'!$F$20:$F$96,$C84)&lt;= INDEX(List!$Q:$Q,MATCH(BZ$2,List!$P:$P,0)),
0,
(COUNTIFS('Project Follow up - Base'!$S$20:$S$96,BZ$2,'Project Follow up - Base'!$F$20:$F$96,$C84)
- INDEX(List!$Q:$Q,MATCH(BZ$2,List!$P:$P,0)))
* INDEX(List!$R:$R,MATCH(BZ$2,List!$P:$P,0)))</f>
        <v>0</v>
      </c>
      <c r="CA84" s="357">
        <f ca="1">IF(
COUNTIFS('Project Follow up - Base'!$S$20:$S$96,CA$2,'Project Follow up - Base'!$F$20:$F$96,$C84)&lt;= INDEX(List!$Q:$Q,MATCH(CA$2,List!$P:$P,0)),
0,
(COUNTIFS('Project Follow up - Base'!$S$20:$S$96,CA$2,'Project Follow up - Base'!$F$20:$F$96,$C84)
- INDEX(List!$Q:$Q,MATCH(CA$2,List!$P:$P,0)))
* INDEX(List!$R:$R,MATCH(CA$2,List!$P:$P,0)))</f>
        <v>0</v>
      </c>
      <c r="CB84" s="357">
        <f ca="1">IF(
COUNTIFS('Project Follow up - Base'!$S$20:$S$96,CB$2,'Project Follow up - Base'!$F$20:$F$96,$C84)&lt;= INDEX(List!$Q:$Q,MATCH(CB$2,List!$P:$P,0)),
0,
(COUNTIFS('Project Follow up - Base'!$S$20:$S$96,CB$2,'Project Follow up - Base'!$F$20:$F$96,$C84)
- INDEX(List!$Q:$Q,MATCH(CB$2,List!$P:$P,0)))
* INDEX(List!$R:$R,MATCH(CB$2,List!$P:$P,0)))</f>
        <v>0</v>
      </c>
      <c r="CC84" s="357">
        <f ca="1">IF(
COUNTIFS('Project Follow up - Base'!$S$20:$S$96,CC$2,'Project Follow up - Base'!$F$20:$F$96,$C84)&lt;= INDEX(List!$Q:$Q,MATCH(CC$2,List!$P:$P,0)),
0,
(COUNTIFS('Project Follow up - Base'!$S$20:$S$96,CC$2,'Project Follow up - Base'!$F$20:$F$96,$C84)
- INDEX(List!$Q:$Q,MATCH(CC$2,List!$P:$P,0)))
* INDEX(List!$R:$R,MATCH(CC$2,List!$P:$P,0)))</f>
        <v>0</v>
      </c>
      <c r="CD84" s="357">
        <f ca="1">IF(
COUNTIFS('Project Follow up - Base'!$S$20:$S$96,CD$2,'Project Follow up - Base'!$F$20:$F$96,$C84)&lt;= INDEX(List!$Q:$Q,MATCH(CD$2,List!$P:$P,0)),
0,
(COUNTIFS('Project Follow up - Base'!$S$20:$S$96,CD$2,'Project Follow up - Base'!$F$20:$F$96,$C84)
- INDEX(List!$Q:$Q,MATCH(CD$2,List!$P:$P,0)))
* INDEX(List!$R:$R,MATCH(CD$2,List!$P:$P,0)))</f>
        <v>0</v>
      </c>
      <c r="CE84" s="357">
        <f ca="1">IF(
COUNTIFS('Project Follow up - Base'!$S$20:$S$96,CE$2,'Project Follow up - Base'!$F$20:$F$96,$C84)&lt;= INDEX(List!$Q:$Q,MATCH(CE$2,List!$P:$P,0)),
0,
(COUNTIFS('Project Follow up - Base'!$S$20:$S$96,CE$2,'Project Follow up - Base'!$F$20:$F$96,$C84)
- INDEX(List!$Q:$Q,MATCH(CE$2,List!$P:$P,0)))
* INDEX(List!$R:$R,MATCH(CE$2,List!$P:$P,0)))</f>
        <v>0</v>
      </c>
      <c r="CF84" s="357">
        <f ca="1">IF(
COUNTIFS('Project Follow up - Base'!$S$20:$S$96,CF$2,'Project Follow up - Base'!$F$20:$F$96,$C84)&lt;= INDEX(List!$Q:$Q,MATCH(CF$2,List!$P:$P,0)),
0,
(COUNTIFS('Project Follow up - Base'!$S$20:$S$96,CF$2,'Project Follow up - Base'!$F$20:$F$96,$C84)
- INDEX(List!$Q:$Q,MATCH(CF$2,List!$P:$P,0)))
* INDEX(List!$R:$R,MATCH(CF$2,List!$P:$P,0)))</f>
        <v>0</v>
      </c>
      <c r="CG84" s="357">
        <f ca="1">IF(
COUNTIFS('Project Follow up - Base'!$S$20:$S$96,CG$2,'Project Follow up - Base'!$F$20:$F$96,$C84)&lt;= INDEX(List!$Q:$Q,MATCH(CG$2,List!$P:$P,0)),
0,
(COUNTIFS('Project Follow up - Base'!$S$20:$S$96,CG$2,'Project Follow up - Base'!$F$20:$F$96,$C84)
- INDEX(List!$Q:$Q,MATCH(CG$2,List!$P:$P,0)))
* INDEX(List!$R:$R,MATCH(CG$2,List!$P:$P,0)))</f>
        <v>0</v>
      </c>
      <c r="CH84" s="357">
        <f ca="1">IF(
COUNTIFS('Project Follow up - Base'!$S$20:$S$96,CH$2,'Project Follow up - Base'!$F$20:$F$96,$C84)&lt;= INDEX(List!$Q:$Q,MATCH(CH$2,List!$P:$P,0)),
0,
(COUNTIFS('Project Follow up - Base'!$S$20:$S$96,CH$2,'Project Follow up - Base'!$F$20:$F$96,$C84)
- INDEX(List!$Q:$Q,MATCH(CH$2,List!$P:$P,0)))
* INDEX(List!$R:$R,MATCH(CH$2,List!$P:$P,0)))</f>
        <v>0</v>
      </c>
      <c r="CI84" s="357">
        <f ca="1">IF(
COUNTIFS('Project Follow up - Base'!$S$20:$S$96,CI$2,'Project Follow up - Base'!$F$20:$F$96,$C84)&lt;= INDEX(List!$Q:$Q,MATCH(CI$2,List!$P:$P,0)),
0,
(COUNTIFS('Project Follow up - Base'!$S$20:$S$96,CI$2,'Project Follow up - Base'!$F$20:$F$96,$C84)
- INDEX(List!$Q:$Q,MATCH(CI$2,List!$P:$P,0)))
* INDEX(List!$R:$R,MATCH(CI$2,List!$P:$P,0)))</f>
        <v>0</v>
      </c>
      <c r="CJ84" s="357">
        <f ca="1">IF(
COUNTIFS('Project Follow up - Base'!$S$20:$S$96,CJ$2,'Project Follow up - Base'!$F$20:$F$96,$C84)&lt;= INDEX(List!$Q:$Q,MATCH(CJ$2,List!$P:$P,0)),
0,
(COUNTIFS('Project Follow up - Base'!$S$20:$S$96,CJ$2,'Project Follow up - Base'!$F$20:$F$96,$C84)
- INDEX(List!$Q:$Q,MATCH(CJ$2,List!$P:$P,0)))
* INDEX(List!$R:$R,MATCH(CJ$2,List!$P:$P,0)))</f>
        <v>0</v>
      </c>
      <c r="CK84" s="357">
        <f ca="1">IF(
COUNTIFS('Project Follow up - Base'!$S$20:$S$96,CK$2,'Project Follow up - Base'!$F$20:$F$96,$C84)&lt;= INDEX(List!$Q:$Q,MATCH(CK$2,List!$P:$P,0)),
0,
(COUNTIFS('Project Follow up - Base'!$S$20:$S$96,CK$2,'Project Follow up - Base'!$F$20:$F$96,$C84)
- INDEX(List!$Q:$Q,MATCH(CK$2,List!$P:$P,0)))
* INDEX(List!$R:$R,MATCH(CK$2,List!$P:$P,0)))</f>
        <v>0</v>
      </c>
      <c r="CL84" s="357">
        <f ca="1">IF(
COUNTIFS('Project Follow up - Base'!$S$20:$S$96,CL$2,'Project Follow up - Base'!$F$20:$F$96,$C84)&lt;= INDEX(List!$Q:$Q,MATCH(CL$2,List!$P:$P,0)),
0,
(COUNTIFS('Project Follow up - Base'!$S$20:$S$96,CL$2,'Project Follow up - Base'!$F$20:$F$96,$C84)
- INDEX(List!$Q:$Q,MATCH(CL$2,List!$P:$P,0)))
* INDEX(List!$R:$R,MATCH(CL$2,List!$P:$P,0)))</f>
        <v>0</v>
      </c>
      <c r="CM84" s="357">
        <f ca="1">IF(
COUNTIFS('Project Follow up - Base'!$S$20:$S$96,CM$2,'Project Follow up - Base'!$F$20:$F$96,$C84)&lt;= INDEX(List!$Q:$Q,MATCH(CM$2,List!$P:$P,0)),
0,
(COUNTIFS('Project Follow up - Base'!$S$20:$S$96,CM$2,'Project Follow up - Base'!$F$20:$F$96,$C84)
- INDEX(List!$Q:$Q,MATCH(CM$2,List!$P:$P,0)))
* INDEX(List!$R:$R,MATCH(CM$2,List!$P:$P,0)))</f>
        <v>0</v>
      </c>
      <c r="CN84" s="357">
        <f ca="1">IF(
COUNTIFS('Project Follow up - Base'!$S$20:$S$96,CN$2,'Project Follow up - Base'!$F$20:$F$96,$C84)&lt;= INDEX(List!$Q:$Q,MATCH(CN$2,List!$P:$P,0)),
0,
(COUNTIFS('Project Follow up - Base'!$S$20:$S$96,CN$2,'Project Follow up - Base'!$F$20:$F$96,$C84)
- INDEX(List!$Q:$Q,MATCH(CN$2,List!$P:$P,0)))
* INDEX(List!$R:$R,MATCH(CN$2,List!$P:$P,0)))</f>
        <v>0</v>
      </c>
      <c r="CO84" s="357">
        <f ca="1">IF(
COUNTIFS('Project Follow up - Base'!$S$20:$S$96,CO$2,'Project Follow up - Base'!$F$20:$F$96,$C84)&lt;= INDEX(List!$Q:$Q,MATCH(CO$2,List!$P:$P,0)),
0,
(COUNTIFS('Project Follow up - Base'!$S$20:$S$96,CO$2,'Project Follow up - Base'!$F$20:$F$96,$C84)
- INDEX(List!$Q:$Q,MATCH(CO$2,List!$P:$P,0)))
* INDEX(List!$R:$R,MATCH(CO$2,List!$P:$P,0)))</f>
        <v>0</v>
      </c>
      <c r="CP84" s="357">
        <f ca="1">IF(
COUNTIFS('Project Follow up - Base'!$S$20:$S$96,CP$2,'Project Follow up - Base'!$F$20:$F$96,$C84)&lt;= INDEX(List!$Q:$Q,MATCH(CP$2,List!$P:$P,0)),
0,
(COUNTIFS('Project Follow up - Base'!$S$20:$S$96,CP$2,'Project Follow up - Base'!$F$20:$F$96,$C84)
- INDEX(List!$Q:$Q,MATCH(CP$2,List!$P:$P,0)))
* INDEX(List!$R:$R,MATCH(CP$2,List!$P:$P,0)))</f>
        <v>0</v>
      </c>
      <c r="CQ84" s="357">
        <f ca="1">IF(
COUNTIFS('Project Follow up - Base'!$S$20:$S$96,CQ$2,'Project Follow up - Base'!$F$20:$F$96,$C84)&lt;= INDEX(List!$Q:$Q,MATCH(CQ$2,List!$P:$P,0)),
0,
(COUNTIFS('Project Follow up - Base'!$S$20:$S$96,CQ$2,'Project Follow up - Base'!$F$20:$F$96,$C84)
- INDEX(List!$Q:$Q,MATCH(CQ$2,List!$P:$P,0)))
* INDEX(List!$R:$R,MATCH(CQ$2,List!$P:$P,0)))</f>
        <v>0</v>
      </c>
      <c r="CR84" s="357">
        <f ca="1">IF(
COUNTIFS('Project Follow up - Base'!$S$20:$S$96,CR$2,'Project Follow up - Base'!$F$20:$F$96,$C84)&lt;= INDEX(List!$Q:$Q,MATCH(CR$2,List!$P:$P,0)),
0,
(COUNTIFS('Project Follow up - Base'!$S$20:$S$96,CR$2,'Project Follow up - Base'!$F$20:$F$96,$C84)
- INDEX(List!$Q:$Q,MATCH(CR$2,List!$P:$P,0)))
* INDEX(List!$R:$R,MATCH(CR$2,List!$P:$P,0)))</f>
        <v>0</v>
      </c>
      <c r="CS84" s="357">
        <f ca="1">IF(
COUNTIFS('Project Follow up - Base'!$S$20:$S$96,CS$2,'Project Follow up - Base'!$F$20:$F$96,$C84)&lt;= INDEX(List!$Q:$Q,MATCH(CS$2,List!$P:$P,0)),
0,
(COUNTIFS('Project Follow up - Base'!$S$20:$S$96,CS$2,'Project Follow up - Base'!$F$20:$F$96,$C84)
- INDEX(List!$Q:$Q,MATCH(CS$2,List!$P:$P,0)))
* INDEX(List!$R:$R,MATCH(CS$2,List!$P:$P,0)))</f>
        <v>0</v>
      </c>
      <c r="CT84" s="357">
        <f ca="1">IF(
COUNTIFS('Project Follow up - Base'!$S$20:$S$96,CT$2,'Project Follow up - Base'!$F$20:$F$96,$C84)&lt;= INDEX(List!$Q:$Q,MATCH(CT$2,List!$P:$P,0)),
0,
(COUNTIFS('Project Follow up - Base'!$S$20:$S$96,CT$2,'Project Follow up - Base'!$F$20:$F$96,$C84)
- INDEX(List!$Q:$Q,MATCH(CT$2,List!$P:$P,0)))
* INDEX(List!$R:$R,MATCH(CT$2,List!$P:$P,0)))</f>
        <v>0</v>
      </c>
      <c r="CU84" s="357">
        <f ca="1">IF(
COUNTIFS('Project Follow up - Base'!$S$20:$S$96,CU$2,'Project Follow up - Base'!$F$20:$F$96,$C84)&lt;= INDEX(List!$Q:$Q,MATCH(CU$2,List!$P:$P,0)),
0,
(COUNTIFS('Project Follow up - Base'!$S$20:$S$96,CU$2,'Project Follow up - Base'!$F$20:$F$96,$C84)
- INDEX(List!$Q:$Q,MATCH(CU$2,List!$P:$P,0)))
* INDEX(List!$R:$R,MATCH(CU$2,List!$P:$P,0)))</f>
        <v>0</v>
      </c>
      <c r="CV84" s="357">
        <f ca="1">IF(
COUNTIFS('Project Follow up - Base'!$S$20:$S$96,CV$2,'Project Follow up - Base'!$F$20:$F$96,$C84)&lt;= INDEX(List!$Q:$Q,MATCH(CV$2,List!$P:$P,0)),
0,
(COUNTIFS('Project Follow up - Base'!$S$20:$S$96,CV$2,'Project Follow up - Base'!$F$20:$F$96,$C84)
- INDEX(List!$Q:$Q,MATCH(CV$2,List!$P:$P,0)))
* INDEX(List!$R:$R,MATCH(CV$2,List!$P:$P,0)))</f>
        <v>0</v>
      </c>
      <c r="CW84" s="357">
        <f ca="1">IF(
COUNTIFS('Project Follow up - Base'!$S$20:$S$96,CW$2,'Project Follow up - Base'!$F$20:$F$96,$C84)&lt;= INDEX(List!$Q:$Q,MATCH(CW$2,List!$P:$P,0)),
0,
(COUNTIFS('Project Follow up - Base'!$S$20:$S$96,CW$2,'Project Follow up - Base'!$F$20:$F$96,$C84)
- INDEX(List!$Q:$Q,MATCH(CW$2,List!$P:$P,0)))
* INDEX(List!$R:$R,MATCH(CW$2,List!$P:$P,0)))</f>
        <v>0</v>
      </c>
      <c r="CX84" s="357">
        <f ca="1">IF(
COUNTIFS('Project Follow up - Base'!$S$20:$S$96,CX$2,'Project Follow up - Base'!$F$20:$F$96,$C84)&lt;= INDEX(List!$Q:$Q,MATCH(CX$2,List!$P:$P,0)),
0,
(COUNTIFS('Project Follow up - Base'!$S$20:$S$96,CX$2,'Project Follow up - Base'!$F$20:$F$96,$C84)
- INDEX(List!$Q:$Q,MATCH(CX$2,List!$P:$P,0)))
* INDEX(List!$R:$R,MATCH(CX$2,List!$P:$P,0)))</f>
        <v>0</v>
      </c>
      <c r="CY84" s="357">
        <f ca="1">IF(
COUNTIFS('Project Follow up - Base'!$S$20:$S$96,CY$2,'Project Follow up - Base'!$F$20:$F$96,$C84)&lt;= INDEX(List!$Q:$Q,MATCH(CY$2,List!$P:$P,0)),
0,
(COUNTIFS('Project Follow up - Base'!$S$20:$S$96,CY$2,'Project Follow up - Base'!$F$20:$F$96,$C84)
- INDEX(List!$Q:$Q,MATCH(CY$2,List!$P:$P,0)))
* INDEX(List!$R:$R,MATCH(CY$2,List!$P:$P,0)))</f>
        <v>0</v>
      </c>
      <c r="CZ84" s="357">
        <f ca="1">IF(
COUNTIFS('Project Follow up - Base'!$S$20:$S$96,CZ$2,'Project Follow up - Base'!$F$20:$F$96,$C84)&lt;= INDEX(List!$Q:$Q,MATCH(CZ$2,List!$P:$P,0)),
0,
(COUNTIFS('Project Follow up - Base'!$S$20:$S$96,CZ$2,'Project Follow up - Base'!$F$20:$F$96,$C84)
- INDEX(List!$Q:$Q,MATCH(CZ$2,List!$P:$P,0)))
* INDEX(List!$R:$R,MATCH(CZ$2,List!$P:$P,0)))</f>
        <v>0</v>
      </c>
      <c r="DA84" s="357">
        <f ca="1">IF(
COUNTIFS('Project Follow up - Base'!$S$20:$S$96,DA$2,'Project Follow up - Base'!$F$20:$F$96,$C84)&lt;= INDEX(List!$Q:$Q,MATCH(DA$2,List!$P:$P,0)),
0,
(COUNTIFS('Project Follow up - Base'!$S$20:$S$96,DA$2,'Project Follow up - Base'!$F$20:$F$96,$C84)
- INDEX(List!$Q:$Q,MATCH(DA$2,List!$P:$P,0)))
* INDEX(List!$R:$R,MATCH(DA$2,List!$P:$P,0)))</f>
        <v>0</v>
      </c>
      <c r="DB84" s="357">
        <f ca="1">IF(
COUNTIFS('Project Follow up - Base'!$S$20:$S$96,DB$2,'Project Follow up - Base'!$F$20:$F$96,$C84)&lt;= INDEX(List!$Q:$Q,MATCH(DB$2,List!$P:$P,0)),
0,
(COUNTIFS('Project Follow up - Base'!$S$20:$S$96,DB$2,'Project Follow up - Base'!$F$20:$F$96,$C84)
- INDEX(List!$Q:$Q,MATCH(DB$2,List!$P:$P,0)))
* INDEX(List!$R:$R,MATCH(DB$2,List!$P:$P,0)))</f>
        <v>0</v>
      </c>
    </row>
    <row r="85" spans="1:106" x14ac:dyDescent="0.2">
      <c r="A85" s="353">
        <f>COUNTIF('Project Follow up - Base'!$F$20:$F$96,C85)</f>
        <v>0</v>
      </c>
      <c r="B85" s="353">
        <f>'Employees Summary'!B86</f>
        <v>0</v>
      </c>
      <c r="C85" s="353">
        <f>'Employees Summary'!C86</f>
        <v>0</v>
      </c>
      <c r="D85" s="354" t="str">
        <f>IF(C85=0,"", IF(A85&gt;0,1-(G85*[1]KPI!$C$3)-(H85*[1]KPI!$C$4),""))</f>
        <v/>
      </c>
      <c r="E85" s="365" t="str">
        <f>IF(OR(C85='Project Follow up - Base'!$D$17,C85='Project Follow up - Base'!$D$38,C85='Project Follow up - Base'!$D$74), IF(SUMIF(B:B,B85,A:A)=0,"", AVERAGEIF(B:B,B85,D:D)),"")</f>
        <v/>
      </c>
      <c r="F85" s="366">
        <f>SUMIF('Project Follow up - Base'!$F$20:$F$102,'Employees KPIs'!C85,'Project Follow up - Base'!$AA$20:$AA$102)</f>
        <v>0</v>
      </c>
      <c r="G85" s="355">
        <f>IF( F85=0,
   0,
   IF(
     F85-
     [1]KPI!$F$3
     &lt;0,0,
     F85-
     [1]KPI!$F$3
    )*
     [1]KPI!$G$3
)</f>
        <v>0</v>
      </c>
      <c r="H85" s="355">
        <f t="shared" ca="1" si="1"/>
        <v>0</v>
      </c>
      <c r="I85" s="356">
        <f ca="1">IF(
COUNTIFS('Project Follow up - Base'!$S$20:$S$96,I$2,'Project Follow up - Base'!$F$20:$F$96,$C85)&lt;= INDEX(List!$Q:$Q,MATCH(I$2,List!$P:$P,0)),
0,
(COUNTIFS('Project Follow up - Base'!$S$20:$S$96,I$2,'Project Follow up - Base'!$F$20:$F$96,$C85)
- INDEX(List!$Q:$Q,MATCH(I$2,List!$P:$P,0)))
* INDEX(List!$R:$R,MATCH(I$2,List!$P:$P,0)))</f>
        <v>0</v>
      </c>
      <c r="J85" s="357">
        <f ca="1">IF(
COUNTIFS('Project Follow up - Base'!$S$20:$S$96,J$2,'Project Follow up - Base'!$F$20:$F$96,$C85)&lt;= INDEX(List!$Q:$Q,MATCH(J$2,List!$P:$P,0)),
0,
(COUNTIFS('Project Follow up - Base'!$S$20:$S$96,J$2,'Project Follow up - Base'!$F$20:$F$96,$C85)
- INDEX(List!$Q:$Q,MATCH(J$2,List!$P:$P,0)))
* INDEX(List!$R:$R,MATCH(J$2,List!$P:$P,0)))</f>
        <v>0</v>
      </c>
      <c r="K85" s="357">
        <f ca="1">IF(
COUNTIFS('Project Follow up - Base'!$S$20:$S$96,K$2,'Project Follow up - Base'!$F$20:$F$96,$C85)&lt;= INDEX(List!$Q:$Q,MATCH(K$2,List!$P:$P,0)),
0,
(COUNTIFS('Project Follow up - Base'!$S$20:$S$96,K$2,'Project Follow up - Base'!$F$20:$F$96,$C85)
- INDEX(List!$Q:$Q,MATCH(K$2,List!$P:$P,0)))
* INDEX(List!$R:$R,MATCH(K$2,List!$P:$P,0)))</f>
        <v>0</v>
      </c>
      <c r="L85" s="357">
        <f ca="1">IF(
COUNTIFS('Project Follow up - Base'!$S$20:$S$96,L$2,'Project Follow up - Base'!$F$20:$F$96,$C85)&lt;= INDEX(List!$Q:$Q,MATCH(L$2,List!$P:$P,0)),
0,
(COUNTIFS('Project Follow up - Base'!$S$20:$S$96,L$2,'Project Follow up - Base'!$F$20:$F$96,$C85)
- INDEX(List!$Q:$Q,MATCH(L$2,List!$P:$P,0)))
* INDEX(List!$R:$R,MATCH(L$2,List!$P:$P,0)))</f>
        <v>0</v>
      </c>
      <c r="M85" s="357">
        <f ca="1">IF(
COUNTIFS('Project Follow up - Base'!$S$20:$S$96,M$2,'Project Follow up - Base'!$F$20:$F$96,$C85)&lt;= INDEX(List!$Q:$Q,MATCH(M$2,List!$P:$P,0)),
0,
(COUNTIFS('Project Follow up - Base'!$S$20:$S$96,M$2,'Project Follow up - Base'!$F$20:$F$96,$C85)
- INDEX(List!$Q:$Q,MATCH(M$2,List!$P:$P,0)))
* INDEX(List!$R:$R,MATCH(M$2,List!$P:$P,0)))</f>
        <v>0</v>
      </c>
      <c r="N85" s="357">
        <f ca="1">IF(
COUNTIFS('Project Follow up - Base'!$S$20:$S$96,N$2,'Project Follow up - Base'!$F$20:$F$96,$C85)&lt;= INDEX(List!$Q:$Q,MATCH(N$2,List!$P:$P,0)),
0,
(COUNTIFS('Project Follow up - Base'!$S$20:$S$96,N$2,'Project Follow up - Base'!$F$20:$F$96,$C85)
- INDEX(List!$Q:$Q,MATCH(N$2,List!$P:$P,0)))
* INDEX(List!$R:$R,MATCH(N$2,List!$P:$P,0)))</f>
        <v>0</v>
      </c>
      <c r="O85" s="357">
        <f ca="1">IF(
COUNTIFS('Project Follow up - Base'!$S$20:$S$96,O$2,'Project Follow up - Base'!$F$20:$F$96,$C85)&lt;= INDEX(List!$Q:$Q,MATCH(O$2,List!$P:$P,0)),
0,
(COUNTIFS('Project Follow up - Base'!$S$20:$S$96,O$2,'Project Follow up - Base'!$F$20:$F$96,$C85)
- INDEX(List!$Q:$Q,MATCH(O$2,List!$P:$P,0)))
* INDEX(List!$R:$R,MATCH(O$2,List!$P:$P,0)))</f>
        <v>0</v>
      </c>
      <c r="P85" s="357">
        <f ca="1">IF(
COUNTIFS('Project Follow up - Base'!$S$20:$S$96,P$2,'Project Follow up - Base'!$F$20:$F$96,$C85)&lt;= INDEX(List!$Q:$Q,MATCH(P$2,List!$P:$P,0)),
0,
(COUNTIFS('Project Follow up - Base'!$S$20:$S$96,P$2,'Project Follow up - Base'!$F$20:$F$96,$C85)
- INDEX(List!$Q:$Q,MATCH(P$2,List!$P:$P,0)))
* INDEX(List!$R:$R,MATCH(P$2,List!$P:$P,0)))</f>
        <v>0</v>
      </c>
      <c r="Q85" s="357">
        <f ca="1">IF(
COUNTIFS('Project Follow up - Base'!$S$20:$S$96,Q$2,'Project Follow up - Base'!$F$20:$F$96,$C85)&lt;= INDEX(List!$Q:$Q,MATCH(Q$2,List!$P:$P,0)),
0,
(COUNTIFS('Project Follow up - Base'!$S$20:$S$96,Q$2,'Project Follow up - Base'!$F$20:$F$96,$C85)
- INDEX(List!$Q:$Q,MATCH(Q$2,List!$P:$P,0)))
* INDEX(List!$R:$R,MATCH(Q$2,List!$P:$P,0)))</f>
        <v>0</v>
      </c>
      <c r="R85" s="357">
        <f ca="1">IF(
COUNTIFS('Project Follow up - Base'!$S$20:$S$96,R$2,'Project Follow up - Base'!$F$20:$F$96,$C85)&lt;= INDEX(List!$Q:$Q,MATCH(R$2,List!$P:$P,0)),
0,
(COUNTIFS('Project Follow up - Base'!$S$20:$S$96,R$2,'Project Follow up - Base'!$F$20:$F$96,$C85)
- INDEX(List!$Q:$Q,MATCH(R$2,List!$P:$P,0)))
* INDEX(List!$R:$R,MATCH(R$2,List!$P:$P,0)))</f>
        <v>0</v>
      </c>
      <c r="S85" s="357">
        <f ca="1">IF(
COUNTIFS('Project Follow up - Base'!$S$20:$S$96,S$2,'Project Follow up - Base'!$F$20:$F$96,$C85)&lt;= INDEX(List!$Q:$Q,MATCH(S$2,List!$P:$P,0)),
0,
(COUNTIFS('Project Follow up - Base'!$S$20:$S$96,S$2,'Project Follow up - Base'!$F$20:$F$96,$C85)
- INDEX(List!$Q:$Q,MATCH(S$2,List!$P:$P,0)))
* INDEX(List!$R:$R,MATCH(S$2,List!$P:$P,0)))</f>
        <v>0</v>
      </c>
      <c r="T85" s="357">
        <f ca="1">IF(
COUNTIFS('Project Follow up - Base'!$S$20:$S$96,T$2,'Project Follow up - Base'!$F$20:$F$96,$C85)&lt;= INDEX(List!$Q:$Q,MATCH(T$2,List!$P:$P,0)),
0,
(COUNTIFS('Project Follow up - Base'!$S$20:$S$96,T$2,'Project Follow up - Base'!$F$20:$F$96,$C85)
- INDEX(List!$Q:$Q,MATCH(T$2,List!$P:$P,0)))
* INDEX(List!$R:$R,MATCH(T$2,List!$P:$P,0)))</f>
        <v>0</v>
      </c>
      <c r="U85" s="357">
        <f ca="1">IF(
COUNTIFS('Project Follow up - Base'!$S$20:$S$96,U$2,'Project Follow up - Base'!$F$20:$F$96,$C85)&lt;= INDEX(List!$Q:$Q,MATCH(U$2,List!$P:$P,0)),
0,
(COUNTIFS('Project Follow up - Base'!$S$20:$S$96,U$2,'Project Follow up - Base'!$F$20:$F$96,$C85)
- INDEX(List!$Q:$Q,MATCH(U$2,List!$P:$P,0)))
* INDEX(List!$R:$R,MATCH(U$2,List!$P:$P,0)))</f>
        <v>0</v>
      </c>
      <c r="V85" s="357">
        <f ca="1">IF(
COUNTIFS('Project Follow up - Base'!$S$20:$S$96,V$2,'Project Follow up - Base'!$F$20:$F$96,$C85)&lt;= INDEX(List!$Q:$Q,MATCH(V$2,List!$P:$P,0)),
0,
(COUNTIFS('Project Follow up - Base'!$S$20:$S$96,V$2,'Project Follow up - Base'!$F$20:$F$96,$C85)
- INDEX(List!$Q:$Q,MATCH(V$2,List!$P:$P,0)))
* INDEX(List!$R:$R,MATCH(V$2,List!$P:$P,0)))</f>
        <v>0</v>
      </c>
      <c r="W85" s="357">
        <f ca="1">IF(
COUNTIFS('Project Follow up - Base'!$S$20:$S$96,W$2,'Project Follow up - Base'!$F$20:$F$96,$C85)&lt;= INDEX(List!$Q:$Q,MATCH(W$2,List!$P:$P,0)),
0,
(COUNTIFS('Project Follow up - Base'!$S$20:$S$96,W$2,'Project Follow up - Base'!$F$20:$F$96,$C85)
- INDEX(List!$Q:$Q,MATCH(W$2,List!$P:$P,0)))
* INDEX(List!$R:$R,MATCH(W$2,List!$P:$P,0)))</f>
        <v>0</v>
      </c>
      <c r="X85" s="357">
        <f ca="1">IF(
COUNTIFS('Project Follow up - Base'!$S$20:$S$96,X$2,'Project Follow up - Base'!$F$20:$F$96,$C85)&lt;= INDEX(List!$Q:$Q,MATCH(X$2,List!$P:$P,0)),
0,
(COUNTIFS('Project Follow up - Base'!$S$20:$S$96,X$2,'Project Follow up - Base'!$F$20:$F$96,$C85)
- INDEX(List!$Q:$Q,MATCH(X$2,List!$P:$P,0)))
* INDEX(List!$R:$R,MATCH(X$2,List!$P:$P,0)))</f>
        <v>0</v>
      </c>
      <c r="Y85" s="357">
        <f ca="1">IF(
COUNTIFS('Project Follow up - Base'!$S$20:$S$96,Y$2,'Project Follow up - Base'!$F$20:$F$96,$C85)&lt;= INDEX(List!$Q:$Q,MATCH(Y$2,List!$P:$P,0)),
0,
(COUNTIFS('Project Follow up - Base'!$S$20:$S$96,Y$2,'Project Follow up - Base'!$F$20:$F$96,$C85)
- INDEX(List!$Q:$Q,MATCH(Y$2,List!$P:$P,0)))
* INDEX(List!$R:$R,MATCH(Y$2,List!$P:$P,0)))</f>
        <v>0</v>
      </c>
      <c r="Z85" s="357">
        <f ca="1">IF(
COUNTIFS('Project Follow up - Base'!$S$20:$S$96,Z$2,'Project Follow up - Base'!$F$20:$F$96,$C85)&lt;= INDEX(List!$Q:$Q,MATCH(Z$2,List!$P:$P,0)),
0,
(COUNTIFS('Project Follow up - Base'!$S$20:$S$96,Z$2,'Project Follow up - Base'!$F$20:$F$96,$C85)
- INDEX(List!$Q:$Q,MATCH(Z$2,List!$P:$P,0)))
* INDEX(List!$R:$R,MATCH(Z$2,List!$P:$P,0)))</f>
        <v>0</v>
      </c>
      <c r="AA85" s="357">
        <f ca="1">IF(
COUNTIFS('Project Follow up - Base'!$S$20:$S$96,AA$2,'Project Follow up - Base'!$F$20:$F$96,$C85)&lt;= INDEX(List!$Q:$Q,MATCH(AA$2,List!$P:$P,0)),
0,
(COUNTIFS('Project Follow up - Base'!$S$20:$S$96,AA$2,'Project Follow up - Base'!$F$20:$F$96,$C85)
- INDEX(List!$Q:$Q,MATCH(AA$2,List!$P:$P,0)))
* INDEX(List!$R:$R,MATCH(AA$2,List!$P:$P,0)))</f>
        <v>0</v>
      </c>
      <c r="AB85" s="357">
        <f ca="1">IF(
COUNTIFS('Project Follow up - Base'!$S$20:$S$96,AB$2,'Project Follow up - Base'!$F$20:$F$96,$C85)&lt;= INDEX(List!$Q:$Q,MATCH(AB$2,List!$P:$P,0)),
0,
(COUNTIFS('Project Follow up - Base'!$S$20:$S$96,AB$2,'Project Follow up - Base'!$F$20:$F$96,$C85)
- INDEX(List!$Q:$Q,MATCH(AB$2,List!$P:$P,0)))
* INDEX(List!$R:$R,MATCH(AB$2,List!$P:$P,0)))</f>
        <v>0</v>
      </c>
      <c r="AC85" s="357">
        <f ca="1">IF(
COUNTIFS('Project Follow up - Base'!$S$20:$S$96,AC$2,'Project Follow up - Base'!$F$20:$F$96,$C85)&lt;= INDEX(List!$Q:$Q,MATCH(AC$2,List!$P:$P,0)),
0,
(COUNTIFS('Project Follow up - Base'!$S$20:$S$96,AC$2,'Project Follow up - Base'!$F$20:$F$96,$C85)
- INDEX(List!$Q:$Q,MATCH(AC$2,List!$P:$P,0)))
* INDEX(List!$R:$R,MATCH(AC$2,List!$P:$P,0)))</f>
        <v>0</v>
      </c>
      <c r="AD85" s="357">
        <f ca="1">IF(
COUNTIFS('Project Follow up - Base'!$S$20:$S$96,AD$2,'Project Follow up - Base'!$F$20:$F$96,$C85)&lt;= INDEX(List!$Q:$Q,MATCH(AD$2,List!$P:$P,0)),
0,
(COUNTIFS('Project Follow up - Base'!$S$20:$S$96,AD$2,'Project Follow up - Base'!$F$20:$F$96,$C85)
- INDEX(List!$Q:$Q,MATCH(AD$2,List!$P:$P,0)))
* INDEX(List!$R:$R,MATCH(AD$2,List!$P:$P,0)))</f>
        <v>0</v>
      </c>
      <c r="AE85" s="357">
        <f ca="1">IF(
COUNTIFS('Project Follow up - Base'!$S$20:$S$96,AE$2,'Project Follow up - Base'!$F$20:$F$96,$C85)&lt;= INDEX(List!$Q:$Q,MATCH(AE$2,List!$P:$P,0)),
0,
(COUNTIFS('Project Follow up - Base'!$S$20:$S$96,AE$2,'Project Follow up - Base'!$F$20:$F$96,$C85)
- INDEX(List!$Q:$Q,MATCH(AE$2,List!$P:$P,0)))
* INDEX(List!$R:$R,MATCH(AE$2,List!$P:$P,0)))</f>
        <v>0</v>
      </c>
      <c r="AF85" s="357">
        <f ca="1">IF(
COUNTIFS('Project Follow up - Base'!$S$20:$S$96,AF$2,'Project Follow up - Base'!$F$20:$F$96,$C85)&lt;= INDEX(List!$Q:$Q,MATCH(AF$2,List!$P:$P,0)),
0,
(COUNTIFS('Project Follow up - Base'!$S$20:$S$96,AF$2,'Project Follow up - Base'!$F$20:$F$96,$C85)
- INDEX(List!$Q:$Q,MATCH(AF$2,List!$P:$P,0)))
* INDEX(List!$R:$R,MATCH(AF$2,List!$P:$P,0)))</f>
        <v>0</v>
      </c>
      <c r="AG85" s="357">
        <f ca="1">IF(
COUNTIFS('Project Follow up - Base'!$S$20:$S$96,AG$2,'Project Follow up - Base'!$F$20:$F$96,$C85)&lt;= INDEX(List!$Q:$Q,MATCH(AG$2,List!$P:$P,0)),
0,
(COUNTIFS('Project Follow up - Base'!$S$20:$S$96,AG$2,'Project Follow up - Base'!$F$20:$F$96,$C85)
- INDEX(List!$Q:$Q,MATCH(AG$2,List!$P:$P,0)))
* INDEX(List!$R:$R,MATCH(AG$2,List!$P:$P,0)))</f>
        <v>0</v>
      </c>
      <c r="AH85" s="357">
        <f ca="1">IF(
COUNTIFS('Project Follow up - Base'!$S$20:$S$96,AH$2,'Project Follow up - Base'!$F$20:$F$96,$C85)&lt;= INDEX(List!$Q:$Q,MATCH(AH$2,List!$P:$P,0)),
0,
(COUNTIFS('Project Follow up - Base'!$S$20:$S$96,AH$2,'Project Follow up - Base'!$F$20:$F$96,$C85)
- INDEX(List!$Q:$Q,MATCH(AH$2,List!$P:$P,0)))
* INDEX(List!$R:$R,MATCH(AH$2,List!$P:$P,0)))</f>
        <v>0</v>
      </c>
      <c r="AI85" s="357">
        <f ca="1">IF(
COUNTIFS('Project Follow up - Base'!$S$20:$S$96,AI$2,'Project Follow up - Base'!$F$20:$F$96,$C85)&lt;= INDEX(List!$Q:$Q,MATCH(AI$2,List!$P:$P,0)),
0,
(COUNTIFS('Project Follow up - Base'!$S$20:$S$96,AI$2,'Project Follow up - Base'!$F$20:$F$96,$C85)
- INDEX(List!$Q:$Q,MATCH(AI$2,List!$P:$P,0)))
* INDEX(List!$R:$R,MATCH(AI$2,List!$P:$P,0)))</f>
        <v>0</v>
      </c>
      <c r="AJ85" s="357">
        <f ca="1">IF(
COUNTIFS('Project Follow up - Base'!$S$20:$S$96,AJ$2,'Project Follow up - Base'!$F$20:$F$96,$C85)&lt;= INDEX(List!$Q:$Q,MATCH(AJ$2,List!$P:$P,0)),
0,
(COUNTIFS('Project Follow up - Base'!$S$20:$S$96,AJ$2,'Project Follow up - Base'!$F$20:$F$96,$C85)
- INDEX(List!$Q:$Q,MATCH(AJ$2,List!$P:$P,0)))
* INDEX(List!$R:$R,MATCH(AJ$2,List!$P:$P,0)))</f>
        <v>0</v>
      </c>
      <c r="AK85" s="357">
        <f ca="1">IF(
COUNTIFS('Project Follow up - Base'!$S$20:$S$96,AK$2,'Project Follow up - Base'!$F$20:$F$96,$C85)&lt;= INDEX(List!$Q:$Q,MATCH(AK$2,List!$P:$P,0)),
0,
(COUNTIFS('Project Follow up - Base'!$S$20:$S$96,AK$2,'Project Follow up - Base'!$F$20:$F$96,$C85)
- INDEX(List!$Q:$Q,MATCH(AK$2,List!$P:$P,0)))
* INDEX(List!$R:$R,MATCH(AK$2,List!$P:$P,0)))</f>
        <v>0</v>
      </c>
      <c r="AL85" s="357">
        <f ca="1">IF(
COUNTIFS('Project Follow up - Base'!$S$20:$S$96,AL$2,'Project Follow up - Base'!$F$20:$F$96,$C85)&lt;= INDEX(List!$Q:$Q,MATCH(AL$2,List!$P:$P,0)),
0,
(COUNTIFS('Project Follow up - Base'!$S$20:$S$96,AL$2,'Project Follow up - Base'!$F$20:$F$96,$C85)
- INDEX(List!$Q:$Q,MATCH(AL$2,List!$P:$P,0)))
* INDEX(List!$R:$R,MATCH(AL$2,List!$P:$P,0)))</f>
        <v>0</v>
      </c>
      <c r="AM85" s="357">
        <f ca="1">IF(
COUNTIFS('Project Follow up - Base'!$S$20:$S$96,AM$2,'Project Follow up - Base'!$F$20:$F$96,$C85)&lt;= INDEX(List!$Q:$Q,MATCH(AM$2,List!$P:$P,0)),
0,
(COUNTIFS('Project Follow up - Base'!$S$20:$S$96,AM$2,'Project Follow up - Base'!$F$20:$F$96,$C85)
- INDEX(List!$Q:$Q,MATCH(AM$2,List!$P:$P,0)))
* INDEX(List!$R:$R,MATCH(AM$2,List!$P:$P,0)))</f>
        <v>0</v>
      </c>
      <c r="AN85" s="357">
        <f ca="1">IF(
COUNTIFS('Project Follow up - Base'!$S$20:$S$96,AN$2,'Project Follow up - Base'!$F$20:$F$96,$C85)&lt;= INDEX(List!$Q:$Q,MATCH(AN$2,List!$P:$P,0)),
0,
(COUNTIFS('Project Follow up - Base'!$S$20:$S$96,AN$2,'Project Follow up - Base'!$F$20:$F$96,$C85)
- INDEX(List!$Q:$Q,MATCH(AN$2,List!$P:$P,0)))
* INDEX(List!$R:$R,MATCH(AN$2,List!$P:$P,0)))</f>
        <v>0</v>
      </c>
      <c r="AO85" s="357">
        <f ca="1">IF(
COUNTIFS('Project Follow up - Base'!$S$20:$S$96,AO$2,'Project Follow up - Base'!$F$20:$F$96,$C85)&lt;= INDEX(List!$Q:$Q,MATCH(AO$2,List!$P:$P,0)),
0,
(COUNTIFS('Project Follow up - Base'!$S$20:$S$96,AO$2,'Project Follow up - Base'!$F$20:$F$96,$C85)
- INDEX(List!$Q:$Q,MATCH(AO$2,List!$P:$P,0)))
* INDEX(List!$R:$R,MATCH(AO$2,List!$P:$P,0)))</f>
        <v>0</v>
      </c>
      <c r="AP85" s="357">
        <f ca="1">IF(
COUNTIFS('Project Follow up - Base'!$S$20:$S$96,AP$2,'Project Follow up - Base'!$F$20:$F$96,$C85)&lt;= INDEX(List!$Q:$Q,MATCH(AP$2,List!$P:$P,0)),
0,
(COUNTIFS('Project Follow up - Base'!$S$20:$S$96,AP$2,'Project Follow up - Base'!$F$20:$F$96,$C85)
- INDEX(List!$Q:$Q,MATCH(AP$2,List!$P:$P,0)))
* INDEX(List!$R:$R,MATCH(AP$2,List!$P:$P,0)))</f>
        <v>0</v>
      </c>
      <c r="AQ85" s="357">
        <f ca="1">IF(
COUNTIFS('Project Follow up - Base'!$S$20:$S$96,AQ$2,'Project Follow up - Base'!$F$20:$F$96,$C85)&lt;= INDEX(List!$Q:$Q,MATCH(AQ$2,List!$P:$P,0)),
0,
(COUNTIFS('Project Follow up - Base'!$S$20:$S$96,AQ$2,'Project Follow up - Base'!$F$20:$F$96,$C85)
- INDEX(List!$Q:$Q,MATCH(AQ$2,List!$P:$P,0)))
* INDEX(List!$R:$R,MATCH(AQ$2,List!$P:$P,0)))</f>
        <v>0</v>
      </c>
      <c r="AR85" s="357">
        <f ca="1">IF(
COUNTIFS('Project Follow up - Base'!$S$20:$S$96,AR$2,'Project Follow up - Base'!$F$20:$F$96,$C85)&lt;= INDEX(List!$Q:$Q,MATCH(AR$2,List!$P:$P,0)),
0,
(COUNTIFS('Project Follow up - Base'!$S$20:$S$96,AR$2,'Project Follow up - Base'!$F$20:$F$96,$C85)
- INDEX(List!$Q:$Q,MATCH(AR$2,List!$P:$P,0)))
* INDEX(List!$R:$R,MATCH(AR$2,List!$P:$P,0)))</f>
        <v>0</v>
      </c>
      <c r="AS85" s="357">
        <f ca="1">IF(
COUNTIFS('Project Follow up - Base'!$S$20:$S$96,AS$2,'Project Follow up - Base'!$F$20:$F$96,$C85)&lt;= INDEX(List!$Q:$Q,MATCH(AS$2,List!$P:$P,0)),
0,
(COUNTIFS('Project Follow up - Base'!$S$20:$S$96,AS$2,'Project Follow up - Base'!$F$20:$F$96,$C85)
- INDEX(List!$Q:$Q,MATCH(AS$2,List!$P:$P,0)))
* INDEX(List!$R:$R,MATCH(AS$2,List!$P:$P,0)))</f>
        <v>0</v>
      </c>
      <c r="AT85" s="357">
        <f ca="1">IF(
COUNTIFS('Project Follow up - Base'!$S$20:$S$96,AT$2,'Project Follow up - Base'!$F$20:$F$96,$C85)&lt;= INDEX(List!$Q:$Q,MATCH(AT$2,List!$P:$P,0)),
0,
(COUNTIFS('Project Follow up - Base'!$S$20:$S$96,AT$2,'Project Follow up - Base'!$F$20:$F$96,$C85)
- INDEX(List!$Q:$Q,MATCH(AT$2,List!$P:$P,0)))
* INDEX(List!$R:$R,MATCH(AT$2,List!$P:$P,0)))</f>
        <v>0</v>
      </c>
      <c r="AU85" s="357">
        <f ca="1">IF(
COUNTIFS('Project Follow up - Base'!$S$20:$S$96,AU$2,'Project Follow up - Base'!$F$20:$F$96,$C85)&lt;= INDEX(List!$Q:$Q,MATCH(AU$2,List!$P:$P,0)),
0,
(COUNTIFS('Project Follow up - Base'!$S$20:$S$96,AU$2,'Project Follow up - Base'!$F$20:$F$96,$C85)
- INDEX(List!$Q:$Q,MATCH(AU$2,List!$P:$P,0)))
* INDEX(List!$R:$R,MATCH(AU$2,List!$P:$P,0)))</f>
        <v>0</v>
      </c>
      <c r="AV85" s="357">
        <f ca="1">IF(
COUNTIFS('Project Follow up - Base'!$S$20:$S$96,AV$2,'Project Follow up - Base'!$F$20:$F$96,$C85)&lt;= INDEX(List!$Q:$Q,MATCH(AV$2,List!$P:$P,0)),
0,
(COUNTIFS('Project Follow up - Base'!$S$20:$S$96,AV$2,'Project Follow up - Base'!$F$20:$F$96,$C85)
- INDEX(List!$Q:$Q,MATCH(AV$2,List!$P:$P,0)))
* INDEX(List!$R:$R,MATCH(AV$2,List!$P:$P,0)))</f>
        <v>0</v>
      </c>
      <c r="AW85" s="357">
        <f ca="1">IF(
COUNTIFS('Project Follow up - Base'!$S$20:$S$96,AW$2,'Project Follow up - Base'!$F$20:$F$96,$C85)&lt;= INDEX(List!$Q:$Q,MATCH(AW$2,List!$P:$P,0)),
0,
(COUNTIFS('Project Follow up - Base'!$S$20:$S$96,AW$2,'Project Follow up - Base'!$F$20:$F$96,$C85)
- INDEX(List!$Q:$Q,MATCH(AW$2,List!$P:$P,0)))
* INDEX(List!$R:$R,MATCH(AW$2,List!$P:$P,0)))</f>
        <v>0</v>
      </c>
      <c r="AX85" s="357">
        <f ca="1">IF(
COUNTIFS('Project Follow up - Base'!$S$20:$S$96,AX$2,'Project Follow up - Base'!$F$20:$F$96,$C85)&lt;= INDEX(List!$Q:$Q,MATCH(AX$2,List!$P:$P,0)),
0,
(COUNTIFS('Project Follow up - Base'!$S$20:$S$96,AX$2,'Project Follow up - Base'!$F$20:$F$96,$C85)
- INDEX(List!$Q:$Q,MATCH(AX$2,List!$P:$P,0)))
* INDEX(List!$R:$R,MATCH(AX$2,List!$P:$P,0)))</f>
        <v>0</v>
      </c>
      <c r="AY85" s="357">
        <f ca="1">IF(
COUNTIFS('Project Follow up - Base'!$S$20:$S$96,AY$2,'Project Follow up - Base'!$F$20:$F$96,$C85)&lt;= INDEX(List!$Q:$Q,MATCH(AY$2,List!$P:$P,0)),
0,
(COUNTIFS('Project Follow up - Base'!$S$20:$S$96,AY$2,'Project Follow up - Base'!$F$20:$F$96,$C85)
- INDEX(List!$Q:$Q,MATCH(AY$2,List!$P:$P,0)))
* INDEX(List!$R:$R,MATCH(AY$2,List!$P:$P,0)))</f>
        <v>0</v>
      </c>
      <c r="AZ85" s="357">
        <f ca="1">IF(
COUNTIFS('Project Follow up - Base'!$S$20:$S$96,AZ$2,'Project Follow up - Base'!$F$20:$F$96,$C85)&lt;= INDEX(List!$Q:$Q,MATCH(AZ$2,List!$P:$P,0)),
0,
(COUNTIFS('Project Follow up - Base'!$S$20:$S$96,AZ$2,'Project Follow up - Base'!$F$20:$F$96,$C85)
- INDEX(List!$Q:$Q,MATCH(AZ$2,List!$P:$P,0)))
* INDEX(List!$R:$R,MATCH(AZ$2,List!$P:$P,0)))</f>
        <v>0</v>
      </c>
      <c r="BA85" s="357">
        <f ca="1">IF(
COUNTIFS('Project Follow up - Base'!$S$20:$S$96,BA$2,'Project Follow up - Base'!$F$20:$F$96,$C85)&lt;= INDEX(List!$Q:$Q,MATCH(BA$2,List!$P:$P,0)),
0,
(COUNTIFS('Project Follow up - Base'!$S$20:$S$96,BA$2,'Project Follow up - Base'!$F$20:$F$96,$C85)
- INDEX(List!$Q:$Q,MATCH(BA$2,List!$P:$P,0)))
* INDEX(List!$R:$R,MATCH(BA$2,List!$P:$P,0)))</f>
        <v>0</v>
      </c>
      <c r="BB85" s="357">
        <f ca="1">IF(
COUNTIFS('Project Follow up - Base'!$S$20:$S$96,BB$2,'Project Follow up - Base'!$F$20:$F$96,$C85)&lt;= INDEX(List!$Q:$Q,MATCH(BB$2,List!$P:$P,0)),
0,
(COUNTIFS('Project Follow up - Base'!$S$20:$S$96,BB$2,'Project Follow up - Base'!$F$20:$F$96,$C85)
- INDEX(List!$Q:$Q,MATCH(BB$2,List!$P:$P,0)))
* INDEX(List!$R:$R,MATCH(BB$2,List!$P:$P,0)))</f>
        <v>0</v>
      </c>
      <c r="BC85" s="357">
        <f ca="1">IF(
COUNTIFS('Project Follow up - Base'!$S$20:$S$96,BC$2,'Project Follow up - Base'!$F$20:$F$96,$C85)&lt;= INDEX(List!$Q:$Q,MATCH(BC$2,List!$P:$P,0)),
0,
(COUNTIFS('Project Follow up - Base'!$S$20:$S$96,BC$2,'Project Follow up - Base'!$F$20:$F$96,$C85)
- INDEX(List!$Q:$Q,MATCH(BC$2,List!$P:$P,0)))
* INDEX(List!$R:$R,MATCH(BC$2,List!$P:$P,0)))</f>
        <v>0</v>
      </c>
      <c r="BD85" s="357">
        <f ca="1">IF(
COUNTIFS('Project Follow up - Base'!$S$20:$S$96,BD$2,'Project Follow up - Base'!$F$20:$F$96,$C85)&lt;= INDEX(List!$Q:$Q,MATCH(BD$2,List!$P:$P,0)),
0,
(COUNTIFS('Project Follow up - Base'!$S$20:$S$96,BD$2,'Project Follow up - Base'!$F$20:$F$96,$C85)
- INDEX(List!$Q:$Q,MATCH(BD$2,List!$P:$P,0)))
* INDEX(List!$R:$R,MATCH(BD$2,List!$P:$P,0)))</f>
        <v>0</v>
      </c>
      <c r="BE85" s="357">
        <f ca="1">IF(
COUNTIFS('Project Follow up - Base'!$S$20:$S$96,BE$2,'Project Follow up - Base'!$F$20:$F$96,$C85)&lt;= INDEX(List!$Q:$Q,MATCH(BE$2,List!$P:$P,0)),
0,
(COUNTIFS('Project Follow up - Base'!$S$20:$S$96,BE$2,'Project Follow up - Base'!$F$20:$F$96,$C85)
- INDEX(List!$Q:$Q,MATCH(BE$2,List!$P:$P,0)))
* INDEX(List!$R:$R,MATCH(BE$2,List!$P:$P,0)))</f>
        <v>0</v>
      </c>
      <c r="BF85" s="357">
        <f ca="1">IF(
COUNTIFS('Project Follow up - Base'!$S$20:$S$96,BF$2,'Project Follow up - Base'!$F$20:$F$96,$C85)&lt;= INDEX(List!$Q:$Q,MATCH(BF$2,List!$P:$P,0)),
0,
(COUNTIFS('Project Follow up - Base'!$S$20:$S$96,BF$2,'Project Follow up - Base'!$F$20:$F$96,$C85)
- INDEX(List!$Q:$Q,MATCH(BF$2,List!$P:$P,0)))
* INDEX(List!$R:$R,MATCH(BF$2,List!$P:$P,0)))</f>
        <v>0</v>
      </c>
      <c r="BG85" s="357">
        <f ca="1">IF(
COUNTIFS('Project Follow up - Base'!$S$20:$S$96,BG$2,'Project Follow up - Base'!$F$20:$F$96,$C85)&lt;= INDEX(List!$Q:$Q,MATCH(BG$2,List!$P:$P,0)),
0,
(COUNTIFS('Project Follow up - Base'!$S$20:$S$96,BG$2,'Project Follow up - Base'!$F$20:$F$96,$C85)
- INDEX(List!$Q:$Q,MATCH(BG$2,List!$P:$P,0)))
* INDEX(List!$R:$R,MATCH(BG$2,List!$P:$P,0)))</f>
        <v>0</v>
      </c>
      <c r="BH85" s="357">
        <f ca="1">IF(
COUNTIFS('Project Follow up - Base'!$S$20:$S$96,BH$2,'Project Follow up - Base'!$F$20:$F$96,$C85)&lt;= INDEX(List!$Q:$Q,MATCH(BH$2,List!$P:$P,0)),
0,
(COUNTIFS('Project Follow up - Base'!$S$20:$S$96,BH$2,'Project Follow up - Base'!$F$20:$F$96,$C85)
- INDEX(List!$Q:$Q,MATCH(BH$2,List!$P:$P,0)))
* INDEX(List!$R:$R,MATCH(BH$2,List!$P:$P,0)))</f>
        <v>0</v>
      </c>
      <c r="BI85" s="357">
        <f ca="1">IF(
COUNTIFS('Project Follow up - Base'!$S$20:$S$96,BI$2,'Project Follow up - Base'!$F$20:$F$96,$C85)&lt;= INDEX(List!$Q:$Q,MATCH(BI$2,List!$P:$P,0)),
0,
(COUNTIFS('Project Follow up - Base'!$S$20:$S$96,BI$2,'Project Follow up - Base'!$F$20:$F$96,$C85)
- INDEX(List!$Q:$Q,MATCH(BI$2,List!$P:$P,0)))
* INDEX(List!$R:$R,MATCH(BI$2,List!$P:$P,0)))</f>
        <v>0</v>
      </c>
      <c r="BJ85" s="357">
        <f ca="1">IF(
COUNTIFS('Project Follow up - Base'!$S$20:$S$96,BJ$2,'Project Follow up - Base'!$F$20:$F$96,$C85)&lt;= INDEX(List!$Q:$Q,MATCH(BJ$2,List!$P:$P,0)),
0,
(COUNTIFS('Project Follow up - Base'!$S$20:$S$96,BJ$2,'Project Follow up - Base'!$F$20:$F$96,$C85)
- INDEX(List!$Q:$Q,MATCH(BJ$2,List!$P:$P,0)))
* INDEX(List!$R:$R,MATCH(BJ$2,List!$P:$P,0)))</f>
        <v>0</v>
      </c>
      <c r="BK85" s="357">
        <f ca="1">IF(
COUNTIFS('Project Follow up - Base'!$S$20:$S$96,BK$2,'Project Follow up - Base'!$F$20:$F$96,$C85)&lt;= INDEX(List!$Q:$Q,MATCH(BK$2,List!$P:$P,0)),
0,
(COUNTIFS('Project Follow up - Base'!$S$20:$S$96,BK$2,'Project Follow up - Base'!$F$20:$F$96,$C85)
- INDEX(List!$Q:$Q,MATCH(BK$2,List!$P:$P,0)))
* INDEX(List!$R:$R,MATCH(BK$2,List!$P:$P,0)))</f>
        <v>0</v>
      </c>
      <c r="BL85" s="357">
        <f ca="1">IF(
COUNTIFS('Project Follow up - Base'!$S$20:$S$96,BL$2,'Project Follow up - Base'!$F$20:$F$96,$C85)&lt;= INDEX(List!$Q:$Q,MATCH(BL$2,List!$P:$P,0)),
0,
(COUNTIFS('Project Follow up - Base'!$S$20:$S$96,BL$2,'Project Follow up - Base'!$F$20:$F$96,$C85)
- INDEX(List!$Q:$Q,MATCH(BL$2,List!$P:$P,0)))
* INDEX(List!$R:$R,MATCH(BL$2,List!$P:$P,0)))</f>
        <v>0</v>
      </c>
      <c r="BM85" s="357">
        <f ca="1">IF(
COUNTIFS('Project Follow up - Base'!$S$20:$S$96,BM$2,'Project Follow up - Base'!$F$20:$F$96,$C85)&lt;= INDEX(List!$Q:$Q,MATCH(BM$2,List!$P:$P,0)),
0,
(COUNTIFS('Project Follow up - Base'!$S$20:$S$96,BM$2,'Project Follow up - Base'!$F$20:$F$96,$C85)
- INDEX(List!$Q:$Q,MATCH(BM$2,List!$P:$P,0)))
* INDEX(List!$R:$R,MATCH(BM$2,List!$P:$P,0)))</f>
        <v>0</v>
      </c>
      <c r="BN85" s="357">
        <f ca="1">IF(
COUNTIFS('Project Follow up - Base'!$S$20:$S$96,BN$2,'Project Follow up - Base'!$F$20:$F$96,$C85)&lt;= INDEX(List!$Q:$Q,MATCH(BN$2,List!$P:$P,0)),
0,
(COUNTIFS('Project Follow up - Base'!$S$20:$S$96,BN$2,'Project Follow up - Base'!$F$20:$F$96,$C85)
- INDEX(List!$Q:$Q,MATCH(BN$2,List!$P:$P,0)))
* INDEX(List!$R:$R,MATCH(BN$2,List!$P:$P,0)))</f>
        <v>0</v>
      </c>
      <c r="BO85" s="357">
        <f ca="1">IF(
COUNTIFS('Project Follow up - Base'!$S$20:$S$96,BO$2,'Project Follow up - Base'!$F$20:$F$96,$C85)&lt;= INDEX(List!$Q:$Q,MATCH(BO$2,List!$P:$P,0)),
0,
(COUNTIFS('Project Follow up - Base'!$S$20:$S$96,BO$2,'Project Follow up - Base'!$F$20:$F$96,$C85)
- INDEX(List!$Q:$Q,MATCH(BO$2,List!$P:$P,0)))
* INDEX(List!$R:$R,MATCH(BO$2,List!$P:$P,0)))</f>
        <v>0</v>
      </c>
      <c r="BP85" s="357">
        <f ca="1">IF(
COUNTIFS('Project Follow up - Base'!$S$20:$S$96,BP$2,'Project Follow up - Base'!$F$20:$F$96,$C85)&lt;= INDEX(List!$Q:$Q,MATCH(BP$2,List!$P:$P,0)),
0,
(COUNTIFS('Project Follow up - Base'!$S$20:$S$96,BP$2,'Project Follow up - Base'!$F$20:$F$96,$C85)
- INDEX(List!$Q:$Q,MATCH(BP$2,List!$P:$P,0)))
* INDEX(List!$R:$R,MATCH(BP$2,List!$P:$P,0)))</f>
        <v>0</v>
      </c>
      <c r="BQ85" s="357">
        <f ca="1">IF(
COUNTIFS('Project Follow up - Base'!$S$20:$S$96,BQ$2,'Project Follow up - Base'!$F$20:$F$96,$C85)&lt;= INDEX(List!$Q:$Q,MATCH(BQ$2,List!$P:$P,0)),
0,
(COUNTIFS('Project Follow up - Base'!$S$20:$S$96,BQ$2,'Project Follow up - Base'!$F$20:$F$96,$C85)
- INDEX(List!$Q:$Q,MATCH(BQ$2,List!$P:$P,0)))
* INDEX(List!$R:$R,MATCH(BQ$2,List!$P:$P,0)))</f>
        <v>0</v>
      </c>
      <c r="BR85" s="357">
        <f ca="1">IF(
COUNTIFS('Project Follow up - Base'!$S$20:$S$96,BR$2,'Project Follow up - Base'!$F$20:$F$96,$C85)&lt;= INDEX(List!$Q:$Q,MATCH(BR$2,List!$P:$P,0)),
0,
(COUNTIFS('Project Follow up - Base'!$S$20:$S$96,BR$2,'Project Follow up - Base'!$F$20:$F$96,$C85)
- INDEX(List!$Q:$Q,MATCH(BR$2,List!$P:$P,0)))
* INDEX(List!$R:$R,MATCH(BR$2,List!$P:$P,0)))</f>
        <v>0</v>
      </c>
      <c r="BS85" s="357">
        <f ca="1">IF(
COUNTIFS('Project Follow up - Base'!$S$20:$S$96,BS$2,'Project Follow up - Base'!$F$20:$F$96,$C85)&lt;= INDEX(List!$Q:$Q,MATCH(BS$2,List!$P:$P,0)),
0,
(COUNTIFS('Project Follow up - Base'!$S$20:$S$96,BS$2,'Project Follow up - Base'!$F$20:$F$96,$C85)
- INDEX(List!$Q:$Q,MATCH(BS$2,List!$P:$P,0)))
* INDEX(List!$R:$R,MATCH(BS$2,List!$P:$P,0)))</f>
        <v>0</v>
      </c>
      <c r="BT85" s="357">
        <f ca="1">IF(
COUNTIFS('Project Follow up - Base'!$S$20:$S$96,BT$2,'Project Follow up - Base'!$F$20:$F$96,$C85)&lt;= INDEX(List!$Q:$Q,MATCH(BT$2,List!$P:$P,0)),
0,
(COUNTIFS('Project Follow up - Base'!$S$20:$S$96,BT$2,'Project Follow up - Base'!$F$20:$F$96,$C85)
- INDEX(List!$Q:$Q,MATCH(BT$2,List!$P:$P,0)))
* INDEX(List!$R:$R,MATCH(BT$2,List!$P:$P,0)))</f>
        <v>0</v>
      </c>
      <c r="BU85" s="357">
        <f ca="1">IF(
COUNTIFS('Project Follow up - Base'!$S$20:$S$96,BU$2,'Project Follow up - Base'!$F$20:$F$96,$C85)&lt;= INDEX(List!$Q:$Q,MATCH(BU$2,List!$P:$P,0)),
0,
(COUNTIFS('Project Follow up - Base'!$S$20:$S$96,BU$2,'Project Follow up - Base'!$F$20:$F$96,$C85)
- INDEX(List!$Q:$Q,MATCH(BU$2,List!$P:$P,0)))
* INDEX(List!$R:$R,MATCH(BU$2,List!$P:$P,0)))</f>
        <v>0</v>
      </c>
      <c r="BV85" s="357">
        <f ca="1">IF(
COUNTIFS('Project Follow up - Base'!$S$20:$S$96,BV$2,'Project Follow up - Base'!$F$20:$F$96,$C85)&lt;= INDEX(List!$Q:$Q,MATCH(BV$2,List!$P:$P,0)),
0,
(COUNTIFS('Project Follow up - Base'!$S$20:$S$96,BV$2,'Project Follow up - Base'!$F$20:$F$96,$C85)
- INDEX(List!$Q:$Q,MATCH(BV$2,List!$P:$P,0)))
* INDEX(List!$R:$R,MATCH(BV$2,List!$P:$P,0)))</f>
        <v>0</v>
      </c>
      <c r="BW85" s="357">
        <f ca="1">IF(
COUNTIFS('Project Follow up - Base'!$S$20:$S$96,BW$2,'Project Follow up - Base'!$F$20:$F$96,$C85)&lt;= INDEX(List!$Q:$Q,MATCH(BW$2,List!$P:$P,0)),
0,
(COUNTIFS('Project Follow up - Base'!$S$20:$S$96,BW$2,'Project Follow up - Base'!$F$20:$F$96,$C85)
- INDEX(List!$Q:$Q,MATCH(BW$2,List!$P:$P,0)))
* INDEX(List!$R:$R,MATCH(BW$2,List!$P:$P,0)))</f>
        <v>0</v>
      </c>
      <c r="BX85" s="357">
        <f ca="1">IF(
COUNTIFS('Project Follow up - Base'!$S$20:$S$96,BX$2,'Project Follow up - Base'!$F$20:$F$96,$C85)&lt;= INDEX(List!$Q:$Q,MATCH(BX$2,List!$P:$P,0)),
0,
(COUNTIFS('Project Follow up - Base'!$S$20:$S$96,BX$2,'Project Follow up - Base'!$F$20:$F$96,$C85)
- INDEX(List!$Q:$Q,MATCH(BX$2,List!$P:$P,0)))
* INDEX(List!$R:$R,MATCH(BX$2,List!$P:$P,0)))</f>
        <v>0</v>
      </c>
      <c r="BY85" s="357">
        <f ca="1">IF(
COUNTIFS('Project Follow up - Base'!$S$20:$S$96,BY$2,'Project Follow up - Base'!$F$20:$F$96,$C85)&lt;= INDEX(List!$Q:$Q,MATCH(BY$2,List!$P:$P,0)),
0,
(COUNTIFS('Project Follow up - Base'!$S$20:$S$96,BY$2,'Project Follow up - Base'!$F$20:$F$96,$C85)
- INDEX(List!$Q:$Q,MATCH(BY$2,List!$P:$P,0)))
* INDEX(List!$R:$R,MATCH(BY$2,List!$P:$P,0)))</f>
        <v>0</v>
      </c>
      <c r="BZ85" s="357">
        <f ca="1">IF(
COUNTIFS('Project Follow up - Base'!$S$20:$S$96,BZ$2,'Project Follow up - Base'!$F$20:$F$96,$C85)&lt;= INDEX(List!$Q:$Q,MATCH(BZ$2,List!$P:$P,0)),
0,
(COUNTIFS('Project Follow up - Base'!$S$20:$S$96,BZ$2,'Project Follow up - Base'!$F$20:$F$96,$C85)
- INDEX(List!$Q:$Q,MATCH(BZ$2,List!$P:$P,0)))
* INDEX(List!$R:$R,MATCH(BZ$2,List!$P:$P,0)))</f>
        <v>0</v>
      </c>
      <c r="CA85" s="357">
        <f ca="1">IF(
COUNTIFS('Project Follow up - Base'!$S$20:$S$96,CA$2,'Project Follow up - Base'!$F$20:$F$96,$C85)&lt;= INDEX(List!$Q:$Q,MATCH(CA$2,List!$P:$P,0)),
0,
(COUNTIFS('Project Follow up - Base'!$S$20:$S$96,CA$2,'Project Follow up - Base'!$F$20:$F$96,$C85)
- INDEX(List!$Q:$Q,MATCH(CA$2,List!$P:$P,0)))
* INDEX(List!$R:$R,MATCH(CA$2,List!$P:$P,0)))</f>
        <v>0</v>
      </c>
      <c r="CB85" s="357">
        <f ca="1">IF(
COUNTIFS('Project Follow up - Base'!$S$20:$S$96,CB$2,'Project Follow up - Base'!$F$20:$F$96,$C85)&lt;= INDEX(List!$Q:$Q,MATCH(CB$2,List!$P:$P,0)),
0,
(COUNTIFS('Project Follow up - Base'!$S$20:$S$96,CB$2,'Project Follow up - Base'!$F$20:$F$96,$C85)
- INDEX(List!$Q:$Q,MATCH(CB$2,List!$P:$P,0)))
* INDEX(List!$R:$R,MATCH(CB$2,List!$P:$P,0)))</f>
        <v>0</v>
      </c>
      <c r="CC85" s="357">
        <f ca="1">IF(
COUNTIFS('Project Follow up - Base'!$S$20:$S$96,CC$2,'Project Follow up - Base'!$F$20:$F$96,$C85)&lt;= INDEX(List!$Q:$Q,MATCH(CC$2,List!$P:$P,0)),
0,
(COUNTIFS('Project Follow up - Base'!$S$20:$S$96,CC$2,'Project Follow up - Base'!$F$20:$F$96,$C85)
- INDEX(List!$Q:$Q,MATCH(CC$2,List!$P:$P,0)))
* INDEX(List!$R:$R,MATCH(CC$2,List!$P:$P,0)))</f>
        <v>0</v>
      </c>
      <c r="CD85" s="357">
        <f ca="1">IF(
COUNTIFS('Project Follow up - Base'!$S$20:$S$96,CD$2,'Project Follow up - Base'!$F$20:$F$96,$C85)&lt;= INDEX(List!$Q:$Q,MATCH(CD$2,List!$P:$P,0)),
0,
(COUNTIFS('Project Follow up - Base'!$S$20:$S$96,CD$2,'Project Follow up - Base'!$F$20:$F$96,$C85)
- INDEX(List!$Q:$Q,MATCH(CD$2,List!$P:$P,0)))
* INDEX(List!$R:$R,MATCH(CD$2,List!$P:$P,0)))</f>
        <v>0</v>
      </c>
      <c r="CE85" s="357">
        <f ca="1">IF(
COUNTIFS('Project Follow up - Base'!$S$20:$S$96,CE$2,'Project Follow up - Base'!$F$20:$F$96,$C85)&lt;= INDEX(List!$Q:$Q,MATCH(CE$2,List!$P:$P,0)),
0,
(COUNTIFS('Project Follow up - Base'!$S$20:$S$96,CE$2,'Project Follow up - Base'!$F$20:$F$96,$C85)
- INDEX(List!$Q:$Q,MATCH(CE$2,List!$P:$P,0)))
* INDEX(List!$R:$R,MATCH(CE$2,List!$P:$P,0)))</f>
        <v>0</v>
      </c>
      <c r="CF85" s="357">
        <f ca="1">IF(
COUNTIFS('Project Follow up - Base'!$S$20:$S$96,CF$2,'Project Follow up - Base'!$F$20:$F$96,$C85)&lt;= INDEX(List!$Q:$Q,MATCH(CF$2,List!$P:$P,0)),
0,
(COUNTIFS('Project Follow up - Base'!$S$20:$S$96,CF$2,'Project Follow up - Base'!$F$20:$F$96,$C85)
- INDEX(List!$Q:$Q,MATCH(CF$2,List!$P:$P,0)))
* INDEX(List!$R:$R,MATCH(CF$2,List!$P:$P,0)))</f>
        <v>0</v>
      </c>
      <c r="CG85" s="357">
        <f ca="1">IF(
COUNTIFS('Project Follow up - Base'!$S$20:$S$96,CG$2,'Project Follow up - Base'!$F$20:$F$96,$C85)&lt;= INDEX(List!$Q:$Q,MATCH(CG$2,List!$P:$P,0)),
0,
(COUNTIFS('Project Follow up - Base'!$S$20:$S$96,CG$2,'Project Follow up - Base'!$F$20:$F$96,$C85)
- INDEX(List!$Q:$Q,MATCH(CG$2,List!$P:$P,0)))
* INDEX(List!$R:$R,MATCH(CG$2,List!$P:$P,0)))</f>
        <v>0</v>
      </c>
      <c r="CH85" s="357">
        <f ca="1">IF(
COUNTIFS('Project Follow up - Base'!$S$20:$S$96,CH$2,'Project Follow up - Base'!$F$20:$F$96,$C85)&lt;= INDEX(List!$Q:$Q,MATCH(CH$2,List!$P:$P,0)),
0,
(COUNTIFS('Project Follow up - Base'!$S$20:$S$96,CH$2,'Project Follow up - Base'!$F$20:$F$96,$C85)
- INDEX(List!$Q:$Q,MATCH(CH$2,List!$P:$P,0)))
* INDEX(List!$R:$R,MATCH(CH$2,List!$P:$P,0)))</f>
        <v>0</v>
      </c>
      <c r="CI85" s="357">
        <f ca="1">IF(
COUNTIFS('Project Follow up - Base'!$S$20:$S$96,CI$2,'Project Follow up - Base'!$F$20:$F$96,$C85)&lt;= INDEX(List!$Q:$Q,MATCH(CI$2,List!$P:$P,0)),
0,
(COUNTIFS('Project Follow up - Base'!$S$20:$S$96,CI$2,'Project Follow up - Base'!$F$20:$F$96,$C85)
- INDEX(List!$Q:$Q,MATCH(CI$2,List!$P:$P,0)))
* INDEX(List!$R:$R,MATCH(CI$2,List!$P:$P,0)))</f>
        <v>0</v>
      </c>
      <c r="CJ85" s="357">
        <f ca="1">IF(
COUNTIFS('Project Follow up - Base'!$S$20:$S$96,CJ$2,'Project Follow up - Base'!$F$20:$F$96,$C85)&lt;= INDEX(List!$Q:$Q,MATCH(CJ$2,List!$P:$P,0)),
0,
(COUNTIFS('Project Follow up - Base'!$S$20:$S$96,CJ$2,'Project Follow up - Base'!$F$20:$F$96,$C85)
- INDEX(List!$Q:$Q,MATCH(CJ$2,List!$P:$P,0)))
* INDEX(List!$R:$R,MATCH(CJ$2,List!$P:$P,0)))</f>
        <v>0</v>
      </c>
      <c r="CK85" s="357">
        <f ca="1">IF(
COUNTIFS('Project Follow up - Base'!$S$20:$S$96,CK$2,'Project Follow up - Base'!$F$20:$F$96,$C85)&lt;= INDEX(List!$Q:$Q,MATCH(CK$2,List!$P:$P,0)),
0,
(COUNTIFS('Project Follow up - Base'!$S$20:$S$96,CK$2,'Project Follow up - Base'!$F$20:$F$96,$C85)
- INDEX(List!$Q:$Q,MATCH(CK$2,List!$P:$P,0)))
* INDEX(List!$R:$R,MATCH(CK$2,List!$P:$P,0)))</f>
        <v>0</v>
      </c>
      <c r="CL85" s="357">
        <f ca="1">IF(
COUNTIFS('Project Follow up - Base'!$S$20:$S$96,CL$2,'Project Follow up - Base'!$F$20:$F$96,$C85)&lt;= INDEX(List!$Q:$Q,MATCH(CL$2,List!$P:$P,0)),
0,
(COUNTIFS('Project Follow up - Base'!$S$20:$S$96,CL$2,'Project Follow up - Base'!$F$20:$F$96,$C85)
- INDEX(List!$Q:$Q,MATCH(CL$2,List!$P:$P,0)))
* INDEX(List!$R:$R,MATCH(CL$2,List!$P:$P,0)))</f>
        <v>0</v>
      </c>
      <c r="CM85" s="357">
        <f ca="1">IF(
COUNTIFS('Project Follow up - Base'!$S$20:$S$96,CM$2,'Project Follow up - Base'!$F$20:$F$96,$C85)&lt;= INDEX(List!$Q:$Q,MATCH(CM$2,List!$P:$P,0)),
0,
(COUNTIFS('Project Follow up - Base'!$S$20:$S$96,CM$2,'Project Follow up - Base'!$F$20:$F$96,$C85)
- INDEX(List!$Q:$Q,MATCH(CM$2,List!$P:$P,0)))
* INDEX(List!$R:$R,MATCH(CM$2,List!$P:$P,0)))</f>
        <v>0</v>
      </c>
      <c r="CN85" s="357">
        <f ca="1">IF(
COUNTIFS('Project Follow up - Base'!$S$20:$S$96,CN$2,'Project Follow up - Base'!$F$20:$F$96,$C85)&lt;= INDEX(List!$Q:$Q,MATCH(CN$2,List!$P:$P,0)),
0,
(COUNTIFS('Project Follow up - Base'!$S$20:$S$96,CN$2,'Project Follow up - Base'!$F$20:$F$96,$C85)
- INDEX(List!$Q:$Q,MATCH(CN$2,List!$P:$P,0)))
* INDEX(List!$R:$R,MATCH(CN$2,List!$P:$P,0)))</f>
        <v>0</v>
      </c>
      <c r="CO85" s="357">
        <f ca="1">IF(
COUNTIFS('Project Follow up - Base'!$S$20:$S$96,CO$2,'Project Follow up - Base'!$F$20:$F$96,$C85)&lt;= INDEX(List!$Q:$Q,MATCH(CO$2,List!$P:$P,0)),
0,
(COUNTIFS('Project Follow up - Base'!$S$20:$S$96,CO$2,'Project Follow up - Base'!$F$20:$F$96,$C85)
- INDEX(List!$Q:$Q,MATCH(CO$2,List!$P:$P,0)))
* INDEX(List!$R:$R,MATCH(CO$2,List!$P:$P,0)))</f>
        <v>0</v>
      </c>
      <c r="CP85" s="357">
        <f ca="1">IF(
COUNTIFS('Project Follow up - Base'!$S$20:$S$96,CP$2,'Project Follow up - Base'!$F$20:$F$96,$C85)&lt;= INDEX(List!$Q:$Q,MATCH(CP$2,List!$P:$P,0)),
0,
(COUNTIFS('Project Follow up - Base'!$S$20:$S$96,CP$2,'Project Follow up - Base'!$F$20:$F$96,$C85)
- INDEX(List!$Q:$Q,MATCH(CP$2,List!$P:$P,0)))
* INDEX(List!$R:$R,MATCH(CP$2,List!$P:$P,0)))</f>
        <v>0</v>
      </c>
      <c r="CQ85" s="357">
        <f ca="1">IF(
COUNTIFS('Project Follow up - Base'!$S$20:$S$96,CQ$2,'Project Follow up - Base'!$F$20:$F$96,$C85)&lt;= INDEX(List!$Q:$Q,MATCH(CQ$2,List!$P:$P,0)),
0,
(COUNTIFS('Project Follow up - Base'!$S$20:$S$96,CQ$2,'Project Follow up - Base'!$F$20:$F$96,$C85)
- INDEX(List!$Q:$Q,MATCH(CQ$2,List!$P:$P,0)))
* INDEX(List!$R:$R,MATCH(CQ$2,List!$P:$P,0)))</f>
        <v>0</v>
      </c>
      <c r="CR85" s="357">
        <f ca="1">IF(
COUNTIFS('Project Follow up - Base'!$S$20:$S$96,CR$2,'Project Follow up - Base'!$F$20:$F$96,$C85)&lt;= INDEX(List!$Q:$Q,MATCH(CR$2,List!$P:$P,0)),
0,
(COUNTIFS('Project Follow up - Base'!$S$20:$S$96,CR$2,'Project Follow up - Base'!$F$20:$F$96,$C85)
- INDEX(List!$Q:$Q,MATCH(CR$2,List!$P:$P,0)))
* INDEX(List!$R:$R,MATCH(CR$2,List!$P:$P,0)))</f>
        <v>0</v>
      </c>
      <c r="CS85" s="357">
        <f ca="1">IF(
COUNTIFS('Project Follow up - Base'!$S$20:$S$96,CS$2,'Project Follow up - Base'!$F$20:$F$96,$C85)&lt;= INDEX(List!$Q:$Q,MATCH(CS$2,List!$P:$P,0)),
0,
(COUNTIFS('Project Follow up - Base'!$S$20:$S$96,CS$2,'Project Follow up - Base'!$F$20:$F$96,$C85)
- INDEX(List!$Q:$Q,MATCH(CS$2,List!$P:$P,0)))
* INDEX(List!$R:$R,MATCH(CS$2,List!$P:$P,0)))</f>
        <v>0</v>
      </c>
      <c r="CT85" s="357">
        <f ca="1">IF(
COUNTIFS('Project Follow up - Base'!$S$20:$S$96,CT$2,'Project Follow up - Base'!$F$20:$F$96,$C85)&lt;= INDEX(List!$Q:$Q,MATCH(CT$2,List!$P:$P,0)),
0,
(COUNTIFS('Project Follow up - Base'!$S$20:$S$96,CT$2,'Project Follow up - Base'!$F$20:$F$96,$C85)
- INDEX(List!$Q:$Q,MATCH(CT$2,List!$P:$P,0)))
* INDEX(List!$R:$R,MATCH(CT$2,List!$P:$P,0)))</f>
        <v>0</v>
      </c>
      <c r="CU85" s="357">
        <f ca="1">IF(
COUNTIFS('Project Follow up - Base'!$S$20:$S$96,CU$2,'Project Follow up - Base'!$F$20:$F$96,$C85)&lt;= INDEX(List!$Q:$Q,MATCH(CU$2,List!$P:$P,0)),
0,
(COUNTIFS('Project Follow up - Base'!$S$20:$S$96,CU$2,'Project Follow up - Base'!$F$20:$F$96,$C85)
- INDEX(List!$Q:$Q,MATCH(CU$2,List!$P:$P,0)))
* INDEX(List!$R:$R,MATCH(CU$2,List!$P:$P,0)))</f>
        <v>0</v>
      </c>
      <c r="CV85" s="357">
        <f ca="1">IF(
COUNTIFS('Project Follow up - Base'!$S$20:$S$96,CV$2,'Project Follow up - Base'!$F$20:$F$96,$C85)&lt;= INDEX(List!$Q:$Q,MATCH(CV$2,List!$P:$P,0)),
0,
(COUNTIFS('Project Follow up - Base'!$S$20:$S$96,CV$2,'Project Follow up - Base'!$F$20:$F$96,$C85)
- INDEX(List!$Q:$Q,MATCH(CV$2,List!$P:$P,0)))
* INDEX(List!$R:$R,MATCH(CV$2,List!$P:$P,0)))</f>
        <v>0</v>
      </c>
      <c r="CW85" s="357">
        <f ca="1">IF(
COUNTIFS('Project Follow up - Base'!$S$20:$S$96,CW$2,'Project Follow up - Base'!$F$20:$F$96,$C85)&lt;= INDEX(List!$Q:$Q,MATCH(CW$2,List!$P:$P,0)),
0,
(COUNTIFS('Project Follow up - Base'!$S$20:$S$96,CW$2,'Project Follow up - Base'!$F$20:$F$96,$C85)
- INDEX(List!$Q:$Q,MATCH(CW$2,List!$P:$P,0)))
* INDEX(List!$R:$R,MATCH(CW$2,List!$P:$P,0)))</f>
        <v>0</v>
      </c>
      <c r="CX85" s="357">
        <f ca="1">IF(
COUNTIFS('Project Follow up - Base'!$S$20:$S$96,CX$2,'Project Follow up - Base'!$F$20:$F$96,$C85)&lt;= INDEX(List!$Q:$Q,MATCH(CX$2,List!$P:$P,0)),
0,
(COUNTIFS('Project Follow up - Base'!$S$20:$S$96,CX$2,'Project Follow up - Base'!$F$20:$F$96,$C85)
- INDEX(List!$Q:$Q,MATCH(CX$2,List!$P:$P,0)))
* INDEX(List!$R:$R,MATCH(CX$2,List!$P:$P,0)))</f>
        <v>0</v>
      </c>
      <c r="CY85" s="357">
        <f ca="1">IF(
COUNTIFS('Project Follow up - Base'!$S$20:$S$96,CY$2,'Project Follow up - Base'!$F$20:$F$96,$C85)&lt;= INDEX(List!$Q:$Q,MATCH(CY$2,List!$P:$P,0)),
0,
(COUNTIFS('Project Follow up - Base'!$S$20:$S$96,CY$2,'Project Follow up - Base'!$F$20:$F$96,$C85)
- INDEX(List!$Q:$Q,MATCH(CY$2,List!$P:$P,0)))
* INDEX(List!$R:$R,MATCH(CY$2,List!$P:$P,0)))</f>
        <v>0</v>
      </c>
      <c r="CZ85" s="357">
        <f ca="1">IF(
COUNTIFS('Project Follow up - Base'!$S$20:$S$96,CZ$2,'Project Follow up - Base'!$F$20:$F$96,$C85)&lt;= INDEX(List!$Q:$Q,MATCH(CZ$2,List!$P:$P,0)),
0,
(COUNTIFS('Project Follow up - Base'!$S$20:$S$96,CZ$2,'Project Follow up - Base'!$F$20:$F$96,$C85)
- INDEX(List!$Q:$Q,MATCH(CZ$2,List!$P:$P,0)))
* INDEX(List!$R:$R,MATCH(CZ$2,List!$P:$P,0)))</f>
        <v>0</v>
      </c>
      <c r="DA85" s="357">
        <f ca="1">IF(
COUNTIFS('Project Follow up - Base'!$S$20:$S$96,DA$2,'Project Follow up - Base'!$F$20:$F$96,$C85)&lt;= INDEX(List!$Q:$Q,MATCH(DA$2,List!$P:$P,0)),
0,
(COUNTIFS('Project Follow up - Base'!$S$20:$S$96,DA$2,'Project Follow up - Base'!$F$20:$F$96,$C85)
- INDEX(List!$Q:$Q,MATCH(DA$2,List!$P:$P,0)))
* INDEX(List!$R:$R,MATCH(DA$2,List!$P:$P,0)))</f>
        <v>0</v>
      </c>
      <c r="DB85" s="357">
        <f ca="1">IF(
COUNTIFS('Project Follow up - Base'!$S$20:$S$96,DB$2,'Project Follow up - Base'!$F$20:$F$96,$C85)&lt;= INDEX(List!$Q:$Q,MATCH(DB$2,List!$P:$P,0)),
0,
(COUNTIFS('Project Follow up - Base'!$S$20:$S$96,DB$2,'Project Follow up - Base'!$F$20:$F$96,$C85)
- INDEX(List!$Q:$Q,MATCH(DB$2,List!$P:$P,0)))
* INDEX(List!$R:$R,MATCH(DB$2,List!$P:$P,0)))</f>
        <v>0</v>
      </c>
    </row>
    <row r="86" spans="1:106" x14ac:dyDescent="0.2">
      <c r="A86" s="353">
        <f>COUNTIF('Project Follow up - Base'!$F$20:$F$96,C86)</f>
        <v>0</v>
      </c>
      <c r="B86" s="353">
        <f>'Employees Summary'!B87</f>
        <v>0</v>
      </c>
      <c r="C86" s="353">
        <f>'Employees Summary'!C87</f>
        <v>0</v>
      </c>
      <c r="D86" s="354" t="str">
        <f>IF(C86=0,"", IF(A86&gt;0,1-(G86*[1]KPI!$C$3)-(H86*[1]KPI!$C$4),""))</f>
        <v/>
      </c>
      <c r="E86" s="365" t="str">
        <f>IF(OR(C86='Project Follow up - Base'!$D$17,C86='Project Follow up - Base'!$D$38,C86='Project Follow up - Base'!$D$74), IF(SUMIF(B:B,B86,A:A)=0,"", AVERAGEIF(B:B,B86,D:D)),"")</f>
        <v/>
      </c>
      <c r="F86" s="366">
        <f>SUMIF('Project Follow up - Base'!$F$20:$F$102,'Employees KPIs'!C86,'Project Follow up - Base'!$AA$20:$AA$102)</f>
        <v>0</v>
      </c>
      <c r="G86" s="355">
        <f>IF( F86=0,
   0,
   IF(
     F86-
     [1]KPI!$F$3
     &lt;0,0,
     F86-
     [1]KPI!$F$3
    )*
     [1]KPI!$G$3
)</f>
        <v>0</v>
      </c>
      <c r="H86" s="355">
        <f t="shared" ca="1" si="1"/>
        <v>0</v>
      </c>
      <c r="I86" s="356">
        <f ca="1">IF(
COUNTIFS('Project Follow up - Base'!$S$20:$S$96,I$2,'Project Follow up - Base'!$F$20:$F$96,$C86)&lt;= INDEX(List!$Q:$Q,MATCH(I$2,List!$P:$P,0)),
0,
(COUNTIFS('Project Follow up - Base'!$S$20:$S$96,I$2,'Project Follow up - Base'!$F$20:$F$96,$C86)
- INDEX(List!$Q:$Q,MATCH(I$2,List!$P:$P,0)))
* INDEX(List!$R:$R,MATCH(I$2,List!$P:$P,0)))</f>
        <v>0</v>
      </c>
      <c r="J86" s="357">
        <f ca="1">IF(
COUNTIFS('Project Follow up - Base'!$S$20:$S$96,J$2,'Project Follow up - Base'!$F$20:$F$96,$C86)&lt;= INDEX(List!$Q:$Q,MATCH(J$2,List!$P:$P,0)),
0,
(COUNTIFS('Project Follow up - Base'!$S$20:$S$96,J$2,'Project Follow up - Base'!$F$20:$F$96,$C86)
- INDEX(List!$Q:$Q,MATCH(J$2,List!$P:$P,0)))
* INDEX(List!$R:$R,MATCH(J$2,List!$P:$P,0)))</f>
        <v>0</v>
      </c>
      <c r="K86" s="357">
        <f ca="1">IF(
COUNTIFS('Project Follow up - Base'!$S$20:$S$96,K$2,'Project Follow up - Base'!$F$20:$F$96,$C86)&lt;= INDEX(List!$Q:$Q,MATCH(K$2,List!$P:$P,0)),
0,
(COUNTIFS('Project Follow up - Base'!$S$20:$S$96,K$2,'Project Follow up - Base'!$F$20:$F$96,$C86)
- INDEX(List!$Q:$Q,MATCH(K$2,List!$P:$P,0)))
* INDEX(List!$R:$R,MATCH(K$2,List!$P:$P,0)))</f>
        <v>0</v>
      </c>
      <c r="L86" s="357">
        <f ca="1">IF(
COUNTIFS('Project Follow up - Base'!$S$20:$S$96,L$2,'Project Follow up - Base'!$F$20:$F$96,$C86)&lt;= INDEX(List!$Q:$Q,MATCH(L$2,List!$P:$P,0)),
0,
(COUNTIFS('Project Follow up - Base'!$S$20:$S$96,L$2,'Project Follow up - Base'!$F$20:$F$96,$C86)
- INDEX(List!$Q:$Q,MATCH(L$2,List!$P:$P,0)))
* INDEX(List!$R:$R,MATCH(L$2,List!$P:$P,0)))</f>
        <v>0</v>
      </c>
      <c r="M86" s="357">
        <f ca="1">IF(
COUNTIFS('Project Follow up - Base'!$S$20:$S$96,M$2,'Project Follow up - Base'!$F$20:$F$96,$C86)&lt;= INDEX(List!$Q:$Q,MATCH(M$2,List!$P:$P,0)),
0,
(COUNTIFS('Project Follow up - Base'!$S$20:$S$96,M$2,'Project Follow up - Base'!$F$20:$F$96,$C86)
- INDEX(List!$Q:$Q,MATCH(M$2,List!$P:$P,0)))
* INDEX(List!$R:$R,MATCH(M$2,List!$P:$P,0)))</f>
        <v>0</v>
      </c>
      <c r="N86" s="357">
        <f ca="1">IF(
COUNTIFS('Project Follow up - Base'!$S$20:$S$96,N$2,'Project Follow up - Base'!$F$20:$F$96,$C86)&lt;= INDEX(List!$Q:$Q,MATCH(N$2,List!$P:$P,0)),
0,
(COUNTIFS('Project Follow up - Base'!$S$20:$S$96,N$2,'Project Follow up - Base'!$F$20:$F$96,$C86)
- INDEX(List!$Q:$Q,MATCH(N$2,List!$P:$P,0)))
* INDEX(List!$R:$R,MATCH(N$2,List!$P:$P,0)))</f>
        <v>0</v>
      </c>
      <c r="O86" s="357">
        <f ca="1">IF(
COUNTIFS('Project Follow up - Base'!$S$20:$S$96,O$2,'Project Follow up - Base'!$F$20:$F$96,$C86)&lt;= INDEX(List!$Q:$Q,MATCH(O$2,List!$P:$P,0)),
0,
(COUNTIFS('Project Follow up - Base'!$S$20:$S$96,O$2,'Project Follow up - Base'!$F$20:$F$96,$C86)
- INDEX(List!$Q:$Q,MATCH(O$2,List!$P:$P,0)))
* INDEX(List!$R:$R,MATCH(O$2,List!$P:$P,0)))</f>
        <v>0</v>
      </c>
      <c r="P86" s="357">
        <f ca="1">IF(
COUNTIFS('Project Follow up - Base'!$S$20:$S$96,P$2,'Project Follow up - Base'!$F$20:$F$96,$C86)&lt;= INDEX(List!$Q:$Q,MATCH(P$2,List!$P:$P,0)),
0,
(COUNTIFS('Project Follow up - Base'!$S$20:$S$96,P$2,'Project Follow up - Base'!$F$20:$F$96,$C86)
- INDEX(List!$Q:$Q,MATCH(P$2,List!$P:$P,0)))
* INDEX(List!$R:$R,MATCH(P$2,List!$P:$P,0)))</f>
        <v>0</v>
      </c>
      <c r="Q86" s="357">
        <f ca="1">IF(
COUNTIFS('Project Follow up - Base'!$S$20:$S$96,Q$2,'Project Follow up - Base'!$F$20:$F$96,$C86)&lt;= INDEX(List!$Q:$Q,MATCH(Q$2,List!$P:$P,0)),
0,
(COUNTIFS('Project Follow up - Base'!$S$20:$S$96,Q$2,'Project Follow up - Base'!$F$20:$F$96,$C86)
- INDEX(List!$Q:$Q,MATCH(Q$2,List!$P:$P,0)))
* INDEX(List!$R:$R,MATCH(Q$2,List!$P:$P,0)))</f>
        <v>0</v>
      </c>
      <c r="R86" s="357">
        <f ca="1">IF(
COUNTIFS('Project Follow up - Base'!$S$20:$S$96,R$2,'Project Follow up - Base'!$F$20:$F$96,$C86)&lt;= INDEX(List!$Q:$Q,MATCH(R$2,List!$P:$P,0)),
0,
(COUNTIFS('Project Follow up - Base'!$S$20:$S$96,R$2,'Project Follow up - Base'!$F$20:$F$96,$C86)
- INDEX(List!$Q:$Q,MATCH(R$2,List!$P:$P,0)))
* INDEX(List!$R:$R,MATCH(R$2,List!$P:$P,0)))</f>
        <v>0</v>
      </c>
      <c r="S86" s="357">
        <f ca="1">IF(
COUNTIFS('Project Follow up - Base'!$S$20:$S$96,S$2,'Project Follow up - Base'!$F$20:$F$96,$C86)&lt;= INDEX(List!$Q:$Q,MATCH(S$2,List!$P:$P,0)),
0,
(COUNTIFS('Project Follow up - Base'!$S$20:$S$96,S$2,'Project Follow up - Base'!$F$20:$F$96,$C86)
- INDEX(List!$Q:$Q,MATCH(S$2,List!$P:$P,0)))
* INDEX(List!$R:$R,MATCH(S$2,List!$P:$P,0)))</f>
        <v>0</v>
      </c>
      <c r="T86" s="357">
        <f ca="1">IF(
COUNTIFS('Project Follow up - Base'!$S$20:$S$96,T$2,'Project Follow up - Base'!$F$20:$F$96,$C86)&lt;= INDEX(List!$Q:$Q,MATCH(T$2,List!$P:$P,0)),
0,
(COUNTIFS('Project Follow up - Base'!$S$20:$S$96,T$2,'Project Follow up - Base'!$F$20:$F$96,$C86)
- INDEX(List!$Q:$Q,MATCH(T$2,List!$P:$P,0)))
* INDEX(List!$R:$R,MATCH(T$2,List!$P:$P,0)))</f>
        <v>0</v>
      </c>
      <c r="U86" s="357">
        <f ca="1">IF(
COUNTIFS('Project Follow up - Base'!$S$20:$S$96,U$2,'Project Follow up - Base'!$F$20:$F$96,$C86)&lt;= INDEX(List!$Q:$Q,MATCH(U$2,List!$P:$P,0)),
0,
(COUNTIFS('Project Follow up - Base'!$S$20:$S$96,U$2,'Project Follow up - Base'!$F$20:$F$96,$C86)
- INDEX(List!$Q:$Q,MATCH(U$2,List!$P:$P,0)))
* INDEX(List!$R:$R,MATCH(U$2,List!$P:$P,0)))</f>
        <v>0</v>
      </c>
      <c r="V86" s="357">
        <f ca="1">IF(
COUNTIFS('Project Follow up - Base'!$S$20:$S$96,V$2,'Project Follow up - Base'!$F$20:$F$96,$C86)&lt;= INDEX(List!$Q:$Q,MATCH(V$2,List!$P:$P,0)),
0,
(COUNTIFS('Project Follow up - Base'!$S$20:$S$96,V$2,'Project Follow up - Base'!$F$20:$F$96,$C86)
- INDEX(List!$Q:$Q,MATCH(V$2,List!$P:$P,0)))
* INDEX(List!$R:$R,MATCH(V$2,List!$P:$P,0)))</f>
        <v>0</v>
      </c>
      <c r="W86" s="357">
        <f ca="1">IF(
COUNTIFS('Project Follow up - Base'!$S$20:$S$96,W$2,'Project Follow up - Base'!$F$20:$F$96,$C86)&lt;= INDEX(List!$Q:$Q,MATCH(W$2,List!$P:$P,0)),
0,
(COUNTIFS('Project Follow up - Base'!$S$20:$S$96,W$2,'Project Follow up - Base'!$F$20:$F$96,$C86)
- INDEX(List!$Q:$Q,MATCH(W$2,List!$P:$P,0)))
* INDEX(List!$R:$R,MATCH(W$2,List!$P:$P,0)))</f>
        <v>0</v>
      </c>
      <c r="X86" s="357">
        <f ca="1">IF(
COUNTIFS('Project Follow up - Base'!$S$20:$S$96,X$2,'Project Follow up - Base'!$F$20:$F$96,$C86)&lt;= INDEX(List!$Q:$Q,MATCH(X$2,List!$P:$P,0)),
0,
(COUNTIFS('Project Follow up - Base'!$S$20:$S$96,X$2,'Project Follow up - Base'!$F$20:$F$96,$C86)
- INDEX(List!$Q:$Q,MATCH(X$2,List!$P:$P,0)))
* INDEX(List!$R:$R,MATCH(X$2,List!$P:$P,0)))</f>
        <v>0</v>
      </c>
      <c r="Y86" s="357">
        <f ca="1">IF(
COUNTIFS('Project Follow up - Base'!$S$20:$S$96,Y$2,'Project Follow up - Base'!$F$20:$F$96,$C86)&lt;= INDEX(List!$Q:$Q,MATCH(Y$2,List!$P:$P,0)),
0,
(COUNTIFS('Project Follow up - Base'!$S$20:$S$96,Y$2,'Project Follow up - Base'!$F$20:$F$96,$C86)
- INDEX(List!$Q:$Q,MATCH(Y$2,List!$P:$P,0)))
* INDEX(List!$R:$R,MATCH(Y$2,List!$P:$P,0)))</f>
        <v>0</v>
      </c>
      <c r="Z86" s="357">
        <f ca="1">IF(
COUNTIFS('Project Follow up - Base'!$S$20:$S$96,Z$2,'Project Follow up - Base'!$F$20:$F$96,$C86)&lt;= INDEX(List!$Q:$Q,MATCH(Z$2,List!$P:$P,0)),
0,
(COUNTIFS('Project Follow up - Base'!$S$20:$S$96,Z$2,'Project Follow up - Base'!$F$20:$F$96,$C86)
- INDEX(List!$Q:$Q,MATCH(Z$2,List!$P:$P,0)))
* INDEX(List!$R:$R,MATCH(Z$2,List!$P:$P,0)))</f>
        <v>0</v>
      </c>
      <c r="AA86" s="357">
        <f ca="1">IF(
COUNTIFS('Project Follow up - Base'!$S$20:$S$96,AA$2,'Project Follow up - Base'!$F$20:$F$96,$C86)&lt;= INDEX(List!$Q:$Q,MATCH(AA$2,List!$P:$P,0)),
0,
(COUNTIFS('Project Follow up - Base'!$S$20:$S$96,AA$2,'Project Follow up - Base'!$F$20:$F$96,$C86)
- INDEX(List!$Q:$Q,MATCH(AA$2,List!$P:$P,0)))
* INDEX(List!$R:$R,MATCH(AA$2,List!$P:$P,0)))</f>
        <v>0</v>
      </c>
      <c r="AB86" s="357">
        <f ca="1">IF(
COUNTIFS('Project Follow up - Base'!$S$20:$S$96,AB$2,'Project Follow up - Base'!$F$20:$F$96,$C86)&lt;= INDEX(List!$Q:$Q,MATCH(AB$2,List!$P:$P,0)),
0,
(COUNTIFS('Project Follow up - Base'!$S$20:$S$96,AB$2,'Project Follow up - Base'!$F$20:$F$96,$C86)
- INDEX(List!$Q:$Q,MATCH(AB$2,List!$P:$P,0)))
* INDEX(List!$R:$R,MATCH(AB$2,List!$P:$P,0)))</f>
        <v>0</v>
      </c>
      <c r="AC86" s="357">
        <f ca="1">IF(
COUNTIFS('Project Follow up - Base'!$S$20:$S$96,AC$2,'Project Follow up - Base'!$F$20:$F$96,$C86)&lt;= INDEX(List!$Q:$Q,MATCH(AC$2,List!$P:$P,0)),
0,
(COUNTIFS('Project Follow up - Base'!$S$20:$S$96,AC$2,'Project Follow up - Base'!$F$20:$F$96,$C86)
- INDEX(List!$Q:$Q,MATCH(AC$2,List!$P:$P,0)))
* INDEX(List!$R:$R,MATCH(AC$2,List!$P:$P,0)))</f>
        <v>0</v>
      </c>
      <c r="AD86" s="357">
        <f ca="1">IF(
COUNTIFS('Project Follow up - Base'!$S$20:$S$96,AD$2,'Project Follow up - Base'!$F$20:$F$96,$C86)&lt;= INDEX(List!$Q:$Q,MATCH(AD$2,List!$P:$P,0)),
0,
(COUNTIFS('Project Follow up - Base'!$S$20:$S$96,AD$2,'Project Follow up - Base'!$F$20:$F$96,$C86)
- INDEX(List!$Q:$Q,MATCH(AD$2,List!$P:$P,0)))
* INDEX(List!$R:$R,MATCH(AD$2,List!$P:$P,0)))</f>
        <v>0</v>
      </c>
      <c r="AE86" s="357">
        <f ca="1">IF(
COUNTIFS('Project Follow up - Base'!$S$20:$S$96,AE$2,'Project Follow up - Base'!$F$20:$F$96,$C86)&lt;= INDEX(List!$Q:$Q,MATCH(AE$2,List!$P:$P,0)),
0,
(COUNTIFS('Project Follow up - Base'!$S$20:$S$96,AE$2,'Project Follow up - Base'!$F$20:$F$96,$C86)
- INDEX(List!$Q:$Q,MATCH(AE$2,List!$P:$P,0)))
* INDEX(List!$R:$R,MATCH(AE$2,List!$P:$P,0)))</f>
        <v>0</v>
      </c>
      <c r="AF86" s="357">
        <f ca="1">IF(
COUNTIFS('Project Follow up - Base'!$S$20:$S$96,AF$2,'Project Follow up - Base'!$F$20:$F$96,$C86)&lt;= INDEX(List!$Q:$Q,MATCH(AF$2,List!$P:$P,0)),
0,
(COUNTIFS('Project Follow up - Base'!$S$20:$S$96,AF$2,'Project Follow up - Base'!$F$20:$F$96,$C86)
- INDEX(List!$Q:$Q,MATCH(AF$2,List!$P:$P,0)))
* INDEX(List!$R:$R,MATCH(AF$2,List!$P:$P,0)))</f>
        <v>0</v>
      </c>
      <c r="AG86" s="357">
        <f ca="1">IF(
COUNTIFS('Project Follow up - Base'!$S$20:$S$96,AG$2,'Project Follow up - Base'!$F$20:$F$96,$C86)&lt;= INDEX(List!$Q:$Q,MATCH(AG$2,List!$P:$P,0)),
0,
(COUNTIFS('Project Follow up - Base'!$S$20:$S$96,AG$2,'Project Follow up - Base'!$F$20:$F$96,$C86)
- INDEX(List!$Q:$Q,MATCH(AG$2,List!$P:$P,0)))
* INDEX(List!$R:$R,MATCH(AG$2,List!$P:$P,0)))</f>
        <v>0</v>
      </c>
      <c r="AH86" s="357">
        <f ca="1">IF(
COUNTIFS('Project Follow up - Base'!$S$20:$S$96,AH$2,'Project Follow up - Base'!$F$20:$F$96,$C86)&lt;= INDEX(List!$Q:$Q,MATCH(AH$2,List!$P:$P,0)),
0,
(COUNTIFS('Project Follow up - Base'!$S$20:$S$96,AH$2,'Project Follow up - Base'!$F$20:$F$96,$C86)
- INDEX(List!$Q:$Q,MATCH(AH$2,List!$P:$P,0)))
* INDEX(List!$R:$R,MATCH(AH$2,List!$P:$P,0)))</f>
        <v>0</v>
      </c>
      <c r="AI86" s="357">
        <f ca="1">IF(
COUNTIFS('Project Follow up - Base'!$S$20:$S$96,AI$2,'Project Follow up - Base'!$F$20:$F$96,$C86)&lt;= INDEX(List!$Q:$Q,MATCH(AI$2,List!$P:$P,0)),
0,
(COUNTIFS('Project Follow up - Base'!$S$20:$S$96,AI$2,'Project Follow up - Base'!$F$20:$F$96,$C86)
- INDEX(List!$Q:$Q,MATCH(AI$2,List!$P:$P,0)))
* INDEX(List!$R:$R,MATCH(AI$2,List!$P:$P,0)))</f>
        <v>0</v>
      </c>
      <c r="AJ86" s="357">
        <f ca="1">IF(
COUNTIFS('Project Follow up - Base'!$S$20:$S$96,AJ$2,'Project Follow up - Base'!$F$20:$F$96,$C86)&lt;= INDEX(List!$Q:$Q,MATCH(AJ$2,List!$P:$P,0)),
0,
(COUNTIFS('Project Follow up - Base'!$S$20:$S$96,AJ$2,'Project Follow up - Base'!$F$20:$F$96,$C86)
- INDEX(List!$Q:$Q,MATCH(AJ$2,List!$P:$P,0)))
* INDEX(List!$R:$R,MATCH(AJ$2,List!$P:$P,0)))</f>
        <v>0</v>
      </c>
      <c r="AK86" s="357">
        <f ca="1">IF(
COUNTIFS('Project Follow up - Base'!$S$20:$S$96,AK$2,'Project Follow up - Base'!$F$20:$F$96,$C86)&lt;= INDEX(List!$Q:$Q,MATCH(AK$2,List!$P:$P,0)),
0,
(COUNTIFS('Project Follow up - Base'!$S$20:$S$96,AK$2,'Project Follow up - Base'!$F$20:$F$96,$C86)
- INDEX(List!$Q:$Q,MATCH(AK$2,List!$P:$P,0)))
* INDEX(List!$R:$R,MATCH(AK$2,List!$P:$P,0)))</f>
        <v>0</v>
      </c>
      <c r="AL86" s="357">
        <f ca="1">IF(
COUNTIFS('Project Follow up - Base'!$S$20:$S$96,AL$2,'Project Follow up - Base'!$F$20:$F$96,$C86)&lt;= INDEX(List!$Q:$Q,MATCH(AL$2,List!$P:$P,0)),
0,
(COUNTIFS('Project Follow up - Base'!$S$20:$S$96,AL$2,'Project Follow up - Base'!$F$20:$F$96,$C86)
- INDEX(List!$Q:$Q,MATCH(AL$2,List!$P:$P,0)))
* INDEX(List!$R:$R,MATCH(AL$2,List!$P:$P,0)))</f>
        <v>0</v>
      </c>
      <c r="AM86" s="357">
        <f ca="1">IF(
COUNTIFS('Project Follow up - Base'!$S$20:$S$96,AM$2,'Project Follow up - Base'!$F$20:$F$96,$C86)&lt;= INDEX(List!$Q:$Q,MATCH(AM$2,List!$P:$P,0)),
0,
(COUNTIFS('Project Follow up - Base'!$S$20:$S$96,AM$2,'Project Follow up - Base'!$F$20:$F$96,$C86)
- INDEX(List!$Q:$Q,MATCH(AM$2,List!$P:$P,0)))
* INDEX(List!$R:$R,MATCH(AM$2,List!$P:$P,0)))</f>
        <v>0</v>
      </c>
      <c r="AN86" s="357">
        <f ca="1">IF(
COUNTIFS('Project Follow up - Base'!$S$20:$S$96,AN$2,'Project Follow up - Base'!$F$20:$F$96,$C86)&lt;= INDEX(List!$Q:$Q,MATCH(AN$2,List!$P:$P,0)),
0,
(COUNTIFS('Project Follow up - Base'!$S$20:$S$96,AN$2,'Project Follow up - Base'!$F$20:$F$96,$C86)
- INDEX(List!$Q:$Q,MATCH(AN$2,List!$P:$P,0)))
* INDEX(List!$R:$R,MATCH(AN$2,List!$P:$P,0)))</f>
        <v>0</v>
      </c>
      <c r="AO86" s="357">
        <f ca="1">IF(
COUNTIFS('Project Follow up - Base'!$S$20:$S$96,AO$2,'Project Follow up - Base'!$F$20:$F$96,$C86)&lt;= INDEX(List!$Q:$Q,MATCH(AO$2,List!$P:$P,0)),
0,
(COUNTIFS('Project Follow up - Base'!$S$20:$S$96,AO$2,'Project Follow up - Base'!$F$20:$F$96,$C86)
- INDEX(List!$Q:$Q,MATCH(AO$2,List!$P:$P,0)))
* INDEX(List!$R:$R,MATCH(AO$2,List!$P:$P,0)))</f>
        <v>0</v>
      </c>
      <c r="AP86" s="357">
        <f ca="1">IF(
COUNTIFS('Project Follow up - Base'!$S$20:$S$96,AP$2,'Project Follow up - Base'!$F$20:$F$96,$C86)&lt;= INDEX(List!$Q:$Q,MATCH(AP$2,List!$P:$P,0)),
0,
(COUNTIFS('Project Follow up - Base'!$S$20:$S$96,AP$2,'Project Follow up - Base'!$F$20:$F$96,$C86)
- INDEX(List!$Q:$Q,MATCH(AP$2,List!$P:$P,0)))
* INDEX(List!$R:$R,MATCH(AP$2,List!$P:$P,0)))</f>
        <v>0</v>
      </c>
      <c r="AQ86" s="357">
        <f ca="1">IF(
COUNTIFS('Project Follow up - Base'!$S$20:$S$96,AQ$2,'Project Follow up - Base'!$F$20:$F$96,$C86)&lt;= INDEX(List!$Q:$Q,MATCH(AQ$2,List!$P:$P,0)),
0,
(COUNTIFS('Project Follow up - Base'!$S$20:$S$96,AQ$2,'Project Follow up - Base'!$F$20:$F$96,$C86)
- INDEX(List!$Q:$Q,MATCH(AQ$2,List!$P:$P,0)))
* INDEX(List!$R:$R,MATCH(AQ$2,List!$P:$P,0)))</f>
        <v>0</v>
      </c>
      <c r="AR86" s="357">
        <f ca="1">IF(
COUNTIFS('Project Follow up - Base'!$S$20:$S$96,AR$2,'Project Follow up - Base'!$F$20:$F$96,$C86)&lt;= INDEX(List!$Q:$Q,MATCH(AR$2,List!$P:$P,0)),
0,
(COUNTIFS('Project Follow up - Base'!$S$20:$S$96,AR$2,'Project Follow up - Base'!$F$20:$F$96,$C86)
- INDEX(List!$Q:$Q,MATCH(AR$2,List!$P:$P,0)))
* INDEX(List!$R:$R,MATCH(AR$2,List!$P:$P,0)))</f>
        <v>0</v>
      </c>
      <c r="AS86" s="357">
        <f ca="1">IF(
COUNTIFS('Project Follow up - Base'!$S$20:$S$96,AS$2,'Project Follow up - Base'!$F$20:$F$96,$C86)&lt;= INDEX(List!$Q:$Q,MATCH(AS$2,List!$P:$P,0)),
0,
(COUNTIFS('Project Follow up - Base'!$S$20:$S$96,AS$2,'Project Follow up - Base'!$F$20:$F$96,$C86)
- INDEX(List!$Q:$Q,MATCH(AS$2,List!$P:$P,0)))
* INDEX(List!$R:$R,MATCH(AS$2,List!$P:$P,0)))</f>
        <v>0</v>
      </c>
      <c r="AT86" s="357">
        <f ca="1">IF(
COUNTIFS('Project Follow up - Base'!$S$20:$S$96,AT$2,'Project Follow up - Base'!$F$20:$F$96,$C86)&lt;= INDEX(List!$Q:$Q,MATCH(AT$2,List!$P:$P,0)),
0,
(COUNTIFS('Project Follow up - Base'!$S$20:$S$96,AT$2,'Project Follow up - Base'!$F$20:$F$96,$C86)
- INDEX(List!$Q:$Q,MATCH(AT$2,List!$P:$P,0)))
* INDEX(List!$R:$R,MATCH(AT$2,List!$P:$P,0)))</f>
        <v>0</v>
      </c>
      <c r="AU86" s="357">
        <f ca="1">IF(
COUNTIFS('Project Follow up - Base'!$S$20:$S$96,AU$2,'Project Follow up - Base'!$F$20:$F$96,$C86)&lt;= INDEX(List!$Q:$Q,MATCH(AU$2,List!$P:$P,0)),
0,
(COUNTIFS('Project Follow up - Base'!$S$20:$S$96,AU$2,'Project Follow up - Base'!$F$20:$F$96,$C86)
- INDEX(List!$Q:$Q,MATCH(AU$2,List!$P:$P,0)))
* INDEX(List!$R:$R,MATCH(AU$2,List!$P:$P,0)))</f>
        <v>0</v>
      </c>
      <c r="AV86" s="357">
        <f ca="1">IF(
COUNTIFS('Project Follow up - Base'!$S$20:$S$96,AV$2,'Project Follow up - Base'!$F$20:$F$96,$C86)&lt;= INDEX(List!$Q:$Q,MATCH(AV$2,List!$P:$P,0)),
0,
(COUNTIFS('Project Follow up - Base'!$S$20:$S$96,AV$2,'Project Follow up - Base'!$F$20:$F$96,$C86)
- INDEX(List!$Q:$Q,MATCH(AV$2,List!$P:$P,0)))
* INDEX(List!$R:$R,MATCH(AV$2,List!$P:$P,0)))</f>
        <v>0</v>
      </c>
      <c r="AW86" s="357">
        <f ca="1">IF(
COUNTIFS('Project Follow up - Base'!$S$20:$S$96,AW$2,'Project Follow up - Base'!$F$20:$F$96,$C86)&lt;= INDEX(List!$Q:$Q,MATCH(AW$2,List!$P:$P,0)),
0,
(COUNTIFS('Project Follow up - Base'!$S$20:$S$96,AW$2,'Project Follow up - Base'!$F$20:$F$96,$C86)
- INDEX(List!$Q:$Q,MATCH(AW$2,List!$P:$P,0)))
* INDEX(List!$R:$R,MATCH(AW$2,List!$P:$P,0)))</f>
        <v>0</v>
      </c>
      <c r="AX86" s="357">
        <f ca="1">IF(
COUNTIFS('Project Follow up - Base'!$S$20:$S$96,AX$2,'Project Follow up - Base'!$F$20:$F$96,$C86)&lt;= INDEX(List!$Q:$Q,MATCH(AX$2,List!$P:$P,0)),
0,
(COUNTIFS('Project Follow up - Base'!$S$20:$S$96,AX$2,'Project Follow up - Base'!$F$20:$F$96,$C86)
- INDEX(List!$Q:$Q,MATCH(AX$2,List!$P:$P,0)))
* INDEX(List!$R:$R,MATCH(AX$2,List!$P:$P,0)))</f>
        <v>0</v>
      </c>
      <c r="AY86" s="357">
        <f ca="1">IF(
COUNTIFS('Project Follow up - Base'!$S$20:$S$96,AY$2,'Project Follow up - Base'!$F$20:$F$96,$C86)&lt;= INDEX(List!$Q:$Q,MATCH(AY$2,List!$P:$P,0)),
0,
(COUNTIFS('Project Follow up - Base'!$S$20:$S$96,AY$2,'Project Follow up - Base'!$F$20:$F$96,$C86)
- INDEX(List!$Q:$Q,MATCH(AY$2,List!$P:$P,0)))
* INDEX(List!$R:$R,MATCH(AY$2,List!$P:$P,0)))</f>
        <v>0</v>
      </c>
      <c r="AZ86" s="357">
        <f ca="1">IF(
COUNTIFS('Project Follow up - Base'!$S$20:$S$96,AZ$2,'Project Follow up - Base'!$F$20:$F$96,$C86)&lt;= INDEX(List!$Q:$Q,MATCH(AZ$2,List!$P:$P,0)),
0,
(COUNTIFS('Project Follow up - Base'!$S$20:$S$96,AZ$2,'Project Follow up - Base'!$F$20:$F$96,$C86)
- INDEX(List!$Q:$Q,MATCH(AZ$2,List!$P:$P,0)))
* INDEX(List!$R:$R,MATCH(AZ$2,List!$P:$P,0)))</f>
        <v>0</v>
      </c>
      <c r="BA86" s="357">
        <f ca="1">IF(
COUNTIFS('Project Follow up - Base'!$S$20:$S$96,BA$2,'Project Follow up - Base'!$F$20:$F$96,$C86)&lt;= INDEX(List!$Q:$Q,MATCH(BA$2,List!$P:$P,0)),
0,
(COUNTIFS('Project Follow up - Base'!$S$20:$S$96,BA$2,'Project Follow up - Base'!$F$20:$F$96,$C86)
- INDEX(List!$Q:$Q,MATCH(BA$2,List!$P:$P,0)))
* INDEX(List!$R:$R,MATCH(BA$2,List!$P:$P,0)))</f>
        <v>0</v>
      </c>
      <c r="BB86" s="357">
        <f ca="1">IF(
COUNTIFS('Project Follow up - Base'!$S$20:$S$96,BB$2,'Project Follow up - Base'!$F$20:$F$96,$C86)&lt;= INDEX(List!$Q:$Q,MATCH(BB$2,List!$P:$P,0)),
0,
(COUNTIFS('Project Follow up - Base'!$S$20:$S$96,BB$2,'Project Follow up - Base'!$F$20:$F$96,$C86)
- INDEX(List!$Q:$Q,MATCH(BB$2,List!$P:$P,0)))
* INDEX(List!$R:$R,MATCH(BB$2,List!$P:$P,0)))</f>
        <v>0</v>
      </c>
      <c r="BC86" s="357">
        <f ca="1">IF(
COUNTIFS('Project Follow up - Base'!$S$20:$S$96,BC$2,'Project Follow up - Base'!$F$20:$F$96,$C86)&lt;= INDEX(List!$Q:$Q,MATCH(BC$2,List!$P:$P,0)),
0,
(COUNTIFS('Project Follow up - Base'!$S$20:$S$96,BC$2,'Project Follow up - Base'!$F$20:$F$96,$C86)
- INDEX(List!$Q:$Q,MATCH(BC$2,List!$P:$P,0)))
* INDEX(List!$R:$R,MATCH(BC$2,List!$P:$P,0)))</f>
        <v>0</v>
      </c>
      <c r="BD86" s="357">
        <f ca="1">IF(
COUNTIFS('Project Follow up - Base'!$S$20:$S$96,BD$2,'Project Follow up - Base'!$F$20:$F$96,$C86)&lt;= INDEX(List!$Q:$Q,MATCH(BD$2,List!$P:$P,0)),
0,
(COUNTIFS('Project Follow up - Base'!$S$20:$S$96,BD$2,'Project Follow up - Base'!$F$20:$F$96,$C86)
- INDEX(List!$Q:$Q,MATCH(BD$2,List!$P:$P,0)))
* INDEX(List!$R:$R,MATCH(BD$2,List!$P:$P,0)))</f>
        <v>0</v>
      </c>
      <c r="BE86" s="357">
        <f ca="1">IF(
COUNTIFS('Project Follow up - Base'!$S$20:$S$96,BE$2,'Project Follow up - Base'!$F$20:$F$96,$C86)&lt;= INDEX(List!$Q:$Q,MATCH(BE$2,List!$P:$P,0)),
0,
(COUNTIFS('Project Follow up - Base'!$S$20:$S$96,BE$2,'Project Follow up - Base'!$F$20:$F$96,$C86)
- INDEX(List!$Q:$Q,MATCH(BE$2,List!$P:$P,0)))
* INDEX(List!$R:$R,MATCH(BE$2,List!$P:$P,0)))</f>
        <v>0</v>
      </c>
      <c r="BF86" s="357">
        <f ca="1">IF(
COUNTIFS('Project Follow up - Base'!$S$20:$S$96,BF$2,'Project Follow up - Base'!$F$20:$F$96,$C86)&lt;= INDEX(List!$Q:$Q,MATCH(BF$2,List!$P:$P,0)),
0,
(COUNTIFS('Project Follow up - Base'!$S$20:$S$96,BF$2,'Project Follow up - Base'!$F$20:$F$96,$C86)
- INDEX(List!$Q:$Q,MATCH(BF$2,List!$P:$P,0)))
* INDEX(List!$R:$R,MATCH(BF$2,List!$P:$P,0)))</f>
        <v>0</v>
      </c>
      <c r="BG86" s="357">
        <f ca="1">IF(
COUNTIFS('Project Follow up - Base'!$S$20:$S$96,BG$2,'Project Follow up - Base'!$F$20:$F$96,$C86)&lt;= INDEX(List!$Q:$Q,MATCH(BG$2,List!$P:$P,0)),
0,
(COUNTIFS('Project Follow up - Base'!$S$20:$S$96,BG$2,'Project Follow up - Base'!$F$20:$F$96,$C86)
- INDEX(List!$Q:$Q,MATCH(BG$2,List!$P:$P,0)))
* INDEX(List!$R:$R,MATCH(BG$2,List!$P:$P,0)))</f>
        <v>0</v>
      </c>
      <c r="BH86" s="357">
        <f ca="1">IF(
COUNTIFS('Project Follow up - Base'!$S$20:$S$96,BH$2,'Project Follow up - Base'!$F$20:$F$96,$C86)&lt;= INDEX(List!$Q:$Q,MATCH(BH$2,List!$P:$P,0)),
0,
(COUNTIFS('Project Follow up - Base'!$S$20:$S$96,BH$2,'Project Follow up - Base'!$F$20:$F$96,$C86)
- INDEX(List!$Q:$Q,MATCH(BH$2,List!$P:$P,0)))
* INDEX(List!$R:$R,MATCH(BH$2,List!$P:$P,0)))</f>
        <v>0</v>
      </c>
      <c r="BI86" s="357">
        <f ca="1">IF(
COUNTIFS('Project Follow up - Base'!$S$20:$S$96,BI$2,'Project Follow up - Base'!$F$20:$F$96,$C86)&lt;= INDEX(List!$Q:$Q,MATCH(BI$2,List!$P:$P,0)),
0,
(COUNTIFS('Project Follow up - Base'!$S$20:$S$96,BI$2,'Project Follow up - Base'!$F$20:$F$96,$C86)
- INDEX(List!$Q:$Q,MATCH(BI$2,List!$P:$P,0)))
* INDEX(List!$R:$R,MATCH(BI$2,List!$P:$P,0)))</f>
        <v>0</v>
      </c>
      <c r="BJ86" s="357">
        <f ca="1">IF(
COUNTIFS('Project Follow up - Base'!$S$20:$S$96,BJ$2,'Project Follow up - Base'!$F$20:$F$96,$C86)&lt;= INDEX(List!$Q:$Q,MATCH(BJ$2,List!$P:$P,0)),
0,
(COUNTIFS('Project Follow up - Base'!$S$20:$S$96,BJ$2,'Project Follow up - Base'!$F$20:$F$96,$C86)
- INDEX(List!$Q:$Q,MATCH(BJ$2,List!$P:$P,0)))
* INDEX(List!$R:$R,MATCH(BJ$2,List!$P:$P,0)))</f>
        <v>0</v>
      </c>
      <c r="BK86" s="357">
        <f ca="1">IF(
COUNTIFS('Project Follow up - Base'!$S$20:$S$96,BK$2,'Project Follow up - Base'!$F$20:$F$96,$C86)&lt;= INDEX(List!$Q:$Q,MATCH(BK$2,List!$P:$P,0)),
0,
(COUNTIFS('Project Follow up - Base'!$S$20:$S$96,BK$2,'Project Follow up - Base'!$F$20:$F$96,$C86)
- INDEX(List!$Q:$Q,MATCH(BK$2,List!$P:$P,0)))
* INDEX(List!$R:$R,MATCH(BK$2,List!$P:$P,0)))</f>
        <v>0</v>
      </c>
      <c r="BL86" s="357">
        <f ca="1">IF(
COUNTIFS('Project Follow up - Base'!$S$20:$S$96,BL$2,'Project Follow up - Base'!$F$20:$F$96,$C86)&lt;= INDEX(List!$Q:$Q,MATCH(BL$2,List!$P:$P,0)),
0,
(COUNTIFS('Project Follow up - Base'!$S$20:$S$96,BL$2,'Project Follow up - Base'!$F$20:$F$96,$C86)
- INDEX(List!$Q:$Q,MATCH(BL$2,List!$P:$P,0)))
* INDEX(List!$R:$R,MATCH(BL$2,List!$P:$P,0)))</f>
        <v>0</v>
      </c>
      <c r="BM86" s="357">
        <f ca="1">IF(
COUNTIFS('Project Follow up - Base'!$S$20:$S$96,BM$2,'Project Follow up - Base'!$F$20:$F$96,$C86)&lt;= INDEX(List!$Q:$Q,MATCH(BM$2,List!$P:$P,0)),
0,
(COUNTIFS('Project Follow up - Base'!$S$20:$S$96,BM$2,'Project Follow up - Base'!$F$20:$F$96,$C86)
- INDEX(List!$Q:$Q,MATCH(BM$2,List!$P:$P,0)))
* INDEX(List!$R:$R,MATCH(BM$2,List!$P:$P,0)))</f>
        <v>0</v>
      </c>
      <c r="BN86" s="357">
        <f ca="1">IF(
COUNTIFS('Project Follow up - Base'!$S$20:$S$96,BN$2,'Project Follow up - Base'!$F$20:$F$96,$C86)&lt;= INDEX(List!$Q:$Q,MATCH(BN$2,List!$P:$P,0)),
0,
(COUNTIFS('Project Follow up - Base'!$S$20:$S$96,BN$2,'Project Follow up - Base'!$F$20:$F$96,$C86)
- INDEX(List!$Q:$Q,MATCH(BN$2,List!$P:$P,0)))
* INDEX(List!$R:$R,MATCH(BN$2,List!$P:$P,0)))</f>
        <v>0</v>
      </c>
      <c r="BO86" s="357">
        <f ca="1">IF(
COUNTIFS('Project Follow up - Base'!$S$20:$S$96,BO$2,'Project Follow up - Base'!$F$20:$F$96,$C86)&lt;= INDEX(List!$Q:$Q,MATCH(BO$2,List!$P:$P,0)),
0,
(COUNTIFS('Project Follow up - Base'!$S$20:$S$96,BO$2,'Project Follow up - Base'!$F$20:$F$96,$C86)
- INDEX(List!$Q:$Q,MATCH(BO$2,List!$P:$P,0)))
* INDEX(List!$R:$R,MATCH(BO$2,List!$P:$P,0)))</f>
        <v>0</v>
      </c>
      <c r="BP86" s="357">
        <f ca="1">IF(
COUNTIFS('Project Follow up - Base'!$S$20:$S$96,BP$2,'Project Follow up - Base'!$F$20:$F$96,$C86)&lt;= INDEX(List!$Q:$Q,MATCH(BP$2,List!$P:$P,0)),
0,
(COUNTIFS('Project Follow up - Base'!$S$20:$S$96,BP$2,'Project Follow up - Base'!$F$20:$F$96,$C86)
- INDEX(List!$Q:$Q,MATCH(BP$2,List!$P:$P,0)))
* INDEX(List!$R:$R,MATCH(BP$2,List!$P:$P,0)))</f>
        <v>0</v>
      </c>
      <c r="BQ86" s="357">
        <f ca="1">IF(
COUNTIFS('Project Follow up - Base'!$S$20:$S$96,BQ$2,'Project Follow up - Base'!$F$20:$F$96,$C86)&lt;= INDEX(List!$Q:$Q,MATCH(BQ$2,List!$P:$P,0)),
0,
(COUNTIFS('Project Follow up - Base'!$S$20:$S$96,BQ$2,'Project Follow up - Base'!$F$20:$F$96,$C86)
- INDEX(List!$Q:$Q,MATCH(BQ$2,List!$P:$P,0)))
* INDEX(List!$R:$R,MATCH(BQ$2,List!$P:$P,0)))</f>
        <v>0</v>
      </c>
      <c r="BR86" s="357">
        <f ca="1">IF(
COUNTIFS('Project Follow up - Base'!$S$20:$S$96,BR$2,'Project Follow up - Base'!$F$20:$F$96,$C86)&lt;= INDEX(List!$Q:$Q,MATCH(BR$2,List!$P:$P,0)),
0,
(COUNTIFS('Project Follow up - Base'!$S$20:$S$96,BR$2,'Project Follow up - Base'!$F$20:$F$96,$C86)
- INDEX(List!$Q:$Q,MATCH(BR$2,List!$P:$P,0)))
* INDEX(List!$R:$R,MATCH(BR$2,List!$P:$P,0)))</f>
        <v>0</v>
      </c>
      <c r="BS86" s="357">
        <f ca="1">IF(
COUNTIFS('Project Follow up - Base'!$S$20:$S$96,BS$2,'Project Follow up - Base'!$F$20:$F$96,$C86)&lt;= INDEX(List!$Q:$Q,MATCH(BS$2,List!$P:$P,0)),
0,
(COUNTIFS('Project Follow up - Base'!$S$20:$S$96,BS$2,'Project Follow up - Base'!$F$20:$F$96,$C86)
- INDEX(List!$Q:$Q,MATCH(BS$2,List!$P:$P,0)))
* INDEX(List!$R:$R,MATCH(BS$2,List!$P:$P,0)))</f>
        <v>0</v>
      </c>
      <c r="BT86" s="357">
        <f ca="1">IF(
COUNTIFS('Project Follow up - Base'!$S$20:$S$96,BT$2,'Project Follow up - Base'!$F$20:$F$96,$C86)&lt;= INDEX(List!$Q:$Q,MATCH(BT$2,List!$P:$P,0)),
0,
(COUNTIFS('Project Follow up - Base'!$S$20:$S$96,BT$2,'Project Follow up - Base'!$F$20:$F$96,$C86)
- INDEX(List!$Q:$Q,MATCH(BT$2,List!$P:$P,0)))
* INDEX(List!$R:$R,MATCH(BT$2,List!$P:$P,0)))</f>
        <v>0</v>
      </c>
      <c r="BU86" s="357">
        <f ca="1">IF(
COUNTIFS('Project Follow up - Base'!$S$20:$S$96,BU$2,'Project Follow up - Base'!$F$20:$F$96,$C86)&lt;= INDEX(List!$Q:$Q,MATCH(BU$2,List!$P:$P,0)),
0,
(COUNTIFS('Project Follow up - Base'!$S$20:$S$96,BU$2,'Project Follow up - Base'!$F$20:$F$96,$C86)
- INDEX(List!$Q:$Q,MATCH(BU$2,List!$P:$P,0)))
* INDEX(List!$R:$R,MATCH(BU$2,List!$P:$P,0)))</f>
        <v>0</v>
      </c>
      <c r="BV86" s="357">
        <f ca="1">IF(
COUNTIFS('Project Follow up - Base'!$S$20:$S$96,BV$2,'Project Follow up - Base'!$F$20:$F$96,$C86)&lt;= INDEX(List!$Q:$Q,MATCH(BV$2,List!$P:$P,0)),
0,
(COUNTIFS('Project Follow up - Base'!$S$20:$S$96,BV$2,'Project Follow up - Base'!$F$20:$F$96,$C86)
- INDEX(List!$Q:$Q,MATCH(BV$2,List!$P:$P,0)))
* INDEX(List!$R:$R,MATCH(BV$2,List!$P:$P,0)))</f>
        <v>0</v>
      </c>
      <c r="BW86" s="357">
        <f ca="1">IF(
COUNTIFS('Project Follow up - Base'!$S$20:$S$96,BW$2,'Project Follow up - Base'!$F$20:$F$96,$C86)&lt;= INDEX(List!$Q:$Q,MATCH(BW$2,List!$P:$P,0)),
0,
(COUNTIFS('Project Follow up - Base'!$S$20:$S$96,BW$2,'Project Follow up - Base'!$F$20:$F$96,$C86)
- INDEX(List!$Q:$Q,MATCH(BW$2,List!$P:$P,0)))
* INDEX(List!$R:$R,MATCH(BW$2,List!$P:$P,0)))</f>
        <v>0</v>
      </c>
      <c r="BX86" s="357">
        <f ca="1">IF(
COUNTIFS('Project Follow up - Base'!$S$20:$S$96,BX$2,'Project Follow up - Base'!$F$20:$F$96,$C86)&lt;= INDEX(List!$Q:$Q,MATCH(BX$2,List!$P:$P,0)),
0,
(COUNTIFS('Project Follow up - Base'!$S$20:$S$96,BX$2,'Project Follow up - Base'!$F$20:$F$96,$C86)
- INDEX(List!$Q:$Q,MATCH(BX$2,List!$P:$P,0)))
* INDEX(List!$R:$R,MATCH(BX$2,List!$P:$P,0)))</f>
        <v>0</v>
      </c>
      <c r="BY86" s="357">
        <f ca="1">IF(
COUNTIFS('Project Follow up - Base'!$S$20:$S$96,BY$2,'Project Follow up - Base'!$F$20:$F$96,$C86)&lt;= INDEX(List!$Q:$Q,MATCH(BY$2,List!$P:$P,0)),
0,
(COUNTIFS('Project Follow up - Base'!$S$20:$S$96,BY$2,'Project Follow up - Base'!$F$20:$F$96,$C86)
- INDEX(List!$Q:$Q,MATCH(BY$2,List!$P:$P,0)))
* INDEX(List!$R:$R,MATCH(BY$2,List!$P:$P,0)))</f>
        <v>0</v>
      </c>
      <c r="BZ86" s="357">
        <f ca="1">IF(
COUNTIFS('Project Follow up - Base'!$S$20:$S$96,BZ$2,'Project Follow up - Base'!$F$20:$F$96,$C86)&lt;= INDEX(List!$Q:$Q,MATCH(BZ$2,List!$P:$P,0)),
0,
(COUNTIFS('Project Follow up - Base'!$S$20:$S$96,BZ$2,'Project Follow up - Base'!$F$20:$F$96,$C86)
- INDEX(List!$Q:$Q,MATCH(BZ$2,List!$P:$P,0)))
* INDEX(List!$R:$R,MATCH(BZ$2,List!$P:$P,0)))</f>
        <v>0</v>
      </c>
      <c r="CA86" s="357">
        <f ca="1">IF(
COUNTIFS('Project Follow up - Base'!$S$20:$S$96,CA$2,'Project Follow up - Base'!$F$20:$F$96,$C86)&lt;= INDEX(List!$Q:$Q,MATCH(CA$2,List!$P:$P,0)),
0,
(COUNTIFS('Project Follow up - Base'!$S$20:$S$96,CA$2,'Project Follow up - Base'!$F$20:$F$96,$C86)
- INDEX(List!$Q:$Q,MATCH(CA$2,List!$P:$P,0)))
* INDEX(List!$R:$R,MATCH(CA$2,List!$P:$P,0)))</f>
        <v>0</v>
      </c>
      <c r="CB86" s="357">
        <f ca="1">IF(
COUNTIFS('Project Follow up - Base'!$S$20:$S$96,CB$2,'Project Follow up - Base'!$F$20:$F$96,$C86)&lt;= INDEX(List!$Q:$Q,MATCH(CB$2,List!$P:$P,0)),
0,
(COUNTIFS('Project Follow up - Base'!$S$20:$S$96,CB$2,'Project Follow up - Base'!$F$20:$F$96,$C86)
- INDEX(List!$Q:$Q,MATCH(CB$2,List!$P:$P,0)))
* INDEX(List!$R:$R,MATCH(CB$2,List!$P:$P,0)))</f>
        <v>0</v>
      </c>
      <c r="CC86" s="357">
        <f ca="1">IF(
COUNTIFS('Project Follow up - Base'!$S$20:$S$96,CC$2,'Project Follow up - Base'!$F$20:$F$96,$C86)&lt;= INDEX(List!$Q:$Q,MATCH(CC$2,List!$P:$P,0)),
0,
(COUNTIFS('Project Follow up - Base'!$S$20:$S$96,CC$2,'Project Follow up - Base'!$F$20:$F$96,$C86)
- INDEX(List!$Q:$Q,MATCH(CC$2,List!$P:$P,0)))
* INDEX(List!$R:$R,MATCH(CC$2,List!$P:$P,0)))</f>
        <v>0</v>
      </c>
      <c r="CD86" s="357">
        <f ca="1">IF(
COUNTIFS('Project Follow up - Base'!$S$20:$S$96,CD$2,'Project Follow up - Base'!$F$20:$F$96,$C86)&lt;= INDEX(List!$Q:$Q,MATCH(CD$2,List!$P:$P,0)),
0,
(COUNTIFS('Project Follow up - Base'!$S$20:$S$96,CD$2,'Project Follow up - Base'!$F$20:$F$96,$C86)
- INDEX(List!$Q:$Q,MATCH(CD$2,List!$P:$P,0)))
* INDEX(List!$R:$R,MATCH(CD$2,List!$P:$P,0)))</f>
        <v>0</v>
      </c>
      <c r="CE86" s="357">
        <f ca="1">IF(
COUNTIFS('Project Follow up - Base'!$S$20:$S$96,CE$2,'Project Follow up - Base'!$F$20:$F$96,$C86)&lt;= INDEX(List!$Q:$Q,MATCH(CE$2,List!$P:$P,0)),
0,
(COUNTIFS('Project Follow up - Base'!$S$20:$S$96,CE$2,'Project Follow up - Base'!$F$20:$F$96,$C86)
- INDEX(List!$Q:$Q,MATCH(CE$2,List!$P:$P,0)))
* INDEX(List!$R:$R,MATCH(CE$2,List!$P:$P,0)))</f>
        <v>0</v>
      </c>
      <c r="CF86" s="357">
        <f ca="1">IF(
COUNTIFS('Project Follow up - Base'!$S$20:$S$96,CF$2,'Project Follow up - Base'!$F$20:$F$96,$C86)&lt;= INDEX(List!$Q:$Q,MATCH(CF$2,List!$P:$P,0)),
0,
(COUNTIFS('Project Follow up - Base'!$S$20:$S$96,CF$2,'Project Follow up - Base'!$F$20:$F$96,$C86)
- INDEX(List!$Q:$Q,MATCH(CF$2,List!$P:$P,0)))
* INDEX(List!$R:$R,MATCH(CF$2,List!$P:$P,0)))</f>
        <v>0</v>
      </c>
      <c r="CG86" s="357">
        <f ca="1">IF(
COUNTIFS('Project Follow up - Base'!$S$20:$S$96,CG$2,'Project Follow up - Base'!$F$20:$F$96,$C86)&lt;= INDEX(List!$Q:$Q,MATCH(CG$2,List!$P:$P,0)),
0,
(COUNTIFS('Project Follow up - Base'!$S$20:$S$96,CG$2,'Project Follow up - Base'!$F$20:$F$96,$C86)
- INDEX(List!$Q:$Q,MATCH(CG$2,List!$P:$P,0)))
* INDEX(List!$R:$R,MATCH(CG$2,List!$P:$P,0)))</f>
        <v>0</v>
      </c>
      <c r="CH86" s="357">
        <f ca="1">IF(
COUNTIFS('Project Follow up - Base'!$S$20:$S$96,CH$2,'Project Follow up - Base'!$F$20:$F$96,$C86)&lt;= INDEX(List!$Q:$Q,MATCH(CH$2,List!$P:$P,0)),
0,
(COUNTIFS('Project Follow up - Base'!$S$20:$S$96,CH$2,'Project Follow up - Base'!$F$20:$F$96,$C86)
- INDEX(List!$Q:$Q,MATCH(CH$2,List!$P:$P,0)))
* INDEX(List!$R:$R,MATCH(CH$2,List!$P:$P,0)))</f>
        <v>0</v>
      </c>
      <c r="CI86" s="357">
        <f ca="1">IF(
COUNTIFS('Project Follow up - Base'!$S$20:$S$96,CI$2,'Project Follow up - Base'!$F$20:$F$96,$C86)&lt;= INDEX(List!$Q:$Q,MATCH(CI$2,List!$P:$P,0)),
0,
(COUNTIFS('Project Follow up - Base'!$S$20:$S$96,CI$2,'Project Follow up - Base'!$F$20:$F$96,$C86)
- INDEX(List!$Q:$Q,MATCH(CI$2,List!$P:$P,0)))
* INDEX(List!$R:$R,MATCH(CI$2,List!$P:$P,0)))</f>
        <v>0</v>
      </c>
      <c r="CJ86" s="357">
        <f ca="1">IF(
COUNTIFS('Project Follow up - Base'!$S$20:$S$96,CJ$2,'Project Follow up - Base'!$F$20:$F$96,$C86)&lt;= INDEX(List!$Q:$Q,MATCH(CJ$2,List!$P:$P,0)),
0,
(COUNTIFS('Project Follow up - Base'!$S$20:$S$96,CJ$2,'Project Follow up - Base'!$F$20:$F$96,$C86)
- INDEX(List!$Q:$Q,MATCH(CJ$2,List!$P:$P,0)))
* INDEX(List!$R:$R,MATCH(CJ$2,List!$P:$P,0)))</f>
        <v>0</v>
      </c>
      <c r="CK86" s="357">
        <f ca="1">IF(
COUNTIFS('Project Follow up - Base'!$S$20:$S$96,CK$2,'Project Follow up - Base'!$F$20:$F$96,$C86)&lt;= INDEX(List!$Q:$Q,MATCH(CK$2,List!$P:$P,0)),
0,
(COUNTIFS('Project Follow up - Base'!$S$20:$S$96,CK$2,'Project Follow up - Base'!$F$20:$F$96,$C86)
- INDEX(List!$Q:$Q,MATCH(CK$2,List!$P:$P,0)))
* INDEX(List!$R:$R,MATCH(CK$2,List!$P:$P,0)))</f>
        <v>0</v>
      </c>
      <c r="CL86" s="357">
        <f ca="1">IF(
COUNTIFS('Project Follow up - Base'!$S$20:$S$96,CL$2,'Project Follow up - Base'!$F$20:$F$96,$C86)&lt;= INDEX(List!$Q:$Q,MATCH(CL$2,List!$P:$P,0)),
0,
(COUNTIFS('Project Follow up - Base'!$S$20:$S$96,CL$2,'Project Follow up - Base'!$F$20:$F$96,$C86)
- INDEX(List!$Q:$Q,MATCH(CL$2,List!$P:$P,0)))
* INDEX(List!$R:$R,MATCH(CL$2,List!$P:$P,0)))</f>
        <v>0</v>
      </c>
      <c r="CM86" s="357">
        <f ca="1">IF(
COUNTIFS('Project Follow up - Base'!$S$20:$S$96,CM$2,'Project Follow up - Base'!$F$20:$F$96,$C86)&lt;= INDEX(List!$Q:$Q,MATCH(CM$2,List!$P:$P,0)),
0,
(COUNTIFS('Project Follow up - Base'!$S$20:$S$96,CM$2,'Project Follow up - Base'!$F$20:$F$96,$C86)
- INDEX(List!$Q:$Q,MATCH(CM$2,List!$P:$P,0)))
* INDEX(List!$R:$R,MATCH(CM$2,List!$P:$P,0)))</f>
        <v>0</v>
      </c>
      <c r="CN86" s="357">
        <f ca="1">IF(
COUNTIFS('Project Follow up - Base'!$S$20:$S$96,CN$2,'Project Follow up - Base'!$F$20:$F$96,$C86)&lt;= INDEX(List!$Q:$Q,MATCH(CN$2,List!$P:$P,0)),
0,
(COUNTIFS('Project Follow up - Base'!$S$20:$S$96,CN$2,'Project Follow up - Base'!$F$20:$F$96,$C86)
- INDEX(List!$Q:$Q,MATCH(CN$2,List!$P:$P,0)))
* INDEX(List!$R:$R,MATCH(CN$2,List!$P:$P,0)))</f>
        <v>0</v>
      </c>
      <c r="CO86" s="357">
        <f ca="1">IF(
COUNTIFS('Project Follow up - Base'!$S$20:$S$96,CO$2,'Project Follow up - Base'!$F$20:$F$96,$C86)&lt;= INDEX(List!$Q:$Q,MATCH(CO$2,List!$P:$P,0)),
0,
(COUNTIFS('Project Follow up - Base'!$S$20:$S$96,CO$2,'Project Follow up - Base'!$F$20:$F$96,$C86)
- INDEX(List!$Q:$Q,MATCH(CO$2,List!$P:$P,0)))
* INDEX(List!$R:$R,MATCH(CO$2,List!$P:$P,0)))</f>
        <v>0</v>
      </c>
      <c r="CP86" s="357">
        <f ca="1">IF(
COUNTIFS('Project Follow up - Base'!$S$20:$S$96,CP$2,'Project Follow up - Base'!$F$20:$F$96,$C86)&lt;= INDEX(List!$Q:$Q,MATCH(CP$2,List!$P:$P,0)),
0,
(COUNTIFS('Project Follow up - Base'!$S$20:$S$96,CP$2,'Project Follow up - Base'!$F$20:$F$96,$C86)
- INDEX(List!$Q:$Q,MATCH(CP$2,List!$P:$P,0)))
* INDEX(List!$R:$R,MATCH(CP$2,List!$P:$P,0)))</f>
        <v>0</v>
      </c>
      <c r="CQ86" s="357">
        <f ca="1">IF(
COUNTIFS('Project Follow up - Base'!$S$20:$S$96,CQ$2,'Project Follow up - Base'!$F$20:$F$96,$C86)&lt;= INDEX(List!$Q:$Q,MATCH(CQ$2,List!$P:$P,0)),
0,
(COUNTIFS('Project Follow up - Base'!$S$20:$S$96,CQ$2,'Project Follow up - Base'!$F$20:$F$96,$C86)
- INDEX(List!$Q:$Q,MATCH(CQ$2,List!$P:$P,0)))
* INDEX(List!$R:$R,MATCH(CQ$2,List!$P:$P,0)))</f>
        <v>0</v>
      </c>
      <c r="CR86" s="357">
        <f ca="1">IF(
COUNTIFS('Project Follow up - Base'!$S$20:$S$96,CR$2,'Project Follow up - Base'!$F$20:$F$96,$C86)&lt;= INDEX(List!$Q:$Q,MATCH(CR$2,List!$P:$P,0)),
0,
(COUNTIFS('Project Follow up - Base'!$S$20:$S$96,CR$2,'Project Follow up - Base'!$F$20:$F$96,$C86)
- INDEX(List!$Q:$Q,MATCH(CR$2,List!$P:$P,0)))
* INDEX(List!$R:$R,MATCH(CR$2,List!$P:$P,0)))</f>
        <v>0</v>
      </c>
      <c r="CS86" s="357">
        <f ca="1">IF(
COUNTIFS('Project Follow up - Base'!$S$20:$S$96,CS$2,'Project Follow up - Base'!$F$20:$F$96,$C86)&lt;= INDEX(List!$Q:$Q,MATCH(CS$2,List!$P:$P,0)),
0,
(COUNTIFS('Project Follow up - Base'!$S$20:$S$96,CS$2,'Project Follow up - Base'!$F$20:$F$96,$C86)
- INDEX(List!$Q:$Q,MATCH(CS$2,List!$P:$P,0)))
* INDEX(List!$R:$R,MATCH(CS$2,List!$P:$P,0)))</f>
        <v>0</v>
      </c>
      <c r="CT86" s="357">
        <f ca="1">IF(
COUNTIFS('Project Follow up - Base'!$S$20:$S$96,CT$2,'Project Follow up - Base'!$F$20:$F$96,$C86)&lt;= INDEX(List!$Q:$Q,MATCH(CT$2,List!$P:$P,0)),
0,
(COUNTIFS('Project Follow up - Base'!$S$20:$S$96,CT$2,'Project Follow up - Base'!$F$20:$F$96,$C86)
- INDEX(List!$Q:$Q,MATCH(CT$2,List!$P:$P,0)))
* INDEX(List!$R:$R,MATCH(CT$2,List!$P:$P,0)))</f>
        <v>0</v>
      </c>
      <c r="CU86" s="357">
        <f ca="1">IF(
COUNTIFS('Project Follow up - Base'!$S$20:$S$96,CU$2,'Project Follow up - Base'!$F$20:$F$96,$C86)&lt;= INDEX(List!$Q:$Q,MATCH(CU$2,List!$P:$P,0)),
0,
(COUNTIFS('Project Follow up - Base'!$S$20:$S$96,CU$2,'Project Follow up - Base'!$F$20:$F$96,$C86)
- INDEX(List!$Q:$Q,MATCH(CU$2,List!$P:$P,0)))
* INDEX(List!$R:$R,MATCH(CU$2,List!$P:$P,0)))</f>
        <v>0</v>
      </c>
      <c r="CV86" s="357">
        <f ca="1">IF(
COUNTIFS('Project Follow up - Base'!$S$20:$S$96,CV$2,'Project Follow up - Base'!$F$20:$F$96,$C86)&lt;= INDEX(List!$Q:$Q,MATCH(CV$2,List!$P:$P,0)),
0,
(COUNTIFS('Project Follow up - Base'!$S$20:$S$96,CV$2,'Project Follow up - Base'!$F$20:$F$96,$C86)
- INDEX(List!$Q:$Q,MATCH(CV$2,List!$P:$P,0)))
* INDEX(List!$R:$R,MATCH(CV$2,List!$P:$P,0)))</f>
        <v>0</v>
      </c>
      <c r="CW86" s="357">
        <f ca="1">IF(
COUNTIFS('Project Follow up - Base'!$S$20:$S$96,CW$2,'Project Follow up - Base'!$F$20:$F$96,$C86)&lt;= INDEX(List!$Q:$Q,MATCH(CW$2,List!$P:$P,0)),
0,
(COUNTIFS('Project Follow up - Base'!$S$20:$S$96,CW$2,'Project Follow up - Base'!$F$20:$F$96,$C86)
- INDEX(List!$Q:$Q,MATCH(CW$2,List!$P:$P,0)))
* INDEX(List!$R:$R,MATCH(CW$2,List!$P:$P,0)))</f>
        <v>0</v>
      </c>
      <c r="CX86" s="357">
        <f ca="1">IF(
COUNTIFS('Project Follow up - Base'!$S$20:$S$96,CX$2,'Project Follow up - Base'!$F$20:$F$96,$C86)&lt;= INDEX(List!$Q:$Q,MATCH(CX$2,List!$P:$P,0)),
0,
(COUNTIFS('Project Follow up - Base'!$S$20:$S$96,CX$2,'Project Follow up - Base'!$F$20:$F$96,$C86)
- INDEX(List!$Q:$Q,MATCH(CX$2,List!$P:$P,0)))
* INDEX(List!$R:$R,MATCH(CX$2,List!$P:$P,0)))</f>
        <v>0</v>
      </c>
      <c r="CY86" s="357">
        <f ca="1">IF(
COUNTIFS('Project Follow up - Base'!$S$20:$S$96,CY$2,'Project Follow up - Base'!$F$20:$F$96,$C86)&lt;= INDEX(List!$Q:$Q,MATCH(CY$2,List!$P:$P,0)),
0,
(COUNTIFS('Project Follow up - Base'!$S$20:$S$96,CY$2,'Project Follow up - Base'!$F$20:$F$96,$C86)
- INDEX(List!$Q:$Q,MATCH(CY$2,List!$P:$P,0)))
* INDEX(List!$R:$R,MATCH(CY$2,List!$P:$P,0)))</f>
        <v>0</v>
      </c>
      <c r="CZ86" s="357">
        <f ca="1">IF(
COUNTIFS('Project Follow up - Base'!$S$20:$S$96,CZ$2,'Project Follow up - Base'!$F$20:$F$96,$C86)&lt;= INDEX(List!$Q:$Q,MATCH(CZ$2,List!$P:$P,0)),
0,
(COUNTIFS('Project Follow up - Base'!$S$20:$S$96,CZ$2,'Project Follow up - Base'!$F$20:$F$96,$C86)
- INDEX(List!$Q:$Q,MATCH(CZ$2,List!$P:$P,0)))
* INDEX(List!$R:$R,MATCH(CZ$2,List!$P:$P,0)))</f>
        <v>0</v>
      </c>
      <c r="DA86" s="357">
        <f ca="1">IF(
COUNTIFS('Project Follow up - Base'!$S$20:$S$96,DA$2,'Project Follow up - Base'!$F$20:$F$96,$C86)&lt;= INDEX(List!$Q:$Q,MATCH(DA$2,List!$P:$P,0)),
0,
(COUNTIFS('Project Follow up - Base'!$S$20:$S$96,DA$2,'Project Follow up - Base'!$F$20:$F$96,$C86)
- INDEX(List!$Q:$Q,MATCH(DA$2,List!$P:$P,0)))
* INDEX(List!$R:$R,MATCH(DA$2,List!$P:$P,0)))</f>
        <v>0</v>
      </c>
      <c r="DB86" s="357">
        <f ca="1">IF(
COUNTIFS('Project Follow up - Base'!$S$20:$S$96,DB$2,'Project Follow up - Base'!$F$20:$F$96,$C86)&lt;= INDEX(List!$Q:$Q,MATCH(DB$2,List!$P:$P,0)),
0,
(COUNTIFS('Project Follow up - Base'!$S$20:$S$96,DB$2,'Project Follow up - Base'!$F$20:$F$96,$C86)
- INDEX(List!$Q:$Q,MATCH(DB$2,List!$P:$P,0)))
* INDEX(List!$R:$R,MATCH(DB$2,List!$P:$P,0)))</f>
        <v>0</v>
      </c>
    </row>
    <row r="87" spans="1:106" x14ac:dyDescent="0.2">
      <c r="A87" s="353">
        <f>COUNTIF('Project Follow up - Base'!$F$20:$F$96,C87)</f>
        <v>0</v>
      </c>
      <c r="B87" s="353">
        <f>'Employees Summary'!B88</f>
        <v>0</v>
      </c>
      <c r="C87" s="353">
        <f>'Employees Summary'!C88</f>
        <v>0</v>
      </c>
      <c r="D87" s="354" t="str">
        <f>IF(C87=0,"", IF(A87&gt;0,1-(G87*[1]KPI!$C$3)-(H87*[1]KPI!$C$4),""))</f>
        <v/>
      </c>
      <c r="E87" s="365" t="str">
        <f>IF(OR(C87='Project Follow up - Base'!$D$17,C87='Project Follow up - Base'!$D$38,C87='Project Follow up - Base'!$D$74), IF(SUMIF(B:B,B87,A:A)=0,"", AVERAGEIF(B:B,B87,D:D)),"")</f>
        <v/>
      </c>
      <c r="F87" s="366">
        <f>SUMIF('Project Follow up - Base'!$F$20:$F$102,'Employees KPIs'!C87,'Project Follow up - Base'!$AA$20:$AA$102)</f>
        <v>0</v>
      </c>
      <c r="G87" s="355">
        <f>IF( F87=0,
   0,
   IF(
     F87-
     [1]KPI!$F$3
     &lt;0,0,
     F87-
     [1]KPI!$F$3
    )*
     [1]KPI!$G$3
)</f>
        <v>0</v>
      </c>
      <c r="H87" s="355">
        <f t="shared" ca="1" si="1"/>
        <v>0</v>
      </c>
      <c r="I87" s="356">
        <f ca="1">IF(
COUNTIFS('Project Follow up - Base'!$S$20:$S$96,I$2,'Project Follow up - Base'!$F$20:$F$96,$C87)&lt;= INDEX(List!$Q:$Q,MATCH(I$2,List!$P:$P,0)),
0,
(COUNTIFS('Project Follow up - Base'!$S$20:$S$96,I$2,'Project Follow up - Base'!$F$20:$F$96,$C87)
- INDEX(List!$Q:$Q,MATCH(I$2,List!$P:$P,0)))
* INDEX(List!$R:$R,MATCH(I$2,List!$P:$P,0)))</f>
        <v>0</v>
      </c>
      <c r="J87" s="357">
        <f ca="1">IF(
COUNTIFS('Project Follow up - Base'!$S$20:$S$96,J$2,'Project Follow up - Base'!$F$20:$F$96,$C87)&lt;= INDEX(List!$Q:$Q,MATCH(J$2,List!$P:$P,0)),
0,
(COUNTIFS('Project Follow up - Base'!$S$20:$S$96,J$2,'Project Follow up - Base'!$F$20:$F$96,$C87)
- INDEX(List!$Q:$Q,MATCH(J$2,List!$P:$P,0)))
* INDEX(List!$R:$R,MATCH(J$2,List!$P:$P,0)))</f>
        <v>0</v>
      </c>
      <c r="K87" s="357">
        <f ca="1">IF(
COUNTIFS('Project Follow up - Base'!$S$20:$S$96,K$2,'Project Follow up - Base'!$F$20:$F$96,$C87)&lt;= INDEX(List!$Q:$Q,MATCH(K$2,List!$P:$P,0)),
0,
(COUNTIFS('Project Follow up - Base'!$S$20:$S$96,K$2,'Project Follow up - Base'!$F$20:$F$96,$C87)
- INDEX(List!$Q:$Q,MATCH(K$2,List!$P:$P,0)))
* INDEX(List!$R:$R,MATCH(K$2,List!$P:$P,0)))</f>
        <v>0</v>
      </c>
      <c r="L87" s="357">
        <f ca="1">IF(
COUNTIFS('Project Follow up - Base'!$S$20:$S$96,L$2,'Project Follow up - Base'!$F$20:$F$96,$C87)&lt;= INDEX(List!$Q:$Q,MATCH(L$2,List!$P:$P,0)),
0,
(COUNTIFS('Project Follow up - Base'!$S$20:$S$96,L$2,'Project Follow up - Base'!$F$20:$F$96,$C87)
- INDEX(List!$Q:$Q,MATCH(L$2,List!$P:$P,0)))
* INDEX(List!$R:$R,MATCH(L$2,List!$P:$P,0)))</f>
        <v>0</v>
      </c>
      <c r="M87" s="357">
        <f ca="1">IF(
COUNTIFS('Project Follow up - Base'!$S$20:$S$96,M$2,'Project Follow up - Base'!$F$20:$F$96,$C87)&lt;= INDEX(List!$Q:$Q,MATCH(M$2,List!$P:$P,0)),
0,
(COUNTIFS('Project Follow up - Base'!$S$20:$S$96,M$2,'Project Follow up - Base'!$F$20:$F$96,$C87)
- INDEX(List!$Q:$Q,MATCH(M$2,List!$P:$P,0)))
* INDEX(List!$R:$R,MATCH(M$2,List!$P:$P,0)))</f>
        <v>0</v>
      </c>
      <c r="N87" s="357">
        <f ca="1">IF(
COUNTIFS('Project Follow up - Base'!$S$20:$S$96,N$2,'Project Follow up - Base'!$F$20:$F$96,$C87)&lt;= INDEX(List!$Q:$Q,MATCH(N$2,List!$P:$P,0)),
0,
(COUNTIFS('Project Follow up - Base'!$S$20:$S$96,N$2,'Project Follow up - Base'!$F$20:$F$96,$C87)
- INDEX(List!$Q:$Q,MATCH(N$2,List!$P:$P,0)))
* INDEX(List!$R:$R,MATCH(N$2,List!$P:$P,0)))</f>
        <v>0</v>
      </c>
      <c r="O87" s="357">
        <f ca="1">IF(
COUNTIFS('Project Follow up - Base'!$S$20:$S$96,O$2,'Project Follow up - Base'!$F$20:$F$96,$C87)&lt;= INDEX(List!$Q:$Q,MATCH(O$2,List!$P:$P,0)),
0,
(COUNTIFS('Project Follow up - Base'!$S$20:$S$96,O$2,'Project Follow up - Base'!$F$20:$F$96,$C87)
- INDEX(List!$Q:$Q,MATCH(O$2,List!$P:$P,0)))
* INDEX(List!$R:$R,MATCH(O$2,List!$P:$P,0)))</f>
        <v>0</v>
      </c>
      <c r="P87" s="357">
        <f ca="1">IF(
COUNTIFS('Project Follow up - Base'!$S$20:$S$96,P$2,'Project Follow up - Base'!$F$20:$F$96,$C87)&lt;= INDEX(List!$Q:$Q,MATCH(P$2,List!$P:$P,0)),
0,
(COUNTIFS('Project Follow up - Base'!$S$20:$S$96,P$2,'Project Follow up - Base'!$F$20:$F$96,$C87)
- INDEX(List!$Q:$Q,MATCH(P$2,List!$P:$P,0)))
* INDEX(List!$R:$R,MATCH(P$2,List!$P:$P,0)))</f>
        <v>0</v>
      </c>
      <c r="Q87" s="357">
        <f ca="1">IF(
COUNTIFS('Project Follow up - Base'!$S$20:$S$96,Q$2,'Project Follow up - Base'!$F$20:$F$96,$C87)&lt;= INDEX(List!$Q:$Q,MATCH(Q$2,List!$P:$P,0)),
0,
(COUNTIFS('Project Follow up - Base'!$S$20:$S$96,Q$2,'Project Follow up - Base'!$F$20:$F$96,$C87)
- INDEX(List!$Q:$Q,MATCH(Q$2,List!$P:$P,0)))
* INDEX(List!$R:$R,MATCH(Q$2,List!$P:$P,0)))</f>
        <v>0</v>
      </c>
      <c r="R87" s="357">
        <f ca="1">IF(
COUNTIFS('Project Follow up - Base'!$S$20:$S$96,R$2,'Project Follow up - Base'!$F$20:$F$96,$C87)&lt;= INDEX(List!$Q:$Q,MATCH(R$2,List!$P:$P,0)),
0,
(COUNTIFS('Project Follow up - Base'!$S$20:$S$96,R$2,'Project Follow up - Base'!$F$20:$F$96,$C87)
- INDEX(List!$Q:$Q,MATCH(R$2,List!$P:$P,0)))
* INDEX(List!$R:$R,MATCH(R$2,List!$P:$P,0)))</f>
        <v>0</v>
      </c>
      <c r="S87" s="357">
        <f ca="1">IF(
COUNTIFS('Project Follow up - Base'!$S$20:$S$96,S$2,'Project Follow up - Base'!$F$20:$F$96,$C87)&lt;= INDEX(List!$Q:$Q,MATCH(S$2,List!$P:$P,0)),
0,
(COUNTIFS('Project Follow up - Base'!$S$20:$S$96,S$2,'Project Follow up - Base'!$F$20:$F$96,$C87)
- INDEX(List!$Q:$Q,MATCH(S$2,List!$P:$P,0)))
* INDEX(List!$R:$R,MATCH(S$2,List!$P:$P,0)))</f>
        <v>0</v>
      </c>
      <c r="T87" s="357">
        <f ca="1">IF(
COUNTIFS('Project Follow up - Base'!$S$20:$S$96,T$2,'Project Follow up - Base'!$F$20:$F$96,$C87)&lt;= INDEX(List!$Q:$Q,MATCH(T$2,List!$P:$P,0)),
0,
(COUNTIFS('Project Follow up - Base'!$S$20:$S$96,T$2,'Project Follow up - Base'!$F$20:$F$96,$C87)
- INDEX(List!$Q:$Q,MATCH(T$2,List!$P:$P,0)))
* INDEX(List!$R:$R,MATCH(T$2,List!$P:$P,0)))</f>
        <v>0</v>
      </c>
      <c r="U87" s="357">
        <f ca="1">IF(
COUNTIFS('Project Follow up - Base'!$S$20:$S$96,U$2,'Project Follow up - Base'!$F$20:$F$96,$C87)&lt;= INDEX(List!$Q:$Q,MATCH(U$2,List!$P:$P,0)),
0,
(COUNTIFS('Project Follow up - Base'!$S$20:$S$96,U$2,'Project Follow up - Base'!$F$20:$F$96,$C87)
- INDEX(List!$Q:$Q,MATCH(U$2,List!$P:$P,0)))
* INDEX(List!$R:$R,MATCH(U$2,List!$P:$P,0)))</f>
        <v>0</v>
      </c>
      <c r="V87" s="357">
        <f ca="1">IF(
COUNTIFS('Project Follow up - Base'!$S$20:$S$96,V$2,'Project Follow up - Base'!$F$20:$F$96,$C87)&lt;= INDEX(List!$Q:$Q,MATCH(V$2,List!$P:$P,0)),
0,
(COUNTIFS('Project Follow up - Base'!$S$20:$S$96,V$2,'Project Follow up - Base'!$F$20:$F$96,$C87)
- INDEX(List!$Q:$Q,MATCH(V$2,List!$P:$P,0)))
* INDEX(List!$R:$R,MATCH(V$2,List!$P:$P,0)))</f>
        <v>0</v>
      </c>
      <c r="W87" s="357">
        <f ca="1">IF(
COUNTIFS('Project Follow up - Base'!$S$20:$S$96,W$2,'Project Follow up - Base'!$F$20:$F$96,$C87)&lt;= INDEX(List!$Q:$Q,MATCH(W$2,List!$P:$P,0)),
0,
(COUNTIFS('Project Follow up - Base'!$S$20:$S$96,W$2,'Project Follow up - Base'!$F$20:$F$96,$C87)
- INDEX(List!$Q:$Q,MATCH(W$2,List!$P:$P,0)))
* INDEX(List!$R:$R,MATCH(W$2,List!$P:$P,0)))</f>
        <v>0</v>
      </c>
      <c r="X87" s="357">
        <f ca="1">IF(
COUNTIFS('Project Follow up - Base'!$S$20:$S$96,X$2,'Project Follow up - Base'!$F$20:$F$96,$C87)&lt;= INDEX(List!$Q:$Q,MATCH(X$2,List!$P:$P,0)),
0,
(COUNTIFS('Project Follow up - Base'!$S$20:$S$96,X$2,'Project Follow up - Base'!$F$20:$F$96,$C87)
- INDEX(List!$Q:$Q,MATCH(X$2,List!$P:$P,0)))
* INDEX(List!$R:$R,MATCH(X$2,List!$P:$P,0)))</f>
        <v>0</v>
      </c>
      <c r="Y87" s="357">
        <f ca="1">IF(
COUNTIFS('Project Follow up - Base'!$S$20:$S$96,Y$2,'Project Follow up - Base'!$F$20:$F$96,$C87)&lt;= INDEX(List!$Q:$Q,MATCH(Y$2,List!$P:$P,0)),
0,
(COUNTIFS('Project Follow up - Base'!$S$20:$S$96,Y$2,'Project Follow up - Base'!$F$20:$F$96,$C87)
- INDEX(List!$Q:$Q,MATCH(Y$2,List!$P:$P,0)))
* INDEX(List!$R:$R,MATCH(Y$2,List!$P:$P,0)))</f>
        <v>0</v>
      </c>
      <c r="Z87" s="357">
        <f ca="1">IF(
COUNTIFS('Project Follow up - Base'!$S$20:$S$96,Z$2,'Project Follow up - Base'!$F$20:$F$96,$C87)&lt;= INDEX(List!$Q:$Q,MATCH(Z$2,List!$P:$P,0)),
0,
(COUNTIFS('Project Follow up - Base'!$S$20:$S$96,Z$2,'Project Follow up - Base'!$F$20:$F$96,$C87)
- INDEX(List!$Q:$Q,MATCH(Z$2,List!$P:$P,0)))
* INDEX(List!$R:$R,MATCH(Z$2,List!$P:$P,0)))</f>
        <v>0</v>
      </c>
      <c r="AA87" s="357">
        <f ca="1">IF(
COUNTIFS('Project Follow up - Base'!$S$20:$S$96,AA$2,'Project Follow up - Base'!$F$20:$F$96,$C87)&lt;= INDEX(List!$Q:$Q,MATCH(AA$2,List!$P:$P,0)),
0,
(COUNTIFS('Project Follow up - Base'!$S$20:$S$96,AA$2,'Project Follow up - Base'!$F$20:$F$96,$C87)
- INDEX(List!$Q:$Q,MATCH(AA$2,List!$P:$P,0)))
* INDEX(List!$R:$R,MATCH(AA$2,List!$P:$P,0)))</f>
        <v>0</v>
      </c>
      <c r="AB87" s="357">
        <f ca="1">IF(
COUNTIFS('Project Follow up - Base'!$S$20:$S$96,AB$2,'Project Follow up - Base'!$F$20:$F$96,$C87)&lt;= INDEX(List!$Q:$Q,MATCH(AB$2,List!$P:$P,0)),
0,
(COUNTIFS('Project Follow up - Base'!$S$20:$S$96,AB$2,'Project Follow up - Base'!$F$20:$F$96,$C87)
- INDEX(List!$Q:$Q,MATCH(AB$2,List!$P:$P,0)))
* INDEX(List!$R:$R,MATCH(AB$2,List!$P:$P,0)))</f>
        <v>0</v>
      </c>
      <c r="AC87" s="357">
        <f ca="1">IF(
COUNTIFS('Project Follow up - Base'!$S$20:$S$96,AC$2,'Project Follow up - Base'!$F$20:$F$96,$C87)&lt;= INDEX(List!$Q:$Q,MATCH(AC$2,List!$P:$P,0)),
0,
(COUNTIFS('Project Follow up - Base'!$S$20:$S$96,AC$2,'Project Follow up - Base'!$F$20:$F$96,$C87)
- INDEX(List!$Q:$Q,MATCH(AC$2,List!$P:$P,0)))
* INDEX(List!$R:$R,MATCH(AC$2,List!$P:$P,0)))</f>
        <v>0</v>
      </c>
      <c r="AD87" s="357">
        <f ca="1">IF(
COUNTIFS('Project Follow up - Base'!$S$20:$S$96,AD$2,'Project Follow up - Base'!$F$20:$F$96,$C87)&lt;= INDEX(List!$Q:$Q,MATCH(AD$2,List!$P:$P,0)),
0,
(COUNTIFS('Project Follow up - Base'!$S$20:$S$96,AD$2,'Project Follow up - Base'!$F$20:$F$96,$C87)
- INDEX(List!$Q:$Q,MATCH(AD$2,List!$P:$P,0)))
* INDEX(List!$R:$R,MATCH(AD$2,List!$P:$P,0)))</f>
        <v>0</v>
      </c>
      <c r="AE87" s="357">
        <f ca="1">IF(
COUNTIFS('Project Follow up - Base'!$S$20:$S$96,AE$2,'Project Follow up - Base'!$F$20:$F$96,$C87)&lt;= INDEX(List!$Q:$Q,MATCH(AE$2,List!$P:$P,0)),
0,
(COUNTIFS('Project Follow up - Base'!$S$20:$S$96,AE$2,'Project Follow up - Base'!$F$20:$F$96,$C87)
- INDEX(List!$Q:$Q,MATCH(AE$2,List!$P:$P,0)))
* INDEX(List!$R:$R,MATCH(AE$2,List!$P:$P,0)))</f>
        <v>0</v>
      </c>
      <c r="AF87" s="357">
        <f ca="1">IF(
COUNTIFS('Project Follow up - Base'!$S$20:$S$96,AF$2,'Project Follow up - Base'!$F$20:$F$96,$C87)&lt;= INDEX(List!$Q:$Q,MATCH(AF$2,List!$P:$P,0)),
0,
(COUNTIFS('Project Follow up - Base'!$S$20:$S$96,AF$2,'Project Follow up - Base'!$F$20:$F$96,$C87)
- INDEX(List!$Q:$Q,MATCH(AF$2,List!$P:$P,0)))
* INDEX(List!$R:$R,MATCH(AF$2,List!$P:$P,0)))</f>
        <v>0</v>
      </c>
      <c r="AG87" s="357">
        <f ca="1">IF(
COUNTIFS('Project Follow up - Base'!$S$20:$S$96,AG$2,'Project Follow up - Base'!$F$20:$F$96,$C87)&lt;= INDEX(List!$Q:$Q,MATCH(AG$2,List!$P:$P,0)),
0,
(COUNTIFS('Project Follow up - Base'!$S$20:$S$96,AG$2,'Project Follow up - Base'!$F$20:$F$96,$C87)
- INDEX(List!$Q:$Q,MATCH(AG$2,List!$P:$P,0)))
* INDEX(List!$R:$R,MATCH(AG$2,List!$P:$P,0)))</f>
        <v>0</v>
      </c>
      <c r="AH87" s="357">
        <f ca="1">IF(
COUNTIFS('Project Follow up - Base'!$S$20:$S$96,AH$2,'Project Follow up - Base'!$F$20:$F$96,$C87)&lt;= INDEX(List!$Q:$Q,MATCH(AH$2,List!$P:$P,0)),
0,
(COUNTIFS('Project Follow up - Base'!$S$20:$S$96,AH$2,'Project Follow up - Base'!$F$20:$F$96,$C87)
- INDEX(List!$Q:$Q,MATCH(AH$2,List!$P:$P,0)))
* INDEX(List!$R:$R,MATCH(AH$2,List!$P:$P,0)))</f>
        <v>0</v>
      </c>
      <c r="AI87" s="357">
        <f ca="1">IF(
COUNTIFS('Project Follow up - Base'!$S$20:$S$96,AI$2,'Project Follow up - Base'!$F$20:$F$96,$C87)&lt;= INDEX(List!$Q:$Q,MATCH(AI$2,List!$P:$P,0)),
0,
(COUNTIFS('Project Follow up - Base'!$S$20:$S$96,AI$2,'Project Follow up - Base'!$F$20:$F$96,$C87)
- INDEX(List!$Q:$Q,MATCH(AI$2,List!$P:$P,0)))
* INDEX(List!$R:$R,MATCH(AI$2,List!$P:$P,0)))</f>
        <v>0</v>
      </c>
      <c r="AJ87" s="357">
        <f ca="1">IF(
COUNTIFS('Project Follow up - Base'!$S$20:$S$96,AJ$2,'Project Follow up - Base'!$F$20:$F$96,$C87)&lt;= INDEX(List!$Q:$Q,MATCH(AJ$2,List!$P:$P,0)),
0,
(COUNTIFS('Project Follow up - Base'!$S$20:$S$96,AJ$2,'Project Follow up - Base'!$F$20:$F$96,$C87)
- INDEX(List!$Q:$Q,MATCH(AJ$2,List!$P:$P,0)))
* INDEX(List!$R:$R,MATCH(AJ$2,List!$P:$P,0)))</f>
        <v>0</v>
      </c>
      <c r="AK87" s="357">
        <f ca="1">IF(
COUNTIFS('Project Follow up - Base'!$S$20:$S$96,AK$2,'Project Follow up - Base'!$F$20:$F$96,$C87)&lt;= INDEX(List!$Q:$Q,MATCH(AK$2,List!$P:$P,0)),
0,
(COUNTIFS('Project Follow up - Base'!$S$20:$S$96,AK$2,'Project Follow up - Base'!$F$20:$F$96,$C87)
- INDEX(List!$Q:$Q,MATCH(AK$2,List!$P:$P,0)))
* INDEX(List!$R:$R,MATCH(AK$2,List!$P:$P,0)))</f>
        <v>0</v>
      </c>
      <c r="AL87" s="357">
        <f ca="1">IF(
COUNTIFS('Project Follow up - Base'!$S$20:$S$96,AL$2,'Project Follow up - Base'!$F$20:$F$96,$C87)&lt;= INDEX(List!$Q:$Q,MATCH(AL$2,List!$P:$P,0)),
0,
(COUNTIFS('Project Follow up - Base'!$S$20:$S$96,AL$2,'Project Follow up - Base'!$F$20:$F$96,$C87)
- INDEX(List!$Q:$Q,MATCH(AL$2,List!$P:$P,0)))
* INDEX(List!$R:$R,MATCH(AL$2,List!$P:$P,0)))</f>
        <v>0</v>
      </c>
      <c r="AM87" s="357">
        <f ca="1">IF(
COUNTIFS('Project Follow up - Base'!$S$20:$S$96,AM$2,'Project Follow up - Base'!$F$20:$F$96,$C87)&lt;= INDEX(List!$Q:$Q,MATCH(AM$2,List!$P:$P,0)),
0,
(COUNTIFS('Project Follow up - Base'!$S$20:$S$96,AM$2,'Project Follow up - Base'!$F$20:$F$96,$C87)
- INDEX(List!$Q:$Q,MATCH(AM$2,List!$P:$P,0)))
* INDEX(List!$R:$R,MATCH(AM$2,List!$P:$P,0)))</f>
        <v>0</v>
      </c>
      <c r="AN87" s="357">
        <f ca="1">IF(
COUNTIFS('Project Follow up - Base'!$S$20:$S$96,AN$2,'Project Follow up - Base'!$F$20:$F$96,$C87)&lt;= INDEX(List!$Q:$Q,MATCH(AN$2,List!$P:$P,0)),
0,
(COUNTIFS('Project Follow up - Base'!$S$20:$S$96,AN$2,'Project Follow up - Base'!$F$20:$F$96,$C87)
- INDEX(List!$Q:$Q,MATCH(AN$2,List!$P:$P,0)))
* INDEX(List!$R:$R,MATCH(AN$2,List!$P:$P,0)))</f>
        <v>0</v>
      </c>
      <c r="AO87" s="357">
        <f ca="1">IF(
COUNTIFS('Project Follow up - Base'!$S$20:$S$96,AO$2,'Project Follow up - Base'!$F$20:$F$96,$C87)&lt;= INDEX(List!$Q:$Q,MATCH(AO$2,List!$P:$P,0)),
0,
(COUNTIFS('Project Follow up - Base'!$S$20:$S$96,AO$2,'Project Follow up - Base'!$F$20:$F$96,$C87)
- INDEX(List!$Q:$Q,MATCH(AO$2,List!$P:$P,0)))
* INDEX(List!$R:$R,MATCH(AO$2,List!$P:$P,0)))</f>
        <v>0</v>
      </c>
      <c r="AP87" s="357">
        <f ca="1">IF(
COUNTIFS('Project Follow up - Base'!$S$20:$S$96,AP$2,'Project Follow up - Base'!$F$20:$F$96,$C87)&lt;= INDEX(List!$Q:$Q,MATCH(AP$2,List!$P:$P,0)),
0,
(COUNTIFS('Project Follow up - Base'!$S$20:$S$96,AP$2,'Project Follow up - Base'!$F$20:$F$96,$C87)
- INDEX(List!$Q:$Q,MATCH(AP$2,List!$P:$P,0)))
* INDEX(List!$R:$R,MATCH(AP$2,List!$P:$P,0)))</f>
        <v>0</v>
      </c>
      <c r="AQ87" s="357">
        <f ca="1">IF(
COUNTIFS('Project Follow up - Base'!$S$20:$S$96,AQ$2,'Project Follow up - Base'!$F$20:$F$96,$C87)&lt;= INDEX(List!$Q:$Q,MATCH(AQ$2,List!$P:$P,0)),
0,
(COUNTIFS('Project Follow up - Base'!$S$20:$S$96,AQ$2,'Project Follow up - Base'!$F$20:$F$96,$C87)
- INDEX(List!$Q:$Q,MATCH(AQ$2,List!$P:$P,0)))
* INDEX(List!$R:$R,MATCH(AQ$2,List!$P:$P,0)))</f>
        <v>0</v>
      </c>
      <c r="AR87" s="357">
        <f ca="1">IF(
COUNTIFS('Project Follow up - Base'!$S$20:$S$96,AR$2,'Project Follow up - Base'!$F$20:$F$96,$C87)&lt;= INDEX(List!$Q:$Q,MATCH(AR$2,List!$P:$P,0)),
0,
(COUNTIFS('Project Follow up - Base'!$S$20:$S$96,AR$2,'Project Follow up - Base'!$F$20:$F$96,$C87)
- INDEX(List!$Q:$Q,MATCH(AR$2,List!$P:$P,0)))
* INDEX(List!$R:$R,MATCH(AR$2,List!$P:$P,0)))</f>
        <v>0</v>
      </c>
      <c r="AS87" s="357">
        <f ca="1">IF(
COUNTIFS('Project Follow up - Base'!$S$20:$S$96,AS$2,'Project Follow up - Base'!$F$20:$F$96,$C87)&lt;= INDEX(List!$Q:$Q,MATCH(AS$2,List!$P:$P,0)),
0,
(COUNTIFS('Project Follow up - Base'!$S$20:$S$96,AS$2,'Project Follow up - Base'!$F$20:$F$96,$C87)
- INDEX(List!$Q:$Q,MATCH(AS$2,List!$P:$P,0)))
* INDEX(List!$R:$R,MATCH(AS$2,List!$P:$P,0)))</f>
        <v>0</v>
      </c>
      <c r="AT87" s="357">
        <f ca="1">IF(
COUNTIFS('Project Follow up - Base'!$S$20:$S$96,AT$2,'Project Follow up - Base'!$F$20:$F$96,$C87)&lt;= INDEX(List!$Q:$Q,MATCH(AT$2,List!$P:$P,0)),
0,
(COUNTIFS('Project Follow up - Base'!$S$20:$S$96,AT$2,'Project Follow up - Base'!$F$20:$F$96,$C87)
- INDEX(List!$Q:$Q,MATCH(AT$2,List!$P:$P,0)))
* INDEX(List!$R:$R,MATCH(AT$2,List!$P:$P,0)))</f>
        <v>0</v>
      </c>
      <c r="AU87" s="357">
        <f ca="1">IF(
COUNTIFS('Project Follow up - Base'!$S$20:$S$96,AU$2,'Project Follow up - Base'!$F$20:$F$96,$C87)&lt;= INDEX(List!$Q:$Q,MATCH(AU$2,List!$P:$P,0)),
0,
(COUNTIFS('Project Follow up - Base'!$S$20:$S$96,AU$2,'Project Follow up - Base'!$F$20:$F$96,$C87)
- INDEX(List!$Q:$Q,MATCH(AU$2,List!$P:$P,0)))
* INDEX(List!$R:$R,MATCH(AU$2,List!$P:$P,0)))</f>
        <v>0</v>
      </c>
      <c r="AV87" s="357">
        <f ca="1">IF(
COUNTIFS('Project Follow up - Base'!$S$20:$S$96,AV$2,'Project Follow up - Base'!$F$20:$F$96,$C87)&lt;= INDEX(List!$Q:$Q,MATCH(AV$2,List!$P:$P,0)),
0,
(COUNTIFS('Project Follow up - Base'!$S$20:$S$96,AV$2,'Project Follow up - Base'!$F$20:$F$96,$C87)
- INDEX(List!$Q:$Q,MATCH(AV$2,List!$P:$P,0)))
* INDEX(List!$R:$R,MATCH(AV$2,List!$P:$P,0)))</f>
        <v>0</v>
      </c>
      <c r="AW87" s="357">
        <f ca="1">IF(
COUNTIFS('Project Follow up - Base'!$S$20:$S$96,AW$2,'Project Follow up - Base'!$F$20:$F$96,$C87)&lt;= INDEX(List!$Q:$Q,MATCH(AW$2,List!$P:$P,0)),
0,
(COUNTIFS('Project Follow up - Base'!$S$20:$S$96,AW$2,'Project Follow up - Base'!$F$20:$F$96,$C87)
- INDEX(List!$Q:$Q,MATCH(AW$2,List!$P:$P,0)))
* INDEX(List!$R:$R,MATCH(AW$2,List!$P:$P,0)))</f>
        <v>0</v>
      </c>
      <c r="AX87" s="357">
        <f ca="1">IF(
COUNTIFS('Project Follow up - Base'!$S$20:$S$96,AX$2,'Project Follow up - Base'!$F$20:$F$96,$C87)&lt;= INDEX(List!$Q:$Q,MATCH(AX$2,List!$P:$P,0)),
0,
(COUNTIFS('Project Follow up - Base'!$S$20:$S$96,AX$2,'Project Follow up - Base'!$F$20:$F$96,$C87)
- INDEX(List!$Q:$Q,MATCH(AX$2,List!$P:$P,0)))
* INDEX(List!$R:$R,MATCH(AX$2,List!$P:$P,0)))</f>
        <v>0</v>
      </c>
      <c r="AY87" s="357">
        <f ca="1">IF(
COUNTIFS('Project Follow up - Base'!$S$20:$S$96,AY$2,'Project Follow up - Base'!$F$20:$F$96,$C87)&lt;= INDEX(List!$Q:$Q,MATCH(AY$2,List!$P:$P,0)),
0,
(COUNTIFS('Project Follow up - Base'!$S$20:$S$96,AY$2,'Project Follow up - Base'!$F$20:$F$96,$C87)
- INDEX(List!$Q:$Q,MATCH(AY$2,List!$P:$P,0)))
* INDEX(List!$R:$R,MATCH(AY$2,List!$P:$P,0)))</f>
        <v>0</v>
      </c>
      <c r="AZ87" s="357">
        <f ca="1">IF(
COUNTIFS('Project Follow up - Base'!$S$20:$S$96,AZ$2,'Project Follow up - Base'!$F$20:$F$96,$C87)&lt;= INDEX(List!$Q:$Q,MATCH(AZ$2,List!$P:$P,0)),
0,
(COUNTIFS('Project Follow up - Base'!$S$20:$S$96,AZ$2,'Project Follow up - Base'!$F$20:$F$96,$C87)
- INDEX(List!$Q:$Q,MATCH(AZ$2,List!$P:$P,0)))
* INDEX(List!$R:$R,MATCH(AZ$2,List!$P:$P,0)))</f>
        <v>0</v>
      </c>
      <c r="BA87" s="357">
        <f ca="1">IF(
COUNTIFS('Project Follow up - Base'!$S$20:$S$96,BA$2,'Project Follow up - Base'!$F$20:$F$96,$C87)&lt;= INDEX(List!$Q:$Q,MATCH(BA$2,List!$P:$P,0)),
0,
(COUNTIFS('Project Follow up - Base'!$S$20:$S$96,BA$2,'Project Follow up - Base'!$F$20:$F$96,$C87)
- INDEX(List!$Q:$Q,MATCH(BA$2,List!$P:$P,0)))
* INDEX(List!$R:$R,MATCH(BA$2,List!$P:$P,0)))</f>
        <v>0</v>
      </c>
      <c r="BB87" s="357">
        <f ca="1">IF(
COUNTIFS('Project Follow up - Base'!$S$20:$S$96,BB$2,'Project Follow up - Base'!$F$20:$F$96,$C87)&lt;= INDEX(List!$Q:$Q,MATCH(BB$2,List!$P:$P,0)),
0,
(COUNTIFS('Project Follow up - Base'!$S$20:$S$96,BB$2,'Project Follow up - Base'!$F$20:$F$96,$C87)
- INDEX(List!$Q:$Q,MATCH(BB$2,List!$P:$P,0)))
* INDEX(List!$R:$R,MATCH(BB$2,List!$P:$P,0)))</f>
        <v>0</v>
      </c>
      <c r="BC87" s="357">
        <f ca="1">IF(
COUNTIFS('Project Follow up - Base'!$S$20:$S$96,BC$2,'Project Follow up - Base'!$F$20:$F$96,$C87)&lt;= INDEX(List!$Q:$Q,MATCH(BC$2,List!$P:$P,0)),
0,
(COUNTIFS('Project Follow up - Base'!$S$20:$S$96,BC$2,'Project Follow up - Base'!$F$20:$F$96,$C87)
- INDEX(List!$Q:$Q,MATCH(BC$2,List!$P:$P,0)))
* INDEX(List!$R:$R,MATCH(BC$2,List!$P:$P,0)))</f>
        <v>0</v>
      </c>
      <c r="BD87" s="357">
        <f ca="1">IF(
COUNTIFS('Project Follow up - Base'!$S$20:$S$96,BD$2,'Project Follow up - Base'!$F$20:$F$96,$C87)&lt;= INDEX(List!$Q:$Q,MATCH(BD$2,List!$P:$P,0)),
0,
(COUNTIFS('Project Follow up - Base'!$S$20:$S$96,BD$2,'Project Follow up - Base'!$F$20:$F$96,$C87)
- INDEX(List!$Q:$Q,MATCH(BD$2,List!$P:$P,0)))
* INDEX(List!$R:$R,MATCH(BD$2,List!$P:$P,0)))</f>
        <v>0</v>
      </c>
      <c r="BE87" s="357">
        <f ca="1">IF(
COUNTIFS('Project Follow up - Base'!$S$20:$S$96,BE$2,'Project Follow up - Base'!$F$20:$F$96,$C87)&lt;= INDEX(List!$Q:$Q,MATCH(BE$2,List!$P:$P,0)),
0,
(COUNTIFS('Project Follow up - Base'!$S$20:$S$96,BE$2,'Project Follow up - Base'!$F$20:$F$96,$C87)
- INDEX(List!$Q:$Q,MATCH(BE$2,List!$P:$P,0)))
* INDEX(List!$R:$R,MATCH(BE$2,List!$P:$P,0)))</f>
        <v>0</v>
      </c>
      <c r="BF87" s="357">
        <f ca="1">IF(
COUNTIFS('Project Follow up - Base'!$S$20:$S$96,BF$2,'Project Follow up - Base'!$F$20:$F$96,$C87)&lt;= INDEX(List!$Q:$Q,MATCH(BF$2,List!$P:$P,0)),
0,
(COUNTIFS('Project Follow up - Base'!$S$20:$S$96,BF$2,'Project Follow up - Base'!$F$20:$F$96,$C87)
- INDEX(List!$Q:$Q,MATCH(BF$2,List!$P:$P,0)))
* INDEX(List!$R:$R,MATCH(BF$2,List!$P:$P,0)))</f>
        <v>0</v>
      </c>
      <c r="BG87" s="357">
        <f ca="1">IF(
COUNTIFS('Project Follow up - Base'!$S$20:$S$96,BG$2,'Project Follow up - Base'!$F$20:$F$96,$C87)&lt;= INDEX(List!$Q:$Q,MATCH(BG$2,List!$P:$P,0)),
0,
(COUNTIFS('Project Follow up - Base'!$S$20:$S$96,BG$2,'Project Follow up - Base'!$F$20:$F$96,$C87)
- INDEX(List!$Q:$Q,MATCH(BG$2,List!$P:$P,0)))
* INDEX(List!$R:$R,MATCH(BG$2,List!$P:$P,0)))</f>
        <v>0</v>
      </c>
      <c r="BH87" s="357">
        <f ca="1">IF(
COUNTIFS('Project Follow up - Base'!$S$20:$S$96,BH$2,'Project Follow up - Base'!$F$20:$F$96,$C87)&lt;= INDEX(List!$Q:$Q,MATCH(BH$2,List!$P:$P,0)),
0,
(COUNTIFS('Project Follow up - Base'!$S$20:$S$96,BH$2,'Project Follow up - Base'!$F$20:$F$96,$C87)
- INDEX(List!$Q:$Q,MATCH(BH$2,List!$P:$P,0)))
* INDEX(List!$R:$R,MATCH(BH$2,List!$P:$P,0)))</f>
        <v>0</v>
      </c>
      <c r="BI87" s="357">
        <f ca="1">IF(
COUNTIFS('Project Follow up - Base'!$S$20:$S$96,BI$2,'Project Follow up - Base'!$F$20:$F$96,$C87)&lt;= INDEX(List!$Q:$Q,MATCH(BI$2,List!$P:$P,0)),
0,
(COUNTIFS('Project Follow up - Base'!$S$20:$S$96,BI$2,'Project Follow up - Base'!$F$20:$F$96,$C87)
- INDEX(List!$Q:$Q,MATCH(BI$2,List!$P:$P,0)))
* INDEX(List!$R:$R,MATCH(BI$2,List!$P:$P,0)))</f>
        <v>0</v>
      </c>
      <c r="BJ87" s="357">
        <f ca="1">IF(
COUNTIFS('Project Follow up - Base'!$S$20:$S$96,BJ$2,'Project Follow up - Base'!$F$20:$F$96,$C87)&lt;= INDEX(List!$Q:$Q,MATCH(BJ$2,List!$P:$P,0)),
0,
(COUNTIFS('Project Follow up - Base'!$S$20:$S$96,BJ$2,'Project Follow up - Base'!$F$20:$F$96,$C87)
- INDEX(List!$Q:$Q,MATCH(BJ$2,List!$P:$P,0)))
* INDEX(List!$R:$R,MATCH(BJ$2,List!$P:$P,0)))</f>
        <v>0</v>
      </c>
      <c r="BK87" s="357">
        <f ca="1">IF(
COUNTIFS('Project Follow up - Base'!$S$20:$S$96,BK$2,'Project Follow up - Base'!$F$20:$F$96,$C87)&lt;= INDEX(List!$Q:$Q,MATCH(BK$2,List!$P:$P,0)),
0,
(COUNTIFS('Project Follow up - Base'!$S$20:$S$96,BK$2,'Project Follow up - Base'!$F$20:$F$96,$C87)
- INDEX(List!$Q:$Q,MATCH(BK$2,List!$P:$P,0)))
* INDEX(List!$R:$R,MATCH(BK$2,List!$P:$P,0)))</f>
        <v>0</v>
      </c>
      <c r="BL87" s="357">
        <f ca="1">IF(
COUNTIFS('Project Follow up - Base'!$S$20:$S$96,BL$2,'Project Follow up - Base'!$F$20:$F$96,$C87)&lt;= INDEX(List!$Q:$Q,MATCH(BL$2,List!$P:$P,0)),
0,
(COUNTIFS('Project Follow up - Base'!$S$20:$S$96,BL$2,'Project Follow up - Base'!$F$20:$F$96,$C87)
- INDEX(List!$Q:$Q,MATCH(BL$2,List!$P:$P,0)))
* INDEX(List!$R:$R,MATCH(BL$2,List!$P:$P,0)))</f>
        <v>0</v>
      </c>
      <c r="BM87" s="357">
        <f ca="1">IF(
COUNTIFS('Project Follow up - Base'!$S$20:$S$96,BM$2,'Project Follow up - Base'!$F$20:$F$96,$C87)&lt;= INDEX(List!$Q:$Q,MATCH(BM$2,List!$P:$P,0)),
0,
(COUNTIFS('Project Follow up - Base'!$S$20:$S$96,BM$2,'Project Follow up - Base'!$F$20:$F$96,$C87)
- INDEX(List!$Q:$Q,MATCH(BM$2,List!$P:$P,0)))
* INDEX(List!$R:$R,MATCH(BM$2,List!$P:$P,0)))</f>
        <v>0</v>
      </c>
      <c r="BN87" s="357">
        <f ca="1">IF(
COUNTIFS('Project Follow up - Base'!$S$20:$S$96,BN$2,'Project Follow up - Base'!$F$20:$F$96,$C87)&lt;= INDEX(List!$Q:$Q,MATCH(BN$2,List!$P:$P,0)),
0,
(COUNTIFS('Project Follow up - Base'!$S$20:$S$96,BN$2,'Project Follow up - Base'!$F$20:$F$96,$C87)
- INDEX(List!$Q:$Q,MATCH(BN$2,List!$P:$P,0)))
* INDEX(List!$R:$R,MATCH(BN$2,List!$P:$P,0)))</f>
        <v>0</v>
      </c>
      <c r="BO87" s="357">
        <f ca="1">IF(
COUNTIFS('Project Follow up - Base'!$S$20:$S$96,BO$2,'Project Follow up - Base'!$F$20:$F$96,$C87)&lt;= INDEX(List!$Q:$Q,MATCH(BO$2,List!$P:$P,0)),
0,
(COUNTIFS('Project Follow up - Base'!$S$20:$S$96,BO$2,'Project Follow up - Base'!$F$20:$F$96,$C87)
- INDEX(List!$Q:$Q,MATCH(BO$2,List!$P:$P,0)))
* INDEX(List!$R:$R,MATCH(BO$2,List!$P:$P,0)))</f>
        <v>0</v>
      </c>
      <c r="BP87" s="357">
        <f ca="1">IF(
COUNTIFS('Project Follow up - Base'!$S$20:$S$96,BP$2,'Project Follow up - Base'!$F$20:$F$96,$C87)&lt;= INDEX(List!$Q:$Q,MATCH(BP$2,List!$P:$P,0)),
0,
(COUNTIFS('Project Follow up - Base'!$S$20:$S$96,BP$2,'Project Follow up - Base'!$F$20:$F$96,$C87)
- INDEX(List!$Q:$Q,MATCH(BP$2,List!$P:$P,0)))
* INDEX(List!$R:$R,MATCH(BP$2,List!$P:$P,0)))</f>
        <v>0</v>
      </c>
      <c r="BQ87" s="357">
        <f ca="1">IF(
COUNTIFS('Project Follow up - Base'!$S$20:$S$96,BQ$2,'Project Follow up - Base'!$F$20:$F$96,$C87)&lt;= INDEX(List!$Q:$Q,MATCH(BQ$2,List!$P:$P,0)),
0,
(COUNTIFS('Project Follow up - Base'!$S$20:$S$96,BQ$2,'Project Follow up - Base'!$F$20:$F$96,$C87)
- INDEX(List!$Q:$Q,MATCH(BQ$2,List!$P:$P,0)))
* INDEX(List!$R:$R,MATCH(BQ$2,List!$P:$P,0)))</f>
        <v>0</v>
      </c>
      <c r="BR87" s="357">
        <f ca="1">IF(
COUNTIFS('Project Follow up - Base'!$S$20:$S$96,BR$2,'Project Follow up - Base'!$F$20:$F$96,$C87)&lt;= INDEX(List!$Q:$Q,MATCH(BR$2,List!$P:$P,0)),
0,
(COUNTIFS('Project Follow up - Base'!$S$20:$S$96,BR$2,'Project Follow up - Base'!$F$20:$F$96,$C87)
- INDEX(List!$Q:$Q,MATCH(BR$2,List!$P:$P,0)))
* INDEX(List!$R:$R,MATCH(BR$2,List!$P:$P,0)))</f>
        <v>0</v>
      </c>
      <c r="BS87" s="357">
        <f ca="1">IF(
COUNTIFS('Project Follow up - Base'!$S$20:$S$96,BS$2,'Project Follow up - Base'!$F$20:$F$96,$C87)&lt;= INDEX(List!$Q:$Q,MATCH(BS$2,List!$P:$P,0)),
0,
(COUNTIFS('Project Follow up - Base'!$S$20:$S$96,BS$2,'Project Follow up - Base'!$F$20:$F$96,$C87)
- INDEX(List!$Q:$Q,MATCH(BS$2,List!$P:$P,0)))
* INDEX(List!$R:$R,MATCH(BS$2,List!$P:$P,0)))</f>
        <v>0</v>
      </c>
      <c r="BT87" s="357">
        <f ca="1">IF(
COUNTIFS('Project Follow up - Base'!$S$20:$S$96,BT$2,'Project Follow up - Base'!$F$20:$F$96,$C87)&lt;= INDEX(List!$Q:$Q,MATCH(BT$2,List!$P:$P,0)),
0,
(COUNTIFS('Project Follow up - Base'!$S$20:$S$96,BT$2,'Project Follow up - Base'!$F$20:$F$96,$C87)
- INDEX(List!$Q:$Q,MATCH(BT$2,List!$P:$P,0)))
* INDEX(List!$R:$R,MATCH(BT$2,List!$P:$P,0)))</f>
        <v>0</v>
      </c>
      <c r="BU87" s="357">
        <f ca="1">IF(
COUNTIFS('Project Follow up - Base'!$S$20:$S$96,BU$2,'Project Follow up - Base'!$F$20:$F$96,$C87)&lt;= INDEX(List!$Q:$Q,MATCH(BU$2,List!$P:$P,0)),
0,
(COUNTIFS('Project Follow up - Base'!$S$20:$S$96,BU$2,'Project Follow up - Base'!$F$20:$F$96,$C87)
- INDEX(List!$Q:$Q,MATCH(BU$2,List!$P:$P,0)))
* INDEX(List!$R:$R,MATCH(BU$2,List!$P:$P,0)))</f>
        <v>0</v>
      </c>
      <c r="BV87" s="357">
        <f ca="1">IF(
COUNTIFS('Project Follow up - Base'!$S$20:$S$96,BV$2,'Project Follow up - Base'!$F$20:$F$96,$C87)&lt;= INDEX(List!$Q:$Q,MATCH(BV$2,List!$P:$P,0)),
0,
(COUNTIFS('Project Follow up - Base'!$S$20:$S$96,BV$2,'Project Follow up - Base'!$F$20:$F$96,$C87)
- INDEX(List!$Q:$Q,MATCH(BV$2,List!$P:$P,0)))
* INDEX(List!$R:$R,MATCH(BV$2,List!$P:$P,0)))</f>
        <v>0</v>
      </c>
      <c r="BW87" s="357">
        <f ca="1">IF(
COUNTIFS('Project Follow up - Base'!$S$20:$S$96,BW$2,'Project Follow up - Base'!$F$20:$F$96,$C87)&lt;= INDEX(List!$Q:$Q,MATCH(BW$2,List!$P:$P,0)),
0,
(COUNTIFS('Project Follow up - Base'!$S$20:$S$96,BW$2,'Project Follow up - Base'!$F$20:$F$96,$C87)
- INDEX(List!$Q:$Q,MATCH(BW$2,List!$P:$P,0)))
* INDEX(List!$R:$R,MATCH(BW$2,List!$P:$P,0)))</f>
        <v>0</v>
      </c>
      <c r="BX87" s="357">
        <f ca="1">IF(
COUNTIFS('Project Follow up - Base'!$S$20:$S$96,BX$2,'Project Follow up - Base'!$F$20:$F$96,$C87)&lt;= INDEX(List!$Q:$Q,MATCH(BX$2,List!$P:$P,0)),
0,
(COUNTIFS('Project Follow up - Base'!$S$20:$S$96,BX$2,'Project Follow up - Base'!$F$20:$F$96,$C87)
- INDEX(List!$Q:$Q,MATCH(BX$2,List!$P:$P,0)))
* INDEX(List!$R:$R,MATCH(BX$2,List!$P:$P,0)))</f>
        <v>0</v>
      </c>
      <c r="BY87" s="357">
        <f ca="1">IF(
COUNTIFS('Project Follow up - Base'!$S$20:$S$96,BY$2,'Project Follow up - Base'!$F$20:$F$96,$C87)&lt;= INDEX(List!$Q:$Q,MATCH(BY$2,List!$P:$P,0)),
0,
(COUNTIFS('Project Follow up - Base'!$S$20:$S$96,BY$2,'Project Follow up - Base'!$F$20:$F$96,$C87)
- INDEX(List!$Q:$Q,MATCH(BY$2,List!$P:$P,0)))
* INDEX(List!$R:$R,MATCH(BY$2,List!$P:$P,0)))</f>
        <v>0</v>
      </c>
      <c r="BZ87" s="357">
        <f ca="1">IF(
COUNTIFS('Project Follow up - Base'!$S$20:$S$96,BZ$2,'Project Follow up - Base'!$F$20:$F$96,$C87)&lt;= INDEX(List!$Q:$Q,MATCH(BZ$2,List!$P:$P,0)),
0,
(COUNTIFS('Project Follow up - Base'!$S$20:$S$96,BZ$2,'Project Follow up - Base'!$F$20:$F$96,$C87)
- INDEX(List!$Q:$Q,MATCH(BZ$2,List!$P:$P,0)))
* INDEX(List!$R:$R,MATCH(BZ$2,List!$P:$P,0)))</f>
        <v>0</v>
      </c>
      <c r="CA87" s="357">
        <f ca="1">IF(
COUNTIFS('Project Follow up - Base'!$S$20:$S$96,CA$2,'Project Follow up - Base'!$F$20:$F$96,$C87)&lt;= INDEX(List!$Q:$Q,MATCH(CA$2,List!$P:$P,0)),
0,
(COUNTIFS('Project Follow up - Base'!$S$20:$S$96,CA$2,'Project Follow up - Base'!$F$20:$F$96,$C87)
- INDEX(List!$Q:$Q,MATCH(CA$2,List!$P:$P,0)))
* INDEX(List!$R:$R,MATCH(CA$2,List!$P:$P,0)))</f>
        <v>0</v>
      </c>
      <c r="CB87" s="357">
        <f ca="1">IF(
COUNTIFS('Project Follow up - Base'!$S$20:$S$96,CB$2,'Project Follow up - Base'!$F$20:$F$96,$C87)&lt;= INDEX(List!$Q:$Q,MATCH(CB$2,List!$P:$P,0)),
0,
(COUNTIFS('Project Follow up - Base'!$S$20:$S$96,CB$2,'Project Follow up - Base'!$F$20:$F$96,$C87)
- INDEX(List!$Q:$Q,MATCH(CB$2,List!$P:$P,0)))
* INDEX(List!$R:$R,MATCH(CB$2,List!$P:$P,0)))</f>
        <v>0</v>
      </c>
      <c r="CC87" s="357">
        <f ca="1">IF(
COUNTIFS('Project Follow up - Base'!$S$20:$S$96,CC$2,'Project Follow up - Base'!$F$20:$F$96,$C87)&lt;= INDEX(List!$Q:$Q,MATCH(CC$2,List!$P:$P,0)),
0,
(COUNTIFS('Project Follow up - Base'!$S$20:$S$96,CC$2,'Project Follow up - Base'!$F$20:$F$96,$C87)
- INDEX(List!$Q:$Q,MATCH(CC$2,List!$P:$P,0)))
* INDEX(List!$R:$R,MATCH(CC$2,List!$P:$P,0)))</f>
        <v>0</v>
      </c>
      <c r="CD87" s="357">
        <f ca="1">IF(
COUNTIFS('Project Follow up - Base'!$S$20:$S$96,CD$2,'Project Follow up - Base'!$F$20:$F$96,$C87)&lt;= INDEX(List!$Q:$Q,MATCH(CD$2,List!$P:$P,0)),
0,
(COUNTIFS('Project Follow up - Base'!$S$20:$S$96,CD$2,'Project Follow up - Base'!$F$20:$F$96,$C87)
- INDEX(List!$Q:$Q,MATCH(CD$2,List!$P:$P,0)))
* INDEX(List!$R:$R,MATCH(CD$2,List!$P:$P,0)))</f>
        <v>0</v>
      </c>
      <c r="CE87" s="357">
        <f ca="1">IF(
COUNTIFS('Project Follow up - Base'!$S$20:$S$96,CE$2,'Project Follow up - Base'!$F$20:$F$96,$C87)&lt;= INDEX(List!$Q:$Q,MATCH(CE$2,List!$P:$P,0)),
0,
(COUNTIFS('Project Follow up - Base'!$S$20:$S$96,CE$2,'Project Follow up - Base'!$F$20:$F$96,$C87)
- INDEX(List!$Q:$Q,MATCH(CE$2,List!$P:$P,0)))
* INDEX(List!$R:$R,MATCH(CE$2,List!$P:$P,0)))</f>
        <v>0</v>
      </c>
      <c r="CF87" s="357">
        <f ca="1">IF(
COUNTIFS('Project Follow up - Base'!$S$20:$S$96,CF$2,'Project Follow up - Base'!$F$20:$F$96,$C87)&lt;= INDEX(List!$Q:$Q,MATCH(CF$2,List!$P:$P,0)),
0,
(COUNTIFS('Project Follow up - Base'!$S$20:$S$96,CF$2,'Project Follow up - Base'!$F$20:$F$96,$C87)
- INDEX(List!$Q:$Q,MATCH(CF$2,List!$P:$P,0)))
* INDEX(List!$R:$R,MATCH(CF$2,List!$P:$P,0)))</f>
        <v>0</v>
      </c>
      <c r="CG87" s="357">
        <f ca="1">IF(
COUNTIFS('Project Follow up - Base'!$S$20:$S$96,CG$2,'Project Follow up - Base'!$F$20:$F$96,$C87)&lt;= INDEX(List!$Q:$Q,MATCH(CG$2,List!$P:$P,0)),
0,
(COUNTIFS('Project Follow up - Base'!$S$20:$S$96,CG$2,'Project Follow up - Base'!$F$20:$F$96,$C87)
- INDEX(List!$Q:$Q,MATCH(CG$2,List!$P:$P,0)))
* INDEX(List!$R:$R,MATCH(CG$2,List!$P:$P,0)))</f>
        <v>0</v>
      </c>
      <c r="CH87" s="357">
        <f ca="1">IF(
COUNTIFS('Project Follow up - Base'!$S$20:$S$96,CH$2,'Project Follow up - Base'!$F$20:$F$96,$C87)&lt;= INDEX(List!$Q:$Q,MATCH(CH$2,List!$P:$P,0)),
0,
(COUNTIFS('Project Follow up - Base'!$S$20:$S$96,CH$2,'Project Follow up - Base'!$F$20:$F$96,$C87)
- INDEX(List!$Q:$Q,MATCH(CH$2,List!$P:$P,0)))
* INDEX(List!$R:$R,MATCH(CH$2,List!$P:$P,0)))</f>
        <v>0</v>
      </c>
      <c r="CI87" s="357">
        <f ca="1">IF(
COUNTIFS('Project Follow up - Base'!$S$20:$S$96,CI$2,'Project Follow up - Base'!$F$20:$F$96,$C87)&lt;= INDEX(List!$Q:$Q,MATCH(CI$2,List!$P:$P,0)),
0,
(COUNTIFS('Project Follow up - Base'!$S$20:$S$96,CI$2,'Project Follow up - Base'!$F$20:$F$96,$C87)
- INDEX(List!$Q:$Q,MATCH(CI$2,List!$P:$P,0)))
* INDEX(List!$R:$R,MATCH(CI$2,List!$P:$P,0)))</f>
        <v>0</v>
      </c>
      <c r="CJ87" s="357">
        <f ca="1">IF(
COUNTIFS('Project Follow up - Base'!$S$20:$S$96,CJ$2,'Project Follow up - Base'!$F$20:$F$96,$C87)&lt;= INDEX(List!$Q:$Q,MATCH(CJ$2,List!$P:$P,0)),
0,
(COUNTIFS('Project Follow up - Base'!$S$20:$S$96,CJ$2,'Project Follow up - Base'!$F$20:$F$96,$C87)
- INDEX(List!$Q:$Q,MATCH(CJ$2,List!$P:$P,0)))
* INDEX(List!$R:$R,MATCH(CJ$2,List!$P:$P,0)))</f>
        <v>0</v>
      </c>
      <c r="CK87" s="357">
        <f ca="1">IF(
COUNTIFS('Project Follow up - Base'!$S$20:$S$96,CK$2,'Project Follow up - Base'!$F$20:$F$96,$C87)&lt;= INDEX(List!$Q:$Q,MATCH(CK$2,List!$P:$P,0)),
0,
(COUNTIFS('Project Follow up - Base'!$S$20:$S$96,CK$2,'Project Follow up - Base'!$F$20:$F$96,$C87)
- INDEX(List!$Q:$Q,MATCH(CK$2,List!$P:$P,0)))
* INDEX(List!$R:$R,MATCH(CK$2,List!$P:$P,0)))</f>
        <v>0</v>
      </c>
      <c r="CL87" s="357">
        <f ca="1">IF(
COUNTIFS('Project Follow up - Base'!$S$20:$S$96,CL$2,'Project Follow up - Base'!$F$20:$F$96,$C87)&lt;= INDEX(List!$Q:$Q,MATCH(CL$2,List!$P:$P,0)),
0,
(COUNTIFS('Project Follow up - Base'!$S$20:$S$96,CL$2,'Project Follow up - Base'!$F$20:$F$96,$C87)
- INDEX(List!$Q:$Q,MATCH(CL$2,List!$P:$P,0)))
* INDEX(List!$R:$R,MATCH(CL$2,List!$P:$P,0)))</f>
        <v>0</v>
      </c>
      <c r="CM87" s="357">
        <f ca="1">IF(
COUNTIFS('Project Follow up - Base'!$S$20:$S$96,CM$2,'Project Follow up - Base'!$F$20:$F$96,$C87)&lt;= INDEX(List!$Q:$Q,MATCH(CM$2,List!$P:$P,0)),
0,
(COUNTIFS('Project Follow up - Base'!$S$20:$S$96,CM$2,'Project Follow up - Base'!$F$20:$F$96,$C87)
- INDEX(List!$Q:$Q,MATCH(CM$2,List!$P:$P,0)))
* INDEX(List!$R:$R,MATCH(CM$2,List!$P:$P,0)))</f>
        <v>0</v>
      </c>
      <c r="CN87" s="357">
        <f ca="1">IF(
COUNTIFS('Project Follow up - Base'!$S$20:$S$96,CN$2,'Project Follow up - Base'!$F$20:$F$96,$C87)&lt;= INDEX(List!$Q:$Q,MATCH(CN$2,List!$P:$P,0)),
0,
(COUNTIFS('Project Follow up - Base'!$S$20:$S$96,CN$2,'Project Follow up - Base'!$F$20:$F$96,$C87)
- INDEX(List!$Q:$Q,MATCH(CN$2,List!$P:$P,0)))
* INDEX(List!$R:$R,MATCH(CN$2,List!$P:$P,0)))</f>
        <v>0</v>
      </c>
      <c r="CO87" s="357">
        <f ca="1">IF(
COUNTIFS('Project Follow up - Base'!$S$20:$S$96,CO$2,'Project Follow up - Base'!$F$20:$F$96,$C87)&lt;= INDEX(List!$Q:$Q,MATCH(CO$2,List!$P:$P,0)),
0,
(COUNTIFS('Project Follow up - Base'!$S$20:$S$96,CO$2,'Project Follow up - Base'!$F$20:$F$96,$C87)
- INDEX(List!$Q:$Q,MATCH(CO$2,List!$P:$P,0)))
* INDEX(List!$R:$R,MATCH(CO$2,List!$P:$P,0)))</f>
        <v>0</v>
      </c>
      <c r="CP87" s="357">
        <f ca="1">IF(
COUNTIFS('Project Follow up - Base'!$S$20:$S$96,CP$2,'Project Follow up - Base'!$F$20:$F$96,$C87)&lt;= INDEX(List!$Q:$Q,MATCH(CP$2,List!$P:$P,0)),
0,
(COUNTIFS('Project Follow up - Base'!$S$20:$S$96,CP$2,'Project Follow up - Base'!$F$20:$F$96,$C87)
- INDEX(List!$Q:$Q,MATCH(CP$2,List!$P:$P,0)))
* INDEX(List!$R:$R,MATCH(CP$2,List!$P:$P,0)))</f>
        <v>0</v>
      </c>
      <c r="CQ87" s="357">
        <f ca="1">IF(
COUNTIFS('Project Follow up - Base'!$S$20:$S$96,CQ$2,'Project Follow up - Base'!$F$20:$F$96,$C87)&lt;= INDEX(List!$Q:$Q,MATCH(CQ$2,List!$P:$P,0)),
0,
(COUNTIFS('Project Follow up - Base'!$S$20:$S$96,CQ$2,'Project Follow up - Base'!$F$20:$F$96,$C87)
- INDEX(List!$Q:$Q,MATCH(CQ$2,List!$P:$P,0)))
* INDEX(List!$R:$R,MATCH(CQ$2,List!$P:$P,0)))</f>
        <v>0</v>
      </c>
      <c r="CR87" s="357">
        <f ca="1">IF(
COUNTIFS('Project Follow up - Base'!$S$20:$S$96,CR$2,'Project Follow up - Base'!$F$20:$F$96,$C87)&lt;= INDEX(List!$Q:$Q,MATCH(CR$2,List!$P:$P,0)),
0,
(COUNTIFS('Project Follow up - Base'!$S$20:$S$96,CR$2,'Project Follow up - Base'!$F$20:$F$96,$C87)
- INDEX(List!$Q:$Q,MATCH(CR$2,List!$P:$P,0)))
* INDEX(List!$R:$R,MATCH(CR$2,List!$P:$P,0)))</f>
        <v>0</v>
      </c>
      <c r="CS87" s="357">
        <f ca="1">IF(
COUNTIFS('Project Follow up - Base'!$S$20:$S$96,CS$2,'Project Follow up - Base'!$F$20:$F$96,$C87)&lt;= INDEX(List!$Q:$Q,MATCH(CS$2,List!$P:$P,0)),
0,
(COUNTIFS('Project Follow up - Base'!$S$20:$S$96,CS$2,'Project Follow up - Base'!$F$20:$F$96,$C87)
- INDEX(List!$Q:$Q,MATCH(CS$2,List!$P:$P,0)))
* INDEX(List!$R:$R,MATCH(CS$2,List!$P:$P,0)))</f>
        <v>0</v>
      </c>
      <c r="CT87" s="357">
        <f ca="1">IF(
COUNTIFS('Project Follow up - Base'!$S$20:$S$96,CT$2,'Project Follow up - Base'!$F$20:$F$96,$C87)&lt;= INDEX(List!$Q:$Q,MATCH(CT$2,List!$P:$P,0)),
0,
(COUNTIFS('Project Follow up - Base'!$S$20:$S$96,CT$2,'Project Follow up - Base'!$F$20:$F$96,$C87)
- INDEX(List!$Q:$Q,MATCH(CT$2,List!$P:$P,0)))
* INDEX(List!$R:$R,MATCH(CT$2,List!$P:$P,0)))</f>
        <v>0</v>
      </c>
      <c r="CU87" s="357">
        <f ca="1">IF(
COUNTIFS('Project Follow up - Base'!$S$20:$S$96,CU$2,'Project Follow up - Base'!$F$20:$F$96,$C87)&lt;= INDEX(List!$Q:$Q,MATCH(CU$2,List!$P:$P,0)),
0,
(COUNTIFS('Project Follow up - Base'!$S$20:$S$96,CU$2,'Project Follow up - Base'!$F$20:$F$96,$C87)
- INDEX(List!$Q:$Q,MATCH(CU$2,List!$P:$P,0)))
* INDEX(List!$R:$R,MATCH(CU$2,List!$P:$P,0)))</f>
        <v>0</v>
      </c>
      <c r="CV87" s="357">
        <f ca="1">IF(
COUNTIFS('Project Follow up - Base'!$S$20:$S$96,CV$2,'Project Follow up - Base'!$F$20:$F$96,$C87)&lt;= INDEX(List!$Q:$Q,MATCH(CV$2,List!$P:$P,0)),
0,
(COUNTIFS('Project Follow up - Base'!$S$20:$S$96,CV$2,'Project Follow up - Base'!$F$20:$F$96,$C87)
- INDEX(List!$Q:$Q,MATCH(CV$2,List!$P:$P,0)))
* INDEX(List!$R:$R,MATCH(CV$2,List!$P:$P,0)))</f>
        <v>0</v>
      </c>
      <c r="CW87" s="357">
        <f ca="1">IF(
COUNTIFS('Project Follow up - Base'!$S$20:$S$96,CW$2,'Project Follow up - Base'!$F$20:$F$96,$C87)&lt;= INDEX(List!$Q:$Q,MATCH(CW$2,List!$P:$P,0)),
0,
(COUNTIFS('Project Follow up - Base'!$S$20:$S$96,CW$2,'Project Follow up - Base'!$F$20:$F$96,$C87)
- INDEX(List!$Q:$Q,MATCH(CW$2,List!$P:$P,0)))
* INDEX(List!$R:$R,MATCH(CW$2,List!$P:$P,0)))</f>
        <v>0</v>
      </c>
      <c r="CX87" s="357">
        <f ca="1">IF(
COUNTIFS('Project Follow up - Base'!$S$20:$S$96,CX$2,'Project Follow up - Base'!$F$20:$F$96,$C87)&lt;= INDEX(List!$Q:$Q,MATCH(CX$2,List!$P:$P,0)),
0,
(COUNTIFS('Project Follow up - Base'!$S$20:$S$96,CX$2,'Project Follow up - Base'!$F$20:$F$96,$C87)
- INDEX(List!$Q:$Q,MATCH(CX$2,List!$P:$P,0)))
* INDEX(List!$R:$R,MATCH(CX$2,List!$P:$P,0)))</f>
        <v>0</v>
      </c>
      <c r="CY87" s="357">
        <f ca="1">IF(
COUNTIFS('Project Follow up - Base'!$S$20:$S$96,CY$2,'Project Follow up - Base'!$F$20:$F$96,$C87)&lt;= INDEX(List!$Q:$Q,MATCH(CY$2,List!$P:$P,0)),
0,
(COUNTIFS('Project Follow up - Base'!$S$20:$S$96,CY$2,'Project Follow up - Base'!$F$20:$F$96,$C87)
- INDEX(List!$Q:$Q,MATCH(CY$2,List!$P:$P,0)))
* INDEX(List!$R:$R,MATCH(CY$2,List!$P:$P,0)))</f>
        <v>0</v>
      </c>
      <c r="CZ87" s="357">
        <f ca="1">IF(
COUNTIFS('Project Follow up - Base'!$S$20:$S$96,CZ$2,'Project Follow up - Base'!$F$20:$F$96,$C87)&lt;= INDEX(List!$Q:$Q,MATCH(CZ$2,List!$P:$P,0)),
0,
(COUNTIFS('Project Follow up - Base'!$S$20:$S$96,CZ$2,'Project Follow up - Base'!$F$20:$F$96,$C87)
- INDEX(List!$Q:$Q,MATCH(CZ$2,List!$P:$P,0)))
* INDEX(List!$R:$R,MATCH(CZ$2,List!$P:$P,0)))</f>
        <v>0</v>
      </c>
      <c r="DA87" s="357">
        <f ca="1">IF(
COUNTIFS('Project Follow up - Base'!$S$20:$S$96,DA$2,'Project Follow up - Base'!$F$20:$F$96,$C87)&lt;= INDEX(List!$Q:$Q,MATCH(DA$2,List!$P:$P,0)),
0,
(COUNTIFS('Project Follow up - Base'!$S$20:$S$96,DA$2,'Project Follow up - Base'!$F$20:$F$96,$C87)
- INDEX(List!$Q:$Q,MATCH(DA$2,List!$P:$P,0)))
* INDEX(List!$R:$R,MATCH(DA$2,List!$P:$P,0)))</f>
        <v>0</v>
      </c>
      <c r="DB87" s="357">
        <f ca="1">IF(
COUNTIFS('Project Follow up - Base'!$S$20:$S$96,DB$2,'Project Follow up - Base'!$F$20:$F$96,$C87)&lt;= INDEX(List!$Q:$Q,MATCH(DB$2,List!$P:$P,0)),
0,
(COUNTIFS('Project Follow up - Base'!$S$20:$S$96,DB$2,'Project Follow up - Base'!$F$20:$F$96,$C87)
- INDEX(List!$Q:$Q,MATCH(DB$2,List!$P:$P,0)))
* INDEX(List!$R:$R,MATCH(DB$2,List!$P:$P,0)))</f>
        <v>0</v>
      </c>
    </row>
    <row r="88" spans="1:106" x14ac:dyDescent="0.2">
      <c r="A88" s="353">
        <f>COUNTIF('Project Follow up - Base'!$F$20:$F$96,C88)</f>
        <v>0</v>
      </c>
      <c r="B88" s="353">
        <f>'Employees Summary'!B89</f>
        <v>0</v>
      </c>
      <c r="C88" s="353">
        <f>'Employees Summary'!C89</f>
        <v>0</v>
      </c>
      <c r="D88" s="354" t="str">
        <f>IF(C88=0,"", IF(A88&gt;0,1-(G88*[1]KPI!$C$3)-(H88*[1]KPI!$C$4),""))</f>
        <v/>
      </c>
      <c r="E88" s="365" t="str">
        <f>IF(OR(C88='Project Follow up - Base'!$D$17,C88='Project Follow up - Base'!$D$38,C88='Project Follow up - Base'!$D$74), IF(SUMIF(B:B,B88,A:A)=0,"", AVERAGEIF(B:B,B88,D:D)),"")</f>
        <v/>
      </c>
      <c r="F88" s="366">
        <f>SUMIF('Project Follow up - Base'!$F$20:$F$102,'Employees KPIs'!C88,'Project Follow up - Base'!$AA$20:$AA$102)</f>
        <v>0</v>
      </c>
      <c r="G88" s="355">
        <f>IF( F88=0,
   0,
   IF(
     F88-
     [1]KPI!$F$3
     &lt;0,0,
     F88-
     [1]KPI!$F$3
    )*
     [1]KPI!$G$3
)</f>
        <v>0</v>
      </c>
      <c r="H88" s="355">
        <f t="shared" ca="1" si="1"/>
        <v>0</v>
      </c>
      <c r="I88" s="356">
        <f ca="1">IF(
COUNTIFS('Project Follow up - Base'!$S$20:$S$96,I$2,'Project Follow up - Base'!$F$20:$F$96,$C88)&lt;= INDEX(List!$Q:$Q,MATCH(I$2,List!$P:$P,0)),
0,
(COUNTIFS('Project Follow up - Base'!$S$20:$S$96,I$2,'Project Follow up - Base'!$F$20:$F$96,$C88)
- INDEX(List!$Q:$Q,MATCH(I$2,List!$P:$P,0)))
* INDEX(List!$R:$R,MATCH(I$2,List!$P:$P,0)))</f>
        <v>0</v>
      </c>
      <c r="J88" s="357">
        <f ca="1">IF(
COUNTIFS('Project Follow up - Base'!$S$20:$S$96,J$2,'Project Follow up - Base'!$F$20:$F$96,$C88)&lt;= INDEX(List!$Q:$Q,MATCH(J$2,List!$P:$P,0)),
0,
(COUNTIFS('Project Follow up - Base'!$S$20:$S$96,J$2,'Project Follow up - Base'!$F$20:$F$96,$C88)
- INDEX(List!$Q:$Q,MATCH(J$2,List!$P:$P,0)))
* INDEX(List!$R:$R,MATCH(J$2,List!$P:$P,0)))</f>
        <v>0</v>
      </c>
      <c r="K88" s="357">
        <f ca="1">IF(
COUNTIFS('Project Follow up - Base'!$S$20:$S$96,K$2,'Project Follow up - Base'!$F$20:$F$96,$C88)&lt;= INDEX(List!$Q:$Q,MATCH(K$2,List!$P:$P,0)),
0,
(COUNTIFS('Project Follow up - Base'!$S$20:$S$96,K$2,'Project Follow up - Base'!$F$20:$F$96,$C88)
- INDEX(List!$Q:$Q,MATCH(K$2,List!$P:$P,0)))
* INDEX(List!$R:$R,MATCH(K$2,List!$P:$P,0)))</f>
        <v>0</v>
      </c>
      <c r="L88" s="357">
        <f ca="1">IF(
COUNTIFS('Project Follow up - Base'!$S$20:$S$96,L$2,'Project Follow up - Base'!$F$20:$F$96,$C88)&lt;= INDEX(List!$Q:$Q,MATCH(L$2,List!$P:$P,0)),
0,
(COUNTIFS('Project Follow up - Base'!$S$20:$S$96,L$2,'Project Follow up - Base'!$F$20:$F$96,$C88)
- INDEX(List!$Q:$Q,MATCH(L$2,List!$P:$P,0)))
* INDEX(List!$R:$R,MATCH(L$2,List!$P:$P,0)))</f>
        <v>0</v>
      </c>
      <c r="M88" s="357">
        <f ca="1">IF(
COUNTIFS('Project Follow up - Base'!$S$20:$S$96,M$2,'Project Follow up - Base'!$F$20:$F$96,$C88)&lt;= INDEX(List!$Q:$Q,MATCH(M$2,List!$P:$P,0)),
0,
(COUNTIFS('Project Follow up - Base'!$S$20:$S$96,M$2,'Project Follow up - Base'!$F$20:$F$96,$C88)
- INDEX(List!$Q:$Q,MATCH(M$2,List!$P:$P,0)))
* INDEX(List!$R:$R,MATCH(M$2,List!$P:$P,0)))</f>
        <v>0</v>
      </c>
      <c r="N88" s="357">
        <f ca="1">IF(
COUNTIFS('Project Follow up - Base'!$S$20:$S$96,N$2,'Project Follow up - Base'!$F$20:$F$96,$C88)&lt;= INDEX(List!$Q:$Q,MATCH(N$2,List!$P:$P,0)),
0,
(COUNTIFS('Project Follow up - Base'!$S$20:$S$96,N$2,'Project Follow up - Base'!$F$20:$F$96,$C88)
- INDEX(List!$Q:$Q,MATCH(N$2,List!$P:$P,0)))
* INDEX(List!$R:$R,MATCH(N$2,List!$P:$P,0)))</f>
        <v>0</v>
      </c>
      <c r="O88" s="357">
        <f ca="1">IF(
COUNTIFS('Project Follow up - Base'!$S$20:$S$96,O$2,'Project Follow up - Base'!$F$20:$F$96,$C88)&lt;= INDEX(List!$Q:$Q,MATCH(O$2,List!$P:$P,0)),
0,
(COUNTIFS('Project Follow up - Base'!$S$20:$S$96,O$2,'Project Follow up - Base'!$F$20:$F$96,$C88)
- INDEX(List!$Q:$Q,MATCH(O$2,List!$P:$P,0)))
* INDEX(List!$R:$R,MATCH(O$2,List!$P:$P,0)))</f>
        <v>0</v>
      </c>
      <c r="P88" s="357">
        <f ca="1">IF(
COUNTIFS('Project Follow up - Base'!$S$20:$S$96,P$2,'Project Follow up - Base'!$F$20:$F$96,$C88)&lt;= INDEX(List!$Q:$Q,MATCH(P$2,List!$P:$P,0)),
0,
(COUNTIFS('Project Follow up - Base'!$S$20:$S$96,P$2,'Project Follow up - Base'!$F$20:$F$96,$C88)
- INDEX(List!$Q:$Q,MATCH(P$2,List!$P:$P,0)))
* INDEX(List!$R:$R,MATCH(P$2,List!$P:$P,0)))</f>
        <v>0</v>
      </c>
      <c r="Q88" s="357">
        <f ca="1">IF(
COUNTIFS('Project Follow up - Base'!$S$20:$S$96,Q$2,'Project Follow up - Base'!$F$20:$F$96,$C88)&lt;= INDEX(List!$Q:$Q,MATCH(Q$2,List!$P:$P,0)),
0,
(COUNTIFS('Project Follow up - Base'!$S$20:$S$96,Q$2,'Project Follow up - Base'!$F$20:$F$96,$C88)
- INDEX(List!$Q:$Q,MATCH(Q$2,List!$P:$P,0)))
* INDEX(List!$R:$R,MATCH(Q$2,List!$P:$P,0)))</f>
        <v>0</v>
      </c>
      <c r="R88" s="357">
        <f ca="1">IF(
COUNTIFS('Project Follow up - Base'!$S$20:$S$96,R$2,'Project Follow up - Base'!$F$20:$F$96,$C88)&lt;= INDEX(List!$Q:$Q,MATCH(R$2,List!$P:$P,0)),
0,
(COUNTIFS('Project Follow up - Base'!$S$20:$S$96,R$2,'Project Follow up - Base'!$F$20:$F$96,$C88)
- INDEX(List!$Q:$Q,MATCH(R$2,List!$P:$P,0)))
* INDEX(List!$R:$R,MATCH(R$2,List!$P:$P,0)))</f>
        <v>0</v>
      </c>
      <c r="S88" s="357">
        <f ca="1">IF(
COUNTIFS('Project Follow up - Base'!$S$20:$S$96,S$2,'Project Follow up - Base'!$F$20:$F$96,$C88)&lt;= INDEX(List!$Q:$Q,MATCH(S$2,List!$P:$P,0)),
0,
(COUNTIFS('Project Follow up - Base'!$S$20:$S$96,S$2,'Project Follow up - Base'!$F$20:$F$96,$C88)
- INDEX(List!$Q:$Q,MATCH(S$2,List!$P:$P,0)))
* INDEX(List!$R:$R,MATCH(S$2,List!$P:$P,0)))</f>
        <v>0</v>
      </c>
      <c r="T88" s="357">
        <f ca="1">IF(
COUNTIFS('Project Follow up - Base'!$S$20:$S$96,T$2,'Project Follow up - Base'!$F$20:$F$96,$C88)&lt;= INDEX(List!$Q:$Q,MATCH(T$2,List!$P:$P,0)),
0,
(COUNTIFS('Project Follow up - Base'!$S$20:$S$96,T$2,'Project Follow up - Base'!$F$20:$F$96,$C88)
- INDEX(List!$Q:$Q,MATCH(T$2,List!$P:$P,0)))
* INDEX(List!$R:$R,MATCH(T$2,List!$P:$P,0)))</f>
        <v>0</v>
      </c>
      <c r="U88" s="357">
        <f ca="1">IF(
COUNTIFS('Project Follow up - Base'!$S$20:$S$96,U$2,'Project Follow up - Base'!$F$20:$F$96,$C88)&lt;= INDEX(List!$Q:$Q,MATCH(U$2,List!$P:$P,0)),
0,
(COUNTIFS('Project Follow up - Base'!$S$20:$S$96,U$2,'Project Follow up - Base'!$F$20:$F$96,$C88)
- INDEX(List!$Q:$Q,MATCH(U$2,List!$P:$P,0)))
* INDEX(List!$R:$R,MATCH(U$2,List!$P:$P,0)))</f>
        <v>0</v>
      </c>
      <c r="V88" s="357">
        <f ca="1">IF(
COUNTIFS('Project Follow up - Base'!$S$20:$S$96,V$2,'Project Follow up - Base'!$F$20:$F$96,$C88)&lt;= INDEX(List!$Q:$Q,MATCH(V$2,List!$P:$P,0)),
0,
(COUNTIFS('Project Follow up - Base'!$S$20:$S$96,V$2,'Project Follow up - Base'!$F$20:$F$96,$C88)
- INDEX(List!$Q:$Q,MATCH(V$2,List!$P:$P,0)))
* INDEX(List!$R:$R,MATCH(V$2,List!$P:$P,0)))</f>
        <v>0</v>
      </c>
      <c r="W88" s="357">
        <f ca="1">IF(
COUNTIFS('Project Follow up - Base'!$S$20:$S$96,W$2,'Project Follow up - Base'!$F$20:$F$96,$C88)&lt;= INDEX(List!$Q:$Q,MATCH(W$2,List!$P:$P,0)),
0,
(COUNTIFS('Project Follow up - Base'!$S$20:$S$96,W$2,'Project Follow up - Base'!$F$20:$F$96,$C88)
- INDEX(List!$Q:$Q,MATCH(W$2,List!$P:$P,0)))
* INDEX(List!$R:$R,MATCH(W$2,List!$P:$P,0)))</f>
        <v>0</v>
      </c>
      <c r="X88" s="357">
        <f ca="1">IF(
COUNTIFS('Project Follow up - Base'!$S$20:$S$96,X$2,'Project Follow up - Base'!$F$20:$F$96,$C88)&lt;= INDEX(List!$Q:$Q,MATCH(X$2,List!$P:$P,0)),
0,
(COUNTIFS('Project Follow up - Base'!$S$20:$S$96,X$2,'Project Follow up - Base'!$F$20:$F$96,$C88)
- INDEX(List!$Q:$Q,MATCH(X$2,List!$P:$P,0)))
* INDEX(List!$R:$R,MATCH(X$2,List!$P:$P,0)))</f>
        <v>0</v>
      </c>
      <c r="Y88" s="357">
        <f ca="1">IF(
COUNTIFS('Project Follow up - Base'!$S$20:$S$96,Y$2,'Project Follow up - Base'!$F$20:$F$96,$C88)&lt;= INDEX(List!$Q:$Q,MATCH(Y$2,List!$P:$P,0)),
0,
(COUNTIFS('Project Follow up - Base'!$S$20:$S$96,Y$2,'Project Follow up - Base'!$F$20:$F$96,$C88)
- INDEX(List!$Q:$Q,MATCH(Y$2,List!$P:$P,0)))
* INDEX(List!$R:$R,MATCH(Y$2,List!$P:$P,0)))</f>
        <v>0</v>
      </c>
      <c r="Z88" s="357">
        <f ca="1">IF(
COUNTIFS('Project Follow up - Base'!$S$20:$S$96,Z$2,'Project Follow up - Base'!$F$20:$F$96,$C88)&lt;= INDEX(List!$Q:$Q,MATCH(Z$2,List!$P:$P,0)),
0,
(COUNTIFS('Project Follow up - Base'!$S$20:$S$96,Z$2,'Project Follow up - Base'!$F$20:$F$96,$C88)
- INDEX(List!$Q:$Q,MATCH(Z$2,List!$P:$P,0)))
* INDEX(List!$R:$R,MATCH(Z$2,List!$P:$P,0)))</f>
        <v>0</v>
      </c>
      <c r="AA88" s="357">
        <f ca="1">IF(
COUNTIFS('Project Follow up - Base'!$S$20:$S$96,AA$2,'Project Follow up - Base'!$F$20:$F$96,$C88)&lt;= INDEX(List!$Q:$Q,MATCH(AA$2,List!$P:$P,0)),
0,
(COUNTIFS('Project Follow up - Base'!$S$20:$S$96,AA$2,'Project Follow up - Base'!$F$20:$F$96,$C88)
- INDEX(List!$Q:$Q,MATCH(AA$2,List!$P:$P,0)))
* INDEX(List!$R:$R,MATCH(AA$2,List!$P:$P,0)))</f>
        <v>0</v>
      </c>
      <c r="AB88" s="357">
        <f ca="1">IF(
COUNTIFS('Project Follow up - Base'!$S$20:$S$96,AB$2,'Project Follow up - Base'!$F$20:$F$96,$C88)&lt;= INDEX(List!$Q:$Q,MATCH(AB$2,List!$P:$P,0)),
0,
(COUNTIFS('Project Follow up - Base'!$S$20:$S$96,AB$2,'Project Follow up - Base'!$F$20:$F$96,$C88)
- INDEX(List!$Q:$Q,MATCH(AB$2,List!$P:$P,0)))
* INDEX(List!$R:$R,MATCH(AB$2,List!$P:$P,0)))</f>
        <v>0</v>
      </c>
      <c r="AC88" s="357">
        <f ca="1">IF(
COUNTIFS('Project Follow up - Base'!$S$20:$S$96,AC$2,'Project Follow up - Base'!$F$20:$F$96,$C88)&lt;= INDEX(List!$Q:$Q,MATCH(AC$2,List!$P:$P,0)),
0,
(COUNTIFS('Project Follow up - Base'!$S$20:$S$96,AC$2,'Project Follow up - Base'!$F$20:$F$96,$C88)
- INDEX(List!$Q:$Q,MATCH(AC$2,List!$P:$P,0)))
* INDEX(List!$R:$R,MATCH(AC$2,List!$P:$P,0)))</f>
        <v>0</v>
      </c>
      <c r="AD88" s="357">
        <f ca="1">IF(
COUNTIFS('Project Follow up - Base'!$S$20:$S$96,AD$2,'Project Follow up - Base'!$F$20:$F$96,$C88)&lt;= INDEX(List!$Q:$Q,MATCH(AD$2,List!$P:$P,0)),
0,
(COUNTIFS('Project Follow up - Base'!$S$20:$S$96,AD$2,'Project Follow up - Base'!$F$20:$F$96,$C88)
- INDEX(List!$Q:$Q,MATCH(AD$2,List!$P:$P,0)))
* INDEX(List!$R:$R,MATCH(AD$2,List!$P:$P,0)))</f>
        <v>0</v>
      </c>
      <c r="AE88" s="357">
        <f ca="1">IF(
COUNTIFS('Project Follow up - Base'!$S$20:$S$96,AE$2,'Project Follow up - Base'!$F$20:$F$96,$C88)&lt;= INDEX(List!$Q:$Q,MATCH(AE$2,List!$P:$P,0)),
0,
(COUNTIFS('Project Follow up - Base'!$S$20:$S$96,AE$2,'Project Follow up - Base'!$F$20:$F$96,$C88)
- INDEX(List!$Q:$Q,MATCH(AE$2,List!$P:$P,0)))
* INDEX(List!$R:$R,MATCH(AE$2,List!$P:$P,0)))</f>
        <v>0</v>
      </c>
      <c r="AF88" s="357">
        <f ca="1">IF(
COUNTIFS('Project Follow up - Base'!$S$20:$S$96,AF$2,'Project Follow up - Base'!$F$20:$F$96,$C88)&lt;= INDEX(List!$Q:$Q,MATCH(AF$2,List!$P:$P,0)),
0,
(COUNTIFS('Project Follow up - Base'!$S$20:$S$96,AF$2,'Project Follow up - Base'!$F$20:$F$96,$C88)
- INDEX(List!$Q:$Q,MATCH(AF$2,List!$P:$P,0)))
* INDEX(List!$R:$R,MATCH(AF$2,List!$P:$P,0)))</f>
        <v>0</v>
      </c>
      <c r="AG88" s="357">
        <f ca="1">IF(
COUNTIFS('Project Follow up - Base'!$S$20:$S$96,AG$2,'Project Follow up - Base'!$F$20:$F$96,$C88)&lt;= INDEX(List!$Q:$Q,MATCH(AG$2,List!$P:$P,0)),
0,
(COUNTIFS('Project Follow up - Base'!$S$20:$S$96,AG$2,'Project Follow up - Base'!$F$20:$F$96,$C88)
- INDEX(List!$Q:$Q,MATCH(AG$2,List!$P:$P,0)))
* INDEX(List!$R:$R,MATCH(AG$2,List!$P:$P,0)))</f>
        <v>0</v>
      </c>
      <c r="AH88" s="357">
        <f ca="1">IF(
COUNTIFS('Project Follow up - Base'!$S$20:$S$96,AH$2,'Project Follow up - Base'!$F$20:$F$96,$C88)&lt;= INDEX(List!$Q:$Q,MATCH(AH$2,List!$P:$P,0)),
0,
(COUNTIFS('Project Follow up - Base'!$S$20:$S$96,AH$2,'Project Follow up - Base'!$F$20:$F$96,$C88)
- INDEX(List!$Q:$Q,MATCH(AH$2,List!$P:$P,0)))
* INDEX(List!$R:$R,MATCH(AH$2,List!$P:$P,0)))</f>
        <v>0</v>
      </c>
      <c r="AI88" s="357">
        <f ca="1">IF(
COUNTIFS('Project Follow up - Base'!$S$20:$S$96,AI$2,'Project Follow up - Base'!$F$20:$F$96,$C88)&lt;= INDEX(List!$Q:$Q,MATCH(AI$2,List!$P:$P,0)),
0,
(COUNTIFS('Project Follow up - Base'!$S$20:$S$96,AI$2,'Project Follow up - Base'!$F$20:$F$96,$C88)
- INDEX(List!$Q:$Q,MATCH(AI$2,List!$P:$P,0)))
* INDEX(List!$R:$R,MATCH(AI$2,List!$P:$P,0)))</f>
        <v>0</v>
      </c>
      <c r="AJ88" s="357">
        <f ca="1">IF(
COUNTIFS('Project Follow up - Base'!$S$20:$S$96,AJ$2,'Project Follow up - Base'!$F$20:$F$96,$C88)&lt;= INDEX(List!$Q:$Q,MATCH(AJ$2,List!$P:$P,0)),
0,
(COUNTIFS('Project Follow up - Base'!$S$20:$S$96,AJ$2,'Project Follow up - Base'!$F$20:$F$96,$C88)
- INDEX(List!$Q:$Q,MATCH(AJ$2,List!$P:$P,0)))
* INDEX(List!$R:$R,MATCH(AJ$2,List!$P:$P,0)))</f>
        <v>0</v>
      </c>
      <c r="AK88" s="357">
        <f ca="1">IF(
COUNTIFS('Project Follow up - Base'!$S$20:$S$96,AK$2,'Project Follow up - Base'!$F$20:$F$96,$C88)&lt;= INDEX(List!$Q:$Q,MATCH(AK$2,List!$P:$P,0)),
0,
(COUNTIFS('Project Follow up - Base'!$S$20:$S$96,AK$2,'Project Follow up - Base'!$F$20:$F$96,$C88)
- INDEX(List!$Q:$Q,MATCH(AK$2,List!$P:$P,0)))
* INDEX(List!$R:$R,MATCH(AK$2,List!$P:$P,0)))</f>
        <v>0</v>
      </c>
      <c r="AL88" s="357">
        <f ca="1">IF(
COUNTIFS('Project Follow up - Base'!$S$20:$S$96,AL$2,'Project Follow up - Base'!$F$20:$F$96,$C88)&lt;= INDEX(List!$Q:$Q,MATCH(AL$2,List!$P:$P,0)),
0,
(COUNTIFS('Project Follow up - Base'!$S$20:$S$96,AL$2,'Project Follow up - Base'!$F$20:$F$96,$C88)
- INDEX(List!$Q:$Q,MATCH(AL$2,List!$P:$P,0)))
* INDEX(List!$R:$R,MATCH(AL$2,List!$P:$P,0)))</f>
        <v>0</v>
      </c>
      <c r="AM88" s="357">
        <f ca="1">IF(
COUNTIFS('Project Follow up - Base'!$S$20:$S$96,AM$2,'Project Follow up - Base'!$F$20:$F$96,$C88)&lt;= INDEX(List!$Q:$Q,MATCH(AM$2,List!$P:$P,0)),
0,
(COUNTIFS('Project Follow up - Base'!$S$20:$S$96,AM$2,'Project Follow up - Base'!$F$20:$F$96,$C88)
- INDEX(List!$Q:$Q,MATCH(AM$2,List!$P:$P,0)))
* INDEX(List!$R:$R,MATCH(AM$2,List!$P:$P,0)))</f>
        <v>0</v>
      </c>
      <c r="AN88" s="357">
        <f ca="1">IF(
COUNTIFS('Project Follow up - Base'!$S$20:$S$96,AN$2,'Project Follow up - Base'!$F$20:$F$96,$C88)&lt;= INDEX(List!$Q:$Q,MATCH(AN$2,List!$P:$P,0)),
0,
(COUNTIFS('Project Follow up - Base'!$S$20:$S$96,AN$2,'Project Follow up - Base'!$F$20:$F$96,$C88)
- INDEX(List!$Q:$Q,MATCH(AN$2,List!$P:$P,0)))
* INDEX(List!$R:$R,MATCH(AN$2,List!$P:$P,0)))</f>
        <v>0</v>
      </c>
      <c r="AO88" s="357">
        <f ca="1">IF(
COUNTIFS('Project Follow up - Base'!$S$20:$S$96,AO$2,'Project Follow up - Base'!$F$20:$F$96,$C88)&lt;= INDEX(List!$Q:$Q,MATCH(AO$2,List!$P:$P,0)),
0,
(COUNTIFS('Project Follow up - Base'!$S$20:$S$96,AO$2,'Project Follow up - Base'!$F$20:$F$96,$C88)
- INDEX(List!$Q:$Q,MATCH(AO$2,List!$P:$P,0)))
* INDEX(List!$R:$R,MATCH(AO$2,List!$P:$P,0)))</f>
        <v>0</v>
      </c>
      <c r="AP88" s="357">
        <f ca="1">IF(
COUNTIFS('Project Follow up - Base'!$S$20:$S$96,AP$2,'Project Follow up - Base'!$F$20:$F$96,$C88)&lt;= INDEX(List!$Q:$Q,MATCH(AP$2,List!$P:$P,0)),
0,
(COUNTIFS('Project Follow up - Base'!$S$20:$S$96,AP$2,'Project Follow up - Base'!$F$20:$F$96,$C88)
- INDEX(List!$Q:$Q,MATCH(AP$2,List!$P:$P,0)))
* INDEX(List!$R:$R,MATCH(AP$2,List!$P:$P,0)))</f>
        <v>0</v>
      </c>
      <c r="AQ88" s="357">
        <f ca="1">IF(
COUNTIFS('Project Follow up - Base'!$S$20:$S$96,AQ$2,'Project Follow up - Base'!$F$20:$F$96,$C88)&lt;= INDEX(List!$Q:$Q,MATCH(AQ$2,List!$P:$P,0)),
0,
(COUNTIFS('Project Follow up - Base'!$S$20:$S$96,AQ$2,'Project Follow up - Base'!$F$20:$F$96,$C88)
- INDEX(List!$Q:$Q,MATCH(AQ$2,List!$P:$P,0)))
* INDEX(List!$R:$R,MATCH(AQ$2,List!$P:$P,0)))</f>
        <v>0</v>
      </c>
      <c r="AR88" s="357">
        <f ca="1">IF(
COUNTIFS('Project Follow up - Base'!$S$20:$S$96,AR$2,'Project Follow up - Base'!$F$20:$F$96,$C88)&lt;= INDEX(List!$Q:$Q,MATCH(AR$2,List!$P:$P,0)),
0,
(COUNTIFS('Project Follow up - Base'!$S$20:$S$96,AR$2,'Project Follow up - Base'!$F$20:$F$96,$C88)
- INDEX(List!$Q:$Q,MATCH(AR$2,List!$P:$P,0)))
* INDEX(List!$R:$R,MATCH(AR$2,List!$P:$P,0)))</f>
        <v>0</v>
      </c>
      <c r="AS88" s="357">
        <f ca="1">IF(
COUNTIFS('Project Follow up - Base'!$S$20:$S$96,AS$2,'Project Follow up - Base'!$F$20:$F$96,$C88)&lt;= INDEX(List!$Q:$Q,MATCH(AS$2,List!$P:$P,0)),
0,
(COUNTIFS('Project Follow up - Base'!$S$20:$S$96,AS$2,'Project Follow up - Base'!$F$20:$F$96,$C88)
- INDEX(List!$Q:$Q,MATCH(AS$2,List!$P:$P,0)))
* INDEX(List!$R:$R,MATCH(AS$2,List!$P:$P,0)))</f>
        <v>0</v>
      </c>
      <c r="AT88" s="357">
        <f ca="1">IF(
COUNTIFS('Project Follow up - Base'!$S$20:$S$96,AT$2,'Project Follow up - Base'!$F$20:$F$96,$C88)&lt;= INDEX(List!$Q:$Q,MATCH(AT$2,List!$P:$P,0)),
0,
(COUNTIFS('Project Follow up - Base'!$S$20:$S$96,AT$2,'Project Follow up - Base'!$F$20:$F$96,$C88)
- INDEX(List!$Q:$Q,MATCH(AT$2,List!$P:$P,0)))
* INDEX(List!$R:$R,MATCH(AT$2,List!$P:$P,0)))</f>
        <v>0</v>
      </c>
      <c r="AU88" s="357">
        <f ca="1">IF(
COUNTIFS('Project Follow up - Base'!$S$20:$S$96,AU$2,'Project Follow up - Base'!$F$20:$F$96,$C88)&lt;= INDEX(List!$Q:$Q,MATCH(AU$2,List!$P:$P,0)),
0,
(COUNTIFS('Project Follow up - Base'!$S$20:$S$96,AU$2,'Project Follow up - Base'!$F$20:$F$96,$C88)
- INDEX(List!$Q:$Q,MATCH(AU$2,List!$P:$P,0)))
* INDEX(List!$R:$R,MATCH(AU$2,List!$P:$P,0)))</f>
        <v>0</v>
      </c>
      <c r="AV88" s="357">
        <f ca="1">IF(
COUNTIFS('Project Follow up - Base'!$S$20:$S$96,AV$2,'Project Follow up - Base'!$F$20:$F$96,$C88)&lt;= INDEX(List!$Q:$Q,MATCH(AV$2,List!$P:$P,0)),
0,
(COUNTIFS('Project Follow up - Base'!$S$20:$S$96,AV$2,'Project Follow up - Base'!$F$20:$F$96,$C88)
- INDEX(List!$Q:$Q,MATCH(AV$2,List!$P:$P,0)))
* INDEX(List!$R:$R,MATCH(AV$2,List!$P:$P,0)))</f>
        <v>0</v>
      </c>
      <c r="AW88" s="357">
        <f ca="1">IF(
COUNTIFS('Project Follow up - Base'!$S$20:$S$96,AW$2,'Project Follow up - Base'!$F$20:$F$96,$C88)&lt;= INDEX(List!$Q:$Q,MATCH(AW$2,List!$P:$P,0)),
0,
(COUNTIFS('Project Follow up - Base'!$S$20:$S$96,AW$2,'Project Follow up - Base'!$F$20:$F$96,$C88)
- INDEX(List!$Q:$Q,MATCH(AW$2,List!$P:$P,0)))
* INDEX(List!$R:$R,MATCH(AW$2,List!$P:$P,0)))</f>
        <v>0</v>
      </c>
      <c r="AX88" s="357">
        <f ca="1">IF(
COUNTIFS('Project Follow up - Base'!$S$20:$S$96,AX$2,'Project Follow up - Base'!$F$20:$F$96,$C88)&lt;= INDEX(List!$Q:$Q,MATCH(AX$2,List!$P:$P,0)),
0,
(COUNTIFS('Project Follow up - Base'!$S$20:$S$96,AX$2,'Project Follow up - Base'!$F$20:$F$96,$C88)
- INDEX(List!$Q:$Q,MATCH(AX$2,List!$P:$P,0)))
* INDEX(List!$R:$R,MATCH(AX$2,List!$P:$P,0)))</f>
        <v>0</v>
      </c>
      <c r="AY88" s="357">
        <f ca="1">IF(
COUNTIFS('Project Follow up - Base'!$S$20:$S$96,AY$2,'Project Follow up - Base'!$F$20:$F$96,$C88)&lt;= INDEX(List!$Q:$Q,MATCH(AY$2,List!$P:$P,0)),
0,
(COUNTIFS('Project Follow up - Base'!$S$20:$S$96,AY$2,'Project Follow up - Base'!$F$20:$F$96,$C88)
- INDEX(List!$Q:$Q,MATCH(AY$2,List!$P:$P,0)))
* INDEX(List!$R:$R,MATCH(AY$2,List!$P:$P,0)))</f>
        <v>0</v>
      </c>
      <c r="AZ88" s="357">
        <f ca="1">IF(
COUNTIFS('Project Follow up - Base'!$S$20:$S$96,AZ$2,'Project Follow up - Base'!$F$20:$F$96,$C88)&lt;= INDEX(List!$Q:$Q,MATCH(AZ$2,List!$P:$P,0)),
0,
(COUNTIFS('Project Follow up - Base'!$S$20:$S$96,AZ$2,'Project Follow up - Base'!$F$20:$F$96,$C88)
- INDEX(List!$Q:$Q,MATCH(AZ$2,List!$P:$P,0)))
* INDEX(List!$R:$R,MATCH(AZ$2,List!$P:$P,0)))</f>
        <v>0</v>
      </c>
      <c r="BA88" s="357">
        <f ca="1">IF(
COUNTIFS('Project Follow up - Base'!$S$20:$S$96,BA$2,'Project Follow up - Base'!$F$20:$F$96,$C88)&lt;= INDEX(List!$Q:$Q,MATCH(BA$2,List!$P:$P,0)),
0,
(COUNTIFS('Project Follow up - Base'!$S$20:$S$96,BA$2,'Project Follow up - Base'!$F$20:$F$96,$C88)
- INDEX(List!$Q:$Q,MATCH(BA$2,List!$P:$P,0)))
* INDEX(List!$R:$R,MATCH(BA$2,List!$P:$P,0)))</f>
        <v>0</v>
      </c>
      <c r="BB88" s="357">
        <f ca="1">IF(
COUNTIFS('Project Follow up - Base'!$S$20:$S$96,BB$2,'Project Follow up - Base'!$F$20:$F$96,$C88)&lt;= INDEX(List!$Q:$Q,MATCH(BB$2,List!$P:$P,0)),
0,
(COUNTIFS('Project Follow up - Base'!$S$20:$S$96,BB$2,'Project Follow up - Base'!$F$20:$F$96,$C88)
- INDEX(List!$Q:$Q,MATCH(BB$2,List!$P:$P,0)))
* INDEX(List!$R:$R,MATCH(BB$2,List!$P:$P,0)))</f>
        <v>0</v>
      </c>
      <c r="BC88" s="357">
        <f ca="1">IF(
COUNTIFS('Project Follow up - Base'!$S$20:$S$96,BC$2,'Project Follow up - Base'!$F$20:$F$96,$C88)&lt;= INDEX(List!$Q:$Q,MATCH(BC$2,List!$P:$P,0)),
0,
(COUNTIFS('Project Follow up - Base'!$S$20:$S$96,BC$2,'Project Follow up - Base'!$F$20:$F$96,$C88)
- INDEX(List!$Q:$Q,MATCH(BC$2,List!$P:$P,0)))
* INDEX(List!$R:$R,MATCH(BC$2,List!$P:$P,0)))</f>
        <v>0</v>
      </c>
      <c r="BD88" s="357">
        <f ca="1">IF(
COUNTIFS('Project Follow up - Base'!$S$20:$S$96,BD$2,'Project Follow up - Base'!$F$20:$F$96,$C88)&lt;= INDEX(List!$Q:$Q,MATCH(BD$2,List!$P:$P,0)),
0,
(COUNTIFS('Project Follow up - Base'!$S$20:$S$96,BD$2,'Project Follow up - Base'!$F$20:$F$96,$C88)
- INDEX(List!$Q:$Q,MATCH(BD$2,List!$P:$P,0)))
* INDEX(List!$R:$R,MATCH(BD$2,List!$P:$P,0)))</f>
        <v>0</v>
      </c>
      <c r="BE88" s="357">
        <f ca="1">IF(
COUNTIFS('Project Follow up - Base'!$S$20:$S$96,BE$2,'Project Follow up - Base'!$F$20:$F$96,$C88)&lt;= INDEX(List!$Q:$Q,MATCH(BE$2,List!$P:$P,0)),
0,
(COUNTIFS('Project Follow up - Base'!$S$20:$S$96,BE$2,'Project Follow up - Base'!$F$20:$F$96,$C88)
- INDEX(List!$Q:$Q,MATCH(BE$2,List!$P:$P,0)))
* INDEX(List!$R:$R,MATCH(BE$2,List!$P:$P,0)))</f>
        <v>0</v>
      </c>
      <c r="BF88" s="357">
        <f ca="1">IF(
COUNTIFS('Project Follow up - Base'!$S$20:$S$96,BF$2,'Project Follow up - Base'!$F$20:$F$96,$C88)&lt;= INDEX(List!$Q:$Q,MATCH(BF$2,List!$P:$P,0)),
0,
(COUNTIFS('Project Follow up - Base'!$S$20:$S$96,BF$2,'Project Follow up - Base'!$F$20:$F$96,$C88)
- INDEX(List!$Q:$Q,MATCH(BF$2,List!$P:$P,0)))
* INDEX(List!$R:$R,MATCH(BF$2,List!$P:$P,0)))</f>
        <v>0</v>
      </c>
      <c r="BG88" s="357">
        <f ca="1">IF(
COUNTIFS('Project Follow up - Base'!$S$20:$S$96,BG$2,'Project Follow up - Base'!$F$20:$F$96,$C88)&lt;= INDEX(List!$Q:$Q,MATCH(BG$2,List!$P:$P,0)),
0,
(COUNTIFS('Project Follow up - Base'!$S$20:$S$96,BG$2,'Project Follow up - Base'!$F$20:$F$96,$C88)
- INDEX(List!$Q:$Q,MATCH(BG$2,List!$P:$P,0)))
* INDEX(List!$R:$R,MATCH(BG$2,List!$P:$P,0)))</f>
        <v>0</v>
      </c>
      <c r="BH88" s="357">
        <f ca="1">IF(
COUNTIFS('Project Follow up - Base'!$S$20:$S$96,BH$2,'Project Follow up - Base'!$F$20:$F$96,$C88)&lt;= INDEX(List!$Q:$Q,MATCH(BH$2,List!$P:$P,0)),
0,
(COUNTIFS('Project Follow up - Base'!$S$20:$S$96,BH$2,'Project Follow up - Base'!$F$20:$F$96,$C88)
- INDEX(List!$Q:$Q,MATCH(BH$2,List!$P:$P,0)))
* INDEX(List!$R:$R,MATCH(BH$2,List!$P:$P,0)))</f>
        <v>0</v>
      </c>
      <c r="BI88" s="357">
        <f ca="1">IF(
COUNTIFS('Project Follow up - Base'!$S$20:$S$96,BI$2,'Project Follow up - Base'!$F$20:$F$96,$C88)&lt;= INDEX(List!$Q:$Q,MATCH(BI$2,List!$P:$P,0)),
0,
(COUNTIFS('Project Follow up - Base'!$S$20:$S$96,BI$2,'Project Follow up - Base'!$F$20:$F$96,$C88)
- INDEX(List!$Q:$Q,MATCH(BI$2,List!$P:$P,0)))
* INDEX(List!$R:$R,MATCH(BI$2,List!$P:$P,0)))</f>
        <v>0</v>
      </c>
      <c r="BJ88" s="357">
        <f ca="1">IF(
COUNTIFS('Project Follow up - Base'!$S$20:$S$96,BJ$2,'Project Follow up - Base'!$F$20:$F$96,$C88)&lt;= INDEX(List!$Q:$Q,MATCH(BJ$2,List!$P:$P,0)),
0,
(COUNTIFS('Project Follow up - Base'!$S$20:$S$96,BJ$2,'Project Follow up - Base'!$F$20:$F$96,$C88)
- INDEX(List!$Q:$Q,MATCH(BJ$2,List!$P:$P,0)))
* INDEX(List!$R:$R,MATCH(BJ$2,List!$P:$P,0)))</f>
        <v>0</v>
      </c>
      <c r="BK88" s="357">
        <f ca="1">IF(
COUNTIFS('Project Follow up - Base'!$S$20:$S$96,BK$2,'Project Follow up - Base'!$F$20:$F$96,$C88)&lt;= INDEX(List!$Q:$Q,MATCH(BK$2,List!$P:$P,0)),
0,
(COUNTIFS('Project Follow up - Base'!$S$20:$S$96,BK$2,'Project Follow up - Base'!$F$20:$F$96,$C88)
- INDEX(List!$Q:$Q,MATCH(BK$2,List!$P:$P,0)))
* INDEX(List!$R:$R,MATCH(BK$2,List!$P:$P,0)))</f>
        <v>0</v>
      </c>
      <c r="BL88" s="357">
        <f ca="1">IF(
COUNTIFS('Project Follow up - Base'!$S$20:$S$96,BL$2,'Project Follow up - Base'!$F$20:$F$96,$C88)&lt;= INDEX(List!$Q:$Q,MATCH(BL$2,List!$P:$P,0)),
0,
(COUNTIFS('Project Follow up - Base'!$S$20:$S$96,BL$2,'Project Follow up - Base'!$F$20:$F$96,$C88)
- INDEX(List!$Q:$Q,MATCH(BL$2,List!$P:$P,0)))
* INDEX(List!$R:$R,MATCH(BL$2,List!$P:$P,0)))</f>
        <v>0</v>
      </c>
      <c r="BM88" s="357">
        <f ca="1">IF(
COUNTIFS('Project Follow up - Base'!$S$20:$S$96,BM$2,'Project Follow up - Base'!$F$20:$F$96,$C88)&lt;= INDEX(List!$Q:$Q,MATCH(BM$2,List!$P:$P,0)),
0,
(COUNTIFS('Project Follow up - Base'!$S$20:$S$96,BM$2,'Project Follow up - Base'!$F$20:$F$96,$C88)
- INDEX(List!$Q:$Q,MATCH(BM$2,List!$P:$P,0)))
* INDEX(List!$R:$R,MATCH(BM$2,List!$P:$P,0)))</f>
        <v>0</v>
      </c>
      <c r="BN88" s="357">
        <f ca="1">IF(
COUNTIFS('Project Follow up - Base'!$S$20:$S$96,BN$2,'Project Follow up - Base'!$F$20:$F$96,$C88)&lt;= INDEX(List!$Q:$Q,MATCH(BN$2,List!$P:$P,0)),
0,
(COUNTIFS('Project Follow up - Base'!$S$20:$S$96,BN$2,'Project Follow up - Base'!$F$20:$F$96,$C88)
- INDEX(List!$Q:$Q,MATCH(BN$2,List!$P:$P,0)))
* INDEX(List!$R:$R,MATCH(BN$2,List!$P:$P,0)))</f>
        <v>0</v>
      </c>
      <c r="BO88" s="357">
        <f ca="1">IF(
COUNTIFS('Project Follow up - Base'!$S$20:$S$96,BO$2,'Project Follow up - Base'!$F$20:$F$96,$C88)&lt;= INDEX(List!$Q:$Q,MATCH(BO$2,List!$P:$P,0)),
0,
(COUNTIFS('Project Follow up - Base'!$S$20:$S$96,BO$2,'Project Follow up - Base'!$F$20:$F$96,$C88)
- INDEX(List!$Q:$Q,MATCH(BO$2,List!$P:$P,0)))
* INDEX(List!$R:$R,MATCH(BO$2,List!$P:$P,0)))</f>
        <v>0</v>
      </c>
      <c r="BP88" s="357">
        <f ca="1">IF(
COUNTIFS('Project Follow up - Base'!$S$20:$S$96,BP$2,'Project Follow up - Base'!$F$20:$F$96,$C88)&lt;= INDEX(List!$Q:$Q,MATCH(BP$2,List!$P:$P,0)),
0,
(COUNTIFS('Project Follow up - Base'!$S$20:$S$96,BP$2,'Project Follow up - Base'!$F$20:$F$96,$C88)
- INDEX(List!$Q:$Q,MATCH(BP$2,List!$P:$P,0)))
* INDEX(List!$R:$R,MATCH(BP$2,List!$P:$P,0)))</f>
        <v>0</v>
      </c>
      <c r="BQ88" s="357">
        <f ca="1">IF(
COUNTIFS('Project Follow up - Base'!$S$20:$S$96,BQ$2,'Project Follow up - Base'!$F$20:$F$96,$C88)&lt;= INDEX(List!$Q:$Q,MATCH(BQ$2,List!$P:$P,0)),
0,
(COUNTIFS('Project Follow up - Base'!$S$20:$S$96,BQ$2,'Project Follow up - Base'!$F$20:$F$96,$C88)
- INDEX(List!$Q:$Q,MATCH(BQ$2,List!$P:$P,0)))
* INDEX(List!$R:$R,MATCH(BQ$2,List!$P:$P,0)))</f>
        <v>0</v>
      </c>
      <c r="BR88" s="357">
        <f ca="1">IF(
COUNTIFS('Project Follow up - Base'!$S$20:$S$96,BR$2,'Project Follow up - Base'!$F$20:$F$96,$C88)&lt;= INDEX(List!$Q:$Q,MATCH(BR$2,List!$P:$P,0)),
0,
(COUNTIFS('Project Follow up - Base'!$S$20:$S$96,BR$2,'Project Follow up - Base'!$F$20:$F$96,$C88)
- INDEX(List!$Q:$Q,MATCH(BR$2,List!$P:$P,0)))
* INDEX(List!$R:$R,MATCH(BR$2,List!$P:$P,0)))</f>
        <v>0</v>
      </c>
      <c r="BS88" s="357">
        <f ca="1">IF(
COUNTIFS('Project Follow up - Base'!$S$20:$S$96,BS$2,'Project Follow up - Base'!$F$20:$F$96,$C88)&lt;= INDEX(List!$Q:$Q,MATCH(BS$2,List!$P:$P,0)),
0,
(COUNTIFS('Project Follow up - Base'!$S$20:$S$96,BS$2,'Project Follow up - Base'!$F$20:$F$96,$C88)
- INDEX(List!$Q:$Q,MATCH(BS$2,List!$P:$P,0)))
* INDEX(List!$R:$R,MATCH(BS$2,List!$P:$P,0)))</f>
        <v>0</v>
      </c>
      <c r="BT88" s="357">
        <f ca="1">IF(
COUNTIFS('Project Follow up - Base'!$S$20:$S$96,BT$2,'Project Follow up - Base'!$F$20:$F$96,$C88)&lt;= INDEX(List!$Q:$Q,MATCH(BT$2,List!$P:$P,0)),
0,
(COUNTIFS('Project Follow up - Base'!$S$20:$S$96,BT$2,'Project Follow up - Base'!$F$20:$F$96,$C88)
- INDEX(List!$Q:$Q,MATCH(BT$2,List!$P:$P,0)))
* INDEX(List!$R:$R,MATCH(BT$2,List!$P:$P,0)))</f>
        <v>0</v>
      </c>
      <c r="BU88" s="357">
        <f ca="1">IF(
COUNTIFS('Project Follow up - Base'!$S$20:$S$96,BU$2,'Project Follow up - Base'!$F$20:$F$96,$C88)&lt;= INDEX(List!$Q:$Q,MATCH(BU$2,List!$P:$P,0)),
0,
(COUNTIFS('Project Follow up - Base'!$S$20:$S$96,BU$2,'Project Follow up - Base'!$F$20:$F$96,$C88)
- INDEX(List!$Q:$Q,MATCH(BU$2,List!$P:$P,0)))
* INDEX(List!$R:$R,MATCH(BU$2,List!$P:$P,0)))</f>
        <v>0</v>
      </c>
      <c r="BV88" s="357">
        <f ca="1">IF(
COUNTIFS('Project Follow up - Base'!$S$20:$S$96,BV$2,'Project Follow up - Base'!$F$20:$F$96,$C88)&lt;= INDEX(List!$Q:$Q,MATCH(BV$2,List!$P:$P,0)),
0,
(COUNTIFS('Project Follow up - Base'!$S$20:$S$96,BV$2,'Project Follow up - Base'!$F$20:$F$96,$C88)
- INDEX(List!$Q:$Q,MATCH(BV$2,List!$P:$P,0)))
* INDEX(List!$R:$R,MATCH(BV$2,List!$P:$P,0)))</f>
        <v>0</v>
      </c>
      <c r="BW88" s="357">
        <f ca="1">IF(
COUNTIFS('Project Follow up - Base'!$S$20:$S$96,BW$2,'Project Follow up - Base'!$F$20:$F$96,$C88)&lt;= INDEX(List!$Q:$Q,MATCH(BW$2,List!$P:$P,0)),
0,
(COUNTIFS('Project Follow up - Base'!$S$20:$S$96,BW$2,'Project Follow up - Base'!$F$20:$F$96,$C88)
- INDEX(List!$Q:$Q,MATCH(BW$2,List!$P:$P,0)))
* INDEX(List!$R:$R,MATCH(BW$2,List!$P:$P,0)))</f>
        <v>0</v>
      </c>
      <c r="BX88" s="357">
        <f ca="1">IF(
COUNTIFS('Project Follow up - Base'!$S$20:$S$96,BX$2,'Project Follow up - Base'!$F$20:$F$96,$C88)&lt;= INDEX(List!$Q:$Q,MATCH(BX$2,List!$P:$P,0)),
0,
(COUNTIFS('Project Follow up - Base'!$S$20:$S$96,BX$2,'Project Follow up - Base'!$F$20:$F$96,$C88)
- INDEX(List!$Q:$Q,MATCH(BX$2,List!$P:$P,0)))
* INDEX(List!$R:$R,MATCH(BX$2,List!$P:$P,0)))</f>
        <v>0</v>
      </c>
      <c r="BY88" s="357">
        <f ca="1">IF(
COUNTIFS('Project Follow up - Base'!$S$20:$S$96,BY$2,'Project Follow up - Base'!$F$20:$F$96,$C88)&lt;= INDEX(List!$Q:$Q,MATCH(BY$2,List!$P:$P,0)),
0,
(COUNTIFS('Project Follow up - Base'!$S$20:$S$96,BY$2,'Project Follow up - Base'!$F$20:$F$96,$C88)
- INDEX(List!$Q:$Q,MATCH(BY$2,List!$P:$P,0)))
* INDEX(List!$R:$R,MATCH(BY$2,List!$P:$P,0)))</f>
        <v>0</v>
      </c>
      <c r="BZ88" s="357">
        <f ca="1">IF(
COUNTIFS('Project Follow up - Base'!$S$20:$S$96,BZ$2,'Project Follow up - Base'!$F$20:$F$96,$C88)&lt;= INDEX(List!$Q:$Q,MATCH(BZ$2,List!$P:$P,0)),
0,
(COUNTIFS('Project Follow up - Base'!$S$20:$S$96,BZ$2,'Project Follow up - Base'!$F$20:$F$96,$C88)
- INDEX(List!$Q:$Q,MATCH(BZ$2,List!$P:$P,0)))
* INDEX(List!$R:$R,MATCH(BZ$2,List!$P:$P,0)))</f>
        <v>0</v>
      </c>
      <c r="CA88" s="357">
        <f ca="1">IF(
COUNTIFS('Project Follow up - Base'!$S$20:$S$96,CA$2,'Project Follow up - Base'!$F$20:$F$96,$C88)&lt;= INDEX(List!$Q:$Q,MATCH(CA$2,List!$P:$P,0)),
0,
(COUNTIFS('Project Follow up - Base'!$S$20:$S$96,CA$2,'Project Follow up - Base'!$F$20:$F$96,$C88)
- INDEX(List!$Q:$Q,MATCH(CA$2,List!$P:$P,0)))
* INDEX(List!$R:$R,MATCH(CA$2,List!$P:$P,0)))</f>
        <v>0</v>
      </c>
      <c r="CB88" s="357">
        <f ca="1">IF(
COUNTIFS('Project Follow up - Base'!$S$20:$S$96,CB$2,'Project Follow up - Base'!$F$20:$F$96,$C88)&lt;= INDEX(List!$Q:$Q,MATCH(CB$2,List!$P:$P,0)),
0,
(COUNTIFS('Project Follow up - Base'!$S$20:$S$96,CB$2,'Project Follow up - Base'!$F$20:$F$96,$C88)
- INDEX(List!$Q:$Q,MATCH(CB$2,List!$P:$P,0)))
* INDEX(List!$R:$R,MATCH(CB$2,List!$P:$P,0)))</f>
        <v>0</v>
      </c>
      <c r="CC88" s="357">
        <f ca="1">IF(
COUNTIFS('Project Follow up - Base'!$S$20:$S$96,CC$2,'Project Follow up - Base'!$F$20:$F$96,$C88)&lt;= INDEX(List!$Q:$Q,MATCH(CC$2,List!$P:$P,0)),
0,
(COUNTIFS('Project Follow up - Base'!$S$20:$S$96,CC$2,'Project Follow up - Base'!$F$20:$F$96,$C88)
- INDEX(List!$Q:$Q,MATCH(CC$2,List!$P:$P,0)))
* INDEX(List!$R:$R,MATCH(CC$2,List!$P:$P,0)))</f>
        <v>0</v>
      </c>
      <c r="CD88" s="357">
        <f ca="1">IF(
COUNTIFS('Project Follow up - Base'!$S$20:$S$96,CD$2,'Project Follow up - Base'!$F$20:$F$96,$C88)&lt;= INDEX(List!$Q:$Q,MATCH(CD$2,List!$P:$P,0)),
0,
(COUNTIFS('Project Follow up - Base'!$S$20:$S$96,CD$2,'Project Follow up - Base'!$F$20:$F$96,$C88)
- INDEX(List!$Q:$Q,MATCH(CD$2,List!$P:$P,0)))
* INDEX(List!$R:$R,MATCH(CD$2,List!$P:$P,0)))</f>
        <v>0</v>
      </c>
      <c r="CE88" s="357">
        <f ca="1">IF(
COUNTIFS('Project Follow up - Base'!$S$20:$S$96,CE$2,'Project Follow up - Base'!$F$20:$F$96,$C88)&lt;= INDEX(List!$Q:$Q,MATCH(CE$2,List!$P:$P,0)),
0,
(COUNTIFS('Project Follow up - Base'!$S$20:$S$96,CE$2,'Project Follow up - Base'!$F$20:$F$96,$C88)
- INDEX(List!$Q:$Q,MATCH(CE$2,List!$P:$P,0)))
* INDEX(List!$R:$R,MATCH(CE$2,List!$P:$P,0)))</f>
        <v>0</v>
      </c>
      <c r="CF88" s="357">
        <f ca="1">IF(
COUNTIFS('Project Follow up - Base'!$S$20:$S$96,CF$2,'Project Follow up - Base'!$F$20:$F$96,$C88)&lt;= INDEX(List!$Q:$Q,MATCH(CF$2,List!$P:$P,0)),
0,
(COUNTIFS('Project Follow up - Base'!$S$20:$S$96,CF$2,'Project Follow up - Base'!$F$20:$F$96,$C88)
- INDEX(List!$Q:$Q,MATCH(CF$2,List!$P:$P,0)))
* INDEX(List!$R:$R,MATCH(CF$2,List!$P:$P,0)))</f>
        <v>0</v>
      </c>
      <c r="CG88" s="357">
        <f ca="1">IF(
COUNTIFS('Project Follow up - Base'!$S$20:$S$96,CG$2,'Project Follow up - Base'!$F$20:$F$96,$C88)&lt;= INDEX(List!$Q:$Q,MATCH(CG$2,List!$P:$P,0)),
0,
(COUNTIFS('Project Follow up - Base'!$S$20:$S$96,CG$2,'Project Follow up - Base'!$F$20:$F$96,$C88)
- INDEX(List!$Q:$Q,MATCH(CG$2,List!$P:$P,0)))
* INDEX(List!$R:$R,MATCH(CG$2,List!$P:$P,0)))</f>
        <v>0</v>
      </c>
      <c r="CH88" s="357">
        <f ca="1">IF(
COUNTIFS('Project Follow up - Base'!$S$20:$S$96,CH$2,'Project Follow up - Base'!$F$20:$F$96,$C88)&lt;= INDEX(List!$Q:$Q,MATCH(CH$2,List!$P:$P,0)),
0,
(COUNTIFS('Project Follow up - Base'!$S$20:$S$96,CH$2,'Project Follow up - Base'!$F$20:$F$96,$C88)
- INDEX(List!$Q:$Q,MATCH(CH$2,List!$P:$P,0)))
* INDEX(List!$R:$R,MATCH(CH$2,List!$P:$P,0)))</f>
        <v>0</v>
      </c>
      <c r="CI88" s="357">
        <f ca="1">IF(
COUNTIFS('Project Follow up - Base'!$S$20:$S$96,CI$2,'Project Follow up - Base'!$F$20:$F$96,$C88)&lt;= INDEX(List!$Q:$Q,MATCH(CI$2,List!$P:$P,0)),
0,
(COUNTIFS('Project Follow up - Base'!$S$20:$S$96,CI$2,'Project Follow up - Base'!$F$20:$F$96,$C88)
- INDEX(List!$Q:$Q,MATCH(CI$2,List!$P:$P,0)))
* INDEX(List!$R:$R,MATCH(CI$2,List!$P:$P,0)))</f>
        <v>0</v>
      </c>
      <c r="CJ88" s="357">
        <f ca="1">IF(
COUNTIFS('Project Follow up - Base'!$S$20:$S$96,CJ$2,'Project Follow up - Base'!$F$20:$F$96,$C88)&lt;= INDEX(List!$Q:$Q,MATCH(CJ$2,List!$P:$P,0)),
0,
(COUNTIFS('Project Follow up - Base'!$S$20:$S$96,CJ$2,'Project Follow up - Base'!$F$20:$F$96,$C88)
- INDEX(List!$Q:$Q,MATCH(CJ$2,List!$P:$P,0)))
* INDEX(List!$R:$R,MATCH(CJ$2,List!$P:$P,0)))</f>
        <v>0</v>
      </c>
      <c r="CK88" s="357">
        <f ca="1">IF(
COUNTIFS('Project Follow up - Base'!$S$20:$S$96,CK$2,'Project Follow up - Base'!$F$20:$F$96,$C88)&lt;= INDEX(List!$Q:$Q,MATCH(CK$2,List!$P:$P,0)),
0,
(COUNTIFS('Project Follow up - Base'!$S$20:$S$96,CK$2,'Project Follow up - Base'!$F$20:$F$96,$C88)
- INDEX(List!$Q:$Q,MATCH(CK$2,List!$P:$P,0)))
* INDEX(List!$R:$R,MATCH(CK$2,List!$P:$P,0)))</f>
        <v>0</v>
      </c>
      <c r="CL88" s="357">
        <f ca="1">IF(
COUNTIFS('Project Follow up - Base'!$S$20:$S$96,CL$2,'Project Follow up - Base'!$F$20:$F$96,$C88)&lt;= INDEX(List!$Q:$Q,MATCH(CL$2,List!$P:$P,0)),
0,
(COUNTIFS('Project Follow up - Base'!$S$20:$S$96,CL$2,'Project Follow up - Base'!$F$20:$F$96,$C88)
- INDEX(List!$Q:$Q,MATCH(CL$2,List!$P:$P,0)))
* INDEX(List!$R:$R,MATCH(CL$2,List!$P:$P,0)))</f>
        <v>0</v>
      </c>
      <c r="CM88" s="357">
        <f ca="1">IF(
COUNTIFS('Project Follow up - Base'!$S$20:$S$96,CM$2,'Project Follow up - Base'!$F$20:$F$96,$C88)&lt;= INDEX(List!$Q:$Q,MATCH(CM$2,List!$P:$P,0)),
0,
(COUNTIFS('Project Follow up - Base'!$S$20:$S$96,CM$2,'Project Follow up - Base'!$F$20:$F$96,$C88)
- INDEX(List!$Q:$Q,MATCH(CM$2,List!$P:$P,0)))
* INDEX(List!$R:$R,MATCH(CM$2,List!$P:$P,0)))</f>
        <v>0</v>
      </c>
      <c r="CN88" s="357">
        <f ca="1">IF(
COUNTIFS('Project Follow up - Base'!$S$20:$S$96,CN$2,'Project Follow up - Base'!$F$20:$F$96,$C88)&lt;= INDEX(List!$Q:$Q,MATCH(CN$2,List!$P:$P,0)),
0,
(COUNTIFS('Project Follow up - Base'!$S$20:$S$96,CN$2,'Project Follow up - Base'!$F$20:$F$96,$C88)
- INDEX(List!$Q:$Q,MATCH(CN$2,List!$P:$P,0)))
* INDEX(List!$R:$R,MATCH(CN$2,List!$P:$P,0)))</f>
        <v>0</v>
      </c>
      <c r="CO88" s="357">
        <f ca="1">IF(
COUNTIFS('Project Follow up - Base'!$S$20:$S$96,CO$2,'Project Follow up - Base'!$F$20:$F$96,$C88)&lt;= INDEX(List!$Q:$Q,MATCH(CO$2,List!$P:$P,0)),
0,
(COUNTIFS('Project Follow up - Base'!$S$20:$S$96,CO$2,'Project Follow up - Base'!$F$20:$F$96,$C88)
- INDEX(List!$Q:$Q,MATCH(CO$2,List!$P:$P,0)))
* INDEX(List!$R:$R,MATCH(CO$2,List!$P:$P,0)))</f>
        <v>0</v>
      </c>
      <c r="CP88" s="357">
        <f ca="1">IF(
COUNTIFS('Project Follow up - Base'!$S$20:$S$96,CP$2,'Project Follow up - Base'!$F$20:$F$96,$C88)&lt;= INDEX(List!$Q:$Q,MATCH(CP$2,List!$P:$P,0)),
0,
(COUNTIFS('Project Follow up - Base'!$S$20:$S$96,CP$2,'Project Follow up - Base'!$F$20:$F$96,$C88)
- INDEX(List!$Q:$Q,MATCH(CP$2,List!$P:$P,0)))
* INDEX(List!$R:$R,MATCH(CP$2,List!$P:$P,0)))</f>
        <v>0</v>
      </c>
      <c r="CQ88" s="357">
        <f ca="1">IF(
COUNTIFS('Project Follow up - Base'!$S$20:$S$96,CQ$2,'Project Follow up - Base'!$F$20:$F$96,$C88)&lt;= INDEX(List!$Q:$Q,MATCH(CQ$2,List!$P:$P,0)),
0,
(COUNTIFS('Project Follow up - Base'!$S$20:$S$96,CQ$2,'Project Follow up - Base'!$F$20:$F$96,$C88)
- INDEX(List!$Q:$Q,MATCH(CQ$2,List!$P:$P,0)))
* INDEX(List!$R:$R,MATCH(CQ$2,List!$P:$P,0)))</f>
        <v>0</v>
      </c>
      <c r="CR88" s="357">
        <f ca="1">IF(
COUNTIFS('Project Follow up - Base'!$S$20:$S$96,CR$2,'Project Follow up - Base'!$F$20:$F$96,$C88)&lt;= INDEX(List!$Q:$Q,MATCH(CR$2,List!$P:$P,0)),
0,
(COUNTIFS('Project Follow up - Base'!$S$20:$S$96,CR$2,'Project Follow up - Base'!$F$20:$F$96,$C88)
- INDEX(List!$Q:$Q,MATCH(CR$2,List!$P:$P,0)))
* INDEX(List!$R:$R,MATCH(CR$2,List!$P:$P,0)))</f>
        <v>0</v>
      </c>
      <c r="CS88" s="357">
        <f ca="1">IF(
COUNTIFS('Project Follow up - Base'!$S$20:$S$96,CS$2,'Project Follow up - Base'!$F$20:$F$96,$C88)&lt;= INDEX(List!$Q:$Q,MATCH(CS$2,List!$P:$P,0)),
0,
(COUNTIFS('Project Follow up - Base'!$S$20:$S$96,CS$2,'Project Follow up - Base'!$F$20:$F$96,$C88)
- INDEX(List!$Q:$Q,MATCH(CS$2,List!$P:$P,0)))
* INDEX(List!$R:$R,MATCH(CS$2,List!$P:$P,0)))</f>
        <v>0</v>
      </c>
      <c r="CT88" s="357">
        <f ca="1">IF(
COUNTIFS('Project Follow up - Base'!$S$20:$S$96,CT$2,'Project Follow up - Base'!$F$20:$F$96,$C88)&lt;= INDEX(List!$Q:$Q,MATCH(CT$2,List!$P:$P,0)),
0,
(COUNTIFS('Project Follow up - Base'!$S$20:$S$96,CT$2,'Project Follow up - Base'!$F$20:$F$96,$C88)
- INDEX(List!$Q:$Q,MATCH(CT$2,List!$P:$P,0)))
* INDEX(List!$R:$R,MATCH(CT$2,List!$P:$P,0)))</f>
        <v>0</v>
      </c>
      <c r="CU88" s="357">
        <f ca="1">IF(
COUNTIFS('Project Follow up - Base'!$S$20:$S$96,CU$2,'Project Follow up - Base'!$F$20:$F$96,$C88)&lt;= INDEX(List!$Q:$Q,MATCH(CU$2,List!$P:$P,0)),
0,
(COUNTIFS('Project Follow up - Base'!$S$20:$S$96,CU$2,'Project Follow up - Base'!$F$20:$F$96,$C88)
- INDEX(List!$Q:$Q,MATCH(CU$2,List!$P:$P,0)))
* INDEX(List!$R:$R,MATCH(CU$2,List!$P:$P,0)))</f>
        <v>0</v>
      </c>
      <c r="CV88" s="357">
        <f ca="1">IF(
COUNTIFS('Project Follow up - Base'!$S$20:$S$96,CV$2,'Project Follow up - Base'!$F$20:$F$96,$C88)&lt;= INDEX(List!$Q:$Q,MATCH(CV$2,List!$P:$P,0)),
0,
(COUNTIFS('Project Follow up - Base'!$S$20:$S$96,CV$2,'Project Follow up - Base'!$F$20:$F$96,$C88)
- INDEX(List!$Q:$Q,MATCH(CV$2,List!$P:$P,0)))
* INDEX(List!$R:$R,MATCH(CV$2,List!$P:$P,0)))</f>
        <v>0</v>
      </c>
      <c r="CW88" s="357">
        <f ca="1">IF(
COUNTIFS('Project Follow up - Base'!$S$20:$S$96,CW$2,'Project Follow up - Base'!$F$20:$F$96,$C88)&lt;= INDEX(List!$Q:$Q,MATCH(CW$2,List!$P:$P,0)),
0,
(COUNTIFS('Project Follow up - Base'!$S$20:$S$96,CW$2,'Project Follow up - Base'!$F$20:$F$96,$C88)
- INDEX(List!$Q:$Q,MATCH(CW$2,List!$P:$P,0)))
* INDEX(List!$R:$R,MATCH(CW$2,List!$P:$P,0)))</f>
        <v>0</v>
      </c>
      <c r="CX88" s="357">
        <f ca="1">IF(
COUNTIFS('Project Follow up - Base'!$S$20:$S$96,CX$2,'Project Follow up - Base'!$F$20:$F$96,$C88)&lt;= INDEX(List!$Q:$Q,MATCH(CX$2,List!$P:$P,0)),
0,
(COUNTIFS('Project Follow up - Base'!$S$20:$S$96,CX$2,'Project Follow up - Base'!$F$20:$F$96,$C88)
- INDEX(List!$Q:$Q,MATCH(CX$2,List!$P:$P,0)))
* INDEX(List!$R:$R,MATCH(CX$2,List!$P:$P,0)))</f>
        <v>0</v>
      </c>
      <c r="CY88" s="357">
        <f ca="1">IF(
COUNTIFS('Project Follow up - Base'!$S$20:$S$96,CY$2,'Project Follow up - Base'!$F$20:$F$96,$C88)&lt;= INDEX(List!$Q:$Q,MATCH(CY$2,List!$P:$P,0)),
0,
(COUNTIFS('Project Follow up - Base'!$S$20:$S$96,CY$2,'Project Follow up - Base'!$F$20:$F$96,$C88)
- INDEX(List!$Q:$Q,MATCH(CY$2,List!$P:$P,0)))
* INDEX(List!$R:$R,MATCH(CY$2,List!$P:$P,0)))</f>
        <v>0</v>
      </c>
      <c r="CZ88" s="357">
        <f ca="1">IF(
COUNTIFS('Project Follow up - Base'!$S$20:$S$96,CZ$2,'Project Follow up - Base'!$F$20:$F$96,$C88)&lt;= INDEX(List!$Q:$Q,MATCH(CZ$2,List!$P:$P,0)),
0,
(COUNTIFS('Project Follow up - Base'!$S$20:$S$96,CZ$2,'Project Follow up - Base'!$F$20:$F$96,$C88)
- INDEX(List!$Q:$Q,MATCH(CZ$2,List!$P:$P,0)))
* INDEX(List!$R:$R,MATCH(CZ$2,List!$P:$P,0)))</f>
        <v>0</v>
      </c>
      <c r="DA88" s="357">
        <f ca="1">IF(
COUNTIFS('Project Follow up - Base'!$S$20:$S$96,DA$2,'Project Follow up - Base'!$F$20:$F$96,$C88)&lt;= INDEX(List!$Q:$Q,MATCH(DA$2,List!$P:$P,0)),
0,
(COUNTIFS('Project Follow up - Base'!$S$20:$S$96,DA$2,'Project Follow up - Base'!$F$20:$F$96,$C88)
- INDEX(List!$Q:$Q,MATCH(DA$2,List!$P:$P,0)))
* INDEX(List!$R:$R,MATCH(DA$2,List!$P:$P,0)))</f>
        <v>0</v>
      </c>
      <c r="DB88" s="357">
        <f ca="1">IF(
COUNTIFS('Project Follow up - Base'!$S$20:$S$96,DB$2,'Project Follow up - Base'!$F$20:$F$96,$C88)&lt;= INDEX(List!$Q:$Q,MATCH(DB$2,List!$P:$P,0)),
0,
(COUNTIFS('Project Follow up - Base'!$S$20:$S$96,DB$2,'Project Follow up - Base'!$F$20:$F$96,$C88)
- INDEX(List!$Q:$Q,MATCH(DB$2,List!$P:$P,0)))
* INDEX(List!$R:$R,MATCH(DB$2,List!$P:$P,0)))</f>
        <v>0</v>
      </c>
    </row>
    <row r="89" spans="1:106" x14ac:dyDescent="0.2">
      <c r="A89" s="353">
        <f>COUNTIF('Project Follow up - Base'!$F$20:$F$96,C89)</f>
        <v>0</v>
      </c>
      <c r="B89" s="353">
        <f>'Employees Summary'!B90</f>
        <v>0</v>
      </c>
      <c r="C89" s="353">
        <f>'Employees Summary'!C90</f>
        <v>0</v>
      </c>
      <c r="D89" s="354" t="str">
        <f>IF(C89=0,"", IF(A89&gt;0,1-(G89*[1]KPI!$C$3)-(H89*[1]KPI!$C$4),""))</f>
        <v/>
      </c>
      <c r="E89" s="365" t="str">
        <f>IF(OR(C89='Project Follow up - Base'!$D$17,C89='Project Follow up - Base'!$D$38,C89='Project Follow up - Base'!$D$74), IF(SUMIF(B:B,B89,A:A)=0,"", AVERAGEIF(B:B,B89,D:D)),"")</f>
        <v/>
      </c>
      <c r="F89" s="366">
        <f>SUMIF('Project Follow up - Base'!$F$20:$F$102,'Employees KPIs'!C89,'Project Follow up - Base'!$AA$20:$AA$102)</f>
        <v>0</v>
      </c>
      <c r="G89" s="355">
        <f>IF( F89=0,
   0,
   IF(
     F89-
     [1]KPI!$F$3
     &lt;0,0,
     F89-
     [1]KPI!$F$3
    )*
     [1]KPI!$G$3
)</f>
        <v>0</v>
      </c>
      <c r="H89" s="355">
        <f t="shared" ca="1" si="1"/>
        <v>0</v>
      </c>
      <c r="I89" s="356">
        <f ca="1">IF(
COUNTIFS('Project Follow up - Base'!$S$20:$S$96,I$2,'Project Follow up - Base'!$F$20:$F$96,$C89)&lt;= INDEX(List!$Q:$Q,MATCH(I$2,List!$P:$P,0)),
0,
(COUNTIFS('Project Follow up - Base'!$S$20:$S$96,I$2,'Project Follow up - Base'!$F$20:$F$96,$C89)
- INDEX(List!$Q:$Q,MATCH(I$2,List!$P:$P,0)))
* INDEX(List!$R:$R,MATCH(I$2,List!$P:$P,0)))</f>
        <v>0</v>
      </c>
      <c r="J89" s="357">
        <f ca="1">IF(
COUNTIFS('Project Follow up - Base'!$S$20:$S$96,J$2,'Project Follow up - Base'!$F$20:$F$96,$C89)&lt;= INDEX(List!$Q:$Q,MATCH(J$2,List!$P:$P,0)),
0,
(COUNTIFS('Project Follow up - Base'!$S$20:$S$96,J$2,'Project Follow up - Base'!$F$20:$F$96,$C89)
- INDEX(List!$Q:$Q,MATCH(J$2,List!$P:$P,0)))
* INDEX(List!$R:$R,MATCH(J$2,List!$P:$P,0)))</f>
        <v>0</v>
      </c>
      <c r="K89" s="357">
        <f ca="1">IF(
COUNTIFS('Project Follow up - Base'!$S$20:$S$96,K$2,'Project Follow up - Base'!$F$20:$F$96,$C89)&lt;= INDEX(List!$Q:$Q,MATCH(K$2,List!$P:$P,0)),
0,
(COUNTIFS('Project Follow up - Base'!$S$20:$S$96,K$2,'Project Follow up - Base'!$F$20:$F$96,$C89)
- INDEX(List!$Q:$Q,MATCH(K$2,List!$P:$P,0)))
* INDEX(List!$R:$R,MATCH(K$2,List!$P:$P,0)))</f>
        <v>0</v>
      </c>
      <c r="L89" s="357">
        <f ca="1">IF(
COUNTIFS('Project Follow up - Base'!$S$20:$S$96,L$2,'Project Follow up - Base'!$F$20:$F$96,$C89)&lt;= INDEX(List!$Q:$Q,MATCH(L$2,List!$P:$P,0)),
0,
(COUNTIFS('Project Follow up - Base'!$S$20:$S$96,L$2,'Project Follow up - Base'!$F$20:$F$96,$C89)
- INDEX(List!$Q:$Q,MATCH(L$2,List!$P:$P,0)))
* INDEX(List!$R:$R,MATCH(L$2,List!$P:$P,0)))</f>
        <v>0</v>
      </c>
      <c r="M89" s="357">
        <f ca="1">IF(
COUNTIFS('Project Follow up - Base'!$S$20:$S$96,M$2,'Project Follow up - Base'!$F$20:$F$96,$C89)&lt;= INDEX(List!$Q:$Q,MATCH(M$2,List!$P:$P,0)),
0,
(COUNTIFS('Project Follow up - Base'!$S$20:$S$96,M$2,'Project Follow up - Base'!$F$20:$F$96,$C89)
- INDEX(List!$Q:$Q,MATCH(M$2,List!$P:$P,0)))
* INDEX(List!$R:$R,MATCH(M$2,List!$P:$P,0)))</f>
        <v>0</v>
      </c>
      <c r="N89" s="357">
        <f ca="1">IF(
COUNTIFS('Project Follow up - Base'!$S$20:$S$96,N$2,'Project Follow up - Base'!$F$20:$F$96,$C89)&lt;= INDEX(List!$Q:$Q,MATCH(N$2,List!$P:$P,0)),
0,
(COUNTIFS('Project Follow up - Base'!$S$20:$S$96,N$2,'Project Follow up - Base'!$F$20:$F$96,$C89)
- INDEX(List!$Q:$Q,MATCH(N$2,List!$P:$P,0)))
* INDEX(List!$R:$R,MATCH(N$2,List!$P:$P,0)))</f>
        <v>0</v>
      </c>
      <c r="O89" s="357">
        <f ca="1">IF(
COUNTIFS('Project Follow up - Base'!$S$20:$S$96,O$2,'Project Follow up - Base'!$F$20:$F$96,$C89)&lt;= INDEX(List!$Q:$Q,MATCH(O$2,List!$P:$P,0)),
0,
(COUNTIFS('Project Follow up - Base'!$S$20:$S$96,O$2,'Project Follow up - Base'!$F$20:$F$96,$C89)
- INDEX(List!$Q:$Q,MATCH(O$2,List!$P:$P,0)))
* INDEX(List!$R:$R,MATCH(O$2,List!$P:$P,0)))</f>
        <v>0</v>
      </c>
      <c r="P89" s="357">
        <f ca="1">IF(
COUNTIFS('Project Follow up - Base'!$S$20:$S$96,P$2,'Project Follow up - Base'!$F$20:$F$96,$C89)&lt;= INDEX(List!$Q:$Q,MATCH(P$2,List!$P:$P,0)),
0,
(COUNTIFS('Project Follow up - Base'!$S$20:$S$96,P$2,'Project Follow up - Base'!$F$20:$F$96,$C89)
- INDEX(List!$Q:$Q,MATCH(P$2,List!$P:$P,0)))
* INDEX(List!$R:$R,MATCH(P$2,List!$P:$P,0)))</f>
        <v>0</v>
      </c>
      <c r="Q89" s="357">
        <f ca="1">IF(
COUNTIFS('Project Follow up - Base'!$S$20:$S$96,Q$2,'Project Follow up - Base'!$F$20:$F$96,$C89)&lt;= INDEX(List!$Q:$Q,MATCH(Q$2,List!$P:$P,0)),
0,
(COUNTIFS('Project Follow up - Base'!$S$20:$S$96,Q$2,'Project Follow up - Base'!$F$20:$F$96,$C89)
- INDEX(List!$Q:$Q,MATCH(Q$2,List!$P:$P,0)))
* INDEX(List!$R:$R,MATCH(Q$2,List!$P:$P,0)))</f>
        <v>0</v>
      </c>
      <c r="R89" s="357">
        <f ca="1">IF(
COUNTIFS('Project Follow up - Base'!$S$20:$S$96,R$2,'Project Follow up - Base'!$F$20:$F$96,$C89)&lt;= INDEX(List!$Q:$Q,MATCH(R$2,List!$P:$P,0)),
0,
(COUNTIFS('Project Follow up - Base'!$S$20:$S$96,R$2,'Project Follow up - Base'!$F$20:$F$96,$C89)
- INDEX(List!$Q:$Q,MATCH(R$2,List!$P:$P,0)))
* INDEX(List!$R:$R,MATCH(R$2,List!$P:$P,0)))</f>
        <v>0</v>
      </c>
      <c r="S89" s="357">
        <f ca="1">IF(
COUNTIFS('Project Follow up - Base'!$S$20:$S$96,S$2,'Project Follow up - Base'!$F$20:$F$96,$C89)&lt;= INDEX(List!$Q:$Q,MATCH(S$2,List!$P:$P,0)),
0,
(COUNTIFS('Project Follow up - Base'!$S$20:$S$96,S$2,'Project Follow up - Base'!$F$20:$F$96,$C89)
- INDEX(List!$Q:$Q,MATCH(S$2,List!$P:$P,0)))
* INDEX(List!$R:$R,MATCH(S$2,List!$P:$P,0)))</f>
        <v>0</v>
      </c>
      <c r="T89" s="357">
        <f ca="1">IF(
COUNTIFS('Project Follow up - Base'!$S$20:$S$96,T$2,'Project Follow up - Base'!$F$20:$F$96,$C89)&lt;= INDEX(List!$Q:$Q,MATCH(T$2,List!$P:$P,0)),
0,
(COUNTIFS('Project Follow up - Base'!$S$20:$S$96,T$2,'Project Follow up - Base'!$F$20:$F$96,$C89)
- INDEX(List!$Q:$Q,MATCH(T$2,List!$P:$P,0)))
* INDEX(List!$R:$R,MATCH(T$2,List!$P:$P,0)))</f>
        <v>0</v>
      </c>
      <c r="U89" s="357">
        <f ca="1">IF(
COUNTIFS('Project Follow up - Base'!$S$20:$S$96,U$2,'Project Follow up - Base'!$F$20:$F$96,$C89)&lt;= INDEX(List!$Q:$Q,MATCH(U$2,List!$P:$P,0)),
0,
(COUNTIFS('Project Follow up - Base'!$S$20:$S$96,U$2,'Project Follow up - Base'!$F$20:$F$96,$C89)
- INDEX(List!$Q:$Q,MATCH(U$2,List!$P:$P,0)))
* INDEX(List!$R:$R,MATCH(U$2,List!$P:$P,0)))</f>
        <v>0</v>
      </c>
      <c r="V89" s="357">
        <f ca="1">IF(
COUNTIFS('Project Follow up - Base'!$S$20:$S$96,V$2,'Project Follow up - Base'!$F$20:$F$96,$C89)&lt;= INDEX(List!$Q:$Q,MATCH(V$2,List!$P:$P,0)),
0,
(COUNTIFS('Project Follow up - Base'!$S$20:$S$96,V$2,'Project Follow up - Base'!$F$20:$F$96,$C89)
- INDEX(List!$Q:$Q,MATCH(V$2,List!$P:$P,0)))
* INDEX(List!$R:$R,MATCH(V$2,List!$P:$P,0)))</f>
        <v>0</v>
      </c>
      <c r="W89" s="357">
        <f ca="1">IF(
COUNTIFS('Project Follow up - Base'!$S$20:$S$96,W$2,'Project Follow up - Base'!$F$20:$F$96,$C89)&lt;= INDEX(List!$Q:$Q,MATCH(W$2,List!$P:$P,0)),
0,
(COUNTIFS('Project Follow up - Base'!$S$20:$S$96,W$2,'Project Follow up - Base'!$F$20:$F$96,$C89)
- INDEX(List!$Q:$Q,MATCH(W$2,List!$P:$P,0)))
* INDEX(List!$R:$R,MATCH(W$2,List!$P:$P,0)))</f>
        <v>0</v>
      </c>
      <c r="X89" s="357">
        <f ca="1">IF(
COUNTIFS('Project Follow up - Base'!$S$20:$S$96,X$2,'Project Follow up - Base'!$F$20:$F$96,$C89)&lt;= INDEX(List!$Q:$Q,MATCH(X$2,List!$P:$P,0)),
0,
(COUNTIFS('Project Follow up - Base'!$S$20:$S$96,X$2,'Project Follow up - Base'!$F$20:$F$96,$C89)
- INDEX(List!$Q:$Q,MATCH(X$2,List!$P:$P,0)))
* INDEX(List!$R:$R,MATCH(X$2,List!$P:$P,0)))</f>
        <v>0</v>
      </c>
      <c r="Y89" s="357">
        <f ca="1">IF(
COUNTIFS('Project Follow up - Base'!$S$20:$S$96,Y$2,'Project Follow up - Base'!$F$20:$F$96,$C89)&lt;= INDEX(List!$Q:$Q,MATCH(Y$2,List!$P:$P,0)),
0,
(COUNTIFS('Project Follow up - Base'!$S$20:$S$96,Y$2,'Project Follow up - Base'!$F$20:$F$96,$C89)
- INDEX(List!$Q:$Q,MATCH(Y$2,List!$P:$P,0)))
* INDEX(List!$R:$R,MATCH(Y$2,List!$P:$P,0)))</f>
        <v>0</v>
      </c>
      <c r="Z89" s="357">
        <f ca="1">IF(
COUNTIFS('Project Follow up - Base'!$S$20:$S$96,Z$2,'Project Follow up - Base'!$F$20:$F$96,$C89)&lt;= INDEX(List!$Q:$Q,MATCH(Z$2,List!$P:$P,0)),
0,
(COUNTIFS('Project Follow up - Base'!$S$20:$S$96,Z$2,'Project Follow up - Base'!$F$20:$F$96,$C89)
- INDEX(List!$Q:$Q,MATCH(Z$2,List!$P:$P,0)))
* INDEX(List!$R:$R,MATCH(Z$2,List!$P:$P,0)))</f>
        <v>0</v>
      </c>
      <c r="AA89" s="357">
        <f ca="1">IF(
COUNTIFS('Project Follow up - Base'!$S$20:$S$96,AA$2,'Project Follow up - Base'!$F$20:$F$96,$C89)&lt;= INDEX(List!$Q:$Q,MATCH(AA$2,List!$P:$P,0)),
0,
(COUNTIFS('Project Follow up - Base'!$S$20:$S$96,AA$2,'Project Follow up - Base'!$F$20:$F$96,$C89)
- INDEX(List!$Q:$Q,MATCH(AA$2,List!$P:$P,0)))
* INDEX(List!$R:$R,MATCH(AA$2,List!$P:$P,0)))</f>
        <v>0</v>
      </c>
      <c r="AB89" s="357">
        <f ca="1">IF(
COUNTIFS('Project Follow up - Base'!$S$20:$S$96,AB$2,'Project Follow up - Base'!$F$20:$F$96,$C89)&lt;= INDEX(List!$Q:$Q,MATCH(AB$2,List!$P:$P,0)),
0,
(COUNTIFS('Project Follow up - Base'!$S$20:$S$96,AB$2,'Project Follow up - Base'!$F$20:$F$96,$C89)
- INDEX(List!$Q:$Q,MATCH(AB$2,List!$P:$P,0)))
* INDEX(List!$R:$R,MATCH(AB$2,List!$P:$P,0)))</f>
        <v>0</v>
      </c>
      <c r="AC89" s="357">
        <f ca="1">IF(
COUNTIFS('Project Follow up - Base'!$S$20:$S$96,AC$2,'Project Follow up - Base'!$F$20:$F$96,$C89)&lt;= INDEX(List!$Q:$Q,MATCH(AC$2,List!$P:$P,0)),
0,
(COUNTIFS('Project Follow up - Base'!$S$20:$S$96,AC$2,'Project Follow up - Base'!$F$20:$F$96,$C89)
- INDEX(List!$Q:$Q,MATCH(AC$2,List!$P:$P,0)))
* INDEX(List!$R:$R,MATCH(AC$2,List!$P:$P,0)))</f>
        <v>0</v>
      </c>
      <c r="AD89" s="357">
        <f ca="1">IF(
COUNTIFS('Project Follow up - Base'!$S$20:$S$96,AD$2,'Project Follow up - Base'!$F$20:$F$96,$C89)&lt;= INDEX(List!$Q:$Q,MATCH(AD$2,List!$P:$P,0)),
0,
(COUNTIFS('Project Follow up - Base'!$S$20:$S$96,AD$2,'Project Follow up - Base'!$F$20:$F$96,$C89)
- INDEX(List!$Q:$Q,MATCH(AD$2,List!$P:$P,0)))
* INDEX(List!$R:$R,MATCH(AD$2,List!$P:$P,0)))</f>
        <v>0</v>
      </c>
      <c r="AE89" s="357">
        <f ca="1">IF(
COUNTIFS('Project Follow up - Base'!$S$20:$S$96,AE$2,'Project Follow up - Base'!$F$20:$F$96,$C89)&lt;= INDEX(List!$Q:$Q,MATCH(AE$2,List!$P:$P,0)),
0,
(COUNTIFS('Project Follow up - Base'!$S$20:$S$96,AE$2,'Project Follow up - Base'!$F$20:$F$96,$C89)
- INDEX(List!$Q:$Q,MATCH(AE$2,List!$P:$P,0)))
* INDEX(List!$R:$R,MATCH(AE$2,List!$P:$P,0)))</f>
        <v>0</v>
      </c>
      <c r="AF89" s="357">
        <f ca="1">IF(
COUNTIFS('Project Follow up - Base'!$S$20:$S$96,AF$2,'Project Follow up - Base'!$F$20:$F$96,$C89)&lt;= INDEX(List!$Q:$Q,MATCH(AF$2,List!$P:$P,0)),
0,
(COUNTIFS('Project Follow up - Base'!$S$20:$S$96,AF$2,'Project Follow up - Base'!$F$20:$F$96,$C89)
- INDEX(List!$Q:$Q,MATCH(AF$2,List!$P:$P,0)))
* INDEX(List!$R:$R,MATCH(AF$2,List!$P:$P,0)))</f>
        <v>0</v>
      </c>
      <c r="AG89" s="357">
        <f ca="1">IF(
COUNTIFS('Project Follow up - Base'!$S$20:$S$96,AG$2,'Project Follow up - Base'!$F$20:$F$96,$C89)&lt;= INDEX(List!$Q:$Q,MATCH(AG$2,List!$P:$P,0)),
0,
(COUNTIFS('Project Follow up - Base'!$S$20:$S$96,AG$2,'Project Follow up - Base'!$F$20:$F$96,$C89)
- INDEX(List!$Q:$Q,MATCH(AG$2,List!$P:$P,0)))
* INDEX(List!$R:$R,MATCH(AG$2,List!$P:$P,0)))</f>
        <v>0</v>
      </c>
      <c r="AH89" s="357">
        <f ca="1">IF(
COUNTIFS('Project Follow up - Base'!$S$20:$S$96,AH$2,'Project Follow up - Base'!$F$20:$F$96,$C89)&lt;= INDEX(List!$Q:$Q,MATCH(AH$2,List!$P:$P,0)),
0,
(COUNTIFS('Project Follow up - Base'!$S$20:$S$96,AH$2,'Project Follow up - Base'!$F$20:$F$96,$C89)
- INDEX(List!$Q:$Q,MATCH(AH$2,List!$P:$P,0)))
* INDEX(List!$R:$R,MATCH(AH$2,List!$P:$P,0)))</f>
        <v>0</v>
      </c>
      <c r="AI89" s="357">
        <f ca="1">IF(
COUNTIFS('Project Follow up - Base'!$S$20:$S$96,AI$2,'Project Follow up - Base'!$F$20:$F$96,$C89)&lt;= INDEX(List!$Q:$Q,MATCH(AI$2,List!$P:$P,0)),
0,
(COUNTIFS('Project Follow up - Base'!$S$20:$S$96,AI$2,'Project Follow up - Base'!$F$20:$F$96,$C89)
- INDEX(List!$Q:$Q,MATCH(AI$2,List!$P:$P,0)))
* INDEX(List!$R:$R,MATCH(AI$2,List!$P:$P,0)))</f>
        <v>0</v>
      </c>
      <c r="AJ89" s="357">
        <f ca="1">IF(
COUNTIFS('Project Follow up - Base'!$S$20:$S$96,AJ$2,'Project Follow up - Base'!$F$20:$F$96,$C89)&lt;= INDEX(List!$Q:$Q,MATCH(AJ$2,List!$P:$P,0)),
0,
(COUNTIFS('Project Follow up - Base'!$S$20:$S$96,AJ$2,'Project Follow up - Base'!$F$20:$F$96,$C89)
- INDEX(List!$Q:$Q,MATCH(AJ$2,List!$P:$P,0)))
* INDEX(List!$R:$R,MATCH(AJ$2,List!$P:$P,0)))</f>
        <v>0</v>
      </c>
      <c r="AK89" s="357">
        <f ca="1">IF(
COUNTIFS('Project Follow up - Base'!$S$20:$S$96,AK$2,'Project Follow up - Base'!$F$20:$F$96,$C89)&lt;= INDEX(List!$Q:$Q,MATCH(AK$2,List!$P:$P,0)),
0,
(COUNTIFS('Project Follow up - Base'!$S$20:$S$96,AK$2,'Project Follow up - Base'!$F$20:$F$96,$C89)
- INDEX(List!$Q:$Q,MATCH(AK$2,List!$P:$P,0)))
* INDEX(List!$R:$R,MATCH(AK$2,List!$P:$P,0)))</f>
        <v>0</v>
      </c>
      <c r="AL89" s="357">
        <f ca="1">IF(
COUNTIFS('Project Follow up - Base'!$S$20:$S$96,AL$2,'Project Follow up - Base'!$F$20:$F$96,$C89)&lt;= INDEX(List!$Q:$Q,MATCH(AL$2,List!$P:$P,0)),
0,
(COUNTIFS('Project Follow up - Base'!$S$20:$S$96,AL$2,'Project Follow up - Base'!$F$20:$F$96,$C89)
- INDEX(List!$Q:$Q,MATCH(AL$2,List!$P:$P,0)))
* INDEX(List!$R:$R,MATCH(AL$2,List!$P:$P,0)))</f>
        <v>0</v>
      </c>
      <c r="AM89" s="357">
        <f ca="1">IF(
COUNTIFS('Project Follow up - Base'!$S$20:$S$96,AM$2,'Project Follow up - Base'!$F$20:$F$96,$C89)&lt;= INDEX(List!$Q:$Q,MATCH(AM$2,List!$P:$P,0)),
0,
(COUNTIFS('Project Follow up - Base'!$S$20:$S$96,AM$2,'Project Follow up - Base'!$F$20:$F$96,$C89)
- INDEX(List!$Q:$Q,MATCH(AM$2,List!$P:$P,0)))
* INDEX(List!$R:$R,MATCH(AM$2,List!$P:$P,0)))</f>
        <v>0</v>
      </c>
      <c r="AN89" s="357">
        <f ca="1">IF(
COUNTIFS('Project Follow up - Base'!$S$20:$S$96,AN$2,'Project Follow up - Base'!$F$20:$F$96,$C89)&lt;= INDEX(List!$Q:$Q,MATCH(AN$2,List!$P:$P,0)),
0,
(COUNTIFS('Project Follow up - Base'!$S$20:$S$96,AN$2,'Project Follow up - Base'!$F$20:$F$96,$C89)
- INDEX(List!$Q:$Q,MATCH(AN$2,List!$P:$P,0)))
* INDEX(List!$R:$R,MATCH(AN$2,List!$P:$P,0)))</f>
        <v>0</v>
      </c>
      <c r="AO89" s="357">
        <f ca="1">IF(
COUNTIFS('Project Follow up - Base'!$S$20:$S$96,AO$2,'Project Follow up - Base'!$F$20:$F$96,$C89)&lt;= INDEX(List!$Q:$Q,MATCH(AO$2,List!$P:$P,0)),
0,
(COUNTIFS('Project Follow up - Base'!$S$20:$S$96,AO$2,'Project Follow up - Base'!$F$20:$F$96,$C89)
- INDEX(List!$Q:$Q,MATCH(AO$2,List!$P:$P,0)))
* INDEX(List!$R:$R,MATCH(AO$2,List!$P:$P,0)))</f>
        <v>0</v>
      </c>
      <c r="AP89" s="357">
        <f ca="1">IF(
COUNTIFS('Project Follow up - Base'!$S$20:$S$96,AP$2,'Project Follow up - Base'!$F$20:$F$96,$C89)&lt;= INDEX(List!$Q:$Q,MATCH(AP$2,List!$P:$P,0)),
0,
(COUNTIFS('Project Follow up - Base'!$S$20:$S$96,AP$2,'Project Follow up - Base'!$F$20:$F$96,$C89)
- INDEX(List!$Q:$Q,MATCH(AP$2,List!$P:$P,0)))
* INDEX(List!$R:$R,MATCH(AP$2,List!$P:$P,0)))</f>
        <v>0</v>
      </c>
      <c r="AQ89" s="357">
        <f ca="1">IF(
COUNTIFS('Project Follow up - Base'!$S$20:$S$96,AQ$2,'Project Follow up - Base'!$F$20:$F$96,$C89)&lt;= INDEX(List!$Q:$Q,MATCH(AQ$2,List!$P:$P,0)),
0,
(COUNTIFS('Project Follow up - Base'!$S$20:$S$96,AQ$2,'Project Follow up - Base'!$F$20:$F$96,$C89)
- INDEX(List!$Q:$Q,MATCH(AQ$2,List!$P:$P,0)))
* INDEX(List!$R:$R,MATCH(AQ$2,List!$P:$P,0)))</f>
        <v>0</v>
      </c>
      <c r="AR89" s="357">
        <f ca="1">IF(
COUNTIFS('Project Follow up - Base'!$S$20:$S$96,AR$2,'Project Follow up - Base'!$F$20:$F$96,$C89)&lt;= INDEX(List!$Q:$Q,MATCH(AR$2,List!$P:$P,0)),
0,
(COUNTIFS('Project Follow up - Base'!$S$20:$S$96,AR$2,'Project Follow up - Base'!$F$20:$F$96,$C89)
- INDEX(List!$Q:$Q,MATCH(AR$2,List!$P:$P,0)))
* INDEX(List!$R:$R,MATCH(AR$2,List!$P:$P,0)))</f>
        <v>0</v>
      </c>
      <c r="AS89" s="357">
        <f ca="1">IF(
COUNTIFS('Project Follow up - Base'!$S$20:$S$96,AS$2,'Project Follow up - Base'!$F$20:$F$96,$C89)&lt;= INDEX(List!$Q:$Q,MATCH(AS$2,List!$P:$P,0)),
0,
(COUNTIFS('Project Follow up - Base'!$S$20:$S$96,AS$2,'Project Follow up - Base'!$F$20:$F$96,$C89)
- INDEX(List!$Q:$Q,MATCH(AS$2,List!$P:$P,0)))
* INDEX(List!$R:$R,MATCH(AS$2,List!$P:$P,0)))</f>
        <v>0</v>
      </c>
      <c r="AT89" s="357">
        <f ca="1">IF(
COUNTIFS('Project Follow up - Base'!$S$20:$S$96,AT$2,'Project Follow up - Base'!$F$20:$F$96,$C89)&lt;= INDEX(List!$Q:$Q,MATCH(AT$2,List!$P:$P,0)),
0,
(COUNTIFS('Project Follow up - Base'!$S$20:$S$96,AT$2,'Project Follow up - Base'!$F$20:$F$96,$C89)
- INDEX(List!$Q:$Q,MATCH(AT$2,List!$P:$P,0)))
* INDEX(List!$R:$R,MATCH(AT$2,List!$P:$P,0)))</f>
        <v>0</v>
      </c>
      <c r="AU89" s="357">
        <f ca="1">IF(
COUNTIFS('Project Follow up - Base'!$S$20:$S$96,AU$2,'Project Follow up - Base'!$F$20:$F$96,$C89)&lt;= INDEX(List!$Q:$Q,MATCH(AU$2,List!$P:$P,0)),
0,
(COUNTIFS('Project Follow up - Base'!$S$20:$S$96,AU$2,'Project Follow up - Base'!$F$20:$F$96,$C89)
- INDEX(List!$Q:$Q,MATCH(AU$2,List!$P:$P,0)))
* INDEX(List!$R:$R,MATCH(AU$2,List!$P:$P,0)))</f>
        <v>0</v>
      </c>
      <c r="AV89" s="357">
        <f ca="1">IF(
COUNTIFS('Project Follow up - Base'!$S$20:$S$96,AV$2,'Project Follow up - Base'!$F$20:$F$96,$C89)&lt;= INDEX(List!$Q:$Q,MATCH(AV$2,List!$P:$P,0)),
0,
(COUNTIFS('Project Follow up - Base'!$S$20:$S$96,AV$2,'Project Follow up - Base'!$F$20:$F$96,$C89)
- INDEX(List!$Q:$Q,MATCH(AV$2,List!$P:$P,0)))
* INDEX(List!$R:$R,MATCH(AV$2,List!$P:$P,0)))</f>
        <v>0</v>
      </c>
      <c r="AW89" s="357">
        <f ca="1">IF(
COUNTIFS('Project Follow up - Base'!$S$20:$S$96,AW$2,'Project Follow up - Base'!$F$20:$F$96,$C89)&lt;= INDEX(List!$Q:$Q,MATCH(AW$2,List!$P:$P,0)),
0,
(COUNTIFS('Project Follow up - Base'!$S$20:$S$96,AW$2,'Project Follow up - Base'!$F$20:$F$96,$C89)
- INDEX(List!$Q:$Q,MATCH(AW$2,List!$P:$P,0)))
* INDEX(List!$R:$R,MATCH(AW$2,List!$P:$P,0)))</f>
        <v>0</v>
      </c>
      <c r="AX89" s="357">
        <f ca="1">IF(
COUNTIFS('Project Follow up - Base'!$S$20:$S$96,AX$2,'Project Follow up - Base'!$F$20:$F$96,$C89)&lt;= INDEX(List!$Q:$Q,MATCH(AX$2,List!$P:$P,0)),
0,
(COUNTIFS('Project Follow up - Base'!$S$20:$S$96,AX$2,'Project Follow up - Base'!$F$20:$F$96,$C89)
- INDEX(List!$Q:$Q,MATCH(AX$2,List!$P:$P,0)))
* INDEX(List!$R:$R,MATCH(AX$2,List!$P:$P,0)))</f>
        <v>0</v>
      </c>
      <c r="AY89" s="357">
        <f ca="1">IF(
COUNTIFS('Project Follow up - Base'!$S$20:$S$96,AY$2,'Project Follow up - Base'!$F$20:$F$96,$C89)&lt;= INDEX(List!$Q:$Q,MATCH(AY$2,List!$P:$P,0)),
0,
(COUNTIFS('Project Follow up - Base'!$S$20:$S$96,AY$2,'Project Follow up - Base'!$F$20:$F$96,$C89)
- INDEX(List!$Q:$Q,MATCH(AY$2,List!$P:$P,0)))
* INDEX(List!$R:$R,MATCH(AY$2,List!$P:$P,0)))</f>
        <v>0</v>
      </c>
      <c r="AZ89" s="357">
        <f ca="1">IF(
COUNTIFS('Project Follow up - Base'!$S$20:$S$96,AZ$2,'Project Follow up - Base'!$F$20:$F$96,$C89)&lt;= INDEX(List!$Q:$Q,MATCH(AZ$2,List!$P:$P,0)),
0,
(COUNTIFS('Project Follow up - Base'!$S$20:$S$96,AZ$2,'Project Follow up - Base'!$F$20:$F$96,$C89)
- INDEX(List!$Q:$Q,MATCH(AZ$2,List!$P:$P,0)))
* INDEX(List!$R:$R,MATCH(AZ$2,List!$P:$P,0)))</f>
        <v>0</v>
      </c>
      <c r="BA89" s="357">
        <f ca="1">IF(
COUNTIFS('Project Follow up - Base'!$S$20:$S$96,BA$2,'Project Follow up - Base'!$F$20:$F$96,$C89)&lt;= INDEX(List!$Q:$Q,MATCH(BA$2,List!$P:$P,0)),
0,
(COUNTIFS('Project Follow up - Base'!$S$20:$S$96,BA$2,'Project Follow up - Base'!$F$20:$F$96,$C89)
- INDEX(List!$Q:$Q,MATCH(BA$2,List!$P:$P,0)))
* INDEX(List!$R:$R,MATCH(BA$2,List!$P:$P,0)))</f>
        <v>0</v>
      </c>
      <c r="BB89" s="357">
        <f ca="1">IF(
COUNTIFS('Project Follow up - Base'!$S$20:$S$96,BB$2,'Project Follow up - Base'!$F$20:$F$96,$C89)&lt;= INDEX(List!$Q:$Q,MATCH(BB$2,List!$P:$P,0)),
0,
(COUNTIFS('Project Follow up - Base'!$S$20:$S$96,BB$2,'Project Follow up - Base'!$F$20:$F$96,$C89)
- INDEX(List!$Q:$Q,MATCH(BB$2,List!$P:$P,0)))
* INDEX(List!$R:$R,MATCH(BB$2,List!$P:$P,0)))</f>
        <v>0</v>
      </c>
      <c r="BC89" s="357">
        <f ca="1">IF(
COUNTIFS('Project Follow up - Base'!$S$20:$S$96,BC$2,'Project Follow up - Base'!$F$20:$F$96,$C89)&lt;= INDEX(List!$Q:$Q,MATCH(BC$2,List!$P:$P,0)),
0,
(COUNTIFS('Project Follow up - Base'!$S$20:$S$96,BC$2,'Project Follow up - Base'!$F$20:$F$96,$C89)
- INDEX(List!$Q:$Q,MATCH(BC$2,List!$P:$P,0)))
* INDEX(List!$R:$R,MATCH(BC$2,List!$P:$P,0)))</f>
        <v>0</v>
      </c>
      <c r="BD89" s="357">
        <f ca="1">IF(
COUNTIFS('Project Follow up - Base'!$S$20:$S$96,BD$2,'Project Follow up - Base'!$F$20:$F$96,$C89)&lt;= INDEX(List!$Q:$Q,MATCH(BD$2,List!$P:$P,0)),
0,
(COUNTIFS('Project Follow up - Base'!$S$20:$S$96,BD$2,'Project Follow up - Base'!$F$20:$F$96,$C89)
- INDEX(List!$Q:$Q,MATCH(BD$2,List!$P:$P,0)))
* INDEX(List!$R:$R,MATCH(BD$2,List!$P:$P,0)))</f>
        <v>0</v>
      </c>
      <c r="BE89" s="357">
        <f ca="1">IF(
COUNTIFS('Project Follow up - Base'!$S$20:$S$96,BE$2,'Project Follow up - Base'!$F$20:$F$96,$C89)&lt;= INDEX(List!$Q:$Q,MATCH(BE$2,List!$P:$P,0)),
0,
(COUNTIFS('Project Follow up - Base'!$S$20:$S$96,BE$2,'Project Follow up - Base'!$F$20:$F$96,$C89)
- INDEX(List!$Q:$Q,MATCH(BE$2,List!$P:$P,0)))
* INDEX(List!$R:$R,MATCH(BE$2,List!$P:$P,0)))</f>
        <v>0</v>
      </c>
      <c r="BF89" s="357">
        <f ca="1">IF(
COUNTIFS('Project Follow up - Base'!$S$20:$S$96,BF$2,'Project Follow up - Base'!$F$20:$F$96,$C89)&lt;= INDEX(List!$Q:$Q,MATCH(BF$2,List!$P:$P,0)),
0,
(COUNTIFS('Project Follow up - Base'!$S$20:$S$96,BF$2,'Project Follow up - Base'!$F$20:$F$96,$C89)
- INDEX(List!$Q:$Q,MATCH(BF$2,List!$P:$P,0)))
* INDEX(List!$R:$R,MATCH(BF$2,List!$P:$P,0)))</f>
        <v>0</v>
      </c>
      <c r="BG89" s="357">
        <f ca="1">IF(
COUNTIFS('Project Follow up - Base'!$S$20:$S$96,BG$2,'Project Follow up - Base'!$F$20:$F$96,$C89)&lt;= INDEX(List!$Q:$Q,MATCH(BG$2,List!$P:$P,0)),
0,
(COUNTIFS('Project Follow up - Base'!$S$20:$S$96,BG$2,'Project Follow up - Base'!$F$20:$F$96,$C89)
- INDEX(List!$Q:$Q,MATCH(BG$2,List!$P:$P,0)))
* INDEX(List!$R:$R,MATCH(BG$2,List!$P:$P,0)))</f>
        <v>0</v>
      </c>
      <c r="BH89" s="357">
        <f ca="1">IF(
COUNTIFS('Project Follow up - Base'!$S$20:$S$96,BH$2,'Project Follow up - Base'!$F$20:$F$96,$C89)&lt;= INDEX(List!$Q:$Q,MATCH(BH$2,List!$P:$P,0)),
0,
(COUNTIFS('Project Follow up - Base'!$S$20:$S$96,BH$2,'Project Follow up - Base'!$F$20:$F$96,$C89)
- INDEX(List!$Q:$Q,MATCH(BH$2,List!$P:$P,0)))
* INDEX(List!$R:$R,MATCH(BH$2,List!$P:$P,0)))</f>
        <v>0</v>
      </c>
      <c r="BI89" s="357">
        <f ca="1">IF(
COUNTIFS('Project Follow up - Base'!$S$20:$S$96,BI$2,'Project Follow up - Base'!$F$20:$F$96,$C89)&lt;= INDEX(List!$Q:$Q,MATCH(BI$2,List!$P:$P,0)),
0,
(COUNTIFS('Project Follow up - Base'!$S$20:$S$96,BI$2,'Project Follow up - Base'!$F$20:$F$96,$C89)
- INDEX(List!$Q:$Q,MATCH(BI$2,List!$P:$P,0)))
* INDEX(List!$R:$R,MATCH(BI$2,List!$P:$P,0)))</f>
        <v>0</v>
      </c>
      <c r="BJ89" s="357">
        <f ca="1">IF(
COUNTIFS('Project Follow up - Base'!$S$20:$S$96,BJ$2,'Project Follow up - Base'!$F$20:$F$96,$C89)&lt;= INDEX(List!$Q:$Q,MATCH(BJ$2,List!$P:$P,0)),
0,
(COUNTIFS('Project Follow up - Base'!$S$20:$S$96,BJ$2,'Project Follow up - Base'!$F$20:$F$96,$C89)
- INDEX(List!$Q:$Q,MATCH(BJ$2,List!$P:$P,0)))
* INDEX(List!$R:$R,MATCH(BJ$2,List!$P:$P,0)))</f>
        <v>0</v>
      </c>
      <c r="BK89" s="357">
        <f ca="1">IF(
COUNTIFS('Project Follow up - Base'!$S$20:$S$96,BK$2,'Project Follow up - Base'!$F$20:$F$96,$C89)&lt;= INDEX(List!$Q:$Q,MATCH(BK$2,List!$P:$P,0)),
0,
(COUNTIFS('Project Follow up - Base'!$S$20:$S$96,BK$2,'Project Follow up - Base'!$F$20:$F$96,$C89)
- INDEX(List!$Q:$Q,MATCH(BK$2,List!$P:$P,0)))
* INDEX(List!$R:$R,MATCH(BK$2,List!$P:$P,0)))</f>
        <v>0</v>
      </c>
      <c r="BL89" s="357">
        <f ca="1">IF(
COUNTIFS('Project Follow up - Base'!$S$20:$S$96,BL$2,'Project Follow up - Base'!$F$20:$F$96,$C89)&lt;= INDEX(List!$Q:$Q,MATCH(BL$2,List!$P:$P,0)),
0,
(COUNTIFS('Project Follow up - Base'!$S$20:$S$96,BL$2,'Project Follow up - Base'!$F$20:$F$96,$C89)
- INDEX(List!$Q:$Q,MATCH(BL$2,List!$P:$P,0)))
* INDEX(List!$R:$R,MATCH(BL$2,List!$P:$P,0)))</f>
        <v>0</v>
      </c>
      <c r="BM89" s="357">
        <f ca="1">IF(
COUNTIFS('Project Follow up - Base'!$S$20:$S$96,BM$2,'Project Follow up - Base'!$F$20:$F$96,$C89)&lt;= INDEX(List!$Q:$Q,MATCH(BM$2,List!$P:$P,0)),
0,
(COUNTIFS('Project Follow up - Base'!$S$20:$S$96,BM$2,'Project Follow up - Base'!$F$20:$F$96,$C89)
- INDEX(List!$Q:$Q,MATCH(BM$2,List!$P:$P,0)))
* INDEX(List!$R:$R,MATCH(BM$2,List!$P:$P,0)))</f>
        <v>0</v>
      </c>
      <c r="BN89" s="357">
        <f ca="1">IF(
COUNTIFS('Project Follow up - Base'!$S$20:$S$96,BN$2,'Project Follow up - Base'!$F$20:$F$96,$C89)&lt;= INDEX(List!$Q:$Q,MATCH(BN$2,List!$P:$P,0)),
0,
(COUNTIFS('Project Follow up - Base'!$S$20:$S$96,BN$2,'Project Follow up - Base'!$F$20:$F$96,$C89)
- INDEX(List!$Q:$Q,MATCH(BN$2,List!$P:$P,0)))
* INDEX(List!$R:$R,MATCH(BN$2,List!$P:$P,0)))</f>
        <v>0</v>
      </c>
      <c r="BO89" s="357">
        <f ca="1">IF(
COUNTIFS('Project Follow up - Base'!$S$20:$S$96,BO$2,'Project Follow up - Base'!$F$20:$F$96,$C89)&lt;= INDEX(List!$Q:$Q,MATCH(BO$2,List!$P:$P,0)),
0,
(COUNTIFS('Project Follow up - Base'!$S$20:$S$96,BO$2,'Project Follow up - Base'!$F$20:$F$96,$C89)
- INDEX(List!$Q:$Q,MATCH(BO$2,List!$P:$P,0)))
* INDEX(List!$R:$R,MATCH(BO$2,List!$P:$P,0)))</f>
        <v>0</v>
      </c>
      <c r="BP89" s="357">
        <f ca="1">IF(
COUNTIFS('Project Follow up - Base'!$S$20:$S$96,BP$2,'Project Follow up - Base'!$F$20:$F$96,$C89)&lt;= INDEX(List!$Q:$Q,MATCH(BP$2,List!$P:$P,0)),
0,
(COUNTIFS('Project Follow up - Base'!$S$20:$S$96,BP$2,'Project Follow up - Base'!$F$20:$F$96,$C89)
- INDEX(List!$Q:$Q,MATCH(BP$2,List!$P:$P,0)))
* INDEX(List!$R:$R,MATCH(BP$2,List!$P:$P,0)))</f>
        <v>0</v>
      </c>
      <c r="BQ89" s="357">
        <f ca="1">IF(
COUNTIFS('Project Follow up - Base'!$S$20:$S$96,BQ$2,'Project Follow up - Base'!$F$20:$F$96,$C89)&lt;= INDEX(List!$Q:$Q,MATCH(BQ$2,List!$P:$P,0)),
0,
(COUNTIFS('Project Follow up - Base'!$S$20:$S$96,BQ$2,'Project Follow up - Base'!$F$20:$F$96,$C89)
- INDEX(List!$Q:$Q,MATCH(BQ$2,List!$P:$P,0)))
* INDEX(List!$R:$R,MATCH(BQ$2,List!$P:$P,0)))</f>
        <v>0</v>
      </c>
      <c r="BR89" s="357">
        <f ca="1">IF(
COUNTIFS('Project Follow up - Base'!$S$20:$S$96,BR$2,'Project Follow up - Base'!$F$20:$F$96,$C89)&lt;= INDEX(List!$Q:$Q,MATCH(BR$2,List!$P:$P,0)),
0,
(COUNTIFS('Project Follow up - Base'!$S$20:$S$96,BR$2,'Project Follow up - Base'!$F$20:$F$96,$C89)
- INDEX(List!$Q:$Q,MATCH(BR$2,List!$P:$P,0)))
* INDEX(List!$R:$R,MATCH(BR$2,List!$P:$P,0)))</f>
        <v>0</v>
      </c>
      <c r="BS89" s="357">
        <f ca="1">IF(
COUNTIFS('Project Follow up - Base'!$S$20:$S$96,BS$2,'Project Follow up - Base'!$F$20:$F$96,$C89)&lt;= INDEX(List!$Q:$Q,MATCH(BS$2,List!$P:$P,0)),
0,
(COUNTIFS('Project Follow up - Base'!$S$20:$S$96,BS$2,'Project Follow up - Base'!$F$20:$F$96,$C89)
- INDEX(List!$Q:$Q,MATCH(BS$2,List!$P:$P,0)))
* INDEX(List!$R:$R,MATCH(BS$2,List!$P:$P,0)))</f>
        <v>0</v>
      </c>
      <c r="BT89" s="357">
        <f ca="1">IF(
COUNTIFS('Project Follow up - Base'!$S$20:$S$96,BT$2,'Project Follow up - Base'!$F$20:$F$96,$C89)&lt;= INDEX(List!$Q:$Q,MATCH(BT$2,List!$P:$P,0)),
0,
(COUNTIFS('Project Follow up - Base'!$S$20:$S$96,BT$2,'Project Follow up - Base'!$F$20:$F$96,$C89)
- INDEX(List!$Q:$Q,MATCH(BT$2,List!$P:$P,0)))
* INDEX(List!$R:$R,MATCH(BT$2,List!$P:$P,0)))</f>
        <v>0</v>
      </c>
      <c r="BU89" s="357">
        <f ca="1">IF(
COUNTIFS('Project Follow up - Base'!$S$20:$S$96,BU$2,'Project Follow up - Base'!$F$20:$F$96,$C89)&lt;= INDEX(List!$Q:$Q,MATCH(BU$2,List!$P:$P,0)),
0,
(COUNTIFS('Project Follow up - Base'!$S$20:$S$96,BU$2,'Project Follow up - Base'!$F$20:$F$96,$C89)
- INDEX(List!$Q:$Q,MATCH(BU$2,List!$P:$P,0)))
* INDEX(List!$R:$R,MATCH(BU$2,List!$P:$P,0)))</f>
        <v>0</v>
      </c>
      <c r="BV89" s="357">
        <f ca="1">IF(
COUNTIFS('Project Follow up - Base'!$S$20:$S$96,BV$2,'Project Follow up - Base'!$F$20:$F$96,$C89)&lt;= INDEX(List!$Q:$Q,MATCH(BV$2,List!$P:$P,0)),
0,
(COUNTIFS('Project Follow up - Base'!$S$20:$S$96,BV$2,'Project Follow up - Base'!$F$20:$F$96,$C89)
- INDEX(List!$Q:$Q,MATCH(BV$2,List!$P:$P,0)))
* INDEX(List!$R:$R,MATCH(BV$2,List!$P:$P,0)))</f>
        <v>0</v>
      </c>
      <c r="BW89" s="357">
        <f ca="1">IF(
COUNTIFS('Project Follow up - Base'!$S$20:$S$96,BW$2,'Project Follow up - Base'!$F$20:$F$96,$C89)&lt;= INDEX(List!$Q:$Q,MATCH(BW$2,List!$P:$P,0)),
0,
(COUNTIFS('Project Follow up - Base'!$S$20:$S$96,BW$2,'Project Follow up - Base'!$F$20:$F$96,$C89)
- INDEX(List!$Q:$Q,MATCH(BW$2,List!$P:$P,0)))
* INDEX(List!$R:$R,MATCH(BW$2,List!$P:$P,0)))</f>
        <v>0</v>
      </c>
      <c r="BX89" s="357">
        <f ca="1">IF(
COUNTIFS('Project Follow up - Base'!$S$20:$S$96,BX$2,'Project Follow up - Base'!$F$20:$F$96,$C89)&lt;= INDEX(List!$Q:$Q,MATCH(BX$2,List!$P:$P,0)),
0,
(COUNTIFS('Project Follow up - Base'!$S$20:$S$96,BX$2,'Project Follow up - Base'!$F$20:$F$96,$C89)
- INDEX(List!$Q:$Q,MATCH(BX$2,List!$P:$P,0)))
* INDEX(List!$R:$R,MATCH(BX$2,List!$P:$P,0)))</f>
        <v>0</v>
      </c>
      <c r="BY89" s="357">
        <f ca="1">IF(
COUNTIFS('Project Follow up - Base'!$S$20:$S$96,BY$2,'Project Follow up - Base'!$F$20:$F$96,$C89)&lt;= INDEX(List!$Q:$Q,MATCH(BY$2,List!$P:$P,0)),
0,
(COUNTIFS('Project Follow up - Base'!$S$20:$S$96,BY$2,'Project Follow up - Base'!$F$20:$F$96,$C89)
- INDEX(List!$Q:$Q,MATCH(BY$2,List!$P:$P,0)))
* INDEX(List!$R:$R,MATCH(BY$2,List!$P:$P,0)))</f>
        <v>0</v>
      </c>
      <c r="BZ89" s="357">
        <f ca="1">IF(
COUNTIFS('Project Follow up - Base'!$S$20:$S$96,BZ$2,'Project Follow up - Base'!$F$20:$F$96,$C89)&lt;= INDEX(List!$Q:$Q,MATCH(BZ$2,List!$P:$P,0)),
0,
(COUNTIFS('Project Follow up - Base'!$S$20:$S$96,BZ$2,'Project Follow up - Base'!$F$20:$F$96,$C89)
- INDEX(List!$Q:$Q,MATCH(BZ$2,List!$P:$P,0)))
* INDEX(List!$R:$R,MATCH(BZ$2,List!$P:$P,0)))</f>
        <v>0</v>
      </c>
      <c r="CA89" s="357">
        <f ca="1">IF(
COUNTIFS('Project Follow up - Base'!$S$20:$S$96,CA$2,'Project Follow up - Base'!$F$20:$F$96,$C89)&lt;= INDEX(List!$Q:$Q,MATCH(CA$2,List!$P:$P,0)),
0,
(COUNTIFS('Project Follow up - Base'!$S$20:$S$96,CA$2,'Project Follow up - Base'!$F$20:$F$96,$C89)
- INDEX(List!$Q:$Q,MATCH(CA$2,List!$P:$P,0)))
* INDEX(List!$R:$R,MATCH(CA$2,List!$P:$P,0)))</f>
        <v>0</v>
      </c>
      <c r="CB89" s="357">
        <f ca="1">IF(
COUNTIFS('Project Follow up - Base'!$S$20:$S$96,CB$2,'Project Follow up - Base'!$F$20:$F$96,$C89)&lt;= INDEX(List!$Q:$Q,MATCH(CB$2,List!$P:$P,0)),
0,
(COUNTIFS('Project Follow up - Base'!$S$20:$S$96,CB$2,'Project Follow up - Base'!$F$20:$F$96,$C89)
- INDEX(List!$Q:$Q,MATCH(CB$2,List!$P:$P,0)))
* INDEX(List!$R:$R,MATCH(CB$2,List!$P:$P,0)))</f>
        <v>0</v>
      </c>
      <c r="CC89" s="357">
        <f ca="1">IF(
COUNTIFS('Project Follow up - Base'!$S$20:$S$96,CC$2,'Project Follow up - Base'!$F$20:$F$96,$C89)&lt;= INDEX(List!$Q:$Q,MATCH(CC$2,List!$P:$P,0)),
0,
(COUNTIFS('Project Follow up - Base'!$S$20:$S$96,CC$2,'Project Follow up - Base'!$F$20:$F$96,$C89)
- INDEX(List!$Q:$Q,MATCH(CC$2,List!$P:$P,0)))
* INDEX(List!$R:$R,MATCH(CC$2,List!$P:$P,0)))</f>
        <v>0</v>
      </c>
      <c r="CD89" s="357">
        <f ca="1">IF(
COUNTIFS('Project Follow up - Base'!$S$20:$S$96,CD$2,'Project Follow up - Base'!$F$20:$F$96,$C89)&lt;= INDEX(List!$Q:$Q,MATCH(CD$2,List!$P:$P,0)),
0,
(COUNTIFS('Project Follow up - Base'!$S$20:$S$96,CD$2,'Project Follow up - Base'!$F$20:$F$96,$C89)
- INDEX(List!$Q:$Q,MATCH(CD$2,List!$P:$P,0)))
* INDEX(List!$R:$R,MATCH(CD$2,List!$P:$P,0)))</f>
        <v>0</v>
      </c>
      <c r="CE89" s="357">
        <f ca="1">IF(
COUNTIFS('Project Follow up - Base'!$S$20:$S$96,CE$2,'Project Follow up - Base'!$F$20:$F$96,$C89)&lt;= INDEX(List!$Q:$Q,MATCH(CE$2,List!$P:$P,0)),
0,
(COUNTIFS('Project Follow up - Base'!$S$20:$S$96,CE$2,'Project Follow up - Base'!$F$20:$F$96,$C89)
- INDEX(List!$Q:$Q,MATCH(CE$2,List!$P:$P,0)))
* INDEX(List!$R:$R,MATCH(CE$2,List!$P:$P,0)))</f>
        <v>0</v>
      </c>
      <c r="CF89" s="357">
        <f ca="1">IF(
COUNTIFS('Project Follow up - Base'!$S$20:$S$96,CF$2,'Project Follow up - Base'!$F$20:$F$96,$C89)&lt;= INDEX(List!$Q:$Q,MATCH(CF$2,List!$P:$P,0)),
0,
(COUNTIFS('Project Follow up - Base'!$S$20:$S$96,CF$2,'Project Follow up - Base'!$F$20:$F$96,$C89)
- INDEX(List!$Q:$Q,MATCH(CF$2,List!$P:$P,0)))
* INDEX(List!$R:$R,MATCH(CF$2,List!$P:$P,0)))</f>
        <v>0</v>
      </c>
      <c r="CG89" s="357">
        <f ca="1">IF(
COUNTIFS('Project Follow up - Base'!$S$20:$S$96,CG$2,'Project Follow up - Base'!$F$20:$F$96,$C89)&lt;= INDEX(List!$Q:$Q,MATCH(CG$2,List!$P:$P,0)),
0,
(COUNTIFS('Project Follow up - Base'!$S$20:$S$96,CG$2,'Project Follow up - Base'!$F$20:$F$96,$C89)
- INDEX(List!$Q:$Q,MATCH(CG$2,List!$P:$P,0)))
* INDEX(List!$R:$R,MATCH(CG$2,List!$P:$P,0)))</f>
        <v>0</v>
      </c>
      <c r="CH89" s="357">
        <f ca="1">IF(
COUNTIFS('Project Follow up - Base'!$S$20:$S$96,CH$2,'Project Follow up - Base'!$F$20:$F$96,$C89)&lt;= INDEX(List!$Q:$Q,MATCH(CH$2,List!$P:$P,0)),
0,
(COUNTIFS('Project Follow up - Base'!$S$20:$S$96,CH$2,'Project Follow up - Base'!$F$20:$F$96,$C89)
- INDEX(List!$Q:$Q,MATCH(CH$2,List!$P:$P,0)))
* INDEX(List!$R:$R,MATCH(CH$2,List!$P:$P,0)))</f>
        <v>0</v>
      </c>
      <c r="CI89" s="357">
        <f ca="1">IF(
COUNTIFS('Project Follow up - Base'!$S$20:$S$96,CI$2,'Project Follow up - Base'!$F$20:$F$96,$C89)&lt;= INDEX(List!$Q:$Q,MATCH(CI$2,List!$P:$P,0)),
0,
(COUNTIFS('Project Follow up - Base'!$S$20:$S$96,CI$2,'Project Follow up - Base'!$F$20:$F$96,$C89)
- INDEX(List!$Q:$Q,MATCH(CI$2,List!$P:$P,0)))
* INDEX(List!$R:$R,MATCH(CI$2,List!$P:$P,0)))</f>
        <v>0</v>
      </c>
      <c r="CJ89" s="357">
        <f ca="1">IF(
COUNTIFS('Project Follow up - Base'!$S$20:$S$96,CJ$2,'Project Follow up - Base'!$F$20:$F$96,$C89)&lt;= INDEX(List!$Q:$Q,MATCH(CJ$2,List!$P:$P,0)),
0,
(COUNTIFS('Project Follow up - Base'!$S$20:$S$96,CJ$2,'Project Follow up - Base'!$F$20:$F$96,$C89)
- INDEX(List!$Q:$Q,MATCH(CJ$2,List!$P:$P,0)))
* INDEX(List!$R:$R,MATCH(CJ$2,List!$P:$P,0)))</f>
        <v>0</v>
      </c>
      <c r="CK89" s="357">
        <f ca="1">IF(
COUNTIFS('Project Follow up - Base'!$S$20:$S$96,CK$2,'Project Follow up - Base'!$F$20:$F$96,$C89)&lt;= INDEX(List!$Q:$Q,MATCH(CK$2,List!$P:$P,0)),
0,
(COUNTIFS('Project Follow up - Base'!$S$20:$S$96,CK$2,'Project Follow up - Base'!$F$20:$F$96,$C89)
- INDEX(List!$Q:$Q,MATCH(CK$2,List!$P:$P,0)))
* INDEX(List!$R:$R,MATCH(CK$2,List!$P:$P,0)))</f>
        <v>0</v>
      </c>
      <c r="CL89" s="357">
        <f ca="1">IF(
COUNTIFS('Project Follow up - Base'!$S$20:$S$96,CL$2,'Project Follow up - Base'!$F$20:$F$96,$C89)&lt;= INDEX(List!$Q:$Q,MATCH(CL$2,List!$P:$P,0)),
0,
(COUNTIFS('Project Follow up - Base'!$S$20:$S$96,CL$2,'Project Follow up - Base'!$F$20:$F$96,$C89)
- INDEX(List!$Q:$Q,MATCH(CL$2,List!$P:$P,0)))
* INDEX(List!$R:$R,MATCH(CL$2,List!$P:$P,0)))</f>
        <v>0</v>
      </c>
      <c r="CM89" s="357">
        <f ca="1">IF(
COUNTIFS('Project Follow up - Base'!$S$20:$S$96,CM$2,'Project Follow up - Base'!$F$20:$F$96,$C89)&lt;= INDEX(List!$Q:$Q,MATCH(CM$2,List!$P:$P,0)),
0,
(COUNTIFS('Project Follow up - Base'!$S$20:$S$96,CM$2,'Project Follow up - Base'!$F$20:$F$96,$C89)
- INDEX(List!$Q:$Q,MATCH(CM$2,List!$P:$P,0)))
* INDEX(List!$R:$R,MATCH(CM$2,List!$P:$P,0)))</f>
        <v>0</v>
      </c>
      <c r="CN89" s="357">
        <f ca="1">IF(
COUNTIFS('Project Follow up - Base'!$S$20:$S$96,CN$2,'Project Follow up - Base'!$F$20:$F$96,$C89)&lt;= INDEX(List!$Q:$Q,MATCH(CN$2,List!$P:$P,0)),
0,
(COUNTIFS('Project Follow up - Base'!$S$20:$S$96,CN$2,'Project Follow up - Base'!$F$20:$F$96,$C89)
- INDEX(List!$Q:$Q,MATCH(CN$2,List!$P:$P,0)))
* INDEX(List!$R:$R,MATCH(CN$2,List!$P:$P,0)))</f>
        <v>0</v>
      </c>
      <c r="CO89" s="357">
        <f ca="1">IF(
COUNTIFS('Project Follow up - Base'!$S$20:$S$96,CO$2,'Project Follow up - Base'!$F$20:$F$96,$C89)&lt;= INDEX(List!$Q:$Q,MATCH(CO$2,List!$P:$P,0)),
0,
(COUNTIFS('Project Follow up - Base'!$S$20:$S$96,CO$2,'Project Follow up - Base'!$F$20:$F$96,$C89)
- INDEX(List!$Q:$Q,MATCH(CO$2,List!$P:$P,0)))
* INDEX(List!$R:$R,MATCH(CO$2,List!$P:$P,0)))</f>
        <v>0</v>
      </c>
      <c r="CP89" s="357">
        <f ca="1">IF(
COUNTIFS('Project Follow up - Base'!$S$20:$S$96,CP$2,'Project Follow up - Base'!$F$20:$F$96,$C89)&lt;= INDEX(List!$Q:$Q,MATCH(CP$2,List!$P:$P,0)),
0,
(COUNTIFS('Project Follow up - Base'!$S$20:$S$96,CP$2,'Project Follow up - Base'!$F$20:$F$96,$C89)
- INDEX(List!$Q:$Q,MATCH(CP$2,List!$P:$P,0)))
* INDEX(List!$R:$R,MATCH(CP$2,List!$P:$P,0)))</f>
        <v>0</v>
      </c>
      <c r="CQ89" s="357">
        <f ca="1">IF(
COUNTIFS('Project Follow up - Base'!$S$20:$S$96,CQ$2,'Project Follow up - Base'!$F$20:$F$96,$C89)&lt;= INDEX(List!$Q:$Q,MATCH(CQ$2,List!$P:$P,0)),
0,
(COUNTIFS('Project Follow up - Base'!$S$20:$S$96,CQ$2,'Project Follow up - Base'!$F$20:$F$96,$C89)
- INDEX(List!$Q:$Q,MATCH(CQ$2,List!$P:$P,0)))
* INDEX(List!$R:$R,MATCH(CQ$2,List!$P:$P,0)))</f>
        <v>0</v>
      </c>
      <c r="CR89" s="357">
        <f ca="1">IF(
COUNTIFS('Project Follow up - Base'!$S$20:$S$96,CR$2,'Project Follow up - Base'!$F$20:$F$96,$C89)&lt;= INDEX(List!$Q:$Q,MATCH(CR$2,List!$P:$P,0)),
0,
(COUNTIFS('Project Follow up - Base'!$S$20:$S$96,CR$2,'Project Follow up - Base'!$F$20:$F$96,$C89)
- INDEX(List!$Q:$Q,MATCH(CR$2,List!$P:$P,0)))
* INDEX(List!$R:$R,MATCH(CR$2,List!$P:$P,0)))</f>
        <v>0</v>
      </c>
      <c r="CS89" s="357">
        <f ca="1">IF(
COUNTIFS('Project Follow up - Base'!$S$20:$S$96,CS$2,'Project Follow up - Base'!$F$20:$F$96,$C89)&lt;= INDEX(List!$Q:$Q,MATCH(CS$2,List!$P:$P,0)),
0,
(COUNTIFS('Project Follow up - Base'!$S$20:$S$96,CS$2,'Project Follow up - Base'!$F$20:$F$96,$C89)
- INDEX(List!$Q:$Q,MATCH(CS$2,List!$P:$P,0)))
* INDEX(List!$R:$R,MATCH(CS$2,List!$P:$P,0)))</f>
        <v>0</v>
      </c>
      <c r="CT89" s="357">
        <f ca="1">IF(
COUNTIFS('Project Follow up - Base'!$S$20:$S$96,CT$2,'Project Follow up - Base'!$F$20:$F$96,$C89)&lt;= INDEX(List!$Q:$Q,MATCH(CT$2,List!$P:$P,0)),
0,
(COUNTIFS('Project Follow up - Base'!$S$20:$S$96,CT$2,'Project Follow up - Base'!$F$20:$F$96,$C89)
- INDEX(List!$Q:$Q,MATCH(CT$2,List!$P:$P,0)))
* INDEX(List!$R:$R,MATCH(CT$2,List!$P:$P,0)))</f>
        <v>0</v>
      </c>
      <c r="CU89" s="357">
        <f ca="1">IF(
COUNTIFS('Project Follow up - Base'!$S$20:$S$96,CU$2,'Project Follow up - Base'!$F$20:$F$96,$C89)&lt;= INDEX(List!$Q:$Q,MATCH(CU$2,List!$P:$P,0)),
0,
(COUNTIFS('Project Follow up - Base'!$S$20:$S$96,CU$2,'Project Follow up - Base'!$F$20:$F$96,$C89)
- INDEX(List!$Q:$Q,MATCH(CU$2,List!$P:$P,0)))
* INDEX(List!$R:$R,MATCH(CU$2,List!$P:$P,0)))</f>
        <v>0</v>
      </c>
      <c r="CV89" s="357">
        <f ca="1">IF(
COUNTIFS('Project Follow up - Base'!$S$20:$S$96,CV$2,'Project Follow up - Base'!$F$20:$F$96,$C89)&lt;= INDEX(List!$Q:$Q,MATCH(CV$2,List!$P:$P,0)),
0,
(COUNTIFS('Project Follow up - Base'!$S$20:$S$96,CV$2,'Project Follow up - Base'!$F$20:$F$96,$C89)
- INDEX(List!$Q:$Q,MATCH(CV$2,List!$P:$P,0)))
* INDEX(List!$R:$R,MATCH(CV$2,List!$P:$P,0)))</f>
        <v>0</v>
      </c>
      <c r="CW89" s="357">
        <f ca="1">IF(
COUNTIFS('Project Follow up - Base'!$S$20:$S$96,CW$2,'Project Follow up - Base'!$F$20:$F$96,$C89)&lt;= INDEX(List!$Q:$Q,MATCH(CW$2,List!$P:$P,0)),
0,
(COUNTIFS('Project Follow up - Base'!$S$20:$S$96,CW$2,'Project Follow up - Base'!$F$20:$F$96,$C89)
- INDEX(List!$Q:$Q,MATCH(CW$2,List!$P:$P,0)))
* INDEX(List!$R:$R,MATCH(CW$2,List!$P:$P,0)))</f>
        <v>0</v>
      </c>
      <c r="CX89" s="357">
        <f ca="1">IF(
COUNTIFS('Project Follow up - Base'!$S$20:$S$96,CX$2,'Project Follow up - Base'!$F$20:$F$96,$C89)&lt;= INDEX(List!$Q:$Q,MATCH(CX$2,List!$P:$P,0)),
0,
(COUNTIFS('Project Follow up - Base'!$S$20:$S$96,CX$2,'Project Follow up - Base'!$F$20:$F$96,$C89)
- INDEX(List!$Q:$Q,MATCH(CX$2,List!$P:$P,0)))
* INDEX(List!$R:$R,MATCH(CX$2,List!$P:$P,0)))</f>
        <v>0</v>
      </c>
      <c r="CY89" s="357">
        <f ca="1">IF(
COUNTIFS('Project Follow up - Base'!$S$20:$S$96,CY$2,'Project Follow up - Base'!$F$20:$F$96,$C89)&lt;= INDEX(List!$Q:$Q,MATCH(CY$2,List!$P:$P,0)),
0,
(COUNTIFS('Project Follow up - Base'!$S$20:$S$96,CY$2,'Project Follow up - Base'!$F$20:$F$96,$C89)
- INDEX(List!$Q:$Q,MATCH(CY$2,List!$P:$P,0)))
* INDEX(List!$R:$R,MATCH(CY$2,List!$P:$P,0)))</f>
        <v>0</v>
      </c>
      <c r="CZ89" s="357">
        <f ca="1">IF(
COUNTIFS('Project Follow up - Base'!$S$20:$S$96,CZ$2,'Project Follow up - Base'!$F$20:$F$96,$C89)&lt;= INDEX(List!$Q:$Q,MATCH(CZ$2,List!$P:$P,0)),
0,
(COUNTIFS('Project Follow up - Base'!$S$20:$S$96,CZ$2,'Project Follow up - Base'!$F$20:$F$96,$C89)
- INDEX(List!$Q:$Q,MATCH(CZ$2,List!$P:$P,0)))
* INDEX(List!$R:$R,MATCH(CZ$2,List!$P:$P,0)))</f>
        <v>0</v>
      </c>
      <c r="DA89" s="357">
        <f ca="1">IF(
COUNTIFS('Project Follow up - Base'!$S$20:$S$96,DA$2,'Project Follow up - Base'!$F$20:$F$96,$C89)&lt;= INDEX(List!$Q:$Q,MATCH(DA$2,List!$P:$P,0)),
0,
(COUNTIFS('Project Follow up - Base'!$S$20:$S$96,DA$2,'Project Follow up - Base'!$F$20:$F$96,$C89)
- INDEX(List!$Q:$Q,MATCH(DA$2,List!$P:$P,0)))
* INDEX(List!$R:$R,MATCH(DA$2,List!$P:$P,0)))</f>
        <v>0</v>
      </c>
      <c r="DB89" s="357">
        <f ca="1">IF(
COUNTIFS('Project Follow up - Base'!$S$20:$S$96,DB$2,'Project Follow up - Base'!$F$20:$F$96,$C89)&lt;= INDEX(List!$Q:$Q,MATCH(DB$2,List!$P:$P,0)),
0,
(COUNTIFS('Project Follow up - Base'!$S$20:$S$96,DB$2,'Project Follow up - Base'!$F$20:$F$96,$C89)
- INDEX(List!$Q:$Q,MATCH(DB$2,List!$P:$P,0)))
* INDEX(List!$R:$R,MATCH(DB$2,List!$P:$P,0)))</f>
        <v>0</v>
      </c>
    </row>
    <row r="90" spans="1:106" x14ac:dyDescent="0.2">
      <c r="A90" s="353">
        <f>COUNTIF('Project Follow up - Base'!$F$20:$F$96,C90)</f>
        <v>0</v>
      </c>
      <c r="B90" s="353">
        <f>'Employees Summary'!B91</f>
        <v>0</v>
      </c>
      <c r="C90" s="353">
        <f>'Employees Summary'!C91</f>
        <v>0</v>
      </c>
      <c r="D90" s="354" t="str">
        <f>IF(C90=0,"", IF(A90&gt;0,1-(G90*[1]KPI!$C$3)-(H90*[1]KPI!$C$4),""))</f>
        <v/>
      </c>
      <c r="E90" s="365" t="str">
        <f>IF(OR(C90='Project Follow up - Base'!$D$17,C90='Project Follow up - Base'!$D$38,C90='Project Follow up - Base'!$D$74), IF(SUMIF(B:B,B90,A:A)=0,"", AVERAGEIF(B:B,B90,D:D)),"")</f>
        <v/>
      </c>
      <c r="F90" s="366">
        <f>SUMIF('Project Follow up - Base'!$F$20:$F$102,'Employees KPIs'!C90,'Project Follow up - Base'!$AA$20:$AA$102)</f>
        <v>0</v>
      </c>
      <c r="G90" s="355">
        <f>IF( F90=0,
   0,
   IF(
     F90-
     [1]KPI!$F$3
     &lt;0,0,
     F90-
     [1]KPI!$F$3
    )*
     [1]KPI!$G$3
)</f>
        <v>0</v>
      </c>
      <c r="H90" s="355">
        <f t="shared" ca="1" si="1"/>
        <v>0</v>
      </c>
      <c r="I90" s="356">
        <f ca="1">IF(
COUNTIFS('Project Follow up - Base'!$S$20:$S$96,I$2,'Project Follow up - Base'!$F$20:$F$96,$C90)&lt;= INDEX(List!$Q:$Q,MATCH(I$2,List!$P:$P,0)),
0,
(COUNTIFS('Project Follow up - Base'!$S$20:$S$96,I$2,'Project Follow up - Base'!$F$20:$F$96,$C90)
- INDEX(List!$Q:$Q,MATCH(I$2,List!$P:$P,0)))
* INDEX(List!$R:$R,MATCH(I$2,List!$P:$P,0)))</f>
        <v>0</v>
      </c>
      <c r="J90" s="357">
        <f ca="1">IF(
COUNTIFS('Project Follow up - Base'!$S$20:$S$96,J$2,'Project Follow up - Base'!$F$20:$F$96,$C90)&lt;= INDEX(List!$Q:$Q,MATCH(J$2,List!$P:$P,0)),
0,
(COUNTIFS('Project Follow up - Base'!$S$20:$S$96,J$2,'Project Follow up - Base'!$F$20:$F$96,$C90)
- INDEX(List!$Q:$Q,MATCH(J$2,List!$P:$P,0)))
* INDEX(List!$R:$R,MATCH(J$2,List!$P:$P,0)))</f>
        <v>0</v>
      </c>
      <c r="K90" s="357">
        <f ca="1">IF(
COUNTIFS('Project Follow up - Base'!$S$20:$S$96,K$2,'Project Follow up - Base'!$F$20:$F$96,$C90)&lt;= INDEX(List!$Q:$Q,MATCH(K$2,List!$P:$P,0)),
0,
(COUNTIFS('Project Follow up - Base'!$S$20:$S$96,K$2,'Project Follow up - Base'!$F$20:$F$96,$C90)
- INDEX(List!$Q:$Q,MATCH(K$2,List!$P:$P,0)))
* INDEX(List!$R:$R,MATCH(K$2,List!$P:$P,0)))</f>
        <v>0</v>
      </c>
      <c r="L90" s="357">
        <f ca="1">IF(
COUNTIFS('Project Follow up - Base'!$S$20:$S$96,L$2,'Project Follow up - Base'!$F$20:$F$96,$C90)&lt;= INDEX(List!$Q:$Q,MATCH(L$2,List!$P:$P,0)),
0,
(COUNTIFS('Project Follow up - Base'!$S$20:$S$96,L$2,'Project Follow up - Base'!$F$20:$F$96,$C90)
- INDEX(List!$Q:$Q,MATCH(L$2,List!$P:$P,0)))
* INDEX(List!$R:$R,MATCH(L$2,List!$P:$P,0)))</f>
        <v>0</v>
      </c>
      <c r="M90" s="357">
        <f ca="1">IF(
COUNTIFS('Project Follow up - Base'!$S$20:$S$96,M$2,'Project Follow up - Base'!$F$20:$F$96,$C90)&lt;= INDEX(List!$Q:$Q,MATCH(M$2,List!$P:$P,0)),
0,
(COUNTIFS('Project Follow up - Base'!$S$20:$S$96,M$2,'Project Follow up - Base'!$F$20:$F$96,$C90)
- INDEX(List!$Q:$Q,MATCH(M$2,List!$P:$P,0)))
* INDEX(List!$R:$R,MATCH(M$2,List!$P:$P,0)))</f>
        <v>0</v>
      </c>
      <c r="N90" s="357">
        <f ca="1">IF(
COUNTIFS('Project Follow up - Base'!$S$20:$S$96,N$2,'Project Follow up - Base'!$F$20:$F$96,$C90)&lt;= INDEX(List!$Q:$Q,MATCH(N$2,List!$P:$P,0)),
0,
(COUNTIFS('Project Follow up - Base'!$S$20:$S$96,N$2,'Project Follow up - Base'!$F$20:$F$96,$C90)
- INDEX(List!$Q:$Q,MATCH(N$2,List!$P:$P,0)))
* INDEX(List!$R:$R,MATCH(N$2,List!$P:$P,0)))</f>
        <v>0</v>
      </c>
      <c r="O90" s="357">
        <f ca="1">IF(
COUNTIFS('Project Follow up - Base'!$S$20:$S$96,O$2,'Project Follow up - Base'!$F$20:$F$96,$C90)&lt;= INDEX(List!$Q:$Q,MATCH(O$2,List!$P:$P,0)),
0,
(COUNTIFS('Project Follow up - Base'!$S$20:$S$96,O$2,'Project Follow up - Base'!$F$20:$F$96,$C90)
- INDEX(List!$Q:$Q,MATCH(O$2,List!$P:$P,0)))
* INDEX(List!$R:$R,MATCH(O$2,List!$P:$P,0)))</f>
        <v>0</v>
      </c>
      <c r="P90" s="357">
        <f ca="1">IF(
COUNTIFS('Project Follow up - Base'!$S$20:$S$96,P$2,'Project Follow up - Base'!$F$20:$F$96,$C90)&lt;= INDEX(List!$Q:$Q,MATCH(P$2,List!$P:$P,0)),
0,
(COUNTIFS('Project Follow up - Base'!$S$20:$S$96,P$2,'Project Follow up - Base'!$F$20:$F$96,$C90)
- INDEX(List!$Q:$Q,MATCH(P$2,List!$P:$P,0)))
* INDEX(List!$R:$R,MATCH(P$2,List!$P:$P,0)))</f>
        <v>0</v>
      </c>
      <c r="Q90" s="357">
        <f ca="1">IF(
COUNTIFS('Project Follow up - Base'!$S$20:$S$96,Q$2,'Project Follow up - Base'!$F$20:$F$96,$C90)&lt;= INDEX(List!$Q:$Q,MATCH(Q$2,List!$P:$P,0)),
0,
(COUNTIFS('Project Follow up - Base'!$S$20:$S$96,Q$2,'Project Follow up - Base'!$F$20:$F$96,$C90)
- INDEX(List!$Q:$Q,MATCH(Q$2,List!$P:$P,0)))
* INDEX(List!$R:$R,MATCH(Q$2,List!$P:$P,0)))</f>
        <v>0</v>
      </c>
      <c r="R90" s="357">
        <f ca="1">IF(
COUNTIFS('Project Follow up - Base'!$S$20:$S$96,R$2,'Project Follow up - Base'!$F$20:$F$96,$C90)&lt;= INDEX(List!$Q:$Q,MATCH(R$2,List!$P:$P,0)),
0,
(COUNTIFS('Project Follow up - Base'!$S$20:$S$96,R$2,'Project Follow up - Base'!$F$20:$F$96,$C90)
- INDEX(List!$Q:$Q,MATCH(R$2,List!$P:$P,0)))
* INDEX(List!$R:$R,MATCH(R$2,List!$P:$P,0)))</f>
        <v>0</v>
      </c>
      <c r="S90" s="357">
        <f ca="1">IF(
COUNTIFS('Project Follow up - Base'!$S$20:$S$96,S$2,'Project Follow up - Base'!$F$20:$F$96,$C90)&lt;= INDEX(List!$Q:$Q,MATCH(S$2,List!$P:$P,0)),
0,
(COUNTIFS('Project Follow up - Base'!$S$20:$S$96,S$2,'Project Follow up - Base'!$F$20:$F$96,$C90)
- INDEX(List!$Q:$Q,MATCH(S$2,List!$P:$P,0)))
* INDEX(List!$R:$R,MATCH(S$2,List!$P:$P,0)))</f>
        <v>0</v>
      </c>
      <c r="T90" s="357">
        <f ca="1">IF(
COUNTIFS('Project Follow up - Base'!$S$20:$S$96,T$2,'Project Follow up - Base'!$F$20:$F$96,$C90)&lt;= INDEX(List!$Q:$Q,MATCH(T$2,List!$P:$P,0)),
0,
(COUNTIFS('Project Follow up - Base'!$S$20:$S$96,T$2,'Project Follow up - Base'!$F$20:$F$96,$C90)
- INDEX(List!$Q:$Q,MATCH(T$2,List!$P:$P,0)))
* INDEX(List!$R:$R,MATCH(T$2,List!$P:$P,0)))</f>
        <v>0</v>
      </c>
      <c r="U90" s="357">
        <f ca="1">IF(
COUNTIFS('Project Follow up - Base'!$S$20:$S$96,U$2,'Project Follow up - Base'!$F$20:$F$96,$C90)&lt;= INDEX(List!$Q:$Q,MATCH(U$2,List!$P:$P,0)),
0,
(COUNTIFS('Project Follow up - Base'!$S$20:$S$96,U$2,'Project Follow up - Base'!$F$20:$F$96,$C90)
- INDEX(List!$Q:$Q,MATCH(U$2,List!$P:$P,0)))
* INDEX(List!$R:$R,MATCH(U$2,List!$P:$P,0)))</f>
        <v>0</v>
      </c>
      <c r="V90" s="357">
        <f ca="1">IF(
COUNTIFS('Project Follow up - Base'!$S$20:$S$96,V$2,'Project Follow up - Base'!$F$20:$F$96,$C90)&lt;= INDEX(List!$Q:$Q,MATCH(V$2,List!$P:$P,0)),
0,
(COUNTIFS('Project Follow up - Base'!$S$20:$S$96,V$2,'Project Follow up - Base'!$F$20:$F$96,$C90)
- INDEX(List!$Q:$Q,MATCH(V$2,List!$P:$P,0)))
* INDEX(List!$R:$R,MATCH(V$2,List!$P:$P,0)))</f>
        <v>0</v>
      </c>
      <c r="W90" s="357">
        <f ca="1">IF(
COUNTIFS('Project Follow up - Base'!$S$20:$S$96,W$2,'Project Follow up - Base'!$F$20:$F$96,$C90)&lt;= INDEX(List!$Q:$Q,MATCH(W$2,List!$P:$P,0)),
0,
(COUNTIFS('Project Follow up - Base'!$S$20:$S$96,W$2,'Project Follow up - Base'!$F$20:$F$96,$C90)
- INDEX(List!$Q:$Q,MATCH(W$2,List!$P:$P,0)))
* INDEX(List!$R:$R,MATCH(W$2,List!$P:$P,0)))</f>
        <v>0</v>
      </c>
      <c r="X90" s="357">
        <f ca="1">IF(
COUNTIFS('Project Follow up - Base'!$S$20:$S$96,X$2,'Project Follow up - Base'!$F$20:$F$96,$C90)&lt;= INDEX(List!$Q:$Q,MATCH(X$2,List!$P:$P,0)),
0,
(COUNTIFS('Project Follow up - Base'!$S$20:$S$96,X$2,'Project Follow up - Base'!$F$20:$F$96,$C90)
- INDEX(List!$Q:$Q,MATCH(X$2,List!$P:$P,0)))
* INDEX(List!$R:$R,MATCH(X$2,List!$P:$P,0)))</f>
        <v>0</v>
      </c>
      <c r="Y90" s="357">
        <f ca="1">IF(
COUNTIFS('Project Follow up - Base'!$S$20:$S$96,Y$2,'Project Follow up - Base'!$F$20:$F$96,$C90)&lt;= INDEX(List!$Q:$Q,MATCH(Y$2,List!$P:$P,0)),
0,
(COUNTIFS('Project Follow up - Base'!$S$20:$S$96,Y$2,'Project Follow up - Base'!$F$20:$F$96,$C90)
- INDEX(List!$Q:$Q,MATCH(Y$2,List!$P:$P,0)))
* INDEX(List!$R:$R,MATCH(Y$2,List!$P:$P,0)))</f>
        <v>0</v>
      </c>
      <c r="Z90" s="357">
        <f ca="1">IF(
COUNTIFS('Project Follow up - Base'!$S$20:$S$96,Z$2,'Project Follow up - Base'!$F$20:$F$96,$C90)&lt;= INDEX(List!$Q:$Q,MATCH(Z$2,List!$P:$P,0)),
0,
(COUNTIFS('Project Follow up - Base'!$S$20:$S$96,Z$2,'Project Follow up - Base'!$F$20:$F$96,$C90)
- INDEX(List!$Q:$Q,MATCH(Z$2,List!$P:$P,0)))
* INDEX(List!$R:$R,MATCH(Z$2,List!$P:$P,0)))</f>
        <v>0</v>
      </c>
      <c r="AA90" s="357">
        <f ca="1">IF(
COUNTIFS('Project Follow up - Base'!$S$20:$S$96,AA$2,'Project Follow up - Base'!$F$20:$F$96,$C90)&lt;= INDEX(List!$Q:$Q,MATCH(AA$2,List!$P:$P,0)),
0,
(COUNTIFS('Project Follow up - Base'!$S$20:$S$96,AA$2,'Project Follow up - Base'!$F$20:$F$96,$C90)
- INDEX(List!$Q:$Q,MATCH(AA$2,List!$P:$P,0)))
* INDEX(List!$R:$R,MATCH(AA$2,List!$P:$P,0)))</f>
        <v>0</v>
      </c>
      <c r="AB90" s="357">
        <f ca="1">IF(
COUNTIFS('Project Follow up - Base'!$S$20:$S$96,AB$2,'Project Follow up - Base'!$F$20:$F$96,$C90)&lt;= INDEX(List!$Q:$Q,MATCH(AB$2,List!$P:$P,0)),
0,
(COUNTIFS('Project Follow up - Base'!$S$20:$S$96,AB$2,'Project Follow up - Base'!$F$20:$F$96,$C90)
- INDEX(List!$Q:$Q,MATCH(AB$2,List!$P:$P,0)))
* INDEX(List!$R:$R,MATCH(AB$2,List!$P:$P,0)))</f>
        <v>0</v>
      </c>
      <c r="AC90" s="357">
        <f ca="1">IF(
COUNTIFS('Project Follow up - Base'!$S$20:$S$96,AC$2,'Project Follow up - Base'!$F$20:$F$96,$C90)&lt;= INDEX(List!$Q:$Q,MATCH(AC$2,List!$P:$P,0)),
0,
(COUNTIFS('Project Follow up - Base'!$S$20:$S$96,AC$2,'Project Follow up - Base'!$F$20:$F$96,$C90)
- INDEX(List!$Q:$Q,MATCH(AC$2,List!$P:$P,0)))
* INDEX(List!$R:$R,MATCH(AC$2,List!$P:$P,0)))</f>
        <v>0</v>
      </c>
      <c r="AD90" s="357">
        <f ca="1">IF(
COUNTIFS('Project Follow up - Base'!$S$20:$S$96,AD$2,'Project Follow up - Base'!$F$20:$F$96,$C90)&lt;= INDEX(List!$Q:$Q,MATCH(AD$2,List!$P:$P,0)),
0,
(COUNTIFS('Project Follow up - Base'!$S$20:$S$96,AD$2,'Project Follow up - Base'!$F$20:$F$96,$C90)
- INDEX(List!$Q:$Q,MATCH(AD$2,List!$P:$P,0)))
* INDEX(List!$R:$R,MATCH(AD$2,List!$P:$P,0)))</f>
        <v>0</v>
      </c>
      <c r="AE90" s="357">
        <f ca="1">IF(
COUNTIFS('Project Follow up - Base'!$S$20:$S$96,AE$2,'Project Follow up - Base'!$F$20:$F$96,$C90)&lt;= INDEX(List!$Q:$Q,MATCH(AE$2,List!$P:$P,0)),
0,
(COUNTIFS('Project Follow up - Base'!$S$20:$S$96,AE$2,'Project Follow up - Base'!$F$20:$F$96,$C90)
- INDEX(List!$Q:$Q,MATCH(AE$2,List!$P:$P,0)))
* INDEX(List!$R:$R,MATCH(AE$2,List!$P:$P,0)))</f>
        <v>0</v>
      </c>
      <c r="AF90" s="357">
        <f ca="1">IF(
COUNTIFS('Project Follow up - Base'!$S$20:$S$96,AF$2,'Project Follow up - Base'!$F$20:$F$96,$C90)&lt;= INDEX(List!$Q:$Q,MATCH(AF$2,List!$P:$P,0)),
0,
(COUNTIFS('Project Follow up - Base'!$S$20:$S$96,AF$2,'Project Follow up - Base'!$F$20:$F$96,$C90)
- INDEX(List!$Q:$Q,MATCH(AF$2,List!$P:$P,0)))
* INDEX(List!$R:$R,MATCH(AF$2,List!$P:$P,0)))</f>
        <v>0</v>
      </c>
      <c r="AG90" s="357">
        <f ca="1">IF(
COUNTIFS('Project Follow up - Base'!$S$20:$S$96,AG$2,'Project Follow up - Base'!$F$20:$F$96,$C90)&lt;= INDEX(List!$Q:$Q,MATCH(AG$2,List!$P:$P,0)),
0,
(COUNTIFS('Project Follow up - Base'!$S$20:$S$96,AG$2,'Project Follow up - Base'!$F$20:$F$96,$C90)
- INDEX(List!$Q:$Q,MATCH(AG$2,List!$P:$P,0)))
* INDEX(List!$R:$R,MATCH(AG$2,List!$P:$P,0)))</f>
        <v>0</v>
      </c>
      <c r="AH90" s="357">
        <f ca="1">IF(
COUNTIFS('Project Follow up - Base'!$S$20:$S$96,AH$2,'Project Follow up - Base'!$F$20:$F$96,$C90)&lt;= INDEX(List!$Q:$Q,MATCH(AH$2,List!$P:$P,0)),
0,
(COUNTIFS('Project Follow up - Base'!$S$20:$S$96,AH$2,'Project Follow up - Base'!$F$20:$F$96,$C90)
- INDEX(List!$Q:$Q,MATCH(AH$2,List!$P:$P,0)))
* INDEX(List!$R:$R,MATCH(AH$2,List!$P:$P,0)))</f>
        <v>0</v>
      </c>
      <c r="AI90" s="357">
        <f ca="1">IF(
COUNTIFS('Project Follow up - Base'!$S$20:$S$96,AI$2,'Project Follow up - Base'!$F$20:$F$96,$C90)&lt;= INDEX(List!$Q:$Q,MATCH(AI$2,List!$P:$P,0)),
0,
(COUNTIFS('Project Follow up - Base'!$S$20:$S$96,AI$2,'Project Follow up - Base'!$F$20:$F$96,$C90)
- INDEX(List!$Q:$Q,MATCH(AI$2,List!$P:$P,0)))
* INDEX(List!$R:$R,MATCH(AI$2,List!$P:$P,0)))</f>
        <v>0</v>
      </c>
      <c r="AJ90" s="357">
        <f ca="1">IF(
COUNTIFS('Project Follow up - Base'!$S$20:$S$96,AJ$2,'Project Follow up - Base'!$F$20:$F$96,$C90)&lt;= INDEX(List!$Q:$Q,MATCH(AJ$2,List!$P:$P,0)),
0,
(COUNTIFS('Project Follow up - Base'!$S$20:$S$96,AJ$2,'Project Follow up - Base'!$F$20:$F$96,$C90)
- INDEX(List!$Q:$Q,MATCH(AJ$2,List!$P:$P,0)))
* INDEX(List!$R:$R,MATCH(AJ$2,List!$P:$P,0)))</f>
        <v>0</v>
      </c>
      <c r="AK90" s="357">
        <f ca="1">IF(
COUNTIFS('Project Follow up - Base'!$S$20:$S$96,AK$2,'Project Follow up - Base'!$F$20:$F$96,$C90)&lt;= INDEX(List!$Q:$Q,MATCH(AK$2,List!$P:$P,0)),
0,
(COUNTIFS('Project Follow up - Base'!$S$20:$S$96,AK$2,'Project Follow up - Base'!$F$20:$F$96,$C90)
- INDEX(List!$Q:$Q,MATCH(AK$2,List!$P:$P,0)))
* INDEX(List!$R:$R,MATCH(AK$2,List!$P:$P,0)))</f>
        <v>0</v>
      </c>
      <c r="AL90" s="357">
        <f ca="1">IF(
COUNTIFS('Project Follow up - Base'!$S$20:$S$96,AL$2,'Project Follow up - Base'!$F$20:$F$96,$C90)&lt;= INDEX(List!$Q:$Q,MATCH(AL$2,List!$P:$P,0)),
0,
(COUNTIFS('Project Follow up - Base'!$S$20:$S$96,AL$2,'Project Follow up - Base'!$F$20:$F$96,$C90)
- INDEX(List!$Q:$Q,MATCH(AL$2,List!$P:$P,0)))
* INDEX(List!$R:$R,MATCH(AL$2,List!$P:$P,0)))</f>
        <v>0</v>
      </c>
      <c r="AM90" s="357">
        <f ca="1">IF(
COUNTIFS('Project Follow up - Base'!$S$20:$S$96,AM$2,'Project Follow up - Base'!$F$20:$F$96,$C90)&lt;= INDEX(List!$Q:$Q,MATCH(AM$2,List!$P:$P,0)),
0,
(COUNTIFS('Project Follow up - Base'!$S$20:$S$96,AM$2,'Project Follow up - Base'!$F$20:$F$96,$C90)
- INDEX(List!$Q:$Q,MATCH(AM$2,List!$P:$P,0)))
* INDEX(List!$R:$R,MATCH(AM$2,List!$P:$P,0)))</f>
        <v>0</v>
      </c>
      <c r="AN90" s="357">
        <f ca="1">IF(
COUNTIFS('Project Follow up - Base'!$S$20:$S$96,AN$2,'Project Follow up - Base'!$F$20:$F$96,$C90)&lt;= INDEX(List!$Q:$Q,MATCH(AN$2,List!$P:$P,0)),
0,
(COUNTIFS('Project Follow up - Base'!$S$20:$S$96,AN$2,'Project Follow up - Base'!$F$20:$F$96,$C90)
- INDEX(List!$Q:$Q,MATCH(AN$2,List!$P:$P,0)))
* INDEX(List!$R:$R,MATCH(AN$2,List!$P:$P,0)))</f>
        <v>0</v>
      </c>
      <c r="AO90" s="357">
        <f ca="1">IF(
COUNTIFS('Project Follow up - Base'!$S$20:$S$96,AO$2,'Project Follow up - Base'!$F$20:$F$96,$C90)&lt;= INDEX(List!$Q:$Q,MATCH(AO$2,List!$P:$P,0)),
0,
(COUNTIFS('Project Follow up - Base'!$S$20:$S$96,AO$2,'Project Follow up - Base'!$F$20:$F$96,$C90)
- INDEX(List!$Q:$Q,MATCH(AO$2,List!$P:$P,0)))
* INDEX(List!$R:$R,MATCH(AO$2,List!$P:$P,0)))</f>
        <v>0</v>
      </c>
      <c r="AP90" s="357">
        <f ca="1">IF(
COUNTIFS('Project Follow up - Base'!$S$20:$S$96,AP$2,'Project Follow up - Base'!$F$20:$F$96,$C90)&lt;= INDEX(List!$Q:$Q,MATCH(AP$2,List!$P:$P,0)),
0,
(COUNTIFS('Project Follow up - Base'!$S$20:$S$96,AP$2,'Project Follow up - Base'!$F$20:$F$96,$C90)
- INDEX(List!$Q:$Q,MATCH(AP$2,List!$P:$P,0)))
* INDEX(List!$R:$R,MATCH(AP$2,List!$P:$P,0)))</f>
        <v>0</v>
      </c>
      <c r="AQ90" s="357">
        <f ca="1">IF(
COUNTIFS('Project Follow up - Base'!$S$20:$S$96,AQ$2,'Project Follow up - Base'!$F$20:$F$96,$C90)&lt;= INDEX(List!$Q:$Q,MATCH(AQ$2,List!$P:$P,0)),
0,
(COUNTIFS('Project Follow up - Base'!$S$20:$S$96,AQ$2,'Project Follow up - Base'!$F$20:$F$96,$C90)
- INDEX(List!$Q:$Q,MATCH(AQ$2,List!$P:$P,0)))
* INDEX(List!$R:$R,MATCH(AQ$2,List!$P:$P,0)))</f>
        <v>0</v>
      </c>
      <c r="AR90" s="357">
        <f ca="1">IF(
COUNTIFS('Project Follow up - Base'!$S$20:$S$96,AR$2,'Project Follow up - Base'!$F$20:$F$96,$C90)&lt;= INDEX(List!$Q:$Q,MATCH(AR$2,List!$P:$P,0)),
0,
(COUNTIFS('Project Follow up - Base'!$S$20:$S$96,AR$2,'Project Follow up - Base'!$F$20:$F$96,$C90)
- INDEX(List!$Q:$Q,MATCH(AR$2,List!$P:$P,0)))
* INDEX(List!$R:$R,MATCH(AR$2,List!$P:$P,0)))</f>
        <v>0</v>
      </c>
      <c r="AS90" s="357">
        <f ca="1">IF(
COUNTIFS('Project Follow up - Base'!$S$20:$S$96,AS$2,'Project Follow up - Base'!$F$20:$F$96,$C90)&lt;= INDEX(List!$Q:$Q,MATCH(AS$2,List!$P:$P,0)),
0,
(COUNTIFS('Project Follow up - Base'!$S$20:$S$96,AS$2,'Project Follow up - Base'!$F$20:$F$96,$C90)
- INDEX(List!$Q:$Q,MATCH(AS$2,List!$P:$P,0)))
* INDEX(List!$R:$R,MATCH(AS$2,List!$P:$P,0)))</f>
        <v>0</v>
      </c>
      <c r="AT90" s="357">
        <f ca="1">IF(
COUNTIFS('Project Follow up - Base'!$S$20:$S$96,AT$2,'Project Follow up - Base'!$F$20:$F$96,$C90)&lt;= INDEX(List!$Q:$Q,MATCH(AT$2,List!$P:$P,0)),
0,
(COUNTIFS('Project Follow up - Base'!$S$20:$S$96,AT$2,'Project Follow up - Base'!$F$20:$F$96,$C90)
- INDEX(List!$Q:$Q,MATCH(AT$2,List!$P:$P,0)))
* INDEX(List!$R:$R,MATCH(AT$2,List!$P:$P,0)))</f>
        <v>0</v>
      </c>
      <c r="AU90" s="357">
        <f ca="1">IF(
COUNTIFS('Project Follow up - Base'!$S$20:$S$96,AU$2,'Project Follow up - Base'!$F$20:$F$96,$C90)&lt;= INDEX(List!$Q:$Q,MATCH(AU$2,List!$P:$P,0)),
0,
(COUNTIFS('Project Follow up - Base'!$S$20:$S$96,AU$2,'Project Follow up - Base'!$F$20:$F$96,$C90)
- INDEX(List!$Q:$Q,MATCH(AU$2,List!$P:$P,0)))
* INDEX(List!$R:$R,MATCH(AU$2,List!$P:$P,0)))</f>
        <v>0</v>
      </c>
      <c r="AV90" s="357">
        <f ca="1">IF(
COUNTIFS('Project Follow up - Base'!$S$20:$S$96,AV$2,'Project Follow up - Base'!$F$20:$F$96,$C90)&lt;= INDEX(List!$Q:$Q,MATCH(AV$2,List!$P:$P,0)),
0,
(COUNTIFS('Project Follow up - Base'!$S$20:$S$96,AV$2,'Project Follow up - Base'!$F$20:$F$96,$C90)
- INDEX(List!$Q:$Q,MATCH(AV$2,List!$P:$P,0)))
* INDEX(List!$R:$R,MATCH(AV$2,List!$P:$P,0)))</f>
        <v>0</v>
      </c>
      <c r="AW90" s="357">
        <f ca="1">IF(
COUNTIFS('Project Follow up - Base'!$S$20:$S$96,AW$2,'Project Follow up - Base'!$F$20:$F$96,$C90)&lt;= INDEX(List!$Q:$Q,MATCH(AW$2,List!$P:$P,0)),
0,
(COUNTIFS('Project Follow up - Base'!$S$20:$S$96,AW$2,'Project Follow up - Base'!$F$20:$F$96,$C90)
- INDEX(List!$Q:$Q,MATCH(AW$2,List!$P:$P,0)))
* INDEX(List!$R:$R,MATCH(AW$2,List!$P:$P,0)))</f>
        <v>0</v>
      </c>
      <c r="AX90" s="357">
        <f ca="1">IF(
COUNTIFS('Project Follow up - Base'!$S$20:$S$96,AX$2,'Project Follow up - Base'!$F$20:$F$96,$C90)&lt;= INDEX(List!$Q:$Q,MATCH(AX$2,List!$P:$P,0)),
0,
(COUNTIFS('Project Follow up - Base'!$S$20:$S$96,AX$2,'Project Follow up - Base'!$F$20:$F$96,$C90)
- INDEX(List!$Q:$Q,MATCH(AX$2,List!$P:$P,0)))
* INDEX(List!$R:$R,MATCH(AX$2,List!$P:$P,0)))</f>
        <v>0</v>
      </c>
      <c r="AY90" s="357">
        <f ca="1">IF(
COUNTIFS('Project Follow up - Base'!$S$20:$S$96,AY$2,'Project Follow up - Base'!$F$20:$F$96,$C90)&lt;= INDEX(List!$Q:$Q,MATCH(AY$2,List!$P:$P,0)),
0,
(COUNTIFS('Project Follow up - Base'!$S$20:$S$96,AY$2,'Project Follow up - Base'!$F$20:$F$96,$C90)
- INDEX(List!$Q:$Q,MATCH(AY$2,List!$P:$P,0)))
* INDEX(List!$R:$R,MATCH(AY$2,List!$P:$P,0)))</f>
        <v>0</v>
      </c>
      <c r="AZ90" s="357">
        <f ca="1">IF(
COUNTIFS('Project Follow up - Base'!$S$20:$S$96,AZ$2,'Project Follow up - Base'!$F$20:$F$96,$C90)&lt;= INDEX(List!$Q:$Q,MATCH(AZ$2,List!$P:$P,0)),
0,
(COUNTIFS('Project Follow up - Base'!$S$20:$S$96,AZ$2,'Project Follow up - Base'!$F$20:$F$96,$C90)
- INDEX(List!$Q:$Q,MATCH(AZ$2,List!$P:$P,0)))
* INDEX(List!$R:$R,MATCH(AZ$2,List!$P:$P,0)))</f>
        <v>0</v>
      </c>
      <c r="BA90" s="357">
        <f ca="1">IF(
COUNTIFS('Project Follow up - Base'!$S$20:$S$96,BA$2,'Project Follow up - Base'!$F$20:$F$96,$C90)&lt;= INDEX(List!$Q:$Q,MATCH(BA$2,List!$P:$P,0)),
0,
(COUNTIFS('Project Follow up - Base'!$S$20:$S$96,BA$2,'Project Follow up - Base'!$F$20:$F$96,$C90)
- INDEX(List!$Q:$Q,MATCH(BA$2,List!$P:$P,0)))
* INDEX(List!$R:$R,MATCH(BA$2,List!$P:$P,0)))</f>
        <v>0</v>
      </c>
      <c r="BB90" s="357">
        <f ca="1">IF(
COUNTIFS('Project Follow up - Base'!$S$20:$S$96,BB$2,'Project Follow up - Base'!$F$20:$F$96,$C90)&lt;= INDEX(List!$Q:$Q,MATCH(BB$2,List!$P:$P,0)),
0,
(COUNTIFS('Project Follow up - Base'!$S$20:$S$96,BB$2,'Project Follow up - Base'!$F$20:$F$96,$C90)
- INDEX(List!$Q:$Q,MATCH(BB$2,List!$P:$P,0)))
* INDEX(List!$R:$R,MATCH(BB$2,List!$P:$P,0)))</f>
        <v>0</v>
      </c>
      <c r="BC90" s="357">
        <f ca="1">IF(
COUNTIFS('Project Follow up - Base'!$S$20:$S$96,BC$2,'Project Follow up - Base'!$F$20:$F$96,$C90)&lt;= INDEX(List!$Q:$Q,MATCH(BC$2,List!$P:$P,0)),
0,
(COUNTIFS('Project Follow up - Base'!$S$20:$S$96,BC$2,'Project Follow up - Base'!$F$20:$F$96,$C90)
- INDEX(List!$Q:$Q,MATCH(BC$2,List!$P:$P,0)))
* INDEX(List!$R:$R,MATCH(BC$2,List!$P:$P,0)))</f>
        <v>0</v>
      </c>
      <c r="BD90" s="357">
        <f ca="1">IF(
COUNTIFS('Project Follow up - Base'!$S$20:$S$96,BD$2,'Project Follow up - Base'!$F$20:$F$96,$C90)&lt;= INDEX(List!$Q:$Q,MATCH(BD$2,List!$P:$P,0)),
0,
(COUNTIFS('Project Follow up - Base'!$S$20:$S$96,BD$2,'Project Follow up - Base'!$F$20:$F$96,$C90)
- INDEX(List!$Q:$Q,MATCH(BD$2,List!$P:$P,0)))
* INDEX(List!$R:$R,MATCH(BD$2,List!$P:$P,0)))</f>
        <v>0</v>
      </c>
      <c r="BE90" s="357">
        <f ca="1">IF(
COUNTIFS('Project Follow up - Base'!$S$20:$S$96,BE$2,'Project Follow up - Base'!$F$20:$F$96,$C90)&lt;= INDEX(List!$Q:$Q,MATCH(BE$2,List!$P:$P,0)),
0,
(COUNTIFS('Project Follow up - Base'!$S$20:$S$96,BE$2,'Project Follow up - Base'!$F$20:$F$96,$C90)
- INDEX(List!$Q:$Q,MATCH(BE$2,List!$P:$P,0)))
* INDEX(List!$R:$R,MATCH(BE$2,List!$P:$P,0)))</f>
        <v>0</v>
      </c>
      <c r="BF90" s="357">
        <f ca="1">IF(
COUNTIFS('Project Follow up - Base'!$S$20:$S$96,BF$2,'Project Follow up - Base'!$F$20:$F$96,$C90)&lt;= INDEX(List!$Q:$Q,MATCH(BF$2,List!$P:$P,0)),
0,
(COUNTIFS('Project Follow up - Base'!$S$20:$S$96,BF$2,'Project Follow up - Base'!$F$20:$F$96,$C90)
- INDEX(List!$Q:$Q,MATCH(BF$2,List!$P:$P,0)))
* INDEX(List!$R:$R,MATCH(BF$2,List!$P:$P,0)))</f>
        <v>0</v>
      </c>
      <c r="BG90" s="357">
        <f ca="1">IF(
COUNTIFS('Project Follow up - Base'!$S$20:$S$96,BG$2,'Project Follow up - Base'!$F$20:$F$96,$C90)&lt;= INDEX(List!$Q:$Q,MATCH(BG$2,List!$P:$P,0)),
0,
(COUNTIFS('Project Follow up - Base'!$S$20:$S$96,BG$2,'Project Follow up - Base'!$F$20:$F$96,$C90)
- INDEX(List!$Q:$Q,MATCH(BG$2,List!$P:$P,0)))
* INDEX(List!$R:$R,MATCH(BG$2,List!$P:$P,0)))</f>
        <v>0</v>
      </c>
      <c r="BH90" s="357">
        <f ca="1">IF(
COUNTIFS('Project Follow up - Base'!$S$20:$S$96,BH$2,'Project Follow up - Base'!$F$20:$F$96,$C90)&lt;= INDEX(List!$Q:$Q,MATCH(BH$2,List!$P:$P,0)),
0,
(COUNTIFS('Project Follow up - Base'!$S$20:$S$96,BH$2,'Project Follow up - Base'!$F$20:$F$96,$C90)
- INDEX(List!$Q:$Q,MATCH(BH$2,List!$P:$P,0)))
* INDEX(List!$R:$R,MATCH(BH$2,List!$P:$P,0)))</f>
        <v>0</v>
      </c>
      <c r="BI90" s="357">
        <f ca="1">IF(
COUNTIFS('Project Follow up - Base'!$S$20:$S$96,BI$2,'Project Follow up - Base'!$F$20:$F$96,$C90)&lt;= INDEX(List!$Q:$Q,MATCH(BI$2,List!$P:$P,0)),
0,
(COUNTIFS('Project Follow up - Base'!$S$20:$S$96,BI$2,'Project Follow up - Base'!$F$20:$F$96,$C90)
- INDEX(List!$Q:$Q,MATCH(BI$2,List!$P:$P,0)))
* INDEX(List!$R:$R,MATCH(BI$2,List!$P:$P,0)))</f>
        <v>0</v>
      </c>
      <c r="BJ90" s="357">
        <f ca="1">IF(
COUNTIFS('Project Follow up - Base'!$S$20:$S$96,BJ$2,'Project Follow up - Base'!$F$20:$F$96,$C90)&lt;= INDEX(List!$Q:$Q,MATCH(BJ$2,List!$P:$P,0)),
0,
(COUNTIFS('Project Follow up - Base'!$S$20:$S$96,BJ$2,'Project Follow up - Base'!$F$20:$F$96,$C90)
- INDEX(List!$Q:$Q,MATCH(BJ$2,List!$P:$P,0)))
* INDEX(List!$R:$R,MATCH(BJ$2,List!$P:$P,0)))</f>
        <v>0</v>
      </c>
      <c r="BK90" s="357">
        <f ca="1">IF(
COUNTIFS('Project Follow up - Base'!$S$20:$S$96,BK$2,'Project Follow up - Base'!$F$20:$F$96,$C90)&lt;= INDEX(List!$Q:$Q,MATCH(BK$2,List!$P:$P,0)),
0,
(COUNTIFS('Project Follow up - Base'!$S$20:$S$96,BK$2,'Project Follow up - Base'!$F$20:$F$96,$C90)
- INDEX(List!$Q:$Q,MATCH(BK$2,List!$P:$P,0)))
* INDEX(List!$R:$R,MATCH(BK$2,List!$P:$P,0)))</f>
        <v>0</v>
      </c>
      <c r="BL90" s="357">
        <f ca="1">IF(
COUNTIFS('Project Follow up - Base'!$S$20:$S$96,BL$2,'Project Follow up - Base'!$F$20:$F$96,$C90)&lt;= INDEX(List!$Q:$Q,MATCH(BL$2,List!$P:$P,0)),
0,
(COUNTIFS('Project Follow up - Base'!$S$20:$S$96,BL$2,'Project Follow up - Base'!$F$20:$F$96,$C90)
- INDEX(List!$Q:$Q,MATCH(BL$2,List!$P:$P,0)))
* INDEX(List!$R:$R,MATCH(BL$2,List!$P:$P,0)))</f>
        <v>0</v>
      </c>
      <c r="BM90" s="357">
        <f ca="1">IF(
COUNTIFS('Project Follow up - Base'!$S$20:$S$96,BM$2,'Project Follow up - Base'!$F$20:$F$96,$C90)&lt;= INDEX(List!$Q:$Q,MATCH(BM$2,List!$P:$P,0)),
0,
(COUNTIFS('Project Follow up - Base'!$S$20:$S$96,BM$2,'Project Follow up - Base'!$F$20:$F$96,$C90)
- INDEX(List!$Q:$Q,MATCH(BM$2,List!$P:$P,0)))
* INDEX(List!$R:$R,MATCH(BM$2,List!$P:$P,0)))</f>
        <v>0</v>
      </c>
      <c r="BN90" s="357">
        <f ca="1">IF(
COUNTIFS('Project Follow up - Base'!$S$20:$S$96,BN$2,'Project Follow up - Base'!$F$20:$F$96,$C90)&lt;= INDEX(List!$Q:$Q,MATCH(BN$2,List!$P:$P,0)),
0,
(COUNTIFS('Project Follow up - Base'!$S$20:$S$96,BN$2,'Project Follow up - Base'!$F$20:$F$96,$C90)
- INDEX(List!$Q:$Q,MATCH(BN$2,List!$P:$P,0)))
* INDEX(List!$R:$R,MATCH(BN$2,List!$P:$P,0)))</f>
        <v>0</v>
      </c>
      <c r="BO90" s="357">
        <f ca="1">IF(
COUNTIFS('Project Follow up - Base'!$S$20:$S$96,BO$2,'Project Follow up - Base'!$F$20:$F$96,$C90)&lt;= INDEX(List!$Q:$Q,MATCH(BO$2,List!$P:$P,0)),
0,
(COUNTIFS('Project Follow up - Base'!$S$20:$S$96,BO$2,'Project Follow up - Base'!$F$20:$F$96,$C90)
- INDEX(List!$Q:$Q,MATCH(BO$2,List!$P:$P,0)))
* INDEX(List!$R:$R,MATCH(BO$2,List!$P:$P,0)))</f>
        <v>0</v>
      </c>
      <c r="BP90" s="357">
        <f ca="1">IF(
COUNTIFS('Project Follow up - Base'!$S$20:$S$96,BP$2,'Project Follow up - Base'!$F$20:$F$96,$C90)&lt;= INDEX(List!$Q:$Q,MATCH(BP$2,List!$P:$P,0)),
0,
(COUNTIFS('Project Follow up - Base'!$S$20:$S$96,BP$2,'Project Follow up - Base'!$F$20:$F$96,$C90)
- INDEX(List!$Q:$Q,MATCH(BP$2,List!$P:$P,0)))
* INDEX(List!$R:$R,MATCH(BP$2,List!$P:$P,0)))</f>
        <v>0</v>
      </c>
      <c r="BQ90" s="357">
        <f ca="1">IF(
COUNTIFS('Project Follow up - Base'!$S$20:$S$96,BQ$2,'Project Follow up - Base'!$F$20:$F$96,$C90)&lt;= INDEX(List!$Q:$Q,MATCH(BQ$2,List!$P:$P,0)),
0,
(COUNTIFS('Project Follow up - Base'!$S$20:$S$96,BQ$2,'Project Follow up - Base'!$F$20:$F$96,$C90)
- INDEX(List!$Q:$Q,MATCH(BQ$2,List!$P:$P,0)))
* INDEX(List!$R:$R,MATCH(BQ$2,List!$P:$P,0)))</f>
        <v>0</v>
      </c>
      <c r="BR90" s="357">
        <f ca="1">IF(
COUNTIFS('Project Follow up - Base'!$S$20:$S$96,BR$2,'Project Follow up - Base'!$F$20:$F$96,$C90)&lt;= INDEX(List!$Q:$Q,MATCH(BR$2,List!$P:$P,0)),
0,
(COUNTIFS('Project Follow up - Base'!$S$20:$S$96,BR$2,'Project Follow up - Base'!$F$20:$F$96,$C90)
- INDEX(List!$Q:$Q,MATCH(BR$2,List!$P:$P,0)))
* INDEX(List!$R:$R,MATCH(BR$2,List!$P:$P,0)))</f>
        <v>0</v>
      </c>
      <c r="BS90" s="357">
        <f ca="1">IF(
COUNTIFS('Project Follow up - Base'!$S$20:$S$96,BS$2,'Project Follow up - Base'!$F$20:$F$96,$C90)&lt;= INDEX(List!$Q:$Q,MATCH(BS$2,List!$P:$P,0)),
0,
(COUNTIFS('Project Follow up - Base'!$S$20:$S$96,BS$2,'Project Follow up - Base'!$F$20:$F$96,$C90)
- INDEX(List!$Q:$Q,MATCH(BS$2,List!$P:$P,0)))
* INDEX(List!$R:$R,MATCH(BS$2,List!$P:$P,0)))</f>
        <v>0</v>
      </c>
      <c r="BT90" s="357">
        <f ca="1">IF(
COUNTIFS('Project Follow up - Base'!$S$20:$S$96,BT$2,'Project Follow up - Base'!$F$20:$F$96,$C90)&lt;= INDEX(List!$Q:$Q,MATCH(BT$2,List!$P:$P,0)),
0,
(COUNTIFS('Project Follow up - Base'!$S$20:$S$96,BT$2,'Project Follow up - Base'!$F$20:$F$96,$C90)
- INDEX(List!$Q:$Q,MATCH(BT$2,List!$P:$P,0)))
* INDEX(List!$R:$R,MATCH(BT$2,List!$P:$P,0)))</f>
        <v>0</v>
      </c>
      <c r="BU90" s="357">
        <f ca="1">IF(
COUNTIFS('Project Follow up - Base'!$S$20:$S$96,BU$2,'Project Follow up - Base'!$F$20:$F$96,$C90)&lt;= INDEX(List!$Q:$Q,MATCH(BU$2,List!$P:$P,0)),
0,
(COUNTIFS('Project Follow up - Base'!$S$20:$S$96,BU$2,'Project Follow up - Base'!$F$20:$F$96,$C90)
- INDEX(List!$Q:$Q,MATCH(BU$2,List!$P:$P,0)))
* INDEX(List!$R:$R,MATCH(BU$2,List!$P:$P,0)))</f>
        <v>0</v>
      </c>
      <c r="BV90" s="357">
        <f ca="1">IF(
COUNTIFS('Project Follow up - Base'!$S$20:$S$96,BV$2,'Project Follow up - Base'!$F$20:$F$96,$C90)&lt;= INDEX(List!$Q:$Q,MATCH(BV$2,List!$P:$P,0)),
0,
(COUNTIFS('Project Follow up - Base'!$S$20:$S$96,BV$2,'Project Follow up - Base'!$F$20:$F$96,$C90)
- INDEX(List!$Q:$Q,MATCH(BV$2,List!$P:$P,0)))
* INDEX(List!$R:$R,MATCH(BV$2,List!$P:$P,0)))</f>
        <v>0</v>
      </c>
      <c r="BW90" s="357">
        <f ca="1">IF(
COUNTIFS('Project Follow up - Base'!$S$20:$S$96,BW$2,'Project Follow up - Base'!$F$20:$F$96,$C90)&lt;= INDEX(List!$Q:$Q,MATCH(BW$2,List!$P:$P,0)),
0,
(COUNTIFS('Project Follow up - Base'!$S$20:$S$96,BW$2,'Project Follow up - Base'!$F$20:$F$96,$C90)
- INDEX(List!$Q:$Q,MATCH(BW$2,List!$P:$P,0)))
* INDEX(List!$R:$R,MATCH(BW$2,List!$P:$P,0)))</f>
        <v>0</v>
      </c>
      <c r="BX90" s="357">
        <f ca="1">IF(
COUNTIFS('Project Follow up - Base'!$S$20:$S$96,BX$2,'Project Follow up - Base'!$F$20:$F$96,$C90)&lt;= INDEX(List!$Q:$Q,MATCH(BX$2,List!$P:$P,0)),
0,
(COUNTIFS('Project Follow up - Base'!$S$20:$S$96,BX$2,'Project Follow up - Base'!$F$20:$F$96,$C90)
- INDEX(List!$Q:$Q,MATCH(BX$2,List!$P:$P,0)))
* INDEX(List!$R:$R,MATCH(BX$2,List!$P:$P,0)))</f>
        <v>0</v>
      </c>
      <c r="BY90" s="357">
        <f ca="1">IF(
COUNTIFS('Project Follow up - Base'!$S$20:$S$96,BY$2,'Project Follow up - Base'!$F$20:$F$96,$C90)&lt;= INDEX(List!$Q:$Q,MATCH(BY$2,List!$P:$P,0)),
0,
(COUNTIFS('Project Follow up - Base'!$S$20:$S$96,BY$2,'Project Follow up - Base'!$F$20:$F$96,$C90)
- INDEX(List!$Q:$Q,MATCH(BY$2,List!$P:$P,0)))
* INDEX(List!$R:$R,MATCH(BY$2,List!$P:$P,0)))</f>
        <v>0</v>
      </c>
      <c r="BZ90" s="357">
        <f ca="1">IF(
COUNTIFS('Project Follow up - Base'!$S$20:$S$96,BZ$2,'Project Follow up - Base'!$F$20:$F$96,$C90)&lt;= INDEX(List!$Q:$Q,MATCH(BZ$2,List!$P:$P,0)),
0,
(COUNTIFS('Project Follow up - Base'!$S$20:$S$96,BZ$2,'Project Follow up - Base'!$F$20:$F$96,$C90)
- INDEX(List!$Q:$Q,MATCH(BZ$2,List!$P:$P,0)))
* INDEX(List!$R:$R,MATCH(BZ$2,List!$P:$P,0)))</f>
        <v>0</v>
      </c>
      <c r="CA90" s="357">
        <f ca="1">IF(
COUNTIFS('Project Follow up - Base'!$S$20:$S$96,CA$2,'Project Follow up - Base'!$F$20:$F$96,$C90)&lt;= INDEX(List!$Q:$Q,MATCH(CA$2,List!$P:$P,0)),
0,
(COUNTIFS('Project Follow up - Base'!$S$20:$S$96,CA$2,'Project Follow up - Base'!$F$20:$F$96,$C90)
- INDEX(List!$Q:$Q,MATCH(CA$2,List!$P:$P,0)))
* INDEX(List!$R:$R,MATCH(CA$2,List!$P:$P,0)))</f>
        <v>0</v>
      </c>
      <c r="CB90" s="357">
        <f ca="1">IF(
COUNTIFS('Project Follow up - Base'!$S$20:$S$96,CB$2,'Project Follow up - Base'!$F$20:$F$96,$C90)&lt;= INDEX(List!$Q:$Q,MATCH(CB$2,List!$P:$P,0)),
0,
(COUNTIFS('Project Follow up - Base'!$S$20:$S$96,CB$2,'Project Follow up - Base'!$F$20:$F$96,$C90)
- INDEX(List!$Q:$Q,MATCH(CB$2,List!$P:$P,0)))
* INDEX(List!$R:$R,MATCH(CB$2,List!$P:$P,0)))</f>
        <v>0</v>
      </c>
      <c r="CC90" s="357">
        <f ca="1">IF(
COUNTIFS('Project Follow up - Base'!$S$20:$S$96,CC$2,'Project Follow up - Base'!$F$20:$F$96,$C90)&lt;= INDEX(List!$Q:$Q,MATCH(CC$2,List!$P:$P,0)),
0,
(COUNTIFS('Project Follow up - Base'!$S$20:$S$96,CC$2,'Project Follow up - Base'!$F$20:$F$96,$C90)
- INDEX(List!$Q:$Q,MATCH(CC$2,List!$P:$P,0)))
* INDEX(List!$R:$R,MATCH(CC$2,List!$P:$P,0)))</f>
        <v>0</v>
      </c>
      <c r="CD90" s="357">
        <f ca="1">IF(
COUNTIFS('Project Follow up - Base'!$S$20:$S$96,CD$2,'Project Follow up - Base'!$F$20:$F$96,$C90)&lt;= INDEX(List!$Q:$Q,MATCH(CD$2,List!$P:$P,0)),
0,
(COUNTIFS('Project Follow up - Base'!$S$20:$S$96,CD$2,'Project Follow up - Base'!$F$20:$F$96,$C90)
- INDEX(List!$Q:$Q,MATCH(CD$2,List!$P:$P,0)))
* INDEX(List!$R:$R,MATCH(CD$2,List!$P:$P,0)))</f>
        <v>0</v>
      </c>
      <c r="CE90" s="357">
        <f ca="1">IF(
COUNTIFS('Project Follow up - Base'!$S$20:$S$96,CE$2,'Project Follow up - Base'!$F$20:$F$96,$C90)&lt;= INDEX(List!$Q:$Q,MATCH(CE$2,List!$P:$P,0)),
0,
(COUNTIFS('Project Follow up - Base'!$S$20:$S$96,CE$2,'Project Follow up - Base'!$F$20:$F$96,$C90)
- INDEX(List!$Q:$Q,MATCH(CE$2,List!$P:$P,0)))
* INDEX(List!$R:$R,MATCH(CE$2,List!$P:$P,0)))</f>
        <v>0</v>
      </c>
      <c r="CF90" s="357">
        <f ca="1">IF(
COUNTIFS('Project Follow up - Base'!$S$20:$S$96,CF$2,'Project Follow up - Base'!$F$20:$F$96,$C90)&lt;= INDEX(List!$Q:$Q,MATCH(CF$2,List!$P:$P,0)),
0,
(COUNTIFS('Project Follow up - Base'!$S$20:$S$96,CF$2,'Project Follow up - Base'!$F$20:$F$96,$C90)
- INDEX(List!$Q:$Q,MATCH(CF$2,List!$P:$P,0)))
* INDEX(List!$R:$R,MATCH(CF$2,List!$P:$P,0)))</f>
        <v>0</v>
      </c>
      <c r="CG90" s="357">
        <f ca="1">IF(
COUNTIFS('Project Follow up - Base'!$S$20:$S$96,CG$2,'Project Follow up - Base'!$F$20:$F$96,$C90)&lt;= INDEX(List!$Q:$Q,MATCH(CG$2,List!$P:$P,0)),
0,
(COUNTIFS('Project Follow up - Base'!$S$20:$S$96,CG$2,'Project Follow up - Base'!$F$20:$F$96,$C90)
- INDEX(List!$Q:$Q,MATCH(CG$2,List!$P:$P,0)))
* INDEX(List!$R:$R,MATCH(CG$2,List!$P:$P,0)))</f>
        <v>0</v>
      </c>
      <c r="CH90" s="357">
        <f ca="1">IF(
COUNTIFS('Project Follow up - Base'!$S$20:$S$96,CH$2,'Project Follow up - Base'!$F$20:$F$96,$C90)&lt;= INDEX(List!$Q:$Q,MATCH(CH$2,List!$P:$P,0)),
0,
(COUNTIFS('Project Follow up - Base'!$S$20:$S$96,CH$2,'Project Follow up - Base'!$F$20:$F$96,$C90)
- INDEX(List!$Q:$Q,MATCH(CH$2,List!$P:$P,0)))
* INDEX(List!$R:$R,MATCH(CH$2,List!$P:$P,0)))</f>
        <v>0</v>
      </c>
      <c r="CI90" s="357">
        <f ca="1">IF(
COUNTIFS('Project Follow up - Base'!$S$20:$S$96,CI$2,'Project Follow up - Base'!$F$20:$F$96,$C90)&lt;= INDEX(List!$Q:$Q,MATCH(CI$2,List!$P:$P,0)),
0,
(COUNTIFS('Project Follow up - Base'!$S$20:$S$96,CI$2,'Project Follow up - Base'!$F$20:$F$96,$C90)
- INDEX(List!$Q:$Q,MATCH(CI$2,List!$P:$P,0)))
* INDEX(List!$R:$R,MATCH(CI$2,List!$P:$P,0)))</f>
        <v>0</v>
      </c>
      <c r="CJ90" s="357">
        <f ca="1">IF(
COUNTIFS('Project Follow up - Base'!$S$20:$S$96,CJ$2,'Project Follow up - Base'!$F$20:$F$96,$C90)&lt;= INDEX(List!$Q:$Q,MATCH(CJ$2,List!$P:$P,0)),
0,
(COUNTIFS('Project Follow up - Base'!$S$20:$S$96,CJ$2,'Project Follow up - Base'!$F$20:$F$96,$C90)
- INDEX(List!$Q:$Q,MATCH(CJ$2,List!$P:$P,0)))
* INDEX(List!$R:$R,MATCH(CJ$2,List!$P:$P,0)))</f>
        <v>0</v>
      </c>
      <c r="CK90" s="357">
        <f ca="1">IF(
COUNTIFS('Project Follow up - Base'!$S$20:$S$96,CK$2,'Project Follow up - Base'!$F$20:$F$96,$C90)&lt;= INDEX(List!$Q:$Q,MATCH(CK$2,List!$P:$P,0)),
0,
(COUNTIFS('Project Follow up - Base'!$S$20:$S$96,CK$2,'Project Follow up - Base'!$F$20:$F$96,$C90)
- INDEX(List!$Q:$Q,MATCH(CK$2,List!$P:$P,0)))
* INDEX(List!$R:$R,MATCH(CK$2,List!$P:$P,0)))</f>
        <v>0</v>
      </c>
      <c r="CL90" s="357">
        <f ca="1">IF(
COUNTIFS('Project Follow up - Base'!$S$20:$S$96,CL$2,'Project Follow up - Base'!$F$20:$F$96,$C90)&lt;= INDEX(List!$Q:$Q,MATCH(CL$2,List!$P:$P,0)),
0,
(COUNTIFS('Project Follow up - Base'!$S$20:$S$96,CL$2,'Project Follow up - Base'!$F$20:$F$96,$C90)
- INDEX(List!$Q:$Q,MATCH(CL$2,List!$P:$P,0)))
* INDEX(List!$R:$R,MATCH(CL$2,List!$P:$P,0)))</f>
        <v>0</v>
      </c>
      <c r="CM90" s="357">
        <f ca="1">IF(
COUNTIFS('Project Follow up - Base'!$S$20:$S$96,CM$2,'Project Follow up - Base'!$F$20:$F$96,$C90)&lt;= INDEX(List!$Q:$Q,MATCH(CM$2,List!$P:$P,0)),
0,
(COUNTIFS('Project Follow up - Base'!$S$20:$S$96,CM$2,'Project Follow up - Base'!$F$20:$F$96,$C90)
- INDEX(List!$Q:$Q,MATCH(CM$2,List!$P:$P,0)))
* INDEX(List!$R:$R,MATCH(CM$2,List!$P:$P,0)))</f>
        <v>0</v>
      </c>
      <c r="CN90" s="357">
        <f ca="1">IF(
COUNTIFS('Project Follow up - Base'!$S$20:$S$96,CN$2,'Project Follow up - Base'!$F$20:$F$96,$C90)&lt;= INDEX(List!$Q:$Q,MATCH(CN$2,List!$P:$P,0)),
0,
(COUNTIFS('Project Follow up - Base'!$S$20:$S$96,CN$2,'Project Follow up - Base'!$F$20:$F$96,$C90)
- INDEX(List!$Q:$Q,MATCH(CN$2,List!$P:$P,0)))
* INDEX(List!$R:$R,MATCH(CN$2,List!$P:$P,0)))</f>
        <v>0</v>
      </c>
      <c r="CO90" s="357">
        <f ca="1">IF(
COUNTIFS('Project Follow up - Base'!$S$20:$S$96,CO$2,'Project Follow up - Base'!$F$20:$F$96,$C90)&lt;= INDEX(List!$Q:$Q,MATCH(CO$2,List!$P:$P,0)),
0,
(COUNTIFS('Project Follow up - Base'!$S$20:$S$96,CO$2,'Project Follow up - Base'!$F$20:$F$96,$C90)
- INDEX(List!$Q:$Q,MATCH(CO$2,List!$P:$P,0)))
* INDEX(List!$R:$R,MATCH(CO$2,List!$P:$P,0)))</f>
        <v>0</v>
      </c>
      <c r="CP90" s="357">
        <f ca="1">IF(
COUNTIFS('Project Follow up - Base'!$S$20:$S$96,CP$2,'Project Follow up - Base'!$F$20:$F$96,$C90)&lt;= INDEX(List!$Q:$Q,MATCH(CP$2,List!$P:$P,0)),
0,
(COUNTIFS('Project Follow up - Base'!$S$20:$S$96,CP$2,'Project Follow up - Base'!$F$20:$F$96,$C90)
- INDEX(List!$Q:$Q,MATCH(CP$2,List!$P:$P,0)))
* INDEX(List!$R:$R,MATCH(CP$2,List!$P:$P,0)))</f>
        <v>0</v>
      </c>
      <c r="CQ90" s="357">
        <f ca="1">IF(
COUNTIFS('Project Follow up - Base'!$S$20:$S$96,CQ$2,'Project Follow up - Base'!$F$20:$F$96,$C90)&lt;= INDEX(List!$Q:$Q,MATCH(CQ$2,List!$P:$P,0)),
0,
(COUNTIFS('Project Follow up - Base'!$S$20:$S$96,CQ$2,'Project Follow up - Base'!$F$20:$F$96,$C90)
- INDEX(List!$Q:$Q,MATCH(CQ$2,List!$P:$P,0)))
* INDEX(List!$R:$R,MATCH(CQ$2,List!$P:$P,0)))</f>
        <v>0</v>
      </c>
      <c r="CR90" s="357">
        <f ca="1">IF(
COUNTIFS('Project Follow up - Base'!$S$20:$S$96,CR$2,'Project Follow up - Base'!$F$20:$F$96,$C90)&lt;= INDEX(List!$Q:$Q,MATCH(CR$2,List!$P:$P,0)),
0,
(COUNTIFS('Project Follow up - Base'!$S$20:$S$96,CR$2,'Project Follow up - Base'!$F$20:$F$96,$C90)
- INDEX(List!$Q:$Q,MATCH(CR$2,List!$P:$P,0)))
* INDEX(List!$R:$R,MATCH(CR$2,List!$P:$P,0)))</f>
        <v>0</v>
      </c>
      <c r="CS90" s="357">
        <f ca="1">IF(
COUNTIFS('Project Follow up - Base'!$S$20:$S$96,CS$2,'Project Follow up - Base'!$F$20:$F$96,$C90)&lt;= INDEX(List!$Q:$Q,MATCH(CS$2,List!$P:$P,0)),
0,
(COUNTIFS('Project Follow up - Base'!$S$20:$S$96,CS$2,'Project Follow up - Base'!$F$20:$F$96,$C90)
- INDEX(List!$Q:$Q,MATCH(CS$2,List!$P:$P,0)))
* INDEX(List!$R:$R,MATCH(CS$2,List!$P:$P,0)))</f>
        <v>0</v>
      </c>
      <c r="CT90" s="357">
        <f ca="1">IF(
COUNTIFS('Project Follow up - Base'!$S$20:$S$96,CT$2,'Project Follow up - Base'!$F$20:$F$96,$C90)&lt;= INDEX(List!$Q:$Q,MATCH(CT$2,List!$P:$P,0)),
0,
(COUNTIFS('Project Follow up - Base'!$S$20:$S$96,CT$2,'Project Follow up - Base'!$F$20:$F$96,$C90)
- INDEX(List!$Q:$Q,MATCH(CT$2,List!$P:$P,0)))
* INDEX(List!$R:$R,MATCH(CT$2,List!$P:$P,0)))</f>
        <v>0</v>
      </c>
      <c r="CU90" s="357">
        <f ca="1">IF(
COUNTIFS('Project Follow up - Base'!$S$20:$S$96,CU$2,'Project Follow up - Base'!$F$20:$F$96,$C90)&lt;= INDEX(List!$Q:$Q,MATCH(CU$2,List!$P:$P,0)),
0,
(COUNTIFS('Project Follow up - Base'!$S$20:$S$96,CU$2,'Project Follow up - Base'!$F$20:$F$96,$C90)
- INDEX(List!$Q:$Q,MATCH(CU$2,List!$P:$P,0)))
* INDEX(List!$R:$R,MATCH(CU$2,List!$P:$P,0)))</f>
        <v>0</v>
      </c>
      <c r="CV90" s="357">
        <f ca="1">IF(
COUNTIFS('Project Follow up - Base'!$S$20:$S$96,CV$2,'Project Follow up - Base'!$F$20:$F$96,$C90)&lt;= INDEX(List!$Q:$Q,MATCH(CV$2,List!$P:$P,0)),
0,
(COUNTIFS('Project Follow up - Base'!$S$20:$S$96,CV$2,'Project Follow up - Base'!$F$20:$F$96,$C90)
- INDEX(List!$Q:$Q,MATCH(CV$2,List!$P:$P,0)))
* INDEX(List!$R:$R,MATCH(CV$2,List!$P:$P,0)))</f>
        <v>0</v>
      </c>
      <c r="CW90" s="357">
        <f ca="1">IF(
COUNTIFS('Project Follow up - Base'!$S$20:$S$96,CW$2,'Project Follow up - Base'!$F$20:$F$96,$C90)&lt;= INDEX(List!$Q:$Q,MATCH(CW$2,List!$P:$P,0)),
0,
(COUNTIFS('Project Follow up - Base'!$S$20:$S$96,CW$2,'Project Follow up - Base'!$F$20:$F$96,$C90)
- INDEX(List!$Q:$Q,MATCH(CW$2,List!$P:$P,0)))
* INDEX(List!$R:$R,MATCH(CW$2,List!$P:$P,0)))</f>
        <v>0</v>
      </c>
      <c r="CX90" s="357">
        <f ca="1">IF(
COUNTIFS('Project Follow up - Base'!$S$20:$S$96,CX$2,'Project Follow up - Base'!$F$20:$F$96,$C90)&lt;= INDEX(List!$Q:$Q,MATCH(CX$2,List!$P:$P,0)),
0,
(COUNTIFS('Project Follow up - Base'!$S$20:$S$96,CX$2,'Project Follow up - Base'!$F$20:$F$96,$C90)
- INDEX(List!$Q:$Q,MATCH(CX$2,List!$P:$P,0)))
* INDEX(List!$R:$R,MATCH(CX$2,List!$P:$P,0)))</f>
        <v>0</v>
      </c>
      <c r="CY90" s="357">
        <f ca="1">IF(
COUNTIFS('Project Follow up - Base'!$S$20:$S$96,CY$2,'Project Follow up - Base'!$F$20:$F$96,$C90)&lt;= INDEX(List!$Q:$Q,MATCH(CY$2,List!$P:$P,0)),
0,
(COUNTIFS('Project Follow up - Base'!$S$20:$S$96,CY$2,'Project Follow up - Base'!$F$20:$F$96,$C90)
- INDEX(List!$Q:$Q,MATCH(CY$2,List!$P:$P,0)))
* INDEX(List!$R:$R,MATCH(CY$2,List!$P:$P,0)))</f>
        <v>0</v>
      </c>
      <c r="CZ90" s="357">
        <f ca="1">IF(
COUNTIFS('Project Follow up - Base'!$S$20:$S$96,CZ$2,'Project Follow up - Base'!$F$20:$F$96,$C90)&lt;= INDEX(List!$Q:$Q,MATCH(CZ$2,List!$P:$P,0)),
0,
(COUNTIFS('Project Follow up - Base'!$S$20:$S$96,CZ$2,'Project Follow up - Base'!$F$20:$F$96,$C90)
- INDEX(List!$Q:$Q,MATCH(CZ$2,List!$P:$P,0)))
* INDEX(List!$R:$R,MATCH(CZ$2,List!$P:$P,0)))</f>
        <v>0</v>
      </c>
      <c r="DA90" s="357">
        <f ca="1">IF(
COUNTIFS('Project Follow up - Base'!$S$20:$S$96,DA$2,'Project Follow up - Base'!$F$20:$F$96,$C90)&lt;= INDEX(List!$Q:$Q,MATCH(DA$2,List!$P:$P,0)),
0,
(COUNTIFS('Project Follow up - Base'!$S$20:$S$96,DA$2,'Project Follow up - Base'!$F$20:$F$96,$C90)
- INDEX(List!$Q:$Q,MATCH(DA$2,List!$P:$P,0)))
* INDEX(List!$R:$R,MATCH(DA$2,List!$P:$P,0)))</f>
        <v>0</v>
      </c>
      <c r="DB90" s="357">
        <f ca="1">IF(
COUNTIFS('Project Follow up - Base'!$S$20:$S$96,DB$2,'Project Follow up - Base'!$F$20:$F$96,$C90)&lt;= INDEX(List!$Q:$Q,MATCH(DB$2,List!$P:$P,0)),
0,
(COUNTIFS('Project Follow up - Base'!$S$20:$S$96,DB$2,'Project Follow up - Base'!$F$20:$F$96,$C90)
- INDEX(List!$Q:$Q,MATCH(DB$2,List!$P:$P,0)))
* INDEX(List!$R:$R,MATCH(DB$2,List!$P:$P,0)))</f>
        <v>0</v>
      </c>
    </row>
    <row r="91" spans="1:106" x14ac:dyDescent="0.2">
      <c r="A91" s="353">
        <f>COUNTIF('Project Follow up - Base'!$F$20:$F$96,C91)</f>
        <v>0</v>
      </c>
      <c r="B91" s="353">
        <f>'Employees Summary'!B92</f>
        <v>0</v>
      </c>
      <c r="C91" s="353">
        <f>'Employees Summary'!C92</f>
        <v>0</v>
      </c>
      <c r="D91" s="354" t="str">
        <f>IF(C91=0,"", IF(A91&gt;0,1-(G91*[1]KPI!$C$3)-(H91*[1]KPI!$C$4),""))</f>
        <v/>
      </c>
      <c r="E91" s="365" t="str">
        <f>IF(OR(C91='Project Follow up - Base'!$D$17,C91='Project Follow up - Base'!$D$38,C91='Project Follow up - Base'!$D$74), IF(SUMIF(B:B,B91,A:A)=0,"", AVERAGEIF(B:B,B91,D:D)),"")</f>
        <v/>
      </c>
      <c r="F91" s="366">
        <f>SUMIF('Project Follow up - Base'!$F$20:$F$102,'Employees KPIs'!C91,'Project Follow up - Base'!$AA$20:$AA$102)</f>
        <v>0</v>
      </c>
      <c r="G91" s="355">
        <f>IF( F91=0,
   0,
   IF(
     F91-
     [1]KPI!$F$3
     &lt;0,0,
     F91-
     [1]KPI!$F$3
    )*
     [1]KPI!$G$3
)</f>
        <v>0</v>
      </c>
      <c r="H91" s="355">
        <f t="shared" ca="1" si="1"/>
        <v>0</v>
      </c>
      <c r="I91" s="356">
        <f ca="1">IF(
COUNTIFS('Project Follow up - Base'!$S$20:$S$96,I$2,'Project Follow up - Base'!$F$20:$F$96,$C91)&lt;= INDEX(List!$Q:$Q,MATCH(I$2,List!$P:$P,0)),
0,
(COUNTIFS('Project Follow up - Base'!$S$20:$S$96,I$2,'Project Follow up - Base'!$F$20:$F$96,$C91)
- INDEX(List!$Q:$Q,MATCH(I$2,List!$P:$P,0)))
* INDEX(List!$R:$R,MATCH(I$2,List!$P:$P,0)))</f>
        <v>0</v>
      </c>
      <c r="J91" s="357">
        <f ca="1">IF(
COUNTIFS('Project Follow up - Base'!$S$20:$S$96,J$2,'Project Follow up - Base'!$F$20:$F$96,$C91)&lt;= INDEX(List!$Q:$Q,MATCH(J$2,List!$P:$P,0)),
0,
(COUNTIFS('Project Follow up - Base'!$S$20:$S$96,J$2,'Project Follow up - Base'!$F$20:$F$96,$C91)
- INDEX(List!$Q:$Q,MATCH(J$2,List!$P:$P,0)))
* INDEX(List!$R:$R,MATCH(J$2,List!$P:$P,0)))</f>
        <v>0</v>
      </c>
      <c r="K91" s="357">
        <f ca="1">IF(
COUNTIFS('Project Follow up - Base'!$S$20:$S$96,K$2,'Project Follow up - Base'!$F$20:$F$96,$C91)&lt;= INDEX(List!$Q:$Q,MATCH(K$2,List!$P:$P,0)),
0,
(COUNTIFS('Project Follow up - Base'!$S$20:$S$96,K$2,'Project Follow up - Base'!$F$20:$F$96,$C91)
- INDEX(List!$Q:$Q,MATCH(K$2,List!$P:$P,0)))
* INDEX(List!$R:$R,MATCH(K$2,List!$P:$P,0)))</f>
        <v>0</v>
      </c>
      <c r="L91" s="357">
        <f ca="1">IF(
COUNTIFS('Project Follow up - Base'!$S$20:$S$96,L$2,'Project Follow up - Base'!$F$20:$F$96,$C91)&lt;= INDEX(List!$Q:$Q,MATCH(L$2,List!$P:$P,0)),
0,
(COUNTIFS('Project Follow up - Base'!$S$20:$S$96,L$2,'Project Follow up - Base'!$F$20:$F$96,$C91)
- INDEX(List!$Q:$Q,MATCH(L$2,List!$P:$P,0)))
* INDEX(List!$R:$R,MATCH(L$2,List!$P:$P,0)))</f>
        <v>0</v>
      </c>
      <c r="M91" s="357">
        <f ca="1">IF(
COUNTIFS('Project Follow up - Base'!$S$20:$S$96,M$2,'Project Follow up - Base'!$F$20:$F$96,$C91)&lt;= INDEX(List!$Q:$Q,MATCH(M$2,List!$P:$P,0)),
0,
(COUNTIFS('Project Follow up - Base'!$S$20:$S$96,M$2,'Project Follow up - Base'!$F$20:$F$96,$C91)
- INDEX(List!$Q:$Q,MATCH(M$2,List!$P:$P,0)))
* INDEX(List!$R:$R,MATCH(M$2,List!$P:$P,0)))</f>
        <v>0</v>
      </c>
      <c r="N91" s="357">
        <f ca="1">IF(
COUNTIFS('Project Follow up - Base'!$S$20:$S$96,N$2,'Project Follow up - Base'!$F$20:$F$96,$C91)&lt;= INDEX(List!$Q:$Q,MATCH(N$2,List!$P:$P,0)),
0,
(COUNTIFS('Project Follow up - Base'!$S$20:$S$96,N$2,'Project Follow up - Base'!$F$20:$F$96,$C91)
- INDEX(List!$Q:$Q,MATCH(N$2,List!$P:$P,0)))
* INDEX(List!$R:$R,MATCH(N$2,List!$P:$P,0)))</f>
        <v>0</v>
      </c>
      <c r="O91" s="357">
        <f ca="1">IF(
COUNTIFS('Project Follow up - Base'!$S$20:$S$96,O$2,'Project Follow up - Base'!$F$20:$F$96,$C91)&lt;= INDEX(List!$Q:$Q,MATCH(O$2,List!$P:$P,0)),
0,
(COUNTIFS('Project Follow up - Base'!$S$20:$S$96,O$2,'Project Follow up - Base'!$F$20:$F$96,$C91)
- INDEX(List!$Q:$Q,MATCH(O$2,List!$P:$P,0)))
* INDEX(List!$R:$R,MATCH(O$2,List!$P:$P,0)))</f>
        <v>0</v>
      </c>
      <c r="P91" s="357">
        <f ca="1">IF(
COUNTIFS('Project Follow up - Base'!$S$20:$S$96,P$2,'Project Follow up - Base'!$F$20:$F$96,$C91)&lt;= INDEX(List!$Q:$Q,MATCH(P$2,List!$P:$P,0)),
0,
(COUNTIFS('Project Follow up - Base'!$S$20:$S$96,P$2,'Project Follow up - Base'!$F$20:$F$96,$C91)
- INDEX(List!$Q:$Q,MATCH(P$2,List!$P:$P,0)))
* INDEX(List!$R:$R,MATCH(P$2,List!$P:$P,0)))</f>
        <v>0</v>
      </c>
      <c r="Q91" s="357">
        <f ca="1">IF(
COUNTIFS('Project Follow up - Base'!$S$20:$S$96,Q$2,'Project Follow up - Base'!$F$20:$F$96,$C91)&lt;= INDEX(List!$Q:$Q,MATCH(Q$2,List!$P:$P,0)),
0,
(COUNTIFS('Project Follow up - Base'!$S$20:$S$96,Q$2,'Project Follow up - Base'!$F$20:$F$96,$C91)
- INDEX(List!$Q:$Q,MATCH(Q$2,List!$P:$P,0)))
* INDEX(List!$R:$R,MATCH(Q$2,List!$P:$P,0)))</f>
        <v>0</v>
      </c>
      <c r="R91" s="357">
        <f ca="1">IF(
COUNTIFS('Project Follow up - Base'!$S$20:$S$96,R$2,'Project Follow up - Base'!$F$20:$F$96,$C91)&lt;= INDEX(List!$Q:$Q,MATCH(R$2,List!$P:$P,0)),
0,
(COUNTIFS('Project Follow up - Base'!$S$20:$S$96,R$2,'Project Follow up - Base'!$F$20:$F$96,$C91)
- INDEX(List!$Q:$Q,MATCH(R$2,List!$P:$P,0)))
* INDEX(List!$R:$R,MATCH(R$2,List!$P:$P,0)))</f>
        <v>0</v>
      </c>
      <c r="S91" s="357">
        <f ca="1">IF(
COUNTIFS('Project Follow up - Base'!$S$20:$S$96,S$2,'Project Follow up - Base'!$F$20:$F$96,$C91)&lt;= INDEX(List!$Q:$Q,MATCH(S$2,List!$P:$P,0)),
0,
(COUNTIFS('Project Follow up - Base'!$S$20:$S$96,S$2,'Project Follow up - Base'!$F$20:$F$96,$C91)
- INDEX(List!$Q:$Q,MATCH(S$2,List!$P:$P,0)))
* INDEX(List!$R:$R,MATCH(S$2,List!$P:$P,0)))</f>
        <v>0</v>
      </c>
      <c r="T91" s="357">
        <f ca="1">IF(
COUNTIFS('Project Follow up - Base'!$S$20:$S$96,T$2,'Project Follow up - Base'!$F$20:$F$96,$C91)&lt;= INDEX(List!$Q:$Q,MATCH(T$2,List!$P:$P,0)),
0,
(COUNTIFS('Project Follow up - Base'!$S$20:$S$96,T$2,'Project Follow up - Base'!$F$20:$F$96,$C91)
- INDEX(List!$Q:$Q,MATCH(T$2,List!$P:$P,0)))
* INDEX(List!$R:$R,MATCH(T$2,List!$P:$P,0)))</f>
        <v>0</v>
      </c>
      <c r="U91" s="357">
        <f ca="1">IF(
COUNTIFS('Project Follow up - Base'!$S$20:$S$96,U$2,'Project Follow up - Base'!$F$20:$F$96,$C91)&lt;= INDEX(List!$Q:$Q,MATCH(U$2,List!$P:$P,0)),
0,
(COUNTIFS('Project Follow up - Base'!$S$20:$S$96,U$2,'Project Follow up - Base'!$F$20:$F$96,$C91)
- INDEX(List!$Q:$Q,MATCH(U$2,List!$P:$P,0)))
* INDEX(List!$R:$R,MATCH(U$2,List!$P:$P,0)))</f>
        <v>0</v>
      </c>
      <c r="V91" s="357">
        <f ca="1">IF(
COUNTIFS('Project Follow up - Base'!$S$20:$S$96,V$2,'Project Follow up - Base'!$F$20:$F$96,$C91)&lt;= INDEX(List!$Q:$Q,MATCH(V$2,List!$P:$P,0)),
0,
(COUNTIFS('Project Follow up - Base'!$S$20:$S$96,V$2,'Project Follow up - Base'!$F$20:$F$96,$C91)
- INDEX(List!$Q:$Q,MATCH(V$2,List!$P:$P,0)))
* INDEX(List!$R:$R,MATCH(V$2,List!$P:$P,0)))</f>
        <v>0</v>
      </c>
      <c r="W91" s="357">
        <f ca="1">IF(
COUNTIFS('Project Follow up - Base'!$S$20:$S$96,W$2,'Project Follow up - Base'!$F$20:$F$96,$C91)&lt;= INDEX(List!$Q:$Q,MATCH(W$2,List!$P:$P,0)),
0,
(COUNTIFS('Project Follow up - Base'!$S$20:$S$96,W$2,'Project Follow up - Base'!$F$20:$F$96,$C91)
- INDEX(List!$Q:$Q,MATCH(W$2,List!$P:$P,0)))
* INDEX(List!$R:$R,MATCH(W$2,List!$P:$P,0)))</f>
        <v>0</v>
      </c>
      <c r="X91" s="357">
        <f ca="1">IF(
COUNTIFS('Project Follow up - Base'!$S$20:$S$96,X$2,'Project Follow up - Base'!$F$20:$F$96,$C91)&lt;= INDEX(List!$Q:$Q,MATCH(X$2,List!$P:$P,0)),
0,
(COUNTIFS('Project Follow up - Base'!$S$20:$S$96,X$2,'Project Follow up - Base'!$F$20:$F$96,$C91)
- INDEX(List!$Q:$Q,MATCH(X$2,List!$P:$P,0)))
* INDEX(List!$R:$R,MATCH(X$2,List!$P:$P,0)))</f>
        <v>0</v>
      </c>
      <c r="Y91" s="357">
        <f ca="1">IF(
COUNTIFS('Project Follow up - Base'!$S$20:$S$96,Y$2,'Project Follow up - Base'!$F$20:$F$96,$C91)&lt;= INDEX(List!$Q:$Q,MATCH(Y$2,List!$P:$P,0)),
0,
(COUNTIFS('Project Follow up - Base'!$S$20:$S$96,Y$2,'Project Follow up - Base'!$F$20:$F$96,$C91)
- INDEX(List!$Q:$Q,MATCH(Y$2,List!$P:$P,0)))
* INDEX(List!$R:$R,MATCH(Y$2,List!$P:$P,0)))</f>
        <v>0</v>
      </c>
      <c r="Z91" s="357">
        <f ca="1">IF(
COUNTIFS('Project Follow up - Base'!$S$20:$S$96,Z$2,'Project Follow up - Base'!$F$20:$F$96,$C91)&lt;= INDEX(List!$Q:$Q,MATCH(Z$2,List!$P:$P,0)),
0,
(COUNTIFS('Project Follow up - Base'!$S$20:$S$96,Z$2,'Project Follow up - Base'!$F$20:$F$96,$C91)
- INDEX(List!$Q:$Q,MATCH(Z$2,List!$P:$P,0)))
* INDEX(List!$R:$R,MATCH(Z$2,List!$P:$P,0)))</f>
        <v>0</v>
      </c>
      <c r="AA91" s="357">
        <f ca="1">IF(
COUNTIFS('Project Follow up - Base'!$S$20:$S$96,AA$2,'Project Follow up - Base'!$F$20:$F$96,$C91)&lt;= INDEX(List!$Q:$Q,MATCH(AA$2,List!$P:$P,0)),
0,
(COUNTIFS('Project Follow up - Base'!$S$20:$S$96,AA$2,'Project Follow up - Base'!$F$20:$F$96,$C91)
- INDEX(List!$Q:$Q,MATCH(AA$2,List!$P:$P,0)))
* INDEX(List!$R:$R,MATCH(AA$2,List!$P:$P,0)))</f>
        <v>0</v>
      </c>
      <c r="AB91" s="357">
        <f ca="1">IF(
COUNTIFS('Project Follow up - Base'!$S$20:$S$96,AB$2,'Project Follow up - Base'!$F$20:$F$96,$C91)&lt;= INDEX(List!$Q:$Q,MATCH(AB$2,List!$P:$P,0)),
0,
(COUNTIFS('Project Follow up - Base'!$S$20:$S$96,AB$2,'Project Follow up - Base'!$F$20:$F$96,$C91)
- INDEX(List!$Q:$Q,MATCH(AB$2,List!$P:$P,0)))
* INDEX(List!$R:$R,MATCH(AB$2,List!$P:$P,0)))</f>
        <v>0</v>
      </c>
      <c r="AC91" s="357">
        <f ca="1">IF(
COUNTIFS('Project Follow up - Base'!$S$20:$S$96,AC$2,'Project Follow up - Base'!$F$20:$F$96,$C91)&lt;= INDEX(List!$Q:$Q,MATCH(AC$2,List!$P:$P,0)),
0,
(COUNTIFS('Project Follow up - Base'!$S$20:$S$96,AC$2,'Project Follow up - Base'!$F$20:$F$96,$C91)
- INDEX(List!$Q:$Q,MATCH(AC$2,List!$P:$P,0)))
* INDEX(List!$R:$R,MATCH(AC$2,List!$P:$P,0)))</f>
        <v>0</v>
      </c>
      <c r="AD91" s="357">
        <f ca="1">IF(
COUNTIFS('Project Follow up - Base'!$S$20:$S$96,AD$2,'Project Follow up - Base'!$F$20:$F$96,$C91)&lt;= INDEX(List!$Q:$Q,MATCH(AD$2,List!$P:$P,0)),
0,
(COUNTIFS('Project Follow up - Base'!$S$20:$S$96,AD$2,'Project Follow up - Base'!$F$20:$F$96,$C91)
- INDEX(List!$Q:$Q,MATCH(AD$2,List!$P:$P,0)))
* INDEX(List!$R:$R,MATCH(AD$2,List!$P:$P,0)))</f>
        <v>0</v>
      </c>
      <c r="AE91" s="357">
        <f ca="1">IF(
COUNTIFS('Project Follow up - Base'!$S$20:$S$96,AE$2,'Project Follow up - Base'!$F$20:$F$96,$C91)&lt;= INDEX(List!$Q:$Q,MATCH(AE$2,List!$P:$P,0)),
0,
(COUNTIFS('Project Follow up - Base'!$S$20:$S$96,AE$2,'Project Follow up - Base'!$F$20:$F$96,$C91)
- INDEX(List!$Q:$Q,MATCH(AE$2,List!$P:$P,0)))
* INDEX(List!$R:$R,MATCH(AE$2,List!$P:$P,0)))</f>
        <v>0</v>
      </c>
      <c r="AF91" s="357">
        <f ca="1">IF(
COUNTIFS('Project Follow up - Base'!$S$20:$S$96,AF$2,'Project Follow up - Base'!$F$20:$F$96,$C91)&lt;= INDEX(List!$Q:$Q,MATCH(AF$2,List!$P:$P,0)),
0,
(COUNTIFS('Project Follow up - Base'!$S$20:$S$96,AF$2,'Project Follow up - Base'!$F$20:$F$96,$C91)
- INDEX(List!$Q:$Q,MATCH(AF$2,List!$P:$P,0)))
* INDEX(List!$R:$R,MATCH(AF$2,List!$P:$P,0)))</f>
        <v>0</v>
      </c>
      <c r="AG91" s="357">
        <f ca="1">IF(
COUNTIFS('Project Follow up - Base'!$S$20:$S$96,AG$2,'Project Follow up - Base'!$F$20:$F$96,$C91)&lt;= INDEX(List!$Q:$Q,MATCH(AG$2,List!$P:$P,0)),
0,
(COUNTIFS('Project Follow up - Base'!$S$20:$S$96,AG$2,'Project Follow up - Base'!$F$20:$F$96,$C91)
- INDEX(List!$Q:$Q,MATCH(AG$2,List!$P:$P,0)))
* INDEX(List!$R:$R,MATCH(AG$2,List!$P:$P,0)))</f>
        <v>0</v>
      </c>
      <c r="AH91" s="357">
        <f ca="1">IF(
COUNTIFS('Project Follow up - Base'!$S$20:$S$96,AH$2,'Project Follow up - Base'!$F$20:$F$96,$C91)&lt;= INDEX(List!$Q:$Q,MATCH(AH$2,List!$P:$P,0)),
0,
(COUNTIFS('Project Follow up - Base'!$S$20:$S$96,AH$2,'Project Follow up - Base'!$F$20:$F$96,$C91)
- INDEX(List!$Q:$Q,MATCH(AH$2,List!$P:$P,0)))
* INDEX(List!$R:$R,MATCH(AH$2,List!$P:$P,0)))</f>
        <v>0</v>
      </c>
      <c r="AI91" s="357">
        <f ca="1">IF(
COUNTIFS('Project Follow up - Base'!$S$20:$S$96,AI$2,'Project Follow up - Base'!$F$20:$F$96,$C91)&lt;= INDEX(List!$Q:$Q,MATCH(AI$2,List!$P:$P,0)),
0,
(COUNTIFS('Project Follow up - Base'!$S$20:$S$96,AI$2,'Project Follow up - Base'!$F$20:$F$96,$C91)
- INDEX(List!$Q:$Q,MATCH(AI$2,List!$P:$P,0)))
* INDEX(List!$R:$R,MATCH(AI$2,List!$P:$P,0)))</f>
        <v>0</v>
      </c>
      <c r="AJ91" s="357">
        <f ca="1">IF(
COUNTIFS('Project Follow up - Base'!$S$20:$S$96,AJ$2,'Project Follow up - Base'!$F$20:$F$96,$C91)&lt;= INDEX(List!$Q:$Q,MATCH(AJ$2,List!$P:$P,0)),
0,
(COUNTIFS('Project Follow up - Base'!$S$20:$S$96,AJ$2,'Project Follow up - Base'!$F$20:$F$96,$C91)
- INDEX(List!$Q:$Q,MATCH(AJ$2,List!$P:$P,0)))
* INDEX(List!$R:$R,MATCH(AJ$2,List!$P:$P,0)))</f>
        <v>0</v>
      </c>
      <c r="AK91" s="357">
        <f ca="1">IF(
COUNTIFS('Project Follow up - Base'!$S$20:$S$96,AK$2,'Project Follow up - Base'!$F$20:$F$96,$C91)&lt;= INDEX(List!$Q:$Q,MATCH(AK$2,List!$P:$P,0)),
0,
(COUNTIFS('Project Follow up - Base'!$S$20:$S$96,AK$2,'Project Follow up - Base'!$F$20:$F$96,$C91)
- INDEX(List!$Q:$Q,MATCH(AK$2,List!$P:$P,0)))
* INDEX(List!$R:$R,MATCH(AK$2,List!$P:$P,0)))</f>
        <v>0</v>
      </c>
      <c r="AL91" s="357">
        <f ca="1">IF(
COUNTIFS('Project Follow up - Base'!$S$20:$S$96,AL$2,'Project Follow up - Base'!$F$20:$F$96,$C91)&lt;= INDEX(List!$Q:$Q,MATCH(AL$2,List!$P:$P,0)),
0,
(COUNTIFS('Project Follow up - Base'!$S$20:$S$96,AL$2,'Project Follow up - Base'!$F$20:$F$96,$C91)
- INDEX(List!$Q:$Q,MATCH(AL$2,List!$P:$P,0)))
* INDEX(List!$R:$R,MATCH(AL$2,List!$P:$P,0)))</f>
        <v>0</v>
      </c>
      <c r="AM91" s="357">
        <f ca="1">IF(
COUNTIFS('Project Follow up - Base'!$S$20:$S$96,AM$2,'Project Follow up - Base'!$F$20:$F$96,$C91)&lt;= INDEX(List!$Q:$Q,MATCH(AM$2,List!$P:$P,0)),
0,
(COUNTIFS('Project Follow up - Base'!$S$20:$S$96,AM$2,'Project Follow up - Base'!$F$20:$F$96,$C91)
- INDEX(List!$Q:$Q,MATCH(AM$2,List!$P:$P,0)))
* INDEX(List!$R:$R,MATCH(AM$2,List!$P:$P,0)))</f>
        <v>0</v>
      </c>
      <c r="AN91" s="357">
        <f ca="1">IF(
COUNTIFS('Project Follow up - Base'!$S$20:$S$96,AN$2,'Project Follow up - Base'!$F$20:$F$96,$C91)&lt;= INDEX(List!$Q:$Q,MATCH(AN$2,List!$P:$P,0)),
0,
(COUNTIFS('Project Follow up - Base'!$S$20:$S$96,AN$2,'Project Follow up - Base'!$F$20:$F$96,$C91)
- INDEX(List!$Q:$Q,MATCH(AN$2,List!$P:$P,0)))
* INDEX(List!$R:$R,MATCH(AN$2,List!$P:$P,0)))</f>
        <v>0</v>
      </c>
      <c r="AO91" s="357">
        <f ca="1">IF(
COUNTIFS('Project Follow up - Base'!$S$20:$S$96,AO$2,'Project Follow up - Base'!$F$20:$F$96,$C91)&lt;= INDEX(List!$Q:$Q,MATCH(AO$2,List!$P:$P,0)),
0,
(COUNTIFS('Project Follow up - Base'!$S$20:$S$96,AO$2,'Project Follow up - Base'!$F$20:$F$96,$C91)
- INDEX(List!$Q:$Q,MATCH(AO$2,List!$P:$P,0)))
* INDEX(List!$R:$R,MATCH(AO$2,List!$P:$P,0)))</f>
        <v>0</v>
      </c>
      <c r="AP91" s="357">
        <f ca="1">IF(
COUNTIFS('Project Follow up - Base'!$S$20:$S$96,AP$2,'Project Follow up - Base'!$F$20:$F$96,$C91)&lt;= INDEX(List!$Q:$Q,MATCH(AP$2,List!$P:$P,0)),
0,
(COUNTIFS('Project Follow up - Base'!$S$20:$S$96,AP$2,'Project Follow up - Base'!$F$20:$F$96,$C91)
- INDEX(List!$Q:$Q,MATCH(AP$2,List!$P:$P,0)))
* INDEX(List!$R:$R,MATCH(AP$2,List!$P:$P,0)))</f>
        <v>0</v>
      </c>
      <c r="AQ91" s="357">
        <f ca="1">IF(
COUNTIFS('Project Follow up - Base'!$S$20:$S$96,AQ$2,'Project Follow up - Base'!$F$20:$F$96,$C91)&lt;= INDEX(List!$Q:$Q,MATCH(AQ$2,List!$P:$P,0)),
0,
(COUNTIFS('Project Follow up - Base'!$S$20:$S$96,AQ$2,'Project Follow up - Base'!$F$20:$F$96,$C91)
- INDEX(List!$Q:$Q,MATCH(AQ$2,List!$P:$P,0)))
* INDEX(List!$R:$R,MATCH(AQ$2,List!$P:$P,0)))</f>
        <v>0</v>
      </c>
      <c r="AR91" s="357">
        <f ca="1">IF(
COUNTIFS('Project Follow up - Base'!$S$20:$S$96,AR$2,'Project Follow up - Base'!$F$20:$F$96,$C91)&lt;= INDEX(List!$Q:$Q,MATCH(AR$2,List!$P:$P,0)),
0,
(COUNTIFS('Project Follow up - Base'!$S$20:$S$96,AR$2,'Project Follow up - Base'!$F$20:$F$96,$C91)
- INDEX(List!$Q:$Q,MATCH(AR$2,List!$P:$P,0)))
* INDEX(List!$R:$R,MATCH(AR$2,List!$P:$P,0)))</f>
        <v>0</v>
      </c>
      <c r="AS91" s="357">
        <f ca="1">IF(
COUNTIFS('Project Follow up - Base'!$S$20:$S$96,AS$2,'Project Follow up - Base'!$F$20:$F$96,$C91)&lt;= INDEX(List!$Q:$Q,MATCH(AS$2,List!$P:$P,0)),
0,
(COUNTIFS('Project Follow up - Base'!$S$20:$S$96,AS$2,'Project Follow up - Base'!$F$20:$F$96,$C91)
- INDEX(List!$Q:$Q,MATCH(AS$2,List!$P:$P,0)))
* INDEX(List!$R:$R,MATCH(AS$2,List!$P:$P,0)))</f>
        <v>0</v>
      </c>
      <c r="AT91" s="357">
        <f ca="1">IF(
COUNTIFS('Project Follow up - Base'!$S$20:$S$96,AT$2,'Project Follow up - Base'!$F$20:$F$96,$C91)&lt;= INDEX(List!$Q:$Q,MATCH(AT$2,List!$P:$P,0)),
0,
(COUNTIFS('Project Follow up - Base'!$S$20:$S$96,AT$2,'Project Follow up - Base'!$F$20:$F$96,$C91)
- INDEX(List!$Q:$Q,MATCH(AT$2,List!$P:$P,0)))
* INDEX(List!$R:$R,MATCH(AT$2,List!$P:$P,0)))</f>
        <v>0</v>
      </c>
      <c r="AU91" s="357">
        <f ca="1">IF(
COUNTIFS('Project Follow up - Base'!$S$20:$S$96,AU$2,'Project Follow up - Base'!$F$20:$F$96,$C91)&lt;= INDEX(List!$Q:$Q,MATCH(AU$2,List!$P:$P,0)),
0,
(COUNTIFS('Project Follow up - Base'!$S$20:$S$96,AU$2,'Project Follow up - Base'!$F$20:$F$96,$C91)
- INDEX(List!$Q:$Q,MATCH(AU$2,List!$P:$P,0)))
* INDEX(List!$R:$R,MATCH(AU$2,List!$P:$P,0)))</f>
        <v>0</v>
      </c>
      <c r="AV91" s="357">
        <f ca="1">IF(
COUNTIFS('Project Follow up - Base'!$S$20:$S$96,AV$2,'Project Follow up - Base'!$F$20:$F$96,$C91)&lt;= INDEX(List!$Q:$Q,MATCH(AV$2,List!$P:$P,0)),
0,
(COUNTIFS('Project Follow up - Base'!$S$20:$S$96,AV$2,'Project Follow up - Base'!$F$20:$F$96,$C91)
- INDEX(List!$Q:$Q,MATCH(AV$2,List!$P:$P,0)))
* INDEX(List!$R:$R,MATCH(AV$2,List!$P:$P,0)))</f>
        <v>0</v>
      </c>
      <c r="AW91" s="357">
        <f ca="1">IF(
COUNTIFS('Project Follow up - Base'!$S$20:$S$96,AW$2,'Project Follow up - Base'!$F$20:$F$96,$C91)&lt;= INDEX(List!$Q:$Q,MATCH(AW$2,List!$P:$P,0)),
0,
(COUNTIFS('Project Follow up - Base'!$S$20:$S$96,AW$2,'Project Follow up - Base'!$F$20:$F$96,$C91)
- INDEX(List!$Q:$Q,MATCH(AW$2,List!$P:$P,0)))
* INDEX(List!$R:$R,MATCH(AW$2,List!$P:$P,0)))</f>
        <v>0</v>
      </c>
      <c r="AX91" s="357">
        <f ca="1">IF(
COUNTIFS('Project Follow up - Base'!$S$20:$S$96,AX$2,'Project Follow up - Base'!$F$20:$F$96,$C91)&lt;= INDEX(List!$Q:$Q,MATCH(AX$2,List!$P:$P,0)),
0,
(COUNTIFS('Project Follow up - Base'!$S$20:$S$96,AX$2,'Project Follow up - Base'!$F$20:$F$96,$C91)
- INDEX(List!$Q:$Q,MATCH(AX$2,List!$P:$P,0)))
* INDEX(List!$R:$R,MATCH(AX$2,List!$P:$P,0)))</f>
        <v>0</v>
      </c>
      <c r="AY91" s="357">
        <f ca="1">IF(
COUNTIFS('Project Follow up - Base'!$S$20:$S$96,AY$2,'Project Follow up - Base'!$F$20:$F$96,$C91)&lt;= INDEX(List!$Q:$Q,MATCH(AY$2,List!$P:$P,0)),
0,
(COUNTIFS('Project Follow up - Base'!$S$20:$S$96,AY$2,'Project Follow up - Base'!$F$20:$F$96,$C91)
- INDEX(List!$Q:$Q,MATCH(AY$2,List!$P:$P,0)))
* INDEX(List!$R:$R,MATCH(AY$2,List!$P:$P,0)))</f>
        <v>0</v>
      </c>
      <c r="AZ91" s="357">
        <f ca="1">IF(
COUNTIFS('Project Follow up - Base'!$S$20:$S$96,AZ$2,'Project Follow up - Base'!$F$20:$F$96,$C91)&lt;= INDEX(List!$Q:$Q,MATCH(AZ$2,List!$P:$P,0)),
0,
(COUNTIFS('Project Follow up - Base'!$S$20:$S$96,AZ$2,'Project Follow up - Base'!$F$20:$F$96,$C91)
- INDEX(List!$Q:$Q,MATCH(AZ$2,List!$P:$P,0)))
* INDEX(List!$R:$R,MATCH(AZ$2,List!$P:$P,0)))</f>
        <v>0</v>
      </c>
      <c r="BA91" s="357">
        <f ca="1">IF(
COUNTIFS('Project Follow up - Base'!$S$20:$S$96,BA$2,'Project Follow up - Base'!$F$20:$F$96,$C91)&lt;= INDEX(List!$Q:$Q,MATCH(BA$2,List!$P:$P,0)),
0,
(COUNTIFS('Project Follow up - Base'!$S$20:$S$96,BA$2,'Project Follow up - Base'!$F$20:$F$96,$C91)
- INDEX(List!$Q:$Q,MATCH(BA$2,List!$P:$P,0)))
* INDEX(List!$R:$R,MATCH(BA$2,List!$P:$P,0)))</f>
        <v>0</v>
      </c>
      <c r="BB91" s="357">
        <f ca="1">IF(
COUNTIFS('Project Follow up - Base'!$S$20:$S$96,BB$2,'Project Follow up - Base'!$F$20:$F$96,$C91)&lt;= INDEX(List!$Q:$Q,MATCH(BB$2,List!$P:$P,0)),
0,
(COUNTIFS('Project Follow up - Base'!$S$20:$S$96,BB$2,'Project Follow up - Base'!$F$20:$F$96,$C91)
- INDEX(List!$Q:$Q,MATCH(BB$2,List!$P:$P,0)))
* INDEX(List!$R:$R,MATCH(BB$2,List!$P:$P,0)))</f>
        <v>0</v>
      </c>
      <c r="BC91" s="357">
        <f ca="1">IF(
COUNTIFS('Project Follow up - Base'!$S$20:$S$96,BC$2,'Project Follow up - Base'!$F$20:$F$96,$C91)&lt;= INDEX(List!$Q:$Q,MATCH(BC$2,List!$P:$P,0)),
0,
(COUNTIFS('Project Follow up - Base'!$S$20:$S$96,BC$2,'Project Follow up - Base'!$F$20:$F$96,$C91)
- INDEX(List!$Q:$Q,MATCH(BC$2,List!$P:$P,0)))
* INDEX(List!$R:$R,MATCH(BC$2,List!$P:$P,0)))</f>
        <v>0</v>
      </c>
      <c r="BD91" s="357">
        <f ca="1">IF(
COUNTIFS('Project Follow up - Base'!$S$20:$S$96,BD$2,'Project Follow up - Base'!$F$20:$F$96,$C91)&lt;= INDEX(List!$Q:$Q,MATCH(BD$2,List!$P:$P,0)),
0,
(COUNTIFS('Project Follow up - Base'!$S$20:$S$96,BD$2,'Project Follow up - Base'!$F$20:$F$96,$C91)
- INDEX(List!$Q:$Q,MATCH(BD$2,List!$P:$P,0)))
* INDEX(List!$R:$R,MATCH(BD$2,List!$P:$P,0)))</f>
        <v>0</v>
      </c>
      <c r="BE91" s="357">
        <f ca="1">IF(
COUNTIFS('Project Follow up - Base'!$S$20:$S$96,BE$2,'Project Follow up - Base'!$F$20:$F$96,$C91)&lt;= INDEX(List!$Q:$Q,MATCH(BE$2,List!$P:$P,0)),
0,
(COUNTIFS('Project Follow up - Base'!$S$20:$S$96,BE$2,'Project Follow up - Base'!$F$20:$F$96,$C91)
- INDEX(List!$Q:$Q,MATCH(BE$2,List!$P:$P,0)))
* INDEX(List!$R:$R,MATCH(BE$2,List!$P:$P,0)))</f>
        <v>0</v>
      </c>
      <c r="BF91" s="357">
        <f ca="1">IF(
COUNTIFS('Project Follow up - Base'!$S$20:$S$96,BF$2,'Project Follow up - Base'!$F$20:$F$96,$C91)&lt;= INDEX(List!$Q:$Q,MATCH(BF$2,List!$P:$P,0)),
0,
(COUNTIFS('Project Follow up - Base'!$S$20:$S$96,BF$2,'Project Follow up - Base'!$F$20:$F$96,$C91)
- INDEX(List!$Q:$Q,MATCH(BF$2,List!$P:$P,0)))
* INDEX(List!$R:$R,MATCH(BF$2,List!$P:$P,0)))</f>
        <v>0</v>
      </c>
      <c r="BG91" s="357">
        <f ca="1">IF(
COUNTIFS('Project Follow up - Base'!$S$20:$S$96,BG$2,'Project Follow up - Base'!$F$20:$F$96,$C91)&lt;= INDEX(List!$Q:$Q,MATCH(BG$2,List!$P:$P,0)),
0,
(COUNTIFS('Project Follow up - Base'!$S$20:$S$96,BG$2,'Project Follow up - Base'!$F$20:$F$96,$C91)
- INDEX(List!$Q:$Q,MATCH(BG$2,List!$P:$P,0)))
* INDEX(List!$R:$R,MATCH(BG$2,List!$P:$P,0)))</f>
        <v>0</v>
      </c>
      <c r="BH91" s="357">
        <f ca="1">IF(
COUNTIFS('Project Follow up - Base'!$S$20:$S$96,BH$2,'Project Follow up - Base'!$F$20:$F$96,$C91)&lt;= INDEX(List!$Q:$Q,MATCH(BH$2,List!$P:$P,0)),
0,
(COUNTIFS('Project Follow up - Base'!$S$20:$S$96,BH$2,'Project Follow up - Base'!$F$20:$F$96,$C91)
- INDEX(List!$Q:$Q,MATCH(BH$2,List!$P:$P,0)))
* INDEX(List!$R:$R,MATCH(BH$2,List!$P:$P,0)))</f>
        <v>0</v>
      </c>
      <c r="BI91" s="357">
        <f ca="1">IF(
COUNTIFS('Project Follow up - Base'!$S$20:$S$96,BI$2,'Project Follow up - Base'!$F$20:$F$96,$C91)&lt;= INDEX(List!$Q:$Q,MATCH(BI$2,List!$P:$P,0)),
0,
(COUNTIFS('Project Follow up - Base'!$S$20:$S$96,BI$2,'Project Follow up - Base'!$F$20:$F$96,$C91)
- INDEX(List!$Q:$Q,MATCH(BI$2,List!$P:$P,0)))
* INDEX(List!$R:$R,MATCH(BI$2,List!$P:$P,0)))</f>
        <v>0</v>
      </c>
      <c r="BJ91" s="357">
        <f ca="1">IF(
COUNTIFS('Project Follow up - Base'!$S$20:$S$96,BJ$2,'Project Follow up - Base'!$F$20:$F$96,$C91)&lt;= INDEX(List!$Q:$Q,MATCH(BJ$2,List!$P:$P,0)),
0,
(COUNTIFS('Project Follow up - Base'!$S$20:$S$96,BJ$2,'Project Follow up - Base'!$F$20:$F$96,$C91)
- INDEX(List!$Q:$Q,MATCH(BJ$2,List!$P:$P,0)))
* INDEX(List!$R:$R,MATCH(BJ$2,List!$P:$P,0)))</f>
        <v>0</v>
      </c>
      <c r="BK91" s="357">
        <f ca="1">IF(
COUNTIFS('Project Follow up - Base'!$S$20:$S$96,BK$2,'Project Follow up - Base'!$F$20:$F$96,$C91)&lt;= INDEX(List!$Q:$Q,MATCH(BK$2,List!$P:$P,0)),
0,
(COUNTIFS('Project Follow up - Base'!$S$20:$S$96,BK$2,'Project Follow up - Base'!$F$20:$F$96,$C91)
- INDEX(List!$Q:$Q,MATCH(BK$2,List!$P:$P,0)))
* INDEX(List!$R:$R,MATCH(BK$2,List!$P:$P,0)))</f>
        <v>0</v>
      </c>
      <c r="BL91" s="357">
        <f ca="1">IF(
COUNTIFS('Project Follow up - Base'!$S$20:$S$96,BL$2,'Project Follow up - Base'!$F$20:$F$96,$C91)&lt;= INDEX(List!$Q:$Q,MATCH(BL$2,List!$P:$P,0)),
0,
(COUNTIFS('Project Follow up - Base'!$S$20:$S$96,BL$2,'Project Follow up - Base'!$F$20:$F$96,$C91)
- INDEX(List!$Q:$Q,MATCH(BL$2,List!$P:$P,0)))
* INDEX(List!$R:$R,MATCH(BL$2,List!$P:$P,0)))</f>
        <v>0</v>
      </c>
      <c r="BM91" s="357">
        <f ca="1">IF(
COUNTIFS('Project Follow up - Base'!$S$20:$S$96,BM$2,'Project Follow up - Base'!$F$20:$F$96,$C91)&lt;= INDEX(List!$Q:$Q,MATCH(BM$2,List!$P:$P,0)),
0,
(COUNTIFS('Project Follow up - Base'!$S$20:$S$96,BM$2,'Project Follow up - Base'!$F$20:$F$96,$C91)
- INDEX(List!$Q:$Q,MATCH(BM$2,List!$P:$P,0)))
* INDEX(List!$R:$R,MATCH(BM$2,List!$P:$P,0)))</f>
        <v>0</v>
      </c>
      <c r="BN91" s="357">
        <f ca="1">IF(
COUNTIFS('Project Follow up - Base'!$S$20:$S$96,BN$2,'Project Follow up - Base'!$F$20:$F$96,$C91)&lt;= INDEX(List!$Q:$Q,MATCH(BN$2,List!$P:$P,0)),
0,
(COUNTIFS('Project Follow up - Base'!$S$20:$S$96,BN$2,'Project Follow up - Base'!$F$20:$F$96,$C91)
- INDEX(List!$Q:$Q,MATCH(BN$2,List!$P:$P,0)))
* INDEX(List!$R:$R,MATCH(BN$2,List!$P:$P,0)))</f>
        <v>0</v>
      </c>
      <c r="BO91" s="357">
        <f ca="1">IF(
COUNTIFS('Project Follow up - Base'!$S$20:$S$96,BO$2,'Project Follow up - Base'!$F$20:$F$96,$C91)&lt;= INDEX(List!$Q:$Q,MATCH(BO$2,List!$P:$P,0)),
0,
(COUNTIFS('Project Follow up - Base'!$S$20:$S$96,BO$2,'Project Follow up - Base'!$F$20:$F$96,$C91)
- INDEX(List!$Q:$Q,MATCH(BO$2,List!$P:$P,0)))
* INDEX(List!$R:$R,MATCH(BO$2,List!$P:$P,0)))</f>
        <v>0</v>
      </c>
      <c r="BP91" s="357">
        <f ca="1">IF(
COUNTIFS('Project Follow up - Base'!$S$20:$S$96,BP$2,'Project Follow up - Base'!$F$20:$F$96,$C91)&lt;= INDEX(List!$Q:$Q,MATCH(BP$2,List!$P:$P,0)),
0,
(COUNTIFS('Project Follow up - Base'!$S$20:$S$96,BP$2,'Project Follow up - Base'!$F$20:$F$96,$C91)
- INDEX(List!$Q:$Q,MATCH(BP$2,List!$P:$P,0)))
* INDEX(List!$R:$R,MATCH(BP$2,List!$P:$P,0)))</f>
        <v>0</v>
      </c>
      <c r="BQ91" s="357">
        <f ca="1">IF(
COUNTIFS('Project Follow up - Base'!$S$20:$S$96,BQ$2,'Project Follow up - Base'!$F$20:$F$96,$C91)&lt;= INDEX(List!$Q:$Q,MATCH(BQ$2,List!$P:$P,0)),
0,
(COUNTIFS('Project Follow up - Base'!$S$20:$S$96,BQ$2,'Project Follow up - Base'!$F$20:$F$96,$C91)
- INDEX(List!$Q:$Q,MATCH(BQ$2,List!$P:$P,0)))
* INDEX(List!$R:$R,MATCH(BQ$2,List!$P:$P,0)))</f>
        <v>0</v>
      </c>
      <c r="BR91" s="357">
        <f ca="1">IF(
COUNTIFS('Project Follow up - Base'!$S$20:$S$96,BR$2,'Project Follow up - Base'!$F$20:$F$96,$C91)&lt;= INDEX(List!$Q:$Q,MATCH(BR$2,List!$P:$P,0)),
0,
(COUNTIFS('Project Follow up - Base'!$S$20:$S$96,BR$2,'Project Follow up - Base'!$F$20:$F$96,$C91)
- INDEX(List!$Q:$Q,MATCH(BR$2,List!$P:$P,0)))
* INDEX(List!$R:$R,MATCH(BR$2,List!$P:$P,0)))</f>
        <v>0</v>
      </c>
      <c r="BS91" s="357">
        <f ca="1">IF(
COUNTIFS('Project Follow up - Base'!$S$20:$S$96,BS$2,'Project Follow up - Base'!$F$20:$F$96,$C91)&lt;= INDEX(List!$Q:$Q,MATCH(BS$2,List!$P:$P,0)),
0,
(COUNTIFS('Project Follow up - Base'!$S$20:$S$96,BS$2,'Project Follow up - Base'!$F$20:$F$96,$C91)
- INDEX(List!$Q:$Q,MATCH(BS$2,List!$P:$P,0)))
* INDEX(List!$R:$R,MATCH(BS$2,List!$P:$P,0)))</f>
        <v>0</v>
      </c>
      <c r="BT91" s="357">
        <f ca="1">IF(
COUNTIFS('Project Follow up - Base'!$S$20:$S$96,BT$2,'Project Follow up - Base'!$F$20:$F$96,$C91)&lt;= INDEX(List!$Q:$Q,MATCH(BT$2,List!$P:$P,0)),
0,
(COUNTIFS('Project Follow up - Base'!$S$20:$S$96,BT$2,'Project Follow up - Base'!$F$20:$F$96,$C91)
- INDEX(List!$Q:$Q,MATCH(BT$2,List!$P:$P,0)))
* INDEX(List!$R:$R,MATCH(BT$2,List!$P:$P,0)))</f>
        <v>0</v>
      </c>
      <c r="BU91" s="357">
        <f ca="1">IF(
COUNTIFS('Project Follow up - Base'!$S$20:$S$96,BU$2,'Project Follow up - Base'!$F$20:$F$96,$C91)&lt;= INDEX(List!$Q:$Q,MATCH(BU$2,List!$P:$P,0)),
0,
(COUNTIFS('Project Follow up - Base'!$S$20:$S$96,BU$2,'Project Follow up - Base'!$F$20:$F$96,$C91)
- INDEX(List!$Q:$Q,MATCH(BU$2,List!$P:$P,0)))
* INDEX(List!$R:$R,MATCH(BU$2,List!$P:$P,0)))</f>
        <v>0</v>
      </c>
      <c r="BV91" s="357">
        <f ca="1">IF(
COUNTIFS('Project Follow up - Base'!$S$20:$S$96,BV$2,'Project Follow up - Base'!$F$20:$F$96,$C91)&lt;= INDEX(List!$Q:$Q,MATCH(BV$2,List!$P:$P,0)),
0,
(COUNTIFS('Project Follow up - Base'!$S$20:$S$96,BV$2,'Project Follow up - Base'!$F$20:$F$96,$C91)
- INDEX(List!$Q:$Q,MATCH(BV$2,List!$P:$P,0)))
* INDEX(List!$R:$R,MATCH(BV$2,List!$P:$P,0)))</f>
        <v>0</v>
      </c>
      <c r="BW91" s="357">
        <f ca="1">IF(
COUNTIFS('Project Follow up - Base'!$S$20:$S$96,BW$2,'Project Follow up - Base'!$F$20:$F$96,$C91)&lt;= INDEX(List!$Q:$Q,MATCH(BW$2,List!$P:$P,0)),
0,
(COUNTIFS('Project Follow up - Base'!$S$20:$S$96,BW$2,'Project Follow up - Base'!$F$20:$F$96,$C91)
- INDEX(List!$Q:$Q,MATCH(BW$2,List!$P:$P,0)))
* INDEX(List!$R:$R,MATCH(BW$2,List!$P:$P,0)))</f>
        <v>0</v>
      </c>
      <c r="BX91" s="357">
        <f ca="1">IF(
COUNTIFS('Project Follow up - Base'!$S$20:$S$96,BX$2,'Project Follow up - Base'!$F$20:$F$96,$C91)&lt;= INDEX(List!$Q:$Q,MATCH(BX$2,List!$P:$P,0)),
0,
(COUNTIFS('Project Follow up - Base'!$S$20:$S$96,BX$2,'Project Follow up - Base'!$F$20:$F$96,$C91)
- INDEX(List!$Q:$Q,MATCH(BX$2,List!$P:$P,0)))
* INDEX(List!$R:$R,MATCH(BX$2,List!$P:$P,0)))</f>
        <v>0</v>
      </c>
      <c r="BY91" s="357">
        <f ca="1">IF(
COUNTIFS('Project Follow up - Base'!$S$20:$S$96,BY$2,'Project Follow up - Base'!$F$20:$F$96,$C91)&lt;= INDEX(List!$Q:$Q,MATCH(BY$2,List!$P:$P,0)),
0,
(COUNTIFS('Project Follow up - Base'!$S$20:$S$96,BY$2,'Project Follow up - Base'!$F$20:$F$96,$C91)
- INDEX(List!$Q:$Q,MATCH(BY$2,List!$P:$P,0)))
* INDEX(List!$R:$R,MATCH(BY$2,List!$P:$P,0)))</f>
        <v>0</v>
      </c>
      <c r="BZ91" s="357">
        <f ca="1">IF(
COUNTIFS('Project Follow up - Base'!$S$20:$S$96,BZ$2,'Project Follow up - Base'!$F$20:$F$96,$C91)&lt;= INDEX(List!$Q:$Q,MATCH(BZ$2,List!$P:$P,0)),
0,
(COUNTIFS('Project Follow up - Base'!$S$20:$S$96,BZ$2,'Project Follow up - Base'!$F$20:$F$96,$C91)
- INDEX(List!$Q:$Q,MATCH(BZ$2,List!$P:$P,0)))
* INDEX(List!$R:$R,MATCH(BZ$2,List!$P:$P,0)))</f>
        <v>0</v>
      </c>
      <c r="CA91" s="357">
        <f ca="1">IF(
COUNTIFS('Project Follow up - Base'!$S$20:$S$96,CA$2,'Project Follow up - Base'!$F$20:$F$96,$C91)&lt;= INDEX(List!$Q:$Q,MATCH(CA$2,List!$P:$P,0)),
0,
(COUNTIFS('Project Follow up - Base'!$S$20:$S$96,CA$2,'Project Follow up - Base'!$F$20:$F$96,$C91)
- INDEX(List!$Q:$Q,MATCH(CA$2,List!$P:$P,0)))
* INDEX(List!$R:$R,MATCH(CA$2,List!$P:$P,0)))</f>
        <v>0</v>
      </c>
      <c r="CB91" s="357">
        <f ca="1">IF(
COUNTIFS('Project Follow up - Base'!$S$20:$S$96,CB$2,'Project Follow up - Base'!$F$20:$F$96,$C91)&lt;= INDEX(List!$Q:$Q,MATCH(CB$2,List!$P:$P,0)),
0,
(COUNTIFS('Project Follow up - Base'!$S$20:$S$96,CB$2,'Project Follow up - Base'!$F$20:$F$96,$C91)
- INDEX(List!$Q:$Q,MATCH(CB$2,List!$P:$P,0)))
* INDEX(List!$R:$R,MATCH(CB$2,List!$P:$P,0)))</f>
        <v>0</v>
      </c>
      <c r="CC91" s="357">
        <f ca="1">IF(
COUNTIFS('Project Follow up - Base'!$S$20:$S$96,CC$2,'Project Follow up - Base'!$F$20:$F$96,$C91)&lt;= INDEX(List!$Q:$Q,MATCH(CC$2,List!$P:$P,0)),
0,
(COUNTIFS('Project Follow up - Base'!$S$20:$S$96,CC$2,'Project Follow up - Base'!$F$20:$F$96,$C91)
- INDEX(List!$Q:$Q,MATCH(CC$2,List!$P:$P,0)))
* INDEX(List!$R:$R,MATCH(CC$2,List!$P:$P,0)))</f>
        <v>0</v>
      </c>
      <c r="CD91" s="357">
        <f ca="1">IF(
COUNTIFS('Project Follow up - Base'!$S$20:$S$96,CD$2,'Project Follow up - Base'!$F$20:$F$96,$C91)&lt;= INDEX(List!$Q:$Q,MATCH(CD$2,List!$P:$P,0)),
0,
(COUNTIFS('Project Follow up - Base'!$S$20:$S$96,CD$2,'Project Follow up - Base'!$F$20:$F$96,$C91)
- INDEX(List!$Q:$Q,MATCH(CD$2,List!$P:$P,0)))
* INDEX(List!$R:$R,MATCH(CD$2,List!$P:$P,0)))</f>
        <v>0</v>
      </c>
      <c r="CE91" s="357">
        <f ca="1">IF(
COUNTIFS('Project Follow up - Base'!$S$20:$S$96,CE$2,'Project Follow up - Base'!$F$20:$F$96,$C91)&lt;= INDEX(List!$Q:$Q,MATCH(CE$2,List!$P:$P,0)),
0,
(COUNTIFS('Project Follow up - Base'!$S$20:$S$96,CE$2,'Project Follow up - Base'!$F$20:$F$96,$C91)
- INDEX(List!$Q:$Q,MATCH(CE$2,List!$P:$P,0)))
* INDEX(List!$R:$R,MATCH(CE$2,List!$P:$P,0)))</f>
        <v>0</v>
      </c>
      <c r="CF91" s="357">
        <f ca="1">IF(
COUNTIFS('Project Follow up - Base'!$S$20:$S$96,CF$2,'Project Follow up - Base'!$F$20:$F$96,$C91)&lt;= INDEX(List!$Q:$Q,MATCH(CF$2,List!$P:$P,0)),
0,
(COUNTIFS('Project Follow up - Base'!$S$20:$S$96,CF$2,'Project Follow up - Base'!$F$20:$F$96,$C91)
- INDEX(List!$Q:$Q,MATCH(CF$2,List!$P:$P,0)))
* INDEX(List!$R:$R,MATCH(CF$2,List!$P:$P,0)))</f>
        <v>0</v>
      </c>
      <c r="CG91" s="357">
        <f ca="1">IF(
COUNTIFS('Project Follow up - Base'!$S$20:$S$96,CG$2,'Project Follow up - Base'!$F$20:$F$96,$C91)&lt;= INDEX(List!$Q:$Q,MATCH(CG$2,List!$P:$P,0)),
0,
(COUNTIFS('Project Follow up - Base'!$S$20:$S$96,CG$2,'Project Follow up - Base'!$F$20:$F$96,$C91)
- INDEX(List!$Q:$Q,MATCH(CG$2,List!$P:$P,0)))
* INDEX(List!$R:$R,MATCH(CG$2,List!$P:$P,0)))</f>
        <v>0</v>
      </c>
      <c r="CH91" s="357">
        <f ca="1">IF(
COUNTIFS('Project Follow up - Base'!$S$20:$S$96,CH$2,'Project Follow up - Base'!$F$20:$F$96,$C91)&lt;= INDEX(List!$Q:$Q,MATCH(CH$2,List!$P:$P,0)),
0,
(COUNTIFS('Project Follow up - Base'!$S$20:$S$96,CH$2,'Project Follow up - Base'!$F$20:$F$96,$C91)
- INDEX(List!$Q:$Q,MATCH(CH$2,List!$P:$P,0)))
* INDEX(List!$R:$R,MATCH(CH$2,List!$P:$P,0)))</f>
        <v>0</v>
      </c>
      <c r="CI91" s="357">
        <f ca="1">IF(
COUNTIFS('Project Follow up - Base'!$S$20:$S$96,CI$2,'Project Follow up - Base'!$F$20:$F$96,$C91)&lt;= INDEX(List!$Q:$Q,MATCH(CI$2,List!$P:$P,0)),
0,
(COUNTIFS('Project Follow up - Base'!$S$20:$S$96,CI$2,'Project Follow up - Base'!$F$20:$F$96,$C91)
- INDEX(List!$Q:$Q,MATCH(CI$2,List!$P:$P,0)))
* INDEX(List!$R:$R,MATCH(CI$2,List!$P:$P,0)))</f>
        <v>0</v>
      </c>
      <c r="CJ91" s="357">
        <f ca="1">IF(
COUNTIFS('Project Follow up - Base'!$S$20:$S$96,CJ$2,'Project Follow up - Base'!$F$20:$F$96,$C91)&lt;= INDEX(List!$Q:$Q,MATCH(CJ$2,List!$P:$P,0)),
0,
(COUNTIFS('Project Follow up - Base'!$S$20:$S$96,CJ$2,'Project Follow up - Base'!$F$20:$F$96,$C91)
- INDEX(List!$Q:$Q,MATCH(CJ$2,List!$P:$P,0)))
* INDEX(List!$R:$R,MATCH(CJ$2,List!$P:$P,0)))</f>
        <v>0</v>
      </c>
      <c r="CK91" s="357">
        <f ca="1">IF(
COUNTIFS('Project Follow up - Base'!$S$20:$S$96,CK$2,'Project Follow up - Base'!$F$20:$F$96,$C91)&lt;= INDEX(List!$Q:$Q,MATCH(CK$2,List!$P:$P,0)),
0,
(COUNTIFS('Project Follow up - Base'!$S$20:$S$96,CK$2,'Project Follow up - Base'!$F$20:$F$96,$C91)
- INDEX(List!$Q:$Q,MATCH(CK$2,List!$P:$P,0)))
* INDEX(List!$R:$R,MATCH(CK$2,List!$P:$P,0)))</f>
        <v>0</v>
      </c>
      <c r="CL91" s="357">
        <f ca="1">IF(
COUNTIFS('Project Follow up - Base'!$S$20:$S$96,CL$2,'Project Follow up - Base'!$F$20:$F$96,$C91)&lt;= INDEX(List!$Q:$Q,MATCH(CL$2,List!$P:$P,0)),
0,
(COUNTIFS('Project Follow up - Base'!$S$20:$S$96,CL$2,'Project Follow up - Base'!$F$20:$F$96,$C91)
- INDEX(List!$Q:$Q,MATCH(CL$2,List!$P:$P,0)))
* INDEX(List!$R:$R,MATCH(CL$2,List!$P:$P,0)))</f>
        <v>0</v>
      </c>
      <c r="CM91" s="357">
        <f ca="1">IF(
COUNTIFS('Project Follow up - Base'!$S$20:$S$96,CM$2,'Project Follow up - Base'!$F$20:$F$96,$C91)&lt;= INDEX(List!$Q:$Q,MATCH(CM$2,List!$P:$P,0)),
0,
(COUNTIFS('Project Follow up - Base'!$S$20:$S$96,CM$2,'Project Follow up - Base'!$F$20:$F$96,$C91)
- INDEX(List!$Q:$Q,MATCH(CM$2,List!$P:$P,0)))
* INDEX(List!$R:$R,MATCH(CM$2,List!$P:$P,0)))</f>
        <v>0</v>
      </c>
      <c r="CN91" s="357">
        <f ca="1">IF(
COUNTIFS('Project Follow up - Base'!$S$20:$S$96,CN$2,'Project Follow up - Base'!$F$20:$F$96,$C91)&lt;= INDEX(List!$Q:$Q,MATCH(CN$2,List!$P:$P,0)),
0,
(COUNTIFS('Project Follow up - Base'!$S$20:$S$96,CN$2,'Project Follow up - Base'!$F$20:$F$96,$C91)
- INDEX(List!$Q:$Q,MATCH(CN$2,List!$P:$P,0)))
* INDEX(List!$R:$R,MATCH(CN$2,List!$P:$P,0)))</f>
        <v>0</v>
      </c>
      <c r="CO91" s="357">
        <f ca="1">IF(
COUNTIFS('Project Follow up - Base'!$S$20:$S$96,CO$2,'Project Follow up - Base'!$F$20:$F$96,$C91)&lt;= INDEX(List!$Q:$Q,MATCH(CO$2,List!$P:$P,0)),
0,
(COUNTIFS('Project Follow up - Base'!$S$20:$S$96,CO$2,'Project Follow up - Base'!$F$20:$F$96,$C91)
- INDEX(List!$Q:$Q,MATCH(CO$2,List!$P:$P,0)))
* INDEX(List!$R:$R,MATCH(CO$2,List!$P:$P,0)))</f>
        <v>0</v>
      </c>
      <c r="CP91" s="357">
        <f ca="1">IF(
COUNTIFS('Project Follow up - Base'!$S$20:$S$96,CP$2,'Project Follow up - Base'!$F$20:$F$96,$C91)&lt;= INDEX(List!$Q:$Q,MATCH(CP$2,List!$P:$P,0)),
0,
(COUNTIFS('Project Follow up - Base'!$S$20:$S$96,CP$2,'Project Follow up - Base'!$F$20:$F$96,$C91)
- INDEX(List!$Q:$Q,MATCH(CP$2,List!$P:$P,0)))
* INDEX(List!$R:$R,MATCH(CP$2,List!$P:$P,0)))</f>
        <v>0</v>
      </c>
      <c r="CQ91" s="357">
        <f ca="1">IF(
COUNTIFS('Project Follow up - Base'!$S$20:$S$96,CQ$2,'Project Follow up - Base'!$F$20:$F$96,$C91)&lt;= INDEX(List!$Q:$Q,MATCH(CQ$2,List!$P:$P,0)),
0,
(COUNTIFS('Project Follow up - Base'!$S$20:$S$96,CQ$2,'Project Follow up - Base'!$F$20:$F$96,$C91)
- INDEX(List!$Q:$Q,MATCH(CQ$2,List!$P:$P,0)))
* INDEX(List!$R:$R,MATCH(CQ$2,List!$P:$P,0)))</f>
        <v>0</v>
      </c>
      <c r="CR91" s="357">
        <f ca="1">IF(
COUNTIFS('Project Follow up - Base'!$S$20:$S$96,CR$2,'Project Follow up - Base'!$F$20:$F$96,$C91)&lt;= INDEX(List!$Q:$Q,MATCH(CR$2,List!$P:$P,0)),
0,
(COUNTIFS('Project Follow up - Base'!$S$20:$S$96,CR$2,'Project Follow up - Base'!$F$20:$F$96,$C91)
- INDEX(List!$Q:$Q,MATCH(CR$2,List!$P:$P,0)))
* INDEX(List!$R:$R,MATCH(CR$2,List!$P:$P,0)))</f>
        <v>0</v>
      </c>
      <c r="CS91" s="357">
        <f ca="1">IF(
COUNTIFS('Project Follow up - Base'!$S$20:$S$96,CS$2,'Project Follow up - Base'!$F$20:$F$96,$C91)&lt;= INDEX(List!$Q:$Q,MATCH(CS$2,List!$P:$P,0)),
0,
(COUNTIFS('Project Follow up - Base'!$S$20:$S$96,CS$2,'Project Follow up - Base'!$F$20:$F$96,$C91)
- INDEX(List!$Q:$Q,MATCH(CS$2,List!$P:$P,0)))
* INDEX(List!$R:$R,MATCH(CS$2,List!$P:$P,0)))</f>
        <v>0</v>
      </c>
      <c r="CT91" s="357">
        <f ca="1">IF(
COUNTIFS('Project Follow up - Base'!$S$20:$S$96,CT$2,'Project Follow up - Base'!$F$20:$F$96,$C91)&lt;= INDEX(List!$Q:$Q,MATCH(CT$2,List!$P:$P,0)),
0,
(COUNTIFS('Project Follow up - Base'!$S$20:$S$96,CT$2,'Project Follow up - Base'!$F$20:$F$96,$C91)
- INDEX(List!$Q:$Q,MATCH(CT$2,List!$P:$P,0)))
* INDEX(List!$R:$R,MATCH(CT$2,List!$P:$P,0)))</f>
        <v>0</v>
      </c>
      <c r="CU91" s="357">
        <f ca="1">IF(
COUNTIFS('Project Follow up - Base'!$S$20:$S$96,CU$2,'Project Follow up - Base'!$F$20:$F$96,$C91)&lt;= INDEX(List!$Q:$Q,MATCH(CU$2,List!$P:$P,0)),
0,
(COUNTIFS('Project Follow up - Base'!$S$20:$S$96,CU$2,'Project Follow up - Base'!$F$20:$F$96,$C91)
- INDEX(List!$Q:$Q,MATCH(CU$2,List!$P:$P,0)))
* INDEX(List!$R:$R,MATCH(CU$2,List!$P:$P,0)))</f>
        <v>0</v>
      </c>
      <c r="CV91" s="357">
        <f ca="1">IF(
COUNTIFS('Project Follow up - Base'!$S$20:$S$96,CV$2,'Project Follow up - Base'!$F$20:$F$96,$C91)&lt;= INDEX(List!$Q:$Q,MATCH(CV$2,List!$P:$P,0)),
0,
(COUNTIFS('Project Follow up - Base'!$S$20:$S$96,CV$2,'Project Follow up - Base'!$F$20:$F$96,$C91)
- INDEX(List!$Q:$Q,MATCH(CV$2,List!$P:$P,0)))
* INDEX(List!$R:$R,MATCH(CV$2,List!$P:$P,0)))</f>
        <v>0</v>
      </c>
      <c r="CW91" s="357">
        <f ca="1">IF(
COUNTIFS('Project Follow up - Base'!$S$20:$S$96,CW$2,'Project Follow up - Base'!$F$20:$F$96,$C91)&lt;= INDEX(List!$Q:$Q,MATCH(CW$2,List!$P:$P,0)),
0,
(COUNTIFS('Project Follow up - Base'!$S$20:$S$96,CW$2,'Project Follow up - Base'!$F$20:$F$96,$C91)
- INDEX(List!$Q:$Q,MATCH(CW$2,List!$P:$P,0)))
* INDEX(List!$R:$R,MATCH(CW$2,List!$P:$P,0)))</f>
        <v>0</v>
      </c>
      <c r="CX91" s="357">
        <f ca="1">IF(
COUNTIFS('Project Follow up - Base'!$S$20:$S$96,CX$2,'Project Follow up - Base'!$F$20:$F$96,$C91)&lt;= INDEX(List!$Q:$Q,MATCH(CX$2,List!$P:$P,0)),
0,
(COUNTIFS('Project Follow up - Base'!$S$20:$S$96,CX$2,'Project Follow up - Base'!$F$20:$F$96,$C91)
- INDEX(List!$Q:$Q,MATCH(CX$2,List!$P:$P,0)))
* INDEX(List!$R:$R,MATCH(CX$2,List!$P:$P,0)))</f>
        <v>0</v>
      </c>
      <c r="CY91" s="357">
        <f ca="1">IF(
COUNTIFS('Project Follow up - Base'!$S$20:$S$96,CY$2,'Project Follow up - Base'!$F$20:$F$96,$C91)&lt;= INDEX(List!$Q:$Q,MATCH(CY$2,List!$P:$P,0)),
0,
(COUNTIFS('Project Follow up - Base'!$S$20:$S$96,CY$2,'Project Follow up - Base'!$F$20:$F$96,$C91)
- INDEX(List!$Q:$Q,MATCH(CY$2,List!$P:$P,0)))
* INDEX(List!$R:$R,MATCH(CY$2,List!$P:$P,0)))</f>
        <v>0</v>
      </c>
      <c r="CZ91" s="357">
        <f ca="1">IF(
COUNTIFS('Project Follow up - Base'!$S$20:$S$96,CZ$2,'Project Follow up - Base'!$F$20:$F$96,$C91)&lt;= INDEX(List!$Q:$Q,MATCH(CZ$2,List!$P:$P,0)),
0,
(COUNTIFS('Project Follow up - Base'!$S$20:$S$96,CZ$2,'Project Follow up - Base'!$F$20:$F$96,$C91)
- INDEX(List!$Q:$Q,MATCH(CZ$2,List!$P:$P,0)))
* INDEX(List!$R:$R,MATCH(CZ$2,List!$P:$P,0)))</f>
        <v>0</v>
      </c>
      <c r="DA91" s="357">
        <f ca="1">IF(
COUNTIFS('Project Follow up - Base'!$S$20:$S$96,DA$2,'Project Follow up - Base'!$F$20:$F$96,$C91)&lt;= INDEX(List!$Q:$Q,MATCH(DA$2,List!$P:$P,0)),
0,
(COUNTIFS('Project Follow up - Base'!$S$20:$S$96,DA$2,'Project Follow up - Base'!$F$20:$F$96,$C91)
- INDEX(List!$Q:$Q,MATCH(DA$2,List!$P:$P,0)))
* INDEX(List!$R:$R,MATCH(DA$2,List!$P:$P,0)))</f>
        <v>0</v>
      </c>
      <c r="DB91" s="357">
        <f ca="1">IF(
COUNTIFS('Project Follow up - Base'!$S$20:$S$96,DB$2,'Project Follow up - Base'!$F$20:$F$96,$C91)&lt;= INDEX(List!$Q:$Q,MATCH(DB$2,List!$P:$P,0)),
0,
(COUNTIFS('Project Follow up - Base'!$S$20:$S$96,DB$2,'Project Follow up - Base'!$F$20:$F$96,$C91)
- INDEX(List!$Q:$Q,MATCH(DB$2,List!$P:$P,0)))
* INDEX(List!$R:$R,MATCH(DB$2,List!$P:$P,0)))</f>
        <v>0</v>
      </c>
    </row>
    <row r="92" spans="1:106" x14ac:dyDescent="0.2">
      <c r="A92" s="353">
        <f>COUNTIF('Project Follow up - Base'!$F$20:$F$96,C92)</f>
        <v>0</v>
      </c>
      <c r="B92" s="353">
        <f>'Employees Summary'!B93</f>
        <v>0</v>
      </c>
      <c r="C92" s="353">
        <f>'Employees Summary'!C93</f>
        <v>0</v>
      </c>
      <c r="D92" s="354" t="str">
        <f>IF(C92=0,"", IF(A92&gt;0,1-(G92*[1]KPI!$C$3)-(H92*[1]KPI!$C$4),""))</f>
        <v/>
      </c>
      <c r="E92" s="365" t="str">
        <f>IF(OR(C92='Project Follow up - Base'!$D$17,C92='Project Follow up - Base'!$D$38,C92='Project Follow up - Base'!$D$74), IF(SUMIF(B:B,B92,A:A)=0,"", AVERAGEIF(B:B,B92,D:D)),"")</f>
        <v/>
      </c>
      <c r="F92" s="366">
        <f>SUMIF('Project Follow up - Base'!$F$20:$F$102,'Employees KPIs'!C92,'Project Follow up - Base'!$AA$20:$AA$102)</f>
        <v>0</v>
      </c>
      <c r="G92" s="355">
        <f>IF( F92=0,
   0,
   IF(
     F92-
     [1]KPI!$F$3
     &lt;0,0,
     F92-
     [1]KPI!$F$3
    )*
     [1]KPI!$G$3
)</f>
        <v>0</v>
      </c>
      <c r="H92" s="355">
        <f t="shared" ca="1" si="1"/>
        <v>0</v>
      </c>
      <c r="I92" s="356">
        <f ca="1">IF(
COUNTIFS('Project Follow up - Base'!$S$20:$S$96,I$2,'Project Follow up - Base'!$F$20:$F$96,$C92)&lt;= INDEX(List!$Q:$Q,MATCH(I$2,List!$P:$P,0)),
0,
(COUNTIFS('Project Follow up - Base'!$S$20:$S$96,I$2,'Project Follow up - Base'!$F$20:$F$96,$C92)
- INDEX(List!$Q:$Q,MATCH(I$2,List!$P:$P,0)))
* INDEX(List!$R:$R,MATCH(I$2,List!$P:$P,0)))</f>
        <v>0</v>
      </c>
      <c r="J92" s="357">
        <f ca="1">IF(
COUNTIFS('Project Follow up - Base'!$S$20:$S$96,J$2,'Project Follow up - Base'!$F$20:$F$96,$C92)&lt;= INDEX(List!$Q:$Q,MATCH(J$2,List!$P:$P,0)),
0,
(COUNTIFS('Project Follow up - Base'!$S$20:$S$96,J$2,'Project Follow up - Base'!$F$20:$F$96,$C92)
- INDEX(List!$Q:$Q,MATCH(J$2,List!$P:$P,0)))
* INDEX(List!$R:$R,MATCH(J$2,List!$P:$P,0)))</f>
        <v>0</v>
      </c>
      <c r="K92" s="357">
        <f ca="1">IF(
COUNTIFS('Project Follow up - Base'!$S$20:$S$96,K$2,'Project Follow up - Base'!$F$20:$F$96,$C92)&lt;= INDEX(List!$Q:$Q,MATCH(K$2,List!$P:$P,0)),
0,
(COUNTIFS('Project Follow up - Base'!$S$20:$S$96,K$2,'Project Follow up - Base'!$F$20:$F$96,$C92)
- INDEX(List!$Q:$Q,MATCH(K$2,List!$P:$P,0)))
* INDEX(List!$R:$R,MATCH(K$2,List!$P:$P,0)))</f>
        <v>0</v>
      </c>
      <c r="L92" s="357">
        <f ca="1">IF(
COUNTIFS('Project Follow up - Base'!$S$20:$S$96,L$2,'Project Follow up - Base'!$F$20:$F$96,$C92)&lt;= INDEX(List!$Q:$Q,MATCH(L$2,List!$P:$P,0)),
0,
(COUNTIFS('Project Follow up - Base'!$S$20:$S$96,L$2,'Project Follow up - Base'!$F$20:$F$96,$C92)
- INDEX(List!$Q:$Q,MATCH(L$2,List!$P:$P,0)))
* INDEX(List!$R:$R,MATCH(L$2,List!$P:$P,0)))</f>
        <v>0</v>
      </c>
      <c r="M92" s="357">
        <f ca="1">IF(
COUNTIFS('Project Follow up - Base'!$S$20:$S$96,M$2,'Project Follow up - Base'!$F$20:$F$96,$C92)&lt;= INDEX(List!$Q:$Q,MATCH(M$2,List!$P:$P,0)),
0,
(COUNTIFS('Project Follow up - Base'!$S$20:$S$96,M$2,'Project Follow up - Base'!$F$20:$F$96,$C92)
- INDEX(List!$Q:$Q,MATCH(M$2,List!$P:$P,0)))
* INDEX(List!$R:$R,MATCH(M$2,List!$P:$P,0)))</f>
        <v>0</v>
      </c>
      <c r="N92" s="357">
        <f ca="1">IF(
COUNTIFS('Project Follow up - Base'!$S$20:$S$96,N$2,'Project Follow up - Base'!$F$20:$F$96,$C92)&lt;= INDEX(List!$Q:$Q,MATCH(N$2,List!$P:$P,0)),
0,
(COUNTIFS('Project Follow up - Base'!$S$20:$S$96,N$2,'Project Follow up - Base'!$F$20:$F$96,$C92)
- INDEX(List!$Q:$Q,MATCH(N$2,List!$P:$P,0)))
* INDEX(List!$R:$R,MATCH(N$2,List!$P:$P,0)))</f>
        <v>0</v>
      </c>
      <c r="O92" s="357">
        <f ca="1">IF(
COUNTIFS('Project Follow up - Base'!$S$20:$S$96,O$2,'Project Follow up - Base'!$F$20:$F$96,$C92)&lt;= INDEX(List!$Q:$Q,MATCH(O$2,List!$P:$P,0)),
0,
(COUNTIFS('Project Follow up - Base'!$S$20:$S$96,O$2,'Project Follow up - Base'!$F$20:$F$96,$C92)
- INDEX(List!$Q:$Q,MATCH(O$2,List!$P:$P,0)))
* INDEX(List!$R:$R,MATCH(O$2,List!$P:$P,0)))</f>
        <v>0</v>
      </c>
      <c r="P92" s="357">
        <f ca="1">IF(
COUNTIFS('Project Follow up - Base'!$S$20:$S$96,P$2,'Project Follow up - Base'!$F$20:$F$96,$C92)&lt;= INDEX(List!$Q:$Q,MATCH(P$2,List!$P:$P,0)),
0,
(COUNTIFS('Project Follow up - Base'!$S$20:$S$96,P$2,'Project Follow up - Base'!$F$20:$F$96,$C92)
- INDEX(List!$Q:$Q,MATCH(P$2,List!$P:$P,0)))
* INDEX(List!$R:$R,MATCH(P$2,List!$P:$P,0)))</f>
        <v>0</v>
      </c>
      <c r="Q92" s="357">
        <f ca="1">IF(
COUNTIFS('Project Follow up - Base'!$S$20:$S$96,Q$2,'Project Follow up - Base'!$F$20:$F$96,$C92)&lt;= INDEX(List!$Q:$Q,MATCH(Q$2,List!$P:$P,0)),
0,
(COUNTIFS('Project Follow up - Base'!$S$20:$S$96,Q$2,'Project Follow up - Base'!$F$20:$F$96,$C92)
- INDEX(List!$Q:$Q,MATCH(Q$2,List!$P:$P,0)))
* INDEX(List!$R:$R,MATCH(Q$2,List!$P:$P,0)))</f>
        <v>0</v>
      </c>
      <c r="R92" s="357">
        <f ca="1">IF(
COUNTIFS('Project Follow up - Base'!$S$20:$S$96,R$2,'Project Follow up - Base'!$F$20:$F$96,$C92)&lt;= INDEX(List!$Q:$Q,MATCH(R$2,List!$P:$P,0)),
0,
(COUNTIFS('Project Follow up - Base'!$S$20:$S$96,R$2,'Project Follow up - Base'!$F$20:$F$96,$C92)
- INDEX(List!$Q:$Q,MATCH(R$2,List!$P:$P,0)))
* INDEX(List!$R:$R,MATCH(R$2,List!$P:$P,0)))</f>
        <v>0</v>
      </c>
      <c r="S92" s="357">
        <f ca="1">IF(
COUNTIFS('Project Follow up - Base'!$S$20:$S$96,S$2,'Project Follow up - Base'!$F$20:$F$96,$C92)&lt;= INDEX(List!$Q:$Q,MATCH(S$2,List!$P:$P,0)),
0,
(COUNTIFS('Project Follow up - Base'!$S$20:$S$96,S$2,'Project Follow up - Base'!$F$20:$F$96,$C92)
- INDEX(List!$Q:$Q,MATCH(S$2,List!$P:$P,0)))
* INDEX(List!$R:$R,MATCH(S$2,List!$P:$P,0)))</f>
        <v>0</v>
      </c>
      <c r="T92" s="357">
        <f ca="1">IF(
COUNTIFS('Project Follow up - Base'!$S$20:$S$96,T$2,'Project Follow up - Base'!$F$20:$F$96,$C92)&lt;= INDEX(List!$Q:$Q,MATCH(T$2,List!$P:$P,0)),
0,
(COUNTIFS('Project Follow up - Base'!$S$20:$S$96,T$2,'Project Follow up - Base'!$F$20:$F$96,$C92)
- INDEX(List!$Q:$Q,MATCH(T$2,List!$P:$P,0)))
* INDEX(List!$R:$R,MATCH(T$2,List!$P:$P,0)))</f>
        <v>0</v>
      </c>
      <c r="U92" s="357">
        <f ca="1">IF(
COUNTIFS('Project Follow up - Base'!$S$20:$S$96,U$2,'Project Follow up - Base'!$F$20:$F$96,$C92)&lt;= INDEX(List!$Q:$Q,MATCH(U$2,List!$P:$P,0)),
0,
(COUNTIFS('Project Follow up - Base'!$S$20:$S$96,U$2,'Project Follow up - Base'!$F$20:$F$96,$C92)
- INDEX(List!$Q:$Q,MATCH(U$2,List!$P:$P,0)))
* INDEX(List!$R:$R,MATCH(U$2,List!$P:$P,0)))</f>
        <v>0</v>
      </c>
      <c r="V92" s="357">
        <f ca="1">IF(
COUNTIFS('Project Follow up - Base'!$S$20:$S$96,V$2,'Project Follow up - Base'!$F$20:$F$96,$C92)&lt;= INDEX(List!$Q:$Q,MATCH(V$2,List!$P:$P,0)),
0,
(COUNTIFS('Project Follow up - Base'!$S$20:$S$96,V$2,'Project Follow up - Base'!$F$20:$F$96,$C92)
- INDEX(List!$Q:$Q,MATCH(V$2,List!$P:$P,0)))
* INDEX(List!$R:$R,MATCH(V$2,List!$P:$P,0)))</f>
        <v>0</v>
      </c>
      <c r="W92" s="357">
        <f ca="1">IF(
COUNTIFS('Project Follow up - Base'!$S$20:$S$96,W$2,'Project Follow up - Base'!$F$20:$F$96,$C92)&lt;= INDEX(List!$Q:$Q,MATCH(W$2,List!$P:$P,0)),
0,
(COUNTIFS('Project Follow up - Base'!$S$20:$S$96,W$2,'Project Follow up - Base'!$F$20:$F$96,$C92)
- INDEX(List!$Q:$Q,MATCH(W$2,List!$P:$P,0)))
* INDEX(List!$R:$R,MATCH(W$2,List!$P:$P,0)))</f>
        <v>0</v>
      </c>
      <c r="X92" s="357">
        <f ca="1">IF(
COUNTIFS('Project Follow up - Base'!$S$20:$S$96,X$2,'Project Follow up - Base'!$F$20:$F$96,$C92)&lt;= INDEX(List!$Q:$Q,MATCH(X$2,List!$P:$P,0)),
0,
(COUNTIFS('Project Follow up - Base'!$S$20:$S$96,X$2,'Project Follow up - Base'!$F$20:$F$96,$C92)
- INDEX(List!$Q:$Q,MATCH(X$2,List!$P:$P,0)))
* INDEX(List!$R:$R,MATCH(X$2,List!$P:$P,0)))</f>
        <v>0</v>
      </c>
      <c r="Y92" s="357">
        <f ca="1">IF(
COUNTIFS('Project Follow up - Base'!$S$20:$S$96,Y$2,'Project Follow up - Base'!$F$20:$F$96,$C92)&lt;= INDEX(List!$Q:$Q,MATCH(Y$2,List!$P:$P,0)),
0,
(COUNTIFS('Project Follow up - Base'!$S$20:$S$96,Y$2,'Project Follow up - Base'!$F$20:$F$96,$C92)
- INDEX(List!$Q:$Q,MATCH(Y$2,List!$P:$P,0)))
* INDEX(List!$R:$R,MATCH(Y$2,List!$P:$P,0)))</f>
        <v>0</v>
      </c>
      <c r="Z92" s="357">
        <f ca="1">IF(
COUNTIFS('Project Follow up - Base'!$S$20:$S$96,Z$2,'Project Follow up - Base'!$F$20:$F$96,$C92)&lt;= INDEX(List!$Q:$Q,MATCH(Z$2,List!$P:$P,0)),
0,
(COUNTIFS('Project Follow up - Base'!$S$20:$S$96,Z$2,'Project Follow up - Base'!$F$20:$F$96,$C92)
- INDEX(List!$Q:$Q,MATCH(Z$2,List!$P:$P,0)))
* INDEX(List!$R:$R,MATCH(Z$2,List!$P:$P,0)))</f>
        <v>0</v>
      </c>
      <c r="AA92" s="357">
        <f ca="1">IF(
COUNTIFS('Project Follow up - Base'!$S$20:$S$96,AA$2,'Project Follow up - Base'!$F$20:$F$96,$C92)&lt;= INDEX(List!$Q:$Q,MATCH(AA$2,List!$P:$P,0)),
0,
(COUNTIFS('Project Follow up - Base'!$S$20:$S$96,AA$2,'Project Follow up - Base'!$F$20:$F$96,$C92)
- INDEX(List!$Q:$Q,MATCH(AA$2,List!$P:$P,0)))
* INDEX(List!$R:$R,MATCH(AA$2,List!$P:$P,0)))</f>
        <v>0</v>
      </c>
      <c r="AB92" s="357">
        <f ca="1">IF(
COUNTIFS('Project Follow up - Base'!$S$20:$S$96,AB$2,'Project Follow up - Base'!$F$20:$F$96,$C92)&lt;= INDEX(List!$Q:$Q,MATCH(AB$2,List!$P:$P,0)),
0,
(COUNTIFS('Project Follow up - Base'!$S$20:$S$96,AB$2,'Project Follow up - Base'!$F$20:$F$96,$C92)
- INDEX(List!$Q:$Q,MATCH(AB$2,List!$P:$P,0)))
* INDEX(List!$R:$R,MATCH(AB$2,List!$P:$P,0)))</f>
        <v>0</v>
      </c>
      <c r="AC92" s="357">
        <f ca="1">IF(
COUNTIFS('Project Follow up - Base'!$S$20:$S$96,AC$2,'Project Follow up - Base'!$F$20:$F$96,$C92)&lt;= INDEX(List!$Q:$Q,MATCH(AC$2,List!$P:$P,0)),
0,
(COUNTIFS('Project Follow up - Base'!$S$20:$S$96,AC$2,'Project Follow up - Base'!$F$20:$F$96,$C92)
- INDEX(List!$Q:$Q,MATCH(AC$2,List!$P:$P,0)))
* INDEX(List!$R:$R,MATCH(AC$2,List!$P:$P,0)))</f>
        <v>0</v>
      </c>
      <c r="AD92" s="357">
        <f ca="1">IF(
COUNTIFS('Project Follow up - Base'!$S$20:$S$96,AD$2,'Project Follow up - Base'!$F$20:$F$96,$C92)&lt;= INDEX(List!$Q:$Q,MATCH(AD$2,List!$P:$P,0)),
0,
(COUNTIFS('Project Follow up - Base'!$S$20:$S$96,AD$2,'Project Follow up - Base'!$F$20:$F$96,$C92)
- INDEX(List!$Q:$Q,MATCH(AD$2,List!$P:$P,0)))
* INDEX(List!$R:$R,MATCH(AD$2,List!$P:$P,0)))</f>
        <v>0</v>
      </c>
      <c r="AE92" s="357">
        <f ca="1">IF(
COUNTIFS('Project Follow up - Base'!$S$20:$S$96,AE$2,'Project Follow up - Base'!$F$20:$F$96,$C92)&lt;= INDEX(List!$Q:$Q,MATCH(AE$2,List!$P:$P,0)),
0,
(COUNTIFS('Project Follow up - Base'!$S$20:$S$96,AE$2,'Project Follow up - Base'!$F$20:$F$96,$C92)
- INDEX(List!$Q:$Q,MATCH(AE$2,List!$P:$P,0)))
* INDEX(List!$R:$R,MATCH(AE$2,List!$P:$P,0)))</f>
        <v>0</v>
      </c>
      <c r="AF92" s="357">
        <f ca="1">IF(
COUNTIFS('Project Follow up - Base'!$S$20:$S$96,AF$2,'Project Follow up - Base'!$F$20:$F$96,$C92)&lt;= INDEX(List!$Q:$Q,MATCH(AF$2,List!$P:$P,0)),
0,
(COUNTIFS('Project Follow up - Base'!$S$20:$S$96,AF$2,'Project Follow up - Base'!$F$20:$F$96,$C92)
- INDEX(List!$Q:$Q,MATCH(AF$2,List!$P:$P,0)))
* INDEX(List!$R:$R,MATCH(AF$2,List!$P:$P,0)))</f>
        <v>0</v>
      </c>
      <c r="AG92" s="357">
        <f ca="1">IF(
COUNTIFS('Project Follow up - Base'!$S$20:$S$96,AG$2,'Project Follow up - Base'!$F$20:$F$96,$C92)&lt;= INDEX(List!$Q:$Q,MATCH(AG$2,List!$P:$P,0)),
0,
(COUNTIFS('Project Follow up - Base'!$S$20:$S$96,AG$2,'Project Follow up - Base'!$F$20:$F$96,$C92)
- INDEX(List!$Q:$Q,MATCH(AG$2,List!$P:$P,0)))
* INDEX(List!$R:$R,MATCH(AG$2,List!$P:$P,0)))</f>
        <v>0</v>
      </c>
      <c r="AH92" s="357">
        <f ca="1">IF(
COUNTIFS('Project Follow up - Base'!$S$20:$S$96,AH$2,'Project Follow up - Base'!$F$20:$F$96,$C92)&lt;= INDEX(List!$Q:$Q,MATCH(AH$2,List!$P:$P,0)),
0,
(COUNTIFS('Project Follow up - Base'!$S$20:$S$96,AH$2,'Project Follow up - Base'!$F$20:$F$96,$C92)
- INDEX(List!$Q:$Q,MATCH(AH$2,List!$P:$P,0)))
* INDEX(List!$R:$R,MATCH(AH$2,List!$P:$P,0)))</f>
        <v>0</v>
      </c>
      <c r="AI92" s="357">
        <f ca="1">IF(
COUNTIFS('Project Follow up - Base'!$S$20:$S$96,AI$2,'Project Follow up - Base'!$F$20:$F$96,$C92)&lt;= INDEX(List!$Q:$Q,MATCH(AI$2,List!$P:$P,0)),
0,
(COUNTIFS('Project Follow up - Base'!$S$20:$S$96,AI$2,'Project Follow up - Base'!$F$20:$F$96,$C92)
- INDEX(List!$Q:$Q,MATCH(AI$2,List!$P:$P,0)))
* INDEX(List!$R:$R,MATCH(AI$2,List!$P:$P,0)))</f>
        <v>0</v>
      </c>
      <c r="AJ92" s="357">
        <f ca="1">IF(
COUNTIFS('Project Follow up - Base'!$S$20:$S$96,AJ$2,'Project Follow up - Base'!$F$20:$F$96,$C92)&lt;= INDEX(List!$Q:$Q,MATCH(AJ$2,List!$P:$P,0)),
0,
(COUNTIFS('Project Follow up - Base'!$S$20:$S$96,AJ$2,'Project Follow up - Base'!$F$20:$F$96,$C92)
- INDEX(List!$Q:$Q,MATCH(AJ$2,List!$P:$P,0)))
* INDEX(List!$R:$R,MATCH(AJ$2,List!$P:$P,0)))</f>
        <v>0</v>
      </c>
      <c r="AK92" s="357">
        <f ca="1">IF(
COUNTIFS('Project Follow up - Base'!$S$20:$S$96,AK$2,'Project Follow up - Base'!$F$20:$F$96,$C92)&lt;= INDEX(List!$Q:$Q,MATCH(AK$2,List!$P:$P,0)),
0,
(COUNTIFS('Project Follow up - Base'!$S$20:$S$96,AK$2,'Project Follow up - Base'!$F$20:$F$96,$C92)
- INDEX(List!$Q:$Q,MATCH(AK$2,List!$P:$P,0)))
* INDEX(List!$R:$R,MATCH(AK$2,List!$P:$P,0)))</f>
        <v>0</v>
      </c>
      <c r="AL92" s="357">
        <f ca="1">IF(
COUNTIFS('Project Follow up - Base'!$S$20:$S$96,AL$2,'Project Follow up - Base'!$F$20:$F$96,$C92)&lt;= INDEX(List!$Q:$Q,MATCH(AL$2,List!$P:$P,0)),
0,
(COUNTIFS('Project Follow up - Base'!$S$20:$S$96,AL$2,'Project Follow up - Base'!$F$20:$F$96,$C92)
- INDEX(List!$Q:$Q,MATCH(AL$2,List!$P:$P,0)))
* INDEX(List!$R:$R,MATCH(AL$2,List!$P:$P,0)))</f>
        <v>0</v>
      </c>
      <c r="AM92" s="357">
        <f ca="1">IF(
COUNTIFS('Project Follow up - Base'!$S$20:$S$96,AM$2,'Project Follow up - Base'!$F$20:$F$96,$C92)&lt;= INDEX(List!$Q:$Q,MATCH(AM$2,List!$P:$P,0)),
0,
(COUNTIFS('Project Follow up - Base'!$S$20:$S$96,AM$2,'Project Follow up - Base'!$F$20:$F$96,$C92)
- INDEX(List!$Q:$Q,MATCH(AM$2,List!$P:$P,0)))
* INDEX(List!$R:$R,MATCH(AM$2,List!$P:$P,0)))</f>
        <v>0</v>
      </c>
      <c r="AN92" s="357">
        <f ca="1">IF(
COUNTIFS('Project Follow up - Base'!$S$20:$S$96,AN$2,'Project Follow up - Base'!$F$20:$F$96,$C92)&lt;= INDEX(List!$Q:$Q,MATCH(AN$2,List!$P:$P,0)),
0,
(COUNTIFS('Project Follow up - Base'!$S$20:$S$96,AN$2,'Project Follow up - Base'!$F$20:$F$96,$C92)
- INDEX(List!$Q:$Q,MATCH(AN$2,List!$P:$P,0)))
* INDEX(List!$R:$R,MATCH(AN$2,List!$P:$P,0)))</f>
        <v>0</v>
      </c>
      <c r="AO92" s="357">
        <f ca="1">IF(
COUNTIFS('Project Follow up - Base'!$S$20:$S$96,AO$2,'Project Follow up - Base'!$F$20:$F$96,$C92)&lt;= INDEX(List!$Q:$Q,MATCH(AO$2,List!$P:$P,0)),
0,
(COUNTIFS('Project Follow up - Base'!$S$20:$S$96,AO$2,'Project Follow up - Base'!$F$20:$F$96,$C92)
- INDEX(List!$Q:$Q,MATCH(AO$2,List!$P:$P,0)))
* INDEX(List!$R:$R,MATCH(AO$2,List!$P:$P,0)))</f>
        <v>0</v>
      </c>
      <c r="AP92" s="357">
        <f ca="1">IF(
COUNTIFS('Project Follow up - Base'!$S$20:$S$96,AP$2,'Project Follow up - Base'!$F$20:$F$96,$C92)&lt;= INDEX(List!$Q:$Q,MATCH(AP$2,List!$P:$P,0)),
0,
(COUNTIFS('Project Follow up - Base'!$S$20:$S$96,AP$2,'Project Follow up - Base'!$F$20:$F$96,$C92)
- INDEX(List!$Q:$Q,MATCH(AP$2,List!$P:$P,0)))
* INDEX(List!$R:$R,MATCH(AP$2,List!$P:$P,0)))</f>
        <v>0</v>
      </c>
      <c r="AQ92" s="357">
        <f ca="1">IF(
COUNTIFS('Project Follow up - Base'!$S$20:$S$96,AQ$2,'Project Follow up - Base'!$F$20:$F$96,$C92)&lt;= INDEX(List!$Q:$Q,MATCH(AQ$2,List!$P:$P,0)),
0,
(COUNTIFS('Project Follow up - Base'!$S$20:$S$96,AQ$2,'Project Follow up - Base'!$F$20:$F$96,$C92)
- INDEX(List!$Q:$Q,MATCH(AQ$2,List!$P:$P,0)))
* INDEX(List!$R:$R,MATCH(AQ$2,List!$P:$P,0)))</f>
        <v>0</v>
      </c>
      <c r="AR92" s="357">
        <f ca="1">IF(
COUNTIFS('Project Follow up - Base'!$S$20:$S$96,AR$2,'Project Follow up - Base'!$F$20:$F$96,$C92)&lt;= INDEX(List!$Q:$Q,MATCH(AR$2,List!$P:$P,0)),
0,
(COUNTIFS('Project Follow up - Base'!$S$20:$S$96,AR$2,'Project Follow up - Base'!$F$20:$F$96,$C92)
- INDEX(List!$Q:$Q,MATCH(AR$2,List!$P:$P,0)))
* INDEX(List!$R:$R,MATCH(AR$2,List!$P:$P,0)))</f>
        <v>0</v>
      </c>
      <c r="AS92" s="357">
        <f ca="1">IF(
COUNTIFS('Project Follow up - Base'!$S$20:$S$96,AS$2,'Project Follow up - Base'!$F$20:$F$96,$C92)&lt;= INDEX(List!$Q:$Q,MATCH(AS$2,List!$P:$P,0)),
0,
(COUNTIFS('Project Follow up - Base'!$S$20:$S$96,AS$2,'Project Follow up - Base'!$F$20:$F$96,$C92)
- INDEX(List!$Q:$Q,MATCH(AS$2,List!$P:$P,0)))
* INDEX(List!$R:$R,MATCH(AS$2,List!$P:$P,0)))</f>
        <v>0</v>
      </c>
      <c r="AT92" s="357">
        <f ca="1">IF(
COUNTIFS('Project Follow up - Base'!$S$20:$S$96,AT$2,'Project Follow up - Base'!$F$20:$F$96,$C92)&lt;= INDEX(List!$Q:$Q,MATCH(AT$2,List!$P:$P,0)),
0,
(COUNTIFS('Project Follow up - Base'!$S$20:$S$96,AT$2,'Project Follow up - Base'!$F$20:$F$96,$C92)
- INDEX(List!$Q:$Q,MATCH(AT$2,List!$P:$P,0)))
* INDEX(List!$R:$R,MATCH(AT$2,List!$P:$P,0)))</f>
        <v>0</v>
      </c>
      <c r="AU92" s="357">
        <f ca="1">IF(
COUNTIFS('Project Follow up - Base'!$S$20:$S$96,AU$2,'Project Follow up - Base'!$F$20:$F$96,$C92)&lt;= INDEX(List!$Q:$Q,MATCH(AU$2,List!$P:$P,0)),
0,
(COUNTIFS('Project Follow up - Base'!$S$20:$S$96,AU$2,'Project Follow up - Base'!$F$20:$F$96,$C92)
- INDEX(List!$Q:$Q,MATCH(AU$2,List!$P:$P,0)))
* INDEX(List!$R:$R,MATCH(AU$2,List!$P:$P,0)))</f>
        <v>0</v>
      </c>
      <c r="AV92" s="357">
        <f ca="1">IF(
COUNTIFS('Project Follow up - Base'!$S$20:$S$96,AV$2,'Project Follow up - Base'!$F$20:$F$96,$C92)&lt;= INDEX(List!$Q:$Q,MATCH(AV$2,List!$P:$P,0)),
0,
(COUNTIFS('Project Follow up - Base'!$S$20:$S$96,AV$2,'Project Follow up - Base'!$F$20:$F$96,$C92)
- INDEX(List!$Q:$Q,MATCH(AV$2,List!$P:$P,0)))
* INDEX(List!$R:$R,MATCH(AV$2,List!$P:$P,0)))</f>
        <v>0</v>
      </c>
      <c r="AW92" s="357">
        <f ca="1">IF(
COUNTIFS('Project Follow up - Base'!$S$20:$S$96,AW$2,'Project Follow up - Base'!$F$20:$F$96,$C92)&lt;= INDEX(List!$Q:$Q,MATCH(AW$2,List!$P:$P,0)),
0,
(COUNTIFS('Project Follow up - Base'!$S$20:$S$96,AW$2,'Project Follow up - Base'!$F$20:$F$96,$C92)
- INDEX(List!$Q:$Q,MATCH(AW$2,List!$P:$P,0)))
* INDEX(List!$R:$R,MATCH(AW$2,List!$P:$P,0)))</f>
        <v>0</v>
      </c>
      <c r="AX92" s="357">
        <f ca="1">IF(
COUNTIFS('Project Follow up - Base'!$S$20:$S$96,AX$2,'Project Follow up - Base'!$F$20:$F$96,$C92)&lt;= INDEX(List!$Q:$Q,MATCH(AX$2,List!$P:$P,0)),
0,
(COUNTIFS('Project Follow up - Base'!$S$20:$S$96,AX$2,'Project Follow up - Base'!$F$20:$F$96,$C92)
- INDEX(List!$Q:$Q,MATCH(AX$2,List!$P:$P,0)))
* INDEX(List!$R:$R,MATCH(AX$2,List!$P:$P,0)))</f>
        <v>0</v>
      </c>
      <c r="AY92" s="357">
        <f ca="1">IF(
COUNTIFS('Project Follow up - Base'!$S$20:$S$96,AY$2,'Project Follow up - Base'!$F$20:$F$96,$C92)&lt;= INDEX(List!$Q:$Q,MATCH(AY$2,List!$P:$P,0)),
0,
(COUNTIFS('Project Follow up - Base'!$S$20:$S$96,AY$2,'Project Follow up - Base'!$F$20:$F$96,$C92)
- INDEX(List!$Q:$Q,MATCH(AY$2,List!$P:$P,0)))
* INDEX(List!$R:$R,MATCH(AY$2,List!$P:$P,0)))</f>
        <v>0</v>
      </c>
      <c r="AZ92" s="357">
        <f ca="1">IF(
COUNTIFS('Project Follow up - Base'!$S$20:$S$96,AZ$2,'Project Follow up - Base'!$F$20:$F$96,$C92)&lt;= INDEX(List!$Q:$Q,MATCH(AZ$2,List!$P:$P,0)),
0,
(COUNTIFS('Project Follow up - Base'!$S$20:$S$96,AZ$2,'Project Follow up - Base'!$F$20:$F$96,$C92)
- INDEX(List!$Q:$Q,MATCH(AZ$2,List!$P:$P,0)))
* INDEX(List!$R:$R,MATCH(AZ$2,List!$P:$P,0)))</f>
        <v>0</v>
      </c>
      <c r="BA92" s="357">
        <f ca="1">IF(
COUNTIFS('Project Follow up - Base'!$S$20:$S$96,BA$2,'Project Follow up - Base'!$F$20:$F$96,$C92)&lt;= INDEX(List!$Q:$Q,MATCH(BA$2,List!$P:$P,0)),
0,
(COUNTIFS('Project Follow up - Base'!$S$20:$S$96,BA$2,'Project Follow up - Base'!$F$20:$F$96,$C92)
- INDEX(List!$Q:$Q,MATCH(BA$2,List!$P:$P,0)))
* INDEX(List!$R:$R,MATCH(BA$2,List!$P:$P,0)))</f>
        <v>0</v>
      </c>
      <c r="BB92" s="357">
        <f ca="1">IF(
COUNTIFS('Project Follow up - Base'!$S$20:$S$96,BB$2,'Project Follow up - Base'!$F$20:$F$96,$C92)&lt;= INDEX(List!$Q:$Q,MATCH(BB$2,List!$P:$P,0)),
0,
(COUNTIFS('Project Follow up - Base'!$S$20:$S$96,BB$2,'Project Follow up - Base'!$F$20:$F$96,$C92)
- INDEX(List!$Q:$Q,MATCH(BB$2,List!$P:$P,0)))
* INDEX(List!$R:$R,MATCH(BB$2,List!$P:$P,0)))</f>
        <v>0</v>
      </c>
      <c r="BC92" s="357">
        <f ca="1">IF(
COUNTIFS('Project Follow up - Base'!$S$20:$S$96,BC$2,'Project Follow up - Base'!$F$20:$F$96,$C92)&lt;= INDEX(List!$Q:$Q,MATCH(BC$2,List!$P:$P,0)),
0,
(COUNTIFS('Project Follow up - Base'!$S$20:$S$96,BC$2,'Project Follow up - Base'!$F$20:$F$96,$C92)
- INDEX(List!$Q:$Q,MATCH(BC$2,List!$P:$P,0)))
* INDEX(List!$R:$R,MATCH(BC$2,List!$P:$P,0)))</f>
        <v>0</v>
      </c>
      <c r="BD92" s="357">
        <f ca="1">IF(
COUNTIFS('Project Follow up - Base'!$S$20:$S$96,BD$2,'Project Follow up - Base'!$F$20:$F$96,$C92)&lt;= INDEX(List!$Q:$Q,MATCH(BD$2,List!$P:$P,0)),
0,
(COUNTIFS('Project Follow up - Base'!$S$20:$S$96,BD$2,'Project Follow up - Base'!$F$20:$F$96,$C92)
- INDEX(List!$Q:$Q,MATCH(BD$2,List!$P:$P,0)))
* INDEX(List!$R:$R,MATCH(BD$2,List!$P:$P,0)))</f>
        <v>0</v>
      </c>
      <c r="BE92" s="357">
        <f ca="1">IF(
COUNTIFS('Project Follow up - Base'!$S$20:$S$96,BE$2,'Project Follow up - Base'!$F$20:$F$96,$C92)&lt;= INDEX(List!$Q:$Q,MATCH(BE$2,List!$P:$P,0)),
0,
(COUNTIFS('Project Follow up - Base'!$S$20:$S$96,BE$2,'Project Follow up - Base'!$F$20:$F$96,$C92)
- INDEX(List!$Q:$Q,MATCH(BE$2,List!$P:$P,0)))
* INDEX(List!$R:$R,MATCH(BE$2,List!$P:$P,0)))</f>
        <v>0</v>
      </c>
      <c r="BF92" s="357">
        <f ca="1">IF(
COUNTIFS('Project Follow up - Base'!$S$20:$S$96,BF$2,'Project Follow up - Base'!$F$20:$F$96,$C92)&lt;= INDEX(List!$Q:$Q,MATCH(BF$2,List!$P:$P,0)),
0,
(COUNTIFS('Project Follow up - Base'!$S$20:$S$96,BF$2,'Project Follow up - Base'!$F$20:$F$96,$C92)
- INDEX(List!$Q:$Q,MATCH(BF$2,List!$P:$P,0)))
* INDEX(List!$R:$R,MATCH(BF$2,List!$P:$P,0)))</f>
        <v>0</v>
      </c>
      <c r="BG92" s="357">
        <f ca="1">IF(
COUNTIFS('Project Follow up - Base'!$S$20:$S$96,BG$2,'Project Follow up - Base'!$F$20:$F$96,$C92)&lt;= INDEX(List!$Q:$Q,MATCH(BG$2,List!$P:$P,0)),
0,
(COUNTIFS('Project Follow up - Base'!$S$20:$S$96,BG$2,'Project Follow up - Base'!$F$20:$F$96,$C92)
- INDEX(List!$Q:$Q,MATCH(BG$2,List!$P:$P,0)))
* INDEX(List!$R:$R,MATCH(BG$2,List!$P:$P,0)))</f>
        <v>0</v>
      </c>
      <c r="BH92" s="357">
        <f ca="1">IF(
COUNTIFS('Project Follow up - Base'!$S$20:$S$96,BH$2,'Project Follow up - Base'!$F$20:$F$96,$C92)&lt;= INDEX(List!$Q:$Q,MATCH(BH$2,List!$P:$P,0)),
0,
(COUNTIFS('Project Follow up - Base'!$S$20:$S$96,BH$2,'Project Follow up - Base'!$F$20:$F$96,$C92)
- INDEX(List!$Q:$Q,MATCH(BH$2,List!$P:$P,0)))
* INDEX(List!$R:$R,MATCH(BH$2,List!$P:$P,0)))</f>
        <v>0</v>
      </c>
      <c r="BI92" s="357">
        <f ca="1">IF(
COUNTIFS('Project Follow up - Base'!$S$20:$S$96,BI$2,'Project Follow up - Base'!$F$20:$F$96,$C92)&lt;= INDEX(List!$Q:$Q,MATCH(BI$2,List!$P:$P,0)),
0,
(COUNTIFS('Project Follow up - Base'!$S$20:$S$96,BI$2,'Project Follow up - Base'!$F$20:$F$96,$C92)
- INDEX(List!$Q:$Q,MATCH(BI$2,List!$P:$P,0)))
* INDEX(List!$R:$R,MATCH(BI$2,List!$P:$P,0)))</f>
        <v>0</v>
      </c>
      <c r="BJ92" s="357">
        <f ca="1">IF(
COUNTIFS('Project Follow up - Base'!$S$20:$S$96,BJ$2,'Project Follow up - Base'!$F$20:$F$96,$C92)&lt;= INDEX(List!$Q:$Q,MATCH(BJ$2,List!$P:$P,0)),
0,
(COUNTIFS('Project Follow up - Base'!$S$20:$S$96,BJ$2,'Project Follow up - Base'!$F$20:$F$96,$C92)
- INDEX(List!$Q:$Q,MATCH(BJ$2,List!$P:$P,0)))
* INDEX(List!$R:$R,MATCH(BJ$2,List!$P:$P,0)))</f>
        <v>0</v>
      </c>
      <c r="BK92" s="357">
        <f ca="1">IF(
COUNTIFS('Project Follow up - Base'!$S$20:$S$96,BK$2,'Project Follow up - Base'!$F$20:$F$96,$C92)&lt;= INDEX(List!$Q:$Q,MATCH(BK$2,List!$P:$P,0)),
0,
(COUNTIFS('Project Follow up - Base'!$S$20:$S$96,BK$2,'Project Follow up - Base'!$F$20:$F$96,$C92)
- INDEX(List!$Q:$Q,MATCH(BK$2,List!$P:$P,0)))
* INDEX(List!$R:$R,MATCH(BK$2,List!$P:$P,0)))</f>
        <v>0</v>
      </c>
      <c r="BL92" s="357">
        <f ca="1">IF(
COUNTIFS('Project Follow up - Base'!$S$20:$S$96,BL$2,'Project Follow up - Base'!$F$20:$F$96,$C92)&lt;= INDEX(List!$Q:$Q,MATCH(BL$2,List!$P:$P,0)),
0,
(COUNTIFS('Project Follow up - Base'!$S$20:$S$96,BL$2,'Project Follow up - Base'!$F$20:$F$96,$C92)
- INDEX(List!$Q:$Q,MATCH(BL$2,List!$P:$P,0)))
* INDEX(List!$R:$R,MATCH(BL$2,List!$P:$P,0)))</f>
        <v>0</v>
      </c>
      <c r="BM92" s="357">
        <f ca="1">IF(
COUNTIFS('Project Follow up - Base'!$S$20:$S$96,BM$2,'Project Follow up - Base'!$F$20:$F$96,$C92)&lt;= INDEX(List!$Q:$Q,MATCH(BM$2,List!$P:$P,0)),
0,
(COUNTIFS('Project Follow up - Base'!$S$20:$S$96,BM$2,'Project Follow up - Base'!$F$20:$F$96,$C92)
- INDEX(List!$Q:$Q,MATCH(BM$2,List!$P:$P,0)))
* INDEX(List!$R:$R,MATCH(BM$2,List!$P:$P,0)))</f>
        <v>0</v>
      </c>
      <c r="BN92" s="357">
        <f ca="1">IF(
COUNTIFS('Project Follow up - Base'!$S$20:$S$96,BN$2,'Project Follow up - Base'!$F$20:$F$96,$C92)&lt;= INDEX(List!$Q:$Q,MATCH(BN$2,List!$P:$P,0)),
0,
(COUNTIFS('Project Follow up - Base'!$S$20:$S$96,BN$2,'Project Follow up - Base'!$F$20:$F$96,$C92)
- INDEX(List!$Q:$Q,MATCH(BN$2,List!$P:$P,0)))
* INDEX(List!$R:$R,MATCH(BN$2,List!$P:$P,0)))</f>
        <v>0</v>
      </c>
      <c r="BO92" s="357">
        <f ca="1">IF(
COUNTIFS('Project Follow up - Base'!$S$20:$S$96,BO$2,'Project Follow up - Base'!$F$20:$F$96,$C92)&lt;= INDEX(List!$Q:$Q,MATCH(BO$2,List!$P:$P,0)),
0,
(COUNTIFS('Project Follow up - Base'!$S$20:$S$96,BO$2,'Project Follow up - Base'!$F$20:$F$96,$C92)
- INDEX(List!$Q:$Q,MATCH(BO$2,List!$P:$P,0)))
* INDEX(List!$R:$R,MATCH(BO$2,List!$P:$P,0)))</f>
        <v>0</v>
      </c>
      <c r="BP92" s="357">
        <f ca="1">IF(
COUNTIFS('Project Follow up - Base'!$S$20:$S$96,BP$2,'Project Follow up - Base'!$F$20:$F$96,$C92)&lt;= INDEX(List!$Q:$Q,MATCH(BP$2,List!$P:$P,0)),
0,
(COUNTIFS('Project Follow up - Base'!$S$20:$S$96,BP$2,'Project Follow up - Base'!$F$20:$F$96,$C92)
- INDEX(List!$Q:$Q,MATCH(BP$2,List!$P:$P,0)))
* INDEX(List!$R:$R,MATCH(BP$2,List!$P:$P,0)))</f>
        <v>0</v>
      </c>
      <c r="BQ92" s="357">
        <f ca="1">IF(
COUNTIFS('Project Follow up - Base'!$S$20:$S$96,BQ$2,'Project Follow up - Base'!$F$20:$F$96,$C92)&lt;= INDEX(List!$Q:$Q,MATCH(BQ$2,List!$P:$P,0)),
0,
(COUNTIFS('Project Follow up - Base'!$S$20:$S$96,BQ$2,'Project Follow up - Base'!$F$20:$F$96,$C92)
- INDEX(List!$Q:$Q,MATCH(BQ$2,List!$P:$P,0)))
* INDEX(List!$R:$R,MATCH(BQ$2,List!$P:$P,0)))</f>
        <v>0</v>
      </c>
      <c r="BR92" s="357">
        <f ca="1">IF(
COUNTIFS('Project Follow up - Base'!$S$20:$S$96,BR$2,'Project Follow up - Base'!$F$20:$F$96,$C92)&lt;= INDEX(List!$Q:$Q,MATCH(BR$2,List!$P:$P,0)),
0,
(COUNTIFS('Project Follow up - Base'!$S$20:$S$96,BR$2,'Project Follow up - Base'!$F$20:$F$96,$C92)
- INDEX(List!$Q:$Q,MATCH(BR$2,List!$P:$P,0)))
* INDEX(List!$R:$R,MATCH(BR$2,List!$P:$P,0)))</f>
        <v>0</v>
      </c>
      <c r="BS92" s="357">
        <f ca="1">IF(
COUNTIFS('Project Follow up - Base'!$S$20:$S$96,BS$2,'Project Follow up - Base'!$F$20:$F$96,$C92)&lt;= INDEX(List!$Q:$Q,MATCH(BS$2,List!$P:$P,0)),
0,
(COUNTIFS('Project Follow up - Base'!$S$20:$S$96,BS$2,'Project Follow up - Base'!$F$20:$F$96,$C92)
- INDEX(List!$Q:$Q,MATCH(BS$2,List!$P:$P,0)))
* INDEX(List!$R:$R,MATCH(BS$2,List!$P:$P,0)))</f>
        <v>0</v>
      </c>
      <c r="BT92" s="357">
        <f ca="1">IF(
COUNTIFS('Project Follow up - Base'!$S$20:$S$96,BT$2,'Project Follow up - Base'!$F$20:$F$96,$C92)&lt;= INDEX(List!$Q:$Q,MATCH(BT$2,List!$P:$P,0)),
0,
(COUNTIFS('Project Follow up - Base'!$S$20:$S$96,BT$2,'Project Follow up - Base'!$F$20:$F$96,$C92)
- INDEX(List!$Q:$Q,MATCH(BT$2,List!$P:$P,0)))
* INDEX(List!$R:$R,MATCH(BT$2,List!$P:$P,0)))</f>
        <v>0</v>
      </c>
      <c r="BU92" s="357">
        <f ca="1">IF(
COUNTIFS('Project Follow up - Base'!$S$20:$S$96,BU$2,'Project Follow up - Base'!$F$20:$F$96,$C92)&lt;= INDEX(List!$Q:$Q,MATCH(BU$2,List!$P:$P,0)),
0,
(COUNTIFS('Project Follow up - Base'!$S$20:$S$96,BU$2,'Project Follow up - Base'!$F$20:$F$96,$C92)
- INDEX(List!$Q:$Q,MATCH(BU$2,List!$P:$P,0)))
* INDEX(List!$R:$R,MATCH(BU$2,List!$P:$P,0)))</f>
        <v>0</v>
      </c>
      <c r="BV92" s="357">
        <f ca="1">IF(
COUNTIFS('Project Follow up - Base'!$S$20:$S$96,BV$2,'Project Follow up - Base'!$F$20:$F$96,$C92)&lt;= INDEX(List!$Q:$Q,MATCH(BV$2,List!$P:$P,0)),
0,
(COUNTIFS('Project Follow up - Base'!$S$20:$S$96,BV$2,'Project Follow up - Base'!$F$20:$F$96,$C92)
- INDEX(List!$Q:$Q,MATCH(BV$2,List!$P:$P,0)))
* INDEX(List!$R:$R,MATCH(BV$2,List!$P:$P,0)))</f>
        <v>0</v>
      </c>
      <c r="BW92" s="357">
        <f ca="1">IF(
COUNTIFS('Project Follow up - Base'!$S$20:$S$96,BW$2,'Project Follow up - Base'!$F$20:$F$96,$C92)&lt;= INDEX(List!$Q:$Q,MATCH(BW$2,List!$P:$P,0)),
0,
(COUNTIFS('Project Follow up - Base'!$S$20:$S$96,BW$2,'Project Follow up - Base'!$F$20:$F$96,$C92)
- INDEX(List!$Q:$Q,MATCH(BW$2,List!$P:$P,0)))
* INDEX(List!$R:$R,MATCH(BW$2,List!$P:$P,0)))</f>
        <v>0</v>
      </c>
      <c r="BX92" s="357">
        <f ca="1">IF(
COUNTIFS('Project Follow up - Base'!$S$20:$S$96,BX$2,'Project Follow up - Base'!$F$20:$F$96,$C92)&lt;= INDEX(List!$Q:$Q,MATCH(BX$2,List!$P:$P,0)),
0,
(COUNTIFS('Project Follow up - Base'!$S$20:$S$96,BX$2,'Project Follow up - Base'!$F$20:$F$96,$C92)
- INDEX(List!$Q:$Q,MATCH(BX$2,List!$P:$P,0)))
* INDEX(List!$R:$R,MATCH(BX$2,List!$P:$P,0)))</f>
        <v>0</v>
      </c>
      <c r="BY92" s="357">
        <f ca="1">IF(
COUNTIFS('Project Follow up - Base'!$S$20:$S$96,BY$2,'Project Follow up - Base'!$F$20:$F$96,$C92)&lt;= INDEX(List!$Q:$Q,MATCH(BY$2,List!$P:$P,0)),
0,
(COUNTIFS('Project Follow up - Base'!$S$20:$S$96,BY$2,'Project Follow up - Base'!$F$20:$F$96,$C92)
- INDEX(List!$Q:$Q,MATCH(BY$2,List!$P:$P,0)))
* INDEX(List!$R:$R,MATCH(BY$2,List!$P:$P,0)))</f>
        <v>0</v>
      </c>
      <c r="BZ92" s="357">
        <f ca="1">IF(
COUNTIFS('Project Follow up - Base'!$S$20:$S$96,BZ$2,'Project Follow up - Base'!$F$20:$F$96,$C92)&lt;= INDEX(List!$Q:$Q,MATCH(BZ$2,List!$P:$P,0)),
0,
(COUNTIFS('Project Follow up - Base'!$S$20:$S$96,BZ$2,'Project Follow up - Base'!$F$20:$F$96,$C92)
- INDEX(List!$Q:$Q,MATCH(BZ$2,List!$P:$P,0)))
* INDEX(List!$R:$R,MATCH(BZ$2,List!$P:$P,0)))</f>
        <v>0</v>
      </c>
      <c r="CA92" s="357">
        <f ca="1">IF(
COUNTIFS('Project Follow up - Base'!$S$20:$S$96,CA$2,'Project Follow up - Base'!$F$20:$F$96,$C92)&lt;= INDEX(List!$Q:$Q,MATCH(CA$2,List!$P:$P,0)),
0,
(COUNTIFS('Project Follow up - Base'!$S$20:$S$96,CA$2,'Project Follow up - Base'!$F$20:$F$96,$C92)
- INDEX(List!$Q:$Q,MATCH(CA$2,List!$P:$P,0)))
* INDEX(List!$R:$R,MATCH(CA$2,List!$P:$P,0)))</f>
        <v>0</v>
      </c>
      <c r="CB92" s="357">
        <f ca="1">IF(
COUNTIFS('Project Follow up - Base'!$S$20:$S$96,CB$2,'Project Follow up - Base'!$F$20:$F$96,$C92)&lt;= INDEX(List!$Q:$Q,MATCH(CB$2,List!$P:$P,0)),
0,
(COUNTIFS('Project Follow up - Base'!$S$20:$S$96,CB$2,'Project Follow up - Base'!$F$20:$F$96,$C92)
- INDEX(List!$Q:$Q,MATCH(CB$2,List!$P:$P,0)))
* INDEX(List!$R:$R,MATCH(CB$2,List!$P:$P,0)))</f>
        <v>0</v>
      </c>
      <c r="CC92" s="357">
        <f ca="1">IF(
COUNTIFS('Project Follow up - Base'!$S$20:$S$96,CC$2,'Project Follow up - Base'!$F$20:$F$96,$C92)&lt;= INDEX(List!$Q:$Q,MATCH(CC$2,List!$P:$P,0)),
0,
(COUNTIFS('Project Follow up - Base'!$S$20:$S$96,CC$2,'Project Follow up - Base'!$F$20:$F$96,$C92)
- INDEX(List!$Q:$Q,MATCH(CC$2,List!$P:$P,0)))
* INDEX(List!$R:$R,MATCH(CC$2,List!$P:$P,0)))</f>
        <v>0</v>
      </c>
      <c r="CD92" s="357">
        <f ca="1">IF(
COUNTIFS('Project Follow up - Base'!$S$20:$S$96,CD$2,'Project Follow up - Base'!$F$20:$F$96,$C92)&lt;= INDEX(List!$Q:$Q,MATCH(CD$2,List!$P:$P,0)),
0,
(COUNTIFS('Project Follow up - Base'!$S$20:$S$96,CD$2,'Project Follow up - Base'!$F$20:$F$96,$C92)
- INDEX(List!$Q:$Q,MATCH(CD$2,List!$P:$P,0)))
* INDEX(List!$R:$R,MATCH(CD$2,List!$P:$P,0)))</f>
        <v>0</v>
      </c>
      <c r="CE92" s="357">
        <f ca="1">IF(
COUNTIFS('Project Follow up - Base'!$S$20:$S$96,CE$2,'Project Follow up - Base'!$F$20:$F$96,$C92)&lt;= INDEX(List!$Q:$Q,MATCH(CE$2,List!$P:$P,0)),
0,
(COUNTIFS('Project Follow up - Base'!$S$20:$S$96,CE$2,'Project Follow up - Base'!$F$20:$F$96,$C92)
- INDEX(List!$Q:$Q,MATCH(CE$2,List!$P:$P,0)))
* INDEX(List!$R:$R,MATCH(CE$2,List!$P:$P,0)))</f>
        <v>0</v>
      </c>
      <c r="CF92" s="357">
        <f ca="1">IF(
COUNTIFS('Project Follow up - Base'!$S$20:$S$96,CF$2,'Project Follow up - Base'!$F$20:$F$96,$C92)&lt;= INDEX(List!$Q:$Q,MATCH(CF$2,List!$P:$P,0)),
0,
(COUNTIFS('Project Follow up - Base'!$S$20:$S$96,CF$2,'Project Follow up - Base'!$F$20:$F$96,$C92)
- INDEX(List!$Q:$Q,MATCH(CF$2,List!$P:$P,0)))
* INDEX(List!$R:$R,MATCH(CF$2,List!$P:$P,0)))</f>
        <v>0</v>
      </c>
      <c r="CG92" s="357">
        <f ca="1">IF(
COUNTIFS('Project Follow up - Base'!$S$20:$S$96,CG$2,'Project Follow up - Base'!$F$20:$F$96,$C92)&lt;= INDEX(List!$Q:$Q,MATCH(CG$2,List!$P:$P,0)),
0,
(COUNTIFS('Project Follow up - Base'!$S$20:$S$96,CG$2,'Project Follow up - Base'!$F$20:$F$96,$C92)
- INDEX(List!$Q:$Q,MATCH(CG$2,List!$P:$P,0)))
* INDEX(List!$R:$R,MATCH(CG$2,List!$P:$P,0)))</f>
        <v>0</v>
      </c>
      <c r="CH92" s="357">
        <f ca="1">IF(
COUNTIFS('Project Follow up - Base'!$S$20:$S$96,CH$2,'Project Follow up - Base'!$F$20:$F$96,$C92)&lt;= INDEX(List!$Q:$Q,MATCH(CH$2,List!$P:$P,0)),
0,
(COUNTIFS('Project Follow up - Base'!$S$20:$S$96,CH$2,'Project Follow up - Base'!$F$20:$F$96,$C92)
- INDEX(List!$Q:$Q,MATCH(CH$2,List!$P:$P,0)))
* INDEX(List!$R:$R,MATCH(CH$2,List!$P:$P,0)))</f>
        <v>0</v>
      </c>
      <c r="CI92" s="357">
        <f ca="1">IF(
COUNTIFS('Project Follow up - Base'!$S$20:$S$96,CI$2,'Project Follow up - Base'!$F$20:$F$96,$C92)&lt;= INDEX(List!$Q:$Q,MATCH(CI$2,List!$P:$P,0)),
0,
(COUNTIFS('Project Follow up - Base'!$S$20:$S$96,CI$2,'Project Follow up - Base'!$F$20:$F$96,$C92)
- INDEX(List!$Q:$Q,MATCH(CI$2,List!$P:$P,0)))
* INDEX(List!$R:$R,MATCH(CI$2,List!$P:$P,0)))</f>
        <v>0</v>
      </c>
      <c r="CJ92" s="357">
        <f ca="1">IF(
COUNTIFS('Project Follow up - Base'!$S$20:$S$96,CJ$2,'Project Follow up - Base'!$F$20:$F$96,$C92)&lt;= INDEX(List!$Q:$Q,MATCH(CJ$2,List!$P:$P,0)),
0,
(COUNTIFS('Project Follow up - Base'!$S$20:$S$96,CJ$2,'Project Follow up - Base'!$F$20:$F$96,$C92)
- INDEX(List!$Q:$Q,MATCH(CJ$2,List!$P:$P,0)))
* INDEX(List!$R:$R,MATCH(CJ$2,List!$P:$P,0)))</f>
        <v>0</v>
      </c>
      <c r="CK92" s="357">
        <f ca="1">IF(
COUNTIFS('Project Follow up - Base'!$S$20:$S$96,CK$2,'Project Follow up - Base'!$F$20:$F$96,$C92)&lt;= INDEX(List!$Q:$Q,MATCH(CK$2,List!$P:$P,0)),
0,
(COUNTIFS('Project Follow up - Base'!$S$20:$S$96,CK$2,'Project Follow up - Base'!$F$20:$F$96,$C92)
- INDEX(List!$Q:$Q,MATCH(CK$2,List!$P:$P,0)))
* INDEX(List!$R:$R,MATCH(CK$2,List!$P:$P,0)))</f>
        <v>0</v>
      </c>
      <c r="CL92" s="357">
        <f ca="1">IF(
COUNTIFS('Project Follow up - Base'!$S$20:$S$96,CL$2,'Project Follow up - Base'!$F$20:$F$96,$C92)&lt;= INDEX(List!$Q:$Q,MATCH(CL$2,List!$P:$P,0)),
0,
(COUNTIFS('Project Follow up - Base'!$S$20:$S$96,CL$2,'Project Follow up - Base'!$F$20:$F$96,$C92)
- INDEX(List!$Q:$Q,MATCH(CL$2,List!$P:$P,0)))
* INDEX(List!$R:$R,MATCH(CL$2,List!$P:$P,0)))</f>
        <v>0</v>
      </c>
      <c r="CM92" s="357">
        <f ca="1">IF(
COUNTIFS('Project Follow up - Base'!$S$20:$S$96,CM$2,'Project Follow up - Base'!$F$20:$F$96,$C92)&lt;= INDEX(List!$Q:$Q,MATCH(CM$2,List!$P:$P,0)),
0,
(COUNTIFS('Project Follow up - Base'!$S$20:$S$96,CM$2,'Project Follow up - Base'!$F$20:$F$96,$C92)
- INDEX(List!$Q:$Q,MATCH(CM$2,List!$P:$P,0)))
* INDEX(List!$R:$R,MATCH(CM$2,List!$P:$P,0)))</f>
        <v>0</v>
      </c>
      <c r="CN92" s="357">
        <f ca="1">IF(
COUNTIFS('Project Follow up - Base'!$S$20:$S$96,CN$2,'Project Follow up - Base'!$F$20:$F$96,$C92)&lt;= INDEX(List!$Q:$Q,MATCH(CN$2,List!$P:$P,0)),
0,
(COUNTIFS('Project Follow up - Base'!$S$20:$S$96,CN$2,'Project Follow up - Base'!$F$20:$F$96,$C92)
- INDEX(List!$Q:$Q,MATCH(CN$2,List!$P:$P,0)))
* INDEX(List!$R:$R,MATCH(CN$2,List!$P:$P,0)))</f>
        <v>0</v>
      </c>
      <c r="CO92" s="357">
        <f ca="1">IF(
COUNTIFS('Project Follow up - Base'!$S$20:$S$96,CO$2,'Project Follow up - Base'!$F$20:$F$96,$C92)&lt;= INDEX(List!$Q:$Q,MATCH(CO$2,List!$P:$P,0)),
0,
(COUNTIFS('Project Follow up - Base'!$S$20:$S$96,CO$2,'Project Follow up - Base'!$F$20:$F$96,$C92)
- INDEX(List!$Q:$Q,MATCH(CO$2,List!$P:$P,0)))
* INDEX(List!$R:$R,MATCH(CO$2,List!$P:$P,0)))</f>
        <v>0</v>
      </c>
      <c r="CP92" s="357">
        <f ca="1">IF(
COUNTIFS('Project Follow up - Base'!$S$20:$S$96,CP$2,'Project Follow up - Base'!$F$20:$F$96,$C92)&lt;= INDEX(List!$Q:$Q,MATCH(CP$2,List!$P:$P,0)),
0,
(COUNTIFS('Project Follow up - Base'!$S$20:$S$96,CP$2,'Project Follow up - Base'!$F$20:$F$96,$C92)
- INDEX(List!$Q:$Q,MATCH(CP$2,List!$P:$P,0)))
* INDEX(List!$R:$R,MATCH(CP$2,List!$P:$P,0)))</f>
        <v>0</v>
      </c>
      <c r="CQ92" s="357">
        <f ca="1">IF(
COUNTIFS('Project Follow up - Base'!$S$20:$S$96,CQ$2,'Project Follow up - Base'!$F$20:$F$96,$C92)&lt;= INDEX(List!$Q:$Q,MATCH(CQ$2,List!$P:$P,0)),
0,
(COUNTIFS('Project Follow up - Base'!$S$20:$S$96,CQ$2,'Project Follow up - Base'!$F$20:$F$96,$C92)
- INDEX(List!$Q:$Q,MATCH(CQ$2,List!$P:$P,0)))
* INDEX(List!$R:$R,MATCH(CQ$2,List!$P:$P,0)))</f>
        <v>0</v>
      </c>
      <c r="CR92" s="357">
        <f ca="1">IF(
COUNTIFS('Project Follow up - Base'!$S$20:$S$96,CR$2,'Project Follow up - Base'!$F$20:$F$96,$C92)&lt;= INDEX(List!$Q:$Q,MATCH(CR$2,List!$P:$P,0)),
0,
(COUNTIFS('Project Follow up - Base'!$S$20:$S$96,CR$2,'Project Follow up - Base'!$F$20:$F$96,$C92)
- INDEX(List!$Q:$Q,MATCH(CR$2,List!$P:$P,0)))
* INDEX(List!$R:$R,MATCH(CR$2,List!$P:$P,0)))</f>
        <v>0</v>
      </c>
      <c r="CS92" s="357">
        <f ca="1">IF(
COUNTIFS('Project Follow up - Base'!$S$20:$S$96,CS$2,'Project Follow up - Base'!$F$20:$F$96,$C92)&lt;= INDEX(List!$Q:$Q,MATCH(CS$2,List!$P:$P,0)),
0,
(COUNTIFS('Project Follow up - Base'!$S$20:$S$96,CS$2,'Project Follow up - Base'!$F$20:$F$96,$C92)
- INDEX(List!$Q:$Q,MATCH(CS$2,List!$P:$P,0)))
* INDEX(List!$R:$R,MATCH(CS$2,List!$P:$P,0)))</f>
        <v>0</v>
      </c>
      <c r="CT92" s="357">
        <f ca="1">IF(
COUNTIFS('Project Follow up - Base'!$S$20:$S$96,CT$2,'Project Follow up - Base'!$F$20:$F$96,$C92)&lt;= INDEX(List!$Q:$Q,MATCH(CT$2,List!$P:$P,0)),
0,
(COUNTIFS('Project Follow up - Base'!$S$20:$S$96,CT$2,'Project Follow up - Base'!$F$20:$F$96,$C92)
- INDEX(List!$Q:$Q,MATCH(CT$2,List!$P:$P,0)))
* INDEX(List!$R:$R,MATCH(CT$2,List!$P:$P,0)))</f>
        <v>0</v>
      </c>
      <c r="CU92" s="357">
        <f ca="1">IF(
COUNTIFS('Project Follow up - Base'!$S$20:$S$96,CU$2,'Project Follow up - Base'!$F$20:$F$96,$C92)&lt;= INDEX(List!$Q:$Q,MATCH(CU$2,List!$P:$P,0)),
0,
(COUNTIFS('Project Follow up - Base'!$S$20:$S$96,CU$2,'Project Follow up - Base'!$F$20:$F$96,$C92)
- INDEX(List!$Q:$Q,MATCH(CU$2,List!$P:$P,0)))
* INDEX(List!$R:$R,MATCH(CU$2,List!$P:$P,0)))</f>
        <v>0</v>
      </c>
      <c r="CV92" s="357">
        <f ca="1">IF(
COUNTIFS('Project Follow up - Base'!$S$20:$S$96,CV$2,'Project Follow up - Base'!$F$20:$F$96,$C92)&lt;= INDEX(List!$Q:$Q,MATCH(CV$2,List!$P:$P,0)),
0,
(COUNTIFS('Project Follow up - Base'!$S$20:$S$96,CV$2,'Project Follow up - Base'!$F$20:$F$96,$C92)
- INDEX(List!$Q:$Q,MATCH(CV$2,List!$P:$P,0)))
* INDEX(List!$R:$R,MATCH(CV$2,List!$P:$P,0)))</f>
        <v>0</v>
      </c>
      <c r="CW92" s="357">
        <f ca="1">IF(
COUNTIFS('Project Follow up - Base'!$S$20:$S$96,CW$2,'Project Follow up - Base'!$F$20:$F$96,$C92)&lt;= INDEX(List!$Q:$Q,MATCH(CW$2,List!$P:$P,0)),
0,
(COUNTIFS('Project Follow up - Base'!$S$20:$S$96,CW$2,'Project Follow up - Base'!$F$20:$F$96,$C92)
- INDEX(List!$Q:$Q,MATCH(CW$2,List!$P:$P,0)))
* INDEX(List!$R:$R,MATCH(CW$2,List!$P:$P,0)))</f>
        <v>0</v>
      </c>
      <c r="CX92" s="357">
        <f ca="1">IF(
COUNTIFS('Project Follow up - Base'!$S$20:$S$96,CX$2,'Project Follow up - Base'!$F$20:$F$96,$C92)&lt;= INDEX(List!$Q:$Q,MATCH(CX$2,List!$P:$P,0)),
0,
(COUNTIFS('Project Follow up - Base'!$S$20:$S$96,CX$2,'Project Follow up - Base'!$F$20:$F$96,$C92)
- INDEX(List!$Q:$Q,MATCH(CX$2,List!$P:$P,0)))
* INDEX(List!$R:$R,MATCH(CX$2,List!$P:$P,0)))</f>
        <v>0</v>
      </c>
      <c r="CY92" s="357">
        <f ca="1">IF(
COUNTIFS('Project Follow up - Base'!$S$20:$S$96,CY$2,'Project Follow up - Base'!$F$20:$F$96,$C92)&lt;= INDEX(List!$Q:$Q,MATCH(CY$2,List!$P:$P,0)),
0,
(COUNTIFS('Project Follow up - Base'!$S$20:$S$96,CY$2,'Project Follow up - Base'!$F$20:$F$96,$C92)
- INDEX(List!$Q:$Q,MATCH(CY$2,List!$P:$P,0)))
* INDEX(List!$R:$R,MATCH(CY$2,List!$P:$P,0)))</f>
        <v>0</v>
      </c>
      <c r="CZ92" s="357">
        <f ca="1">IF(
COUNTIFS('Project Follow up - Base'!$S$20:$S$96,CZ$2,'Project Follow up - Base'!$F$20:$F$96,$C92)&lt;= INDEX(List!$Q:$Q,MATCH(CZ$2,List!$P:$P,0)),
0,
(COUNTIFS('Project Follow up - Base'!$S$20:$S$96,CZ$2,'Project Follow up - Base'!$F$20:$F$96,$C92)
- INDEX(List!$Q:$Q,MATCH(CZ$2,List!$P:$P,0)))
* INDEX(List!$R:$R,MATCH(CZ$2,List!$P:$P,0)))</f>
        <v>0</v>
      </c>
      <c r="DA92" s="357">
        <f ca="1">IF(
COUNTIFS('Project Follow up - Base'!$S$20:$S$96,DA$2,'Project Follow up - Base'!$F$20:$F$96,$C92)&lt;= INDEX(List!$Q:$Q,MATCH(DA$2,List!$P:$P,0)),
0,
(COUNTIFS('Project Follow up - Base'!$S$20:$S$96,DA$2,'Project Follow up - Base'!$F$20:$F$96,$C92)
- INDEX(List!$Q:$Q,MATCH(DA$2,List!$P:$P,0)))
* INDEX(List!$R:$R,MATCH(DA$2,List!$P:$P,0)))</f>
        <v>0</v>
      </c>
      <c r="DB92" s="357">
        <f ca="1">IF(
COUNTIFS('Project Follow up - Base'!$S$20:$S$96,DB$2,'Project Follow up - Base'!$F$20:$F$96,$C92)&lt;= INDEX(List!$Q:$Q,MATCH(DB$2,List!$P:$P,0)),
0,
(COUNTIFS('Project Follow up - Base'!$S$20:$S$96,DB$2,'Project Follow up - Base'!$F$20:$F$96,$C92)
- INDEX(List!$Q:$Q,MATCH(DB$2,List!$P:$P,0)))
* INDEX(List!$R:$R,MATCH(DB$2,List!$P:$P,0)))</f>
        <v>0</v>
      </c>
    </row>
    <row r="93" spans="1:106" x14ac:dyDescent="0.2">
      <c r="A93" s="353">
        <f>COUNTIF('Project Follow up - Base'!$F$20:$F$96,C93)</f>
        <v>0</v>
      </c>
      <c r="B93" s="353">
        <f>'Employees Summary'!B94</f>
        <v>0</v>
      </c>
      <c r="C93" s="353">
        <f>'Employees Summary'!C94</f>
        <v>0</v>
      </c>
      <c r="D93" s="354" t="str">
        <f>IF(C93=0,"", IF(A93&gt;0,1-(G93*[1]KPI!$C$3)-(H93*[1]KPI!$C$4),""))</f>
        <v/>
      </c>
      <c r="E93" s="365" t="str">
        <f>IF(OR(C93='Project Follow up - Base'!$D$17,C93='Project Follow up - Base'!$D$38,C93='Project Follow up - Base'!$D$74), IF(SUMIF(B:B,B93,A:A)=0,"", AVERAGEIF(B:B,B93,D:D)),"")</f>
        <v/>
      </c>
      <c r="F93" s="366">
        <f>SUMIF('Project Follow up - Base'!$F$20:$F$102,'Employees KPIs'!C93,'Project Follow up - Base'!$AA$20:$AA$102)</f>
        <v>0</v>
      </c>
      <c r="G93" s="355">
        <f>IF( F93=0,
   0,
   IF(
     F93-
     [1]KPI!$F$3
     &lt;0,0,
     F93-
     [1]KPI!$F$3
    )*
     [1]KPI!$G$3
)</f>
        <v>0</v>
      </c>
      <c r="H93" s="355">
        <f t="shared" ca="1" si="1"/>
        <v>0</v>
      </c>
      <c r="I93" s="356">
        <f ca="1">IF(
COUNTIFS('Project Follow up - Base'!$S$20:$S$96,I$2,'Project Follow up - Base'!$F$20:$F$96,$C93)&lt;= INDEX(List!$Q:$Q,MATCH(I$2,List!$P:$P,0)),
0,
(COUNTIFS('Project Follow up - Base'!$S$20:$S$96,I$2,'Project Follow up - Base'!$F$20:$F$96,$C93)
- INDEX(List!$Q:$Q,MATCH(I$2,List!$P:$P,0)))
* INDEX(List!$R:$R,MATCH(I$2,List!$P:$P,0)))</f>
        <v>0</v>
      </c>
      <c r="J93" s="357">
        <f ca="1">IF(
COUNTIFS('Project Follow up - Base'!$S$20:$S$96,J$2,'Project Follow up - Base'!$F$20:$F$96,$C93)&lt;= INDEX(List!$Q:$Q,MATCH(J$2,List!$P:$P,0)),
0,
(COUNTIFS('Project Follow up - Base'!$S$20:$S$96,J$2,'Project Follow up - Base'!$F$20:$F$96,$C93)
- INDEX(List!$Q:$Q,MATCH(J$2,List!$P:$P,0)))
* INDEX(List!$R:$R,MATCH(J$2,List!$P:$P,0)))</f>
        <v>0</v>
      </c>
      <c r="K93" s="357">
        <f ca="1">IF(
COUNTIFS('Project Follow up - Base'!$S$20:$S$96,K$2,'Project Follow up - Base'!$F$20:$F$96,$C93)&lt;= INDEX(List!$Q:$Q,MATCH(K$2,List!$P:$P,0)),
0,
(COUNTIFS('Project Follow up - Base'!$S$20:$S$96,K$2,'Project Follow up - Base'!$F$20:$F$96,$C93)
- INDEX(List!$Q:$Q,MATCH(K$2,List!$P:$P,0)))
* INDEX(List!$R:$R,MATCH(K$2,List!$P:$P,0)))</f>
        <v>0</v>
      </c>
      <c r="L93" s="357">
        <f ca="1">IF(
COUNTIFS('Project Follow up - Base'!$S$20:$S$96,L$2,'Project Follow up - Base'!$F$20:$F$96,$C93)&lt;= INDEX(List!$Q:$Q,MATCH(L$2,List!$P:$P,0)),
0,
(COUNTIFS('Project Follow up - Base'!$S$20:$S$96,L$2,'Project Follow up - Base'!$F$20:$F$96,$C93)
- INDEX(List!$Q:$Q,MATCH(L$2,List!$P:$P,0)))
* INDEX(List!$R:$R,MATCH(L$2,List!$P:$P,0)))</f>
        <v>0</v>
      </c>
      <c r="M93" s="357">
        <f ca="1">IF(
COUNTIFS('Project Follow up - Base'!$S$20:$S$96,M$2,'Project Follow up - Base'!$F$20:$F$96,$C93)&lt;= INDEX(List!$Q:$Q,MATCH(M$2,List!$P:$P,0)),
0,
(COUNTIFS('Project Follow up - Base'!$S$20:$S$96,M$2,'Project Follow up - Base'!$F$20:$F$96,$C93)
- INDEX(List!$Q:$Q,MATCH(M$2,List!$P:$P,0)))
* INDEX(List!$R:$R,MATCH(M$2,List!$P:$P,0)))</f>
        <v>0</v>
      </c>
      <c r="N93" s="357">
        <f ca="1">IF(
COUNTIFS('Project Follow up - Base'!$S$20:$S$96,N$2,'Project Follow up - Base'!$F$20:$F$96,$C93)&lt;= INDEX(List!$Q:$Q,MATCH(N$2,List!$P:$P,0)),
0,
(COUNTIFS('Project Follow up - Base'!$S$20:$S$96,N$2,'Project Follow up - Base'!$F$20:$F$96,$C93)
- INDEX(List!$Q:$Q,MATCH(N$2,List!$P:$P,0)))
* INDEX(List!$R:$R,MATCH(N$2,List!$P:$P,0)))</f>
        <v>0</v>
      </c>
      <c r="O93" s="357">
        <f ca="1">IF(
COUNTIFS('Project Follow up - Base'!$S$20:$S$96,O$2,'Project Follow up - Base'!$F$20:$F$96,$C93)&lt;= INDEX(List!$Q:$Q,MATCH(O$2,List!$P:$P,0)),
0,
(COUNTIFS('Project Follow up - Base'!$S$20:$S$96,O$2,'Project Follow up - Base'!$F$20:$F$96,$C93)
- INDEX(List!$Q:$Q,MATCH(O$2,List!$P:$P,0)))
* INDEX(List!$R:$R,MATCH(O$2,List!$P:$P,0)))</f>
        <v>0</v>
      </c>
      <c r="P93" s="357">
        <f ca="1">IF(
COUNTIFS('Project Follow up - Base'!$S$20:$S$96,P$2,'Project Follow up - Base'!$F$20:$F$96,$C93)&lt;= INDEX(List!$Q:$Q,MATCH(P$2,List!$P:$P,0)),
0,
(COUNTIFS('Project Follow up - Base'!$S$20:$S$96,P$2,'Project Follow up - Base'!$F$20:$F$96,$C93)
- INDEX(List!$Q:$Q,MATCH(P$2,List!$P:$P,0)))
* INDEX(List!$R:$R,MATCH(P$2,List!$P:$P,0)))</f>
        <v>0</v>
      </c>
      <c r="Q93" s="357">
        <f ca="1">IF(
COUNTIFS('Project Follow up - Base'!$S$20:$S$96,Q$2,'Project Follow up - Base'!$F$20:$F$96,$C93)&lt;= INDEX(List!$Q:$Q,MATCH(Q$2,List!$P:$P,0)),
0,
(COUNTIFS('Project Follow up - Base'!$S$20:$S$96,Q$2,'Project Follow up - Base'!$F$20:$F$96,$C93)
- INDEX(List!$Q:$Q,MATCH(Q$2,List!$P:$P,0)))
* INDEX(List!$R:$R,MATCH(Q$2,List!$P:$P,0)))</f>
        <v>0</v>
      </c>
      <c r="R93" s="357">
        <f ca="1">IF(
COUNTIFS('Project Follow up - Base'!$S$20:$S$96,R$2,'Project Follow up - Base'!$F$20:$F$96,$C93)&lt;= INDEX(List!$Q:$Q,MATCH(R$2,List!$P:$P,0)),
0,
(COUNTIFS('Project Follow up - Base'!$S$20:$S$96,R$2,'Project Follow up - Base'!$F$20:$F$96,$C93)
- INDEX(List!$Q:$Q,MATCH(R$2,List!$P:$P,0)))
* INDEX(List!$R:$R,MATCH(R$2,List!$P:$P,0)))</f>
        <v>0</v>
      </c>
      <c r="S93" s="357">
        <f ca="1">IF(
COUNTIFS('Project Follow up - Base'!$S$20:$S$96,S$2,'Project Follow up - Base'!$F$20:$F$96,$C93)&lt;= INDEX(List!$Q:$Q,MATCH(S$2,List!$P:$P,0)),
0,
(COUNTIFS('Project Follow up - Base'!$S$20:$S$96,S$2,'Project Follow up - Base'!$F$20:$F$96,$C93)
- INDEX(List!$Q:$Q,MATCH(S$2,List!$P:$P,0)))
* INDEX(List!$R:$R,MATCH(S$2,List!$P:$P,0)))</f>
        <v>0</v>
      </c>
      <c r="T93" s="357">
        <f ca="1">IF(
COUNTIFS('Project Follow up - Base'!$S$20:$S$96,T$2,'Project Follow up - Base'!$F$20:$F$96,$C93)&lt;= INDEX(List!$Q:$Q,MATCH(T$2,List!$P:$P,0)),
0,
(COUNTIFS('Project Follow up - Base'!$S$20:$S$96,T$2,'Project Follow up - Base'!$F$20:$F$96,$C93)
- INDEX(List!$Q:$Q,MATCH(T$2,List!$P:$P,0)))
* INDEX(List!$R:$R,MATCH(T$2,List!$P:$P,0)))</f>
        <v>0</v>
      </c>
      <c r="U93" s="357">
        <f ca="1">IF(
COUNTIFS('Project Follow up - Base'!$S$20:$S$96,U$2,'Project Follow up - Base'!$F$20:$F$96,$C93)&lt;= INDEX(List!$Q:$Q,MATCH(U$2,List!$P:$P,0)),
0,
(COUNTIFS('Project Follow up - Base'!$S$20:$S$96,U$2,'Project Follow up - Base'!$F$20:$F$96,$C93)
- INDEX(List!$Q:$Q,MATCH(U$2,List!$P:$P,0)))
* INDEX(List!$R:$R,MATCH(U$2,List!$P:$P,0)))</f>
        <v>0</v>
      </c>
      <c r="V93" s="357">
        <f ca="1">IF(
COUNTIFS('Project Follow up - Base'!$S$20:$S$96,V$2,'Project Follow up - Base'!$F$20:$F$96,$C93)&lt;= INDEX(List!$Q:$Q,MATCH(V$2,List!$P:$P,0)),
0,
(COUNTIFS('Project Follow up - Base'!$S$20:$S$96,V$2,'Project Follow up - Base'!$F$20:$F$96,$C93)
- INDEX(List!$Q:$Q,MATCH(V$2,List!$P:$P,0)))
* INDEX(List!$R:$R,MATCH(V$2,List!$P:$P,0)))</f>
        <v>0</v>
      </c>
      <c r="W93" s="357">
        <f ca="1">IF(
COUNTIFS('Project Follow up - Base'!$S$20:$S$96,W$2,'Project Follow up - Base'!$F$20:$F$96,$C93)&lt;= INDEX(List!$Q:$Q,MATCH(W$2,List!$P:$P,0)),
0,
(COUNTIFS('Project Follow up - Base'!$S$20:$S$96,W$2,'Project Follow up - Base'!$F$20:$F$96,$C93)
- INDEX(List!$Q:$Q,MATCH(W$2,List!$P:$P,0)))
* INDEX(List!$R:$R,MATCH(W$2,List!$P:$P,0)))</f>
        <v>0</v>
      </c>
      <c r="X93" s="357">
        <f ca="1">IF(
COUNTIFS('Project Follow up - Base'!$S$20:$S$96,X$2,'Project Follow up - Base'!$F$20:$F$96,$C93)&lt;= INDEX(List!$Q:$Q,MATCH(X$2,List!$P:$P,0)),
0,
(COUNTIFS('Project Follow up - Base'!$S$20:$S$96,X$2,'Project Follow up - Base'!$F$20:$F$96,$C93)
- INDEX(List!$Q:$Q,MATCH(X$2,List!$P:$P,0)))
* INDEX(List!$R:$R,MATCH(X$2,List!$P:$P,0)))</f>
        <v>0</v>
      </c>
      <c r="Y93" s="357">
        <f ca="1">IF(
COUNTIFS('Project Follow up - Base'!$S$20:$S$96,Y$2,'Project Follow up - Base'!$F$20:$F$96,$C93)&lt;= INDEX(List!$Q:$Q,MATCH(Y$2,List!$P:$P,0)),
0,
(COUNTIFS('Project Follow up - Base'!$S$20:$S$96,Y$2,'Project Follow up - Base'!$F$20:$F$96,$C93)
- INDEX(List!$Q:$Q,MATCH(Y$2,List!$P:$P,0)))
* INDEX(List!$R:$R,MATCH(Y$2,List!$P:$P,0)))</f>
        <v>0</v>
      </c>
      <c r="Z93" s="357">
        <f ca="1">IF(
COUNTIFS('Project Follow up - Base'!$S$20:$S$96,Z$2,'Project Follow up - Base'!$F$20:$F$96,$C93)&lt;= INDEX(List!$Q:$Q,MATCH(Z$2,List!$P:$P,0)),
0,
(COUNTIFS('Project Follow up - Base'!$S$20:$S$96,Z$2,'Project Follow up - Base'!$F$20:$F$96,$C93)
- INDEX(List!$Q:$Q,MATCH(Z$2,List!$P:$P,0)))
* INDEX(List!$R:$R,MATCH(Z$2,List!$P:$P,0)))</f>
        <v>0</v>
      </c>
      <c r="AA93" s="357">
        <f ca="1">IF(
COUNTIFS('Project Follow up - Base'!$S$20:$S$96,AA$2,'Project Follow up - Base'!$F$20:$F$96,$C93)&lt;= INDEX(List!$Q:$Q,MATCH(AA$2,List!$P:$P,0)),
0,
(COUNTIFS('Project Follow up - Base'!$S$20:$S$96,AA$2,'Project Follow up - Base'!$F$20:$F$96,$C93)
- INDEX(List!$Q:$Q,MATCH(AA$2,List!$P:$P,0)))
* INDEX(List!$R:$R,MATCH(AA$2,List!$P:$P,0)))</f>
        <v>0</v>
      </c>
      <c r="AB93" s="357">
        <f ca="1">IF(
COUNTIFS('Project Follow up - Base'!$S$20:$S$96,AB$2,'Project Follow up - Base'!$F$20:$F$96,$C93)&lt;= INDEX(List!$Q:$Q,MATCH(AB$2,List!$P:$P,0)),
0,
(COUNTIFS('Project Follow up - Base'!$S$20:$S$96,AB$2,'Project Follow up - Base'!$F$20:$F$96,$C93)
- INDEX(List!$Q:$Q,MATCH(AB$2,List!$P:$P,0)))
* INDEX(List!$R:$R,MATCH(AB$2,List!$P:$P,0)))</f>
        <v>0</v>
      </c>
      <c r="AC93" s="357">
        <f ca="1">IF(
COUNTIFS('Project Follow up - Base'!$S$20:$S$96,AC$2,'Project Follow up - Base'!$F$20:$F$96,$C93)&lt;= INDEX(List!$Q:$Q,MATCH(AC$2,List!$P:$P,0)),
0,
(COUNTIFS('Project Follow up - Base'!$S$20:$S$96,AC$2,'Project Follow up - Base'!$F$20:$F$96,$C93)
- INDEX(List!$Q:$Q,MATCH(AC$2,List!$P:$P,0)))
* INDEX(List!$R:$R,MATCH(AC$2,List!$P:$P,0)))</f>
        <v>0</v>
      </c>
      <c r="AD93" s="357">
        <f ca="1">IF(
COUNTIFS('Project Follow up - Base'!$S$20:$S$96,AD$2,'Project Follow up - Base'!$F$20:$F$96,$C93)&lt;= INDEX(List!$Q:$Q,MATCH(AD$2,List!$P:$P,0)),
0,
(COUNTIFS('Project Follow up - Base'!$S$20:$S$96,AD$2,'Project Follow up - Base'!$F$20:$F$96,$C93)
- INDEX(List!$Q:$Q,MATCH(AD$2,List!$P:$P,0)))
* INDEX(List!$R:$R,MATCH(AD$2,List!$P:$P,0)))</f>
        <v>0</v>
      </c>
      <c r="AE93" s="357">
        <f ca="1">IF(
COUNTIFS('Project Follow up - Base'!$S$20:$S$96,AE$2,'Project Follow up - Base'!$F$20:$F$96,$C93)&lt;= INDEX(List!$Q:$Q,MATCH(AE$2,List!$P:$P,0)),
0,
(COUNTIFS('Project Follow up - Base'!$S$20:$S$96,AE$2,'Project Follow up - Base'!$F$20:$F$96,$C93)
- INDEX(List!$Q:$Q,MATCH(AE$2,List!$P:$P,0)))
* INDEX(List!$R:$R,MATCH(AE$2,List!$P:$P,0)))</f>
        <v>0</v>
      </c>
      <c r="AF93" s="357">
        <f ca="1">IF(
COUNTIFS('Project Follow up - Base'!$S$20:$S$96,AF$2,'Project Follow up - Base'!$F$20:$F$96,$C93)&lt;= INDEX(List!$Q:$Q,MATCH(AF$2,List!$P:$P,0)),
0,
(COUNTIFS('Project Follow up - Base'!$S$20:$S$96,AF$2,'Project Follow up - Base'!$F$20:$F$96,$C93)
- INDEX(List!$Q:$Q,MATCH(AF$2,List!$P:$P,0)))
* INDEX(List!$R:$R,MATCH(AF$2,List!$P:$P,0)))</f>
        <v>0</v>
      </c>
      <c r="AG93" s="357">
        <f ca="1">IF(
COUNTIFS('Project Follow up - Base'!$S$20:$S$96,AG$2,'Project Follow up - Base'!$F$20:$F$96,$C93)&lt;= INDEX(List!$Q:$Q,MATCH(AG$2,List!$P:$P,0)),
0,
(COUNTIFS('Project Follow up - Base'!$S$20:$S$96,AG$2,'Project Follow up - Base'!$F$20:$F$96,$C93)
- INDEX(List!$Q:$Q,MATCH(AG$2,List!$P:$P,0)))
* INDEX(List!$R:$R,MATCH(AG$2,List!$P:$P,0)))</f>
        <v>0</v>
      </c>
      <c r="AH93" s="357">
        <f ca="1">IF(
COUNTIFS('Project Follow up - Base'!$S$20:$S$96,AH$2,'Project Follow up - Base'!$F$20:$F$96,$C93)&lt;= INDEX(List!$Q:$Q,MATCH(AH$2,List!$P:$P,0)),
0,
(COUNTIFS('Project Follow up - Base'!$S$20:$S$96,AH$2,'Project Follow up - Base'!$F$20:$F$96,$C93)
- INDEX(List!$Q:$Q,MATCH(AH$2,List!$P:$P,0)))
* INDEX(List!$R:$R,MATCH(AH$2,List!$P:$P,0)))</f>
        <v>0</v>
      </c>
      <c r="AI93" s="357">
        <f ca="1">IF(
COUNTIFS('Project Follow up - Base'!$S$20:$S$96,AI$2,'Project Follow up - Base'!$F$20:$F$96,$C93)&lt;= INDEX(List!$Q:$Q,MATCH(AI$2,List!$P:$P,0)),
0,
(COUNTIFS('Project Follow up - Base'!$S$20:$S$96,AI$2,'Project Follow up - Base'!$F$20:$F$96,$C93)
- INDEX(List!$Q:$Q,MATCH(AI$2,List!$P:$P,0)))
* INDEX(List!$R:$R,MATCH(AI$2,List!$P:$P,0)))</f>
        <v>0</v>
      </c>
      <c r="AJ93" s="357">
        <f ca="1">IF(
COUNTIFS('Project Follow up - Base'!$S$20:$S$96,AJ$2,'Project Follow up - Base'!$F$20:$F$96,$C93)&lt;= INDEX(List!$Q:$Q,MATCH(AJ$2,List!$P:$P,0)),
0,
(COUNTIFS('Project Follow up - Base'!$S$20:$S$96,AJ$2,'Project Follow up - Base'!$F$20:$F$96,$C93)
- INDEX(List!$Q:$Q,MATCH(AJ$2,List!$P:$P,0)))
* INDEX(List!$R:$R,MATCH(AJ$2,List!$P:$P,0)))</f>
        <v>0</v>
      </c>
      <c r="AK93" s="357">
        <f ca="1">IF(
COUNTIFS('Project Follow up - Base'!$S$20:$S$96,AK$2,'Project Follow up - Base'!$F$20:$F$96,$C93)&lt;= INDEX(List!$Q:$Q,MATCH(AK$2,List!$P:$P,0)),
0,
(COUNTIFS('Project Follow up - Base'!$S$20:$S$96,AK$2,'Project Follow up - Base'!$F$20:$F$96,$C93)
- INDEX(List!$Q:$Q,MATCH(AK$2,List!$P:$P,0)))
* INDEX(List!$R:$R,MATCH(AK$2,List!$P:$P,0)))</f>
        <v>0</v>
      </c>
      <c r="AL93" s="357">
        <f ca="1">IF(
COUNTIFS('Project Follow up - Base'!$S$20:$S$96,AL$2,'Project Follow up - Base'!$F$20:$F$96,$C93)&lt;= INDEX(List!$Q:$Q,MATCH(AL$2,List!$P:$P,0)),
0,
(COUNTIFS('Project Follow up - Base'!$S$20:$S$96,AL$2,'Project Follow up - Base'!$F$20:$F$96,$C93)
- INDEX(List!$Q:$Q,MATCH(AL$2,List!$P:$P,0)))
* INDEX(List!$R:$R,MATCH(AL$2,List!$P:$P,0)))</f>
        <v>0</v>
      </c>
      <c r="AM93" s="357">
        <f ca="1">IF(
COUNTIFS('Project Follow up - Base'!$S$20:$S$96,AM$2,'Project Follow up - Base'!$F$20:$F$96,$C93)&lt;= INDEX(List!$Q:$Q,MATCH(AM$2,List!$P:$P,0)),
0,
(COUNTIFS('Project Follow up - Base'!$S$20:$S$96,AM$2,'Project Follow up - Base'!$F$20:$F$96,$C93)
- INDEX(List!$Q:$Q,MATCH(AM$2,List!$P:$P,0)))
* INDEX(List!$R:$R,MATCH(AM$2,List!$P:$P,0)))</f>
        <v>0</v>
      </c>
      <c r="AN93" s="357">
        <f ca="1">IF(
COUNTIFS('Project Follow up - Base'!$S$20:$S$96,AN$2,'Project Follow up - Base'!$F$20:$F$96,$C93)&lt;= INDEX(List!$Q:$Q,MATCH(AN$2,List!$P:$P,0)),
0,
(COUNTIFS('Project Follow up - Base'!$S$20:$S$96,AN$2,'Project Follow up - Base'!$F$20:$F$96,$C93)
- INDEX(List!$Q:$Q,MATCH(AN$2,List!$P:$P,0)))
* INDEX(List!$R:$R,MATCH(AN$2,List!$P:$P,0)))</f>
        <v>0</v>
      </c>
      <c r="AO93" s="357">
        <f ca="1">IF(
COUNTIFS('Project Follow up - Base'!$S$20:$S$96,AO$2,'Project Follow up - Base'!$F$20:$F$96,$C93)&lt;= INDEX(List!$Q:$Q,MATCH(AO$2,List!$P:$P,0)),
0,
(COUNTIFS('Project Follow up - Base'!$S$20:$S$96,AO$2,'Project Follow up - Base'!$F$20:$F$96,$C93)
- INDEX(List!$Q:$Q,MATCH(AO$2,List!$P:$P,0)))
* INDEX(List!$R:$R,MATCH(AO$2,List!$P:$P,0)))</f>
        <v>0</v>
      </c>
      <c r="AP93" s="357">
        <f ca="1">IF(
COUNTIFS('Project Follow up - Base'!$S$20:$S$96,AP$2,'Project Follow up - Base'!$F$20:$F$96,$C93)&lt;= INDEX(List!$Q:$Q,MATCH(AP$2,List!$P:$P,0)),
0,
(COUNTIFS('Project Follow up - Base'!$S$20:$S$96,AP$2,'Project Follow up - Base'!$F$20:$F$96,$C93)
- INDEX(List!$Q:$Q,MATCH(AP$2,List!$P:$P,0)))
* INDEX(List!$R:$R,MATCH(AP$2,List!$P:$P,0)))</f>
        <v>0</v>
      </c>
      <c r="AQ93" s="357">
        <f ca="1">IF(
COUNTIFS('Project Follow up - Base'!$S$20:$S$96,AQ$2,'Project Follow up - Base'!$F$20:$F$96,$C93)&lt;= INDEX(List!$Q:$Q,MATCH(AQ$2,List!$P:$P,0)),
0,
(COUNTIFS('Project Follow up - Base'!$S$20:$S$96,AQ$2,'Project Follow up - Base'!$F$20:$F$96,$C93)
- INDEX(List!$Q:$Q,MATCH(AQ$2,List!$P:$P,0)))
* INDEX(List!$R:$R,MATCH(AQ$2,List!$P:$P,0)))</f>
        <v>0</v>
      </c>
      <c r="AR93" s="357">
        <f ca="1">IF(
COUNTIFS('Project Follow up - Base'!$S$20:$S$96,AR$2,'Project Follow up - Base'!$F$20:$F$96,$C93)&lt;= INDEX(List!$Q:$Q,MATCH(AR$2,List!$P:$P,0)),
0,
(COUNTIFS('Project Follow up - Base'!$S$20:$S$96,AR$2,'Project Follow up - Base'!$F$20:$F$96,$C93)
- INDEX(List!$Q:$Q,MATCH(AR$2,List!$P:$P,0)))
* INDEX(List!$R:$R,MATCH(AR$2,List!$P:$P,0)))</f>
        <v>0</v>
      </c>
      <c r="AS93" s="357">
        <f ca="1">IF(
COUNTIFS('Project Follow up - Base'!$S$20:$S$96,AS$2,'Project Follow up - Base'!$F$20:$F$96,$C93)&lt;= INDEX(List!$Q:$Q,MATCH(AS$2,List!$P:$P,0)),
0,
(COUNTIFS('Project Follow up - Base'!$S$20:$S$96,AS$2,'Project Follow up - Base'!$F$20:$F$96,$C93)
- INDEX(List!$Q:$Q,MATCH(AS$2,List!$P:$P,0)))
* INDEX(List!$R:$R,MATCH(AS$2,List!$P:$P,0)))</f>
        <v>0</v>
      </c>
      <c r="AT93" s="357">
        <f ca="1">IF(
COUNTIFS('Project Follow up - Base'!$S$20:$S$96,AT$2,'Project Follow up - Base'!$F$20:$F$96,$C93)&lt;= INDEX(List!$Q:$Q,MATCH(AT$2,List!$P:$P,0)),
0,
(COUNTIFS('Project Follow up - Base'!$S$20:$S$96,AT$2,'Project Follow up - Base'!$F$20:$F$96,$C93)
- INDEX(List!$Q:$Q,MATCH(AT$2,List!$P:$P,0)))
* INDEX(List!$R:$R,MATCH(AT$2,List!$P:$P,0)))</f>
        <v>0</v>
      </c>
      <c r="AU93" s="357">
        <f ca="1">IF(
COUNTIFS('Project Follow up - Base'!$S$20:$S$96,AU$2,'Project Follow up - Base'!$F$20:$F$96,$C93)&lt;= INDEX(List!$Q:$Q,MATCH(AU$2,List!$P:$P,0)),
0,
(COUNTIFS('Project Follow up - Base'!$S$20:$S$96,AU$2,'Project Follow up - Base'!$F$20:$F$96,$C93)
- INDEX(List!$Q:$Q,MATCH(AU$2,List!$P:$P,0)))
* INDEX(List!$R:$R,MATCH(AU$2,List!$P:$P,0)))</f>
        <v>0</v>
      </c>
      <c r="AV93" s="357">
        <f ca="1">IF(
COUNTIFS('Project Follow up - Base'!$S$20:$S$96,AV$2,'Project Follow up - Base'!$F$20:$F$96,$C93)&lt;= INDEX(List!$Q:$Q,MATCH(AV$2,List!$P:$P,0)),
0,
(COUNTIFS('Project Follow up - Base'!$S$20:$S$96,AV$2,'Project Follow up - Base'!$F$20:$F$96,$C93)
- INDEX(List!$Q:$Q,MATCH(AV$2,List!$P:$P,0)))
* INDEX(List!$R:$R,MATCH(AV$2,List!$P:$P,0)))</f>
        <v>0</v>
      </c>
      <c r="AW93" s="357">
        <f ca="1">IF(
COUNTIFS('Project Follow up - Base'!$S$20:$S$96,AW$2,'Project Follow up - Base'!$F$20:$F$96,$C93)&lt;= INDEX(List!$Q:$Q,MATCH(AW$2,List!$P:$P,0)),
0,
(COUNTIFS('Project Follow up - Base'!$S$20:$S$96,AW$2,'Project Follow up - Base'!$F$20:$F$96,$C93)
- INDEX(List!$Q:$Q,MATCH(AW$2,List!$P:$P,0)))
* INDEX(List!$R:$R,MATCH(AW$2,List!$P:$P,0)))</f>
        <v>0</v>
      </c>
      <c r="AX93" s="357">
        <f ca="1">IF(
COUNTIFS('Project Follow up - Base'!$S$20:$S$96,AX$2,'Project Follow up - Base'!$F$20:$F$96,$C93)&lt;= INDEX(List!$Q:$Q,MATCH(AX$2,List!$P:$P,0)),
0,
(COUNTIFS('Project Follow up - Base'!$S$20:$S$96,AX$2,'Project Follow up - Base'!$F$20:$F$96,$C93)
- INDEX(List!$Q:$Q,MATCH(AX$2,List!$P:$P,0)))
* INDEX(List!$R:$R,MATCH(AX$2,List!$P:$P,0)))</f>
        <v>0</v>
      </c>
      <c r="AY93" s="357">
        <f ca="1">IF(
COUNTIFS('Project Follow up - Base'!$S$20:$S$96,AY$2,'Project Follow up - Base'!$F$20:$F$96,$C93)&lt;= INDEX(List!$Q:$Q,MATCH(AY$2,List!$P:$P,0)),
0,
(COUNTIFS('Project Follow up - Base'!$S$20:$S$96,AY$2,'Project Follow up - Base'!$F$20:$F$96,$C93)
- INDEX(List!$Q:$Q,MATCH(AY$2,List!$P:$P,0)))
* INDEX(List!$R:$R,MATCH(AY$2,List!$P:$P,0)))</f>
        <v>0</v>
      </c>
      <c r="AZ93" s="357">
        <f ca="1">IF(
COUNTIFS('Project Follow up - Base'!$S$20:$S$96,AZ$2,'Project Follow up - Base'!$F$20:$F$96,$C93)&lt;= INDEX(List!$Q:$Q,MATCH(AZ$2,List!$P:$P,0)),
0,
(COUNTIFS('Project Follow up - Base'!$S$20:$S$96,AZ$2,'Project Follow up - Base'!$F$20:$F$96,$C93)
- INDEX(List!$Q:$Q,MATCH(AZ$2,List!$P:$P,0)))
* INDEX(List!$R:$R,MATCH(AZ$2,List!$P:$P,0)))</f>
        <v>0</v>
      </c>
      <c r="BA93" s="357">
        <f ca="1">IF(
COUNTIFS('Project Follow up - Base'!$S$20:$S$96,BA$2,'Project Follow up - Base'!$F$20:$F$96,$C93)&lt;= INDEX(List!$Q:$Q,MATCH(BA$2,List!$P:$P,0)),
0,
(COUNTIFS('Project Follow up - Base'!$S$20:$S$96,BA$2,'Project Follow up - Base'!$F$20:$F$96,$C93)
- INDEX(List!$Q:$Q,MATCH(BA$2,List!$P:$P,0)))
* INDEX(List!$R:$R,MATCH(BA$2,List!$P:$P,0)))</f>
        <v>0</v>
      </c>
      <c r="BB93" s="357">
        <f ca="1">IF(
COUNTIFS('Project Follow up - Base'!$S$20:$S$96,BB$2,'Project Follow up - Base'!$F$20:$F$96,$C93)&lt;= INDEX(List!$Q:$Q,MATCH(BB$2,List!$P:$P,0)),
0,
(COUNTIFS('Project Follow up - Base'!$S$20:$S$96,BB$2,'Project Follow up - Base'!$F$20:$F$96,$C93)
- INDEX(List!$Q:$Q,MATCH(BB$2,List!$P:$P,0)))
* INDEX(List!$R:$R,MATCH(BB$2,List!$P:$P,0)))</f>
        <v>0</v>
      </c>
      <c r="BC93" s="357">
        <f ca="1">IF(
COUNTIFS('Project Follow up - Base'!$S$20:$S$96,BC$2,'Project Follow up - Base'!$F$20:$F$96,$C93)&lt;= INDEX(List!$Q:$Q,MATCH(BC$2,List!$P:$P,0)),
0,
(COUNTIFS('Project Follow up - Base'!$S$20:$S$96,BC$2,'Project Follow up - Base'!$F$20:$F$96,$C93)
- INDEX(List!$Q:$Q,MATCH(BC$2,List!$P:$P,0)))
* INDEX(List!$R:$R,MATCH(BC$2,List!$P:$P,0)))</f>
        <v>0</v>
      </c>
      <c r="BD93" s="357">
        <f ca="1">IF(
COUNTIFS('Project Follow up - Base'!$S$20:$S$96,BD$2,'Project Follow up - Base'!$F$20:$F$96,$C93)&lt;= INDEX(List!$Q:$Q,MATCH(BD$2,List!$P:$P,0)),
0,
(COUNTIFS('Project Follow up - Base'!$S$20:$S$96,BD$2,'Project Follow up - Base'!$F$20:$F$96,$C93)
- INDEX(List!$Q:$Q,MATCH(BD$2,List!$P:$P,0)))
* INDEX(List!$R:$R,MATCH(BD$2,List!$P:$P,0)))</f>
        <v>0</v>
      </c>
      <c r="BE93" s="357">
        <f ca="1">IF(
COUNTIFS('Project Follow up - Base'!$S$20:$S$96,BE$2,'Project Follow up - Base'!$F$20:$F$96,$C93)&lt;= INDEX(List!$Q:$Q,MATCH(BE$2,List!$P:$P,0)),
0,
(COUNTIFS('Project Follow up - Base'!$S$20:$S$96,BE$2,'Project Follow up - Base'!$F$20:$F$96,$C93)
- INDEX(List!$Q:$Q,MATCH(BE$2,List!$P:$P,0)))
* INDEX(List!$R:$R,MATCH(BE$2,List!$P:$P,0)))</f>
        <v>0</v>
      </c>
      <c r="BF93" s="357">
        <f ca="1">IF(
COUNTIFS('Project Follow up - Base'!$S$20:$S$96,BF$2,'Project Follow up - Base'!$F$20:$F$96,$C93)&lt;= INDEX(List!$Q:$Q,MATCH(BF$2,List!$P:$P,0)),
0,
(COUNTIFS('Project Follow up - Base'!$S$20:$S$96,BF$2,'Project Follow up - Base'!$F$20:$F$96,$C93)
- INDEX(List!$Q:$Q,MATCH(BF$2,List!$P:$P,0)))
* INDEX(List!$R:$R,MATCH(BF$2,List!$P:$P,0)))</f>
        <v>0</v>
      </c>
      <c r="BG93" s="357">
        <f ca="1">IF(
COUNTIFS('Project Follow up - Base'!$S$20:$S$96,BG$2,'Project Follow up - Base'!$F$20:$F$96,$C93)&lt;= INDEX(List!$Q:$Q,MATCH(BG$2,List!$P:$P,0)),
0,
(COUNTIFS('Project Follow up - Base'!$S$20:$S$96,BG$2,'Project Follow up - Base'!$F$20:$F$96,$C93)
- INDEX(List!$Q:$Q,MATCH(BG$2,List!$P:$P,0)))
* INDEX(List!$R:$R,MATCH(BG$2,List!$P:$P,0)))</f>
        <v>0</v>
      </c>
      <c r="BH93" s="357">
        <f ca="1">IF(
COUNTIFS('Project Follow up - Base'!$S$20:$S$96,BH$2,'Project Follow up - Base'!$F$20:$F$96,$C93)&lt;= INDEX(List!$Q:$Q,MATCH(BH$2,List!$P:$P,0)),
0,
(COUNTIFS('Project Follow up - Base'!$S$20:$S$96,BH$2,'Project Follow up - Base'!$F$20:$F$96,$C93)
- INDEX(List!$Q:$Q,MATCH(BH$2,List!$P:$P,0)))
* INDEX(List!$R:$R,MATCH(BH$2,List!$P:$P,0)))</f>
        <v>0</v>
      </c>
      <c r="BI93" s="357">
        <f ca="1">IF(
COUNTIFS('Project Follow up - Base'!$S$20:$S$96,BI$2,'Project Follow up - Base'!$F$20:$F$96,$C93)&lt;= INDEX(List!$Q:$Q,MATCH(BI$2,List!$P:$P,0)),
0,
(COUNTIFS('Project Follow up - Base'!$S$20:$S$96,BI$2,'Project Follow up - Base'!$F$20:$F$96,$C93)
- INDEX(List!$Q:$Q,MATCH(BI$2,List!$P:$P,0)))
* INDEX(List!$R:$R,MATCH(BI$2,List!$P:$P,0)))</f>
        <v>0</v>
      </c>
      <c r="BJ93" s="357">
        <f ca="1">IF(
COUNTIFS('Project Follow up - Base'!$S$20:$S$96,BJ$2,'Project Follow up - Base'!$F$20:$F$96,$C93)&lt;= INDEX(List!$Q:$Q,MATCH(BJ$2,List!$P:$P,0)),
0,
(COUNTIFS('Project Follow up - Base'!$S$20:$S$96,BJ$2,'Project Follow up - Base'!$F$20:$F$96,$C93)
- INDEX(List!$Q:$Q,MATCH(BJ$2,List!$P:$P,0)))
* INDEX(List!$R:$R,MATCH(BJ$2,List!$P:$P,0)))</f>
        <v>0</v>
      </c>
      <c r="BK93" s="357">
        <f ca="1">IF(
COUNTIFS('Project Follow up - Base'!$S$20:$S$96,BK$2,'Project Follow up - Base'!$F$20:$F$96,$C93)&lt;= INDEX(List!$Q:$Q,MATCH(BK$2,List!$P:$P,0)),
0,
(COUNTIFS('Project Follow up - Base'!$S$20:$S$96,BK$2,'Project Follow up - Base'!$F$20:$F$96,$C93)
- INDEX(List!$Q:$Q,MATCH(BK$2,List!$P:$P,0)))
* INDEX(List!$R:$R,MATCH(BK$2,List!$P:$P,0)))</f>
        <v>0</v>
      </c>
      <c r="BL93" s="357">
        <f ca="1">IF(
COUNTIFS('Project Follow up - Base'!$S$20:$S$96,BL$2,'Project Follow up - Base'!$F$20:$F$96,$C93)&lt;= INDEX(List!$Q:$Q,MATCH(BL$2,List!$P:$P,0)),
0,
(COUNTIFS('Project Follow up - Base'!$S$20:$S$96,BL$2,'Project Follow up - Base'!$F$20:$F$96,$C93)
- INDEX(List!$Q:$Q,MATCH(BL$2,List!$P:$P,0)))
* INDEX(List!$R:$R,MATCH(BL$2,List!$P:$P,0)))</f>
        <v>0</v>
      </c>
      <c r="BM93" s="357">
        <f ca="1">IF(
COUNTIFS('Project Follow up - Base'!$S$20:$S$96,BM$2,'Project Follow up - Base'!$F$20:$F$96,$C93)&lt;= INDEX(List!$Q:$Q,MATCH(BM$2,List!$P:$P,0)),
0,
(COUNTIFS('Project Follow up - Base'!$S$20:$S$96,BM$2,'Project Follow up - Base'!$F$20:$F$96,$C93)
- INDEX(List!$Q:$Q,MATCH(BM$2,List!$P:$P,0)))
* INDEX(List!$R:$R,MATCH(BM$2,List!$P:$P,0)))</f>
        <v>0</v>
      </c>
      <c r="BN93" s="357">
        <f ca="1">IF(
COUNTIFS('Project Follow up - Base'!$S$20:$S$96,BN$2,'Project Follow up - Base'!$F$20:$F$96,$C93)&lt;= INDEX(List!$Q:$Q,MATCH(BN$2,List!$P:$P,0)),
0,
(COUNTIFS('Project Follow up - Base'!$S$20:$S$96,BN$2,'Project Follow up - Base'!$F$20:$F$96,$C93)
- INDEX(List!$Q:$Q,MATCH(BN$2,List!$P:$P,0)))
* INDEX(List!$R:$R,MATCH(BN$2,List!$P:$P,0)))</f>
        <v>0</v>
      </c>
      <c r="BO93" s="357">
        <f ca="1">IF(
COUNTIFS('Project Follow up - Base'!$S$20:$S$96,BO$2,'Project Follow up - Base'!$F$20:$F$96,$C93)&lt;= INDEX(List!$Q:$Q,MATCH(BO$2,List!$P:$P,0)),
0,
(COUNTIFS('Project Follow up - Base'!$S$20:$S$96,BO$2,'Project Follow up - Base'!$F$20:$F$96,$C93)
- INDEX(List!$Q:$Q,MATCH(BO$2,List!$P:$P,0)))
* INDEX(List!$R:$R,MATCH(BO$2,List!$P:$P,0)))</f>
        <v>0</v>
      </c>
      <c r="BP93" s="357">
        <f ca="1">IF(
COUNTIFS('Project Follow up - Base'!$S$20:$S$96,BP$2,'Project Follow up - Base'!$F$20:$F$96,$C93)&lt;= INDEX(List!$Q:$Q,MATCH(BP$2,List!$P:$P,0)),
0,
(COUNTIFS('Project Follow up - Base'!$S$20:$S$96,BP$2,'Project Follow up - Base'!$F$20:$F$96,$C93)
- INDEX(List!$Q:$Q,MATCH(BP$2,List!$P:$P,0)))
* INDEX(List!$R:$R,MATCH(BP$2,List!$P:$P,0)))</f>
        <v>0</v>
      </c>
      <c r="BQ93" s="357">
        <f ca="1">IF(
COUNTIFS('Project Follow up - Base'!$S$20:$S$96,BQ$2,'Project Follow up - Base'!$F$20:$F$96,$C93)&lt;= INDEX(List!$Q:$Q,MATCH(BQ$2,List!$P:$P,0)),
0,
(COUNTIFS('Project Follow up - Base'!$S$20:$S$96,BQ$2,'Project Follow up - Base'!$F$20:$F$96,$C93)
- INDEX(List!$Q:$Q,MATCH(BQ$2,List!$P:$P,0)))
* INDEX(List!$R:$R,MATCH(BQ$2,List!$P:$P,0)))</f>
        <v>0</v>
      </c>
      <c r="BR93" s="357">
        <f ca="1">IF(
COUNTIFS('Project Follow up - Base'!$S$20:$S$96,BR$2,'Project Follow up - Base'!$F$20:$F$96,$C93)&lt;= INDEX(List!$Q:$Q,MATCH(BR$2,List!$P:$P,0)),
0,
(COUNTIFS('Project Follow up - Base'!$S$20:$S$96,BR$2,'Project Follow up - Base'!$F$20:$F$96,$C93)
- INDEX(List!$Q:$Q,MATCH(BR$2,List!$P:$P,0)))
* INDEX(List!$R:$R,MATCH(BR$2,List!$P:$P,0)))</f>
        <v>0</v>
      </c>
      <c r="BS93" s="357">
        <f ca="1">IF(
COUNTIFS('Project Follow up - Base'!$S$20:$S$96,BS$2,'Project Follow up - Base'!$F$20:$F$96,$C93)&lt;= INDEX(List!$Q:$Q,MATCH(BS$2,List!$P:$P,0)),
0,
(COUNTIFS('Project Follow up - Base'!$S$20:$S$96,BS$2,'Project Follow up - Base'!$F$20:$F$96,$C93)
- INDEX(List!$Q:$Q,MATCH(BS$2,List!$P:$P,0)))
* INDEX(List!$R:$R,MATCH(BS$2,List!$P:$P,0)))</f>
        <v>0</v>
      </c>
      <c r="BT93" s="357">
        <f ca="1">IF(
COUNTIFS('Project Follow up - Base'!$S$20:$S$96,BT$2,'Project Follow up - Base'!$F$20:$F$96,$C93)&lt;= INDEX(List!$Q:$Q,MATCH(BT$2,List!$P:$P,0)),
0,
(COUNTIFS('Project Follow up - Base'!$S$20:$S$96,BT$2,'Project Follow up - Base'!$F$20:$F$96,$C93)
- INDEX(List!$Q:$Q,MATCH(BT$2,List!$P:$P,0)))
* INDEX(List!$R:$R,MATCH(BT$2,List!$P:$P,0)))</f>
        <v>0</v>
      </c>
      <c r="BU93" s="357">
        <f ca="1">IF(
COUNTIFS('Project Follow up - Base'!$S$20:$S$96,BU$2,'Project Follow up - Base'!$F$20:$F$96,$C93)&lt;= INDEX(List!$Q:$Q,MATCH(BU$2,List!$P:$P,0)),
0,
(COUNTIFS('Project Follow up - Base'!$S$20:$S$96,BU$2,'Project Follow up - Base'!$F$20:$F$96,$C93)
- INDEX(List!$Q:$Q,MATCH(BU$2,List!$P:$P,0)))
* INDEX(List!$R:$R,MATCH(BU$2,List!$P:$P,0)))</f>
        <v>0</v>
      </c>
      <c r="BV93" s="357">
        <f ca="1">IF(
COUNTIFS('Project Follow up - Base'!$S$20:$S$96,BV$2,'Project Follow up - Base'!$F$20:$F$96,$C93)&lt;= INDEX(List!$Q:$Q,MATCH(BV$2,List!$P:$P,0)),
0,
(COUNTIFS('Project Follow up - Base'!$S$20:$S$96,BV$2,'Project Follow up - Base'!$F$20:$F$96,$C93)
- INDEX(List!$Q:$Q,MATCH(BV$2,List!$P:$P,0)))
* INDEX(List!$R:$R,MATCH(BV$2,List!$P:$P,0)))</f>
        <v>0</v>
      </c>
      <c r="BW93" s="357">
        <f ca="1">IF(
COUNTIFS('Project Follow up - Base'!$S$20:$S$96,BW$2,'Project Follow up - Base'!$F$20:$F$96,$C93)&lt;= INDEX(List!$Q:$Q,MATCH(BW$2,List!$P:$P,0)),
0,
(COUNTIFS('Project Follow up - Base'!$S$20:$S$96,BW$2,'Project Follow up - Base'!$F$20:$F$96,$C93)
- INDEX(List!$Q:$Q,MATCH(BW$2,List!$P:$P,0)))
* INDEX(List!$R:$R,MATCH(BW$2,List!$P:$P,0)))</f>
        <v>0</v>
      </c>
      <c r="BX93" s="357">
        <f ca="1">IF(
COUNTIFS('Project Follow up - Base'!$S$20:$S$96,BX$2,'Project Follow up - Base'!$F$20:$F$96,$C93)&lt;= INDEX(List!$Q:$Q,MATCH(BX$2,List!$P:$P,0)),
0,
(COUNTIFS('Project Follow up - Base'!$S$20:$S$96,BX$2,'Project Follow up - Base'!$F$20:$F$96,$C93)
- INDEX(List!$Q:$Q,MATCH(BX$2,List!$P:$P,0)))
* INDEX(List!$R:$R,MATCH(BX$2,List!$P:$P,0)))</f>
        <v>0</v>
      </c>
      <c r="BY93" s="357">
        <f ca="1">IF(
COUNTIFS('Project Follow up - Base'!$S$20:$S$96,BY$2,'Project Follow up - Base'!$F$20:$F$96,$C93)&lt;= INDEX(List!$Q:$Q,MATCH(BY$2,List!$P:$P,0)),
0,
(COUNTIFS('Project Follow up - Base'!$S$20:$S$96,BY$2,'Project Follow up - Base'!$F$20:$F$96,$C93)
- INDEX(List!$Q:$Q,MATCH(BY$2,List!$P:$P,0)))
* INDEX(List!$R:$R,MATCH(BY$2,List!$P:$P,0)))</f>
        <v>0</v>
      </c>
      <c r="BZ93" s="357">
        <f ca="1">IF(
COUNTIFS('Project Follow up - Base'!$S$20:$S$96,BZ$2,'Project Follow up - Base'!$F$20:$F$96,$C93)&lt;= INDEX(List!$Q:$Q,MATCH(BZ$2,List!$P:$P,0)),
0,
(COUNTIFS('Project Follow up - Base'!$S$20:$S$96,BZ$2,'Project Follow up - Base'!$F$20:$F$96,$C93)
- INDEX(List!$Q:$Q,MATCH(BZ$2,List!$P:$P,0)))
* INDEX(List!$R:$R,MATCH(BZ$2,List!$P:$P,0)))</f>
        <v>0</v>
      </c>
      <c r="CA93" s="357">
        <f ca="1">IF(
COUNTIFS('Project Follow up - Base'!$S$20:$S$96,CA$2,'Project Follow up - Base'!$F$20:$F$96,$C93)&lt;= INDEX(List!$Q:$Q,MATCH(CA$2,List!$P:$P,0)),
0,
(COUNTIFS('Project Follow up - Base'!$S$20:$S$96,CA$2,'Project Follow up - Base'!$F$20:$F$96,$C93)
- INDEX(List!$Q:$Q,MATCH(CA$2,List!$P:$P,0)))
* INDEX(List!$R:$R,MATCH(CA$2,List!$P:$P,0)))</f>
        <v>0</v>
      </c>
      <c r="CB93" s="357">
        <f ca="1">IF(
COUNTIFS('Project Follow up - Base'!$S$20:$S$96,CB$2,'Project Follow up - Base'!$F$20:$F$96,$C93)&lt;= INDEX(List!$Q:$Q,MATCH(CB$2,List!$P:$P,0)),
0,
(COUNTIFS('Project Follow up - Base'!$S$20:$S$96,CB$2,'Project Follow up - Base'!$F$20:$F$96,$C93)
- INDEX(List!$Q:$Q,MATCH(CB$2,List!$P:$P,0)))
* INDEX(List!$R:$R,MATCH(CB$2,List!$P:$P,0)))</f>
        <v>0</v>
      </c>
      <c r="CC93" s="357">
        <f ca="1">IF(
COUNTIFS('Project Follow up - Base'!$S$20:$S$96,CC$2,'Project Follow up - Base'!$F$20:$F$96,$C93)&lt;= INDEX(List!$Q:$Q,MATCH(CC$2,List!$P:$P,0)),
0,
(COUNTIFS('Project Follow up - Base'!$S$20:$S$96,CC$2,'Project Follow up - Base'!$F$20:$F$96,$C93)
- INDEX(List!$Q:$Q,MATCH(CC$2,List!$P:$P,0)))
* INDEX(List!$R:$R,MATCH(CC$2,List!$P:$P,0)))</f>
        <v>0</v>
      </c>
      <c r="CD93" s="357">
        <f ca="1">IF(
COUNTIFS('Project Follow up - Base'!$S$20:$S$96,CD$2,'Project Follow up - Base'!$F$20:$F$96,$C93)&lt;= INDEX(List!$Q:$Q,MATCH(CD$2,List!$P:$P,0)),
0,
(COUNTIFS('Project Follow up - Base'!$S$20:$S$96,CD$2,'Project Follow up - Base'!$F$20:$F$96,$C93)
- INDEX(List!$Q:$Q,MATCH(CD$2,List!$P:$P,0)))
* INDEX(List!$R:$R,MATCH(CD$2,List!$P:$P,0)))</f>
        <v>0</v>
      </c>
      <c r="CE93" s="357">
        <f ca="1">IF(
COUNTIFS('Project Follow up - Base'!$S$20:$S$96,CE$2,'Project Follow up - Base'!$F$20:$F$96,$C93)&lt;= INDEX(List!$Q:$Q,MATCH(CE$2,List!$P:$P,0)),
0,
(COUNTIFS('Project Follow up - Base'!$S$20:$S$96,CE$2,'Project Follow up - Base'!$F$20:$F$96,$C93)
- INDEX(List!$Q:$Q,MATCH(CE$2,List!$P:$P,0)))
* INDEX(List!$R:$R,MATCH(CE$2,List!$P:$P,0)))</f>
        <v>0</v>
      </c>
      <c r="CF93" s="357">
        <f ca="1">IF(
COUNTIFS('Project Follow up - Base'!$S$20:$S$96,CF$2,'Project Follow up - Base'!$F$20:$F$96,$C93)&lt;= INDEX(List!$Q:$Q,MATCH(CF$2,List!$P:$P,0)),
0,
(COUNTIFS('Project Follow up - Base'!$S$20:$S$96,CF$2,'Project Follow up - Base'!$F$20:$F$96,$C93)
- INDEX(List!$Q:$Q,MATCH(CF$2,List!$P:$P,0)))
* INDEX(List!$R:$R,MATCH(CF$2,List!$P:$P,0)))</f>
        <v>0</v>
      </c>
      <c r="CG93" s="357">
        <f ca="1">IF(
COUNTIFS('Project Follow up - Base'!$S$20:$S$96,CG$2,'Project Follow up - Base'!$F$20:$F$96,$C93)&lt;= INDEX(List!$Q:$Q,MATCH(CG$2,List!$P:$P,0)),
0,
(COUNTIFS('Project Follow up - Base'!$S$20:$S$96,CG$2,'Project Follow up - Base'!$F$20:$F$96,$C93)
- INDEX(List!$Q:$Q,MATCH(CG$2,List!$P:$P,0)))
* INDEX(List!$R:$R,MATCH(CG$2,List!$P:$P,0)))</f>
        <v>0</v>
      </c>
      <c r="CH93" s="357">
        <f ca="1">IF(
COUNTIFS('Project Follow up - Base'!$S$20:$S$96,CH$2,'Project Follow up - Base'!$F$20:$F$96,$C93)&lt;= INDEX(List!$Q:$Q,MATCH(CH$2,List!$P:$P,0)),
0,
(COUNTIFS('Project Follow up - Base'!$S$20:$S$96,CH$2,'Project Follow up - Base'!$F$20:$F$96,$C93)
- INDEX(List!$Q:$Q,MATCH(CH$2,List!$P:$P,0)))
* INDEX(List!$R:$R,MATCH(CH$2,List!$P:$P,0)))</f>
        <v>0</v>
      </c>
      <c r="CI93" s="357">
        <f ca="1">IF(
COUNTIFS('Project Follow up - Base'!$S$20:$S$96,CI$2,'Project Follow up - Base'!$F$20:$F$96,$C93)&lt;= INDEX(List!$Q:$Q,MATCH(CI$2,List!$P:$P,0)),
0,
(COUNTIFS('Project Follow up - Base'!$S$20:$S$96,CI$2,'Project Follow up - Base'!$F$20:$F$96,$C93)
- INDEX(List!$Q:$Q,MATCH(CI$2,List!$P:$P,0)))
* INDEX(List!$R:$R,MATCH(CI$2,List!$P:$P,0)))</f>
        <v>0</v>
      </c>
      <c r="CJ93" s="357">
        <f ca="1">IF(
COUNTIFS('Project Follow up - Base'!$S$20:$S$96,CJ$2,'Project Follow up - Base'!$F$20:$F$96,$C93)&lt;= INDEX(List!$Q:$Q,MATCH(CJ$2,List!$P:$P,0)),
0,
(COUNTIFS('Project Follow up - Base'!$S$20:$S$96,CJ$2,'Project Follow up - Base'!$F$20:$F$96,$C93)
- INDEX(List!$Q:$Q,MATCH(CJ$2,List!$P:$P,0)))
* INDEX(List!$R:$R,MATCH(CJ$2,List!$P:$P,0)))</f>
        <v>0</v>
      </c>
      <c r="CK93" s="357">
        <f ca="1">IF(
COUNTIFS('Project Follow up - Base'!$S$20:$S$96,CK$2,'Project Follow up - Base'!$F$20:$F$96,$C93)&lt;= INDEX(List!$Q:$Q,MATCH(CK$2,List!$P:$P,0)),
0,
(COUNTIFS('Project Follow up - Base'!$S$20:$S$96,CK$2,'Project Follow up - Base'!$F$20:$F$96,$C93)
- INDEX(List!$Q:$Q,MATCH(CK$2,List!$P:$P,0)))
* INDEX(List!$R:$R,MATCH(CK$2,List!$P:$P,0)))</f>
        <v>0</v>
      </c>
      <c r="CL93" s="357">
        <f ca="1">IF(
COUNTIFS('Project Follow up - Base'!$S$20:$S$96,CL$2,'Project Follow up - Base'!$F$20:$F$96,$C93)&lt;= INDEX(List!$Q:$Q,MATCH(CL$2,List!$P:$P,0)),
0,
(COUNTIFS('Project Follow up - Base'!$S$20:$S$96,CL$2,'Project Follow up - Base'!$F$20:$F$96,$C93)
- INDEX(List!$Q:$Q,MATCH(CL$2,List!$P:$P,0)))
* INDEX(List!$R:$R,MATCH(CL$2,List!$P:$P,0)))</f>
        <v>0</v>
      </c>
      <c r="CM93" s="357">
        <f ca="1">IF(
COUNTIFS('Project Follow up - Base'!$S$20:$S$96,CM$2,'Project Follow up - Base'!$F$20:$F$96,$C93)&lt;= INDEX(List!$Q:$Q,MATCH(CM$2,List!$P:$P,0)),
0,
(COUNTIFS('Project Follow up - Base'!$S$20:$S$96,CM$2,'Project Follow up - Base'!$F$20:$F$96,$C93)
- INDEX(List!$Q:$Q,MATCH(CM$2,List!$P:$P,0)))
* INDEX(List!$R:$R,MATCH(CM$2,List!$P:$P,0)))</f>
        <v>0</v>
      </c>
      <c r="CN93" s="357">
        <f ca="1">IF(
COUNTIFS('Project Follow up - Base'!$S$20:$S$96,CN$2,'Project Follow up - Base'!$F$20:$F$96,$C93)&lt;= INDEX(List!$Q:$Q,MATCH(CN$2,List!$P:$P,0)),
0,
(COUNTIFS('Project Follow up - Base'!$S$20:$S$96,CN$2,'Project Follow up - Base'!$F$20:$F$96,$C93)
- INDEX(List!$Q:$Q,MATCH(CN$2,List!$P:$P,0)))
* INDEX(List!$R:$R,MATCH(CN$2,List!$P:$P,0)))</f>
        <v>0</v>
      </c>
      <c r="CO93" s="357">
        <f ca="1">IF(
COUNTIFS('Project Follow up - Base'!$S$20:$S$96,CO$2,'Project Follow up - Base'!$F$20:$F$96,$C93)&lt;= INDEX(List!$Q:$Q,MATCH(CO$2,List!$P:$P,0)),
0,
(COUNTIFS('Project Follow up - Base'!$S$20:$S$96,CO$2,'Project Follow up - Base'!$F$20:$F$96,$C93)
- INDEX(List!$Q:$Q,MATCH(CO$2,List!$P:$P,0)))
* INDEX(List!$R:$R,MATCH(CO$2,List!$P:$P,0)))</f>
        <v>0</v>
      </c>
      <c r="CP93" s="357">
        <f ca="1">IF(
COUNTIFS('Project Follow up - Base'!$S$20:$S$96,CP$2,'Project Follow up - Base'!$F$20:$F$96,$C93)&lt;= INDEX(List!$Q:$Q,MATCH(CP$2,List!$P:$P,0)),
0,
(COUNTIFS('Project Follow up - Base'!$S$20:$S$96,CP$2,'Project Follow up - Base'!$F$20:$F$96,$C93)
- INDEX(List!$Q:$Q,MATCH(CP$2,List!$P:$P,0)))
* INDEX(List!$R:$R,MATCH(CP$2,List!$P:$P,0)))</f>
        <v>0</v>
      </c>
      <c r="CQ93" s="357">
        <f ca="1">IF(
COUNTIFS('Project Follow up - Base'!$S$20:$S$96,CQ$2,'Project Follow up - Base'!$F$20:$F$96,$C93)&lt;= INDEX(List!$Q:$Q,MATCH(CQ$2,List!$P:$P,0)),
0,
(COUNTIFS('Project Follow up - Base'!$S$20:$S$96,CQ$2,'Project Follow up - Base'!$F$20:$F$96,$C93)
- INDEX(List!$Q:$Q,MATCH(CQ$2,List!$P:$P,0)))
* INDEX(List!$R:$R,MATCH(CQ$2,List!$P:$P,0)))</f>
        <v>0</v>
      </c>
      <c r="CR93" s="357">
        <f ca="1">IF(
COUNTIFS('Project Follow up - Base'!$S$20:$S$96,CR$2,'Project Follow up - Base'!$F$20:$F$96,$C93)&lt;= INDEX(List!$Q:$Q,MATCH(CR$2,List!$P:$P,0)),
0,
(COUNTIFS('Project Follow up - Base'!$S$20:$S$96,CR$2,'Project Follow up - Base'!$F$20:$F$96,$C93)
- INDEX(List!$Q:$Q,MATCH(CR$2,List!$P:$P,0)))
* INDEX(List!$R:$R,MATCH(CR$2,List!$P:$P,0)))</f>
        <v>0</v>
      </c>
      <c r="CS93" s="357">
        <f ca="1">IF(
COUNTIFS('Project Follow up - Base'!$S$20:$S$96,CS$2,'Project Follow up - Base'!$F$20:$F$96,$C93)&lt;= INDEX(List!$Q:$Q,MATCH(CS$2,List!$P:$P,0)),
0,
(COUNTIFS('Project Follow up - Base'!$S$20:$S$96,CS$2,'Project Follow up - Base'!$F$20:$F$96,$C93)
- INDEX(List!$Q:$Q,MATCH(CS$2,List!$P:$P,0)))
* INDEX(List!$R:$R,MATCH(CS$2,List!$P:$P,0)))</f>
        <v>0</v>
      </c>
      <c r="CT93" s="357">
        <f ca="1">IF(
COUNTIFS('Project Follow up - Base'!$S$20:$S$96,CT$2,'Project Follow up - Base'!$F$20:$F$96,$C93)&lt;= INDEX(List!$Q:$Q,MATCH(CT$2,List!$P:$P,0)),
0,
(COUNTIFS('Project Follow up - Base'!$S$20:$S$96,CT$2,'Project Follow up - Base'!$F$20:$F$96,$C93)
- INDEX(List!$Q:$Q,MATCH(CT$2,List!$P:$P,0)))
* INDEX(List!$R:$R,MATCH(CT$2,List!$P:$P,0)))</f>
        <v>0</v>
      </c>
      <c r="CU93" s="357">
        <f ca="1">IF(
COUNTIFS('Project Follow up - Base'!$S$20:$S$96,CU$2,'Project Follow up - Base'!$F$20:$F$96,$C93)&lt;= INDEX(List!$Q:$Q,MATCH(CU$2,List!$P:$P,0)),
0,
(COUNTIFS('Project Follow up - Base'!$S$20:$S$96,CU$2,'Project Follow up - Base'!$F$20:$F$96,$C93)
- INDEX(List!$Q:$Q,MATCH(CU$2,List!$P:$P,0)))
* INDEX(List!$R:$R,MATCH(CU$2,List!$P:$P,0)))</f>
        <v>0</v>
      </c>
      <c r="CV93" s="357">
        <f ca="1">IF(
COUNTIFS('Project Follow up - Base'!$S$20:$S$96,CV$2,'Project Follow up - Base'!$F$20:$F$96,$C93)&lt;= INDEX(List!$Q:$Q,MATCH(CV$2,List!$P:$P,0)),
0,
(COUNTIFS('Project Follow up - Base'!$S$20:$S$96,CV$2,'Project Follow up - Base'!$F$20:$F$96,$C93)
- INDEX(List!$Q:$Q,MATCH(CV$2,List!$P:$P,0)))
* INDEX(List!$R:$R,MATCH(CV$2,List!$P:$P,0)))</f>
        <v>0</v>
      </c>
      <c r="CW93" s="357">
        <f ca="1">IF(
COUNTIFS('Project Follow up - Base'!$S$20:$S$96,CW$2,'Project Follow up - Base'!$F$20:$F$96,$C93)&lt;= INDEX(List!$Q:$Q,MATCH(CW$2,List!$P:$P,0)),
0,
(COUNTIFS('Project Follow up - Base'!$S$20:$S$96,CW$2,'Project Follow up - Base'!$F$20:$F$96,$C93)
- INDEX(List!$Q:$Q,MATCH(CW$2,List!$P:$P,0)))
* INDEX(List!$R:$R,MATCH(CW$2,List!$P:$P,0)))</f>
        <v>0</v>
      </c>
      <c r="CX93" s="357">
        <f ca="1">IF(
COUNTIFS('Project Follow up - Base'!$S$20:$S$96,CX$2,'Project Follow up - Base'!$F$20:$F$96,$C93)&lt;= INDEX(List!$Q:$Q,MATCH(CX$2,List!$P:$P,0)),
0,
(COUNTIFS('Project Follow up - Base'!$S$20:$S$96,CX$2,'Project Follow up - Base'!$F$20:$F$96,$C93)
- INDEX(List!$Q:$Q,MATCH(CX$2,List!$P:$P,0)))
* INDEX(List!$R:$R,MATCH(CX$2,List!$P:$P,0)))</f>
        <v>0</v>
      </c>
      <c r="CY93" s="357">
        <f ca="1">IF(
COUNTIFS('Project Follow up - Base'!$S$20:$S$96,CY$2,'Project Follow up - Base'!$F$20:$F$96,$C93)&lt;= INDEX(List!$Q:$Q,MATCH(CY$2,List!$P:$P,0)),
0,
(COUNTIFS('Project Follow up - Base'!$S$20:$S$96,CY$2,'Project Follow up - Base'!$F$20:$F$96,$C93)
- INDEX(List!$Q:$Q,MATCH(CY$2,List!$P:$P,0)))
* INDEX(List!$R:$R,MATCH(CY$2,List!$P:$P,0)))</f>
        <v>0</v>
      </c>
      <c r="CZ93" s="357">
        <f ca="1">IF(
COUNTIFS('Project Follow up - Base'!$S$20:$S$96,CZ$2,'Project Follow up - Base'!$F$20:$F$96,$C93)&lt;= INDEX(List!$Q:$Q,MATCH(CZ$2,List!$P:$P,0)),
0,
(COUNTIFS('Project Follow up - Base'!$S$20:$S$96,CZ$2,'Project Follow up - Base'!$F$20:$F$96,$C93)
- INDEX(List!$Q:$Q,MATCH(CZ$2,List!$P:$P,0)))
* INDEX(List!$R:$R,MATCH(CZ$2,List!$P:$P,0)))</f>
        <v>0</v>
      </c>
      <c r="DA93" s="357">
        <f ca="1">IF(
COUNTIFS('Project Follow up - Base'!$S$20:$S$96,DA$2,'Project Follow up - Base'!$F$20:$F$96,$C93)&lt;= INDEX(List!$Q:$Q,MATCH(DA$2,List!$P:$P,0)),
0,
(COUNTIFS('Project Follow up - Base'!$S$20:$S$96,DA$2,'Project Follow up - Base'!$F$20:$F$96,$C93)
- INDEX(List!$Q:$Q,MATCH(DA$2,List!$P:$P,0)))
* INDEX(List!$R:$R,MATCH(DA$2,List!$P:$P,0)))</f>
        <v>0</v>
      </c>
      <c r="DB93" s="357">
        <f ca="1">IF(
COUNTIFS('Project Follow up - Base'!$S$20:$S$96,DB$2,'Project Follow up - Base'!$F$20:$F$96,$C93)&lt;= INDEX(List!$Q:$Q,MATCH(DB$2,List!$P:$P,0)),
0,
(COUNTIFS('Project Follow up - Base'!$S$20:$S$96,DB$2,'Project Follow up - Base'!$F$20:$F$96,$C93)
- INDEX(List!$Q:$Q,MATCH(DB$2,List!$P:$P,0)))
* INDEX(List!$R:$R,MATCH(DB$2,List!$P:$P,0)))</f>
        <v>0</v>
      </c>
    </row>
    <row r="94" spans="1:106" x14ac:dyDescent="0.2">
      <c r="A94" s="353">
        <f>COUNTIF('Project Follow up - Base'!$F$20:$F$96,C94)</f>
        <v>0</v>
      </c>
      <c r="B94" s="353">
        <f>'Employees Summary'!B95</f>
        <v>0</v>
      </c>
      <c r="C94" s="353">
        <f>'Employees Summary'!C95</f>
        <v>0</v>
      </c>
      <c r="D94" s="354" t="str">
        <f>IF(C94=0,"", IF(A94&gt;0,1-(G94*[1]KPI!$C$3)-(H94*[1]KPI!$C$4),""))</f>
        <v/>
      </c>
      <c r="E94" s="365" t="str">
        <f>IF(OR(C94='Project Follow up - Base'!$D$17,C94='Project Follow up - Base'!$D$38,C94='Project Follow up - Base'!$D$74), IF(SUMIF(B:B,B94,A:A)=0,"", AVERAGEIF(B:B,B94,D:D)),"")</f>
        <v/>
      </c>
      <c r="F94" s="366">
        <f>SUMIF('Project Follow up - Base'!$F$20:$F$102,'Employees KPIs'!C94,'Project Follow up - Base'!$AA$20:$AA$102)</f>
        <v>0</v>
      </c>
      <c r="G94" s="355">
        <f>IF( F94=0,
   0,
   IF(
     F94-
     [1]KPI!$F$3
     &lt;0,0,
     F94-
     [1]KPI!$F$3
    )*
     [1]KPI!$G$3
)</f>
        <v>0</v>
      </c>
      <c r="H94" s="355">
        <f t="shared" ca="1" si="1"/>
        <v>0</v>
      </c>
      <c r="I94" s="356">
        <f ca="1">IF(
COUNTIFS('Project Follow up - Base'!$S$20:$S$96,I$2,'Project Follow up - Base'!$F$20:$F$96,$C94)&lt;= INDEX(List!$Q:$Q,MATCH(I$2,List!$P:$P,0)),
0,
(COUNTIFS('Project Follow up - Base'!$S$20:$S$96,I$2,'Project Follow up - Base'!$F$20:$F$96,$C94)
- INDEX(List!$Q:$Q,MATCH(I$2,List!$P:$P,0)))
* INDEX(List!$R:$R,MATCH(I$2,List!$P:$P,0)))</f>
        <v>0</v>
      </c>
      <c r="J94" s="357">
        <f ca="1">IF(
COUNTIFS('Project Follow up - Base'!$S$20:$S$96,J$2,'Project Follow up - Base'!$F$20:$F$96,$C94)&lt;= INDEX(List!$Q:$Q,MATCH(J$2,List!$P:$P,0)),
0,
(COUNTIFS('Project Follow up - Base'!$S$20:$S$96,J$2,'Project Follow up - Base'!$F$20:$F$96,$C94)
- INDEX(List!$Q:$Q,MATCH(J$2,List!$P:$P,0)))
* INDEX(List!$R:$R,MATCH(J$2,List!$P:$P,0)))</f>
        <v>0</v>
      </c>
      <c r="K94" s="357">
        <f ca="1">IF(
COUNTIFS('Project Follow up - Base'!$S$20:$S$96,K$2,'Project Follow up - Base'!$F$20:$F$96,$C94)&lt;= INDEX(List!$Q:$Q,MATCH(K$2,List!$P:$P,0)),
0,
(COUNTIFS('Project Follow up - Base'!$S$20:$S$96,K$2,'Project Follow up - Base'!$F$20:$F$96,$C94)
- INDEX(List!$Q:$Q,MATCH(K$2,List!$P:$P,0)))
* INDEX(List!$R:$R,MATCH(K$2,List!$P:$P,0)))</f>
        <v>0</v>
      </c>
      <c r="L94" s="357">
        <f ca="1">IF(
COUNTIFS('Project Follow up - Base'!$S$20:$S$96,L$2,'Project Follow up - Base'!$F$20:$F$96,$C94)&lt;= INDEX(List!$Q:$Q,MATCH(L$2,List!$P:$P,0)),
0,
(COUNTIFS('Project Follow up - Base'!$S$20:$S$96,L$2,'Project Follow up - Base'!$F$20:$F$96,$C94)
- INDEX(List!$Q:$Q,MATCH(L$2,List!$P:$P,0)))
* INDEX(List!$R:$R,MATCH(L$2,List!$P:$P,0)))</f>
        <v>0</v>
      </c>
      <c r="M94" s="357">
        <f ca="1">IF(
COUNTIFS('Project Follow up - Base'!$S$20:$S$96,M$2,'Project Follow up - Base'!$F$20:$F$96,$C94)&lt;= INDEX(List!$Q:$Q,MATCH(M$2,List!$P:$P,0)),
0,
(COUNTIFS('Project Follow up - Base'!$S$20:$S$96,M$2,'Project Follow up - Base'!$F$20:$F$96,$C94)
- INDEX(List!$Q:$Q,MATCH(M$2,List!$P:$P,0)))
* INDEX(List!$R:$R,MATCH(M$2,List!$P:$P,0)))</f>
        <v>0</v>
      </c>
      <c r="N94" s="357">
        <f ca="1">IF(
COUNTIFS('Project Follow up - Base'!$S$20:$S$96,N$2,'Project Follow up - Base'!$F$20:$F$96,$C94)&lt;= INDEX(List!$Q:$Q,MATCH(N$2,List!$P:$P,0)),
0,
(COUNTIFS('Project Follow up - Base'!$S$20:$S$96,N$2,'Project Follow up - Base'!$F$20:$F$96,$C94)
- INDEX(List!$Q:$Q,MATCH(N$2,List!$P:$P,0)))
* INDEX(List!$R:$R,MATCH(N$2,List!$P:$P,0)))</f>
        <v>0</v>
      </c>
      <c r="O94" s="357">
        <f ca="1">IF(
COUNTIFS('Project Follow up - Base'!$S$20:$S$96,O$2,'Project Follow up - Base'!$F$20:$F$96,$C94)&lt;= INDEX(List!$Q:$Q,MATCH(O$2,List!$P:$P,0)),
0,
(COUNTIFS('Project Follow up - Base'!$S$20:$S$96,O$2,'Project Follow up - Base'!$F$20:$F$96,$C94)
- INDEX(List!$Q:$Q,MATCH(O$2,List!$P:$P,0)))
* INDEX(List!$R:$R,MATCH(O$2,List!$P:$P,0)))</f>
        <v>0</v>
      </c>
      <c r="P94" s="357">
        <f ca="1">IF(
COUNTIFS('Project Follow up - Base'!$S$20:$S$96,P$2,'Project Follow up - Base'!$F$20:$F$96,$C94)&lt;= INDEX(List!$Q:$Q,MATCH(P$2,List!$P:$P,0)),
0,
(COUNTIFS('Project Follow up - Base'!$S$20:$S$96,P$2,'Project Follow up - Base'!$F$20:$F$96,$C94)
- INDEX(List!$Q:$Q,MATCH(P$2,List!$P:$P,0)))
* INDEX(List!$R:$R,MATCH(P$2,List!$P:$P,0)))</f>
        <v>0</v>
      </c>
      <c r="Q94" s="357">
        <f ca="1">IF(
COUNTIFS('Project Follow up - Base'!$S$20:$S$96,Q$2,'Project Follow up - Base'!$F$20:$F$96,$C94)&lt;= INDEX(List!$Q:$Q,MATCH(Q$2,List!$P:$P,0)),
0,
(COUNTIFS('Project Follow up - Base'!$S$20:$S$96,Q$2,'Project Follow up - Base'!$F$20:$F$96,$C94)
- INDEX(List!$Q:$Q,MATCH(Q$2,List!$P:$P,0)))
* INDEX(List!$R:$R,MATCH(Q$2,List!$P:$P,0)))</f>
        <v>0</v>
      </c>
      <c r="R94" s="357">
        <f ca="1">IF(
COUNTIFS('Project Follow up - Base'!$S$20:$S$96,R$2,'Project Follow up - Base'!$F$20:$F$96,$C94)&lt;= INDEX(List!$Q:$Q,MATCH(R$2,List!$P:$P,0)),
0,
(COUNTIFS('Project Follow up - Base'!$S$20:$S$96,R$2,'Project Follow up - Base'!$F$20:$F$96,$C94)
- INDEX(List!$Q:$Q,MATCH(R$2,List!$P:$P,0)))
* INDEX(List!$R:$R,MATCH(R$2,List!$P:$P,0)))</f>
        <v>0</v>
      </c>
      <c r="S94" s="357">
        <f ca="1">IF(
COUNTIFS('Project Follow up - Base'!$S$20:$S$96,S$2,'Project Follow up - Base'!$F$20:$F$96,$C94)&lt;= INDEX(List!$Q:$Q,MATCH(S$2,List!$P:$P,0)),
0,
(COUNTIFS('Project Follow up - Base'!$S$20:$S$96,S$2,'Project Follow up - Base'!$F$20:$F$96,$C94)
- INDEX(List!$Q:$Q,MATCH(S$2,List!$P:$P,0)))
* INDEX(List!$R:$R,MATCH(S$2,List!$P:$P,0)))</f>
        <v>0</v>
      </c>
      <c r="T94" s="357">
        <f ca="1">IF(
COUNTIFS('Project Follow up - Base'!$S$20:$S$96,T$2,'Project Follow up - Base'!$F$20:$F$96,$C94)&lt;= INDEX(List!$Q:$Q,MATCH(T$2,List!$P:$P,0)),
0,
(COUNTIFS('Project Follow up - Base'!$S$20:$S$96,T$2,'Project Follow up - Base'!$F$20:$F$96,$C94)
- INDEX(List!$Q:$Q,MATCH(T$2,List!$P:$P,0)))
* INDEX(List!$R:$R,MATCH(T$2,List!$P:$P,0)))</f>
        <v>0</v>
      </c>
      <c r="U94" s="357">
        <f ca="1">IF(
COUNTIFS('Project Follow up - Base'!$S$20:$S$96,U$2,'Project Follow up - Base'!$F$20:$F$96,$C94)&lt;= INDEX(List!$Q:$Q,MATCH(U$2,List!$P:$P,0)),
0,
(COUNTIFS('Project Follow up - Base'!$S$20:$S$96,U$2,'Project Follow up - Base'!$F$20:$F$96,$C94)
- INDEX(List!$Q:$Q,MATCH(U$2,List!$P:$P,0)))
* INDEX(List!$R:$R,MATCH(U$2,List!$P:$P,0)))</f>
        <v>0</v>
      </c>
      <c r="V94" s="357">
        <f ca="1">IF(
COUNTIFS('Project Follow up - Base'!$S$20:$S$96,V$2,'Project Follow up - Base'!$F$20:$F$96,$C94)&lt;= INDEX(List!$Q:$Q,MATCH(V$2,List!$P:$P,0)),
0,
(COUNTIFS('Project Follow up - Base'!$S$20:$S$96,V$2,'Project Follow up - Base'!$F$20:$F$96,$C94)
- INDEX(List!$Q:$Q,MATCH(V$2,List!$P:$P,0)))
* INDEX(List!$R:$R,MATCH(V$2,List!$P:$P,0)))</f>
        <v>0</v>
      </c>
      <c r="W94" s="357">
        <f ca="1">IF(
COUNTIFS('Project Follow up - Base'!$S$20:$S$96,W$2,'Project Follow up - Base'!$F$20:$F$96,$C94)&lt;= INDEX(List!$Q:$Q,MATCH(W$2,List!$P:$P,0)),
0,
(COUNTIFS('Project Follow up - Base'!$S$20:$S$96,W$2,'Project Follow up - Base'!$F$20:$F$96,$C94)
- INDEX(List!$Q:$Q,MATCH(W$2,List!$P:$P,0)))
* INDEX(List!$R:$R,MATCH(W$2,List!$P:$P,0)))</f>
        <v>0</v>
      </c>
      <c r="X94" s="357">
        <f ca="1">IF(
COUNTIFS('Project Follow up - Base'!$S$20:$S$96,X$2,'Project Follow up - Base'!$F$20:$F$96,$C94)&lt;= INDEX(List!$Q:$Q,MATCH(X$2,List!$P:$P,0)),
0,
(COUNTIFS('Project Follow up - Base'!$S$20:$S$96,X$2,'Project Follow up - Base'!$F$20:$F$96,$C94)
- INDEX(List!$Q:$Q,MATCH(X$2,List!$P:$P,0)))
* INDEX(List!$R:$R,MATCH(X$2,List!$P:$P,0)))</f>
        <v>0</v>
      </c>
      <c r="Y94" s="357">
        <f ca="1">IF(
COUNTIFS('Project Follow up - Base'!$S$20:$S$96,Y$2,'Project Follow up - Base'!$F$20:$F$96,$C94)&lt;= INDEX(List!$Q:$Q,MATCH(Y$2,List!$P:$P,0)),
0,
(COUNTIFS('Project Follow up - Base'!$S$20:$S$96,Y$2,'Project Follow up - Base'!$F$20:$F$96,$C94)
- INDEX(List!$Q:$Q,MATCH(Y$2,List!$P:$P,0)))
* INDEX(List!$R:$R,MATCH(Y$2,List!$P:$P,0)))</f>
        <v>0</v>
      </c>
      <c r="Z94" s="357">
        <f ca="1">IF(
COUNTIFS('Project Follow up - Base'!$S$20:$S$96,Z$2,'Project Follow up - Base'!$F$20:$F$96,$C94)&lt;= INDEX(List!$Q:$Q,MATCH(Z$2,List!$P:$P,0)),
0,
(COUNTIFS('Project Follow up - Base'!$S$20:$S$96,Z$2,'Project Follow up - Base'!$F$20:$F$96,$C94)
- INDEX(List!$Q:$Q,MATCH(Z$2,List!$P:$P,0)))
* INDEX(List!$R:$R,MATCH(Z$2,List!$P:$P,0)))</f>
        <v>0</v>
      </c>
      <c r="AA94" s="357">
        <f ca="1">IF(
COUNTIFS('Project Follow up - Base'!$S$20:$S$96,AA$2,'Project Follow up - Base'!$F$20:$F$96,$C94)&lt;= INDEX(List!$Q:$Q,MATCH(AA$2,List!$P:$P,0)),
0,
(COUNTIFS('Project Follow up - Base'!$S$20:$S$96,AA$2,'Project Follow up - Base'!$F$20:$F$96,$C94)
- INDEX(List!$Q:$Q,MATCH(AA$2,List!$P:$P,0)))
* INDEX(List!$R:$R,MATCH(AA$2,List!$P:$P,0)))</f>
        <v>0</v>
      </c>
      <c r="AB94" s="357">
        <f ca="1">IF(
COUNTIFS('Project Follow up - Base'!$S$20:$S$96,AB$2,'Project Follow up - Base'!$F$20:$F$96,$C94)&lt;= INDEX(List!$Q:$Q,MATCH(AB$2,List!$P:$P,0)),
0,
(COUNTIFS('Project Follow up - Base'!$S$20:$S$96,AB$2,'Project Follow up - Base'!$F$20:$F$96,$C94)
- INDEX(List!$Q:$Q,MATCH(AB$2,List!$P:$P,0)))
* INDEX(List!$R:$R,MATCH(AB$2,List!$P:$P,0)))</f>
        <v>0</v>
      </c>
      <c r="AC94" s="357">
        <f ca="1">IF(
COUNTIFS('Project Follow up - Base'!$S$20:$S$96,AC$2,'Project Follow up - Base'!$F$20:$F$96,$C94)&lt;= INDEX(List!$Q:$Q,MATCH(AC$2,List!$P:$P,0)),
0,
(COUNTIFS('Project Follow up - Base'!$S$20:$S$96,AC$2,'Project Follow up - Base'!$F$20:$F$96,$C94)
- INDEX(List!$Q:$Q,MATCH(AC$2,List!$P:$P,0)))
* INDEX(List!$R:$R,MATCH(AC$2,List!$P:$P,0)))</f>
        <v>0</v>
      </c>
      <c r="AD94" s="357">
        <f ca="1">IF(
COUNTIFS('Project Follow up - Base'!$S$20:$S$96,AD$2,'Project Follow up - Base'!$F$20:$F$96,$C94)&lt;= INDEX(List!$Q:$Q,MATCH(AD$2,List!$P:$P,0)),
0,
(COUNTIFS('Project Follow up - Base'!$S$20:$S$96,AD$2,'Project Follow up - Base'!$F$20:$F$96,$C94)
- INDEX(List!$Q:$Q,MATCH(AD$2,List!$P:$P,0)))
* INDEX(List!$R:$R,MATCH(AD$2,List!$P:$P,0)))</f>
        <v>0</v>
      </c>
      <c r="AE94" s="357">
        <f ca="1">IF(
COUNTIFS('Project Follow up - Base'!$S$20:$S$96,AE$2,'Project Follow up - Base'!$F$20:$F$96,$C94)&lt;= INDEX(List!$Q:$Q,MATCH(AE$2,List!$P:$P,0)),
0,
(COUNTIFS('Project Follow up - Base'!$S$20:$S$96,AE$2,'Project Follow up - Base'!$F$20:$F$96,$C94)
- INDEX(List!$Q:$Q,MATCH(AE$2,List!$P:$P,0)))
* INDEX(List!$R:$R,MATCH(AE$2,List!$P:$P,0)))</f>
        <v>0</v>
      </c>
      <c r="AF94" s="357">
        <f ca="1">IF(
COUNTIFS('Project Follow up - Base'!$S$20:$S$96,AF$2,'Project Follow up - Base'!$F$20:$F$96,$C94)&lt;= INDEX(List!$Q:$Q,MATCH(AF$2,List!$P:$P,0)),
0,
(COUNTIFS('Project Follow up - Base'!$S$20:$S$96,AF$2,'Project Follow up - Base'!$F$20:$F$96,$C94)
- INDEX(List!$Q:$Q,MATCH(AF$2,List!$P:$P,0)))
* INDEX(List!$R:$R,MATCH(AF$2,List!$P:$P,0)))</f>
        <v>0</v>
      </c>
      <c r="AG94" s="357">
        <f ca="1">IF(
COUNTIFS('Project Follow up - Base'!$S$20:$S$96,AG$2,'Project Follow up - Base'!$F$20:$F$96,$C94)&lt;= INDEX(List!$Q:$Q,MATCH(AG$2,List!$P:$P,0)),
0,
(COUNTIFS('Project Follow up - Base'!$S$20:$S$96,AG$2,'Project Follow up - Base'!$F$20:$F$96,$C94)
- INDEX(List!$Q:$Q,MATCH(AG$2,List!$P:$P,0)))
* INDEX(List!$R:$R,MATCH(AG$2,List!$P:$P,0)))</f>
        <v>0</v>
      </c>
      <c r="AH94" s="357">
        <f ca="1">IF(
COUNTIFS('Project Follow up - Base'!$S$20:$S$96,AH$2,'Project Follow up - Base'!$F$20:$F$96,$C94)&lt;= INDEX(List!$Q:$Q,MATCH(AH$2,List!$P:$P,0)),
0,
(COUNTIFS('Project Follow up - Base'!$S$20:$S$96,AH$2,'Project Follow up - Base'!$F$20:$F$96,$C94)
- INDEX(List!$Q:$Q,MATCH(AH$2,List!$P:$P,0)))
* INDEX(List!$R:$R,MATCH(AH$2,List!$P:$P,0)))</f>
        <v>0</v>
      </c>
      <c r="AI94" s="357">
        <f ca="1">IF(
COUNTIFS('Project Follow up - Base'!$S$20:$S$96,AI$2,'Project Follow up - Base'!$F$20:$F$96,$C94)&lt;= INDEX(List!$Q:$Q,MATCH(AI$2,List!$P:$P,0)),
0,
(COUNTIFS('Project Follow up - Base'!$S$20:$S$96,AI$2,'Project Follow up - Base'!$F$20:$F$96,$C94)
- INDEX(List!$Q:$Q,MATCH(AI$2,List!$P:$P,0)))
* INDEX(List!$R:$R,MATCH(AI$2,List!$P:$P,0)))</f>
        <v>0</v>
      </c>
      <c r="AJ94" s="357">
        <f ca="1">IF(
COUNTIFS('Project Follow up - Base'!$S$20:$S$96,AJ$2,'Project Follow up - Base'!$F$20:$F$96,$C94)&lt;= INDEX(List!$Q:$Q,MATCH(AJ$2,List!$P:$P,0)),
0,
(COUNTIFS('Project Follow up - Base'!$S$20:$S$96,AJ$2,'Project Follow up - Base'!$F$20:$F$96,$C94)
- INDEX(List!$Q:$Q,MATCH(AJ$2,List!$P:$P,0)))
* INDEX(List!$R:$R,MATCH(AJ$2,List!$P:$P,0)))</f>
        <v>0</v>
      </c>
      <c r="AK94" s="357">
        <f ca="1">IF(
COUNTIFS('Project Follow up - Base'!$S$20:$S$96,AK$2,'Project Follow up - Base'!$F$20:$F$96,$C94)&lt;= INDEX(List!$Q:$Q,MATCH(AK$2,List!$P:$P,0)),
0,
(COUNTIFS('Project Follow up - Base'!$S$20:$S$96,AK$2,'Project Follow up - Base'!$F$20:$F$96,$C94)
- INDEX(List!$Q:$Q,MATCH(AK$2,List!$P:$P,0)))
* INDEX(List!$R:$R,MATCH(AK$2,List!$P:$P,0)))</f>
        <v>0</v>
      </c>
      <c r="AL94" s="357">
        <f ca="1">IF(
COUNTIFS('Project Follow up - Base'!$S$20:$S$96,AL$2,'Project Follow up - Base'!$F$20:$F$96,$C94)&lt;= INDEX(List!$Q:$Q,MATCH(AL$2,List!$P:$P,0)),
0,
(COUNTIFS('Project Follow up - Base'!$S$20:$S$96,AL$2,'Project Follow up - Base'!$F$20:$F$96,$C94)
- INDEX(List!$Q:$Q,MATCH(AL$2,List!$P:$P,0)))
* INDEX(List!$R:$R,MATCH(AL$2,List!$P:$P,0)))</f>
        <v>0</v>
      </c>
      <c r="AM94" s="357">
        <f ca="1">IF(
COUNTIFS('Project Follow up - Base'!$S$20:$S$96,AM$2,'Project Follow up - Base'!$F$20:$F$96,$C94)&lt;= INDEX(List!$Q:$Q,MATCH(AM$2,List!$P:$P,0)),
0,
(COUNTIFS('Project Follow up - Base'!$S$20:$S$96,AM$2,'Project Follow up - Base'!$F$20:$F$96,$C94)
- INDEX(List!$Q:$Q,MATCH(AM$2,List!$P:$P,0)))
* INDEX(List!$R:$R,MATCH(AM$2,List!$P:$P,0)))</f>
        <v>0</v>
      </c>
      <c r="AN94" s="357">
        <f ca="1">IF(
COUNTIFS('Project Follow up - Base'!$S$20:$S$96,AN$2,'Project Follow up - Base'!$F$20:$F$96,$C94)&lt;= INDEX(List!$Q:$Q,MATCH(AN$2,List!$P:$P,0)),
0,
(COUNTIFS('Project Follow up - Base'!$S$20:$S$96,AN$2,'Project Follow up - Base'!$F$20:$F$96,$C94)
- INDEX(List!$Q:$Q,MATCH(AN$2,List!$P:$P,0)))
* INDEX(List!$R:$R,MATCH(AN$2,List!$P:$P,0)))</f>
        <v>0</v>
      </c>
      <c r="AO94" s="357">
        <f ca="1">IF(
COUNTIFS('Project Follow up - Base'!$S$20:$S$96,AO$2,'Project Follow up - Base'!$F$20:$F$96,$C94)&lt;= INDEX(List!$Q:$Q,MATCH(AO$2,List!$P:$P,0)),
0,
(COUNTIFS('Project Follow up - Base'!$S$20:$S$96,AO$2,'Project Follow up - Base'!$F$20:$F$96,$C94)
- INDEX(List!$Q:$Q,MATCH(AO$2,List!$P:$P,0)))
* INDEX(List!$R:$R,MATCH(AO$2,List!$P:$P,0)))</f>
        <v>0</v>
      </c>
      <c r="AP94" s="357">
        <f ca="1">IF(
COUNTIFS('Project Follow up - Base'!$S$20:$S$96,AP$2,'Project Follow up - Base'!$F$20:$F$96,$C94)&lt;= INDEX(List!$Q:$Q,MATCH(AP$2,List!$P:$P,0)),
0,
(COUNTIFS('Project Follow up - Base'!$S$20:$S$96,AP$2,'Project Follow up - Base'!$F$20:$F$96,$C94)
- INDEX(List!$Q:$Q,MATCH(AP$2,List!$P:$P,0)))
* INDEX(List!$R:$R,MATCH(AP$2,List!$P:$P,0)))</f>
        <v>0</v>
      </c>
      <c r="AQ94" s="357">
        <f ca="1">IF(
COUNTIFS('Project Follow up - Base'!$S$20:$S$96,AQ$2,'Project Follow up - Base'!$F$20:$F$96,$C94)&lt;= INDEX(List!$Q:$Q,MATCH(AQ$2,List!$P:$P,0)),
0,
(COUNTIFS('Project Follow up - Base'!$S$20:$S$96,AQ$2,'Project Follow up - Base'!$F$20:$F$96,$C94)
- INDEX(List!$Q:$Q,MATCH(AQ$2,List!$P:$P,0)))
* INDEX(List!$R:$R,MATCH(AQ$2,List!$P:$P,0)))</f>
        <v>0</v>
      </c>
      <c r="AR94" s="357">
        <f ca="1">IF(
COUNTIFS('Project Follow up - Base'!$S$20:$S$96,AR$2,'Project Follow up - Base'!$F$20:$F$96,$C94)&lt;= INDEX(List!$Q:$Q,MATCH(AR$2,List!$P:$P,0)),
0,
(COUNTIFS('Project Follow up - Base'!$S$20:$S$96,AR$2,'Project Follow up - Base'!$F$20:$F$96,$C94)
- INDEX(List!$Q:$Q,MATCH(AR$2,List!$P:$P,0)))
* INDEX(List!$R:$R,MATCH(AR$2,List!$P:$P,0)))</f>
        <v>0</v>
      </c>
      <c r="AS94" s="357">
        <f ca="1">IF(
COUNTIFS('Project Follow up - Base'!$S$20:$S$96,AS$2,'Project Follow up - Base'!$F$20:$F$96,$C94)&lt;= INDEX(List!$Q:$Q,MATCH(AS$2,List!$P:$P,0)),
0,
(COUNTIFS('Project Follow up - Base'!$S$20:$S$96,AS$2,'Project Follow up - Base'!$F$20:$F$96,$C94)
- INDEX(List!$Q:$Q,MATCH(AS$2,List!$P:$P,0)))
* INDEX(List!$R:$R,MATCH(AS$2,List!$P:$P,0)))</f>
        <v>0</v>
      </c>
      <c r="AT94" s="357">
        <f ca="1">IF(
COUNTIFS('Project Follow up - Base'!$S$20:$S$96,AT$2,'Project Follow up - Base'!$F$20:$F$96,$C94)&lt;= INDEX(List!$Q:$Q,MATCH(AT$2,List!$P:$P,0)),
0,
(COUNTIFS('Project Follow up - Base'!$S$20:$S$96,AT$2,'Project Follow up - Base'!$F$20:$F$96,$C94)
- INDEX(List!$Q:$Q,MATCH(AT$2,List!$P:$P,0)))
* INDEX(List!$R:$R,MATCH(AT$2,List!$P:$P,0)))</f>
        <v>0</v>
      </c>
      <c r="AU94" s="357">
        <f ca="1">IF(
COUNTIFS('Project Follow up - Base'!$S$20:$S$96,AU$2,'Project Follow up - Base'!$F$20:$F$96,$C94)&lt;= INDEX(List!$Q:$Q,MATCH(AU$2,List!$P:$P,0)),
0,
(COUNTIFS('Project Follow up - Base'!$S$20:$S$96,AU$2,'Project Follow up - Base'!$F$20:$F$96,$C94)
- INDEX(List!$Q:$Q,MATCH(AU$2,List!$P:$P,0)))
* INDEX(List!$R:$R,MATCH(AU$2,List!$P:$P,0)))</f>
        <v>0</v>
      </c>
      <c r="AV94" s="357">
        <f ca="1">IF(
COUNTIFS('Project Follow up - Base'!$S$20:$S$96,AV$2,'Project Follow up - Base'!$F$20:$F$96,$C94)&lt;= INDEX(List!$Q:$Q,MATCH(AV$2,List!$P:$P,0)),
0,
(COUNTIFS('Project Follow up - Base'!$S$20:$S$96,AV$2,'Project Follow up - Base'!$F$20:$F$96,$C94)
- INDEX(List!$Q:$Q,MATCH(AV$2,List!$P:$P,0)))
* INDEX(List!$R:$R,MATCH(AV$2,List!$P:$P,0)))</f>
        <v>0</v>
      </c>
      <c r="AW94" s="357">
        <f ca="1">IF(
COUNTIFS('Project Follow up - Base'!$S$20:$S$96,AW$2,'Project Follow up - Base'!$F$20:$F$96,$C94)&lt;= INDEX(List!$Q:$Q,MATCH(AW$2,List!$P:$P,0)),
0,
(COUNTIFS('Project Follow up - Base'!$S$20:$S$96,AW$2,'Project Follow up - Base'!$F$20:$F$96,$C94)
- INDEX(List!$Q:$Q,MATCH(AW$2,List!$P:$P,0)))
* INDEX(List!$R:$R,MATCH(AW$2,List!$P:$P,0)))</f>
        <v>0</v>
      </c>
      <c r="AX94" s="357">
        <f ca="1">IF(
COUNTIFS('Project Follow up - Base'!$S$20:$S$96,AX$2,'Project Follow up - Base'!$F$20:$F$96,$C94)&lt;= INDEX(List!$Q:$Q,MATCH(AX$2,List!$P:$P,0)),
0,
(COUNTIFS('Project Follow up - Base'!$S$20:$S$96,AX$2,'Project Follow up - Base'!$F$20:$F$96,$C94)
- INDEX(List!$Q:$Q,MATCH(AX$2,List!$P:$P,0)))
* INDEX(List!$R:$R,MATCH(AX$2,List!$P:$P,0)))</f>
        <v>0</v>
      </c>
      <c r="AY94" s="357">
        <f ca="1">IF(
COUNTIFS('Project Follow up - Base'!$S$20:$S$96,AY$2,'Project Follow up - Base'!$F$20:$F$96,$C94)&lt;= INDEX(List!$Q:$Q,MATCH(AY$2,List!$P:$P,0)),
0,
(COUNTIFS('Project Follow up - Base'!$S$20:$S$96,AY$2,'Project Follow up - Base'!$F$20:$F$96,$C94)
- INDEX(List!$Q:$Q,MATCH(AY$2,List!$P:$P,0)))
* INDEX(List!$R:$R,MATCH(AY$2,List!$P:$P,0)))</f>
        <v>0</v>
      </c>
      <c r="AZ94" s="357">
        <f ca="1">IF(
COUNTIFS('Project Follow up - Base'!$S$20:$S$96,AZ$2,'Project Follow up - Base'!$F$20:$F$96,$C94)&lt;= INDEX(List!$Q:$Q,MATCH(AZ$2,List!$P:$P,0)),
0,
(COUNTIFS('Project Follow up - Base'!$S$20:$S$96,AZ$2,'Project Follow up - Base'!$F$20:$F$96,$C94)
- INDEX(List!$Q:$Q,MATCH(AZ$2,List!$P:$P,0)))
* INDEX(List!$R:$R,MATCH(AZ$2,List!$P:$P,0)))</f>
        <v>0</v>
      </c>
      <c r="BA94" s="357">
        <f ca="1">IF(
COUNTIFS('Project Follow up - Base'!$S$20:$S$96,BA$2,'Project Follow up - Base'!$F$20:$F$96,$C94)&lt;= INDEX(List!$Q:$Q,MATCH(BA$2,List!$P:$P,0)),
0,
(COUNTIFS('Project Follow up - Base'!$S$20:$S$96,BA$2,'Project Follow up - Base'!$F$20:$F$96,$C94)
- INDEX(List!$Q:$Q,MATCH(BA$2,List!$P:$P,0)))
* INDEX(List!$R:$R,MATCH(BA$2,List!$P:$P,0)))</f>
        <v>0</v>
      </c>
      <c r="BB94" s="357">
        <f ca="1">IF(
COUNTIFS('Project Follow up - Base'!$S$20:$S$96,BB$2,'Project Follow up - Base'!$F$20:$F$96,$C94)&lt;= INDEX(List!$Q:$Q,MATCH(BB$2,List!$P:$P,0)),
0,
(COUNTIFS('Project Follow up - Base'!$S$20:$S$96,BB$2,'Project Follow up - Base'!$F$20:$F$96,$C94)
- INDEX(List!$Q:$Q,MATCH(BB$2,List!$P:$P,0)))
* INDEX(List!$R:$R,MATCH(BB$2,List!$P:$P,0)))</f>
        <v>0</v>
      </c>
      <c r="BC94" s="357">
        <f ca="1">IF(
COUNTIFS('Project Follow up - Base'!$S$20:$S$96,BC$2,'Project Follow up - Base'!$F$20:$F$96,$C94)&lt;= INDEX(List!$Q:$Q,MATCH(BC$2,List!$P:$P,0)),
0,
(COUNTIFS('Project Follow up - Base'!$S$20:$S$96,BC$2,'Project Follow up - Base'!$F$20:$F$96,$C94)
- INDEX(List!$Q:$Q,MATCH(BC$2,List!$P:$P,0)))
* INDEX(List!$R:$R,MATCH(BC$2,List!$P:$P,0)))</f>
        <v>0</v>
      </c>
      <c r="BD94" s="357">
        <f ca="1">IF(
COUNTIFS('Project Follow up - Base'!$S$20:$S$96,BD$2,'Project Follow up - Base'!$F$20:$F$96,$C94)&lt;= INDEX(List!$Q:$Q,MATCH(BD$2,List!$P:$P,0)),
0,
(COUNTIFS('Project Follow up - Base'!$S$20:$S$96,BD$2,'Project Follow up - Base'!$F$20:$F$96,$C94)
- INDEX(List!$Q:$Q,MATCH(BD$2,List!$P:$P,0)))
* INDEX(List!$R:$R,MATCH(BD$2,List!$P:$P,0)))</f>
        <v>0</v>
      </c>
      <c r="BE94" s="357">
        <f ca="1">IF(
COUNTIFS('Project Follow up - Base'!$S$20:$S$96,BE$2,'Project Follow up - Base'!$F$20:$F$96,$C94)&lt;= INDEX(List!$Q:$Q,MATCH(BE$2,List!$P:$P,0)),
0,
(COUNTIFS('Project Follow up - Base'!$S$20:$S$96,BE$2,'Project Follow up - Base'!$F$20:$F$96,$C94)
- INDEX(List!$Q:$Q,MATCH(BE$2,List!$P:$P,0)))
* INDEX(List!$R:$R,MATCH(BE$2,List!$P:$P,0)))</f>
        <v>0</v>
      </c>
      <c r="BF94" s="357">
        <f ca="1">IF(
COUNTIFS('Project Follow up - Base'!$S$20:$S$96,BF$2,'Project Follow up - Base'!$F$20:$F$96,$C94)&lt;= INDEX(List!$Q:$Q,MATCH(BF$2,List!$P:$P,0)),
0,
(COUNTIFS('Project Follow up - Base'!$S$20:$S$96,BF$2,'Project Follow up - Base'!$F$20:$F$96,$C94)
- INDEX(List!$Q:$Q,MATCH(BF$2,List!$P:$P,0)))
* INDEX(List!$R:$R,MATCH(BF$2,List!$P:$P,0)))</f>
        <v>0</v>
      </c>
      <c r="BG94" s="357">
        <f ca="1">IF(
COUNTIFS('Project Follow up - Base'!$S$20:$S$96,BG$2,'Project Follow up - Base'!$F$20:$F$96,$C94)&lt;= INDEX(List!$Q:$Q,MATCH(BG$2,List!$P:$P,0)),
0,
(COUNTIFS('Project Follow up - Base'!$S$20:$S$96,BG$2,'Project Follow up - Base'!$F$20:$F$96,$C94)
- INDEX(List!$Q:$Q,MATCH(BG$2,List!$P:$P,0)))
* INDEX(List!$R:$R,MATCH(BG$2,List!$P:$P,0)))</f>
        <v>0</v>
      </c>
      <c r="BH94" s="357">
        <f ca="1">IF(
COUNTIFS('Project Follow up - Base'!$S$20:$S$96,BH$2,'Project Follow up - Base'!$F$20:$F$96,$C94)&lt;= INDEX(List!$Q:$Q,MATCH(BH$2,List!$P:$P,0)),
0,
(COUNTIFS('Project Follow up - Base'!$S$20:$S$96,BH$2,'Project Follow up - Base'!$F$20:$F$96,$C94)
- INDEX(List!$Q:$Q,MATCH(BH$2,List!$P:$P,0)))
* INDEX(List!$R:$R,MATCH(BH$2,List!$P:$P,0)))</f>
        <v>0</v>
      </c>
      <c r="BI94" s="357">
        <f ca="1">IF(
COUNTIFS('Project Follow up - Base'!$S$20:$S$96,BI$2,'Project Follow up - Base'!$F$20:$F$96,$C94)&lt;= INDEX(List!$Q:$Q,MATCH(BI$2,List!$P:$P,0)),
0,
(COUNTIFS('Project Follow up - Base'!$S$20:$S$96,BI$2,'Project Follow up - Base'!$F$20:$F$96,$C94)
- INDEX(List!$Q:$Q,MATCH(BI$2,List!$P:$P,0)))
* INDEX(List!$R:$R,MATCH(BI$2,List!$P:$P,0)))</f>
        <v>0</v>
      </c>
      <c r="BJ94" s="357">
        <f ca="1">IF(
COUNTIFS('Project Follow up - Base'!$S$20:$S$96,BJ$2,'Project Follow up - Base'!$F$20:$F$96,$C94)&lt;= INDEX(List!$Q:$Q,MATCH(BJ$2,List!$P:$P,0)),
0,
(COUNTIFS('Project Follow up - Base'!$S$20:$S$96,BJ$2,'Project Follow up - Base'!$F$20:$F$96,$C94)
- INDEX(List!$Q:$Q,MATCH(BJ$2,List!$P:$P,0)))
* INDEX(List!$R:$R,MATCH(BJ$2,List!$P:$P,0)))</f>
        <v>0</v>
      </c>
      <c r="BK94" s="357">
        <f ca="1">IF(
COUNTIFS('Project Follow up - Base'!$S$20:$S$96,BK$2,'Project Follow up - Base'!$F$20:$F$96,$C94)&lt;= INDEX(List!$Q:$Q,MATCH(BK$2,List!$P:$P,0)),
0,
(COUNTIFS('Project Follow up - Base'!$S$20:$S$96,BK$2,'Project Follow up - Base'!$F$20:$F$96,$C94)
- INDEX(List!$Q:$Q,MATCH(BK$2,List!$P:$P,0)))
* INDEX(List!$R:$R,MATCH(BK$2,List!$P:$P,0)))</f>
        <v>0</v>
      </c>
      <c r="BL94" s="357">
        <f ca="1">IF(
COUNTIFS('Project Follow up - Base'!$S$20:$S$96,BL$2,'Project Follow up - Base'!$F$20:$F$96,$C94)&lt;= INDEX(List!$Q:$Q,MATCH(BL$2,List!$P:$P,0)),
0,
(COUNTIFS('Project Follow up - Base'!$S$20:$S$96,BL$2,'Project Follow up - Base'!$F$20:$F$96,$C94)
- INDEX(List!$Q:$Q,MATCH(BL$2,List!$P:$P,0)))
* INDEX(List!$R:$R,MATCH(BL$2,List!$P:$P,0)))</f>
        <v>0</v>
      </c>
      <c r="BM94" s="357">
        <f ca="1">IF(
COUNTIFS('Project Follow up - Base'!$S$20:$S$96,BM$2,'Project Follow up - Base'!$F$20:$F$96,$C94)&lt;= INDEX(List!$Q:$Q,MATCH(BM$2,List!$P:$P,0)),
0,
(COUNTIFS('Project Follow up - Base'!$S$20:$S$96,BM$2,'Project Follow up - Base'!$F$20:$F$96,$C94)
- INDEX(List!$Q:$Q,MATCH(BM$2,List!$P:$P,0)))
* INDEX(List!$R:$R,MATCH(BM$2,List!$P:$P,0)))</f>
        <v>0</v>
      </c>
      <c r="BN94" s="357">
        <f ca="1">IF(
COUNTIFS('Project Follow up - Base'!$S$20:$S$96,BN$2,'Project Follow up - Base'!$F$20:$F$96,$C94)&lt;= INDEX(List!$Q:$Q,MATCH(BN$2,List!$P:$P,0)),
0,
(COUNTIFS('Project Follow up - Base'!$S$20:$S$96,BN$2,'Project Follow up - Base'!$F$20:$F$96,$C94)
- INDEX(List!$Q:$Q,MATCH(BN$2,List!$P:$P,0)))
* INDEX(List!$R:$R,MATCH(BN$2,List!$P:$P,0)))</f>
        <v>0</v>
      </c>
      <c r="BO94" s="357">
        <f ca="1">IF(
COUNTIFS('Project Follow up - Base'!$S$20:$S$96,BO$2,'Project Follow up - Base'!$F$20:$F$96,$C94)&lt;= INDEX(List!$Q:$Q,MATCH(BO$2,List!$P:$P,0)),
0,
(COUNTIFS('Project Follow up - Base'!$S$20:$S$96,BO$2,'Project Follow up - Base'!$F$20:$F$96,$C94)
- INDEX(List!$Q:$Q,MATCH(BO$2,List!$P:$P,0)))
* INDEX(List!$R:$R,MATCH(BO$2,List!$P:$P,0)))</f>
        <v>0</v>
      </c>
      <c r="BP94" s="357">
        <f ca="1">IF(
COUNTIFS('Project Follow up - Base'!$S$20:$S$96,BP$2,'Project Follow up - Base'!$F$20:$F$96,$C94)&lt;= INDEX(List!$Q:$Q,MATCH(BP$2,List!$P:$P,0)),
0,
(COUNTIFS('Project Follow up - Base'!$S$20:$S$96,BP$2,'Project Follow up - Base'!$F$20:$F$96,$C94)
- INDEX(List!$Q:$Q,MATCH(BP$2,List!$P:$P,0)))
* INDEX(List!$R:$R,MATCH(BP$2,List!$P:$P,0)))</f>
        <v>0</v>
      </c>
      <c r="BQ94" s="357">
        <f ca="1">IF(
COUNTIFS('Project Follow up - Base'!$S$20:$S$96,BQ$2,'Project Follow up - Base'!$F$20:$F$96,$C94)&lt;= INDEX(List!$Q:$Q,MATCH(BQ$2,List!$P:$P,0)),
0,
(COUNTIFS('Project Follow up - Base'!$S$20:$S$96,BQ$2,'Project Follow up - Base'!$F$20:$F$96,$C94)
- INDEX(List!$Q:$Q,MATCH(BQ$2,List!$P:$P,0)))
* INDEX(List!$R:$R,MATCH(BQ$2,List!$P:$P,0)))</f>
        <v>0</v>
      </c>
      <c r="BR94" s="357">
        <f ca="1">IF(
COUNTIFS('Project Follow up - Base'!$S$20:$S$96,BR$2,'Project Follow up - Base'!$F$20:$F$96,$C94)&lt;= INDEX(List!$Q:$Q,MATCH(BR$2,List!$P:$P,0)),
0,
(COUNTIFS('Project Follow up - Base'!$S$20:$S$96,BR$2,'Project Follow up - Base'!$F$20:$F$96,$C94)
- INDEX(List!$Q:$Q,MATCH(BR$2,List!$P:$P,0)))
* INDEX(List!$R:$R,MATCH(BR$2,List!$P:$P,0)))</f>
        <v>0</v>
      </c>
      <c r="BS94" s="357">
        <f ca="1">IF(
COUNTIFS('Project Follow up - Base'!$S$20:$S$96,BS$2,'Project Follow up - Base'!$F$20:$F$96,$C94)&lt;= INDEX(List!$Q:$Q,MATCH(BS$2,List!$P:$P,0)),
0,
(COUNTIFS('Project Follow up - Base'!$S$20:$S$96,BS$2,'Project Follow up - Base'!$F$20:$F$96,$C94)
- INDEX(List!$Q:$Q,MATCH(BS$2,List!$P:$P,0)))
* INDEX(List!$R:$R,MATCH(BS$2,List!$P:$P,0)))</f>
        <v>0</v>
      </c>
      <c r="BT94" s="357">
        <f ca="1">IF(
COUNTIFS('Project Follow up - Base'!$S$20:$S$96,BT$2,'Project Follow up - Base'!$F$20:$F$96,$C94)&lt;= INDEX(List!$Q:$Q,MATCH(BT$2,List!$P:$P,0)),
0,
(COUNTIFS('Project Follow up - Base'!$S$20:$S$96,BT$2,'Project Follow up - Base'!$F$20:$F$96,$C94)
- INDEX(List!$Q:$Q,MATCH(BT$2,List!$P:$P,0)))
* INDEX(List!$R:$R,MATCH(BT$2,List!$P:$P,0)))</f>
        <v>0</v>
      </c>
      <c r="BU94" s="357">
        <f ca="1">IF(
COUNTIFS('Project Follow up - Base'!$S$20:$S$96,BU$2,'Project Follow up - Base'!$F$20:$F$96,$C94)&lt;= INDEX(List!$Q:$Q,MATCH(BU$2,List!$P:$P,0)),
0,
(COUNTIFS('Project Follow up - Base'!$S$20:$S$96,BU$2,'Project Follow up - Base'!$F$20:$F$96,$C94)
- INDEX(List!$Q:$Q,MATCH(BU$2,List!$P:$P,0)))
* INDEX(List!$R:$R,MATCH(BU$2,List!$P:$P,0)))</f>
        <v>0</v>
      </c>
      <c r="BV94" s="357">
        <f ca="1">IF(
COUNTIFS('Project Follow up - Base'!$S$20:$S$96,BV$2,'Project Follow up - Base'!$F$20:$F$96,$C94)&lt;= INDEX(List!$Q:$Q,MATCH(BV$2,List!$P:$P,0)),
0,
(COUNTIFS('Project Follow up - Base'!$S$20:$S$96,BV$2,'Project Follow up - Base'!$F$20:$F$96,$C94)
- INDEX(List!$Q:$Q,MATCH(BV$2,List!$P:$P,0)))
* INDEX(List!$R:$R,MATCH(BV$2,List!$P:$P,0)))</f>
        <v>0</v>
      </c>
      <c r="BW94" s="357">
        <f ca="1">IF(
COUNTIFS('Project Follow up - Base'!$S$20:$S$96,BW$2,'Project Follow up - Base'!$F$20:$F$96,$C94)&lt;= INDEX(List!$Q:$Q,MATCH(BW$2,List!$P:$P,0)),
0,
(COUNTIFS('Project Follow up - Base'!$S$20:$S$96,BW$2,'Project Follow up - Base'!$F$20:$F$96,$C94)
- INDEX(List!$Q:$Q,MATCH(BW$2,List!$P:$P,0)))
* INDEX(List!$R:$R,MATCH(BW$2,List!$P:$P,0)))</f>
        <v>0</v>
      </c>
      <c r="BX94" s="357">
        <f ca="1">IF(
COUNTIFS('Project Follow up - Base'!$S$20:$S$96,BX$2,'Project Follow up - Base'!$F$20:$F$96,$C94)&lt;= INDEX(List!$Q:$Q,MATCH(BX$2,List!$P:$P,0)),
0,
(COUNTIFS('Project Follow up - Base'!$S$20:$S$96,BX$2,'Project Follow up - Base'!$F$20:$F$96,$C94)
- INDEX(List!$Q:$Q,MATCH(BX$2,List!$P:$P,0)))
* INDEX(List!$R:$R,MATCH(BX$2,List!$P:$P,0)))</f>
        <v>0</v>
      </c>
      <c r="BY94" s="357">
        <f ca="1">IF(
COUNTIFS('Project Follow up - Base'!$S$20:$S$96,BY$2,'Project Follow up - Base'!$F$20:$F$96,$C94)&lt;= INDEX(List!$Q:$Q,MATCH(BY$2,List!$P:$P,0)),
0,
(COUNTIFS('Project Follow up - Base'!$S$20:$S$96,BY$2,'Project Follow up - Base'!$F$20:$F$96,$C94)
- INDEX(List!$Q:$Q,MATCH(BY$2,List!$P:$P,0)))
* INDEX(List!$R:$R,MATCH(BY$2,List!$P:$P,0)))</f>
        <v>0</v>
      </c>
      <c r="BZ94" s="357">
        <f ca="1">IF(
COUNTIFS('Project Follow up - Base'!$S$20:$S$96,BZ$2,'Project Follow up - Base'!$F$20:$F$96,$C94)&lt;= INDEX(List!$Q:$Q,MATCH(BZ$2,List!$P:$P,0)),
0,
(COUNTIFS('Project Follow up - Base'!$S$20:$S$96,BZ$2,'Project Follow up - Base'!$F$20:$F$96,$C94)
- INDEX(List!$Q:$Q,MATCH(BZ$2,List!$P:$P,0)))
* INDEX(List!$R:$R,MATCH(BZ$2,List!$P:$P,0)))</f>
        <v>0</v>
      </c>
      <c r="CA94" s="357">
        <f ca="1">IF(
COUNTIFS('Project Follow up - Base'!$S$20:$S$96,CA$2,'Project Follow up - Base'!$F$20:$F$96,$C94)&lt;= INDEX(List!$Q:$Q,MATCH(CA$2,List!$P:$P,0)),
0,
(COUNTIFS('Project Follow up - Base'!$S$20:$S$96,CA$2,'Project Follow up - Base'!$F$20:$F$96,$C94)
- INDEX(List!$Q:$Q,MATCH(CA$2,List!$P:$P,0)))
* INDEX(List!$R:$R,MATCH(CA$2,List!$P:$P,0)))</f>
        <v>0</v>
      </c>
      <c r="CB94" s="357">
        <f ca="1">IF(
COUNTIFS('Project Follow up - Base'!$S$20:$S$96,CB$2,'Project Follow up - Base'!$F$20:$F$96,$C94)&lt;= INDEX(List!$Q:$Q,MATCH(CB$2,List!$P:$P,0)),
0,
(COUNTIFS('Project Follow up - Base'!$S$20:$S$96,CB$2,'Project Follow up - Base'!$F$20:$F$96,$C94)
- INDEX(List!$Q:$Q,MATCH(CB$2,List!$P:$P,0)))
* INDEX(List!$R:$R,MATCH(CB$2,List!$P:$P,0)))</f>
        <v>0</v>
      </c>
      <c r="CC94" s="357">
        <f ca="1">IF(
COUNTIFS('Project Follow up - Base'!$S$20:$S$96,CC$2,'Project Follow up - Base'!$F$20:$F$96,$C94)&lt;= INDEX(List!$Q:$Q,MATCH(CC$2,List!$P:$P,0)),
0,
(COUNTIFS('Project Follow up - Base'!$S$20:$S$96,CC$2,'Project Follow up - Base'!$F$20:$F$96,$C94)
- INDEX(List!$Q:$Q,MATCH(CC$2,List!$P:$P,0)))
* INDEX(List!$R:$R,MATCH(CC$2,List!$P:$P,0)))</f>
        <v>0</v>
      </c>
      <c r="CD94" s="357">
        <f ca="1">IF(
COUNTIFS('Project Follow up - Base'!$S$20:$S$96,CD$2,'Project Follow up - Base'!$F$20:$F$96,$C94)&lt;= INDEX(List!$Q:$Q,MATCH(CD$2,List!$P:$P,0)),
0,
(COUNTIFS('Project Follow up - Base'!$S$20:$S$96,CD$2,'Project Follow up - Base'!$F$20:$F$96,$C94)
- INDEX(List!$Q:$Q,MATCH(CD$2,List!$P:$P,0)))
* INDEX(List!$R:$R,MATCH(CD$2,List!$P:$P,0)))</f>
        <v>0</v>
      </c>
      <c r="CE94" s="357">
        <f ca="1">IF(
COUNTIFS('Project Follow up - Base'!$S$20:$S$96,CE$2,'Project Follow up - Base'!$F$20:$F$96,$C94)&lt;= INDEX(List!$Q:$Q,MATCH(CE$2,List!$P:$P,0)),
0,
(COUNTIFS('Project Follow up - Base'!$S$20:$S$96,CE$2,'Project Follow up - Base'!$F$20:$F$96,$C94)
- INDEX(List!$Q:$Q,MATCH(CE$2,List!$P:$P,0)))
* INDEX(List!$R:$R,MATCH(CE$2,List!$P:$P,0)))</f>
        <v>0</v>
      </c>
      <c r="CF94" s="357">
        <f ca="1">IF(
COUNTIFS('Project Follow up - Base'!$S$20:$S$96,CF$2,'Project Follow up - Base'!$F$20:$F$96,$C94)&lt;= INDEX(List!$Q:$Q,MATCH(CF$2,List!$P:$P,0)),
0,
(COUNTIFS('Project Follow up - Base'!$S$20:$S$96,CF$2,'Project Follow up - Base'!$F$20:$F$96,$C94)
- INDEX(List!$Q:$Q,MATCH(CF$2,List!$P:$P,0)))
* INDEX(List!$R:$R,MATCH(CF$2,List!$P:$P,0)))</f>
        <v>0</v>
      </c>
      <c r="CG94" s="357">
        <f ca="1">IF(
COUNTIFS('Project Follow up - Base'!$S$20:$S$96,CG$2,'Project Follow up - Base'!$F$20:$F$96,$C94)&lt;= INDEX(List!$Q:$Q,MATCH(CG$2,List!$P:$P,0)),
0,
(COUNTIFS('Project Follow up - Base'!$S$20:$S$96,CG$2,'Project Follow up - Base'!$F$20:$F$96,$C94)
- INDEX(List!$Q:$Q,MATCH(CG$2,List!$P:$P,0)))
* INDEX(List!$R:$R,MATCH(CG$2,List!$P:$P,0)))</f>
        <v>0</v>
      </c>
      <c r="CH94" s="357">
        <f ca="1">IF(
COUNTIFS('Project Follow up - Base'!$S$20:$S$96,CH$2,'Project Follow up - Base'!$F$20:$F$96,$C94)&lt;= INDEX(List!$Q:$Q,MATCH(CH$2,List!$P:$P,0)),
0,
(COUNTIFS('Project Follow up - Base'!$S$20:$S$96,CH$2,'Project Follow up - Base'!$F$20:$F$96,$C94)
- INDEX(List!$Q:$Q,MATCH(CH$2,List!$P:$P,0)))
* INDEX(List!$R:$R,MATCH(CH$2,List!$P:$P,0)))</f>
        <v>0</v>
      </c>
      <c r="CI94" s="357">
        <f ca="1">IF(
COUNTIFS('Project Follow up - Base'!$S$20:$S$96,CI$2,'Project Follow up - Base'!$F$20:$F$96,$C94)&lt;= INDEX(List!$Q:$Q,MATCH(CI$2,List!$P:$P,0)),
0,
(COUNTIFS('Project Follow up - Base'!$S$20:$S$96,CI$2,'Project Follow up - Base'!$F$20:$F$96,$C94)
- INDEX(List!$Q:$Q,MATCH(CI$2,List!$P:$P,0)))
* INDEX(List!$R:$R,MATCH(CI$2,List!$P:$P,0)))</f>
        <v>0</v>
      </c>
      <c r="CJ94" s="357">
        <f ca="1">IF(
COUNTIFS('Project Follow up - Base'!$S$20:$S$96,CJ$2,'Project Follow up - Base'!$F$20:$F$96,$C94)&lt;= INDEX(List!$Q:$Q,MATCH(CJ$2,List!$P:$P,0)),
0,
(COUNTIFS('Project Follow up - Base'!$S$20:$S$96,CJ$2,'Project Follow up - Base'!$F$20:$F$96,$C94)
- INDEX(List!$Q:$Q,MATCH(CJ$2,List!$P:$P,0)))
* INDEX(List!$R:$R,MATCH(CJ$2,List!$P:$P,0)))</f>
        <v>0</v>
      </c>
      <c r="CK94" s="357">
        <f ca="1">IF(
COUNTIFS('Project Follow up - Base'!$S$20:$S$96,CK$2,'Project Follow up - Base'!$F$20:$F$96,$C94)&lt;= INDEX(List!$Q:$Q,MATCH(CK$2,List!$P:$P,0)),
0,
(COUNTIFS('Project Follow up - Base'!$S$20:$S$96,CK$2,'Project Follow up - Base'!$F$20:$F$96,$C94)
- INDEX(List!$Q:$Q,MATCH(CK$2,List!$P:$P,0)))
* INDEX(List!$R:$R,MATCH(CK$2,List!$P:$P,0)))</f>
        <v>0</v>
      </c>
      <c r="CL94" s="357">
        <f ca="1">IF(
COUNTIFS('Project Follow up - Base'!$S$20:$S$96,CL$2,'Project Follow up - Base'!$F$20:$F$96,$C94)&lt;= INDEX(List!$Q:$Q,MATCH(CL$2,List!$P:$P,0)),
0,
(COUNTIFS('Project Follow up - Base'!$S$20:$S$96,CL$2,'Project Follow up - Base'!$F$20:$F$96,$C94)
- INDEX(List!$Q:$Q,MATCH(CL$2,List!$P:$P,0)))
* INDEX(List!$R:$R,MATCH(CL$2,List!$P:$P,0)))</f>
        <v>0</v>
      </c>
      <c r="CM94" s="357">
        <f ca="1">IF(
COUNTIFS('Project Follow up - Base'!$S$20:$S$96,CM$2,'Project Follow up - Base'!$F$20:$F$96,$C94)&lt;= INDEX(List!$Q:$Q,MATCH(CM$2,List!$P:$P,0)),
0,
(COUNTIFS('Project Follow up - Base'!$S$20:$S$96,CM$2,'Project Follow up - Base'!$F$20:$F$96,$C94)
- INDEX(List!$Q:$Q,MATCH(CM$2,List!$P:$P,0)))
* INDEX(List!$R:$R,MATCH(CM$2,List!$P:$P,0)))</f>
        <v>0</v>
      </c>
      <c r="CN94" s="357">
        <f ca="1">IF(
COUNTIFS('Project Follow up - Base'!$S$20:$S$96,CN$2,'Project Follow up - Base'!$F$20:$F$96,$C94)&lt;= INDEX(List!$Q:$Q,MATCH(CN$2,List!$P:$P,0)),
0,
(COUNTIFS('Project Follow up - Base'!$S$20:$S$96,CN$2,'Project Follow up - Base'!$F$20:$F$96,$C94)
- INDEX(List!$Q:$Q,MATCH(CN$2,List!$P:$P,0)))
* INDEX(List!$R:$R,MATCH(CN$2,List!$P:$P,0)))</f>
        <v>0</v>
      </c>
      <c r="CO94" s="357">
        <f ca="1">IF(
COUNTIFS('Project Follow up - Base'!$S$20:$S$96,CO$2,'Project Follow up - Base'!$F$20:$F$96,$C94)&lt;= INDEX(List!$Q:$Q,MATCH(CO$2,List!$P:$P,0)),
0,
(COUNTIFS('Project Follow up - Base'!$S$20:$S$96,CO$2,'Project Follow up - Base'!$F$20:$F$96,$C94)
- INDEX(List!$Q:$Q,MATCH(CO$2,List!$P:$P,0)))
* INDEX(List!$R:$R,MATCH(CO$2,List!$P:$P,0)))</f>
        <v>0</v>
      </c>
      <c r="CP94" s="357">
        <f ca="1">IF(
COUNTIFS('Project Follow up - Base'!$S$20:$S$96,CP$2,'Project Follow up - Base'!$F$20:$F$96,$C94)&lt;= INDEX(List!$Q:$Q,MATCH(CP$2,List!$P:$P,0)),
0,
(COUNTIFS('Project Follow up - Base'!$S$20:$S$96,CP$2,'Project Follow up - Base'!$F$20:$F$96,$C94)
- INDEX(List!$Q:$Q,MATCH(CP$2,List!$P:$P,0)))
* INDEX(List!$R:$R,MATCH(CP$2,List!$P:$P,0)))</f>
        <v>0</v>
      </c>
      <c r="CQ94" s="357">
        <f ca="1">IF(
COUNTIFS('Project Follow up - Base'!$S$20:$S$96,CQ$2,'Project Follow up - Base'!$F$20:$F$96,$C94)&lt;= INDEX(List!$Q:$Q,MATCH(CQ$2,List!$P:$P,0)),
0,
(COUNTIFS('Project Follow up - Base'!$S$20:$S$96,CQ$2,'Project Follow up - Base'!$F$20:$F$96,$C94)
- INDEX(List!$Q:$Q,MATCH(CQ$2,List!$P:$P,0)))
* INDEX(List!$R:$R,MATCH(CQ$2,List!$P:$P,0)))</f>
        <v>0</v>
      </c>
      <c r="CR94" s="357">
        <f ca="1">IF(
COUNTIFS('Project Follow up - Base'!$S$20:$S$96,CR$2,'Project Follow up - Base'!$F$20:$F$96,$C94)&lt;= INDEX(List!$Q:$Q,MATCH(CR$2,List!$P:$P,0)),
0,
(COUNTIFS('Project Follow up - Base'!$S$20:$S$96,CR$2,'Project Follow up - Base'!$F$20:$F$96,$C94)
- INDEX(List!$Q:$Q,MATCH(CR$2,List!$P:$P,0)))
* INDEX(List!$R:$R,MATCH(CR$2,List!$P:$P,0)))</f>
        <v>0</v>
      </c>
      <c r="CS94" s="357">
        <f ca="1">IF(
COUNTIFS('Project Follow up - Base'!$S$20:$S$96,CS$2,'Project Follow up - Base'!$F$20:$F$96,$C94)&lt;= INDEX(List!$Q:$Q,MATCH(CS$2,List!$P:$P,0)),
0,
(COUNTIFS('Project Follow up - Base'!$S$20:$S$96,CS$2,'Project Follow up - Base'!$F$20:$F$96,$C94)
- INDEX(List!$Q:$Q,MATCH(CS$2,List!$P:$P,0)))
* INDEX(List!$R:$R,MATCH(CS$2,List!$P:$P,0)))</f>
        <v>0</v>
      </c>
      <c r="CT94" s="357">
        <f ca="1">IF(
COUNTIFS('Project Follow up - Base'!$S$20:$S$96,CT$2,'Project Follow up - Base'!$F$20:$F$96,$C94)&lt;= INDEX(List!$Q:$Q,MATCH(CT$2,List!$P:$P,0)),
0,
(COUNTIFS('Project Follow up - Base'!$S$20:$S$96,CT$2,'Project Follow up - Base'!$F$20:$F$96,$C94)
- INDEX(List!$Q:$Q,MATCH(CT$2,List!$P:$P,0)))
* INDEX(List!$R:$R,MATCH(CT$2,List!$P:$P,0)))</f>
        <v>0</v>
      </c>
      <c r="CU94" s="357">
        <f ca="1">IF(
COUNTIFS('Project Follow up - Base'!$S$20:$S$96,CU$2,'Project Follow up - Base'!$F$20:$F$96,$C94)&lt;= INDEX(List!$Q:$Q,MATCH(CU$2,List!$P:$P,0)),
0,
(COUNTIFS('Project Follow up - Base'!$S$20:$S$96,CU$2,'Project Follow up - Base'!$F$20:$F$96,$C94)
- INDEX(List!$Q:$Q,MATCH(CU$2,List!$P:$P,0)))
* INDEX(List!$R:$R,MATCH(CU$2,List!$P:$P,0)))</f>
        <v>0</v>
      </c>
      <c r="CV94" s="357">
        <f ca="1">IF(
COUNTIFS('Project Follow up - Base'!$S$20:$S$96,CV$2,'Project Follow up - Base'!$F$20:$F$96,$C94)&lt;= INDEX(List!$Q:$Q,MATCH(CV$2,List!$P:$P,0)),
0,
(COUNTIFS('Project Follow up - Base'!$S$20:$S$96,CV$2,'Project Follow up - Base'!$F$20:$F$96,$C94)
- INDEX(List!$Q:$Q,MATCH(CV$2,List!$P:$P,0)))
* INDEX(List!$R:$R,MATCH(CV$2,List!$P:$P,0)))</f>
        <v>0</v>
      </c>
      <c r="CW94" s="357">
        <f ca="1">IF(
COUNTIFS('Project Follow up - Base'!$S$20:$S$96,CW$2,'Project Follow up - Base'!$F$20:$F$96,$C94)&lt;= INDEX(List!$Q:$Q,MATCH(CW$2,List!$P:$P,0)),
0,
(COUNTIFS('Project Follow up - Base'!$S$20:$S$96,CW$2,'Project Follow up - Base'!$F$20:$F$96,$C94)
- INDEX(List!$Q:$Q,MATCH(CW$2,List!$P:$P,0)))
* INDEX(List!$R:$R,MATCH(CW$2,List!$P:$P,0)))</f>
        <v>0</v>
      </c>
      <c r="CX94" s="357">
        <f ca="1">IF(
COUNTIFS('Project Follow up - Base'!$S$20:$S$96,CX$2,'Project Follow up - Base'!$F$20:$F$96,$C94)&lt;= INDEX(List!$Q:$Q,MATCH(CX$2,List!$P:$P,0)),
0,
(COUNTIFS('Project Follow up - Base'!$S$20:$S$96,CX$2,'Project Follow up - Base'!$F$20:$F$96,$C94)
- INDEX(List!$Q:$Q,MATCH(CX$2,List!$P:$P,0)))
* INDEX(List!$R:$R,MATCH(CX$2,List!$P:$P,0)))</f>
        <v>0</v>
      </c>
      <c r="CY94" s="357">
        <f ca="1">IF(
COUNTIFS('Project Follow up - Base'!$S$20:$S$96,CY$2,'Project Follow up - Base'!$F$20:$F$96,$C94)&lt;= INDEX(List!$Q:$Q,MATCH(CY$2,List!$P:$P,0)),
0,
(COUNTIFS('Project Follow up - Base'!$S$20:$S$96,CY$2,'Project Follow up - Base'!$F$20:$F$96,$C94)
- INDEX(List!$Q:$Q,MATCH(CY$2,List!$P:$P,0)))
* INDEX(List!$R:$R,MATCH(CY$2,List!$P:$P,0)))</f>
        <v>0</v>
      </c>
      <c r="CZ94" s="357">
        <f ca="1">IF(
COUNTIFS('Project Follow up - Base'!$S$20:$S$96,CZ$2,'Project Follow up - Base'!$F$20:$F$96,$C94)&lt;= INDEX(List!$Q:$Q,MATCH(CZ$2,List!$P:$P,0)),
0,
(COUNTIFS('Project Follow up - Base'!$S$20:$S$96,CZ$2,'Project Follow up - Base'!$F$20:$F$96,$C94)
- INDEX(List!$Q:$Q,MATCH(CZ$2,List!$P:$P,0)))
* INDEX(List!$R:$R,MATCH(CZ$2,List!$P:$P,0)))</f>
        <v>0</v>
      </c>
      <c r="DA94" s="357">
        <f ca="1">IF(
COUNTIFS('Project Follow up - Base'!$S$20:$S$96,DA$2,'Project Follow up - Base'!$F$20:$F$96,$C94)&lt;= INDEX(List!$Q:$Q,MATCH(DA$2,List!$P:$P,0)),
0,
(COUNTIFS('Project Follow up - Base'!$S$20:$S$96,DA$2,'Project Follow up - Base'!$F$20:$F$96,$C94)
- INDEX(List!$Q:$Q,MATCH(DA$2,List!$P:$P,0)))
* INDEX(List!$R:$R,MATCH(DA$2,List!$P:$P,0)))</f>
        <v>0</v>
      </c>
      <c r="DB94" s="357">
        <f ca="1">IF(
COUNTIFS('Project Follow up - Base'!$S$20:$S$96,DB$2,'Project Follow up - Base'!$F$20:$F$96,$C94)&lt;= INDEX(List!$Q:$Q,MATCH(DB$2,List!$P:$P,0)),
0,
(COUNTIFS('Project Follow up - Base'!$S$20:$S$96,DB$2,'Project Follow up - Base'!$F$20:$F$96,$C94)
- INDEX(List!$Q:$Q,MATCH(DB$2,List!$P:$P,0)))
* INDEX(List!$R:$R,MATCH(DB$2,List!$P:$P,0)))</f>
        <v>0</v>
      </c>
    </row>
    <row r="95" spans="1:106" x14ac:dyDescent="0.2">
      <c r="A95" s="353">
        <f>COUNTIF('Project Follow up - Base'!$F$20:$F$96,C95)</f>
        <v>0</v>
      </c>
      <c r="B95" s="353">
        <f>'Employees Summary'!B96</f>
        <v>0</v>
      </c>
      <c r="C95" s="353">
        <f>'Employees Summary'!C96</f>
        <v>0</v>
      </c>
      <c r="D95" s="354" t="str">
        <f>IF(C95=0,"", IF(A95&gt;0,1-(G95*[1]KPI!$C$3)-(H95*[1]KPI!$C$4),""))</f>
        <v/>
      </c>
      <c r="E95" s="365" t="str">
        <f>IF(OR(C95='Project Follow up - Base'!$D$17,C95='Project Follow up - Base'!$D$38,C95='Project Follow up - Base'!$D$74), IF(SUMIF(B:B,B95,A:A)=0,"", AVERAGEIF(B:B,B95,D:D)),"")</f>
        <v/>
      </c>
      <c r="F95" s="366">
        <f>SUMIF('Project Follow up - Base'!$F$20:$F$102,'Employees KPIs'!C95,'Project Follow up - Base'!$AA$20:$AA$102)</f>
        <v>0</v>
      </c>
      <c r="G95" s="355">
        <f>IF( F95=0,
   0,
   IF(
     F95-
     [1]KPI!$F$3
     &lt;0,0,
     F95-
     [1]KPI!$F$3
    )*
     [1]KPI!$G$3
)</f>
        <v>0</v>
      </c>
      <c r="H95" s="355">
        <f t="shared" ca="1" si="1"/>
        <v>0</v>
      </c>
      <c r="I95" s="356">
        <f ca="1">IF(
COUNTIFS('Project Follow up - Base'!$S$20:$S$96,I$2,'Project Follow up - Base'!$F$20:$F$96,$C95)&lt;= INDEX(List!$Q:$Q,MATCH(I$2,List!$P:$P,0)),
0,
(COUNTIFS('Project Follow up - Base'!$S$20:$S$96,I$2,'Project Follow up - Base'!$F$20:$F$96,$C95)
- INDEX(List!$Q:$Q,MATCH(I$2,List!$P:$P,0)))
* INDEX(List!$R:$R,MATCH(I$2,List!$P:$P,0)))</f>
        <v>0</v>
      </c>
      <c r="J95" s="357">
        <f ca="1">IF(
COUNTIFS('Project Follow up - Base'!$S$20:$S$96,J$2,'Project Follow up - Base'!$F$20:$F$96,$C95)&lt;= INDEX(List!$Q:$Q,MATCH(J$2,List!$P:$P,0)),
0,
(COUNTIFS('Project Follow up - Base'!$S$20:$S$96,J$2,'Project Follow up - Base'!$F$20:$F$96,$C95)
- INDEX(List!$Q:$Q,MATCH(J$2,List!$P:$P,0)))
* INDEX(List!$R:$R,MATCH(J$2,List!$P:$P,0)))</f>
        <v>0</v>
      </c>
      <c r="K95" s="357">
        <f ca="1">IF(
COUNTIFS('Project Follow up - Base'!$S$20:$S$96,K$2,'Project Follow up - Base'!$F$20:$F$96,$C95)&lt;= INDEX(List!$Q:$Q,MATCH(K$2,List!$P:$P,0)),
0,
(COUNTIFS('Project Follow up - Base'!$S$20:$S$96,K$2,'Project Follow up - Base'!$F$20:$F$96,$C95)
- INDEX(List!$Q:$Q,MATCH(K$2,List!$P:$P,0)))
* INDEX(List!$R:$R,MATCH(K$2,List!$P:$P,0)))</f>
        <v>0</v>
      </c>
      <c r="L95" s="357">
        <f ca="1">IF(
COUNTIFS('Project Follow up - Base'!$S$20:$S$96,L$2,'Project Follow up - Base'!$F$20:$F$96,$C95)&lt;= INDEX(List!$Q:$Q,MATCH(L$2,List!$P:$P,0)),
0,
(COUNTIFS('Project Follow up - Base'!$S$20:$S$96,L$2,'Project Follow up - Base'!$F$20:$F$96,$C95)
- INDEX(List!$Q:$Q,MATCH(L$2,List!$P:$P,0)))
* INDEX(List!$R:$R,MATCH(L$2,List!$P:$P,0)))</f>
        <v>0</v>
      </c>
      <c r="M95" s="357">
        <f ca="1">IF(
COUNTIFS('Project Follow up - Base'!$S$20:$S$96,M$2,'Project Follow up - Base'!$F$20:$F$96,$C95)&lt;= INDEX(List!$Q:$Q,MATCH(M$2,List!$P:$P,0)),
0,
(COUNTIFS('Project Follow up - Base'!$S$20:$S$96,M$2,'Project Follow up - Base'!$F$20:$F$96,$C95)
- INDEX(List!$Q:$Q,MATCH(M$2,List!$P:$P,0)))
* INDEX(List!$R:$R,MATCH(M$2,List!$P:$P,0)))</f>
        <v>0</v>
      </c>
      <c r="N95" s="357">
        <f ca="1">IF(
COUNTIFS('Project Follow up - Base'!$S$20:$S$96,N$2,'Project Follow up - Base'!$F$20:$F$96,$C95)&lt;= INDEX(List!$Q:$Q,MATCH(N$2,List!$P:$P,0)),
0,
(COUNTIFS('Project Follow up - Base'!$S$20:$S$96,N$2,'Project Follow up - Base'!$F$20:$F$96,$C95)
- INDEX(List!$Q:$Q,MATCH(N$2,List!$P:$P,0)))
* INDEX(List!$R:$R,MATCH(N$2,List!$P:$P,0)))</f>
        <v>0</v>
      </c>
      <c r="O95" s="357">
        <f ca="1">IF(
COUNTIFS('Project Follow up - Base'!$S$20:$S$96,O$2,'Project Follow up - Base'!$F$20:$F$96,$C95)&lt;= INDEX(List!$Q:$Q,MATCH(O$2,List!$P:$P,0)),
0,
(COUNTIFS('Project Follow up - Base'!$S$20:$S$96,O$2,'Project Follow up - Base'!$F$20:$F$96,$C95)
- INDEX(List!$Q:$Q,MATCH(O$2,List!$P:$P,0)))
* INDEX(List!$R:$R,MATCH(O$2,List!$P:$P,0)))</f>
        <v>0</v>
      </c>
      <c r="P95" s="357">
        <f ca="1">IF(
COUNTIFS('Project Follow up - Base'!$S$20:$S$96,P$2,'Project Follow up - Base'!$F$20:$F$96,$C95)&lt;= INDEX(List!$Q:$Q,MATCH(P$2,List!$P:$P,0)),
0,
(COUNTIFS('Project Follow up - Base'!$S$20:$S$96,P$2,'Project Follow up - Base'!$F$20:$F$96,$C95)
- INDEX(List!$Q:$Q,MATCH(P$2,List!$P:$P,0)))
* INDEX(List!$R:$R,MATCH(P$2,List!$P:$P,0)))</f>
        <v>0</v>
      </c>
      <c r="Q95" s="357">
        <f ca="1">IF(
COUNTIFS('Project Follow up - Base'!$S$20:$S$96,Q$2,'Project Follow up - Base'!$F$20:$F$96,$C95)&lt;= INDEX(List!$Q:$Q,MATCH(Q$2,List!$P:$P,0)),
0,
(COUNTIFS('Project Follow up - Base'!$S$20:$S$96,Q$2,'Project Follow up - Base'!$F$20:$F$96,$C95)
- INDEX(List!$Q:$Q,MATCH(Q$2,List!$P:$P,0)))
* INDEX(List!$R:$R,MATCH(Q$2,List!$P:$P,0)))</f>
        <v>0</v>
      </c>
      <c r="R95" s="357">
        <f ca="1">IF(
COUNTIFS('Project Follow up - Base'!$S$20:$S$96,R$2,'Project Follow up - Base'!$F$20:$F$96,$C95)&lt;= INDEX(List!$Q:$Q,MATCH(R$2,List!$P:$P,0)),
0,
(COUNTIFS('Project Follow up - Base'!$S$20:$S$96,R$2,'Project Follow up - Base'!$F$20:$F$96,$C95)
- INDEX(List!$Q:$Q,MATCH(R$2,List!$P:$P,0)))
* INDEX(List!$R:$R,MATCH(R$2,List!$P:$P,0)))</f>
        <v>0</v>
      </c>
      <c r="S95" s="357">
        <f ca="1">IF(
COUNTIFS('Project Follow up - Base'!$S$20:$S$96,S$2,'Project Follow up - Base'!$F$20:$F$96,$C95)&lt;= INDEX(List!$Q:$Q,MATCH(S$2,List!$P:$P,0)),
0,
(COUNTIFS('Project Follow up - Base'!$S$20:$S$96,S$2,'Project Follow up - Base'!$F$20:$F$96,$C95)
- INDEX(List!$Q:$Q,MATCH(S$2,List!$P:$P,0)))
* INDEX(List!$R:$R,MATCH(S$2,List!$P:$P,0)))</f>
        <v>0</v>
      </c>
      <c r="T95" s="357">
        <f ca="1">IF(
COUNTIFS('Project Follow up - Base'!$S$20:$S$96,T$2,'Project Follow up - Base'!$F$20:$F$96,$C95)&lt;= INDEX(List!$Q:$Q,MATCH(T$2,List!$P:$P,0)),
0,
(COUNTIFS('Project Follow up - Base'!$S$20:$S$96,T$2,'Project Follow up - Base'!$F$20:$F$96,$C95)
- INDEX(List!$Q:$Q,MATCH(T$2,List!$P:$P,0)))
* INDEX(List!$R:$R,MATCH(T$2,List!$P:$P,0)))</f>
        <v>0</v>
      </c>
      <c r="U95" s="357">
        <f ca="1">IF(
COUNTIFS('Project Follow up - Base'!$S$20:$S$96,U$2,'Project Follow up - Base'!$F$20:$F$96,$C95)&lt;= INDEX(List!$Q:$Q,MATCH(U$2,List!$P:$P,0)),
0,
(COUNTIFS('Project Follow up - Base'!$S$20:$S$96,U$2,'Project Follow up - Base'!$F$20:$F$96,$C95)
- INDEX(List!$Q:$Q,MATCH(U$2,List!$P:$P,0)))
* INDEX(List!$R:$R,MATCH(U$2,List!$P:$P,0)))</f>
        <v>0</v>
      </c>
      <c r="V95" s="357">
        <f ca="1">IF(
COUNTIFS('Project Follow up - Base'!$S$20:$S$96,V$2,'Project Follow up - Base'!$F$20:$F$96,$C95)&lt;= INDEX(List!$Q:$Q,MATCH(V$2,List!$P:$P,0)),
0,
(COUNTIFS('Project Follow up - Base'!$S$20:$S$96,V$2,'Project Follow up - Base'!$F$20:$F$96,$C95)
- INDEX(List!$Q:$Q,MATCH(V$2,List!$P:$P,0)))
* INDEX(List!$R:$R,MATCH(V$2,List!$P:$P,0)))</f>
        <v>0</v>
      </c>
      <c r="W95" s="357">
        <f ca="1">IF(
COUNTIFS('Project Follow up - Base'!$S$20:$S$96,W$2,'Project Follow up - Base'!$F$20:$F$96,$C95)&lt;= INDEX(List!$Q:$Q,MATCH(W$2,List!$P:$P,0)),
0,
(COUNTIFS('Project Follow up - Base'!$S$20:$S$96,W$2,'Project Follow up - Base'!$F$20:$F$96,$C95)
- INDEX(List!$Q:$Q,MATCH(W$2,List!$P:$P,0)))
* INDEX(List!$R:$R,MATCH(W$2,List!$P:$P,0)))</f>
        <v>0</v>
      </c>
      <c r="X95" s="357">
        <f ca="1">IF(
COUNTIFS('Project Follow up - Base'!$S$20:$S$96,X$2,'Project Follow up - Base'!$F$20:$F$96,$C95)&lt;= INDEX(List!$Q:$Q,MATCH(X$2,List!$P:$P,0)),
0,
(COUNTIFS('Project Follow up - Base'!$S$20:$S$96,X$2,'Project Follow up - Base'!$F$20:$F$96,$C95)
- INDEX(List!$Q:$Q,MATCH(X$2,List!$P:$P,0)))
* INDEX(List!$R:$R,MATCH(X$2,List!$P:$P,0)))</f>
        <v>0</v>
      </c>
      <c r="Y95" s="357">
        <f ca="1">IF(
COUNTIFS('Project Follow up - Base'!$S$20:$S$96,Y$2,'Project Follow up - Base'!$F$20:$F$96,$C95)&lt;= INDEX(List!$Q:$Q,MATCH(Y$2,List!$P:$P,0)),
0,
(COUNTIFS('Project Follow up - Base'!$S$20:$S$96,Y$2,'Project Follow up - Base'!$F$20:$F$96,$C95)
- INDEX(List!$Q:$Q,MATCH(Y$2,List!$P:$P,0)))
* INDEX(List!$R:$R,MATCH(Y$2,List!$P:$P,0)))</f>
        <v>0</v>
      </c>
      <c r="Z95" s="357">
        <f ca="1">IF(
COUNTIFS('Project Follow up - Base'!$S$20:$S$96,Z$2,'Project Follow up - Base'!$F$20:$F$96,$C95)&lt;= INDEX(List!$Q:$Q,MATCH(Z$2,List!$P:$P,0)),
0,
(COUNTIFS('Project Follow up - Base'!$S$20:$S$96,Z$2,'Project Follow up - Base'!$F$20:$F$96,$C95)
- INDEX(List!$Q:$Q,MATCH(Z$2,List!$P:$P,0)))
* INDEX(List!$R:$R,MATCH(Z$2,List!$P:$P,0)))</f>
        <v>0</v>
      </c>
      <c r="AA95" s="357">
        <f ca="1">IF(
COUNTIFS('Project Follow up - Base'!$S$20:$S$96,AA$2,'Project Follow up - Base'!$F$20:$F$96,$C95)&lt;= INDEX(List!$Q:$Q,MATCH(AA$2,List!$P:$P,0)),
0,
(COUNTIFS('Project Follow up - Base'!$S$20:$S$96,AA$2,'Project Follow up - Base'!$F$20:$F$96,$C95)
- INDEX(List!$Q:$Q,MATCH(AA$2,List!$P:$P,0)))
* INDEX(List!$R:$R,MATCH(AA$2,List!$P:$P,0)))</f>
        <v>0</v>
      </c>
      <c r="AB95" s="357">
        <f ca="1">IF(
COUNTIFS('Project Follow up - Base'!$S$20:$S$96,AB$2,'Project Follow up - Base'!$F$20:$F$96,$C95)&lt;= INDEX(List!$Q:$Q,MATCH(AB$2,List!$P:$P,0)),
0,
(COUNTIFS('Project Follow up - Base'!$S$20:$S$96,AB$2,'Project Follow up - Base'!$F$20:$F$96,$C95)
- INDEX(List!$Q:$Q,MATCH(AB$2,List!$P:$P,0)))
* INDEX(List!$R:$R,MATCH(AB$2,List!$P:$P,0)))</f>
        <v>0</v>
      </c>
      <c r="AC95" s="357">
        <f ca="1">IF(
COUNTIFS('Project Follow up - Base'!$S$20:$S$96,AC$2,'Project Follow up - Base'!$F$20:$F$96,$C95)&lt;= INDEX(List!$Q:$Q,MATCH(AC$2,List!$P:$P,0)),
0,
(COUNTIFS('Project Follow up - Base'!$S$20:$S$96,AC$2,'Project Follow up - Base'!$F$20:$F$96,$C95)
- INDEX(List!$Q:$Q,MATCH(AC$2,List!$P:$P,0)))
* INDEX(List!$R:$R,MATCH(AC$2,List!$P:$P,0)))</f>
        <v>0</v>
      </c>
      <c r="AD95" s="357">
        <f ca="1">IF(
COUNTIFS('Project Follow up - Base'!$S$20:$S$96,AD$2,'Project Follow up - Base'!$F$20:$F$96,$C95)&lt;= INDEX(List!$Q:$Q,MATCH(AD$2,List!$P:$P,0)),
0,
(COUNTIFS('Project Follow up - Base'!$S$20:$S$96,AD$2,'Project Follow up - Base'!$F$20:$F$96,$C95)
- INDEX(List!$Q:$Q,MATCH(AD$2,List!$P:$P,0)))
* INDEX(List!$R:$R,MATCH(AD$2,List!$P:$P,0)))</f>
        <v>0</v>
      </c>
      <c r="AE95" s="357">
        <f ca="1">IF(
COUNTIFS('Project Follow up - Base'!$S$20:$S$96,AE$2,'Project Follow up - Base'!$F$20:$F$96,$C95)&lt;= INDEX(List!$Q:$Q,MATCH(AE$2,List!$P:$P,0)),
0,
(COUNTIFS('Project Follow up - Base'!$S$20:$S$96,AE$2,'Project Follow up - Base'!$F$20:$F$96,$C95)
- INDEX(List!$Q:$Q,MATCH(AE$2,List!$P:$P,0)))
* INDEX(List!$R:$R,MATCH(AE$2,List!$P:$P,0)))</f>
        <v>0</v>
      </c>
      <c r="AF95" s="357">
        <f ca="1">IF(
COUNTIFS('Project Follow up - Base'!$S$20:$S$96,AF$2,'Project Follow up - Base'!$F$20:$F$96,$C95)&lt;= INDEX(List!$Q:$Q,MATCH(AF$2,List!$P:$P,0)),
0,
(COUNTIFS('Project Follow up - Base'!$S$20:$S$96,AF$2,'Project Follow up - Base'!$F$20:$F$96,$C95)
- INDEX(List!$Q:$Q,MATCH(AF$2,List!$P:$P,0)))
* INDEX(List!$R:$R,MATCH(AF$2,List!$P:$P,0)))</f>
        <v>0</v>
      </c>
      <c r="AG95" s="357">
        <f ca="1">IF(
COUNTIFS('Project Follow up - Base'!$S$20:$S$96,AG$2,'Project Follow up - Base'!$F$20:$F$96,$C95)&lt;= INDEX(List!$Q:$Q,MATCH(AG$2,List!$P:$P,0)),
0,
(COUNTIFS('Project Follow up - Base'!$S$20:$S$96,AG$2,'Project Follow up - Base'!$F$20:$F$96,$C95)
- INDEX(List!$Q:$Q,MATCH(AG$2,List!$P:$P,0)))
* INDEX(List!$R:$R,MATCH(AG$2,List!$P:$P,0)))</f>
        <v>0</v>
      </c>
      <c r="AH95" s="357">
        <f ca="1">IF(
COUNTIFS('Project Follow up - Base'!$S$20:$S$96,AH$2,'Project Follow up - Base'!$F$20:$F$96,$C95)&lt;= INDEX(List!$Q:$Q,MATCH(AH$2,List!$P:$P,0)),
0,
(COUNTIFS('Project Follow up - Base'!$S$20:$S$96,AH$2,'Project Follow up - Base'!$F$20:$F$96,$C95)
- INDEX(List!$Q:$Q,MATCH(AH$2,List!$P:$P,0)))
* INDEX(List!$R:$R,MATCH(AH$2,List!$P:$P,0)))</f>
        <v>0</v>
      </c>
      <c r="AI95" s="357">
        <f ca="1">IF(
COUNTIFS('Project Follow up - Base'!$S$20:$S$96,AI$2,'Project Follow up - Base'!$F$20:$F$96,$C95)&lt;= INDEX(List!$Q:$Q,MATCH(AI$2,List!$P:$P,0)),
0,
(COUNTIFS('Project Follow up - Base'!$S$20:$S$96,AI$2,'Project Follow up - Base'!$F$20:$F$96,$C95)
- INDEX(List!$Q:$Q,MATCH(AI$2,List!$P:$P,0)))
* INDEX(List!$R:$R,MATCH(AI$2,List!$P:$P,0)))</f>
        <v>0</v>
      </c>
      <c r="AJ95" s="357">
        <f ca="1">IF(
COUNTIFS('Project Follow up - Base'!$S$20:$S$96,AJ$2,'Project Follow up - Base'!$F$20:$F$96,$C95)&lt;= INDEX(List!$Q:$Q,MATCH(AJ$2,List!$P:$P,0)),
0,
(COUNTIFS('Project Follow up - Base'!$S$20:$S$96,AJ$2,'Project Follow up - Base'!$F$20:$F$96,$C95)
- INDEX(List!$Q:$Q,MATCH(AJ$2,List!$P:$P,0)))
* INDEX(List!$R:$R,MATCH(AJ$2,List!$P:$P,0)))</f>
        <v>0</v>
      </c>
      <c r="AK95" s="357">
        <f ca="1">IF(
COUNTIFS('Project Follow up - Base'!$S$20:$S$96,AK$2,'Project Follow up - Base'!$F$20:$F$96,$C95)&lt;= INDEX(List!$Q:$Q,MATCH(AK$2,List!$P:$P,0)),
0,
(COUNTIFS('Project Follow up - Base'!$S$20:$S$96,AK$2,'Project Follow up - Base'!$F$20:$F$96,$C95)
- INDEX(List!$Q:$Q,MATCH(AK$2,List!$P:$P,0)))
* INDEX(List!$R:$R,MATCH(AK$2,List!$P:$P,0)))</f>
        <v>0</v>
      </c>
      <c r="AL95" s="357">
        <f ca="1">IF(
COUNTIFS('Project Follow up - Base'!$S$20:$S$96,AL$2,'Project Follow up - Base'!$F$20:$F$96,$C95)&lt;= INDEX(List!$Q:$Q,MATCH(AL$2,List!$P:$P,0)),
0,
(COUNTIFS('Project Follow up - Base'!$S$20:$S$96,AL$2,'Project Follow up - Base'!$F$20:$F$96,$C95)
- INDEX(List!$Q:$Q,MATCH(AL$2,List!$P:$P,0)))
* INDEX(List!$R:$R,MATCH(AL$2,List!$P:$P,0)))</f>
        <v>0</v>
      </c>
      <c r="AM95" s="357">
        <f ca="1">IF(
COUNTIFS('Project Follow up - Base'!$S$20:$S$96,AM$2,'Project Follow up - Base'!$F$20:$F$96,$C95)&lt;= INDEX(List!$Q:$Q,MATCH(AM$2,List!$P:$P,0)),
0,
(COUNTIFS('Project Follow up - Base'!$S$20:$S$96,AM$2,'Project Follow up - Base'!$F$20:$F$96,$C95)
- INDEX(List!$Q:$Q,MATCH(AM$2,List!$P:$P,0)))
* INDEX(List!$R:$R,MATCH(AM$2,List!$P:$P,0)))</f>
        <v>0</v>
      </c>
      <c r="AN95" s="357">
        <f ca="1">IF(
COUNTIFS('Project Follow up - Base'!$S$20:$S$96,AN$2,'Project Follow up - Base'!$F$20:$F$96,$C95)&lt;= INDEX(List!$Q:$Q,MATCH(AN$2,List!$P:$P,0)),
0,
(COUNTIFS('Project Follow up - Base'!$S$20:$S$96,AN$2,'Project Follow up - Base'!$F$20:$F$96,$C95)
- INDEX(List!$Q:$Q,MATCH(AN$2,List!$P:$P,0)))
* INDEX(List!$R:$R,MATCH(AN$2,List!$P:$P,0)))</f>
        <v>0</v>
      </c>
      <c r="AO95" s="357">
        <f ca="1">IF(
COUNTIFS('Project Follow up - Base'!$S$20:$S$96,AO$2,'Project Follow up - Base'!$F$20:$F$96,$C95)&lt;= INDEX(List!$Q:$Q,MATCH(AO$2,List!$P:$P,0)),
0,
(COUNTIFS('Project Follow up - Base'!$S$20:$S$96,AO$2,'Project Follow up - Base'!$F$20:$F$96,$C95)
- INDEX(List!$Q:$Q,MATCH(AO$2,List!$P:$P,0)))
* INDEX(List!$R:$R,MATCH(AO$2,List!$P:$P,0)))</f>
        <v>0</v>
      </c>
      <c r="AP95" s="357">
        <f ca="1">IF(
COUNTIFS('Project Follow up - Base'!$S$20:$S$96,AP$2,'Project Follow up - Base'!$F$20:$F$96,$C95)&lt;= INDEX(List!$Q:$Q,MATCH(AP$2,List!$P:$P,0)),
0,
(COUNTIFS('Project Follow up - Base'!$S$20:$S$96,AP$2,'Project Follow up - Base'!$F$20:$F$96,$C95)
- INDEX(List!$Q:$Q,MATCH(AP$2,List!$P:$P,0)))
* INDEX(List!$R:$R,MATCH(AP$2,List!$P:$P,0)))</f>
        <v>0</v>
      </c>
      <c r="AQ95" s="357">
        <f ca="1">IF(
COUNTIFS('Project Follow up - Base'!$S$20:$S$96,AQ$2,'Project Follow up - Base'!$F$20:$F$96,$C95)&lt;= INDEX(List!$Q:$Q,MATCH(AQ$2,List!$P:$P,0)),
0,
(COUNTIFS('Project Follow up - Base'!$S$20:$S$96,AQ$2,'Project Follow up - Base'!$F$20:$F$96,$C95)
- INDEX(List!$Q:$Q,MATCH(AQ$2,List!$P:$P,0)))
* INDEX(List!$R:$R,MATCH(AQ$2,List!$P:$P,0)))</f>
        <v>0</v>
      </c>
      <c r="AR95" s="357">
        <f ca="1">IF(
COUNTIFS('Project Follow up - Base'!$S$20:$S$96,AR$2,'Project Follow up - Base'!$F$20:$F$96,$C95)&lt;= INDEX(List!$Q:$Q,MATCH(AR$2,List!$P:$P,0)),
0,
(COUNTIFS('Project Follow up - Base'!$S$20:$S$96,AR$2,'Project Follow up - Base'!$F$20:$F$96,$C95)
- INDEX(List!$Q:$Q,MATCH(AR$2,List!$P:$P,0)))
* INDEX(List!$R:$R,MATCH(AR$2,List!$P:$P,0)))</f>
        <v>0</v>
      </c>
      <c r="AS95" s="357">
        <f ca="1">IF(
COUNTIFS('Project Follow up - Base'!$S$20:$S$96,AS$2,'Project Follow up - Base'!$F$20:$F$96,$C95)&lt;= INDEX(List!$Q:$Q,MATCH(AS$2,List!$P:$P,0)),
0,
(COUNTIFS('Project Follow up - Base'!$S$20:$S$96,AS$2,'Project Follow up - Base'!$F$20:$F$96,$C95)
- INDEX(List!$Q:$Q,MATCH(AS$2,List!$P:$P,0)))
* INDEX(List!$R:$R,MATCH(AS$2,List!$P:$P,0)))</f>
        <v>0</v>
      </c>
      <c r="AT95" s="357">
        <f ca="1">IF(
COUNTIFS('Project Follow up - Base'!$S$20:$S$96,AT$2,'Project Follow up - Base'!$F$20:$F$96,$C95)&lt;= INDEX(List!$Q:$Q,MATCH(AT$2,List!$P:$P,0)),
0,
(COUNTIFS('Project Follow up - Base'!$S$20:$S$96,AT$2,'Project Follow up - Base'!$F$20:$F$96,$C95)
- INDEX(List!$Q:$Q,MATCH(AT$2,List!$P:$P,0)))
* INDEX(List!$R:$R,MATCH(AT$2,List!$P:$P,0)))</f>
        <v>0</v>
      </c>
      <c r="AU95" s="357">
        <f ca="1">IF(
COUNTIFS('Project Follow up - Base'!$S$20:$S$96,AU$2,'Project Follow up - Base'!$F$20:$F$96,$C95)&lt;= INDEX(List!$Q:$Q,MATCH(AU$2,List!$P:$P,0)),
0,
(COUNTIFS('Project Follow up - Base'!$S$20:$S$96,AU$2,'Project Follow up - Base'!$F$20:$F$96,$C95)
- INDEX(List!$Q:$Q,MATCH(AU$2,List!$P:$P,0)))
* INDEX(List!$R:$R,MATCH(AU$2,List!$P:$P,0)))</f>
        <v>0</v>
      </c>
      <c r="AV95" s="357">
        <f ca="1">IF(
COUNTIFS('Project Follow up - Base'!$S$20:$S$96,AV$2,'Project Follow up - Base'!$F$20:$F$96,$C95)&lt;= INDEX(List!$Q:$Q,MATCH(AV$2,List!$P:$P,0)),
0,
(COUNTIFS('Project Follow up - Base'!$S$20:$S$96,AV$2,'Project Follow up - Base'!$F$20:$F$96,$C95)
- INDEX(List!$Q:$Q,MATCH(AV$2,List!$P:$P,0)))
* INDEX(List!$R:$R,MATCH(AV$2,List!$P:$P,0)))</f>
        <v>0</v>
      </c>
      <c r="AW95" s="357">
        <f ca="1">IF(
COUNTIFS('Project Follow up - Base'!$S$20:$S$96,AW$2,'Project Follow up - Base'!$F$20:$F$96,$C95)&lt;= INDEX(List!$Q:$Q,MATCH(AW$2,List!$P:$P,0)),
0,
(COUNTIFS('Project Follow up - Base'!$S$20:$S$96,AW$2,'Project Follow up - Base'!$F$20:$F$96,$C95)
- INDEX(List!$Q:$Q,MATCH(AW$2,List!$P:$P,0)))
* INDEX(List!$R:$R,MATCH(AW$2,List!$P:$P,0)))</f>
        <v>0</v>
      </c>
      <c r="AX95" s="357">
        <f ca="1">IF(
COUNTIFS('Project Follow up - Base'!$S$20:$S$96,AX$2,'Project Follow up - Base'!$F$20:$F$96,$C95)&lt;= INDEX(List!$Q:$Q,MATCH(AX$2,List!$P:$P,0)),
0,
(COUNTIFS('Project Follow up - Base'!$S$20:$S$96,AX$2,'Project Follow up - Base'!$F$20:$F$96,$C95)
- INDEX(List!$Q:$Q,MATCH(AX$2,List!$P:$P,0)))
* INDEX(List!$R:$R,MATCH(AX$2,List!$P:$P,0)))</f>
        <v>0</v>
      </c>
      <c r="AY95" s="357">
        <f ca="1">IF(
COUNTIFS('Project Follow up - Base'!$S$20:$S$96,AY$2,'Project Follow up - Base'!$F$20:$F$96,$C95)&lt;= INDEX(List!$Q:$Q,MATCH(AY$2,List!$P:$P,0)),
0,
(COUNTIFS('Project Follow up - Base'!$S$20:$S$96,AY$2,'Project Follow up - Base'!$F$20:$F$96,$C95)
- INDEX(List!$Q:$Q,MATCH(AY$2,List!$P:$P,0)))
* INDEX(List!$R:$R,MATCH(AY$2,List!$P:$P,0)))</f>
        <v>0</v>
      </c>
      <c r="AZ95" s="357">
        <f ca="1">IF(
COUNTIFS('Project Follow up - Base'!$S$20:$S$96,AZ$2,'Project Follow up - Base'!$F$20:$F$96,$C95)&lt;= INDEX(List!$Q:$Q,MATCH(AZ$2,List!$P:$P,0)),
0,
(COUNTIFS('Project Follow up - Base'!$S$20:$S$96,AZ$2,'Project Follow up - Base'!$F$20:$F$96,$C95)
- INDEX(List!$Q:$Q,MATCH(AZ$2,List!$P:$P,0)))
* INDEX(List!$R:$R,MATCH(AZ$2,List!$P:$P,0)))</f>
        <v>0</v>
      </c>
      <c r="BA95" s="357">
        <f ca="1">IF(
COUNTIFS('Project Follow up - Base'!$S$20:$S$96,BA$2,'Project Follow up - Base'!$F$20:$F$96,$C95)&lt;= INDEX(List!$Q:$Q,MATCH(BA$2,List!$P:$P,0)),
0,
(COUNTIFS('Project Follow up - Base'!$S$20:$S$96,BA$2,'Project Follow up - Base'!$F$20:$F$96,$C95)
- INDEX(List!$Q:$Q,MATCH(BA$2,List!$P:$P,0)))
* INDEX(List!$R:$R,MATCH(BA$2,List!$P:$P,0)))</f>
        <v>0</v>
      </c>
      <c r="BB95" s="357">
        <f ca="1">IF(
COUNTIFS('Project Follow up - Base'!$S$20:$S$96,BB$2,'Project Follow up - Base'!$F$20:$F$96,$C95)&lt;= INDEX(List!$Q:$Q,MATCH(BB$2,List!$P:$P,0)),
0,
(COUNTIFS('Project Follow up - Base'!$S$20:$S$96,BB$2,'Project Follow up - Base'!$F$20:$F$96,$C95)
- INDEX(List!$Q:$Q,MATCH(BB$2,List!$P:$P,0)))
* INDEX(List!$R:$R,MATCH(BB$2,List!$P:$P,0)))</f>
        <v>0</v>
      </c>
      <c r="BC95" s="357">
        <f ca="1">IF(
COUNTIFS('Project Follow up - Base'!$S$20:$S$96,BC$2,'Project Follow up - Base'!$F$20:$F$96,$C95)&lt;= INDEX(List!$Q:$Q,MATCH(BC$2,List!$P:$P,0)),
0,
(COUNTIFS('Project Follow up - Base'!$S$20:$S$96,BC$2,'Project Follow up - Base'!$F$20:$F$96,$C95)
- INDEX(List!$Q:$Q,MATCH(BC$2,List!$P:$P,0)))
* INDEX(List!$R:$R,MATCH(BC$2,List!$P:$P,0)))</f>
        <v>0</v>
      </c>
      <c r="BD95" s="357">
        <f ca="1">IF(
COUNTIFS('Project Follow up - Base'!$S$20:$S$96,BD$2,'Project Follow up - Base'!$F$20:$F$96,$C95)&lt;= INDEX(List!$Q:$Q,MATCH(BD$2,List!$P:$P,0)),
0,
(COUNTIFS('Project Follow up - Base'!$S$20:$S$96,BD$2,'Project Follow up - Base'!$F$20:$F$96,$C95)
- INDEX(List!$Q:$Q,MATCH(BD$2,List!$P:$P,0)))
* INDEX(List!$R:$R,MATCH(BD$2,List!$P:$P,0)))</f>
        <v>0</v>
      </c>
      <c r="BE95" s="357">
        <f ca="1">IF(
COUNTIFS('Project Follow up - Base'!$S$20:$S$96,BE$2,'Project Follow up - Base'!$F$20:$F$96,$C95)&lt;= INDEX(List!$Q:$Q,MATCH(BE$2,List!$P:$P,0)),
0,
(COUNTIFS('Project Follow up - Base'!$S$20:$S$96,BE$2,'Project Follow up - Base'!$F$20:$F$96,$C95)
- INDEX(List!$Q:$Q,MATCH(BE$2,List!$P:$P,0)))
* INDEX(List!$R:$R,MATCH(BE$2,List!$P:$P,0)))</f>
        <v>0</v>
      </c>
      <c r="BF95" s="357">
        <f ca="1">IF(
COUNTIFS('Project Follow up - Base'!$S$20:$S$96,BF$2,'Project Follow up - Base'!$F$20:$F$96,$C95)&lt;= INDEX(List!$Q:$Q,MATCH(BF$2,List!$P:$P,0)),
0,
(COUNTIFS('Project Follow up - Base'!$S$20:$S$96,BF$2,'Project Follow up - Base'!$F$20:$F$96,$C95)
- INDEX(List!$Q:$Q,MATCH(BF$2,List!$P:$P,0)))
* INDEX(List!$R:$R,MATCH(BF$2,List!$P:$P,0)))</f>
        <v>0</v>
      </c>
      <c r="BG95" s="357">
        <f ca="1">IF(
COUNTIFS('Project Follow up - Base'!$S$20:$S$96,BG$2,'Project Follow up - Base'!$F$20:$F$96,$C95)&lt;= INDEX(List!$Q:$Q,MATCH(BG$2,List!$P:$P,0)),
0,
(COUNTIFS('Project Follow up - Base'!$S$20:$S$96,BG$2,'Project Follow up - Base'!$F$20:$F$96,$C95)
- INDEX(List!$Q:$Q,MATCH(BG$2,List!$P:$P,0)))
* INDEX(List!$R:$R,MATCH(BG$2,List!$P:$P,0)))</f>
        <v>0</v>
      </c>
      <c r="BH95" s="357">
        <f ca="1">IF(
COUNTIFS('Project Follow up - Base'!$S$20:$S$96,BH$2,'Project Follow up - Base'!$F$20:$F$96,$C95)&lt;= INDEX(List!$Q:$Q,MATCH(BH$2,List!$P:$P,0)),
0,
(COUNTIFS('Project Follow up - Base'!$S$20:$S$96,BH$2,'Project Follow up - Base'!$F$20:$F$96,$C95)
- INDEX(List!$Q:$Q,MATCH(BH$2,List!$P:$P,0)))
* INDEX(List!$R:$R,MATCH(BH$2,List!$P:$P,0)))</f>
        <v>0</v>
      </c>
      <c r="BI95" s="357">
        <f ca="1">IF(
COUNTIFS('Project Follow up - Base'!$S$20:$S$96,BI$2,'Project Follow up - Base'!$F$20:$F$96,$C95)&lt;= INDEX(List!$Q:$Q,MATCH(BI$2,List!$P:$P,0)),
0,
(COUNTIFS('Project Follow up - Base'!$S$20:$S$96,BI$2,'Project Follow up - Base'!$F$20:$F$96,$C95)
- INDEX(List!$Q:$Q,MATCH(BI$2,List!$P:$P,0)))
* INDEX(List!$R:$R,MATCH(BI$2,List!$P:$P,0)))</f>
        <v>0</v>
      </c>
      <c r="BJ95" s="357">
        <f ca="1">IF(
COUNTIFS('Project Follow up - Base'!$S$20:$S$96,BJ$2,'Project Follow up - Base'!$F$20:$F$96,$C95)&lt;= INDEX(List!$Q:$Q,MATCH(BJ$2,List!$P:$P,0)),
0,
(COUNTIFS('Project Follow up - Base'!$S$20:$S$96,BJ$2,'Project Follow up - Base'!$F$20:$F$96,$C95)
- INDEX(List!$Q:$Q,MATCH(BJ$2,List!$P:$P,0)))
* INDEX(List!$R:$R,MATCH(BJ$2,List!$P:$P,0)))</f>
        <v>0</v>
      </c>
      <c r="BK95" s="357">
        <f ca="1">IF(
COUNTIFS('Project Follow up - Base'!$S$20:$S$96,BK$2,'Project Follow up - Base'!$F$20:$F$96,$C95)&lt;= INDEX(List!$Q:$Q,MATCH(BK$2,List!$P:$P,0)),
0,
(COUNTIFS('Project Follow up - Base'!$S$20:$S$96,BK$2,'Project Follow up - Base'!$F$20:$F$96,$C95)
- INDEX(List!$Q:$Q,MATCH(BK$2,List!$P:$P,0)))
* INDEX(List!$R:$R,MATCH(BK$2,List!$P:$P,0)))</f>
        <v>0</v>
      </c>
      <c r="BL95" s="357">
        <f ca="1">IF(
COUNTIFS('Project Follow up - Base'!$S$20:$S$96,BL$2,'Project Follow up - Base'!$F$20:$F$96,$C95)&lt;= INDEX(List!$Q:$Q,MATCH(BL$2,List!$P:$P,0)),
0,
(COUNTIFS('Project Follow up - Base'!$S$20:$S$96,BL$2,'Project Follow up - Base'!$F$20:$F$96,$C95)
- INDEX(List!$Q:$Q,MATCH(BL$2,List!$P:$P,0)))
* INDEX(List!$R:$R,MATCH(BL$2,List!$P:$P,0)))</f>
        <v>0</v>
      </c>
      <c r="BM95" s="357">
        <f ca="1">IF(
COUNTIFS('Project Follow up - Base'!$S$20:$S$96,BM$2,'Project Follow up - Base'!$F$20:$F$96,$C95)&lt;= INDEX(List!$Q:$Q,MATCH(BM$2,List!$P:$P,0)),
0,
(COUNTIFS('Project Follow up - Base'!$S$20:$S$96,BM$2,'Project Follow up - Base'!$F$20:$F$96,$C95)
- INDEX(List!$Q:$Q,MATCH(BM$2,List!$P:$P,0)))
* INDEX(List!$R:$R,MATCH(BM$2,List!$P:$P,0)))</f>
        <v>0</v>
      </c>
      <c r="BN95" s="357">
        <f ca="1">IF(
COUNTIFS('Project Follow up - Base'!$S$20:$S$96,BN$2,'Project Follow up - Base'!$F$20:$F$96,$C95)&lt;= INDEX(List!$Q:$Q,MATCH(BN$2,List!$P:$P,0)),
0,
(COUNTIFS('Project Follow up - Base'!$S$20:$S$96,BN$2,'Project Follow up - Base'!$F$20:$F$96,$C95)
- INDEX(List!$Q:$Q,MATCH(BN$2,List!$P:$P,0)))
* INDEX(List!$R:$R,MATCH(BN$2,List!$P:$P,0)))</f>
        <v>0</v>
      </c>
      <c r="BO95" s="357">
        <f ca="1">IF(
COUNTIFS('Project Follow up - Base'!$S$20:$S$96,BO$2,'Project Follow up - Base'!$F$20:$F$96,$C95)&lt;= INDEX(List!$Q:$Q,MATCH(BO$2,List!$P:$P,0)),
0,
(COUNTIFS('Project Follow up - Base'!$S$20:$S$96,BO$2,'Project Follow up - Base'!$F$20:$F$96,$C95)
- INDEX(List!$Q:$Q,MATCH(BO$2,List!$P:$P,0)))
* INDEX(List!$R:$R,MATCH(BO$2,List!$P:$P,0)))</f>
        <v>0</v>
      </c>
      <c r="BP95" s="357">
        <f ca="1">IF(
COUNTIFS('Project Follow up - Base'!$S$20:$S$96,BP$2,'Project Follow up - Base'!$F$20:$F$96,$C95)&lt;= INDEX(List!$Q:$Q,MATCH(BP$2,List!$P:$P,0)),
0,
(COUNTIFS('Project Follow up - Base'!$S$20:$S$96,BP$2,'Project Follow up - Base'!$F$20:$F$96,$C95)
- INDEX(List!$Q:$Q,MATCH(BP$2,List!$P:$P,0)))
* INDEX(List!$R:$R,MATCH(BP$2,List!$P:$P,0)))</f>
        <v>0</v>
      </c>
      <c r="BQ95" s="357">
        <f ca="1">IF(
COUNTIFS('Project Follow up - Base'!$S$20:$S$96,BQ$2,'Project Follow up - Base'!$F$20:$F$96,$C95)&lt;= INDEX(List!$Q:$Q,MATCH(BQ$2,List!$P:$P,0)),
0,
(COUNTIFS('Project Follow up - Base'!$S$20:$S$96,BQ$2,'Project Follow up - Base'!$F$20:$F$96,$C95)
- INDEX(List!$Q:$Q,MATCH(BQ$2,List!$P:$P,0)))
* INDEX(List!$R:$R,MATCH(BQ$2,List!$P:$P,0)))</f>
        <v>0</v>
      </c>
      <c r="BR95" s="357">
        <f ca="1">IF(
COUNTIFS('Project Follow up - Base'!$S$20:$S$96,BR$2,'Project Follow up - Base'!$F$20:$F$96,$C95)&lt;= INDEX(List!$Q:$Q,MATCH(BR$2,List!$P:$P,0)),
0,
(COUNTIFS('Project Follow up - Base'!$S$20:$S$96,BR$2,'Project Follow up - Base'!$F$20:$F$96,$C95)
- INDEX(List!$Q:$Q,MATCH(BR$2,List!$P:$P,0)))
* INDEX(List!$R:$R,MATCH(BR$2,List!$P:$P,0)))</f>
        <v>0</v>
      </c>
      <c r="BS95" s="357">
        <f ca="1">IF(
COUNTIFS('Project Follow up - Base'!$S$20:$S$96,BS$2,'Project Follow up - Base'!$F$20:$F$96,$C95)&lt;= INDEX(List!$Q:$Q,MATCH(BS$2,List!$P:$P,0)),
0,
(COUNTIFS('Project Follow up - Base'!$S$20:$S$96,BS$2,'Project Follow up - Base'!$F$20:$F$96,$C95)
- INDEX(List!$Q:$Q,MATCH(BS$2,List!$P:$P,0)))
* INDEX(List!$R:$R,MATCH(BS$2,List!$P:$P,0)))</f>
        <v>0</v>
      </c>
      <c r="BT95" s="357">
        <f ca="1">IF(
COUNTIFS('Project Follow up - Base'!$S$20:$S$96,BT$2,'Project Follow up - Base'!$F$20:$F$96,$C95)&lt;= INDEX(List!$Q:$Q,MATCH(BT$2,List!$P:$P,0)),
0,
(COUNTIFS('Project Follow up - Base'!$S$20:$S$96,BT$2,'Project Follow up - Base'!$F$20:$F$96,$C95)
- INDEX(List!$Q:$Q,MATCH(BT$2,List!$P:$P,0)))
* INDEX(List!$R:$R,MATCH(BT$2,List!$P:$P,0)))</f>
        <v>0</v>
      </c>
      <c r="BU95" s="357">
        <f ca="1">IF(
COUNTIFS('Project Follow up - Base'!$S$20:$S$96,BU$2,'Project Follow up - Base'!$F$20:$F$96,$C95)&lt;= INDEX(List!$Q:$Q,MATCH(BU$2,List!$P:$P,0)),
0,
(COUNTIFS('Project Follow up - Base'!$S$20:$S$96,BU$2,'Project Follow up - Base'!$F$20:$F$96,$C95)
- INDEX(List!$Q:$Q,MATCH(BU$2,List!$P:$P,0)))
* INDEX(List!$R:$R,MATCH(BU$2,List!$P:$P,0)))</f>
        <v>0</v>
      </c>
      <c r="BV95" s="357">
        <f ca="1">IF(
COUNTIFS('Project Follow up - Base'!$S$20:$S$96,BV$2,'Project Follow up - Base'!$F$20:$F$96,$C95)&lt;= INDEX(List!$Q:$Q,MATCH(BV$2,List!$P:$P,0)),
0,
(COUNTIFS('Project Follow up - Base'!$S$20:$S$96,BV$2,'Project Follow up - Base'!$F$20:$F$96,$C95)
- INDEX(List!$Q:$Q,MATCH(BV$2,List!$P:$P,0)))
* INDEX(List!$R:$R,MATCH(BV$2,List!$P:$P,0)))</f>
        <v>0</v>
      </c>
      <c r="BW95" s="357">
        <f ca="1">IF(
COUNTIFS('Project Follow up - Base'!$S$20:$S$96,BW$2,'Project Follow up - Base'!$F$20:$F$96,$C95)&lt;= INDEX(List!$Q:$Q,MATCH(BW$2,List!$P:$P,0)),
0,
(COUNTIFS('Project Follow up - Base'!$S$20:$S$96,BW$2,'Project Follow up - Base'!$F$20:$F$96,$C95)
- INDEX(List!$Q:$Q,MATCH(BW$2,List!$P:$P,0)))
* INDEX(List!$R:$R,MATCH(BW$2,List!$P:$P,0)))</f>
        <v>0</v>
      </c>
      <c r="BX95" s="357">
        <f ca="1">IF(
COUNTIFS('Project Follow up - Base'!$S$20:$S$96,BX$2,'Project Follow up - Base'!$F$20:$F$96,$C95)&lt;= INDEX(List!$Q:$Q,MATCH(BX$2,List!$P:$P,0)),
0,
(COUNTIFS('Project Follow up - Base'!$S$20:$S$96,BX$2,'Project Follow up - Base'!$F$20:$F$96,$C95)
- INDEX(List!$Q:$Q,MATCH(BX$2,List!$P:$P,0)))
* INDEX(List!$R:$R,MATCH(BX$2,List!$P:$P,0)))</f>
        <v>0</v>
      </c>
      <c r="BY95" s="357">
        <f ca="1">IF(
COUNTIFS('Project Follow up - Base'!$S$20:$S$96,BY$2,'Project Follow up - Base'!$F$20:$F$96,$C95)&lt;= INDEX(List!$Q:$Q,MATCH(BY$2,List!$P:$P,0)),
0,
(COUNTIFS('Project Follow up - Base'!$S$20:$S$96,BY$2,'Project Follow up - Base'!$F$20:$F$96,$C95)
- INDEX(List!$Q:$Q,MATCH(BY$2,List!$P:$P,0)))
* INDEX(List!$R:$R,MATCH(BY$2,List!$P:$P,0)))</f>
        <v>0</v>
      </c>
      <c r="BZ95" s="357">
        <f ca="1">IF(
COUNTIFS('Project Follow up - Base'!$S$20:$S$96,BZ$2,'Project Follow up - Base'!$F$20:$F$96,$C95)&lt;= INDEX(List!$Q:$Q,MATCH(BZ$2,List!$P:$P,0)),
0,
(COUNTIFS('Project Follow up - Base'!$S$20:$S$96,BZ$2,'Project Follow up - Base'!$F$20:$F$96,$C95)
- INDEX(List!$Q:$Q,MATCH(BZ$2,List!$P:$P,0)))
* INDEX(List!$R:$R,MATCH(BZ$2,List!$P:$P,0)))</f>
        <v>0</v>
      </c>
      <c r="CA95" s="357">
        <f ca="1">IF(
COUNTIFS('Project Follow up - Base'!$S$20:$S$96,CA$2,'Project Follow up - Base'!$F$20:$F$96,$C95)&lt;= INDEX(List!$Q:$Q,MATCH(CA$2,List!$P:$P,0)),
0,
(COUNTIFS('Project Follow up - Base'!$S$20:$S$96,CA$2,'Project Follow up - Base'!$F$20:$F$96,$C95)
- INDEX(List!$Q:$Q,MATCH(CA$2,List!$P:$P,0)))
* INDEX(List!$R:$R,MATCH(CA$2,List!$P:$P,0)))</f>
        <v>0</v>
      </c>
      <c r="CB95" s="357">
        <f ca="1">IF(
COUNTIFS('Project Follow up - Base'!$S$20:$S$96,CB$2,'Project Follow up - Base'!$F$20:$F$96,$C95)&lt;= INDEX(List!$Q:$Q,MATCH(CB$2,List!$P:$P,0)),
0,
(COUNTIFS('Project Follow up - Base'!$S$20:$S$96,CB$2,'Project Follow up - Base'!$F$20:$F$96,$C95)
- INDEX(List!$Q:$Q,MATCH(CB$2,List!$P:$P,0)))
* INDEX(List!$R:$R,MATCH(CB$2,List!$P:$P,0)))</f>
        <v>0</v>
      </c>
      <c r="CC95" s="357">
        <f ca="1">IF(
COUNTIFS('Project Follow up - Base'!$S$20:$S$96,CC$2,'Project Follow up - Base'!$F$20:$F$96,$C95)&lt;= INDEX(List!$Q:$Q,MATCH(CC$2,List!$P:$P,0)),
0,
(COUNTIFS('Project Follow up - Base'!$S$20:$S$96,CC$2,'Project Follow up - Base'!$F$20:$F$96,$C95)
- INDEX(List!$Q:$Q,MATCH(CC$2,List!$P:$P,0)))
* INDEX(List!$R:$R,MATCH(CC$2,List!$P:$P,0)))</f>
        <v>0</v>
      </c>
      <c r="CD95" s="357">
        <f ca="1">IF(
COUNTIFS('Project Follow up - Base'!$S$20:$S$96,CD$2,'Project Follow up - Base'!$F$20:$F$96,$C95)&lt;= INDEX(List!$Q:$Q,MATCH(CD$2,List!$P:$P,0)),
0,
(COUNTIFS('Project Follow up - Base'!$S$20:$S$96,CD$2,'Project Follow up - Base'!$F$20:$F$96,$C95)
- INDEX(List!$Q:$Q,MATCH(CD$2,List!$P:$P,0)))
* INDEX(List!$R:$R,MATCH(CD$2,List!$P:$P,0)))</f>
        <v>0</v>
      </c>
      <c r="CE95" s="357">
        <f ca="1">IF(
COUNTIFS('Project Follow up - Base'!$S$20:$S$96,CE$2,'Project Follow up - Base'!$F$20:$F$96,$C95)&lt;= INDEX(List!$Q:$Q,MATCH(CE$2,List!$P:$P,0)),
0,
(COUNTIFS('Project Follow up - Base'!$S$20:$S$96,CE$2,'Project Follow up - Base'!$F$20:$F$96,$C95)
- INDEX(List!$Q:$Q,MATCH(CE$2,List!$P:$P,0)))
* INDEX(List!$R:$R,MATCH(CE$2,List!$P:$P,0)))</f>
        <v>0</v>
      </c>
      <c r="CF95" s="357">
        <f ca="1">IF(
COUNTIFS('Project Follow up - Base'!$S$20:$S$96,CF$2,'Project Follow up - Base'!$F$20:$F$96,$C95)&lt;= INDEX(List!$Q:$Q,MATCH(CF$2,List!$P:$P,0)),
0,
(COUNTIFS('Project Follow up - Base'!$S$20:$S$96,CF$2,'Project Follow up - Base'!$F$20:$F$96,$C95)
- INDEX(List!$Q:$Q,MATCH(CF$2,List!$P:$P,0)))
* INDEX(List!$R:$R,MATCH(CF$2,List!$P:$P,0)))</f>
        <v>0</v>
      </c>
      <c r="CG95" s="357">
        <f ca="1">IF(
COUNTIFS('Project Follow up - Base'!$S$20:$S$96,CG$2,'Project Follow up - Base'!$F$20:$F$96,$C95)&lt;= INDEX(List!$Q:$Q,MATCH(CG$2,List!$P:$P,0)),
0,
(COUNTIFS('Project Follow up - Base'!$S$20:$S$96,CG$2,'Project Follow up - Base'!$F$20:$F$96,$C95)
- INDEX(List!$Q:$Q,MATCH(CG$2,List!$P:$P,0)))
* INDEX(List!$R:$R,MATCH(CG$2,List!$P:$P,0)))</f>
        <v>0</v>
      </c>
      <c r="CH95" s="357">
        <f ca="1">IF(
COUNTIFS('Project Follow up - Base'!$S$20:$S$96,CH$2,'Project Follow up - Base'!$F$20:$F$96,$C95)&lt;= INDEX(List!$Q:$Q,MATCH(CH$2,List!$P:$P,0)),
0,
(COUNTIFS('Project Follow up - Base'!$S$20:$S$96,CH$2,'Project Follow up - Base'!$F$20:$F$96,$C95)
- INDEX(List!$Q:$Q,MATCH(CH$2,List!$P:$P,0)))
* INDEX(List!$R:$R,MATCH(CH$2,List!$P:$P,0)))</f>
        <v>0</v>
      </c>
      <c r="CI95" s="357">
        <f ca="1">IF(
COUNTIFS('Project Follow up - Base'!$S$20:$S$96,CI$2,'Project Follow up - Base'!$F$20:$F$96,$C95)&lt;= INDEX(List!$Q:$Q,MATCH(CI$2,List!$P:$P,0)),
0,
(COUNTIFS('Project Follow up - Base'!$S$20:$S$96,CI$2,'Project Follow up - Base'!$F$20:$F$96,$C95)
- INDEX(List!$Q:$Q,MATCH(CI$2,List!$P:$P,0)))
* INDEX(List!$R:$R,MATCH(CI$2,List!$P:$P,0)))</f>
        <v>0</v>
      </c>
      <c r="CJ95" s="357">
        <f ca="1">IF(
COUNTIFS('Project Follow up - Base'!$S$20:$S$96,CJ$2,'Project Follow up - Base'!$F$20:$F$96,$C95)&lt;= INDEX(List!$Q:$Q,MATCH(CJ$2,List!$P:$P,0)),
0,
(COUNTIFS('Project Follow up - Base'!$S$20:$S$96,CJ$2,'Project Follow up - Base'!$F$20:$F$96,$C95)
- INDEX(List!$Q:$Q,MATCH(CJ$2,List!$P:$P,0)))
* INDEX(List!$R:$R,MATCH(CJ$2,List!$P:$P,0)))</f>
        <v>0</v>
      </c>
      <c r="CK95" s="357">
        <f ca="1">IF(
COUNTIFS('Project Follow up - Base'!$S$20:$S$96,CK$2,'Project Follow up - Base'!$F$20:$F$96,$C95)&lt;= INDEX(List!$Q:$Q,MATCH(CK$2,List!$P:$P,0)),
0,
(COUNTIFS('Project Follow up - Base'!$S$20:$S$96,CK$2,'Project Follow up - Base'!$F$20:$F$96,$C95)
- INDEX(List!$Q:$Q,MATCH(CK$2,List!$P:$P,0)))
* INDEX(List!$R:$R,MATCH(CK$2,List!$P:$P,0)))</f>
        <v>0</v>
      </c>
      <c r="CL95" s="357">
        <f ca="1">IF(
COUNTIFS('Project Follow up - Base'!$S$20:$S$96,CL$2,'Project Follow up - Base'!$F$20:$F$96,$C95)&lt;= INDEX(List!$Q:$Q,MATCH(CL$2,List!$P:$P,0)),
0,
(COUNTIFS('Project Follow up - Base'!$S$20:$S$96,CL$2,'Project Follow up - Base'!$F$20:$F$96,$C95)
- INDEX(List!$Q:$Q,MATCH(CL$2,List!$P:$P,0)))
* INDEX(List!$R:$R,MATCH(CL$2,List!$P:$P,0)))</f>
        <v>0</v>
      </c>
      <c r="CM95" s="357">
        <f ca="1">IF(
COUNTIFS('Project Follow up - Base'!$S$20:$S$96,CM$2,'Project Follow up - Base'!$F$20:$F$96,$C95)&lt;= INDEX(List!$Q:$Q,MATCH(CM$2,List!$P:$P,0)),
0,
(COUNTIFS('Project Follow up - Base'!$S$20:$S$96,CM$2,'Project Follow up - Base'!$F$20:$F$96,$C95)
- INDEX(List!$Q:$Q,MATCH(CM$2,List!$P:$P,0)))
* INDEX(List!$R:$R,MATCH(CM$2,List!$P:$P,0)))</f>
        <v>0</v>
      </c>
      <c r="CN95" s="357">
        <f ca="1">IF(
COUNTIFS('Project Follow up - Base'!$S$20:$S$96,CN$2,'Project Follow up - Base'!$F$20:$F$96,$C95)&lt;= INDEX(List!$Q:$Q,MATCH(CN$2,List!$P:$P,0)),
0,
(COUNTIFS('Project Follow up - Base'!$S$20:$S$96,CN$2,'Project Follow up - Base'!$F$20:$F$96,$C95)
- INDEX(List!$Q:$Q,MATCH(CN$2,List!$P:$P,0)))
* INDEX(List!$R:$R,MATCH(CN$2,List!$P:$P,0)))</f>
        <v>0</v>
      </c>
      <c r="CO95" s="357">
        <f ca="1">IF(
COUNTIFS('Project Follow up - Base'!$S$20:$S$96,CO$2,'Project Follow up - Base'!$F$20:$F$96,$C95)&lt;= INDEX(List!$Q:$Q,MATCH(CO$2,List!$P:$P,0)),
0,
(COUNTIFS('Project Follow up - Base'!$S$20:$S$96,CO$2,'Project Follow up - Base'!$F$20:$F$96,$C95)
- INDEX(List!$Q:$Q,MATCH(CO$2,List!$P:$P,0)))
* INDEX(List!$R:$R,MATCH(CO$2,List!$P:$P,0)))</f>
        <v>0</v>
      </c>
      <c r="CP95" s="357">
        <f ca="1">IF(
COUNTIFS('Project Follow up - Base'!$S$20:$S$96,CP$2,'Project Follow up - Base'!$F$20:$F$96,$C95)&lt;= INDEX(List!$Q:$Q,MATCH(CP$2,List!$P:$P,0)),
0,
(COUNTIFS('Project Follow up - Base'!$S$20:$S$96,CP$2,'Project Follow up - Base'!$F$20:$F$96,$C95)
- INDEX(List!$Q:$Q,MATCH(CP$2,List!$P:$P,0)))
* INDEX(List!$R:$R,MATCH(CP$2,List!$P:$P,0)))</f>
        <v>0</v>
      </c>
      <c r="CQ95" s="357">
        <f ca="1">IF(
COUNTIFS('Project Follow up - Base'!$S$20:$S$96,CQ$2,'Project Follow up - Base'!$F$20:$F$96,$C95)&lt;= INDEX(List!$Q:$Q,MATCH(CQ$2,List!$P:$P,0)),
0,
(COUNTIFS('Project Follow up - Base'!$S$20:$S$96,CQ$2,'Project Follow up - Base'!$F$20:$F$96,$C95)
- INDEX(List!$Q:$Q,MATCH(CQ$2,List!$P:$P,0)))
* INDEX(List!$R:$R,MATCH(CQ$2,List!$P:$P,0)))</f>
        <v>0</v>
      </c>
      <c r="CR95" s="357">
        <f ca="1">IF(
COUNTIFS('Project Follow up - Base'!$S$20:$S$96,CR$2,'Project Follow up - Base'!$F$20:$F$96,$C95)&lt;= INDEX(List!$Q:$Q,MATCH(CR$2,List!$P:$P,0)),
0,
(COUNTIFS('Project Follow up - Base'!$S$20:$S$96,CR$2,'Project Follow up - Base'!$F$20:$F$96,$C95)
- INDEX(List!$Q:$Q,MATCH(CR$2,List!$P:$P,0)))
* INDEX(List!$R:$R,MATCH(CR$2,List!$P:$P,0)))</f>
        <v>0</v>
      </c>
      <c r="CS95" s="357">
        <f ca="1">IF(
COUNTIFS('Project Follow up - Base'!$S$20:$S$96,CS$2,'Project Follow up - Base'!$F$20:$F$96,$C95)&lt;= INDEX(List!$Q:$Q,MATCH(CS$2,List!$P:$P,0)),
0,
(COUNTIFS('Project Follow up - Base'!$S$20:$S$96,CS$2,'Project Follow up - Base'!$F$20:$F$96,$C95)
- INDEX(List!$Q:$Q,MATCH(CS$2,List!$P:$P,0)))
* INDEX(List!$R:$R,MATCH(CS$2,List!$P:$P,0)))</f>
        <v>0</v>
      </c>
      <c r="CT95" s="357">
        <f ca="1">IF(
COUNTIFS('Project Follow up - Base'!$S$20:$S$96,CT$2,'Project Follow up - Base'!$F$20:$F$96,$C95)&lt;= INDEX(List!$Q:$Q,MATCH(CT$2,List!$P:$P,0)),
0,
(COUNTIFS('Project Follow up - Base'!$S$20:$S$96,CT$2,'Project Follow up - Base'!$F$20:$F$96,$C95)
- INDEX(List!$Q:$Q,MATCH(CT$2,List!$P:$P,0)))
* INDEX(List!$R:$R,MATCH(CT$2,List!$P:$P,0)))</f>
        <v>0</v>
      </c>
      <c r="CU95" s="357">
        <f ca="1">IF(
COUNTIFS('Project Follow up - Base'!$S$20:$S$96,CU$2,'Project Follow up - Base'!$F$20:$F$96,$C95)&lt;= INDEX(List!$Q:$Q,MATCH(CU$2,List!$P:$P,0)),
0,
(COUNTIFS('Project Follow up - Base'!$S$20:$S$96,CU$2,'Project Follow up - Base'!$F$20:$F$96,$C95)
- INDEX(List!$Q:$Q,MATCH(CU$2,List!$P:$P,0)))
* INDEX(List!$R:$R,MATCH(CU$2,List!$P:$P,0)))</f>
        <v>0</v>
      </c>
      <c r="CV95" s="357">
        <f ca="1">IF(
COUNTIFS('Project Follow up - Base'!$S$20:$S$96,CV$2,'Project Follow up - Base'!$F$20:$F$96,$C95)&lt;= INDEX(List!$Q:$Q,MATCH(CV$2,List!$P:$P,0)),
0,
(COUNTIFS('Project Follow up - Base'!$S$20:$S$96,CV$2,'Project Follow up - Base'!$F$20:$F$96,$C95)
- INDEX(List!$Q:$Q,MATCH(CV$2,List!$P:$P,0)))
* INDEX(List!$R:$R,MATCH(CV$2,List!$P:$P,0)))</f>
        <v>0</v>
      </c>
      <c r="CW95" s="357">
        <f ca="1">IF(
COUNTIFS('Project Follow up - Base'!$S$20:$S$96,CW$2,'Project Follow up - Base'!$F$20:$F$96,$C95)&lt;= INDEX(List!$Q:$Q,MATCH(CW$2,List!$P:$P,0)),
0,
(COUNTIFS('Project Follow up - Base'!$S$20:$S$96,CW$2,'Project Follow up - Base'!$F$20:$F$96,$C95)
- INDEX(List!$Q:$Q,MATCH(CW$2,List!$P:$P,0)))
* INDEX(List!$R:$R,MATCH(CW$2,List!$P:$P,0)))</f>
        <v>0</v>
      </c>
      <c r="CX95" s="357">
        <f ca="1">IF(
COUNTIFS('Project Follow up - Base'!$S$20:$S$96,CX$2,'Project Follow up - Base'!$F$20:$F$96,$C95)&lt;= INDEX(List!$Q:$Q,MATCH(CX$2,List!$P:$P,0)),
0,
(COUNTIFS('Project Follow up - Base'!$S$20:$S$96,CX$2,'Project Follow up - Base'!$F$20:$F$96,$C95)
- INDEX(List!$Q:$Q,MATCH(CX$2,List!$P:$P,0)))
* INDEX(List!$R:$R,MATCH(CX$2,List!$P:$P,0)))</f>
        <v>0</v>
      </c>
      <c r="CY95" s="357">
        <f ca="1">IF(
COUNTIFS('Project Follow up - Base'!$S$20:$S$96,CY$2,'Project Follow up - Base'!$F$20:$F$96,$C95)&lt;= INDEX(List!$Q:$Q,MATCH(CY$2,List!$P:$P,0)),
0,
(COUNTIFS('Project Follow up - Base'!$S$20:$S$96,CY$2,'Project Follow up - Base'!$F$20:$F$96,$C95)
- INDEX(List!$Q:$Q,MATCH(CY$2,List!$P:$P,0)))
* INDEX(List!$R:$R,MATCH(CY$2,List!$P:$P,0)))</f>
        <v>0</v>
      </c>
      <c r="CZ95" s="357">
        <f ca="1">IF(
COUNTIFS('Project Follow up - Base'!$S$20:$S$96,CZ$2,'Project Follow up - Base'!$F$20:$F$96,$C95)&lt;= INDEX(List!$Q:$Q,MATCH(CZ$2,List!$P:$P,0)),
0,
(COUNTIFS('Project Follow up - Base'!$S$20:$S$96,CZ$2,'Project Follow up - Base'!$F$20:$F$96,$C95)
- INDEX(List!$Q:$Q,MATCH(CZ$2,List!$P:$P,0)))
* INDEX(List!$R:$R,MATCH(CZ$2,List!$P:$P,0)))</f>
        <v>0</v>
      </c>
      <c r="DA95" s="357">
        <f ca="1">IF(
COUNTIFS('Project Follow up - Base'!$S$20:$S$96,DA$2,'Project Follow up - Base'!$F$20:$F$96,$C95)&lt;= INDEX(List!$Q:$Q,MATCH(DA$2,List!$P:$P,0)),
0,
(COUNTIFS('Project Follow up - Base'!$S$20:$S$96,DA$2,'Project Follow up - Base'!$F$20:$F$96,$C95)
- INDEX(List!$Q:$Q,MATCH(DA$2,List!$P:$P,0)))
* INDEX(List!$R:$R,MATCH(DA$2,List!$P:$P,0)))</f>
        <v>0</v>
      </c>
      <c r="DB95" s="357">
        <f ca="1">IF(
COUNTIFS('Project Follow up - Base'!$S$20:$S$96,DB$2,'Project Follow up - Base'!$F$20:$F$96,$C95)&lt;= INDEX(List!$Q:$Q,MATCH(DB$2,List!$P:$P,0)),
0,
(COUNTIFS('Project Follow up - Base'!$S$20:$S$96,DB$2,'Project Follow up - Base'!$F$20:$F$96,$C95)
- INDEX(List!$Q:$Q,MATCH(DB$2,List!$P:$P,0)))
* INDEX(List!$R:$R,MATCH(DB$2,List!$P:$P,0)))</f>
        <v>0</v>
      </c>
    </row>
    <row r="96" spans="1:106" x14ac:dyDescent="0.2">
      <c r="A96" s="353">
        <f>COUNTIF('Project Follow up - Base'!$F$20:$F$96,C96)</f>
        <v>0</v>
      </c>
      <c r="B96" s="353">
        <f>'Employees Summary'!B97</f>
        <v>0</v>
      </c>
      <c r="C96" s="353">
        <f>'Employees Summary'!C97</f>
        <v>0</v>
      </c>
      <c r="D96" s="354" t="str">
        <f>IF(C96=0,"", IF(A96&gt;0,1-(G96*[1]KPI!$C$3)-(H96*[1]KPI!$C$4),""))</f>
        <v/>
      </c>
      <c r="E96" s="365" t="str">
        <f>IF(OR(C96='Project Follow up - Base'!$D$17,C96='Project Follow up - Base'!$D$38,C96='Project Follow up - Base'!$D$74), IF(SUMIF(B:B,B96,A:A)=0,"", AVERAGEIF(B:B,B96,D:D)),"")</f>
        <v/>
      </c>
      <c r="F96" s="366">
        <f>SUMIF('Project Follow up - Base'!$F$20:$F$102,'Employees KPIs'!C96,'Project Follow up - Base'!$AA$20:$AA$102)</f>
        <v>0</v>
      </c>
      <c r="G96" s="355">
        <f>IF( F96=0,
   0,
   IF(
     F96-
     [1]KPI!$F$3
     &lt;0,0,
     F96-
     [1]KPI!$F$3
    )*
     [1]KPI!$G$3
)</f>
        <v>0</v>
      </c>
      <c r="H96" s="355">
        <f t="shared" ca="1" si="1"/>
        <v>0</v>
      </c>
      <c r="I96" s="356">
        <f ca="1">IF(
COUNTIFS('Project Follow up - Base'!$S$20:$S$96,I$2,'Project Follow up - Base'!$F$20:$F$96,$C96)&lt;= INDEX(List!$Q:$Q,MATCH(I$2,List!$P:$P,0)),
0,
(COUNTIFS('Project Follow up - Base'!$S$20:$S$96,I$2,'Project Follow up - Base'!$F$20:$F$96,$C96)
- INDEX(List!$Q:$Q,MATCH(I$2,List!$P:$P,0)))
* INDEX(List!$R:$R,MATCH(I$2,List!$P:$P,0)))</f>
        <v>0</v>
      </c>
      <c r="J96" s="357">
        <f ca="1">IF(
COUNTIFS('Project Follow up - Base'!$S$20:$S$96,J$2,'Project Follow up - Base'!$F$20:$F$96,$C96)&lt;= INDEX(List!$Q:$Q,MATCH(J$2,List!$P:$P,0)),
0,
(COUNTIFS('Project Follow up - Base'!$S$20:$S$96,J$2,'Project Follow up - Base'!$F$20:$F$96,$C96)
- INDEX(List!$Q:$Q,MATCH(J$2,List!$P:$P,0)))
* INDEX(List!$R:$R,MATCH(J$2,List!$P:$P,0)))</f>
        <v>0</v>
      </c>
      <c r="K96" s="357">
        <f ca="1">IF(
COUNTIFS('Project Follow up - Base'!$S$20:$S$96,K$2,'Project Follow up - Base'!$F$20:$F$96,$C96)&lt;= INDEX(List!$Q:$Q,MATCH(K$2,List!$P:$P,0)),
0,
(COUNTIFS('Project Follow up - Base'!$S$20:$S$96,K$2,'Project Follow up - Base'!$F$20:$F$96,$C96)
- INDEX(List!$Q:$Q,MATCH(K$2,List!$P:$P,0)))
* INDEX(List!$R:$R,MATCH(K$2,List!$P:$P,0)))</f>
        <v>0</v>
      </c>
      <c r="L96" s="357">
        <f ca="1">IF(
COUNTIFS('Project Follow up - Base'!$S$20:$S$96,L$2,'Project Follow up - Base'!$F$20:$F$96,$C96)&lt;= INDEX(List!$Q:$Q,MATCH(L$2,List!$P:$P,0)),
0,
(COUNTIFS('Project Follow up - Base'!$S$20:$S$96,L$2,'Project Follow up - Base'!$F$20:$F$96,$C96)
- INDEX(List!$Q:$Q,MATCH(L$2,List!$P:$P,0)))
* INDEX(List!$R:$R,MATCH(L$2,List!$P:$P,0)))</f>
        <v>0</v>
      </c>
      <c r="M96" s="357">
        <f ca="1">IF(
COUNTIFS('Project Follow up - Base'!$S$20:$S$96,M$2,'Project Follow up - Base'!$F$20:$F$96,$C96)&lt;= INDEX(List!$Q:$Q,MATCH(M$2,List!$P:$P,0)),
0,
(COUNTIFS('Project Follow up - Base'!$S$20:$S$96,M$2,'Project Follow up - Base'!$F$20:$F$96,$C96)
- INDEX(List!$Q:$Q,MATCH(M$2,List!$P:$P,0)))
* INDEX(List!$R:$R,MATCH(M$2,List!$P:$P,0)))</f>
        <v>0</v>
      </c>
      <c r="N96" s="357">
        <f ca="1">IF(
COUNTIFS('Project Follow up - Base'!$S$20:$S$96,N$2,'Project Follow up - Base'!$F$20:$F$96,$C96)&lt;= INDEX(List!$Q:$Q,MATCH(N$2,List!$P:$P,0)),
0,
(COUNTIFS('Project Follow up - Base'!$S$20:$S$96,N$2,'Project Follow up - Base'!$F$20:$F$96,$C96)
- INDEX(List!$Q:$Q,MATCH(N$2,List!$P:$P,0)))
* INDEX(List!$R:$R,MATCH(N$2,List!$P:$P,0)))</f>
        <v>0</v>
      </c>
      <c r="O96" s="357">
        <f ca="1">IF(
COUNTIFS('Project Follow up - Base'!$S$20:$S$96,O$2,'Project Follow up - Base'!$F$20:$F$96,$C96)&lt;= INDEX(List!$Q:$Q,MATCH(O$2,List!$P:$P,0)),
0,
(COUNTIFS('Project Follow up - Base'!$S$20:$S$96,O$2,'Project Follow up - Base'!$F$20:$F$96,$C96)
- INDEX(List!$Q:$Q,MATCH(O$2,List!$P:$P,0)))
* INDEX(List!$R:$R,MATCH(O$2,List!$P:$P,0)))</f>
        <v>0</v>
      </c>
      <c r="P96" s="357">
        <f ca="1">IF(
COUNTIFS('Project Follow up - Base'!$S$20:$S$96,P$2,'Project Follow up - Base'!$F$20:$F$96,$C96)&lt;= INDEX(List!$Q:$Q,MATCH(P$2,List!$P:$P,0)),
0,
(COUNTIFS('Project Follow up - Base'!$S$20:$S$96,P$2,'Project Follow up - Base'!$F$20:$F$96,$C96)
- INDEX(List!$Q:$Q,MATCH(P$2,List!$P:$P,0)))
* INDEX(List!$R:$R,MATCH(P$2,List!$P:$P,0)))</f>
        <v>0</v>
      </c>
      <c r="Q96" s="357">
        <f ca="1">IF(
COUNTIFS('Project Follow up - Base'!$S$20:$S$96,Q$2,'Project Follow up - Base'!$F$20:$F$96,$C96)&lt;= INDEX(List!$Q:$Q,MATCH(Q$2,List!$P:$P,0)),
0,
(COUNTIFS('Project Follow up - Base'!$S$20:$S$96,Q$2,'Project Follow up - Base'!$F$20:$F$96,$C96)
- INDEX(List!$Q:$Q,MATCH(Q$2,List!$P:$P,0)))
* INDEX(List!$R:$R,MATCH(Q$2,List!$P:$P,0)))</f>
        <v>0</v>
      </c>
      <c r="R96" s="357">
        <f ca="1">IF(
COUNTIFS('Project Follow up - Base'!$S$20:$S$96,R$2,'Project Follow up - Base'!$F$20:$F$96,$C96)&lt;= INDEX(List!$Q:$Q,MATCH(R$2,List!$P:$P,0)),
0,
(COUNTIFS('Project Follow up - Base'!$S$20:$S$96,R$2,'Project Follow up - Base'!$F$20:$F$96,$C96)
- INDEX(List!$Q:$Q,MATCH(R$2,List!$P:$P,0)))
* INDEX(List!$R:$R,MATCH(R$2,List!$P:$P,0)))</f>
        <v>0</v>
      </c>
      <c r="S96" s="357">
        <f ca="1">IF(
COUNTIFS('Project Follow up - Base'!$S$20:$S$96,S$2,'Project Follow up - Base'!$F$20:$F$96,$C96)&lt;= INDEX(List!$Q:$Q,MATCH(S$2,List!$P:$P,0)),
0,
(COUNTIFS('Project Follow up - Base'!$S$20:$S$96,S$2,'Project Follow up - Base'!$F$20:$F$96,$C96)
- INDEX(List!$Q:$Q,MATCH(S$2,List!$P:$P,0)))
* INDEX(List!$R:$R,MATCH(S$2,List!$P:$P,0)))</f>
        <v>0</v>
      </c>
      <c r="T96" s="357">
        <f ca="1">IF(
COUNTIFS('Project Follow up - Base'!$S$20:$S$96,T$2,'Project Follow up - Base'!$F$20:$F$96,$C96)&lt;= INDEX(List!$Q:$Q,MATCH(T$2,List!$P:$P,0)),
0,
(COUNTIFS('Project Follow up - Base'!$S$20:$S$96,T$2,'Project Follow up - Base'!$F$20:$F$96,$C96)
- INDEX(List!$Q:$Q,MATCH(T$2,List!$P:$P,0)))
* INDEX(List!$R:$R,MATCH(T$2,List!$P:$P,0)))</f>
        <v>0</v>
      </c>
      <c r="U96" s="357">
        <f ca="1">IF(
COUNTIFS('Project Follow up - Base'!$S$20:$S$96,U$2,'Project Follow up - Base'!$F$20:$F$96,$C96)&lt;= INDEX(List!$Q:$Q,MATCH(U$2,List!$P:$P,0)),
0,
(COUNTIFS('Project Follow up - Base'!$S$20:$S$96,U$2,'Project Follow up - Base'!$F$20:$F$96,$C96)
- INDEX(List!$Q:$Q,MATCH(U$2,List!$P:$P,0)))
* INDEX(List!$R:$R,MATCH(U$2,List!$P:$P,0)))</f>
        <v>0</v>
      </c>
      <c r="V96" s="357">
        <f ca="1">IF(
COUNTIFS('Project Follow up - Base'!$S$20:$S$96,V$2,'Project Follow up - Base'!$F$20:$F$96,$C96)&lt;= INDEX(List!$Q:$Q,MATCH(V$2,List!$P:$P,0)),
0,
(COUNTIFS('Project Follow up - Base'!$S$20:$S$96,V$2,'Project Follow up - Base'!$F$20:$F$96,$C96)
- INDEX(List!$Q:$Q,MATCH(V$2,List!$P:$P,0)))
* INDEX(List!$R:$R,MATCH(V$2,List!$P:$P,0)))</f>
        <v>0</v>
      </c>
      <c r="W96" s="357">
        <f ca="1">IF(
COUNTIFS('Project Follow up - Base'!$S$20:$S$96,W$2,'Project Follow up - Base'!$F$20:$F$96,$C96)&lt;= INDEX(List!$Q:$Q,MATCH(W$2,List!$P:$P,0)),
0,
(COUNTIFS('Project Follow up - Base'!$S$20:$S$96,W$2,'Project Follow up - Base'!$F$20:$F$96,$C96)
- INDEX(List!$Q:$Q,MATCH(W$2,List!$P:$P,0)))
* INDEX(List!$R:$R,MATCH(W$2,List!$P:$P,0)))</f>
        <v>0</v>
      </c>
      <c r="X96" s="357">
        <f ca="1">IF(
COUNTIFS('Project Follow up - Base'!$S$20:$S$96,X$2,'Project Follow up - Base'!$F$20:$F$96,$C96)&lt;= INDEX(List!$Q:$Q,MATCH(X$2,List!$P:$P,0)),
0,
(COUNTIFS('Project Follow up - Base'!$S$20:$S$96,X$2,'Project Follow up - Base'!$F$20:$F$96,$C96)
- INDEX(List!$Q:$Q,MATCH(X$2,List!$P:$P,0)))
* INDEX(List!$R:$R,MATCH(X$2,List!$P:$P,0)))</f>
        <v>0</v>
      </c>
      <c r="Y96" s="357">
        <f ca="1">IF(
COUNTIFS('Project Follow up - Base'!$S$20:$S$96,Y$2,'Project Follow up - Base'!$F$20:$F$96,$C96)&lt;= INDEX(List!$Q:$Q,MATCH(Y$2,List!$P:$P,0)),
0,
(COUNTIFS('Project Follow up - Base'!$S$20:$S$96,Y$2,'Project Follow up - Base'!$F$20:$F$96,$C96)
- INDEX(List!$Q:$Q,MATCH(Y$2,List!$P:$P,0)))
* INDEX(List!$R:$R,MATCH(Y$2,List!$P:$P,0)))</f>
        <v>0</v>
      </c>
      <c r="Z96" s="357">
        <f ca="1">IF(
COUNTIFS('Project Follow up - Base'!$S$20:$S$96,Z$2,'Project Follow up - Base'!$F$20:$F$96,$C96)&lt;= INDEX(List!$Q:$Q,MATCH(Z$2,List!$P:$P,0)),
0,
(COUNTIFS('Project Follow up - Base'!$S$20:$S$96,Z$2,'Project Follow up - Base'!$F$20:$F$96,$C96)
- INDEX(List!$Q:$Q,MATCH(Z$2,List!$P:$P,0)))
* INDEX(List!$R:$R,MATCH(Z$2,List!$P:$P,0)))</f>
        <v>0</v>
      </c>
      <c r="AA96" s="357">
        <f ca="1">IF(
COUNTIFS('Project Follow up - Base'!$S$20:$S$96,AA$2,'Project Follow up - Base'!$F$20:$F$96,$C96)&lt;= INDEX(List!$Q:$Q,MATCH(AA$2,List!$P:$P,0)),
0,
(COUNTIFS('Project Follow up - Base'!$S$20:$S$96,AA$2,'Project Follow up - Base'!$F$20:$F$96,$C96)
- INDEX(List!$Q:$Q,MATCH(AA$2,List!$P:$P,0)))
* INDEX(List!$R:$R,MATCH(AA$2,List!$P:$P,0)))</f>
        <v>0</v>
      </c>
      <c r="AB96" s="357">
        <f ca="1">IF(
COUNTIFS('Project Follow up - Base'!$S$20:$S$96,AB$2,'Project Follow up - Base'!$F$20:$F$96,$C96)&lt;= INDEX(List!$Q:$Q,MATCH(AB$2,List!$P:$P,0)),
0,
(COUNTIFS('Project Follow up - Base'!$S$20:$S$96,AB$2,'Project Follow up - Base'!$F$20:$F$96,$C96)
- INDEX(List!$Q:$Q,MATCH(AB$2,List!$P:$P,0)))
* INDEX(List!$R:$R,MATCH(AB$2,List!$P:$P,0)))</f>
        <v>0</v>
      </c>
      <c r="AC96" s="357">
        <f ca="1">IF(
COUNTIFS('Project Follow up - Base'!$S$20:$S$96,AC$2,'Project Follow up - Base'!$F$20:$F$96,$C96)&lt;= INDEX(List!$Q:$Q,MATCH(AC$2,List!$P:$P,0)),
0,
(COUNTIFS('Project Follow up - Base'!$S$20:$S$96,AC$2,'Project Follow up - Base'!$F$20:$F$96,$C96)
- INDEX(List!$Q:$Q,MATCH(AC$2,List!$P:$P,0)))
* INDEX(List!$R:$R,MATCH(AC$2,List!$P:$P,0)))</f>
        <v>0</v>
      </c>
      <c r="AD96" s="357">
        <f ca="1">IF(
COUNTIFS('Project Follow up - Base'!$S$20:$S$96,AD$2,'Project Follow up - Base'!$F$20:$F$96,$C96)&lt;= INDEX(List!$Q:$Q,MATCH(AD$2,List!$P:$P,0)),
0,
(COUNTIFS('Project Follow up - Base'!$S$20:$S$96,AD$2,'Project Follow up - Base'!$F$20:$F$96,$C96)
- INDEX(List!$Q:$Q,MATCH(AD$2,List!$P:$P,0)))
* INDEX(List!$R:$R,MATCH(AD$2,List!$P:$P,0)))</f>
        <v>0</v>
      </c>
      <c r="AE96" s="357">
        <f ca="1">IF(
COUNTIFS('Project Follow up - Base'!$S$20:$S$96,AE$2,'Project Follow up - Base'!$F$20:$F$96,$C96)&lt;= INDEX(List!$Q:$Q,MATCH(AE$2,List!$P:$P,0)),
0,
(COUNTIFS('Project Follow up - Base'!$S$20:$S$96,AE$2,'Project Follow up - Base'!$F$20:$F$96,$C96)
- INDEX(List!$Q:$Q,MATCH(AE$2,List!$P:$P,0)))
* INDEX(List!$R:$R,MATCH(AE$2,List!$P:$P,0)))</f>
        <v>0</v>
      </c>
      <c r="AF96" s="357">
        <f ca="1">IF(
COUNTIFS('Project Follow up - Base'!$S$20:$S$96,AF$2,'Project Follow up - Base'!$F$20:$F$96,$C96)&lt;= INDEX(List!$Q:$Q,MATCH(AF$2,List!$P:$P,0)),
0,
(COUNTIFS('Project Follow up - Base'!$S$20:$S$96,AF$2,'Project Follow up - Base'!$F$20:$F$96,$C96)
- INDEX(List!$Q:$Q,MATCH(AF$2,List!$P:$P,0)))
* INDEX(List!$R:$R,MATCH(AF$2,List!$P:$P,0)))</f>
        <v>0</v>
      </c>
      <c r="AG96" s="357">
        <f ca="1">IF(
COUNTIFS('Project Follow up - Base'!$S$20:$S$96,AG$2,'Project Follow up - Base'!$F$20:$F$96,$C96)&lt;= INDEX(List!$Q:$Q,MATCH(AG$2,List!$P:$P,0)),
0,
(COUNTIFS('Project Follow up - Base'!$S$20:$S$96,AG$2,'Project Follow up - Base'!$F$20:$F$96,$C96)
- INDEX(List!$Q:$Q,MATCH(AG$2,List!$P:$P,0)))
* INDEX(List!$R:$R,MATCH(AG$2,List!$P:$P,0)))</f>
        <v>0</v>
      </c>
      <c r="AH96" s="357">
        <f ca="1">IF(
COUNTIFS('Project Follow up - Base'!$S$20:$S$96,AH$2,'Project Follow up - Base'!$F$20:$F$96,$C96)&lt;= INDEX(List!$Q:$Q,MATCH(AH$2,List!$P:$P,0)),
0,
(COUNTIFS('Project Follow up - Base'!$S$20:$S$96,AH$2,'Project Follow up - Base'!$F$20:$F$96,$C96)
- INDEX(List!$Q:$Q,MATCH(AH$2,List!$P:$P,0)))
* INDEX(List!$R:$R,MATCH(AH$2,List!$P:$P,0)))</f>
        <v>0</v>
      </c>
      <c r="AI96" s="357">
        <f ca="1">IF(
COUNTIFS('Project Follow up - Base'!$S$20:$S$96,AI$2,'Project Follow up - Base'!$F$20:$F$96,$C96)&lt;= INDEX(List!$Q:$Q,MATCH(AI$2,List!$P:$P,0)),
0,
(COUNTIFS('Project Follow up - Base'!$S$20:$S$96,AI$2,'Project Follow up - Base'!$F$20:$F$96,$C96)
- INDEX(List!$Q:$Q,MATCH(AI$2,List!$P:$P,0)))
* INDEX(List!$R:$R,MATCH(AI$2,List!$P:$P,0)))</f>
        <v>0</v>
      </c>
      <c r="AJ96" s="357">
        <f ca="1">IF(
COUNTIFS('Project Follow up - Base'!$S$20:$S$96,AJ$2,'Project Follow up - Base'!$F$20:$F$96,$C96)&lt;= INDEX(List!$Q:$Q,MATCH(AJ$2,List!$P:$P,0)),
0,
(COUNTIFS('Project Follow up - Base'!$S$20:$S$96,AJ$2,'Project Follow up - Base'!$F$20:$F$96,$C96)
- INDEX(List!$Q:$Q,MATCH(AJ$2,List!$P:$P,0)))
* INDEX(List!$R:$R,MATCH(AJ$2,List!$P:$P,0)))</f>
        <v>0</v>
      </c>
      <c r="AK96" s="357">
        <f ca="1">IF(
COUNTIFS('Project Follow up - Base'!$S$20:$S$96,AK$2,'Project Follow up - Base'!$F$20:$F$96,$C96)&lt;= INDEX(List!$Q:$Q,MATCH(AK$2,List!$P:$P,0)),
0,
(COUNTIFS('Project Follow up - Base'!$S$20:$S$96,AK$2,'Project Follow up - Base'!$F$20:$F$96,$C96)
- INDEX(List!$Q:$Q,MATCH(AK$2,List!$P:$P,0)))
* INDEX(List!$R:$R,MATCH(AK$2,List!$P:$P,0)))</f>
        <v>0</v>
      </c>
      <c r="AL96" s="357">
        <f ca="1">IF(
COUNTIFS('Project Follow up - Base'!$S$20:$S$96,AL$2,'Project Follow up - Base'!$F$20:$F$96,$C96)&lt;= INDEX(List!$Q:$Q,MATCH(AL$2,List!$P:$P,0)),
0,
(COUNTIFS('Project Follow up - Base'!$S$20:$S$96,AL$2,'Project Follow up - Base'!$F$20:$F$96,$C96)
- INDEX(List!$Q:$Q,MATCH(AL$2,List!$P:$P,0)))
* INDEX(List!$R:$R,MATCH(AL$2,List!$P:$P,0)))</f>
        <v>0</v>
      </c>
      <c r="AM96" s="357">
        <f ca="1">IF(
COUNTIFS('Project Follow up - Base'!$S$20:$S$96,AM$2,'Project Follow up - Base'!$F$20:$F$96,$C96)&lt;= INDEX(List!$Q:$Q,MATCH(AM$2,List!$P:$P,0)),
0,
(COUNTIFS('Project Follow up - Base'!$S$20:$S$96,AM$2,'Project Follow up - Base'!$F$20:$F$96,$C96)
- INDEX(List!$Q:$Q,MATCH(AM$2,List!$P:$P,0)))
* INDEX(List!$R:$R,MATCH(AM$2,List!$P:$P,0)))</f>
        <v>0</v>
      </c>
      <c r="AN96" s="357">
        <f ca="1">IF(
COUNTIFS('Project Follow up - Base'!$S$20:$S$96,AN$2,'Project Follow up - Base'!$F$20:$F$96,$C96)&lt;= INDEX(List!$Q:$Q,MATCH(AN$2,List!$P:$P,0)),
0,
(COUNTIFS('Project Follow up - Base'!$S$20:$S$96,AN$2,'Project Follow up - Base'!$F$20:$F$96,$C96)
- INDEX(List!$Q:$Q,MATCH(AN$2,List!$P:$P,0)))
* INDEX(List!$R:$R,MATCH(AN$2,List!$P:$P,0)))</f>
        <v>0</v>
      </c>
      <c r="AO96" s="357">
        <f ca="1">IF(
COUNTIFS('Project Follow up - Base'!$S$20:$S$96,AO$2,'Project Follow up - Base'!$F$20:$F$96,$C96)&lt;= INDEX(List!$Q:$Q,MATCH(AO$2,List!$P:$P,0)),
0,
(COUNTIFS('Project Follow up - Base'!$S$20:$S$96,AO$2,'Project Follow up - Base'!$F$20:$F$96,$C96)
- INDEX(List!$Q:$Q,MATCH(AO$2,List!$P:$P,0)))
* INDEX(List!$R:$R,MATCH(AO$2,List!$P:$P,0)))</f>
        <v>0</v>
      </c>
      <c r="AP96" s="357">
        <f ca="1">IF(
COUNTIFS('Project Follow up - Base'!$S$20:$S$96,AP$2,'Project Follow up - Base'!$F$20:$F$96,$C96)&lt;= INDEX(List!$Q:$Q,MATCH(AP$2,List!$P:$P,0)),
0,
(COUNTIFS('Project Follow up - Base'!$S$20:$S$96,AP$2,'Project Follow up - Base'!$F$20:$F$96,$C96)
- INDEX(List!$Q:$Q,MATCH(AP$2,List!$P:$P,0)))
* INDEX(List!$R:$R,MATCH(AP$2,List!$P:$P,0)))</f>
        <v>0</v>
      </c>
      <c r="AQ96" s="357">
        <f ca="1">IF(
COUNTIFS('Project Follow up - Base'!$S$20:$S$96,AQ$2,'Project Follow up - Base'!$F$20:$F$96,$C96)&lt;= INDEX(List!$Q:$Q,MATCH(AQ$2,List!$P:$P,0)),
0,
(COUNTIFS('Project Follow up - Base'!$S$20:$S$96,AQ$2,'Project Follow up - Base'!$F$20:$F$96,$C96)
- INDEX(List!$Q:$Q,MATCH(AQ$2,List!$P:$P,0)))
* INDEX(List!$R:$R,MATCH(AQ$2,List!$P:$P,0)))</f>
        <v>0</v>
      </c>
      <c r="AR96" s="357">
        <f ca="1">IF(
COUNTIFS('Project Follow up - Base'!$S$20:$S$96,AR$2,'Project Follow up - Base'!$F$20:$F$96,$C96)&lt;= INDEX(List!$Q:$Q,MATCH(AR$2,List!$P:$P,0)),
0,
(COUNTIFS('Project Follow up - Base'!$S$20:$S$96,AR$2,'Project Follow up - Base'!$F$20:$F$96,$C96)
- INDEX(List!$Q:$Q,MATCH(AR$2,List!$P:$P,0)))
* INDEX(List!$R:$R,MATCH(AR$2,List!$P:$P,0)))</f>
        <v>0</v>
      </c>
      <c r="AS96" s="357">
        <f ca="1">IF(
COUNTIFS('Project Follow up - Base'!$S$20:$S$96,AS$2,'Project Follow up - Base'!$F$20:$F$96,$C96)&lt;= INDEX(List!$Q:$Q,MATCH(AS$2,List!$P:$P,0)),
0,
(COUNTIFS('Project Follow up - Base'!$S$20:$S$96,AS$2,'Project Follow up - Base'!$F$20:$F$96,$C96)
- INDEX(List!$Q:$Q,MATCH(AS$2,List!$P:$P,0)))
* INDEX(List!$R:$R,MATCH(AS$2,List!$P:$P,0)))</f>
        <v>0</v>
      </c>
      <c r="AT96" s="357">
        <f ca="1">IF(
COUNTIFS('Project Follow up - Base'!$S$20:$S$96,AT$2,'Project Follow up - Base'!$F$20:$F$96,$C96)&lt;= INDEX(List!$Q:$Q,MATCH(AT$2,List!$P:$P,0)),
0,
(COUNTIFS('Project Follow up - Base'!$S$20:$S$96,AT$2,'Project Follow up - Base'!$F$20:$F$96,$C96)
- INDEX(List!$Q:$Q,MATCH(AT$2,List!$P:$P,0)))
* INDEX(List!$R:$R,MATCH(AT$2,List!$P:$P,0)))</f>
        <v>0</v>
      </c>
      <c r="AU96" s="357">
        <f ca="1">IF(
COUNTIFS('Project Follow up - Base'!$S$20:$S$96,AU$2,'Project Follow up - Base'!$F$20:$F$96,$C96)&lt;= INDEX(List!$Q:$Q,MATCH(AU$2,List!$P:$P,0)),
0,
(COUNTIFS('Project Follow up - Base'!$S$20:$S$96,AU$2,'Project Follow up - Base'!$F$20:$F$96,$C96)
- INDEX(List!$Q:$Q,MATCH(AU$2,List!$P:$P,0)))
* INDEX(List!$R:$R,MATCH(AU$2,List!$P:$P,0)))</f>
        <v>0</v>
      </c>
      <c r="AV96" s="357">
        <f ca="1">IF(
COUNTIFS('Project Follow up - Base'!$S$20:$S$96,AV$2,'Project Follow up - Base'!$F$20:$F$96,$C96)&lt;= INDEX(List!$Q:$Q,MATCH(AV$2,List!$P:$P,0)),
0,
(COUNTIFS('Project Follow up - Base'!$S$20:$S$96,AV$2,'Project Follow up - Base'!$F$20:$F$96,$C96)
- INDEX(List!$Q:$Q,MATCH(AV$2,List!$P:$P,0)))
* INDEX(List!$R:$R,MATCH(AV$2,List!$P:$P,0)))</f>
        <v>0</v>
      </c>
      <c r="AW96" s="357">
        <f ca="1">IF(
COUNTIFS('Project Follow up - Base'!$S$20:$S$96,AW$2,'Project Follow up - Base'!$F$20:$F$96,$C96)&lt;= INDEX(List!$Q:$Q,MATCH(AW$2,List!$P:$P,0)),
0,
(COUNTIFS('Project Follow up - Base'!$S$20:$S$96,AW$2,'Project Follow up - Base'!$F$20:$F$96,$C96)
- INDEX(List!$Q:$Q,MATCH(AW$2,List!$P:$P,0)))
* INDEX(List!$R:$R,MATCH(AW$2,List!$P:$P,0)))</f>
        <v>0</v>
      </c>
      <c r="AX96" s="357">
        <f ca="1">IF(
COUNTIFS('Project Follow up - Base'!$S$20:$S$96,AX$2,'Project Follow up - Base'!$F$20:$F$96,$C96)&lt;= INDEX(List!$Q:$Q,MATCH(AX$2,List!$P:$P,0)),
0,
(COUNTIFS('Project Follow up - Base'!$S$20:$S$96,AX$2,'Project Follow up - Base'!$F$20:$F$96,$C96)
- INDEX(List!$Q:$Q,MATCH(AX$2,List!$P:$P,0)))
* INDEX(List!$R:$R,MATCH(AX$2,List!$P:$P,0)))</f>
        <v>0</v>
      </c>
      <c r="AY96" s="357">
        <f ca="1">IF(
COUNTIFS('Project Follow up - Base'!$S$20:$S$96,AY$2,'Project Follow up - Base'!$F$20:$F$96,$C96)&lt;= INDEX(List!$Q:$Q,MATCH(AY$2,List!$P:$P,0)),
0,
(COUNTIFS('Project Follow up - Base'!$S$20:$S$96,AY$2,'Project Follow up - Base'!$F$20:$F$96,$C96)
- INDEX(List!$Q:$Q,MATCH(AY$2,List!$P:$P,0)))
* INDEX(List!$R:$R,MATCH(AY$2,List!$P:$P,0)))</f>
        <v>0</v>
      </c>
      <c r="AZ96" s="357">
        <f ca="1">IF(
COUNTIFS('Project Follow up - Base'!$S$20:$S$96,AZ$2,'Project Follow up - Base'!$F$20:$F$96,$C96)&lt;= INDEX(List!$Q:$Q,MATCH(AZ$2,List!$P:$P,0)),
0,
(COUNTIFS('Project Follow up - Base'!$S$20:$S$96,AZ$2,'Project Follow up - Base'!$F$20:$F$96,$C96)
- INDEX(List!$Q:$Q,MATCH(AZ$2,List!$P:$P,0)))
* INDEX(List!$R:$R,MATCH(AZ$2,List!$P:$P,0)))</f>
        <v>0</v>
      </c>
      <c r="BA96" s="357">
        <f ca="1">IF(
COUNTIFS('Project Follow up - Base'!$S$20:$S$96,BA$2,'Project Follow up - Base'!$F$20:$F$96,$C96)&lt;= INDEX(List!$Q:$Q,MATCH(BA$2,List!$P:$P,0)),
0,
(COUNTIFS('Project Follow up - Base'!$S$20:$S$96,BA$2,'Project Follow up - Base'!$F$20:$F$96,$C96)
- INDEX(List!$Q:$Q,MATCH(BA$2,List!$P:$P,0)))
* INDEX(List!$R:$R,MATCH(BA$2,List!$P:$P,0)))</f>
        <v>0</v>
      </c>
      <c r="BB96" s="357">
        <f ca="1">IF(
COUNTIFS('Project Follow up - Base'!$S$20:$S$96,BB$2,'Project Follow up - Base'!$F$20:$F$96,$C96)&lt;= INDEX(List!$Q:$Q,MATCH(BB$2,List!$P:$P,0)),
0,
(COUNTIFS('Project Follow up - Base'!$S$20:$S$96,BB$2,'Project Follow up - Base'!$F$20:$F$96,$C96)
- INDEX(List!$Q:$Q,MATCH(BB$2,List!$P:$P,0)))
* INDEX(List!$R:$R,MATCH(BB$2,List!$P:$P,0)))</f>
        <v>0</v>
      </c>
      <c r="BC96" s="357">
        <f ca="1">IF(
COUNTIFS('Project Follow up - Base'!$S$20:$S$96,BC$2,'Project Follow up - Base'!$F$20:$F$96,$C96)&lt;= INDEX(List!$Q:$Q,MATCH(BC$2,List!$P:$P,0)),
0,
(COUNTIFS('Project Follow up - Base'!$S$20:$S$96,BC$2,'Project Follow up - Base'!$F$20:$F$96,$C96)
- INDEX(List!$Q:$Q,MATCH(BC$2,List!$P:$P,0)))
* INDEX(List!$R:$R,MATCH(BC$2,List!$P:$P,0)))</f>
        <v>0</v>
      </c>
      <c r="BD96" s="357">
        <f ca="1">IF(
COUNTIFS('Project Follow up - Base'!$S$20:$S$96,BD$2,'Project Follow up - Base'!$F$20:$F$96,$C96)&lt;= INDEX(List!$Q:$Q,MATCH(BD$2,List!$P:$P,0)),
0,
(COUNTIFS('Project Follow up - Base'!$S$20:$S$96,BD$2,'Project Follow up - Base'!$F$20:$F$96,$C96)
- INDEX(List!$Q:$Q,MATCH(BD$2,List!$P:$P,0)))
* INDEX(List!$R:$R,MATCH(BD$2,List!$P:$P,0)))</f>
        <v>0</v>
      </c>
      <c r="BE96" s="357">
        <f ca="1">IF(
COUNTIFS('Project Follow up - Base'!$S$20:$S$96,BE$2,'Project Follow up - Base'!$F$20:$F$96,$C96)&lt;= INDEX(List!$Q:$Q,MATCH(BE$2,List!$P:$P,0)),
0,
(COUNTIFS('Project Follow up - Base'!$S$20:$S$96,BE$2,'Project Follow up - Base'!$F$20:$F$96,$C96)
- INDEX(List!$Q:$Q,MATCH(BE$2,List!$P:$P,0)))
* INDEX(List!$R:$R,MATCH(BE$2,List!$P:$P,0)))</f>
        <v>0</v>
      </c>
      <c r="BF96" s="357">
        <f ca="1">IF(
COUNTIFS('Project Follow up - Base'!$S$20:$S$96,BF$2,'Project Follow up - Base'!$F$20:$F$96,$C96)&lt;= INDEX(List!$Q:$Q,MATCH(BF$2,List!$P:$P,0)),
0,
(COUNTIFS('Project Follow up - Base'!$S$20:$S$96,BF$2,'Project Follow up - Base'!$F$20:$F$96,$C96)
- INDEX(List!$Q:$Q,MATCH(BF$2,List!$P:$P,0)))
* INDEX(List!$R:$R,MATCH(BF$2,List!$P:$P,0)))</f>
        <v>0</v>
      </c>
      <c r="BG96" s="357">
        <f ca="1">IF(
COUNTIFS('Project Follow up - Base'!$S$20:$S$96,BG$2,'Project Follow up - Base'!$F$20:$F$96,$C96)&lt;= INDEX(List!$Q:$Q,MATCH(BG$2,List!$P:$P,0)),
0,
(COUNTIFS('Project Follow up - Base'!$S$20:$S$96,BG$2,'Project Follow up - Base'!$F$20:$F$96,$C96)
- INDEX(List!$Q:$Q,MATCH(BG$2,List!$P:$P,0)))
* INDEX(List!$R:$R,MATCH(BG$2,List!$P:$P,0)))</f>
        <v>0</v>
      </c>
      <c r="BH96" s="357">
        <f ca="1">IF(
COUNTIFS('Project Follow up - Base'!$S$20:$S$96,BH$2,'Project Follow up - Base'!$F$20:$F$96,$C96)&lt;= INDEX(List!$Q:$Q,MATCH(BH$2,List!$P:$P,0)),
0,
(COUNTIFS('Project Follow up - Base'!$S$20:$S$96,BH$2,'Project Follow up - Base'!$F$20:$F$96,$C96)
- INDEX(List!$Q:$Q,MATCH(BH$2,List!$P:$P,0)))
* INDEX(List!$R:$R,MATCH(BH$2,List!$P:$P,0)))</f>
        <v>0</v>
      </c>
      <c r="BI96" s="357">
        <f ca="1">IF(
COUNTIFS('Project Follow up - Base'!$S$20:$S$96,BI$2,'Project Follow up - Base'!$F$20:$F$96,$C96)&lt;= INDEX(List!$Q:$Q,MATCH(BI$2,List!$P:$P,0)),
0,
(COUNTIFS('Project Follow up - Base'!$S$20:$S$96,BI$2,'Project Follow up - Base'!$F$20:$F$96,$C96)
- INDEX(List!$Q:$Q,MATCH(BI$2,List!$P:$P,0)))
* INDEX(List!$R:$R,MATCH(BI$2,List!$P:$P,0)))</f>
        <v>0</v>
      </c>
      <c r="BJ96" s="357">
        <f ca="1">IF(
COUNTIFS('Project Follow up - Base'!$S$20:$S$96,BJ$2,'Project Follow up - Base'!$F$20:$F$96,$C96)&lt;= INDEX(List!$Q:$Q,MATCH(BJ$2,List!$P:$P,0)),
0,
(COUNTIFS('Project Follow up - Base'!$S$20:$S$96,BJ$2,'Project Follow up - Base'!$F$20:$F$96,$C96)
- INDEX(List!$Q:$Q,MATCH(BJ$2,List!$P:$P,0)))
* INDEX(List!$R:$R,MATCH(BJ$2,List!$P:$P,0)))</f>
        <v>0</v>
      </c>
      <c r="BK96" s="357">
        <f ca="1">IF(
COUNTIFS('Project Follow up - Base'!$S$20:$S$96,BK$2,'Project Follow up - Base'!$F$20:$F$96,$C96)&lt;= INDEX(List!$Q:$Q,MATCH(BK$2,List!$P:$P,0)),
0,
(COUNTIFS('Project Follow up - Base'!$S$20:$S$96,BK$2,'Project Follow up - Base'!$F$20:$F$96,$C96)
- INDEX(List!$Q:$Q,MATCH(BK$2,List!$P:$P,0)))
* INDEX(List!$R:$R,MATCH(BK$2,List!$P:$P,0)))</f>
        <v>0</v>
      </c>
      <c r="BL96" s="357">
        <f ca="1">IF(
COUNTIFS('Project Follow up - Base'!$S$20:$S$96,BL$2,'Project Follow up - Base'!$F$20:$F$96,$C96)&lt;= INDEX(List!$Q:$Q,MATCH(BL$2,List!$P:$P,0)),
0,
(COUNTIFS('Project Follow up - Base'!$S$20:$S$96,BL$2,'Project Follow up - Base'!$F$20:$F$96,$C96)
- INDEX(List!$Q:$Q,MATCH(BL$2,List!$P:$P,0)))
* INDEX(List!$R:$R,MATCH(BL$2,List!$P:$P,0)))</f>
        <v>0</v>
      </c>
      <c r="BM96" s="357">
        <f ca="1">IF(
COUNTIFS('Project Follow up - Base'!$S$20:$S$96,BM$2,'Project Follow up - Base'!$F$20:$F$96,$C96)&lt;= INDEX(List!$Q:$Q,MATCH(BM$2,List!$P:$P,0)),
0,
(COUNTIFS('Project Follow up - Base'!$S$20:$S$96,BM$2,'Project Follow up - Base'!$F$20:$F$96,$C96)
- INDEX(List!$Q:$Q,MATCH(BM$2,List!$P:$P,0)))
* INDEX(List!$R:$R,MATCH(BM$2,List!$P:$P,0)))</f>
        <v>0</v>
      </c>
      <c r="BN96" s="357">
        <f ca="1">IF(
COUNTIFS('Project Follow up - Base'!$S$20:$S$96,BN$2,'Project Follow up - Base'!$F$20:$F$96,$C96)&lt;= INDEX(List!$Q:$Q,MATCH(BN$2,List!$P:$P,0)),
0,
(COUNTIFS('Project Follow up - Base'!$S$20:$S$96,BN$2,'Project Follow up - Base'!$F$20:$F$96,$C96)
- INDEX(List!$Q:$Q,MATCH(BN$2,List!$P:$P,0)))
* INDEX(List!$R:$R,MATCH(BN$2,List!$P:$P,0)))</f>
        <v>0</v>
      </c>
      <c r="BO96" s="357">
        <f ca="1">IF(
COUNTIFS('Project Follow up - Base'!$S$20:$S$96,BO$2,'Project Follow up - Base'!$F$20:$F$96,$C96)&lt;= INDEX(List!$Q:$Q,MATCH(BO$2,List!$P:$P,0)),
0,
(COUNTIFS('Project Follow up - Base'!$S$20:$S$96,BO$2,'Project Follow up - Base'!$F$20:$F$96,$C96)
- INDEX(List!$Q:$Q,MATCH(BO$2,List!$P:$P,0)))
* INDEX(List!$R:$R,MATCH(BO$2,List!$P:$P,0)))</f>
        <v>0</v>
      </c>
      <c r="BP96" s="357">
        <f ca="1">IF(
COUNTIFS('Project Follow up - Base'!$S$20:$S$96,BP$2,'Project Follow up - Base'!$F$20:$F$96,$C96)&lt;= INDEX(List!$Q:$Q,MATCH(BP$2,List!$P:$P,0)),
0,
(COUNTIFS('Project Follow up - Base'!$S$20:$S$96,BP$2,'Project Follow up - Base'!$F$20:$F$96,$C96)
- INDEX(List!$Q:$Q,MATCH(BP$2,List!$P:$P,0)))
* INDEX(List!$R:$R,MATCH(BP$2,List!$P:$P,0)))</f>
        <v>0</v>
      </c>
      <c r="BQ96" s="357">
        <f ca="1">IF(
COUNTIFS('Project Follow up - Base'!$S$20:$S$96,BQ$2,'Project Follow up - Base'!$F$20:$F$96,$C96)&lt;= INDEX(List!$Q:$Q,MATCH(BQ$2,List!$P:$P,0)),
0,
(COUNTIFS('Project Follow up - Base'!$S$20:$S$96,BQ$2,'Project Follow up - Base'!$F$20:$F$96,$C96)
- INDEX(List!$Q:$Q,MATCH(BQ$2,List!$P:$P,0)))
* INDEX(List!$R:$R,MATCH(BQ$2,List!$P:$P,0)))</f>
        <v>0</v>
      </c>
      <c r="BR96" s="357">
        <f ca="1">IF(
COUNTIFS('Project Follow up - Base'!$S$20:$S$96,BR$2,'Project Follow up - Base'!$F$20:$F$96,$C96)&lt;= INDEX(List!$Q:$Q,MATCH(BR$2,List!$P:$P,0)),
0,
(COUNTIFS('Project Follow up - Base'!$S$20:$S$96,BR$2,'Project Follow up - Base'!$F$20:$F$96,$C96)
- INDEX(List!$Q:$Q,MATCH(BR$2,List!$P:$P,0)))
* INDEX(List!$R:$R,MATCH(BR$2,List!$P:$P,0)))</f>
        <v>0</v>
      </c>
      <c r="BS96" s="357">
        <f ca="1">IF(
COUNTIFS('Project Follow up - Base'!$S$20:$S$96,BS$2,'Project Follow up - Base'!$F$20:$F$96,$C96)&lt;= INDEX(List!$Q:$Q,MATCH(BS$2,List!$P:$P,0)),
0,
(COUNTIFS('Project Follow up - Base'!$S$20:$S$96,BS$2,'Project Follow up - Base'!$F$20:$F$96,$C96)
- INDEX(List!$Q:$Q,MATCH(BS$2,List!$P:$P,0)))
* INDEX(List!$R:$R,MATCH(BS$2,List!$P:$P,0)))</f>
        <v>0</v>
      </c>
      <c r="BT96" s="357">
        <f ca="1">IF(
COUNTIFS('Project Follow up - Base'!$S$20:$S$96,BT$2,'Project Follow up - Base'!$F$20:$F$96,$C96)&lt;= INDEX(List!$Q:$Q,MATCH(BT$2,List!$P:$P,0)),
0,
(COUNTIFS('Project Follow up - Base'!$S$20:$S$96,BT$2,'Project Follow up - Base'!$F$20:$F$96,$C96)
- INDEX(List!$Q:$Q,MATCH(BT$2,List!$P:$P,0)))
* INDEX(List!$R:$R,MATCH(BT$2,List!$P:$P,0)))</f>
        <v>0</v>
      </c>
      <c r="BU96" s="357">
        <f ca="1">IF(
COUNTIFS('Project Follow up - Base'!$S$20:$S$96,BU$2,'Project Follow up - Base'!$F$20:$F$96,$C96)&lt;= INDEX(List!$Q:$Q,MATCH(BU$2,List!$P:$P,0)),
0,
(COUNTIFS('Project Follow up - Base'!$S$20:$S$96,BU$2,'Project Follow up - Base'!$F$20:$F$96,$C96)
- INDEX(List!$Q:$Q,MATCH(BU$2,List!$P:$P,0)))
* INDEX(List!$R:$R,MATCH(BU$2,List!$P:$P,0)))</f>
        <v>0</v>
      </c>
      <c r="BV96" s="357">
        <f ca="1">IF(
COUNTIFS('Project Follow up - Base'!$S$20:$S$96,BV$2,'Project Follow up - Base'!$F$20:$F$96,$C96)&lt;= INDEX(List!$Q:$Q,MATCH(BV$2,List!$P:$P,0)),
0,
(COUNTIFS('Project Follow up - Base'!$S$20:$S$96,BV$2,'Project Follow up - Base'!$F$20:$F$96,$C96)
- INDEX(List!$Q:$Q,MATCH(BV$2,List!$P:$P,0)))
* INDEX(List!$R:$R,MATCH(BV$2,List!$P:$P,0)))</f>
        <v>0</v>
      </c>
      <c r="BW96" s="357">
        <f ca="1">IF(
COUNTIFS('Project Follow up - Base'!$S$20:$S$96,BW$2,'Project Follow up - Base'!$F$20:$F$96,$C96)&lt;= INDEX(List!$Q:$Q,MATCH(BW$2,List!$P:$P,0)),
0,
(COUNTIFS('Project Follow up - Base'!$S$20:$S$96,BW$2,'Project Follow up - Base'!$F$20:$F$96,$C96)
- INDEX(List!$Q:$Q,MATCH(BW$2,List!$P:$P,0)))
* INDEX(List!$R:$R,MATCH(BW$2,List!$P:$P,0)))</f>
        <v>0</v>
      </c>
      <c r="BX96" s="357">
        <f ca="1">IF(
COUNTIFS('Project Follow up - Base'!$S$20:$S$96,BX$2,'Project Follow up - Base'!$F$20:$F$96,$C96)&lt;= INDEX(List!$Q:$Q,MATCH(BX$2,List!$P:$P,0)),
0,
(COUNTIFS('Project Follow up - Base'!$S$20:$S$96,BX$2,'Project Follow up - Base'!$F$20:$F$96,$C96)
- INDEX(List!$Q:$Q,MATCH(BX$2,List!$P:$P,0)))
* INDEX(List!$R:$R,MATCH(BX$2,List!$P:$P,0)))</f>
        <v>0</v>
      </c>
      <c r="BY96" s="357">
        <f ca="1">IF(
COUNTIFS('Project Follow up - Base'!$S$20:$S$96,BY$2,'Project Follow up - Base'!$F$20:$F$96,$C96)&lt;= INDEX(List!$Q:$Q,MATCH(BY$2,List!$P:$P,0)),
0,
(COUNTIFS('Project Follow up - Base'!$S$20:$S$96,BY$2,'Project Follow up - Base'!$F$20:$F$96,$C96)
- INDEX(List!$Q:$Q,MATCH(BY$2,List!$P:$P,0)))
* INDEX(List!$R:$R,MATCH(BY$2,List!$P:$P,0)))</f>
        <v>0</v>
      </c>
      <c r="BZ96" s="357">
        <f ca="1">IF(
COUNTIFS('Project Follow up - Base'!$S$20:$S$96,BZ$2,'Project Follow up - Base'!$F$20:$F$96,$C96)&lt;= INDEX(List!$Q:$Q,MATCH(BZ$2,List!$P:$P,0)),
0,
(COUNTIFS('Project Follow up - Base'!$S$20:$S$96,BZ$2,'Project Follow up - Base'!$F$20:$F$96,$C96)
- INDEX(List!$Q:$Q,MATCH(BZ$2,List!$P:$P,0)))
* INDEX(List!$R:$R,MATCH(BZ$2,List!$P:$P,0)))</f>
        <v>0</v>
      </c>
      <c r="CA96" s="357">
        <f ca="1">IF(
COUNTIFS('Project Follow up - Base'!$S$20:$S$96,CA$2,'Project Follow up - Base'!$F$20:$F$96,$C96)&lt;= INDEX(List!$Q:$Q,MATCH(CA$2,List!$P:$P,0)),
0,
(COUNTIFS('Project Follow up - Base'!$S$20:$S$96,CA$2,'Project Follow up - Base'!$F$20:$F$96,$C96)
- INDEX(List!$Q:$Q,MATCH(CA$2,List!$P:$P,0)))
* INDEX(List!$R:$R,MATCH(CA$2,List!$P:$P,0)))</f>
        <v>0</v>
      </c>
      <c r="CB96" s="357">
        <f ca="1">IF(
COUNTIFS('Project Follow up - Base'!$S$20:$S$96,CB$2,'Project Follow up - Base'!$F$20:$F$96,$C96)&lt;= INDEX(List!$Q:$Q,MATCH(CB$2,List!$P:$P,0)),
0,
(COUNTIFS('Project Follow up - Base'!$S$20:$S$96,CB$2,'Project Follow up - Base'!$F$20:$F$96,$C96)
- INDEX(List!$Q:$Q,MATCH(CB$2,List!$P:$P,0)))
* INDEX(List!$R:$R,MATCH(CB$2,List!$P:$P,0)))</f>
        <v>0</v>
      </c>
      <c r="CC96" s="357">
        <f ca="1">IF(
COUNTIFS('Project Follow up - Base'!$S$20:$S$96,CC$2,'Project Follow up - Base'!$F$20:$F$96,$C96)&lt;= INDEX(List!$Q:$Q,MATCH(CC$2,List!$P:$P,0)),
0,
(COUNTIFS('Project Follow up - Base'!$S$20:$S$96,CC$2,'Project Follow up - Base'!$F$20:$F$96,$C96)
- INDEX(List!$Q:$Q,MATCH(CC$2,List!$P:$P,0)))
* INDEX(List!$R:$R,MATCH(CC$2,List!$P:$P,0)))</f>
        <v>0</v>
      </c>
      <c r="CD96" s="357">
        <f ca="1">IF(
COUNTIFS('Project Follow up - Base'!$S$20:$S$96,CD$2,'Project Follow up - Base'!$F$20:$F$96,$C96)&lt;= INDEX(List!$Q:$Q,MATCH(CD$2,List!$P:$P,0)),
0,
(COUNTIFS('Project Follow up - Base'!$S$20:$S$96,CD$2,'Project Follow up - Base'!$F$20:$F$96,$C96)
- INDEX(List!$Q:$Q,MATCH(CD$2,List!$P:$P,0)))
* INDEX(List!$R:$R,MATCH(CD$2,List!$P:$P,0)))</f>
        <v>0</v>
      </c>
      <c r="CE96" s="357">
        <f ca="1">IF(
COUNTIFS('Project Follow up - Base'!$S$20:$S$96,CE$2,'Project Follow up - Base'!$F$20:$F$96,$C96)&lt;= INDEX(List!$Q:$Q,MATCH(CE$2,List!$P:$P,0)),
0,
(COUNTIFS('Project Follow up - Base'!$S$20:$S$96,CE$2,'Project Follow up - Base'!$F$20:$F$96,$C96)
- INDEX(List!$Q:$Q,MATCH(CE$2,List!$P:$P,0)))
* INDEX(List!$R:$R,MATCH(CE$2,List!$P:$P,0)))</f>
        <v>0</v>
      </c>
      <c r="CF96" s="357">
        <f ca="1">IF(
COUNTIFS('Project Follow up - Base'!$S$20:$S$96,CF$2,'Project Follow up - Base'!$F$20:$F$96,$C96)&lt;= INDEX(List!$Q:$Q,MATCH(CF$2,List!$P:$P,0)),
0,
(COUNTIFS('Project Follow up - Base'!$S$20:$S$96,CF$2,'Project Follow up - Base'!$F$20:$F$96,$C96)
- INDEX(List!$Q:$Q,MATCH(CF$2,List!$P:$P,0)))
* INDEX(List!$R:$R,MATCH(CF$2,List!$P:$P,0)))</f>
        <v>0</v>
      </c>
      <c r="CG96" s="357">
        <f ca="1">IF(
COUNTIFS('Project Follow up - Base'!$S$20:$S$96,CG$2,'Project Follow up - Base'!$F$20:$F$96,$C96)&lt;= INDEX(List!$Q:$Q,MATCH(CG$2,List!$P:$P,0)),
0,
(COUNTIFS('Project Follow up - Base'!$S$20:$S$96,CG$2,'Project Follow up - Base'!$F$20:$F$96,$C96)
- INDEX(List!$Q:$Q,MATCH(CG$2,List!$P:$P,0)))
* INDEX(List!$R:$R,MATCH(CG$2,List!$P:$P,0)))</f>
        <v>0</v>
      </c>
      <c r="CH96" s="357">
        <f ca="1">IF(
COUNTIFS('Project Follow up - Base'!$S$20:$S$96,CH$2,'Project Follow up - Base'!$F$20:$F$96,$C96)&lt;= INDEX(List!$Q:$Q,MATCH(CH$2,List!$P:$P,0)),
0,
(COUNTIFS('Project Follow up - Base'!$S$20:$S$96,CH$2,'Project Follow up - Base'!$F$20:$F$96,$C96)
- INDEX(List!$Q:$Q,MATCH(CH$2,List!$P:$P,0)))
* INDEX(List!$R:$R,MATCH(CH$2,List!$P:$P,0)))</f>
        <v>0</v>
      </c>
      <c r="CI96" s="357">
        <f ca="1">IF(
COUNTIFS('Project Follow up - Base'!$S$20:$S$96,CI$2,'Project Follow up - Base'!$F$20:$F$96,$C96)&lt;= INDEX(List!$Q:$Q,MATCH(CI$2,List!$P:$P,0)),
0,
(COUNTIFS('Project Follow up - Base'!$S$20:$S$96,CI$2,'Project Follow up - Base'!$F$20:$F$96,$C96)
- INDEX(List!$Q:$Q,MATCH(CI$2,List!$P:$P,0)))
* INDEX(List!$R:$R,MATCH(CI$2,List!$P:$P,0)))</f>
        <v>0</v>
      </c>
      <c r="CJ96" s="357">
        <f ca="1">IF(
COUNTIFS('Project Follow up - Base'!$S$20:$S$96,CJ$2,'Project Follow up - Base'!$F$20:$F$96,$C96)&lt;= INDEX(List!$Q:$Q,MATCH(CJ$2,List!$P:$P,0)),
0,
(COUNTIFS('Project Follow up - Base'!$S$20:$S$96,CJ$2,'Project Follow up - Base'!$F$20:$F$96,$C96)
- INDEX(List!$Q:$Q,MATCH(CJ$2,List!$P:$P,0)))
* INDEX(List!$R:$R,MATCH(CJ$2,List!$P:$P,0)))</f>
        <v>0</v>
      </c>
      <c r="CK96" s="357">
        <f ca="1">IF(
COUNTIFS('Project Follow up - Base'!$S$20:$S$96,CK$2,'Project Follow up - Base'!$F$20:$F$96,$C96)&lt;= INDEX(List!$Q:$Q,MATCH(CK$2,List!$P:$P,0)),
0,
(COUNTIFS('Project Follow up - Base'!$S$20:$S$96,CK$2,'Project Follow up - Base'!$F$20:$F$96,$C96)
- INDEX(List!$Q:$Q,MATCH(CK$2,List!$P:$P,0)))
* INDEX(List!$R:$R,MATCH(CK$2,List!$P:$P,0)))</f>
        <v>0</v>
      </c>
      <c r="CL96" s="357">
        <f ca="1">IF(
COUNTIFS('Project Follow up - Base'!$S$20:$S$96,CL$2,'Project Follow up - Base'!$F$20:$F$96,$C96)&lt;= INDEX(List!$Q:$Q,MATCH(CL$2,List!$P:$P,0)),
0,
(COUNTIFS('Project Follow up - Base'!$S$20:$S$96,CL$2,'Project Follow up - Base'!$F$20:$F$96,$C96)
- INDEX(List!$Q:$Q,MATCH(CL$2,List!$P:$P,0)))
* INDEX(List!$R:$R,MATCH(CL$2,List!$P:$P,0)))</f>
        <v>0</v>
      </c>
      <c r="CM96" s="357">
        <f ca="1">IF(
COUNTIFS('Project Follow up - Base'!$S$20:$S$96,CM$2,'Project Follow up - Base'!$F$20:$F$96,$C96)&lt;= INDEX(List!$Q:$Q,MATCH(CM$2,List!$P:$P,0)),
0,
(COUNTIFS('Project Follow up - Base'!$S$20:$S$96,CM$2,'Project Follow up - Base'!$F$20:$F$96,$C96)
- INDEX(List!$Q:$Q,MATCH(CM$2,List!$P:$P,0)))
* INDEX(List!$R:$R,MATCH(CM$2,List!$P:$P,0)))</f>
        <v>0</v>
      </c>
      <c r="CN96" s="357">
        <f ca="1">IF(
COUNTIFS('Project Follow up - Base'!$S$20:$S$96,CN$2,'Project Follow up - Base'!$F$20:$F$96,$C96)&lt;= INDEX(List!$Q:$Q,MATCH(CN$2,List!$P:$P,0)),
0,
(COUNTIFS('Project Follow up - Base'!$S$20:$S$96,CN$2,'Project Follow up - Base'!$F$20:$F$96,$C96)
- INDEX(List!$Q:$Q,MATCH(CN$2,List!$P:$P,0)))
* INDEX(List!$R:$R,MATCH(CN$2,List!$P:$P,0)))</f>
        <v>0</v>
      </c>
      <c r="CO96" s="357">
        <f ca="1">IF(
COUNTIFS('Project Follow up - Base'!$S$20:$S$96,CO$2,'Project Follow up - Base'!$F$20:$F$96,$C96)&lt;= INDEX(List!$Q:$Q,MATCH(CO$2,List!$P:$P,0)),
0,
(COUNTIFS('Project Follow up - Base'!$S$20:$S$96,CO$2,'Project Follow up - Base'!$F$20:$F$96,$C96)
- INDEX(List!$Q:$Q,MATCH(CO$2,List!$P:$P,0)))
* INDEX(List!$R:$R,MATCH(CO$2,List!$P:$P,0)))</f>
        <v>0</v>
      </c>
      <c r="CP96" s="357">
        <f ca="1">IF(
COUNTIFS('Project Follow up - Base'!$S$20:$S$96,CP$2,'Project Follow up - Base'!$F$20:$F$96,$C96)&lt;= INDEX(List!$Q:$Q,MATCH(CP$2,List!$P:$P,0)),
0,
(COUNTIFS('Project Follow up - Base'!$S$20:$S$96,CP$2,'Project Follow up - Base'!$F$20:$F$96,$C96)
- INDEX(List!$Q:$Q,MATCH(CP$2,List!$P:$P,0)))
* INDEX(List!$R:$R,MATCH(CP$2,List!$P:$P,0)))</f>
        <v>0</v>
      </c>
      <c r="CQ96" s="357">
        <f ca="1">IF(
COUNTIFS('Project Follow up - Base'!$S$20:$S$96,CQ$2,'Project Follow up - Base'!$F$20:$F$96,$C96)&lt;= INDEX(List!$Q:$Q,MATCH(CQ$2,List!$P:$P,0)),
0,
(COUNTIFS('Project Follow up - Base'!$S$20:$S$96,CQ$2,'Project Follow up - Base'!$F$20:$F$96,$C96)
- INDEX(List!$Q:$Q,MATCH(CQ$2,List!$P:$P,0)))
* INDEX(List!$R:$R,MATCH(CQ$2,List!$P:$P,0)))</f>
        <v>0</v>
      </c>
      <c r="CR96" s="357">
        <f ca="1">IF(
COUNTIFS('Project Follow up - Base'!$S$20:$S$96,CR$2,'Project Follow up - Base'!$F$20:$F$96,$C96)&lt;= INDEX(List!$Q:$Q,MATCH(CR$2,List!$P:$P,0)),
0,
(COUNTIFS('Project Follow up - Base'!$S$20:$S$96,CR$2,'Project Follow up - Base'!$F$20:$F$96,$C96)
- INDEX(List!$Q:$Q,MATCH(CR$2,List!$P:$P,0)))
* INDEX(List!$R:$R,MATCH(CR$2,List!$P:$P,0)))</f>
        <v>0</v>
      </c>
      <c r="CS96" s="357">
        <f ca="1">IF(
COUNTIFS('Project Follow up - Base'!$S$20:$S$96,CS$2,'Project Follow up - Base'!$F$20:$F$96,$C96)&lt;= INDEX(List!$Q:$Q,MATCH(CS$2,List!$P:$P,0)),
0,
(COUNTIFS('Project Follow up - Base'!$S$20:$S$96,CS$2,'Project Follow up - Base'!$F$20:$F$96,$C96)
- INDEX(List!$Q:$Q,MATCH(CS$2,List!$P:$P,0)))
* INDEX(List!$R:$R,MATCH(CS$2,List!$P:$P,0)))</f>
        <v>0</v>
      </c>
      <c r="CT96" s="357">
        <f ca="1">IF(
COUNTIFS('Project Follow up - Base'!$S$20:$S$96,CT$2,'Project Follow up - Base'!$F$20:$F$96,$C96)&lt;= INDEX(List!$Q:$Q,MATCH(CT$2,List!$P:$P,0)),
0,
(COUNTIFS('Project Follow up - Base'!$S$20:$S$96,CT$2,'Project Follow up - Base'!$F$20:$F$96,$C96)
- INDEX(List!$Q:$Q,MATCH(CT$2,List!$P:$P,0)))
* INDEX(List!$R:$R,MATCH(CT$2,List!$P:$P,0)))</f>
        <v>0</v>
      </c>
      <c r="CU96" s="357">
        <f ca="1">IF(
COUNTIFS('Project Follow up - Base'!$S$20:$S$96,CU$2,'Project Follow up - Base'!$F$20:$F$96,$C96)&lt;= INDEX(List!$Q:$Q,MATCH(CU$2,List!$P:$P,0)),
0,
(COUNTIFS('Project Follow up - Base'!$S$20:$S$96,CU$2,'Project Follow up - Base'!$F$20:$F$96,$C96)
- INDEX(List!$Q:$Q,MATCH(CU$2,List!$P:$P,0)))
* INDEX(List!$R:$R,MATCH(CU$2,List!$P:$P,0)))</f>
        <v>0</v>
      </c>
      <c r="CV96" s="357">
        <f ca="1">IF(
COUNTIFS('Project Follow up - Base'!$S$20:$S$96,CV$2,'Project Follow up - Base'!$F$20:$F$96,$C96)&lt;= INDEX(List!$Q:$Q,MATCH(CV$2,List!$P:$P,0)),
0,
(COUNTIFS('Project Follow up - Base'!$S$20:$S$96,CV$2,'Project Follow up - Base'!$F$20:$F$96,$C96)
- INDEX(List!$Q:$Q,MATCH(CV$2,List!$P:$P,0)))
* INDEX(List!$R:$R,MATCH(CV$2,List!$P:$P,0)))</f>
        <v>0</v>
      </c>
      <c r="CW96" s="357">
        <f ca="1">IF(
COUNTIFS('Project Follow up - Base'!$S$20:$S$96,CW$2,'Project Follow up - Base'!$F$20:$F$96,$C96)&lt;= INDEX(List!$Q:$Q,MATCH(CW$2,List!$P:$P,0)),
0,
(COUNTIFS('Project Follow up - Base'!$S$20:$S$96,CW$2,'Project Follow up - Base'!$F$20:$F$96,$C96)
- INDEX(List!$Q:$Q,MATCH(CW$2,List!$P:$P,0)))
* INDEX(List!$R:$R,MATCH(CW$2,List!$P:$P,0)))</f>
        <v>0</v>
      </c>
      <c r="CX96" s="357">
        <f ca="1">IF(
COUNTIFS('Project Follow up - Base'!$S$20:$S$96,CX$2,'Project Follow up - Base'!$F$20:$F$96,$C96)&lt;= INDEX(List!$Q:$Q,MATCH(CX$2,List!$P:$P,0)),
0,
(COUNTIFS('Project Follow up - Base'!$S$20:$S$96,CX$2,'Project Follow up - Base'!$F$20:$F$96,$C96)
- INDEX(List!$Q:$Q,MATCH(CX$2,List!$P:$P,0)))
* INDEX(List!$R:$R,MATCH(CX$2,List!$P:$P,0)))</f>
        <v>0</v>
      </c>
      <c r="CY96" s="357">
        <f ca="1">IF(
COUNTIFS('Project Follow up - Base'!$S$20:$S$96,CY$2,'Project Follow up - Base'!$F$20:$F$96,$C96)&lt;= INDEX(List!$Q:$Q,MATCH(CY$2,List!$P:$P,0)),
0,
(COUNTIFS('Project Follow up - Base'!$S$20:$S$96,CY$2,'Project Follow up - Base'!$F$20:$F$96,$C96)
- INDEX(List!$Q:$Q,MATCH(CY$2,List!$P:$P,0)))
* INDEX(List!$R:$R,MATCH(CY$2,List!$P:$P,0)))</f>
        <v>0</v>
      </c>
      <c r="CZ96" s="357">
        <f ca="1">IF(
COUNTIFS('Project Follow up - Base'!$S$20:$S$96,CZ$2,'Project Follow up - Base'!$F$20:$F$96,$C96)&lt;= INDEX(List!$Q:$Q,MATCH(CZ$2,List!$P:$P,0)),
0,
(COUNTIFS('Project Follow up - Base'!$S$20:$S$96,CZ$2,'Project Follow up - Base'!$F$20:$F$96,$C96)
- INDEX(List!$Q:$Q,MATCH(CZ$2,List!$P:$P,0)))
* INDEX(List!$R:$R,MATCH(CZ$2,List!$P:$P,0)))</f>
        <v>0</v>
      </c>
      <c r="DA96" s="357">
        <f ca="1">IF(
COUNTIFS('Project Follow up - Base'!$S$20:$S$96,DA$2,'Project Follow up - Base'!$F$20:$F$96,$C96)&lt;= INDEX(List!$Q:$Q,MATCH(DA$2,List!$P:$P,0)),
0,
(COUNTIFS('Project Follow up - Base'!$S$20:$S$96,DA$2,'Project Follow up - Base'!$F$20:$F$96,$C96)
- INDEX(List!$Q:$Q,MATCH(DA$2,List!$P:$P,0)))
* INDEX(List!$R:$R,MATCH(DA$2,List!$P:$P,0)))</f>
        <v>0</v>
      </c>
      <c r="DB96" s="357">
        <f ca="1">IF(
COUNTIFS('Project Follow up - Base'!$S$20:$S$96,DB$2,'Project Follow up - Base'!$F$20:$F$96,$C96)&lt;= INDEX(List!$Q:$Q,MATCH(DB$2,List!$P:$P,0)),
0,
(COUNTIFS('Project Follow up - Base'!$S$20:$S$96,DB$2,'Project Follow up - Base'!$F$20:$F$96,$C96)
- INDEX(List!$Q:$Q,MATCH(DB$2,List!$P:$P,0)))
* INDEX(List!$R:$R,MATCH(DB$2,List!$P:$P,0)))</f>
        <v>0</v>
      </c>
    </row>
    <row r="97" spans="1:106" x14ac:dyDescent="0.2">
      <c r="A97" s="353">
        <f>COUNTIF('Project Follow up - Base'!$F$20:$F$96,C97)</f>
        <v>0</v>
      </c>
      <c r="B97" s="353">
        <f>'Employees Summary'!B98</f>
        <v>0</v>
      </c>
      <c r="C97" s="353">
        <f>'Employees Summary'!C98</f>
        <v>0</v>
      </c>
      <c r="D97" s="354" t="str">
        <f>IF(C97=0,"", IF(A97&gt;0,1-(G97*[1]KPI!$C$3)-(H97*[1]KPI!$C$4),""))</f>
        <v/>
      </c>
      <c r="E97" s="365" t="str">
        <f>IF(OR(C97='Project Follow up - Base'!$D$17,C97='Project Follow up - Base'!$D$38,C97='Project Follow up - Base'!$D$74), IF(SUMIF(B:B,B97,A:A)=0,"", AVERAGEIF(B:B,B97,D:D)),"")</f>
        <v/>
      </c>
      <c r="F97" s="366">
        <f>SUMIF('Project Follow up - Base'!$F$20:$F$102,'Employees KPIs'!C97,'Project Follow up - Base'!$AA$20:$AA$102)</f>
        <v>0</v>
      </c>
      <c r="G97" s="355">
        <f>IF( F97=0,
   0,
   IF(
     F97-
     [1]KPI!$F$3
     &lt;0,0,
     F97-
     [1]KPI!$F$3
    )*
     [1]KPI!$G$3
)</f>
        <v>0</v>
      </c>
      <c r="H97" s="355">
        <f t="shared" ca="1" si="1"/>
        <v>0</v>
      </c>
      <c r="I97" s="356">
        <f ca="1">IF(
COUNTIFS('Project Follow up - Base'!$S$20:$S$96,I$2,'Project Follow up - Base'!$F$20:$F$96,$C97)&lt;= INDEX(List!$Q:$Q,MATCH(I$2,List!$P:$P,0)),
0,
(COUNTIFS('Project Follow up - Base'!$S$20:$S$96,I$2,'Project Follow up - Base'!$F$20:$F$96,$C97)
- INDEX(List!$Q:$Q,MATCH(I$2,List!$P:$P,0)))
* INDEX(List!$R:$R,MATCH(I$2,List!$P:$P,0)))</f>
        <v>0</v>
      </c>
      <c r="J97" s="357">
        <f ca="1">IF(
COUNTIFS('Project Follow up - Base'!$S$20:$S$96,J$2,'Project Follow up - Base'!$F$20:$F$96,$C97)&lt;= INDEX(List!$Q:$Q,MATCH(J$2,List!$P:$P,0)),
0,
(COUNTIFS('Project Follow up - Base'!$S$20:$S$96,J$2,'Project Follow up - Base'!$F$20:$F$96,$C97)
- INDEX(List!$Q:$Q,MATCH(J$2,List!$P:$P,0)))
* INDEX(List!$R:$R,MATCH(J$2,List!$P:$P,0)))</f>
        <v>0</v>
      </c>
      <c r="K97" s="357">
        <f ca="1">IF(
COUNTIFS('Project Follow up - Base'!$S$20:$S$96,K$2,'Project Follow up - Base'!$F$20:$F$96,$C97)&lt;= INDEX(List!$Q:$Q,MATCH(K$2,List!$P:$P,0)),
0,
(COUNTIFS('Project Follow up - Base'!$S$20:$S$96,K$2,'Project Follow up - Base'!$F$20:$F$96,$C97)
- INDEX(List!$Q:$Q,MATCH(K$2,List!$P:$P,0)))
* INDEX(List!$R:$R,MATCH(K$2,List!$P:$P,0)))</f>
        <v>0</v>
      </c>
      <c r="L97" s="357">
        <f ca="1">IF(
COUNTIFS('Project Follow up - Base'!$S$20:$S$96,L$2,'Project Follow up - Base'!$F$20:$F$96,$C97)&lt;= INDEX(List!$Q:$Q,MATCH(L$2,List!$P:$P,0)),
0,
(COUNTIFS('Project Follow up - Base'!$S$20:$S$96,L$2,'Project Follow up - Base'!$F$20:$F$96,$C97)
- INDEX(List!$Q:$Q,MATCH(L$2,List!$P:$P,0)))
* INDEX(List!$R:$R,MATCH(L$2,List!$P:$P,0)))</f>
        <v>0</v>
      </c>
      <c r="M97" s="357">
        <f ca="1">IF(
COUNTIFS('Project Follow up - Base'!$S$20:$S$96,M$2,'Project Follow up - Base'!$F$20:$F$96,$C97)&lt;= INDEX(List!$Q:$Q,MATCH(M$2,List!$P:$P,0)),
0,
(COUNTIFS('Project Follow up - Base'!$S$20:$S$96,M$2,'Project Follow up - Base'!$F$20:$F$96,$C97)
- INDEX(List!$Q:$Q,MATCH(M$2,List!$P:$P,0)))
* INDEX(List!$R:$R,MATCH(M$2,List!$P:$P,0)))</f>
        <v>0</v>
      </c>
      <c r="N97" s="357">
        <f ca="1">IF(
COUNTIFS('Project Follow up - Base'!$S$20:$S$96,N$2,'Project Follow up - Base'!$F$20:$F$96,$C97)&lt;= INDEX(List!$Q:$Q,MATCH(N$2,List!$P:$P,0)),
0,
(COUNTIFS('Project Follow up - Base'!$S$20:$S$96,N$2,'Project Follow up - Base'!$F$20:$F$96,$C97)
- INDEX(List!$Q:$Q,MATCH(N$2,List!$P:$P,0)))
* INDEX(List!$R:$R,MATCH(N$2,List!$P:$P,0)))</f>
        <v>0</v>
      </c>
      <c r="O97" s="357">
        <f ca="1">IF(
COUNTIFS('Project Follow up - Base'!$S$20:$S$96,O$2,'Project Follow up - Base'!$F$20:$F$96,$C97)&lt;= INDEX(List!$Q:$Q,MATCH(O$2,List!$P:$P,0)),
0,
(COUNTIFS('Project Follow up - Base'!$S$20:$S$96,O$2,'Project Follow up - Base'!$F$20:$F$96,$C97)
- INDEX(List!$Q:$Q,MATCH(O$2,List!$P:$P,0)))
* INDEX(List!$R:$R,MATCH(O$2,List!$P:$P,0)))</f>
        <v>0</v>
      </c>
      <c r="P97" s="357">
        <f ca="1">IF(
COUNTIFS('Project Follow up - Base'!$S$20:$S$96,P$2,'Project Follow up - Base'!$F$20:$F$96,$C97)&lt;= INDEX(List!$Q:$Q,MATCH(P$2,List!$P:$P,0)),
0,
(COUNTIFS('Project Follow up - Base'!$S$20:$S$96,P$2,'Project Follow up - Base'!$F$20:$F$96,$C97)
- INDEX(List!$Q:$Q,MATCH(P$2,List!$P:$P,0)))
* INDEX(List!$R:$R,MATCH(P$2,List!$P:$P,0)))</f>
        <v>0</v>
      </c>
      <c r="Q97" s="357">
        <f ca="1">IF(
COUNTIFS('Project Follow up - Base'!$S$20:$S$96,Q$2,'Project Follow up - Base'!$F$20:$F$96,$C97)&lt;= INDEX(List!$Q:$Q,MATCH(Q$2,List!$P:$P,0)),
0,
(COUNTIFS('Project Follow up - Base'!$S$20:$S$96,Q$2,'Project Follow up - Base'!$F$20:$F$96,$C97)
- INDEX(List!$Q:$Q,MATCH(Q$2,List!$P:$P,0)))
* INDEX(List!$R:$R,MATCH(Q$2,List!$P:$P,0)))</f>
        <v>0</v>
      </c>
      <c r="R97" s="357">
        <f ca="1">IF(
COUNTIFS('Project Follow up - Base'!$S$20:$S$96,R$2,'Project Follow up - Base'!$F$20:$F$96,$C97)&lt;= INDEX(List!$Q:$Q,MATCH(R$2,List!$P:$P,0)),
0,
(COUNTIFS('Project Follow up - Base'!$S$20:$S$96,R$2,'Project Follow up - Base'!$F$20:$F$96,$C97)
- INDEX(List!$Q:$Q,MATCH(R$2,List!$P:$P,0)))
* INDEX(List!$R:$R,MATCH(R$2,List!$P:$P,0)))</f>
        <v>0</v>
      </c>
      <c r="S97" s="357">
        <f ca="1">IF(
COUNTIFS('Project Follow up - Base'!$S$20:$S$96,S$2,'Project Follow up - Base'!$F$20:$F$96,$C97)&lt;= INDEX(List!$Q:$Q,MATCH(S$2,List!$P:$P,0)),
0,
(COUNTIFS('Project Follow up - Base'!$S$20:$S$96,S$2,'Project Follow up - Base'!$F$20:$F$96,$C97)
- INDEX(List!$Q:$Q,MATCH(S$2,List!$P:$P,0)))
* INDEX(List!$R:$R,MATCH(S$2,List!$P:$P,0)))</f>
        <v>0</v>
      </c>
      <c r="T97" s="357">
        <f ca="1">IF(
COUNTIFS('Project Follow up - Base'!$S$20:$S$96,T$2,'Project Follow up - Base'!$F$20:$F$96,$C97)&lt;= INDEX(List!$Q:$Q,MATCH(T$2,List!$P:$P,0)),
0,
(COUNTIFS('Project Follow up - Base'!$S$20:$S$96,T$2,'Project Follow up - Base'!$F$20:$F$96,$C97)
- INDEX(List!$Q:$Q,MATCH(T$2,List!$P:$P,0)))
* INDEX(List!$R:$R,MATCH(T$2,List!$P:$P,0)))</f>
        <v>0</v>
      </c>
      <c r="U97" s="357">
        <f ca="1">IF(
COUNTIFS('Project Follow up - Base'!$S$20:$S$96,U$2,'Project Follow up - Base'!$F$20:$F$96,$C97)&lt;= INDEX(List!$Q:$Q,MATCH(U$2,List!$P:$P,0)),
0,
(COUNTIFS('Project Follow up - Base'!$S$20:$S$96,U$2,'Project Follow up - Base'!$F$20:$F$96,$C97)
- INDEX(List!$Q:$Q,MATCH(U$2,List!$P:$P,0)))
* INDEX(List!$R:$R,MATCH(U$2,List!$P:$P,0)))</f>
        <v>0</v>
      </c>
      <c r="V97" s="357">
        <f ca="1">IF(
COUNTIFS('Project Follow up - Base'!$S$20:$S$96,V$2,'Project Follow up - Base'!$F$20:$F$96,$C97)&lt;= INDEX(List!$Q:$Q,MATCH(V$2,List!$P:$P,0)),
0,
(COUNTIFS('Project Follow up - Base'!$S$20:$S$96,V$2,'Project Follow up - Base'!$F$20:$F$96,$C97)
- INDEX(List!$Q:$Q,MATCH(V$2,List!$P:$P,0)))
* INDEX(List!$R:$R,MATCH(V$2,List!$P:$P,0)))</f>
        <v>0</v>
      </c>
      <c r="W97" s="357">
        <f ca="1">IF(
COUNTIFS('Project Follow up - Base'!$S$20:$S$96,W$2,'Project Follow up - Base'!$F$20:$F$96,$C97)&lt;= INDEX(List!$Q:$Q,MATCH(W$2,List!$P:$P,0)),
0,
(COUNTIFS('Project Follow up - Base'!$S$20:$S$96,W$2,'Project Follow up - Base'!$F$20:$F$96,$C97)
- INDEX(List!$Q:$Q,MATCH(W$2,List!$P:$P,0)))
* INDEX(List!$R:$R,MATCH(W$2,List!$P:$P,0)))</f>
        <v>0</v>
      </c>
      <c r="X97" s="357">
        <f ca="1">IF(
COUNTIFS('Project Follow up - Base'!$S$20:$S$96,X$2,'Project Follow up - Base'!$F$20:$F$96,$C97)&lt;= INDEX(List!$Q:$Q,MATCH(X$2,List!$P:$P,0)),
0,
(COUNTIFS('Project Follow up - Base'!$S$20:$S$96,X$2,'Project Follow up - Base'!$F$20:$F$96,$C97)
- INDEX(List!$Q:$Q,MATCH(X$2,List!$P:$P,0)))
* INDEX(List!$R:$R,MATCH(X$2,List!$P:$P,0)))</f>
        <v>0</v>
      </c>
      <c r="Y97" s="357">
        <f ca="1">IF(
COUNTIFS('Project Follow up - Base'!$S$20:$S$96,Y$2,'Project Follow up - Base'!$F$20:$F$96,$C97)&lt;= INDEX(List!$Q:$Q,MATCH(Y$2,List!$P:$P,0)),
0,
(COUNTIFS('Project Follow up - Base'!$S$20:$S$96,Y$2,'Project Follow up - Base'!$F$20:$F$96,$C97)
- INDEX(List!$Q:$Q,MATCH(Y$2,List!$P:$P,0)))
* INDEX(List!$R:$R,MATCH(Y$2,List!$P:$P,0)))</f>
        <v>0</v>
      </c>
      <c r="Z97" s="357">
        <f ca="1">IF(
COUNTIFS('Project Follow up - Base'!$S$20:$S$96,Z$2,'Project Follow up - Base'!$F$20:$F$96,$C97)&lt;= INDEX(List!$Q:$Q,MATCH(Z$2,List!$P:$P,0)),
0,
(COUNTIFS('Project Follow up - Base'!$S$20:$S$96,Z$2,'Project Follow up - Base'!$F$20:$F$96,$C97)
- INDEX(List!$Q:$Q,MATCH(Z$2,List!$P:$P,0)))
* INDEX(List!$R:$R,MATCH(Z$2,List!$P:$P,0)))</f>
        <v>0</v>
      </c>
      <c r="AA97" s="357">
        <f ca="1">IF(
COUNTIFS('Project Follow up - Base'!$S$20:$S$96,AA$2,'Project Follow up - Base'!$F$20:$F$96,$C97)&lt;= INDEX(List!$Q:$Q,MATCH(AA$2,List!$P:$P,0)),
0,
(COUNTIFS('Project Follow up - Base'!$S$20:$S$96,AA$2,'Project Follow up - Base'!$F$20:$F$96,$C97)
- INDEX(List!$Q:$Q,MATCH(AA$2,List!$P:$P,0)))
* INDEX(List!$R:$R,MATCH(AA$2,List!$P:$P,0)))</f>
        <v>0</v>
      </c>
      <c r="AB97" s="357">
        <f ca="1">IF(
COUNTIFS('Project Follow up - Base'!$S$20:$S$96,AB$2,'Project Follow up - Base'!$F$20:$F$96,$C97)&lt;= INDEX(List!$Q:$Q,MATCH(AB$2,List!$P:$P,0)),
0,
(COUNTIFS('Project Follow up - Base'!$S$20:$S$96,AB$2,'Project Follow up - Base'!$F$20:$F$96,$C97)
- INDEX(List!$Q:$Q,MATCH(AB$2,List!$P:$P,0)))
* INDEX(List!$R:$R,MATCH(AB$2,List!$P:$P,0)))</f>
        <v>0</v>
      </c>
      <c r="AC97" s="357">
        <f ca="1">IF(
COUNTIFS('Project Follow up - Base'!$S$20:$S$96,AC$2,'Project Follow up - Base'!$F$20:$F$96,$C97)&lt;= INDEX(List!$Q:$Q,MATCH(AC$2,List!$P:$P,0)),
0,
(COUNTIFS('Project Follow up - Base'!$S$20:$S$96,AC$2,'Project Follow up - Base'!$F$20:$F$96,$C97)
- INDEX(List!$Q:$Q,MATCH(AC$2,List!$P:$P,0)))
* INDEX(List!$R:$R,MATCH(AC$2,List!$P:$P,0)))</f>
        <v>0</v>
      </c>
      <c r="AD97" s="357">
        <f ca="1">IF(
COUNTIFS('Project Follow up - Base'!$S$20:$S$96,AD$2,'Project Follow up - Base'!$F$20:$F$96,$C97)&lt;= INDEX(List!$Q:$Q,MATCH(AD$2,List!$P:$P,0)),
0,
(COUNTIFS('Project Follow up - Base'!$S$20:$S$96,AD$2,'Project Follow up - Base'!$F$20:$F$96,$C97)
- INDEX(List!$Q:$Q,MATCH(AD$2,List!$P:$P,0)))
* INDEX(List!$R:$R,MATCH(AD$2,List!$P:$P,0)))</f>
        <v>0</v>
      </c>
      <c r="AE97" s="357">
        <f ca="1">IF(
COUNTIFS('Project Follow up - Base'!$S$20:$S$96,AE$2,'Project Follow up - Base'!$F$20:$F$96,$C97)&lt;= INDEX(List!$Q:$Q,MATCH(AE$2,List!$P:$P,0)),
0,
(COUNTIFS('Project Follow up - Base'!$S$20:$S$96,AE$2,'Project Follow up - Base'!$F$20:$F$96,$C97)
- INDEX(List!$Q:$Q,MATCH(AE$2,List!$P:$P,0)))
* INDEX(List!$R:$R,MATCH(AE$2,List!$P:$P,0)))</f>
        <v>0</v>
      </c>
      <c r="AF97" s="357">
        <f ca="1">IF(
COUNTIFS('Project Follow up - Base'!$S$20:$S$96,AF$2,'Project Follow up - Base'!$F$20:$F$96,$C97)&lt;= INDEX(List!$Q:$Q,MATCH(AF$2,List!$P:$P,0)),
0,
(COUNTIFS('Project Follow up - Base'!$S$20:$S$96,AF$2,'Project Follow up - Base'!$F$20:$F$96,$C97)
- INDEX(List!$Q:$Q,MATCH(AF$2,List!$P:$P,0)))
* INDEX(List!$R:$R,MATCH(AF$2,List!$P:$P,0)))</f>
        <v>0</v>
      </c>
      <c r="AG97" s="357">
        <f ca="1">IF(
COUNTIFS('Project Follow up - Base'!$S$20:$S$96,AG$2,'Project Follow up - Base'!$F$20:$F$96,$C97)&lt;= INDEX(List!$Q:$Q,MATCH(AG$2,List!$P:$P,0)),
0,
(COUNTIFS('Project Follow up - Base'!$S$20:$S$96,AG$2,'Project Follow up - Base'!$F$20:$F$96,$C97)
- INDEX(List!$Q:$Q,MATCH(AG$2,List!$P:$P,0)))
* INDEX(List!$R:$R,MATCH(AG$2,List!$P:$P,0)))</f>
        <v>0</v>
      </c>
      <c r="AH97" s="357">
        <f ca="1">IF(
COUNTIFS('Project Follow up - Base'!$S$20:$S$96,AH$2,'Project Follow up - Base'!$F$20:$F$96,$C97)&lt;= INDEX(List!$Q:$Q,MATCH(AH$2,List!$P:$P,0)),
0,
(COUNTIFS('Project Follow up - Base'!$S$20:$S$96,AH$2,'Project Follow up - Base'!$F$20:$F$96,$C97)
- INDEX(List!$Q:$Q,MATCH(AH$2,List!$P:$P,0)))
* INDEX(List!$R:$R,MATCH(AH$2,List!$P:$P,0)))</f>
        <v>0</v>
      </c>
      <c r="AI97" s="357">
        <f ca="1">IF(
COUNTIFS('Project Follow up - Base'!$S$20:$S$96,AI$2,'Project Follow up - Base'!$F$20:$F$96,$C97)&lt;= INDEX(List!$Q:$Q,MATCH(AI$2,List!$P:$P,0)),
0,
(COUNTIFS('Project Follow up - Base'!$S$20:$S$96,AI$2,'Project Follow up - Base'!$F$20:$F$96,$C97)
- INDEX(List!$Q:$Q,MATCH(AI$2,List!$P:$P,0)))
* INDEX(List!$R:$R,MATCH(AI$2,List!$P:$P,0)))</f>
        <v>0</v>
      </c>
      <c r="AJ97" s="357">
        <f ca="1">IF(
COUNTIFS('Project Follow up - Base'!$S$20:$S$96,AJ$2,'Project Follow up - Base'!$F$20:$F$96,$C97)&lt;= INDEX(List!$Q:$Q,MATCH(AJ$2,List!$P:$P,0)),
0,
(COUNTIFS('Project Follow up - Base'!$S$20:$S$96,AJ$2,'Project Follow up - Base'!$F$20:$F$96,$C97)
- INDEX(List!$Q:$Q,MATCH(AJ$2,List!$P:$P,0)))
* INDEX(List!$R:$R,MATCH(AJ$2,List!$P:$P,0)))</f>
        <v>0</v>
      </c>
      <c r="AK97" s="357">
        <f ca="1">IF(
COUNTIFS('Project Follow up - Base'!$S$20:$S$96,AK$2,'Project Follow up - Base'!$F$20:$F$96,$C97)&lt;= INDEX(List!$Q:$Q,MATCH(AK$2,List!$P:$P,0)),
0,
(COUNTIFS('Project Follow up - Base'!$S$20:$S$96,AK$2,'Project Follow up - Base'!$F$20:$F$96,$C97)
- INDEX(List!$Q:$Q,MATCH(AK$2,List!$P:$P,0)))
* INDEX(List!$R:$R,MATCH(AK$2,List!$P:$P,0)))</f>
        <v>0</v>
      </c>
      <c r="AL97" s="357">
        <f ca="1">IF(
COUNTIFS('Project Follow up - Base'!$S$20:$S$96,AL$2,'Project Follow up - Base'!$F$20:$F$96,$C97)&lt;= INDEX(List!$Q:$Q,MATCH(AL$2,List!$P:$P,0)),
0,
(COUNTIFS('Project Follow up - Base'!$S$20:$S$96,AL$2,'Project Follow up - Base'!$F$20:$F$96,$C97)
- INDEX(List!$Q:$Q,MATCH(AL$2,List!$P:$P,0)))
* INDEX(List!$R:$R,MATCH(AL$2,List!$P:$P,0)))</f>
        <v>0</v>
      </c>
      <c r="AM97" s="357">
        <f ca="1">IF(
COUNTIFS('Project Follow up - Base'!$S$20:$S$96,AM$2,'Project Follow up - Base'!$F$20:$F$96,$C97)&lt;= INDEX(List!$Q:$Q,MATCH(AM$2,List!$P:$P,0)),
0,
(COUNTIFS('Project Follow up - Base'!$S$20:$S$96,AM$2,'Project Follow up - Base'!$F$20:$F$96,$C97)
- INDEX(List!$Q:$Q,MATCH(AM$2,List!$P:$P,0)))
* INDEX(List!$R:$R,MATCH(AM$2,List!$P:$P,0)))</f>
        <v>0</v>
      </c>
      <c r="AN97" s="357">
        <f ca="1">IF(
COUNTIFS('Project Follow up - Base'!$S$20:$S$96,AN$2,'Project Follow up - Base'!$F$20:$F$96,$C97)&lt;= INDEX(List!$Q:$Q,MATCH(AN$2,List!$P:$P,0)),
0,
(COUNTIFS('Project Follow up - Base'!$S$20:$S$96,AN$2,'Project Follow up - Base'!$F$20:$F$96,$C97)
- INDEX(List!$Q:$Q,MATCH(AN$2,List!$P:$P,0)))
* INDEX(List!$R:$R,MATCH(AN$2,List!$P:$P,0)))</f>
        <v>0</v>
      </c>
      <c r="AO97" s="357">
        <f ca="1">IF(
COUNTIFS('Project Follow up - Base'!$S$20:$S$96,AO$2,'Project Follow up - Base'!$F$20:$F$96,$C97)&lt;= INDEX(List!$Q:$Q,MATCH(AO$2,List!$P:$P,0)),
0,
(COUNTIFS('Project Follow up - Base'!$S$20:$S$96,AO$2,'Project Follow up - Base'!$F$20:$F$96,$C97)
- INDEX(List!$Q:$Q,MATCH(AO$2,List!$P:$P,0)))
* INDEX(List!$R:$R,MATCH(AO$2,List!$P:$P,0)))</f>
        <v>0</v>
      </c>
      <c r="AP97" s="357">
        <f ca="1">IF(
COUNTIFS('Project Follow up - Base'!$S$20:$S$96,AP$2,'Project Follow up - Base'!$F$20:$F$96,$C97)&lt;= INDEX(List!$Q:$Q,MATCH(AP$2,List!$P:$P,0)),
0,
(COUNTIFS('Project Follow up - Base'!$S$20:$S$96,AP$2,'Project Follow up - Base'!$F$20:$F$96,$C97)
- INDEX(List!$Q:$Q,MATCH(AP$2,List!$P:$P,0)))
* INDEX(List!$R:$R,MATCH(AP$2,List!$P:$P,0)))</f>
        <v>0</v>
      </c>
      <c r="AQ97" s="357">
        <f ca="1">IF(
COUNTIFS('Project Follow up - Base'!$S$20:$S$96,AQ$2,'Project Follow up - Base'!$F$20:$F$96,$C97)&lt;= INDEX(List!$Q:$Q,MATCH(AQ$2,List!$P:$P,0)),
0,
(COUNTIFS('Project Follow up - Base'!$S$20:$S$96,AQ$2,'Project Follow up - Base'!$F$20:$F$96,$C97)
- INDEX(List!$Q:$Q,MATCH(AQ$2,List!$P:$P,0)))
* INDEX(List!$R:$R,MATCH(AQ$2,List!$P:$P,0)))</f>
        <v>0</v>
      </c>
      <c r="AR97" s="357">
        <f ca="1">IF(
COUNTIFS('Project Follow up - Base'!$S$20:$S$96,AR$2,'Project Follow up - Base'!$F$20:$F$96,$C97)&lt;= INDEX(List!$Q:$Q,MATCH(AR$2,List!$P:$P,0)),
0,
(COUNTIFS('Project Follow up - Base'!$S$20:$S$96,AR$2,'Project Follow up - Base'!$F$20:$F$96,$C97)
- INDEX(List!$Q:$Q,MATCH(AR$2,List!$P:$P,0)))
* INDEX(List!$R:$R,MATCH(AR$2,List!$P:$P,0)))</f>
        <v>0</v>
      </c>
      <c r="AS97" s="357">
        <f ca="1">IF(
COUNTIFS('Project Follow up - Base'!$S$20:$S$96,AS$2,'Project Follow up - Base'!$F$20:$F$96,$C97)&lt;= INDEX(List!$Q:$Q,MATCH(AS$2,List!$P:$P,0)),
0,
(COUNTIFS('Project Follow up - Base'!$S$20:$S$96,AS$2,'Project Follow up - Base'!$F$20:$F$96,$C97)
- INDEX(List!$Q:$Q,MATCH(AS$2,List!$P:$P,0)))
* INDEX(List!$R:$R,MATCH(AS$2,List!$P:$P,0)))</f>
        <v>0</v>
      </c>
      <c r="AT97" s="357">
        <f ca="1">IF(
COUNTIFS('Project Follow up - Base'!$S$20:$S$96,AT$2,'Project Follow up - Base'!$F$20:$F$96,$C97)&lt;= INDEX(List!$Q:$Q,MATCH(AT$2,List!$P:$P,0)),
0,
(COUNTIFS('Project Follow up - Base'!$S$20:$S$96,AT$2,'Project Follow up - Base'!$F$20:$F$96,$C97)
- INDEX(List!$Q:$Q,MATCH(AT$2,List!$P:$P,0)))
* INDEX(List!$R:$R,MATCH(AT$2,List!$P:$P,0)))</f>
        <v>0</v>
      </c>
      <c r="AU97" s="357">
        <f ca="1">IF(
COUNTIFS('Project Follow up - Base'!$S$20:$S$96,AU$2,'Project Follow up - Base'!$F$20:$F$96,$C97)&lt;= INDEX(List!$Q:$Q,MATCH(AU$2,List!$P:$P,0)),
0,
(COUNTIFS('Project Follow up - Base'!$S$20:$S$96,AU$2,'Project Follow up - Base'!$F$20:$F$96,$C97)
- INDEX(List!$Q:$Q,MATCH(AU$2,List!$P:$P,0)))
* INDEX(List!$R:$R,MATCH(AU$2,List!$P:$P,0)))</f>
        <v>0</v>
      </c>
      <c r="AV97" s="357">
        <f ca="1">IF(
COUNTIFS('Project Follow up - Base'!$S$20:$S$96,AV$2,'Project Follow up - Base'!$F$20:$F$96,$C97)&lt;= INDEX(List!$Q:$Q,MATCH(AV$2,List!$P:$P,0)),
0,
(COUNTIFS('Project Follow up - Base'!$S$20:$S$96,AV$2,'Project Follow up - Base'!$F$20:$F$96,$C97)
- INDEX(List!$Q:$Q,MATCH(AV$2,List!$P:$P,0)))
* INDEX(List!$R:$R,MATCH(AV$2,List!$P:$P,0)))</f>
        <v>0</v>
      </c>
      <c r="AW97" s="357">
        <f ca="1">IF(
COUNTIFS('Project Follow up - Base'!$S$20:$S$96,AW$2,'Project Follow up - Base'!$F$20:$F$96,$C97)&lt;= INDEX(List!$Q:$Q,MATCH(AW$2,List!$P:$P,0)),
0,
(COUNTIFS('Project Follow up - Base'!$S$20:$S$96,AW$2,'Project Follow up - Base'!$F$20:$F$96,$C97)
- INDEX(List!$Q:$Q,MATCH(AW$2,List!$P:$P,0)))
* INDEX(List!$R:$R,MATCH(AW$2,List!$P:$P,0)))</f>
        <v>0</v>
      </c>
      <c r="AX97" s="357">
        <f ca="1">IF(
COUNTIFS('Project Follow up - Base'!$S$20:$S$96,AX$2,'Project Follow up - Base'!$F$20:$F$96,$C97)&lt;= INDEX(List!$Q:$Q,MATCH(AX$2,List!$P:$P,0)),
0,
(COUNTIFS('Project Follow up - Base'!$S$20:$S$96,AX$2,'Project Follow up - Base'!$F$20:$F$96,$C97)
- INDEX(List!$Q:$Q,MATCH(AX$2,List!$P:$P,0)))
* INDEX(List!$R:$R,MATCH(AX$2,List!$P:$P,0)))</f>
        <v>0</v>
      </c>
      <c r="AY97" s="357">
        <f ca="1">IF(
COUNTIFS('Project Follow up - Base'!$S$20:$S$96,AY$2,'Project Follow up - Base'!$F$20:$F$96,$C97)&lt;= INDEX(List!$Q:$Q,MATCH(AY$2,List!$P:$P,0)),
0,
(COUNTIFS('Project Follow up - Base'!$S$20:$S$96,AY$2,'Project Follow up - Base'!$F$20:$F$96,$C97)
- INDEX(List!$Q:$Q,MATCH(AY$2,List!$P:$P,0)))
* INDEX(List!$R:$R,MATCH(AY$2,List!$P:$P,0)))</f>
        <v>0</v>
      </c>
      <c r="AZ97" s="357">
        <f ca="1">IF(
COUNTIFS('Project Follow up - Base'!$S$20:$S$96,AZ$2,'Project Follow up - Base'!$F$20:$F$96,$C97)&lt;= INDEX(List!$Q:$Q,MATCH(AZ$2,List!$P:$P,0)),
0,
(COUNTIFS('Project Follow up - Base'!$S$20:$S$96,AZ$2,'Project Follow up - Base'!$F$20:$F$96,$C97)
- INDEX(List!$Q:$Q,MATCH(AZ$2,List!$P:$P,0)))
* INDEX(List!$R:$R,MATCH(AZ$2,List!$P:$P,0)))</f>
        <v>0</v>
      </c>
      <c r="BA97" s="357">
        <f ca="1">IF(
COUNTIFS('Project Follow up - Base'!$S$20:$S$96,BA$2,'Project Follow up - Base'!$F$20:$F$96,$C97)&lt;= INDEX(List!$Q:$Q,MATCH(BA$2,List!$P:$P,0)),
0,
(COUNTIFS('Project Follow up - Base'!$S$20:$S$96,BA$2,'Project Follow up - Base'!$F$20:$F$96,$C97)
- INDEX(List!$Q:$Q,MATCH(BA$2,List!$P:$P,0)))
* INDEX(List!$R:$R,MATCH(BA$2,List!$P:$P,0)))</f>
        <v>0</v>
      </c>
      <c r="BB97" s="357">
        <f ca="1">IF(
COUNTIFS('Project Follow up - Base'!$S$20:$S$96,BB$2,'Project Follow up - Base'!$F$20:$F$96,$C97)&lt;= INDEX(List!$Q:$Q,MATCH(BB$2,List!$P:$P,0)),
0,
(COUNTIFS('Project Follow up - Base'!$S$20:$S$96,BB$2,'Project Follow up - Base'!$F$20:$F$96,$C97)
- INDEX(List!$Q:$Q,MATCH(BB$2,List!$P:$P,0)))
* INDEX(List!$R:$R,MATCH(BB$2,List!$P:$P,0)))</f>
        <v>0</v>
      </c>
      <c r="BC97" s="357">
        <f ca="1">IF(
COUNTIFS('Project Follow up - Base'!$S$20:$S$96,BC$2,'Project Follow up - Base'!$F$20:$F$96,$C97)&lt;= INDEX(List!$Q:$Q,MATCH(BC$2,List!$P:$P,0)),
0,
(COUNTIFS('Project Follow up - Base'!$S$20:$S$96,BC$2,'Project Follow up - Base'!$F$20:$F$96,$C97)
- INDEX(List!$Q:$Q,MATCH(BC$2,List!$P:$P,0)))
* INDEX(List!$R:$R,MATCH(BC$2,List!$P:$P,0)))</f>
        <v>0</v>
      </c>
      <c r="BD97" s="357">
        <f ca="1">IF(
COUNTIFS('Project Follow up - Base'!$S$20:$S$96,BD$2,'Project Follow up - Base'!$F$20:$F$96,$C97)&lt;= INDEX(List!$Q:$Q,MATCH(BD$2,List!$P:$P,0)),
0,
(COUNTIFS('Project Follow up - Base'!$S$20:$S$96,BD$2,'Project Follow up - Base'!$F$20:$F$96,$C97)
- INDEX(List!$Q:$Q,MATCH(BD$2,List!$P:$P,0)))
* INDEX(List!$R:$R,MATCH(BD$2,List!$P:$P,0)))</f>
        <v>0</v>
      </c>
      <c r="BE97" s="357">
        <f ca="1">IF(
COUNTIFS('Project Follow up - Base'!$S$20:$S$96,BE$2,'Project Follow up - Base'!$F$20:$F$96,$C97)&lt;= INDEX(List!$Q:$Q,MATCH(BE$2,List!$P:$P,0)),
0,
(COUNTIFS('Project Follow up - Base'!$S$20:$S$96,BE$2,'Project Follow up - Base'!$F$20:$F$96,$C97)
- INDEX(List!$Q:$Q,MATCH(BE$2,List!$P:$P,0)))
* INDEX(List!$R:$R,MATCH(BE$2,List!$P:$P,0)))</f>
        <v>0</v>
      </c>
      <c r="BF97" s="357">
        <f ca="1">IF(
COUNTIFS('Project Follow up - Base'!$S$20:$S$96,BF$2,'Project Follow up - Base'!$F$20:$F$96,$C97)&lt;= INDEX(List!$Q:$Q,MATCH(BF$2,List!$P:$P,0)),
0,
(COUNTIFS('Project Follow up - Base'!$S$20:$S$96,BF$2,'Project Follow up - Base'!$F$20:$F$96,$C97)
- INDEX(List!$Q:$Q,MATCH(BF$2,List!$P:$P,0)))
* INDEX(List!$R:$R,MATCH(BF$2,List!$P:$P,0)))</f>
        <v>0</v>
      </c>
      <c r="BG97" s="357">
        <f ca="1">IF(
COUNTIFS('Project Follow up - Base'!$S$20:$S$96,BG$2,'Project Follow up - Base'!$F$20:$F$96,$C97)&lt;= INDEX(List!$Q:$Q,MATCH(BG$2,List!$P:$P,0)),
0,
(COUNTIFS('Project Follow up - Base'!$S$20:$S$96,BG$2,'Project Follow up - Base'!$F$20:$F$96,$C97)
- INDEX(List!$Q:$Q,MATCH(BG$2,List!$P:$P,0)))
* INDEX(List!$R:$R,MATCH(BG$2,List!$P:$P,0)))</f>
        <v>0</v>
      </c>
      <c r="BH97" s="357">
        <f ca="1">IF(
COUNTIFS('Project Follow up - Base'!$S$20:$S$96,BH$2,'Project Follow up - Base'!$F$20:$F$96,$C97)&lt;= INDEX(List!$Q:$Q,MATCH(BH$2,List!$P:$P,0)),
0,
(COUNTIFS('Project Follow up - Base'!$S$20:$S$96,BH$2,'Project Follow up - Base'!$F$20:$F$96,$C97)
- INDEX(List!$Q:$Q,MATCH(BH$2,List!$P:$P,0)))
* INDEX(List!$R:$R,MATCH(BH$2,List!$P:$P,0)))</f>
        <v>0</v>
      </c>
      <c r="BI97" s="357">
        <f ca="1">IF(
COUNTIFS('Project Follow up - Base'!$S$20:$S$96,BI$2,'Project Follow up - Base'!$F$20:$F$96,$C97)&lt;= INDEX(List!$Q:$Q,MATCH(BI$2,List!$P:$P,0)),
0,
(COUNTIFS('Project Follow up - Base'!$S$20:$S$96,BI$2,'Project Follow up - Base'!$F$20:$F$96,$C97)
- INDEX(List!$Q:$Q,MATCH(BI$2,List!$P:$P,0)))
* INDEX(List!$R:$R,MATCH(BI$2,List!$P:$P,0)))</f>
        <v>0</v>
      </c>
      <c r="BJ97" s="357">
        <f ca="1">IF(
COUNTIFS('Project Follow up - Base'!$S$20:$S$96,BJ$2,'Project Follow up - Base'!$F$20:$F$96,$C97)&lt;= INDEX(List!$Q:$Q,MATCH(BJ$2,List!$P:$P,0)),
0,
(COUNTIFS('Project Follow up - Base'!$S$20:$S$96,BJ$2,'Project Follow up - Base'!$F$20:$F$96,$C97)
- INDEX(List!$Q:$Q,MATCH(BJ$2,List!$P:$P,0)))
* INDEX(List!$R:$R,MATCH(BJ$2,List!$P:$P,0)))</f>
        <v>0</v>
      </c>
      <c r="BK97" s="357">
        <f ca="1">IF(
COUNTIFS('Project Follow up - Base'!$S$20:$S$96,BK$2,'Project Follow up - Base'!$F$20:$F$96,$C97)&lt;= INDEX(List!$Q:$Q,MATCH(BK$2,List!$P:$P,0)),
0,
(COUNTIFS('Project Follow up - Base'!$S$20:$S$96,BK$2,'Project Follow up - Base'!$F$20:$F$96,$C97)
- INDEX(List!$Q:$Q,MATCH(BK$2,List!$P:$P,0)))
* INDEX(List!$R:$R,MATCH(BK$2,List!$P:$P,0)))</f>
        <v>0</v>
      </c>
      <c r="BL97" s="357">
        <f ca="1">IF(
COUNTIFS('Project Follow up - Base'!$S$20:$S$96,BL$2,'Project Follow up - Base'!$F$20:$F$96,$C97)&lt;= INDEX(List!$Q:$Q,MATCH(BL$2,List!$P:$P,0)),
0,
(COUNTIFS('Project Follow up - Base'!$S$20:$S$96,BL$2,'Project Follow up - Base'!$F$20:$F$96,$C97)
- INDEX(List!$Q:$Q,MATCH(BL$2,List!$P:$P,0)))
* INDEX(List!$R:$R,MATCH(BL$2,List!$P:$P,0)))</f>
        <v>0</v>
      </c>
      <c r="BM97" s="357">
        <f ca="1">IF(
COUNTIFS('Project Follow up - Base'!$S$20:$S$96,BM$2,'Project Follow up - Base'!$F$20:$F$96,$C97)&lt;= INDEX(List!$Q:$Q,MATCH(BM$2,List!$P:$P,0)),
0,
(COUNTIFS('Project Follow up - Base'!$S$20:$S$96,BM$2,'Project Follow up - Base'!$F$20:$F$96,$C97)
- INDEX(List!$Q:$Q,MATCH(BM$2,List!$P:$P,0)))
* INDEX(List!$R:$R,MATCH(BM$2,List!$P:$P,0)))</f>
        <v>0</v>
      </c>
      <c r="BN97" s="357">
        <f ca="1">IF(
COUNTIFS('Project Follow up - Base'!$S$20:$S$96,BN$2,'Project Follow up - Base'!$F$20:$F$96,$C97)&lt;= INDEX(List!$Q:$Q,MATCH(BN$2,List!$P:$P,0)),
0,
(COUNTIFS('Project Follow up - Base'!$S$20:$S$96,BN$2,'Project Follow up - Base'!$F$20:$F$96,$C97)
- INDEX(List!$Q:$Q,MATCH(BN$2,List!$P:$P,0)))
* INDEX(List!$R:$R,MATCH(BN$2,List!$P:$P,0)))</f>
        <v>0</v>
      </c>
      <c r="BO97" s="357">
        <f ca="1">IF(
COUNTIFS('Project Follow up - Base'!$S$20:$S$96,BO$2,'Project Follow up - Base'!$F$20:$F$96,$C97)&lt;= INDEX(List!$Q:$Q,MATCH(BO$2,List!$P:$P,0)),
0,
(COUNTIFS('Project Follow up - Base'!$S$20:$S$96,BO$2,'Project Follow up - Base'!$F$20:$F$96,$C97)
- INDEX(List!$Q:$Q,MATCH(BO$2,List!$P:$P,0)))
* INDEX(List!$R:$R,MATCH(BO$2,List!$P:$P,0)))</f>
        <v>0</v>
      </c>
      <c r="BP97" s="357">
        <f ca="1">IF(
COUNTIFS('Project Follow up - Base'!$S$20:$S$96,BP$2,'Project Follow up - Base'!$F$20:$F$96,$C97)&lt;= INDEX(List!$Q:$Q,MATCH(BP$2,List!$P:$P,0)),
0,
(COUNTIFS('Project Follow up - Base'!$S$20:$S$96,BP$2,'Project Follow up - Base'!$F$20:$F$96,$C97)
- INDEX(List!$Q:$Q,MATCH(BP$2,List!$P:$P,0)))
* INDEX(List!$R:$R,MATCH(BP$2,List!$P:$P,0)))</f>
        <v>0</v>
      </c>
      <c r="BQ97" s="357">
        <f ca="1">IF(
COUNTIFS('Project Follow up - Base'!$S$20:$S$96,BQ$2,'Project Follow up - Base'!$F$20:$F$96,$C97)&lt;= INDEX(List!$Q:$Q,MATCH(BQ$2,List!$P:$P,0)),
0,
(COUNTIFS('Project Follow up - Base'!$S$20:$S$96,BQ$2,'Project Follow up - Base'!$F$20:$F$96,$C97)
- INDEX(List!$Q:$Q,MATCH(BQ$2,List!$P:$P,0)))
* INDEX(List!$R:$R,MATCH(BQ$2,List!$P:$P,0)))</f>
        <v>0</v>
      </c>
      <c r="BR97" s="357">
        <f ca="1">IF(
COUNTIFS('Project Follow up - Base'!$S$20:$S$96,BR$2,'Project Follow up - Base'!$F$20:$F$96,$C97)&lt;= INDEX(List!$Q:$Q,MATCH(BR$2,List!$P:$P,0)),
0,
(COUNTIFS('Project Follow up - Base'!$S$20:$S$96,BR$2,'Project Follow up - Base'!$F$20:$F$96,$C97)
- INDEX(List!$Q:$Q,MATCH(BR$2,List!$P:$P,0)))
* INDEX(List!$R:$R,MATCH(BR$2,List!$P:$P,0)))</f>
        <v>0</v>
      </c>
      <c r="BS97" s="357">
        <f ca="1">IF(
COUNTIFS('Project Follow up - Base'!$S$20:$S$96,BS$2,'Project Follow up - Base'!$F$20:$F$96,$C97)&lt;= INDEX(List!$Q:$Q,MATCH(BS$2,List!$P:$P,0)),
0,
(COUNTIFS('Project Follow up - Base'!$S$20:$S$96,BS$2,'Project Follow up - Base'!$F$20:$F$96,$C97)
- INDEX(List!$Q:$Q,MATCH(BS$2,List!$P:$P,0)))
* INDEX(List!$R:$R,MATCH(BS$2,List!$P:$P,0)))</f>
        <v>0</v>
      </c>
      <c r="BT97" s="357">
        <f ca="1">IF(
COUNTIFS('Project Follow up - Base'!$S$20:$S$96,BT$2,'Project Follow up - Base'!$F$20:$F$96,$C97)&lt;= INDEX(List!$Q:$Q,MATCH(BT$2,List!$P:$P,0)),
0,
(COUNTIFS('Project Follow up - Base'!$S$20:$S$96,BT$2,'Project Follow up - Base'!$F$20:$F$96,$C97)
- INDEX(List!$Q:$Q,MATCH(BT$2,List!$P:$P,0)))
* INDEX(List!$R:$R,MATCH(BT$2,List!$P:$P,0)))</f>
        <v>0</v>
      </c>
      <c r="BU97" s="357">
        <f ca="1">IF(
COUNTIFS('Project Follow up - Base'!$S$20:$S$96,BU$2,'Project Follow up - Base'!$F$20:$F$96,$C97)&lt;= INDEX(List!$Q:$Q,MATCH(BU$2,List!$P:$P,0)),
0,
(COUNTIFS('Project Follow up - Base'!$S$20:$S$96,BU$2,'Project Follow up - Base'!$F$20:$F$96,$C97)
- INDEX(List!$Q:$Q,MATCH(BU$2,List!$P:$P,0)))
* INDEX(List!$R:$R,MATCH(BU$2,List!$P:$P,0)))</f>
        <v>0</v>
      </c>
      <c r="BV97" s="357">
        <f ca="1">IF(
COUNTIFS('Project Follow up - Base'!$S$20:$S$96,BV$2,'Project Follow up - Base'!$F$20:$F$96,$C97)&lt;= INDEX(List!$Q:$Q,MATCH(BV$2,List!$P:$P,0)),
0,
(COUNTIFS('Project Follow up - Base'!$S$20:$S$96,BV$2,'Project Follow up - Base'!$F$20:$F$96,$C97)
- INDEX(List!$Q:$Q,MATCH(BV$2,List!$P:$P,0)))
* INDEX(List!$R:$R,MATCH(BV$2,List!$P:$P,0)))</f>
        <v>0</v>
      </c>
      <c r="BW97" s="357">
        <f ca="1">IF(
COUNTIFS('Project Follow up - Base'!$S$20:$S$96,BW$2,'Project Follow up - Base'!$F$20:$F$96,$C97)&lt;= INDEX(List!$Q:$Q,MATCH(BW$2,List!$P:$P,0)),
0,
(COUNTIFS('Project Follow up - Base'!$S$20:$S$96,BW$2,'Project Follow up - Base'!$F$20:$F$96,$C97)
- INDEX(List!$Q:$Q,MATCH(BW$2,List!$P:$P,0)))
* INDEX(List!$R:$R,MATCH(BW$2,List!$P:$P,0)))</f>
        <v>0</v>
      </c>
      <c r="BX97" s="357">
        <f ca="1">IF(
COUNTIFS('Project Follow up - Base'!$S$20:$S$96,BX$2,'Project Follow up - Base'!$F$20:$F$96,$C97)&lt;= INDEX(List!$Q:$Q,MATCH(BX$2,List!$P:$P,0)),
0,
(COUNTIFS('Project Follow up - Base'!$S$20:$S$96,BX$2,'Project Follow up - Base'!$F$20:$F$96,$C97)
- INDEX(List!$Q:$Q,MATCH(BX$2,List!$P:$P,0)))
* INDEX(List!$R:$R,MATCH(BX$2,List!$P:$P,0)))</f>
        <v>0</v>
      </c>
      <c r="BY97" s="357">
        <f ca="1">IF(
COUNTIFS('Project Follow up - Base'!$S$20:$S$96,BY$2,'Project Follow up - Base'!$F$20:$F$96,$C97)&lt;= INDEX(List!$Q:$Q,MATCH(BY$2,List!$P:$P,0)),
0,
(COUNTIFS('Project Follow up - Base'!$S$20:$S$96,BY$2,'Project Follow up - Base'!$F$20:$F$96,$C97)
- INDEX(List!$Q:$Q,MATCH(BY$2,List!$P:$P,0)))
* INDEX(List!$R:$R,MATCH(BY$2,List!$P:$P,0)))</f>
        <v>0</v>
      </c>
      <c r="BZ97" s="357">
        <f ca="1">IF(
COUNTIFS('Project Follow up - Base'!$S$20:$S$96,BZ$2,'Project Follow up - Base'!$F$20:$F$96,$C97)&lt;= INDEX(List!$Q:$Q,MATCH(BZ$2,List!$P:$P,0)),
0,
(COUNTIFS('Project Follow up - Base'!$S$20:$S$96,BZ$2,'Project Follow up - Base'!$F$20:$F$96,$C97)
- INDEX(List!$Q:$Q,MATCH(BZ$2,List!$P:$P,0)))
* INDEX(List!$R:$R,MATCH(BZ$2,List!$P:$P,0)))</f>
        <v>0</v>
      </c>
      <c r="CA97" s="357">
        <f ca="1">IF(
COUNTIFS('Project Follow up - Base'!$S$20:$S$96,CA$2,'Project Follow up - Base'!$F$20:$F$96,$C97)&lt;= INDEX(List!$Q:$Q,MATCH(CA$2,List!$P:$P,0)),
0,
(COUNTIFS('Project Follow up - Base'!$S$20:$S$96,CA$2,'Project Follow up - Base'!$F$20:$F$96,$C97)
- INDEX(List!$Q:$Q,MATCH(CA$2,List!$P:$P,0)))
* INDEX(List!$R:$R,MATCH(CA$2,List!$P:$P,0)))</f>
        <v>0</v>
      </c>
      <c r="CB97" s="357">
        <f ca="1">IF(
COUNTIFS('Project Follow up - Base'!$S$20:$S$96,CB$2,'Project Follow up - Base'!$F$20:$F$96,$C97)&lt;= INDEX(List!$Q:$Q,MATCH(CB$2,List!$P:$P,0)),
0,
(COUNTIFS('Project Follow up - Base'!$S$20:$S$96,CB$2,'Project Follow up - Base'!$F$20:$F$96,$C97)
- INDEX(List!$Q:$Q,MATCH(CB$2,List!$P:$P,0)))
* INDEX(List!$R:$R,MATCH(CB$2,List!$P:$P,0)))</f>
        <v>0</v>
      </c>
      <c r="CC97" s="357">
        <f ca="1">IF(
COUNTIFS('Project Follow up - Base'!$S$20:$S$96,CC$2,'Project Follow up - Base'!$F$20:$F$96,$C97)&lt;= INDEX(List!$Q:$Q,MATCH(CC$2,List!$P:$P,0)),
0,
(COUNTIFS('Project Follow up - Base'!$S$20:$S$96,CC$2,'Project Follow up - Base'!$F$20:$F$96,$C97)
- INDEX(List!$Q:$Q,MATCH(CC$2,List!$P:$P,0)))
* INDEX(List!$R:$R,MATCH(CC$2,List!$P:$P,0)))</f>
        <v>0</v>
      </c>
      <c r="CD97" s="357">
        <f ca="1">IF(
COUNTIFS('Project Follow up - Base'!$S$20:$S$96,CD$2,'Project Follow up - Base'!$F$20:$F$96,$C97)&lt;= INDEX(List!$Q:$Q,MATCH(CD$2,List!$P:$P,0)),
0,
(COUNTIFS('Project Follow up - Base'!$S$20:$S$96,CD$2,'Project Follow up - Base'!$F$20:$F$96,$C97)
- INDEX(List!$Q:$Q,MATCH(CD$2,List!$P:$P,0)))
* INDEX(List!$R:$R,MATCH(CD$2,List!$P:$P,0)))</f>
        <v>0</v>
      </c>
      <c r="CE97" s="357">
        <f ca="1">IF(
COUNTIFS('Project Follow up - Base'!$S$20:$S$96,CE$2,'Project Follow up - Base'!$F$20:$F$96,$C97)&lt;= INDEX(List!$Q:$Q,MATCH(CE$2,List!$P:$P,0)),
0,
(COUNTIFS('Project Follow up - Base'!$S$20:$S$96,CE$2,'Project Follow up - Base'!$F$20:$F$96,$C97)
- INDEX(List!$Q:$Q,MATCH(CE$2,List!$P:$P,0)))
* INDEX(List!$R:$R,MATCH(CE$2,List!$P:$P,0)))</f>
        <v>0</v>
      </c>
      <c r="CF97" s="357">
        <f ca="1">IF(
COUNTIFS('Project Follow up - Base'!$S$20:$S$96,CF$2,'Project Follow up - Base'!$F$20:$F$96,$C97)&lt;= INDEX(List!$Q:$Q,MATCH(CF$2,List!$P:$P,0)),
0,
(COUNTIFS('Project Follow up - Base'!$S$20:$S$96,CF$2,'Project Follow up - Base'!$F$20:$F$96,$C97)
- INDEX(List!$Q:$Q,MATCH(CF$2,List!$P:$P,0)))
* INDEX(List!$R:$R,MATCH(CF$2,List!$P:$P,0)))</f>
        <v>0</v>
      </c>
      <c r="CG97" s="357">
        <f ca="1">IF(
COUNTIFS('Project Follow up - Base'!$S$20:$S$96,CG$2,'Project Follow up - Base'!$F$20:$F$96,$C97)&lt;= INDEX(List!$Q:$Q,MATCH(CG$2,List!$P:$P,0)),
0,
(COUNTIFS('Project Follow up - Base'!$S$20:$S$96,CG$2,'Project Follow up - Base'!$F$20:$F$96,$C97)
- INDEX(List!$Q:$Q,MATCH(CG$2,List!$P:$P,0)))
* INDEX(List!$R:$R,MATCH(CG$2,List!$P:$P,0)))</f>
        <v>0</v>
      </c>
      <c r="CH97" s="357">
        <f ca="1">IF(
COUNTIFS('Project Follow up - Base'!$S$20:$S$96,CH$2,'Project Follow up - Base'!$F$20:$F$96,$C97)&lt;= INDEX(List!$Q:$Q,MATCH(CH$2,List!$P:$P,0)),
0,
(COUNTIFS('Project Follow up - Base'!$S$20:$S$96,CH$2,'Project Follow up - Base'!$F$20:$F$96,$C97)
- INDEX(List!$Q:$Q,MATCH(CH$2,List!$P:$P,0)))
* INDEX(List!$R:$R,MATCH(CH$2,List!$P:$P,0)))</f>
        <v>0</v>
      </c>
      <c r="CI97" s="357">
        <f ca="1">IF(
COUNTIFS('Project Follow up - Base'!$S$20:$S$96,CI$2,'Project Follow up - Base'!$F$20:$F$96,$C97)&lt;= INDEX(List!$Q:$Q,MATCH(CI$2,List!$P:$P,0)),
0,
(COUNTIFS('Project Follow up - Base'!$S$20:$S$96,CI$2,'Project Follow up - Base'!$F$20:$F$96,$C97)
- INDEX(List!$Q:$Q,MATCH(CI$2,List!$P:$P,0)))
* INDEX(List!$R:$R,MATCH(CI$2,List!$P:$P,0)))</f>
        <v>0</v>
      </c>
      <c r="CJ97" s="357">
        <f ca="1">IF(
COUNTIFS('Project Follow up - Base'!$S$20:$S$96,CJ$2,'Project Follow up - Base'!$F$20:$F$96,$C97)&lt;= INDEX(List!$Q:$Q,MATCH(CJ$2,List!$P:$P,0)),
0,
(COUNTIFS('Project Follow up - Base'!$S$20:$S$96,CJ$2,'Project Follow up - Base'!$F$20:$F$96,$C97)
- INDEX(List!$Q:$Q,MATCH(CJ$2,List!$P:$P,0)))
* INDEX(List!$R:$R,MATCH(CJ$2,List!$P:$P,0)))</f>
        <v>0</v>
      </c>
      <c r="CK97" s="357">
        <f ca="1">IF(
COUNTIFS('Project Follow up - Base'!$S$20:$S$96,CK$2,'Project Follow up - Base'!$F$20:$F$96,$C97)&lt;= INDEX(List!$Q:$Q,MATCH(CK$2,List!$P:$P,0)),
0,
(COUNTIFS('Project Follow up - Base'!$S$20:$S$96,CK$2,'Project Follow up - Base'!$F$20:$F$96,$C97)
- INDEX(List!$Q:$Q,MATCH(CK$2,List!$P:$P,0)))
* INDEX(List!$R:$R,MATCH(CK$2,List!$P:$P,0)))</f>
        <v>0</v>
      </c>
      <c r="CL97" s="357">
        <f ca="1">IF(
COUNTIFS('Project Follow up - Base'!$S$20:$S$96,CL$2,'Project Follow up - Base'!$F$20:$F$96,$C97)&lt;= INDEX(List!$Q:$Q,MATCH(CL$2,List!$P:$P,0)),
0,
(COUNTIFS('Project Follow up - Base'!$S$20:$S$96,CL$2,'Project Follow up - Base'!$F$20:$F$96,$C97)
- INDEX(List!$Q:$Q,MATCH(CL$2,List!$P:$P,0)))
* INDEX(List!$R:$R,MATCH(CL$2,List!$P:$P,0)))</f>
        <v>0</v>
      </c>
      <c r="CM97" s="357">
        <f ca="1">IF(
COUNTIFS('Project Follow up - Base'!$S$20:$S$96,CM$2,'Project Follow up - Base'!$F$20:$F$96,$C97)&lt;= INDEX(List!$Q:$Q,MATCH(CM$2,List!$P:$P,0)),
0,
(COUNTIFS('Project Follow up - Base'!$S$20:$S$96,CM$2,'Project Follow up - Base'!$F$20:$F$96,$C97)
- INDEX(List!$Q:$Q,MATCH(CM$2,List!$P:$P,0)))
* INDEX(List!$R:$R,MATCH(CM$2,List!$P:$P,0)))</f>
        <v>0</v>
      </c>
      <c r="CN97" s="357">
        <f ca="1">IF(
COUNTIFS('Project Follow up - Base'!$S$20:$S$96,CN$2,'Project Follow up - Base'!$F$20:$F$96,$C97)&lt;= INDEX(List!$Q:$Q,MATCH(CN$2,List!$P:$P,0)),
0,
(COUNTIFS('Project Follow up - Base'!$S$20:$S$96,CN$2,'Project Follow up - Base'!$F$20:$F$96,$C97)
- INDEX(List!$Q:$Q,MATCH(CN$2,List!$P:$P,0)))
* INDEX(List!$R:$R,MATCH(CN$2,List!$P:$P,0)))</f>
        <v>0</v>
      </c>
      <c r="CO97" s="357">
        <f ca="1">IF(
COUNTIFS('Project Follow up - Base'!$S$20:$S$96,CO$2,'Project Follow up - Base'!$F$20:$F$96,$C97)&lt;= INDEX(List!$Q:$Q,MATCH(CO$2,List!$P:$P,0)),
0,
(COUNTIFS('Project Follow up - Base'!$S$20:$S$96,CO$2,'Project Follow up - Base'!$F$20:$F$96,$C97)
- INDEX(List!$Q:$Q,MATCH(CO$2,List!$P:$P,0)))
* INDEX(List!$R:$R,MATCH(CO$2,List!$P:$P,0)))</f>
        <v>0</v>
      </c>
      <c r="CP97" s="357">
        <f ca="1">IF(
COUNTIFS('Project Follow up - Base'!$S$20:$S$96,CP$2,'Project Follow up - Base'!$F$20:$F$96,$C97)&lt;= INDEX(List!$Q:$Q,MATCH(CP$2,List!$P:$P,0)),
0,
(COUNTIFS('Project Follow up - Base'!$S$20:$S$96,CP$2,'Project Follow up - Base'!$F$20:$F$96,$C97)
- INDEX(List!$Q:$Q,MATCH(CP$2,List!$P:$P,0)))
* INDEX(List!$R:$R,MATCH(CP$2,List!$P:$P,0)))</f>
        <v>0</v>
      </c>
      <c r="CQ97" s="357">
        <f ca="1">IF(
COUNTIFS('Project Follow up - Base'!$S$20:$S$96,CQ$2,'Project Follow up - Base'!$F$20:$F$96,$C97)&lt;= INDEX(List!$Q:$Q,MATCH(CQ$2,List!$P:$P,0)),
0,
(COUNTIFS('Project Follow up - Base'!$S$20:$S$96,CQ$2,'Project Follow up - Base'!$F$20:$F$96,$C97)
- INDEX(List!$Q:$Q,MATCH(CQ$2,List!$P:$P,0)))
* INDEX(List!$R:$R,MATCH(CQ$2,List!$P:$P,0)))</f>
        <v>0</v>
      </c>
      <c r="CR97" s="357">
        <f ca="1">IF(
COUNTIFS('Project Follow up - Base'!$S$20:$S$96,CR$2,'Project Follow up - Base'!$F$20:$F$96,$C97)&lt;= INDEX(List!$Q:$Q,MATCH(CR$2,List!$P:$P,0)),
0,
(COUNTIFS('Project Follow up - Base'!$S$20:$S$96,CR$2,'Project Follow up - Base'!$F$20:$F$96,$C97)
- INDEX(List!$Q:$Q,MATCH(CR$2,List!$P:$P,0)))
* INDEX(List!$R:$R,MATCH(CR$2,List!$P:$P,0)))</f>
        <v>0</v>
      </c>
      <c r="CS97" s="357">
        <f ca="1">IF(
COUNTIFS('Project Follow up - Base'!$S$20:$S$96,CS$2,'Project Follow up - Base'!$F$20:$F$96,$C97)&lt;= INDEX(List!$Q:$Q,MATCH(CS$2,List!$P:$P,0)),
0,
(COUNTIFS('Project Follow up - Base'!$S$20:$S$96,CS$2,'Project Follow up - Base'!$F$20:$F$96,$C97)
- INDEX(List!$Q:$Q,MATCH(CS$2,List!$P:$P,0)))
* INDEX(List!$R:$R,MATCH(CS$2,List!$P:$P,0)))</f>
        <v>0</v>
      </c>
      <c r="CT97" s="357">
        <f ca="1">IF(
COUNTIFS('Project Follow up - Base'!$S$20:$S$96,CT$2,'Project Follow up - Base'!$F$20:$F$96,$C97)&lt;= INDEX(List!$Q:$Q,MATCH(CT$2,List!$P:$P,0)),
0,
(COUNTIFS('Project Follow up - Base'!$S$20:$S$96,CT$2,'Project Follow up - Base'!$F$20:$F$96,$C97)
- INDEX(List!$Q:$Q,MATCH(CT$2,List!$P:$P,0)))
* INDEX(List!$R:$R,MATCH(CT$2,List!$P:$P,0)))</f>
        <v>0</v>
      </c>
      <c r="CU97" s="357">
        <f ca="1">IF(
COUNTIFS('Project Follow up - Base'!$S$20:$S$96,CU$2,'Project Follow up - Base'!$F$20:$F$96,$C97)&lt;= INDEX(List!$Q:$Q,MATCH(CU$2,List!$P:$P,0)),
0,
(COUNTIFS('Project Follow up - Base'!$S$20:$S$96,CU$2,'Project Follow up - Base'!$F$20:$F$96,$C97)
- INDEX(List!$Q:$Q,MATCH(CU$2,List!$P:$P,0)))
* INDEX(List!$R:$R,MATCH(CU$2,List!$P:$P,0)))</f>
        <v>0</v>
      </c>
      <c r="CV97" s="357">
        <f ca="1">IF(
COUNTIFS('Project Follow up - Base'!$S$20:$S$96,CV$2,'Project Follow up - Base'!$F$20:$F$96,$C97)&lt;= INDEX(List!$Q:$Q,MATCH(CV$2,List!$P:$P,0)),
0,
(COUNTIFS('Project Follow up - Base'!$S$20:$S$96,CV$2,'Project Follow up - Base'!$F$20:$F$96,$C97)
- INDEX(List!$Q:$Q,MATCH(CV$2,List!$P:$P,0)))
* INDEX(List!$R:$R,MATCH(CV$2,List!$P:$P,0)))</f>
        <v>0</v>
      </c>
      <c r="CW97" s="357">
        <f ca="1">IF(
COUNTIFS('Project Follow up - Base'!$S$20:$S$96,CW$2,'Project Follow up - Base'!$F$20:$F$96,$C97)&lt;= INDEX(List!$Q:$Q,MATCH(CW$2,List!$P:$P,0)),
0,
(COUNTIFS('Project Follow up - Base'!$S$20:$S$96,CW$2,'Project Follow up - Base'!$F$20:$F$96,$C97)
- INDEX(List!$Q:$Q,MATCH(CW$2,List!$P:$P,0)))
* INDEX(List!$R:$R,MATCH(CW$2,List!$P:$P,0)))</f>
        <v>0</v>
      </c>
      <c r="CX97" s="357">
        <f ca="1">IF(
COUNTIFS('Project Follow up - Base'!$S$20:$S$96,CX$2,'Project Follow up - Base'!$F$20:$F$96,$C97)&lt;= INDEX(List!$Q:$Q,MATCH(CX$2,List!$P:$P,0)),
0,
(COUNTIFS('Project Follow up - Base'!$S$20:$S$96,CX$2,'Project Follow up - Base'!$F$20:$F$96,$C97)
- INDEX(List!$Q:$Q,MATCH(CX$2,List!$P:$P,0)))
* INDEX(List!$R:$R,MATCH(CX$2,List!$P:$P,0)))</f>
        <v>0</v>
      </c>
      <c r="CY97" s="357">
        <f ca="1">IF(
COUNTIFS('Project Follow up - Base'!$S$20:$S$96,CY$2,'Project Follow up - Base'!$F$20:$F$96,$C97)&lt;= INDEX(List!$Q:$Q,MATCH(CY$2,List!$P:$P,0)),
0,
(COUNTIFS('Project Follow up - Base'!$S$20:$S$96,CY$2,'Project Follow up - Base'!$F$20:$F$96,$C97)
- INDEX(List!$Q:$Q,MATCH(CY$2,List!$P:$P,0)))
* INDEX(List!$R:$R,MATCH(CY$2,List!$P:$P,0)))</f>
        <v>0</v>
      </c>
      <c r="CZ97" s="357">
        <f ca="1">IF(
COUNTIFS('Project Follow up - Base'!$S$20:$S$96,CZ$2,'Project Follow up - Base'!$F$20:$F$96,$C97)&lt;= INDEX(List!$Q:$Q,MATCH(CZ$2,List!$P:$P,0)),
0,
(COUNTIFS('Project Follow up - Base'!$S$20:$S$96,CZ$2,'Project Follow up - Base'!$F$20:$F$96,$C97)
- INDEX(List!$Q:$Q,MATCH(CZ$2,List!$P:$P,0)))
* INDEX(List!$R:$R,MATCH(CZ$2,List!$P:$P,0)))</f>
        <v>0</v>
      </c>
      <c r="DA97" s="357">
        <f ca="1">IF(
COUNTIFS('Project Follow up - Base'!$S$20:$S$96,DA$2,'Project Follow up - Base'!$F$20:$F$96,$C97)&lt;= INDEX(List!$Q:$Q,MATCH(DA$2,List!$P:$P,0)),
0,
(COUNTIFS('Project Follow up - Base'!$S$20:$S$96,DA$2,'Project Follow up - Base'!$F$20:$F$96,$C97)
- INDEX(List!$Q:$Q,MATCH(DA$2,List!$P:$P,0)))
* INDEX(List!$R:$R,MATCH(DA$2,List!$P:$P,0)))</f>
        <v>0</v>
      </c>
      <c r="DB97" s="357">
        <f ca="1">IF(
COUNTIFS('Project Follow up - Base'!$S$20:$S$96,DB$2,'Project Follow up - Base'!$F$20:$F$96,$C97)&lt;= INDEX(List!$Q:$Q,MATCH(DB$2,List!$P:$P,0)),
0,
(COUNTIFS('Project Follow up - Base'!$S$20:$S$96,DB$2,'Project Follow up - Base'!$F$20:$F$96,$C97)
- INDEX(List!$Q:$Q,MATCH(DB$2,List!$P:$P,0)))
* INDEX(List!$R:$R,MATCH(DB$2,List!$P:$P,0)))</f>
        <v>0</v>
      </c>
    </row>
    <row r="98" spans="1:106" x14ac:dyDescent="0.2">
      <c r="A98" s="353">
        <f>COUNTIF('Project Follow up - Base'!$F$20:$F$96,C98)</f>
        <v>0</v>
      </c>
      <c r="B98" s="353">
        <f>'Employees Summary'!B99</f>
        <v>0</v>
      </c>
      <c r="C98" s="353">
        <f>'Employees Summary'!C99</f>
        <v>0</v>
      </c>
      <c r="D98" s="354" t="str">
        <f>IF(C98=0,"", IF(A98&gt;0,1-(G98*[1]KPI!$C$3)-(H98*[1]KPI!$C$4),""))</f>
        <v/>
      </c>
      <c r="E98" s="365" t="str">
        <f>IF(OR(C98='Project Follow up - Base'!$D$17,C98='Project Follow up - Base'!$D$38,C98='Project Follow up - Base'!$D$74), IF(SUMIF(B:B,B98,A:A)=0,"", AVERAGEIF(B:B,B98,D:D)),"")</f>
        <v/>
      </c>
      <c r="F98" s="366">
        <f>SUMIF('Project Follow up - Base'!$F$20:$F$102,'Employees KPIs'!C98,'Project Follow up - Base'!$AA$20:$AA$102)</f>
        <v>0</v>
      </c>
      <c r="G98" s="355">
        <f>IF( F98=0,
   0,
   IF(
     F98-
     [1]KPI!$F$3
     &lt;0,0,
     F98-
     [1]KPI!$F$3
    )*
     [1]KPI!$G$3
)</f>
        <v>0</v>
      </c>
      <c r="H98" s="355">
        <f t="shared" ca="1" si="1"/>
        <v>0</v>
      </c>
      <c r="I98" s="356">
        <f ca="1">IF(
COUNTIFS('Project Follow up - Base'!$S$20:$S$96,I$2,'Project Follow up - Base'!$F$20:$F$96,$C98)&lt;= INDEX(List!$Q:$Q,MATCH(I$2,List!$P:$P,0)),
0,
(COUNTIFS('Project Follow up - Base'!$S$20:$S$96,I$2,'Project Follow up - Base'!$F$20:$F$96,$C98)
- INDEX(List!$Q:$Q,MATCH(I$2,List!$P:$P,0)))
* INDEX(List!$R:$R,MATCH(I$2,List!$P:$P,0)))</f>
        <v>0</v>
      </c>
      <c r="J98" s="357">
        <f ca="1">IF(
COUNTIFS('Project Follow up - Base'!$S$20:$S$96,J$2,'Project Follow up - Base'!$F$20:$F$96,$C98)&lt;= INDEX(List!$Q:$Q,MATCH(J$2,List!$P:$P,0)),
0,
(COUNTIFS('Project Follow up - Base'!$S$20:$S$96,J$2,'Project Follow up - Base'!$F$20:$F$96,$C98)
- INDEX(List!$Q:$Q,MATCH(J$2,List!$P:$P,0)))
* INDEX(List!$R:$R,MATCH(J$2,List!$P:$P,0)))</f>
        <v>0</v>
      </c>
      <c r="K98" s="357">
        <f ca="1">IF(
COUNTIFS('Project Follow up - Base'!$S$20:$S$96,K$2,'Project Follow up - Base'!$F$20:$F$96,$C98)&lt;= INDEX(List!$Q:$Q,MATCH(K$2,List!$P:$P,0)),
0,
(COUNTIFS('Project Follow up - Base'!$S$20:$S$96,K$2,'Project Follow up - Base'!$F$20:$F$96,$C98)
- INDEX(List!$Q:$Q,MATCH(K$2,List!$P:$P,0)))
* INDEX(List!$R:$R,MATCH(K$2,List!$P:$P,0)))</f>
        <v>0</v>
      </c>
      <c r="L98" s="357">
        <f ca="1">IF(
COUNTIFS('Project Follow up - Base'!$S$20:$S$96,L$2,'Project Follow up - Base'!$F$20:$F$96,$C98)&lt;= INDEX(List!$Q:$Q,MATCH(L$2,List!$P:$P,0)),
0,
(COUNTIFS('Project Follow up - Base'!$S$20:$S$96,L$2,'Project Follow up - Base'!$F$20:$F$96,$C98)
- INDEX(List!$Q:$Q,MATCH(L$2,List!$P:$P,0)))
* INDEX(List!$R:$R,MATCH(L$2,List!$P:$P,0)))</f>
        <v>0</v>
      </c>
      <c r="M98" s="357">
        <f ca="1">IF(
COUNTIFS('Project Follow up - Base'!$S$20:$S$96,M$2,'Project Follow up - Base'!$F$20:$F$96,$C98)&lt;= INDEX(List!$Q:$Q,MATCH(M$2,List!$P:$P,0)),
0,
(COUNTIFS('Project Follow up - Base'!$S$20:$S$96,M$2,'Project Follow up - Base'!$F$20:$F$96,$C98)
- INDEX(List!$Q:$Q,MATCH(M$2,List!$P:$P,0)))
* INDEX(List!$R:$R,MATCH(M$2,List!$P:$P,0)))</f>
        <v>0</v>
      </c>
      <c r="N98" s="357">
        <f ca="1">IF(
COUNTIFS('Project Follow up - Base'!$S$20:$S$96,N$2,'Project Follow up - Base'!$F$20:$F$96,$C98)&lt;= INDEX(List!$Q:$Q,MATCH(N$2,List!$P:$P,0)),
0,
(COUNTIFS('Project Follow up - Base'!$S$20:$S$96,N$2,'Project Follow up - Base'!$F$20:$F$96,$C98)
- INDEX(List!$Q:$Q,MATCH(N$2,List!$P:$P,0)))
* INDEX(List!$R:$R,MATCH(N$2,List!$P:$P,0)))</f>
        <v>0</v>
      </c>
      <c r="O98" s="357">
        <f ca="1">IF(
COUNTIFS('Project Follow up - Base'!$S$20:$S$96,O$2,'Project Follow up - Base'!$F$20:$F$96,$C98)&lt;= INDEX(List!$Q:$Q,MATCH(O$2,List!$P:$P,0)),
0,
(COUNTIFS('Project Follow up - Base'!$S$20:$S$96,O$2,'Project Follow up - Base'!$F$20:$F$96,$C98)
- INDEX(List!$Q:$Q,MATCH(O$2,List!$P:$P,0)))
* INDEX(List!$R:$R,MATCH(O$2,List!$P:$P,0)))</f>
        <v>0</v>
      </c>
      <c r="P98" s="357">
        <f ca="1">IF(
COUNTIFS('Project Follow up - Base'!$S$20:$S$96,P$2,'Project Follow up - Base'!$F$20:$F$96,$C98)&lt;= INDEX(List!$Q:$Q,MATCH(P$2,List!$P:$P,0)),
0,
(COUNTIFS('Project Follow up - Base'!$S$20:$S$96,P$2,'Project Follow up - Base'!$F$20:$F$96,$C98)
- INDEX(List!$Q:$Q,MATCH(P$2,List!$P:$P,0)))
* INDEX(List!$R:$R,MATCH(P$2,List!$P:$P,0)))</f>
        <v>0</v>
      </c>
      <c r="Q98" s="357">
        <f ca="1">IF(
COUNTIFS('Project Follow up - Base'!$S$20:$S$96,Q$2,'Project Follow up - Base'!$F$20:$F$96,$C98)&lt;= INDEX(List!$Q:$Q,MATCH(Q$2,List!$P:$P,0)),
0,
(COUNTIFS('Project Follow up - Base'!$S$20:$S$96,Q$2,'Project Follow up - Base'!$F$20:$F$96,$C98)
- INDEX(List!$Q:$Q,MATCH(Q$2,List!$P:$P,0)))
* INDEX(List!$R:$R,MATCH(Q$2,List!$P:$P,0)))</f>
        <v>0</v>
      </c>
      <c r="R98" s="357">
        <f ca="1">IF(
COUNTIFS('Project Follow up - Base'!$S$20:$S$96,R$2,'Project Follow up - Base'!$F$20:$F$96,$C98)&lt;= INDEX(List!$Q:$Q,MATCH(R$2,List!$P:$P,0)),
0,
(COUNTIFS('Project Follow up - Base'!$S$20:$S$96,R$2,'Project Follow up - Base'!$F$20:$F$96,$C98)
- INDEX(List!$Q:$Q,MATCH(R$2,List!$P:$P,0)))
* INDEX(List!$R:$R,MATCH(R$2,List!$P:$P,0)))</f>
        <v>0</v>
      </c>
      <c r="S98" s="357">
        <f ca="1">IF(
COUNTIFS('Project Follow up - Base'!$S$20:$S$96,S$2,'Project Follow up - Base'!$F$20:$F$96,$C98)&lt;= INDEX(List!$Q:$Q,MATCH(S$2,List!$P:$P,0)),
0,
(COUNTIFS('Project Follow up - Base'!$S$20:$S$96,S$2,'Project Follow up - Base'!$F$20:$F$96,$C98)
- INDEX(List!$Q:$Q,MATCH(S$2,List!$P:$P,0)))
* INDEX(List!$R:$R,MATCH(S$2,List!$P:$P,0)))</f>
        <v>0</v>
      </c>
      <c r="T98" s="357">
        <f ca="1">IF(
COUNTIFS('Project Follow up - Base'!$S$20:$S$96,T$2,'Project Follow up - Base'!$F$20:$F$96,$C98)&lt;= INDEX(List!$Q:$Q,MATCH(T$2,List!$P:$P,0)),
0,
(COUNTIFS('Project Follow up - Base'!$S$20:$S$96,T$2,'Project Follow up - Base'!$F$20:$F$96,$C98)
- INDEX(List!$Q:$Q,MATCH(T$2,List!$P:$P,0)))
* INDEX(List!$R:$R,MATCH(T$2,List!$P:$P,0)))</f>
        <v>0</v>
      </c>
      <c r="U98" s="357">
        <f ca="1">IF(
COUNTIFS('Project Follow up - Base'!$S$20:$S$96,U$2,'Project Follow up - Base'!$F$20:$F$96,$C98)&lt;= INDEX(List!$Q:$Q,MATCH(U$2,List!$P:$P,0)),
0,
(COUNTIFS('Project Follow up - Base'!$S$20:$S$96,U$2,'Project Follow up - Base'!$F$20:$F$96,$C98)
- INDEX(List!$Q:$Q,MATCH(U$2,List!$P:$P,0)))
* INDEX(List!$R:$R,MATCH(U$2,List!$P:$P,0)))</f>
        <v>0</v>
      </c>
      <c r="V98" s="357">
        <f ca="1">IF(
COUNTIFS('Project Follow up - Base'!$S$20:$S$96,V$2,'Project Follow up - Base'!$F$20:$F$96,$C98)&lt;= INDEX(List!$Q:$Q,MATCH(V$2,List!$P:$P,0)),
0,
(COUNTIFS('Project Follow up - Base'!$S$20:$S$96,V$2,'Project Follow up - Base'!$F$20:$F$96,$C98)
- INDEX(List!$Q:$Q,MATCH(V$2,List!$P:$P,0)))
* INDEX(List!$R:$R,MATCH(V$2,List!$P:$P,0)))</f>
        <v>0</v>
      </c>
      <c r="W98" s="357">
        <f ca="1">IF(
COUNTIFS('Project Follow up - Base'!$S$20:$S$96,W$2,'Project Follow up - Base'!$F$20:$F$96,$C98)&lt;= INDEX(List!$Q:$Q,MATCH(W$2,List!$P:$P,0)),
0,
(COUNTIFS('Project Follow up - Base'!$S$20:$S$96,W$2,'Project Follow up - Base'!$F$20:$F$96,$C98)
- INDEX(List!$Q:$Q,MATCH(W$2,List!$P:$P,0)))
* INDEX(List!$R:$R,MATCH(W$2,List!$P:$P,0)))</f>
        <v>0</v>
      </c>
      <c r="X98" s="357">
        <f ca="1">IF(
COUNTIFS('Project Follow up - Base'!$S$20:$S$96,X$2,'Project Follow up - Base'!$F$20:$F$96,$C98)&lt;= INDEX(List!$Q:$Q,MATCH(X$2,List!$P:$P,0)),
0,
(COUNTIFS('Project Follow up - Base'!$S$20:$S$96,X$2,'Project Follow up - Base'!$F$20:$F$96,$C98)
- INDEX(List!$Q:$Q,MATCH(X$2,List!$P:$P,0)))
* INDEX(List!$R:$R,MATCH(X$2,List!$P:$P,0)))</f>
        <v>0</v>
      </c>
      <c r="Y98" s="357">
        <f ca="1">IF(
COUNTIFS('Project Follow up - Base'!$S$20:$S$96,Y$2,'Project Follow up - Base'!$F$20:$F$96,$C98)&lt;= INDEX(List!$Q:$Q,MATCH(Y$2,List!$P:$P,0)),
0,
(COUNTIFS('Project Follow up - Base'!$S$20:$S$96,Y$2,'Project Follow up - Base'!$F$20:$F$96,$C98)
- INDEX(List!$Q:$Q,MATCH(Y$2,List!$P:$P,0)))
* INDEX(List!$R:$R,MATCH(Y$2,List!$P:$P,0)))</f>
        <v>0</v>
      </c>
      <c r="Z98" s="357">
        <f ca="1">IF(
COUNTIFS('Project Follow up - Base'!$S$20:$S$96,Z$2,'Project Follow up - Base'!$F$20:$F$96,$C98)&lt;= INDEX(List!$Q:$Q,MATCH(Z$2,List!$P:$P,0)),
0,
(COUNTIFS('Project Follow up - Base'!$S$20:$S$96,Z$2,'Project Follow up - Base'!$F$20:$F$96,$C98)
- INDEX(List!$Q:$Q,MATCH(Z$2,List!$P:$P,0)))
* INDEX(List!$R:$R,MATCH(Z$2,List!$P:$P,0)))</f>
        <v>0</v>
      </c>
      <c r="AA98" s="357">
        <f ca="1">IF(
COUNTIFS('Project Follow up - Base'!$S$20:$S$96,AA$2,'Project Follow up - Base'!$F$20:$F$96,$C98)&lt;= INDEX(List!$Q:$Q,MATCH(AA$2,List!$P:$P,0)),
0,
(COUNTIFS('Project Follow up - Base'!$S$20:$S$96,AA$2,'Project Follow up - Base'!$F$20:$F$96,$C98)
- INDEX(List!$Q:$Q,MATCH(AA$2,List!$P:$P,0)))
* INDEX(List!$R:$R,MATCH(AA$2,List!$P:$P,0)))</f>
        <v>0</v>
      </c>
      <c r="AB98" s="357">
        <f ca="1">IF(
COUNTIFS('Project Follow up - Base'!$S$20:$S$96,AB$2,'Project Follow up - Base'!$F$20:$F$96,$C98)&lt;= INDEX(List!$Q:$Q,MATCH(AB$2,List!$P:$P,0)),
0,
(COUNTIFS('Project Follow up - Base'!$S$20:$S$96,AB$2,'Project Follow up - Base'!$F$20:$F$96,$C98)
- INDEX(List!$Q:$Q,MATCH(AB$2,List!$P:$P,0)))
* INDEX(List!$R:$R,MATCH(AB$2,List!$P:$P,0)))</f>
        <v>0</v>
      </c>
      <c r="AC98" s="357">
        <f ca="1">IF(
COUNTIFS('Project Follow up - Base'!$S$20:$S$96,AC$2,'Project Follow up - Base'!$F$20:$F$96,$C98)&lt;= INDEX(List!$Q:$Q,MATCH(AC$2,List!$P:$P,0)),
0,
(COUNTIFS('Project Follow up - Base'!$S$20:$S$96,AC$2,'Project Follow up - Base'!$F$20:$F$96,$C98)
- INDEX(List!$Q:$Q,MATCH(AC$2,List!$P:$P,0)))
* INDEX(List!$R:$R,MATCH(AC$2,List!$P:$P,0)))</f>
        <v>0</v>
      </c>
      <c r="AD98" s="357">
        <f ca="1">IF(
COUNTIFS('Project Follow up - Base'!$S$20:$S$96,AD$2,'Project Follow up - Base'!$F$20:$F$96,$C98)&lt;= INDEX(List!$Q:$Q,MATCH(AD$2,List!$P:$P,0)),
0,
(COUNTIFS('Project Follow up - Base'!$S$20:$S$96,AD$2,'Project Follow up - Base'!$F$20:$F$96,$C98)
- INDEX(List!$Q:$Q,MATCH(AD$2,List!$P:$P,0)))
* INDEX(List!$R:$R,MATCH(AD$2,List!$P:$P,0)))</f>
        <v>0</v>
      </c>
      <c r="AE98" s="357">
        <f ca="1">IF(
COUNTIFS('Project Follow up - Base'!$S$20:$S$96,AE$2,'Project Follow up - Base'!$F$20:$F$96,$C98)&lt;= INDEX(List!$Q:$Q,MATCH(AE$2,List!$P:$P,0)),
0,
(COUNTIFS('Project Follow up - Base'!$S$20:$S$96,AE$2,'Project Follow up - Base'!$F$20:$F$96,$C98)
- INDEX(List!$Q:$Q,MATCH(AE$2,List!$P:$P,0)))
* INDEX(List!$R:$R,MATCH(AE$2,List!$P:$P,0)))</f>
        <v>0</v>
      </c>
      <c r="AF98" s="357">
        <f ca="1">IF(
COUNTIFS('Project Follow up - Base'!$S$20:$S$96,AF$2,'Project Follow up - Base'!$F$20:$F$96,$C98)&lt;= INDEX(List!$Q:$Q,MATCH(AF$2,List!$P:$P,0)),
0,
(COUNTIFS('Project Follow up - Base'!$S$20:$S$96,AF$2,'Project Follow up - Base'!$F$20:$F$96,$C98)
- INDEX(List!$Q:$Q,MATCH(AF$2,List!$P:$P,0)))
* INDEX(List!$R:$R,MATCH(AF$2,List!$P:$P,0)))</f>
        <v>0</v>
      </c>
      <c r="AG98" s="357">
        <f ca="1">IF(
COUNTIFS('Project Follow up - Base'!$S$20:$S$96,AG$2,'Project Follow up - Base'!$F$20:$F$96,$C98)&lt;= INDEX(List!$Q:$Q,MATCH(AG$2,List!$P:$P,0)),
0,
(COUNTIFS('Project Follow up - Base'!$S$20:$S$96,AG$2,'Project Follow up - Base'!$F$20:$F$96,$C98)
- INDEX(List!$Q:$Q,MATCH(AG$2,List!$P:$P,0)))
* INDEX(List!$R:$R,MATCH(AG$2,List!$P:$P,0)))</f>
        <v>0</v>
      </c>
      <c r="AH98" s="357">
        <f ca="1">IF(
COUNTIFS('Project Follow up - Base'!$S$20:$S$96,AH$2,'Project Follow up - Base'!$F$20:$F$96,$C98)&lt;= INDEX(List!$Q:$Q,MATCH(AH$2,List!$P:$P,0)),
0,
(COUNTIFS('Project Follow up - Base'!$S$20:$S$96,AH$2,'Project Follow up - Base'!$F$20:$F$96,$C98)
- INDEX(List!$Q:$Q,MATCH(AH$2,List!$P:$P,0)))
* INDEX(List!$R:$R,MATCH(AH$2,List!$P:$P,0)))</f>
        <v>0</v>
      </c>
      <c r="AI98" s="357">
        <f ca="1">IF(
COUNTIFS('Project Follow up - Base'!$S$20:$S$96,AI$2,'Project Follow up - Base'!$F$20:$F$96,$C98)&lt;= INDEX(List!$Q:$Q,MATCH(AI$2,List!$P:$P,0)),
0,
(COUNTIFS('Project Follow up - Base'!$S$20:$S$96,AI$2,'Project Follow up - Base'!$F$20:$F$96,$C98)
- INDEX(List!$Q:$Q,MATCH(AI$2,List!$P:$P,0)))
* INDEX(List!$R:$R,MATCH(AI$2,List!$P:$P,0)))</f>
        <v>0</v>
      </c>
      <c r="AJ98" s="357">
        <f ca="1">IF(
COUNTIFS('Project Follow up - Base'!$S$20:$S$96,AJ$2,'Project Follow up - Base'!$F$20:$F$96,$C98)&lt;= INDEX(List!$Q:$Q,MATCH(AJ$2,List!$P:$P,0)),
0,
(COUNTIFS('Project Follow up - Base'!$S$20:$S$96,AJ$2,'Project Follow up - Base'!$F$20:$F$96,$C98)
- INDEX(List!$Q:$Q,MATCH(AJ$2,List!$P:$P,0)))
* INDEX(List!$R:$R,MATCH(AJ$2,List!$P:$P,0)))</f>
        <v>0</v>
      </c>
      <c r="AK98" s="357">
        <f ca="1">IF(
COUNTIFS('Project Follow up - Base'!$S$20:$S$96,AK$2,'Project Follow up - Base'!$F$20:$F$96,$C98)&lt;= INDEX(List!$Q:$Q,MATCH(AK$2,List!$P:$P,0)),
0,
(COUNTIFS('Project Follow up - Base'!$S$20:$S$96,AK$2,'Project Follow up - Base'!$F$20:$F$96,$C98)
- INDEX(List!$Q:$Q,MATCH(AK$2,List!$P:$P,0)))
* INDEX(List!$R:$R,MATCH(AK$2,List!$P:$P,0)))</f>
        <v>0</v>
      </c>
      <c r="AL98" s="357">
        <f ca="1">IF(
COUNTIFS('Project Follow up - Base'!$S$20:$S$96,AL$2,'Project Follow up - Base'!$F$20:$F$96,$C98)&lt;= INDEX(List!$Q:$Q,MATCH(AL$2,List!$P:$P,0)),
0,
(COUNTIFS('Project Follow up - Base'!$S$20:$S$96,AL$2,'Project Follow up - Base'!$F$20:$F$96,$C98)
- INDEX(List!$Q:$Q,MATCH(AL$2,List!$P:$P,0)))
* INDEX(List!$R:$R,MATCH(AL$2,List!$P:$P,0)))</f>
        <v>0</v>
      </c>
      <c r="AM98" s="357">
        <f ca="1">IF(
COUNTIFS('Project Follow up - Base'!$S$20:$S$96,AM$2,'Project Follow up - Base'!$F$20:$F$96,$C98)&lt;= INDEX(List!$Q:$Q,MATCH(AM$2,List!$P:$P,0)),
0,
(COUNTIFS('Project Follow up - Base'!$S$20:$S$96,AM$2,'Project Follow up - Base'!$F$20:$F$96,$C98)
- INDEX(List!$Q:$Q,MATCH(AM$2,List!$P:$P,0)))
* INDEX(List!$R:$R,MATCH(AM$2,List!$P:$P,0)))</f>
        <v>0</v>
      </c>
      <c r="AN98" s="357">
        <f ca="1">IF(
COUNTIFS('Project Follow up - Base'!$S$20:$S$96,AN$2,'Project Follow up - Base'!$F$20:$F$96,$C98)&lt;= INDEX(List!$Q:$Q,MATCH(AN$2,List!$P:$P,0)),
0,
(COUNTIFS('Project Follow up - Base'!$S$20:$S$96,AN$2,'Project Follow up - Base'!$F$20:$F$96,$C98)
- INDEX(List!$Q:$Q,MATCH(AN$2,List!$P:$P,0)))
* INDEX(List!$R:$R,MATCH(AN$2,List!$P:$P,0)))</f>
        <v>0</v>
      </c>
      <c r="AO98" s="357">
        <f ca="1">IF(
COUNTIFS('Project Follow up - Base'!$S$20:$S$96,AO$2,'Project Follow up - Base'!$F$20:$F$96,$C98)&lt;= INDEX(List!$Q:$Q,MATCH(AO$2,List!$P:$P,0)),
0,
(COUNTIFS('Project Follow up - Base'!$S$20:$S$96,AO$2,'Project Follow up - Base'!$F$20:$F$96,$C98)
- INDEX(List!$Q:$Q,MATCH(AO$2,List!$P:$P,0)))
* INDEX(List!$R:$R,MATCH(AO$2,List!$P:$P,0)))</f>
        <v>0</v>
      </c>
      <c r="AP98" s="357">
        <f ca="1">IF(
COUNTIFS('Project Follow up - Base'!$S$20:$S$96,AP$2,'Project Follow up - Base'!$F$20:$F$96,$C98)&lt;= INDEX(List!$Q:$Q,MATCH(AP$2,List!$P:$P,0)),
0,
(COUNTIFS('Project Follow up - Base'!$S$20:$S$96,AP$2,'Project Follow up - Base'!$F$20:$F$96,$C98)
- INDEX(List!$Q:$Q,MATCH(AP$2,List!$P:$P,0)))
* INDEX(List!$R:$R,MATCH(AP$2,List!$P:$P,0)))</f>
        <v>0</v>
      </c>
      <c r="AQ98" s="357">
        <f ca="1">IF(
COUNTIFS('Project Follow up - Base'!$S$20:$S$96,AQ$2,'Project Follow up - Base'!$F$20:$F$96,$C98)&lt;= INDEX(List!$Q:$Q,MATCH(AQ$2,List!$P:$P,0)),
0,
(COUNTIFS('Project Follow up - Base'!$S$20:$S$96,AQ$2,'Project Follow up - Base'!$F$20:$F$96,$C98)
- INDEX(List!$Q:$Q,MATCH(AQ$2,List!$P:$P,0)))
* INDEX(List!$R:$R,MATCH(AQ$2,List!$P:$P,0)))</f>
        <v>0</v>
      </c>
      <c r="AR98" s="357">
        <f ca="1">IF(
COUNTIFS('Project Follow up - Base'!$S$20:$S$96,AR$2,'Project Follow up - Base'!$F$20:$F$96,$C98)&lt;= INDEX(List!$Q:$Q,MATCH(AR$2,List!$P:$P,0)),
0,
(COUNTIFS('Project Follow up - Base'!$S$20:$S$96,AR$2,'Project Follow up - Base'!$F$20:$F$96,$C98)
- INDEX(List!$Q:$Q,MATCH(AR$2,List!$P:$P,0)))
* INDEX(List!$R:$R,MATCH(AR$2,List!$P:$P,0)))</f>
        <v>0</v>
      </c>
      <c r="AS98" s="357">
        <f ca="1">IF(
COUNTIFS('Project Follow up - Base'!$S$20:$S$96,AS$2,'Project Follow up - Base'!$F$20:$F$96,$C98)&lt;= INDEX(List!$Q:$Q,MATCH(AS$2,List!$P:$P,0)),
0,
(COUNTIFS('Project Follow up - Base'!$S$20:$S$96,AS$2,'Project Follow up - Base'!$F$20:$F$96,$C98)
- INDEX(List!$Q:$Q,MATCH(AS$2,List!$P:$P,0)))
* INDEX(List!$R:$R,MATCH(AS$2,List!$P:$P,0)))</f>
        <v>0</v>
      </c>
      <c r="AT98" s="357">
        <f ca="1">IF(
COUNTIFS('Project Follow up - Base'!$S$20:$S$96,AT$2,'Project Follow up - Base'!$F$20:$F$96,$C98)&lt;= INDEX(List!$Q:$Q,MATCH(AT$2,List!$P:$P,0)),
0,
(COUNTIFS('Project Follow up - Base'!$S$20:$S$96,AT$2,'Project Follow up - Base'!$F$20:$F$96,$C98)
- INDEX(List!$Q:$Q,MATCH(AT$2,List!$P:$P,0)))
* INDEX(List!$R:$R,MATCH(AT$2,List!$P:$P,0)))</f>
        <v>0</v>
      </c>
      <c r="AU98" s="357">
        <f ca="1">IF(
COUNTIFS('Project Follow up - Base'!$S$20:$S$96,AU$2,'Project Follow up - Base'!$F$20:$F$96,$C98)&lt;= INDEX(List!$Q:$Q,MATCH(AU$2,List!$P:$P,0)),
0,
(COUNTIFS('Project Follow up - Base'!$S$20:$S$96,AU$2,'Project Follow up - Base'!$F$20:$F$96,$C98)
- INDEX(List!$Q:$Q,MATCH(AU$2,List!$P:$P,0)))
* INDEX(List!$R:$R,MATCH(AU$2,List!$P:$P,0)))</f>
        <v>0</v>
      </c>
      <c r="AV98" s="357">
        <f ca="1">IF(
COUNTIFS('Project Follow up - Base'!$S$20:$S$96,AV$2,'Project Follow up - Base'!$F$20:$F$96,$C98)&lt;= INDEX(List!$Q:$Q,MATCH(AV$2,List!$P:$P,0)),
0,
(COUNTIFS('Project Follow up - Base'!$S$20:$S$96,AV$2,'Project Follow up - Base'!$F$20:$F$96,$C98)
- INDEX(List!$Q:$Q,MATCH(AV$2,List!$P:$P,0)))
* INDEX(List!$R:$R,MATCH(AV$2,List!$P:$P,0)))</f>
        <v>0</v>
      </c>
      <c r="AW98" s="357">
        <f ca="1">IF(
COUNTIFS('Project Follow up - Base'!$S$20:$S$96,AW$2,'Project Follow up - Base'!$F$20:$F$96,$C98)&lt;= INDEX(List!$Q:$Q,MATCH(AW$2,List!$P:$P,0)),
0,
(COUNTIFS('Project Follow up - Base'!$S$20:$S$96,AW$2,'Project Follow up - Base'!$F$20:$F$96,$C98)
- INDEX(List!$Q:$Q,MATCH(AW$2,List!$P:$P,0)))
* INDEX(List!$R:$R,MATCH(AW$2,List!$P:$P,0)))</f>
        <v>0</v>
      </c>
      <c r="AX98" s="357">
        <f ca="1">IF(
COUNTIFS('Project Follow up - Base'!$S$20:$S$96,AX$2,'Project Follow up - Base'!$F$20:$F$96,$C98)&lt;= INDEX(List!$Q:$Q,MATCH(AX$2,List!$P:$P,0)),
0,
(COUNTIFS('Project Follow up - Base'!$S$20:$S$96,AX$2,'Project Follow up - Base'!$F$20:$F$96,$C98)
- INDEX(List!$Q:$Q,MATCH(AX$2,List!$P:$P,0)))
* INDEX(List!$R:$R,MATCH(AX$2,List!$P:$P,0)))</f>
        <v>0</v>
      </c>
      <c r="AY98" s="357">
        <f ca="1">IF(
COUNTIFS('Project Follow up - Base'!$S$20:$S$96,AY$2,'Project Follow up - Base'!$F$20:$F$96,$C98)&lt;= INDEX(List!$Q:$Q,MATCH(AY$2,List!$P:$P,0)),
0,
(COUNTIFS('Project Follow up - Base'!$S$20:$S$96,AY$2,'Project Follow up - Base'!$F$20:$F$96,$C98)
- INDEX(List!$Q:$Q,MATCH(AY$2,List!$P:$P,0)))
* INDEX(List!$R:$R,MATCH(AY$2,List!$P:$P,0)))</f>
        <v>0</v>
      </c>
      <c r="AZ98" s="357">
        <f ca="1">IF(
COUNTIFS('Project Follow up - Base'!$S$20:$S$96,AZ$2,'Project Follow up - Base'!$F$20:$F$96,$C98)&lt;= INDEX(List!$Q:$Q,MATCH(AZ$2,List!$P:$P,0)),
0,
(COUNTIFS('Project Follow up - Base'!$S$20:$S$96,AZ$2,'Project Follow up - Base'!$F$20:$F$96,$C98)
- INDEX(List!$Q:$Q,MATCH(AZ$2,List!$P:$P,0)))
* INDEX(List!$R:$R,MATCH(AZ$2,List!$P:$P,0)))</f>
        <v>0</v>
      </c>
      <c r="BA98" s="357">
        <f ca="1">IF(
COUNTIFS('Project Follow up - Base'!$S$20:$S$96,BA$2,'Project Follow up - Base'!$F$20:$F$96,$C98)&lt;= INDEX(List!$Q:$Q,MATCH(BA$2,List!$P:$P,0)),
0,
(COUNTIFS('Project Follow up - Base'!$S$20:$S$96,BA$2,'Project Follow up - Base'!$F$20:$F$96,$C98)
- INDEX(List!$Q:$Q,MATCH(BA$2,List!$P:$P,0)))
* INDEX(List!$R:$R,MATCH(BA$2,List!$P:$P,0)))</f>
        <v>0</v>
      </c>
      <c r="BB98" s="357">
        <f ca="1">IF(
COUNTIFS('Project Follow up - Base'!$S$20:$S$96,BB$2,'Project Follow up - Base'!$F$20:$F$96,$C98)&lt;= INDEX(List!$Q:$Q,MATCH(BB$2,List!$P:$P,0)),
0,
(COUNTIFS('Project Follow up - Base'!$S$20:$S$96,BB$2,'Project Follow up - Base'!$F$20:$F$96,$C98)
- INDEX(List!$Q:$Q,MATCH(BB$2,List!$P:$P,0)))
* INDEX(List!$R:$R,MATCH(BB$2,List!$P:$P,0)))</f>
        <v>0</v>
      </c>
      <c r="BC98" s="357">
        <f ca="1">IF(
COUNTIFS('Project Follow up - Base'!$S$20:$S$96,BC$2,'Project Follow up - Base'!$F$20:$F$96,$C98)&lt;= INDEX(List!$Q:$Q,MATCH(BC$2,List!$P:$P,0)),
0,
(COUNTIFS('Project Follow up - Base'!$S$20:$S$96,BC$2,'Project Follow up - Base'!$F$20:$F$96,$C98)
- INDEX(List!$Q:$Q,MATCH(BC$2,List!$P:$P,0)))
* INDEX(List!$R:$R,MATCH(BC$2,List!$P:$P,0)))</f>
        <v>0</v>
      </c>
      <c r="BD98" s="357">
        <f ca="1">IF(
COUNTIFS('Project Follow up - Base'!$S$20:$S$96,BD$2,'Project Follow up - Base'!$F$20:$F$96,$C98)&lt;= INDEX(List!$Q:$Q,MATCH(BD$2,List!$P:$P,0)),
0,
(COUNTIFS('Project Follow up - Base'!$S$20:$S$96,BD$2,'Project Follow up - Base'!$F$20:$F$96,$C98)
- INDEX(List!$Q:$Q,MATCH(BD$2,List!$P:$P,0)))
* INDEX(List!$R:$R,MATCH(BD$2,List!$P:$P,0)))</f>
        <v>0</v>
      </c>
      <c r="BE98" s="357">
        <f ca="1">IF(
COUNTIFS('Project Follow up - Base'!$S$20:$S$96,BE$2,'Project Follow up - Base'!$F$20:$F$96,$C98)&lt;= INDEX(List!$Q:$Q,MATCH(BE$2,List!$P:$P,0)),
0,
(COUNTIFS('Project Follow up - Base'!$S$20:$S$96,BE$2,'Project Follow up - Base'!$F$20:$F$96,$C98)
- INDEX(List!$Q:$Q,MATCH(BE$2,List!$P:$P,0)))
* INDEX(List!$R:$R,MATCH(BE$2,List!$P:$P,0)))</f>
        <v>0</v>
      </c>
      <c r="BF98" s="357">
        <f ca="1">IF(
COUNTIFS('Project Follow up - Base'!$S$20:$S$96,BF$2,'Project Follow up - Base'!$F$20:$F$96,$C98)&lt;= INDEX(List!$Q:$Q,MATCH(BF$2,List!$P:$P,0)),
0,
(COUNTIFS('Project Follow up - Base'!$S$20:$S$96,BF$2,'Project Follow up - Base'!$F$20:$F$96,$C98)
- INDEX(List!$Q:$Q,MATCH(BF$2,List!$P:$P,0)))
* INDEX(List!$R:$R,MATCH(BF$2,List!$P:$P,0)))</f>
        <v>0</v>
      </c>
      <c r="BG98" s="357">
        <f ca="1">IF(
COUNTIFS('Project Follow up - Base'!$S$20:$S$96,BG$2,'Project Follow up - Base'!$F$20:$F$96,$C98)&lt;= INDEX(List!$Q:$Q,MATCH(BG$2,List!$P:$P,0)),
0,
(COUNTIFS('Project Follow up - Base'!$S$20:$S$96,BG$2,'Project Follow up - Base'!$F$20:$F$96,$C98)
- INDEX(List!$Q:$Q,MATCH(BG$2,List!$P:$P,0)))
* INDEX(List!$R:$R,MATCH(BG$2,List!$P:$P,0)))</f>
        <v>0</v>
      </c>
      <c r="BH98" s="357">
        <f ca="1">IF(
COUNTIFS('Project Follow up - Base'!$S$20:$S$96,BH$2,'Project Follow up - Base'!$F$20:$F$96,$C98)&lt;= INDEX(List!$Q:$Q,MATCH(BH$2,List!$P:$P,0)),
0,
(COUNTIFS('Project Follow up - Base'!$S$20:$S$96,BH$2,'Project Follow up - Base'!$F$20:$F$96,$C98)
- INDEX(List!$Q:$Q,MATCH(BH$2,List!$P:$P,0)))
* INDEX(List!$R:$R,MATCH(BH$2,List!$P:$P,0)))</f>
        <v>0</v>
      </c>
      <c r="BI98" s="357">
        <f ca="1">IF(
COUNTIFS('Project Follow up - Base'!$S$20:$S$96,BI$2,'Project Follow up - Base'!$F$20:$F$96,$C98)&lt;= INDEX(List!$Q:$Q,MATCH(BI$2,List!$P:$P,0)),
0,
(COUNTIFS('Project Follow up - Base'!$S$20:$S$96,BI$2,'Project Follow up - Base'!$F$20:$F$96,$C98)
- INDEX(List!$Q:$Q,MATCH(BI$2,List!$P:$P,0)))
* INDEX(List!$R:$R,MATCH(BI$2,List!$P:$P,0)))</f>
        <v>0</v>
      </c>
      <c r="BJ98" s="357">
        <f ca="1">IF(
COUNTIFS('Project Follow up - Base'!$S$20:$S$96,BJ$2,'Project Follow up - Base'!$F$20:$F$96,$C98)&lt;= INDEX(List!$Q:$Q,MATCH(BJ$2,List!$P:$P,0)),
0,
(COUNTIFS('Project Follow up - Base'!$S$20:$S$96,BJ$2,'Project Follow up - Base'!$F$20:$F$96,$C98)
- INDEX(List!$Q:$Q,MATCH(BJ$2,List!$P:$P,0)))
* INDEX(List!$R:$R,MATCH(BJ$2,List!$P:$P,0)))</f>
        <v>0</v>
      </c>
      <c r="BK98" s="357">
        <f ca="1">IF(
COUNTIFS('Project Follow up - Base'!$S$20:$S$96,BK$2,'Project Follow up - Base'!$F$20:$F$96,$C98)&lt;= INDEX(List!$Q:$Q,MATCH(BK$2,List!$P:$P,0)),
0,
(COUNTIFS('Project Follow up - Base'!$S$20:$S$96,BK$2,'Project Follow up - Base'!$F$20:$F$96,$C98)
- INDEX(List!$Q:$Q,MATCH(BK$2,List!$P:$P,0)))
* INDEX(List!$R:$R,MATCH(BK$2,List!$P:$P,0)))</f>
        <v>0</v>
      </c>
      <c r="BL98" s="357">
        <f ca="1">IF(
COUNTIFS('Project Follow up - Base'!$S$20:$S$96,BL$2,'Project Follow up - Base'!$F$20:$F$96,$C98)&lt;= INDEX(List!$Q:$Q,MATCH(BL$2,List!$P:$P,0)),
0,
(COUNTIFS('Project Follow up - Base'!$S$20:$S$96,BL$2,'Project Follow up - Base'!$F$20:$F$96,$C98)
- INDEX(List!$Q:$Q,MATCH(BL$2,List!$P:$P,0)))
* INDEX(List!$R:$R,MATCH(BL$2,List!$P:$P,0)))</f>
        <v>0</v>
      </c>
      <c r="BM98" s="357">
        <f ca="1">IF(
COUNTIFS('Project Follow up - Base'!$S$20:$S$96,BM$2,'Project Follow up - Base'!$F$20:$F$96,$C98)&lt;= INDEX(List!$Q:$Q,MATCH(BM$2,List!$P:$P,0)),
0,
(COUNTIFS('Project Follow up - Base'!$S$20:$S$96,BM$2,'Project Follow up - Base'!$F$20:$F$96,$C98)
- INDEX(List!$Q:$Q,MATCH(BM$2,List!$P:$P,0)))
* INDEX(List!$R:$R,MATCH(BM$2,List!$P:$P,0)))</f>
        <v>0</v>
      </c>
      <c r="BN98" s="357">
        <f ca="1">IF(
COUNTIFS('Project Follow up - Base'!$S$20:$S$96,BN$2,'Project Follow up - Base'!$F$20:$F$96,$C98)&lt;= INDEX(List!$Q:$Q,MATCH(BN$2,List!$P:$P,0)),
0,
(COUNTIFS('Project Follow up - Base'!$S$20:$S$96,BN$2,'Project Follow up - Base'!$F$20:$F$96,$C98)
- INDEX(List!$Q:$Q,MATCH(BN$2,List!$P:$P,0)))
* INDEX(List!$R:$R,MATCH(BN$2,List!$P:$P,0)))</f>
        <v>0</v>
      </c>
      <c r="BO98" s="357">
        <f ca="1">IF(
COUNTIFS('Project Follow up - Base'!$S$20:$S$96,BO$2,'Project Follow up - Base'!$F$20:$F$96,$C98)&lt;= INDEX(List!$Q:$Q,MATCH(BO$2,List!$P:$P,0)),
0,
(COUNTIFS('Project Follow up - Base'!$S$20:$S$96,BO$2,'Project Follow up - Base'!$F$20:$F$96,$C98)
- INDEX(List!$Q:$Q,MATCH(BO$2,List!$P:$P,0)))
* INDEX(List!$R:$R,MATCH(BO$2,List!$P:$P,0)))</f>
        <v>0</v>
      </c>
      <c r="BP98" s="357">
        <f ca="1">IF(
COUNTIFS('Project Follow up - Base'!$S$20:$S$96,BP$2,'Project Follow up - Base'!$F$20:$F$96,$C98)&lt;= INDEX(List!$Q:$Q,MATCH(BP$2,List!$P:$P,0)),
0,
(COUNTIFS('Project Follow up - Base'!$S$20:$S$96,BP$2,'Project Follow up - Base'!$F$20:$F$96,$C98)
- INDEX(List!$Q:$Q,MATCH(BP$2,List!$P:$P,0)))
* INDEX(List!$R:$R,MATCH(BP$2,List!$P:$P,0)))</f>
        <v>0</v>
      </c>
      <c r="BQ98" s="357">
        <f ca="1">IF(
COUNTIFS('Project Follow up - Base'!$S$20:$S$96,BQ$2,'Project Follow up - Base'!$F$20:$F$96,$C98)&lt;= INDEX(List!$Q:$Q,MATCH(BQ$2,List!$P:$P,0)),
0,
(COUNTIFS('Project Follow up - Base'!$S$20:$S$96,BQ$2,'Project Follow up - Base'!$F$20:$F$96,$C98)
- INDEX(List!$Q:$Q,MATCH(BQ$2,List!$P:$P,0)))
* INDEX(List!$R:$R,MATCH(BQ$2,List!$P:$P,0)))</f>
        <v>0</v>
      </c>
      <c r="BR98" s="357">
        <f ca="1">IF(
COUNTIFS('Project Follow up - Base'!$S$20:$S$96,BR$2,'Project Follow up - Base'!$F$20:$F$96,$C98)&lt;= INDEX(List!$Q:$Q,MATCH(BR$2,List!$P:$P,0)),
0,
(COUNTIFS('Project Follow up - Base'!$S$20:$S$96,BR$2,'Project Follow up - Base'!$F$20:$F$96,$C98)
- INDEX(List!$Q:$Q,MATCH(BR$2,List!$P:$P,0)))
* INDEX(List!$R:$R,MATCH(BR$2,List!$P:$P,0)))</f>
        <v>0</v>
      </c>
      <c r="BS98" s="357">
        <f ca="1">IF(
COUNTIFS('Project Follow up - Base'!$S$20:$S$96,BS$2,'Project Follow up - Base'!$F$20:$F$96,$C98)&lt;= INDEX(List!$Q:$Q,MATCH(BS$2,List!$P:$P,0)),
0,
(COUNTIFS('Project Follow up - Base'!$S$20:$S$96,BS$2,'Project Follow up - Base'!$F$20:$F$96,$C98)
- INDEX(List!$Q:$Q,MATCH(BS$2,List!$P:$P,0)))
* INDEX(List!$R:$R,MATCH(BS$2,List!$P:$P,0)))</f>
        <v>0</v>
      </c>
      <c r="BT98" s="357">
        <f ca="1">IF(
COUNTIFS('Project Follow up - Base'!$S$20:$S$96,BT$2,'Project Follow up - Base'!$F$20:$F$96,$C98)&lt;= INDEX(List!$Q:$Q,MATCH(BT$2,List!$P:$P,0)),
0,
(COUNTIFS('Project Follow up - Base'!$S$20:$S$96,BT$2,'Project Follow up - Base'!$F$20:$F$96,$C98)
- INDEX(List!$Q:$Q,MATCH(BT$2,List!$P:$P,0)))
* INDEX(List!$R:$R,MATCH(BT$2,List!$P:$P,0)))</f>
        <v>0</v>
      </c>
      <c r="BU98" s="357">
        <f ca="1">IF(
COUNTIFS('Project Follow up - Base'!$S$20:$S$96,BU$2,'Project Follow up - Base'!$F$20:$F$96,$C98)&lt;= INDEX(List!$Q:$Q,MATCH(BU$2,List!$P:$P,0)),
0,
(COUNTIFS('Project Follow up - Base'!$S$20:$S$96,BU$2,'Project Follow up - Base'!$F$20:$F$96,$C98)
- INDEX(List!$Q:$Q,MATCH(BU$2,List!$P:$P,0)))
* INDEX(List!$R:$R,MATCH(BU$2,List!$P:$P,0)))</f>
        <v>0</v>
      </c>
      <c r="BV98" s="357">
        <f ca="1">IF(
COUNTIFS('Project Follow up - Base'!$S$20:$S$96,BV$2,'Project Follow up - Base'!$F$20:$F$96,$C98)&lt;= INDEX(List!$Q:$Q,MATCH(BV$2,List!$P:$P,0)),
0,
(COUNTIFS('Project Follow up - Base'!$S$20:$S$96,BV$2,'Project Follow up - Base'!$F$20:$F$96,$C98)
- INDEX(List!$Q:$Q,MATCH(BV$2,List!$P:$P,0)))
* INDEX(List!$R:$R,MATCH(BV$2,List!$P:$P,0)))</f>
        <v>0</v>
      </c>
      <c r="BW98" s="357">
        <f ca="1">IF(
COUNTIFS('Project Follow up - Base'!$S$20:$S$96,BW$2,'Project Follow up - Base'!$F$20:$F$96,$C98)&lt;= INDEX(List!$Q:$Q,MATCH(BW$2,List!$P:$P,0)),
0,
(COUNTIFS('Project Follow up - Base'!$S$20:$S$96,BW$2,'Project Follow up - Base'!$F$20:$F$96,$C98)
- INDEX(List!$Q:$Q,MATCH(BW$2,List!$P:$P,0)))
* INDEX(List!$R:$R,MATCH(BW$2,List!$P:$P,0)))</f>
        <v>0</v>
      </c>
      <c r="BX98" s="357">
        <f ca="1">IF(
COUNTIFS('Project Follow up - Base'!$S$20:$S$96,BX$2,'Project Follow up - Base'!$F$20:$F$96,$C98)&lt;= INDEX(List!$Q:$Q,MATCH(BX$2,List!$P:$P,0)),
0,
(COUNTIFS('Project Follow up - Base'!$S$20:$S$96,BX$2,'Project Follow up - Base'!$F$20:$F$96,$C98)
- INDEX(List!$Q:$Q,MATCH(BX$2,List!$P:$P,0)))
* INDEX(List!$R:$R,MATCH(BX$2,List!$P:$P,0)))</f>
        <v>0</v>
      </c>
      <c r="BY98" s="357">
        <f ca="1">IF(
COUNTIFS('Project Follow up - Base'!$S$20:$S$96,BY$2,'Project Follow up - Base'!$F$20:$F$96,$C98)&lt;= INDEX(List!$Q:$Q,MATCH(BY$2,List!$P:$P,0)),
0,
(COUNTIFS('Project Follow up - Base'!$S$20:$S$96,BY$2,'Project Follow up - Base'!$F$20:$F$96,$C98)
- INDEX(List!$Q:$Q,MATCH(BY$2,List!$P:$P,0)))
* INDEX(List!$R:$R,MATCH(BY$2,List!$P:$P,0)))</f>
        <v>0</v>
      </c>
      <c r="BZ98" s="357">
        <f ca="1">IF(
COUNTIFS('Project Follow up - Base'!$S$20:$S$96,BZ$2,'Project Follow up - Base'!$F$20:$F$96,$C98)&lt;= INDEX(List!$Q:$Q,MATCH(BZ$2,List!$P:$P,0)),
0,
(COUNTIFS('Project Follow up - Base'!$S$20:$S$96,BZ$2,'Project Follow up - Base'!$F$20:$F$96,$C98)
- INDEX(List!$Q:$Q,MATCH(BZ$2,List!$P:$P,0)))
* INDEX(List!$R:$R,MATCH(BZ$2,List!$P:$P,0)))</f>
        <v>0</v>
      </c>
      <c r="CA98" s="357">
        <f ca="1">IF(
COUNTIFS('Project Follow up - Base'!$S$20:$S$96,CA$2,'Project Follow up - Base'!$F$20:$F$96,$C98)&lt;= INDEX(List!$Q:$Q,MATCH(CA$2,List!$P:$P,0)),
0,
(COUNTIFS('Project Follow up - Base'!$S$20:$S$96,CA$2,'Project Follow up - Base'!$F$20:$F$96,$C98)
- INDEX(List!$Q:$Q,MATCH(CA$2,List!$P:$P,0)))
* INDEX(List!$R:$R,MATCH(CA$2,List!$P:$P,0)))</f>
        <v>0</v>
      </c>
      <c r="CB98" s="357">
        <f ca="1">IF(
COUNTIFS('Project Follow up - Base'!$S$20:$S$96,CB$2,'Project Follow up - Base'!$F$20:$F$96,$C98)&lt;= INDEX(List!$Q:$Q,MATCH(CB$2,List!$P:$P,0)),
0,
(COUNTIFS('Project Follow up - Base'!$S$20:$S$96,CB$2,'Project Follow up - Base'!$F$20:$F$96,$C98)
- INDEX(List!$Q:$Q,MATCH(CB$2,List!$P:$P,0)))
* INDEX(List!$R:$R,MATCH(CB$2,List!$P:$P,0)))</f>
        <v>0</v>
      </c>
      <c r="CC98" s="357">
        <f ca="1">IF(
COUNTIFS('Project Follow up - Base'!$S$20:$S$96,CC$2,'Project Follow up - Base'!$F$20:$F$96,$C98)&lt;= INDEX(List!$Q:$Q,MATCH(CC$2,List!$P:$P,0)),
0,
(COUNTIFS('Project Follow up - Base'!$S$20:$S$96,CC$2,'Project Follow up - Base'!$F$20:$F$96,$C98)
- INDEX(List!$Q:$Q,MATCH(CC$2,List!$P:$P,0)))
* INDEX(List!$R:$R,MATCH(CC$2,List!$P:$P,0)))</f>
        <v>0</v>
      </c>
      <c r="CD98" s="357">
        <f ca="1">IF(
COUNTIFS('Project Follow up - Base'!$S$20:$S$96,CD$2,'Project Follow up - Base'!$F$20:$F$96,$C98)&lt;= INDEX(List!$Q:$Q,MATCH(CD$2,List!$P:$P,0)),
0,
(COUNTIFS('Project Follow up - Base'!$S$20:$S$96,CD$2,'Project Follow up - Base'!$F$20:$F$96,$C98)
- INDEX(List!$Q:$Q,MATCH(CD$2,List!$P:$P,0)))
* INDEX(List!$R:$R,MATCH(CD$2,List!$P:$P,0)))</f>
        <v>0</v>
      </c>
      <c r="CE98" s="357">
        <f ca="1">IF(
COUNTIFS('Project Follow up - Base'!$S$20:$S$96,CE$2,'Project Follow up - Base'!$F$20:$F$96,$C98)&lt;= INDEX(List!$Q:$Q,MATCH(CE$2,List!$P:$P,0)),
0,
(COUNTIFS('Project Follow up - Base'!$S$20:$S$96,CE$2,'Project Follow up - Base'!$F$20:$F$96,$C98)
- INDEX(List!$Q:$Q,MATCH(CE$2,List!$P:$P,0)))
* INDEX(List!$R:$R,MATCH(CE$2,List!$P:$P,0)))</f>
        <v>0</v>
      </c>
      <c r="CF98" s="357">
        <f ca="1">IF(
COUNTIFS('Project Follow up - Base'!$S$20:$S$96,CF$2,'Project Follow up - Base'!$F$20:$F$96,$C98)&lt;= INDEX(List!$Q:$Q,MATCH(CF$2,List!$P:$P,0)),
0,
(COUNTIFS('Project Follow up - Base'!$S$20:$S$96,CF$2,'Project Follow up - Base'!$F$20:$F$96,$C98)
- INDEX(List!$Q:$Q,MATCH(CF$2,List!$P:$P,0)))
* INDEX(List!$R:$R,MATCH(CF$2,List!$P:$P,0)))</f>
        <v>0</v>
      </c>
      <c r="CG98" s="357">
        <f ca="1">IF(
COUNTIFS('Project Follow up - Base'!$S$20:$S$96,CG$2,'Project Follow up - Base'!$F$20:$F$96,$C98)&lt;= INDEX(List!$Q:$Q,MATCH(CG$2,List!$P:$P,0)),
0,
(COUNTIFS('Project Follow up - Base'!$S$20:$S$96,CG$2,'Project Follow up - Base'!$F$20:$F$96,$C98)
- INDEX(List!$Q:$Q,MATCH(CG$2,List!$P:$P,0)))
* INDEX(List!$R:$R,MATCH(CG$2,List!$P:$P,0)))</f>
        <v>0</v>
      </c>
      <c r="CH98" s="357">
        <f ca="1">IF(
COUNTIFS('Project Follow up - Base'!$S$20:$S$96,CH$2,'Project Follow up - Base'!$F$20:$F$96,$C98)&lt;= INDEX(List!$Q:$Q,MATCH(CH$2,List!$P:$P,0)),
0,
(COUNTIFS('Project Follow up - Base'!$S$20:$S$96,CH$2,'Project Follow up - Base'!$F$20:$F$96,$C98)
- INDEX(List!$Q:$Q,MATCH(CH$2,List!$P:$P,0)))
* INDEX(List!$R:$R,MATCH(CH$2,List!$P:$P,0)))</f>
        <v>0</v>
      </c>
      <c r="CI98" s="357">
        <f ca="1">IF(
COUNTIFS('Project Follow up - Base'!$S$20:$S$96,CI$2,'Project Follow up - Base'!$F$20:$F$96,$C98)&lt;= INDEX(List!$Q:$Q,MATCH(CI$2,List!$P:$P,0)),
0,
(COUNTIFS('Project Follow up - Base'!$S$20:$S$96,CI$2,'Project Follow up - Base'!$F$20:$F$96,$C98)
- INDEX(List!$Q:$Q,MATCH(CI$2,List!$P:$P,0)))
* INDEX(List!$R:$R,MATCH(CI$2,List!$P:$P,0)))</f>
        <v>0</v>
      </c>
      <c r="CJ98" s="357">
        <f ca="1">IF(
COUNTIFS('Project Follow up - Base'!$S$20:$S$96,CJ$2,'Project Follow up - Base'!$F$20:$F$96,$C98)&lt;= INDEX(List!$Q:$Q,MATCH(CJ$2,List!$P:$P,0)),
0,
(COUNTIFS('Project Follow up - Base'!$S$20:$S$96,CJ$2,'Project Follow up - Base'!$F$20:$F$96,$C98)
- INDEX(List!$Q:$Q,MATCH(CJ$2,List!$P:$P,0)))
* INDEX(List!$R:$R,MATCH(CJ$2,List!$P:$P,0)))</f>
        <v>0</v>
      </c>
      <c r="CK98" s="357">
        <f ca="1">IF(
COUNTIFS('Project Follow up - Base'!$S$20:$S$96,CK$2,'Project Follow up - Base'!$F$20:$F$96,$C98)&lt;= INDEX(List!$Q:$Q,MATCH(CK$2,List!$P:$P,0)),
0,
(COUNTIFS('Project Follow up - Base'!$S$20:$S$96,CK$2,'Project Follow up - Base'!$F$20:$F$96,$C98)
- INDEX(List!$Q:$Q,MATCH(CK$2,List!$P:$P,0)))
* INDEX(List!$R:$R,MATCH(CK$2,List!$P:$P,0)))</f>
        <v>0</v>
      </c>
      <c r="CL98" s="357">
        <f ca="1">IF(
COUNTIFS('Project Follow up - Base'!$S$20:$S$96,CL$2,'Project Follow up - Base'!$F$20:$F$96,$C98)&lt;= INDEX(List!$Q:$Q,MATCH(CL$2,List!$P:$P,0)),
0,
(COUNTIFS('Project Follow up - Base'!$S$20:$S$96,CL$2,'Project Follow up - Base'!$F$20:$F$96,$C98)
- INDEX(List!$Q:$Q,MATCH(CL$2,List!$P:$P,0)))
* INDEX(List!$R:$R,MATCH(CL$2,List!$P:$P,0)))</f>
        <v>0</v>
      </c>
      <c r="CM98" s="357">
        <f ca="1">IF(
COUNTIFS('Project Follow up - Base'!$S$20:$S$96,CM$2,'Project Follow up - Base'!$F$20:$F$96,$C98)&lt;= INDEX(List!$Q:$Q,MATCH(CM$2,List!$P:$P,0)),
0,
(COUNTIFS('Project Follow up - Base'!$S$20:$S$96,CM$2,'Project Follow up - Base'!$F$20:$F$96,$C98)
- INDEX(List!$Q:$Q,MATCH(CM$2,List!$P:$P,0)))
* INDEX(List!$R:$R,MATCH(CM$2,List!$P:$P,0)))</f>
        <v>0</v>
      </c>
      <c r="CN98" s="357">
        <f ca="1">IF(
COUNTIFS('Project Follow up - Base'!$S$20:$S$96,CN$2,'Project Follow up - Base'!$F$20:$F$96,$C98)&lt;= INDEX(List!$Q:$Q,MATCH(CN$2,List!$P:$P,0)),
0,
(COUNTIFS('Project Follow up - Base'!$S$20:$S$96,CN$2,'Project Follow up - Base'!$F$20:$F$96,$C98)
- INDEX(List!$Q:$Q,MATCH(CN$2,List!$P:$P,0)))
* INDEX(List!$R:$R,MATCH(CN$2,List!$P:$P,0)))</f>
        <v>0</v>
      </c>
      <c r="CO98" s="357">
        <f ca="1">IF(
COUNTIFS('Project Follow up - Base'!$S$20:$S$96,CO$2,'Project Follow up - Base'!$F$20:$F$96,$C98)&lt;= INDEX(List!$Q:$Q,MATCH(CO$2,List!$P:$P,0)),
0,
(COUNTIFS('Project Follow up - Base'!$S$20:$S$96,CO$2,'Project Follow up - Base'!$F$20:$F$96,$C98)
- INDEX(List!$Q:$Q,MATCH(CO$2,List!$P:$P,0)))
* INDEX(List!$R:$R,MATCH(CO$2,List!$P:$P,0)))</f>
        <v>0</v>
      </c>
      <c r="CP98" s="357">
        <f ca="1">IF(
COUNTIFS('Project Follow up - Base'!$S$20:$S$96,CP$2,'Project Follow up - Base'!$F$20:$F$96,$C98)&lt;= INDEX(List!$Q:$Q,MATCH(CP$2,List!$P:$P,0)),
0,
(COUNTIFS('Project Follow up - Base'!$S$20:$S$96,CP$2,'Project Follow up - Base'!$F$20:$F$96,$C98)
- INDEX(List!$Q:$Q,MATCH(CP$2,List!$P:$P,0)))
* INDEX(List!$R:$R,MATCH(CP$2,List!$P:$P,0)))</f>
        <v>0</v>
      </c>
      <c r="CQ98" s="357">
        <f ca="1">IF(
COUNTIFS('Project Follow up - Base'!$S$20:$S$96,CQ$2,'Project Follow up - Base'!$F$20:$F$96,$C98)&lt;= INDEX(List!$Q:$Q,MATCH(CQ$2,List!$P:$P,0)),
0,
(COUNTIFS('Project Follow up - Base'!$S$20:$S$96,CQ$2,'Project Follow up - Base'!$F$20:$F$96,$C98)
- INDEX(List!$Q:$Q,MATCH(CQ$2,List!$P:$P,0)))
* INDEX(List!$R:$R,MATCH(CQ$2,List!$P:$P,0)))</f>
        <v>0</v>
      </c>
      <c r="CR98" s="357">
        <f ca="1">IF(
COUNTIFS('Project Follow up - Base'!$S$20:$S$96,CR$2,'Project Follow up - Base'!$F$20:$F$96,$C98)&lt;= INDEX(List!$Q:$Q,MATCH(CR$2,List!$P:$P,0)),
0,
(COUNTIFS('Project Follow up - Base'!$S$20:$S$96,CR$2,'Project Follow up - Base'!$F$20:$F$96,$C98)
- INDEX(List!$Q:$Q,MATCH(CR$2,List!$P:$P,0)))
* INDEX(List!$R:$R,MATCH(CR$2,List!$P:$P,0)))</f>
        <v>0</v>
      </c>
      <c r="CS98" s="357">
        <f ca="1">IF(
COUNTIFS('Project Follow up - Base'!$S$20:$S$96,CS$2,'Project Follow up - Base'!$F$20:$F$96,$C98)&lt;= INDEX(List!$Q:$Q,MATCH(CS$2,List!$P:$P,0)),
0,
(COUNTIFS('Project Follow up - Base'!$S$20:$S$96,CS$2,'Project Follow up - Base'!$F$20:$F$96,$C98)
- INDEX(List!$Q:$Q,MATCH(CS$2,List!$P:$P,0)))
* INDEX(List!$R:$R,MATCH(CS$2,List!$P:$P,0)))</f>
        <v>0</v>
      </c>
      <c r="CT98" s="357">
        <f ca="1">IF(
COUNTIFS('Project Follow up - Base'!$S$20:$S$96,CT$2,'Project Follow up - Base'!$F$20:$F$96,$C98)&lt;= INDEX(List!$Q:$Q,MATCH(CT$2,List!$P:$P,0)),
0,
(COUNTIFS('Project Follow up - Base'!$S$20:$S$96,CT$2,'Project Follow up - Base'!$F$20:$F$96,$C98)
- INDEX(List!$Q:$Q,MATCH(CT$2,List!$P:$P,0)))
* INDEX(List!$R:$R,MATCH(CT$2,List!$P:$P,0)))</f>
        <v>0</v>
      </c>
      <c r="CU98" s="357">
        <f ca="1">IF(
COUNTIFS('Project Follow up - Base'!$S$20:$S$96,CU$2,'Project Follow up - Base'!$F$20:$F$96,$C98)&lt;= INDEX(List!$Q:$Q,MATCH(CU$2,List!$P:$P,0)),
0,
(COUNTIFS('Project Follow up - Base'!$S$20:$S$96,CU$2,'Project Follow up - Base'!$F$20:$F$96,$C98)
- INDEX(List!$Q:$Q,MATCH(CU$2,List!$P:$P,0)))
* INDEX(List!$R:$R,MATCH(CU$2,List!$P:$P,0)))</f>
        <v>0</v>
      </c>
      <c r="CV98" s="357">
        <f ca="1">IF(
COUNTIFS('Project Follow up - Base'!$S$20:$S$96,CV$2,'Project Follow up - Base'!$F$20:$F$96,$C98)&lt;= INDEX(List!$Q:$Q,MATCH(CV$2,List!$P:$P,0)),
0,
(COUNTIFS('Project Follow up - Base'!$S$20:$S$96,CV$2,'Project Follow up - Base'!$F$20:$F$96,$C98)
- INDEX(List!$Q:$Q,MATCH(CV$2,List!$P:$P,0)))
* INDEX(List!$R:$R,MATCH(CV$2,List!$P:$P,0)))</f>
        <v>0</v>
      </c>
      <c r="CW98" s="357">
        <f ca="1">IF(
COUNTIFS('Project Follow up - Base'!$S$20:$S$96,CW$2,'Project Follow up - Base'!$F$20:$F$96,$C98)&lt;= INDEX(List!$Q:$Q,MATCH(CW$2,List!$P:$P,0)),
0,
(COUNTIFS('Project Follow up - Base'!$S$20:$S$96,CW$2,'Project Follow up - Base'!$F$20:$F$96,$C98)
- INDEX(List!$Q:$Q,MATCH(CW$2,List!$P:$P,0)))
* INDEX(List!$R:$R,MATCH(CW$2,List!$P:$P,0)))</f>
        <v>0</v>
      </c>
      <c r="CX98" s="357">
        <f ca="1">IF(
COUNTIFS('Project Follow up - Base'!$S$20:$S$96,CX$2,'Project Follow up - Base'!$F$20:$F$96,$C98)&lt;= INDEX(List!$Q:$Q,MATCH(CX$2,List!$P:$P,0)),
0,
(COUNTIFS('Project Follow up - Base'!$S$20:$S$96,CX$2,'Project Follow up - Base'!$F$20:$F$96,$C98)
- INDEX(List!$Q:$Q,MATCH(CX$2,List!$P:$P,0)))
* INDEX(List!$R:$R,MATCH(CX$2,List!$P:$P,0)))</f>
        <v>0</v>
      </c>
      <c r="CY98" s="357">
        <f ca="1">IF(
COUNTIFS('Project Follow up - Base'!$S$20:$S$96,CY$2,'Project Follow up - Base'!$F$20:$F$96,$C98)&lt;= INDEX(List!$Q:$Q,MATCH(CY$2,List!$P:$P,0)),
0,
(COUNTIFS('Project Follow up - Base'!$S$20:$S$96,CY$2,'Project Follow up - Base'!$F$20:$F$96,$C98)
- INDEX(List!$Q:$Q,MATCH(CY$2,List!$P:$P,0)))
* INDEX(List!$R:$R,MATCH(CY$2,List!$P:$P,0)))</f>
        <v>0</v>
      </c>
      <c r="CZ98" s="357">
        <f ca="1">IF(
COUNTIFS('Project Follow up - Base'!$S$20:$S$96,CZ$2,'Project Follow up - Base'!$F$20:$F$96,$C98)&lt;= INDEX(List!$Q:$Q,MATCH(CZ$2,List!$P:$P,0)),
0,
(COUNTIFS('Project Follow up - Base'!$S$20:$S$96,CZ$2,'Project Follow up - Base'!$F$20:$F$96,$C98)
- INDEX(List!$Q:$Q,MATCH(CZ$2,List!$P:$P,0)))
* INDEX(List!$R:$R,MATCH(CZ$2,List!$P:$P,0)))</f>
        <v>0</v>
      </c>
      <c r="DA98" s="357">
        <f ca="1">IF(
COUNTIFS('Project Follow up - Base'!$S$20:$S$96,DA$2,'Project Follow up - Base'!$F$20:$F$96,$C98)&lt;= INDEX(List!$Q:$Q,MATCH(DA$2,List!$P:$P,0)),
0,
(COUNTIFS('Project Follow up - Base'!$S$20:$S$96,DA$2,'Project Follow up - Base'!$F$20:$F$96,$C98)
- INDEX(List!$Q:$Q,MATCH(DA$2,List!$P:$P,0)))
* INDEX(List!$R:$R,MATCH(DA$2,List!$P:$P,0)))</f>
        <v>0</v>
      </c>
      <c r="DB98" s="357">
        <f ca="1">IF(
COUNTIFS('Project Follow up - Base'!$S$20:$S$96,DB$2,'Project Follow up - Base'!$F$20:$F$96,$C98)&lt;= INDEX(List!$Q:$Q,MATCH(DB$2,List!$P:$P,0)),
0,
(COUNTIFS('Project Follow up - Base'!$S$20:$S$96,DB$2,'Project Follow up - Base'!$F$20:$F$96,$C98)
- INDEX(List!$Q:$Q,MATCH(DB$2,List!$P:$P,0)))
* INDEX(List!$R:$R,MATCH(DB$2,List!$P:$P,0)))</f>
        <v>0</v>
      </c>
    </row>
    <row r="99" spans="1:106" x14ac:dyDescent="0.2">
      <c r="A99" s="353">
        <f>COUNTIF('Project Follow up - Base'!$F$20:$F$96,C99)</f>
        <v>0</v>
      </c>
      <c r="B99" s="353">
        <f>'Employees Summary'!B100</f>
        <v>0</v>
      </c>
      <c r="C99" s="353">
        <f>'Employees Summary'!C100</f>
        <v>0</v>
      </c>
      <c r="D99" s="354" t="str">
        <f>IF(C99=0,"", IF(A99&gt;0,1-(G99*[1]KPI!$C$3)-(H99*[1]KPI!$C$4),""))</f>
        <v/>
      </c>
      <c r="E99" s="365" t="str">
        <f>IF(OR(C99='Project Follow up - Base'!$D$17,C99='Project Follow up - Base'!$D$38,C99='Project Follow up - Base'!$D$74), IF(SUMIF(B:B,B99,A:A)=0,"", AVERAGEIF(B:B,B99,D:D)),"")</f>
        <v/>
      </c>
      <c r="F99" s="366">
        <f>SUMIF('Project Follow up - Base'!$F$20:$F$102,'Employees KPIs'!C99,'Project Follow up - Base'!$AA$20:$AA$102)</f>
        <v>0</v>
      </c>
      <c r="G99" s="355">
        <f>IF( F99=0,
   0,
   IF(
     F99-
     [1]KPI!$F$3
     &lt;0,0,
     F99-
     [1]KPI!$F$3
    )*
     [1]KPI!$G$3
)</f>
        <v>0</v>
      </c>
      <c r="H99" s="355">
        <f t="shared" ca="1" si="1"/>
        <v>0</v>
      </c>
      <c r="I99" s="356">
        <f ca="1">IF(
COUNTIFS('Project Follow up - Base'!$S$20:$S$96,I$2,'Project Follow up - Base'!$F$20:$F$96,$C99)&lt;= INDEX(List!$Q:$Q,MATCH(I$2,List!$P:$P,0)),
0,
(COUNTIFS('Project Follow up - Base'!$S$20:$S$96,I$2,'Project Follow up - Base'!$F$20:$F$96,$C99)
- INDEX(List!$Q:$Q,MATCH(I$2,List!$P:$P,0)))
* INDEX(List!$R:$R,MATCH(I$2,List!$P:$P,0)))</f>
        <v>0</v>
      </c>
      <c r="J99" s="357">
        <f ca="1">IF(
COUNTIFS('Project Follow up - Base'!$S$20:$S$96,J$2,'Project Follow up - Base'!$F$20:$F$96,$C99)&lt;= INDEX(List!$Q:$Q,MATCH(J$2,List!$P:$P,0)),
0,
(COUNTIFS('Project Follow up - Base'!$S$20:$S$96,J$2,'Project Follow up - Base'!$F$20:$F$96,$C99)
- INDEX(List!$Q:$Q,MATCH(J$2,List!$P:$P,0)))
* INDEX(List!$R:$R,MATCH(J$2,List!$P:$P,0)))</f>
        <v>0</v>
      </c>
      <c r="K99" s="357">
        <f ca="1">IF(
COUNTIFS('Project Follow up - Base'!$S$20:$S$96,K$2,'Project Follow up - Base'!$F$20:$F$96,$C99)&lt;= INDEX(List!$Q:$Q,MATCH(K$2,List!$P:$P,0)),
0,
(COUNTIFS('Project Follow up - Base'!$S$20:$S$96,K$2,'Project Follow up - Base'!$F$20:$F$96,$C99)
- INDEX(List!$Q:$Q,MATCH(K$2,List!$P:$P,0)))
* INDEX(List!$R:$R,MATCH(K$2,List!$P:$P,0)))</f>
        <v>0</v>
      </c>
      <c r="L99" s="357">
        <f ca="1">IF(
COUNTIFS('Project Follow up - Base'!$S$20:$S$96,L$2,'Project Follow up - Base'!$F$20:$F$96,$C99)&lt;= INDEX(List!$Q:$Q,MATCH(L$2,List!$P:$P,0)),
0,
(COUNTIFS('Project Follow up - Base'!$S$20:$S$96,L$2,'Project Follow up - Base'!$F$20:$F$96,$C99)
- INDEX(List!$Q:$Q,MATCH(L$2,List!$P:$P,0)))
* INDEX(List!$R:$R,MATCH(L$2,List!$P:$P,0)))</f>
        <v>0</v>
      </c>
      <c r="M99" s="357">
        <f ca="1">IF(
COUNTIFS('Project Follow up - Base'!$S$20:$S$96,M$2,'Project Follow up - Base'!$F$20:$F$96,$C99)&lt;= INDEX(List!$Q:$Q,MATCH(M$2,List!$P:$P,0)),
0,
(COUNTIFS('Project Follow up - Base'!$S$20:$S$96,M$2,'Project Follow up - Base'!$F$20:$F$96,$C99)
- INDEX(List!$Q:$Q,MATCH(M$2,List!$P:$P,0)))
* INDEX(List!$R:$R,MATCH(M$2,List!$P:$P,0)))</f>
        <v>0</v>
      </c>
      <c r="N99" s="357">
        <f ca="1">IF(
COUNTIFS('Project Follow up - Base'!$S$20:$S$96,N$2,'Project Follow up - Base'!$F$20:$F$96,$C99)&lt;= INDEX(List!$Q:$Q,MATCH(N$2,List!$P:$P,0)),
0,
(COUNTIFS('Project Follow up - Base'!$S$20:$S$96,N$2,'Project Follow up - Base'!$F$20:$F$96,$C99)
- INDEX(List!$Q:$Q,MATCH(N$2,List!$P:$P,0)))
* INDEX(List!$R:$R,MATCH(N$2,List!$P:$P,0)))</f>
        <v>0</v>
      </c>
      <c r="O99" s="357">
        <f ca="1">IF(
COUNTIFS('Project Follow up - Base'!$S$20:$S$96,O$2,'Project Follow up - Base'!$F$20:$F$96,$C99)&lt;= INDEX(List!$Q:$Q,MATCH(O$2,List!$P:$P,0)),
0,
(COUNTIFS('Project Follow up - Base'!$S$20:$S$96,O$2,'Project Follow up - Base'!$F$20:$F$96,$C99)
- INDEX(List!$Q:$Q,MATCH(O$2,List!$P:$P,0)))
* INDEX(List!$R:$R,MATCH(O$2,List!$P:$P,0)))</f>
        <v>0</v>
      </c>
      <c r="P99" s="357">
        <f ca="1">IF(
COUNTIFS('Project Follow up - Base'!$S$20:$S$96,P$2,'Project Follow up - Base'!$F$20:$F$96,$C99)&lt;= INDEX(List!$Q:$Q,MATCH(P$2,List!$P:$P,0)),
0,
(COUNTIFS('Project Follow up - Base'!$S$20:$S$96,P$2,'Project Follow up - Base'!$F$20:$F$96,$C99)
- INDEX(List!$Q:$Q,MATCH(P$2,List!$P:$P,0)))
* INDEX(List!$R:$R,MATCH(P$2,List!$P:$P,0)))</f>
        <v>0</v>
      </c>
      <c r="Q99" s="357">
        <f ca="1">IF(
COUNTIFS('Project Follow up - Base'!$S$20:$S$96,Q$2,'Project Follow up - Base'!$F$20:$F$96,$C99)&lt;= INDEX(List!$Q:$Q,MATCH(Q$2,List!$P:$P,0)),
0,
(COUNTIFS('Project Follow up - Base'!$S$20:$S$96,Q$2,'Project Follow up - Base'!$F$20:$F$96,$C99)
- INDEX(List!$Q:$Q,MATCH(Q$2,List!$P:$P,0)))
* INDEX(List!$R:$R,MATCH(Q$2,List!$P:$P,0)))</f>
        <v>0</v>
      </c>
      <c r="R99" s="357">
        <f ca="1">IF(
COUNTIFS('Project Follow up - Base'!$S$20:$S$96,R$2,'Project Follow up - Base'!$F$20:$F$96,$C99)&lt;= INDEX(List!$Q:$Q,MATCH(R$2,List!$P:$P,0)),
0,
(COUNTIFS('Project Follow up - Base'!$S$20:$S$96,R$2,'Project Follow up - Base'!$F$20:$F$96,$C99)
- INDEX(List!$Q:$Q,MATCH(R$2,List!$P:$P,0)))
* INDEX(List!$R:$R,MATCH(R$2,List!$P:$P,0)))</f>
        <v>0</v>
      </c>
      <c r="S99" s="357">
        <f ca="1">IF(
COUNTIFS('Project Follow up - Base'!$S$20:$S$96,S$2,'Project Follow up - Base'!$F$20:$F$96,$C99)&lt;= INDEX(List!$Q:$Q,MATCH(S$2,List!$P:$P,0)),
0,
(COUNTIFS('Project Follow up - Base'!$S$20:$S$96,S$2,'Project Follow up - Base'!$F$20:$F$96,$C99)
- INDEX(List!$Q:$Q,MATCH(S$2,List!$P:$P,0)))
* INDEX(List!$R:$R,MATCH(S$2,List!$P:$P,0)))</f>
        <v>0</v>
      </c>
      <c r="T99" s="357">
        <f ca="1">IF(
COUNTIFS('Project Follow up - Base'!$S$20:$S$96,T$2,'Project Follow up - Base'!$F$20:$F$96,$C99)&lt;= INDEX(List!$Q:$Q,MATCH(T$2,List!$P:$P,0)),
0,
(COUNTIFS('Project Follow up - Base'!$S$20:$S$96,T$2,'Project Follow up - Base'!$F$20:$F$96,$C99)
- INDEX(List!$Q:$Q,MATCH(T$2,List!$P:$P,0)))
* INDEX(List!$R:$R,MATCH(T$2,List!$P:$P,0)))</f>
        <v>0</v>
      </c>
      <c r="U99" s="357">
        <f ca="1">IF(
COUNTIFS('Project Follow up - Base'!$S$20:$S$96,U$2,'Project Follow up - Base'!$F$20:$F$96,$C99)&lt;= INDEX(List!$Q:$Q,MATCH(U$2,List!$P:$P,0)),
0,
(COUNTIFS('Project Follow up - Base'!$S$20:$S$96,U$2,'Project Follow up - Base'!$F$20:$F$96,$C99)
- INDEX(List!$Q:$Q,MATCH(U$2,List!$P:$P,0)))
* INDEX(List!$R:$R,MATCH(U$2,List!$P:$P,0)))</f>
        <v>0</v>
      </c>
      <c r="V99" s="357">
        <f ca="1">IF(
COUNTIFS('Project Follow up - Base'!$S$20:$S$96,V$2,'Project Follow up - Base'!$F$20:$F$96,$C99)&lt;= INDEX(List!$Q:$Q,MATCH(V$2,List!$P:$P,0)),
0,
(COUNTIFS('Project Follow up - Base'!$S$20:$S$96,V$2,'Project Follow up - Base'!$F$20:$F$96,$C99)
- INDEX(List!$Q:$Q,MATCH(V$2,List!$P:$P,0)))
* INDEX(List!$R:$R,MATCH(V$2,List!$P:$P,0)))</f>
        <v>0</v>
      </c>
      <c r="W99" s="357">
        <f ca="1">IF(
COUNTIFS('Project Follow up - Base'!$S$20:$S$96,W$2,'Project Follow up - Base'!$F$20:$F$96,$C99)&lt;= INDEX(List!$Q:$Q,MATCH(W$2,List!$P:$P,0)),
0,
(COUNTIFS('Project Follow up - Base'!$S$20:$S$96,W$2,'Project Follow up - Base'!$F$20:$F$96,$C99)
- INDEX(List!$Q:$Q,MATCH(W$2,List!$P:$P,0)))
* INDEX(List!$R:$R,MATCH(W$2,List!$P:$P,0)))</f>
        <v>0</v>
      </c>
      <c r="X99" s="357">
        <f ca="1">IF(
COUNTIFS('Project Follow up - Base'!$S$20:$S$96,X$2,'Project Follow up - Base'!$F$20:$F$96,$C99)&lt;= INDEX(List!$Q:$Q,MATCH(X$2,List!$P:$P,0)),
0,
(COUNTIFS('Project Follow up - Base'!$S$20:$S$96,X$2,'Project Follow up - Base'!$F$20:$F$96,$C99)
- INDEX(List!$Q:$Q,MATCH(X$2,List!$P:$P,0)))
* INDEX(List!$R:$R,MATCH(X$2,List!$P:$P,0)))</f>
        <v>0</v>
      </c>
      <c r="Y99" s="357">
        <f ca="1">IF(
COUNTIFS('Project Follow up - Base'!$S$20:$S$96,Y$2,'Project Follow up - Base'!$F$20:$F$96,$C99)&lt;= INDEX(List!$Q:$Q,MATCH(Y$2,List!$P:$P,0)),
0,
(COUNTIFS('Project Follow up - Base'!$S$20:$S$96,Y$2,'Project Follow up - Base'!$F$20:$F$96,$C99)
- INDEX(List!$Q:$Q,MATCH(Y$2,List!$P:$P,0)))
* INDEX(List!$R:$R,MATCH(Y$2,List!$P:$P,0)))</f>
        <v>0</v>
      </c>
      <c r="Z99" s="357">
        <f ca="1">IF(
COUNTIFS('Project Follow up - Base'!$S$20:$S$96,Z$2,'Project Follow up - Base'!$F$20:$F$96,$C99)&lt;= INDEX(List!$Q:$Q,MATCH(Z$2,List!$P:$P,0)),
0,
(COUNTIFS('Project Follow up - Base'!$S$20:$S$96,Z$2,'Project Follow up - Base'!$F$20:$F$96,$C99)
- INDEX(List!$Q:$Q,MATCH(Z$2,List!$P:$P,0)))
* INDEX(List!$R:$R,MATCH(Z$2,List!$P:$P,0)))</f>
        <v>0</v>
      </c>
      <c r="AA99" s="357">
        <f ca="1">IF(
COUNTIFS('Project Follow up - Base'!$S$20:$S$96,AA$2,'Project Follow up - Base'!$F$20:$F$96,$C99)&lt;= INDEX(List!$Q:$Q,MATCH(AA$2,List!$P:$P,0)),
0,
(COUNTIFS('Project Follow up - Base'!$S$20:$S$96,AA$2,'Project Follow up - Base'!$F$20:$F$96,$C99)
- INDEX(List!$Q:$Q,MATCH(AA$2,List!$P:$P,0)))
* INDEX(List!$R:$R,MATCH(AA$2,List!$P:$P,0)))</f>
        <v>0</v>
      </c>
      <c r="AB99" s="357">
        <f ca="1">IF(
COUNTIFS('Project Follow up - Base'!$S$20:$S$96,AB$2,'Project Follow up - Base'!$F$20:$F$96,$C99)&lt;= INDEX(List!$Q:$Q,MATCH(AB$2,List!$P:$P,0)),
0,
(COUNTIFS('Project Follow up - Base'!$S$20:$S$96,AB$2,'Project Follow up - Base'!$F$20:$F$96,$C99)
- INDEX(List!$Q:$Q,MATCH(AB$2,List!$P:$P,0)))
* INDEX(List!$R:$R,MATCH(AB$2,List!$P:$P,0)))</f>
        <v>0</v>
      </c>
      <c r="AC99" s="357">
        <f ca="1">IF(
COUNTIFS('Project Follow up - Base'!$S$20:$S$96,AC$2,'Project Follow up - Base'!$F$20:$F$96,$C99)&lt;= INDEX(List!$Q:$Q,MATCH(AC$2,List!$P:$P,0)),
0,
(COUNTIFS('Project Follow up - Base'!$S$20:$S$96,AC$2,'Project Follow up - Base'!$F$20:$F$96,$C99)
- INDEX(List!$Q:$Q,MATCH(AC$2,List!$P:$P,0)))
* INDEX(List!$R:$R,MATCH(AC$2,List!$P:$P,0)))</f>
        <v>0</v>
      </c>
      <c r="AD99" s="357">
        <f ca="1">IF(
COUNTIFS('Project Follow up - Base'!$S$20:$S$96,AD$2,'Project Follow up - Base'!$F$20:$F$96,$C99)&lt;= INDEX(List!$Q:$Q,MATCH(AD$2,List!$P:$P,0)),
0,
(COUNTIFS('Project Follow up - Base'!$S$20:$S$96,AD$2,'Project Follow up - Base'!$F$20:$F$96,$C99)
- INDEX(List!$Q:$Q,MATCH(AD$2,List!$P:$P,0)))
* INDEX(List!$R:$R,MATCH(AD$2,List!$P:$P,0)))</f>
        <v>0</v>
      </c>
      <c r="AE99" s="357">
        <f ca="1">IF(
COUNTIFS('Project Follow up - Base'!$S$20:$S$96,AE$2,'Project Follow up - Base'!$F$20:$F$96,$C99)&lt;= INDEX(List!$Q:$Q,MATCH(AE$2,List!$P:$P,0)),
0,
(COUNTIFS('Project Follow up - Base'!$S$20:$S$96,AE$2,'Project Follow up - Base'!$F$20:$F$96,$C99)
- INDEX(List!$Q:$Q,MATCH(AE$2,List!$P:$P,0)))
* INDEX(List!$R:$R,MATCH(AE$2,List!$P:$P,0)))</f>
        <v>0</v>
      </c>
      <c r="AF99" s="357">
        <f ca="1">IF(
COUNTIFS('Project Follow up - Base'!$S$20:$S$96,AF$2,'Project Follow up - Base'!$F$20:$F$96,$C99)&lt;= INDEX(List!$Q:$Q,MATCH(AF$2,List!$P:$P,0)),
0,
(COUNTIFS('Project Follow up - Base'!$S$20:$S$96,AF$2,'Project Follow up - Base'!$F$20:$F$96,$C99)
- INDEX(List!$Q:$Q,MATCH(AF$2,List!$P:$P,0)))
* INDEX(List!$R:$R,MATCH(AF$2,List!$P:$P,0)))</f>
        <v>0</v>
      </c>
      <c r="AG99" s="357">
        <f ca="1">IF(
COUNTIFS('Project Follow up - Base'!$S$20:$S$96,AG$2,'Project Follow up - Base'!$F$20:$F$96,$C99)&lt;= INDEX(List!$Q:$Q,MATCH(AG$2,List!$P:$P,0)),
0,
(COUNTIFS('Project Follow up - Base'!$S$20:$S$96,AG$2,'Project Follow up - Base'!$F$20:$F$96,$C99)
- INDEX(List!$Q:$Q,MATCH(AG$2,List!$P:$P,0)))
* INDEX(List!$R:$R,MATCH(AG$2,List!$P:$P,0)))</f>
        <v>0</v>
      </c>
      <c r="AH99" s="357">
        <f ca="1">IF(
COUNTIFS('Project Follow up - Base'!$S$20:$S$96,AH$2,'Project Follow up - Base'!$F$20:$F$96,$C99)&lt;= INDEX(List!$Q:$Q,MATCH(AH$2,List!$P:$P,0)),
0,
(COUNTIFS('Project Follow up - Base'!$S$20:$S$96,AH$2,'Project Follow up - Base'!$F$20:$F$96,$C99)
- INDEX(List!$Q:$Q,MATCH(AH$2,List!$P:$P,0)))
* INDEX(List!$R:$R,MATCH(AH$2,List!$P:$P,0)))</f>
        <v>0</v>
      </c>
      <c r="AI99" s="357">
        <f ca="1">IF(
COUNTIFS('Project Follow up - Base'!$S$20:$S$96,AI$2,'Project Follow up - Base'!$F$20:$F$96,$C99)&lt;= INDEX(List!$Q:$Q,MATCH(AI$2,List!$P:$P,0)),
0,
(COUNTIFS('Project Follow up - Base'!$S$20:$S$96,AI$2,'Project Follow up - Base'!$F$20:$F$96,$C99)
- INDEX(List!$Q:$Q,MATCH(AI$2,List!$P:$P,0)))
* INDEX(List!$R:$R,MATCH(AI$2,List!$P:$P,0)))</f>
        <v>0</v>
      </c>
      <c r="AJ99" s="357">
        <f ca="1">IF(
COUNTIFS('Project Follow up - Base'!$S$20:$S$96,AJ$2,'Project Follow up - Base'!$F$20:$F$96,$C99)&lt;= INDEX(List!$Q:$Q,MATCH(AJ$2,List!$P:$P,0)),
0,
(COUNTIFS('Project Follow up - Base'!$S$20:$S$96,AJ$2,'Project Follow up - Base'!$F$20:$F$96,$C99)
- INDEX(List!$Q:$Q,MATCH(AJ$2,List!$P:$P,0)))
* INDEX(List!$R:$R,MATCH(AJ$2,List!$P:$P,0)))</f>
        <v>0</v>
      </c>
      <c r="AK99" s="357">
        <f ca="1">IF(
COUNTIFS('Project Follow up - Base'!$S$20:$S$96,AK$2,'Project Follow up - Base'!$F$20:$F$96,$C99)&lt;= INDEX(List!$Q:$Q,MATCH(AK$2,List!$P:$P,0)),
0,
(COUNTIFS('Project Follow up - Base'!$S$20:$S$96,AK$2,'Project Follow up - Base'!$F$20:$F$96,$C99)
- INDEX(List!$Q:$Q,MATCH(AK$2,List!$P:$P,0)))
* INDEX(List!$R:$R,MATCH(AK$2,List!$P:$P,0)))</f>
        <v>0</v>
      </c>
      <c r="AL99" s="357">
        <f ca="1">IF(
COUNTIFS('Project Follow up - Base'!$S$20:$S$96,AL$2,'Project Follow up - Base'!$F$20:$F$96,$C99)&lt;= INDEX(List!$Q:$Q,MATCH(AL$2,List!$P:$P,0)),
0,
(COUNTIFS('Project Follow up - Base'!$S$20:$S$96,AL$2,'Project Follow up - Base'!$F$20:$F$96,$C99)
- INDEX(List!$Q:$Q,MATCH(AL$2,List!$P:$P,0)))
* INDEX(List!$R:$R,MATCH(AL$2,List!$P:$P,0)))</f>
        <v>0</v>
      </c>
      <c r="AM99" s="357">
        <f ca="1">IF(
COUNTIFS('Project Follow up - Base'!$S$20:$S$96,AM$2,'Project Follow up - Base'!$F$20:$F$96,$C99)&lt;= INDEX(List!$Q:$Q,MATCH(AM$2,List!$P:$P,0)),
0,
(COUNTIFS('Project Follow up - Base'!$S$20:$S$96,AM$2,'Project Follow up - Base'!$F$20:$F$96,$C99)
- INDEX(List!$Q:$Q,MATCH(AM$2,List!$P:$P,0)))
* INDEX(List!$R:$R,MATCH(AM$2,List!$P:$P,0)))</f>
        <v>0</v>
      </c>
      <c r="AN99" s="357">
        <f ca="1">IF(
COUNTIFS('Project Follow up - Base'!$S$20:$S$96,AN$2,'Project Follow up - Base'!$F$20:$F$96,$C99)&lt;= INDEX(List!$Q:$Q,MATCH(AN$2,List!$P:$P,0)),
0,
(COUNTIFS('Project Follow up - Base'!$S$20:$S$96,AN$2,'Project Follow up - Base'!$F$20:$F$96,$C99)
- INDEX(List!$Q:$Q,MATCH(AN$2,List!$P:$P,0)))
* INDEX(List!$R:$R,MATCH(AN$2,List!$P:$P,0)))</f>
        <v>0</v>
      </c>
      <c r="AO99" s="357">
        <f ca="1">IF(
COUNTIFS('Project Follow up - Base'!$S$20:$S$96,AO$2,'Project Follow up - Base'!$F$20:$F$96,$C99)&lt;= INDEX(List!$Q:$Q,MATCH(AO$2,List!$P:$P,0)),
0,
(COUNTIFS('Project Follow up - Base'!$S$20:$S$96,AO$2,'Project Follow up - Base'!$F$20:$F$96,$C99)
- INDEX(List!$Q:$Q,MATCH(AO$2,List!$P:$P,0)))
* INDEX(List!$R:$R,MATCH(AO$2,List!$P:$P,0)))</f>
        <v>0</v>
      </c>
      <c r="AP99" s="357">
        <f ca="1">IF(
COUNTIFS('Project Follow up - Base'!$S$20:$S$96,AP$2,'Project Follow up - Base'!$F$20:$F$96,$C99)&lt;= INDEX(List!$Q:$Q,MATCH(AP$2,List!$P:$P,0)),
0,
(COUNTIFS('Project Follow up - Base'!$S$20:$S$96,AP$2,'Project Follow up - Base'!$F$20:$F$96,$C99)
- INDEX(List!$Q:$Q,MATCH(AP$2,List!$P:$P,0)))
* INDEX(List!$R:$R,MATCH(AP$2,List!$P:$P,0)))</f>
        <v>0</v>
      </c>
      <c r="AQ99" s="357">
        <f ca="1">IF(
COUNTIFS('Project Follow up - Base'!$S$20:$S$96,AQ$2,'Project Follow up - Base'!$F$20:$F$96,$C99)&lt;= INDEX(List!$Q:$Q,MATCH(AQ$2,List!$P:$P,0)),
0,
(COUNTIFS('Project Follow up - Base'!$S$20:$S$96,AQ$2,'Project Follow up - Base'!$F$20:$F$96,$C99)
- INDEX(List!$Q:$Q,MATCH(AQ$2,List!$P:$P,0)))
* INDEX(List!$R:$R,MATCH(AQ$2,List!$P:$P,0)))</f>
        <v>0</v>
      </c>
      <c r="AR99" s="357">
        <f ca="1">IF(
COUNTIFS('Project Follow up - Base'!$S$20:$S$96,AR$2,'Project Follow up - Base'!$F$20:$F$96,$C99)&lt;= INDEX(List!$Q:$Q,MATCH(AR$2,List!$P:$P,0)),
0,
(COUNTIFS('Project Follow up - Base'!$S$20:$S$96,AR$2,'Project Follow up - Base'!$F$20:$F$96,$C99)
- INDEX(List!$Q:$Q,MATCH(AR$2,List!$P:$P,0)))
* INDEX(List!$R:$R,MATCH(AR$2,List!$P:$P,0)))</f>
        <v>0</v>
      </c>
      <c r="AS99" s="357">
        <f ca="1">IF(
COUNTIFS('Project Follow up - Base'!$S$20:$S$96,AS$2,'Project Follow up - Base'!$F$20:$F$96,$C99)&lt;= INDEX(List!$Q:$Q,MATCH(AS$2,List!$P:$P,0)),
0,
(COUNTIFS('Project Follow up - Base'!$S$20:$S$96,AS$2,'Project Follow up - Base'!$F$20:$F$96,$C99)
- INDEX(List!$Q:$Q,MATCH(AS$2,List!$P:$P,0)))
* INDEX(List!$R:$R,MATCH(AS$2,List!$P:$P,0)))</f>
        <v>0</v>
      </c>
      <c r="AT99" s="357">
        <f ca="1">IF(
COUNTIFS('Project Follow up - Base'!$S$20:$S$96,AT$2,'Project Follow up - Base'!$F$20:$F$96,$C99)&lt;= INDEX(List!$Q:$Q,MATCH(AT$2,List!$P:$P,0)),
0,
(COUNTIFS('Project Follow up - Base'!$S$20:$S$96,AT$2,'Project Follow up - Base'!$F$20:$F$96,$C99)
- INDEX(List!$Q:$Q,MATCH(AT$2,List!$P:$P,0)))
* INDEX(List!$R:$R,MATCH(AT$2,List!$P:$P,0)))</f>
        <v>0</v>
      </c>
      <c r="AU99" s="357">
        <f ca="1">IF(
COUNTIFS('Project Follow up - Base'!$S$20:$S$96,AU$2,'Project Follow up - Base'!$F$20:$F$96,$C99)&lt;= INDEX(List!$Q:$Q,MATCH(AU$2,List!$P:$P,0)),
0,
(COUNTIFS('Project Follow up - Base'!$S$20:$S$96,AU$2,'Project Follow up - Base'!$F$20:$F$96,$C99)
- INDEX(List!$Q:$Q,MATCH(AU$2,List!$P:$P,0)))
* INDEX(List!$R:$R,MATCH(AU$2,List!$P:$P,0)))</f>
        <v>0</v>
      </c>
      <c r="AV99" s="357">
        <f ca="1">IF(
COUNTIFS('Project Follow up - Base'!$S$20:$S$96,AV$2,'Project Follow up - Base'!$F$20:$F$96,$C99)&lt;= INDEX(List!$Q:$Q,MATCH(AV$2,List!$P:$P,0)),
0,
(COUNTIFS('Project Follow up - Base'!$S$20:$S$96,AV$2,'Project Follow up - Base'!$F$20:$F$96,$C99)
- INDEX(List!$Q:$Q,MATCH(AV$2,List!$P:$P,0)))
* INDEX(List!$R:$R,MATCH(AV$2,List!$P:$P,0)))</f>
        <v>0</v>
      </c>
      <c r="AW99" s="357">
        <f ca="1">IF(
COUNTIFS('Project Follow up - Base'!$S$20:$S$96,AW$2,'Project Follow up - Base'!$F$20:$F$96,$C99)&lt;= INDEX(List!$Q:$Q,MATCH(AW$2,List!$P:$P,0)),
0,
(COUNTIFS('Project Follow up - Base'!$S$20:$S$96,AW$2,'Project Follow up - Base'!$F$20:$F$96,$C99)
- INDEX(List!$Q:$Q,MATCH(AW$2,List!$P:$P,0)))
* INDEX(List!$R:$R,MATCH(AW$2,List!$P:$P,0)))</f>
        <v>0</v>
      </c>
      <c r="AX99" s="357">
        <f ca="1">IF(
COUNTIFS('Project Follow up - Base'!$S$20:$S$96,AX$2,'Project Follow up - Base'!$F$20:$F$96,$C99)&lt;= INDEX(List!$Q:$Q,MATCH(AX$2,List!$P:$P,0)),
0,
(COUNTIFS('Project Follow up - Base'!$S$20:$S$96,AX$2,'Project Follow up - Base'!$F$20:$F$96,$C99)
- INDEX(List!$Q:$Q,MATCH(AX$2,List!$P:$P,0)))
* INDEX(List!$R:$R,MATCH(AX$2,List!$P:$P,0)))</f>
        <v>0</v>
      </c>
      <c r="AY99" s="357">
        <f ca="1">IF(
COUNTIFS('Project Follow up - Base'!$S$20:$S$96,AY$2,'Project Follow up - Base'!$F$20:$F$96,$C99)&lt;= INDEX(List!$Q:$Q,MATCH(AY$2,List!$P:$P,0)),
0,
(COUNTIFS('Project Follow up - Base'!$S$20:$S$96,AY$2,'Project Follow up - Base'!$F$20:$F$96,$C99)
- INDEX(List!$Q:$Q,MATCH(AY$2,List!$P:$P,0)))
* INDEX(List!$R:$R,MATCH(AY$2,List!$P:$P,0)))</f>
        <v>0</v>
      </c>
      <c r="AZ99" s="357">
        <f ca="1">IF(
COUNTIFS('Project Follow up - Base'!$S$20:$S$96,AZ$2,'Project Follow up - Base'!$F$20:$F$96,$C99)&lt;= INDEX(List!$Q:$Q,MATCH(AZ$2,List!$P:$P,0)),
0,
(COUNTIFS('Project Follow up - Base'!$S$20:$S$96,AZ$2,'Project Follow up - Base'!$F$20:$F$96,$C99)
- INDEX(List!$Q:$Q,MATCH(AZ$2,List!$P:$P,0)))
* INDEX(List!$R:$R,MATCH(AZ$2,List!$P:$P,0)))</f>
        <v>0</v>
      </c>
      <c r="BA99" s="357">
        <f ca="1">IF(
COUNTIFS('Project Follow up - Base'!$S$20:$S$96,BA$2,'Project Follow up - Base'!$F$20:$F$96,$C99)&lt;= INDEX(List!$Q:$Q,MATCH(BA$2,List!$P:$P,0)),
0,
(COUNTIFS('Project Follow up - Base'!$S$20:$S$96,BA$2,'Project Follow up - Base'!$F$20:$F$96,$C99)
- INDEX(List!$Q:$Q,MATCH(BA$2,List!$P:$P,0)))
* INDEX(List!$R:$R,MATCH(BA$2,List!$P:$P,0)))</f>
        <v>0</v>
      </c>
      <c r="BB99" s="357">
        <f ca="1">IF(
COUNTIFS('Project Follow up - Base'!$S$20:$S$96,BB$2,'Project Follow up - Base'!$F$20:$F$96,$C99)&lt;= INDEX(List!$Q:$Q,MATCH(BB$2,List!$P:$P,0)),
0,
(COUNTIFS('Project Follow up - Base'!$S$20:$S$96,BB$2,'Project Follow up - Base'!$F$20:$F$96,$C99)
- INDEX(List!$Q:$Q,MATCH(BB$2,List!$P:$P,0)))
* INDEX(List!$R:$R,MATCH(BB$2,List!$P:$P,0)))</f>
        <v>0</v>
      </c>
      <c r="BC99" s="357">
        <f ca="1">IF(
COUNTIFS('Project Follow up - Base'!$S$20:$S$96,BC$2,'Project Follow up - Base'!$F$20:$F$96,$C99)&lt;= INDEX(List!$Q:$Q,MATCH(BC$2,List!$P:$P,0)),
0,
(COUNTIFS('Project Follow up - Base'!$S$20:$S$96,BC$2,'Project Follow up - Base'!$F$20:$F$96,$C99)
- INDEX(List!$Q:$Q,MATCH(BC$2,List!$P:$P,0)))
* INDEX(List!$R:$R,MATCH(BC$2,List!$P:$P,0)))</f>
        <v>0</v>
      </c>
      <c r="BD99" s="357">
        <f ca="1">IF(
COUNTIFS('Project Follow up - Base'!$S$20:$S$96,BD$2,'Project Follow up - Base'!$F$20:$F$96,$C99)&lt;= INDEX(List!$Q:$Q,MATCH(BD$2,List!$P:$P,0)),
0,
(COUNTIFS('Project Follow up - Base'!$S$20:$S$96,BD$2,'Project Follow up - Base'!$F$20:$F$96,$C99)
- INDEX(List!$Q:$Q,MATCH(BD$2,List!$P:$P,0)))
* INDEX(List!$R:$R,MATCH(BD$2,List!$P:$P,0)))</f>
        <v>0</v>
      </c>
      <c r="BE99" s="357">
        <f ca="1">IF(
COUNTIFS('Project Follow up - Base'!$S$20:$S$96,BE$2,'Project Follow up - Base'!$F$20:$F$96,$C99)&lt;= INDEX(List!$Q:$Q,MATCH(BE$2,List!$P:$P,0)),
0,
(COUNTIFS('Project Follow up - Base'!$S$20:$S$96,BE$2,'Project Follow up - Base'!$F$20:$F$96,$C99)
- INDEX(List!$Q:$Q,MATCH(BE$2,List!$P:$P,0)))
* INDEX(List!$R:$R,MATCH(BE$2,List!$P:$P,0)))</f>
        <v>0</v>
      </c>
      <c r="BF99" s="357">
        <f ca="1">IF(
COUNTIFS('Project Follow up - Base'!$S$20:$S$96,BF$2,'Project Follow up - Base'!$F$20:$F$96,$C99)&lt;= INDEX(List!$Q:$Q,MATCH(BF$2,List!$P:$P,0)),
0,
(COUNTIFS('Project Follow up - Base'!$S$20:$S$96,BF$2,'Project Follow up - Base'!$F$20:$F$96,$C99)
- INDEX(List!$Q:$Q,MATCH(BF$2,List!$P:$P,0)))
* INDEX(List!$R:$R,MATCH(BF$2,List!$P:$P,0)))</f>
        <v>0</v>
      </c>
      <c r="BG99" s="357">
        <f ca="1">IF(
COUNTIFS('Project Follow up - Base'!$S$20:$S$96,BG$2,'Project Follow up - Base'!$F$20:$F$96,$C99)&lt;= INDEX(List!$Q:$Q,MATCH(BG$2,List!$P:$P,0)),
0,
(COUNTIFS('Project Follow up - Base'!$S$20:$S$96,BG$2,'Project Follow up - Base'!$F$20:$F$96,$C99)
- INDEX(List!$Q:$Q,MATCH(BG$2,List!$P:$P,0)))
* INDEX(List!$R:$R,MATCH(BG$2,List!$P:$P,0)))</f>
        <v>0</v>
      </c>
      <c r="BH99" s="357">
        <f ca="1">IF(
COUNTIFS('Project Follow up - Base'!$S$20:$S$96,BH$2,'Project Follow up - Base'!$F$20:$F$96,$C99)&lt;= INDEX(List!$Q:$Q,MATCH(BH$2,List!$P:$P,0)),
0,
(COUNTIFS('Project Follow up - Base'!$S$20:$S$96,BH$2,'Project Follow up - Base'!$F$20:$F$96,$C99)
- INDEX(List!$Q:$Q,MATCH(BH$2,List!$P:$P,0)))
* INDEX(List!$R:$R,MATCH(BH$2,List!$P:$P,0)))</f>
        <v>0</v>
      </c>
      <c r="BI99" s="357">
        <f ca="1">IF(
COUNTIFS('Project Follow up - Base'!$S$20:$S$96,BI$2,'Project Follow up - Base'!$F$20:$F$96,$C99)&lt;= INDEX(List!$Q:$Q,MATCH(BI$2,List!$P:$P,0)),
0,
(COUNTIFS('Project Follow up - Base'!$S$20:$S$96,BI$2,'Project Follow up - Base'!$F$20:$F$96,$C99)
- INDEX(List!$Q:$Q,MATCH(BI$2,List!$P:$P,0)))
* INDEX(List!$R:$R,MATCH(BI$2,List!$P:$P,0)))</f>
        <v>0</v>
      </c>
      <c r="BJ99" s="357">
        <f ca="1">IF(
COUNTIFS('Project Follow up - Base'!$S$20:$S$96,BJ$2,'Project Follow up - Base'!$F$20:$F$96,$C99)&lt;= INDEX(List!$Q:$Q,MATCH(BJ$2,List!$P:$P,0)),
0,
(COUNTIFS('Project Follow up - Base'!$S$20:$S$96,BJ$2,'Project Follow up - Base'!$F$20:$F$96,$C99)
- INDEX(List!$Q:$Q,MATCH(BJ$2,List!$P:$P,0)))
* INDEX(List!$R:$R,MATCH(BJ$2,List!$P:$P,0)))</f>
        <v>0</v>
      </c>
      <c r="BK99" s="357">
        <f ca="1">IF(
COUNTIFS('Project Follow up - Base'!$S$20:$S$96,BK$2,'Project Follow up - Base'!$F$20:$F$96,$C99)&lt;= INDEX(List!$Q:$Q,MATCH(BK$2,List!$P:$P,0)),
0,
(COUNTIFS('Project Follow up - Base'!$S$20:$S$96,BK$2,'Project Follow up - Base'!$F$20:$F$96,$C99)
- INDEX(List!$Q:$Q,MATCH(BK$2,List!$P:$P,0)))
* INDEX(List!$R:$R,MATCH(BK$2,List!$P:$P,0)))</f>
        <v>0</v>
      </c>
      <c r="BL99" s="357">
        <f ca="1">IF(
COUNTIFS('Project Follow up - Base'!$S$20:$S$96,BL$2,'Project Follow up - Base'!$F$20:$F$96,$C99)&lt;= INDEX(List!$Q:$Q,MATCH(BL$2,List!$P:$P,0)),
0,
(COUNTIFS('Project Follow up - Base'!$S$20:$S$96,BL$2,'Project Follow up - Base'!$F$20:$F$96,$C99)
- INDEX(List!$Q:$Q,MATCH(BL$2,List!$P:$P,0)))
* INDEX(List!$R:$R,MATCH(BL$2,List!$P:$P,0)))</f>
        <v>0</v>
      </c>
      <c r="BM99" s="357">
        <f ca="1">IF(
COUNTIFS('Project Follow up - Base'!$S$20:$S$96,BM$2,'Project Follow up - Base'!$F$20:$F$96,$C99)&lt;= INDEX(List!$Q:$Q,MATCH(BM$2,List!$P:$P,0)),
0,
(COUNTIFS('Project Follow up - Base'!$S$20:$S$96,BM$2,'Project Follow up - Base'!$F$20:$F$96,$C99)
- INDEX(List!$Q:$Q,MATCH(BM$2,List!$P:$P,0)))
* INDEX(List!$R:$R,MATCH(BM$2,List!$P:$P,0)))</f>
        <v>0</v>
      </c>
      <c r="BN99" s="357">
        <f ca="1">IF(
COUNTIFS('Project Follow up - Base'!$S$20:$S$96,BN$2,'Project Follow up - Base'!$F$20:$F$96,$C99)&lt;= INDEX(List!$Q:$Q,MATCH(BN$2,List!$P:$P,0)),
0,
(COUNTIFS('Project Follow up - Base'!$S$20:$S$96,BN$2,'Project Follow up - Base'!$F$20:$F$96,$C99)
- INDEX(List!$Q:$Q,MATCH(BN$2,List!$P:$P,0)))
* INDEX(List!$R:$R,MATCH(BN$2,List!$P:$P,0)))</f>
        <v>0</v>
      </c>
      <c r="BO99" s="357">
        <f ca="1">IF(
COUNTIFS('Project Follow up - Base'!$S$20:$S$96,BO$2,'Project Follow up - Base'!$F$20:$F$96,$C99)&lt;= INDEX(List!$Q:$Q,MATCH(BO$2,List!$P:$P,0)),
0,
(COUNTIFS('Project Follow up - Base'!$S$20:$S$96,BO$2,'Project Follow up - Base'!$F$20:$F$96,$C99)
- INDEX(List!$Q:$Q,MATCH(BO$2,List!$P:$P,0)))
* INDEX(List!$R:$R,MATCH(BO$2,List!$P:$P,0)))</f>
        <v>0</v>
      </c>
      <c r="BP99" s="357">
        <f ca="1">IF(
COUNTIFS('Project Follow up - Base'!$S$20:$S$96,BP$2,'Project Follow up - Base'!$F$20:$F$96,$C99)&lt;= INDEX(List!$Q:$Q,MATCH(BP$2,List!$P:$P,0)),
0,
(COUNTIFS('Project Follow up - Base'!$S$20:$S$96,BP$2,'Project Follow up - Base'!$F$20:$F$96,$C99)
- INDEX(List!$Q:$Q,MATCH(BP$2,List!$P:$P,0)))
* INDEX(List!$R:$R,MATCH(BP$2,List!$P:$P,0)))</f>
        <v>0</v>
      </c>
      <c r="BQ99" s="357">
        <f ca="1">IF(
COUNTIFS('Project Follow up - Base'!$S$20:$S$96,BQ$2,'Project Follow up - Base'!$F$20:$F$96,$C99)&lt;= INDEX(List!$Q:$Q,MATCH(BQ$2,List!$P:$P,0)),
0,
(COUNTIFS('Project Follow up - Base'!$S$20:$S$96,BQ$2,'Project Follow up - Base'!$F$20:$F$96,$C99)
- INDEX(List!$Q:$Q,MATCH(BQ$2,List!$P:$P,0)))
* INDEX(List!$R:$R,MATCH(BQ$2,List!$P:$P,0)))</f>
        <v>0</v>
      </c>
      <c r="BR99" s="357">
        <f ca="1">IF(
COUNTIFS('Project Follow up - Base'!$S$20:$S$96,BR$2,'Project Follow up - Base'!$F$20:$F$96,$C99)&lt;= INDEX(List!$Q:$Q,MATCH(BR$2,List!$P:$P,0)),
0,
(COUNTIFS('Project Follow up - Base'!$S$20:$S$96,BR$2,'Project Follow up - Base'!$F$20:$F$96,$C99)
- INDEX(List!$Q:$Q,MATCH(BR$2,List!$P:$P,0)))
* INDEX(List!$R:$R,MATCH(BR$2,List!$P:$P,0)))</f>
        <v>0</v>
      </c>
      <c r="BS99" s="357">
        <f ca="1">IF(
COUNTIFS('Project Follow up - Base'!$S$20:$S$96,BS$2,'Project Follow up - Base'!$F$20:$F$96,$C99)&lt;= INDEX(List!$Q:$Q,MATCH(BS$2,List!$P:$P,0)),
0,
(COUNTIFS('Project Follow up - Base'!$S$20:$S$96,BS$2,'Project Follow up - Base'!$F$20:$F$96,$C99)
- INDEX(List!$Q:$Q,MATCH(BS$2,List!$P:$P,0)))
* INDEX(List!$R:$R,MATCH(BS$2,List!$P:$P,0)))</f>
        <v>0</v>
      </c>
      <c r="BT99" s="357">
        <f ca="1">IF(
COUNTIFS('Project Follow up - Base'!$S$20:$S$96,BT$2,'Project Follow up - Base'!$F$20:$F$96,$C99)&lt;= INDEX(List!$Q:$Q,MATCH(BT$2,List!$P:$P,0)),
0,
(COUNTIFS('Project Follow up - Base'!$S$20:$S$96,BT$2,'Project Follow up - Base'!$F$20:$F$96,$C99)
- INDEX(List!$Q:$Q,MATCH(BT$2,List!$P:$P,0)))
* INDEX(List!$R:$R,MATCH(BT$2,List!$P:$P,0)))</f>
        <v>0</v>
      </c>
      <c r="BU99" s="357">
        <f ca="1">IF(
COUNTIFS('Project Follow up - Base'!$S$20:$S$96,BU$2,'Project Follow up - Base'!$F$20:$F$96,$C99)&lt;= INDEX(List!$Q:$Q,MATCH(BU$2,List!$P:$P,0)),
0,
(COUNTIFS('Project Follow up - Base'!$S$20:$S$96,BU$2,'Project Follow up - Base'!$F$20:$F$96,$C99)
- INDEX(List!$Q:$Q,MATCH(BU$2,List!$P:$P,0)))
* INDEX(List!$R:$R,MATCH(BU$2,List!$P:$P,0)))</f>
        <v>0</v>
      </c>
      <c r="BV99" s="357">
        <f ca="1">IF(
COUNTIFS('Project Follow up - Base'!$S$20:$S$96,BV$2,'Project Follow up - Base'!$F$20:$F$96,$C99)&lt;= INDEX(List!$Q:$Q,MATCH(BV$2,List!$P:$P,0)),
0,
(COUNTIFS('Project Follow up - Base'!$S$20:$S$96,BV$2,'Project Follow up - Base'!$F$20:$F$96,$C99)
- INDEX(List!$Q:$Q,MATCH(BV$2,List!$P:$P,0)))
* INDEX(List!$R:$R,MATCH(BV$2,List!$P:$P,0)))</f>
        <v>0</v>
      </c>
      <c r="BW99" s="357">
        <f ca="1">IF(
COUNTIFS('Project Follow up - Base'!$S$20:$S$96,BW$2,'Project Follow up - Base'!$F$20:$F$96,$C99)&lt;= INDEX(List!$Q:$Q,MATCH(BW$2,List!$P:$P,0)),
0,
(COUNTIFS('Project Follow up - Base'!$S$20:$S$96,BW$2,'Project Follow up - Base'!$F$20:$F$96,$C99)
- INDEX(List!$Q:$Q,MATCH(BW$2,List!$P:$P,0)))
* INDEX(List!$R:$R,MATCH(BW$2,List!$P:$P,0)))</f>
        <v>0</v>
      </c>
      <c r="BX99" s="357">
        <f ca="1">IF(
COUNTIFS('Project Follow up - Base'!$S$20:$S$96,BX$2,'Project Follow up - Base'!$F$20:$F$96,$C99)&lt;= INDEX(List!$Q:$Q,MATCH(BX$2,List!$P:$P,0)),
0,
(COUNTIFS('Project Follow up - Base'!$S$20:$S$96,BX$2,'Project Follow up - Base'!$F$20:$F$96,$C99)
- INDEX(List!$Q:$Q,MATCH(BX$2,List!$P:$P,0)))
* INDEX(List!$R:$R,MATCH(BX$2,List!$P:$P,0)))</f>
        <v>0</v>
      </c>
      <c r="BY99" s="357">
        <f ca="1">IF(
COUNTIFS('Project Follow up - Base'!$S$20:$S$96,BY$2,'Project Follow up - Base'!$F$20:$F$96,$C99)&lt;= INDEX(List!$Q:$Q,MATCH(BY$2,List!$P:$P,0)),
0,
(COUNTIFS('Project Follow up - Base'!$S$20:$S$96,BY$2,'Project Follow up - Base'!$F$20:$F$96,$C99)
- INDEX(List!$Q:$Q,MATCH(BY$2,List!$P:$P,0)))
* INDEX(List!$R:$R,MATCH(BY$2,List!$P:$P,0)))</f>
        <v>0</v>
      </c>
      <c r="BZ99" s="357">
        <f ca="1">IF(
COUNTIFS('Project Follow up - Base'!$S$20:$S$96,BZ$2,'Project Follow up - Base'!$F$20:$F$96,$C99)&lt;= INDEX(List!$Q:$Q,MATCH(BZ$2,List!$P:$P,0)),
0,
(COUNTIFS('Project Follow up - Base'!$S$20:$S$96,BZ$2,'Project Follow up - Base'!$F$20:$F$96,$C99)
- INDEX(List!$Q:$Q,MATCH(BZ$2,List!$P:$P,0)))
* INDEX(List!$R:$R,MATCH(BZ$2,List!$P:$P,0)))</f>
        <v>0</v>
      </c>
      <c r="CA99" s="357">
        <f ca="1">IF(
COUNTIFS('Project Follow up - Base'!$S$20:$S$96,CA$2,'Project Follow up - Base'!$F$20:$F$96,$C99)&lt;= INDEX(List!$Q:$Q,MATCH(CA$2,List!$P:$P,0)),
0,
(COUNTIFS('Project Follow up - Base'!$S$20:$S$96,CA$2,'Project Follow up - Base'!$F$20:$F$96,$C99)
- INDEX(List!$Q:$Q,MATCH(CA$2,List!$P:$P,0)))
* INDEX(List!$R:$R,MATCH(CA$2,List!$P:$P,0)))</f>
        <v>0</v>
      </c>
      <c r="CB99" s="357">
        <f ca="1">IF(
COUNTIFS('Project Follow up - Base'!$S$20:$S$96,CB$2,'Project Follow up - Base'!$F$20:$F$96,$C99)&lt;= INDEX(List!$Q:$Q,MATCH(CB$2,List!$P:$P,0)),
0,
(COUNTIFS('Project Follow up - Base'!$S$20:$S$96,CB$2,'Project Follow up - Base'!$F$20:$F$96,$C99)
- INDEX(List!$Q:$Q,MATCH(CB$2,List!$P:$P,0)))
* INDEX(List!$R:$R,MATCH(CB$2,List!$P:$P,0)))</f>
        <v>0</v>
      </c>
      <c r="CC99" s="357">
        <f ca="1">IF(
COUNTIFS('Project Follow up - Base'!$S$20:$S$96,CC$2,'Project Follow up - Base'!$F$20:$F$96,$C99)&lt;= INDEX(List!$Q:$Q,MATCH(CC$2,List!$P:$P,0)),
0,
(COUNTIFS('Project Follow up - Base'!$S$20:$S$96,CC$2,'Project Follow up - Base'!$F$20:$F$96,$C99)
- INDEX(List!$Q:$Q,MATCH(CC$2,List!$P:$P,0)))
* INDEX(List!$R:$R,MATCH(CC$2,List!$P:$P,0)))</f>
        <v>0</v>
      </c>
      <c r="CD99" s="357">
        <f ca="1">IF(
COUNTIFS('Project Follow up - Base'!$S$20:$S$96,CD$2,'Project Follow up - Base'!$F$20:$F$96,$C99)&lt;= INDEX(List!$Q:$Q,MATCH(CD$2,List!$P:$P,0)),
0,
(COUNTIFS('Project Follow up - Base'!$S$20:$S$96,CD$2,'Project Follow up - Base'!$F$20:$F$96,$C99)
- INDEX(List!$Q:$Q,MATCH(CD$2,List!$P:$P,0)))
* INDEX(List!$R:$R,MATCH(CD$2,List!$P:$P,0)))</f>
        <v>0</v>
      </c>
      <c r="CE99" s="357">
        <f ca="1">IF(
COUNTIFS('Project Follow up - Base'!$S$20:$S$96,CE$2,'Project Follow up - Base'!$F$20:$F$96,$C99)&lt;= INDEX(List!$Q:$Q,MATCH(CE$2,List!$P:$P,0)),
0,
(COUNTIFS('Project Follow up - Base'!$S$20:$S$96,CE$2,'Project Follow up - Base'!$F$20:$F$96,$C99)
- INDEX(List!$Q:$Q,MATCH(CE$2,List!$P:$P,0)))
* INDEX(List!$R:$R,MATCH(CE$2,List!$P:$P,0)))</f>
        <v>0</v>
      </c>
      <c r="CF99" s="357">
        <f ca="1">IF(
COUNTIFS('Project Follow up - Base'!$S$20:$S$96,CF$2,'Project Follow up - Base'!$F$20:$F$96,$C99)&lt;= INDEX(List!$Q:$Q,MATCH(CF$2,List!$P:$P,0)),
0,
(COUNTIFS('Project Follow up - Base'!$S$20:$S$96,CF$2,'Project Follow up - Base'!$F$20:$F$96,$C99)
- INDEX(List!$Q:$Q,MATCH(CF$2,List!$P:$P,0)))
* INDEX(List!$R:$R,MATCH(CF$2,List!$P:$P,0)))</f>
        <v>0</v>
      </c>
      <c r="CG99" s="357">
        <f ca="1">IF(
COUNTIFS('Project Follow up - Base'!$S$20:$S$96,CG$2,'Project Follow up - Base'!$F$20:$F$96,$C99)&lt;= INDEX(List!$Q:$Q,MATCH(CG$2,List!$P:$P,0)),
0,
(COUNTIFS('Project Follow up - Base'!$S$20:$S$96,CG$2,'Project Follow up - Base'!$F$20:$F$96,$C99)
- INDEX(List!$Q:$Q,MATCH(CG$2,List!$P:$P,0)))
* INDEX(List!$R:$R,MATCH(CG$2,List!$P:$P,0)))</f>
        <v>0</v>
      </c>
      <c r="CH99" s="357">
        <f ca="1">IF(
COUNTIFS('Project Follow up - Base'!$S$20:$S$96,CH$2,'Project Follow up - Base'!$F$20:$F$96,$C99)&lt;= INDEX(List!$Q:$Q,MATCH(CH$2,List!$P:$P,0)),
0,
(COUNTIFS('Project Follow up - Base'!$S$20:$S$96,CH$2,'Project Follow up - Base'!$F$20:$F$96,$C99)
- INDEX(List!$Q:$Q,MATCH(CH$2,List!$P:$P,0)))
* INDEX(List!$R:$R,MATCH(CH$2,List!$P:$P,0)))</f>
        <v>0</v>
      </c>
      <c r="CI99" s="357">
        <f ca="1">IF(
COUNTIFS('Project Follow up - Base'!$S$20:$S$96,CI$2,'Project Follow up - Base'!$F$20:$F$96,$C99)&lt;= INDEX(List!$Q:$Q,MATCH(CI$2,List!$P:$P,0)),
0,
(COUNTIFS('Project Follow up - Base'!$S$20:$S$96,CI$2,'Project Follow up - Base'!$F$20:$F$96,$C99)
- INDEX(List!$Q:$Q,MATCH(CI$2,List!$P:$P,0)))
* INDEX(List!$R:$R,MATCH(CI$2,List!$P:$P,0)))</f>
        <v>0</v>
      </c>
      <c r="CJ99" s="357">
        <f ca="1">IF(
COUNTIFS('Project Follow up - Base'!$S$20:$S$96,CJ$2,'Project Follow up - Base'!$F$20:$F$96,$C99)&lt;= INDEX(List!$Q:$Q,MATCH(CJ$2,List!$P:$P,0)),
0,
(COUNTIFS('Project Follow up - Base'!$S$20:$S$96,CJ$2,'Project Follow up - Base'!$F$20:$F$96,$C99)
- INDEX(List!$Q:$Q,MATCH(CJ$2,List!$P:$P,0)))
* INDEX(List!$R:$R,MATCH(CJ$2,List!$P:$P,0)))</f>
        <v>0</v>
      </c>
      <c r="CK99" s="357">
        <f ca="1">IF(
COUNTIFS('Project Follow up - Base'!$S$20:$S$96,CK$2,'Project Follow up - Base'!$F$20:$F$96,$C99)&lt;= INDEX(List!$Q:$Q,MATCH(CK$2,List!$P:$P,0)),
0,
(COUNTIFS('Project Follow up - Base'!$S$20:$S$96,CK$2,'Project Follow up - Base'!$F$20:$F$96,$C99)
- INDEX(List!$Q:$Q,MATCH(CK$2,List!$P:$P,0)))
* INDEX(List!$R:$R,MATCH(CK$2,List!$P:$P,0)))</f>
        <v>0</v>
      </c>
      <c r="CL99" s="357">
        <f ca="1">IF(
COUNTIFS('Project Follow up - Base'!$S$20:$S$96,CL$2,'Project Follow up - Base'!$F$20:$F$96,$C99)&lt;= INDEX(List!$Q:$Q,MATCH(CL$2,List!$P:$P,0)),
0,
(COUNTIFS('Project Follow up - Base'!$S$20:$S$96,CL$2,'Project Follow up - Base'!$F$20:$F$96,$C99)
- INDEX(List!$Q:$Q,MATCH(CL$2,List!$P:$P,0)))
* INDEX(List!$R:$R,MATCH(CL$2,List!$P:$P,0)))</f>
        <v>0</v>
      </c>
      <c r="CM99" s="357">
        <f ca="1">IF(
COUNTIFS('Project Follow up - Base'!$S$20:$S$96,CM$2,'Project Follow up - Base'!$F$20:$F$96,$C99)&lt;= INDEX(List!$Q:$Q,MATCH(CM$2,List!$P:$P,0)),
0,
(COUNTIFS('Project Follow up - Base'!$S$20:$S$96,CM$2,'Project Follow up - Base'!$F$20:$F$96,$C99)
- INDEX(List!$Q:$Q,MATCH(CM$2,List!$P:$P,0)))
* INDEX(List!$R:$R,MATCH(CM$2,List!$P:$P,0)))</f>
        <v>0</v>
      </c>
      <c r="CN99" s="357">
        <f ca="1">IF(
COUNTIFS('Project Follow up - Base'!$S$20:$S$96,CN$2,'Project Follow up - Base'!$F$20:$F$96,$C99)&lt;= INDEX(List!$Q:$Q,MATCH(CN$2,List!$P:$P,0)),
0,
(COUNTIFS('Project Follow up - Base'!$S$20:$S$96,CN$2,'Project Follow up - Base'!$F$20:$F$96,$C99)
- INDEX(List!$Q:$Q,MATCH(CN$2,List!$P:$P,0)))
* INDEX(List!$R:$R,MATCH(CN$2,List!$P:$P,0)))</f>
        <v>0</v>
      </c>
      <c r="CO99" s="357">
        <f ca="1">IF(
COUNTIFS('Project Follow up - Base'!$S$20:$S$96,CO$2,'Project Follow up - Base'!$F$20:$F$96,$C99)&lt;= INDEX(List!$Q:$Q,MATCH(CO$2,List!$P:$P,0)),
0,
(COUNTIFS('Project Follow up - Base'!$S$20:$S$96,CO$2,'Project Follow up - Base'!$F$20:$F$96,$C99)
- INDEX(List!$Q:$Q,MATCH(CO$2,List!$P:$P,0)))
* INDEX(List!$R:$R,MATCH(CO$2,List!$P:$P,0)))</f>
        <v>0</v>
      </c>
      <c r="CP99" s="357">
        <f ca="1">IF(
COUNTIFS('Project Follow up - Base'!$S$20:$S$96,CP$2,'Project Follow up - Base'!$F$20:$F$96,$C99)&lt;= INDEX(List!$Q:$Q,MATCH(CP$2,List!$P:$P,0)),
0,
(COUNTIFS('Project Follow up - Base'!$S$20:$S$96,CP$2,'Project Follow up - Base'!$F$20:$F$96,$C99)
- INDEX(List!$Q:$Q,MATCH(CP$2,List!$P:$P,0)))
* INDEX(List!$R:$R,MATCH(CP$2,List!$P:$P,0)))</f>
        <v>0</v>
      </c>
      <c r="CQ99" s="357">
        <f ca="1">IF(
COUNTIFS('Project Follow up - Base'!$S$20:$S$96,CQ$2,'Project Follow up - Base'!$F$20:$F$96,$C99)&lt;= INDEX(List!$Q:$Q,MATCH(CQ$2,List!$P:$P,0)),
0,
(COUNTIFS('Project Follow up - Base'!$S$20:$S$96,CQ$2,'Project Follow up - Base'!$F$20:$F$96,$C99)
- INDEX(List!$Q:$Q,MATCH(CQ$2,List!$P:$P,0)))
* INDEX(List!$R:$R,MATCH(CQ$2,List!$P:$P,0)))</f>
        <v>0</v>
      </c>
      <c r="CR99" s="357">
        <f ca="1">IF(
COUNTIFS('Project Follow up - Base'!$S$20:$S$96,CR$2,'Project Follow up - Base'!$F$20:$F$96,$C99)&lt;= INDEX(List!$Q:$Q,MATCH(CR$2,List!$P:$P,0)),
0,
(COUNTIFS('Project Follow up - Base'!$S$20:$S$96,CR$2,'Project Follow up - Base'!$F$20:$F$96,$C99)
- INDEX(List!$Q:$Q,MATCH(CR$2,List!$P:$P,0)))
* INDEX(List!$R:$R,MATCH(CR$2,List!$P:$P,0)))</f>
        <v>0</v>
      </c>
      <c r="CS99" s="357">
        <f ca="1">IF(
COUNTIFS('Project Follow up - Base'!$S$20:$S$96,CS$2,'Project Follow up - Base'!$F$20:$F$96,$C99)&lt;= INDEX(List!$Q:$Q,MATCH(CS$2,List!$P:$P,0)),
0,
(COUNTIFS('Project Follow up - Base'!$S$20:$S$96,CS$2,'Project Follow up - Base'!$F$20:$F$96,$C99)
- INDEX(List!$Q:$Q,MATCH(CS$2,List!$P:$P,0)))
* INDEX(List!$R:$R,MATCH(CS$2,List!$P:$P,0)))</f>
        <v>0</v>
      </c>
      <c r="CT99" s="357">
        <f ca="1">IF(
COUNTIFS('Project Follow up - Base'!$S$20:$S$96,CT$2,'Project Follow up - Base'!$F$20:$F$96,$C99)&lt;= INDEX(List!$Q:$Q,MATCH(CT$2,List!$P:$P,0)),
0,
(COUNTIFS('Project Follow up - Base'!$S$20:$S$96,CT$2,'Project Follow up - Base'!$F$20:$F$96,$C99)
- INDEX(List!$Q:$Q,MATCH(CT$2,List!$P:$P,0)))
* INDEX(List!$R:$R,MATCH(CT$2,List!$P:$P,0)))</f>
        <v>0</v>
      </c>
      <c r="CU99" s="357">
        <f ca="1">IF(
COUNTIFS('Project Follow up - Base'!$S$20:$S$96,CU$2,'Project Follow up - Base'!$F$20:$F$96,$C99)&lt;= INDEX(List!$Q:$Q,MATCH(CU$2,List!$P:$P,0)),
0,
(COUNTIFS('Project Follow up - Base'!$S$20:$S$96,CU$2,'Project Follow up - Base'!$F$20:$F$96,$C99)
- INDEX(List!$Q:$Q,MATCH(CU$2,List!$P:$P,0)))
* INDEX(List!$R:$R,MATCH(CU$2,List!$P:$P,0)))</f>
        <v>0</v>
      </c>
      <c r="CV99" s="357">
        <f ca="1">IF(
COUNTIFS('Project Follow up - Base'!$S$20:$S$96,CV$2,'Project Follow up - Base'!$F$20:$F$96,$C99)&lt;= INDEX(List!$Q:$Q,MATCH(CV$2,List!$P:$P,0)),
0,
(COUNTIFS('Project Follow up - Base'!$S$20:$S$96,CV$2,'Project Follow up - Base'!$F$20:$F$96,$C99)
- INDEX(List!$Q:$Q,MATCH(CV$2,List!$P:$P,0)))
* INDEX(List!$R:$R,MATCH(CV$2,List!$P:$P,0)))</f>
        <v>0</v>
      </c>
      <c r="CW99" s="357">
        <f ca="1">IF(
COUNTIFS('Project Follow up - Base'!$S$20:$S$96,CW$2,'Project Follow up - Base'!$F$20:$F$96,$C99)&lt;= INDEX(List!$Q:$Q,MATCH(CW$2,List!$P:$P,0)),
0,
(COUNTIFS('Project Follow up - Base'!$S$20:$S$96,CW$2,'Project Follow up - Base'!$F$20:$F$96,$C99)
- INDEX(List!$Q:$Q,MATCH(CW$2,List!$P:$P,0)))
* INDEX(List!$R:$R,MATCH(CW$2,List!$P:$P,0)))</f>
        <v>0</v>
      </c>
      <c r="CX99" s="357">
        <f ca="1">IF(
COUNTIFS('Project Follow up - Base'!$S$20:$S$96,CX$2,'Project Follow up - Base'!$F$20:$F$96,$C99)&lt;= INDEX(List!$Q:$Q,MATCH(CX$2,List!$P:$P,0)),
0,
(COUNTIFS('Project Follow up - Base'!$S$20:$S$96,CX$2,'Project Follow up - Base'!$F$20:$F$96,$C99)
- INDEX(List!$Q:$Q,MATCH(CX$2,List!$P:$P,0)))
* INDEX(List!$R:$R,MATCH(CX$2,List!$P:$P,0)))</f>
        <v>0</v>
      </c>
      <c r="CY99" s="357">
        <f ca="1">IF(
COUNTIFS('Project Follow up - Base'!$S$20:$S$96,CY$2,'Project Follow up - Base'!$F$20:$F$96,$C99)&lt;= INDEX(List!$Q:$Q,MATCH(CY$2,List!$P:$P,0)),
0,
(COUNTIFS('Project Follow up - Base'!$S$20:$S$96,CY$2,'Project Follow up - Base'!$F$20:$F$96,$C99)
- INDEX(List!$Q:$Q,MATCH(CY$2,List!$P:$P,0)))
* INDEX(List!$R:$R,MATCH(CY$2,List!$P:$P,0)))</f>
        <v>0</v>
      </c>
      <c r="CZ99" s="357">
        <f ca="1">IF(
COUNTIFS('Project Follow up - Base'!$S$20:$S$96,CZ$2,'Project Follow up - Base'!$F$20:$F$96,$C99)&lt;= INDEX(List!$Q:$Q,MATCH(CZ$2,List!$P:$P,0)),
0,
(COUNTIFS('Project Follow up - Base'!$S$20:$S$96,CZ$2,'Project Follow up - Base'!$F$20:$F$96,$C99)
- INDEX(List!$Q:$Q,MATCH(CZ$2,List!$P:$P,0)))
* INDEX(List!$R:$R,MATCH(CZ$2,List!$P:$P,0)))</f>
        <v>0</v>
      </c>
      <c r="DA99" s="357">
        <f ca="1">IF(
COUNTIFS('Project Follow up - Base'!$S$20:$S$96,DA$2,'Project Follow up - Base'!$F$20:$F$96,$C99)&lt;= INDEX(List!$Q:$Q,MATCH(DA$2,List!$P:$P,0)),
0,
(COUNTIFS('Project Follow up - Base'!$S$20:$S$96,DA$2,'Project Follow up - Base'!$F$20:$F$96,$C99)
- INDEX(List!$Q:$Q,MATCH(DA$2,List!$P:$P,0)))
* INDEX(List!$R:$R,MATCH(DA$2,List!$P:$P,0)))</f>
        <v>0</v>
      </c>
      <c r="DB99" s="357">
        <f ca="1">IF(
COUNTIFS('Project Follow up - Base'!$S$20:$S$96,DB$2,'Project Follow up - Base'!$F$20:$F$96,$C99)&lt;= INDEX(List!$Q:$Q,MATCH(DB$2,List!$P:$P,0)),
0,
(COUNTIFS('Project Follow up - Base'!$S$20:$S$96,DB$2,'Project Follow up - Base'!$F$20:$F$96,$C99)
- INDEX(List!$Q:$Q,MATCH(DB$2,List!$P:$P,0)))
* INDEX(List!$R:$R,MATCH(DB$2,List!$P:$P,0)))</f>
        <v>0</v>
      </c>
    </row>
    <row r="100" spans="1:106" x14ac:dyDescent="0.2">
      <c r="A100" s="353">
        <f>COUNTIF('Project Follow up - Base'!$F$20:$F$96,C100)</f>
        <v>0</v>
      </c>
      <c r="B100" s="353">
        <f>'Employees Summary'!B101</f>
        <v>0</v>
      </c>
      <c r="C100" s="353">
        <f>'Employees Summary'!C101</f>
        <v>0</v>
      </c>
      <c r="D100" s="354" t="str">
        <f>IF(C100=0,"", IF(A100&gt;0,1-(G100*[1]KPI!$C$3)-(H100*[1]KPI!$C$4),""))</f>
        <v/>
      </c>
      <c r="E100" s="365" t="str">
        <f>IF(OR(C100='Project Follow up - Base'!$D$17,C100='Project Follow up - Base'!$D$38,C100='Project Follow up - Base'!$D$74), IF(SUMIF(B:B,B100,A:A)=0,"", AVERAGEIF(B:B,B100,D:D)),"")</f>
        <v/>
      </c>
      <c r="F100" s="366">
        <f>SUMIF('Project Follow up - Base'!$F$20:$F$102,'Employees KPIs'!C100,'Project Follow up - Base'!$AA$20:$AA$102)</f>
        <v>0</v>
      </c>
      <c r="G100" s="355">
        <f>IF( F100=0,
   0,
   IF(
     F100-
     [1]KPI!$F$3
     &lt;0,0,
     F100-
     [1]KPI!$F$3
    )*
     [1]KPI!$G$3
)</f>
        <v>0</v>
      </c>
      <c r="H100" s="355">
        <f t="shared" ca="1" si="1"/>
        <v>0</v>
      </c>
      <c r="I100" s="356">
        <f ca="1">IF(
COUNTIFS('Project Follow up - Base'!$S$20:$S$96,I$2,'Project Follow up - Base'!$F$20:$F$96,$C100)&lt;= INDEX(List!$Q:$Q,MATCH(I$2,List!$P:$P,0)),
0,
(COUNTIFS('Project Follow up - Base'!$S$20:$S$96,I$2,'Project Follow up - Base'!$F$20:$F$96,$C100)
- INDEX(List!$Q:$Q,MATCH(I$2,List!$P:$P,0)))
* INDEX(List!$R:$R,MATCH(I$2,List!$P:$P,0)))</f>
        <v>0</v>
      </c>
      <c r="J100" s="357">
        <f ca="1">IF(
COUNTIFS('Project Follow up - Base'!$S$20:$S$96,J$2,'Project Follow up - Base'!$F$20:$F$96,$C100)&lt;= INDEX(List!$Q:$Q,MATCH(J$2,List!$P:$P,0)),
0,
(COUNTIFS('Project Follow up - Base'!$S$20:$S$96,J$2,'Project Follow up - Base'!$F$20:$F$96,$C100)
- INDEX(List!$Q:$Q,MATCH(J$2,List!$P:$P,0)))
* INDEX(List!$R:$R,MATCH(J$2,List!$P:$P,0)))</f>
        <v>0</v>
      </c>
      <c r="K100" s="357">
        <f ca="1">IF(
COUNTIFS('Project Follow up - Base'!$S$20:$S$96,K$2,'Project Follow up - Base'!$F$20:$F$96,$C100)&lt;= INDEX(List!$Q:$Q,MATCH(K$2,List!$P:$P,0)),
0,
(COUNTIFS('Project Follow up - Base'!$S$20:$S$96,K$2,'Project Follow up - Base'!$F$20:$F$96,$C100)
- INDEX(List!$Q:$Q,MATCH(K$2,List!$P:$P,0)))
* INDEX(List!$R:$R,MATCH(K$2,List!$P:$P,0)))</f>
        <v>0</v>
      </c>
      <c r="L100" s="357">
        <f ca="1">IF(
COUNTIFS('Project Follow up - Base'!$S$20:$S$96,L$2,'Project Follow up - Base'!$F$20:$F$96,$C100)&lt;= INDEX(List!$Q:$Q,MATCH(L$2,List!$P:$P,0)),
0,
(COUNTIFS('Project Follow up - Base'!$S$20:$S$96,L$2,'Project Follow up - Base'!$F$20:$F$96,$C100)
- INDEX(List!$Q:$Q,MATCH(L$2,List!$P:$P,0)))
* INDEX(List!$R:$R,MATCH(L$2,List!$P:$P,0)))</f>
        <v>0</v>
      </c>
      <c r="M100" s="357">
        <f ca="1">IF(
COUNTIFS('Project Follow up - Base'!$S$20:$S$96,M$2,'Project Follow up - Base'!$F$20:$F$96,$C100)&lt;= INDEX(List!$Q:$Q,MATCH(M$2,List!$P:$P,0)),
0,
(COUNTIFS('Project Follow up - Base'!$S$20:$S$96,M$2,'Project Follow up - Base'!$F$20:$F$96,$C100)
- INDEX(List!$Q:$Q,MATCH(M$2,List!$P:$P,0)))
* INDEX(List!$R:$R,MATCH(M$2,List!$P:$P,0)))</f>
        <v>0</v>
      </c>
      <c r="N100" s="357">
        <f ca="1">IF(
COUNTIFS('Project Follow up - Base'!$S$20:$S$96,N$2,'Project Follow up - Base'!$F$20:$F$96,$C100)&lt;= INDEX(List!$Q:$Q,MATCH(N$2,List!$P:$P,0)),
0,
(COUNTIFS('Project Follow up - Base'!$S$20:$S$96,N$2,'Project Follow up - Base'!$F$20:$F$96,$C100)
- INDEX(List!$Q:$Q,MATCH(N$2,List!$P:$P,0)))
* INDEX(List!$R:$R,MATCH(N$2,List!$P:$P,0)))</f>
        <v>0</v>
      </c>
      <c r="O100" s="357">
        <f ca="1">IF(
COUNTIFS('Project Follow up - Base'!$S$20:$S$96,O$2,'Project Follow up - Base'!$F$20:$F$96,$C100)&lt;= INDEX(List!$Q:$Q,MATCH(O$2,List!$P:$P,0)),
0,
(COUNTIFS('Project Follow up - Base'!$S$20:$S$96,O$2,'Project Follow up - Base'!$F$20:$F$96,$C100)
- INDEX(List!$Q:$Q,MATCH(O$2,List!$P:$P,0)))
* INDEX(List!$R:$R,MATCH(O$2,List!$P:$P,0)))</f>
        <v>0</v>
      </c>
      <c r="P100" s="357">
        <f ca="1">IF(
COUNTIFS('Project Follow up - Base'!$S$20:$S$96,P$2,'Project Follow up - Base'!$F$20:$F$96,$C100)&lt;= INDEX(List!$Q:$Q,MATCH(P$2,List!$P:$P,0)),
0,
(COUNTIFS('Project Follow up - Base'!$S$20:$S$96,P$2,'Project Follow up - Base'!$F$20:$F$96,$C100)
- INDEX(List!$Q:$Q,MATCH(P$2,List!$P:$P,0)))
* INDEX(List!$R:$R,MATCH(P$2,List!$P:$P,0)))</f>
        <v>0</v>
      </c>
      <c r="Q100" s="357">
        <f ca="1">IF(
COUNTIFS('Project Follow up - Base'!$S$20:$S$96,Q$2,'Project Follow up - Base'!$F$20:$F$96,$C100)&lt;= INDEX(List!$Q:$Q,MATCH(Q$2,List!$P:$P,0)),
0,
(COUNTIFS('Project Follow up - Base'!$S$20:$S$96,Q$2,'Project Follow up - Base'!$F$20:$F$96,$C100)
- INDEX(List!$Q:$Q,MATCH(Q$2,List!$P:$P,0)))
* INDEX(List!$R:$R,MATCH(Q$2,List!$P:$P,0)))</f>
        <v>0</v>
      </c>
      <c r="R100" s="357">
        <f ca="1">IF(
COUNTIFS('Project Follow up - Base'!$S$20:$S$96,R$2,'Project Follow up - Base'!$F$20:$F$96,$C100)&lt;= INDEX(List!$Q:$Q,MATCH(R$2,List!$P:$P,0)),
0,
(COUNTIFS('Project Follow up - Base'!$S$20:$S$96,R$2,'Project Follow up - Base'!$F$20:$F$96,$C100)
- INDEX(List!$Q:$Q,MATCH(R$2,List!$P:$P,0)))
* INDEX(List!$R:$R,MATCH(R$2,List!$P:$P,0)))</f>
        <v>0</v>
      </c>
      <c r="S100" s="357">
        <f ca="1">IF(
COUNTIFS('Project Follow up - Base'!$S$20:$S$96,S$2,'Project Follow up - Base'!$F$20:$F$96,$C100)&lt;= INDEX(List!$Q:$Q,MATCH(S$2,List!$P:$P,0)),
0,
(COUNTIFS('Project Follow up - Base'!$S$20:$S$96,S$2,'Project Follow up - Base'!$F$20:$F$96,$C100)
- INDEX(List!$Q:$Q,MATCH(S$2,List!$P:$P,0)))
* INDEX(List!$R:$R,MATCH(S$2,List!$P:$P,0)))</f>
        <v>0</v>
      </c>
      <c r="T100" s="357">
        <f ca="1">IF(
COUNTIFS('Project Follow up - Base'!$S$20:$S$96,T$2,'Project Follow up - Base'!$F$20:$F$96,$C100)&lt;= INDEX(List!$Q:$Q,MATCH(T$2,List!$P:$P,0)),
0,
(COUNTIFS('Project Follow up - Base'!$S$20:$S$96,T$2,'Project Follow up - Base'!$F$20:$F$96,$C100)
- INDEX(List!$Q:$Q,MATCH(T$2,List!$P:$P,0)))
* INDEX(List!$R:$R,MATCH(T$2,List!$P:$P,0)))</f>
        <v>0</v>
      </c>
      <c r="U100" s="357">
        <f ca="1">IF(
COUNTIFS('Project Follow up - Base'!$S$20:$S$96,U$2,'Project Follow up - Base'!$F$20:$F$96,$C100)&lt;= INDEX(List!$Q:$Q,MATCH(U$2,List!$P:$P,0)),
0,
(COUNTIFS('Project Follow up - Base'!$S$20:$S$96,U$2,'Project Follow up - Base'!$F$20:$F$96,$C100)
- INDEX(List!$Q:$Q,MATCH(U$2,List!$P:$P,0)))
* INDEX(List!$R:$R,MATCH(U$2,List!$P:$P,0)))</f>
        <v>0</v>
      </c>
      <c r="V100" s="357">
        <f ca="1">IF(
COUNTIFS('Project Follow up - Base'!$S$20:$S$96,V$2,'Project Follow up - Base'!$F$20:$F$96,$C100)&lt;= INDEX(List!$Q:$Q,MATCH(V$2,List!$P:$P,0)),
0,
(COUNTIFS('Project Follow up - Base'!$S$20:$S$96,V$2,'Project Follow up - Base'!$F$20:$F$96,$C100)
- INDEX(List!$Q:$Q,MATCH(V$2,List!$P:$P,0)))
* INDEX(List!$R:$R,MATCH(V$2,List!$P:$P,0)))</f>
        <v>0</v>
      </c>
      <c r="W100" s="357">
        <f ca="1">IF(
COUNTIFS('Project Follow up - Base'!$S$20:$S$96,W$2,'Project Follow up - Base'!$F$20:$F$96,$C100)&lt;= INDEX(List!$Q:$Q,MATCH(W$2,List!$P:$P,0)),
0,
(COUNTIFS('Project Follow up - Base'!$S$20:$S$96,W$2,'Project Follow up - Base'!$F$20:$F$96,$C100)
- INDEX(List!$Q:$Q,MATCH(W$2,List!$P:$P,0)))
* INDEX(List!$R:$R,MATCH(W$2,List!$P:$P,0)))</f>
        <v>0</v>
      </c>
      <c r="X100" s="357">
        <f ca="1">IF(
COUNTIFS('Project Follow up - Base'!$S$20:$S$96,X$2,'Project Follow up - Base'!$F$20:$F$96,$C100)&lt;= INDEX(List!$Q:$Q,MATCH(X$2,List!$P:$P,0)),
0,
(COUNTIFS('Project Follow up - Base'!$S$20:$S$96,X$2,'Project Follow up - Base'!$F$20:$F$96,$C100)
- INDEX(List!$Q:$Q,MATCH(X$2,List!$P:$P,0)))
* INDEX(List!$R:$R,MATCH(X$2,List!$P:$P,0)))</f>
        <v>0</v>
      </c>
      <c r="Y100" s="357">
        <f ca="1">IF(
COUNTIFS('Project Follow up - Base'!$S$20:$S$96,Y$2,'Project Follow up - Base'!$F$20:$F$96,$C100)&lt;= INDEX(List!$Q:$Q,MATCH(Y$2,List!$P:$P,0)),
0,
(COUNTIFS('Project Follow up - Base'!$S$20:$S$96,Y$2,'Project Follow up - Base'!$F$20:$F$96,$C100)
- INDEX(List!$Q:$Q,MATCH(Y$2,List!$P:$P,0)))
* INDEX(List!$R:$R,MATCH(Y$2,List!$P:$P,0)))</f>
        <v>0</v>
      </c>
      <c r="Z100" s="357">
        <f ca="1">IF(
COUNTIFS('Project Follow up - Base'!$S$20:$S$96,Z$2,'Project Follow up - Base'!$F$20:$F$96,$C100)&lt;= INDEX(List!$Q:$Q,MATCH(Z$2,List!$P:$P,0)),
0,
(COUNTIFS('Project Follow up - Base'!$S$20:$S$96,Z$2,'Project Follow up - Base'!$F$20:$F$96,$C100)
- INDEX(List!$Q:$Q,MATCH(Z$2,List!$P:$P,0)))
* INDEX(List!$R:$R,MATCH(Z$2,List!$P:$P,0)))</f>
        <v>0</v>
      </c>
      <c r="AA100" s="357">
        <f ca="1">IF(
COUNTIFS('Project Follow up - Base'!$S$20:$S$96,AA$2,'Project Follow up - Base'!$F$20:$F$96,$C100)&lt;= INDEX(List!$Q:$Q,MATCH(AA$2,List!$P:$P,0)),
0,
(COUNTIFS('Project Follow up - Base'!$S$20:$S$96,AA$2,'Project Follow up - Base'!$F$20:$F$96,$C100)
- INDEX(List!$Q:$Q,MATCH(AA$2,List!$P:$P,0)))
* INDEX(List!$R:$R,MATCH(AA$2,List!$P:$P,0)))</f>
        <v>0</v>
      </c>
      <c r="AB100" s="357">
        <f ca="1">IF(
COUNTIFS('Project Follow up - Base'!$S$20:$S$96,AB$2,'Project Follow up - Base'!$F$20:$F$96,$C100)&lt;= INDEX(List!$Q:$Q,MATCH(AB$2,List!$P:$P,0)),
0,
(COUNTIFS('Project Follow up - Base'!$S$20:$S$96,AB$2,'Project Follow up - Base'!$F$20:$F$96,$C100)
- INDEX(List!$Q:$Q,MATCH(AB$2,List!$P:$P,0)))
* INDEX(List!$R:$R,MATCH(AB$2,List!$P:$P,0)))</f>
        <v>0</v>
      </c>
      <c r="AC100" s="357">
        <f ca="1">IF(
COUNTIFS('Project Follow up - Base'!$S$20:$S$96,AC$2,'Project Follow up - Base'!$F$20:$F$96,$C100)&lt;= INDEX(List!$Q:$Q,MATCH(AC$2,List!$P:$P,0)),
0,
(COUNTIFS('Project Follow up - Base'!$S$20:$S$96,AC$2,'Project Follow up - Base'!$F$20:$F$96,$C100)
- INDEX(List!$Q:$Q,MATCH(AC$2,List!$P:$P,0)))
* INDEX(List!$R:$R,MATCH(AC$2,List!$P:$P,0)))</f>
        <v>0</v>
      </c>
      <c r="AD100" s="357">
        <f ca="1">IF(
COUNTIFS('Project Follow up - Base'!$S$20:$S$96,AD$2,'Project Follow up - Base'!$F$20:$F$96,$C100)&lt;= INDEX(List!$Q:$Q,MATCH(AD$2,List!$P:$P,0)),
0,
(COUNTIFS('Project Follow up - Base'!$S$20:$S$96,AD$2,'Project Follow up - Base'!$F$20:$F$96,$C100)
- INDEX(List!$Q:$Q,MATCH(AD$2,List!$P:$P,0)))
* INDEX(List!$R:$R,MATCH(AD$2,List!$P:$P,0)))</f>
        <v>0</v>
      </c>
      <c r="AE100" s="357">
        <f ca="1">IF(
COUNTIFS('Project Follow up - Base'!$S$20:$S$96,AE$2,'Project Follow up - Base'!$F$20:$F$96,$C100)&lt;= INDEX(List!$Q:$Q,MATCH(AE$2,List!$P:$P,0)),
0,
(COUNTIFS('Project Follow up - Base'!$S$20:$S$96,AE$2,'Project Follow up - Base'!$F$20:$F$96,$C100)
- INDEX(List!$Q:$Q,MATCH(AE$2,List!$P:$P,0)))
* INDEX(List!$R:$R,MATCH(AE$2,List!$P:$P,0)))</f>
        <v>0</v>
      </c>
      <c r="AF100" s="357">
        <f ca="1">IF(
COUNTIFS('Project Follow up - Base'!$S$20:$S$96,AF$2,'Project Follow up - Base'!$F$20:$F$96,$C100)&lt;= INDEX(List!$Q:$Q,MATCH(AF$2,List!$P:$P,0)),
0,
(COUNTIFS('Project Follow up - Base'!$S$20:$S$96,AF$2,'Project Follow up - Base'!$F$20:$F$96,$C100)
- INDEX(List!$Q:$Q,MATCH(AF$2,List!$P:$P,0)))
* INDEX(List!$R:$R,MATCH(AF$2,List!$P:$P,0)))</f>
        <v>0</v>
      </c>
      <c r="AG100" s="357">
        <f ca="1">IF(
COUNTIFS('Project Follow up - Base'!$S$20:$S$96,AG$2,'Project Follow up - Base'!$F$20:$F$96,$C100)&lt;= INDEX(List!$Q:$Q,MATCH(AG$2,List!$P:$P,0)),
0,
(COUNTIFS('Project Follow up - Base'!$S$20:$S$96,AG$2,'Project Follow up - Base'!$F$20:$F$96,$C100)
- INDEX(List!$Q:$Q,MATCH(AG$2,List!$P:$P,0)))
* INDEX(List!$R:$R,MATCH(AG$2,List!$P:$P,0)))</f>
        <v>0</v>
      </c>
      <c r="AH100" s="357">
        <f ca="1">IF(
COUNTIFS('Project Follow up - Base'!$S$20:$S$96,AH$2,'Project Follow up - Base'!$F$20:$F$96,$C100)&lt;= INDEX(List!$Q:$Q,MATCH(AH$2,List!$P:$P,0)),
0,
(COUNTIFS('Project Follow up - Base'!$S$20:$S$96,AH$2,'Project Follow up - Base'!$F$20:$F$96,$C100)
- INDEX(List!$Q:$Q,MATCH(AH$2,List!$P:$P,0)))
* INDEX(List!$R:$R,MATCH(AH$2,List!$P:$P,0)))</f>
        <v>0</v>
      </c>
      <c r="AI100" s="357">
        <f ca="1">IF(
COUNTIFS('Project Follow up - Base'!$S$20:$S$96,AI$2,'Project Follow up - Base'!$F$20:$F$96,$C100)&lt;= INDEX(List!$Q:$Q,MATCH(AI$2,List!$P:$P,0)),
0,
(COUNTIFS('Project Follow up - Base'!$S$20:$S$96,AI$2,'Project Follow up - Base'!$F$20:$F$96,$C100)
- INDEX(List!$Q:$Q,MATCH(AI$2,List!$P:$P,0)))
* INDEX(List!$R:$R,MATCH(AI$2,List!$P:$P,0)))</f>
        <v>0</v>
      </c>
      <c r="AJ100" s="357">
        <f ca="1">IF(
COUNTIFS('Project Follow up - Base'!$S$20:$S$96,AJ$2,'Project Follow up - Base'!$F$20:$F$96,$C100)&lt;= INDEX(List!$Q:$Q,MATCH(AJ$2,List!$P:$P,0)),
0,
(COUNTIFS('Project Follow up - Base'!$S$20:$S$96,AJ$2,'Project Follow up - Base'!$F$20:$F$96,$C100)
- INDEX(List!$Q:$Q,MATCH(AJ$2,List!$P:$P,0)))
* INDEX(List!$R:$R,MATCH(AJ$2,List!$P:$P,0)))</f>
        <v>0</v>
      </c>
      <c r="AK100" s="357">
        <f ca="1">IF(
COUNTIFS('Project Follow up - Base'!$S$20:$S$96,AK$2,'Project Follow up - Base'!$F$20:$F$96,$C100)&lt;= INDEX(List!$Q:$Q,MATCH(AK$2,List!$P:$P,0)),
0,
(COUNTIFS('Project Follow up - Base'!$S$20:$S$96,AK$2,'Project Follow up - Base'!$F$20:$F$96,$C100)
- INDEX(List!$Q:$Q,MATCH(AK$2,List!$P:$P,0)))
* INDEX(List!$R:$R,MATCH(AK$2,List!$P:$P,0)))</f>
        <v>0</v>
      </c>
      <c r="AL100" s="357">
        <f ca="1">IF(
COUNTIFS('Project Follow up - Base'!$S$20:$S$96,AL$2,'Project Follow up - Base'!$F$20:$F$96,$C100)&lt;= INDEX(List!$Q:$Q,MATCH(AL$2,List!$P:$P,0)),
0,
(COUNTIFS('Project Follow up - Base'!$S$20:$S$96,AL$2,'Project Follow up - Base'!$F$20:$F$96,$C100)
- INDEX(List!$Q:$Q,MATCH(AL$2,List!$P:$P,0)))
* INDEX(List!$R:$R,MATCH(AL$2,List!$P:$P,0)))</f>
        <v>0</v>
      </c>
      <c r="AM100" s="357">
        <f ca="1">IF(
COUNTIFS('Project Follow up - Base'!$S$20:$S$96,AM$2,'Project Follow up - Base'!$F$20:$F$96,$C100)&lt;= INDEX(List!$Q:$Q,MATCH(AM$2,List!$P:$P,0)),
0,
(COUNTIFS('Project Follow up - Base'!$S$20:$S$96,AM$2,'Project Follow up - Base'!$F$20:$F$96,$C100)
- INDEX(List!$Q:$Q,MATCH(AM$2,List!$P:$P,0)))
* INDEX(List!$R:$R,MATCH(AM$2,List!$P:$P,0)))</f>
        <v>0</v>
      </c>
      <c r="AN100" s="357">
        <f ca="1">IF(
COUNTIFS('Project Follow up - Base'!$S$20:$S$96,AN$2,'Project Follow up - Base'!$F$20:$F$96,$C100)&lt;= INDEX(List!$Q:$Q,MATCH(AN$2,List!$P:$P,0)),
0,
(COUNTIFS('Project Follow up - Base'!$S$20:$S$96,AN$2,'Project Follow up - Base'!$F$20:$F$96,$C100)
- INDEX(List!$Q:$Q,MATCH(AN$2,List!$P:$P,0)))
* INDEX(List!$R:$R,MATCH(AN$2,List!$P:$P,0)))</f>
        <v>0</v>
      </c>
      <c r="AO100" s="357">
        <f ca="1">IF(
COUNTIFS('Project Follow up - Base'!$S$20:$S$96,AO$2,'Project Follow up - Base'!$F$20:$F$96,$C100)&lt;= INDEX(List!$Q:$Q,MATCH(AO$2,List!$P:$P,0)),
0,
(COUNTIFS('Project Follow up - Base'!$S$20:$S$96,AO$2,'Project Follow up - Base'!$F$20:$F$96,$C100)
- INDEX(List!$Q:$Q,MATCH(AO$2,List!$P:$P,0)))
* INDEX(List!$R:$R,MATCH(AO$2,List!$P:$P,0)))</f>
        <v>0</v>
      </c>
      <c r="AP100" s="357">
        <f ca="1">IF(
COUNTIFS('Project Follow up - Base'!$S$20:$S$96,AP$2,'Project Follow up - Base'!$F$20:$F$96,$C100)&lt;= INDEX(List!$Q:$Q,MATCH(AP$2,List!$P:$P,0)),
0,
(COUNTIFS('Project Follow up - Base'!$S$20:$S$96,AP$2,'Project Follow up - Base'!$F$20:$F$96,$C100)
- INDEX(List!$Q:$Q,MATCH(AP$2,List!$P:$P,0)))
* INDEX(List!$R:$R,MATCH(AP$2,List!$P:$P,0)))</f>
        <v>0</v>
      </c>
      <c r="AQ100" s="357">
        <f ca="1">IF(
COUNTIFS('Project Follow up - Base'!$S$20:$S$96,AQ$2,'Project Follow up - Base'!$F$20:$F$96,$C100)&lt;= INDEX(List!$Q:$Q,MATCH(AQ$2,List!$P:$P,0)),
0,
(COUNTIFS('Project Follow up - Base'!$S$20:$S$96,AQ$2,'Project Follow up - Base'!$F$20:$F$96,$C100)
- INDEX(List!$Q:$Q,MATCH(AQ$2,List!$P:$P,0)))
* INDEX(List!$R:$R,MATCH(AQ$2,List!$P:$P,0)))</f>
        <v>0</v>
      </c>
      <c r="AR100" s="357">
        <f ca="1">IF(
COUNTIFS('Project Follow up - Base'!$S$20:$S$96,AR$2,'Project Follow up - Base'!$F$20:$F$96,$C100)&lt;= INDEX(List!$Q:$Q,MATCH(AR$2,List!$P:$P,0)),
0,
(COUNTIFS('Project Follow up - Base'!$S$20:$S$96,AR$2,'Project Follow up - Base'!$F$20:$F$96,$C100)
- INDEX(List!$Q:$Q,MATCH(AR$2,List!$P:$P,0)))
* INDEX(List!$R:$R,MATCH(AR$2,List!$P:$P,0)))</f>
        <v>0</v>
      </c>
      <c r="AS100" s="357">
        <f ca="1">IF(
COUNTIFS('Project Follow up - Base'!$S$20:$S$96,AS$2,'Project Follow up - Base'!$F$20:$F$96,$C100)&lt;= INDEX(List!$Q:$Q,MATCH(AS$2,List!$P:$P,0)),
0,
(COUNTIFS('Project Follow up - Base'!$S$20:$S$96,AS$2,'Project Follow up - Base'!$F$20:$F$96,$C100)
- INDEX(List!$Q:$Q,MATCH(AS$2,List!$P:$P,0)))
* INDEX(List!$R:$R,MATCH(AS$2,List!$P:$P,0)))</f>
        <v>0</v>
      </c>
      <c r="AT100" s="357">
        <f ca="1">IF(
COUNTIFS('Project Follow up - Base'!$S$20:$S$96,AT$2,'Project Follow up - Base'!$F$20:$F$96,$C100)&lt;= INDEX(List!$Q:$Q,MATCH(AT$2,List!$P:$P,0)),
0,
(COUNTIFS('Project Follow up - Base'!$S$20:$S$96,AT$2,'Project Follow up - Base'!$F$20:$F$96,$C100)
- INDEX(List!$Q:$Q,MATCH(AT$2,List!$P:$P,0)))
* INDEX(List!$R:$R,MATCH(AT$2,List!$P:$P,0)))</f>
        <v>0</v>
      </c>
      <c r="AU100" s="357">
        <f ca="1">IF(
COUNTIFS('Project Follow up - Base'!$S$20:$S$96,AU$2,'Project Follow up - Base'!$F$20:$F$96,$C100)&lt;= INDEX(List!$Q:$Q,MATCH(AU$2,List!$P:$P,0)),
0,
(COUNTIFS('Project Follow up - Base'!$S$20:$S$96,AU$2,'Project Follow up - Base'!$F$20:$F$96,$C100)
- INDEX(List!$Q:$Q,MATCH(AU$2,List!$P:$P,0)))
* INDEX(List!$R:$R,MATCH(AU$2,List!$P:$P,0)))</f>
        <v>0</v>
      </c>
      <c r="AV100" s="357">
        <f ca="1">IF(
COUNTIFS('Project Follow up - Base'!$S$20:$S$96,AV$2,'Project Follow up - Base'!$F$20:$F$96,$C100)&lt;= INDEX(List!$Q:$Q,MATCH(AV$2,List!$P:$P,0)),
0,
(COUNTIFS('Project Follow up - Base'!$S$20:$S$96,AV$2,'Project Follow up - Base'!$F$20:$F$96,$C100)
- INDEX(List!$Q:$Q,MATCH(AV$2,List!$P:$P,0)))
* INDEX(List!$R:$R,MATCH(AV$2,List!$P:$P,0)))</f>
        <v>0</v>
      </c>
      <c r="AW100" s="357">
        <f ca="1">IF(
COUNTIFS('Project Follow up - Base'!$S$20:$S$96,AW$2,'Project Follow up - Base'!$F$20:$F$96,$C100)&lt;= INDEX(List!$Q:$Q,MATCH(AW$2,List!$P:$P,0)),
0,
(COUNTIFS('Project Follow up - Base'!$S$20:$S$96,AW$2,'Project Follow up - Base'!$F$20:$F$96,$C100)
- INDEX(List!$Q:$Q,MATCH(AW$2,List!$P:$P,0)))
* INDEX(List!$R:$R,MATCH(AW$2,List!$P:$P,0)))</f>
        <v>0</v>
      </c>
      <c r="AX100" s="357">
        <f ca="1">IF(
COUNTIFS('Project Follow up - Base'!$S$20:$S$96,AX$2,'Project Follow up - Base'!$F$20:$F$96,$C100)&lt;= INDEX(List!$Q:$Q,MATCH(AX$2,List!$P:$P,0)),
0,
(COUNTIFS('Project Follow up - Base'!$S$20:$S$96,AX$2,'Project Follow up - Base'!$F$20:$F$96,$C100)
- INDEX(List!$Q:$Q,MATCH(AX$2,List!$P:$P,0)))
* INDEX(List!$R:$R,MATCH(AX$2,List!$P:$P,0)))</f>
        <v>0</v>
      </c>
      <c r="AY100" s="357">
        <f ca="1">IF(
COUNTIFS('Project Follow up - Base'!$S$20:$S$96,AY$2,'Project Follow up - Base'!$F$20:$F$96,$C100)&lt;= INDEX(List!$Q:$Q,MATCH(AY$2,List!$P:$P,0)),
0,
(COUNTIFS('Project Follow up - Base'!$S$20:$S$96,AY$2,'Project Follow up - Base'!$F$20:$F$96,$C100)
- INDEX(List!$Q:$Q,MATCH(AY$2,List!$P:$P,0)))
* INDEX(List!$R:$R,MATCH(AY$2,List!$P:$P,0)))</f>
        <v>0</v>
      </c>
      <c r="AZ100" s="357">
        <f ca="1">IF(
COUNTIFS('Project Follow up - Base'!$S$20:$S$96,AZ$2,'Project Follow up - Base'!$F$20:$F$96,$C100)&lt;= INDEX(List!$Q:$Q,MATCH(AZ$2,List!$P:$P,0)),
0,
(COUNTIFS('Project Follow up - Base'!$S$20:$S$96,AZ$2,'Project Follow up - Base'!$F$20:$F$96,$C100)
- INDEX(List!$Q:$Q,MATCH(AZ$2,List!$P:$P,0)))
* INDEX(List!$R:$R,MATCH(AZ$2,List!$P:$P,0)))</f>
        <v>0</v>
      </c>
      <c r="BA100" s="357">
        <f ca="1">IF(
COUNTIFS('Project Follow up - Base'!$S$20:$S$96,BA$2,'Project Follow up - Base'!$F$20:$F$96,$C100)&lt;= INDEX(List!$Q:$Q,MATCH(BA$2,List!$P:$P,0)),
0,
(COUNTIFS('Project Follow up - Base'!$S$20:$S$96,BA$2,'Project Follow up - Base'!$F$20:$F$96,$C100)
- INDEX(List!$Q:$Q,MATCH(BA$2,List!$P:$P,0)))
* INDEX(List!$R:$R,MATCH(BA$2,List!$P:$P,0)))</f>
        <v>0</v>
      </c>
      <c r="BB100" s="357">
        <f ca="1">IF(
COUNTIFS('Project Follow up - Base'!$S$20:$S$96,BB$2,'Project Follow up - Base'!$F$20:$F$96,$C100)&lt;= INDEX(List!$Q:$Q,MATCH(BB$2,List!$P:$P,0)),
0,
(COUNTIFS('Project Follow up - Base'!$S$20:$S$96,BB$2,'Project Follow up - Base'!$F$20:$F$96,$C100)
- INDEX(List!$Q:$Q,MATCH(BB$2,List!$P:$P,0)))
* INDEX(List!$R:$R,MATCH(BB$2,List!$P:$P,0)))</f>
        <v>0</v>
      </c>
      <c r="BC100" s="357">
        <f ca="1">IF(
COUNTIFS('Project Follow up - Base'!$S$20:$S$96,BC$2,'Project Follow up - Base'!$F$20:$F$96,$C100)&lt;= INDEX(List!$Q:$Q,MATCH(BC$2,List!$P:$P,0)),
0,
(COUNTIFS('Project Follow up - Base'!$S$20:$S$96,BC$2,'Project Follow up - Base'!$F$20:$F$96,$C100)
- INDEX(List!$Q:$Q,MATCH(BC$2,List!$P:$P,0)))
* INDEX(List!$R:$R,MATCH(BC$2,List!$P:$P,0)))</f>
        <v>0</v>
      </c>
      <c r="BD100" s="357">
        <f ca="1">IF(
COUNTIFS('Project Follow up - Base'!$S$20:$S$96,BD$2,'Project Follow up - Base'!$F$20:$F$96,$C100)&lt;= INDEX(List!$Q:$Q,MATCH(BD$2,List!$P:$P,0)),
0,
(COUNTIFS('Project Follow up - Base'!$S$20:$S$96,BD$2,'Project Follow up - Base'!$F$20:$F$96,$C100)
- INDEX(List!$Q:$Q,MATCH(BD$2,List!$P:$P,0)))
* INDEX(List!$R:$R,MATCH(BD$2,List!$P:$P,0)))</f>
        <v>0</v>
      </c>
      <c r="BE100" s="357">
        <f ca="1">IF(
COUNTIFS('Project Follow up - Base'!$S$20:$S$96,BE$2,'Project Follow up - Base'!$F$20:$F$96,$C100)&lt;= INDEX(List!$Q:$Q,MATCH(BE$2,List!$P:$P,0)),
0,
(COUNTIFS('Project Follow up - Base'!$S$20:$S$96,BE$2,'Project Follow up - Base'!$F$20:$F$96,$C100)
- INDEX(List!$Q:$Q,MATCH(BE$2,List!$P:$P,0)))
* INDEX(List!$R:$R,MATCH(BE$2,List!$P:$P,0)))</f>
        <v>0</v>
      </c>
      <c r="BF100" s="357">
        <f ca="1">IF(
COUNTIFS('Project Follow up - Base'!$S$20:$S$96,BF$2,'Project Follow up - Base'!$F$20:$F$96,$C100)&lt;= INDEX(List!$Q:$Q,MATCH(BF$2,List!$P:$P,0)),
0,
(COUNTIFS('Project Follow up - Base'!$S$20:$S$96,BF$2,'Project Follow up - Base'!$F$20:$F$96,$C100)
- INDEX(List!$Q:$Q,MATCH(BF$2,List!$P:$P,0)))
* INDEX(List!$R:$R,MATCH(BF$2,List!$P:$P,0)))</f>
        <v>0</v>
      </c>
      <c r="BG100" s="357">
        <f ca="1">IF(
COUNTIFS('Project Follow up - Base'!$S$20:$S$96,BG$2,'Project Follow up - Base'!$F$20:$F$96,$C100)&lt;= INDEX(List!$Q:$Q,MATCH(BG$2,List!$P:$P,0)),
0,
(COUNTIFS('Project Follow up - Base'!$S$20:$S$96,BG$2,'Project Follow up - Base'!$F$20:$F$96,$C100)
- INDEX(List!$Q:$Q,MATCH(BG$2,List!$P:$P,0)))
* INDEX(List!$R:$R,MATCH(BG$2,List!$P:$P,0)))</f>
        <v>0</v>
      </c>
      <c r="BH100" s="357">
        <f ca="1">IF(
COUNTIFS('Project Follow up - Base'!$S$20:$S$96,BH$2,'Project Follow up - Base'!$F$20:$F$96,$C100)&lt;= INDEX(List!$Q:$Q,MATCH(BH$2,List!$P:$P,0)),
0,
(COUNTIFS('Project Follow up - Base'!$S$20:$S$96,BH$2,'Project Follow up - Base'!$F$20:$F$96,$C100)
- INDEX(List!$Q:$Q,MATCH(BH$2,List!$P:$P,0)))
* INDEX(List!$R:$R,MATCH(BH$2,List!$P:$P,0)))</f>
        <v>0</v>
      </c>
      <c r="BI100" s="357">
        <f ca="1">IF(
COUNTIFS('Project Follow up - Base'!$S$20:$S$96,BI$2,'Project Follow up - Base'!$F$20:$F$96,$C100)&lt;= INDEX(List!$Q:$Q,MATCH(BI$2,List!$P:$P,0)),
0,
(COUNTIFS('Project Follow up - Base'!$S$20:$S$96,BI$2,'Project Follow up - Base'!$F$20:$F$96,$C100)
- INDEX(List!$Q:$Q,MATCH(BI$2,List!$P:$P,0)))
* INDEX(List!$R:$R,MATCH(BI$2,List!$P:$P,0)))</f>
        <v>0</v>
      </c>
      <c r="BJ100" s="357">
        <f ca="1">IF(
COUNTIFS('Project Follow up - Base'!$S$20:$S$96,BJ$2,'Project Follow up - Base'!$F$20:$F$96,$C100)&lt;= INDEX(List!$Q:$Q,MATCH(BJ$2,List!$P:$P,0)),
0,
(COUNTIFS('Project Follow up - Base'!$S$20:$S$96,BJ$2,'Project Follow up - Base'!$F$20:$F$96,$C100)
- INDEX(List!$Q:$Q,MATCH(BJ$2,List!$P:$P,0)))
* INDEX(List!$R:$R,MATCH(BJ$2,List!$P:$P,0)))</f>
        <v>0</v>
      </c>
      <c r="BK100" s="357">
        <f ca="1">IF(
COUNTIFS('Project Follow up - Base'!$S$20:$S$96,BK$2,'Project Follow up - Base'!$F$20:$F$96,$C100)&lt;= INDEX(List!$Q:$Q,MATCH(BK$2,List!$P:$P,0)),
0,
(COUNTIFS('Project Follow up - Base'!$S$20:$S$96,BK$2,'Project Follow up - Base'!$F$20:$F$96,$C100)
- INDEX(List!$Q:$Q,MATCH(BK$2,List!$P:$P,0)))
* INDEX(List!$R:$R,MATCH(BK$2,List!$P:$P,0)))</f>
        <v>0</v>
      </c>
      <c r="BL100" s="357">
        <f ca="1">IF(
COUNTIFS('Project Follow up - Base'!$S$20:$S$96,BL$2,'Project Follow up - Base'!$F$20:$F$96,$C100)&lt;= INDEX(List!$Q:$Q,MATCH(BL$2,List!$P:$P,0)),
0,
(COUNTIFS('Project Follow up - Base'!$S$20:$S$96,BL$2,'Project Follow up - Base'!$F$20:$F$96,$C100)
- INDEX(List!$Q:$Q,MATCH(BL$2,List!$P:$P,0)))
* INDEX(List!$R:$R,MATCH(BL$2,List!$P:$P,0)))</f>
        <v>0</v>
      </c>
      <c r="BM100" s="357">
        <f ca="1">IF(
COUNTIFS('Project Follow up - Base'!$S$20:$S$96,BM$2,'Project Follow up - Base'!$F$20:$F$96,$C100)&lt;= INDEX(List!$Q:$Q,MATCH(BM$2,List!$P:$P,0)),
0,
(COUNTIFS('Project Follow up - Base'!$S$20:$S$96,BM$2,'Project Follow up - Base'!$F$20:$F$96,$C100)
- INDEX(List!$Q:$Q,MATCH(BM$2,List!$P:$P,0)))
* INDEX(List!$R:$R,MATCH(BM$2,List!$P:$P,0)))</f>
        <v>0</v>
      </c>
      <c r="BN100" s="357">
        <f ca="1">IF(
COUNTIFS('Project Follow up - Base'!$S$20:$S$96,BN$2,'Project Follow up - Base'!$F$20:$F$96,$C100)&lt;= INDEX(List!$Q:$Q,MATCH(BN$2,List!$P:$P,0)),
0,
(COUNTIFS('Project Follow up - Base'!$S$20:$S$96,BN$2,'Project Follow up - Base'!$F$20:$F$96,$C100)
- INDEX(List!$Q:$Q,MATCH(BN$2,List!$P:$P,0)))
* INDEX(List!$R:$R,MATCH(BN$2,List!$P:$P,0)))</f>
        <v>0</v>
      </c>
      <c r="BO100" s="357">
        <f ca="1">IF(
COUNTIFS('Project Follow up - Base'!$S$20:$S$96,BO$2,'Project Follow up - Base'!$F$20:$F$96,$C100)&lt;= INDEX(List!$Q:$Q,MATCH(BO$2,List!$P:$P,0)),
0,
(COUNTIFS('Project Follow up - Base'!$S$20:$S$96,BO$2,'Project Follow up - Base'!$F$20:$F$96,$C100)
- INDEX(List!$Q:$Q,MATCH(BO$2,List!$P:$P,0)))
* INDEX(List!$R:$R,MATCH(BO$2,List!$P:$P,0)))</f>
        <v>0</v>
      </c>
      <c r="BP100" s="357">
        <f ca="1">IF(
COUNTIFS('Project Follow up - Base'!$S$20:$S$96,BP$2,'Project Follow up - Base'!$F$20:$F$96,$C100)&lt;= INDEX(List!$Q:$Q,MATCH(BP$2,List!$P:$P,0)),
0,
(COUNTIFS('Project Follow up - Base'!$S$20:$S$96,BP$2,'Project Follow up - Base'!$F$20:$F$96,$C100)
- INDEX(List!$Q:$Q,MATCH(BP$2,List!$P:$P,0)))
* INDEX(List!$R:$R,MATCH(BP$2,List!$P:$P,0)))</f>
        <v>0</v>
      </c>
      <c r="BQ100" s="357">
        <f ca="1">IF(
COUNTIFS('Project Follow up - Base'!$S$20:$S$96,BQ$2,'Project Follow up - Base'!$F$20:$F$96,$C100)&lt;= INDEX(List!$Q:$Q,MATCH(BQ$2,List!$P:$P,0)),
0,
(COUNTIFS('Project Follow up - Base'!$S$20:$S$96,BQ$2,'Project Follow up - Base'!$F$20:$F$96,$C100)
- INDEX(List!$Q:$Q,MATCH(BQ$2,List!$P:$P,0)))
* INDEX(List!$R:$R,MATCH(BQ$2,List!$P:$P,0)))</f>
        <v>0</v>
      </c>
      <c r="BR100" s="357">
        <f ca="1">IF(
COUNTIFS('Project Follow up - Base'!$S$20:$S$96,BR$2,'Project Follow up - Base'!$F$20:$F$96,$C100)&lt;= INDEX(List!$Q:$Q,MATCH(BR$2,List!$P:$P,0)),
0,
(COUNTIFS('Project Follow up - Base'!$S$20:$S$96,BR$2,'Project Follow up - Base'!$F$20:$F$96,$C100)
- INDEX(List!$Q:$Q,MATCH(BR$2,List!$P:$P,0)))
* INDEX(List!$R:$R,MATCH(BR$2,List!$P:$P,0)))</f>
        <v>0</v>
      </c>
      <c r="BS100" s="357">
        <f ca="1">IF(
COUNTIFS('Project Follow up - Base'!$S$20:$S$96,BS$2,'Project Follow up - Base'!$F$20:$F$96,$C100)&lt;= INDEX(List!$Q:$Q,MATCH(BS$2,List!$P:$P,0)),
0,
(COUNTIFS('Project Follow up - Base'!$S$20:$S$96,BS$2,'Project Follow up - Base'!$F$20:$F$96,$C100)
- INDEX(List!$Q:$Q,MATCH(BS$2,List!$P:$P,0)))
* INDEX(List!$R:$R,MATCH(BS$2,List!$P:$P,0)))</f>
        <v>0</v>
      </c>
      <c r="BT100" s="357">
        <f ca="1">IF(
COUNTIFS('Project Follow up - Base'!$S$20:$S$96,BT$2,'Project Follow up - Base'!$F$20:$F$96,$C100)&lt;= INDEX(List!$Q:$Q,MATCH(BT$2,List!$P:$P,0)),
0,
(COUNTIFS('Project Follow up - Base'!$S$20:$S$96,BT$2,'Project Follow up - Base'!$F$20:$F$96,$C100)
- INDEX(List!$Q:$Q,MATCH(BT$2,List!$P:$P,0)))
* INDEX(List!$R:$R,MATCH(BT$2,List!$P:$P,0)))</f>
        <v>0</v>
      </c>
      <c r="BU100" s="357">
        <f ca="1">IF(
COUNTIFS('Project Follow up - Base'!$S$20:$S$96,BU$2,'Project Follow up - Base'!$F$20:$F$96,$C100)&lt;= INDEX(List!$Q:$Q,MATCH(BU$2,List!$P:$P,0)),
0,
(COUNTIFS('Project Follow up - Base'!$S$20:$S$96,BU$2,'Project Follow up - Base'!$F$20:$F$96,$C100)
- INDEX(List!$Q:$Q,MATCH(BU$2,List!$P:$P,0)))
* INDEX(List!$R:$R,MATCH(BU$2,List!$P:$P,0)))</f>
        <v>0</v>
      </c>
      <c r="BV100" s="357">
        <f ca="1">IF(
COUNTIFS('Project Follow up - Base'!$S$20:$S$96,BV$2,'Project Follow up - Base'!$F$20:$F$96,$C100)&lt;= INDEX(List!$Q:$Q,MATCH(BV$2,List!$P:$P,0)),
0,
(COUNTIFS('Project Follow up - Base'!$S$20:$S$96,BV$2,'Project Follow up - Base'!$F$20:$F$96,$C100)
- INDEX(List!$Q:$Q,MATCH(BV$2,List!$P:$P,0)))
* INDEX(List!$R:$R,MATCH(BV$2,List!$P:$P,0)))</f>
        <v>0</v>
      </c>
      <c r="BW100" s="357">
        <f ca="1">IF(
COUNTIFS('Project Follow up - Base'!$S$20:$S$96,BW$2,'Project Follow up - Base'!$F$20:$F$96,$C100)&lt;= INDEX(List!$Q:$Q,MATCH(BW$2,List!$P:$P,0)),
0,
(COUNTIFS('Project Follow up - Base'!$S$20:$S$96,BW$2,'Project Follow up - Base'!$F$20:$F$96,$C100)
- INDEX(List!$Q:$Q,MATCH(BW$2,List!$P:$P,0)))
* INDEX(List!$R:$R,MATCH(BW$2,List!$P:$P,0)))</f>
        <v>0</v>
      </c>
      <c r="BX100" s="357">
        <f ca="1">IF(
COUNTIFS('Project Follow up - Base'!$S$20:$S$96,BX$2,'Project Follow up - Base'!$F$20:$F$96,$C100)&lt;= INDEX(List!$Q:$Q,MATCH(BX$2,List!$P:$P,0)),
0,
(COUNTIFS('Project Follow up - Base'!$S$20:$S$96,BX$2,'Project Follow up - Base'!$F$20:$F$96,$C100)
- INDEX(List!$Q:$Q,MATCH(BX$2,List!$P:$P,0)))
* INDEX(List!$R:$R,MATCH(BX$2,List!$P:$P,0)))</f>
        <v>0</v>
      </c>
      <c r="BY100" s="357">
        <f ca="1">IF(
COUNTIFS('Project Follow up - Base'!$S$20:$S$96,BY$2,'Project Follow up - Base'!$F$20:$F$96,$C100)&lt;= INDEX(List!$Q:$Q,MATCH(BY$2,List!$P:$P,0)),
0,
(COUNTIFS('Project Follow up - Base'!$S$20:$S$96,BY$2,'Project Follow up - Base'!$F$20:$F$96,$C100)
- INDEX(List!$Q:$Q,MATCH(BY$2,List!$P:$P,0)))
* INDEX(List!$R:$R,MATCH(BY$2,List!$P:$P,0)))</f>
        <v>0</v>
      </c>
      <c r="BZ100" s="357">
        <f ca="1">IF(
COUNTIFS('Project Follow up - Base'!$S$20:$S$96,BZ$2,'Project Follow up - Base'!$F$20:$F$96,$C100)&lt;= INDEX(List!$Q:$Q,MATCH(BZ$2,List!$P:$P,0)),
0,
(COUNTIFS('Project Follow up - Base'!$S$20:$S$96,BZ$2,'Project Follow up - Base'!$F$20:$F$96,$C100)
- INDEX(List!$Q:$Q,MATCH(BZ$2,List!$P:$P,0)))
* INDEX(List!$R:$R,MATCH(BZ$2,List!$P:$P,0)))</f>
        <v>0</v>
      </c>
      <c r="CA100" s="357">
        <f ca="1">IF(
COUNTIFS('Project Follow up - Base'!$S$20:$S$96,CA$2,'Project Follow up - Base'!$F$20:$F$96,$C100)&lt;= INDEX(List!$Q:$Q,MATCH(CA$2,List!$P:$P,0)),
0,
(COUNTIFS('Project Follow up - Base'!$S$20:$S$96,CA$2,'Project Follow up - Base'!$F$20:$F$96,$C100)
- INDEX(List!$Q:$Q,MATCH(CA$2,List!$P:$P,0)))
* INDEX(List!$R:$R,MATCH(CA$2,List!$P:$P,0)))</f>
        <v>0</v>
      </c>
      <c r="CB100" s="357">
        <f ca="1">IF(
COUNTIFS('Project Follow up - Base'!$S$20:$S$96,CB$2,'Project Follow up - Base'!$F$20:$F$96,$C100)&lt;= INDEX(List!$Q:$Q,MATCH(CB$2,List!$P:$P,0)),
0,
(COUNTIFS('Project Follow up - Base'!$S$20:$S$96,CB$2,'Project Follow up - Base'!$F$20:$F$96,$C100)
- INDEX(List!$Q:$Q,MATCH(CB$2,List!$P:$P,0)))
* INDEX(List!$R:$R,MATCH(CB$2,List!$P:$P,0)))</f>
        <v>0</v>
      </c>
      <c r="CC100" s="357">
        <f ca="1">IF(
COUNTIFS('Project Follow up - Base'!$S$20:$S$96,CC$2,'Project Follow up - Base'!$F$20:$F$96,$C100)&lt;= INDEX(List!$Q:$Q,MATCH(CC$2,List!$P:$P,0)),
0,
(COUNTIFS('Project Follow up - Base'!$S$20:$S$96,CC$2,'Project Follow up - Base'!$F$20:$F$96,$C100)
- INDEX(List!$Q:$Q,MATCH(CC$2,List!$P:$P,0)))
* INDEX(List!$R:$R,MATCH(CC$2,List!$P:$P,0)))</f>
        <v>0</v>
      </c>
      <c r="CD100" s="357">
        <f ca="1">IF(
COUNTIFS('Project Follow up - Base'!$S$20:$S$96,CD$2,'Project Follow up - Base'!$F$20:$F$96,$C100)&lt;= INDEX(List!$Q:$Q,MATCH(CD$2,List!$P:$P,0)),
0,
(COUNTIFS('Project Follow up - Base'!$S$20:$S$96,CD$2,'Project Follow up - Base'!$F$20:$F$96,$C100)
- INDEX(List!$Q:$Q,MATCH(CD$2,List!$P:$P,0)))
* INDEX(List!$R:$R,MATCH(CD$2,List!$P:$P,0)))</f>
        <v>0</v>
      </c>
      <c r="CE100" s="357">
        <f ca="1">IF(
COUNTIFS('Project Follow up - Base'!$S$20:$S$96,CE$2,'Project Follow up - Base'!$F$20:$F$96,$C100)&lt;= INDEX(List!$Q:$Q,MATCH(CE$2,List!$P:$P,0)),
0,
(COUNTIFS('Project Follow up - Base'!$S$20:$S$96,CE$2,'Project Follow up - Base'!$F$20:$F$96,$C100)
- INDEX(List!$Q:$Q,MATCH(CE$2,List!$P:$P,0)))
* INDEX(List!$R:$R,MATCH(CE$2,List!$P:$P,0)))</f>
        <v>0</v>
      </c>
      <c r="CF100" s="357">
        <f ca="1">IF(
COUNTIFS('Project Follow up - Base'!$S$20:$S$96,CF$2,'Project Follow up - Base'!$F$20:$F$96,$C100)&lt;= INDEX(List!$Q:$Q,MATCH(CF$2,List!$P:$P,0)),
0,
(COUNTIFS('Project Follow up - Base'!$S$20:$S$96,CF$2,'Project Follow up - Base'!$F$20:$F$96,$C100)
- INDEX(List!$Q:$Q,MATCH(CF$2,List!$P:$P,0)))
* INDEX(List!$R:$R,MATCH(CF$2,List!$P:$P,0)))</f>
        <v>0</v>
      </c>
      <c r="CG100" s="357">
        <f ca="1">IF(
COUNTIFS('Project Follow up - Base'!$S$20:$S$96,CG$2,'Project Follow up - Base'!$F$20:$F$96,$C100)&lt;= INDEX(List!$Q:$Q,MATCH(CG$2,List!$P:$P,0)),
0,
(COUNTIFS('Project Follow up - Base'!$S$20:$S$96,CG$2,'Project Follow up - Base'!$F$20:$F$96,$C100)
- INDEX(List!$Q:$Q,MATCH(CG$2,List!$P:$P,0)))
* INDEX(List!$R:$R,MATCH(CG$2,List!$P:$P,0)))</f>
        <v>0</v>
      </c>
      <c r="CH100" s="357">
        <f ca="1">IF(
COUNTIFS('Project Follow up - Base'!$S$20:$S$96,CH$2,'Project Follow up - Base'!$F$20:$F$96,$C100)&lt;= INDEX(List!$Q:$Q,MATCH(CH$2,List!$P:$P,0)),
0,
(COUNTIFS('Project Follow up - Base'!$S$20:$S$96,CH$2,'Project Follow up - Base'!$F$20:$F$96,$C100)
- INDEX(List!$Q:$Q,MATCH(CH$2,List!$P:$P,0)))
* INDEX(List!$R:$R,MATCH(CH$2,List!$P:$P,0)))</f>
        <v>0</v>
      </c>
      <c r="CI100" s="357">
        <f ca="1">IF(
COUNTIFS('Project Follow up - Base'!$S$20:$S$96,CI$2,'Project Follow up - Base'!$F$20:$F$96,$C100)&lt;= INDEX(List!$Q:$Q,MATCH(CI$2,List!$P:$P,0)),
0,
(COUNTIFS('Project Follow up - Base'!$S$20:$S$96,CI$2,'Project Follow up - Base'!$F$20:$F$96,$C100)
- INDEX(List!$Q:$Q,MATCH(CI$2,List!$P:$P,0)))
* INDEX(List!$R:$R,MATCH(CI$2,List!$P:$P,0)))</f>
        <v>0</v>
      </c>
      <c r="CJ100" s="357">
        <f ca="1">IF(
COUNTIFS('Project Follow up - Base'!$S$20:$S$96,CJ$2,'Project Follow up - Base'!$F$20:$F$96,$C100)&lt;= INDEX(List!$Q:$Q,MATCH(CJ$2,List!$P:$P,0)),
0,
(COUNTIFS('Project Follow up - Base'!$S$20:$S$96,CJ$2,'Project Follow up - Base'!$F$20:$F$96,$C100)
- INDEX(List!$Q:$Q,MATCH(CJ$2,List!$P:$P,0)))
* INDEX(List!$R:$R,MATCH(CJ$2,List!$P:$P,0)))</f>
        <v>0</v>
      </c>
      <c r="CK100" s="357">
        <f ca="1">IF(
COUNTIFS('Project Follow up - Base'!$S$20:$S$96,CK$2,'Project Follow up - Base'!$F$20:$F$96,$C100)&lt;= INDEX(List!$Q:$Q,MATCH(CK$2,List!$P:$P,0)),
0,
(COUNTIFS('Project Follow up - Base'!$S$20:$S$96,CK$2,'Project Follow up - Base'!$F$20:$F$96,$C100)
- INDEX(List!$Q:$Q,MATCH(CK$2,List!$P:$P,0)))
* INDEX(List!$R:$R,MATCH(CK$2,List!$P:$P,0)))</f>
        <v>0</v>
      </c>
      <c r="CL100" s="357">
        <f ca="1">IF(
COUNTIFS('Project Follow up - Base'!$S$20:$S$96,CL$2,'Project Follow up - Base'!$F$20:$F$96,$C100)&lt;= INDEX(List!$Q:$Q,MATCH(CL$2,List!$P:$P,0)),
0,
(COUNTIFS('Project Follow up - Base'!$S$20:$S$96,CL$2,'Project Follow up - Base'!$F$20:$F$96,$C100)
- INDEX(List!$Q:$Q,MATCH(CL$2,List!$P:$P,0)))
* INDEX(List!$R:$R,MATCH(CL$2,List!$P:$P,0)))</f>
        <v>0</v>
      </c>
      <c r="CM100" s="357">
        <f ca="1">IF(
COUNTIFS('Project Follow up - Base'!$S$20:$S$96,CM$2,'Project Follow up - Base'!$F$20:$F$96,$C100)&lt;= INDEX(List!$Q:$Q,MATCH(CM$2,List!$P:$P,0)),
0,
(COUNTIFS('Project Follow up - Base'!$S$20:$S$96,CM$2,'Project Follow up - Base'!$F$20:$F$96,$C100)
- INDEX(List!$Q:$Q,MATCH(CM$2,List!$P:$P,0)))
* INDEX(List!$R:$R,MATCH(CM$2,List!$P:$P,0)))</f>
        <v>0</v>
      </c>
      <c r="CN100" s="357">
        <f ca="1">IF(
COUNTIFS('Project Follow up - Base'!$S$20:$S$96,CN$2,'Project Follow up - Base'!$F$20:$F$96,$C100)&lt;= INDEX(List!$Q:$Q,MATCH(CN$2,List!$P:$P,0)),
0,
(COUNTIFS('Project Follow up - Base'!$S$20:$S$96,CN$2,'Project Follow up - Base'!$F$20:$F$96,$C100)
- INDEX(List!$Q:$Q,MATCH(CN$2,List!$P:$P,0)))
* INDEX(List!$R:$R,MATCH(CN$2,List!$P:$P,0)))</f>
        <v>0</v>
      </c>
      <c r="CO100" s="357">
        <f ca="1">IF(
COUNTIFS('Project Follow up - Base'!$S$20:$S$96,CO$2,'Project Follow up - Base'!$F$20:$F$96,$C100)&lt;= INDEX(List!$Q:$Q,MATCH(CO$2,List!$P:$P,0)),
0,
(COUNTIFS('Project Follow up - Base'!$S$20:$S$96,CO$2,'Project Follow up - Base'!$F$20:$F$96,$C100)
- INDEX(List!$Q:$Q,MATCH(CO$2,List!$P:$P,0)))
* INDEX(List!$R:$R,MATCH(CO$2,List!$P:$P,0)))</f>
        <v>0</v>
      </c>
      <c r="CP100" s="357">
        <f ca="1">IF(
COUNTIFS('Project Follow up - Base'!$S$20:$S$96,CP$2,'Project Follow up - Base'!$F$20:$F$96,$C100)&lt;= INDEX(List!$Q:$Q,MATCH(CP$2,List!$P:$P,0)),
0,
(COUNTIFS('Project Follow up - Base'!$S$20:$S$96,CP$2,'Project Follow up - Base'!$F$20:$F$96,$C100)
- INDEX(List!$Q:$Q,MATCH(CP$2,List!$P:$P,0)))
* INDEX(List!$R:$R,MATCH(CP$2,List!$P:$P,0)))</f>
        <v>0</v>
      </c>
      <c r="CQ100" s="357">
        <f ca="1">IF(
COUNTIFS('Project Follow up - Base'!$S$20:$S$96,CQ$2,'Project Follow up - Base'!$F$20:$F$96,$C100)&lt;= INDEX(List!$Q:$Q,MATCH(CQ$2,List!$P:$P,0)),
0,
(COUNTIFS('Project Follow up - Base'!$S$20:$S$96,CQ$2,'Project Follow up - Base'!$F$20:$F$96,$C100)
- INDEX(List!$Q:$Q,MATCH(CQ$2,List!$P:$P,0)))
* INDEX(List!$R:$R,MATCH(CQ$2,List!$P:$P,0)))</f>
        <v>0</v>
      </c>
      <c r="CR100" s="357">
        <f ca="1">IF(
COUNTIFS('Project Follow up - Base'!$S$20:$S$96,CR$2,'Project Follow up - Base'!$F$20:$F$96,$C100)&lt;= INDEX(List!$Q:$Q,MATCH(CR$2,List!$P:$P,0)),
0,
(COUNTIFS('Project Follow up - Base'!$S$20:$S$96,CR$2,'Project Follow up - Base'!$F$20:$F$96,$C100)
- INDEX(List!$Q:$Q,MATCH(CR$2,List!$P:$P,0)))
* INDEX(List!$R:$R,MATCH(CR$2,List!$P:$P,0)))</f>
        <v>0</v>
      </c>
      <c r="CS100" s="357">
        <f ca="1">IF(
COUNTIFS('Project Follow up - Base'!$S$20:$S$96,CS$2,'Project Follow up - Base'!$F$20:$F$96,$C100)&lt;= INDEX(List!$Q:$Q,MATCH(CS$2,List!$P:$P,0)),
0,
(COUNTIFS('Project Follow up - Base'!$S$20:$S$96,CS$2,'Project Follow up - Base'!$F$20:$F$96,$C100)
- INDEX(List!$Q:$Q,MATCH(CS$2,List!$P:$P,0)))
* INDEX(List!$R:$R,MATCH(CS$2,List!$P:$P,0)))</f>
        <v>0</v>
      </c>
      <c r="CT100" s="357">
        <f ca="1">IF(
COUNTIFS('Project Follow up - Base'!$S$20:$S$96,CT$2,'Project Follow up - Base'!$F$20:$F$96,$C100)&lt;= INDEX(List!$Q:$Q,MATCH(CT$2,List!$P:$P,0)),
0,
(COUNTIFS('Project Follow up - Base'!$S$20:$S$96,CT$2,'Project Follow up - Base'!$F$20:$F$96,$C100)
- INDEX(List!$Q:$Q,MATCH(CT$2,List!$P:$P,0)))
* INDEX(List!$R:$R,MATCH(CT$2,List!$P:$P,0)))</f>
        <v>0</v>
      </c>
      <c r="CU100" s="357">
        <f ca="1">IF(
COUNTIFS('Project Follow up - Base'!$S$20:$S$96,CU$2,'Project Follow up - Base'!$F$20:$F$96,$C100)&lt;= INDEX(List!$Q:$Q,MATCH(CU$2,List!$P:$P,0)),
0,
(COUNTIFS('Project Follow up - Base'!$S$20:$S$96,CU$2,'Project Follow up - Base'!$F$20:$F$96,$C100)
- INDEX(List!$Q:$Q,MATCH(CU$2,List!$P:$P,0)))
* INDEX(List!$R:$R,MATCH(CU$2,List!$P:$P,0)))</f>
        <v>0</v>
      </c>
      <c r="CV100" s="357">
        <f ca="1">IF(
COUNTIFS('Project Follow up - Base'!$S$20:$S$96,CV$2,'Project Follow up - Base'!$F$20:$F$96,$C100)&lt;= INDEX(List!$Q:$Q,MATCH(CV$2,List!$P:$P,0)),
0,
(COUNTIFS('Project Follow up - Base'!$S$20:$S$96,CV$2,'Project Follow up - Base'!$F$20:$F$96,$C100)
- INDEX(List!$Q:$Q,MATCH(CV$2,List!$P:$P,0)))
* INDEX(List!$R:$R,MATCH(CV$2,List!$P:$P,0)))</f>
        <v>0</v>
      </c>
      <c r="CW100" s="357">
        <f ca="1">IF(
COUNTIFS('Project Follow up - Base'!$S$20:$S$96,CW$2,'Project Follow up - Base'!$F$20:$F$96,$C100)&lt;= INDEX(List!$Q:$Q,MATCH(CW$2,List!$P:$P,0)),
0,
(COUNTIFS('Project Follow up - Base'!$S$20:$S$96,CW$2,'Project Follow up - Base'!$F$20:$F$96,$C100)
- INDEX(List!$Q:$Q,MATCH(CW$2,List!$P:$P,0)))
* INDEX(List!$R:$R,MATCH(CW$2,List!$P:$P,0)))</f>
        <v>0</v>
      </c>
      <c r="CX100" s="357">
        <f ca="1">IF(
COUNTIFS('Project Follow up - Base'!$S$20:$S$96,CX$2,'Project Follow up - Base'!$F$20:$F$96,$C100)&lt;= INDEX(List!$Q:$Q,MATCH(CX$2,List!$P:$P,0)),
0,
(COUNTIFS('Project Follow up - Base'!$S$20:$S$96,CX$2,'Project Follow up - Base'!$F$20:$F$96,$C100)
- INDEX(List!$Q:$Q,MATCH(CX$2,List!$P:$P,0)))
* INDEX(List!$R:$R,MATCH(CX$2,List!$P:$P,0)))</f>
        <v>0</v>
      </c>
      <c r="CY100" s="357">
        <f ca="1">IF(
COUNTIFS('Project Follow up - Base'!$S$20:$S$96,CY$2,'Project Follow up - Base'!$F$20:$F$96,$C100)&lt;= INDEX(List!$Q:$Q,MATCH(CY$2,List!$P:$P,0)),
0,
(COUNTIFS('Project Follow up - Base'!$S$20:$S$96,CY$2,'Project Follow up - Base'!$F$20:$F$96,$C100)
- INDEX(List!$Q:$Q,MATCH(CY$2,List!$P:$P,0)))
* INDEX(List!$R:$R,MATCH(CY$2,List!$P:$P,0)))</f>
        <v>0</v>
      </c>
      <c r="CZ100" s="357">
        <f ca="1">IF(
COUNTIFS('Project Follow up - Base'!$S$20:$S$96,CZ$2,'Project Follow up - Base'!$F$20:$F$96,$C100)&lt;= INDEX(List!$Q:$Q,MATCH(CZ$2,List!$P:$P,0)),
0,
(COUNTIFS('Project Follow up - Base'!$S$20:$S$96,CZ$2,'Project Follow up - Base'!$F$20:$F$96,$C100)
- INDEX(List!$Q:$Q,MATCH(CZ$2,List!$P:$P,0)))
* INDEX(List!$R:$R,MATCH(CZ$2,List!$P:$P,0)))</f>
        <v>0</v>
      </c>
      <c r="DA100" s="357">
        <f ca="1">IF(
COUNTIFS('Project Follow up - Base'!$S$20:$S$96,DA$2,'Project Follow up - Base'!$F$20:$F$96,$C100)&lt;= INDEX(List!$Q:$Q,MATCH(DA$2,List!$P:$P,0)),
0,
(COUNTIFS('Project Follow up - Base'!$S$20:$S$96,DA$2,'Project Follow up - Base'!$F$20:$F$96,$C100)
- INDEX(List!$Q:$Q,MATCH(DA$2,List!$P:$P,0)))
* INDEX(List!$R:$R,MATCH(DA$2,List!$P:$P,0)))</f>
        <v>0</v>
      </c>
      <c r="DB100" s="357">
        <f ca="1">IF(
COUNTIFS('Project Follow up - Base'!$S$20:$S$96,DB$2,'Project Follow up - Base'!$F$20:$F$96,$C100)&lt;= INDEX(List!$Q:$Q,MATCH(DB$2,List!$P:$P,0)),
0,
(COUNTIFS('Project Follow up - Base'!$S$20:$S$96,DB$2,'Project Follow up - Base'!$F$20:$F$96,$C100)
- INDEX(List!$Q:$Q,MATCH(DB$2,List!$P:$P,0)))
* INDEX(List!$R:$R,MATCH(DB$2,List!$P:$P,0)))</f>
        <v>0</v>
      </c>
    </row>
    <row r="101" spans="1:106" x14ac:dyDescent="0.2">
      <c r="A101" s="353">
        <f>COUNTIF('Project Follow up - Base'!$F$20:$F$96,C101)</f>
        <v>0</v>
      </c>
      <c r="B101" s="353">
        <f>'Employees Summary'!B102</f>
        <v>0</v>
      </c>
      <c r="C101" s="353">
        <f>'Employees Summary'!C102</f>
        <v>0</v>
      </c>
      <c r="D101" s="354" t="str">
        <f>IF(C101=0,"", IF(A101&gt;0,1-(G101*[1]KPI!$C$3)-(H101*[1]KPI!$C$4),""))</f>
        <v/>
      </c>
      <c r="E101" s="365" t="str">
        <f>IF(OR(C101='Project Follow up - Base'!$D$17,C101='Project Follow up - Base'!$D$38,C101='Project Follow up - Base'!$D$74), IF(SUMIF(B:B,B101,A:A)=0,"", AVERAGEIF(B:B,B101,D:D)),"")</f>
        <v/>
      </c>
      <c r="F101" s="366">
        <f>SUMIF('Project Follow up - Base'!$F$20:$F$102,'Employees KPIs'!C101,'Project Follow up - Base'!$AA$20:$AA$102)</f>
        <v>0</v>
      </c>
      <c r="G101" s="355">
        <f>IF( F101=0,
   0,
   IF(
     F101-
     [1]KPI!$F$3
     &lt;0,0,
     F101-
     [1]KPI!$F$3
    )*
     [1]KPI!$G$3
)</f>
        <v>0</v>
      </c>
      <c r="H101" s="355">
        <f t="shared" ca="1" si="1"/>
        <v>0</v>
      </c>
      <c r="I101" s="356">
        <f ca="1">IF(
COUNTIFS('Project Follow up - Base'!$S$20:$S$96,I$2,'Project Follow up - Base'!$F$20:$F$96,$C101)&lt;= INDEX(List!$Q:$Q,MATCH(I$2,List!$P:$P,0)),
0,
(COUNTIFS('Project Follow up - Base'!$S$20:$S$96,I$2,'Project Follow up - Base'!$F$20:$F$96,$C101)
- INDEX(List!$Q:$Q,MATCH(I$2,List!$P:$P,0)))
* INDEX(List!$R:$R,MATCH(I$2,List!$P:$P,0)))</f>
        <v>0</v>
      </c>
      <c r="J101" s="357">
        <f ca="1">IF(
COUNTIFS('Project Follow up - Base'!$S$20:$S$96,J$2,'Project Follow up - Base'!$F$20:$F$96,$C101)&lt;= INDEX(List!$Q:$Q,MATCH(J$2,List!$P:$P,0)),
0,
(COUNTIFS('Project Follow up - Base'!$S$20:$S$96,J$2,'Project Follow up - Base'!$F$20:$F$96,$C101)
- INDEX(List!$Q:$Q,MATCH(J$2,List!$P:$P,0)))
* INDEX(List!$R:$R,MATCH(J$2,List!$P:$P,0)))</f>
        <v>0</v>
      </c>
      <c r="K101" s="357">
        <f ca="1">IF(
COUNTIFS('Project Follow up - Base'!$S$20:$S$96,K$2,'Project Follow up - Base'!$F$20:$F$96,$C101)&lt;= INDEX(List!$Q:$Q,MATCH(K$2,List!$P:$P,0)),
0,
(COUNTIFS('Project Follow up - Base'!$S$20:$S$96,K$2,'Project Follow up - Base'!$F$20:$F$96,$C101)
- INDEX(List!$Q:$Q,MATCH(K$2,List!$P:$P,0)))
* INDEX(List!$R:$R,MATCH(K$2,List!$P:$P,0)))</f>
        <v>0</v>
      </c>
      <c r="L101" s="357">
        <f ca="1">IF(
COUNTIFS('Project Follow up - Base'!$S$20:$S$96,L$2,'Project Follow up - Base'!$F$20:$F$96,$C101)&lt;= INDEX(List!$Q:$Q,MATCH(L$2,List!$P:$P,0)),
0,
(COUNTIFS('Project Follow up - Base'!$S$20:$S$96,L$2,'Project Follow up - Base'!$F$20:$F$96,$C101)
- INDEX(List!$Q:$Q,MATCH(L$2,List!$P:$P,0)))
* INDEX(List!$R:$R,MATCH(L$2,List!$P:$P,0)))</f>
        <v>0</v>
      </c>
      <c r="M101" s="357">
        <f ca="1">IF(
COUNTIFS('Project Follow up - Base'!$S$20:$S$96,M$2,'Project Follow up - Base'!$F$20:$F$96,$C101)&lt;= INDEX(List!$Q:$Q,MATCH(M$2,List!$P:$P,0)),
0,
(COUNTIFS('Project Follow up - Base'!$S$20:$S$96,M$2,'Project Follow up - Base'!$F$20:$F$96,$C101)
- INDEX(List!$Q:$Q,MATCH(M$2,List!$P:$P,0)))
* INDEX(List!$R:$R,MATCH(M$2,List!$P:$P,0)))</f>
        <v>0</v>
      </c>
      <c r="N101" s="357">
        <f ca="1">IF(
COUNTIFS('Project Follow up - Base'!$S$20:$S$96,N$2,'Project Follow up - Base'!$F$20:$F$96,$C101)&lt;= INDEX(List!$Q:$Q,MATCH(N$2,List!$P:$P,0)),
0,
(COUNTIFS('Project Follow up - Base'!$S$20:$S$96,N$2,'Project Follow up - Base'!$F$20:$F$96,$C101)
- INDEX(List!$Q:$Q,MATCH(N$2,List!$P:$P,0)))
* INDEX(List!$R:$R,MATCH(N$2,List!$P:$P,0)))</f>
        <v>0</v>
      </c>
      <c r="O101" s="357">
        <f ca="1">IF(
COUNTIFS('Project Follow up - Base'!$S$20:$S$96,O$2,'Project Follow up - Base'!$F$20:$F$96,$C101)&lt;= INDEX(List!$Q:$Q,MATCH(O$2,List!$P:$P,0)),
0,
(COUNTIFS('Project Follow up - Base'!$S$20:$S$96,O$2,'Project Follow up - Base'!$F$20:$F$96,$C101)
- INDEX(List!$Q:$Q,MATCH(O$2,List!$P:$P,0)))
* INDEX(List!$R:$R,MATCH(O$2,List!$P:$P,0)))</f>
        <v>0</v>
      </c>
      <c r="P101" s="357">
        <f ca="1">IF(
COUNTIFS('Project Follow up - Base'!$S$20:$S$96,P$2,'Project Follow up - Base'!$F$20:$F$96,$C101)&lt;= INDEX(List!$Q:$Q,MATCH(P$2,List!$P:$P,0)),
0,
(COUNTIFS('Project Follow up - Base'!$S$20:$S$96,P$2,'Project Follow up - Base'!$F$20:$F$96,$C101)
- INDEX(List!$Q:$Q,MATCH(P$2,List!$P:$P,0)))
* INDEX(List!$R:$R,MATCH(P$2,List!$P:$P,0)))</f>
        <v>0</v>
      </c>
      <c r="Q101" s="357">
        <f ca="1">IF(
COUNTIFS('Project Follow up - Base'!$S$20:$S$96,Q$2,'Project Follow up - Base'!$F$20:$F$96,$C101)&lt;= INDEX(List!$Q:$Q,MATCH(Q$2,List!$P:$P,0)),
0,
(COUNTIFS('Project Follow up - Base'!$S$20:$S$96,Q$2,'Project Follow up - Base'!$F$20:$F$96,$C101)
- INDEX(List!$Q:$Q,MATCH(Q$2,List!$P:$P,0)))
* INDEX(List!$R:$R,MATCH(Q$2,List!$P:$P,0)))</f>
        <v>0</v>
      </c>
      <c r="R101" s="357">
        <f ca="1">IF(
COUNTIFS('Project Follow up - Base'!$S$20:$S$96,R$2,'Project Follow up - Base'!$F$20:$F$96,$C101)&lt;= INDEX(List!$Q:$Q,MATCH(R$2,List!$P:$P,0)),
0,
(COUNTIFS('Project Follow up - Base'!$S$20:$S$96,R$2,'Project Follow up - Base'!$F$20:$F$96,$C101)
- INDEX(List!$Q:$Q,MATCH(R$2,List!$P:$P,0)))
* INDEX(List!$R:$R,MATCH(R$2,List!$P:$P,0)))</f>
        <v>0</v>
      </c>
      <c r="S101" s="357">
        <f ca="1">IF(
COUNTIFS('Project Follow up - Base'!$S$20:$S$96,S$2,'Project Follow up - Base'!$F$20:$F$96,$C101)&lt;= INDEX(List!$Q:$Q,MATCH(S$2,List!$P:$P,0)),
0,
(COUNTIFS('Project Follow up - Base'!$S$20:$S$96,S$2,'Project Follow up - Base'!$F$20:$F$96,$C101)
- INDEX(List!$Q:$Q,MATCH(S$2,List!$P:$P,0)))
* INDEX(List!$R:$R,MATCH(S$2,List!$P:$P,0)))</f>
        <v>0</v>
      </c>
      <c r="T101" s="357">
        <f ca="1">IF(
COUNTIFS('Project Follow up - Base'!$S$20:$S$96,T$2,'Project Follow up - Base'!$F$20:$F$96,$C101)&lt;= INDEX(List!$Q:$Q,MATCH(T$2,List!$P:$P,0)),
0,
(COUNTIFS('Project Follow up - Base'!$S$20:$S$96,T$2,'Project Follow up - Base'!$F$20:$F$96,$C101)
- INDEX(List!$Q:$Q,MATCH(T$2,List!$P:$P,0)))
* INDEX(List!$R:$R,MATCH(T$2,List!$P:$P,0)))</f>
        <v>0</v>
      </c>
      <c r="U101" s="357">
        <f ca="1">IF(
COUNTIFS('Project Follow up - Base'!$S$20:$S$96,U$2,'Project Follow up - Base'!$F$20:$F$96,$C101)&lt;= INDEX(List!$Q:$Q,MATCH(U$2,List!$P:$P,0)),
0,
(COUNTIFS('Project Follow up - Base'!$S$20:$S$96,U$2,'Project Follow up - Base'!$F$20:$F$96,$C101)
- INDEX(List!$Q:$Q,MATCH(U$2,List!$P:$P,0)))
* INDEX(List!$R:$R,MATCH(U$2,List!$P:$P,0)))</f>
        <v>0</v>
      </c>
      <c r="V101" s="357">
        <f ca="1">IF(
COUNTIFS('Project Follow up - Base'!$S$20:$S$96,V$2,'Project Follow up - Base'!$F$20:$F$96,$C101)&lt;= INDEX(List!$Q:$Q,MATCH(V$2,List!$P:$P,0)),
0,
(COUNTIFS('Project Follow up - Base'!$S$20:$S$96,V$2,'Project Follow up - Base'!$F$20:$F$96,$C101)
- INDEX(List!$Q:$Q,MATCH(V$2,List!$P:$P,0)))
* INDEX(List!$R:$R,MATCH(V$2,List!$P:$P,0)))</f>
        <v>0</v>
      </c>
      <c r="W101" s="357">
        <f ca="1">IF(
COUNTIFS('Project Follow up - Base'!$S$20:$S$96,W$2,'Project Follow up - Base'!$F$20:$F$96,$C101)&lt;= INDEX(List!$Q:$Q,MATCH(W$2,List!$P:$P,0)),
0,
(COUNTIFS('Project Follow up - Base'!$S$20:$S$96,W$2,'Project Follow up - Base'!$F$20:$F$96,$C101)
- INDEX(List!$Q:$Q,MATCH(W$2,List!$P:$P,0)))
* INDEX(List!$R:$R,MATCH(W$2,List!$P:$P,0)))</f>
        <v>0</v>
      </c>
      <c r="X101" s="357">
        <f ca="1">IF(
COUNTIFS('Project Follow up - Base'!$S$20:$S$96,X$2,'Project Follow up - Base'!$F$20:$F$96,$C101)&lt;= INDEX(List!$Q:$Q,MATCH(X$2,List!$P:$P,0)),
0,
(COUNTIFS('Project Follow up - Base'!$S$20:$S$96,X$2,'Project Follow up - Base'!$F$20:$F$96,$C101)
- INDEX(List!$Q:$Q,MATCH(X$2,List!$P:$P,0)))
* INDEX(List!$R:$R,MATCH(X$2,List!$P:$P,0)))</f>
        <v>0</v>
      </c>
      <c r="Y101" s="357">
        <f ca="1">IF(
COUNTIFS('Project Follow up - Base'!$S$20:$S$96,Y$2,'Project Follow up - Base'!$F$20:$F$96,$C101)&lt;= INDEX(List!$Q:$Q,MATCH(Y$2,List!$P:$P,0)),
0,
(COUNTIFS('Project Follow up - Base'!$S$20:$S$96,Y$2,'Project Follow up - Base'!$F$20:$F$96,$C101)
- INDEX(List!$Q:$Q,MATCH(Y$2,List!$P:$P,0)))
* INDEX(List!$R:$R,MATCH(Y$2,List!$P:$P,0)))</f>
        <v>0</v>
      </c>
      <c r="Z101" s="357">
        <f ca="1">IF(
COUNTIFS('Project Follow up - Base'!$S$20:$S$96,Z$2,'Project Follow up - Base'!$F$20:$F$96,$C101)&lt;= INDEX(List!$Q:$Q,MATCH(Z$2,List!$P:$P,0)),
0,
(COUNTIFS('Project Follow up - Base'!$S$20:$S$96,Z$2,'Project Follow up - Base'!$F$20:$F$96,$C101)
- INDEX(List!$Q:$Q,MATCH(Z$2,List!$P:$P,0)))
* INDEX(List!$R:$R,MATCH(Z$2,List!$P:$P,0)))</f>
        <v>0</v>
      </c>
      <c r="AA101" s="357">
        <f ca="1">IF(
COUNTIFS('Project Follow up - Base'!$S$20:$S$96,AA$2,'Project Follow up - Base'!$F$20:$F$96,$C101)&lt;= INDEX(List!$Q:$Q,MATCH(AA$2,List!$P:$P,0)),
0,
(COUNTIFS('Project Follow up - Base'!$S$20:$S$96,AA$2,'Project Follow up - Base'!$F$20:$F$96,$C101)
- INDEX(List!$Q:$Q,MATCH(AA$2,List!$P:$P,0)))
* INDEX(List!$R:$R,MATCH(AA$2,List!$P:$P,0)))</f>
        <v>0</v>
      </c>
      <c r="AB101" s="357">
        <f ca="1">IF(
COUNTIFS('Project Follow up - Base'!$S$20:$S$96,AB$2,'Project Follow up - Base'!$F$20:$F$96,$C101)&lt;= INDEX(List!$Q:$Q,MATCH(AB$2,List!$P:$P,0)),
0,
(COUNTIFS('Project Follow up - Base'!$S$20:$S$96,AB$2,'Project Follow up - Base'!$F$20:$F$96,$C101)
- INDEX(List!$Q:$Q,MATCH(AB$2,List!$P:$P,0)))
* INDEX(List!$R:$R,MATCH(AB$2,List!$P:$P,0)))</f>
        <v>0</v>
      </c>
      <c r="AC101" s="357">
        <f ca="1">IF(
COUNTIFS('Project Follow up - Base'!$S$20:$S$96,AC$2,'Project Follow up - Base'!$F$20:$F$96,$C101)&lt;= INDEX(List!$Q:$Q,MATCH(AC$2,List!$P:$P,0)),
0,
(COUNTIFS('Project Follow up - Base'!$S$20:$S$96,AC$2,'Project Follow up - Base'!$F$20:$F$96,$C101)
- INDEX(List!$Q:$Q,MATCH(AC$2,List!$P:$P,0)))
* INDEX(List!$R:$R,MATCH(AC$2,List!$P:$P,0)))</f>
        <v>0</v>
      </c>
      <c r="AD101" s="357">
        <f ca="1">IF(
COUNTIFS('Project Follow up - Base'!$S$20:$S$96,AD$2,'Project Follow up - Base'!$F$20:$F$96,$C101)&lt;= INDEX(List!$Q:$Q,MATCH(AD$2,List!$P:$P,0)),
0,
(COUNTIFS('Project Follow up - Base'!$S$20:$S$96,AD$2,'Project Follow up - Base'!$F$20:$F$96,$C101)
- INDEX(List!$Q:$Q,MATCH(AD$2,List!$P:$P,0)))
* INDEX(List!$R:$R,MATCH(AD$2,List!$P:$P,0)))</f>
        <v>0</v>
      </c>
      <c r="AE101" s="357">
        <f ca="1">IF(
COUNTIFS('Project Follow up - Base'!$S$20:$S$96,AE$2,'Project Follow up - Base'!$F$20:$F$96,$C101)&lt;= INDEX(List!$Q:$Q,MATCH(AE$2,List!$P:$P,0)),
0,
(COUNTIFS('Project Follow up - Base'!$S$20:$S$96,AE$2,'Project Follow up - Base'!$F$20:$F$96,$C101)
- INDEX(List!$Q:$Q,MATCH(AE$2,List!$P:$P,0)))
* INDEX(List!$R:$R,MATCH(AE$2,List!$P:$P,0)))</f>
        <v>0</v>
      </c>
      <c r="AF101" s="357">
        <f ca="1">IF(
COUNTIFS('Project Follow up - Base'!$S$20:$S$96,AF$2,'Project Follow up - Base'!$F$20:$F$96,$C101)&lt;= INDEX(List!$Q:$Q,MATCH(AF$2,List!$P:$P,0)),
0,
(COUNTIFS('Project Follow up - Base'!$S$20:$S$96,AF$2,'Project Follow up - Base'!$F$20:$F$96,$C101)
- INDEX(List!$Q:$Q,MATCH(AF$2,List!$P:$P,0)))
* INDEX(List!$R:$R,MATCH(AF$2,List!$P:$P,0)))</f>
        <v>0</v>
      </c>
      <c r="AG101" s="357">
        <f ca="1">IF(
COUNTIFS('Project Follow up - Base'!$S$20:$S$96,AG$2,'Project Follow up - Base'!$F$20:$F$96,$C101)&lt;= INDEX(List!$Q:$Q,MATCH(AG$2,List!$P:$P,0)),
0,
(COUNTIFS('Project Follow up - Base'!$S$20:$S$96,AG$2,'Project Follow up - Base'!$F$20:$F$96,$C101)
- INDEX(List!$Q:$Q,MATCH(AG$2,List!$P:$P,0)))
* INDEX(List!$R:$R,MATCH(AG$2,List!$P:$P,0)))</f>
        <v>0</v>
      </c>
      <c r="AH101" s="357">
        <f ca="1">IF(
COUNTIFS('Project Follow up - Base'!$S$20:$S$96,AH$2,'Project Follow up - Base'!$F$20:$F$96,$C101)&lt;= INDEX(List!$Q:$Q,MATCH(AH$2,List!$P:$P,0)),
0,
(COUNTIFS('Project Follow up - Base'!$S$20:$S$96,AH$2,'Project Follow up - Base'!$F$20:$F$96,$C101)
- INDEX(List!$Q:$Q,MATCH(AH$2,List!$P:$P,0)))
* INDEX(List!$R:$R,MATCH(AH$2,List!$P:$P,0)))</f>
        <v>0</v>
      </c>
      <c r="AI101" s="357">
        <f ca="1">IF(
COUNTIFS('Project Follow up - Base'!$S$20:$S$96,AI$2,'Project Follow up - Base'!$F$20:$F$96,$C101)&lt;= INDEX(List!$Q:$Q,MATCH(AI$2,List!$P:$P,0)),
0,
(COUNTIFS('Project Follow up - Base'!$S$20:$S$96,AI$2,'Project Follow up - Base'!$F$20:$F$96,$C101)
- INDEX(List!$Q:$Q,MATCH(AI$2,List!$P:$P,0)))
* INDEX(List!$R:$R,MATCH(AI$2,List!$P:$P,0)))</f>
        <v>0</v>
      </c>
      <c r="AJ101" s="357">
        <f ca="1">IF(
COUNTIFS('Project Follow up - Base'!$S$20:$S$96,AJ$2,'Project Follow up - Base'!$F$20:$F$96,$C101)&lt;= INDEX(List!$Q:$Q,MATCH(AJ$2,List!$P:$P,0)),
0,
(COUNTIFS('Project Follow up - Base'!$S$20:$S$96,AJ$2,'Project Follow up - Base'!$F$20:$F$96,$C101)
- INDEX(List!$Q:$Q,MATCH(AJ$2,List!$P:$P,0)))
* INDEX(List!$R:$R,MATCH(AJ$2,List!$P:$P,0)))</f>
        <v>0</v>
      </c>
      <c r="AK101" s="357">
        <f ca="1">IF(
COUNTIFS('Project Follow up - Base'!$S$20:$S$96,AK$2,'Project Follow up - Base'!$F$20:$F$96,$C101)&lt;= INDEX(List!$Q:$Q,MATCH(AK$2,List!$P:$P,0)),
0,
(COUNTIFS('Project Follow up - Base'!$S$20:$S$96,AK$2,'Project Follow up - Base'!$F$20:$F$96,$C101)
- INDEX(List!$Q:$Q,MATCH(AK$2,List!$P:$P,0)))
* INDEX(List!$R:$R,MATCH(AK$2,List!$P:$P,0)))</f>
        <v>0</v>
      </c>
      <c r="AL101" s="357">
        <f ca="1">IF(
COUNTIFS('Project Follow up - Base'!$S$20:$S$96,AL$2,'Project Follow up - Base'!$F$20:$F$96,$C101)&lt;= INDEX(List!$Q:$Q,MATCH(AL$2,List!$P:$P,0)),
0,
(COUNTIFS('Project Follow up - Base'!$S$20:$S$96,AL$2,'Project Follow up - Base'!$F$20:$F$96,$C101)
- INDEX(List!$Q:$Q,MATCH(AL$2,List!$P:$P,0)))
* INDEX(List!$R:$R,MATCH(AL$2,List!$P:$P,0)))</f>
        <v>0</v>
      </c>
      <c r="AM101" s="357">
        <f ca="1">IF(
COUNTIFS('Project Follow up - Base'!$S$20:$S$96,AM$2,'Project Follow up - Base'!$F$20:$F$96,$C101)&lt;= INDEX(List!$Q:$Q,MATCH(AM$2,List!$P:$P,0)),
0,
(COUNTIFS('Project Follow up - Base'!$S$20:$S$96,AM$2,'Project Follow up - Base'!$F$20:$F$96,$C101)
- INDEX(List!$Q:$Q,MATCH(AM$2,List!$P:$P,0)))
* INDEX(List!$R:$R,MATCH(AM$2,List!$P:$P,0)))</f>
        <v>0</v>
      </c>
      <c r="AN101" s="357">
        <f ca="1">IF(
COUNTIFS('Project Follow up - Base'!$S$20:$S$96,AN$2,'Project Follow up - Base'!$F$20:$F$96,$C101)&lt;= INDEX(List!$Q:$Q,MATCH(AN$2,List!$P:$P,0)),
0,
(COUNTIFS('Project Follow up - Base'!$S$20:$S$96,AN$2,'Project Follow up - Base'!$F$20:$F$96,$C101)
- INDEX(List!$Q:$Q,MATCH(AN$2,List!$P:$P,0)))
* INDEX(List!$R:$R,MATCH(AN$2,List!$P:$P,0)))</f>
        <v>0</v>
      </c>
      <c r="AO101" s="357">
        <f ca="1">IF(
COUNTIFS('Project Follow up - Base'!$S$20:$S$96,AO$2,'Project Follow up - Base'!$F$20:$F$96,$C101)&lt;= INDEX(List!$Q:$Q,MATCH(AO$2,List!$P:$P,0)),
0,
(COUNTIFS('Project Follow up - Base'!$S$20:$S$96,AO$2,'Project Follow up - Base'!$F$20:$F$96,$C101)
- INDEX(List!$Q:$Q,MATCH(AO$2,List!$P:$P,0)))
* INDEX(List!$R:$R,MATCH(AO$2,List!$P:$P,0)))</f>
        <v>0</v>
      </c>
      <c r="AP101" s="357">
        <f ca="1">IF(
COUNTIFS('Project Follow up - Base'!$S$20:$S$96,AP$2,'Project Follow up - Base'!$F$20:$F$96,$C101)&lt;= INDEX(List!$Q:$Q,MATCH(AP$2,List!$P:$P,0)),
0,
(COUNTIFS('Project Follow up - Base'!$S$20:$S$96,AP$2,'Project Follow up - Base'!$F$20:$F$96,$C101)
- INDEX(List!$Q:$Q,MATCH(AP$2,List!$P:$P,0)))
* INDEX(List!$R:$R,MATCH(AP$2,List!$P:$P,0)))</f>
        <v>0</v>
      </c>
      <c r="AQ101" s="357">
        <f ca="1">IF(
COUNTIFS('Project Follow up - Base'!$S$20:$S$96,AQ$2,'Project Follow up - Base'!$F$20:$F$96,$C101)&lt;= INDEX(List!$Q:$Q,MATCH(AQ$2,List!$P:$P,0)),
0,
(COUNTIFS('Project Follow up - Base'!$S$20:$S$96,AQ$2,'Project Follow up - Base'!$F$20:$F$96,$C101)
- INDEX(List!$Q:$Q,MATCH(AQ$2,List!$P:$P,0)))
* INDEX(List!$R:$R,MATCH(AQ$2,List!$P:$P,0)))</f>
        <v>0</v>
      </c>
      <c r="AR101" s="357">
        <f ca="1">IF(
COUNTIFS('Project Follow up - Base'!$S$20:$S$96,AR$2,'Project Follow up - Base'!$F$20:$F$96,$C101)&lt;= INDEX(List!$Q:$Q,MATCH(AR$2,List!$P:$P,0)),
0,
(COUNTIFS('Project Follow up - Base'!$S$20:$S$96,AR$2,'Project Follow up - Base'!$F$20:$F$96,$C101)
- INDEX(List!$Q:$Q,MATCH(AR$2,List!$P:$P,0)))
* INDEX(List!$R:$R,MATCH(AR$2,List!$P:$P,0)))</f>
        <v>0</v>
      </c>
      <c r="AS101" s="357">
        <f ca="1">IF(
COUNTIFS('Project Follow up - Base'!$S$20:$S$96,AS$2,'Project Follow up - Base'!$F$20:$F$96,$C101)&lt;= INDEX(List!$Q:$Q,MATCH(AS$2,List!$P:$P,0)),
0,
(COUNTIFS('Project Follow up - Base'!$S$20:$S$96,AS$2,'Project Follow up - Base'!$F$20:$F$96,$C101)
- INDEX(List!$Q:$Q,MATCH(AS$2,List!$P:$P,0)))
* INDEX(List!$R:$R,MATCH(AS$2,List!$P:$P,0)))</f>
        <v>0</v>
      </c>
      <c r="AT101" s="357">
        <f ca="1">IF(
COUNTIFS('Project Follow up - Base'!$S$20:$S$96,AT$2,'Project Follow up - Base'!$F$20:$F$96,$C101)&lt;= INDEX(List!$Q:$Q,MATCH(AT$2,List!$P:$P,0)),
0,
(COUNTIFS('Project Follow up - Base'!$S$20:$S$96,AT$2,'Project Follow up - Base'!$F$20:$F$96,$C101)
- INDEX(List!$Q:$Q,MATCH(AT$2,List!$P:$P,0)))
* INDEX(List!$R:$R,MATCH(AT$2,List!$P:$P,0)))</f>
        <v>0</v>
      </c>
      <c r="AU101" s="357">
        <f ca="1">IF(
COUNTIFS('Project Follow up - Base'!$S$20:$S$96,AU$2,'Project Follow up - Base'!$F$20:$F$96,$C101)&lt;= INDEX(List!$Q:$Q,MATCH(AU$2,List!$P:$P,0)),
0,
(COUNTIFS('Project Follow up - Base'!$S$20:$S$96,AU$2,'Project Follow up - Base'!$F$20:$F$96,$C101)
- INDEX(List!$Q:$Q,MATCH(AU$2,List!$P:$P,0)))
* INDEX(List!$R:$R,MATCH(AU$2,List!$P:$P,0)))</f>
        <v>0</v>
      </c>
      <c r="AV101" s="357">
        <f ca="1">IF(
COUNTIFS('Project Follow up - Base'!$S$20:$S$96,AV$2,'Project Follow up - Base'!$F$20:$F$96,$C101)&lt;= INDEX(List!$Q:$Q,MATCH(AV$2,List!$P:$P,0)),
0,
(COUNTIFS('Project Follow up - Base'!$S$20:$S$96,AV$2,'Project Follow up - Base'!$F$20:$F$96,$C101)
- INDEX(List!$Q:$Q,MATCH(AV$2,List!$P:$P,0)))
* INDEX(List!$R:$R,MATCH(AV$2,List!$P:$P,0)))</f>
        <v>0</v>
      </c>
      <c r="AW101" s="357">
        <f ca="1">IF(
COUNTIFS('Project Follow up - Base'!$S$20:$S$96,AW$2,'Project Follow up - Base'!$F$20:$F$96,$C101)&lt;= INDEX(List!$Q:$Q,MATCH(AW$2,List!$P:$P,0)),
0,
(COUNTIFS('Project Follow up - Base'!$S$20:$S$96,AW$2,'Project Follow up - Base'!$F$20:$F$96,$C101)
- INDEX(List!$Q:$Q,MATCH(AW$2,List!$P:$P,0)))
* INDEX(List!$R:$R,MATCH(AW$2,List!$P:$P,0)))</f>
        <v>0</v>
      </c>
      <c r="AX101" s="357">
        <f ca="1">IF(
COUNTIFS('Project Follow up - Base'!$S$20:$S$96,AX$2,'Project Follow up - Base'!$F$20:$F$96,$C101)&lt;= INDEX(List!$Q:$Q,MATCH(AX$2,List!$P:$P,0)),
0,
(COUNTIFS('Project Follow up - Base'!$S$20:$S$96,AX$2,'Project Follow up - Base'!$F$20:$F$96,$C101)
- INDEX(List!$Q:$Q,MATCH(AX$2,List!$P:$P,0)))
* INDEX(List!$R:$R,MATCH(AX$2,List!$P:$P,0)))</f>
        <v>0</v>
      </c>
      <c r="AY101" s="357">
        <f ca="1">IF(
COUNTIFS('Project Follow up - Base'!$S$20:$S$96,AY$2,'Project Follow up - Base'!$F$20:$F$96,$C101)&lt;= INDEX(List!$Q:$Q,MATCH(AY$2,List!$P:$P,0)),
0,
(COUNTIFS('Project Follow up - Base'!$S$20:$S$96,AY$2,'Project Follow up - Base'!$F$20:$F$96,$C101)
- INDEX(List!$Q:$Q,MATCH(AY$2,List!$P:$P,0)))
* INDEX(List!$R:$R,MATCH(AY$2,List!$P:$P,0)))</f>
        <v>0</v>
      </c>
      <c r="AZ101" s="357">
        <f ca="1">IF(
COUNTIFS('Project Follow up - Base'!$S$20:$S$96,AZ$2,'Project Follow up - Base'!$F$20:$F$96,$C101)&lt;= INDEX(List!$Q:$Q,MATCH(AZ$2,List!$P:$P,0)),
0,
(COUNTIFS('Project Follow up - Base'!$S$20:$S$96,AZ$2,'Project Follow up - Base'!$F$20:$F$96,$C101)
- INDEX(List!$Q:$Q,MATCH(AZ$2,List!$P:$P,0)))
* INDEX(List!$R:$R,MATCH(AZ$2,List!$P:$P,0)))</f>
        <v>0</v>
      </c>
      <c r="BA101" s="357">
        <f ca="1">IF(
COUNTIFS('Project Follow up - Base'!$S$20:$S$96,BA$2,'Project Follow up - Base'!$F$20:$F$96,$C101)&lt;= INDEX(List!$Q:$Q,MATCH(BA$2,List!$P:$P,0)),
0,
(COUNTIFS('Project Follow up - Base'!$S$20:$S$96,BA$2,'Project Follow up - Base'!$F$20:$F$96,$C101)
- INDEX(List!$Q:$Q,MATCH(BA$2,List!$P:$P,0)))
* INDEX(List!$R:$R,MATCH(BA$2,List!$P:$P,0)))</f>
        <v>0</v>
      </c>
      <c r="BB101" s="357">
        <f ca="1">IF(
COUNTIFS('Project Follow up - Base'!$S$20:$S$96,BB$2,'Project Follow up - Base'!$F$20:$F$96,$C101)&lt;= INDEX(List!$Q:$Q,MATCH(BB$2,List!$P:$P,0)),
0,
(COUNTIFS('Project Follow up - Base'!$S$20:$S$96,BB$2,'Project Follow up - Base'!$F$20:$F$96,$C101)
- INDEX(List!$Q:$Q,MATCH(BB$2,List!$P:$P,0)))
* INDEX(List!$R:$R,MATCH(BB$2,List!$P:$P,0)))</f>
        <v>0</v>
      </c>
      <c r="BC101" s="357">
        <f ca="1">IF(
COUNTIFS('Project Follow up - Base'!$S$20:$S$96,BC$2,'Project Follow up - Base'!$F$20:$F$96,$C101)&lt;= INDEX(List!$Q:$Q,MATCH(BC$2,List!$P:$P,0)),
0,
(COUNTIFS('Project Follow up - Base'!$S$20:$S$96,BC$2,'Project Follow up - Base'!$F$20:$F$96,$C101)
- INDEX(List!$Q:$Q,MATCH(BC$2,List!$P:$P,0)))
* INDEX(List!$R:$R,MATCH(BC$2,List!$P:$P,0)))</f>
        <v>0</v>
      </c>
      <c r="BD101" s="357">
        <f ca="1">IF(
COUNTIFS('Project Follow up - Base'!$S$20:$S$96,BD$2,'Project Follow up - Base'!$F$20:$F$96,$C101)&lt;= INDEX(List!$Q:$Q,MATCH(BD$2,List!$P:$P,0)),
0,
(COUNTIFS('Project Follow up - Base'!$S$20:$S$96,BD$2,'Project Follow up - Base'!$F$20:$F$96,$C101)
- INDEX(List!$Q:$Q,MATCH(BD$2,List!$P:$P,0)))
* INDEX(List!$R:$R,MATCH(BD$2,List!$P:$P,0)))</f>
        <v>0</v>
      </c>
      <c r="BE101" s="357">
        <f ca="1">IF(
COUNTIFS('Project Follow up - Base'!$S$20:$S$96,BE$2,'Project Follow up - Base'!$F$20:$F$96,$C101)&lt;= INDEX(List!$Q:$Q,MATCH(BE$2,List!$P:$P,0)),
0,
(COUNTIFS('Project Follow up - Base'!$S$20:$S$96,BE$2,'Project Follow up - Base'!$F$20:$F$96,$C101)
- INDEX(List!$Q:$Q,MATCH(BE$2,List!$P:$P,0)))
* INDEX(List!$R:$R,MATCH(BE$2,List!$P:$P,0)))</f>
        <v>0</v>
      </c>
      <c r="BF101" s="357">
        <f ca="1">IF(
COUNTIFS('Project Follow up - Base'!$S$20:$S$96,BF$2,'Project Follow up - Base'!$F$20:$F$96,$C101)&lt;= INDEX(List!$Q:$Q,MATCH(BF$2,List!$P:$P,0)),
0,
(COUNTIFS('Project Follow up - Base'!$S$20:$S$96,BF$2,'Project Follow up - Base'!$F$20:$F$96,$C101)
- INDEX(List!$Q:$Q,MATCH(BF$2,List!$P:$P,0)))
* INDEX(List!$R:$R,MATCH(BF$2,List!$P:$P,0)))</f>
        <v>0</v>
      </c>
      <c r="BG101" s="357">
        <f ca="1">IF(
COUNTIFS('Project Follow up - Base'!$S$20:$S$96,BG$2,'Project Follow up - Base'!$F$20:$F$96,$C101)&lt;= INDEX(List!$Q:$Q,MATCH(BG$2,List!$P:$P,0)),
0,
(COUNTIFS('Project Follow up - Base'!$S$20:$S$96,BG$2,'Project Follow up - Base'!$F$20:$F$96,$C101)
- INDEX(List!$Q:$Q,MATCH(BG$2,List!$P:$P,0)))
* INDEX(List!$R:$R,MATCH(BG$2,List!$P:$P,0)))</f>
        <v>0</v>
      </c>
      <c r="BH101" s="357">
        <f ca="1">IF(
COUNTIFS('Project Follow up - Base'!$S$20:$S$96,BH$2,'Project Follow up - Base'!$F$20:$F$96,$C101)&lt;= INDEX(List!$Q:$Q,MATCH(BH$2,List!$P:$P,0)),
0,
(COUNTIFS('Project Follow up - Base'!$S$20:$S$96,BH$2,'Project Follow up - Base'!$F$20:$F$96,$C101)
- INDEX(List!$Q:$Q,MATCH(BH$2,List!$P:$P,0)))
* INDEX(List!$R:$R,MATCH(BH$2,List!$P:$P,0)))</f>
        <v>0</v>
      </c>
      <c r="BI101" s="357">
        <f ca="1">IF(
COUNTIFS('Project Follow up - Base'!$S$20:$S$96,BI$2,'Project Follow up - Base'!$F$20:$F$96,$C101)&lt;= INDEX(List!$Q:$Q,MATCH(BI$2,List!$P:$P,0)),
0,
(COUNTIFS('Project Follow up - Base'!$S$20:$S$96,BI$2,'Project Follow up - Base'!$F$20:$F$96,$C101)
- INDEX(List!$Q:$Q,MATCH(BI$2,List!$P:$P,0)))
* INDEX(List!$R:$R,MATCH(BI$2,List!$P:$P,0)))</f>
        <v>0</v>
      </c>
      <c r="BJ101" s="357">
        <f ca="1">IF(
COUNTIFS('Project Follow up - Base'!$S$20:$S$96,BJ$2,'Project Follow up - Base'!$F$20:$F$96,$C101)&lt;= INDEX(List!$Q:$Q,MATCH(BJ$2,List!$P:$P,0)),
0,
(COUNTIFS('Project Follow up - Base'!$S$20:$S$96,BJ$2,'Project Follow up - Base'!$F$20:$F$96,$C101)
- INDEX(List!$Q:$Q,MATCH(BJ$2,List!$P:$P,0)))
* INDEX(List!$R:$R,MATCH(BJ$2,List!$P:$P,0)))</f>
        <v>0</v>
      </c>
      <c r="BK101" s="357">
        <f ca="1">IF(
COUNTIFS('Project Follow up - Base'!$S$20:$S$96,BK$2,'Project Follow up - Base'!$F$20:$F$96,$C101)&lt;= INDEX(List!$Q:$Q,MATCH(BK$2,List!$P:$P,0)),
0,
(COUNTIFS('Project Follow up - Base'!$S$20:$S$96,BK$2,'Project Follow up - Base'!$F$20:$F$96,$C101)
- INDEX(List!$Q:$Q,MATCH(BK$2,List!$P:$P,0)))
* INDEX(List!$R:$R,MATCH(BK$2,List!$P:$P,0)))</f>
        <v>0</v>
      </c>
      <c r="BL101" s="357">
        <f ca="1">IF(
COUNTIFS('Project Follow up - Base'!$S$20:$S$96,BL$2,'Project Follow up - Base'!$F$20:$F$96,$C101)&lt;= INDEX(List!$Q:$Q,MATCH(BL$2,List!$P:$P,0)),
0,
(COUNTIFS('Project Follow up - Base'!$S$20:$S$96,BL$2,'Project Follow up - Base'!$F$20:$F$96,$C101)
- INDEX(List!$Q:$Q,MATCH(BL$2,List!$P:$P,0)))
* INDEX(List!$R:$R,MATCH(BL$2,List!$P:$P,0)))</f>
        <v>0</v>
      </c>
      <c r="BM101" s="357">
        <f ca="1">IF(
COUNTIFS('Project Follow up - Base'!$S$20:$S$96,BM$2,'Project Follow up - Base'!$F$20:$F$96,$C101)&lt;= INDEX(List!$Q:$Q,MATCH(BM$2,List!$P:$P,0)),
0,
(COUNTIFS('Project Follow up - Base'!$S$20:$S$96,BM$2,'Project Follow up - Base'!$F$20:$F$96,$C101)
- INDEX(List!$Q:$Q,MATCH(BM$2,List!$P:$P,0)))
* INDEX(List!$R:$R,MATCH(BM$2,List!$P:$P,0)))</f>
        <v>0</v>
      </c>
      <c r="BN101" s="357">
        <f ca="1">IF(
COUNTIFS('Project Follow up - Base'!$S$20:$S$96,BN$2,'Project Follow up - Base'!$F$20:$F$96,$C101)&lt;= INDEX(List!$Q:$Q,MATCH(BN$2,List!$P:$P,0)),
0,
(COUNTIFS('Project Follow up - Base'!$S$20:$S$96,BN$2,'Project Follow up - Base'!$F$20:$F$96,$C101)
- INDEX(List!$Q:$Q,MATCH(BN$2,List!$P:$P,0)))
* INDEX(List!$R:$R,MATCH(BN$2,List!$P:$P,0)))</f>
        <v>0</v>
      </c>
      <c r="BO101" s="357">
        <f ca="1">IF(
COUNTIFS('Project Follow up - Base'!$S$20:$S$96,BO$2,'Project Follow up - Base'!$F$20:$F$96,$C101)&lt;= INDEX(List!$Q:$Q,MATCH(BO$2,List!$P:$P,0)),
0,
(COUNTIFS('Project Follow up - Base'!$S$20:$S$96,BO$2,'Project Follow up - Base'!$F$20:$F$96,$C101)
- INDEX(List!$Q:$Q,MATCH(BO$2,List!$P:$P,0)))
* INDEX(List!$R:$R,MATCH(BO$2,List!$P:$P,0)))</f>
        <v>0</v>
      </c>
      <c r="BP101" s="357">
        <f ca="1">IF(
COUNTIFS('Project Follow up - Base'!$S$20:$S$96,BP$2,'Project Follow up - Base'!$F$20:$F$96,$C101)&lt;= INDEX(List!$Q:$Q,MATCH(BP$2,List!$P:$P,0)),
0,
(COUNTIFS('Project Follow up - Base'!$S$20:$S$96,BP$2,'Project Follow up - Base'!$F$20:$F$96,$C101)
- INDEX(List!$Q:$Q,MATCH(BP$2,List!$P:$P,0)))
* INDEX(List!$R:$R,MATCH(BP$2,List!$P:$P,0)))</f>
        <v>0</v>
      </c>
      <c r="BQ101" s="357">
        <f ca="1">IF(
COUNTIFS('Project Follow up - Base'!$S$20:$S$96,BQ$2,'Project Follow up - Base'!$F$20:$F$96,$C101)&lt;= INDEX(List!$Q:$Q,MATCH(BQ$2,List!$P:$P,0)),
0,
(COUNTIFS('Project Follow up - Base'!$S$20:$S$96,BQ$2,'Project Follow up - Base'!$F$20:$F$96,$C101)
- INDEX(List!$Q:$Q,MATCH(BQ$2,List!$P:$P,0)))
* INDEX(List!$R:$R,MATCH(BQ$2,List!$P:$P,0)))</f>
        <v>0</v>
      </c>
      <c r="BR101" s="357">
        <f ca="1">IF(
COUNTIFS('Project Follow up - Base'!$S$20:$S$96,BR$2,'Project Follow up - Base'!$F$20:$F$96,$C101)&lt;= INDEX(List!$Q:$Q,MATCH(BR$2,List!$P:$P,0)),
0,
(COUNTIFS('Project Follow up - Base'!$S$20:$S$96,BR$2,'Project Follow up - Base'!$F$20:$F$96,$C101)
- INDEX(List!$Q:$Q,MATCH(BR$2,List!$P:$P,0)))
* INDEX(List!$R:$R,MATCH(BR$2,List!$P:$P,0)))</f>
        <v>0</v>
      </c>
      <c r="BS101" s="357">
        <f ca="1">IF(
COUNTIFS('Project Follow up - Base'!$S$20:$S$96,BS$2,'Project Follow up - Base'!$F$20:$F$96,$C101)&lt;= INDEX(List!$Q:$Q,MATCH(BS$2,List!$P:$P,0)),
0,
(COUNTIFS('Project Follow up - Base'!$S$20:$S$96,BS$2,'Project Follow up - Base'!$F$20:$F$96,$C101)
- INDEX(List!$Q:$Q,MATCH(BS$2,List!$P:$P,0)))
* INDEX(List!$R:$R,MATCH(BS$2,List!$P:$P,0)))</f>
        <v>0</v>
      </c>
      <c r="BT101" s="357">
        <f ca="1">IF(
COUNTIFS('Project Follow up - Base'!$S$20:$S$96,BT$2,'Project Follow up - Base'!$F$20:$F$96,$C101)&lt;= INDEX(List!$Q:$Q,MATCH(BT$2,List!$P:$P,0)),
0,
(COUNTIFS('Project Follow up - Base'!$S$20:$S$96,BT$2,'Project Follow up - Base'!$F$20:$F$96,$C101)
- INDEX(List!$Q:$Q,MATCH(BT$2,List!$P:$P,0)))
* INDEX(List!$R:$R,MATCH(BT$2,List!$P:$P,0)))</f>
        <v>0</v>
      </c>
      <c r="BU101" s="357">
        <f ca="1">IF(
COUNTIFS('Project Follow up - Base'!$S$20:$S$96,BU$2,'Project Follow up - Base'!$F$20:$F$96,$C101)&lt;= INDEX(List!$Q:$Q,MATCH(BU$2,List!$P:$P,0)),
0,
(COUNTIFS('Project Follow up - Base'!$S$20:$S$96,BU$2,'Project Follow up - Base'!$F$20:$F$96,$C101)
- INDEX(List!$Q:$Q,MATCH(BU$2,List!$P:$P,0)))
* INDEX(List!$R:$R,MATCH(BU$2,List!$P:$P,0)))</f>
        <v>0</v>
      </c>
      <c r="BV101" s="357">
        <f ca="1">IF(
COUNTIFS('Project Follow up - Base'!$S$20:$S$96,BV$2,'Project Follow up - Base'!$F$20:$F$96,$C101)&lt;= INDEX(List!$Q:$Q,MATCH(BV$2,List!$P:$P,0)),
0,
(COUNTIFS('Project Follow up - Base'!$S$20:$S$96,BV$2,'Project Follow up - Base'!$F$20:$F$96,$C101)
- INDEX(List!$Q:$Q,MATCH(BV$2,List!$P:$P,0)))
* INDEX(List!$R:$R,MATCH(BV$2,List!$P:$P,0)))</f>
        <v>0</v>
      </c>
      <c r="BW101" s="357">
        <f ca="1">IF(
COUNTIFS('Project Follow up - Base'!$S$20:$S$96,BW$2,'Project Follow up - Base'!$F$20:$F$96,$C101)&lt;= INDEX(List!$Q:$Q,MATCH(BW$2,List!$P:$P,0)),
0,
(COUNTIFS('Project Follow up - Base'!$S$20:$S$96,BW$2,'Project Follow up - Base'!$F$20:$F$96,$C101)
- INDEX(List!$Q:$Q,MATCH(BW$2,List!$P:$P,0)))
* INDEX(List!$R:$R,MATCH(BW$2,List!$P:$P,0)))</f>
        <v>0</v>
      </c>
      <c r="BX101" s="357">
        <f ca="1">IF(
COUNTIFS('Project Follow up - Base'!$S$20:$S$96,BX$2,'Project Follow up - Base'!$F$20:$F$96,$C101)&lt;= INDEX(List!$Q:$Q,MATCH(BX$2,List!$P:$P,0)),
0,
(COUNTIFS('Project Follow up - Base'!$S$20:$S$96,BX$2,'Project Follow up - Base'!$F$20:$F$96,$C101)
- INDEX(List!$Q:$Q,MATCH(BX$2,List!$P:$P,0)))
* INDEX(List!$R:$R,MATCH(BX$2,List!$P:$P,0)))</f>
        <v>0</v>
      </c>
      <c r="BY101" s="357">
        <f ca="1">IF(
COUNTIFS('Project Follow up - Base'!$S$20:$S$96,BY$2,'Project Follow up - Base'!$F$20:$F$96,$C101)&lt;= INDEX(List!$Q:$Q,MATCH(BY$2,List!$P:$P,0)),
0,
(COUNTIFS('Project Follow up - Base'!$S$20:$S$96,BY$2,'Project Follow up - Base'!$F$20:$F$96,$C101)
- INDEX(List!$Q:$Q,MATCH(BY$2,List!$P:$P,0)))
* INDEX(List!$R:$R,MATCH(BY$2,List!$P:$P,0)))</f>
        <v>0</v>
      </c>
      <c r="BZ101" s="357">
        <f ca="1">IF(
COUNTIFS('Project Follow up - Base'!$S$20:$S$96,BZ$2,'Project Follow up - Base'!$F$20:$F$96,$C101)&lt;= INDEX(List!$Q:$Q,MATCH(BZ$2,List!$P:$P,0)),
0,
(COUNTIFS('Project Follow up - Base'!$S$20:$S$96,BZ$2,'Project Follow up - Base'!$F$20:$F$96,$C101)
- INDEX(List!$Q:$Q,MATCH(BZ$2,List!$P:$P,0)))
* INDEX(List!$R:$R,MATCH(BZ$2,List!$P:$P,0)))</f>
        <v>0</v>
      </c>
      <c r="CA101" s="357">
        <f ca="1">IF(
COUNTIFS('Project Follow up - Base'!$S$20:$S$96,CA$2,'Project Follow up - Base'!$F$20:$F$96,$C101)&lt;= INDEX(List!$Q:$Q,MATCH(CA$2,List!$P:$P,0)),
0,
(COUNTIFS('Project Follow up - Base'!$S$20:$S$96,CA$2,'Project Follow up - Base'!$F$20:$F$96,$C101)
- INDEX(List!$Q:$Q,MATCH(CA$2,List!$P:$P,0)))
* INDEX(List!$R:$R,MATCH(CA$2,List!$P:$P,0)))</f>
        <v>0</v>
      </c>
      <c r="CB101" s="357">
        <f ca="1">IF(
COUNTIFS('Project Follow up - Base'!$S$20:$S$96,CB$2,'Project Follow up - Base'!$F$20:$F$96,$C101)&lt;= INDEX(List!$Q:$Q,MATCH(CB$2,List!$P:$P,0)),
0,
(COUNTIFS('Project Follow up - Base'!$S$20:$S$96,CB$2,'Project Follow up - Base'!$F$20:$F$96,$C101)
- INDEX(List!$Q:$Q,MATCH(CB$2,List!$P:$P,0)))
* INDEX(List!$R:$R,MATCH(CB$2,List!$P:$P,0)))</f>
        <v>0</v>
      </c>
      <c r="CC101" s="357">
        <f ca="1">IF(
COUNTIFS('Project Follow up - Base'!$S$20:$S$96,CC$2,'Project Follow up - Base'!$F$20:$F$96,$C101)&lt;= INDEX(List!$Q:$Q,MATCH(CC$2,List!$P:$P,0)),
0,
(COUNTIFS('Project Follow up - Base'!$S$20:$S$96,CC$2,'Project Follow up - Base'!$F$20:$F$96,$C101)
- INDEX(List!$Q:$Q,MATCH(CC$2,List!$P:$P,0)))
* INDEX(List!$R:$R,MATCH(CC$2,List!$P:$P,0)))</f>
        <v>0</v>
      </c>
      <c r="CD101" s="357">
        <f ca="1">IF(
COUNTIFS('Project Follow up - Base'!$S$20:$S$96,CD$2,'Project Follow up - Base'!$F$20:$F$96,$C101)&lt;= INDEX(List!$Q:$Q,MATCH(CD$2,List!$P:$P,0)),
0,
(COUNTIFS('Project Follow up - Base'!$S$20:$S$96,CD$2,'Project Follow up - Base'!$F$20:$F$96,$C101)
- INDEX(List!$Q:$Q,MATCH(CD$2,List!$P:$P,0)))
* INDEX(List!$R:$R,MATCH(CD$2,List!$P:$P,0)))</f>
        <v>0</v>
      </c>
      <c r="CE101" s="357">
        <f ca="1">IF(
COUNTIFS('Project Follow up - Base'!$S$20:$S$96,CE$2,'Project Follow up - Base'!$F$20:$F$96,$C101)&lt;= INDEX(List!$Q:$Q,MATCH(CE$2,List!$P:$P,0)),
0,
(COUNTIFS('Project Follow up - Base'!$S$20:$S$96,CE$2,'Project Follow up - Base'!$F$20:$F$96,$C101)
- INDEX(List!$Q:$Q,MATCH(CE$2,List!$P:$P,0)))
* INDEX(List!$R:$R,MATCH(CE$2,List!$P:$P,0)))</f>
        <v>0</v>
      </c>
      <c r="CF101" s="357">
        <f ca="1">IF(
COUNTIFS('Project Follow up - Base'!$S$20:$S$96,CF$2,'Project Follow up - Base'!$F$20:$F$96,$C101)&lt;= INDEX(List!$Q:$Q,MATCH(CF$2,List!$P:$P,0)),
0,
(COUNTIFS('Project Follow up - Base'!$S$20:$S$96,CF$2,'Project Follow up - Base'!$F$20:$F$96,$C101)
- INDEX(List!$Q:$Q,MATCH(CF$2,List!$P:$P,0)))
* INDEX(List!$R:$R,MATCH(CF$2,List!$P:$P,0)))</f>
        <v>0</v>
      </c>
      <c r="CG101" s="357">
        <f ca="1">IF(
COUNTIFS('Project Follow up - Base'!$S$20:$S$96,CG$2,'Project Follow up - Base'!$F$20:$F$96,$C101)&lt;= INDEX(List!$Q:$Q,MATCH(CG$2,List!$P:$P,0)),
0,
(COUNTIFS('Project Follow up - Base'!$S$20:$S$96,CG$2,'Project Follow up - Base'!$F$20:$F$96,$C101)
- INDEX(List!$Q:$Q,MATCH(CG$2,List!$P:$P,0)))
* INDEX(List!$R:$R,MATCH(CG$2,List!$P:$P,0)))</f>
        <v>0</v>
      </c>
      <c r="CH101" s="357">
        <f ca="1">IF(
COUNTIFS('Project Follow up - Base'!$S$20:$S$96,CH$2,'Project Follow up - Base'!$F$20:$F$96,$C101)&lt;= INDEX(List!$Q:$Q,MATCH(CH$2,List!$P:$P,0)),
0,
(COUNTIFS('Project Follow up - Base'!$S$20:$S$96,CH$2,'Project Follow up - Base'!$F$20:$F$96,$C101)
- INDEX(List!$Q:$Q,MATCH(CH$2,List!$P:$P,0)))
* INDEX(List!$R:$R,MATCH(CH$2,List!$P:$P,0)))</f>
        <v>0</v>
      </c>
      <c r="CI101" s="357">
        <f ca="1">IF(
COUNTIFS('Project Follow up - Base'!$S$20:$S$96,CI$2,'Project Follow up - Base'!$F$20:$F$96,$C101)&lt;= INDEX(List!$Q:$Q,MATCH(CI$2,List!$P:$P,0)),
0,
(COUNTIFS('Project Follow up - Base'!$S$20:$S$96,CI$2,'Project Follow up - Base'!$F$20:$F$96,$C101)
- INDEX(List!$Q:$Q,MATCH(CI$2,List!$P:$P,0)))
* INDEX(List!$R:$R,MATCH(CI$2,List!$P:$P,0)))</f>
        <v>0</v>
      </c>
      <c r="CJ101" s="357">
        <f ca="1">IF(
COUNTIFS('Project Follow up - Base'!$S$20:$S$96,CJ$2,'Project Follow up - Base'!$F$20:$F$96,$C101)&lt;= INDEX(List!$Q:$Q,MATCH(CJ$2,List!$P:$P,0)),
0,
(COUNTIFS('Project Follow up - Base'!$S$20:$S$96,CJ$2,'Project Follow up - Base'!$F$20:$F$96,$C101)
- INDEX(List!$Q:$Q,MATCH(CJ$2,List!$P:$P,0)))
* INDEX(List!$R:$R,MATCH(CJ$2,List!$P:$P,0)))</f>
        <v>0</v>
      </c>
      <c r="CK101" s="357">
        <f ca="1">IF(
COUNTIFS('Project Follow up - Base'!$S$20:$S$96,CK$2,'Project Follow up - Base'!$F$20:$F$96,$C101)&lt;= INDEX(List!$Q:$Q,MATCH(CK$2,List!$P:$P,0)),
0,
(COUNTIFS('Project Follow up - Base'!$S$20:$S$96,CK$2,'Project Follow up - Base'!$F$20:$F$96,$C101)
- INDEX(List!$Q:$Q,MATCH(CK$2,List!$P:$P,0)))
* INDEX(List!$R:$R,MATCH(CK$2,List!$P:$P,0)))</f>
        <v>0</v>
      </c>
      <c r="CL101" s="357">
        <f ca="1">IF(
COUNTIFS('Project Follow up - Base'!$S$20:$S$96,CL$2,'Project Follow up - Base'!$F$20:$F$96,$C101)&lt;= INDEX(List!$Q:$Q,MATCH(CL$2,List!$P:$P,0)),
0,
(COUNTIFS('Project Follow up - Base'!$S$20:$S$96,CL$2,'Project Follow up - Base'!$F$20:$F$96,$C101)
- INDEX(List!$Q:$Q,MATCH(CL$2,List!$P:$P,0)))
* INDEX(List!$R:$R,MATCH(CL$2,List!$P:$P,0)))</f>
        <v>0</v>
      </c>
      <c r="CM101" s="357">
        <f ca="1">IF(
COUNTIFS('Project Follow up - Base'!$S$20:$S$96,CM$2,'Project Follow up - Base'!$F$20:$F$96,$C101)&lt;= INDEX(List!$Q:$Q,MATCH(CM$2,List!$P:$P,0)),
0,
(COUNTIFS('Project Follow up - Base'!$S$20:$S$96,CM$2,'Project Follow up - Base'!$F$20:$F$96,$C101)
- INDEX(List!$Q:$Q,MATCH(CM$2,List!$P:$P,0)))
* INDEX(List!$R:$R,MATCH(CM$2,List!$P:$P,0)))</f>
        <v>0</v>
      </c>
      <c r="CN101" s="357">
        <f ca="1">IF(
COUNTIFS('Project Follow up - Base'!$S$20:$S$96,CN$2,'Project Follow up - Base'!$F$20:$F$96,$C101)&lt;= INDEX(List!$Q:$Q,MATCH(CN$2,List!$P:$P,0)),
0,
(COUNTIFS('Project Follow up - Base'!$S$20:$S$96,CN$2,'Project Follow up - Base'!$F$20:$F$96,$C101)
- INDEX(List!$Q:$Q,MATCH(CN$2,List!$P:$P,0)))
* INDEX(List!$R:$R,MATCH(CN$2,List!$P:$P,0)))</f>
        <v>0</v>
      </c>
      <c r="CO101" s="357">
        <f ca="1">IF(
COUNTIFS('Project Follow up - Base'!$S$20:$S$96,CO$2,'Project Follow up - Base'!$F$20:$F$96,$C101)&lt;= INDEX(List!$Q:$Q,MATCH(CO$2,List!$P:$P,0)),
0,
(COUNTIFS('Project Follow up - Base'!$S$20:$S$96,CO$2,'Project Follow up - Base'!$F$20:$F$96,$C101)
- INDEX(List!$Q:$Q,MATCH(CO$2,List!$P:$P,0)))
* INDEX(List!$R:$R,MATCH(CO$2,List!$P:$P,0)))</f>
        <v>0</v>
      </c>
      <c r="CP101" s="357">
        <f ca="1">IF(
COUNTIFS('Project Follow up - Base'!$S$20:$S$96,CP$2,'Project Follow up - Base'!$F$20:$F$96,$C101)&lt;= INDEX(List!$Q:$Q,MATCH(CP$2,List!$P:$P,0)),
0,
(COUNTIFS('Project Follow up - Base'!$S$20:$S$96,CP$2,'Project Follow up - Base'!$F$20:$F$96,$C101)
- INDEX(List!$Q:$Q,MATCH(CP$2,List!$P:$P,0)))
* INDEX(List!$R:$R,MATCH(CP$2,List!$P:$P,0)))</f>
        <v>0</v>
      </c>
      <c r="CQ101" s="357">
        <f ca="1">IF(
COUNTIFS('Project Follow up - Base'!$S$20:$S$96,CQ$2,'Project Follow up - Base'!$F$20:$F$96,$C101)&lt;= INDEX(List!$Q:$Q,MATCH(CQ$2,List!$P:$P,0)),
0,
(COUNTIFS('Project Follow up - Base'!$S$20:$S$96,CQ$2,'Project Follow up - Base'!$F$20:$F$96,$C101)
- INDEX(List!$Q:$Q,MATCH(CQ$2,List!$P:$P,0)))
* INDEX(List!$R:$R,MATCH(CQ$2,List!$P:$P,0)))</f>
        <v>0</v>
      </c>
      <c r="CR101" s="357">
        <f ca="1">IF(
COUNTIFS('Project Follow up - Base'!$S$20:$S$96,CR$2,'Project Follow up - Base'!$F$20:$F$96,$C101)&lt;= INDEX(List!$Q:$Q,MATCH(CR$2,List!$P:$P,0)),
0,
(COUNTIFS('Project Follow up - Base'!$S$20:$S$96,CR$2,'Project Follow up - Base'!$F$20:$F$96,$C101)
- INDEX(List!$Q:$Q,MATCH(CR$2,List!$P:$P,0)))
* INDEX(List!$R:$R,MATCH(CR$2,List!$P:$P,0)))</f>
        <v>0</v>
      </c>
      <c r="CS101" s="357">
        <f ca="1">IF(
COUNTIFS('Project Follow up - Base'!$S$20:$S$96,CS$2,'Project Follow up - Base'!$F$20:$F$96,$C101)&lt;= INDEX(List!$Q:$Q,MATCH(CS$2,List!$P:$P,0)),
0,
(COUNTIFS('Project Follow up - Base'!$S$20:$S$96,CS$2,'Project Follow up - Base'!$F$20:$F$96,$C101)
- INDEX(List!$Q:$Q,MATCH(CS$2,List!$P:$P,0)))
* INDEX(List!$R:$R,MATCH(CS$2,List!$P:$P,0)))</f>
        <v>0</v>
      </c>
      <c r="CT101" s="357">
        <f ca="1">IF(
COUNTIFS('Project Follow up - Base'!$S$20:$S$96,CT$2,'Project Follow up - Base'!$F$20:$F$96,$C101)&lt;= INDEX(List!$Q:$Q,MATCH(CT$2,List!$P:$P,0)),
0,
(COUNTIFS('Project Follow up - Base'!$S$20:$S$96,CT$2,'Project Follow up - Base'!$F$20:$F$96,$C101)
- INDEX(List!$Q:$Q,MATCH(CT$2,List!$P:$P,0)))
* INDEX(List!$R:$R,MATCH(CT$2,List!$P:$P,0)))</f>
        <v>0</v>
      </c>
      <c r="CU101" s="357">
        <f ca="1">IF(
COUNTIFS('Project Follow up - Base'!$S$20:$S$96,CU$2,'Project Follow up - Base'!$F$20:$F$96,$C101)&lt;= INDEX(List!$Q:$Q,MATCH(CU$2,List!$P:$P,0)),
0,
(COUNTIFS('Project Follow up - Base'!$S$20:$S$96,CU$2,'Project Follow up - Base'!$F$20:$F$96,$C101)
- INDEX(List!$Q:$Q,MATCH(CU$2,List!$P:$P,0)))
* INDEX(List!$R:$R,MATCH(CU$2,List!$P:$P,0)))</f>
        <v>0</v>
      </c>
      <c r="CV101" s="357">
        <f ca="1">IF(
COUNTIFS('Project Follow up - Base'!$S$20:$S$96,CV$2,'Project Follow up - Base'!$F$20:$F$96,$C101)&lt;= INDEX(List!$Q:$Q,MATCH(CV$2,List!$P:$P,0)),
0,
(COUNTIFS('Project Follow up - Base'!$S$20:$S$96,CV$2,'Project Follow up - Base'!$F$20:$F$96,$C101)
- INDEX(List!$Q:$Q,MATCH(CV$2,List!$P:$P,0)))
* INDEX(List!$R:$R,MATCH(CV$2,List!$P:$P,0)))</f>
        <v>0</v>
      </c>
      <c r="CW101" s="357">
        <f ca="1">IF(
COUNTIFS('Project Follow up - Base'!$S$20:$S$96,CW$2,'Project Follow up - Base'!$F$20:$F$96,$C101)&lt;= INDEX(List!$Q:$Q,MATCH(CW$2,List!$P:$P,0)),
0,
(COUNTIFS('Project Follow up - Base'!$S$20:$S$96,CW$2,'Project Follow up - Base'!$F$20:$F$96,$C101)
- INDEX(List!$Q:$Q,MATCH(CW$2,List!$P:$P,0)))
* INDEX(List!$R:$R,MATCH(CW$2,List!$P:$P,0)))</f>
        <v>0</v>
      </c>
      <c r="CX101" s="357">
        <f ca="1">IF(
COUNTIFS('Project Follow up - Base'!$S$20:$S$96,CX$2,'Project Follow up - Base'!$F$20:$F$96,$C101)&lt;= INDEX(List!$Q:$Q,MATCH(CX$2,List!$P:$P,0)),
0,
(COUNTIFS('Project Follow up - Base'!$S$20:$S$96,CX$2,'Project Follow up - Base'!$F$20:$F$96,$C101)
- INDEX(List!$Q:$Q,MATCH(CX$2,List!$P:$P,0)))
* INDEX(List!$R:$R,MATCH(CX$2,List!$P:$P,0)))</f>
        <v>0</v>
      </c>
      <c r="CY101" s="357">
        <f ca="1">IF(
COUNTIFS('Project Follow up - Base'!$S$20:$S$96,CY$2,'Project Follow up - Base'!$F$20:$F$96,$C101)&lt;= INDEX(List!$Q:$Q,MATCH(CY$2,List!$P:$P,0)),
0,
(COUNTIFS('Project Follow up - Base'!$S$20:$S$96,CY$2,'Project Follow up - Base'!$F$20:$F$96,$C101)
- INDEX(List!$Q:$Q,MATCH(CY$2,List!$P:$P,0)))
* INDEX(List!$R:$R,MATCH(CY$2,List!$P:$P,0)))</f>
        <v>0</v>
      </c>
      <c r="CZ101" s="357">
        <f ca="1">IF(
COUNTIFS('Project Follow up - Base'!$S$20:$S$96,CZ$2,'Project Follow up - Base'!$F$20:$F$96,$C101)&lt;= INDEX(List!$Q:$Q,MATCH(CZ$2,List!$P:$P,0)),
0,
(COUNTIFS('Project Follow up - Base'!$S$20:$S$96,CZ$2,'Project Follow up - Base'!$F$20:$F$96,$C101)
- INDEX(List!$Q:$Q,MATCH(CZ$2,List!$P:$P,0)))
* INDEX(List!$R:$R,MATCH(CZ$2,List!$P:$P,0)))</f>
        <v>0</v>
      </c>
      <c r="DA101" s="357">
        <f ca="1">IF(
COUNTIFS('Project Follow up - Base'!$S$20:$S$96,DA$2,'Project Follow up - Base'!$F$20:$F$96,$C101)&lt;= INDEX(List!$Q:$Q,MATCH(DA$2,List!$P:$P,0)),
0,
(COUNTIFS('Project Follow up - Base'!$S$20:$S$96,DA$2,'Project Follow up - Base'!$F$20:$F$96,$C101)
- INDEX(List!$Q:$Q,MATCH(DA$2,List!$P:$P,0)))
* INDEX(List!$R:$R,MATCH(DA$2,List!$P:$P,0)))</f>
        <v>0</v>
      </c>
      <c r="DB101" s="357">
        <f ca="1">IF(
COUNTIFS('Project Follow up - Base'!$S$20:$S$96,DB$2,'Project Follow up - Base'!$F$20:$F$96,$C101)&lt;= INDEX(List!$Q:$Q,MATCH(DB$2,List!$P:$P,0)),
0,
(COUNTIFS('Project Follow up - Base'!$S$20:$S$96,DB$2,'Project Follow up - Base'!$F$20:$F$96,$C101)
- INDEX(List!$Q:$Q,MATCH(DB$2,List!$P:$P,0)))
* INDEX(List!$R:$R,MATCH(DB$2,List!$P:$P,0)))</f>
        <v>0</v>
      </c>
    </row>
    <row r="102" spans="1:106" x14ac:dyDescent="0.2">
      <c r="A102" s="353">
        <f>COUNTIF('Project Follow up - Base'!$F$20:$F$96,C102)</f>
        <v>0</v>
      </c>
      <c r="B102" s="353">
        <f>'Employees Summary'!B103</f>
        <v>0</v>
      </c>
      <c r="C102" s="353">
        <f>'Employees Summary'!C103</f>
        <v>0</v>
      </c>
      <c r="D102" s="354" t="str">
        <f>IF(C102=0,"", IF(A102&gt;0,1-(G102*[1]KPI!$C$3)-(H102*[1]KPI!$C$4),""))</f>
        <v/>
      </c>
      <c r="E102" s="365" t="str">
        <f>IF(OR(C102='Project Follow up - Base'!$D$17,C102='Project Follow up - Base'!$D$38,C102='Project Follow up - Base'!$D$74), IF(SUMIF(B:B,B102,A:A)=0,"", AVERAGEIF(B:B,B102,D:D)),"")</f>
        <v/>
      </c>
      <c r="F102" s="366">
        <f>SUMIF('Project Follow up - Base'!$F$20:$F$102,'Employees KPIs'!C102,'Project Follow up - Base'!$AA$20:$AA$102)</f>
        <v>0</v>
      </c>
      <c r="G102" s="355">
        <f>IF( F102=0,
   0,
   IF(
     F102-
     [1]KPI!$F$3
     &lt;0,0,
     F102-
     [1]KPI!$F$3
    )*
     [1]KPI!$G$3
)</f>
        <v>0</v>
      </c>
      <c r="H102" s="355">
        <f t="shared" ca="1" si="1"/>
        <v>0</v>
      </c>
      <c r="I102" s="356">
        <f ca="1">IF(
COUNTIFS('Project Follow up - Base'!$S$20:$S$96,I$2,'Project Follow up - Base'!$F$20:$F$96,$C102)&lt;= INDEX(List!$Q:$Q,MATCH(I$2,List!$P:$P,0)),
0,
(COUNTIFS('Project Follow up - Base'!$S$20:$S$96,I$2,'Project Follow up - Base'!$F$20:$F$96,$C102)
- INDEX(List!$Q:$Q,MATCH(I$2,List!$P:$P,0)))
* INDEX(List!$R:$R,MATCH(I$2,List!$P:$P,0)))</f>
        <v>0</v>
      </c>
      <c r="J102" s="357">
        <f ca="1">IF(
COUNTIFS('Project Follow up - Base'!$S$20:$S$96,J$2,'Project Follow up - Base'!$F$20:$F$96,$C102)&lt;= INDEX(List!$Q:$Q,MATCH(J$2,List!$P:$P,0)),
0,
(COUNTIFS('Project Follow up - Base'!$S$20:$S$96,J$2,'Project Follow up - Base'!$F$20:$F$96,$C102)
- INDEX(List!$Q:$Q,MATCH(J$2,List!$P:$P,0)))
* INDEX(List!$R:$R,MATCH(J$2,List!$P:$P,0)))</f>
        <v>0</v>
      </c>
      <c r="K102" s="357">
        <f ca="1">IF(
COUNTIFS('Project Follow up - Base'!$S$20:$S$96,K$2,'Project Follow up - Base'!$F$20:$F$96,$C102)&lt;= INDEX(List!$Q:$Q,MATCH(K$2,List!$P:$P,0)),
0,
(COUNTIFS('Project Follow up - Base'!$S$20:$S$96,K$2,'Project Follow up - Base'!$F$20:$F$96,$C102)
- INDEX(List!$Q:$Q,MATCH(K$2,List!$P:$P,0)))
* INDEX(List!$R:$R,MATCH(K$2,List!$P:$P,0)))</f>
        <v>0</v>
      </c>
      <c r="L102" s="357">
        <f ca="1">IF(
COUNTIFS('Project Follow up - Base'!$S$20:$S$96,L$2,'Project Follow up - Base'!$F$20:$F$96,$C102)&lt;= INDEX(List!$Q:$Q,MATCH(L$2,List!$P:$P,0)),
0,
(COUNTIFS('Project Follow up - Base'!$S$20:$S$96,L$2,'Project Follow up - Base'!$F$20:$F$96,$C102)
- INDEX(List!$Q:$Q,MATCH(L$2,List!$P:$P,0)))
* INDEX(List!$R:$R,MATCH(L$2,List!$P:$P,0)))</f>
        <v>0</v>
      </c>
      <c r="M102" s="357">
        <f ca="1">IF(
COUNTIFS('Project Follow up - Base'!$S$20:$S$96,M$2,'Project Follow up - Base'!$F$20:$F$96,$C102)&lt;= INDEX(List!$Q:$Q,MATCH(M$2,List!$P:$P,0)),
0,
(COUNTIFS('Project Follow up - Base'!$S$20:$S$96,M$2,'Project Follow up - Base'!$F$20:$F$96,$C102)
- INDEX(List!$Q:$Q,MATCH(M$2,List!$P:$P,0)))
* INDEX(List!$R:$R,MATCH(M$2,List!$P:$P,0)))</f>
        <v>0</v>
      </c>
      <c r="N102" s="357">
        <f ca="1">IF(
COUNTIFS('Project Follow up - Base'!$S$20:$S$96,N$2,'Project Follow up - Base'!$F$20:$F$96,$C102)&lt;= INDEX(List!$Q:$Q,MATCH(N$2,List!$P:$P,0)),
0,
(COUNTIFS('Project Follow up - Base'!$S$20:$S$96,N$2,'Project Follow up - Base'!$F$20:$F$96,$C102)
- INDEX(List!$Q:$Q,MATCH(N$2,List!$P:$P,0)))
* INDEX(List!$R:$R,MATCH(N$2,List!$P:$P,0)))</f>
        <v>0</v>
      </c>
      <c r="O102" s="357">
        <f ca="1">IF(
COUNTIFS('Project Follow up - Base'!$S$20:$S$96,O$2,'Project Follow up - Base'!$F$20:$F$96,$C102)&lt;= INDEX(List!$Q:$Q,MATCH(O$2,List!$P:$P,0)),
0,
(COUNTIFS('Project Follow up - Base'!$S$20:$S$96,O$2,'Project Follow up - Base'!$F$20:$F$96,$C102)
- INDEX(List!$Q:$Q,MATCH(O$2,List!$P:$P,0)))
* INDEX(List!$R:$R,MATCH(O$2,List!$P:$P,0)))</f>
        <v>0</v>
      </c>
      <c r="P102" s="357">
        <f ca="1">IF(
COUNTIFS('Project Follow up - Base'!$S$20:$S$96,P$2,'Project Follow up - Base'!$F$20:$F$96,$C102)&lt;= INDEX(List!$Q:$Q,MATCH(P$2,List!$P:$P,0)),
0,
(COUNTIFS('Project Follow up - Base'!$S$20:$S$96,P$2,'Project Follow up - Base'!$F$20:$F$96,$C102)
- INDEX(List!$Q:$Q,MATCH(P$2,List!$P:$P,0)))
* INDEX(List!$R:$R,MATCH(P$2,List!$P:$P,0)))</f>
        <v>0</v>
      </c>
      <c r="Q102" s="357">
        <f ca="1">IF(
COUNTIFS('Project Follow up - Base'!$S$20:$S$96,Q$2,'Project Follow up - Base'!$F$20:$F$96,$C102)&lt;= INDEX(List!$Q:$Q,MATCH(Q$2,List!$P:$P,0)),
0,
(COUNTIFS('Project Follow up - Base'!$S$20:$S$96,Q$2,'Project Follow up - Base'!$F$20:$F$96,$C102)
- INDEX(List!$Q:$Q,MATCH(Q$2,List!$P:$P,0)))
* INDEX(List!$R:$R,MATCH(Q$2,List!$P:$P,0)))</f>
        <v>0</v>
      </c>
      <c r="R102" s="357">
        <f ca="1">IF(
COUNTIFS('Project Follow up - Base'!$S$20:$S$96,R$2,'Project Follow up - Base'!$F$20:$F$96,$C102)&lt;= INDEX(List!$Q:$Q,MATCH(R$2,List!$P:$P,0)),
0,
(COUNTIFS('Project Follow up - Base'!$S$20:$S$96,R$2,'Project Follow up - Base'!$F$20:$F$96,$C102)
- INDEX(List!$Q:$Q,MATCH(R$2,List!$P:$P,0)))
* INDEX(List!$R:$R,MATCH(R$2,List!$P:$P,0)))</f>
        <v>0</v>
      </c>
      <c r="S102" s="357">
        <f ca="1">IF(
COUNTIFS('Project Follow up - Base'!$S$20:$S$96,S$2,'Project Follow up - Base'!$F$20:$F$96,$C102)&lt;= INDEX(List!$Q:$Q,MATCH(S$2,List!$P:$P,0)),
0,
(COUNTIFS('Project Follow up - Base'!$S$20:$S$96,S$2,'Project Follow up - Base'!$F$20:$F$96,$C102)
- INDEX(List!$Q:$Q,MATCH(S$2,List!$P:$P,0)))
* INDEX(List!$R:$R,MATCH(S$2,List!$P:$P,0)))</f>
        <v>0</v>
      </c>
      <c r="T102" s="357">
        <f ca="1">IF(
COUNTIFS('Project Follow up - Base'!$S$20:$S$96,T$2,'Project Follow up - Base'!$F$20:$F$96,$C102)&lt;= INDEX(List!$Q:$Q,MATCH(T$2,List!$P:$P,0)),
0,
(COUNTIFS('Project Follow up - Base'!$S$20:$S$96,T$2,'Project Follow up - Base'!$F$20:$F$96,$C102)
- INDEX(List!$Q:$Q,MATCH(T$2,List!$P:$P,0)))
* INDEX(List!$R:$R,MATCH(T$2,List!$P:$P,0)))</f>
        <v>0</v>
      </c>
      <c r="U102" s="357">
        <f ca="1">IF(
COUNTIFS('Project Follow up - Base'!$S$20:$S$96,U$2,'Project Follow up - Base'!$F$20:$F$96,$C102)&lt;= INDEX(List!$Q:$Q,MATCH(U$2,List!$P:$P,0)),
0,
(COUNTIFS('Project Follow up - Base'!$S$20:$S$96,U$2,'Project Follow up - Base'!$F$20:$F$96,$C102)
- INDEX(List!$Q:$Q,MATCH(U$2,List!$P:$P,0)))
* INDEX(List!$R:$R,MATCH(U$2,List!$P:$P,0)))</f>
        <v>0</v>
      </c>
      <c r="V102" s="357">
        <f ca="1">IF(
COUNTIFS('Project Follow up - Base'!$S$20:$S$96,V$2,'Project Follow up - Base'!$F$20:$F$96,$C102)&lt;= INDEX(List!$Q:$Q,MATCH(V$2,List!$P:$P,0)),
0,
(COUNTIFS('Project Follow up - Base'!$S$20:$S$96,V$2,'Project Follow up - Base'!$F$20:$F$96,$C102)
- INDEX(List!$Q:$Q,MATCH(V$2,List!$P:$P,0)))
* INDEX(List!$R:$R,MATCH(V$2,List!$P:$P,0)))</f>
        <v>0</v>
      </c>
      <c r="W102" s="357">
        <f ca="1">IF(
COUNTIFS('Project Follow up - Base'!$S$20:$S$96,W$2,'Project Follow up - Base'!$F$20:$F$96,$C102)&lt;= INDEX(List!$Q:$Q,MATCH(W$2,List!$P:$P,0)),
0,
(COUNTIFS('Project Follow up - Base'!$S$20:$S$96,W$2,'Project Follow up - Base'!$F$20:$F$96,$C102)
- INDEX(List!$Q:$Q,MATCH(W$2,List!$P:$P,0)))
* INDEX(List!$R:$R,MATCH(W$2,List!$P:$P,0)))</f>
        <v>0</v>
      </c>
      <c r="X102" s="357">
        <f ca="1">IF(
COUNTIFS('Project Follow up - Base'!$S$20:$S$96,X$2,'Project Follow up - Base'!$F$20:$F$96,$C102)&lt;= INDEX(List!$Q:$Q,MATCH(X$2,List!$P:$P,0)),
0,
(COUNTIFS('Project Follow up - Base'!$S$20:$S$96,X$2,'Project Follow up - Base'!$F$20:$F$96,$C102)
- INDEX(List!$Q:$Q,MATCH(X$2,List!$P:$P,0)))
* INDEX(List!$R:$R,MATCH(X$2,List!$P:$P,0)))</f>
        <v>0</v>
      </c>
      <c r="Y102" s="357">
        <f ca="1">IF(
COUNTIFS('Project Follow up - Base'!$S$20:$S$96,Y$2,'Project Follow up - Base'!$F$20:$F$96,$C102)&lt;= INDEX(List!$Q:$Q,MATCH(Y$2,List!$P:$P,0)),
0,
(COUNTIFS('Project Follow up - Base'!$S$20:$S$96,Y$2,'Project Follow up - Base'!$F$20:$F$96,$C102)
- INDEX(List!$Q:$Q,MATCH(Y$2,List!$P:$P,0)))
* INDEX(List!$R:$R,MATCH(Y$2,List!$P:$P,0)))</f>
        <v>0</v>
      </c>
      <c r="Z102" s="357">
        <f ca="1">IF(
COUNTIFS('Project Follow up - Base'!$S$20:$S$96,Z$2,'Project Follow up - Base'!$F$20:$F$96,$C102)&lt;= INDEX(List!$Q:$Q,MATCH(Z$2,List!$P:$P,0)),
0,
(COUNTIFS('Project Follow up - Base'!$S$20:$S$96,Z$2,'Project Follow up - Base'!$F$20:$F$96,$C102)
- INDEX(List!$Q:$Q,MATCH(Z$2,List!$P:$P,0)))
* INDEX(List!$R:$R,MATCH(Z$2,List!$P:$P,0)))</f>
        <v>0</v>
      </c>
      <c r="AA102" s="357">
        <f ca="1">IF(
COUNTIFS('Project Follow up - Base'!$S$20:$S$96,AA$2,'Project Follow up - Base'!$F$20:$F$96,$C102)&lt;= INDEX(List!$Q:$Q,MATCH(AA$2,List!$P:$P,0)),
0,
(COUNTIFS('Project Follow up - Base'!$S$20:$S$96,AA$2,'Project Follow up - Base'!$F$20:$F$96,$C102)
- INDEX(List!$Q:$Q,MATCH(AA$2,List!$P:$P,0)))
* INDEX(List!$R:$R,MATCH(AA$2,List!$P:$P,0)))</f>
        <v>0</v>
      </c>
      <c r="AB102" s="357">
        <f ca="1">IF(
COUNTIFS('Project Follow up - Base'!$S$20:$S$96,AB$2,'Project Follow up - Base'!$F$20:$F$96,$C102)&lt;= INDEX(List!$Q:$Q,MATCH(AB$2,List!$P:$P,0)),
0,
(COUNTIFS('Project Follow up - Base'!$S$20:$S$96,AB$2,'Project Follow up - Base'!$F$20:$F$96,$C102)
- INDEX(List!$Q:$Q,MATCH(AB$2,List!$P:$P,0)))
* INDEX(List!$R:$R,MATCH(AB$2,List!$P:$P,0)))</f>
        <v>0</v>
      </c>
      <c r="AC102" s="357">
        <f ca="1">IF(
COUNTIFS('Project Follow up - Base'!$S$20:$S$96,AC$2,'Project Follow up - Base'!$F$20:$F$96,$C102)&lt;= INDEX(List!$Q:$Q,MATCH(AC$2,List!$P:$P,0)),
0,
(COUNTIFS('Project Follow up - Base'!$S$20:$S$96,AC$2,'Project Follow up - Base'!$F$20:$F$96,$C102)
- INDEX(List!$Q:$Q,MATCH(AC$2,List!$P:$P,0)))
* INDEX(List!$R:$R,MATCH(AC$2,List!$P:$P,0)))</f>
        <v>0</v>
      </c>
      <c r="AD102" s="357">
        <f ca="1">IF(
COUNTIFS('Project Follow up - Base'!$S$20:$S$96,AD$2,'Project Follow up - Base'!$F$20:$F$96,$C102)&lt;= INDEX(List!$Q:$Q,MATCH(AD$2,List!$P:$P,0)),
0,
(COUNTIFS('Project Follow up - Base'!$S$20:$S$96,AD$2,'Project Follow up - Base'!$F$20:$F$96,$C102)
- INDEX(List!$Q:$Q,MATCH(AD$2,List!$P:$P,0)))
* INDEX(List!$R:$R,MATCH(AD$2,List!$P:$P,0)))</f>
        <v>0</v>
      </c>
      <c r="AE102" s="357">
        <f ca="1">IF(
COUNTIFS('Project Follow up - Base'!$S$20:$S$96,AE$2,'Project Follow up - Base'!$F$20:$F$96,$C102)&lt;= INDEX(List!$Q:$Q,MATCH(AE$2,List!$P:$P,0)),
0,
(COUNTIFS('Project Follow up - Base'!$S$20:$S$96,AE$2,'Project Follow up - Base'!$F$20:$F$96,$C102)
- INDEX(List!$Q:$Q,MATCH(AE$2,List!$P:$P,0)))
* INDEX(List!$R:$R,MATCH(AE$2,List!$P:$P,0)))</f>
        <v>0</v>
      </c>
      <c r="AF102" s="357">
        <f ca="1">IF(
COUNTIFS('Project Follow up - Base'!$S$20:$S$96,AF$2,'Project Follow up - Base'!$F$20:$F$96,$C102)&lt;= INDEX(List!$Q:$Q,MATCH(AF$2,List!$P:$P,0)),
0,
(COUNTIFS('Project Follow up - Base'!$S$20:$S$96,AF$2,'Project Follow up - Base'!$F$20:$F$96,$C102)
- INDEX(List!$Q:$Q,MATCH(AF$2,List!$P:$P,0)))
* INDEX(List!$R:$R,MATCH(AF$2,List!$P:$P,0)))</f>
        <v>0</v>
      </c>
      <c r="AG102" s="357">
        <f ca="1">IF(
COUNTIFS('Project Follow up - Base'!$S$20:$S$96,AG$2,'Project Follow up - Base'!$F$20:$F$96,$C102)&lt;= INDEX(List!$Q:$Q,MATCH(AG$2,List!$P:$P,0)),
0,
(COUNTIFS('Project Follow up - Base'!$S$20:$S$96,AG$2,'Project Follow up - Base'!$F$20:$F$96,$C102)
- INDEX(List!$Q:$Q,MATCH(AG$2,List!$P:$P,0)))
* INDEX(List!$R:$R,MATCH(AG$2,List!$P:$P,0)))</f>
        <v>0</v>
      </c>
      <c r="AH102" s="357">
        <f ca="1">IF(
COUNTIFS('Project Follow up - Base'!$S$20:$S$96,AH$2,'Project Follow up - Base'!$F$20:$F$96,$C102)&lt;= INDEX(List!$Q:$Q,MATCH(AH$2,List!$P:$P,0)),
0,
(COUNTIFS('Project Follow up - Base'!$S$20:$S$96,AH$2,'Project Follow up - Base'!$F$20:$F$96,$C102)
- INDEX(List!$Q:$Q,MATCH(AH$2,List!$P:$P,0)))
* INDEX(List!$R:$R,MATCH(AH$2,List!$P:$P,0)))</f>
        <v>0</v>
      </c>
      <c r="AI102" s="357">
        <f ca="1">IF(
COUNTIFS('Project Follow up - Base'!$S$20:$S$96,AI$2,'Project Follow up - Base'!$F$20:$F$96,$C102)&lt;= INDEX(List!$Q:$Q,MATCH(AI$2,List!$P:$P,0)),
0,
(COUNTIFS('Project Follow up - Base'!$S$20:$S$96,AI$2,'Project Follow up - Base'!$F$20:$F$96,$C102)
- INDEX(List!$Q:$Q,MATCH(AI$2,List!$P:$P,0)))
* INDEX(List!$R:$R,MATCH(AI$2,List!$P:$P,0)))</f>
        <v>0</v>
      </c>
      <c r="AJ102" s="357">
        <f ca="1">IF(
COUNTIFS('Project Follow up - Base'!$S$20:$S$96,AJ$2,'Project Follow up - Base'!$F$20:$F$96,$C102)&lt;= INDEX(List!$Q:$Q,MATCH(AJ$2,List!$P:$P,0)),
0,
(COUNTIFS('Project Follow up - Base'!$S$20:$S$96,AJ$2,'Project Follow up - Base'!$F$20:$F$96,$C102)
- INDEX(List!$Q:$Q,MATCH(AJ$2,List!$P:$P,0)))
* INDEX(List!$R:$R,MATCH(AJ$2,List!$P:$P,0)))</f>
        <v>0</v>
      </c>
      <c r="AK102" s="357">
        <f ca="1">IF(
COUNTIFS('Project Follow up - Base'!$S$20:$S$96,AK$2,'Project Follow up - Base'!$F$20:$F$96,$C102)&lt;= INDEX(List!$Q:$Q,MATCH(AK$2,List!$P:$P,0)),
0,
(COUNTIFS('Project Follow up - Base'!$S$20:$S$96,AK$2,'Project Follow up - Base'!$F$20:$F$96,$C102)
- INDEX(List!$Q:$Q,MATCH(AK$2,List!$P:$P,0)))
* INDEX(List!$R:$R,MATCH(AK$2,List!$P:$P,0)))</f>
        <v>0</v>
      </c>
      <c r="AL102" s="357">
        <f ca="1">IF(
COUNTIFS('Project Follow up - Base'!$S$20:$S$96,AL$2,'Project Follow up - Base'!$F$20:$F$96,$C102)&lt;= INDEX(List!$Q:$Q,MATCH(AL$2,List!$P:$P,0)),
0,
(COUNTIFS('Project Follow up - Base'!$S$20:$S$96,AL$2,'Project Follow up - Base'!$F$20:$F$96,$C102)
- INDEX(List!$Q:$Q,MATCH(AL$2,List!$P:$P,0)))
* INDEX(List!$R:$R,MATCH(AL$2,List!$P:$P,0)))</f>
        <v>0</v>
      </c>
      <c r="AM102" s="357">
        <f ca="1">IF(
COUNTIFS('Project Follow up - Base'!$S$20:$S$96,AM$2,'Project Follow up - Base'!$F$20:$F$96,$C102)&lt;= INDEX(List!$Q:$Q,MATCH(AM$2,List!$P:$P,0)),
0,
(COUNTIFS('Project Follow up - Base'!$S$20:$S$96,AM$2,'Project Follow up - Base'!$F$20:$F$96,$C102)
- INDEX(List!$Q:$Q,MATCH(AM$2,List!$P:$P,0)))
* INDEX(List!$R:$R,MATCH(AM$2,List!$P:$P,0)))</f>
        <v>0</v>
      </c>
      <c r="AN102" s="357">
        <f ca="1">IF(
COUNTIFS('Project Follow up - Base'!$S$20:$S$96,AN$2,'Project Follow up - Base'!$F$20:$F$96,$C102)&lt;= INDEX(List!$Q:$Q,MATCH(AN$2,List!$P:$P,0)),
0,
(COUNTIFS('Project Follow up - Base'!$S$20:$S$96,AN$2,'Project Follow up - Base'!$F$20:$F$96,$C102)
- INDEX(List!$Q:$Q,MATCH(AN$2,List!$P:$P,0)))
* INDEX(List!$R:$R,MATCH(AN$2,List!$P:$P,0)))</f>
        <v>0</v>
      </c>
      <c r="AO102" s="357">
        <f ca="1">IF(
COUNTIFS('Project Follow up - Base'!$S$20:$S$96,AO$2,'Project Follow up - Base'!$F$20:$F$96,$C102)&lt;= INDEX(List!$Q:$Q,MATCH(AO$2,List!$P:$P,0)),
0,
(COUNTIFS('Project Follow up - Base'!$S$20:$S$96,AO$2,'Project Follow up - Base'!$F$20:$F$96,$C102)
- INDEX(List!$Q:$Q,MATCH(AO$2,List!$P:$P,0)))
* INDEX(List!$R:$R,MATCH(AO$2,List!$P:$P,0)))</f>
        <v>0</v>
      </c>
      <c r="AP102" s="357">
        <f ca="1">IF(
COUNTIFS('Project Follow up - Base'!$S$20:$S$96,AP$2,'Project Follow up - Base'!$F$20:$F$96,$C102)&lt;= INDEX(List!$Q:$Q,MATCH(AP$2,List!$P:$P,0)),
0,
(COUNTIFS('Project Follow up - Base'!$S$20:$S$96,AP$2,'Project Follow up - Base'!$F$20:$F$96,$C102)
- INDEX(List!$Q:$Q,MATCH(AP$2,List!$P:$P,0)))
* INDEX(List!$R:$R,MATCH(AP$2,List!$P:$P,0)))</f>
        <v>0</v>
      </c>
      <c r="AQ102" s="357">
        <f ca="1">IF(
COUNTIFS('Project Follow up - Base'!$S$20:$S$96,AQ$2,'Project Follow up - Base'!$F$20:$F$96,$C102)&lt;= INDEX(List!$Q:$Q,MATCH(AQ$2,List!$P:$P,0)),
0,
(COUNTIFS('Project Follow up - Base'!$S$20:$S$96,AQ$2,'Project Follow up - Base'!$F$20:$F$96,$C102)
- INDEX(List!$Q:$Q,MATCH(AQ$2,List!$P:$P,0)))
* INDEX(List!$R:$R,MATCH(AQ$2,List!$P:$P,0)))</f>
        <v>0</v>
      </c>
      <c r="AR102" s="357">
        <f ca="1">IF(
COUNTIFS('Project Follow up - Base'!$S$20:$S$96,AR$2,'Project Follow up - Base'!$F$20:$F$96,$C102)&lt;= INDEX(List!$Q:$Q,MATCH(AR$2,List!$P:$P,0)),
0,
(COUNTIFS('Project Follow up - Base'!$S$20:$S$96,AR$2,'Project Follow up - Base'!$F$20:$F$96,$C102)
- INDEX(List!$Q:$Q,MATCH(AR$2,List!$P:$P,0)))
* INDEX(List!$R:$R,MATCH(AR$2,List!$P:$P,0)))</f>
        <v>0</v>
      </c>
      <c r="AS102" s="357">
        <f ca="1">IF(
COUNTIFS('Project Follow up - Base'!$S$20:$S$96,AS$2,'Project Follow up - Base'!$F$20:$F$96,$C102)&lt;= INDEX(List!$Q:$Q,MATCH(AS$2,List!$P:$P,0)),
0,
(COUNTIFS('Project Follow up - Base'!$S$20:$S$96,AS$2,'Project Follow up - Base'!$F$20:$F$96,$C102)
- INDEX(List!$Q:$Q,MATCH(AS$2,List!$P:$P,0)))
* INDEX(List!$R:$R,MATCH(AS$2,List!$P:$P,0)))</f>
        <v>0</v>
      </c>
      <c r="AT102" s="357">
        <f ca="1">IF(
COUNTIFS('Project Follow up - Base'!$S$20:$S$96,AT$2,'Project Follow up - Base'!$F$20:$F$96,$C102)&lt;= INDEX(List!$Q:$Q,MATCH(AT$2,List!$P:$P,0)),
0,
(COUNTIFS('Project Follow up - Base'!$S$20:$S$96,AT$2,'Project Follow up - Base'!$F$20:$F$96,$C102)
- INDEX(List!$Q:$Q,MATCH(AT$2,List!$P:$P,0)))
* INDEX(List!$R:$R,MATCH(AT$2,List!$P:$P,0)))</f>
        <v>0</v>
      </c>
      <c r="AU102" s="357">
        <f ca="1">IF(
COUNTIFS('Project Follow up - Base'!$S$20:$S$96,AU$2,'Project Follow up - Base'!$F$20:$F$96,$C102)&lt;= INDEX(List!$Q:$Q,MATCH(AU$2,List!$P:$P,0)),
0,
(COUNTIFS('Project Follow up - Base'!$S$20:$S$96,AU$2,'Project Follow up - Base'!$F$20:$F$96,$C102)
- INDEX(List!$Q:$Q,MATCH(AU$2,List!$P:$P,0)))
* INDEX(List!$R:$R,MATCH(AU$2,List!$P:$P,0)))</f>
        <v>0</v>
      </c>
      <c r="AV102" s="357">
        <f ca="1">IF(
COUNTIFS('Project Follow up - Base'!$S$20:$S$96,AV$2,'Project Follow up - Base'!$F$20:$F$96,$C102)&lt;= INDEX(List!$Q:$Q,MATCH(AV$2,List!$P:$P,0)),
0,
(COUNTIFS('Project Follow up - Base'!$S$20:$S$96,AV$2,'Project Follow up - Base'!$F$20:$F$96,$C102)
- INDEX(List!$Q:$Q,MATCH(AV$2,List!$P:$P,0)))
* INDEX(List!$R:$R,MATCH(AV$2,List!$P:$P,0)))</f>
        <v>0</v>
      </c>
      <c r="AW102" s="357">
        <f ca="1">IF(
COUNTIFS('Project Follow up - Base'!$S$20:$S$96,AW$2,'Project Follow up - Base'!$F$20:$F$96,$C102)&lt;= INDEX(List!$Q:$Q,MATCH(AW$2,List!$P:$P,0)),
0,
(COUNTIFS('Project Follow up - Base'!$S$20:$S$96,AW$2,'Project Follow up - Base'!$F$20:$F$96,$C102)
- INDEX(List!$Q:$Q,MATCH(AW$2,List!$P:$P,0)))
* INDEX(List!$R:$R,MATCH(AW$2,List!$P:$P,0)))</f>
        <v>0</v>
      </c>
      <c r="AX102" s="357">
        <f ca="1">IF(
COUNTIFS('Project Follow up - Base'!$S$20:$S$96,AX$2,'Project Follow up - Base'!$F$20:$F$96,$C102)&lt;= INDEX(List!$Q:$Q,MATCH(AX$2,List!$P:$P,0)),
0,
(COUNTIFS('Project Follow up - Base'!$S$20:$S$96,AX$2,'Project Follow up - Base'!$F$20:$F$96,$C102)
- INDEX(List!$Q:$Q,MATCH(AX$2,List!$P:$P,0)))
* INDEX(List!$R:$R,MATCH(AX$2,List!$P:$P,0)))</f>
        <v>0</v>
      </c>
      <c r="AY102" s="357">
        <f ca="1">IF(
COUNTIFS('Project Follow up - Base'!$S$20:$S$96,AY$2,'Project Follow up - Base'!$F$20:$F$96,$C102)&lt;= INDEX(List!$Q:$Q,MATCH(AY$2,List!$P:$P,0)),
0,
(COUNTIFS('Project Follow up - Base'!$S$20:$S$96,AY$2,'Project Follow up - Base'!$F$20:$F$96,$C102)
- INDEX(List!$Q:$Q,MATCH(AY$2,List!$P:$P,0)))
* INDEX(List!$R:$R,MATCH(AY$2,List!$P:$P,0)))</f>
        <v>0</v>
      </c>
      <c r="AZ102" s="357">
        <f ca="1">IF(
COUNTIFS('Project Follow up - Base'!$S$20:$S$96,AZ$2,'Project Follow up - Base'!$F$20:$F$96,$C102)&lt;= INDEX(List!$Q:$Q,MATCH(AZ$2,List!$P:$P,0)),
0,
(COUNTIFS('Project Follow up - Base'!$S$20:$S$96,AZ$2,'Project Follow up - Base'!$F$20:$F$96,$C102)
- INDEX(List!$Q:$Q,MATCH(AZ$2,List!$P:$P,0)))
* INDEX(List!$R:$R,MATCH(AZ$2,List!$P:$P,0)))</f>
        <v>0</v>
      </c>
      <c r="BA102" s="357">
        <f ca="1">IF(
COUNTIFS('Project Follow up - Base'!$S$20:$S$96,BA$2,'Project Follow up - Base'!$F$20:$F$96,$C102)&lt;= INDEX(List!$Q:$Q,MATCH(BA$2,List!$P:$P,0)),
0,
(COUNTIFS('Project Follow up - Base'!$S$20:$S$96,BA$2,'Project Follow up - Base'!$F$20:$F$96,$C102)
- INDEX(List!$Q:$Q,MATCH(BA$2,List!$P:$P,0)))
* INDEX(List!$R:$R,MATCH(BA$2,List!$P:$P,0)))</f>
        <v>0</v>
      </c>
      <c r="BB102" s="357">
        <f ca="1">IF(
COUNTIFS('Project Follow up - Base'!$S$20:$S$96,BB$2,'Project Follow up - Base'!$F$20:$F$96,$C102)&lt;= INDEX(List!$Q:$Q,MATCH(BB$2,List!$P:$P,0)),
0,
(COUNTIFS('Project Follow up - Base'!$S$20:$S$96,BB$2,'Project Follow up - Base'!$F$20:$F$96,$C102)
- INDEX(List!$Q:$Q,MATCH(BB$2,List!$P:$P,0)))
* INDEX(List!$R:$R,MATCH(BB$2,List!$P:$P,0)))</f>
        <v>0</v>
      </c>
      <c r="BC102" s="357">
        <f ca="1">IF(
COUNTIFS('Project Follow up - Base'!$S$20:$S$96,BC$2,'Project Follow up - Base'!$F$20:$F$96,$C102)&lt;= INDEX(List!$Q:$Q,MATCH(BC$2,List!$P:$P,0)),
0,
(COUNTIFS('Project Follow up - Base'!$S$20:$S$96,BC$2,'Project Follow up - Base'!$F$20:$F$96,$C102)
- INDEX(List!$Q:$Q,MATCH(BC$2,List!$P:$P,0)))
* INDEX(List!$R:$R,MATCH(BC$2,List!$P:$P,0)))</f>
        <v>0</v>
      </c>
      <c r="BD102" s="357">
        <f ca="1">IF(
COUNTIFS('Project Follow up - Base'!$S$20:$S$96,BD$2,'Project Follow up - Base'!$F$20:$F$96,$C102)&lt;= INDEX(List!$Q:$Q,MATCH(BD$2,List!$P:$P,0)),
0,
(COUNTIFS('Project Follow up - Base'!$S$20:$S$96,BD$2,'Project Follow up - Base'!$F$20:$F$96,$C102)
- INDEX(List!$Q:$Q,MATCH(BD$2,List!$P:$P,0)))
* INDEX(List!$R:$R,MATCH(BD$2,List!$P:$P,0)))</f>
        <v>0</v>
      </c>
      <c r="BE102" s="357">
        <f ca="1">IF(
COUNTIFS('Project Follow up - Base'!$S$20:$S$96,BE$2,'Project Follow up - Base'!$F$20:$F$96,$C102)&lt;= INDEX(List!$Q:$Q,MATCH(BE$2,List!$P:$P,0)),
0,
(COUNTIFS('Project Follow up - Base'!$S$20:$S$96,BE$2,'Project Follow up - Base'!$F$20:$F$96,$C102)
- INDEX(List!$Q:$Q,MATCH(BE$2,List!$P:$P,0)))
* INDEX(List!$R:$R,MATCH(BE$2,List!$P:$P,0)))</f>
        <v>0</v>
      </c>
      <c r="BF102" s="357">
        <f ca="1">IF(
COUNTIFS('Project Follow up - Base'!$S$20:$S$96,BF$2,'Project Follow up - Base'!$F$20:$F$96,$C102)&lt;= INDEX(List!$Q:$Q,MATCH(BF$2,List!$P:$P,0)),
0,
(COUNTIFS('Project Follow up - Base'!$S$20:$S$96,BF$2,'Project Follow up - Base'!$F$20:$F$96,$C102)
- INDEX(List!$Q:$Q,MATCH(BF$2,List!$P:$P,0)))
* INDEX(List!$R:$R,MATCH(BF$2,List!$P:$P,0)))</f>
        <v>0</v>
      </c>
      <c r="BG102" s="357">
        <f ca="1">IF(
COUNTIFS('Project Follow up - Base'!$S$20:$S$96,BG$2,'Project Follow up - Base'!$F$20:$F$96,$C102)&lt;= INDEX(List!$Q:$Q,MATCH(BG$2,List!$P:$P,0)),
0,
(COUNTIFS('Project Follow up - Base'!$S$20:$S$96,BG$2,'Project Follow up - Base'!$F$20:$F$96,$C102)
- INDEX(List!$Q:$Q,MATCH(BG$2,List!$P:$P,0)))
* INDEX(List!$R:$R,MATCH(BG$2,List!$P:$P,0)))</f>
        <v>0</v>
      </c>
      <c r="BH102" s="357">
        <f ca="1">IF(
COUNTIFS('Project Follow up - Base'!$S$20:$S$96,BH$2,'Project Follow up - Base'!$F$20:$F$96,$C102)&lt;= INDEX(List!$Q:$Q,MATCH(BH$2,List!$P:$P,0)),
0,
(COUNTIFS('Project Follow up - Base'!$S$20:$S$96,BH$2,'Project Follow up - Base'!$F$20:$F$96,$C102)
- INDEX(List!$Q:$Q,MATCH(BH$2,List!$P:$P,0)))
* INDEX(List!$R:$R,MATCH(BH$2,List!$P:$P,0)))</f>
        <v>0</v>
      </c>
      <c r="BI102" s="357">
        <f ca="1">IF(
COUNTIFS('Project Follow up - Base'!$S$20:$S$96,BI$2,'Project Follow up - Base'!$F$20:$F$96,$C102)&lt;= INDEX(List!$Q:$Q,MATCH(BI$2,List!$P:$P,0)),
0,
(COUNTIFS('Project Follow up - Base'!$S$20:$S$96,BI$2,'Project Follow up - Base'!$F$20:$F$96,$C102)
- INDEX(List!$Q:$Q,MATCH(BI$2,List!$P:$P,0)))
* INDEX(List!$R:$R,MATCH(BI$2,List!$P:$P,0)))</f>
        <v>0</v>
      </c>
      <c r="BJ102" s="357">
        <f ca="1">IF(
COUNTIFS('Project Follow up - Base'!$S$20:$S$96,BJ$2,'Project Follow up - Base'!$F$20:$F$96,$C102)&lt;= INDEX(List!$Q:$Q,MATCH(BJ$2,List!$P:$P,0)),
0,
(COUNTIFS('Project Follow up - Base'!$S$20:$S$96,BJ$2,'Project Follow up - Base'!$F$20:$F$96,$C102)
- INDEX(List!$Q:$Q,MATCH(BJ$2,List!$P:$P,0)))
* INDEX(List!$R:$R,MATCH(BJ$2,List!$P:$P,0)))</f>
        <v>0</v>
      </c>
      <c r="BK102" s="357">
        <f ca="1">IF(
COUNTIFS('Project Follow up - Base'!$S$20:$S$96,BK$2,'Project Follow up - Base'!$F$20:$F$96,$C102)&lt;= INDEX(List!$Q:$Q,MATCH(BK$2,List!$P:$P,0)),
0,
(COUNTIFS('Project Follow up - Base'!$S$20:$S$96,BK$2,'Project Follow up - Base'!$F$20:$F$96,$C102)
- INDEX(List!$Q:$Q,MATCH(BK$2,List!$P:$P,0)))
* INDEX(List!$R:$R,MATCH(BK$2,List!$P:$P,0)))</f>
        <v>0</v>
      </c>
      <c r="BL102" s="357">
        <f ca="1">IF(
COUNTIFS('Project Follow up - Base'!$S$20:$S$96,BL$2,'Project Follow up - Base'!$F$20:$F$96,$C102)&lt;= INDEX(List!$Q:$Q,MATCH(BL$2,List!$P:$P,0)),
0,
(COUNTIFS('Project Follow up - Base'!$S$20:$S$96,BL$2,'Project Follow up - Base'!$F$20:$F$96,$C102)
- INDEX(List!$Q:$Q,MATCH(BL$2,List!$P:$P,0)))
* INDEX(List!$R:$R,MATCH(BL$2,List!$P:$P,0)))</f>
        <v>0</v>
      </c>
      <c r="BM102" s="357">
        <f ca="1">IF(
COUNTIFS('Project Follow up - Base'!$S$20:$S$96,BM$2,'Project Follow up - Base'!$F$20:$F$96,$C102)&lt;= INDEX(List!$Q:$Q,MATCH(BM$2,List!$P:$P,0)),
0,
(COUNTIFS('Project Follow up - Base'!$S$20:$S$96,BM$2,'Project Follow up - Base'!$F$20:$F$96,$C102)
- INDEX(List!$Q:$Q,MATCH(BM$2,List!$P:$P,0)))
* INDEX(List!$R:$R,MATCH(BM$2,List!$P:$P,0)))</f>
        <v>0</v>
      </c>
      <c r="BN102" s="357">
        <f ca="1">IF(
COUNTIFS('Project Follow up - Base'!$S$20:$S$96,BN$2,'Project Follow up - Base'!$F$20:$F$96,$C102)&lt;= INDEX(List!$Q:$Q,MATCH(BN$2,List!$P:$P,0)),
0,
(COUNTIFS('Project Follow up - Base'!$S$20:$S$96,BN$2,'Project Follow up - Base'!$F$20:$F$96,$C102)
- INDEX(List!$Q:$Q,MATCH(BN$2,List!$P:$P,0)))
* INDEX(List!$R:$R,MATCH(BN$2,List!$P:$P,0)))</f>
        <v>0</v>
      </c>
      <c r="BO102" s="357">
        <f ca="1">IF(
COUNTIFS('Project Follow up - Base'!$S$20:$S$96,BO$2,'Project Follow up - Base'!$F$20:$F$96,$C102)&lt;= INDEX(List!$Q:$Q,MATCH(BO$2,List!$P:$P,0)),
0,
(COUNTIFS('Project Follow up - Base'!$S$20:$S$96,BO$2,'Project Follow up - Base'!$F$20:$F$96,$C102)
- INDEX(List!$Q:$Q,MATCH(BO$2,List!$P:$P,0)))
* INDEX(List!$R:$R,MATCH(BO$2,List!$P:$P,0)))</f>
        <v>0</v>
      </c>
      <c r="BP102" s="357">
        <f ca="1">IF(
COUNTIFS('Project Follow up - Base'!$S$20:$S$96,BP$2,'Project Follow up - Base'!$F$20:$F$96,$C102)&lt;= INDEX(List!$Q:$Q,MATCH(BP$2,List!$P:$P,0)),
0,
(COUNTIFS('Project Follow up - Base'!$S$20:$S$96,BP$2,'Project Follow up - Base'!$F$20:$F$96,$C102)
- INDEX(List!$Q:$Q,MATCH(BP$2,List!$P:$P,0)))
* INDEX(List!$R:$R,MATCH(BP$2,List!$P:$P,0)))</f>
        <v>0</v>
      </c>
      <c r="BQ102" s="357">
        <f ca="1">IF(
COUNTIFS('Project Follow up - Base'!$S$20:$S$96,BQ$2,'Project Follow up - Base'!$F$20:$F$96,$C102)&lt;= INDEX(List!$Q:$Q,MATCH(BQ$2,List!$P:$P,0)),
0,
(COUNTIFS('Project Follow up - Base'!$S$20:$S$96,BQ$2,'Project Follow up - Base'!$F$20:$F$96,$C102)
- INDEX(List!$Q:$Q,MATCH(BQ$2,List!$P:$P,0)))
* INDEX(List!$R:$R,MATCH(BQ$2,List!$P:$P,0)))</f>
        <v>0</v>
      </c>
      <c r="BR102" s="357">
        <f ca="1">IF(
COUNTIFS('Project Follow up - Base'!$S$20:$S$96,BR$2,'Project Follow up - Base'!$F$20:$F$96,$C102)&lt;= INDEX(List!$Q:$Q,MATCH(BR$2,List!$P:$P,0)),
0,
(COUNTIFS('Project Follow up - Base'!$S$20:$S$96,BR$2,'Project Follow up - Base'!$F$20:$F$96,$C102)
- INDEX(List!$Q:$Q,MATCH(BR$2,List!$P:$P,0)))
* INDEX(List!$R:$R,MATCH(BR$2,List!$P:$P,0)))</f>
        <v>0</v>
      </c>
      <c r="BS102" s="357">
        <f ca="1">IF(
COUNTIFS('Project Follow up - Base'!$S$20:$S$96,BS$2,'Project Follow up - Base'!$F$20:$F$96,$C102)&lt;= INDEX(List!$Q:$Q,MATCH(BS$2,List!$P:$P,0)),
0,
(COUNTIFS('Project Follow up - Base'!$S$20:$S$96,BS$2,'Project Follow up - Base'!$F$20:$F$96,$C102)
- INDEX(List!$Q:$Q,MATCH(BS$2,List!$P:$P,0)))
* INDEX(List!$R:$R,MATCH(BS$2,List!$P:$P,0)))</f>
        <v>0</v>
      </c>
      <c r="BT102" s="357">
        <f ca="1">IF(
COUNTIFS('Project Follow up - Base'!$S$20:$S$96,BT$2,'Project Follow up - Base'!$F$20:$F$96,$C102)&lt;= INDEX(List!$Q:$Q,MATCH(BT$2,List!$P:$P,0)),
0,
(COUNTIFS('Project Follow up - Base'!$S$20:$S$96,BT$2,'Project Follow up - Base'!$F$20:$F$96,$C102)
- INDEX(List!$Q:$Q,MATCH(BT$2,List!$P:$P,0)))
* INDEX(List!$R:$R,MATCH(BT$2,List!$P:$P,0)))</f>
        <v>0</v>
      </c>
      <c r="BU102" s="357">
        <f ca="1">IF(
COUNTIFS('Project Follow up - Base'!$S$20:$S$96,BU$2,'Project Follow up - Base'!$F$20:$F$96,$C102)&lt;= INDEX(List!$Q:$Q,MATCH(BU$2,List!$P:$P,0)),
0,
(COUNTIFS('Project Follow up - Base'!$S$20:$S$96,BU$2,'Project Follow up - Base'!$F$20:$F$96,$C102)
- INDEX(List!$Q:$Q,MATCH(BU$2,List!$P:$P,0)))
* INDEX(List!$R:$R,MATCH(BU$2,List!$P:$P,0)))</f>
        <v>0</v>
      </c>
      <c r="BV102" s="357">
        <f ca="1">IF(
COUNTIFS('Project Follow up - Base'!$S$20:$S$96,BV$2,'Project Follow up - Base'!$F$20:$F$96,$C102)&lt;= INDEX(List!$Q:$Q,MATCH(BV$2,List!$P:$P,0)),
0,
(COUNTIFS('Project Follow up - Base'!$S$20:$S$96,BV$2,'Project Follow up - Base'!$F$20:$F$96,$C102)
- INDEX(List!$Q:$Q,MATCH(BV$2,List!$P:$P,0)))
* INDEX(List!$R:$R,MATCH(BV$2,List!$P:$P,0)))</f>
        <v>0</v>
      </c>
      <c r="BW102" s="357">
        <f ca="1">IF(
COUNTIFS('Project Follow up - Base'!$S$20:$S$96,BW$2,'Project Follow up - Base'!$F$20:$F$96,$C102)&lt;= INDEX(List!$Q:$Q,MATCH(BW$2,List!$P:$P,0)),
0,
(COUNTIFS('Project Follow up - Base'!$S$20:$S$96,BW$2,'Project Follow up - Base'!$F$20:$F$96,$C102)
- INDEX(List!$Q:$Q,MATCH(BW$2,List!$P:$P,0)))
* INDEX(List!$R:$R,MATCH(BW$2,List!$P:$P,0)))</f>
        <v>0</v>
      </c>
      <c r="BX102" s="357">
        <f ca="1">IF(
COUNTIFS('Project Follow up - Base'!$S$20:$S$96,BX$2,'Project Follow up - Base'!$F$20:$F$96,$C102)&lt;= INDEX(List!$Q:$Q,MATCH(BX$2,List!$P:$P,0)),
0,
(COUNTIFS('Project Follow up - Base'!$S$20:$S$96,BX$2,'Project Follow up - Base'!$F$20:$F$96,$C102)
- INDEX(List!$Q:$Q,MATCH(BX$2,List!$P:$P,0)))
* INDEX(List!$R:$R,MATCH(BX$2,List!$P:$P,0)))</f>
        <v>0</v>
      </c>
      <c r="BY102" s="357">
        <f ca="1">IF(
COUNTIFS('Project Follow up - Base'!$S$20:$S$96,BY$2,'Project Follow up - Base'!$F$20:$F$96,$C102)&lt;= INDEX(List!$Q:$Q,MATCH(BY$2,List!$P:$P,0)),
0,
(COUNTIFS('Project Follow up - Base'!$S$20:$S$96,BY$2,'Project Follow up - Base'!$F$20:$F$96,$C102)
- INDEX(List!$Q:$Q,MATCH(BY$2,List!$P:$P,0)))
* INDEX(List!$R:$R,MATCH(BY$2,List!$P:$P,0)))</f>
        <v>0</v>
      </c>
      <c r="BZ102" s="357">
        <f ca="1">IF(
COUNTIFS('Project Follow up - Base'!$S$20:$S$96,BZ$2,'Project Follow up - Base'!$F$20:$F$96,$C102)&lt;= INDEX(List!$Q:$Q,MATCH(BZ$2,List!$P:$P,0)),
0,
(COUNTIFS('Project Follow up - Base'!$S$20:$S$96,BZ$2,'Project Follow up - Base'!$F$20:$F$96,$C102)
- INDEX(List!$Q:$Q,MATCH(BZ$2,List!$P:$P,0)))
* INDEX(List!$R:$R,MATCH(BZ$2,List!$P:$P,0)))</f>
        <v>0</v>
      </c>
      <c r="CA102" s="357">
        <f ca="1">IF(
COUNTIFS('Project Follow up - Base'!$S$20:$S$96,CA$2,'Project Follow up - Base'!$F$20:$F$96,$C102)&lt;= INDEX(List!$Q:$Q,MATCH(CA$2,List!$P:$P,0)),
0,
(COUNTIFS('Project Follow up - Base'!$S$20:$S$96,CA$2,'Project Follow up - Base'!$F$20:$F$96,$C102)
- INDEX(List!$Q:$Q,MATCH(CA$2,List!$P:$P,0)))
* INDEX(List!$R:$R,MATCH(CA$2,List!$P:$P,0)))</f>
        <v>0</v>
      </c>
      <c r="CB102" s="357">
        <f ca="1">IF(
COUNTIFS('Project Follow up - Base'!$S$20:$S$96,CB$2,'Project Follow up - Base'!$F$20:$F$96,$C102)&lt;= INDEX(List!$Q:$Q,MATCH(CB$2,List!$P:$P,0)),
0,
(COUNTIFS('Project Follow up - Base'!$S$20:$S$96,CB$2,'Project Follow up - Base'!$F$20:$F$96,$C102)
- INDEX(List!$Q:$Q,MATCH(CB$2,List!$P:$P,0)))
* INDEX(List!$R:$R,MATCH(CB$2,List!$P:$P,0)))</f>
        <v>0</v>
      </c>
      <c r="CC102" s="357">
        <f ca="1">IF(
COUNTIFS('Project Follow up - Base'!$S$20:$S$96,CC$2,'Project Follow up - Base'!$F$20:$F$96,$C102)&lt;= INDEX(List!$Q:$Q,MATCH(CC$2,List!$P:$P,0)),
0,
(COUNTIFS('Project Follow up - Base'!$S$20:$S$96,CC$2,'Project Follow up - Base'!$F$20:$F$96,$C102)
- INDEX(List!$Q:$Q,MATCH(CC$2,List!$P:$P,0)))
* INDEX(List!$R:$R,MATCH(CC$2,List!$P:$P,0)))</f>
        <v>0</v>
      </c>
      <c r="CD102" s="357">
        <f ca="1">IF(
COUNTIFS('Project Follow up - Base'!$S$20:$S$96,CD$2,'Project Follow up - Base'!$F$20:$F$96,$C102)&lt;= INDEX(List!$Q:$Q,MATCH(CD$2,List!$P:$P,0)),
0,
(COUNTIFS('Project Follow up - Base'!$S$20:$S$96,CD$2,'Project Follow up - Base'!$F$20:$F$96,$C102)
- INDEX(List!$Q:$Q,MATCH(CD$2,List!$P:$P,0)))
* INDEX(List!$R:$R,MATCH(CD$2,List!$P:$P,0)))</f>
        <v>0</v>
      </c>
      <c r="CE102" s="357">
        <f ca="1">IF(
COUNTIFS('Project Follow up - Base'!$S$20:$S$96,CE$2,'Project Follow up - Base'!$F$20:$F$96,$C102)&lt;= INDEX(List!$Q:$Q,MATCH(CE$2,List!$P:$P,0)),
0,
(COUNTIFS('Project Follow up - Base'!$S$20:$S$96,CE$2,'Project Follow up - Base'!$F$20:$F$96,$C102)
- INDEX(List!$Q:$Q,MATCH(CE$2,List!$P:$P,0)))
* INDEX(List!$R:$R,MATCH(CE$2,List!$P:$P,0)))</f>
        <v>0</v>
      </c>
      <c r="CF102" s="357">
        <f ca="1">IF(
COUNTIFS('Project Follow up - Base'!$S$20:$S$96,CF$2,'Project Follow up - Base'!$F$20:$F$96,$C102)&lt;= INDEX(List!$Q:$Q,MATCH(CF$2,List!$P:$P,0)),
0,
(COUNTIFS('Project Follow up - Base'!$S$20:$S$96,CF$2,'Project Follow up - Base'!$F$20:$F$96,$C102)
- INDEX(List!$Q:$Q,MATCH(CF$2,List!$P:$P,0)))
* INDEX(List!$R:$R,MATCH(CF$2,List!$P:$P,0)))</f>
        <v>0</v>
      </c>
      <c r="CG102" s="357">
        <f ca="1">IF(
COUNTIFS('Project Follow up - Base'!$S$20:$S$96,CG$2,'Project Follow up - Base'!$F$20:$F$96,$C102)&lt;= INDEX(List!$Q:$Q,MATCH(CG$2,List!$P:$P,0)),
0,
(COUNTIFS('Project Follow up - Base'!$S$20:$S$96,CG$2,'Project Follow up - Base'!$F$20:$F$96,$C102)
- INDEX(List!$Q:$Q,MATCH(CG$2,List!$P:$P,0)))
* INDEX(List!$R:$R,MATCH(CG$2,List!$P:$P,0)))</f>
        <v>0</v>
      </c>
      <c r="CH102" s="357">
        <f ca="1">IF(
COUNTIFS('Project Follow up - Base'!$S$20:$S$96,CH$2,'Project Follow up - Base'!$F$20:$F$96,$C102)&lt;= INDEX(List!$Q:$Q,MATCH(CH$2,List!$P:$P,0)),
0,
(COUNTIFS('Project Follow up - Base'!$S$20:$S$96,CH$2,'Project Follow up - Base'!$F$20:$F$96,$C102)
- INDEX(List!$Q:$Q,MATCH(CH$2,List!$P:$P,0)))
* INDEX(List!$R:$R,MATCH(CH$2,List!$P:$P,0)))</f>
        <v>0</v>
      </c>
      <c r="CI102" s="357">
        <f ca="1">IF(
COUNTIFS('Project Follow up - Base'!$S$20:$S$96,CI$2,'Project Follow up - Base'!$F$20:$F$96,$C102)&lt;= INDEX(List!$Q:$Q,MATCH(CI$2,List!$P:$P,0)),
0,
(COUNTIFS('Project Follow up - Base'!$S$20:$S$96,CI$2,'Project Follow up - Base'!$F$20:$F$96,$C102)
- INDEX(List!$Q:$Q,MATCH(CI$2,List!$P:$P,0)))
* INDEX(List!$R:$R,MATCH(CI$2,List!$P:$P,0)))</f>
        <v>0</v>
      </c>
      <c r="CJ102" s="357">
        <f ca="1">IF(
COUNTIFS('Project Follow up - Base'!$S$20:$S$96,CJ$2,'Project Follow up - Base'!$F$20:$F$96,$C102)&lt;= INDEX(List!$Q:$Q,MATCH(CJ$2,List!$P:$P,0)),
0,
(COUNTIFS('Project Follow up - Base'!$S$20:$S$96,CJ$2,'Project Follow up - Base'!$F$20:$F$96,$C102)
- INDEX(List!$Q:$Q,MATCH(CJ$2,List!$P:$P,0)))
* INDEX(List!$R:$R,MATCH(CJ$2,List!$P:$P,0)))</f>
        <v>0</v>
      </c>
      <c r="CK102" s="357">
        <f ca="1">IF(
COUNTIFS('Project Follow up - Base'!$S$20:$S$96,CK$2,'Project Follow up - Base'!$F$20:$F$96,$C102)&lt;= INDEX(List!$Q:$Q,MATCH(CK$2,List!$P:$P,0)),
0,
(COUNTIFS('Project Follow up - Base'!$S$20:$S$96,CK$2,'Project Follow up - Base'!$F$20:$F$96,$C102)
- INDEX(List!$Q:$Q,MATCH(CK$2,List!$P:$P,0)))
* INDEX(List!$R:$R,MATCH(CK$2,List!$P:$P,0)))</f>
        <v>0</v>
      </c>
      <c r="CL102" s="357">
        <f ca="1">IF(
COUNTIFS('Project Follow up - Base'!$S$20:$S$96,CL$2,'Project Follow up - Base'!$F$20:$F$96,$C102)&lt;= INDEX(List!$Q:$Q,MATCH(CL$2,List!$P:$P,0)),
0,
(COUNTIFS('Project Follow up - Base'!$S$20:$S$96,CL$2,'Project Follow up - Base'!$F$20:$F$96,$C102)
- INDEX(List!$Q:$Q,MATCH(CL$2,List!$P:$P,0)))
* INDEX(List!$R:$R,MATCH(CL$2,List!$P:$P,0)))</f>
        <v>0</v>
      </c>
      <c r="CM102" s="357">
        <f ca="1">IF(
COUNTIFS('Project Follow up - Base'!$S$20:$S$96,CM$2,'Project Follow up - Base'!$F$20:$F$96,$C102)&lt;= INDEX(List!$Q:$Q,MATCH(CM$2,List!$P:$P,0)),
0,
(COUNTIFS('Project Follow up - Base'!$S$20:$S$96,CM$2,'Project Follow up - Base'!$F$20:$F$96,$C102)
- INDEX(List!$Q:$Q,MATCH(CM$2,List!$P:$P,0)))
* INDEX(List!$R:$R,MATCH(CM$2,List!$P:$P,0)))</f>
        <v>0</v>
      </c>
      <c r="CN102" s="357">
        <f ca="1">IF(
COUNTIFS('Project Follow up - Base'!$S$20:$S$96,CN$2,'Project Follow up - Base'!$F$20:$F$96,$C102)&lt;= INDEX(List!$Q:$Q,MATCH(CN$2,List!$P:$P,0)),
0,
(COUNTIFS('Project Follow up - Base'!$S$20:$S$96,CN$2,'Project Follow up - Base'!$F$20:$F$96,$C102)
- INDEX(List!$Q:$Q,MATCH(CN$2,List!$P:$P,0)))
* INDEX(List!$R:$R,MATCH(CN$2,List!$P:$P,0)))</f>
        <v>0</v>
      </c>
      <c r="CO102" s="357">
        <f ca="1">IF(
COUNTIFS('Project Follow up - Base'!$S$20:$S$96,CO$2,'Project Follow up - Base'!$F$20:$F$96,$C102)&lt;= INDEX(List!$Q:$Q,MATCH(CO$2,List!$P:$P,0)),
0,
(COUNTIFS('Project Follow up - Base'!$S$20:$S$96,CO$2,'Project Follow up - Base'!$F$20:$F$96,$C102)
- INDEX(List!$Q:$Q,MATCH(CO$2,List!$P:$P,0)))
* INDEX(List!$R:$R,MATCH(CO$2,List!$P:$P,0)))</f>
        <v>0</v>
      </c>
      <c r="CP102" s="357">
        <f ca="1">IF(
COUNTIFS('Project Follow up - Base'!$S$20:$S$96,CP$2,'Project Follow up - Base'!$F$20:$F$96,$C102)&lt;= INDEX(List!$Q:$Q,MATCH(CP$2,List!$P:$P,0)),
0,
(COUNTIFS('Project Follow up - Base'!$S$20:$S$96,CP$2,'Project Follow up - Base'!$F$20:$F$96,$C102)
- INDEX(List!$Q:$Q,MATCH(CP$2,List!$P:$P,0)))
* INDEX(List!$R:$R,MATCH(CP$2,List!$P:$P,0)))</f>
        <v>0</v>
      </c>
      <c r="CQ102" s="357">
        <f ca="1">IF(
COUNTIFS('Project Follow up - Base'!$S$20:$S$96,CQ$2,'Project Follow up - Base'!$F$20:$F$96,$C102)&lt;= INDEX(List!$Q:$Q,MATCH(CQ$2,List!$P:$P,0)),
0,
(COUNTIFS('Project Follow up - Base'!$S$20:$S$96,CQ$2,'Project Follow up - Base'!$F$20:$F$96,$C102)
- INDEX(List!$Q:$Q,MATCH(CQ$2,List!$P:$P,0)))
* INDEX(List!$R:$R,MATCH(CQ$2,List!$P:$P,0)))</f>
        <v>0</v>
      </c>
      <c r="CR102" s="357">
        <f ca="1">IF(
COUNTIFS('Project Follow up - Base'!$S$20:$S$96,CR$2,'Project Follow up - Base'!$F$20:$F$96,$C102)&lt;= INDEX(List!$Q:$Q,MATCH(CR$2,List!$P:$P,0)),
0,
(COUNTIFS('Project Follow up - Base'!$S$20:$S$96,CR$2,'Project Follow up - Base'!$F$20:$F$96,$C102)
- INDEX(List!$Q:$Q,MATCH(CR$2,List!$P:$P,0)))
* INDEX(List!$R:$R,MATCH(CR$2,List!$P:$P,0)))</f>
        <v>0</v>
      </c>
      <c r="CS102" s="357">
        <f ca="1">IF(
COUNTIFS('Project Follow up - Base'!$S$20:$S$96,CS$2,'Project Follow up - Base'!$F$20:$F$96,$C102)&lt;= INDEX(List!$Q:$Q,MATCH(CS$2,List!$P:$P,0)),
0,
(COUNTIFS('Project Follow up - Base'!$S$20:$S$96,CS$2,'Project Follow up - Base'!$F$20:$F$96,$C102)
- INDEX(List!$Q:$Q,MATCH(CS$2,List!$P:$P,0)))
* INDEX(List!$R:$R,MATCH(CS$2,List!$P:$P,0)))</f>
        <v>0</v>
      </c>
      <c r="CT102" s="357">
        <f ca="1">IF(
COUNTIFS('Project Follow up - Base'!$S$20:$S$96,CT$2,'Project Follow up - Base'!$F$20:$F$96,$C102)&lt;= INDEX(List!$Q:$Q,MATCH(CT$2,List!$P:$P,0)),
0,
(COUNTIFS('Project Follow up - Base'!$S$20:$S$96,CT$2,'Project Follow up - Base'!$F$20:$F$96,$C102)
- INDEX(List!$Q:$Q,MATCH(CT$2,List!$P:$P,0)))
* INDEX(List!$R:$R,MATCH(CT$2,List!$P:$P,0)))</f>
        <v>0</v>
      </c>
      <c r="CU102" s="357">
        <f ca="1">IF(
COUNTIFS('Project Follow up - Base'!$S$20:$S$96,CU$2,'Project Follow up - Base'!$F$20:$F$96,$C102)&lt;= INDEX(List!$Q:$Q,MATCH(CU$2,List!$P:$P,0)),
0,
(COUNTIFS('Project Follow up - Base'!$S$20:$S$96,CU$2,'Project Follow up - Base'!$F$20:$F$96,$C102)
- INDEX(List!$Q:$Q,MATCH(CU$2,List!$P:$P,0)))
* INDEX(List!$R:$R,MATCH(CU$2,List!$P:$P,0)))</f>
        <v>0</v>
      </c>
      <c r="CV102" s="357">
        <f ca="1">IF(
COUNTIFS('Project Follow up - Base'!$S$20:$S$96,CV$2,'Project Follow up - Base'!$F$20:$F$96,$C102)&lt;= INDEX(List!$Q:$Q,MATCH(CV$2,List!$P:$P,0)),
0,
(COUNTIFS('Project Follow up - Base'!$S$20:$S$96,CV$2,'Project Follow up - Base'!$F$20:$F$96,$C102)
- INDEX(List!$Q:$Q,MATCH(CV$2,List!$P:$P,0)))
* INDEX(List!$R:$R,MATCH(CV$2,List!$P:$P,0)))</f>
        <v>0</v>
      </c>
      <c r="CW102" s="357">
        <f ca="1">IF(
COUNTIFS('Project Follow up - Base'!$S$20:$S$96,CW$2,'Project Follow up - Base'!$F$20:$F$96,$C102)&lt;= INDEX(List!$Q:$Q,MATCH(CW$2,List!$P:$P,0)),
0,
(COUNTIFS('Project Follow up - Base'!$S$20:$S$96,CW$2,'Project Follow up - Base'!$F$20:$F$96,$C102)
- INDEX(List!$Q:$Q,MATCH(CW$2,List!$P:$P,0)))
* INDEX(List!$R:$R,MATCH(CW$2,List!$P:$P,0)))</f>
        <v>0</v>
      </c>
      <c r="CX102" s="357">
        <f ca="1">IF(
COUNTIFS('Project Follow up - Base'!$S$20:$S$96,CX$2,'Project Follow up - Base'!$F$20:$F$96,$C102)&lt;= INDEX(List!$Q:$Q,MATCH(CX$2,List!$P:$P,0)),
0,
(COUNTIFS('Project Follow up - Base'!$S$20:$S$96,CX$2,'Project Follow up - Base'!$F$20:$F$96,$C102)
- INDEX(List!$Q:$Q,MATCH(CX$2,List!$P:$P,0)))
* INDEX(List!$R:$R,MATCH(CX$2,List!$P:$P,0)))</f>
        <v>0</v>
      </c>
      <c r="CY102" s="357">
        <f ca="1">IF(
COUNTIFS('Project Follow up - Base'!$S$20:$S$96,CY$2,'Project Follow up - Base'!$F$20:$F$96,$C102)&lt;= INDEX(List!$Q:$Q,MATCH(CY$2,List!$P:$P,0)),
0,
(COUNTIFS('Project Follow up - Base'!$S$20:$S$96,CY$2,'Project Follow up - Base'!$F$20:$F$96,$C102)
- INDEX(List!$Q:$Q,MATCH(CY$2,List!$P:$P,0)))
* INDEX(List!$R:$R,MATCH(CY$2,List!$P:$P,0)))</f>
        <v>0</v>
      </c>
      <c r="CZ102" s="357">
        <f ca="1">IF(
COUNTIFS('Project Follow up - Base'!$S$20:$S$96,CZ$2,'Project Follow up - Base'!$F$20:$F$96,$C102)&lt;= INDEX(List!$Q:$Q,MATCH(CZ$2,List!$P:$P,0)),
0,
(COUNTIFS('Project Follow up - Base'!$S$20:$S$96,CZ$2,'Project Follow up - Base'!$F$20:$F$96,$C102)
- INDEX(List!$Q:$Q,MATCH(CZ$2,List!$P:$P,0)))
* INDEX(List!$R:$R,MATCH(CZ$2,List!$P:$P,0)))</f>
        <v>0</v>
      </c>
      <c r="DA102" s="357">
        <f ca="1">IF(
COUNTIFS('Project Follow up - Base'!$S$20:$S$96,DA$2,'Project Follow up - Base'!$F$20:$F$96,$C102)&lt;= INDEX(List!$Q:$Q,MATCH(DA$2,List!$P:$P,0)),
0,
(COUNTIFS('Project Follow up - Base'!$S$20:$S$96,DA$2,'Project Follow up - Base'!$F$20:$F$96,$C102)
- INDEX(List!$Q:$Q,MATCH(DA$2,List!$P:$P,0)))
* INDEX(List!$R:$R,MATCH(DA$2,List!$P:$P,0)))</f>
        <v>0</v>
      </c>
      <c r="DB102" s="357">
        <f ca="1">IF(
COUNTIFS('Project Follow up - Base'!$S$20:$S$96,DB$2,'Project Follow up - Base'!$F$20:$F$96,$C102)&lt;= INDEX(List!$Q:$Q,MATCH(DB$2,List!$P:$P,0)),
0,
(COUNTIFS('Project Follow up - Base'!$S$20:$S$96,DB$2,'Project Follow up - Base'!$F$20:$F$96,$C102)
- INDEX(List!$Q:$Q,MATCH(DB$2,List!$P:$P,0)))
* INDEX(List!$R:$R,MATCH(DB$2,List!$P:$P,0)))</f>
        <v>0</v>
      </c>
    </row>
    <row r="103" spans="1:106" x14ac:dyDescent="0.2">
      <c r="A103" s="353">
        <f>COUNTIF('Project Follow up - Base'!$F$20:$F$96,C103)</f>
        <v>0</v>
      </c>
      <c r="B103" s="353">
        <f>'Employees Summary'!B104</f>
        <v>0</v>
      </c>
      <c r="C103" s="353">
        <f>'Employees Summary'!C104</f>
        <v>0</v>
      </c>
      <c r="D103" s="354" t="str">
        <f>IF(C103=0,"", IF(A103&gt;0,1-(G103*[1]KPI!$C$3)-(H103*[1]KPI!$C$4),""))</f>
        <v/>
      </c>
      <c r="E103" s="365" t="str">
        <f>IF(OR(C103='Project Follow up - Base'!$D$17,C103='Project Follow up - Base'!$D$38,C103='Project Follow up - Base'!$D$74), IF(SUMIF(B:B,B103,A:A)=0,"", AVERAGEIF(B:B,B103,D:D)),"")</f>
        <v/>
      </c>
      <c r="F103" s="366">
        <f>SUMIF('Project Follow up - Base'!$F$20:$F$102,'Employees KPIs'!C103,'Project Follow up - Base'!$AA$20:$AA$102)</f>
        <v>0</v>
      </c>
      <c r="G103" s="355">
        <f>IF( F103=0,
   0,
   IF(
     F103-
     [1]KPI!$F$3
     &lt;0,0,
     F103-
     [1]KPI!$F$3
    )*
     [1]KPI!$G$3
)</f>
        <v>0</v>
      </c>
      <c r="H103" s="355">
        <f t="shared" ca="1" si="1"/>
        <v>0</v>
      </c>
      <c r="I103" s="356">
        <f ca="1">IF(
COUNTIFS('Project Follow up - Base'!$S$20:$S$96,I$2,'Project Follow up - Base'!$F$20:$F$96,$C103)&lt;= INDEX(List!$Q:$Q,MATCH(I$2,List!$P:$P,0)),
0,
(COUNTIFS('Project Follow up - Base'!$S$20:$S$96,I$2,'Project Follow up - Base'!$F$20:$F$96,$C103)
- INDEX(List!$Q:$Q,MATCH(I$2,List!$P:$P,0)))
* INDEX(List!$R:$R,MATCH(I$2,List!$P:$P,0)))</f>
        <v>0</v>
      </c>
      <c r="J103" s="357">
        <f ca="1">IF(
COUNTIFS('Project Follow up - Base'!$S$20:$S$96,J$2,'Project Follow up - Base'!$F$20:$F$96,$C103)&lt;= INDEX(List!$Q:$Q,MATCH(J$2,List!$P:$P,0)),
0,
(COUNTIFS('Project Follow up - Base'!$S$20:$S$96,J$2,'Project Follow up - Base'!$F$20:$F$96,$C103)
- INDEX(List!$Q:$Q,MATCH(J$2,List!$P:$P,0)))
* INDEX(List!$R:$R,MATCH(J$2,List!$P:$P,0)))</f>
        <v>0</v>
      </c>
      <c r="K103" s="357">
        <f ca="1">IF(
COUNTIFS('Project Follow up - Base'!$S$20:$S$96,K$2,'Project Follow up - Base'!$F$20:$F$96,$C103)&lt;= INDEX(List!$Q:$Q,MATCH(K$2,List!$P:$P,0)),
0,
(COUNTIFS('Project Follow up - Base'!$S$20:$S$96,K$2,'Project Follow up - Base'!$F$20:$F$96,$C103)
- INDEX(List!$Q:$Q,MATCH(K$2,List!$P:$P,0)))
* INDEX(List!$R:$R,MATCH(K$2,List!$P:$P,0)))</f>
        <v>0</v>
      </c>
      <c r="L103" s="357">
        <f ca="1">IF(
COUNTIFS('Project Follow up - Base'!$S$20:$S$96,L$2,'Project Follow up - Base'!$F$20:$F$96,$C103)&lt;= INDEX(List!$Q:$Q,MATCH(L$2,List!$P:$P,0)),
0,
(COUNTIFS('Project Follow up - Base'!$S$20:$S$96,L$2,'Project Follow up - Base'!$F$20:$F$96,$C103)
- INDEX(List!$Q:$Q,MATCH(L$2,List!$P:$P,0)))
* INDEX(List!$R:$R,MATCH(L$2,List!$P:$P,0)))</f>
        <v>0</v>
      </c>
      <c r="M103" s="357">
        <f ca="1">IF(
COUNTIFS('Project Follow up - Base'!$S$20:$S$96,M$2,'Project Follow up - Base'!$F$20:$F$96,$C103)&lt;= INDEX(List!$Q:$Q,MATCH(M$2,List!$P:$P,0)),
0,
(COUNTIFS('Project Follow up - Base'!$S$20:$S$96,M$2,'Project Follow up - Base'!$F$20:$F$96,$C103)
- INDEX(List!$Q:$Q,MATCH(M$2,List!$P:$P,0)))
* INDEX(List!$R:$R,MATCH(M$2,List!$P:$P,0)))</f>
        <v>0</v>
      </c>
      <c r="N103" s="357">
        <f ca="1">IF(
COUNTIFS('Project Follow up - Base'!$S$20:$S$96,N$2,'Project Follow up - Base'!$F$20:$F$96,$C103)&lt;= INDEX(List!$Q:$Q,MATCH(N$2,List!$P:$P,0)),
0,
(COUNTIFS('Project Follow up - Base'!$S$20:$S$96,N$2,'Project Follow up - Base'!$F$20:$F$96,$C103)
- INDEX(List!$Q:$Q,MATCH(N$2,List!$P:$P,0)))
* INDEX(List!$R:$R,MATCH(N$2,List!$P:$P,0)))</f>
        <v>0</v>
      </c>
      <c r="O103" s="357">
        <f ca="1">IF(
COUNTIFS('Project Follow up - Base'!$S$20:$S$96,O$2,'Project Follow up - Base'!$F$20:$F$96,$C103)&lt;= INDEX(List!$Q:$Q,MATCH(O$2,List!$P:$P,0)),
0,
(COUNTIFS('Project Follow up - Base'!$S$20:$S$96,O$2,'Project Follow up - Base'!$F$20:$F$96,$C103)
- INDEX(List!$Q:$Q,MATCH(O$2,List!$P:$P,0)))
* INDEX(List!$R:$R,MATCH(O$2,List!$P:$P,0)))</f>
        <v>0</v>
      </c>
      <c r="P103" s="357">
        <f ca="1">IF(
COUNTIFS('Project Follow up - Base'!$S$20:$S$96,P$2,'Project Follow up - Base'!$F$20:$F$96,$C103)&lt;= INDEX(List!$Q:$Q,MATCH(P$2,List!$P:$P,0)),
0,
(COUNTIFS('Project Follow up - Base'!$S$20:$S$96,P$2,'Project Follow up - Base'!$F$20:$F$96,$C103)
- INDEX(List!$Q:$Q,MATCH(P$2,List!$P:$P,0)))
* INDEX(List!$R:$R,MATCH(P$2,List!$P:$P,0)))</f>
        <v>0</v>
      </c>
      <c r="Q103" s="357">
        <f ca="1">IF(
COUNTIFS('Project Follow up - Base'!$S$20:$S$96,Q$2,'Project Follow up - Base'!$F$20:$F$96,$C103)&lt;= INDEX(List!$Q:$Q,MATCH(Q$2,List!$P:$P,0)),
0,
(COUNTIFS('Project Follow up - Base'!$S$20:$S$96,Q$2,'Project Follow up - Base'!$F$20:$F$96,$C103)
- INDEX(List!$Q:$Q,MATCH(Q$2,List!$P:$P,0)))
* INDEX(List!$R:$R,MATCH(Q$2,List!$P:$P,0)))</f>
        <v>0</v>
      </c>
      <c r="R103" s="357">
        <f ca="1">IF(
COUNTIFS('Project Follow up - Base'!$S$20:$S$96,R$2,'Project Follow up - Base'!$F$20:$F$96,$C103)&lt;= INDEX(List!$Q:$Q,MATCH(R$2,List!$P:$P,0)),
0,
(COUNTIFS('Project Follow up - Base'!$S$20:$S$96,R$2,'Project Follow up - Base'!$F$20:$F$96,$C103)
- INDEX(List!$Q:$Q,MATCH(R$2,List!$P:$P,0)))
* INDEX(List!$R:$R,MATCH(R$2,List!$P:$P,0)))</f>
        <v>0</v>
      </c>
      <c r="S103" s="357">
        <f ca="1">IF(
COUNTIFS('Project Follow up - Base'!$S$20:$S$96,S$2,'Project Follow up - Base'!$F$20:$F$96,$C103)&lt;= INDEX(List!$Q:$Q,MATCH(S$2,List!$P:$P,0)),
0,
(COUNTIFS('Project Follow up - Base'!$S$20:$S$96,S$2,'Project Follow up - Base'!$F$20:$F$96,$C103)
- INDEX(List!$Q:$Q,MATCH(S$2,List!$P:$P,0)))
* INDEX(List!$R:$R,MATCH(S$2,List!$P:$P,0)))</f>
        <v>0</v>
      </c>
      <c r="T103" s="357">
        <f ca="1">IF(
COUNTIFS('Project Follow up - Base'!$S$20:$S$96,T$2,'Project Follow up - Base'!$F$20:$F$96,$C103)&lt;= INDEX(List!$Q:$Q,MATCH(T$2,List!$P:$P,0)),
0,
(COUNTIFS('Project Follow up - Base'!$S$20:$S$96,T$2,'Project Follow up - Base'!$F$20:$F$96,$C103)
- INDEX(List!$Q:$Q,MATCH(T$2,List!$P:$P,0)))
* INDEX(List!$R:$R,MATCH(T$2,List!$P:$P,0)))</f>
        <v>0</v>
      </c>
      <c r="U103" s="357">
        <f ca="1">IF(
COUNTIFS('Project Follow up - Base'!$S$20:$S$96,U$2,'Project Follow up - Base'!$F$20:$F$96,$C103)&lt;= INDEX(List!$Q:$Q,MATCH(U$2,List!$P:$P,0)),
0,
(COUNTIFS('Project Follow up - Base'!$S$20:$S$96,U$2,'Project Follow up - Base'!$F$20:$F$96,$C103)
- INDEX(List!$Q:$Q,MATCH(U$2,List!$P:$P,0)))
* INDEX(List!$R:$R,MATCH(U$2,List!$P:$P,0)))</f>
        <v>0</v>
      </c>
      <c r="V103" s="357">
        <f ca="1">IF(
COUNTIFS('Project Follow up - Base'!$S$20:$S$96,V$2,'Project Follow up - Base'!$F$20:$F$96,$C103)&lt;= INDEX(List!$Q:$Q,MATCH(V$2,List!$P:$P,0)),
0,
(COUNTIFS('Project Follow up - Base'!$S$20:$S$96,V$2,'Project Follow up - Base'!$F$20:$F$96,$C103)
- INDEX(List!$Q:$Q,MATCH(V$2,List!$P:$P,0)))
* INDEX(List!$R:$R,MATCH(V$2,List!$P:$P,0)))</f>
        <v>0</v>
      </c>
      <c r="W103" s="357">
        <f ca="1">IF(
COUNTIFS('Project Follow up - Base'!$S$20:$S$96,W$2,'Project Follow up - Base'!$F$20:$F$96,$C103)&lt;= INDEX(List!$Q:$Q,MATCH(W$2,List!$P:$P,0)),
0,
(COUNTIFS('Project Follow up - Base'!$S$20:$S$96,W$2,'Project Follow up - Base'!$F$20:$F$96,$C103)
- INDEX(List!$Q:$Q,MATCH(W$2,List!$P:$P,0)))
* INDEX(List!$R:$R,MATCH(W$2,List!$P:$P,0)))</f>
        <v>0</v>
      </c>
      <c r="X103" s="357">
        <f ca="1">IF(
COUNTIFS('Project Follow up - Base'!$S$20:$S$96,X$2,'Project Follow up - Base'!$F$20:$F$96,$C103)&lt;= INDEX(List!$Q:$Q,MATCH(X$2,List!$P:$P,0)),
0,
(COUNTIFS('Project Follow up - Base'!$S$20:$S$96,X$2,'Project Follow up - Base'!$F$20:$F$96,$C103)
- INDEX(List!$Q:$Q,MATCH(X$2,List!$P:$P,0)))
* INDEX(List!$R:$R,MATCH(X$2,List!$P:$P,0)))</f>
        <v>0</v>
      </c>
      <c r="Y103" s="357">
        <f ca="1">IF(
COUNTIFS('Project Follow up - Base'!$S$20:$S$96,Y$2,'Project Follow up - Base'!$F$20:$F$96,$C103)&lt;= INDEX(List!$Q:$Q,MATCH(Y$2,List!$P:$P,0)),
0,
(COUNTIFS('Project Follow up - Base'!$S$20:$S$96,Y$2,'Project Follow up - Base'!$F$20:$F$96,$C103)
- INDEX(List!$Q:$Q,MATCH(Y$2,List!$P:$P,0)))
* INDEX(List!$R:$R,MATCH(Y$2,List!$P:$P,0)))</f>
        <v>0</v>
      </c>
      <c r="Z103" s="357">
        <f ca="1">IF(
COUNTIFS('Project Follow up - Base'!$S$20:$S$96,Z$2,'Project Follow up - Base'!$F$20:$F$96,$C103)&lt;= INDEX(List!$Q:$Q,MATCH(Z$2,List!$P:$P,0)),
0,
(COUNTIFS('Project Follow up - Base'!$S$20:$S$96,Z$2,'Project Follow up - Base'!$F$20:$F$96,$C103)
- INDEX(List!$Q:$Q,MATCH(Z$2,List!$P:$P,0)))
* INDEX(List!$R:$R,MATCH(Z$2,List!$P:$P,0)))</f>
        <v>0</v>
      </c>
      <c r="AA103" s="357">
        <f ca="1">IF(
COUNTIFS('Project Follow up - Base'!$S$20:$S$96,AA$2,'Project Follow up - Base'!$F$20:$F$96,$C103)&lt;= INDEX(List!$Q:$Q,MATCH(AA$2,List!$P:$P,0)),
0,
(COUNTIFS('Project Follow up - Base'!$S$20:$S$96,AA$2,'Project Follow up - Base'!$F$20:$F$96,$C103)
- INDEX(List!$Q:$Q,MATCH(AA$2,List!$P:$P,0)))
* INDEX(List!$R:$R,MATCH(AA$2,List!$P:$P,0)))</f>
        <v>0</v>
      </c>
      <c r="AB103" s="357">
        <f ca="1">IF(
COUNTIFS('Project Follow up - Base'!$S$20:$S$96,AB$2,'Project Follow up - Base'!$F$20:$F$96,$C103)&lt;= INDEX(List!$Q:$Q,MATCH(AB$2,List!$P:$P,0)),
0,
(COUNTIFS('Project Follow up - Base'!$S$20:$S$96,AB$2,'Project Follow up - Base'!$F$20:$F$96,$C103)
- INDEX(List!$Q:$Q,MATCH(AB$2,List!$P:$P,0)))
* INDEX(List!$R:$R,MATCH(AB$2,List!$P:$P,0)))</f>
        <v>0</v>
      </c>
      <c r="AC103" s="357">
        <f ca="1">IF(
COUNTIFS('Project Follow up - Base'!$S$20:$S$96,AC$2,'Project Follow up - Base'!$F$20:$F$96,$C103)&lt;= INDEX(List!$Q:$Q,MATCH(AC$2,List!$P:$P,0)),
0,
(COUNTIFS('Project Follow up - Base'!$S$20:$S$96,AC$2,'Project Follow up - Base'!$F$20:$F$96,$C103)
- INDEX(List!$Q:$Q,MATCH(AC$2,List!$P:$P,0)))
* INDEX(List!$R:$R,MATCH(AC$2,List!$P:$P,0)))</f>
        <v>0</v>
      </c>
      <c r="AD103" s="357">
        <f ca="1">IF(
COUNTIFS('Project Follow up - Base'!$S$20:$S$96,AD$2,'Project Follow up - Base'!$F$20:$F$96,$C103)&lt;= INDEX(List!$Q:$Q,MATCH(AD$2,List!$P:$P,0)),
0,
(COUNTIFS('Project Follow up - Base'!$S$20:$S$96,AD$2,'Project Follow up - Base'!$F$20:$F$96,$C103)
- INDEX(List!$Q:$Q,MATCH(AD$2,List!$P:$P,0)))
* INDEX(List!$R:$R,MATCH(AD$2,List!$P:$P,0)))</f>
        <v>0</v>
      </c>
      <c r="AE103" s="357">
        <f ca="1">IF(
COUNTIFS('Project Follow up - Base'!$S$20:$S$96,AE$2,'Project Follow up - Base'!$F$20:$F$96,$C103)&lt;= INDEX(List!$Q:$Q,MATCH(AE$2,List!$P:$P,0)),
0,
(COUNTIFS('Project Follow up - Base'!$S$20:$S$96,AE$2,'Project Follow up - Base'!$F$20:$F$96,$C103)
- INDEX(List!$Q:$Q,MATCH(AE$2,List!$P:$P,0)))
* INDEX(List!$R:$R,MATCH(AE$2,List!$P:$P,0)))</f>
        <v>0</v>
      </c>
      <c r="AF103" s="357">
        <f ca="1">IF(
COUNTIFS('Project Follow up - Base'!$S$20:$S$96,AF$2,'Project Follow up - Base'!$F$20:$F$96,$C103)&lt;= INDEX(List!$Q:$Q,MATCH(AF$2,List!$P:$P,0)),
0,
(COUNTIFS('Project Follow up - Base'!$S$20:$S$96,AF$2,'Project Follow up - Base'!$F$20:$F$96,$C103)
- INDEX(List!$Q:$Q,MATCH(AF$2,List!$P:$P,0)))
* INDEX(List!$R:$R,MATCH(AF$2,List!$P:$P,0)))</f>
        <v>0</v>
      </c>
      <c r="AG103" s="357">
        <f ca="1">IF(
COUNTIFS('Project Follow up - Base'!$S$20:$S$96,AG$2,'Project Follow up - Base'!$F$20:$F$96,$C103)&lt;= INDEX(List!$Q:$Q,MATCH(AG$2,List!$P:$P,0)),
0,
(COUNTIFS('Project Follow up - Base'!$S$20:$S$96,AG$2,'Project Follow up - Base'!$F$20:$F$96,$C103)
- INDEX(List!$Q:$Q,MATCH(AG$2,List!$P:$P,0)))
* INDEX(List!$R:$R,MATCH(AG$2,List!$P:$P,0)))</f>
        <v>0</v>
      </c>
      <c r="AH103" s="357">
        <f ca="1">IF(
COUNTIFS('Project Follow up - Base'!$S$20:$S$96,AH$2,'Project Follow up - Base'!$F$20:$F$96,$C103)&lt;= INDEX(List!$Q:$Q,MATCH(AH$2,List!$P:$P,0)),
0,
(COUNTIFS('Project Follow up - Base'!$S$20:$S$96,AH$2,'Project Follow up - Base'!$F$20:$F$96,$C103)
- INDEX(List!$Q:$Q,MATCH(AH$2,List!$P:$P,0)))
* INDEX(List!$R:$R,MATCH(AH$2,List!$P:$P,0)))</f>
        <v>0</v>
      </c>
      <c r="AI103" s="357">
        <f ca="1">IF(
COUNTIFS('Project Follow up - Base'!$S$20:$S$96,AI$2,'Project Follow up - Base'!$F$20:$F$96,$C103)&lt;= INDEX(List!$Q:$Q,MATCH(AI$2,List!$P:$P,0)),
0,
(COUNTIFS('Project Follow up - Base'!$S$20:$S$96,AI$2,'Project Follow up - Base'!$F$20:$F$96,$C103)
- INDEX(List!$Q:$Q,MATCH(AI$2,List!$P:$P,0)))
* INDEX(List!$R:$R,MATCH(AI$2,List!$P:$P,0)))</f>
        <v>0</v>
      </c>
      <c r="AJ103" s="357">
        <f ca="1">IF(
COUNTIFS('Project Follow up - Base'!$S$20:$S$96,AJ$2,'Project Follow up - Base'!$F$20:$F$96,$C103)&lt;= INDEX(List!$Q:$Q,MATCH(AJ$2,List!$P:$P,0)),
0,
(COUNTIFS('Project Follow up - Base'!$S$20:$S$96,AJ$2,'Project Follow up - Base'!$F$20:$F$96,$C103)
- INDEX(List!$Q:$Q,MATCH(AJ$2,List!$P:$P,0)))
* INDEX(List!$R:$R,MATCH(AJ$2,List!$P:$P,0)))</f>
        <v>0</v>
      </c>
      <c r="AK103" s="357">
        <f ca="1">IF(
COUNTIFS('Project Follow up - Base'!$S$20:$S$96,AK$2,'Project Follow up - Base'!$F$20:$F$96,$C103)&lt;= INDEX(List!$Q:$Q,MATCH(AK$2,List!$P:$P,0)),
0,
(COUNTIFS('Project Follow up - Base'!$S$20:$S$96,AK$2,'Project Follow up - Base'!$F$20:$F$96,$C103)
- INDEX(List!$Q:$Q,MATCH(AK$2,List!$P:$P,0)))
* INDEX(List!$R:$R,MATCH(AK$2,List!$P:$P,0)))</f>
        <v>0</v>
      </c>
      <c r="AL103" s="357">
        <f ca="1">IF(
COUNTIFS('Project Follow up - Base'!$S$20:$S$96,AL$2,'Project Follow up - Base'!$F$20:$F$96,$C103)&lt;= INDEX(List!$Q:$Q,MATCH(AL$2,List!$P:$P,0)),
0,
(COUNTIFS('Project Follow up - Base'!$S$20:$S$96,AL$2,'Project Follow up - Base'!$F$20:$F$96,$C103)
- INDEX(List!$Q:$Q,MATCH(AL$2,List!$P:$P,0)))
* INDEX(List!$R:$R,MATCH(AL$2,List!$P:$P,0)))</f>
        <v>0</v>
      </c>
      <c r="AM103" s="357">
        <f ca="1">IF(
COUNTIFS('Project Follow up - Base'!$S$20:$S$96,AM$2,'Project Follow up - Base'!$F$20:$F$96,$C103)&lt;= INDEX(List!$Q:$Q,MATCH(AM$2,List!$P:$P,0)),
0,
(COUNTIFS('Project Follow up - Base'!$S$20:$S$96,AM$2,'Project Follow up - Base'!$F$20:$F$96,$C103)
- INDEX(List!$Q:$Q,MATCH(AM$2,List!$P:$P,0)))
* INDEX(List!$R:$R,MATCH(AM$2,List!$P:$P,0)))</f>
        <v>0</v>
      </c>
      <c r="AN103" s="357">
        <f ca="1">IF(
COUNTIFS('Project Follow up - Base'!$S$20:$S$96,AN$2,'Project Follow up - Base'!$F$20:$F$96,$C103)&lt;= INDEX(List!$Q:$Q,MATCH(AN$2,List!$P:$P,0)),
0,
(COUNTIFS('Project Follow up - Base'!$S$20:$S$96,AN$2,'Project Follow up - Base'!$F$20:$F$96,$C103)
- INDEX(List!$Q:$Q,MATCH(AN$2,List!$P:$P,0)))
* INDEX(List!$R:$R,MATCH(AN$2,List!$P:$P,0)))</f>
        <v>0</v>
      </c>
      <c r="AO103" s="357">
        <f ca="1">IF(
COUNTIFS('Project Follow up - Base'!$S$20:$S$96,AO$2,'Project Follow up - Base'!$F$20:$F$96,$C103)&lt;= INDEX(List!$Q:$Q,MATCH(AO$2,List!$P:$P,0)),
0,
(COUNTIFS('Project Follow up - Base'!$S$20:$S$96,AO$2,'Project Follow up - Base'!$F$20:$F$96,$C103)
- INDEX(List!$Q:$Q,MATCH(AO$2,List!$P:$P,0)))
* INDEX(List!$R:$R,MATCH(AO$2,List!$P:$P,0)))</f>
        <v>0</v>
      </c>
      <c r="AP103" s="357">
        <f ca="1">IF(
COUNTIFS('Project Follow up - Base'!$S$20:$S$96,AP$2,'Project Follow up - Base'!$F$20:$F$96,$C103)&lt;= INDEX(List!$Q:$Q,MATCH(AP$2,List!$P:$P,0)),
0,
(COUNTIFS('Project Follow up - Base'!$S$20:$S$96,AP$2,'Project Follow up - Base'!$F$20:$F$96,$C103)
- INDEX(List!$Q:$Q,MATCH(AP$2,List!$P:$P,0)))
* INDEX(List!$R:$R,MATCH(AP$2,List!$P:$P,0)))</f>
        <v>0</v>
      </c>
      <c r="AQ103" s="357">
        <f ca="1">IF(
COUNTIFS('Project Follow up - Base'!$S$20:$S$96,AQ$2,'Project Follow up - Base'!$F$20:$F$96,$C103)&lt;= INDEX(List!$Q:$Q,MATCH(AQ$2,List!$P:$P,0)),
0,
(COUNTIFS('Project Follow up - Base'!$S$20:$S$96,AQ$2,'Project Follow up - Base'!$F$20:$F$96,$C103)
- INDEX(List!$Q:$Q,MATCH(AQ$2,List!$P:$P,0)))
* INDEX(List!$R:$R,MATCH(AQ$2,List!$P:$P,0)))</f>
        <v>0</v>
      </c>
      <c r="AR103" s="357">
        <f ca="1">IF(
COUNTIFS('Project Follow up - Base'!$S$20:$S$96,AR$2,'Project Follow up - Base'!$F$20:$F$96,$C103)&lt;= INDEX(List!$Q:$Q,MATCH(AR$2,List!$P:$P,0)),
0,
(COUNTIFS('Project Follow up - Base'!$S$20:$S$96,AR$2,'Project Follow up - Base'!$F$20:$F$96,$C103)
- INDEX(List!$Q:$Q,MATCH(AR$2,List!$P:$P,0)))
* INDEX(List!$R:$R,MATCH(AR$2,List!$P:$P,0)))</f>
        <v>0</v>
      </c>
      <c r="AS103" s="357">
        <f ca="1">IF(
COUNTIFS('Project Follow up - Base'!$S$20:$S$96,AS$2,'Project Follow up - Base'!$F$20:$F$96,$C103)&lt;= INDEX(List!$Q:$Q,MATCH(AS$2,List!$P:$P,0)),
0,
(COUNTIFS('Project Follow up - Base'!$S$20:$S$96,AS$2,'Project Follow up - Base'!$F$20:$F$96,$C103)
- INDEX(List!$Q:$Q,MATCH(AS$2,List!$P:$P,0)))
* INDEX(List!$R:$R,MATCH(AS$2,List!$P:$P,0)))</f>
        <v>0</v>
      </c>
      <c r="AT103" s="357">
        <f ca="1">IF(
COUNTIFS('Project Follow up - Base'!$S$20:$S$96,AT$2,'Project Follow up - Base'!$F$20:$F$96,$C103)&lt;= INDEX(List!$Q:$Q,MATCH(AT$2,List!$P:$P,0)),
0,
(COUNTIFS('Project Follow up - Base'!$S$20:$S$96,AT$2,'Project Follow up - Base'!$F$20:$F$96,$C103)
- INDEX(List!$Q:$Q,MATCH(AT$2,List!$P:$P,0)))
* INDEX(List!$R:$R,MATCH(AT$2,List!$P:$P,0)))</f>
        <v>0</v>
      </c>
      <c r="AU103" s="357">
        <f ca="1">IF(
COUNTIFS('Project Follow up - Base'!$S$20:$S$96,AU$2,'Project Follow up - Base'!$F$20:$F$96,$C103)&lt;= INDEX(List!$Q:$Q,MATCH(AU$2,List!$P:$P,0)),
0,
(COUNTIFS('Project Follow up - Base'!$S$20:$S$96,AU$2,'Project Follow up - Base'!$F$20:$F$96,$C103)
- INDEX(List!$Q:$Q,MATCH(AU$2,List!$P:$P,0)))
* INDEX(List!$R:$R,MATCH(AU$2,List!$P:$P,0)))</f>
        <v>0</v>
      </c>
      <c r="AV103" s="357">
        <f ca="1">IF(
COUNTIFS('Project Follow up - Base'!$S$20:$S$96,AV$2,'Project Follow up - Base'!$F$20:$F$96,$C103)&lt;= INDEX(List!$Q:$Q,MATCH(AV$2,List!$P:$P,0)),
0,
(COUNTIFS('Project Follow up - Base'!$S$20:$S$96,AV$2,'Project Follow up - Base'!$F$20:$F$96,$C103)
- INDEX(List!$Q:$Q,MATCH(AV$2,List!$P:$P,0)))
* INDEX(List!$R:$R,MATCH(AV$2,List!$P:$P,0)))</f>
        <v>0</v>
      </c>
      <c r="AW103" s="357">
        <f ca="1">IF(
COUNTIFS('Project Follow up - Base'!$S$20:$S$96,AW$2,'Project Follow up - Base'!$F$20:$F$96,$C103)&lt;= INDEX(List!$Q:$Q,MATCH(AW$2,List!$P:$P,0)),
0,
(COUNTIFS('Project Follow up - Base'!$S$20:$S$96,AW$2,'Project Follow up - Base'!$F$20:$F$96,$C103)
- INDEX(List!$Q:$Q,MATCH(AW$2,List!$P:$P,0)))
* INDEX(List!$R:$R,MATCH(AW$2,List!$P:$P,0)))</f>
        <v>0</v>
      </c>
      <c r="AX103" s="357">
        <f ca="1">IF(
COUNTIFS('Project Follow up - Base'!$S$20:$S$96,AX$2,'Project Follow up - Base'!$F$20:$F$96,$C103)&lt;= INDEX(List!$Q:$Q,MATCH(AX$2,List!$P:$P,0)),
0,
(COUNTIFS('Project Follow up - Base'!$S$20:$S$96,AX$2,'Project Follow up - Base'!$F$20:$F$96,$C103)
- INDEX(List!$Q:$Q,MATCH(AX$2,List!$P:$P,0)))
* INDEX(List!$R:$R,MATCH(AX$2,List!$P:$P,0)))</f>
        <v>0</v>
      </c>
      <c r="AY103" s="357">
        <f ca="1">IF(
COUNTIFS('Project Follow up - Base'!$S$20:$S$96,AY$2,'Project Follow up - Base'!$F$20:$F$96,$C103)&lt;= INDEX(List!$Q:$Q,MATCH(AY$2,List!$P:$P,0)),
0,
(COUNTIFS('Project Follow up - Base'!$S$20:$S$96,AY$2,'Project Follow up - Base'!$F$20:$F$96,$C103)
- INDEX(List!$Q:$Q,MATCH(AY$2,List!$P:$P,0)))
* INDEX(List!$R:$R,MATCH(AY$2,List!$P:$P,0)))</f>
        <v>0</v>
      </c>
      <c r="AZ103" s="357">
        <f ca="1">IF(
COUNTIFS('Project Follow up - Base'!$S$20:$S$96,AZ$2,'Project Follow up - Base'!$F$20:$F$96,$C103)&lt;= INDEX(List!$Q:$Q,MATCH(AZ$2,List!$P:$P,0)),
0,
(COUNTIFS('Project Follow up - Base'!$S$20:$S$96,AZ$2,'Project Follow up - Base'!$F$20:$F$96,$C103)
- INDEX(List!$Q:$Q,MATCH(AZ$2,List!$P:$P,0)))
* INDEX(List!$R:$R,MATCH(AZ$2,List!$P:$P,0)))</f>
        <v>0</v>
      </c>
      <c r="BA103" s="357">
        <f ca="1">IF(
COUNTIFS('Project Follow up - Base'!$S$20:$S$96,BA$2,'Project Follow up - Base'!$F$20:$F$96,$C103)&lt;= INDEX(List!$Q:$Q,MATCH(BA$2,List!$P:$P,0)),
0,
(COUNTIFS('Project Follow up - Base'!$S$20:$S$96,BA$2,'Project Follow up - Base'!$F$20:$F$96,$C103)
- INDEX(List!$Q:$Q,MATCH(BA$2,List!$P:$P,0)))
* INDEX(List!$R:$R,MATCH(BA$2,List!$P:$P,0)))</f>
        <v>0</v>
      </c>
      <c r="BB103" s="357">
        <f ca="1">IF(
COUNTIFS('Project Follow up - Base'!$S$20:$S$96,BB$2,'Project Follow up - Base'!$F$20:$F$96,$C103)&lt;= INDEX(List!$Q:$Q,MATCH(BB$2,List!$P:$P,0)),
0,
(COUNTIFS('Project Follow up - Base'!$S$20:$S$96,BB$2,'Project Follow up - Base'!$F$20:$F$96,$C103)
- INDEX(List!$Q:$Q,MATCH(BB$2,List!$P:$P,0)))
* INDEX(List!$R:$R,MATCH(BB$2,List!$P:$P,0)))</f>
        <v>0</v>
      </c>
      <c r="BC103" s="357">
        <f ca="1">IF(
COUNTIFS('Project Follow up - Base'!$S$20:$S$96,BC$2,'Project Follow up - Base'!$F$20:$F$96,$C103)&lt;= INDEX(List!$Q:$Q,MATCH(BC$2,List!$P:$P,0)),
0,
(COUNTIFS('Project Follow up - Base'!$S$20:$S$96,BC$2,'Project Follow up - Base'!$F$20:$F$96,$C103)
- INDEX(List!$Q:$Q,MATCH(BC$2,List!$P:$P,0)))
* INDEX(List!$R:$R,MATCH(BC$2,List!$P:$P,0)))</f>
        <v>0</v>
      </c>
      <c r="BD103" s="357">
        <f ca="1">IF(
COUNTIFS('Project Follow up - Base'!$S$20:$S$96,BD$2,'Project Follow up - Base'!$F$20:$F$96,$C103)&lt;= INDEX(List!$Q:$Q,MATCH(BD$2,List!$P:$P,0)),
0,
(COUNTIFS('Project Follow up - Base'!$S$20:$S$96,BD$2,'Project Follow up - Base'!$F$20:$F$96,$C103)
- INDEX(List!$Q:$Q,MATCH(BD$2,List!$P:$P,0)))
* INDEX(List!$R:$R,MATCH(BD$2,List!$P:$P,0)))</f>
        <v>0</v>
      </c>
      <c r="BE103" s="357">
        <f ca="1">IF(
COUNTIFS('Project Follow up - Base'!$S$20:$S$96,BE$2,'Project Follow up - Base'!$F$20:$F$96,$C103)&lt;= INDEX(List!$Q:$Q,MATCH(BE$2,List!$P:$P,0)),
0,
(COUNTIFS('Project Follow up - Base'!$S$20:$S$96,BE$2,'Project Follow up - Base'!$F$20:$F$96,$C103)
- INDEX(List!$Q:$Q,MATCH(BE$2,List!$P:$P,0)))
* INDEX(List!$R:$R,MATCH(BE$2,List!$P:$P,0)))</f>
        <v>0</v>
      </c>
      <c r="BF103" s="357">
        <f ca="1">IF(
COUNTIFS('Project Follow up - Base'!$S$20:$S$96,BF$2,'Project Follow up - Base'!$F$20:$F$96,$C103)&lt;= INDEX(List!$Q:$Q,MATCH(BF$2,List!$P:$P,0)),
0,
(COUNTIFS('Project Follow up - Base'!$S$20:$S$96,BF$2,'Project Follow up - Base'!$F$20:$F$96,$C103)
- INDEX(List!$Q:$Q,MATCH(BF$2,List!$P:$P,0)))
* INDEX(List!$R:$R,MATCH(BF$2,List!$P:$P,0)))</f>
        <v>0</v>
      </c>
      <c r="BG103" s="357">
        <f ca="1">IF(
COUNTIFS('Project Follow up - Base'!$S$20:$S$96,BG$2,'Project Follow up - Base'!$F$20:$F$96,$C103)&lt;= INDEX(List!$Q:$Q,MATCH(BG$2,List!$P:$P,0)),
0,
(COUNTIFS('Project Follow up - Base'!$S$20:$S$96,BG$2,'Project Follow up - Base'!$F$20:$F$96,$C103)
- INDEX(List!$Q:$Q,MATCH(BG$2,List!$P:$P,0)))
* INDEX(List!$R:$R,MATCH(BG$2,List!$P:$P,0)))</f>
        <v>0</v>
      </c>
      <c r="BH103" s="357">
        <f ca="1">IF(
COUNTIFS('Project Follow up - Base'!$S$20:$S$96,BH$2,'Project Follow up - Base'!$F$20:$F$96,$C103)&lt;= INDEX(List!$Q:$Q,MATCH(BH$2,List!$P:$P,0)),
0,
(COUNTIFS('Project Follow up - Base'!$S$20:$S$96,BH$2,'Project Follow up - Base'!$F$20:$F$96,$C103)
- INDEX(List!$Q:$Q,MATCH(BH$2,List!$P:$P,0)))
* INDEX(List!$R:$R,MATCH(BH$2,List!$P:$P,0)))</f>
        <v>0</v>
      </c>
      <c r="BI103" s="357">
        <f ca="1">IF(
COUNTIFS('Project Follow up - Base'!$S$20:$S$96,BI$2,'Project Follow up - Base'!$F$20:$F$96,$C103)&lt;= INDEX(List!$Q:$Q,MATCH(BI$2,List!$P:$P,0)),
0,
(COUNTIFS('Project Follow up - Base'!$S$20:$S$96,BI$2,'Project Follow up - Base'!$F$20:$F$96,$C103)
- INDEX(List!$Q:$Q,MATCH(BI$2,List!$P:$P,0)))
* INDEX(List!$R:$R,MATCH(BI$2,List!$P:$P,0)))</f>
        <v>0</v>
      </c>
      <c r="BJ103" s="357">
        <f ca="1">IF(
COUNTIFS('Project Follow up - Base'!$S$20:$S$96,BJ$2,'Project Follow up - Base'!$F$20:$F$96,$C103)&lt;= INDEX(List!$Q:$Q,MATCH(BJ$2,List!$P:$P,0)),
0,
(COUNTIFS('Project Follow up - Base'!$S$20:$S$96,BJ$2,'Project Follow up - Base'!$F$20:$F$96,$C103)
- INDEX(List!$Q:$Q,MATCH(BJ$2,List!$P:$P,0)))
* INDEX(List!$R:$R,MATCH(BJ$2,List!$P:$P,0)))</f>
        <v>0</v>
      </c>
      <c r="BK103" s="357">
        <f ca="1">IF(
COUNTIFS('Project Follow up - Base'!$S$20:$S$96,BK$2,'Project Follow up - Base'!$F$20:$F$96,$C103)&lt;= INDEX(List!$Q:$Q,MATCH(BK$2,List!$P:$P,0)),
0,
(COUNTIFS('Project Follow up - Base'!$S$20:$S$96,BK$2,'Project Follow up - Base'!$F$20:$F$96,$C103)
- INDEX(List!$Q:$Q,MATCH(BK$2,List!$P:$P,0)))
* INDEX(List!$R:$R,MATCH(BK$2,List!$P:$P,0)))</f>
        <v>0</v>
      </c>
      <c r="BL103" s="357">
        <f ca="1">IF(
COUNTIFS('Project Follow up - Base'!$S$20:$S$96,BL$2,'Project Follow up - Base'!$F$20:$F$96,$C103)&lt;= INDEX(List!$Q:$Q,MATCH(BL$2,List!$P:$P,0)),
0,
(COUNTIFS('Project Follow up - Base'!$S$20:$S$96,BL$2,'Project Follow up - Base'!$F$20:$F$96,$C103)
- INDEX(List!$Q:$Q,MATCH(BL$2,List!$P:$P,0)))
* INDEX(List!$R:$R,MATCH(BL$2,List!$P:$P,0)))</f>
        <v>0</v>
      </c>
      <c r="BM103" s="357">
        <f ca="1">IF(
COUNTIFS('Project Follow up - Base'!$S$20:$S$96,BM$2,'Project Follow up - Base'!$F$20:$F$96,$C103)&lt;= INDEX(List!$Q:$Q,MATCH(BM$2,List!$P:$P,0)),
0,
(COUNTIFS('Project Follow up - Base'!$S$20:$S$96,BM$2,'Project Follow up - Base'!$F$20:$F$96,$C103)
- INDEX(List!$Q:$Q,MATCH(BM$2,List!$P:$P,0)))
* INDEX(List!$R:$R,MATCH(BM$2,List!$P:$P,0)))</f>
        <v>0</v>
      </c>
      <c r="BN103" s="357">
        <f ca="1">IF(
COUNTIFS('Project Follow up - Base'!$S$20:$S$96,BN$2,'Project Follow up - Base'!$F$20:$F$96,$C103)&lt;= INDEX(List!$Q:$Q,MATCH(BN$2,List!$P:$P,0)),
0,
(COUNTIFS('Project Follow up - Base'!$S$20:$S$96,BN$2,'Project Follow up - Base'!$F$20:$F$96,$C103)
- INDEX(List!$Q:$Q,MATCH(BN$2,List!$P:$P,0)))
* INDEX(List!$R:$R,MATCH(BN$2,List!$P:$P,0)))</f>
        <v>0</v>
      </c>
      <c r="BO103" s="357">
        <f ca="1">IF(
COUNTIFS('Project Follow up - Base'!$S$20:$S$96,BO$2,'Project Follow up - Base'!$F$20:$F$96,$C103)&lt;= INDEX(List!$Q:$Q,MATCH(BO$2,List!$P:$P,0)),
0,
(COUNTIFS('Project Follow up - Base'!$S$20:$S$96,BO$2,'Project Follow up - Base'!$F$20:$F$96,$C103)
- INDEX(List!$Q:$Q,MATCH(BO$2,List!$P:$P,0)))
* INDEX(List!$R:$R,MATCH(BO$2,List!$P:$P,0)))</f>
        <v>0</v>
      </c>
      <c r="BP103" s="357">
        <f ca="1">IF(
COUNTIFS('Project Follow up - Base'!$S$20:$S$96,BP$2,'Project Follow up - Base'!$F$20:$F$96,$C103)&lt;= INDEX(List!$Q:$Q,MATCH(BP$2,List!$P:$P,0)),
0,
(COUNTIFS('Project Follow up - Base'!$S$20:$S$96,BP$2,'Project Follow up - Base'!$F$20:$F$96,$C103)
- INDEX(List!$Q:$Q,MATCH(BP$2,List!$P:$P,0)))
* INDEX(List!$R:$R,MATCH(BP$2,List!$P:$P,0)))</f>
        <v>0</v>
      </c>
      <c r="BQ103" s="357">
        <f ca="1">IF(
COUNTIFS('Project Follow up - Base'!$S$20:$S$96,BQ$2,'Project Follow up - Base'!$F$20:$F$96,$C103)&lt;= INDEX(List!$Q:$Q,MATCH(BQ$2,List!$P:$P,0)),
0,
(COUNTIFS('Project Follow up - Base'!$S$20:$S$96,BQ$2,'Project Follow up - Base'!$F$20:$F$96,$C103)
- INDEX(List!$Q:$Q,MATCH(BQ$2,List!$P:$P,0)))
* INDEX(List!$R:$R,MATCH(BQ$2,List!$P:$P,0)))</f>
        <v>0</v>
      </c>
      <c r="BR103" s="357">
        <f ca="1">IF(
COUNTIFS('Project Follow up - Base'!$S$20:$S$96,BR$2,'Project Follow up - Base'!$F$20:$F$96,$C103)&lt;= INDEX(List!$Q:$Q,MATCH(BR$2,List!$P:$P,0)),
0,
(COUNTIFS('Project Follow up - Base'!$S$20:$S$96,BR$2,'Project Follow up - Base'!$F$20:$F$96,$C103)
- INDEX(List!$Q:$Q,MATCH(BR$2,List!$P:$P,0)))
* INDEX(List!$R:$R,MATCH(BR$2,List!$P:$P,0)))</f>
        <v>0</v>
      </c>
      <c r="BS103" s="357">
        <f ca="1">IF(
COUNTIFS('Project Follow up - Base'!$S$20:$S$96,BS$2,'Project Follow up - Base'!$F$20:$F$96,$C103)&lt;= INDEX(List!$Q:$Q,MATCH(BS$2,List!$P:$P,0)),
0,
(COUNTIFS('Project Follow up - Base'!$S$20:$S$96,BS$2,'Project Follow up - Base'!$F$20:$F$96,$C103)
- INDEX(List!$Q:$Q,MATCH(BS$2,List!$P:$P,0)))
* INDEX(List!$R:$R,MATCH(BS$2,List!$P:$P,0)))</f>
        <v>0</v>
      </c>
      <c r="BT103" s="357">
        <f ca="1">IF(
COUNTIFS('Project Follow up - Base'!$S$20:$S$96,BT$2,'Project Follow up - Base'!$F$20:$F$96,$C103)&lt;= INDEX(List!$Q:$Q,MATCH(BT$2,List!$P:$P,0)),
0,
(COUNTIFS('Project Follow up - Base'!$S$20:$S$96,BT$2,'Project Follow up - Base'!$F$20:$F$96,$C103)
- INDEX(List!$Q:$Q,MATCH(BT$2,List!$P:$P,0)))
* INDEX(List!$R:$R,MATCH(BT$2,List!$P:$P,0)))</f>
        <v>0</v>
      </c>
      <c r="BU103" s="357">
        <f ca="1">IF(
COUNTIFS('Project Follow up - Base'!$S$20:$S$96,BU$2,'Project Follow up - Base'!$F$20:$F$96,$C103)&lt;= INDEX(List!$Q:$Q,MATCH(BU$2,List!$P:$P,0)),
0,
(COUNTIFS('Project Follow up - Base'!$S$20:$S$96,BU$2,'Project Follow up - Base'!$F$20:$F$96,$C103)
- INDEX(List!$Q:$Q,MATCH(BU$2,List!$P:$P,0)))
* INDEX(List!$R:$R,MATCH(BU$2,List!$P:$P,0)))</f>
        <v>0</v>
      </c>
      <c r="BV103" s="357">
        <f ca="1">IF(
COUNTIFS('Project Follow up - Base'!$S$20:$S$96,BV$2,'Project Follow up - Base'!$F$20:$F$96,$C103)&lt;= INDEX(List!$Q:$Q,MATCH(BV$2,List!$P:$P,0)),
0,
(COUNTIFS('Project Follow up - Base'!$S$20:$S$96,BV$2,'Project Follow up - Base'!$F$20:$F$96,$C103)
- INDEX(List!$Q:$Q,MATCH(BV$2,List!$P:$P,0)))
* INDEX(List!$R:$R,MATCH(BV$2,List!$P:$P,0)))</f>
        <v>0</v>
      </c>
      <c r="BW103" s="357">
        <f ca="1">IF(
COUNTIFS('Project Follow up - Base'!$S$20:$S$96,BW$2,'Project Follow up - Base'!$F$20:$F$96,$C103)&lt;= INDEX(List!$Q:$Q,MATCH(BW$2,List!$P:$P,0)),
0,
(COUNTIFS('Project Follow up - Base'!$S$20:$S$96,BW$2,'Project Follow up - Base'!$F$20:$F$96,$C103)
- INDEX(List!$Q:$Q,MATCH(BW$2,List!$P:$P,0)))
* INDEX(List!$R:$R,MATCH(BW$2,List!$P:$P,0)))</f>
        <v>0</v>
      </c>
      <c r="BX103" s="357">
        <f ca="1">IF(
COUNTIFS('Project Follow up - Base'!$S$20:$S$96,BX$2,'Project Follow up - Base'!$F$20:$F$96,$C103)&lt;= INDEX(List!$Q:$Q,MATCH(BX$2,List!$P:$P,0)),
0,
(COUNTIFS('Project Follow up - Base'!$S$20:$S$96,BX$2,'Project Follow up - Base'!$F$20:$F$96,$C103)
- INDEX(List!$Q:$Q,MATCH(BX$2,List!$P:$P,0)))
* INDEX(List!$R:$R,MATCH(BX$2,List!$P:$P,0)))</f>
        <v>0</v>
      </c>
      <c r="BY103" s="357">
        <f ca="1">IF(
COUNTIFS('Project Follow up - Base'!$S$20:$S$96,BY$2,'Project Follow up - Base'!$F$20:$F$96,$C103)&lt;= INDEX(List!$Q:$Q,MATCH(BY$2,List!$P:$P,0)),
0,
(COUNTIFS('Project Follow up - Base'!$S$20:$S$96,BY$2,'Project Follow up - Base'!$F$20:$F$96,$C103)
- INDEX(List!$Q:$Q,MATCH(BY$2,List!$P:$P,0)))
* INDEX(List!$R:$R,MATCH(BY$2,List!$P:$P,0)))</f>
        <v>0</v>
      </c>
      <c r="BZ103" s="357">
        <f ca="1">IF(
COUNTIFS('Project Follow up - Base'!$S$20:$S$96,BZ$2,'Project Follow up - Base'!$F$20:$F$96,$C103)&lt;= INDEX(List!$Q:$Q,MATCH(BZ$2,List!$P:$P,0)),
0,
(COUNTIFS('Project Follow up - Base'!$S$20:$S$96,BZ$2,'Project Follow up - Base'!$F$20:$F$96,$C103)
- INDEX(List!$Q:$Q,MATCH(BZ$2,List!$P:$P,0)))
* INDEX(List!$R:$R,MATCH(BZ$2,List!$P:$P,0)))</f>
        <v>0</v>
      </c>
      <c r="CA103" s="357">
        <f ca="1">IF(
COUNTIFS('Project Follow up - Base'!$S$20:$S$96,CA$2,'Project Follow up - Base'!$F$20:$F$96,$C103)&lt;= INDEX(List!$Q:$Q,MATCH(CA$2,List!$P:$P,0)),
0,
(COUNTIFS('Project Follow up - Base'!$S$20:$S$96,CA$2,'Project Follow up - Base'!$F$20:$F$96,$C103)
- INDEX(List!$Q:$Q,MATCH(CA$2,List!$P:$P,0)))
* INDEX(List!$R:$R,MATCH(CA$2,List!$P:$P,0)))</f>
        <v>0</v>
      </c>
      <c r="CB103" s="357">
        <f ca="1">IF(
COUNTIFS('Project Follow up - Base'!$S$20:$S$96,CB$2,'Project Follow up - Base'!$F$20:$F$96,$C103)&lt;= INDEX(List!$Q:$Q,MATCH(CB$2,List!$P:$P,0)),
0,
(COUNTIFS('Project Follow up - Base'!$S$20:$S$96,CB$2,'Project Follow up - Base'!$F$20:$F$96,$C103)
- INDEX(List!$Q:$Q,MATCH(CB$2,List!$P:$P,0)))
* INDEX(List!$R:$R,MATCH(CB$2,List!$P:$P,0)))</f>
        <v>0</v>
      </c>
      <c r="CC103" s="357">
        <f ca="1">IF(
COUNTIFS('Project Follow up - Base'!$S$20:$S$96,CC$2,'Project Follow up - Base'!$F$20:$F$96,$C103)&lt;= INDEX(List!$Q:$Q,MATCH(CC$2,List!$P:$P,0)),
0,
(COUNTIFS('Project Follow up - Base'!$S$20:$S$96,CC$2,'Project Follow up - Base'!$F$20:$F$96,$C103)
- INDEX(List!$Q:$Q,MATCH(CC$2,List!$P:$P,0)))
* INDEX(List!$R:$R,MATCH(CC$2,List!$P:$P,0)))</f>
        <v>0</v>
      </c>
      <c r="CD103" s="357">
        <f ca="1">IF(
COUNTIFS('Project Follow up - Base'!$S$20:$S$96,CD$2,'Project Follow up - Base'!$F$20:$F$96,$C103)&lt;= INDEX(List!$Q:$Q,MATCH(CD$2,List!$P:$P,0)),
0,
(COUNTIFS('Project Follow up - Base'!$S$20:$S$96,CD$2,'Project Follow up - Base'!$F$20:$F$96,$C103)
- INDEX(List!$Q:$Q,MATCH(CD$2,List!$P:$P,0)))
* INDEX(List!$R:$R,MATCH(CD$2,List!$P:$P,0)))</f>
        <v>0</v>
      </c>
      <c r="CE103" s="357">
        <f ca="1">IF(
COUNTIFS('Project Follow up - Base'!$S$20:$S$96,CE$2,'Project Follow up - Base'!$F$20:$F$96,$C103)&lt;= INDEX(List!$Q:$Q,MATCH(CE$2,List!$P:$P,0)),
0,
(COUNTIFS('Project Follow up - Base'!$S$20:$S$96,CE$2,'Project Follow up - Base'!$F$20:$F$96,$C103)
- INDEX(List!$Q:$Q,MATCH(CE$2,List!$P:$P,0)))
* INDEX(List!$R:$R,MATCH(CE$2,List!$P:$P,0)))</f>
        <v>0</v>
      </c>
      <c r="CF103" s="357">
        <f ca="1">IF(
COUNTIFS('Project Follow up - Base'!$S$20:$S$96,CF$2,'Project Follow up - Base'!$F$20:$F$96,$C103)&lt;= INDEX(List!$Q:$Q,MATCH(CF$2,List!$P:$P,0)),
0,
(COUNTIFS('Project Follow up - Base'!$S$20:$S$96,CF$2,'Project Follow up - Base'!$F$20:$F$96,$C103)
- INDEX(List!$Q:$Q,MATCH(CF$2,List!$P:$P,0)))
* INDEX(List!$R:$R,MATCH(CF$2,List!$P:$P,0)))</f>
        <v>0</v>
      </c>
      <c r="CG103" s="357">
        <f ca="1">IF(
COUNTIFS('Project Follow up - Base'!$S$20:$S$96,CG$2,'Project Follow up - Base'!$F$20:$F$96,$C103)&lt;= INDEX(List!$Q:$Q,MATCH(CG$2,List!$P:$P,0)),
0,
(COUNTIFS('Project Follow up - Base'!$S$20:$S$96,CG$2,'Project Follow up - Base'!$F$20:$F$96,$C103)
- INDEX(List!$Q:$Q,MATCH(CG$2,List!$P:$P,0)))
* INDEX(List!$R:$R,MATCH(CG$2,List!$P:$P,0)))</f>
        <v>0</v>
      </c>
      <c r="CH103" s="357">
        <f ca="1">IF(
COUNTIFS('Project Follow up - Base'!$S$20:$S$96,CH$2,'Project Follow up - Base'!$F$20:$F$96,$C103)&lt;= INDEX(List!$Q:$Q,MATCH(CH$2,List!$P:$P,0)),
0,
(COUNTIFS('Project Follow up - Base'!$S$20:$S$96,CH$2,'Project Follow up - Base'!$F$20:$F$96,$C103)
- INDEX(List!$Q:$Q,MATCH(CH$2,List!$P:$P,0)))
* INDEX(List!$R:$R,MATCH(CH$2,List!$P:$P,0)))</f>
        <v>0</v>
      </c>
      <c r="CI103" s="357">
        <f ca="1">IF(
COUNTIFS('Project Follow up - Base'!$S$20:$S$96,CI$2,'Project Follow up - Base'!$F$20:$F$96,$C103)&lt;= INDEX(List!$Q:$Q,MATCH(CI$2,List!$P:$P,0)),
0,
(COUNTIFS('Project Follow up - Base'!$S$20:$S$96,CI$2,'Project Follow up - Base'!$F$20:$F$96,$C103)
- INDEX(List!$Q:$Q,MATCH(CI$2,List!$P:$P,0)))
* INDEX(List!$R:$R,MATCH(CI$2,List!$P:$P,0)))</f>
        <v>0</v>
      </c>
      <c r="CJ103" s="357">
        <f ca="1">IF(
COUNTIFS('Project Follow up - Base'!$S$20:$S$96,CJ$2,'Project Follow up - Base'!$F$20:$F$96,$C103)&lt;= INDEX(List!$Q:$Q,MATCH(CJ$2,List!$P:$P,0)),
0,
(COUNTIFS('Project Follow up - Base'!$S$20:$S$96,CJ$2,'Project Follow up - Base'!$F$20:$F$96,$C103)
- INDEX(List!$Q:$Q,MATCH(CJ$2,List!$P:$P,0)))
* INDEX(List!$R:$R,MATCH(CJ$2,List!$P:$P,0)))</f>
        <v>0</v>
      </c>
      <c r="CK103" s="357">
        <f ca="1">IF(
COUNTIFS('Project Follow up - Base'!$S$20:$S$96,CK$2,'Project Follow up - Base'!$F$20:$F$96,$C103)&lt;= INDEX(List!$Q:$Q,MATCH(CK$2,List!$P:$P,0)),
0,
(COUNTIFS('Project Follow up - Base'!$S$20:$S$96,CK$2,'Project Follow up - Base'!$F$20:$F$96,$C103)
- INDEX(List!$Q:$Q,MATCH(CK$2,List!$P:$P,0)))
* INDEX(List!$R:$R,MATCH(CK$2,List!$P:$P,0)))</f>
        <v>0</v>
      </c>
      <c r="CL103" s="357">
        <f ca="1">IF(
COUNTIFS('Project Follow up - Base'!$S$20:$S$96,CL$2,'Project Follow up - Base'!$F$20:$F$96,$C103)&lt;= INDEX(List!$Q:$Q,MATCH(CL$2,List!$P:$P,0)),
0,
(COUNTIFS('Project Follow up - Base'!$S$20:$S$96,CL$2,'Project Follow up - Base'!$F$20:$F$96,$C103)
- INDEX(List!$Q:$Q,MATCH(CL$2,List!$P:$P,0)))
* INDEX(List!$R:$R,MATCH(CL$2,List!$P:$P,0)))</f>
        <v>0</v>
      </c>
      <c r="CM103" s="357">
        <f ca="1">IF(
COUNTIFS('Project Follow up - Base'!$S$20:$S$96,CM$2,'Project Follow up - Base'!$F$20:$F$96,$C103)&lt;= INDEX(List!$Q:$Q,MATCH(CM$2,List!$P:$P,0)),
0,
(COUNTIFS('Project Follow up - Base'!$S$20:$S$96,CM$2,'Project Follow up - Base'!$F$20:$F$96,$C103)
- INDEX(List!$Q:$Q,MATCH(CM$2,List!$P:$P,0)))
* INDEX(List!$R:$R,MATCH(CM$2,List!$P:$P,0)))</f>
        <v>0</v>
      </c>
      <c r="CN103" s="357">
        <f ca="1">IF(
COUNTIFS('Project Follow up - Base'!$S$20:$S$96,CN$2,'Project Follow up - Base'!$F$20:$F$96,$C103)&lt;= INDEX(List!$Q:$Q,MATCH(CN$2,List!$P:$P,0)),
0,
(COUNTIFS('Project Follow up - Base'!$S$20:$S$96,CN$2,'Project Follow up - Base'!$F$20:$F$96,$C103)
- INDEX(List!$Q:$Q,MATCH(CN$2,List!$P:$P,0)))
* INDEX(List!$R:$R,MATCH(CN$2,List!$P:$P,0)))</f>
        <v>0</v>
      </c>
      <c r="CO103" s="357">
        <f ca="1">IF(
COUNTIFS('Project Follow up - Base'!$S$20:$S$96,CO$2,'Project Follow up - Base'!$F$20:$F$96,$C103)&lt;= INDEX(List!$Q:$Q,MATCH(CO$2,List!$P:$P,0)),
0,
(COUNTIFS('Project Follow up - Base'!$S$20:$S$96,CO$2,'Project Follow up - Base'!$F$20:$F$96,$C103)
- INDEX(List!$Q:$Q,MATCH(CO$2,List!$P:$P,0)))
* INDEX(List!$R:$R,MATCH(CO$2,List!$P:$P,0)))</f>
        <v>0</v>
      </c>
      <c r="CP103" s="357">
        <f ca="1">IF(
COUNTIFS('Project Follow up - Base'!$S$20:$S$96,CP$2,'Project Follow up - Base'!$F$20:$F$96,$C103)&lt;= INDEX(List!$Q:$Q,MATCH(CP$2,List!$P:$P,0)),
0,
(COUNTIFS('Project Follow up - Base'!$S$20:$S$96,CP$2,'Project Follow up - Base'!$F$20:$F$96,$C103)
- INDEX(List!$Q:$Q,MATCH(CP$2,List!$P:$P,0)))
* INDEX(List!$R:$R,MATCH(CP$2,List!$P:$P,0)))</f>
        <v>0</v>
      </c>
      <c r="CQ103" s="357">
        <f ca="1">IF(
COUNTIFS('Project Follow up - Base'!$S$20:$S$96,CQ$2,'Project Follow up - Base'!$F$20:$F$96,$C103)&lt;= INDEX(List!$Q:$Q,MATCH(CQ$2,List!$P:$P,0)),
0,
(COUNTIFS('Project Follow up - Base'!$S$20:$S$96,CQ$2,'Project Follow up - Base'!$F$20:$F$96,$C103)
- INDEX(List!$Q:$Q,MATCH(CQ$2,List!$P:$P,0)))
* INDEX(List!$R:$R,MATCH(CQ$2,List!$P:$P,0)))</f>
        <v>0</v>
      </c>
      <c r="CR103" s="357">
        <f ca="1">IF(
COUNTIFS('Project Follow up - Base'!$S$20:$S$96,CR$2,'Project Follow up - Base'!$F$20:$F$96,$C103)&lt;= INDEX(List!$Q:$Q,MATCH(CR$2,List!$P:$P,0)),
0,
(COUNTIFS('Project Follow up - Base'!$S$20:$S$96,CR$2,'Project Follow up - Base'!$F$20:$F$96,$C103)
- INDEX(List!$Q:$Q,MATCH(CR$2,List!$P:$P,0)))
* INDEX(List!$R:$R,MATCH(CR$2,List!$P:$P,0)))</f>
        <v>0</v>
      </c>
      <c r="CS103" s="357">
        <f ca="1">IF(
COUNTIFS('Project Follow up - Base'!$S$20:$S$96,CS$2,'Project Follow up - Base'!$F$20:$F$96,$C103)&lt;= INDEX(List!$Q:$Q,MATCH(CS$2,List!$P:$P,0)),
0,
(COUNTIFS('Project Follow up - Base'!$S$20:$S$96,CS$2,'Project Follow up - Base'!$F$20:$F$96,$C103)
- INDEX(List!$Q:$Q,MATCH(CS$2,List!$P:$P,0)))
* INDEX(List!$R:$R,MATCH(CS$2,List!$P:$P,0)))</f>
        <v>0</v>
      </c>
      <c r="CT103" s="357">
        <f ca="1">IF(
COUNTIFS('Project Follow up - Base'!$S$20:$S$96,CT$2,'Project Follow up - Base'!$F$20:$F$96,$C103)&lt;= INDEX(List!$Q:$Q,MATCH(CT$2,List!$P:$P,0)),
0,
(COUNTIFS('Project Follow up - Base'!$S$20:$S$96,CT$2,'Project Follow up - Base'!$F$20:$F$96,$C103)
- INDEX(List!$Q:$Q,MATCH(CT$2,List!$P:$P,0)))
* INDEX(List!$R:$R,MATCH(CT$2,List!$P:$P,0)))</f>
        <v>0</v>
      </c>
      <c r="CU103" s="357">
        <f ca="1">IF(
COUNTIFS('Project Follow up - Base'!$S$20:$S$96,CU$2,'Project Follow up - Base'!$F$20:$F$96,$C103)&lt;= INDEX(List!$Q:$Q,MATCH(CU$2,List!$P:$P,0)),
0,
(COUNTIFS('Project Follow up - Base'!$S$20:$S$96,CU$2,'Project Follow up - Base'!$F$20:$F$96,$C103)
- INDEX(List!$Q:$Q,MATCH(CU$2,List!$P:$P,0)))
* INDEX(List!$R:$R,MATCH(CU$2,List!$P:$P,0)))</f>
        <v>0</v>
      </c>
      <c r="CV103" s="357">
        <f ca="1">IF(
COUNTIFS('Project Follow up - Base'!$S$20:$S$96,CV$2,'Project Follow up - Base'!$F$20:$F$96,$C103)&lt;= INDEX(List!$Q:$Q,MATCH(CV$2,List!$P:$P,0)),
0,
(COUNTIFS('Project Follow up - Base'!$S$20:$S$96,CV$2,'Project Follow up - Base'!$F$20:$F$96,$C103)
- INDEX(List!$Q:$Q,MATCH(CV$2,List!$P:$P,0)))
* INDEX(List!$R:$R,MATCH(CV$2,List!$P:$P,0)))</f>
        <v>0</v>
      </c>
      <c r="CW103" s="357">
        <f ca="1">IF(
COUNTIFS('Project Follow up - Base'!$S$20:$S$96,CW$2,'Project Follow up - Base'!$F$20:$F$96,$C103)&lt;= INDEX(List!$Q:$Q,MATCH(CW$2,List!$P:$P,0)),
0,
(COUNTIFS('Project Follow up - Base'!$S$20:$S$96,CW$2,'Project Follow up - Base'!$F$20:$F$96,$C103)
- INDEX(List!$Q:$Q,MATCH(CW$2,List!$P:$P,0)))
* INDEX(List!$R:$R,MATCH(CW$2,List!$P:$P,0)))</f>
        <v>0</v>
      </c>
      <c r="CX103" s="357">
        <f ca="1">IF(
COUNTIFS('Project Follow up - Base'!$S$20:$S$96,CX$2,'Project Follow up - Base'!$F$20:$F$96,$C103)&lt;= INDEX(List!$Q:$Q,MATCH(CX$2,List!$P:$P,0)),
0,
(COUNTIFS('Project Follow up - Base'!$S$20:$S$96,CX$2,'Project Follow up - Base'!$F$20:$F$96,$C103)
- INDEX(List!$Q:$Q,MATCH(CX$2,List!$P:$P,0)))
* INDEX(List!$R:$R,MATCH(CX$2,List!$P:$P,0)))</f>
        <v>0</v>
      </c>
      <c r="CY103" s="357">
        <f ca="1">IF(
COUNTIFS('Project Follow up - Base'!$S$20:$S$96,CY$2,'Project Follow up - Base'!$F$20:$F$96,$C103)&lt;= INDEX(List!$Q:$Q,MATCH(CY$2,List!$P:$P,0)),
0,
(COUNTIFS('Project Follow up - Base'!$S$20:$S$96,CY$2,'Project Follow up - Base'!$F$20:$F$96,$C103)
- INDEX(List!$Q:$Q,MATCH(CY$2,List!$P:$P,0)))
* INDEX(List!$R:$R,MATCH(CY$2,List!$P:$P,0)))</f>
        <v>0</v>
      </c>
      <c r="CZ103" s="357">
        <f ca="1">IF(
COUNTIFS('Project Follow up - Base'!$S$20:$S$96,CZ$2,'Project Follow up - Base'!$F$20:$F$96,$C103)&lt;= INDEX(List!$Q:$Q,MATCH(CZ$2,List!$P:$P,0)),
0,
(COUNTIFS('Project Follow up - Base'!$S$20:$S$96,CZ$2,'Project Follow up - Base'!$F$20:$F$96,$C103)
- INDEX(List!$Q:$Q,MATCH(CZ$2,List!$P:$P,0)))
* INDEX(List!$R:$R,MATCH(CZ$2,List!$P:$P,0)))</f>
        <v>0</v>
      </c>
      <c r="DA103" s="357">
        <f ca="1">IF(
COUNTIFS('Project Follow up - Base'!$S$20:$S$96,DA$2,'Project Follow up - Base'!$F$20:$F$96,$C103)&lt;= INDEX(List!$Q:$Q,MATCH(DA$2,List!$P:$P,0)),
0,
(COUNTIFS('Project Follow up - Base'!$S$20:$S$96,DA$2,'Project Follow up - Base'!$F$20:$F$96,$C103)
- INDEX(List!$Q:$Q,MATCH(DA$2,List!$P:$P,0)))
* INDEX(List!$R:$R,MATCH(DA$2,List!$P:$P,0)))</f>
        <v>0</v>
      </c>
      <c r="DB103" s="357">
        <f ca="1">IF(
COUNTIFS('Project Follow up - Base'!$S$20:$S$96,DB$2,'Project Follow up - Base'!$F$20:$F$96,$C103)&lt;= INDEX(List!$Q:$Q,MATCH(DB$2,List!$P:$P,0)),
0,
(COUNTIFS('Project Follow up - Base'!$S$20:$S$96,DB$2,'Project Follow up - Base'!$F$20:$F$96,$C103)
- INDEX(List!$Q:$Q,MATCH(DB$2,List!$P:$P,0)))
* INDEX(List!$R:$R,MATCH(DB$2,List!$P:$P,0)))</f>
        <v>0</v>
      </c>
    </row>
  </sheetData>
  <sheetProtection algorithmName="SHA-512" hashValue="dLbO/Y1oLOEZ5AQT5G5bmu2KDKq4KCNbjXqkZ3t+tB5BvcVQ2VwW4cjXOxIOJgBokdjQ12r0AJFhxEQyrwh0RA==" saltValue="UgIdoU4guYR3oHPuhVIyIg==" spinCount="100000" sheet="1" objects="1" scenarios="1" formatColumns="0"/>
  <mergeCells count="1">
    <mergeCell ref="A1:E1"/>
  </mergeCells>
  <conditionalFormatting sqref="B3:DB103">
    <cfRule type="cellIs" dxfId="53" priority="4" operator="equal">
      <formula>0</formula>
    </cfRule>
  </conditionalFormatting>
  <conditionalFormatting sqref="A2:B2">
    <cfRule type="cellIs" dxfId="52" priority="2" operator="equal">
      <formula>0</formula>
    </cfRule>
  </conditionalFormatting>
  <conditionalFormatting sqref="A3:A103">
    <cfRule type="cellIs" dxfId="51" priority="1" operator="equal">
      <formula>0</formula>
    </cfRule>
  </conditionalFormatting>
  <hyperlinks>
    <hyperlink ref="I1" location="'Home'!A1" display="Home Page " xr:uid="{33B6EB72-75C6-4DE9-8883-12ABB407040F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CA36-C72C-469B-8467-915F26A80F2C}">
  <sheetPr codeName="Sheet8"/>
  <dimension ref="A1:BA206"/>
  <sheetViews>
    <sheetView topLeftCell="A3" workbookViewId="0">
      <selection activeCell="BC16" sqref="BC16"/>
    </sheetView>
  </sheetViews>
  <sheetFormatPr defaultColWidth="9.125" defaultRowHeight="15" customHeight="1" x14ac:dyDescent="0.2"/>
  <cols>
    <col min="1" max="1" width="9.125" style="55"/>
    <col min="2" max="2" width="29.125" style="158" bestFit="1" customWidth="1"/>
    <col min="3" max="3" width="18.125" style="158" bestFit="1" customWidth="1"/>
    <col min="4" max="4" width="22.375" style="158" bestFit="1" customWidth="1"/>
    <col min="5" max="5" width="1.75" style="158" customWidth="1"/>
    <col min="6" max="6" width="8.75" style="55" hidden="1" customWidth="1"/>
    <col min="7" max="53" width="9.125" style="55" hidden="1" customWidth="1"/>
    <col min="54" max="16384" width="9.125" style="55"/>
  </cols>
  <sheetData>
    <row r="1" spans="1:53" s="157" customFormat="1" ht="22.5" hidden="1" customHeight="1" x14ac:dyDescent="0.2">
      <c r="A1" s="289"/>
      <c r="B1" s="290"/>
      <c r="C1" s="289"/>
      <c r="D1" s="291" t="s">
        <v>157</v>
      </c>
      <c r="E1" s="290"/>
      <c r="F1" s="292">
        <f>DATE(YEAR(MIN('Projects List'!$I$5:$I$500)),MONTH(MIN('Projects List'!$I$5:$I$500)),1)</f>
        <v>1</v>
      </c>
      <c r="G1" s="293">
        <f>IF(F1=0,0,IF(F1=DATE(YEAR(MAX('Projects List'!$J$5:$J$500)),MONTH(MAX('Projects List'!$J$5:$J$500)),1),0,EDATE(F1,1)))</f>
        <v>32</v>
      </c>
      <c r="H1" s="293">
        <f>IF(G1=0,0,IF(G1=DATE(YEAR(MAX('Projects List'!$J$5:$J$500)),MONTH(MAX('Projects List'!$J$5:$J$500)),1),0,EDATE(G1,1)))</f>
        <v>61</v>
      </c>
      <c r="I1" s="293">
        <f>IF(H1=0,0,IF(H1=DATE(YEAR(MAX('Projects List'!$J$5:$J$500)),MONTH(MAX('Projects List'!$J$5:$J$500)),1),0,EDATE(H1,1)))</f>
        <v>92</v>
      </c>
      <c r="J1" s="293">
        <f>IF(I1=0,0,IF(I1=DATE(YEAR(MAX('Projects List'!$J$5:$J$500)),MONTH(MAX('Projects List'!$J$5:$J$500)),1),0,EDATE(I1,1)))</f>
        <v>122</v>
      </c>
      <c r="K1" s="293">
        <f>IF(J1=0,0,IF(J1=DATE(YEAR(MAX('Projects List'!$J$5:$J$500)),MONTH(MAX('Projects List'!$J$5:$J$500)),1),0,EDATE(J1,1)))</f>
        <v>153</v>
      </c>
      <c r="L1" s="293">
        <f>IF(K1=0,0,IF(K1=DATE(YEAR(MAX('Projects List'!$J$5:$J$500)),MONTH(MAX('Projects List'!$J$5:$J$500)),1),0,EDATE(K1,1)))</f>
        <v>183</v>
      </c>
      <c r="M1" s="293">
        <f>IF(L1=0,0,IF(L1=DATE(YEAR(MAX('Projects List'!$J$5:$J$500)),MONTH(MAX('Projects List'!$J$5:$J$500)),1),0,EDATE(L1,1)))</f>
        <v>214</v>
      </c>
      <c r="N1" s="293">
        <f>IF(M1=0,0,IF(M1=DATE(YEAR(MAX('Projects List'!$J$5:$J$500)),MONTH(MAX('Projects List'!$J$5:$J$500)),1),0,EDATE(M1,1)))</f>
        <v>245</v>
      </c>
      <c r="O1" s="293">
        <f>IF(N1=0,0,IF(N1=DATE(YEAR(MAX('Projects List'!$J$5:$J$500)),MONTH(MAX('Projects List'!$J$5:$J$500)),1),0,EDATE(N1,1)))</f>
        <v>275</v>
      </c>
      <c r="P1" s="293">
        <f>IF(O1=0,0,IF(O1=DATE(YEAR(MAX('Projects List'!$J$5:$J$500)),MONTH(MAX('Projects List'!$J$5:$J$500)),1),0,EDATE(O1,1)))</f>
        <v>306</v>
      </c>
      <c r="Q1" s="293">
        <f>IF(P1=0,0,IF(P1=DATE(YEAR(MAX('Projects List'!$J$5:$J$500)),MONTH(MAX('Projects List'!$J$5:$J$500)),1),0,EDATE(P1,1)))</f>
        <v>336</v>
      </c>
      <c r="R1" s="293">
        <f>IF(Q1=0,0,IF(Q1=DATE(YEAR(MAX('Projects List'!$J$5:$J$500)),MONTH(MAX('Projects List'!$J$5:$J$500)),1),0,EDATE(Q1,1)))</f>
        <v>367</v>
      </c>
      <c r="S1" s="293">
        <f>IF(R1=0,0,IF(R1=DATE(YEAR(MAX('Projects List'!$J$5:$J$500)),MONTH(MAX('Projects List'!$J$5:$J$500)),1),0,EDATE(R1,1)))</f>
        <v>398</v>
      </c>
      <c r="T1" s="293">
        <f>IF(S1=0,0,IF(S1=DATE(YEAR(MAX('Projects List'!$J$5:$J$500)),MONTH(MAX('Projects List'!$J$5:$J$500)),1),0,EDATE(S1,1)))</f>
        <v>426</v>
      </c>
      <c r="U1" s="293">
        <f>IF(T1=0,0,IF(T1=DATE(YEAR(MAX('Projects List'!$J$5:$J$500)),MONTH(MAX('Projects List'!$J$5:$J$500)),1),0,EDATE(T1,1)))</f>
        <v>457</v>
      </c>
      <c r="V1" s="293">
        <f>IF(U1=0,0,IF(U1=DATE(YEAR(MAX('Projects List'!$J$5:$J$500)),MONTH(MAX('Projects List'!$J$5:$J$500)),1),0,EDATE(U1,1)))</f>
        <v>487</v>
      </c>
      <c r="W1" s="293">
        <f>IF(V1=0,0,IF(V1=DATE(YEAR(MAX('Projects List'!$J$5:$J$500)),MONTH(MAX('Projects List'!$J$5:$J$500)),1),0,EDATE(V1,1)))</f>
        <v>518</v>
      </c>
      <c r="X1" s="293">
        <f>IF(W1=0,0,IF(W1=DATE(YEAR(MAX('Projects List'!$J$5:$J$500)),MONTH(MAX('Projects List'!$J$5:$J$500)),1),0,EDATE(W1,1)))</f>
        <v>548</v>
      </c>
      <c r="Y1" s="293">
        <f>IF(X1=0,0,IF(X1=DATE(YEAR(MAX('Projects List'!$J$5:$J$500)),MONTH(MAX('Projects List'!$J$5:$J$500)),1),0,EDATE(X1,1)))</f>
        <v>579</v>
      </c>
      <c r="Z1" s="293">
        <f>IF(Y1=0,0,IF(Y1=DATE(YEAR(MAX('Projects List'!$J$5:$J$500)),MONTH(MAX('Projects List'!$J$5:$J$500)),1),0,EDATE(Y1,1)))</f>
        <v>610</v>
      </c>
      <c r="AA1" s="293">
        <f>IF(Z1=0,0,IF(Z1=DATE(YEAR(MAX('Projects List'!$J$5:$J$500)),MONTH(MAX('Projects List'!$J$5:$J$500)),1),0,EDATE(Z1,1)))</f>
        <v>640</v>
      </c>
      <c r="AB1" s="293">
        <f>IF(AA1=0,0,IF(AA1=DATE(YEAR(MAX('Projects List'!$J$5:$J$500)),MONTH(MAX('Projects List'!$J$5:$J$500)),1),0,EDATE(AA1,1)))</f>
        <v>671</v>
      </c>
      <c r="AC1" s="293">
        <f>IF(AB1=0,0,IF(AB1=DATE(YEAR(MAX('Projects List'!$J$5:$J$500)),MONTH(MAX('Projects List'!$J$5:$J$500)),1),0,EDATE(AB1,1)))</f>
        <v>701</v>
      </c>
      <c r="AD1" s="293">
        <f>IF(AC1=0,0,IF(AC1=DATE(YEAR(MAX('Projects List'!$J$5:$J$500)),MONTH(MAX('Projects List'!$J$5:$J$500)),1),0,EDATE(AC1,1)))</f>
        <v>732</v>
      </c>
      <c r="AE1" s="293">
        <f>IF(AD1=0,0,IF(AD1=DATE(YEAR(MAX('Projects List'!$J$5:$J$500)),MONTH(MAX('Projects List'!$J$5:$J$500)),1),0,EDATE(AD1,1)))</f>
        <v>763</v>
      </c>
      <c r="AF1" s="293">
        <f>IF(AE1=0,0,IF(AE1=DATE(YEAR(MAX('Projects List'!$J$5:$J$500)),MONTH(MAX('Projects List'!$J$5:$J$500)),1),0,EDATE(AE1,1)))</f>
        <v>791</v>
      </c>
      <c r="AG1" s="293">
        <f>IF(AF1=0,0,IF(AF1=DATE(YEAR(MAX('Projects List'!$J$5:$J$500)),MONTH(MAX('Projects List'!$J$5:$J$500)),1),0,EDATE(AF1,1)))</f>
        <v>822</v>
      </c>
      <c r="AH1" s="293">
        <f>IF(AG1=0,0,IF(AG1=DATE(YEAR(MAX('Projects List'!$J$5:$J$500)),MONTH(MAX('Projects List'!$J$5:$J$500)),1),0,EDATE(AG1,1)))</f>
        <v>852</v>
      </c>
      <c r="AI1" s="293">
        <f>IF(AH1=0,0,IF(AH1=DATE(YEAR(MAX('Projects List'!$J$5:$J$500)),MONTH(MAX('Projects List'!$J$5:$J$500)),1),0,EDATE(AH1,1)))</f>
        <v>883</v>
      </c>
      <c r="AJ1" s="293">
        <f>IF(AI1=0,0,IF(AI1=DATE(YEAR(MAX('Projects List'!$J$5:$J$500)),MONTH(MAX('Projects List'!$J$5:$J$500)),1),0,EDATE(AI1,1)))</f>
        <v>913</v>
      </c>
      <c r="AK1" s="293">
        <f>IF(AJ1=0,0,IF(AJ1=DATE(YEAR(MAX('Projects List'!$J$5:$J$500)),MONTH(MAX('Projects List'!$J$5:$J$500)),1),0,EDATE(AJ1,1)))</f>
        <v>944</v>
      </c>
      <c r="AL1" s="293">
        <f>IF(AK1=0,0,IF(AK1=DATE(YEAR(MAX('Projects List'!$J$5:$J$500)),MONTH(MAX('Projects List'!$J$5:$J$500)),1),0,EDATE(AK1,1)))</f>
        <v>975</v>
      </c>
      <c r="AM1" s="293">
        <f>IF(AL1=0,0,IF(AL1=DATE(YEAR(MAX('Projects List'!$J$5:$J$500)),MONTH(MAX('Projects List'!$J$5:$J$500)),1),0,EDATE(AL1,1)))</f>
        <v>1005</v>
      </c>
      <c r="AN1" s="293">
        <f>IF(AM1=0,0,IF(AM1=DATE(YEAR(MAX('Projects List'!$J$5:$J$500)),MONTH(MAX('Projects List'!$J$5:$J$500)),1),0,EDATE(AM1,1)))</f>
        <v>1036</v>
      </c>
      <c r="AO1" s="293">
        <f>IF(AN1=0,0,IF(AN1=DATE(YEAR(MAX('Projects List'!$J$5:$J$500)),MONTH(MAX('Projects List'!$J$5:$J$500)),1),0,EDATE(AN1,1)))</f>
        <v>1066</v>
      </c>
      <c r="AP1" s="293">
        <f>IF(AO1=0,0,IF(AO1=DATE(YEAR(MAX('Projects List'!$J$5:$J$500)),MONTH(MAX('Projects List'!$J$5:$J$500)),1),0,EDATE(AO1,1)))</f>
        <v>1097</v>
      </c>
      <c r="AQ1" s="293">
        <f>IF(AP1=0,0,IF(AP1=DATE(YEAR(MAX('Projects List'!$J$5:$J$500)),MONTH(MAX('Projects List'!$J$5:$J$500)),1),0,EDATE(AP1,1)))</f>
        <v>1128</v>
      </c>
      <c r="AR1" s="293">
        <f>IF(AQ1=0,0,IF(AQ1=DATE(YEAR(MAX('Projects List'!$J$5:$J$500)),MONTH(MAX('Projects List'!$J$5:$J$500)),1),0,EDATE(AQ1,1)))</f>
        <v>1156</v>
      </c>
      <c r="AS1" s="293">
        <f>IF(AR1=0,0,IF(AR1=DATE(YEAR(MAX('Projects List'!$J$5:$J$500)),MONTH(MAX('Projects List'!$J$5:$J$500)),1),0,EDATE(AR1,1)))</f>
        <v>1187</v>
      </c>
      <c r="AT1" s="293">
        <f>IF(AS1=0,0,IF(AS1=DATE(YEAR(MAX('Projects List'!$J$5:$J$500)),MONTH(MAX('Projects List'!$J$5:$J$500)),1),0,EDATE(AS1,1)))</f>
        <v>1217</v>
      </c>
      <c r="AU1" s="293">
        <f>IF(AT1=0,0,IF(AT1=DATE(YEAR(MAX('Projects List'!$J$5:$J$500)),MONTH(MAX('Projects List'!$J$5:$J$500)),1),0,EDATE(AT1,1)))</f>
        <v>1248</v>
      </c>
      <c r="AV1" s="293">
        <f>IF(AU1=0,0,IF(AU1=DATE(YEAR(MAX('Projects List'!$J$5:$J$500)),MONTH(MAX('Projects List'!$J$5:$J$500)),1),0,EDATE(AU1,1)))</f>
        <v>1278</v>
      </c>
      <c r="AW1" s="293">
        <f>IF(AV1=0,0,IF(AV1=DATE(YEAR(MAX('Projects List'!$J$5:$J$500)),MONTH(MAX('Projects List'!$J$5:$J$500)),1),0,EDATE(AV1,1)))</f>
        <v>1309</v>
      </c>
      <c r="AX1" s="293">
        <f>IF(AW1=0,0,IF(AW1=DATE(YEAR(MAX('Projects List'!$J$5:$J$500)),MONTH(MAX('Projects List'!$J$5:$J$500)),1),0,EDATE(AW1,1)))</f>
        <v>1340</v>
      </c>
      <c r="AY1" s="293">
        <f>IF(AX1=0,0,IF(AX1=DATE(YEAR(MAX('Projects List'!$J$5:$J$500)),MONTH(MAX('Projects List'!$J$5:$J$500)),1),0,EDATE(AX1,1)))</f>
        <v>1370</v>
      </c>
      <c r="AZ1" s="293">
        <f>IF(AY1=0,0,IF(AY1=DATE(YEAR(MAX('Projects List'!$J$5:$J$500)),MONTH(MAX('Projects List'!$J$5:$J$500)),1),0,EDATE(AY1,1)))</f>
        <v>1401</v>
      </c>
      <c r="BA1" s="294">
        <f>IF(AZ1=0,0,IF(AZ1=DATE(YEAR(MAX('Projects List'!$J$5:$J$500)),MONTH(MAX('Projects List'!$J$5:$J$500)),1),0,EDATE(AZ1,1)))</f>
        <v>1431</v>
      </c>
    </row>
    <row r="2" spans="1:53" s="157" customFormat="1" ht="23.25" hidden="1" customHeight="1" x14ac:dyDescent="0.2">
      <c r="A2" s="289"/>
      <c r="B2" s="290"/>
      <c r="C2" s="289"/>
      <c r="D2" s="295" t="s">
        <v>158</v>
      </c>
      <c r="E2" s="290"/>
      <c r="F2" s="296">
        <f>SUM(F6:F206)</f>
        <v>0</v>
      </c>
      <c r="G2" s="297">
        <f t="shared" ref="G2:BA2" si="0">SUM(G6:G206)</f>
        <v>0</v>
      </c>
      <c r="H2" s="297">
        <f t="shared" si="0"/>
        <v>0</v>
      </c>
      <c r="I2" s="297">
        <f t="shared" si="0"/>
        <v>0</v>
      </c>
      <c r="J2" s="297">
        <f t="shared" si="0"/>
        <v>0</v>
      </c>
      <c r="K2" s="297">
        <f t="shared" si="0"/>
        <v>0</v>
      </c>
      <c r="L2" s="297">
        <f t="shared" si="0"/>
        <v>0</v>
      </c>
      <c r="M2" s="297">
        <f t="shared" si="0"/>
        <v>0</v>
      </c>
      <c r="N2" s="297">
        <f t="shared" si="0"/>
        <v>0</v>
      </c>
      <c r="O2" s="297">
        <f t="shared" si="0"/>
        <v>0</v>
      </c>
      <c r="P2" s="297">
        <f t="shared" si="0"/>
        <v>0</v>
      </c>
      <c r="Q2" s="297">
        <f t="shared" si="0"/>
        <v>0</v>
      </c>
      <c r="R2" s="297">
        <f t="shared" si="0"/>
        <v>0</v>
      </c>
      <c r="S2" s="297">
        <f t="shared" si="0"/>
        <v>0</v>
      </c>
      <c r="T2" s="297">
        <f t="shared" si="0"/>
        <v>0</v>
      </c>
      <c r="U2" s="297">
        <f t="shared" si="0"/>
        <v>0</v>
      </c>
      <c r="V2" s="297">
        <f t="shared" si="0"/>
        <v>0</v>
      </c>
      <c r="W2" s="297">
        <f t="shared" si="0"/>
        <v>0</v>
      </c>
      <c r="X2" s="297">
        <f t="shared" si="0"/>
        <v>0</v>
      </c>
      <c r="Y2" s="297">
        <f t="shared" si="0"/>
        <v>0</v>
      </c>
      <c r="Z2" s="297">
        <f t="shared" si="0"/>
        <v>0</v>
      </c>
      <c r="AA2" s="297">
        <f t="shared" si="0"/>
        <v>0</v>
      </c>
      <c r="AB2" s="297">
        <f t="shared" si="0"/>
        <v>0</v>
      </c>
      <c r="AC2" s="297">
        <f t="shared" si="0"/>
        <v>0</v>
      </c>
      <c r="AD2" s="297">
        <f t="shared" si="0"/>
        <v>0</v>
      </c>
      <c r="AE2" s="297">
        <f t="shared" si="0"/>
        <v>0</v>
      </c>
      <c r="AF2" s="297">
        <f t="shared" si="0"/>
        <v>0</v>
      </c>
      <c r="AG2" s="297">
        <f t="shared" si="0"/>
        <v>0</v>
      </c>
      <c r="AH2" s="297">
        <f t="shared" si="0"/>
        <v>0</v>
      </c>
      <c r="AI2" s="297">
        <f t="shared" si="0"/>
        <v>0</v>
      </c>
      <c r="AJ2" s="297">
        <f t="shared" si="0"/>
        <v>0</v>
      </c>
      <c r="AK2" s="297">
        <f t="shared" si="0"/>
        <v>0</v>
      </c>
      <c r="AL2" s="297">
        <f t="shared" si="0"/>
        <v>0</v>
      </c>
      <c r="AM2" s="297">
        <f t="shared" si="0"/>
        <v>0</v>
      </c>
      <c r="AN2" s="297">
        <f t="shared" si="0"/>
        <v>0</v>
      </c>
      <c r="AO2" s="297">
        <f t="shared" si="0"/>
        <v>0</v>
      </c>
      <c r="AP2" s="297">
        <f t="shared" si="0"/>
        <v>0</v>
      </c>
      <c r="AQ2" s="297">
        <f t="shared" si="0"/>
        <v>0</v>
      </c>
      <c r="AR2" s="297">
        <f t="shared" si="0"/>
        <v>0</v>
      </c>
      <c r="AS2" s="297">
        <f t="shared" si="0"/>
        <v>0</v>
      </c>
      <c r="AT2" s="297">
        <f t="shared" si="0"/>
        <v>0</v>
      </c>
      <c r="AU2" s="297">
        <f t="shared" si="0"/>
        <v>0</v>
      </c>
      <c r="AV2" s="297">
        <f t="shared" si="0"/>
        <v>0</v>
      </c>
      <c r="AW2" s="297">
        <f t="shared" si="0"/>
        <v>0</v>
      </c>
      <c r="AX2" s="297">
        <f t="shared" si="0"/>
        <v>0</v>
      </c>
      <c r="AY2" s="297">
        <f t="shared" si="0"/>
        <v>0</v>
      </c>
      <c r="AZ2" s="297">
        <f t="shared" si="0"/>
        <v>0</v>
      </c>
      <c r="BA2" s="298">
        <f t="shared" si="0"/>
        <v>0</v>
      </c>
    </row>
    <row r="3" spans="1:53" s="157" customFormat="1" ht="15.75" customHeight="1" x14ac:dyDescent="0.2">
      <c r="A3" s="289"/>
      <c r="B3" s="299">
        <f>_xlfn.MINIFS(B6:B206,B6:B206,"&lt;&gt;"&amp;0)</f>
        <v>45531</v>
      </c>
      <c r="C3" s="299">
        <f>_xlfn.MAXIFS(C6:C206,C6:C206,"&lt;&gt;"&amp;0)</f>
        <v>46092</v>
      </c>
      <c r="D3" s="289"/>
      <c r="E3" s="290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89"/>
      <c r="AL3" s="289"/>
      <c r="AM3" s="289"/>
      <c r="AN3" s="289"/>
      <c r="AO3" s="289"/>
      <c r="AP3" s="289"/>
      <c r="AQ3" s="289"/>
      <c r="AR3" s="289"/>
      <c r="AS3" s="289"/>
      <c r="AT3" s="289"/>
      <c r="AU3" s="289"/>
      <c r="AV3" s="289"/>
      <c r="AW3" s="289"/>
      <c r="AX3" s="289"/>
      <c r="AY3" s="289"/>
      <c r="AZ3" s="289"/>
      <c r="BA3" s="289"/>
    </row>
    <row r="4" spans="1:53" ht="18.75" customHeight="1" x14ac:dyDescent="0.2">
      <c r="C4" s="289">
        <f>ROUND((C3-B3)/30,0)</f>
        <v>19</v>
      </c>
      <c r="D4" s="289">
        <f>SUM(D6:D206)</f>
        <v>36</v>
      </c>
      <c r="E4" s="290"/>
    </row>
    <row r="5" spans="1:53" x14ac:dyDescent="0.2">
      <c r="A5" s="300" t="s">
        <v>21</v>
      </c>
      <c r="B5" s="301" t="s">
        <v>159</v>
      </c>
      <c r="C5" s="301" t="s">
        <v>30</v>
      </c>
      <c r="D5" s="301" t="s">
        <v>115</v>
      </c>
      <c r="E5" s="290"/>
      <c r="F5" s="162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1"/>
    </row>
    <row r="6" spans="1:53" ht="14.25" customHeight="1" x14ac:dyDescent="0.2">
      <c r="A6" s="162" t="str">
        <f>'Projects List'!A5</f>
        <v>Park View</v>
      </c>
      <c r="B6" s="182">
        <f>_xlfn.IFNA(VLOOKUP($A6,'Projects List'!$A5:$J205,9,TRUE),0)</f>
        <v>45824</v>
      </c>
      <c r="C6" s="182">
        <f>_xlfn.IFNA(VLOOKUP($A6,'Projects List'!$A5:$J205,10,TRUE),0)</f>
        <v>46092</v>
      </c>
      <c r="D6" s="160">
        <f>ROUND((C6-B6)/30,0)</f>
        <v>9</v>
      </c>
      <c r="E6" s="290"/>
      <c r="F6" s="162">
        <f>IF(OR($B6=0,$C6=0),0,IF(AND(DATE(YEAR($B6),MONTH($B6),1)&lt;=DATE(YEAR(F$1),MONTH(F$1),1),DATE(YEAR(EDATE($C6,1)),MONTH(EDATE($C6,1)),1)-1&gt;=DATE(YEAR(EDATE(F$1,1)),MONTH(EDATE(F$1,1)),1)-1),1,0))</f>
        <v>0</v>
      </c>
      <c r="G6" s="160">
        <f t="shared" ref="G6:W21" si="1">IF(OR($B6=0,$C6=0),0,IF(AND(DATE(YEAR($B6),MONTH($B6),1)&lt;=DATE(YEAR(G$1),MONTH(G$1),1),DATE(YEAR(EDATE($C6,1)),MONTH(EDATE($C6,1)),1)-1&gt;=DATE(YEAR(EDATE(G$1,1)),MONTH(EDATE(G$1,1)),1)-1),1,0))</f>
        <v>0</v>
      </c>
      <c r="H6" s="160">
        <f t="shared" si="1"/>
        <v>0</v>
      </c>
      <c r="I6" s="160">
        <f t="shared" si="1"/>
        <v>0</v>
      </c>
      <c r="J6" s="160">
        <f t="shared" si="1"/>
        <v>0</v>
      </c>
      <c r="K6" s="160">
        <f t="shared" si="1"/>
        <v>0</v>
      </c>
      <c r="L6" s="160">
        <f t="shared" si="1"/>
        <v>0</v>
      </c>
      <c r="M6" s="160">
        <f t="shared" si="1"/>
        <v>0</v>
      </c>
      <c r="N6" s="160">
        <f t="shared" si="1"/>
        <v>0</v>
      </c>
      <c r="O6" s="160">
        <f t="shared" si="1"/>
        <v>0</v>
      </c>
      <c r="P6" s="160">
        <f t="shared" si="1"/>
        <v>0</v>
      </c>
      <c r="Q6" s="160">
        <f t="shared" si="1"/>
        <v>0</v>
      </c>
      <c r="R6" s="160">
        <f t="shared" si="1"/>
        <v>0</v>
      </c>
      <c r="S6" s="160">
        <f t="shared" si="1"/>
        <v>0</v>
      </c>
      <c r="T6" s="160">
        <f t="shared" si="1"/>
        <v>0</v>
      </c>
      <c r="U6" s="160">
        <f t="shared" si="1"/>
        <v>0</v>
      </c>
      <c r="V6" s="160">
        <f t="shared" si="1"/>
        <v>0</v>
      </c>
      <c r="W6" s="160">
        <f t="shared" si="1"/>
        <v>0</v>
      </c>
      <c r="X6" s="160">
        <f t="shared" ref="X6:AR18" si="2">IF(OR($B6=0,$C6=0),0,IF(AND(DATE(YEAR($B6),MONTH($B6),1)&lt;=DATE(YEAR(X$1),MONTH(X$1),1),DATE(YEAR(EDATE($C6,1)),MONTH(EDATE($C6,1)),1)-1&gt;=DATE(YEAR(EDATE(X$1,1)),MONTH(EDATE(X$1,1)),1)-1),1,0))</f>
        <v>0</v>
      </c>
      <c r="Y6" s="160">
        <f t="shared" si="2"/>
        <v>0</v>
      </c>
      <c r="Z6" s="160">
        <f t="shared" si="2"/>
        <v>0</v>
      </c>
      <c r="AA6" s="160">
        <f t="shared" si="2"/>
        <v>0</v>
      </c>
      <c r="AB6" s="160">
        <f t="shared" si="2"/>
        <v>0</v>
      </c>
      <c r="AC6" s="160">
        <f t="shared" si="2"/>
        <v>0</v>
      </c>
      <c r="AD6" s="160">
        <f t="shared" si="2"/>
        <v>0</v>
      </c>
      <c r="AE6" s="160">
        <f t="shared" si="2"/>
        <v>0</v>
      </c>
      <c r="AF6" s="160">
        <f t="shared" si="2"/>
        <v>0</v>
      </c>
      <c r="AG6" s="160">
        <f t="shared" si="2"/>
        <v>0</v>
      </c>
      <c r="AH6" s="160">
        <f t="shared" si="2"/>
        <v>0</v>
      </c>
      <c r="AI6" s="160">
        <f t="shared" si="2"/>
        <v>0</v>
      </c>
      <c r="AJ6" s="160">
        <f t="shared" si="2"/>
        <v>0</v>
      </c>
      <c r="AK6" s="160">
        <f t="shared" si="2"/>
        <v>0</v>
      </c>
      <c r="AL6" s="160">
        <f t="shared" si="2"/>
        <v>0</v>
      </c>
      <c r="AM6" s="160">
        <f t="shared" si="2"/>
        <v>0</v>
      </c>
      <c r="AN6" s="160">
        <f t="shared" si="2"/>
        <v>0</v>
      </c>
      <c r="AO6" s="160">
        <f t="shared" si="2"/>
        <v>0</v>
      </c>
      <c r="AP6" s="160">
        <f t="shared" si="2"/>
        <v>0</v>
      </c>
      <c r="AQ6" s="160">
        <f t="shared" si="2"/>
        <v>0</v>
      </c>
      <c r="AR6" s="160">
        <f t="shared" si="2"/>
        <v>0</v>
      </c>
      <c r="AS6" s="160">
        <f>IF(OR($B6=0,$C6=0),0,IF(AND(DATE(YEAR($B6),MONTH($B6),1)&lt;=DATE(YEAR(AS$1),MONTH(AS$1),1),DATE(YEAR(EDATE($C6,1)),MONTH(EDATE($C6,1)),1)-1&gt;=DATE(YEAR(EDATE(AS$1,1)),MONTH(EDATE(AS$1,1)),1)-1),1,0))</f>
        <v>0</v>
      </c>
      <c r="AT6" s="160">
        <f t="shared" ref="AT6:BA21" si="3">IF(OR($B6=0,$C6=0),0,IF(AND(DATE(YEAR($B6),MONTH($B6),1)&lt;=DATE(YEAR(AT$1),MONTH(AT$1),1),DATE(YEAR(EDATE($C6,1)),MONTH(EDATE($C6,1)),1)-1&gt;=DATE(YEAR(EDATE(AT$1,1)),MONTH(EDATE(AT$1,1)),1)-1),1,0))</f>
        <v>0</v>
      </c>
      <c r="AU6" s="160">
        <f t="shared" si="3"/>
        <v>0</v>
      </c>
      <c r="AV6" s="160">
        <f t="shared" si="3"/>
        <v>0</v>
      </c>
      <c r="AW6" s="160">
        <f t="shared" si="3"/>
        <v>0</v>
      </c>
      <c r="AX6" s="160">
        <f t="shared" si="3"/>
        <v>0</v>
      </c>
      <c r="AY6" s="160">
        <f t="shared" si="3"/>
        <v>0</v>
      </c>
      <c r="AZ6" s="160">
        <f t="shared" si="3"/>
        <v>0</v>
      </c>
      <c r="BA6" s="161">
        <f t="shared" si="3"/>
        <v>0</v>
      </c>
    </row>
    <row r="7" spans="1:53" x14ac:dyDescent="0.2">
      <c r="A7" s="162" t="str">
        <f>'Projects List'!A6</f>
        <v>Details</v>
      </c>
      <c r="B7" s="182">
        <f>_xlfn.IFNA(VLOOKUP($A7,'Projects List'!$A6:$J206,9,TRUE),0)</f>
        <v>45824</v>
      </c>
      <c r="C7" s="182">
        <f>_xlfn.IFNA(VLOOKUP($A7,'Projects List'!$A6:$J206,10,TRUE),0)</f>
        <v>46092</v>
      </c>
      <c r="D7" s="160">
        <f t="shared" ref="D7:D70" si="4">ROUND((C7-B7)/30,0)</f>
        <v>9</v>
      </c>
      <c r="E7" s="290"/>
      <c r="F7" s="162">
        <f t="shared" ref="F7:U70" si="5">IF(OR($B7=0,$C7=0),0,IF(AND(DATE(YEAR($B7),MONTH($B7),1)&lt;=DATE(YEAR(F$1),MONTH(F$1),1),DATE(YEAR(EDATE($C7,1)),MONTH(EDATE($C7,1)),1)-1&gt;=DATE(YEAR(EDATE(F$1,1)),MONTH(EDATE(F$1,1)),1)-1),1,0))</f>
        <v>0</v>
      </c>
      <c r="G7" s="160">
        <f t="shared" si="5"/>
        <v>0</v>
      </c>
      <c r="H7" s="160">
        <f t="shared" si="5"/>
        <v>0</v>
      </c>
      <c r="I7" s="160">
        <f t="shared" si="5"/>
        <v>0</v>
      </c>
      <c r="J7" s="160">
        <f t="shared" si="5"/>
        <v>0</v>
      </c>
      <c r="K7" s="160">
        <f t="shared" si="5"/>
        <v>0</v>
      </c>
      <c r="L7" s="160">
        <f t="shared" si="5"/>
        <v>0</v>
      </c>
      <c r="M7" s="160">
        <f t="shared" si="5"/>
        <v>0</v>
      </c>
      <c r="N7" s="160">
        <f t="shared" si="5"/>
        <v>0</v>
      </c>
      <c r="O7" s="160">
        <f t="shared" si="5"/>
        <v>0</v>
      </c>
      <c r="P7" s="160">
        <f t="shared" si="5"/>
        <v>0</v>
      </c>
      <c r="Q7" s="160">
        <f t="shared" si="5"/>
        <v>0</v>
      </c>
      <c r="R7" s="160">
        <f t="shared" si="5"/>
        <v>0</v>
      </c>
      <c r="S7" s="160">
        <f t="shared" si="5"/>
        <v>0</v>
      </c>
      <c r="T7" s="160">
        <f t="shared" si="5"/>
        <v>0</v>
      </c>
      <c r="U7" s="160">
        <f t="shared" si="5"/>
        <v>0</v>
      </c>
      <c r="V7" s="160">
        <f t="shared" si="1"/>
        <v>0</v>
      </c>
      <c r="W7" s="160">
        <f t="shared" si="1"/>
        <v>0</v>
      </c>
      <c r="X7" s="160">
        <f t="shared" si="2"/>
        <v>0</v>
      </c>
      <c r="Y7" s="160">
        <f t="shared" si="2"/>
        <v>0</v>
      </c>
      <c r="Z7" s="160">
        <f t="shared" si="2"/>
        <v>0</v>
      </c>
      <c r="AA7" s="160">
        <f t="shared" si="2"/>
        <v>0</v>
      </c>
      <c r="AB7" s="160">
        <f t="shared" si="2"/>
        <v>0</v>
      </c>
      <c r="AC7" s="160">
        <f t="shared" si="2"/>
        <v>0</v>
      </c>
      <c r="AD7" s="160">
        <f t="shared" si="2"/>
        <v>0</v>
      </c>
      <c r="AE7" s="160">
        <f t="shared" si="2"/>
        <v>0</v>
      </c>
      <c r="AF7" s="160">
        <f t="shared" si="2"/>
        <v>0</v>
      </c>
      <c r="AG7" s="160">
        <f t="shared" si="2"/>
        <v>0</v>
      </c>
      <c r="AH7" s="160">
        <f t="shared" si="2"/>
        <v>0</v>
      </c>
      <c r="AI7" s="160">
        <f t="shared" si="2"/>
        <v>0</v>
      </c>
      <c r="AJ7" s="160">
        <f t="shared" si="2"/>
        <v>0</v>
      </c>
      <c r="AK7" s="160">
        <f t="shared" si="2"/>
        <v>0</v>
      </c>
      <c r="AL7" s="160">
        <f t="shared" si="2"/>
        <v>0</v>
      </c>
      <c r="AM7" s="160">
        <f t="shared" si="2"/>
        <v>0</v>
      </c>
      <c r="AN7" s="160">
        <f t="shared" si="2"/>
        <v>0</v>
      </c>
      <c r="AO7" s="160">
        <f t="shared" si="2"/>
        <v>0</v>
      </c>
      <c r="AP7" s="160">
        <f t="shared" si="2"/>
        <v>0</v>
      </c>
      <c r="AQ7" s="160">
        <f t="shared" si="2"/>
        <v>0</v>
      </c>
      <c r="AR7" s="160">
        <f t="shared" si="2"/>
        <v>0</v>
      </c>
      <c r="AS7" s="160">
        <f t="shared" ref="AS7:BA47" si="6">IF(OR($B7=0,$C7=0),0,IF(AND(DATE(YEAR($B7),MONTH($B7),1)&lt;=DATE(YEAR(AS$1),MONTH(AS$1),1),DATE(YEAR(EDATE($C7,1)),MONTH(EDATE($C7,1)),1)-1&gt;=DATE(YEAR(EDATE(AS$1,1)),MONTH(EDATE(AS$1,1)),1)-1),1,0))</f>
        <v>0</v>
      </c>
      <c r="AT7" s="160">
        <f t="shared" si="6"/>
        <v>0</v>
      </c>
      <c r="AU7" s="160">
        <f t="shared" si="6"/>
        <v>0</v>
      </c>
      <c r="AV7" s="160">
        <f t="shared" si="6"/>
        <v>0</v>
      </c>
      <c r="AW7" s="160">
        <f t="shared" si="6"/>
        <v>0</v>
      </c>
      <c r="AX7" s="160">
        <f t="shared" si="6"/>
        <v>0</v>
      </c>
      <c r="AY7" s="160">
        <f t="shared" si="6"/>
        <v>0</v>
      </c>
      <c r="AZ7" s="160">
        <f t="shared" si="6"/>
        <v>0</v>
      </c>
      <c r="BA7" s="161">
        <f t="shared" si="6"/>
        <v>0</v>
      </c>
    </row>
    <row r="8" spans="1:53" x14ac:dyDescent="0.2">
      <c r="A8" s="162" t="str">
        <f>'Projects List'!A7</f>
        <v>Jevan Tower</v>
      </c>
      <c r="B8" s="182">
        <f>_xlfn.IFNA(VLOOKUP($A8,'Projects List'!$A7:$J207,9,TRUE),0)</f>
        <v>45531</v>
      </c>
      <c r="C8" s="182">
        <f>_xlfn.IFNA(VLOOKUP($A8,'Projects List'!$A7:$J207,10,TRUE),0)</f>
        <v>45802</v>
      </c>
      <c r="D8" s="160">
        <f t="shared" si="4"/>
        <v>9</v>
      </c>
      <c r="E8" s="290"/>
      <c r="F8" s="162">
        <f t="shared" si="5"/>
        <v>0</v>
      </c>
      <c r="G8" s="160">
        <f t="shared" si="1"/>
        <v>0</v>
      </c>
      <c r="H8" s="160">
        <f t="shared" si="1"/>
        <v>0</v>
      </c>
      <c r="I8" s="160">
        <f t="shared" si="1"/>
        <v>0</v>
      </c>
      <c r="J8" s="160">
        <f t="shared" si="1"/>
        <v>0</v>
      </c>
      <c r="K8" s="160">
        <f t="shared" si="1"/>
        <v>0</v>
      </c>
      <c r="L8" s="160">
        <f t="shared" si="1"/>
        <v>0</v>
      </c>
      <c r="M8" s="160">
        <f t="shared" si="1"/>
        <v>0</v>
      </c>
      <c r="N8" s="160">
        <f t="shared" si="1"/>
        <v>0</v>
      </c>
      <c r="O8" s="160">
        <f t="shared" si="1"/>
        <v>0</v>
      </c>
      <c r="P8" s="160">
        <f t="shared" si="1"/>
        <v>0</v>
      </c>
      <c r="Q8" s="160">
        <f t="shared" si="1"/>
        <v>0</v>
      </c>
      <c r="R8" s="160">
        <f t="shared" si="1"/>
        <v>0</v>
      </c>
      <c r="S8" s="160">
        <f t="shared" si="1"/>
        <v>0</v>
      </c>
      <c r="T8" s="160">
        <f t="shared" si="1"/>
        <v>0</v>
      </c>
      <c r="U8" s="160">
        <f t="shared" si="1"/>
        <v>0</v>
      </c>
      <c r="V8" s="160">
        <f t="shared" si="1"/>
        <v>0</v>
      </c>
      <c r="W8" s="160">
        <f t="shared" si="1"/>
        <v>0</v>
      </c>
      <c r="X8" s="160">
        <f t="shared" si="2"/>
        <v>0</v>
      </c>
      <c r="Y8" s="160">
        <f t="shared" si="2"/>
        <v>0</v>
      </c>
      <c r="Z8" s="160">
        <f t="shared" si="2"/>
        <v>0</v>
      </c>
      <c r="AA8" s="160">
        <f t="shared" si="2"/>
        <v>0</v>
      </c>
      <c r="AB8" s="160">
        <f t="shared" si="2"/>
        <v>0</v>
      </c>
      <c r="AC8" s="160">
        <f t="shared" si="2"/>
        <v>0</v>
      </c>
      <c r="AD8" s="160">
        <f t="shared" si="2"/>
        <v>0</v>
      </c>
      <c r="AE8" s="160">
        <f t="shared" si="2"/>
        <v>0</v>
      </c>
      <c r="AF8" s="160">
        <f t="shared" si="2"/>
        <v>0</v>
      </c>
      <c r="AG8" s="160">
        <f t="shared" si="2"/>
        <v>0</v>
      </c>
      <c r="AH8" s="160">
        <f t="shared" si="2"/>
        <v>0</v>
      </c>
      <c r="AI8" s="160">
        <f t="shared" si="2"/>
        <v>0</v>
      </c>
      <c r="AJ8" s="160">
        <f t="shared" si="2"/>
        <v>0</v>
      </c>
      <c r="AK8" s="160">
        <f t="shared" si="2"/>
        <v>0</v>
      </c>
      <c r="AL8" s="160">
        <f t="shared" si="2"/>
        <v>0</v>
      </c>
      <c r="AM8" s="160">
        <f t="shared" si="2"/>
        <v>0</v>
      </c>
      <c r="AN8" s="160">
        <f t="shared" si="2"/>
        <v>0</v>
      </c>
      <c r="AO8" s="160">
        <f t="shared" si="2"/>
        <v>0</v>
      </c>
      <c r="AP8" s="160">
        <f t="shared" si="2"/>
        <v>0</v>
      </c>
      <c r="AQ8" s="160">
        <f t="shared" si="2"/>
        <v>0</v>
      </c>
      <c r="AR8" s="160">
        <f t="shared" si="2"/>
        <v>0</v>
      </c>
      <c r="AS8" s="160">
        <f t="shared" si="6"/>
        <v>0</v>
      </c>
      <c r="AT8" s="160">
        <f t="shared" si="3"/>
        <v>0</v>
      </c>
      <c r="AU8" s="160">
        <f t="shared" si="3"/>
        <v>0</v>
      </c>
      <c r="AV8" s="160">
        <f t="shared" si="3"/>
        <v>0</v>
      </c>
      <c r="AW8" s="160">
        <f t="shared" si="3"/>
        <v>0</v>
      </c>
      <c r="AX8" s="160">
        <f t="shared" si="3"/>
        <v>0</v>
      </c>
      <c r="AY8" s="160">
        <f t="shared" si="3"/>
        <v>0</v>
      </c>
      <c r="AZ8" s="160">
        <f t="shared" si="3"/>
        <v>0</v>
      </c>
      <c r="BA8" s="161">
        <f t="shared" si="3"/>
        <v>0</v>
      </c>
    </row>
    <row r="9" spans="1:53" x14ac:dyDescent="0.2">
      <c r="A9" s="162" t="str">
        <f>'Projects List'!A8</f>
        <v>Al Hamra Mixed Use TOD Project</v>
      </c>
      <c r="B9" s="182">
        <f>_xlfn.IFNA(VLOOKUP($A9,'Projects List'!$A8:$J208,9,TRUE),0)</f>
        <v>45824</v>
      </c>
      <c r="C9" s="182">
        <f>_xlfn.IFNA(VLOOKUP($A9,'Projects List'!$A8:$J208,10,TRUE),0)</f>
        <v>46092</v>
      </c>
      <c r="D9" s="160">
        <f t="shared" si="4"/>
        <v>9</v>
      </c>
      <c r="E9" s="290"/>
      <c r="F9" s="162">
        <f t="shared" si="5"/>
        <v>0</v>
      </c>
      <c r="G9" s="160">
        <f t="shared" si="1"/>
        <v>0</v>
      </c>
      <c r="H9" s="160">
        <f t="shared" si="1"/>
        <v>0</v>
      </c>
      <c r="I9" s="160">
        <f t="shared" si="1"/>
        <v>0</v>
      </c>
      <c r="J9" s="160">
        <f t="shared" si="1"/>
        <v>0</v>
      </c>
      <c r="K9" s="160">
        <f t="shared" si="1"/>
        <v>0</v>
      </c>
      <c r="L9" s="160">
        <f t="shared" si="1"/>
        <v>0</v>
      </c>
      <c r="M9" s="160">
        <f t="shared" si="1"/>
        <v>0</v>
      </c>
      <c r="N9" s="160">
        <f t="shared" si="1"/>
        <v>0</v>
      </c>
      <c r="O9" s="160">
        <f t="shared" si="1"/>
        <v>0</v>
      </c>
      <c r="P9" s="160">
        <f t="shared" si="1"/>
        <v>0</v>
      </c>
      <c r="Q9" s="160">
        <f t="shared" si="1"/>
        <v>0</v>
      </c>
      <c r="R9" s="160">
        <f t="shared" si="1"/>
        <v>0</v>
      </c>
      <c r="S9" s="160">
        <f t="shared" si="1"/>
        <v>0</v>
      </c>
      <c r="T9" s="160">
        <f t="shared" si="1"/>
        <v>0</v>
      </c>
      <c r="U9" s="160">
        <f t="shared" si="1"/>
        <v>0</v>
      </c>
      <c r="V9" s="160">
        <f t="shared" si="1"/>
        <v>0</v>
      </c>
      <c r="W9" s="160">
        <f t="shared" si="1"/>
        <v>0</v>
      </c>
      <c r="X9" s="160">
        <f t="shared" si="2"/>
        <v>0</v>
      </c>
      <c r="Y9" s="160">
        <f t="shared" si="2"/>
        <v>0</v>
      </c>
      <c r="Z9" s="160">
        <f t="shared" si="2"/>
        <v>0</v>
      </c>
      <c r="AA9" s="160">
        <f t="shared" si="2"/>
        <v>0</v>
      </c>
      <c r="AB9" s="160">
        <f t="shared" si="2"/>
        <v>0</v>
      </c>
      <c r="AC9" s="160">
        <f t="shared" si="2"/>
        <v>0</v>
      </c>
      <c r="AD9" s="160">
        <f t="shared" si="2"/>
        <v>0</v>
      </c>
      <c r="AE9" s="160">
        <f t="shared" si="2"/>
        <v>0</v>
      </c>
      <c r="AF9" s="160">
        <f t="shared" si="2"/>
        <v>0</v>
      </c>
      <c r="AG9" s="160">
        <f t="shared" si="2"/>
        <v>0</v>
      </c>
      <c r="AH9" s="160">
        <f t="shared" si="2"/>
        <v>0</v>
      </c>
      <c r="AI9" s="160">
        <f t="shared" si="2"/>
        <v>0</v>
      </c>
      <c r="AJ9" s="160">
        <f t="shared" si="2"/>
        <v>0</v>
      </c>
      <c r="AK9" s="160">
        <f t="shared" si="2"/>
        <v>0</v>
      </c>
      <c r="AL9" s="160">
        <f t="shared" si="2"/>
        <v>0</v>
      </c>
      <c r="AM9" s="160">
        <f t="shared" si="2"/>
        <v>0</v>
      </c>
      <c r="AN9" s="160">
        <f t="shared" si="2"/>
        <v>0</v>
      </c>
      <c r="AO9" s="160">
        <f t="shared" si="2"/>
        <v>0</v>
      </c>
      <c r="AP9" s="160">
        <f t="shared" si="2"/>
        <v>0</v>
      </c>
      <c r="AQ9" s="160">
        <f t="shared" si="2"/>
        <v>0</v>
      </c>
      <c r="AR9" s="160">
        <f t="shared" si="2"/>
        <v>0</v>
      </c>
      <c r="AS9" s="160">
        <f t="shared" si="6"/>
        <v>0</v>
      </c>
      <c r="AT9" s="160">
        <f t="shared" si="3"/>
        <v>0</v>
      </c>
      <c r="AU9" s="160">
        <f t="shared" si="3"/>
        <v>0</v>
      </c>
      <c r="AV9" s="160">
        <f t="shared" si="3"/>
        <v>0</v>
      </c>
      <c r="AW9" s="160">
        <f t="shared" si="3"/>
        <v>0</v>
      </c>
      <c r="AX9" s="160">
        <f t="shared" si="3"/>
        <v>0</v>
      </c>
      <c r="AY9" s="160">
        <f t="shared" si="3"/>
        <v>0</v>
      </c>
      <c r="AZ9" s="160">
        <f t="shared" si="3"/>
        <v>0</v>
      </c>
      <c r="BA9" s="161">
        <f t="shared" si="3"/>
        <v>0</v>
      </c>
    </row>
    <row r="10" spans="1:53" x14ac:dyDescent="0.2">
      <c r="A10" s="162">
        <f>'Projects List'!A9</f>
        <v>0</v>
      </c>
      <c r="B10" s="182">
        <f>_xlfn.IFNA(VLOOKUP($A10,'Projects List'!$A9:$J209,9,TRUE),0)</f>
        <v>0</v>
      </c>
      <c r="C10" s="182">
        <f>_xlfn.IFNA(VLOOKUP($A10,'Projects List'!$A9:$J209,10,TRUE),0)</f>
        <v>0</v>
      </c>
      <c r="D10" s="160">
        <f t="shared" si="4"/>
        <v>0</v>
      </c>
      <c r="E10" s="290"/>
      <c r="F10" s="162">
        <f t="shared" si="5"/>
        <v>0</v>
      </c>
      <c r="G10" s="160">
        <f t="shared" si="1"/>
        <v>0</v>
      </c>
      <c r="H10" s="160">
        <f t="shared" si="1"/>
        <v>0</v>
      </c>
      <c r="I10" s="160">
        <f t="shared" si="1"/>
        <v>0</v>
      </c>
      <c r="J10" s="160">
        <f t="shared" si="1"/>
        <v>0</v>
      </c>
      <c r="K10" s="160">
        <f t="shared" si="1"/>
        <v>0</v>
      </c>
      <c r="L10" s="160">
        <f t="shared" si="1"/>
        <v>0</v>
      </c>
      <c r="M10" s="160">
        <f t="shared" si="1"/>
        <v>0</v>
      </c>
      <c r="N10" s="160">
        <f t="shared" si="1"/>
        <v>0</v>
      </c>
      <c r="O10" s="160">
        <f t="shared" si="1"/>
        <v>0</v>
      </c>
      <c r="P10" s="160">
        <f t="shared" si="1"/>
        <v>0</v>
      </c>
      <c r="Q10" s="160">
        <f t="shared" si="1"/>
        <v>0</v>
      </c>
      <c r="R10" s="160">
        <f t="shared" si="1"/>
        <v>0</v>
      </c>
      <c r="S10" s="160">
        <f t="shared" si="1"/>
        <v>0</v>
      </c>
      <c r="T10" s="160">
        <f t="shared" si="1"/>
        <v>0</v>
      </c>
      <c r="U10" s="160">
        <f t="shared" si="1"/>
        <v>0</v>
      </c>
      <c r="V10" s="160">
        <f t="shared" si="1"/>
        <v>0</v>
      </c>
      <c r="W10" s="160">
        <f t="shared" si="1"/>
        <v>0</v>
      </c>
      <c r="X10" s="160">
        <f t="shared" si="2"/>
        <v>0</v>
      </c>
      <c r="Y10" s="160">
        <f t="shared" si="2"/>
        <v>0</v>
      </c>
      <c r="Z10" s="160">
        <f t="shared" si="2"/>
        <v>0</v>
      </c>
      <c r="AA10" s="160">
        <f t="shared" si="2"/>
        <v>0</v>
      </c>
      <c r="AB10" s="160">
        <f t="shared" si="2"/>
        <v>0</v>
      </c>
      <c r="AC10" s="160">
        <f t="shared" si="2"/>
        <v>0</v>
      </c>
      <c r="AD10" s="160">
        <f t="shared" si="2"/>
        <v>0</v>
      </c>
      <c r="AE10" s="160">
        <f t="shared" si="2"/>
        <v>0</v>
      </c>
      <c r="AF10" s="160">
        <f t="shared" si="2"/>
        <v>0</v>
      </c>
      <c r="AG10" s="160">
        <f t="shared" si="2"/>
        <v>0</v>
      </c>
      <c r="AH10" s="160">
        <f t="shared" si="2"/>
        <v>0</v>
      </c>
      <c r="AI10" s="160">
        <f t="shared" si="2"/>
        <v>0</v>
      </c>
      <c r="AJ10" s="160">
        <f t="shared" si="2"/>
        <v>0</v>
      </c>
      <c r="AK10" s="160">
        <f t="shared" si="2"/>
        <v>0</v>
      </c>
      <c r="AL10" s="160">
        <f t="shared" si="2"/>
        <v>0</v>
      </c>
      <c r="AM10" s="160">
        <f t="shared" si="2"/>
        <v>0</v>
      </c>
      <c r="AN10" s="160">
        <f t="shared" si="2"/>
        <v>0</v>
      </c>
      <c r="AO10" s="160">
        <f t="shared" si="2"/>
        <v>0</v>
      </c>
      <c r="AP10" s="160">
        <f t="shared" si="2"/>
        <v>0</v>
      </c>
      <c r="AQ10" s="160">
        <f t="shared" si="2"/>
        <v>0</v>
      </c>
      <c r="AR10" s="160">
        <f t="shared" si="2"/>
        <v>0</v>
      </c>
      <c r="AS10" s="160">
        <f t="shared" si="6"/>
        <v>0</v>
      </c>
      <c r="AT10" s="160">
        <f t="shared" si="3"/>
        <v>0</v>
      </c>
      <c r="AU10" s="160">
        <f t="shared" si="3"/>
        <v>0</v>
      </c>
      <c r="AV10" s="160">
        <f t="shared" si="3"/>
        <v>0</v>
      </c>
      <c r="AW10" s="160">
        <f t="shared" si="3"/>
        <v>0</v>
      </c>
      <c r="AX10" s="160">
        <f t="shared" si="3"/>
        <v>0</v>
      </c>
      <c r="AY10" s="160">
        <f t="shared" si="3"/>
        <v>0</v>
      </c>
      <c r="AZ10" s="160">
        <f t="shared" si="3"/>
        <v>0</v>
      </c>
      <c r="BA10" s="161">
        <f t="shared" si="3"/>
        <v>0</v>
      </c>
    </row>
    <row r="11" spans="1:53" x14ac:dyDescent="0.2">
      <c r="A11" s="162">
        <f>'Projects List'!A10</f>
        <v>0</v>
      </c>
      <c r="B11" s="182">
        <f>_xlfn.IFNA(VLOOKUP($A11,'Projects List'!$A10:$J210,9,TRUE),0)</f>
        <v>0</v>
      </c>
      <c r="C11" s="182">
        <f>_xlfn.IFNA(VLOOKUP($A11,'Projects List'!$A10:$J210,10,TRUE),0)</f>
        <v>0</v>
      </c>
      <c r="D11" s="160">
        <f t="shared" si="4"/>
        <v>0</v>
      </c>
      <c r="E11" s="290"/>
      <c r="F11" s="162">
        <f t="shared" si="5"/>
        <v>0</v>
      </c>
      <c r="G11" s="160">
        <f t="shared" si="1"/>
        <v>0</v>
      </c>
      <c r="H11" s="160">
        <f t="shared" si="1"/>
        <v>0</v>
      </c>
      <c r="I11" s="160">
        <f t="shared" si="1"/>
        <v>0</v>
      </c>
      <c r="J11" s="160">
        <f t="shared" si="1"/>
        <v>0</v>
      </c>
      <c r="K11" s="160">
        <f t="shared" si="1"/>
        <v>0</v>
      </c>
      <c r="L11" s="160">
        <f t="shared" si="1"/>
        <v>0</v>
      </c>
      <c r="M11" s="160">
        <f t="shared" si="1"/>
        <v>0</v>
      </c>
      <c r="N11" s="160">
        <f t="shared" si="1"/>
        <v>0</v>
      </c>
      <c r="O11" s="160">
        <f t="shared" si="1"/>
        <v>0</v>
      </c>
      <c r="P11" s="160">
        <f t="shared" si="1"/>
        <v>0</v>
      </c>
      <c r="Q11" s="160">
        <f t="shared" si="1"/>
        <v>0</v>
      </c>
      <c r="R11" s="160">
        <f t="shared" si="1"/>
        <v>0</v>
      </c>
      <c r="S11" s="160">
        <f t="shared" si="1"/>
        <v>0</v>
      </c>
      <c r="T11" s="160">
        <f t="shared" si="1"/>
        <v>0</v>
      </c>
      <c r="U11" s="160">
        <f t="shared" si="1"/>
        <v>0</v>
      </c>
      <c r="V11" s="160">
        <f t="shared" si="1"/>
        <v>0</v>
      </c>
      <c r="W11" s="160">
        <f t="shared" si="1"/>
        <v>0</v>
      </c>
      <c r="X11" s="160">
        <f t="shared" si="2"/>
        <v>0</v>
      </c>
      <c r="Y11" s="160">
        <f t="shared" si="2"/>
        <v>0</v>
      </c>
      <c r="Z11" s="160">
        <f t="shared" si="2"/>
        <v>0</v>
      </c>
      <c r="AA11" s="160">
        <f t="shared" si="2"/>
        <v>0</v>
      </c>
      <c r="AB11" s="160">
        <f t="shared" si="2"/>
        <v>0</v>
      </c>
      <c r="AC11" s="160">
        <f t="shared" si="2"/>
        <v>0</v>
      </c>
      <c r="AD11" s="160">
        <f t="shared" si="2"/>
        <v>0</v>
      </c>
      <c r="AE11" s="160">
        <f t="shared" si="2"/>
        <v>0</v>
      </c>
      <c r="AF11" s="160">
        <f t="shared" si="2"/>
        <v>0</v>
      </c>
      <c r="AG11" s="160">
        <f t="shared" si="2"/>
        <v>0</v>
      </c>
      <c r="AH11" s="160">
        <f t="shared" si="2"/>
        <v>0</v>
      </c>
      <c r="AI11" s="160">
        <f t="shared" si="2"/>
        <v>0</v>
      </c>
      <c r="AJ11" s="160">
        <f t="shared" si="2"/>
        <v>0</v>
      </c>
      <c r="AK11" s="160">
        <f t="shared" si="2"/>
        <v>0</v>
      </c>
      <c r="AL11" s="160">
        <f t="shared" si="2"/>
        <v>0</v>
      </c>
      <c r="AM11" s="160">
        <f t="shared" si="2"/>
        <v>0</v>
      </c>
      <c r="AN11" s="160">
        <f t="shared" si="2"/>
        <v>0</v>
      </c>
      <c r="AO11" s="160">
        <f t="shared" si="2"/>
        <v>0</v>
      </c>
      <c r="AP11" s="160">
        <f t="shared" si="2"/>
        <v>0</v>
      </c>
      <c r="AQ11" s="160">
        <f t="shared" si="2"/>
        <v>0</v>
      </c>
      <c r="AR11" s="160">
        <f t="shared" si="2"/>
        <v>0</v>
      </c>
      <c r="AS11" s="160">
        <f t="shared" si="6"/>
        <v>0</v>
      </c>
      <c r="AT11" s="160">
        <f t="shared" si="3"/>
        <v>0</v>
      </c>
      <c r="AU11" s="160">
        <f t="shared" si="3"/>
        <v>0</v>
      </c>
      <c r="AV11" s="160">
        <f t="shared" si="3"/>
        <v>0</v>
      </c>
      <c r="AW11" s="160">
        <f t="shared" si="3"/>
        <v>0</v>
      </c>
      <c r="AX11" s="160">
        <f t="shared" si="3"/>
        <v>0</v>
      </c>
      <c r="AY11" s="160">
        <f t="shared" si="3"/>
        <v>0</v>
      </c>
      <c r="AZ11" s="160">
        <f t="shared" si="3"/>
        <v>0</v>
      </c>
      <c r="BA11" s="161">
        <f t="shared" si="3"/>
        <v>0</v>
      </c>
    </row>
    <row r="12" spans="1:53" x14ac:dyDescent="0.2">
      <c r="A12" s="162">
        <f>'Projects List'!A11</f>
        <v>0</v>
      </c>
      <c r="B12" s="182">
        <f>_xlfn.IFNA(VLOOKUP($A12,'Projects List'!$A11:$J211,9,TRUE),0)</f>
        <v>0</v>
      </c>
      <c r="C12" s="182">
        <f>_xlfn.IFNA(VLOOKUP($A12,'Projects List'!$A11:$J211,10,TRUE),0)</f>
        <v>0</v>
      </c>
      <c r="D12" s="160">
        <f t="shared" si="4"/>
        <v>0</v>
      </c>
      <c r="E12" s="290"/>
      <c r="F12" s="162">
        <f t="shared" si="5"/>
        <v>0</v>
      </c>
      <c r="G12" s="160">
        <f t="shared" si="1"/>
        <v>0</v>
      </c>
      <c r="H12" s="160">
        <f t="shared" si="1"/>
        <v>0</v>
      </c>
      <c r="I12" s="160">
        <f t="shared" si="1"/>
        <v>0</v>
      </c>
      <c r="J12" s="160">
        <f t="shared" si="1"/>
        <v>0</v>
      </c>
      <c r="K12" s="160">
        <f t="shared" si="1"/>
        <v>0</v>
      </c>
      <c r="L12" s="160">
        <f t="shared" si="1"/>
        <v>0</v>
      </c>
      <c r="M12" s="160">
        <f t="shared" si="1"/>
        <v>0</v>
      </c>
      <c r="N12" s="160">
        <f t="shared" si="1"/>
        <v>0</v>
      </c>
      <c r="O12" s="160">
        <f t="shared" si="1"/>
        <v>0</v>
      </c>
      <c r="P12" s="160">
        <f t="shared" si="1"/>
        <v>0</v>
      </c>
      <c r="Q12" s="160">
        <f t="shared" si="1"/>
        <v>0</v>
      </c>
      <c r="R12" s="160">
        <f t="shared" si="1"/>
        <v>0</v>
      </c>
      <c r="S12" s="160">
        <f t="shared" si="1"/>
        <v>0</v>
      </c>
      <c r="T12" s="160">
        <f t="shared" si="1"/>
        <v>0</v>
      </c>
      <c r="U12" s="160">
        <f t="shared" si="1"/>
        <v>0</v>
      </c>
      <c r="V12" s="160">
        <f t="shared" si="1"/>
        <v>0</v>
      </c>
      <c r="W12" s="160">
        <f t="shared" si="1"/>
        <v>0</v>
      </c>
      <c r="X12" s="160">
        <f t="shared" si="2"/>
        <v>0</v>
      </c>
      <c r="Y12" s="160">
        <f t="shared" si="2"/>
        <v>0</v>
      </c>
      <c r="Z12" s="160">
        <f t="shared" si="2"/>
        <v>0</v>
      </c>
      <c r="AA12" s="160">
        <f t="shared" si="2"/>
        <v>0</v>
      </c>
      <c r="AB12" s="160">
        <f t="shared" si="2"/>
        <v>0</v>
      </c>
      <c r="AC12" s="160">
        <f t="shared" si="2"/>
        <v>0</v>
      </c>
      <c r="AD12" s="160">
        <f t="shared" si="2"/>
        <v>0</v>
      </c>
      <c r="AE12" s="160">
        <f t="shared" si="2"/>
        <v>0</v>
      </c>
      <c r="AF12" s="160">
        <f t="shared" si="2"/>
        <v>0</v>
      </c>
      <c r="AG12" s="160">
        <f t="shared" si="2"/>
        <v>0</v>
      </c>
      <c r="AH12" s="160">
        <f t="shared" si="2"/>
        <v>0</v>
      </c>
      <c r="AI12" s="160">
        <f t="shared" si="2"/>
        <v>0</v>
      </c>
      <c r="AJ12" s="160">
        <f t="shared" si="2"/>
        <v>0</v>
      </c>
      <c r="AK12" s="160">
        <f t="shared" si="2"/>
        <v>0</v>
      </c>
      <c r="AL12" s="160">
        <f t="shared" si="2"/>
        <v>0</v>
      </c>
      <c r="AM12" s="160">
        <f t="shared" si="2"/>
        <v>0</v>
      </c>
      <c r="AN12" s="160">
        <f t="shared" si="2"/>
        <v>0</v>
      </c>
      <c r="AO12" s="160">
        <f t="shared" si="2"/>
        <v>0</v>
      </c>
      <c r="AP12" s="160">
        <f t="shared" si="2"/>
        <v>0</v>
      </c>
      <c r="AQ12" s="160">
        <f t="shared" si="2"/>
        <v>0</v>
      </c>
      <c r="AR12" s="160">
        <f t="shared" si="2"/>
        <v>0</v>
      </c>
      <c r="AS12" s="160">
        <f t="shared" si="6"/>
        <v>0</v>
      </c>
      <c r="AT12" s="160">
        <f t="shared" si="3"/>
        <v>0</v>
      </c>
      <c r="AU12" s="160">
        <f t="shared" si="3"/>
        <v>0</v>
      </c>
      <c r="AV12" s="160">
        <f t="shared" si="3"/>
        <v>0</v>
      </c>
      <c r="AW12" s="160">
        <f t="shared" si="3"/>
        <v>0</v>
      </c>
      <c r="AX12" s="160">
        <f t="shared" si="3"/>
        <v>0</v>
      </c>
      <c r="AY12" s="160">
        <f t="shared" si="3"/>
        <v>0</v>
      </c>
      <c r="AZ12" s="160">
        <f t="shared" si="3"/>
        <v>0</v>
      </c>
      <c r="BA12" s="161">
        <f t="shared" si="3"/>
        <v>0</v>
      </c>
    </row>
    <row r="13" spans="1:53" x14ac:dyDescent="0.2">
      <c r="A13" s="162">
        <f>'Projects List'!A12</f>
        <v>0</v>
      </c>
      <c r="B13" s="182">
        <f>_xlfn.IFNA(VLOOKUP($A13,'Projects List'!$A12:$J212,9,TRUE),0)</f>
        <v>0</v>
      </c>
      <c r="C13" s="182">
        <f>_xlfn.IFNA(VLOOKUP($A13,'Projects List'!$A12:$J212,10,TRUE),0)</f>
        <v>0</v>
      </c>
      <c r="D13" s="160">
        <f t="shared" si="4"/>
        <v>0</v>
      </c>
      <c r="E13" s="290"/>
      <c r="F13" s="162">
        <f t="shared" si="5"/>
        <v>0</v>
      </c>
      <c r="G13" s="160">
        <f t="shared" si="1"/>
        <v>0</v>
      </c>
      <c r="H13" s="160">
        <f t="shared" si="1"/>
        <v>0</v>
      </c>
      <c r="I13" s="160">
        <f t="shared" si="1"/>
        <v>0</v>
      </c>
      <c r="J13" s="160">
        <f t="shared" si="1"/>
        <v>0</v>
      </c>
      <c r="K13" s="160">
        <f t="shared" si="1"/>
        <v>0</v>
      </c>
      <c r="L13" s="160">
        <f t="shared" si="1"/>
        <v>0</v>
      </c>
      <c r="M13" s="160">
        <f t="shared" si="1"/>
        <v>0</v>
      </c>
      <c r="N13" s="160">
        <f t="shared" si="1"/>
        <v>0</v>
      </c>
      <c r="O13" s="160">
        <f t="shared" si="1"/>
        <v>0</v>
      </c>
      <c r="P13" s="160">
        <f t="shared" si="1"/>
        <v>0</v>
      </c>
      <c r="Q13" s="160">
        <f t="shared" si="1"/>
        <v>0</v>
      </c>
      <c r="R13" s="160">
        <f t="shared" si="1"/>
        <v>0</v>
      </c>
      <c r="S13" s="160">
        <f t="shared" si="1"/>
        <v>0</v>
      </c>
      <c r="T13" s="160">
        <f t="shared" si="1"/>
        <v>0</v>
      </c>
      <c r="U13" s="160">
        <f t="shared" si="1"/>
        <v>0</v>
      </c>
      <c r="V13" s="160">
        <f t="shared" si="1"/>
        <v>0</v>
      </c>
      <c r="W13" s="160">
        <f t="shared" si="1"/>
        <v>0</v>
      </c>
      <c r="X13" s="160">
        <f t="shared" si="2"/>
        <v>0</v>
      </c>
      <c r="Y13" s="160">
        <f t="shared" si="2"/>
        <v>0</v>
      </c>
      <c r="Z13" s="160">
        <f t="shared" si="2"/>
        <v>0</v>
      </c>
      <c r="AA13" s="160">
        <f t="shared" si="2"/>
        <v>0</v>
      </c>
      <c r="AB13" s="160">
        <f t="shared" si="2"/>
        <v>0</v>
      </c>
      <c r="AC13" s="160">
        <f t="shared" si="2"/>
        <v>0</v>
      </c>
      <c r="AD13" s="160">
        <f t="shared" si="2"/>
        <v>0</v>
      </c>
      <c r="AE13" s="160">
        <f t="shared" si="2"/>
        <v>0</v>
      </c>
      <c r="AF13" s="160">
        <f t="shared" si="2"/>
        <v>0</v>
      </c>
      <c r="AG13" s="160">
        <f t="shared" si="2"/>
        <v>0</v>
      </c>
      <c r="AH13" s="160">
        <f t="shared" si="2"/>
        <v>0</v>
      </c>
      <c r="AI13" s="160">
        <f t="shared" si="2"/>
        <v>0</v>
      </c>
      <c r="AJ13" s="160">
        <f t="shared" si="2"/>
        <v>0</v>
      </c>
      <c r="AK13" s="160">
        <f t="shared" si="2"/>
        <v>0</v>
      </c>
      <c r="AL13" s="160">
        <f t="shared" si="2"/>
        <v>0</v>
      </c>
      <c r="AM13" s="160">
        <f t="shared" si="2"/>
        <v>0</v>
      </c>
      <c r="AN13" s="160">
        <f t="shared" si="2"/>
        <v>0</v>
      </c>
      <c r="AO13" s="160">
        <f t="shared" si="2"/>
        <v>0</v>
      </c>
      <c r="AP13" s="160">
        <f t="shared" si="2"/>
        <v>0</v>
      </c>
      <c r="AQ13" s="160">
        <f t="shared" si="2"/>
        <v>0</v>
      </c>
      <c r="AR13" s="160">
        <f t="shared" si="2"/>
        <v>0</v>
      </c>
      <c r="AS13" s="160">
        <f t="shared" si="6"/>
        <v>0</v>
      </c>
      <c r="AT13" s="160">
        <f t="shared" si="3"/>
        <v>0</v>
      </c>
      <c r="AU13" s="160">
        <f t="shared" si="3"/>
        <v>0</v>
      </c>
      <c r="AV13" s="160">
        <f t="shared" si="3"/>
        <v>0</v>
      </c>
      <c r="AW13" s="160">
        <f t="shared" si="3"/>
        <v>0</v>
      </c>
      <c r="AX13" s="160">
        <f t="shared" si="3"/>
        <v>0</v>
      </c>
      <c r="AY13" s="160">
        <f t="shared" si="3"/>
        <v>0</v>
      </c>
      <c r="AZ13" s="160">
        <f t="shared" si="3"/>
        <v>0</v>
      </c>
      <c r="BA13" s="161">
        <f t="shared" si="3"/>
        <v>0</v>
      </c>
    </row>
    <row r="14" spans="1:53" x14ac:dyDescent="0.2">
      <c r="A14" s="162">
        <f>'Projects List'!A13</f>
        <v>0</v>
      </c>
      <c r="B14" s="182">
        <f>_xlfn.IFNA(VLOOKUP($A14,'Projects List'!$A13:$J213,9,TRUE),0)</f>
        <v>0</v>
      </c>
      <c r="C14" s="182">
        <f>_xlfn.IFNA(VLOOKUP($A14,'Projects List'!$A13:$J213,10,TRUE),0)</f>
        <v>0</v>
      </c>
      <c r="D14" s="160">
        <f t="shared" si="4"/>
        <v>0</v>
      </c>
      <c r="E14" s="290"/>
      <c r="F14" s="162">
        <f t="shared" si="5"/>
        <v>0</v>
      </c>
      <c r="G14" s="160">
        <f t="shared" si="1"/>
        <v>0</v>
      </c>
      <c r="H14" s="160">
        <f t="shared" si="1"/>
        <v>0</v>
      </c>
      <c r="I14" s="160">
        <f t="shared" si="1"/>
        <v>0</v>
      </c>
      <c r="J14" s="160">
        <f t="shared" si="1"/>
        <v>0</v>
      </c>
      <c r="K14" s="160">
        <f t="shared" si="1"/>
        <v>0</v>
      </c>
      <c r="L14" s="160">
        <f t="shared" si="1"/>
        <v>0</v>
      </c>
      <c r="M14" s="160">
        <f t="shared" si="1"/>
        <v>0</v>
      </c>
      <c r="N14" s="160">
        <f t="shared" si="1"/>
        <v>0</v>
      </c>
      <c r="O14" s="160">
        <f t="shared" si="1"/>
        <v>0</v>
      </c>
      <c r="P14" s="160">
        <f t="shared" si="1"/>
        <v>0</v>
      </c>
      <c r="Q14" s="160">
        <f t="shared" si="1"/>
        <v>0</v>
      </c>
      <c r="R14" s="160">
        <f t="shared" si="1"/>
        <v>0</v>
      </c>
      <c r="S14" s="160">
        <f t="shared" si="1"/>
        <v>0</v>
      </c>
      <c r="T14" s="160">
        <f t="shared" si="1"/>
        <v>0</v>
      </c>
      <c r="U14" s="160">
        <f t="shared" si="1"/>
        <v>0</v>
      </c>
      <c r="V14" s="160">
        <f t="shared" si="1"/>
        <v>0</v>
      </c>
      <c r="W14" s="160">
        <f t="shared" si="1"/>
        <v>0</v>
      </c>
      <c r="X14" s="160">
        <f t="shared" si="2"/>
        <v>0</v>
      </c>
      <c r="Y14" s="160">
        <f t="shared" si="2"/>
        <v>0</v>
      </c>
      <c r="Z14" s="160">
        <f t="shared" si="2"/>
        <v>0</v>
      </c>
      <c r="AA14" s="160">
        <f t="shared" si="2"/>
        <v>0</v>
      </c>
      <c r="AB14" s="160">
        <f t="shared" si="2"/>
        <v>0</v>
      </c>
      <c r="AC14" s="160">
        <f t="shared" si="2"/>
        <v>0</v>
      </c>
      <c r="AD14" s="160">
        <f t="shared" si="2"/>
        <v>0</v>
      </c>
      <c r="AE14" s="160">
        <f t="shared" si="2"/>
        <v>0</v>
      </c>
      <c r="AF14" s="160">
        <f t="shared" si="2"/>
        <v>0</v>
      </c>
      <c r="AG14" s="160">
        <f t="shared" si="2"/>
        <v>0</v>
      </c>
      <c r="AH14" s="160">
        <f t="shared" si="2"/>
        <v>0</v>
      </c>
      <c r="AI14" s="160">
        <f t="shared" si="2"/>
        <v>0</v>
      </c>
      <c r="AJ14" s="160">
        <f t="shared" si="2"/>
        <v>0</v>
      </c>
      <c r="AK14" s="160">
        <f t="shared" si="2"/>
        <v>0</v>
      </c>
      <c r="AL14" s="160">
        <f t="shared" si="2"/>
        <v>0</v>
      </c>
      <c r="AM14" s="160">
        <f t="shared" si="2"/>
        <v>0</v>
      </c>
      <c r="AN14" s="160">
        <f t="shared" si="2"/>
        <v>0</v>
      </c>
      <c r="AO14" s="160">
        <f t="shared" si="2"/>
        <v>0</v>
      </c>
      <c r="AP14" s="160">
        <f t="shared" si="2"/>
        <v>0</v>
      </c>
      <c r="AQ14" s="160">
        <f t="shared" si="2"/>
        <v>0</v>
      </c>
      <c r="AR14" s="160">
        <f t="shared" si="2"/>
        <v>0</v>
      </c>
      <c r="AS14" s="160">
        <f t="shared" si="6"/>
        <v>0</v>
      </c>
      <c r="AT14" s="160">
        <f t="shared" si="3"/>
        <v>0</v>
      </c>
      <c r="AU14" s="160">
        <f t="shared" si="3"/>
        <v>0</v>
      </c>
      <c r="AV14" s="160">
        <f t="shared" si="3"/>
        <v>0</v>
      </c>
      <c r="AW14" s="160">
        <f t="shared" si="3"/>
        <v>0</v>
      </c>
      <c r="AX14" s="160">
        <f t="shared" si="3"/>
        <v>0</v>
      </c>
      <c r="AY14" s="160">
        <f t="shared" si="3"/>
        <v>0</v>
      </c>
      <c r="AZ14" s="160">
        <f t="shared" si="3"/>
        <v>0</v>
      </c>
      <c r="BA14" s="161">
        <f t="shared" si="3"/>
        <v>0</v>
      </c>
    </row>
    <row r="15" spans="1:53" x14ac:dyDescent="0.2">
      <c r="A15" s="162">
        <f>'Projects List'!A14</f>
        <v>0</v>
      </c>
      <c r="B15" s="182">
        <f>_xlfn.IFNA(VLOOKUP($A15,'Projects List'!$A14:$J214,9,TRUE),0)</f>
        <v>0</v>
      </c>
      <c r="C15" s="182">
        <f>_xlfn.IFNA(VLOOKUP($A15,'Projects List'!$A14:$J214,10,TRUE),0)</f>
        <v>0</v>
      </c>
      <c r="D15" s="160">
        <f t="shared" si="4"/>
        <v>0</v>
      </c>
      <c r="E15" s="290"/>
      <c r="F15" s="162">
        <f t="shared" si="5"/>
        <v>0</v>
      </c>
      <c r="G15" s="160">
        <f t="shared" si="1"/>
        <v>0</v>
      </c>
      <c r="H15" s="160">
        <f t="shared" si="1"/>
        <v>0</v>
      </c>
      <c r="I15" s="160">
        <f t="shared" si="1"/>
        <v>0</v>
      </c>
      <c r="J15" s="160">
        <f t="shared" si="1"/>
        <v>0</v>
      </c>
      <c r="K15" s="160">
        <f t="shared" si="1"/>
        <v>0</v>
      </c>
      <c r="L15" s="160">
        <f t="shared" si="1"/>
        <v>0</v>
      </c>
      <c r="M15" s="160">
        <f t="shared" si="1"/>
        <v>0</v>
      </c>
      <c r="N15" s="160">
        <f t="shared" si="1"/>
        <v>0</v>
      </c>
      <c r="O15" s="160">
        <f t="shared" si="1"/>
        <v>0</v>
      </c>
      <c r="P15" s="160">
        <f t="shared" si="1"/>
        <v>0</v>
      </c>
      <c r="Q15" s="160">
        <f t="shared" si="1"/>
        <v>0</v>
      </c>
      <c r="R15" s="160">
        <f t="shared" si="1"/>
        <v>0</v>
      </c>
      <c r="S15" s="160">
        <f t="shared" si="1"/>
        <v>0</v>
      </c>
      <c r="T15" s="160">
        <f t="shared" si="1"/>
        <v>0</v>
      </c>
      <c r="U15" s="160">
        <f t="shared" si="1"/>
        <v>0</v>
      </c>
      <c r="V15" s="160">
        <f t="shared" si="1"/>
        <v>0</v>
      </c>
      <c r="W15" s="160">
        <f t="shared" si="1"/>
        <v>0</v>
      </c>
      <c r="X15" s="160">
        <f t="shared" si="2"/>
        <v>0</v>
      </c>
      <c r="Y15" s="160">
        <f t="shared" si="2"/>
        <v>0</v>
      </c>
      <c r="Z15" s="160">
        <f t="shared" si="2"/>
        <v>0</v>
      </c>
      <c r="AA15" s="160">
        <f t="shared" si="2"/>
        <v>0</v>
      </c>
      <c r="AB15" s="160">
        <f t="shared" si="2"/>
        <v>0</v>
      </c>
      <c r="AC15" s="160">
        <f t="shared" si="2"/>
        <v>0</v>
      </c>
      <c r="AD15" s="160">
        <f t="shared" si="2"/>
        <v>0</v>
      </c>
      <c r="AE15" s="160">
        <f t="shared" si="2"/>
        <v>0</v>
      </c>
      <c r="AF15" s="160">
        <f t="shared" si="2"/>
        <v>0</v>
      </c>
      <c r="AG15" s="160">
        <f t="shared" si="2"/>
        <v>0</v>
      </c>
      <c r="AH15" s="160">
        <f t="shared" si="2"/>
        <v>0</v>
      </c>
      <c r="AI15" s="160">
        <f t="shared" si="2"/>
        <v>0</v>
      </c>
      <c r="AJ15" s="160">
        <f t="shared" si="2"/>
        <v>0</v>
      </c>
      <c r="AK15" s="160">
        <f t="shared" si="2"/>
        <v>0</v>
      </c>
      <c r="AL15" s="160">
        <f t="shared" si="2"/>
        <v>0</v>
      </c>
      <c r="AM15" s="160">
        <f t="shared" si="2"/>
        <v>0</v>
      </c>
      <c r="AN15" s="160">
        <f t="shared" si="2"/>
        <v>0</v>
      </c>
      <c r="AO15" s="160">
        <f t="shared" si="2"/>
        <v>0</v>
      </c>
      <c r="AP15" s="160">
        <f t="shared" si="2"/>
        <v>0</v>
      </c>
      <c r="AQ15" s="160">
        <f t="shared" si="2"/>
        <v>0</v>
      </c>
      <c r="AR15" s="160">
        <f t="shared" si="2"/>
        <v>0</v>
      </c>
      <c r="AS15" s="160">
        <f t="shared" si="6"/>
        <v>0</v>
      </c>
      <c r="AT15" s="160">
        <f t="shared" si="3"/>
        <v>0</v>
      </c>
      <c r="AU15" s="160">
        <f t="shared" si="3"/>
        <v>0</v>
      </c>
      <c r="AV15" s="160">
        <f t="shared" si="3"/>
        <v>0</v>
      </c>
      <c r="AW15" s="160">
        <f t="shared" si="3"/>
        <v>0</v>
      </c>
      <c r="AX15" s="160">
        <f t="shared" si="3"/>
        <v>0</v>
      </c>
      <c r="AY15" s="160">
        <f t="shared" si="3"/>
        <v>0</v>
      </c>
      <c r="AZ15" s="160">
        <f t="shared" si="3"/>
        <v>0</v>
      </c>
      <c r="BA15" s="161">
        <f t="shared" si="3"/>
        <v>0</v>
      </c>
    </row>
    <row r="16" spans="1:53" x14ac:dyDescent="0.2">
      <c r="A16" s="162">
        <f>'Projects List'!A15</f>
        <v>0</v>
      </c>
      <c r="B16" s="182">
        <f>_xlfn.IFNA(VLOOKUP($A16,'Projects List'!$A15:$J215,9,TRUE),0)</f>
        <v>0</v>
      </c>
      <c r="C16" s="182">
        <f>_xlfn.IFNA(VLOOKUP($A16,'Projects List'!$A15:$J215,10,TRUE),0)</f>
        <v>0</v>
      </c>
      <c r="D16" s="160">
        <f t="shared" si="4"/>
        <v>0</v>
      </c>
      <c r="E16" s="290"/>
      <c r="F16" s="162">
        <f t="shared" si="5"/>
        <v>0</v>
      </c>
      <c r="G16" s="160">
        <f t="shared" si="1"/>
        <v>0</v>
      </c>
      <c r="H16" s="160">
        <f t="shared" si="1"/>
        <v>0</v>
      </c>
      <c r="I16" s="160">
        <f t="shared" si="1"/>
        <v>0</v>
      </c>
      <c r="J16" s="160">
        <f t="shared" si="1"/>
        <v>0</v>
      </c>
      <c r="K16" s="160">
        <f t="shared" si="1"/>
        <v>0</v>
      </c>
      <c r="L16" s="160">
        <f t="shared" si="1"/>
        <v>0</v>
      </c>
      <c r="M16" s="160">
        <f t="shared" si="1"/>
        <v>0</v>
      </c>
      <c r="N16" s="160">
        <f t="shared" si="1"/>
        <v>0</v>
      </c>
      <c r="O16" s="160">
        <f t="shared" si="1"/>
        <v>0</v>
      </c>
      <c r="P16" s="160">
        <f t="shared" si="1"/>
        <v>0</v>
      </c>
      <c r="Q16" s="160">
        <f t="shared" si="1"/>
        <v>0</v>
      </c>
      <c r="R16" s="160">
        <f t="shared" si="1"/>
        <v>0</v>
      </c>
      <c r="S16" s="160">
        <f t="shared" si="1"/>
        <v>0</v>
      </c>
      <c r="T16" s="160">
        <f t="shared" si="1"/>
        <v>0</v>
      </c>
      <c r="U16" s="160">
        <f t="shared" si="1"/>
        <v>0</v>
      </c>
      <c r="V16" s="160">
        <f t="shared" si="1"/>
        <v>0</v>
      </c>
      <c r="W16" s="160">
        <f t="shared" si="1"/>
        <v>0</v>
      </c>
      <c r="X16" s="160">
        <f t="shared" si="2"/>
        <v>0</v>
      </c>
      <c r="Y16" s="160">
        <f t="shared" si="2"/>
        <v>0</v>
      </c>
      <c r="Z16" s="160">
        <f t="shared" si="2"/>
        <v>0</v>
      </c>
      <c r="AA16" s="160">
        <f t="shared" si="2"/>
        <v>0</v>
      </c>
      <c r="AB16" s="160">
        <f t="shared" si="2"/>
        <v>0</v>
      </c>
      <c r="AC16" s="160">
        <f t="shared" si="2"/>
        <v>0</v>
      </c>
      <c r="AD16" s="160">
        <f t="shared" si="2"/>
        <v>0</v>
      </c>
      <c r="AE16" s="160">
        <f t="shared" si="2"/>
        <v>0</v>
      </c>
      <c r="AF16" s="160">
        <f t="shared" si="2"/>
        <v>0</v>
      </c>
      <c r="AG16" s="160">
        <f t="shared" si="2"/>
        <v>0</v>
      </c>
      <c r="AH16" s="160">
        <f t="shared" si="2"/>
        <v>0</v>
      </c>
      <c r="AI16" s="160">
        <f t="shared" si="2"/>
        <v>0</v>
      </c>
      <c r="AJ16" s="160">
        <f t="shared" si="2"/>
        <v>0</v>
      </c>
      <c r="AK16" s="160">
        <f t="shared" si="2"/>
        <v>0</v>
      </c>
      <c r="AL16" s="160">
        <f t="shared" si="2"/>
        <v>0</v>
      </c>
      <c r="AM16" s="160">
        <f t="shared" si="2"/>
        <v>0</v>
      </c>
      <c r="AN16" s="160">
        <f t="shared" si="2"/>
        <v>0</v>
      </c>
      <c r="AO16" s="160">
        <f t="shared" si="2"/>
        <v>0</v>
      </c>
      <c r="AP16" s="160">
        <f t="shared" si="2"/>
        <v>0</v>
      </c>
      <c r="AQ16" s="160">
        <f t="shared" si="2"/>
        <v>0</v>
      </c>
      <c r="AR16" s="160">
        <f t="shared" si="2"/>
        <v>0</v>
      </c>
      <c r="AS16" s="160">
        <f t="shared" si="6"/>
        <v>0</v>
      </c>
      <c r="AT16" s="160">
        <f t="shared" si="3"/>
        <v>0</v>
      </c>
      <c r="AU16" s="160">
        <f t="shared" si="3"/>
        <v>0</v>
      </c>
      <c r="AV16" s="160">
        <f t="shared" si="3"/>
        <v>0</v>
      </c>
      <c r="AW16" s="160">
        <f t="shared" si="3"/>
        <v>0</v>
      </c>
      <c r="AX16" s="160">
        <f t="shared" si="3"/>
        <v>0</v>
      </c>
      <c r="AY16" s="160">
        <f t="shared" si="3"/>
        <v>0</v>
      </c>
      <c r="AZ16" s="160">
        <f t="shared" si="3"/>
        <v>0</v>
      </c>
      <c r="BA16" s="161">
        <f t="shared" si="3"/>
        <v>0</v>
      </c>
    </row>
    <row r="17" spans="1:53" x14ac:dyDescent="0.2">
      <c r="A17" s="162">
        <f>'Projects List'!A16</f>
        <v>0</v>
      </c>
      <c r="B17" s="182">
        <f>_xlfn.IFNA(VLOOKUP($A17,'Projects List'!$A16:$J216,9,TRUE),0)</f>
        <v>0</v>
      </c>
      <c r="C17" s="182">
        <f>_xlfn.IFNA(VLOOKUP($A17,'Projects List'!$A16:$J216,10,TRUE),0)</f>
        <v>0</v>
      </c>
      <c r="D17" s="160">
        <f t="shared" si="4"/>
        <v>0</v>
      </c>
      <c r="E17" s="290"/>
      <c r="F17" s="162">
        <f t="shared" si="5"/>
        <v>0</v>
      </c>
      <c r="G17" s="160">
        <f t="shared" si="1"/>
        <v>0</v>
      </c>
      <c r="H17" s="160">
        <f t="shared" si="1"/>
        <v>0</v>
      </c>
      <c r="I17" s="160">
        <f t="shared" si="1"/>
        <v>0</v>
      </c>
      <c r="J17" s="160">
        <f t="shared" si="1"/>
        <v>0</v>
      </c>
      <c r="K17" s="160">
        <f t="shared" si="1"/>
        <v>0</v>
      </c>
      <c r="L17" s="160">
        <f t="shared" si="1"/>
        <v>0</v>
      </c>
      <c r="M17" s="160">
        <f t="shared" si="1"/>
        <v>0</v>
      </c>
      <c r="N17" s="160">
        <f t="shared" si="1"/>
        <v>0</v>
      </c>
      <c r="O17" s="160">
        <f t="shared" si="1"/>
        <v>0</v>
      </c>
      <c r="P17" s="160">
        <f t="shared" si="1"/>
        <v>0</v>
      </c>
      <c r="Q17" s="160">
        <f t="shared" si="1"/>
        <v>0</v>
      </c>
      <c r="R17" s="160">
        <f t="shared" si="1"/>
        <v>0</v>
      </c>
      <c r="S17" s="160">
        <f t="shared" si="1"/>
        <v>0</v>
      </c>
      <c r="T17" s="160">
        <f t="shared" si="1"/>
        <v>0</v>
      </c>
      <c r="U17" s="160">
        <f t="shared" si="1"/>
        <v>0</v>
      </c>
      <c r="V17" s="160">
        <f t="shared" si="1"/>
        <v>0</v>
      </c>
      <c r="W17" s="160">
        <f t="shared" si="1"/>
        <v>0</v>
      </c>
      <c r="X17" s="160">
        <f t="shared" si="2"/>
        <v>0</v>
      </c>
      <c r="Y17" s="160">
        <f t="shared" si="2"/>
        <v>0</v>
      </c>
      <c r="Z17" s="160">
        <f t="shared" si="2"/>
        <v>0</v>
      </c>
      <c r="AA17" s="160">
        <f t="shared" si="2"/>
        <v>0</v>
      </c>
      <c r="AB17" s="160">
        <f t="shared" si="2"/>
        <v>0</v>
      </c>
      <c r="AC17" s="160">
        <f t="shared" si="2"/>
        <v>0</v>
      </c>
      <c r="AD17" s="160">
        <f t="shared" si="2"/>
        <v>0</v>
      </c>
      <c r="AE17" s="160">
        <f t="shared" si="2"/>
        <v>0</v>
      </c>
      <c r="AF17" s="160">
        <f t="shared" si="2"/>
        <v>0</v>
      </c>
      <c r="AG17" s="160">
        <f t="shared" si="2"/>
        <v>0</v>
      </c>
      <c r="AH17" s="160">
        <f t="shared" si="2"/>
        <v>0</v>
      </c>
      <c r="AI17" s="160">
        <f t="shared" si="2"/>
        <v>0</v>
      </c>
      <c r="AJ17" s="160">
        <f t="shared" si="2"/>
        <v>0</v>
      </c>
      <c r="AK17" s="160">
        <f t="shared" si="2"/>
        <v>0</v>
      </c>
      <c r="AL17" s="160">
        <f t="shared" si="2"/>
        <v>0</v>
      </c>
      <c r="AM17" s="160">
        <f t="shared" si="2"/>
        <v>0</v>
      </c>
      <c r="AN17" s="160">
        <f t="shared" si="2"/>
        <v>0</v>
      </c>
      <c r="AO17" s="160">
        <f t="shared" si="2"/>
        <v>0</v>
      </c>
      <c r="AP17" s="160">
        <f t="shared" si="2"/>
        <v>0</v>
      </c>
      <c r="AQ17" s="160">
        <f t="shared" si="2"/>
        <v>0</v>
      </c>
      <c r="AR17" s="160">
        <f t="shared" si="2"/>
        <v>0</v>
      </c>
      <c r="AS17" s="160">
        <f t="shared" si="6"/>
        <v>0</v>
      </c>
      <c r="AT17" s="160">
        <f t="shared" si="3"/>
        <v>0</v>
      </c>
      <c r="AU17" s="160">
        <f t="shared" si="3"/>
        <v>0</v>
      </c>
      <c r="AV17" s="160">
        <f t="shared" si="3"/>
        <v>0</v>
      </c>
      <c r="AW17" s="160">
        <f t="shared" si="3"/>
        <v>0</v>
      </c>
      <c r="AX17" s="160">
        <f t="shared" si="3"/>
        <v>0</v>
      </c>
      <c r="AY17" s="160">
        <f t="shared" si="3"/>
        <v>0</v>
      </c>
      <c r="AZ17" s="160">
        <f t="shared" si="3"/>
        <v>0</v>
      </c>
      <c r="BA17" s="161">
        <f t="shared" si="3"/>
        <v>0</v>
      </c>
    </row>
    <row r="18" spans="1:53" x14ac:dyDescent="0.2">
      <c r="A18" s="162">
        <f>'Projects List'!A17</f>
        <v>0</v>
      </c>
      <c r="B18" s="182">
        <f>_xlfn.IFNA(VLOOKUP($A18,'Projects List'!$A17:$J217,9,TRUE),0)</f>
        <v>0</v>
      </c>
      <c r="C18" s="182">
        <f>_xlfn.IFNA(VLOOKUP($A18,'Projects List'!$A17:$J217,10,TRUE),0)</f>
        <v>0</v>
      </c>
      <c r="D18" s="160">
        <f t="shared" si="4"/>
        <v>0</v>
      </c>
      <c r="E18" s="290"/>
      <c r="F18" s="162">
        <f t="shared" si="5"/>
        <v>0</v>
      </c>
      <c r="G18" s="160">
        <f t="shared" si="1"/>
        <v>0</v>
      </c>
      <c r="H18" s="160">
        <f t="shared" si="1"/>
        <v>0</v>
      </c>
      <c r="I18" s="160">
        <f t="shared" si="1"/>
        <v>0</v>
      </c>
      <c r="J18" s="160">
        <f t="shared" si="1"/>
        <v>0</v>
      </c>
      <c r="K18" s="160">
        <f t="shared" si="1"/>
        <v>0</v>
      </c>
      <c r="L18" s="160">
        <f t="shared" si="1"/>
        <v>0</v>
      </c>
      <c r="M18" s="160">
        <f t="shared" si="1"/>
        <v>0</v>
      </c>
      <c r="N18" s="160">
        <f t="shared" si="1"/>
        <v>0</v>
      </c>
      <c r="O18" s="160">
        <f t="shared" si="1"/>
        <v>0</v>
      </c>
      <c r="P18" s="160">
        <f t="shared" si="1"/>
        <v>0</v>
      </c>
      <c r="Q18" s="160">
        <f t="shared" si="1"/>
        <v>0</v>
      </c>
      <c r="R18" s="160">
        <f t="shared" si="1"/>
        <v>0</v>
      </c>
      <c r="S18" s="160">
        <f t="shared" si="1"/>
        <v>0</v>
      </c>
      <c r="T18" s="160">
        <f t="shared" si="1"/>
        <v>0</v>
      </c>
      <c r="U18" s="160">
        <f t="shared" si="1"/>
        <v>0</v>
      </c>
      <c r="V18" s="160">
        <f t="shared" si="1"/>
        <v>0</v>
      </c>
      <c r="W18" s="160">
        <f t="shared" si="1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ref="X18:AR30" si="7">IF(OR($B18=0,$C18=0),0,IF(AND(DATE(YEAR($B18),MONTH($B18),1)&lt;=DATE(YEAR(AA$1),MONTH(AA$1),1),DATE(YEAR(EDATE($C18,1)),MONTH(EDATE($C18,1)),1)-1&gt;=DATE(YEAR(EDATE(AA$1,1)),MONTH(EDATE(AA$1,1)),1)-1),1,0))</f>
        <v>0</v>
      </c>
      <c r="AB18" s="160">
        <f t="shared" si="7"/>
        <v>0</v>
      </c>
      <c r="AC18" s="160">
        <f t="shared" si="7"/>
        <v>0</v>
      </c>
      <c r="AD18" s="160">
        <f t="shared" si="7"/>
        <v>0</v>
      </c>
      <c r="AE18" s="160">
        <f t="shared" si="7"/>
        <v>0</v>
      </c>
      <c r="AF18" s="160">
        <f t="shared" si="7"/>
        <v>0</v>
      </c>
      <c r="AG18" s="160">
        <f t="shared" si="7"/>
        <v>0</v>
      </c>
      <c r="AH18" s="160">
        <f t="shared" si="7"/>
        <v>0</v>
      </c>
      <c r="AI18" s="160">
        <f t="shared" si="7"/>
        <v>0</v>
      </c>
      <c r="AJ18" s="160">
        <f t="shared" si="7"/>
        <v>0</v>
      </c>
      <c r="AK18" s="160">
        <f t="shared" si="7"/>
        <v>0</v>
      </c>
      <c r="AL18" s="160">
        <f t="shared" si="7"/>
        <v>0</v>
      </c>
      <c r="AM18" s="160">
        <f t="shared" si="7"/>
        <v>0</v>
      </c>
      <c r="AN18" s="160">
        <f t="shared" si="7"/>
        <v>0</v>
      </c>
      <c r="AO18" s="160">
        <f t="shared" si="7"/>
        <v>0</v>
      </c>
      <c r="AP18" s="160">
        <f t="shared" si="7"/>
        <v>0</v>
      </c>
      <c r="AQ18" s="160">
        <f t="shared" si="7"/>
        <v>0</v>
      </c>
      <c r="AR18" s="160">
        <f t="shared" si="7"/>
        <v>0</v>
      </c>
      <c r="AS18" s="160">
        <f t="shared" si="6"/>
        <v>0</v>
      </c>
      <c r="AT18" s="160">
        <f t="shared" si="3"/>
        <v>0</v>
      </c>
      <c r="AU18" s="160">
        <f t="shared" si="3"/>
        <v>0</v>
      </c>
      <c r="AV18" s="160">
        <f t="shared" si="3"/>
        <v>0</v>
      </c>
      <c r="AW18" s="160">
        <f t="shared" si="3"/>
        <v>0</v>
      </c>
      <c r="AX18" s="160">
        <f t="shared" si="3"/>
        <v>0</v>
      </c>
      <c r="AY18" s="160">
        <f t="shared" si="3"/>
        <v>0</v>
      </c>
      <c r="AZ18" s="160">
        <f t="shared" si="3"/>
        <v>0</v>
      </c>
      <c r="BA18" s="161">
        <f t="shared" si="3"/>
        <v>0</v>
      </c>
    </row>
    <row r="19" spans="1:53" x14ac:dyDescent="0.2">
      <c r="A19" s="162">
        <f>'Projects List'!A18</f>
        <v>0</v>
      </c>
      <c r="B19" s="182">
        <f>_xlfn.IFNA(VLOOKUP($A19,'Projects List'!$A18:$J218,9,TRUE),0)</f>
        <v>0</v>
      </c>
      <c r="C19" s="182">
        <f>_xlfn.IFNA(VLOOKUP($A19,'Projects List'!$A18:$J218,10,TRUE),0)</f>
        <v>0</v>
      </c>
      <c r="D19" s="160">
        <f t="shared" si="4"/>
        <v>0</v>
      </c>
      <c r="E19" s="290"/>
      <c r="F19" s="162">
        <f t="shared" si="5"/>
        <v>0</v>
      </c>
      <c r="G19" s="160">
        <f t="shared" si="1"/>
        <v>0</v>
      </c>
      <c r="H19" s="160">
        <f t="shared" si="1"/>
        <v>0</v>
      </c>
      <c r="I19" s="160">
        <f t="shared" si="1"/>
        <v>0</v>
      </c>
      <c r="J19" s="160">
        <f t="shared" si="1"/>
        <v>0</v>
      </c>
      <c r="K19" s="160">
        <f t="shared" si="1"/>
        <v>0</v>
      </c>
      <c r="L19" s="160">
        <f t="shared" si="1"/>
        <v>0</v>
      </c>
      <c r="M19" s="160">
        <f t="shared" si="1"/>
        <v>0</v>
      </c>
      <c r="N19" s="160">
        <f t="shared" si="1"/>
        <v>0</v>
      </c>
      <c r="O19" s="160">
        <f t="shared" si="1"/>
        <v>0</v>
      </c>
      <c r="P19" s="160">
        <f t="shared" si="1"/>
        <v>0</v>
      </c>
      <c r="Q19" s="160">
        <f t="shared" si="1"/>
        <v>0</v>
      </c>
      <c r="R19" s="160">
        <f t="shared" si="1"/>
        <v>0</v>
      </c>
      <c r="S19" s="160">
        <f t="shared" si="1"/>
        <v>0</v>
      </c>
      <c r="T19" s="160">
        <f t="shared" si="1"/>
        <v>0</v>
      </c>
      <c r="U19" s="160">
        <f t="shared" si="1"/>
        <v>0</v>
      </c>
      <c r="V19" s="160">
        <f t="shared" si="1"/>
        <v>0</v>
      </c>
      <c r="W19" s="160">
        <f t="shared" si="1"/>
        <v>0</v>
      </c>
      <c r="X19" s="160">
        <f t="shared" si="7"/>
        <v>0</v>
      </c>
      <c r="Y19" s="160">
        <f t="shared" si="7"/>
        <v>0</v>
      </c>
      <c r="Z19" s="160">
        <f t="shared" si="7"/>
        <v>0</v>
      </c>
      <c r="AA19" s="160">
        <f t="shared" si="7"/>
        <v>0</v>
      </c>
      <c r="AB19" s="160">
        <f t="shared" si="7"/>
        <v>0</v>
      </c>
      <c r="AC19" s="160">
        <f t="shared" si="7"/>
        <v>0</v>
      </c>
      <c r="AD19" s="160">
        <f t="shared" si="7"/>
        <v>0</v>
      </c>
      <c r="AE19" s="160">
        <f t="shared" si="7"/>
        <v>0</v>
      </c>
      <c r="AF19" s="160">
        <f t="shared" si="7"/>
        <v>0</v>
      </c>
      <c r="AG19" s="160">
        <f t="shared" si="7"/>
        <v>0</v>
      </c>
      <c r="AH19" s="160">
        <f t="shared" si="7"/>
        <v>0</v>
      </c>
      <c r="AI19" s="160">
        <f t="shared" si="7"/>
        <v>0</v>
      </c>
      <c r="AJ19" s="160">
        <f t="shared" si="7"/>
        <v>0</v>
      </c>
      <c r="AK19" s="160">
        <f t="shared" si="7"/>
        <v>0</v>
      </c>
      <c r="AL19" s="160">
        <f t="shared" si="7"/>
        <v>0</v>
      </c>
      <c r="AM19" s="160">
        <f t="shared" si="7"/>
        <v>0</v>
      </c>
      <c r="AN19" s="160">
        <f t="shared" si="7"/>
        <v>0</v>
      </c>
      <c r="AO19" s="160">
        <f t="shared" si="7"/>
        <v>0</v>
      </c>
      <c r="AP19" s="160">
        <f t="shared" si="7"/>
        <v>0</v>
      </c>
      <c r="AQ19" s="160">
        <f t="shared" si="7"/>
        <v>0</v>
      </c>
      <c r="AR19" s="160">
        <f t="shared" si="7"/>
        <v>0</v>
      </c>
      <c r="AS19" s="160">
        <f t="shared" si="6"/>
        <v>0</v>
      </c>
      <c r="AT19" s="160">
        <f t="shared" si="3"/>
        <v>0</v>
      </c>
      <c r="AU19" s="160">
        <f t="shared" si="3"/>
        <v>0</v>
      </c>
      <c r="AV19" s="160">
        <f t="shared" si="3"/>
        <v>0</v>
      </c>
      <c r="AW19" s="160">
        <f t="shared" si="3"/>
        <v>0</v>
      </c>
      <c r="AX19" s="160">
        <f t="shared" si="3"/>
        <v>0</v>
      </c>
      <c r="AY19" s="160">
        <f t="shared" si="3"/>
        <v>0</v>
      </c>
      <c r="AZ19" s="160">
        <f t="shared" si="3"/>
        <v>0</v>
      </c>
      <c r="BA19" s="161">
        <f t="shared" si="3"/>
        <v>0</v>
      </c>
    </row>
    <row r="20" spans="1:53" x14ac:dyDescent="0.2">
      <c r="A20" s="162">
        <f>'Projects List'!A19</f>
        <v>0</v>
      </c>
      <c r="B20" s="182">
        <f>_xlfn.IFNA(VLOOKUP($A20,'Projects List'!$A19:$J219,9,TRUE),0)</f>
        <v>0</v>
      </c>
      <c r="C20" s="182">
        <f>_xlfn.IFNA(VLOOKUP($A20,'Projects List'!$A19:$J219,10,TRUE),0)</f>
        <v>0</v>
      </c>
      <c r="D20" s="160">
        <f t="shared" si="4"/>
        <v>0</v>
      </c>
      <c r="E20" s="290"/>
      <c r="F20" s="162">
        <f t="shared" si="5"/>
        <v>0</v>
      </c>
      <c r="G20" s="160">
        <f t="shared" si="1"/>
        <v>0</v>
      </c>
      <c r="H20" s="160">
        <f t="shared" si="1"/>
        <v>0</v>
      </c>
      <c r="I20" s="160">
        <f t="shared" si="1"/>
        <v>0</v>
      </c>
      <c r="J20" s="160">
        <f t="shared" si="1"/>
        <v>0</v>
      </c>
      <c r="K20" s="160">
        <f t="shared" si="1"/>
        <v>0</v>
      </c>
      <c r="L20" s="160">
        <f t="shared" si="1"/>
        <v>0</v>
      </c>
      <c r="M20" s="160">
        <f t="shared" si="1"/>
        <v>0</v>
      </c>
      <c r="N20" s="160">
        <f t="shared" si="1"/>
        <v>0</v>
      </c>
      <c r="O20" s="160">
        <f t="shared" si="1"/>
        <v>0</v>
      </c>
      <c r="P20" s="160">
        <f t="shared" si="1"/>
        <v>0</v>
      </c>
      <c r="Q20" s="160">
        <f t="shared" si="1"/>
        <v>0</v>
      </c>
      <c r="R20" s="160">
        <f t="shared" si="1"/>
        <v>0</v>
      </c>
      <c r="S20" s="160">
        <f t="shared" si="1"/>
        <v>0</v>
      </c>
      <c r="T20" s="160">
        <f t="shared" si="1"/>
        <v>0</v>
      </c>
      <c r="U20" s="160">
        <f t="shared" si="1"/>
        <v>0</v>
      </c>
      <c r="V20" s="160">
        <f t="shared" si="1"/>
        <v>0</v>
      </c>
      <c r="W20" s="160">
        <f t="shared" si="1"/>
        <v>0</v>
      </c>
      <c r="X20" s="160">
        <f t="shared" si="7"/>
        <v>0</v>
      </c>
      <c r="Y20" s="160">
        <f t="shared" si="7"/>
        <v>0</v>
      </c>
      <c r="Z20" s="160">
        <f t="shared" si="7"/>
        <v>0</v>
      </c>
      <c r="AA20" s="160">
        <f t="shared" si="7"/>
        <v>0</v>
      </c>
      <c r="AB20" s="160">
        <f t="shared" si="7"/>
        <v>0</v>
      </c>
      <c r="AC20" s="160">
        <f t="shared" si="7"/>
        <v>0</v>
      </c>
      <c r="AD20" s="160">
        <f t="shared" si="7"/>
        <v>0</v>
      </c>
      <c r="AE20" s="160">
        <f t="shared" si="7"/>
        <v>0</v>
      </c>
      <c r="AF20" s="160">
        <f t="shared" si="7"/>
        <v>0</v>
      </c>
      <c r="AG20" s="160">
        <f t="shared" si="7"/>
        <v>0</v>
      </c>
      <c r="AH20" s="160">
        <f t="shared" si="7"/>
        <v>0</v>
      </c>
      <c r="AI20" s="160">
        <f t="shared" si="7"/>
        <v>0</v>
      </c>
      <c r="AJ20" s="160">
        <f t="shared" si="7"/>
        <v>0</v>
      </c>
      <c r="AK20" s="160">
        <f t="shared" si="7"/>
        <v>0</v>
      </c>
      <c r="AL20" s="160">
        <f t="shared" si="7"/>
        <v>0</v>
      </c>
      <c r="AM20" s="160">
        <f t="shared" si="7"/>
        <v>0</v>
      </c>
      <c r="AN20" s="160">
        <f t="shared" si="7"/>
        <v>0</v>
      </c>
      <c r="AO20" s="160">
        <f t="shared" si="7"/>
        <v>0</v>
      </c>
      <c r="AP20" s="160">
        <f t="shared" si="7"/>
        <v>0</v>
      </c>
      <c r="AQ20" s="160">
        <f t="shared" si="7"/>
        <v>0</v>
      </c>
      <c r="AR20" s="160">
        <f t="shared" si="7"/>
        <v>0</v>
      </c>
      <c r="AS20" s="160">
        <f t="shared" si="6"/>
        <v>0</v>
      </c>
      <c r="AT20" s="160">
        <f t="shared" si="3"/>
        <v>0</v>
      </c>
      <c r="AU20" s="160">
        <f t="shared" si="3"/>
        <v>0</v>
      </c>
      <c r="AV20" s="160">
        <f t="shared" si="3"/>
        <v>0</v>
      </c>
      <c r="AW20" s="160">
        <f t="shared" si="3"/>
        <v>0</v>
      </c>
      <c r="AX20" s="160">
        <f t="shared" si="3"/>
        <v>0</v>
      </c>
      <c r="AY20" s="160">
        <f t="shared" si="3"/>
        <v>0</v>
      </c>
      <c r="AZ20" s="160">
        <f t="shared" si="3"/>
        <v>0</v>
      </c>
      <c r="BA20" s="161">
        <f t="shared" si="3"/>
        <v>0</v>
      </c>
    </row>
    <row r="21" spans="1:53" x14ac:dyDescent="0.2">
      <c r="A21" s="162">
        <f>'Projects List'!A20</f>
        <v>0</v>
      </c>
      <c r="B21" s="182">
        <f>_xlfn.IFNA(VLOOKUP($A21,'Projects List'!$A20:$J220,9,TRUE),0)</f>
        <v>0</v>
      </c>
      <c r="C21" s="182">
        <f>_xlfn.IFNA(VLOOKUP($A21,'Projects List'!$A20:$J220,10,TRUE),0)</f>
        <v>0</v>
      </c>
      <c r="D21" s="160">
        <f t="shared" si="4"/>
        <v>0</v>
      </c>
      <c r="E21" s="290"/>
      <c r="F21" s="162">
        <f t="shared" si="5"/>
        <v>0</v>
      </c>
      <c r="G21" s="160">
        <f t="shared" si="1"/>
        <v>0</v>
      </c>
      <c r="H21" s="160">
        <f t="shared" si="1"/>
        <v>0</v>
      </c>
      <c r="I21" s="160">
        <f t="shared" si="1"/>
        <v>0</v>
      </c>
      <c r="J21" s="160">
        <f t="shared" si="1"/>
        <v>0</v>
      </c>
      <c r="K21" s="160">
        <f t="shared" si="1"/>
        <v>0</v>
      </c>
      <c r="L21" s="160">
        <f t="shared" si="1"/>
        <v>0</v>
      </c>
      <c r="M21" s="160">
        <f t="shared" si="1"/>
        <v>0</v>
      </c>
      <c r="N21" s="160">
        <f t="shared" si="1"/>
        <v>0</v>
      </c>
      <c r="O21" s="160">
        <f t="shared" si="1"/>
        <v>0</v>
      </c>
      <c r="P21" s="160">
        <f t="shared" si="1"/>
        <v>0</v>
      </c>
      <c r="Q21" s="160">
        <f t="shared" si="1"/>
        <v>0</v>
      </c>
      <c r="R21" s="160">
        <f t="shared" si="1"/>
        <v>0</v>
      </c>
      <c r="S21" s="160">
        <f t="shared" si="1"/>
        <v>0</v>
      </c>
      <c r="T21" s="160">
        <f t="shared" si="1"/>
        <v>0</v>
      </c>
      <c r="U21" s="160">
        <f t="shared" si="1"/>
        <v>0</v>
      </c>
      <c r="V21" s="160">
        <f t="shared" ref="G21:W36" si="8">IF(OR($B21=0,$C21=0),0,IF(AND(DATE(YEAR($B21),MONTH($B21),1)&lt;=DATE(YEAR(V$1),MONTH(V$1),1),DATE(YEAR(EDATE($C21,1)),MONTH(EDATE($C21,1)),1)-1&gt;=DATE(YEAR(EDATE(V$1,1)),MONTH(EDATE(V$1,1)),1)-1),1,0))</f>
        <v>0</v>
      </c>
      <c r="W21" s="160">
        <f t="shared" si="8"/>
        <v>0</v>
      </c>
      <c r="X21" s="160">
        <f t="shared" si="7"/>
        <v>0</v>
      </c>
      <c r="Y21" s="160">
        <f t="shared" si="7"/>
        <v>0</v>
      </c>
      <c r="Z21" s="160">
        <f t="shared" si="7"/>
        <v>0</v>
      </c>
      <c r="AA21" s="160">
        <f t="shared" si="7"/>
        <v>0</v>
      </c>
      <c r="AB21" s="160">
        <f t="shared" si="7"/>
        <v>0</v>
      </c>
      <c r="AC21" s="160">
        <f t="shared" si="7"/>
        <v>0</v>
      </c>
      <c r="AD21" s="160">
        <f t="shared" si="7"/>
        <v>0</v>
      </c>
      <c r="AE21" s="160">
        <f t="shared" si="7"/>
        <v>0</v>
      </c>
      <c r="AF21" s="160">
        <f t="shared" si="7"/>
        <v>0</v>
      </c>
      <c r="AG21" s="160">
        <f t="shared" si="7"/>
        <v>0</v>
      </c>
      <c r="AH21" s="160">
        <f t="shared" si="7"/>
        <v>0</v>
      </c>
      <c r="AI21" s="160">
        <f t="shared" si="7"/>
        <v>0</v>
      </c>
      <c r="AJ21" s="160">
        <f t="shared" si="7"/>
        <v>0</v>
      </c>
      <c r="AK21" s="160">
        <f t="shared" si="7"/>
        <v>0</v>
      </c>
      <c r="AL21" s="160">
        <f t="shared" si="7"/>
        <v>0</v>
      </c>
      <c r="AM21" s="160">
        <f t="shared" si="7"/>
        <v>0</v>
      </c>
      <c r="AN21" s="160">
        <f t="shared" si="7"/>
        <v>0</v>
      </c>
      <c r="AO21" s="160">
        <f t="shared" si="7"/>
        <v>0</v>
      </c>
      <c r="AP21" s="160">
        <f t="shared" si="7"/>
        <v>0</v>
      </c>
      <c r="AQ21" s="160">
        <f t="shared" si="7"/>
        <v>0</v>
      </c>
      <c r="AR21" s="160">
        <f t="shared" si="7"/>
        <v>0</v>
      </c>
      <c r="AS21" s="160">
        <f t="shared" si="6"/>
        <v>0</v>
      </c>
      <c r="AT21" s="160">
        <f t="shared" si="3"/>
        <v>0</v>
      </c>
      <c r="AU21" s="160">
        <f t="shared" si="3"/>
        <v>0</v>
      </c>
      <c r="AV21" s="160">
        <f t="shared" si="3"/>
        <v>0</v>
      </c>
      <c r="AW21" s="160">
        <f t="shared" si="3"/>
        <v>0</v>
      </c>
      <c r="AX21" s="160">
        <f t="shared" si="3"/>
        <v>0</v>
      </c>
      <c r="AY21" s="160">
        <f t="shared" si="3"/>
        <v>0</v>
      </c>
      <c r="AZ21" s="160">
        <f t="shared" si="3"/>
        <v>0</v>
      </c>
      <c r="BA21" s="161">
        <f t="shared" si="3"/>
        <v>0</v>
      </c>
    </row>
    <row r="22" spans="1:53" x14ac:dyDescent="0.2">
      <c r="A22" s="162">
        <f>'Projects List'!A21</f>
        <v>0</v>
      </c>
      <c r="B22" s="182">
        <f>_xlfn.IFNA(VLOOKUP($A22,'Projects List'!$A21:$J221,9,TRUE),0)</f>
        <v>0</v>
      </c>
      <c r="C22" s="182">
        <f>_xlfn.IFNA(VLOOKUP($A22,'Projects List'!$A21:$J221,10,TRUE),0)</f>
        <v>0</v>
      </c>
      <c r="D22" s="160">
        <f t="shared" si="4"/>
        <v>0</v>
      </c>
      <c r="E22" s="290"/>
      <c r="F22" s="162">
        <f t="shared" si="5"/>
        <v>0</v>
      </c>
      <c r="G22" s="160">
        <f t="shared" si="8"/>
        <v>0</v>
      </c>
      <c r="H22" s="160">
        <f t="shared" si="8"/>
        <v>0</v>
      </c>
      <c r="I22" s="160">
        <f t="shared" si="8"/>
        <v>0</v>
      </c>
      <c r="J22" s="160">
        <f t="shared" si="8"/>
        <v>0</v>
      </c>
      <c r="K22" s="160">
        <f t="shared" si="8"/>
        <v>0</v>
      </c>
      <c r="L22" s="160">
        <f t="shared" si="8"/>
        <v>0</v>
      </c>
      <c r="M22" s="160">
        <f t="shared" si="8"/>
        <v>0</v>
      </c>
      <c r="N22" s="160">
        <f t="shared" si="8"/>
        <v>0</v>
      </c>
      <c r="O22" s="160">
        <f t="shared" si="8"/>
        <v>0</v>
      </c>
      <c r="P22" s="160">
        <f t="shared" si="8"/>
        <v>0</v>
      </c>
      <c r="Q22" s="160">
        <f t="shared" si="8"/>
        <v>0</v>
      </c>
      <c r="R22" s="160">
        <f t="shared" si="8"/>
        <v>0</v>
      </c>
      <c r="S22" s="160">
        <f t="shared" si="8"/>
        <v>0</v>
      </c>
      <c r="T22" s="160">
        <f t="shared" si="8"/>
        <v>0</v>
      </c>
      <c r="U22" s="160">
        <f t="shared" si="8"/>
        <v>0</v>
      </c>
      <c r="V22" s="160">
        <f t="shared" si="8"/>
        <v>0</v>
      </c>
      <c r="W22" s="160">
        <f t="shared" si="8"/>
        <v>0</v>
      </c>
      <c r="X22" s="160">
        <f t="shared" si="7"/>
        <v>0</v>
      </c>
      <c r="Y22" s="160">
        <f t="shared" si="7"/>
        <v>0</v>
      </c>
      <c r="Z22" s="160">
        <f t="shared" si="7"/>
        <v>0</v>
      </c>
      <c r="AA22" s="160">
        <f t="shared" si="7"/>
        <v>0</v>
      </c>
      <c r="AB22" s="160">
        <f t="shared" si="7"/>
        <v>0</v>
      </c>
      <c r="AC22" s="160">
        <f t="shared" si="7"/>
        <v>0</v>
      </c>
      <c r="AD22" s="160">
        <f t="shared" si="7"/>
        <v>0</v>
      </c>
      <c r="AE22" s="160">
        <f t="shared" si="7"/>
        <v>0</v>
      </c>
      <c r="AF22" s="160">
        <f t="shared" si="7"/>
        <v>0</v>
      </c>
      <c r="AG22" s="160">
        <f t="shared" si="7"/>
        <v>0</v>
      </c>
      <c r="AH22" s="160">
        <f t="shared" si="7"/>
        <v>0</v>
      </c>
      <c r="AI22" s="160">
        <f t="shared" si="7"/>
        <v>0</v>
      </c>
      <c r="AJ22" s="160">
        <f t="shared" si="7"/>
        <v>0</v>
      </c>
      <c r="AK22" s="160">
        <f t="shared" si="7"/>
        <v>0</v>
      </c>
      <c r="AL22" s="160">
        <f t="shared" si="7"/>
        <v>0</v>
      </c>
      <c r="AM22" s="160">
        <f t="shared" si="7"/>
        <v>0</v>
      </c>
      <c r="AN22" s="160">
        <f t="shared" si="7"/>
        <v>0</v>
      </c>
      <c r="AO22" s="160">
        <f t="shared" si="7"/>
        <v>0</v>
      </c>
      <c r="AP22" s="160">
        <f t="shared" si="7"/>
        <v>0</v>
      </c>
      <c r="AQ22" s="160">
        <f t="shared" si="7"/>
        <v>0</v>
      </c>
      <c r="AR22" s="160">
        <f t="shared" si="7"/>
        <v>0</v>
      </c>
      <c r="AS22" s="160">
        <f t="shared" si="6"/>
        <v>0</v>
      </c>
      <c r="AT22" s="160">
        <f t="shared" si="6"/>
        <v>0</v>
      </c>
      <c r="AU22" s="160">
        <f t="shared" si="6"/>
        <v>0</v>
      </c>
      <c r="AV22" s="160">
        <f t="shared" si="6"/>
        <v>0</v>
      </c>
      <c r="AW22" s="160">
        <f t="shared" si="6"/>
        <v>0</v>
      </c>
      <c r="AX22" s="160">
        <f t="shared" si="6"/>
        <v>0</v>
      </c>
      <c r="AY22" s="160">
        <f t="shared" si="6"/>
        <v>0</v>
      </c>
      <c r="AZ22" s="160">
        <f t="shared" si="6"/>
        <v>0</v>
      </c>
      <c r="BA22" s="161">
        <f t="shared" si="6"/>
        <v>0</v>
      </c>
    </row>
    <row r="23" spans="1:53" x14ac:dyDescent="0.2">
      <c r="A23" s="162">
        <f>'Projects List'!A22</f>
        <v>0</v>
      </c>
      <c r="B23" s="182">
        <f>_xlfn.IFNA(VLOOKUP($A23,'Projects List'!$A22:$J222,9,TRUE),0)</f>
        <v>0</v>
      </c>
      <c r="C23" s="182">
        <f>_xlfn.IFNA(VLOOKUP($A23,'Projects List'!$A22:$J222,10,TRUE),0)</f>
        <v>0</v>
      </c>
      <c r="D23" s="160">
        <f t="shared" si="4"/>
        <v>0</v>
      </c>
      <c r="E23" s="290"/>
      <c r="F23" s="162">
        <f t="shared" si="5"/>
        <v>0</v>
      </c>
      <c r="G23" s="160">
        <f t="shared" si="8"/>
        <v>0</v>
      </c>
      <c r="H23" s="160">
        <f t="shared" si="8"/>
        <v>0</v>
      </c>
      <c r="I23" s="160">
        <f t="shared" si="8"/>
        <v>0</v>
      </c>
      <c r="J23" s="160">
        <f t="shared" si="8"/>
        <v>0</v>
      </c>
      <c r="K23" s="160">
        <f t="shared" si="8"/>
        <v>0</v>
      </c>
      <c r="L23" s="160">
        <f t="shared" si="8"/>
        <v>0</v>
      </c>
      <c r="M23" s="160">
        <f t="shared" si="8"/>
        <v>0</v>
      </c>
      <c r="N23" s="160">
        <f t="shared" si="8"/>
        <v>0</v>
      </c>
      <c r="O23" s="160">
        <f t="shared" si="8"/>
        <v>0</v>
      </c>
      <c r="P23" s="160">
        <f t="shared" si="8"/>
        <v>0</v>
      </c>
      <c r="Q23" s="160">
        <f t="shared" si="8"/>
        <v>0</v>
      </c>
      <c r="R23" s="160">
        <f t="shared" si="8"/>
        <v>0</v>
      </c>
      <c r="S23" s="160">
        <f t="shared" si="8"/>
        <v>0</v>
      </c>
      <c r="T23" s="160">
        <f t="shared" si="8"/>
        <v>0</v>
      </c>
      <c r="U23" s="160">
        <f t="shared" si="8"/>
        <v>0</v>
      </c>
      <c r="V23" s="160">
        <f t="shared" si="8"/>
        <v>0</v>
      </c>
      <c r="W23" s="160">
        <f t="shared" si="8"/>
        <v>0</v>
      </c>
      <c r="X23" s="160">
        <f t="shared" si="7"/>
        <v>0</v>
      </c>
      <c r="Y23" s="160">
        <f t="shared" si="7"/>
        <v>0</v>
      </c>
      <c r="Z23" s="160">
        <f t="shared" si="7"/>
        <v>0</v>
      </c>
      <c r="AA23" s="160">
        <f t="shared" si="7"/>
        <v>0</v>
      </c>
      <c r="AB23" s="160">
        <f t="shared" si="7"/>
        <v>0</v>
      </c>
      <c r="AC23" s="160">
        <f t="shared" si="7"/>
        <v>0</v>
      </c>
      <c r="AD23" s="160">
        <f t="shared" si="7"/>
        <v>0</v>
      </c>
      <c r="AE23" s="160">
        <f t="shared" si="7"/>
        <v>0</v>
      </c>
      <c r="AF23" s="160">
        <f t="shared" si="7"/>
        <v>0</v>
      </c>
      <c r="AG23" s="160">
        <f t="shared" si="7"/>
        <v>0</v>
      </c>
      <c r="AH23" s="160">
        <f t="shared" si="7"/>
        <v>0</v>
      </c>
      <c r="AI23" s="160">
        <f t="shared" si="7"/>
        <v>0</v>
      </c>
      <c r="AJ23" s="160">
        <f t="shared" si="7"/>
        <v>0</v>
      </c>
      <c r="AK23" s="160">
        <f t="shared" si="7"/>
        <v>0</v>
      </c>
      <c r="AL23" s="160">
        <f t="shared" si="7"/>
        <v>0</v>
      </c>
      <c r="AM23" s="160">
        <f t="shared" si="7"/>
        <v>0</v>
      </c>
      <c r="AN23" s="160">
        <f t="shared" si="7"/>
        <v>0</v>
      </c>
      <c r="AO23" s="160">
        <f t="shared" si="7"/>
        <v>0</v>
      </c>
      <c r="AP23" s="160">
        <f t="shared" si="7"/>
        <v>0</v>
      </c>
      <c r="AQ23" s="160">
        <f t="shared" si="7"/>
        <v>0</v>
      </c>
      <c r="AR23" s="160">
        <f t="shared" si="7"/>
        <v>0</v>
      </c>
      <c r="AS23" s="160">
        <f t="shared" si="6"/>
        <v>0</v>
      </c>
      <c r="AT23" s="160">
        <f t="shared" si="6"/>
        <v>0</v>
      </c>
      <c r="AU23" s="160">
        <f t="shared" si="6"/>
        <v>0</v>
      </c>
      <c r="AV23" s="160">
        <f t="shared" si="6"/>
        <v>0</v>
      </c>
      <c r="AW23" s="160">
        <f t="shared" si="6"/>
        <v>0</v>
      </c>
      <c r="AX23" s="160">
        <f t="shared" si="6"/>
        <v>0</v>
      </c>
      <c r="AY23" s="160">
        <f t="shared" si="6"/>
        <v>0</v>
      </c>
      <c r="AZ23" s="160">
        <f t="shared" si="6"/>
        <v>0</v>
      </c>
      <c r="BA23" s="161">
        <f t="shared" si="6"/>
        <v>0</v>
      </c>
    </row>
    <row r="24" spans="1:53" x14ac:dyDescent="0.2">
      <c r="A24" s="162">
        <f>'Projects List'!A23</f>
        <v>0</v>
      </c>
      <c r="B24" s="182">
        <f>_xlfn.IFNA(VLOOKUP($A24,'Projects List'!$A23:$J223,9,TRUE),0)</f>
        <v>0</v>
      </c>
      <c r="C24" s="182">
        <f>_xlfn.IFNA(VLOOKUP($A24,'Projects List'!$A23:$J223,10,TRUE),0)</f>
        <v>0</v>
      </c>
      <c r="D24" s="160">
        <f t="shared" si="4"/>
        <v>0</v>
      </c>
      <c r="E24" s="290"/>
      <c r="F24" s="162">
        <f t="shared" si="5"/>
        <v>0</v>
      </c>
      <c r="G24" s="160">
        <f t="shared" si="8"/>
        <v>0</v>
      </c>
      <c r="H24" s="160">
        <f t="shared" si="8"/>
        <v>0</v>
      </c>
      <c r="I24" s="160">
        <f t="shared" si="8"/>
        <v>0</v>
      </c>
      <c r="J24" s="160">
        <f t="shared" si="8"/>
        <v>0</v>
      </c>
      <c r="K24" s="160">
        <f t="shared" si="8"/>
        <v>0</v>
      </c>
      <c r="L24" s="160">
        <f t="shared" si="8"/>
        <v>0</v>
      </c>
      <c r="M24" s="160">
        <f t="shared" si="8"/>
        <v>0</v>
      </c>
      <c r="N24" s="160">
        <f t="shared" si="8"/>
        <v>0</v>
      </c>
      <c r="O24" s="160">
        <f t="shared" si="8"/>
        <v>0</v>
      </c>
      <c r="P24" s="160">
        <f t="shared" si="8"/>
        <v>0</v>
      </c>
      <c r="Q24" s="160">
        <f t="shared" si="8"/>
        <v>0</v>
      </c>
      <c r="R24" s="160">
        <f t="shared" si="8"/>
        <v>0</v>
      </c>
      <c r="S24" s="160">
        <f t="shared" si="8"/>
        <v>0</v>
      </c>
      <c r="T24" s="160">
        <f t="shared" si="8"/>
        <v>0</v>
      </c>
      <c r="U24" s="160">
        <f t="shared" si="8"/>
        <v>0</v>
      </c>
      <c r="V24" s="160">
        <f t="shared" si="8"/>
        <v>0</v>
      </c>
      <c r="W24" s="160">
        <f t="shared" si="8"/>
        <v>0</v>
      </c>
      <c r="X24" s="160">
        <f t="shared" si="7"/>
        <v>0</v>
      </c>
      <c r="Y24" s="160">
        <f t="shared" si="7"/>
        <v>0</v>
      </c>
      <c r="Z24" s="160">
        <f t="shared" si="7"/>
        <v>0</v>
      </c>
      <c r="AA24" s="160">
        <f t="shared" si="7"/>
        <v>0</v>
      </c>
      <c r="AB24" s="160">
        <f t="shared" si="7"/>
        <v>0</v>
      </c>
      <c r="AC24" s="160">
        <f t="shared" si="7"/>
        <v>0</v>
      </c>
      <c r="AD24" s="160">
        <f t="shared" si="7"/>
        <v>0</v>
      </c>
      <c r="AE24" s="160">
        <f t="shared" si="7"/>
        <v>0</v>
      </c>
      <c r="AF24" s="160">
        <f t="shared" si="7"/>
        <v>0</v>
      </c>
      <c r="AG24" s="160">
        <f t="shared" si="7"/>
        <v>0</v>
      </c>
      <c r="AH24" s="160">
        <f t="shared" si="7"/>
        <v>0</v>
      </c>
      <c r="AI24" s="160">
        <f t="shared" si="7"/>
        <v>0</v>
      </c>
      <c r="AJ24" s="160">
        <f t="shared" si="7"/>
        <v>0</v>
      </c>
      <c r="AK24" s="160">
        <f t="shared" si="7"/>
        <v>0</v>
      </c>
      <c r="AL24" s="160">
        <f t="shared" si="7"/>
        <v>0</v>
      </c>
      <c r="AM24" s="160">
        <f t="shared" si="7"/>
        <v>0</v>
      </c>
      <c r="AN24" s="160">
        <f t="shared" si="7"/>
        <v>0</v>
      </c>
      <c r="AO24" s="160">
        <f t="shared" si="7"/>
        <v>0</v>
      </c>
      <c r="AP24" s="160">
        <f t="shared" si="7"/>
        <v>0</v>
      </c>
      <c r="AQ24" s="160">
        <f t="shared" si="7"/>
        <v>0</v>
      </c>
      <c r="AR24" s="160">
        <f t="shared" si="7"/>
        <v>0</v>
      </c>
      <c r="AS24" s="160">
        <f t="shared" si="6"/>
        <v>0</v>
      </c>
      <c r="AT24" s="160">
        <f t="shared" si="6"/>
        <v>0</v>
      </c>
      <c r="AU24" s="160">
        <f t="shared" si="6"/>
        <v>0</v>
      </c>
      <c r="AV24" s="160">
        <f t="shared" si="6"/>
        <v>0</v>
      </c>
      <c r="AW24" s="160">
        <f t="shared" si="6"/>
        <v>0</v>
      </c>
      <c r="AX24" s="160">
        <f t="shared" si="6"/>
        <v>0</v>
      </c>
      <c r="AY24" s="160">
        <f t="shared" si="6"/>
        <v>0</v>
      </c>
      <c r="AZ24" s="160">
        <f t="shared" si="6"/>
        <v>0</v>
      </c>
      <c r="BA24" s="161">
        <f t="shared" si="6"/>
        <v>0</v>
      </c>
    </row>
    <row r="25" spans="1:53" x14ac:dyDescent="0.2">
      <c r="A25" s="162">
        <f>'Projects List'!A24</f>
        <v>0</v>
      </c>
      <c r="B25" s="182">
        <f>_xlfn.IFNA(VLOOKUP($A25,'Projects List'!$A24:$J224,9,TRUE),0)</f>
        <v>0</v>
      </c>
      <c r="C25" s="182">
        <f>_xlfn.IFNA(VLOOKUP($A25,'Projects List'!$A24:$J224,10,TRUE),0)</f>
        <v>0</v>
      </c>
      <c r="D25" s="160">
        <f t="shared" si="4"/>
        <v>0</v>
      </c>
      <c r="E25" s="290"/>
      <c r="F25" s="162">
        <f t="shared" si="5"/>
        <v>0</v>
      </c>
      <c r="G25" s="160">
        <f t="shared" si="8"/>
        <v>0</v>
      </c>
      <c r="H25" s="160">
        <f t="shared" si="8"/>
        <v>0</v>
      </c>
      <c r="I25" s="160">
        <f t="shared" si="8"/>
        <v>0</v>
      </c>
      <c r="J25" s="160">
        <f t="shared" si="8"/>
        <v>0</v>
      </c>
      <c r="K25" s="160">
        <f t="shared" si="8"/>
        <v>0</v>
      </c>
      <c r="L25" s="160">
        <f t="shared" si="8"/>
        <v>0</v>
      </c>
      <c r="M25" s="160">
        <f t="shared" si="8"/>
        <v>0</v>
      </c>
      <c r="N25" s="160">
        <f t="shared" si="8"/>
        <v>0</v>
      </c>
      <c r="O25" s="160">
        <f t="shared" si="8"/>
        <v>0</v>
      </c>
      <c r="P25" s="160">
        <f t="shared" si="8"/>
        <v>0</v>
      </c>
      <c r="Q25" s="160">
        <f t="shared" si="8"/>
        <v>0</v>
      </c>
      <c r="R25" s="160">
        <f t="shared" si="8"/>
        <v>0</v>
      </c>
      <c r="S25" s="160">
        <f t="shared" si="8"/>
        <v>0</v>
      </c>
      <c r="T25" s="160">
        <f t="shared" si="8"/>
        <v>0</v>
      </c>
      <c r="U25" s="160">
        <f t="shared" si="8"/>
        <v>0</v>
      </c>
      <c r="V25" s="160">
        <f t="shared" si="8"/>
        <v>0</v>
      </c>
      <c r="W25" s="160">
        <f t="shared" si="8"/>
        <v>0</v>
      </c>
      <c r="X25" s="160">
        <f t="shared" si="7"/>
        <v>0</v>
      </c>
      <c r="Y25" s="160">
        <f t="shared" si="7"/>
        <v>0</v>
      </c>
      <c r="Z25" s="160">
        <f t="shared" si="7"/>
        <v>0</v>
      </c>
      <c r="AA25" s="160">
        <f t="shared" si="7"/>
        <v>0</v>
      </c>
      <c r="AB25" s="160">
        <f t="shared" si="7"/>
        <v>0</v>
      </c>
      <c r="AC25" s="160">
        <f t="shared" si="7"/>
        <v>0</v>
      </c>
      <c r="AD25" s="160">
        <f t="shared" si="7"/>
        <v>0</v>
      </c>
      <c r="AE25" s="160">
        <f t="shared" si="7"/>
        <v>0</v>
      </c>
      <c r="AF25" s="160">
        <f t="shared" si="7"/>
        <v>0</v>
      </c>
      <c r="AG25" s="160">
        <f t="shared" si="7"/>
        <v>0</v>
      </c>
      <c r="AH25" s="160">
        <f t="shared" si="7"/>
        <v>0</v>
      </c>
      <c r="AI25" s="160">
        <f t="shared" si="7"/>
        <v>0</v>
      </c>
      <c r="AJ25" s="160">
        <f t="shared" si="7"/>
        <v>0</v>
      </c>
      <c r="AK25" s="160">
        <f t="shared" si="7"/>
        <v>0</v>
      </c>
      <c r="AL25" s="160">
        <f t="shared" si="7"/>
        <v>0</v>
      </c>
      <c r="AM25" s="160">
        <f t="shared" si="7"/>
        <v>0</v>
      </c>
      <c r="AN25" s="160">
        <f t="shared" si="7"/>
        <v>0</v>
      </c>
      <c r="AO25" s="160">
        <f t="shared" si="7"/>
        <v>0</v>
      </c>
      <c r="AP25" s="160">
        <f t="shared" si="7"/>
        <v>0</v>
      </c>
      <c r="AQ25" s="160">
        <f t="shared" si="7"/>
        <v>0</v>
      </c>
      <c r="AR25" s="160">
        <f t="shared" si="7"/>
        <v>0</v>
      </c>
      <c r="AS25" s="160">
        <f t="shared" si="6"/>
        <v>0</v>
      </c>
      <c r="AT25" s="160">
        <f t="shared" si="6"/>
        <v>0</v>
      </c>
      <c r="AU25" s="160">
        <f t="shared" si="6"/>
        <v>0</v>
      </c>
      <c r="AV25" s="160">
        <f t="shared" si="6"/>
        <v>0</v>
      </c>
      <c r="AW25" s="160">
        <f t="shared" si="6"/>
        <v>0</v>
      </c>
      <c r="AX25" s="160">
        <f t="shared" si="6"/>
        <v>0</v>
      </c>
      <c r="AY25" s="160">
        <f t="shared" si="6"/>
        <v>0</v>
      </c>
      <c r="AZ25" s="160">
        <f t="shared" si="6"/>
        <v>0</v>
      </c>
      <c r="BA25" s="161">
        <f t="shared" si="6"/>
        <v>0</v>
      </c>
    </row>
    <row r="26" spans="1:53" x14ac:dyDescent="0.2">
      <c r="A26" s="162">
        <f>'Projects List'!A25</f>
        <v>0</v>
      </c>
      <c r="B26" s="182">
        <f>_xlfn.IFNA(VLOOKUP($A26,'Projects List'!$A25:$J225,9,TRUE),0)</f>
        <v>0</v>
      </c>
      <c r="C26" s="182">
        <f>_xlfn.IFNA(VLOOKUP($A26,'Projects List'!$A25:$J225,10,TRUE),0)</f>
        <v>0</v>
      </c>
      <c r="D26" s="160">
        <f t="shared" si="4"/>
        <v>0</v>
      </c>
      <c r="E26" s="290"/>
      <c r="F26" s="162">
        <f t="shared" si="5"/>
        <v>0</v>
      </c>
      <c r="G26" s="160">
        <f t="shared" si="8"/>
        <v>0</v>
      </c>
      <c r="H26" s="160">
        <f t="shared" si="8"/>
        <v>0</v>
      </c>
      <c r="I26" s="160">
        <f t="shared" si="8"/>
        <v>0</v>
      </c>
      <c r="J26" s="160">
        <f t="shared" si="8"/>
        <v>0</v>
      </c>
      <c r="K26" s="160">
        <f t="shared" si="8"/>
        <v>0</v>
      </c>
      <c r="L26" s="160">
        <f t="shared" si="8"/>
        <v>0</v>
      </c>
      <c r="M26" s="160">
        <f t="shared" si="8"/>
        <v>0</v>
      </c>
      <c r="N26" s="160">
        <f t="shared" si="8"/>
        <v>0</v>
      </c>
      <c r="O26" s="160">
        <f t="shared" si="8"/>
        <v>0</v>
      </c>
      <c r="P26" s="160">
        <f t="shared" si="8"/>
        <v>0</v>
      </c>
      <c r="Q26" s="160">
        <f t="shared" si="8"/>
        <v>0</v>
      </c>
      <c r="R26" s="160">
        <f t="shared" si="8"/>
        <v>0</v>
      </c>
      <c r="S26" s="160">
        <f t="shared" si="8"/>
        <v>0</v>
      </c>
      <c r="T26" s="160">
        <f t="shared" si="8"/>
        <v>0</v>
      </c>
      <c r="U26" s="160">
        <f t="shared" si="8"/>
        <v>0</v>
      </c>
      <c r="V26" s="160">
        <f t="shared" si="8"/>
        <v>0</v>
      </c>
      <c r="W26" s="160">
        <f t="shared" si="8"/>
        <v>0</v>
      </c>
      <c r="X26" s="160">
        <f t="shared" si="7"/>
        <v>0</v>
      </c>
      <c r="Y26" s="160">
        <f t="shared" si="7"/>
        <v>0</v>
      </c>
      <c r="Z26" s="160">
        <f t="shared" si="7"/>
        <v>0</v>
      </c>
      <c r="AA26" s="160">
        <f t="shared" si="7"/>
        <v>0</v>
      </c>
      <c r="AB26" s="160">
        <f t="shared" si="7"/>
        <v>0</v>
      </c>
      <c r="AC26" s="160">
        <f t="shared" si="7"/>
        <v>0</v>
      </c>
      <c r="AD26" s="160">
        <f t="shared" si="7"/>
        <v>0</v>
      </c>
      <c r="AE26" s="160">
        <f t="shared" si="7"/>
        <v>0</v>
      </c>
      <c r="AF26" s="160">
        <f t="shared" si="7"/>
        <v>0</v>
      </c>
      <c r="AG26" s="160">
        <f t="shared" si="7"/>
        <v>0</v>
      </c>
      <c r="AH26" s="160">
        <f t="shared" si="7"/>
        <v>0</v>
      </c>
      <c r="AI26" s="160">
        <f t="shared" si="7"/>
        <v>0</v>
      </c>
      <c r="AJ26" s="160">
        <f t="shared" si="7"/>
        <v>0</v>
      </c>
      <c r="AK26" s="160">
        <f t="shared" si="7"/>
        <v>0</v>
      </c>
      <c r="AL26" s="160">
        <f t="shared" si="7"/>
        <v>0</v>
      </c>
      <c r="AM26" s="160">
        <f t="shared" si="7"/>
        <v>0</v>
      </c>
      <c r="AN26" s="160">
        <f t="shared" si="7"/>
        <v>0</v>
      </c>
      <c r="AO26" s="160">
        <f t="shared" si="7"/>
        <v>0</v>
      </c>
      <c r="AP26" s="160">
        <f t="shared" si="7"/>
        <v>0</v>
      </c>
      <c r="AQ26" s="160">
        <f t="shared" si="7"/>
        <v>0</v>
      </c>
      <c r="AR26" s="160">
        <f t="shared" si="7"/>
        <v>0</v>
      </c>
      <c r="AS26" s="160">
        <f t="shared" si="6"/>
        <v>0</v>
      </c>
      <c r="AT26" s="160">
        <f t="shared" si="6"/>
        <v>0</v>
      </c>
      <c r="AU26" s="160">
        <f t="shared" si="6"/>
        <v>0</v>
      </c>
      <c r="AV26" s="160">
        <f t="shared" si="6"/>
        <v>0</v>
      </c>
      <c r="AW26" s="160">
        <f t="shared" si="6"/>
        <v>0</v>
      </c>
      <c r="AX26" s="160">
        <f t="shared" si="6"/>
        <v>0</v>
      </c>
      <c r="AY26" s="160">
        <f t="shared" si="6"/>
        <v>0</v>
      </c>
      <c r="AZ26" s="160">
        <f t="shared" si="6"/>
        <v>0</v>
      </c>
      <c r="BA26" s="161">
        <f t="shared" si="6"/>
        <v>0</v>
      </c>
    </row>
    <row r="27" spans="1:53" x14ac:dyDescent="0.2">
      <c r="A27" s="162">
        <f>'Projects List'!A26</f>
        <v>0</v>
      </c>
      <c r="B27" s="182">
        <f>_xlfn.IFNA(VLOOKUP($A27,'Projects List'!$A26:$J226,9,TRUE),0)</f>
        <v>0</v>
      </c>
      <c r="C27" s="182">
        <f>_xlfn.IFNA(VLOOKUP($A27,'Projects List'!$A26:$J226,10,TRUE),0)</f>
        <v>0</v>
      </c>
      <c r="D27" s="160">
        <f t="shared" si="4"/>
        <v>0</v>
      </c>
      <c r="E27" s="290"/>
      <c r="F27" s="162">
        <f t="shared" si="5"/>
        <v>0</v>
      </c>
      <c r="G27" s="160">
        <f t="shared" si="8"/>
        <v>0</v>
      </c>
      <c r="H27" s="160">
        <f t="shared" si="8"/>
        <v>0</v>
      </c>
      <c r="I27" s="160">
        <f t="shared" si="8"/>
        <v>0</v>
      </c>
      <c r="J27" s="160">
        <f t="shared" si="8"/>
        <v>0</v>
      </c>
      <c r="K27" s="160">
        <f t="shared" si="8"/>
        <v>0</v>
      </c>
      <c r="L27" s="160">
        <f t="shared" si="8"/>
        <v>0</v>
      </c>
      <c r="M27" s="160">
        <f t="shared" si="8"/>
        <v>0</v>
      </c>
      <c r="N27" s="160">
        <f t="shared" si="8"/>
        <v>0</v>
      </c>
      <c r="O27" s="160">
        <f t="shared" si="8"/>
        <v>0</v>
      </c>
      <c r="P27" s="160">
        <f t="shared" si="8"/>
        <v>0</v>
      </c>
      <c r="Q27" s="160">
        <f t="shared" si="8"/>
        <v>0</v>
      </c>
      <c r="R27" s="160">
        <f t="shared" si="8"/>
        <v>0</v>
      </c>
      <c r="S27" s="160">
        <f t="shared" si="8"/>
        <v>0</v>
      </c>
      <c r="T27" s="160">
        <f t="shared" si="8"/>
        <v>0</v>
      </c>
      <c r="U27" s="160">
        <f t="shared" si="8"/>
        <v>0</v>
      </c>
      <c r="V27" s="160">
        <f t="shared" si="8"/>
        <v>0</v>
      </c>
      <c r="W27" s="160">
        <f t="shared" si="8"/>
        <v>0</v>
      </c>
      <c r="X27" s="160">
        <f t="shared" si="7"/>
        <v>0</v>
      </c>
      <c r="Y27" s="160">
        <f t="shared" si="7"/>
        <v>0</v>
      </c>
      <c r="Z27" s="160">
        <f t="shared" si="7"/>
        <v>0</v>
      </c>
      <c r="AA27" s="160">
        <f t="shared" si="7"/>
        <v>0</v>
      </c>
      <c r="AB27" s="160">
        <f t="shared" si="7"/>
        <v>0</v>
      </c>
      <c r="AC27" s="160">
        <f t="shared" si="7"/>
        <v>0</v>
      </c>
      <c r="AD27" s="160">
        <f t="shared" si="7"/>
        <v>0</v>
      </c>
      <c r="AE27" s="160">
        <f t="shared" si="7"/>
        <v>0</v>
      </c>
      <c r="AF27" s="160">
        <f t="shared" si="7"/>
        <v>0</v>
      </c>
      <c r="AG27" s="160">
        <f t="shared" si="7"/>
        <v>0</v>
      </c>
      <c r="AH27" s="160">
        <f t="shared" si="7"/>
        <v>0</v>
      </c>
      <c r="AI27" s="160">
        <f t="shared" si="7"/>
        <v>0</v>
      </c>
      <c r="AJ27" s="160">
        <f t="shared" si="7"/>
        <v>0</v>
      </c>
      <c r="AK27" s="160">
        <f t="shared" si="7"/>
        <v>0</v>
      </c>
      <c r="AL27" s="160">
        <f t="shared" si="7"/>
        <v>0</v>
      </c>
      <c r="AM27" s="160">
        <f t="shared" si="7"/>
        <v>0</v>
      </c>
      <c r="AN27" s="160">
        <f t="shared" si="7"/>
        <v>0</v>
      </c>
      <c r="AO27" s="160">
        <f t="shared" si="7"/>
        <v>0</v>
      </c>
      <c r="AP27" s="160">
        <f t="shared" si="7"/>
        <v>0</v>
      </c>
      <c r="AQ27" s="160">
        <f t="shared" si="7"/>
        <v>0</v>
      </c>
      <c r="AR27" s="160">
        <f t="shared" si="7"/>
        <v>0</v>
      </c>
      <c r="AS27" s="160">
        <f t="shared" si="6"/>
        <v>0</v>
      </c>
      <c r="AT27" s="160">
        <f t="shared" si="6"/>
        <v>0</v>
      </c>
      <c r="AU27" s="160">
        <f t="shared" si="6"/>
        <v>0</v>
      </c>
      <c r="AV27" s="160">
        <f t="shared" si="6"/>
        <v>0</v>
      </c>
      <c r="AW27" s="160">
        <f t="shared" si="6"/>
        <v>0</v>
      </c>
      <c r="AX27" s="160">
        <f t="shared" si="6"/>
        <v>0</v>
      </c>
      <c r="AY27" s="160">
        <f t="shared" si="6"/>
        <v>0</v>
      </c>
      <c r="AZ27" s="160">
        <f t="shared" si="6"/>
        <v>0</v>
      </c>
      <c r="BA27" s="161">
        <f t="shared" si="6"/>
        <v>0</v>
      </c>
    </row>
    <row r="28" spans="1:53" x14ac:dyDescent="0.2">
      <c r="A28" s="162">
        <f>'Projects List'!A27</f>
        <v>0</v>
      </c>
      <c r="B28" s="182">
        <f>_xlfn.IFNA(VLOOKUP($A28,'Projects List'!$A27:$J227,9,TRUE),0)</f>
        <v>0</v>
      </c>
      <c r="C28" s="182">
        <f>_xlfn.IFNA(VLOOKUP($A28,'Projects List'!$A27:$J227,10,TRUE),0)</f>
        <v>0</v>
      </c>
      <c r="D28" s="160">
        <f t="shared" si="4"/>
        <v>0</v>
      </c>
      <c r="E28" s="290"/>
      <c r="F28" s="162">
        <f t="shared" si="5"/>
        <v>0</v>
      </c>
      <c r="G28" s="160">
        <f t="shared" si="8"/>
        <v>0</v>
      </c>
      <c r="H28" s="160">
        <f t="shared" si="8"/>
        <v>0</v>
      </c>
      <c r="I28" s="160">
        <f t="shared" si="8"/>
        <v>0</v>
      </c>
      <c r="J28" s="160">
        <f t="shared" si="8"/>
        <v>0</v>
      </c>
      <c r="K28" s="160">
        <f t="shared" si="8"/>
        <v>0</v>
      </c>
      <c r="L28" s="160">
        <f t="shared" si="8"/>
        <v>0</v>
      </c>
      <c r="M28" s="160">
        <f t="shared" si="8"/>
        <v>0</v>
      </c>
      <c r="N28" s="160">
        <f t="shared" si="8"/>
        <v>0</v>
      </c>
      <c r="O28" s="160">
        <f t="shared" si="8"/>
        <v>0</v>
      </c>
      <c r="P28" s="160">
        <f t="shared" si="8"/>
        <v>0</v>
      </c>
      <c r="Q28" s="160">
        <f t="shared" si="8"/>
        <v>0</v>
      </c>
      <c r="R28" s="160">
        <f t="shared" si="8"/>
        <v>0</v>
      </c>
      <c r="S28" s="160">
        <f t="shared" si="8"/>
        <v>0</v>
      </c>
      <c r="T28" s="160">
        <f t="shared" si="8"/>
        <v>0</v>
      </c>
      <c r="U28" s="160">
        <f t="shared" si="8"/>
        <v>0</v>
      </c>
      <c r="V28" s="160">
        <f t="shared" si="8"/>
        <v>0</v>
      </c>
      <c r="W28" s="160">
        <f t="shared" si="8"/>
        <v>0</v>
      </c>
      <c r="X28" s="160">
        <f t="shared" si="7"/>
        <v>0</v>
      </c>
      <c r="Y28" s="160">
        <f t="shared" si="7"/>
        <v>0</v>
      </c>
      <c r="Z28" s="160">
        <f t="shared" si="7"/>
        <v>0</v>
      </c>
      <c r="AA28" s="160">
        <f t="shared" si="7"/>
        <v>0</v>
      </c>
      <c r="AB28" s="160">
        <f t="shared" si="7"/>
        <v>0</v>
      </c>
      <c r="AC28" s="160">
        <f t="shared" si="7"/>
        <v>0</v>
      </c>
      <c r="AD28" s="160">
        <f t="shared" si="7"/>
        <v>0</v>
      </c>
      <c r="AE28" s="160">
        <f t="shared" si="7"/>
        <v>0</v>
      </c>
      <c r="AF28" s="160">
        <f t="shared" si="7"/>
        <v>0</v>
      </c>
      <c r="AG28" s="160">
        <f t="shared" si="7"/>
        <v>0</v>
      </c>
      <c r="AH28" s="160">
        <f t="shared" si="7"/>
        <v>0</v>
      </c>
      <c r="AI28" s="160">
        <f t="shared" si="7"/>
        <v>0</v>
      </c>
      <c r="AJ28" s="160">
        <f t="shared" si="7"/>
        <v>0</v>
      </c>
      <c r="AK28" s="160">
        <f t="shared" si="7"/>
        <v>0</v>
      </c>
      <c r="AL28" s="160">
        <f t="shared" si="7"/>
        <v>0</v>
      </c>
      <c r="AM28" s="160">
        <f t="shared" si="7"/>
        <v>0</v>
      </c>
      <c r="AN28" s="160">
        <f t="shared" si="7"/>
        <v>0</v>
      </c>
      <c r="AO28" s="160">
        <f t="shared" si="7"/>
        <v>0</v>
      </c>
      <c r="AP28" s="160">
        <f t="shared" si="7"/>
        <v>0</v>
      </c>
      <c r="AQ28" s="160">
        <f t="shared" si="7"/>
        <v>0</v>
      </c>
      <c r="AR28" s="160">
        <f t="shared" si="7"/>
        <v>0</v>
      </c>
      <c r="AS28" s="160">
        <f t="shared" si="6"/>
        <v>0</v>
      </c>
      <c r="AT28" s="160">
        <f t="shared" si="6"/>
        <v>0</v>
      </c>
      <c r="AU28" s="160">
        <f t="shared" si="6"/>
        <v>0</v>
      </c>
      <c r="AV28" s="160">
        <f t="shared" si="6"/>
        <v>0</v>
      </c>
      <c r="AW28" s="160">
        <f t="shared" si="6"/>
        <v>0</v>
      </c>
      <c r="AX28" s="160">
        <f t="shared" si="6"/>
        <v>0</v>
      </c>
      <c r="AY28" s="160">
        <f t="shared" si="6"/>
        <v>0</v>
      </c>
      <c r="AZ28" s="160">
        <f t="shared" si="6"/>
        <v>0</v>
      </c>
      <c r="BA28" s="161">
        <f t="shared" si="6"/>
        <v>0</v>
      </c>
    </row>
    <row r="29" spans="1:53" x14ac:dyDescent="0.2">
      <c r="A29" s="162">
        <f>'Projects List'!A28</f>
        <v>0</v>
      </c>
      <c r="B29" s="182">
        <f>_xlfn.IFNA(VLOOKUP($A29,'Projects List'!$A28:$J228,9,TRUE),0)</f>
        <v>0</v>
      </c>
      <c r="C29" s="182">
        <f>_xlfn.IFNA(VLOOKUP($A29,'Projects List'!$A28:$J228,10,TRUE),0)</f>
        <v>0</v>
      </c>
      <c r="D29" s="160">
        <f t="shared" si="4"/>
        <v>0</v>
      </c>
      <c r="E29" s="290"/>
      <c r="F29" s="162">
        <f t="shared" si="5"/>
        <v>0</v>
      </c>
      <c r="G29" s="160">
        <f t="shared" si="8"/>
        <v>0</v>
      </c>
      <c r="H29" s="160">
        <f t="shared" si="8"/>
        <v>0</v>
      </c>
      <c r="I29" s="160">
        <f t="shared" si="8"/>
        <v>0</v>
      </c>
      <c r="J29" s="160">
        <f t="shared" si="8"/>
        <v>0</v>
      </c>
      <c r="K29" s="160">
        <f t="shared" si="8"/>
        <v>0</v>
      </c>
      <c r="L29" s="160">
        <f t="shared" si="8"/>
        <v>0</v>
      </c>
      <c r="M29" s="160">
        <f t="shared" si="8"/>
        <v>0</v>
      </c>
      <c r="N29" s="160">
        <f t="shared" si="8"/>
        <v>0</v>
      </c>
      <c r="O29" s="160">
        <f t="shared" si="8"/>
        <v>0</v>
      </c>
      <c r="P29" s="160">
        <f t="shared" si="8"/>
        <v>0</v>
      </c>
      <c r="Q29" s="160">
        <f t="shared" si="8"/>
        <v>0</v>
      </c>
      <c r="R29" s="160">
        <f t="shared" si="8"/>
        <v>0</v>
      </c>
      <c r="S29" s="160">
        <f t="shared" si="8"/>
        <v>0</v>
      </c>
      <c r="T29" s="160">
        <f t="shared" si="8"/>
        <v>0</v>
      </c>
      <c r="U29" s="160">
        <f t="shared" si="8"/>
        <v>0</v>
      </c>
      <c r="V29" s="160">
        <f t="shared" si="8"/>
        <v>0</v>
      </c>
      <c r="W29" s="160">
        <f t="shared" si="8"/>
        <v>0</v>
      </c>
      <c r="X29" s="160">
        <f t="shared" si="7"/>
        <v>0</v>
      </c>
      <c r="Y29" s="160">
        <f t="shared" si="7"/>
        <v>0</v>
      </c>
      <c r="Z29" s="160">
        <f t="shared" si="7"/>
        <v>0</v>
      </c>
      <c r="AA29" s="160">
        <f t="shared" si="7"/>
        <v>0</v>
      </c>
      <c r="AB29" s="160">
        <f t="shared" si="7"/>
        <v>0</v>
      </c>
      <c r="AC29" s="160">
        <f t="shared" si="7"/>
        <v>0</v>
      </c>
      <c r="AD29" s="160">
        <f t="shared" si="7"/>
        <v>0</v>
      </c>
      <c r="AE29" s="160">
        <f t="shared" si="7"/>
        <v>0</v>
      </c>
      <c r="AF29" s="160">
        <f t="shared" si="7"/>
        <v>0</v>
      </c>
      <c r="AG29" s="160">
        <f t="shared" si="7"/>
        <v>0</v>
      </c>
      <c r="AH29" s="160">
        <f t="shared" si="7"/>
        <v>0</v>
      </c>
      <c r="AI29" s="160">
        <f t="shared" si="7"/>
        <v>0</v>
      </c>
      <c r="AJ29" s="160">
        <f t="shared" si="7"/>
        <v>0</v>
      </c>
      <c r="AK29" s="160">
        <f t="shared" si="7"/>
        <v>0</v>
      </c>
      <c r="AL29" s="160">
        <f t="shared" si="7"/>
        <v>0</v>
      </c>
      <c r="AM29" s="160">
        <f t="shared" si="7"/>
        <v>0</v>
      </c>
      <c r="AN29" s="160">
        <f t="shared" si="7"/>
        <v>0</v>
      </c>
      <c r="AO29" s="160">
        <f t="shared" si="7"/>
        <v>0</v>
      </c>
      <c r="AP29" s="160">
        <f t="shared" si="7"/>
        <v>0</v>
      </c>
      <c r="AQ29" s="160">
        <f t="shared" si="7"/>
        <v>0</v>
      </c>
      <c r="AR29" s="160">
        <f t="shared" si="7"/>
        <v>0</v>
      </c>
      <c r="AS29" s="160">
        <f t="shared" si="6"/>
        <v>0</v>
      </c>
      <c r="AT29" s="160">
        <f t="shared" si="6"/>
        <v>0</v>
      </c>
      <c r="AU29" s="160">
        <f t="shared" si="6"/>
        <v>0</v>
      </c>
      <c r="AV29" s="160">
        <f t="shared" si="6"/>
        <v>0</v>
      </c>
      <c r="AW29" s="160">
        <f t="shared" si="6"/>
        <v>0</v>
      </c>
      <c r="AX29" s="160">
        <f t="shared" si="6"/>
        <v>0</v>
      </c>
      <c r="AY29" s="160">
        <f t="shared" si="6"/>
        <v>0</v>
      </c>
      <c r="AZ29" s="160">
        <f t="shared" si="6"/>
        <v>0</v>
      </c>
      <c r="BA29" s="161">
        <f t="shared" si="6"/>
        <v>0</v>
      </c>
    </row>
    <row r="30" spans="1:53" x14ac:dyDescent="0.2">
      <c r="A30" s="162">
        <f>'Projects List'!A29</f>
        <v>0</v>
      </c>
      <c r="B30" s="182">
        <f>_xlfn.IFNA(VLOOKUP($A30,'Projects List'!$A29:$J229,9,TRUE),0)</f>
        <v>0</v>
      </c>
      <c r="C30" s="182">
        <f>_xlfn.IFNA(VLOOKUP($A30,'Projects List'!$A29:$J229,10,TRUE),0)</f>
        <v>0</v>
      </c>
      <c r="D30" s="160">
        <f t="shared" si="4"/>
        <v>0</v>
      </c>
      <c r="E30" s="290"/>
      <c r="F30" s="162">
        <f t="shared" si="5"/>
        <v>0</v>
      </c>
      <c r="G30" s="160">
        <f t="shared" si="8"/>
        <v>0</v>
      </c>
      <c r="H30" s="160">
        <f t="shared" si="8"/>
        <v>0</v>
      </c>
      <c r="I30" s="160">
        <f t="shared" si="8"/>
        <v>0</v>
      </c>
      <c r="J30" s="160">
        <f t="shared" si="8"/>
        <v>0</v>
      </c>
      <c r="K30" s="160">
        <f t="shared" si="8"/>
        <v>0</v>
      </c>
      <c r="L30" s="160">
        <f t="shared" si="8"/>
        <v>0</v>
      </c>
      <c r="M30" s="160">
        <f t="shared" si="8"/>
        <v>0</v>
      </c>
      <c r="N30" s="160">
        <f t="shared" si="8"/>
        <v>0</v>
      </c>
      <c r="O30" s="160">
        <f t="shared" si="8"/>
        <v>0</v>
      </c>
      <c r="P30" s="160">
        <f t="shared" si="8"/>
        <v>0</v>
      </c>
      <c r="Q30" s="160">
        <f t="shared" si="8"/>
        <v>0</v>
      </c>
      <c r="R30" s="160">
        <f t="shared" si="8"/>
        <v>0</v>
      </c>
      <c r="S30" s="160">
        <f t="shared" si="8"/>
        <v>0</v>
      </c>
      <c r="T30" s="160">
        <f t="shared" si="8"/>
        <v>0</v>
      </c>
      <c r="U30" s="160">
        <f t="shared" si="8"/>
        <v>0</v>
      </c>
      <c r="V30" s="160">
        <f t="shared" si="8"/>
        <v>0</v>
      </c>
      <c r="W30" s="160">
        <f t="shared" si="8"/>
        <v>0</v>
      </c>
      <c r="X30" s="160">
        <f t="shared" si="7"/>
        <v>0</v>
      </c>
      <c r="Y30" s="160">
        <f t="shared" si="7"/>
        <v>0</v>
      </c>
      <c r="Z30" s="160">
        <f t="shared" si="7"/>
        <v>0</v>
      </c>
      <c r="AA30" s="160">
        <f t="shared" si="7"/>
        <v>0</v>
      </c>
      <c r="AB30" s="160">
        <f t="shared" si="7"/>
        <v>0</v>
      </c>
      <c r="AC30" s="160">
        <f t="shared" si="7"/>
        <v>0</v>
      </c>
      <c r="AD30" s="160">
        <f t="shared" ref="X30:AR42" si="9">IF(OR($B30=0,$C30=0),0,IF(AND(DATE(YEAR($B30),MONTH($B30),1)&lt;=DATE(YEAR(AD$1),MONTH(AD$1),1),DATE(YEAR(EDATE($C30,1)),MONTH(EDATE($C30,1)),1)-1&gt;=DATE(YEAR(EDATE(AD$1,1)),MONTH(EDATE(AD$1,1)),1)-1),1,0))</f>
        <v>0</v>
      </c>
      <c r="AE30" s="160">
        <f t="shared" si="9"/>
        <v>0</v>
      </c>
      <c r="AF30" s="160">
        <f t="shared" si="9"/>
        <v>0</v>
      </c>
      <c r="AG30" s="160">
        <f t="shared" si="9"/>
        <v>0</v>
      </c>
      <c r="AH30" s="160">
        <f t="shared" si="9"/>
        <v>0</v>
      </c>
      <c r="AI30" s="160">
        <f t="shared" si="9"/>
        <v>0</v>
      </c>
      <c r="AJ30" s="160">
        <f t="shared" si="9"/>
        <v>0</v>
      </c>
      <c r="AK30" s="160">
        <f t="shared" si="9"/>
        <v>0</v>
      </c>
      <c r="AL30" s="160">
        <f t="shared" si="9"/>
        <v>0</v>
      </c>
      <c r="AM30" s="160">
        <f t="shared" si="9"/>
        <v>0</v>
      </c>
      <c r="AN30" s="160">
        <f t="shared" si="9"/>
        <v>0</v>
      </c>
      <c r="AO30" s="160">
        <f t="shared" si="9"/>
        <v>0</v>
      </c>
      <c r="AP30" s="160">
        <f t="shared" si="9"/>
        <v>0</v>
      </c>
      <c r="AQ30" s="160">
        <f t="shared" si="9"/>
        <v>0</v>
      </c>
      <c r="AR30" s="160">
        <f t="shared" si="9"/>
        <v>0</v>
      </c>
      <c r="AS30" s="160">
        <f t="shared" si="6"/>
        <v>0</v>
      </c>
      <c r="AT30" s="160">
        <f t="shared" si="6"/>
        <v>0</v>
      </c>
      <c r="AU30" s="160">
        <f t="shared" si="6"/>
        <v>0</v>
      </c>
      <c r="AV30" s="160">
        <f t="shared" si="6"/>
        <v>0</v>
      </c>
      <c r="AW30" s="160">
        <f t="shared" si="6"/>
        <v>0</v>
      </c>
      <c r="AX30" s="160">
        <f t="shared" si="6"/>
        <v>0</v>
      </c>
      <c r="AY30" s="160">
        <f t="shared" si="6"/>
        <v>0</v>
      </c>
      <c r="AZ30" s="160">
        <f t="shared" si="6"/>
        <v>0</v>
      </c>
      <c r="BA30" s="161">
        <f t="shared" si="6"/>
        <v>0</v>
      </c>
    </row>
    <row r="31" spans="1:53" x14ac:dyDescent="0.2">
      <c r="A31" s="162">
        <f>'Projects List'!A30</f>
        <v>0</v>
      </c>
      <c r="B31" s="182">
        <f>_xlfn.IFNA(VLOOKUP($A31,'Projects List'!$A30:$J230,9,TRUE),0)</f>
        <v>0</v>
      </c>
      <c r="C31" s="182">
        <f>_xlfn.IFNA(VLOOKUP($A31,'Projects List'!$A30:$J230,10,TRUE),0)</f>
        <v>0</v>
      </c>
      <c r="D31" s="160">
        <f t="shared" si="4"/>
        <v>0</v>
      </c>
      <c r="E31" s="290"/>
      <c r="F31" s="162">
        <f t="shared" si="5"/>
        <v>0</v>
      </c>
      <c r="G31" s="160">
        <f t="shared" si="8"/>
        <v>0</v>
      </c>
      <c r="H31" s="160">
        <f t="shared" si="8"/>
        <v>0</v>
      </c>
      <c r="I31" s="160">
        <f t="shared" si="8"/>
        <v>0</v>
      </c>
      <c r="J31" s="160">
        <f t="shared" si="8"/>
        <v>0</v>
      </c>
      <c r="K31" s="160">
        <f t="shared" si="8"/>
        <v>0</v>
      </c>
      <c r="L31" s="160">
        <f t="shared" si="8"/>
        <v>0</v>
      </c>
      <c r="M31" s="160">
        <f t="shared" si="8"/>
        <v>0</v>
      </c>
      <c r="N31" s="160">
        <f t="shared" si="8"/>
        <v>0</v>
      </c>
      <c r="O31" s="160">
        <f t="shared" si="8"/>
        <v>0</v>
      </c>
      <c r="P31" s="160">
        <f t="shared" si="8"/>
        <v>0</v>
      </c>
      <c r="Q31" s="160">
        <f t="shared" si="8"/>
        <v>0</v>
      </c>
      <c r="R31" s="160">
        <f t="shared" si="8"/>
        <v>0</v>
      </c>
      <c r="S31" s="160">
        <f t="shared" si="8"/>
        <v>0</v>
      </c>
      <c r="T31" s="160">
        <f t="shared" si="8"/>
        <v>0</v>
      </c>
      <c r="U31" s="160">
        <f t="shared" si="8"/>
        <v>0</v>
      </c>
      <c r="V31" s="160">
        <f t="shared" si="8"/>
        <v>0</v>
      </c>
      <c r="W31" s="160">
        <f t="shared" si="8"/>
        <v>0</v>
      </c>
      <c r="X31" s="160">
        <f t="shared" si="9"/>
        <v>0</v>
      </c>
      <c r="Y31" s="160">
        <f t="shared" si="9"/>
        <v>0</v>
      </c>
      <c r="Z31" s="160">
        <f t="shared" si="9"/>
        <v>0</v>
      </c>
      <c r="AA31" s="160">
        <f t="shared" si="9"/>
        <v>0</v>
      </c>
      <c r="AB31" s="160">
        <f t="shared" si="9"/>
        <v>0</v>
      </c>
      <c r="AC31" s="160">
        <f t="shared" si="9"/>
        <v>0</v>
      </c>
      <c r="AD31" s="160">
        <f t="shared" si="9"/>
        <v>0</v>
      </c>
      <c r="AE31" s="160">
        <f t="shared" si="9"/>
        <v>0</v>
      </c>
      <c r="AF31" s="160">
        <f t="shared" si="9"/>
        <v>0</v>
      </c>
      <c r="AG31" s="160">
        <f t="shared" si="9"/>
        <v>0</v>
      </c>
      <c r="AH31" s="160">
        <f t="shared" si="9"/>
        <v>0</v>
      </c>
      <c r="AI31" s="160">
        <f t="shared" si="9"/>
        <v>0</v>
      </c>
      <c r="AJ31" s="160">
        <f t="shared" si="9"/>
        <v>0</v>
      </c>
      <c r="AK31" s="160">
        <f t="shared" si="9"/>
        <v>0</v>
      </c>
      <c r="AL31" s="160">
        <f t="shared" si="9"/>
        <v>0</v>
      </c>
      <c r="AM31" s="160">
        <f t="shared" si="9"/>
        <v>0</v>
      </c>
      <c r="AN31" s="160">
        <f t="shared" si="9"/>
        <v>0</v>
      </c>
      <c r="AO31" s="160">
        <f t="shared" si="9"/>
        <v>0</v>
      </c>
      <c r="AP31" s="160">
        <f t="shared" si="9"/>
        <v>0</v>
      </c>
      <c r="AQ31" s="160">
        <f t="shared" si="9"/>
        <v>0</v>
      </c>
      <c r="AR31" s="160">
        <f t="shared" si="9"/>
        <v>0</v>
      </c>
      <c r="AS31" s="160">
        <f t="shared" si="6"/>
        <v>0</v>
      </c>
      <c r="AT31" s="160">
        <f t="shared" si="6"/>
        <v>0</v>
      </c>
      <c r="AU31" s="160">
        <f t="shared" si="6"/>
        <v>0</v>
      </c>
      <c r="AV31" s="160">
        <f t="shared" si="6"/>
        <v>0</v>
      </c>
      <c r="AW31" s="160">
        <f t="shared" si="6"/>
        <v>0</v>
      </c>
      <c r="AX31" s="160">
        <f t="shared" si="6"/>
        <v>0</v>
      </c>
      <c r="AY31" s="160">
        <f t="shared" si="6"/>
        <v>0</v>
      </c>
      <c r="AZ31" s="160">
        <f t="shared" si="6"/>
        <v>0</v>
      </c>
      <c r="BA31" s="161">
        <f t="shared" si="6"/>
        <v>0</v>
      </c>
    </row>
    <row r="32" spans="1:53" x14ac:dyDescent="0.2">
      <c r="A32" s="162">
        <f>'Projects List'!A31</f>
        <v>0</v>
      </c>
      <c r="B32" s="182">
        <f>_xlfn.IFNA(VLOOKUP($A32,'Projects List'!$A31:$J231,9,TRUE),0)</f>
        <v>0</v>
      </c>
      <c r="C32" s="182">
        <f>_xlfn.IFNA(VLOOKUP($A32,'Projects List'!$A31:$J231,10,TRUE),0)</f>
        <v>0</v>
      </c>
      <c r="D32" s="160">
        <f t="shared" si="4"/>
        <v>0</v>
      </c>
      <c r="E32" s="290"/>
      <c r="F32" s="162">
        <f t="shared" si="5"/>
        <v>0</v>
      </c>
      <c r="G32" s="160">
        <f t="shared" si="8"/>
        <v>0</v>
      </c>
      <c r="H32" s="160">
        <f t="shared" si="8"/>
        <v>0</v>
      </c>
      <c r="I32" s="160">
        <f t="shared" si="8"/>
        <v>0</v>
      </c>
      <c r="J32" s="160">
        <f t="shared" si="8"/>
        <v>0</v>
      </c>
      <c r="K32" s="160">
        <f t="shared" si="8"/>
        <v>0</v>
      </c>
      <c r="L32" s="160">
        <f t="shared" si="8"/>
        <v>0</v>
      </c>
      <c r="M32" s="160">
        <f t="shared" si="8"/>
        <v>0</v>
      </c>
      <c r="N32" s="160">
        <f t="shared" si="8"/>
        <v>0</v>
      </c>
      <c r="O32" s="160">
        <f t="shared" si="8"/>
        <v>0</v>
      </c>
      <c r="P32" s="160">
        <f t="shared" si="8"/>
        <v>0</v>
      </c>
      <c r="Q32" s="160">
        <f t="shared" si="8"/>
        <v>0</v>
      </c>
      <c r="R32" s="160">
        <f t="shared" si="8"/>
        <v>0</v>
      </c>
      <c r="S32" s="160">
        <f t="shared" si="8"/>
        <v>0</v>
      </c>
      <c r="T32" s="160">
        <f t="shared" si="8"/>
        <v>0</v>
      </c>
      <c r="U32" s="160">
        <f t="shared" si="8"/>
        <v>0</v>
      </c>
      <c r="V32" s="160">
        <f t="shared" si="8"/>
        <v>0</v>
      </c>
      <c r="W32" s="160">
        <f t="shared" si="8"/>
        <v>0</v>
      </c>
      <c r="X32" s="160">
        <f t="shared" si="9"/>
        <v>0</v>
      </c>
      <c r="Y32" s="160">
        <f t="shared" si="9"/>
        <v>0</v>
      </c>
      <c r="Z32" s="160">
        <f t="shared" si="9"/>
        <v>0</v>
      </c>
      <c r="AA32" s="160">
        <f t="shared" si="9"/>
        <v>0</v>
      </c>
      <c r="AB32" s="160">
        <f t="shared" si="9"/>
        <v>0</v>
      </c>
      <c r="AC32" s="160">
        <f t="shared" si="9"/>
        <v>0</v>
      </c>
      <c r="AD32" s="160">
        <f t="shared" si="9"/>
        <v>0</v>
      </c>
      <c r="AE32" s="160">
        <f t="shared" si="9"/>
        <v>0</v>
      </c>
      <c r="AF32" s="160">
        <f t="shared" si="9"/>
        <v>0</v>
      </c>
      <c r="AG32" s="160">
        <f t="shared" si="9"/>
        <v>0</v>
      </c>
      <c r="AH32" s="160">
        <f t="shared" si="9"/>
        <v>0</v>
      </c>
      <c r="AI32" s="160">
        <f t="shared" si="9"/>
        <v>0</v>
      </c>
      <c r="AJ32" s="160">
        <f t="shared" si="9"/>
        <v>0</v>
      </c>
      <c r="AK32" s="160">
        <f t="shared" si="9"/>
        <v>0</v>
      </c>
      <c r="AL32" s="160">
        <f t="shared" si="9"/>
        <v>0</v>
      </c>
      <c r="AM32" s="160">
        <f t="shared" si="9"/>
        <v>0</v>
      </c>
      <c r="AN32" s="160">
        <f t="shared" si="9"/>
        <v>0</v>
      </c>
      <c r="AO32" s="160">
        <f t="shared" si="9"/>
        <v>0</v>
      </c>
      <c r="AP32" s="160">
        <f t="shared" si="9"/>
        <v>0</v>
      </c>
      <c r="AQ32" s="160">
        <f t="shared" si="9"/>
        <v>0</v>
      </c>
      <c r="AR32" s="160">
        <f t="shared" si="9"/>
        <v>0</v>
      </c>
      <c r="AS32" s="160">
        <f t="shared" si="6"/>
        <v>0</v>
      </c>
      <c r="AT32" s="160">
        <f t="shared" si="6"/>
        <v>0</v>
      </c>
      <c r="AU32" s="160">
        <f t="shared" si="6"/>
        <v>0</v>
      </c>
      <c r="AV32" s="160">
        <f t="shared" si="6"/>
        <v>0</v>
      </c>
      <c r="AW32" s="160">
        <f t="shared" si="6"/>
        <v>0</v>
      </c>
      <c r="AX32" s="160">
        <f t="shared" si="6"/>
        <v>0</v>
      </c>
      <c r="AY32" s="160">
        <f t="shared" si="6"/>
        <v>0</v>
      </c>
      <c r="AZ32" s="160">
        <f t="shared" si="6"/>
        <v>0</v>
      </c>
      <c r="BA32" s="161">
        <f t="shared" si="6"/>
        <v>0</v>
      </c>
    </row>
    <row r="33" spans="1:53" x14ac:dyDescent="0.2">
      <c r="A33" s="162">
        <f>'Projects List'!A32</f>
        <v>0</v>
      </c>
      <c r="B33" s="182">
        <f>_xlfn.IFNA(VLOOKUP($A33,'Projects List'!$A32:$J232,9,TRUE),0)</f>
        <v>0</v>
      </c>
      <c r="C33" s="182">
        <f>_xlfn.IFNA(VLOOKUP($A33,'Projects List'!$A32:$J232,10,TRUE),0)</f>
        <v>0</v>
      </c>
      <c r="D33" s="160">
        <f t="shared" si="4"/>
        <v>0</v>
      </c>
      <c r="E33" s="290"/>
      <c r="F33" s="162">
        <f t="shared" si="5"/>
        <v>0</v>
      </c>
      <c r="G33" s="160">
        <f t="shared" si="8"/>
        <v>0</v>
      </c>
      <c r="H33" s="160">
        <f t="shared" si="8"/>
        <v>0</v>
      </c>
      <c r="I33" s="160">
        <f t="shared" si="8"/>
        <v>0</v>
      </c>
      <c r="J33" s="160">
        <f t="shared" si="8"/>
        <v>0</v>
      </c>
      <c r="K33" s="160">
        <f t="shared" si="8"/>
        <v>0</v>
      </c>
      <c r="L33" s="160">
        <f t="shared" si="8"/>
        <v>0</v>
      </c>
      <c r="M33" s="160">
        <f t="shared" si="8"/>
        <v>0</v>
      </c>
      <c r="N33" s="160">
        <f t="shared" si="8"/>
        <v>0</v>
      </c>
      <c r="O33" s="160">
        <f t="shared" si="8"/>
        <v>0</v>
      </c>
      <c r="P33" s="160">
        <f t="shared" si="8"/>
        <v>0</v>
      </c>
      <c r="Q33" s="160">
        <f t="shared" si="8"/>
        <v>0</v>
      </c>
      <c r="R33" s="160">
        <f t="shared" si="8"/>
        <v>0</v>
      </c>
      <c r="S33" s="160">
        <f t="shared" si="8"/>
        <v>0</v>
      </c>
      <c r="T33" s="160">
        <f t="shared" si="8"/>
        <v>0</v>
      </c>
      <c r="U33" s="160">
        <f t="shared" si="8"/>
        <v>0</v>
      </c>
      <c r="V33" s="160">
        <f t="shared" si="8"/>
        <v>0</v>
      </c>
      <c r="W33" s="160">
        <f t="shared" si="8"/>
        <v>0</v>
      </c>
      <c r="X33" s="160">
        <f t="shared" si="9"/>
        <v>0</v>
      </c>
      <c r="Y33" s="160">
        <f t="shared" si="9"/>
        <v>0</v>
      </c>
      <c r="Z33" s="160">
        <f t="shared" si="9"/>
        <v>0</v>
      </c>
      <c r="AA33" s="160">
        <f t="shared" si="9"/>
        <v>0</v>
      </c>
      <c r="AB33" s="160">
        <f t="shared" si="9"/>
        <v>0</v>
      </c>
      <c r="AC33" s="160">
        <f t="shared" si="9"/>
        <v>0</v>
      </c>
      <c r="AD33" s="160">
        <f t="shared" si="9"/>
        <v>0</v>
      </c>
      <c r="AE33" s="160">
        <f t="shared" si="9"/>
        <v>0</v>
      </c>
      <c r="AF33" s="160">
        <f t="shared" si="9"/>
        <v>0</v>
      </c>
      <c r="AG33" s="160">
        <f t="shared" si="9"/>
        <v>0</v>
      </c>
      <c r="AH33" s="160">
        <f t="shared" si="9"/>
        <v>0</v>
      </c>
      <c r="AI33" s="160">
        <f t="shared" si="9"/>
        <v>0</v>
      </c>
      <c r="AJ33" s="160">
        <f t="shared" si="9"/>
        <v>0</v>
      </c>
      <c r="AK33" s="160">
        <f t="shared" si="9"/>
        <v>0</v>
      </c>
      <c r="AL33" s="160">
        <f t="shared" si="9"/>
        <v>0</v>
      </c>
      <c r="AM33" s="160">
        <f t="shared" si="9"/>
        <v>0</v>
      </c>
      <c r="AN33" s="160">
        <f t="shared" si="9"/>
        <v>0</v>
      </c>
      <c r="AO33" s="160">
        <f t="shared" si="9"/>
        <v>0</v>
      </c>
      <c r="AP33" s="160">
        <f t="shared" si="9"/>
        <v>0</v>
      </c>
      <c r="AQ33" s="160">
        <f t="shared" si="9"/>
        <v>0</v>
      </c>
      <c r="AR33" s="160">
        <f t="shared" si="9"/>
        <v>0</v>
      </c>
      <c r="AS33" s="160">
        <f t="shared" si="6"/>
        <v>0</v>
      </c>
      <c r="AT33" s="160">
        <f t="shared" si="6"/>
        <v>0</v>
      </c>
      <c r="AU33" s="160">
        <f t="shared" si="6"/>
        <v>0</v>
      </c>
      <c r="AV33" s="160">
        <f t="shared" si="6"/>
        <v>0</v>
      </c>
      <c r="AW33" s="160">
        <f t="shared" si="6"/>
        <v>0</v>
      </c>
      <c r="AX33" s="160">
        <f t="shared" si="6"/>
        <v>0</v>
      </c>
      <c r="AY33" s="160">
        <f t="shared" si="6"/>
        <v>0</v>
      </c>
      <c r="AZ33" s="160">
        <f t="shared" si="6"/>
        <v>0</v>
      </c>
      <c r="BA33" s="161">
        <f t="shared" si="6"/>
        <v>0</v>
      </c>
    </row>
    <row r="34" spans="1:53" x14ac:dyDescent="0.2">
      <c r="A34" s="162">
        <f>'Projects List'!A33</f>
        <v>0</v>
      </c>
      <c r="B34" s="182">
        <f>_xlfn.IFNA(VLOOKUP($A34,'Projects List'!$A33:$J233,9,TRUE),0)</f>
        <v>0</v>
      </c>
      <c r="C34" s="182">
        <f>_xlfn.IFNA(VLOOKUP($A34,'Projects List'!$A33:$J233,10,TRUE),0)</f>
        <v>0</v>
      </c>
      <c r="D34" s="160">
        <f t="shared" si="4"/>
        <v>0</v>
      </c>
      <c r="E34" s="290"/>
      <c r="F34" s="162">
        <f t="shared" si="5"/>
        <v>0</v>
      </c>
      <c r="G34" s="160">
        <f t="shared" si="8"/>
        <v>0</v>
      </c>
      <c r="H34" s="160">
        <f t="shared" si="8"/>
        <v>0</v>
      </c>
      <c r="I34" s="160">
        <f t="shared" si="8"/>
        <v>0</v>
      </c>
      <c r="J34" s="160">
        <f t="shared" si="8"/>
        <v>0</v>
      </c>
      <c r="K34" s="160">
        <f t="shared" si="8"/>
        <v>0</v>
      </c>
      <c r="L34" s="160">
        <f t="shared" si="8"/>
        <v>0</v>
      </c>
      <c r="M34" s="160">
        <f t="shared" si="8"/>
        <v>0</v>
      </c>
      <c r="N34" s="160">
        <f t="shared" si="8"/>
        <v>0</v>
      </c>
      <c r="O34" s="160">
        <f t="shared" si="8"/>
        <v>0</v>
      </c>
      <c r="P34" s="160">
        <f t="shared" si="8"/>
        <v>0</v>
      </c>
      <c r="Q34" s="160">
        <f t="shared" si="8"/>
        <v>0</v>
      </c>
      <c r="R34" s="160">
        <f t="shared" si="8"/>
        <v>0</v>
      </c>
      <c r="S34" s="160">
        <f t="shared" si="8"/>
        <v>0</v>
      </c>
      <c r="T34" s="160">
        <f t="shared" si="8"/>
        <v>0</v>
      </c>
      <c r="U34" s="160">
        <f t="shared" si="8"/>
        <v>0</v>
      </c>
      <c r="V34" s="160">
        <f t="shared" si="8"/>
        <v>0</v>
      </c>
      <c r="W34" s="160">
        <f t="shared" si="8"/>
        <v>0</v>
      </c>
      <c r="X34" s="160">
        <f t="shared" si="9"/>
        <v>0</v>
      </c>
      <c r="Y34" s="160">
        <f t="shared" si="9"/>
        <v>0</v>
      </c>
      <c r="Z34" s="160">
        <f t="shared" si="9"/>
        <v>0</v>
      </c>
      <c r="AA34" s="160">
        <f t="shared" si="9"/>
        <v>0</v>
      </c>
      <c r="AB34" s="160">
        <f t="shared" si="9"/>
        <v>0</v>
      </c>
      <c r="AC34" s="160">
        <f t="shared" si="9"/>
        <v>0</v>
      </c>
      <c r="AD34" s="160">
        <f t="shared" si="9"/>
        <v>0</v>
      </c>
      <c r="AE34" s="160">
        <f t="shared" si="9"/>
        <v>0</v>
      </c>
      <c r="AF34" s="160">
        <f t="shared" si="9"/>
        <v>0</v>
      </c>
      <c r="AG34" s="160">
        <f t="shared" si="9"/>
        <v>0</v>
      </c>
      <c r="AH34" s="160">
        <f t="shared" si="9"/>
        <v>0</v>
      </c>
      <c r="AI34" s="160">
        <f t="shared" si="9"/>
        <v>0</v>
      </c>
      <c r="AJ34" s="160">
        <f t="shared" si="9"/>
        <v>0</v>
      </c>
      <c r="AK34" s="160">
        <f t="shared" si="9"/>
        <v>0</v>
      </c>
      <c r="AL34" s="160">
        <f t="shared" si="9"/>
        <v>0</v>
      </c>
      <c r="AM34" s="160">
        <f t="shared" si="9"/>
        <v>0</v>
      </c>
      <c r="AN34" s="160">
        <f t="shared" si="9"/>
        <v>0</v>
      </c>
      <c r="AO34" s="160">
        <f t="shared" si="9"/>
        <v>0</v>
      </c>
      <c r="AP34" s="160">
        <f t="shared" si="9"/>
        <v>0</v>
      </c>
      <c r="AQ34" s="160">
        <f t="shared" si="9"/>
        <v>0</v>
      </c>
      <c r="AR34" s="160">
        <f t="shared" si="9"/>
        <v>0</v>
      </c>
      <c r="AS34" s="160">
        <f t="shared" si="6"/>
        <v>0</v>
      </c>
      <c r="AT34" s="160">
        <f t="shared" si="6"/>
        <v>0</v>
      </c>
      <c r="AU34" s="160">
        <f t="shared" si="6"/>
        <v>0</v>
      </c>
      <c r="AV34" s="160">
        <f t="shared" si="6"/>
        <v>0</v>
      </c>
      <c r="AW34" s="160">
        <f t="shared" si="6"/>
        <v>0</v>
      </c>
      <c r="AX34" s="160">
        <f t="shared" si="6"/>
        <v>0</v>
      </c>
      <c r="AY34" s="160">
        <f t="shared" si="6"/>
        <v>0</v>
      </c>
      <c r="AZ34" s="160">
        <f t="shared" si="6"/>
        <v>0</v>
      </c>
      <c r="BA34" s="161">
        <f t="shared" si="6"/>
        <v>0</v>
      </c>
    </row>
    <row r="35" spans="1:53" x14ac:dyDescent="0.2">
      <c r="A35" s="162">
        <f>'Projects List'!A34</f>
        <v>0</v>
      </c>
      <c r="B35" s="182">
        <f>_xlfn.IFNA(VLOOKUP($A35,'Projects List'!$A34:$J234,9,TRUE),0)</f>
        <v>0</v>
      </c>
      <c r="C35" s="182">
        <f>_xlfn.IFNA(VLOOKUP($A35,'Projects List'!$A34:$J234,10,TRUE),0)</f>
        <v>0</v>
      </c>
      <c r="D35" s="160">
        <f t="shared" si="4"/>
        <v>0</v>
      </c>
      <c r="E35" s="290"/>
      <c r="F35" s="162">
        <f t="shared" si="5"/>
        <v>0</v>
      </c>
      <c r="G35" s="160">
        <f t="shared" si="8"/>
        <v>0</v>
      </c>
      <c r="H35" s="160">
        <f t="shared" si="8"/>
        <v>0</v>
      </c>
      <c r="I35" s="160">
        <f t="shared" si="8"/>
        <v>0</v>
      </c>
      <c r="J35" s="160">
        <f t="shared" si="8"/>
        <v>0</v>
      </c>
      <c r="K35" s="160">
        <f t="shared" si="8"/>
        <v>0</v>
      </c>
      <c r="L35" s="160">
        <f t="shared" si="8"/>
        <v>0</v>
      </c>
      <c r="M35" s="160">
        <f t="shared" si="8"/>
        <v>0</v>
      </c>
      <c r="N35" s="160">
        <f t="shared" si="8"/>
        <v>0</v>
      </c>
      <c r="O35" s="160">
        <f t="shared" si="8"/>
        <v>0</v>
      </c>
      <c r="P35" s="160">
        <f t="shared" si="8"/>
        <v>0</v>
      </c>
      <c r="Q35" s="160">
        <f t="shared" si="8"/>
        <v>0</v>
      </c>
      <c r="R35" s="160">
        <f t="shared" si="8"/>
        <v>0</v>
      </c>
      <c r="S35" s="160">
        <f t="shared" si="8"/>
        <v>0</v>
      </c>
      <c r="T35" s="160">
        <f t="shared" si="8"/>
        <v>0</v>
      </c>
      <c r="U35" s="160">
        <f t="shared" si="8"/>
        <v>0</v>
      </c>
      <c r="V35" s="160">
        <f t="shared" si="8"/>
        <v>0</v>
      </c>
      <c r="W35" s="160">
        <f t="shared" si="8"/>
        <v>0</v>
      </c>
      <c r="X35" s="160">
        <f t="shared" si="9"/>
        <v>0</v>
      </c>
      <c r="Y35" s="160">
        <f t="shared" si="9"/>
        <v>0</v>
      </c>
      <c r="Z35" s="160">
        <f t="shared" si="9"/>
        <v>0</v>
      </c>
      <c r="AA35" s="160">
        <f t="shared" si="9"/>
        <v>0</v>
      </c>
      <c r="AB35" s="160">
        <f t="shared" si="9"/>
        <v>0</v>
      </c>
      <c r="AC35" s="160">
        <f t="shared" si="9"/>
        <v>0</v>
      </c>
      <c r="AD35" s="160">
        <f t="shared" si="9"/>
        <v>0</v>
      </c>
      <c r="AE35" s="160">
        <f t="shared" si="9"/>
        <v>0</v>
      </c>
      <c r="AF35" s="160">
        <f t="shared" si="9"/>
        <v>0</v>
      </c>
      <c r="AG35" s="160">
        <f t="shared" si="9"/>
        <v>0</v>
      </c>
      <c r="AH35" s="160">
        <f t="shared" si="9"/>
        <v>0</v>
      </c>
      <c r="AI35" s="160">
        <f t="shared" si="9"/>
        <v>0</v>
      </c>
      <c r="AJ35" s="160">
        <f t="shared" si="9"/>
        <v>0</v>
      </c>
      <c r="AK35" s="160">
        <f t="shared" si="9"/>
        <v>0</v>
      </c>
      <c r="AL35" s="160">
        <f t="shared" si="9"/>
        <v>0</v>
      </c>
      <c r="AM35" s="160">
        <f t="shared" si="9"/>
        <v>0</v>
      </c>
      <c r="AN35" s="160">
        <f t="shared" si="9"/>
        <v>0</v>
      </c>
      <c r="AO35" s="160">
        <f t="shared" si="9"/>
        <v>0</v>
      </c>
      <c r="AP35" s="160">
        <f t="shared" si="9"/>
        <v>0</v>
      </c>
      <c r="AQ35" s="160">
        <f t="shared" si="9"/>
        <v>0</v>
      </c>
      <c r="AR35" s="160">
        <f t="shared" si="9"/>
        <v>0</v>
      </c>
      <c r="AS35" s="160">
        <f t="shared" si="6"/>
        <v>0</v>
      </c>
      <c r="AT35" s="160">
        <f t="shared" si="6"/>
        <v>0</v>
      </c>
      <c r="AU35" s="160">
        <f t="shared" si="6"/>
        <v>0</v>
      </c>
      <c r="AV35" s="160">
        <f t="shared" si="6"/>
        <v>0</v>
      </c>
      <c r="AW35" s="160">
        <f t="shared" si="6"/>
        <v>0</v>
      </c>
      <c r="AX35" s="160">
        <f t="shared" si="6"/>
        <v>0</v>
      </c>
      <c r="AY35" s="160">
        <f t="shared" si="6"/>
        <v>0</v>
      </c>
      <c r="AZ35" s="160">
        <f t="shared" si="6"/>
        <v>0</v>
      </c>
      <c r="BA35" s="161">
        <f t="shared" si="6"/>
        <v>0</v>
      </c>
    </row>
    <row r="36" spans="1:53" x14ac:dyDescent="0.2">
      <c r="A36" s="162">
        <f>'Projects List'!A35</f>
        <v>0</v>
      </c>
      <c r="B36" s="182">
        <f>_xlfn.IFNA(VLOOKUP($A36,'Projects List'!$A35:$J235,9,TRUE),0)</f>
        <v>0</v>
      </c>
      <c r="C36" s="182">
        <f>_xlfn.IFNA(VLOOKUP($A36,'Projects List'!$A35:$J235,10,TRUE),0)</f>
        <v>0</v>
      </c>
      <c r="D36" s="160">
        <f t="shared" si="4"/>
        <v>0</v>
      </c>
      <c r="E36" s="290"/>
      <c r="F36" s="162">
        <f t="shared" si="5"/>
        <v>0</v>
      </c>
      <c r="G36" s="160">
        <f t="shared" si="8"/>
        <v>0</v>
      </c>
      <c r="H36" s="160">
        <f t="shared" si="8"/>
        <v>0</v>
      </c>
      <c r="I36" s="160">
        <f t="shared" si="8"/>
        <v>0</v>
      </c>
      <c r="J36" s="160">
        <f t="shared" si="8"/>
        <v>0</v>
      </c>
      <c r="K36" s="160">
        <f t="shared" si="8"/>
        <v>0</v>
      </c>
      <c r="L36" s="160">
        <f t="shared" si="8"/>
        <v>0</v>
      </c>
      <c r="M36" s="160">
        <f t="shared" si="8"/>
        <v>0</v>
      </c>
      <c r="N36" s="160">
        <f t="shared" si="8"/>
        <v>0</v>
      </c>
      <c r="O36" s="160">
        <f t="shared" si="8"/>
        <v>0</v>
      </c>
      <c r="P36" s="160">
        <f t="shared" si="8"/>
        <v>0</v>
      </c>
      <c r="Q36" s="160">
        <f t="shared" si="8"/>
        <v>0</v>
      </c>
      <c r="R36" s="160">
        <f t="shared" si="8"/>
        <v>0</v>
      </c>
      <c r="S36" s="160">
        <f t="shared" si="8"/>
        <v>0</v>
      </c>
      <c r="T36" s="160">
        <f t="shared" si="8"/>
        <v>0</v>
      </c>
      <c r="U36" s="160">
        <f t="shared" si="8"/>
        <v>0</v>
      </c>
      <c r="V36" s="160">
        <f t="shared" ref="G36:W51" si="10">IF(OR($B36=0,$C36=0),0,IF(AND(DATE(YEAR($B36),MONTH($B36),1)&lt;=DATE(YEAR(V$1),MONTH(V$1),1),DATE(YEAR(EDATE($C36,1)),MONTH(EDATE($C36,1)),1)-1&gt;=DATE(YEAR(EDATE(V$1,1)),MONTH(EDATE(V$1,1)),1)-1),1,0))</f>
        <v>0</v>
      </c>
      <c r="W36" s="160">
        <f t="shared" si="10"/>
        <v>0</v>
      </c>
      <c r="X36" s="160">
        <f t="shared" si="9"/>
        <v>0</v>
      </c>
      <c r="Y36" s="160">
        <f t="shared" si="9"/>
        <v>0</v>
      </c>
      <c r="Z36" s="160">
        <f t="shared" si="9"/>
        <v>0</v>
      </c>
      <c r="AA36" s="160">
        <f t="shared" si="9"/>
        <v>0</v>
      </c>
      <c r="AB36" s="160">
        <f t="shared" si="9"/>
        <v>0</v>
      </c>
      <c r="AC36" s="160">
        <f t="shared" si="9"/>
        <v>0</v>
      </c>
      <c r="AD36" s="160">
        <f t="shared" si="9"/>
        <v>0</v>
      </c>
      <c r="AE36" s="160">
        <f t="shared" si="9"/>
        <v>0</v>
      </c>
      <c r="AF36" s="160">
        <f t="shared" si="9"/>
        <v>0</v>
      </c>
      <c r="AG36" s="160">
        <f t="shared" si="9"/>
        <v>0</v>
      </c>
      <c r="AH36" s="160">
        <f t="shared" si="9"/>
        <v>0</v>
      </c>
      <c r="AI36" s="160">
        <f t="shared" si="9"/>
        <v>0</v>
      </c>
      <c r="AJ36" s="160">
        <f t="shared" si="9"/>
        <v>0</v>
      </c>
      <c r="AK36" s="160">
        <f t="shared" si="9"/>
        <v>0</v>
      </c>
      <c r="AL36" s="160">
        <f t="shared" si="9"/>
        <v>0</v>
      </c>
      <c r="AM36" s="160">
        <f t="shared" si="9"/>
        <v>0</v>
      </c>
      <c r="AN36" s="160">
        <f t="shared" si="9"/>
        <v>0</v>
      </c>
      <c r="AO36" s="160">
        <f t="shared" si="9"/>
        <v>0</v>
      </c>
      <c r="AP36" s="160">
        <f t="shared" si="9"/>
        <v>0</v>
      </c>
      <c r="AQ36" s="160">
        <f t="shared" si="9"/>
        <v>0</v>
      </c>
      <c r="AR36" s="160">
        <f t="shared" si="9"/>
        <v>0</v>
      </c>
      <c r="AS36" s="160">
        <f t="shared" si="6"/>
        <v>0</v>
      </c>
      <c r="AT36" s="160">
        <f t="shared" si="6"/>
        <v>0</v>
      </c>
      <c r="AU36" s="160">
        <f t="shared" si="6"/>
        <v>0</v>
      </c>
      <c r="AV36" s="160">
        <f t="shared" si="6"/>
        <v>0</v>
      </c>
      <c r="AW36" s="160">
        <f t="shared" si="6"/>
        <v>0</v>
      </c>
      <c r="AX36" s="160">
        <f t="shared" si="6"/>
        <v>0</v>
      </c>
      <c r="AY36" s="160">
        <f t="shared" si="6"/>
        <v>0</v>
      </c>
      <c r="AZ36" s="160">
        <f t="shared" si="6"/>
        <v>0</v>
      </c>
      <c r="BA36" s="161">
        <f t="shared" si="6"/>
        <v>0</v>
      </c>
    </row>
    <row r="37" spans="1:53" x14ac:dyDescent="0.2">
      <c r="A37" s="162">
        <f>'Projects List'!A36</f>
        <v>0</v>
      </c>
      <c r="B37" s="182">
        <f>_xlfn.IFNA(VLOOKUP($A37,'Projects List'!$A36:$J236,9,TRUE),0)</f>
        <v>0</v>
      </c>
      <c r="C37" s="182">
        <f>_xlfn.IFNA(VLOOKUP($A37,'Projects List'!$A36:$J236,10,TRUE),0)</f>
        <v>0</v>
      </c>
      <c r="D37" s="160">
        <f t="shared" si="4"/>
        <v>0</v>
      </c>
      <c r="E37" s="290"/>
      <c r="F37" s="162">
        <f t="shared" si="5"/>
        <v>0</v>
      </c>
      <c r="G37" s="160">
        <f t="shared" si="10"/>
        <v>0</v>
      </c>
      <c r="H37" s="160">
        <f t="shared" si="10"/>
        <v>0</v>
      </c>
      <c r="I37" s="160">
        <f t="shared" si="10"/>
        <v>0</v>
      </c>
      <c r="J37" s="160">
        <f t="shared" si="10"/>
        <v>0</v>
      </c>
      <c r="K37" s="160">
        <f t="shared" si="10"/>
        <v>0</v>
      </c>
      <c r="L37" s="160">
        <f t="shared" si="10"/>
        <v>0</v>
      </c>
      <c r="M37" s="160">
        <f t="shared" si="10"/>
        <v>0</v>
      </c>
      <c r="N37" s="160">
        <f t="shared" si="10"/>
        <v>0</v>
      </c>
      <c r="O37" s="160">
        <f t="shared" si="10"/>
        <v>0</v>
      </c>
      <c r="P37" s="160">
        <f t="shared" si="10"/>
        <v>0</v>
      </c>
      <c r="Q37" s="160">
        <f t="shared" si="10"/>
        <v>0</v>
      </c>
      <c r="R37" s="160">
        <f t="shared" si="10"/>
        <v>0</v>
      </c>
      <c r="S37" s="160">
        <f t="shared" si="10"/>
        <v>0</v>
      </c>
      <c r="T37" s="160">
        <f t="shared" si="10"/>
        <v>0</v>
      </c>
      <c r="U37" s="160">
        <f t="shared" si="10"/>
        <v>0</v>
      </c>
      <c r="V37" s="160">
        <f t="shared" si="10"/>
        <v>0</v>
      </c>
      <c r="W37" s="160">
        <f t="shared" si="10"/>
        <v>0</v>
      </c>
      <c r="X37" s="160">
        <f t="shared" si="9"/>
        <v>0</v>
      </c>
      <c r="Y37" s="160">
        <f t="shared" si="9"/>
        <v>0</v>
      </c>
      <c r="Z37" s="160">
        <f t="shared" si="9"/>
        <v>0</v>
      </c>
      <c r="AA37" s="160">
        <f t="shared" si="9"/>
        <v>0</v>
      </c>
      <c r="AB37" s="160">
        <f t="shared" si="9"/>
        <v>0</v>
      </c>
      <c r="AC37" s="160">
        <f t="shared" si="9"/>
        <v>0</v>
      </c>
      <c r="AD37" s="160">
        <f t="shared" si="9"/>
        <v>0</v>
      </c>
      <c r="AE37" s="160">
        <f t="shared" si="9"/>
        <v>0</v>
      </c>
      <c r="AF37" s="160">
        <f t="shared" si="9"/>
        <v>0</v>
      </c>
      <c r="AG37" s="160">
        <f t="shared" si="9"/>
        <v>0</v>
      </c>
      <c r="AH37" s="160">
        <f t="shared" si="9"/>
        <v>0</v>
      </c>
      <c r="AI37" s="160">
        <f t="shared" si="9"/>
        <v>0</v>
      </c>
      <c r="AJ37" s="160">
        <f t="shared" si="9"/>
        <v>0</v>
      </c>
      <c r="AK37" s="160">
        <f t="shared" si="9"/>
        <v>0</v>
      </c>
      <c r="AL37" s="160">
        <f t="shared" si="9"/>
        <v>0</v>
      </c>
      <c r="AM37" s="160">
        <f t="shared" si="9"/>
        <v>0</v>
      </c>
      <c r="AN37" s="160">
        <f t="shared" si="9"/>
        <v>0</v>
      </c>
      <c r="AO37" s="160">
        <f t="shared" si="9"/>
        <v>0</v>
      </c>
      <c r="AP37" s="160">
        <f t="shared" si="9"/>
        <v>0</v>
      </c>
      <c r="AQ37" s="160">
        <f t="shared" si="9"/>
        <v>0</v>
      </c>
      <c r="AR37" s="160">
        <f t="shared" si="9"/>
        <v>0</v>
      </c>
      <c r="AS37" s="160">
        <f t="shared" si="6"/>
        <v>0</v>
      </c>
      <c r="AT37" s="160">
        <f t="shared" si="6"/>
        <v>0</v>
      </c>
      <c r="AU37" s="160">
        <f t="shared" si="6"/>
        <v>0</v>
      </c>
      <c r="AV37" s="160">
        <f t="shared" si="6"/>
        <v>0</v>
      </c>
      <c r="AW37" s="160">
        <f t="shared" si="6"/>
        <v>0</v>
      </c>
      <c r="AX37" s="160">
        <f t="shared" si="6"/>
        <v>0</v>
      </c>
      <c r="AY37" s="160">
        <f t="shared" si="6"/>
        <v>0</v>
      </c>
      <c r="AZ37" s="160">
        <f t="shared" si="6"/>
        <v>0</v>
      </c>
      <c r="BA37" s="161">
        <f t="shared" si="6"/>
        <v>0</v>
      </c>
    </row>
    <row r="38" spans="1:53" x14ac:dyDescent="0.2">
      <c r="A38" s="162">
        <f>'Projects List'!A37</f>
        <v>0</v>
      </c>
      <c r="B38" s="182">
        <f>_xlfn.IFNA(VLOOKUP($A38,'Projects List'!$A37:$J237,9,TRUE),0)</f>
        <v>0</v>
      </c>
      <c r="C38" s="182">
        <f>_xlfn.IFNA(VLOOKUP($A38,'Projects List'!$A37:$J237,10,TRUE),0)</f>
        <v>0</v>
      </c>
      <c r="D38" s="160">
        <f t="shared" si="4"/>
        <v>0</v>
      </c>
      <c r="E38" s="290"/>
      <c r="F38" s="162">
        <f t="shared" si="5"/>
        <v>0</v>
      </c>
      <c r="G38" s="160">
        <f t="shared" si="10"/>
        <v>0</v>
      </c>
      <c r="H38" s="160">
        <f t="shared" si="10"/>
        <v>0</v>
      </c>
      <c r="I38" s="160">
        <f t="shared" si="10"/>
        <v>0</v>
      </c>
      <c r="J38" s="160">
        <f t="shared" si="10"/>
        <v>0</v>
      </c>
      <c r="K38" s="160">
        <f t="shared" si="10"/>
        <v>0</v>
      </c>
      <c r="L38" s="160">
        <f t="shared" si="10"/>
        <v>0</v>
      </c>
      <c r="M38" s="160">
        <f t="shared" si="10"/>
        <v>0</v>
      </c>
      <c r="N38" s="160">
        <f t="shared" si="10"/>
        <v>0</v>
      </c>
      <c r="O38" s="160">
        <f t="shared" si="10"/>
        <v>0</v>
      </c>
      <c r="P38" s="160">
        <f t="shared" si="10"/>
        <v>0</v>
      </c>
      <c r="Q38" s="160">
        <f t="shared" si="10"/>
        <v>0</v>
      </c>
      <c r="R38" s="160">
        <f t="shared" si="10"/>
        <v>0</v>
      </c>
      <c r="S38" s="160">
        <f t="shared" si="10"/>
        <v>0</v>
      </c>
      <c r="T38" s="160">
        <f t="shared" si="10"/>
        <v>0</v>
      </c>
      <c r="U38" s="160">
        <f t="shared" si="10"/>
        <v>0</v>
      </c>
      <c r="V38" s="160">
        <f t="shared" si="10"/>
        <v>0</v>
      </c>
      <c r="W38" s="160">
        <f t="shared" si="10"/>
        <v>0</v>
      </c>
      <c r="X38" s="160">
        <f t="shared" si="9"/>
        <v>0</v>
      </c>
      <c r="Y38" s="160">
        <f t="shared" si="9"/>
        <v>0</v>
      </c>
      <c r="Z38" s="160">
        <f t="shared" si="9"/>
        <v>0</v>
      </c>
      <c r="AA38" s="160">
        <f t="shared" si="9"/>
        <v>0</v>
      </c>
      <c r="AB38" s="160">
        <f t="shared" si="9"/>
        <v>0</v>
      </c>
      <c r="AC38" s="160">
        <f t="shared" si="9"/>
        <v>0</v>
      </c>
      <c r="AD38" s="160">
        <f t="shared" si="9"/>
        <v>0</v>
      </c>
      <c r="AE38" s="160">
        <f t="shared" si="9"/>
        <v>0</v>
      </c>
      <c r="AF38" s="160">
        <f t="shared" si="9"/>
        <v>0</v>
      </c>
      <c r="AG38" s="160">
        <f t="shared" si="9"/>
        <v>0</v>
      </c>
      <c r="AH38" s="160">
        <f t="shared" si="9"/>
        <v>0</v>
      </c>
      <c r="AI38" s="160">
        <f t="shared" si="9"/>
        <v>0</v>
      </c>
      <c r="AJ38" s="160">
        <f t="shared" si="9"/>
        <v>0</v>
      </c>
      <c r="AK38" s="160">
        <f t="shared" si="9"/>
        <v>0</v>
      </c>
      <c r="AL38" s="160">
        <f t="shared" si="9"/>
        <v>0</v>
      </c>
      <c r="AM38" s="160">
        <f t="shared" si="9"/>
        <v>0</v>
      </c>
      <c r="AN38" s="160">
        <f t="shared" si="9"/>
        <v>0</v>
      </c>
      <c r="AO38" s="160">
        <f t="shared" si="9"/>
        <v>0</v>
      </c>
      <c r="AP38" s="160">
        <f t="shared" si="9"/>
        <v>0</v>
      </c>
      <c r="AQ38" s="160">
        <f t="shared" si="9"/>
        <v>0</v>
      </c>
      <c r="AR38" s="160">
        <f t="shared" si="9"/>
        <v>0</v>
      </c>
      <c r="AS38" s="160">
        <f t="shared" si="6"/>
        <v>0</v>
      </c>
      <c r="AT38" s="160">
        <f t="shared" si="6"/>
        <v>0</v>
      </c>
      <c r="AU38" s="160">
        <f t="shared" si="6"/>
        <v>0</v>
      </c>
      <c r="AV38" s="160">
        <f t="shared" si="6"/>
        <v>0</v>
      </c>
      <c r="AW38" s="160">
        <f t="shared" si="6"/>
        <v>0</v>
      </c>
      <c r="AX38" s="160">
        <f t="shared" si="6"/>
        <v>0</v>
      </c>
      <c r="AY38" s="160">
        <f t="shared" si="6"/>
        <v>0</v>
      </c>
      <c r="AZ38" s="160">
        <f t="shared" si="6"/>
        <v>0</v>
      </c>
      <c r="BA38" s="161">
        <f t="shared" si="6"/>
        <v>0</v>
      </c>
    </row>
    <row r="39" spans="1:53" x14ac:dyDescent="0.2">
      <c r="A39" s="162">
        <f>'Projects List'!A38</f>
        <v>0</v>
      </c>
      <c r="B39" s="182">
        <f>_xlfn.IFNA(VLOOKUP($A39,'Projects List'!$A38:$J238,9,TRUE),0)</f>
        <v>0</v>
      </c>
      <c r="C39" s="182">
        <f>_xlfn.IFNA(VLOOKUP($A39,'Projects List'!$A38:$J238,10,TRUE),0)</f>
        <v>0</v>
      </c>
      <c r="D39" s="160">
        <f t="shared" si="4"/>
        <v>0</v>
      </c>
      <c r="E39" s="290"/>
      <c r="F39" s="162">
        <f t="shared" si="5"/>
        <v>0</v>
      </c>
      <c r="G39" s="160">
        <f t="shared" si="10"/>
        <v>0</v>
      </c>
      <c r="H39" s="160">
        <f t="shared" si="10"/>
        <v>0</v>
      </c>
      <c r="I39" s="160">
        <f t="shared" si="10"/>
        <v>0</v>
      </c>
      <c r="J39" s="160">
        <f t="shared" si="10"/>
        <v>0</v>
      </c>
      <c r="K39" s="160">
        <f t="shared" si="10"/>
        <v>0</v>
      </c>
      <c r="L39" s="160">
        <f t="shared" si="10"/>
        <v>0</v>
      </c>
      <c r="M39" s="160">
        <f t="shared" si="10"/>
        <v>0</v>
      </c>
      <c r="N39" s="160">
        <f t="shared" si="10"/>
        <v>0</v>
      </c>
      <c r="O39" s="160">
        <f t="shared" si="10"/>
        <v>0</v>
      </c>
      <c r="P39" s="160">
        <f t="shared" si="10"/>
        <v>0</v>
      </c>
      <c r="Q39" s="160">
        <f t="shared" si="10"/>
        <v>0</v>
      </c>
      <c r="R39" s="160">
        <f t="shared" si="10"/>
        <v>0</v>
      </c>
      <c r="S39" s="160">
        <f t="shared" si="10"/>
        <v>0</v>
      </c>
      <c r="T39" s="160">
        <f t="shared" si="10"/>
        <v>0</v>
      </c>
      <c r="U39" s="160">
        <f t="shared" si="10"/>
        <v>0</v>
      </c>
      <c r="V39" s="160">
        <f t="shared" si="10"/>
        <v>0</v>
      </c>
      <c r="W39" s="160">
        <f t="shared" si="10"/>
        <v>0</v>
      </c>
      <c r="X39" s="160">
        <f t="shared" si="9"/>
        <v>0</v>
      </c>
      <c r="Y39" s="160">
        <f t="shared" si="9"/>
        <v>0</v>
      </c>
      <c r="Z39" s="160">
        <f t="shared" si="9"/>
        <v>0</v>
      </c>
      <c r="AA39" s="160">
        <f t="shared" si="9"/>
        <v>0</v>
      </c>
      <c r="AB39" s="160">
        <f t="shared" si="9"/>
        <v>0</v>
      </c>
      <c r="AC39" s="160">
        <f t="shared" si="9"/>
        <v>0</v>
      </c>
      <c r="AD39" s="160">
        <f t="shared" si="9"/>
        <v>0</v>
      </c>
      <c r="AE39" s="160">
        <f t="shared" si="9"/>
        <v>0</v>
      </c>
      <c r="AF39" s="160">
        <f t="shared" si="9"/>
        <v>0</v>
      </c>
      <c r="AG39" s="160">
        <f t="shared" si="9"/>
        <v>0</v>
      </c>
      <c r="AH39" s="160">
        <f t="shared" si="9"/>
        <v>0</v>
      </c>
      <c r="AI39" s="160">
        <f t="shared" si="9"/>
        <v>0</v>
      </c>
      <c r="AJ39" s="160">
        <f t="shared" si="9"/>
        <v>0</v>
      </c>
      <c r="AK39" s="160">
        <f t="shared" si="9"/>
        <v>0</v>
      </c>
      <c r="AL39" s="160">
        <f t="shared" si="9"/>
        <v>0</v>
      </c>
      <c r="AM39" s="160">
        <f t="shared" si="9"/>
        <v>0</v>
      </c>
      <c r="AN39" s="160">
        <f t="shared" si="9"/>
        <v>0</v>
      </c>
      <c r="AO39" s="160">
        <f t="shared" si="9"/>
        <v>0</v>
      </c>
      <c r="AP39" s="160">
        <f t="shared" si="9"/>
        <v>0</v>
      </c>
      <c r="AQ39" s="160">
        <f t="shared" si="9"/>
        <v>0</v>
      </c>
      <c r="AR39" s="160">
        <f t="shared" si="9"/>
        <v>0</v>
      </c>
      <c r="AS39" s="160">
        <f t="shared" si="6"/>
        <v>0</v>
      </c>
      <c r="AT39" s="160">
        <f t="shared" si="6"/>
        <v>0</v>
      </c>
      <c r="AU39" s="160">
        <f t="shared" si="6"/>
        <v>0</v>
      </c>
      <c r="AV39" s="160">
        <f t="shared" si="6"/>
        <v>0</v>
      </c>
      <c r="AW39" s="160">
        <f t="shared" si="6"/>
        <v>0</v>
      </c>
      <c r="AX39" s="160">
        <f t="shared" si="6"/>
        <v>0</v>
      </c>
      <c r="AY39" s="160">
        <f t="shared" si="6"/>
        <v>0</v>
      </c>
      <c r="AZ39" s="160">
        <f t="shared" si="6"/>
        <v>0</v>
      </c>
      <c r="BA39" s="161">
        <f t="shared" si="6"/>
        <v>0</v>
      </c>
    </row>
    <row r="40" spans="1:53" x14ac:dyDescent="0.2">
      <c r="A40" s="162">
        <f>'Projects List'!A39</f>
        <v>0</v>
      </c>
      <c r="B40" s="182">
        <f>_xlfn.IFNA(VLOOKUP($A40,'Projects List'!$A39:$J239,9,TRUE),0)</f>
        <v>0</v>
      </c>
      <c r="C40" s="182">
        <f>_xlfn.IFNA(VLOOKUP($A40,'Projects List'!$A39:$J239,10,TRUE),0)</f>
        <v>0</v>
      </c>
      <c r="D40" s="160">
        <f t="shared" si="4"/>
        <v>0</v>
      </c>
      <c r="E40" s="290"/>
      <c r="F40" s="162">
        <f t="shared" si="5"/>
        <v>0</v>
      </c>
      <c r="G40" s="160">
        <f t="shared" si="10"/>
        <v>0</v>
      </c>
      <c r="H40" s="160">
        <f t="shared" si="10"/>
        <v>0</v>
      </c>
      <c r="I40" s="160">
        <f t="shared" si="10"/>
        <v>0</v>
      </c>
      <c r="J40" s="160">
        <f t="shared" si="10"/>
        <v>0</v>
      </c>
      <c r="K40" s="160">
        <f t="shared" si="10"/>
        <v>0</v>
      </c>
      <c r="L40" s="160">
        <f t="shared" si="10"/>
        <v>0</v>
      </c>
      <c r="M40" s="160">
        <f t="shared" si="10"/>
        <v>0</v>
      </c>
      <c r="N40" s="160">
        <f t="shared" si="10"/>
        <v>0</v>
      </c>
      <c r="O40" s="160">
        <f t="shared" si="10"/>
        <v>0</v>
      </c>
      <c r="P40" s="160">
        <f t="shared" si="10"/>
        <v>0</v>
      </c>
      <c r="Q40" s="160">
        <f t="shared" si="10"/>
        <v>0</v>
      </c>
      <c r="R40" s="160">
        <f t="shared" si="10"/>
        <v>0</v>
      </c>
      <c r="S40" s="160">
        <f t="shared" si="10"/>
        <v>0</v>
      </c>
      <c r="T40" s="160">
        <f t="shared" si="10"/>
        <v>0</v>
      </c>
      <c r="U40" s="160">
        <f t="shared" si="10"/>
        <v>0</v>
      </c>
      <c r="V40" s="160">
        <f t="shared" si="10"/>
        <v>0</v>
      </c>
      <c r="W40" s="160">
        <f t="shared" si="10"/>
        <v>0</v>
      </c>
      <c r="X40" s="160">
        <f t="shared" si="9"/>
        <v>0</v>
      </c>
      <c r="Y40" s="160">
        <f t="shared" si="9"/>
        <v>0</v>
      </c>
      <c r="Z40" s="160">
        <f t="shared" si="9"/>
        <v>0</v>
      </c>
      <c r="AA40" s="160">
        <f t="shared" si="9"/>
        <v>0</v>
      </c>
      <c r="AB40" s="160">
        <f t="shared" si="9"/>
        <v>0</v>
      </c>
      <c r="AC40" s="160">
        <f t="shared" si="9"/>
        <v>0</v>
      </c>
      <c r="AD40" s="160">
        <f t="shared" si="9"/>
        <v>0</v>
      </c>
      <c r="AE40" s="160">
        <f t="shared" si="9"/>
        <v>0</v>
      </c>
      <c r="AF40" s="160">
        <f t="shared" si="9"/>
        <v>0</v>
      </c>
      <c r="AG40" s="160">
        <f t="shared" si="9"/>
        <v>0</v>
      </c>
      <c r="AH40" s="160">
        <f t="shared" si="9"/>
        <v>0</v>
      </c>
      <c r="AI40" s="160">
        <f t="shared" si="9"/>
        <v>0</v>
      </c>
      <c r="AJ40" s="160">
        <f t="shared" si="9"/>
        <v>0</v>
      </c>
      <c r="AK40" s="160">
        <f t="shared" si="9"/>
        <v>0</v>
      </c>
      <c r="AL40" s="160">
        <f t="shared" si="9"/>
        <v>0</v>
      </c>
      <c r="AM40" s="160">
        <f t="shared" si="9"/>
        <v>0</v>
      </c>
      <c r="AN40" s="160">
        <f t="shared" si="9"/>
        <v>0</v>
      </c>
      <c r="AO40" s="160">
        <f t="shared" si="9"/>
        <v>0</v>
      </c>
      <c r="AP40" s="160">
        <f t="shared" si="9"/>
        <v>0</v>
      </c>
      <c r="AQ40" s="160">
        <f t="shared" si="9"/>
        <v>0</v>
      </c>
      <c r="AR40" s="160">
        <f t="shared" si="9"/>
        <v>0</v>
      </c>
      <c r="AS40" s="160">
        <f t="shared" si="6"/>
        <v>0</v>
      </c>
      <c r="AT40" s="160">
        <f t="shared" si="6"/>
        <v>0</v>
      </c>
      <c r="AU40" s="160">
        <f t="shared" si="6"/>
        <v>0</v>
      </c>
      <c r="AV40" s="160">
        <f t="shared" si="6"/>
        <v>0</v>
      </c>
      <c r="AW40" s="160">
        <f t="shared" si="6"/>
        <v>0</v>
      </c>
      <c r="AX40" s="160">
        <f t="shared" si="6"/>
        <v>0</v>
      </c>
      <c r="AY40" s="160">
        <f t="shared" si="6"/>
        <v>0</v>
      </c>
      <c r="AZ40" s="160">
        <f t="shared" si="6"/>
        <v>0</v>
      </c>
      <c r="BA40" s="161">
        <f t="shared" si="6"/>
        <v>0</v>
      </c>
    </row>
    <row r="41" spans="1:53" x14ac:dyDescent="0.2">
      <c r="A41" s="162">
        <f>'Projects List'!A40</f>
        <v>0</v>
      </c>
      <c r="B41" s="182">
        <f>_xlfn.IFNA(VLOOKUP($A41,'Projects List'!$A40:$J240,9,TRUE),0)</f>
        <v>0</v>
      </c>
      <c r="C41" s="182">
        <f>_xlfn.IFNA(VLOOKUP($A41,'Projects List'!$A40:$J240,10,TRUE),0)</f>
        <v>0</v>
      </c>
      <c r="D41" s="160">
        <f t="shared" si="4"/>
        <v>0</v>
      </c>
      <c r="E41" s="290"/>
      <c r="F41" s="162">
        <f t="shared" si="5"/>
        <v>0</v>
      </c>
      <c r="G41" s="160">
        <f t="shared" si="10"/>
        <v>0</v>
      </c>
      <c r="H41" s="160">
        <f t="shared" si="10"/>
        <v>0</v>
      </c>
      <c r="I41" s="160">
        <f t="shared" si="10"/>
        <v>0</v>
      </c>
      <c r="J41" s="160">
        <f t="shared" si="10"/>
        <v>0</v>
      </c>
      <c r="K41" s="160">
        <f t="shared" si="10"/>
        <v>0</v>
      </c>
      <c r="L41" s="160">
        <f t="shared" si="10"/>
        <v>0</v>
      </c>
      <c r="M41" s="160">
        <f t="shared" si="10"/>
        <v>0</v>
      </c>
      <c r="N41" s="160">
        <f t="shared" si="10"/>
        <v>0</v>
      </c>
      <c r="O41" s="160">
        <f t="shared" si="10"/>
        <v>0</v>
      </c>
      <c r="P41" s="160">
        <f t="shared" si="10"/>
        <v>0</v>
      </c>
      <c r="Q41" s="160">
        <f t="shared" si="10"/>
        <v>0</v>
      </c>
      <c r="R41" s="160">
        <f t="shared" si="10"/>
        <v>0</v>
      </c>
      <c r="S41" s="160">
        <f t="shared" si="10"/>
        <v>0</v>
      </c>
      <c r="T41" s="160">
        <f t="shared" si="10"/>
        <v>0</v>
      </c>
      <c r="U41" s="160">
        <f t="shared" si="10"/>
        <v>0</v>
      </c>
      <c r="V41" s="160">
        <f t="shared" si="10"/>
        <v>0</v>
      </c>
      <c r="W41" s="160">
        <f t="shared" si="10"/>
        <v>0</v>
      </c>
      <c r="X41" s="160">
        <f t="shared" si="9"/>
        <v>0</v>
      </c>
      <c r="Y41" s="160">
        <f t="shared" si="9"/>
        <v>0</v>
      </c>
      <c r="Z41" s="160">
        <f t="shared" si="9"/>
        <v>0</v>
      </c>
      <c r="AA41" s="160">
        <f t="shared" si="9"/>
        <v>0</v>
      </c>
      <c r="AB41" s="160">
        <f t="shared" si="9"/>
        <v>0</v>
      </c>
      <c r="AC41" s="160">
        <f t="shared" si="9"/>
        <v>0</v>
      </c>
      <c r="AD41" s="160">
        <f t="shared" si="9"/>
        <v>0</v>
      </c>
      <c r="AE41" s="160">
        <f t="shared" si="9"/>
        <v>0</v>
      </c>
      <c r="AF41" s="160">
        <f t="shared" si="9"/>
        <v>0</v>
      </c>
      <c r="AG41" s="160">
        <f t="shared" si="9"/>
        <v>0</v>
      </c>
      <c r="AH41" s="160">
        <f t="shared" si="9"/>
        <v>0</v>
      </c>
      <c r="AI41" s="160">
        <f t="shared" si="9"/>
        <v>0</v>
      </c>
      <c r="AJ41" s="160">
        <f t="shared" si="9"/>
        <v>0</v>
      </c>
      <c r="AK41" s="160">
        <f t="shared" si="9"/>
        <v>0</v>
      </c>
      <c r="AL41" s="160">
        <f t="shared" si="9"/>
        <v>0</v>
      </c>
      <c r="AM41" s="160">
        <f t="shared" si="9"/>
        <v>0</v>
      </c>
      <c r="AN41" s="160">
        <f t="shared" si="9"/>
        <v>0</v>
      </c>
      <c r="AO41" s="160">
        <f t="shared" si="9"/>
        <v>0</v>
      </c>
      <c r="AP41" s="160">
        <f t="shared" si="9"/>
        <v>0</v>
      </c>
      <c r="AQ41" s="160">
        <f t="shared" si="9"/>
        <v>0</v>
      </c>
      <c r="AR41" s="160">
        <f t="shared" si="9"/>
        <v>0</v>
      </c>
      <c r="AS41" s="160">
        <f t="shared" si="6"/>
        <v>0</v>
      </c>
      <c r="AT41" s="160">
        <f t="shared" si="6"/>
        <v>0</v>
      </c>
      <c r="AU41" s="160">
        <f t="shared" si="6"/>
        <v>0</v>
      </c>
      <c r="AV41" s="160">
        <f t="shared" si="6"/>
        <v>0</v>
      </c>
      <c r="AW41" s="160">
        <f t="shared" si="6"/>
        <v>0</v>
      </c>
      <c r="AX41" s="160">
        <f t="shared" si="6"/>
        <v>0</v>
      </c>
      <c r="AY41" s="160">
        <f t="shared" si="6"/>
        <v>0</v>
      </c>
      <c r="AZ41" s="160">
        <f t="shared" si="6"/>
        <v>0</v>
      </c>
      <c r="BA41" s="161">
        <f t="shared" si="6"/>
        <v>0</v>
      </c>
    </row>
    <row r="42" spans="1:53" x14ac:dyDescent="0.2">
      <c r="A42" s="162">
        <f>'Projects List'!A41</f>
        <v>0</v>
      </c>
      <c r="B42" s="182">
        <f>_xlfn.IFNA(VLOOKUP($A42,'Projects List'!$A41:$J241,9,TRUE),0)</f>
        <v>0</v>
      </c>
      <c r="C42" s="182">
        <f>_xlfn.IFNA(VLOOKUP($A42,'Projects List'!$A41:$J241,10,TRUE),0)</f>
        <v>0</v>
      </c>
      <c r="D42" s="160">
        <f t="shared" si="4"/>
        <v>0</v>
      </c>
      <c r="E42" s="290"/>
      <c r="F42" s="162">
        <f t="shared" si="5"/>
        <v>0</v>
      </c>
      <c r="G42" s="160">
        <f t="shared" si="10"/>
        <v>0</v>
      </c>
      <c r="H42" s="160">
        <f t="shared" si="10"/>
        <v>0</v>
      </c>
      <c r="I42" s="160">
        <f t="shared" si="10"/>
        <v>0</v>
      </c>
      <c r="J42" s="160">
        <f t="shared" si="10"/>
        <v>0</v>
      </c>
      <c r="K42" s="160">
        <f t="shared" si="10"/>
        <v>0</v>
      </c>
      <c r="L42" s="160">
        <f t="shared" si="10"/>
        <v>0</v>
      </c>
      <c r="M42" s="160">
        <f t="shared" si="10"/>
        <v>0</v>
      </c>
      <c r="N42" s="160">
        <f t="shared" si="10"/>
        <v>0</v>
      </c>
      <c r="O42" s="160">
        <f t="shared" si="10"/>
        <v>0</v>
      </c>
      <c r="P42" s="160">
        <f t="shared" si="10"/>
        <v>0</v>
      </c>
      <c r="Q42" s="160">
        <f t="shared" si="10"/>
        <v>0</v>
      </c>
      <c r="R42" s="160">
        <f t="shared" si="10"/>
        <v>0</v>
      </c>
      <c r="S42" s="160">
        <f t="shared" si="10"/>
        <v>0</v>
      </c>
      <c r="T42" s="160">
        <f t="shared" si="10"/>
        <v>0</v>
      </c>
      <c r="U42" s="160">
        <f t="shared" si="10"/>
        <v>0</v>
      </c>
      <c r="V42" s="160">
        <f t="shared" si="10"/>
        <v>0</v>
      </c>
      <c r="W42" s="160">
        <f t="shared" si="10"/>
        <v>0</v>
      </c>
      <c r="X42" s="160">
        <f t="shared" si="9"/>
        <v>0</v>
      </c>
      <c r="Y42" s="160">
        <f t="shared" si="9"/>
        <v>0</v>
      </c>
      <c r="Z42" s="160">
        <f t="shared" si="9"/>
        <v>0</v>
      </c>
      <c r="AA42" s="160">
        <f t="shared" si="9"/>
        <v>0</v>
      </c>
      <c r="AB42" s="160">
        <f t="shared" si="9"/>
        <v>0</v>
      </c>
      <c r="AC42" s="160">
        <f t="shared" si="9"/>
        <v>0</v>
      </c>
      <c r="AD42" s="160">
        <f t="shared" si="9"/>
        <v>0</v>
      </c>
      <c r="AE42" s="160">
        <f t="shared" si="9"/>
        <v>0</v>
      </c>
      <c r="AF42" s="160">
        <f t="shared" si="9"/>
        <v>0</v>
      </c>
      <c r="AG42" s="160">
        <f t="shared" ref="X42:AR54" si="11">IF(OR($B42=0,$C42=0),0,IF(AND(DATE(YEAR($B42),MONTH($B42),1)&lt;=DATE(YEAR(AG$1),MONTH(AG$1),1),DATE(YEAR(EDATE($C42,1)),MONTH(EDATE($C42,1)),1)-1&gt;=DATE(YEAR(EDATE(AG$1,1)),MONTH(EDATE(AG$1,1)),1)-1),1,0))</f>
        <v>0</v>
      </c>
      <c r="AH42" s="160">
        <f t="shared" si="11"/>
        <v>0</v>
      </c>
      <c r="AI42" s="160">
        <f t="shared" si="11"/>
        <v>0</v>
      </c>
      <c r="AJ42" s="160">
        <f t="shared" si="11"/>
        <v>0</v>
      </c>
      <c r="AK42" s="160">
        <f t="shared" si="11"/>
        <v>0</v>
      </c>
      <c r="AL42" s="160">
        <f t="shared" si="11"/>
        <v>0</v>
      </c>
      <c r="AM42" s="160">
        <f t="shared" si="11"/>
        <v>0</v>
      </c>
      <c r="AN42" s="160">
        <f t="shared" si="11"/>
        <v>0</v>
      </c>
      <c r="AO42" s="160">
        <f t="shared" si="11"/>
        <v>0</v>
      </c>
      <c r="AP42" s="160">
        <f t="shared" si="11"/>
        <v>0</v>
      </c>
      <c r="AQ42" s="160">
        <f t="shared" si="11"/>
        <v>0</v>
      </c>
      <c r="AR42" s="160">
        <f t="shared" si="11"/>
        <v>0</v>
      </c>
      <c r="AS42" s="160">
        <f t="shared" si="6"/>
        <v>0</v>
      </c>
      <c r="AT42" s="160">
        <f t="shared" si="6"/>
        <v>0</v>
      </c>
      <c r="AU42" s="160">
        <f t="shared" si="6"/>
        <v>0</v>
      </c>
      <c r="AV42" s="160">
        <f t="shared" si="6"/>
        <v>0</v>
      </c>
      <c r="AW42" s="160">
        <f t="shared" si="6"/>
        <v>0</v>
      </c>
      <c r="AX42" s="160">
        <f t="shared" si="6"/>
        <v>0</v>
      </c>
      <c r="AY42" s="160">
        <f t="shared" si="6"/>
        <v>0</v>
      </c>
      <c r="AZ42" s="160">
        <f t="shared" si="6"/>
        <v>0</v>
      </c>
      <c r="BA42" s="161">
        <f t="shared" si="6"/>
        <v>0</v>
      </c>
    </row>
    <row r="43" spans="1:53" x14ac:dyDescent="0.2">
      <c r="A43" s="162">
        <f>'Projects List'!A42</f>
        <v>0</v>
      </c>
      <c r="B43" s="182">
        <f>_xlfn.IFNA(VLOOKUP($A43,'Projects List'!$A42:$J242,9,TRUE),0)</f>
        <v>0</v>
      </c>
      <c r="C43" s="182">
        <f>_xlfn.IFNA(VLOOKUP($A43,'Projects List'!$A42:$J242,10,TRUE),0)</f>
        <v>0</v>
      </c>
      <c r="D43" s="160">
        <f t="shared" si="4"/>
        <v>0</v>
      </c>
      <c r="E43" s="290"/>
      <c r="F43" s="162">
        <f t="shared" si="5"/>
        <v>0</v>
      </c>
      <c r="G43" s="160">
        <f t="shared" si="10"/>
        <v>0</v>
      </c>
      <c r="H43" s="160">
        <f t="shared" si="10"/>
        <v>0</v>
      </c>
      <c r="I43" s="160">
        <f t="shared" si="10"/>
        <v>0</v>
      </c>
      <c r="J43" s="160">
        <f t="shared" si="10"/>
        <v>0</v>
      </c>
      <c r="K43" s="160">
        <f t="shared" si="10"/>
        <v>0</v>
      </c>
      <c r="L43" s="160">
        <f t="shared" si="10"/>
        <v>0</v>
      </c>
      <c r="M43" s="160">
        <f t="shared" si="10"/>
        <v>0</v>
      </c>
      <c r="N43" s="160">
        <f t="shared" si="10"/>
        <v>0</v>
      </c>
      <c r="O43" s="160">
        <f t="shared" si="10"/>
        <v>0</v>
      </c>
      <c r="P43" s="160">
        <f t="shared" si="10"/>
        <v>0</v>
      </c>
      <c r="Q43" s="160">
        <f t="shared" si="10"/>
        <v>0</v>
      </c>
      <c r="R43" s="160">
        <f t="shared" si="10"/>
        <v>0</v>
      </c>
      <c r="S43" s="160">
        <f t="shared" si="10"/>
        <v>0</v>
      </c>
      <c r="T43" s="160">
        <f t="shared" si="10"/>
        <v>0</v>
      </c>
      <c r="U43" s="160">
        <f t="shared" si="10"/>
        <v>0</v>
      </c>
      <c r="V43" s="160">
        <f t="shared" si="10"/>
        <v>0</v>
      </c>
      <c r="W43" s="160">
        <f t="shared" si="10"/>
        <v>0</v>
      </c>
      <c r="X43" s="160">
        <f t="shared" si="11"/>
        <v>0</v>
      </c>
      <c r="Y43" s="160">
        <f t="shared" si="11"/>
        <v>0</v>
      </c>
      <c r="Z43" s="160">
        <f t="shared" si="11"/>
        <v>0</v>
      </c>
      <c r="AA43" s="160">
        <f t="shared" si="11"/>
        <v>0</v>
      </c>
      <c r="AB43" s="160">
        <f t="shared" si="11"/>
        <v>0</v>
      </c>
      <c r="AC43" s="160">
        <f t="shared" si="11"/>
        <v>0</v>
      </c>
      <c r="AD43" s="160">
        <f t="shared" si="11"/>
        <v>0</v>
      </c>
      <c r="AE43" s="160">
        <f t="shared" si="11"/>
        <v>0</v>
      </c>
      <c r="AF43" s="160">
        <f t="shared" si="11"/>
        <v>0</v>
      </c>
      <c r="AG43" s="160">
        <f t="shared" si="11"/>
        <v>0</v>
      </c>
      <c r="AH43" s="160">
        <f t="shared" si="11"/>
        <v>0</v>
      </c>
      <c r="AI43" s="160">
        <f t="shared" si="11"/>
        <v>0</v>
      </c>
      <c r="AJ43" s="160">
        <f t="shared" si="11"/>
        <v>0</v>
      </c>
      <c r="AK43" s="160">
        <f t="shared" si="11"/>
        <v>0</v>
      </c>
      <c r="AL43" s="160">
        <f t="shared" si="11"/>
        <v>0</v>
      </c>
      <c r="AM43" s="160">
        <f t="shared" si="11"/>
        <v>0</v>
      </c>
      <c r="AN43" s="160">
        <f t="shared" si="11"/>
        <v>0</v>
      </c>
      <c r="AO43" s="160">
        <f t="shared" si="11"/>
        <v>0</v>
      </c>
      <c r="AP43" s="160">
        <f t="shared" si="11"/>
        <v>0</v>
      </c>
      <c r="AQ43" s="160">
        <f t="shared" si="11"/>
        <v>0</v>
      </c>
      <c r="AR43" s="160">
        <f t="shared" si="11"/>
        <v>0</v>
      </c>
      <c r="AS43" s="160">
        <f t="shared" si="6"/>
        <v>0</v>
      </c>
      <c r="AT43" s="160">
        <f t="shared" si="6"/>
        <v>0</v>
      </c>
      <c r="AU43" s="160">
        <f t="shared" si="6"/>
        <v>0</v>
      </c>
      <c r="AV43" s="160">
        <f t="shared" si="6"/>
        <v>0</v>
      </c>
      <c r="AW43" s="160">
        <f t="shared" si="6"/>
        <v>0</v>
      </c>
      <c r="AX43" s="160">
        <f t="shared" si="6"/>
        <v>0</v>
      </c>
      <c r="AY43" s="160">
        <f t="shared" si="6"/>
        <v>0</v>
      </c>
      <c r="AZ43" s="160">
        <f t="shared" si="6"/>
        <v>0</v>
      </c>
      <c r="BA43" s="161">
        <f t="shared" si="6"/>
        <v>0</v>
      </c>
    </row>
    <row r="44" spans="1:53" x14ac:dyDescent="0.2">
      <c r="A44" s="162">
        <f>'Projects List'!A43</f>
        <v>0</v>
      </c>
      <c r="B44" s="182">
        <f>_xlfn.IFNA(VLOOKUP($A44,'Projects List'!$A43:$J243,9,TRUE),0)</f>
        <v>0</v>
      </c>
      <c r="C44" s="182">
        <f>_xlfn.IFNA(VLOOKUP($A44,'Projects List'!$A43:$J243,10,TRUE),0)</f>
        <v>0</v>
      </c>
      <c r="D44" s="160">
        <f t="shared" si="4"/>
        <v>0</v>
      </c>
      <c r="E44" s="290"/>
      <c r="F44" s="162">
        <f t="shared" si="5"/>
        <v>0</v>
      </c>
      <c r="G44" s="160">
        <f t="shared" si="10"/>
        <v>0</v>
      </c>
      <c r="H44" s="160">
        <f t="shared" si="10"/>
        <v>0</v>
      </c>
      <c r="I44" s="160">
        <f t="shared" si="10"/>
        <v>0</v>
      </c>
      <c r="J44" s="160">
        <f t="shared" si="10"/>
        <v>0</v>
      </c>
      <c r="K44" s="160">
        <f t="shared" si="10"/>
        <v>0</v>
      </c>
      <c r="L44" s="160">
        <f t="shared" si="10"/>
        <v>0</v>
      </c>
      <c r="M44" s="160">
        <f t="shared" si="10"/>
        <v>0</v>
      </c>
      <c r="N44" s="160">
        <f t="shared" si="10"/>
        <v>0</v>
      </c>
      <c r="O44" s="160">
        <f t="shared" si="10"/>
        <v>0</v>
      </c>
      <c r="P44" s="160">
        <f t="shared" si="10"/>
        <v>0</v>
      </c>
      <c r="Q44" s="160">
        <f t="shared" si="10"/>
        <v>0</v>
      </c>
      <c r="R44" s="160">
        <f t="shared" si="10"/>
        <v>0</v>
      </c>
      <c r="S44" s="160">
        <f t="shared" si="10"/>
        <v>0</v>
      </c>
      <c r="T44" s="160">
        <f t="shared" si="10"/>
        <v>0</v>
      </c>
      <c r="U44" s="160">
        <f t="shared" si="10"/>
        <v>0</v>
      </c>
      <c r="V44" s="160">
        <f t="shared" si="10"/>
        <v>0</v>
      </c>
      <c r="W44" s="160">
        <f t="shared" si="10"/>
        <v>0</v>
      </c>
      <c r="X44" s="160">
        <f t="shared" si="11"/>
        <v>0</v>
      </c>
      <c r="Y44" s="160">
        <f t="shared" si="11"/>
        <v>0</v>
      </c>
      <c r="Z44" s="160">
        <f t="shared" si="11"/>
        <v>0</v>
      </c>
      <c r="AA44" s="160">
        <f t="shared" si="11"/>
        <v>0</v>
      </c>
      <c r="AB44" s="160">
        <f t="shared" si="11"/>
        <v>0</v>
      </c>
      <c r="AC44" s="160">
        <f t="shared" si="11"/>
        <v>0</v>
      </c>
      <c r="AD44" s="160">
        <f t="shared" si="11"/>
        <v>0</v>
      </c>
      <c r="AE44" s="160">
        <f t="shared" si="11"/>
        <v>0</v>
      </c>
      <c r="AF44" s="160">
        <f t="shared" si="11"/>
        <v>0</v>
      </c>
      <c r="AG44" s="160">
        <f t="shared" si="11"/>
        <v>0</v>
      </c>
      <c r="AH44" s="160">
        <f t="shared" si="11"/>
        <v>0</v>
      </c>
      <c r="AI44" s="160">
        <f t="shared" si="11"/>
        <v>0</v>
      </c>
      <c r="AJ44" s="160">
        <f t="shared" si="11"/>
        <v>0</v>
      </c>
      <c r="AK44" s="160">
        <f t="shared" si="11"/>
        <v>0</v>
      </c>
      <c r="AL44" s="160">
        <f t="shared" si="11"/>
        <v>0</v>
      </c>
      <c r="AM44" s="160">
        <f t="shared" si="11"/>
        <v>0</v>
      </c>
      <c r="AN44" s="160">
        <f t="shared" si="11"/>
        <v>0</v>
      </c>
      <c r="AO44" s="160">
        <f t="shared" si="11"/>
        <v>0</v>
      </c>
      <c r="AP44" s="160">
        <f t="shared" si="11"/>
        <v>0</v>
      </c>
      <c r="AQ44" s="160">
        <f t="shared" si="11"/>
        <v>0</v>
      </c>
      <c r="AR44" s="160">
        <f t="shared" si="11"/>
        <v>0</v>
      </c>
      <c r="AS44" s="160">
        <f t="shared" si="6"/>
        <v>0</v>
      </c>
      <c r="AT44" s="160">
        <f t="shared" si="6"/>
        <v>0</v>
      </c>
      <c r="AU44" s="160">
        <f t="shared" si="6"/>
        <v>0</v>
      </c>
      <c r="AV44" s="160">
        <f t="shared" si="6"/>
        <v>0</v>
      </c>
      <c r="AW44" s="160">
        <f t="shared" si="6"/>
        <v>0</v>
      </c>
      <c r="AX44" s="160">
        <f t="shared" si="6"/>
        <v>0</v>
      </c>
      <c r="AY44" s="160">
        <f t="shared" si="6"/>
        <v>0</v>
      </c>
      <c r="AZ44" s="160">
        <f t="shared" si="6"/>
        <v>0</v>
      </c>
      <c r="BA44" s="161">
        <f t="shared" si="6"/>
        <v>0</v>
      </c>
    </row>
    <row r="45" spans="1:53" x14ac:dyDescent="0.2">
      <c r="A45" s="162">
        <f>'Projects List'!A44</f>
        <v>0</v>
      </c>
      <c r="B45" s="182">
        <f>_xlfn.IFNA(VLOOKUP($A45,'Projects List'!$A44:$J244,9,TRUE),0)</f>
        <v>0</v>
      </c>
      <c r="C45" s="182">
        <f>_xlfn.IFNA(VLOOKUP($A45,'Projects List'!$A44:$J244,10,TRUE),0)</f>
        <v>0</v>
      </c>
      <c r="D45" s="160">
        <f t="shared" si="4"/>
        <v>0</v>
      </c>
      <c r="E45" s="290"/>
      <c r="F45" s="162">
        <f t="shared" si="5"/>
        <v>0</v>
      </c>
      <c r="G45" s="160">
        <f t="shared" si="10"/>
        <v>0</v>
      </c>
      <c r="H45" s="160">
        <f t="shared" si="10"/>
        <v>0</v>
      </c>
      <c r="I45" s="160">
        <f t="shared" si="10"/>
        <v>0</v>
      </c>
      <c r="J45" s="160">
        <f t="shared" si="10"/>
        <v>0</v>
      </c>
      <c r="K45" s="160">
        <f t="shared" si="10"/>
        <v>0</v>
      </c>
      <c r="L45" s="160">
        <f t="shared" si="10"/>
        <v>0</v>
      </c>
      <c r="M45" s="160">
        <f t="shared" si="10"/>
        <v>0</v>
      </c>
      <c r="N45" s="160">
        <f t="shared" si="10"/>
        <v>0</v>
      </c>
      <c r="O45" s="160">
        <f t="shared" si="10"/>
        <v>0</v>
      </c>
      <c r="P45" s="160">
        <f t="shared" si="10"/>
        <v>0</v>
      </c>
      <c r="Q45" s="160">
        <f t="shared" si="10"/>
        <v>0</v>
      </c>
      <c r="R45" s="160">
        <f t="shared" si="10"/>
        <v>0</v>
      </c>
      <c r="S45" s="160">
        <f t="shared" si="10"/>
        <v>0</v>
      </c>
      <c r="T45" s="160">
        <f t="shared" si="10"/>
        <v>0</v>
      </c>
      <c r="U45" s="160">
        <f t="shared" si="10"/>
        <v>0</v>
      </c>
      <c r="V45" s="160">
        <f t="shared" si="10"/>
        <v>0</v>
      </c>
      <c r="W45" s="160">
        <f t="shared" si="10"/>
        <v>0</v>
      </c>
      <c r="X45" s="160">
        <f t="shared" si="11"/>
        <v>0</v>
      </c>
      <c r="Y45" s="160">
        <f t="shared" si="11"/>
        <v>0</v>
      </c>
      <c r="Z45" s="160">
        <f t="shared" si="11"/>
        <v>0</v>
      </c>
      <c r="AA45" s="160">
        <f t="shared" si="11"/>
        <v>0</v>
      </c>
      <c r="AB45" s="160">
        <f t="shared" si="11"/>
        <v>0</v>
      </c>
      <c r="AC45" s="160">
        <f t="shared" si="11"/>
        <v>0</v>
      </c>
      <c r="AD45" s="160">
        <f t="shared" si="11"/>
        <v>0</v>
      </c>
      <c r="AE45" s="160">
        <f t="shared" si="11"/>
        <v>0</v>
      </c>
      <c r="AF45" s="160">
        <f t="shared" si="11"/>
        <v>0</v>
      </c>
      <c r="AG45" s="160">
        <f t="shared" si="11"/>
        <v>0</v>
      </c>
      <c r="AH45" s="160">
        <f t="shared" si="11"/>
        <v>0</v>
      </c>
      <c r="AI45" s="160">
        <f t="shared" si="11"/>
        <v>0</v>
      </c>
      <c r="AJ45" s="160">
        <f t="shared" si="11"/>
        <v>0</v>
      </c>
      <c r="AK45" s="160">
        <f t="shared" si="11"/>
        <v>0</v>
      </c>
      <c r="AL45" s="160">
        <f t="shared" si="11"/>
        <v>0</v>
      </c>
      <c r="AM45" s="160">
        <f t="shared" si="11"/>
        <v>0</v>
      </c>
      <c r="AN45" s="160">
        <f t="shared" si="11"/>
        <v>0</v>
      </c>
      <c r="AO45" s="160">
        <f t="shared" si="11"/>
        <v>0</v>
      </c>
      <c r="AP45" s="160">
        <f t="shared" si="11"/>
        <v>0</v>
      </c>
      <c r="AQ45" s="160">
        <f t="shared" si="11"/>
        <v>0</v>
      </c>
      <c r="AR45" s="160">
        <f t="shared" si="11"/>
        <v>0</v>
      </c>
      <c r="AS45" s="160">
        <f t="shared" si="6"/>
        <v>0</v>
      </c>
      <c r="AT45" s="160">
        <f t="shared" si="6"/>
        <v>0</v>
      </c>
      <c r="AU45" s="160">
        <f t="shared" si="6"/>
        <v>0</v>
      </c>
      <c r="AV45" s="160">
        <f t="shared" si="6"/>
        <v>0</v>
      </c>
      <c r="AW45" s="160">
        <f t="shared" si="6"/>
        <v>0</v>
      </c>
      <c r="AX45" s="160">
        <f t="shared" si="6"/>
        <v>0</v>
      </c>
      <c r="AY45" s="160">
        <f t="shared" si="6"/>
        <v>0</v>
      </c>
      <c r="AZ45" s="160">
        <f t="shared" si="6"/>
        <v>0</v>
      </c>
      <c r="BA45" s="161">
        <f t="shared" si="6"/>
        <v>0</v>
      </c>
    </row>
    <row r="46" spans="1:53" x14ac:dyDescent="0.2">
      <c r="A46" s="162">
        <f>'Projects List'!A45</f>
        <v>0</v>
      </c>
      <c r="B46" s="182">
        <f>_xlfn.IFNA(VLOOKUP($A46,'Projects List'!$A45:$J245,9,TRUE),0)</f>
        <v>0</v>
      </c>
      <c r="C46" s="182">
        <f>_xlfn.IFNA(VLOOKUP($A46,'Projects List'!$A45:$J245,10,TRUE),0)</f>
        <v>0</v>
      </c>
      <c r="D46" s="160">
        <f t="shared" si="4"/>
        <v>0</v>
      </c>
      <c r="E46" s="290"/>
      <c r="F46" s="162">
        <f t="shared" si="5"/>
        <v>0</v>
      </c>
      <c r="G46" s="160">
        <f t="shared" si="10"/>
        <v>0</v>
      </c>
      <c r="H46" s="160">
        <f t="shared" si="10"/>
        <v>0</v>
      </c>
      <c r="I46" s="160">
        <f t="shared" si="10"/>
        <v>0</v>
      </c>
      <c r="J46" s="160">
        <f t="shared" si="10"/>
        <v>0</v>
      </c>
      <c r="K46" s="160">
        <f t="shared" si="10"/>
        <v>0</v>
      </c>
      <c r="L46" s="160">
        <f t="shared" si="10"/>
        <v>0</v>
      </c>
      <c r="M46" s="160">
        <f t="shared" si="10"/>
        <v>0</v>
      </c>
      <c r="N46" s="160">
        <f t="shared" si="10"/>
        <v>0</v>
      </c>
      <c r="O46" s="160">
        <f t="shared" si="10"/>
        <v>0</v>
      </c>
      <c r="P46" s="160">
        <f t="shared" si="10"/>
        <v>0</v>
      </c>
      <c r="Q46" s="160">
        <f t="shared" si="10"/>
        <v>0</v>
      </c>
      <c r="R46" s="160">
        <f t="shared" si="10"/>
        <v>0</v>
      </c>
      <c r="S46" s="160">
        <f t="shared" si="10"/>
        <v>0</v>
      </c>
      <c r="T46" s="160">
        <f t="shared" si="10"/>
        <v>0</v>
      </c>
      <c r="U46" s="160">
        <f t="shared" si="10"/>
        <v>0</v>
      </c>
      <c r="V46" s="160">
        <f t="shared" si="10"/>
        <v>0</v>
      </c>
      <c r="W46" s="160">
        <f t="shared" si="10"/>
        <v>0</v>
      </c>
      <c r="X46" s="160">
        <f t="shared" si="11"/>
        <v>0</v>
      </c>
      <c r="Y46" s="160">
        <f t="shared" si="11"/>
        <v>0</v>
      </c>
      <c r="Z46" s="160">
        <f t="shared" si="11"/>
        <v>0</v>
      </c>
      <c r="AA46" s="160">
        <f t="shared" si="11"/>
        <v>0</v>
      </c>
      <c r="AB46" s="160">
        <f t="shared" si="11"/>
        <v>0</v>
      </c>
      <c r="AC46" s="160">
        <f t="shared" si="11"/>
        <v>0</v>
      </c>
      <c r="AD46" s="160">
        <f t="shared" si="11"/>
        <v>0</v>
      </c>
      <c r="AE46" s="160">
        <f t="shared" si="11"/>
        <v>0</v>
      </c>
      <c r="AF46" s="160">
        <f t="shared" si="11"/>
        <v>0</v>
      </c>
      <c r="AG46" s="160">
        <f t="shared" si="11"/>
        <v>0</v>
      </c>
      <c r="AH46" s="160">
        <f t="shared" si="11"/>
        <v>0</v>
      </c>
      <c r="AI46" s="160">
        <f t="shared" si="11"/>
        <v>0</v>
      </c>
      <c r="AJ46" s="160">
        <f t="shared" si="11"/>
        <v>0</v>
      </c>
      <c r="AK46" s="160">
        <f t="shared" si="11"/>
        <v>0</v>
      </c>
      <c r="AL46" s="160">
        <f t="shared" si="11"/>
        <v>0</v>
      </c>
      <c r="AM46" s="160">
        <f t="shared" si="11"/>
        <v>0</v>
      </c>
      <c r="AN46" s="160">
        <f t="shared" si="11"/>
        <v>0</v>
      </c>
      <c r="AO46" s="160">
        <f t="shared" si="11"/>
        <v>0</v>
      </c>
      <c r="AP46" s="160">
        <f t="shared" si="11"/>
        <v>0</v>
      </c>
      <c r="AQ46" s="160">
        <f t="shared" si="11"/>
        <v>0</v>
      </c>
      <c r="AR46" s="160">
        <f t="shared" si="11"/>
        <v>0</v>
      </c>
      <c r="AS46" s="160">
        <f t="shared" si="6"/>
        <v>0</v>
      </c>
      <c r="AT46" s="160">
        <f t="shared" si="6"/>
        <v>0</v>
      </c>
      <c r="AU46" s="160">
        <f t="shared" si="6"/>
        <v>0</v>
      </c>
      <c r="AV46" s="160">
        <f t="shared" si="6"/>
        <v>0</v>
      </c>
      <c r="AW46" s="160">
        <f t="shared" si="6"/>
        <v>0</v>
      </c>
      <c r="AX46" s="160">
        <f t="shared" si="6"/>
        <v>0</v>
      </c>
      <c r="AY46" s="160">
        <f t="shared" si="6"/>
        <v>0</v>
      </c>
      <c r="AZ46" s="160">
        <f t="shared" si="6"/>
        <v>0</v>
      </c>
      <c r="BA46" s="161">
        <f t="shared" si="6"/>
        <v>0</v>
      </c>
    </row>
    <row r="47" spans="1:53" x14ac:dyDescent="0.2">
      <c r="A47" s="162">
        <f>'Projects List'!A46</f>
        <v>0</v>
      </c>
      <c r="B47" s="182">
        <f>_xlfn.IFNA(VLOOKUP($A47,'Projects List'!$A46:$J246,9,TRUE),0)</f>
        <v>0</v>
      </c>
      <c r="C47" s="182">
        <f>_xlfn.IFNA(VLOOKUP($A47,'Projects List'!$A46:$J246,10,TRUE),0)</f>
        <v>0</v>
      </c>
      <c r="D47" s="160">
        <f t="shared" si="4"/>
        <v>0</v>
      </c>
      <c r="E47" s="290"/>
      <c r="F47" s="162">
        <f t="shared" si="5"/>
        <v>0</v>
      </c>
      <c r="G47" s="160">
        <f t="shared" si="10"/>
        <v>0</v>
      </c>
      <c r="H47" s="160">
        <f t="shared" si="10"/>
        <v>0</v>
      </c>
      <c r="I47" s="160">
        <f t="shared" si="10"/>
        <v>0</v>
      </c>
      <c r="J47" s="160">
        <f t="shared" si="10"/>
        <v>0</v>
      </c>
      <c r="K47" s="160">
        <f t="shared" si="10"/>
        <v>0</v>
      </c>
      <c r="L47" s="160">
        <f t="shared" si="10"/>
        <v>0</v>
      </c>
      <c r="M47" s="160">
        <f t="shared" si="10"/>
        <v>0</v>
      </c>
      <c r="N47" s="160">
        <f t="shared" si="10"/>
        <v>0</v>
      </c>
      <c r="O47" s="160">
        <f t="shared" si="10"/>
        <v>0</v>
      </c>
      <c r="P47" s="160">
        <f t="shared" si="10"/>
        <v>0</v>
      </c>
      <c r="Q47" s="160">
        <f t="shared" si="10"/>
        <v>0</v>
      </c>
      <c r="R47" s="160">
        <f t="shared" si="10"/>
        <v>0</v>
      </c>
      <c r="S47" s="160">
        <f t="shared" si="10"/>
        <v>0</v>
      </c>
      <c r="T47" s="160">
        <f t="shared" si="10"/>
        <v>0</v>
      </c>
      <c r="U47" s="160">
        <f t="shared" si="10"/>
        <v>0</v>
      </c>
      <c r="V47" s="160">
        <f t="shared" si="10"/>
        <v>0</v>
      </c>
      <c r="W47" s="160">
        <f t="shared" si="10"/>
        <v>0</v>
      </c>
      <c r="X47" s="160">
        <f t="shared" si="11"/>
        <v>0</v>
      </c>
      <c r="Y47" s="160">
        <f t="shared" si="11"/>
        <v>0</v>
      </c>
      <c r="Z47" s="160">
        <f t="shared" si="11"/>
        <v>0</v>
      </c>
      <c r="AA47" s="160">
        <f t="shared" si="11"/>
        <v>0</v>
      </c>
      <c r="AB47" s="160">
        <f t="shared" si="11"/>
        <v>0</v>
      </c>
      <c r="AC47" s="160">
        <f t="shared" si="11"/>
        <v>0</v>
      </c>
      <c r="AD47" s="160">
        <f t="shared" si="11"/>
        <v>0</v>
      </c>
      <c r="AE47" s="160">
        <f t="shared" si="11"/>
        <v>0</v>
      </c>
      <c r="AF47" s="160">
        <f t="shared" si="11"/>
        <v>0</v>
      </c>
      <c r="AG47" s="160">
        <f t="shared" si="11"/>
        <v>0</v>
      </c>
      <c r="AH47" s="160">
        <f t="shared" si="11"/>
        <v>0</v>
      </c>
      <c r="AI47" s="160">
        <f t="shared" si="11"/>
        <v>0</v>
      </c>
      <c r="AJ47" s="160">
        <f t="shared" si="11"/>
        <v>0</v>
      </c>
      <c r="AK47" s="160">
        <f t="shared" si="11"/>
        <v>0</v>
      </c>
      <c r="AL47" s="160">
        <f t="shared" si="11"/>
        <v>0</v>
      </c>
      <c r="AM47" s="160">
        <f t="shared" si="11"/>
        <v>0</v>
      </c>
      <c r="AN47" s="160">
        <f t="shared" si="11"/>
        <v>0</v>
      </c>
      <c r="AO47" s="160">
        <f t="shared" si="11"/>
        <v>0</v>
      </c>
      <c r="AP47" s="160">
        <f t="shared" si="11"/>
        <v>0</v>
      </c>
      <c r="AQ47" s="160">
        <f t="shared" si="11"/>
        <v>0</v>
      </c>
      <c r="AR47" s="160">
        <f t="shared" si="11"/>
        <v>0</v>
      </c>
      <c r="AS47" s="160">
        <f t="shared" si="6"/>
        <v>0</v>
      </c>
      <c r="AT47" s="160">
        <f t="shared" si="6"/>
        <v>0</v>
      </c>
      <c r="AU47" s="160">
        <f t="shared" si="6"/>
        <v>0</v>
      </c>
      <c r="AV47" s="160">
        <f t="shared" si="6"/>
        <v>0</v>
      </c>
      <c r="AW47" s="160">
        <f t="shared" si="6"/>
        <v>0</v>
      </c>
      <c r="AX47" s="160">
        <f t="shared" si="6"/>
        <v>0</v>
      </c>
      <c r="AY47" s="160">
        <f t="shared" si="6"/>
        <v>0</v>
      </c>
      <c r="AZ47" s="160">
        <f t="shared" ref="AT47:BA62" si="12">IF(OR($B47=0,$C47=0),0,IF(AND(DATE(YEAR($B47),MONTH($B47),1)&lt;=DATE(YEAR(AZ$1),MONTH(AZ$1),1),DATE(YEAR(EDATE($C47,1)),MONTH(EDATE($C47,1)),1)-1&gt;=DATE(YEAR(EDATE(AZ$1,1)),MONTH(EDATE(AZ$1,1)),1)-1),1,0))</f>
        <v>0</v>
      </c>
      <c r="BA47" s="161">
        <f t="shared" si="12"/>
        <v>0</v>
      </c>
    </row>
    <row r="48" spans="1:53" x14ac:dyDescent="0.2">
      <c r="A48" s="162">
        <f>'Projects List'!A47</f>
        <v>0</v>
      </c>
      <c r="B48" s="182">
        <f>_xlfn.IFNA(VLOOKUP($A48,'Projects List'!$A47:$J247,9,TRUE),0)</f>
        <v>0</v>
      </c>
      <c r="C48" s="182">
        <f>_xlfn.IFNA(VLOOKUP($A48,'Projects List'!$A47:$J247,10,TRUE),0)</f>
        <v>0</v>
      </c>
      <c r="D48" s="160">
        <f t="shared" si="4"/>
        <v>0</v>
      </c>
      <c r="E48" s="290"/>
      <c r="F48" s="162">
        <f t="shared" si="5"/>
        <v>0</v>
      </c>
      <c r="G48" s="160">
        <f t="shared" si="10"/>
        <v>0</v>
      </c>
      <c r="H48" s="160">
        <f t="shared" si="10"/>
        <v>0</v>
      </c>
      <c r="I48" s="160">
        <f t="shared" si="10"/>
        <v>0</v>
      </c>
      <c r="J48" s="160">
        <f t="shared" si="10"/>
        <v>0</v>
      </c>
      <c r="K48" s="160">
        <f t="shared" si="10"/>
        <v>0</v>
      </c>
      <c r="L48" s="160">
        <f t="shared" si="10"/>
        <v>0</v>
      </c>
      <c r="M48" s="160">
        <f t="shared" si="10"/>
        <v>0</v>
      </c>
      <c r="N48" s="160">
        <f t="shared" si="10"/>
        <v>0</v>
      </c>
      <c r="O48" s="160">
        <f t="shared" si="10"/>
        <v>0</v>
      </c>
      <c r="P48" s="160">
        <f t="shared" si="10"/>
        <v>0</v>
      </c>
      <c r="Q48" s="160">
        <f t="shared" si="10"/>
        <v>0</v>
      </c>
      <c r="R48" s="160">
        <f t="shared" si="10"/>
        <v>0</v>
      </c>
      <c r="S48" s="160">
        <f t="shared" si="10"/>
        <v>0</v>
      </c>
      <c r="T48" s="160">
        <f t="shared" si="10"/>
        <v>0</v>
      </c>
      <c r="U48" s="160">
        <f t="shared" si="10"/>
        <v>0</v>
      </c>
      <c r="V48" s="160">
        <f t="shared" si="10"/>
        <v>0</v>
      </c>
      <c r="W48" s="160">
        <f t="shared" si="10"/>
        <v>0</v>
      </c>
      <c r="X48" s="160">
        <f t="shared" si="11"/>
        <v>0</v>
      </c>
      <c r="Y48" s="160">
        <f t="shared" si="11"/>
        <v>0</v>
      </c>
      <c r="Z48" s="160">
        <f t="shared" si="11"/>
        <v>0</v>
      </c>
      <c r="AA48" s="160">
        <f t="shared" si="11"/>
        <v>0</v>
      </c>
      <c r="AB48" s="160">
        <f t="shared" si="11"/>
        <v>0</v>
      </c>
      <c r="AC48" s="160">
        <f t="shared" si="11"/>
        <v>0</v>
      </c>
      <c r="AD48" s="160">
        <f t="shared" si="11"/>
        <v>0</v>
      </c>
      <c r="AE48" s="160">
        <f t="shared" si="11"/>
        <v>0</v>
      </c>
      <c r="AF48" s="160">
        <f t="shared" si="11"/>
        <v>0</v>
      </c>
      <c r="AG48" s="160">
        <f t="shared" si="11"/>
        <v>0</v>
      </c>
      <c r="AH48" s="160">
        <f t="shared" si="11"/>
        <v>0</v>
      </c>
      <c r="AI48" s="160">
        <f t="shared" si="11"/>
        <v>0</v>
      </c>
      <c r="AJ48" s="160">
        <f t="shared" si="11"/>
        <v>0</v>
      </c>
      <c r="AK48" s="160">
        <f t="shared" si="11"/>
        <v>0</v>
      </c>
      <c r="AL48" s="160">
        <f t="shared" si="11"/>
        <v>0</v>
      </c>
      <c r="AM48" s="160">
        <f t="shared" si="11"/>
        <v>0</v>
      </c>
      <c r="AN48" s="160">
        <f t="shared" si="11"/>
        <v>0</v>
      </c>
      <c r="AO48" s="160">
        <f t="shared" si="11"/>
        <v>0</v>
      </c>
      <c r="AP48" s="160">
        <f t="shared" si="11"/>
        <v>0</v>
      </c>
      <c r="AQ48" s="160">
        <f t="shared" si="11"/>
        <v>0</v>
      </c>
      <c r="AR48" s="160">
        <f t="shared" si="11"/>
        <v>0</v>
      </c>
      <c r="AS48" s="160">
        <f t="shared" ref="AS48:BA89" si="13">IF(OR($B48=0,$C48=0),0,IF(AND(DATE(YEAR($B48),MONTH($B48),1)&lt;=DATE(YEAR(AS$1),MONTH(AS$1),1),DATE(YEAR(EDATE($C48,1)),MONTH(EDATE($C48,1)),1)-1&gt;=DATE(YEAR(EDATE(AS$1,1)),MONTH(EDATE(AS$1,1)),1)-1),1,0))</f>
        <v>0</v>
      </c>
      <c r="AT48" s="160">
        <f t="shared" si="12"/>
        <v>0</v>
      </c>
      <c r="AU48" s="160">
        <f t="shared" si="12"/>
        <v>0</v>
      </c>
      <c r="AV48" s="160">
        <f t="shared" si="12"/>
        <v>0</v>
      </c>
      <c r="AW48" s="160">
        <f t="shared" si="12"/>
        <v>0</v>
      </c>
      <c r="AX48" s="160">
        <f t="shared" si="12"/>
        <v>0</v>
      </c>
      <c r="AY48" s="160">
        <f t="shared" si="12"/>
        <v>0</v>
      </c>
      <c r="AZ48" s="160">
        <f t="shared" si="12"/>
        <v>0</v>
      </c>
      <c r="BA48" s="161">
        <f t="shared" si="12"/>
        <v>0</v>
      </c>
    </row>
    <row r="49" spans="1:53" x14ac:dyDescent="0.2">
      <c r="A49" s="162">
        <f>'Projects List'!A48</f>
        <v>0</v>
      </c>
      <c r="B49" s="182">
        <f>_xlfn.IFNA(VLOOKUP($A49,'Projects List'!$A48:$J248,9,TRUE),0)</f>
        <v>0</v>
      </c>
      <c r="C49" s="182">
        <f>_xlfn.IFNA(VLOOKUP($A49,'Projects List'!$A48:$J248,10,TRUE),0)</f>
        <v>0</v>
      </c>
      <c r="D49" s="160">
        <f t="shared" si="4"/>
        <v>0</v>
      </c>
      <c r="E49" s="290"/>
      <c r="F49" s="162">
        <f t="shared" si="5"/>
        <v>0</v>
      </c>
      <c r="G49" s="160">
        <f t="shared" si="10"/>
        <v>0</v>
      </c>
      <c r="H49" s="160">
        <f t="shared" si="10"/>
        <v>0</v>
      </c>
      <c r="I49" s="160">
        <f t="shared" si="10"/>
        <v>0</v>
      </c>
      <c r="J49" s="160">
        <f t="shared" si="10"/>
        <v>0</v>
      </c>
      <c r="K49" s="160">
        <f t="shared" si="10"/>
        <v>0</v>
      </c>
      <c r="L49" s="160">
        <f t="shared" si="10"/>
        <v>0</v>
      </c>
      <c r="M49" s="160">
        <f t="shared" si="10"/>
        <v>0</v>
      </c>
      <c r="N49" s="160">
        <f t="shared" si="10"/>
        <v>0</v>
      </c>
      <c r="O49" s="160">
        <f t="shared" si="10"/>
        <v>0</v>
      </c>
      <c r="P49" s="160">
        <f t="shared" si="10"/>
        <v>0</v>
      </c>
      <c r="Q49" s="160">
        <f t="shared" si="10"/>
        <v>0</v>
      </c>
      <c r="R49" s="160">
        <f t="shared" si="10"/>
        <v>0</v>
      </c>
      <c r="S49" s="160">
        <f t="shared" si="10"/>
        <v>0</v>
      </c>
      <c r="T49" s="160">
        <f t="shared" si="10"/>
        <v>0</v>
      </c>
      <c r="U49" s="160">
        <f t="shared" si="10"/>
        <v>0</v>
      </c>
      <c r="V49" s="160">
        <f t="shared" si="10"/>
        <v>0</v>
      </c>
      <c r="W49" s="160">
        <f t="shared" si="10"/>
        <v>0</v>
      </c>
      <c r="X49" s="160">
        <f t="shared" si="11"/>
        <v>0</v>
      </c>
      <c r="Y49" s="160">
        <f t="shared" si="11"/>
        <v>0</v>
      </c>
      <c r="Z49" s="160">
        <f t="shared" si="11"/>
        <v>0</v>
      </c>
      <c r="AA49" s="160">
        <f t="shared" si="11"/>
        <v>0</v>
      </c>
      <c r="AB49" s="160">
        <f t="shared" si="11"/>
        <v>0</v>
      </c>
      <c r="AC49" s="160">
        <f t="shared" si="11"/>
        <v>0</v>
      </c>
      <c r="AD49" s="160">
        <f t="shared" si="11"/>
        <v>0</v>
      </c>
      <c r="AE49" s="160">
        <f t="shared" si="11"/>
        <v>0</v>
      </c>
      <c r="AF49" s="160">
        <f t="shared" si="11"/>
        <v>0</v>
      </c>
      <c r="AG49" s="160">
        <f t="shared" si="11"/>
        <v>0</v>
      </c>
      <c r="AH49" s="160">
        <f t="shared" si="11"/>
        <v>0</v>
      </c>
      <c r="AI49" s="160">
        <f t="shared" si="11"/>
        <v>0</v>
      </c>
      <c r="AJ49" s="160">
        <f t="shared" si="11"/>
        <v>0</v>
      </c>
      <c r="AK49" s="160">
        <f t="shared" si="11"/>
        <v>0</v>
      </c>
      <c r="AL49" s="160">
        <f t="shared" si="11"/>
        <v>0</v>
      </c>
      <c r="AM49" s="160">
        <f t="shared" si="11"/>
        <v>0</v>
      </c>
      <c r="AN49" s="160">
        <f t="shared" si="11"/>
        <v>0</v>
      </c>
      <c r="AO49" s="160">
        <f t="shared" si="11"/>
        <v>0</v>
      </c>
      <c r="AP49" s="160">
        <f t="shared" si="11"/>
        <v>0</v>
      </c>
      <c r="AQ49" s="160">
        <f t="shared" si="11"/>
        <v>0</v>
      </c>
      <c r="AR49" s="160">
        <f t="shared" si="11"/>
        <v>0</v>
      </c>
      <c r="AS49" s="160">
        <f t="shared" si="13"/>
        <v>0</v>
      </c>
      <c r="AT49" s="160">
        <f t="shared" si="12"/>
        <v>0</v>
      </c>
      <c r="AU49" s="160">
        <f t="shared" si="12"/>
        <v>0</v>
      </c>
      <c r="AV49" s="160">
        <f t="shared" si="12"/>
        <v>0</v>
      </c>
      <c r="AW49" s="160">
        <f t="shared" si="12"/>
        <v>0</v>
      </c>
      <c r="AX49" s="160">
        <f t="shared" si="12"/>
        <v>0</v>
      </c>
      <c r="AY49" s="160">
        <f t="shared" si="12"/>
        <v>0</v>
      </c>
      <c r="AZ49" s="160">
        <f t="shared" si="12"/>
        <v>0</v>
      </c>
      <c r="BA49" s="161">
        <f t="shared" si="12"/>
        <v>0</v>
      </c>
    </row>
    <row r="50" spans="1:53" x14ac:dyDescent="0.2">
      <c r="A50" s="162">
        <f>'Projects List'!A49</f>
        <v>0</v>
      </c>
      <c r="B50" s="182">
        <f>_xlfn.IFNA(VLOOKUP($A50,'Projects List'!$A49:$J249,9,TRUE),0)</f>
        <v>0</v>
      </c>
      <c r="C50" s="182">
        <f>_xlfn.IFNA(VLOOKUP($A50,'Projects List'!$A49:$J249,10,TRUE),0)</f>
        <v>0</v>
      </c>
      <c r="D50" s="160">
        <f t="shared" si="4"/>
        <v>0</v>
      </c>
      <c r="E50" s="290"/>
      <c r="F50" s="162">
        <f t="shared" si="5"/>
        <v>0</v>
      </c>
      <c r="G50" s="160">
        <f t="shared" si="10"/>
        <v>0</v>
      </c>
      <c r="H50" s="160">
        <f t="shared" si="10"/>
        <v>0</v>
      </c>
      <c r="I50" s="160">
        <f t="shared" si="10"/>
        <v>0</v>
      </c>
      <c r="J50" s="160">
        <f t="shared" si="10"/>
        <v>0</v>
      </c>
      <c r="K50" s="160">
        <f t="shared" si="10"/>
        <v>0</v>
      </c>
      <c r="L50" s="160">
        <f t="shared" si="10"/>
        <v>0</v>
      </c>
      <c r="M50" s="160">
        <f t="shared" si="10"/>
        <v>0</v>
      </c>
      <c r="N50" s="160">
        <f t="shared" si="10"/>
        <v>0</v>
      </c>
      <c r="O50" s="160">
        <f t="shared" si="10"/>
        <v>0</v>
      </c>
      <c r="P50" s="160">
        <f t="shared" si="10"/>
        <v>0</v>
      </c>
      <c r="Q50" s="160">
        <f t="shared" si="10"/>
        <v>0</v>
      </c>
      <c r="R50" s="160">
        <f t="shared" si="10"/>
        <v>0</v>
      </c>
      <c r="S50" s="160">
        <f t="shared" si="10"/>
        <v>0</v>
      </c>
      <c r="T50" s="160">
        <f t="shared" si="10"/>
        <v>0</v>
      </c>
      <c r="U50" s="160">
        <f t="shared" si="10"/>
        <v>0</v>
      </c>
      <c r="V50" s="160">
        <f t="shared" si="10"/>
        <v>0</v>
      </c>
      <c r="W50" s="160">
        <f t="shared" si="10"/>
        <v>0</v>
      </c>
      <c r="X50" s="160">
        <f t="shared" si="11"/>
        <v>0</v>
      </c>
      <c r="Y50" s="160">
        <f t="shared" si="11"/>
        <v>0</v>
      </c>
      <c r="Z50" s="160">
        <f t="shared" si="11"/>
        <v>0</v>
      </c>
      <c r="AA50" s="160">
        <f t="shared" si="11"/>
        <v>0</v>
      </c>
      <c r="AB50" s="160">
        <f t="shared" si="11"/>
        <v>0</v>
      </c>
      <c r="AC50" s="160">
        <f t="shared" si="11"/>
        <v>0</v>
      </c>
      <c r="AD50" s="160">
        <f t="shared" si="11"/>
        <v>0</v>
      </c>
      <c r="AE50" s="160">
        <f t="shared" si="11"/>
        <v>0</v>
      </c>
      <c r="AF50" s="160">
        <f t="shared" si="11"/>
        <v>0</v>
      </c>
      <c r="AG50" s="160">
        <f t="shared" si="11"/>
        <v>0</v>
      </c>
      <c r="AH50" s="160">
        <f t="shared" si="11"/>
        <v>0</v>
      </c>
      <c r="AI50" s="160">
        <f t="shared" si="11"/>
        <v>0</v>
      </c>
      <c r="AJ50" s="160">
        <f t="shared" si="11"/>
        <v>0</v>
      </c>
      <c r="AK50" s="160">
        <f t="shared" si="11"/>
        <v>0</v>
      </c>
      <c r="AL50" s="160">
        <f t="shared" si="11"/>
        <v>0</v>
      </c>
      <c r="AM50" s="160">
        <f t="shared" si="11"/>
        <v>0</v>
      </c>
      <c r="AN50" s="160">
        <f t="shared" si="11"/>
        <v>0</v>
      </c>
      <c r="AO50" s="160">
        <f t="shared" si="11"/>
        <v>0</v>
      </c>
      <c r="AP50" s="160">
        <f t="shared" si="11"/>
        <v>0</v>
      </c>
      <c r="AQ50" s="160">
        <f t="shared" si="11"/>
        <v>0</v>
      </c>
      <c r="AR50" s="160">
        <f t="shared" si="11"/>
        <v>0</v>
      </c>
      <c r="AS50" s="160">
        <f t="shared" si="13"/>
        <v>0</v>
      </c>
      <c r="AT50" s="160">
        <f t="shared" si="12"/>
        <v>0</v>
      </c>
      <c r="AU50" s="160">
        <f t="shared" si="12"/>
        <v>0</v>
      </c>
      <c r="AV50" s="160">
        <f t="shared" si="12"/>
        <v>0</v>
      </c>
      <c r="AW50" s="160">
        <f t="shared" si="12"/>
        <v>0</v>
      </c>
      <c r="AX50" s="160">
        <f t="shared" si="12"/>
        <v>0</v>
      </c>
      <c r="AY50" s="160">
        <f t="shared" si="12"/>
        <v>0</v>
      </c>
      <c r="AZ50" s="160">
        <f t="shared" si="12"/>
        <v>0</v>
      </c>
      <c r="BA50" s="161">
        <f t="shared" si="12"/>
        <v>0</v>
      </c>
    </row>
    <row r="51" spans="1:53" x14ac:dyDescent="0.2">
      <c r="A51" s="162">
        <f>'Projects List'!A50</f>
        <v>0</v>
      </c>
      <c r="B51" s="182">
        <f>_xlfn.IFNA(VLOOKUP($A51,'Projects List'!$A50:$J250,9,TRUE),0)</f>
        <v>0</v>
      </c>
      <c r="C51" s="182">
        <f>_xlfn.IFNA(VLOOKUP($A51,'Projects List'!$A50:$J250,10,TRUE),0)</f>
        <v>0</v>
      </c>
      <c r="D51" s="160">
        <f t="shared" si="4"/>
        <v>0</v>
      </c>
      <c r="E51" s="290"/>
      <c r="F51" s="162">
        <f t="shared" si="5"/>
        <v>0</v>
      </c>
      <c r="G51" s="160">
        <f t="shared" si="10"/>
        <v>0</v>
      </c>
      <c r="H51" s="160">
        <f t="shared" si="10"/>
        <v>0</v>
      </c>
      <c r="I51" s="160">
        <f t="shared" si="10"/>
        <v>0</v>
      </c>
      <c r="J51" s="160">
        <f t="shared" si="10"/>
        <v>0</v>
      </c>
      <c r="K51" s="160">
        <f t="shared" si="10"/>
        <v>0</v>
      </c>
      <c r="L51" s="160">
        <f t="shared" si="10"/>
        <v>0</v>
      </c>
      <c r="M51" s="160">
        <f t="shared" si="10"/>
        <v>0</v>
      </c>
      <c r="N51" s="160">
        <f t="shared" si="10"/>
        <v>0</v>
      </c>
      <c r="O51" s="160">
        <f t="shared" si="10"/>
        <v>0</v>
      </c>
      <c r="P51" s="160">
        <f t="shared" si="10"/>
        <v>0</v>
      </c>
      <c r="Q51" s="160">
        <f t="shared" si="10"/>
        <v>0</v>
      </c>
      <c r="R51" s="160">
        <f t="shared" si="10"/>
        <v>0</v>
      </c>
      <c r="S51" s="160">
        <f t="shared" si="10"/>
        <v>0</v>
      </c>
      <c r="T51" s="160">
        <f t="shared" si="10"/>
        <v>0</v>
      </c>
      <c r="U51" s="160">
        <f t="shared" si="10"/>
        <v>0</v>
      </c>
      <c r="V51" s="160">
        <f t="shared" ref="G51:W66" si="14">IF(OR($B51=0,$C51=0),0,IF(AND(DATE(YEAR($B51),MONTH($B51),1)&lt;=DATE(YEAR(V$1),MONTH(V$1),1),DATE(YEAR(EDATE($C51,1)),MONTH(EDATE($C51,1)),1)-1&gt;=DATE(YEAR(EDATE(V$1,1)),MONTH(EDATE(V$1,1)),1)-1),1,0))</f>
        <v>0</v>
      </c>
      <c r="W51" s="160">
        <f t="shared" si="14"/>
        <v>0</v>
      </c>
      <c r="X51" s="160">
        <f t="shared" si="11"/>
        <v>0</v>
      </c>
      <c r="Y51" s="160">
        <f t="shared" si="11"/>
        <v>0</v>
      </c>
      <c r="Z51" s="160">
        <f t="shared" si="11"/>
        <v>0</v>
      </c>
      <c r="AA51" s="160">
        <f t="shared" si="11"/>
        <v>0</v>
      </c>
      <c r="AB51" s="160">
        <f t="shared" si="11"/>
        <v>0</v>
      </c>
      <c r="AC51" s="160">
        <f t="shared" si="11"/>
        <v>0</v>
      </c>
      <c r="AD51" s="160">
        <f t="shared" si="11"/>
        <v>0</v>
      </c>
      <c r="AE51" s="160">
        <f t="shared" si="11"/>
        <v>0</v>
      </c>
      <c r="AF51" s="160">
        <f t="shared" si="11"/>
        <v>0</v>
      </c>
      <c r="AG51" s="160">
        <f t="shared" si="11"/>
        <v>0</v>
      </c>
      <c r="AH51" s="160">
        <f t="shared" si="11"/>
        <v>0</v>
      </c>
      <c r="AI51" s="160">
        <f t="shared" si="11"/>
        <v>0</v>
      </c>
      <c r="AJ51" s="160">
        <f t="shared" si="11"/>
        <v>0</v>
      </c>
      <c r="AK51" s="160">
        <f t="shared" si="11"/>
        <v>0</v>
      </c>
      <c r="AL51" s="160">
        <f t="shared" si="11"/>
        <v>0</v>
      </c>
      <c r="AM51" s="160">
        <f t="shared" si="11"/>
        <v>0</v>
      </c>
      <c r="AN51" s="160">
        <f t="shared" si="11"/>
        <v>0</v>
      </c>
      <c r="AO51" s="160">
        <f t="shared" si="11"/>
        <v>0</v>
      </c>
      <c r="AP51" s="160">
        <f t="shared" si="11"/>
        <v>0</v>
      </c>
      <c r="AQ51" s="160">
        <f t="shared" si="11"/>
        <v>0</v>
      </c>
      <c r="AR51" s="160">
        <f t="shared" si="11"/>
        <v>0</v>
      </c>
      <c r="AS51" s="160">
        <f t="shared" si="13"/>
        <v>0</v>
      </c>
      <c r="AT51" s="160">
        <f t="shared" si="12"/>
        <v>0</v>
      </c>
      <c r="AU51" s="160">
        <f t="shared" si="12"/>
        <v>0</v>
      </c>
      <c r="AV51" s="160">
        <f t="shared" si="12"/>
        <v>0</v>
      </c>
      <c r="AW51" s="160">
        <f t="shared" si="12"/>
        <v>0</v>
      </c>
      <c r="AX51" s="160">
        <f t="shared" si="12"/>
        <v>0</v>
      </c>
      <c r="AY51" s="160">
        <f t="shared" si="12"/>
        <v>0</v>
      </c>
      <c r="AZ51" s="160">
        <f t="shared" si="12"/>
        <v>0</v>
      </c>
      <c r="BA51" s="161">
        <f t="shared" si="12"/>
        <v>0</v>
      </c>
    </row>
    <row r="52" spans="1:53" x14ac:dyDescent="0.2">
      <c r="A52" s="162">
        <f>'Projects List'!A51</f>
        <v>0</v>
      </c>
      <c r="B52" s="182">
        <f>_xlfn.IFNA(VLOOKUP($A52,'Projects List'!$A51:$J251,9,TRUE),0)</f>
        <v>0</v>
      </c>
      <c r="C52" s="182">
        <f>_xlfn.IFNA(VLOOKUP($A52,'Projects List'!$A51:$J251,10,TRUE),0)</f>
        <v>0</v>
      </c>
      <c r="D52" s="160">
        <f t="shared" si="4"/>
        <v>0</v>
      </c>
      <c r="E52" s="290"/>
      <c r="F52" s="162">
        <f t="shared" si="5"/>
        <v>0</v>
      </c>
      <c r="G52" s="160">
        <f t="shared" si="14"/>
        <v>0</v>
      </c>
      <c r="H52" s="160">
        <f t="shared" si="14"/>
        <v>0</v>
      </c>
      <c r="I52" s="160">
        <f t="shared" si="14"/>
        <v>0</v>
      </c>
      <c r="J52" s="160">
        <f t="shared" si="14"/>
        <v>0</v>
      </c>
      <c r="K52" s="160">
        <f t="shared" si="14"/>
        <v>0</v>
      </c>
      <c r="L52" s="160">
        <f t="shared" si="14"/>
        <v>0</v>
      </c>
      <c r="M52" s="160">
        <f t="shared" si="14"/>
        <v>0</v>
      </c>
      <c r="N52" s="160">
        <f t="shared" si="14"/>
        <v>0</v>
      </c>
      <c r="O52" s="160">
        <f t="shared" si="14"/>
        <v>0</v>
      </c>
      <c r="P52" s="160">
        <f t="shared" si="14"/>
        <v>0</v>
      </c>
      <c r="Q52" s="160">
        <f t="shared" si="14"/>
        <v>0</v>
      </c>
      <c r="R52" s="160">
        <f t="shared" si="14"/>
        <v>0</v>
      </c>
      <c r="S52" s="160">
        <f t="shared" si="14"/>
        <v>0</v>
      </c>
      <c r="T52" s="160">
        <f t="shared" si="14"/>
        <v>0</v>
      </c>
      <c r="U52" s="160">
        <f t="shared" si="14"/>
        <v>0</v>
      </c>
      <c r="V52" s="160">
        <f t="shared" si="14"/>
        <v>0</v>
      </c>
      <c r="W52" s="160">
        <f t="shared" si="14"/>
        <v>0</v>
      </c>
      <c r="X52" s="160">
        <f t="shared" si="11"/>
        <v>0</v>
      </c>
      <c r="Y52" s="160">
        <f t="shared" si="11"/>
        <v>0</v>
      </c>
      <c r="Z52" s="160">
        <f t="shared" si="11"/>
        <v>0</v>
      </c>
      <c r="AA52" s="160">
        <f t="shared" si="11"/>
        <v>0</v>
      </c>
      <c r="AB52" s="160">
        <f t="shared" si="11"/>
        <v>0</v>
      </c>
      <c r="AC52" s="160">
        <f t="shared" si="11"/>
        <v>0</v>
      </c>
      <c r="AD52" s="160">
        <f t="shared" si="11"/>
        <v>0</v>
      </c>
      <c r="AE52" s="160">
        <f t="shared" si="11"/>
        <v>0</v>
      </c>
      <c r="AF52" s="160">
        <f t="shared" si="11"/>
        <v>0</v>
      </c>
      <c r="AG52" s="160">
        <f t="shared" si="11"/>
        <v>0</v>
      </c>
      <c r="AH52" s="160">
        <f t="shared" si="11"/>
        <v>0</v>
      </c>
      <c r="AI52" s="160">
        <f t="shared" si="11"/>
        <v>0</v>
      </c>
      <c r="AJ52" s="160">
        <f t="shared" si="11"/>
        <v>0</v>
      </c>
      <c r="AK52" s="160">
        <f t="shared" si="11"/>
        <v>0</v>
      </c>
      <c r="AL52" s="160">
        <f t="shared" si="11"/>
        <v>0</v>
      </c>
      <c r="AM52" s="160">
        <f t="shared" si="11"/>
        <v>0</v>
      </c>
      <c r="AN52" s="160">
        <f t="shared" si="11"/>
        <v>0</v>
      </c>
      <c r="AO52" s="160">
        <f t="shared" si="11"/>
        <v>0</v>
      </c>
      <c r="AP52" s="160">
        <f t="shared" si="11"/>
        <v>0</v>
      </c>
      <c r="AQ52" s="160">
        <f t="shared" si="11"/>
        <v>0</v>
      </c>
      <c r="AR52" s="160">
        <f t="shared" si="11"/>
        <v>0</v>
      </c>
      <c r="AS52" s="160">
        <f t="shared" si="13"/>
        <v>0</v>
      </c>
      <c r="AT52" s="160">
        <f t="shared" si="12"/>
        <v>0</v>
      </c>
      <c r="AU52" s="160">
        <f t="shared" si="12"/>
        <v>0</v>
      </c>
      <c r="AV52" s="160">
        <f t="shared" si="12"/>
        <v>0</v>
      </c>
      <c r="AW52" s="160">
        <f t="shared" si="12"/>
        <v>0</v>
      </c>
      <c r="AX52" s="160">
        <f t="shared" si="12"/>
        <v>0</v>
      </c>
      <c r="AY52" s="160">
        <f t="shared" si="12"/>
        <v>0</v>
      </c>
      <c r="AZ52" s="160">
        <f t="shared" si="12"/>
        <v>0</v>
      </c>
      <c r="BA52" s="161">
        <f t="shared" si="12"/>
        <v>0</v>
      </c>
    </row>
    <row r="53" spans="1:53" x14ac:dyDescent="0.2">
      <c r="A53" s="162">
        <f>'Projects List'!A52</f>
        <v>0</v>
      </c>
      <c r="B53" s="182">
        <f>_xlfn.IFNA(VLOOKUP($A53,'Projects List'!$A52:$J252,9,TRUE),0)</f>
        <v>0</v>
      </c>
      <c r="C53" s="182">
        <f>_xlfn.IFNA(VLOOKUP($A53,'Projects List'!$A52:$J252,10,TRUE),0)</f>
        <v>0</v>
      </c>
      <c r="D53" s="160">
        <f t="shared" si="4"/>
        <v>0</v>
      </c>
      <c r="E53" s="290"/>
      <c r="F53" s="162">
        <f t="shared" si="5"/>
        <v>0</v>
      </c>
      <c r="G53" s="160">
        <f t="shared" si="14"/>
        <v>0</v>
      </c>
      <c r="H53" s="160">
        <f t="shared" si="14"/>
        <v>0</v>
      </c>
      <c r="I53" s="160">
        <f t="shared" si="14"/>
        <v>0</v>
      </c>
      <c r="J53" s="160">
        <f t="shared" si="14"/>
        <v>0</v>
      </c>
      <c r="K53" s="160">
        <f t="shared" si="14"/>
        <v>0</v>
      </c>
      <c r="L53" s="160">
        <f t="shared" si="14"/>
        <v>0</v>
      </c>
      <c r="M53" s="160">
        <f t="shared" si="14"/>
        <v>0</v>
      </c>
      <c r="N53" s="160">
        <f t="shared" si="14"/>
        <v>0</v>
      </c>
      <c r="O53" s="160">
        <f t="shared" si="14"/>
        <v>0</v>
      </c>
      <c r="P53" s="160">
        <f t="shared" si="14"/>
        <v>0</v>
      </c>
      <c r="Q53" s="160">
        <f t="shared" si="14"/>
        <v>0</v>
      </c>
      <c r="R53" s="160">
        <f t="shared" si="14"/>
        <v>0</v>
      </c>
      <c r="S53" s="160">
        <f t="shared" si="14"/>
        <v>0</v>
      </c>
      <c r="T53" s="160">
        <f t="shared" si="14"/>
        <v>0</v>
      </c>
      <c r="U53" s="160">
        <f t="shared" si="14"/>
        <v>0</v>
      </c>
      <c r="V53" s="160">
        <f t="shared" si="14"/>
        <v>0</v>
      </c>
      <c r="W53" s="160">
        <f t="shared" si="14"/>
        <v>0</v>
      </c>
      <c r="X53" s="160">
        <f t="shared" si="11"/>
        <v>0</v>
      </c>
      <c r="Y53" s="160">
        <f t="shared" si="11"/>
        <v>0</v>
      </c>
      <c r="Z53" s="160">
        <f t="shared" si="11"/>
        <v>0</v>
      </c>
      <c r="AA53" s="160">
        <f t="shared" si="11"/>
        <v>0</v>
      </c>
      <c r="AB53" s="160">
        <f t="shared" si="11"/>
        <v>0</v>
      </c>
      <c r="AC53" s="160">
        <f t="shared" si="11"/>
        <v>0</v>
      </c>
      <c r="AD53" s="160">
        <f t="shared" si="11"/>
        <v>0</v>
      </c>
      <c r="AE53" s="160">
        <f t="shared" si="11"/>
        <v>0</v>
      </c>
      <c r="AF53" s="160">
        <f t="shared" si="11"/>
        <v>0</v>
      </c>
      <c r="AG53" s="160">
        <f t="shared" si="11"/>
        <v>0</v>
      </c>
      <c r="AH53" s="160">
        <f t="shared" si="11"/>
        <v>0</v>
      </c>
      <c r="AI53" s="160">
        <f t="shared" si="11"/>
        <v>0</v>
      </c>
      <c r="AJ53" s="160">
        <f t="shared" si="11"/>
        <v>0</v>
      </c>
      <c r="AK53" s="160">
        <f t="shared" si="11"/>
        <v>0</v>
      </c>
      <c r="AL53" s="160">
        <f t="shared" si="11"/>
        <v>0</v>
      </c>
      <c r="AM53" s="160">
        <f t="shared" si="11"/>
        <v>0</v>
      </c>
      <c r="AN53" s="160">
        <f t="shared" si="11"/>
        <v>0</v>
      </c>
      <c r="AO53" s="160">
        <f t="shared" si="11"/>
        <v>0</v>
      </c>
      <c r="AP53" s="160">
        <f t="shared" si="11"/>
        <v>0</v>
      </c>
      <c r="AQ53" s="160">
        <f t="shared" si="11"/>
        <v>0</v>
      </c>
      <c r="AR53" s="160">
        <f t="shared" si="11"/>
        <v>0</v>
      </c>
      <c r="AS53" s="160">
        <f t="shared" si="13"/>
        <v>0</v>
      </c>
      <c r="AT53" s="160">
        <f t="shared" si="12"/>
        <v>0</v>
      </c>
      <c r="AU53" s="160">
        <f t="shared" si="12"/>
        <v>0</v>
      </c>
      <c r="AV53" s="160">
        <f t="shared" si="12"/>
        <v>0</v>
      </c>
      <c r="AW53" s="160">
        <f t="shared" si="12"/>
        <v>0</v>
      </c>
      <c r="AX53" s="160">
        <f t="shared" si="12"/>
        <v>0</v>
      </c>
      <c r="AY53" s="160">
        <f t="shared" si="12"/>
        <v>0</v>
      </c>
      <c r="AZ53" s="160">
        <f t="shared" si="12"/>
        <v>0</v>
      </c>
      <c r="BA53" s="161">
        <f t="shared" si="12"/>
        <v>0</v>
      </c>
    </row>
    <row r="54" spans="1:53" x14ac:dyDescent="0.2">
      <c r="A54" s="162">
        <f>'Projects List'!A53</f>
        <v>0</v>
      </c>
      <c r="B54" s="182">
        <f>_xlfn.IFNA(VLOOKUP($A54,'Projects List'!$A53:$J253,9,TRUE),0)</f>
        <v>0</v>
      </c>
      <c r="C54" s="182">
        <f>_xlfn.IFNA(VLOOKUP($A54,'Projects List'!$A53:$J253,10,TRUE),0)</f>
        <v>0</v>
      </c>
      <c r="D54" s="160">
        <f t="shared" si="4"/>
        <v>0</v>
      </c>
      <c r="E54" s="290"/>
      <c r="F54" s="162">
        <f t="shared" si="5"/>
        <v>0</v>
      </c>
      <c r="G54" s="160">
        <f t="shared" si="14"/>
        <v>0</v>
      </c>
      <c r="H54" s="160">
        <f t="shared" si="14"/>
        <v>0</v>
      </c>
      <c r="I54" s="160">
        <f t="shared" si="14"/>
        <v>0</v>
      </c>
      <c r="J54" s="160">
        <f t="shared" si="14"/>
        <v>0</v>
      </c>
      <c r="K54" s="160">
        <f t="shared" si="14"/>
        <v>0</v>
      </c>
      <c r="L54" s="160">
        <f t="shared" si="14"/>
        <v>0</v>
      </c>
      <c r="M54" s="160">
        <f t="shared" si="14"/>
        <v>0</v>
      </c>
      <c r="N54" s="160">
        <f t="shared" si="14"/>
        <v>0</v>
      </c>
      <c r="O54" s="160">
        <f t="shared" si="14"/>
        <v>0</v>
      </c>
      <c r="P54" s="160">
        <f t="shared" si="14"/>
        <v>0</v>
      </c>
      <c r="Q54" s="160">
        <f t="shared" si="14"/>
        <v>0</v>
      </c>
      <c r="R54" s="160">
        <f t="shared" si="14"/>
        <v>0</v>
      </c>
      <c r="S54" s="160">
        <f t="shared" si="14"/>
        <v>0</v>
      </c>
      <c r="T54" s="160">
        <f t="shared" si="14"/>
        <v>0</v>
      </c>
      <c r="U54" s="160">
        <f t="shared" si="14"/>
        <v>0</v>
      </c>
      <c r="V54" s="160">
        <f t="shared" si="14"/>
        <v>0</v>
      </c>
      <c r="W54" s="160">
        <f t="shared" si="14"/>
        <v>0</v>
      </c>
      <c r="X54" s="160">
        <f t="shared" si="11"/>
        <v>0</v>
      </c>
      <c r="Y54" s="160">
        <f t="shared" si="11"/>
        <v>0</v>
      </c>
      <c r="Z54" s="160">
        <f t="shared" si="11"/>
        <v>0</v>
      </c>
      <c r="AA54" s="160">
        <f t="shared" si="11"/>
        <v>0</v>
      </c>
      <c r="AB54" s="160">
        <f t="shared" si="11"/>
        <v>0</v>
      </c>
      <c r="AC54" s="160">
        <f t="shared" si="11"/>
        <v>0</v>
      </c>
      <c r="AD54" s="160">
        <f t="shared" si="11"/>
        <v>0</v>
      </c>
      <c r="AE54" s="160">
        <f t="shared" si="11"/>
        <v>0</v>
      </c>
      <c r="AF54" s="160">
        <f t="shared" si="11"/>
        <v>0</v>
      </c>
      <c r="AG54" s="160">
        <f t="shared" si="11"/>
        <v>0</v>
      </c>
      <c r="AH54" s="160">
        <f t="shared" si="11"/>
        <v>0</v>
      </c>
      <c r="AI54" s="160">
        <f t="shared" si="11"/>
        <v>0</v>
      </c>
      <c r="AJ54" s="160">
        <f t="shared" ref="X54:AR66" si="15">IF(OR($B54=0,$C54=0),0,IF(AND(DATE(YEAR($B54),MONTH($B54),1)&lt;=DATE(YEAR(AJ$1),MONTH(AJ$1),1),DATE(YEAR(EDATE($C54,1)),MONTH(EDATE($C54,1)),1)-1&gt;=DATE(YEAR(EDATE(AJ$1,1)),MONTH(EDATE(AJ$1,1)),1)-1),1,0))</f>
        <v>0</v>
      </c>
      <c r="AK54" s="160">
        <f t="shared" si="15"/>
        <v>0</v>
      </c>
      <c r="AL54" s="160">
        <f t="shared" si="15"/>
        <v>0</v>
      </c>
      <c r="AM54" s="160">
        <f t="shared" si="15"/>
        <v>0</v>
      </c>
      <c r="AN54" s="160">
        <f t="shared" si="15"/>
        <v>0</v>
      </c>
      <c r="AO54" s="160">
        <f t="shared" si="15"/>
        <v>0</v>
      </c>
      <c r="AP54" s="160">
        <f t="shared" si="15"/>
        <v>0</v>
      </c>
      <c r="AQ54" s="160">
        <f t="shared" si="15"/>
        <v>0</v>
      </c>
      <c r="AR54" s="160">
        <f t="shared" si="15"/>
        <v>0</v>
      </c>
      <c r="AS54" s="160">
        <f t="shared" si="13"/>
        <v>0</v>
      </c>
      <c r="AT54" s="160">
        <f t="shared" si="12"/>
        <v>0</v>
      </c>
      <c r="AU54" s="160">
        <f t="shared" si="12"/>
        <v>0</v>
      </c>
      <c r="AV54" s="160">
        <f t="shared" si="12"/>
        <v>0</v>
      </c>
      <c r="AW54" s="160">
        <f t="shared" si="12"/>
        <v>0</v>
      </c>
      <c r="AX54" s="160">
        <f t="shared" si="12"/>
        <v>0</v>
      </c>
      <c r="AY54" s="160">
        <f t="shared" si="12"/>
        <v>0</v>
      </c>
      <c r="AZ54" s="160">
        <f t="shared" si="12"/>
        <v>0</v>
      </c>
      <c r="BA54" s="161">
        <f t="shared" si="12"/>
        <v>0</v>
      </c>
    </row>
    <row r="55" spans="1:53" x14ac:dyDescent="0.2">
      <c r="A55" s="162">
        <f>'Projects List'!A54</f>
        <v>0</v>
      </c>
      <c r="B55" s="182">
        <f>_xlfn.IFNA(VLOOKUP($A55,'Projects List'!$A54:$J254,9,TRUE),0)</f>
        <v>0</v>
      </c>
      <c r="C55" s="182">
        <f>_xlfn.IFNA(VLOOKUP($A55,'Projects List'!$A54:$J254,10,TRUE),0)</f>
        <v>0</v>
      </c>
      <c r="D55" s="160">
        <f t="shared" si="4"/>
        <v>0</v>
      </c>
      <c r="E55" s="290"/>
      <c r="F55" s="162">
        <f t="shared" si="5"/>
        <v>0</v>
      </c>
      <c r="G55" s="160">
        <f t="shared" si="14"/>
        <v>0</v>
      </c>
      <c r="H55" s="160">
        <f t="shared" si="14"/>
        <v>0</v>
      </c>
      <c r="I55" s="160">
        <f t="shared" si="14"/>
        <v>0</v>
      </c>
      <c r="J55" s="160">
        <f t="shared" si="14"/>
        <v>0</v>
      </c>
      <c r="K55" s="160">
        <f t="shared" si="14"/>
        <v>0</v>
      </c>
      <c r="L55" s="160">
        <f t="shared" si="14"/>
        <v>0</v>
      </c>
      <c r="M55" s="160">
        <f t="shared" si="14"/>
        <v>0</v>
      </c>
      <c r="N55" s="160">
        <f t="shared" si="14"/>
        <v>0</v>
      </c>
      <c r="O55" s="160">
        <f t="shared" si="14"/>
        <v>0</v>
      </c>
      <c r="P55" s="160">
        <f t="shared" si="14"/>
        <v>0</v>
      </c>
      <c r="Q55" s="160">
        <f t="shared" si="14"/>
        <v>0</v>
      </c>
      <c r="R55" s="160">
        <f t="shared" si="14"/>
        <v>0</v>
      </c>
      <c r="S55" s="160">
        <f t="shared" si="14"/>
        <v>0</v>
      </c>
      <c r="T55" s="160">
        <f t="shared" si="14"/>
        <v>0</v>
      </c>
      <c r="U55" s="160">
        <f t="shared" si="14"/>
        <v>0</v>
      </c>
      <c r="V55" s="160">
        <f t="shared" si="14"/>
        <v>0</v>
      </c>
      <c r="W55" s="160">
        <f t="shared" si="14"/>
        <v>0</v>
      </c>
      <c r="X55" s="160">
        <f t="shared" si="15"/>
        <v>0</v>
      </c>
      <c r="Y55" s="160">
        <f t="shared" si="15"/>
        <v>0</v>
      </c>
      <c r="Z55" s="160">
        <f t="shared" si="15"/>
        <v>0</v>
      </c>
      <c r="AA55" s="160">
        <f t="shared" si="15"/>
        <v>0</v>
      </c>
      <c r="AB55" s="160">
        <f t="shared" si="15"/>
        <v>0</v>
      </c>
      <c r="AC55" s="160">
        <f t="shared" si="15"/>
        <v>0</v>
      </c>
      <c r="AD55" s="160">
        <f t="shared" si="15"/>
        <v>0</v>
      </c>
      <c r="AE55" s="160">
        <f t="shared" si="15"/>
        <v>0</v>
      </c>
      <c r="AF55" s="160">
        <f t="shared" si="15"/>
        <v>0</v>
      </c>
      <c r="AG55" s="160">
        <f t="shared" si="15"/>
        <v>0</v>
      </c>
      <c r="AH55" s="160">
        <f t="shared" si="15"/>
        <v>0</v>
      </c>
      <c r="AI55" s="160">
        <f t="shared" si="15"/>
        <v>0</v>
      </c>
      <c r="AJ55" s="160">
        <f t="shared" si="15"/>
        <v>0</v>
      </c>
      <c r="AK55" s="160">
        <f t="shared" si="15"/>
        <v>0</v>
      </c>
      <c r="AL55" s="160">
        <f t="shared" si="15"/>
        <v>0</v>
      </c>
      <c r="AM55" s="160">
        <f t="shared" si="15"/>
        <v>0</v>
      </c>
      <c r="AN55" s="160">
        <f t="shared" si="15"/>
        <v>0</v>
      </c>
      <c r="AO55" s="160">
        <f t="shared" si="15"/>
        <v>0</v>
      </c>
      <c r="AP55" s="160">
        <f t="shared" si="15"/>
        <v>0</v>
      </c>
      <c r="AQ55" s="160">
        <f t="shared" si="15"/>
        <v>0</v>
      </c>
      <c r="AR55" s="160">
        <f t="shared" si="15"/>
        <v>0</v>
      </c>
      <c r="AS55" s="160">
        <f t="shared" si="13"/>
        <v>0</v>
      </c>
      <c r="AT55" s="160">
        <f t="shared" si="12"/>
        <v>0</v>
      </c>
      <c r="AU55" s="160">
        <f t="shared" si="12"/>
        <v>0</v>
      </c>
      <c r="AV55" s="160">
        <f t="shared" si="12"/>
        <v>0</v>
      </c>
      <c r="AW55" s="160">
        <f t="shared" si="12"/>
        <v>0</v>
      </c>
      <c r="AX55" s="160">
        <f t="shared" si="12"/>
        <v>0</v>
      </c>
      <c r="AY55" s="160">
        <f t="shared" si="12"/>
        <v>0</v>
      </c>
      <c r="AZ55" s="160">
        <f t="shared" si="12"/>
        <v>0</v>
      </c>
      <c r="BA55" s="161">
        <f t="shared" si="12"/>
        <v>0</v>
      </c>
    </row>
    <row r="56" spans="1:53" x14ac:dyDescent="0.2">
      <c r="A56" s="162">
        <f>'Projects List'!A55</f>
        <v>0</v>
      </c>
      <c r="B56" s="182">
        <f>_xlfn.IFNA(VLOOKUP($A56,'Projects List'!$A55:$J255,9,TRUE),0)</f>
        <v>0</v>
      </c>
      <c r="C56" s="182">
        <f>_xlfn.IFNA(VLOOKUP($A56,'Projects List'!$A55:$J255,10,TRUE),0)</f>
        <v>0</v>
      </c>
      <c r="D56" s="160">
        <f t="shared" si="4"/>
        <v>0</v>
      </c>
      <c r="E56" s="290"/>
      <c r="F56" s="162">
        <f t="shared" si="5"/>
        <v>0</v>
      </c>
      <c r="G56" s="160">
        <f t="shared" si="14"/>
        <v>0</v>
      </c>
      <c r="H56" s="160">
        <f t="shared" si="14"/>
        <v>0</v>
      </c>
      <c r="I56" s="160">
        <f t="shared" si="14"/>
        <v>0</v>
      </c>
      <c r="J56" s="160">
        <f t="shared" si="14"/>
        <v>0</v>
      </c>
      <c r="K56" s="160">
        <f t="shared" si="14"/>
        <v>0</v>
      </c>
      <c r="L56" s="160">
        <f t="shared" si="14"/>
        <v>0</v>
      </c>
      <c r="M56" s="160">
        <f t="shared" si="14"/>
        <v>0</v>
      </c>
      <c r="N56" s="160">
        <f t="shared" si="14"/>
        <v>0</v>
      </c>
      <c r="O56" s="160">
        <f t="shared" si="14"/>
        <v>0</v>
      </c>
      <c r="P56" s="160">
        <f t="shared" si="14"/>
        <v>0</v>
      </c>
      <c r="Q56" s="160">
        <f t="shared" si="14"/>
        <v>0</v>
      </c>
      <c r="R56" s="160">
        <f t="shared" si="14"/>
        <v>0</v>
      </c>
      <c r="S56" s="160">
        <f t="shared" si="14"/>
        <v>0</v>
      </c>
      <c r="T56" s="160">
        <f t="shared" si="14"/>
        <v>0</v>
      </c>
      <c r="U56" s="160">
        <f t="shared" si="14"/>
        <v>0</v>
      </c>
      <c r="V56" s="160">
        <f t="shared" si="14"/>
        <v>0</v>
      </c>
      <c r="W56" s="160">
        <f t="shared" si="14"/>
        <v>0</v>
      </c>
      <c r="X56" s="160">
        <f t="shared" si="15"/>
        <v>0</v>
      </c>
      <c r="Y56" s="160">
        <f t="shared" si="15"/>
        <v>0</v>
      </c>
      <c r="Z56" s="160">
        <f t="shared" si="15"/>
        <v>0</v>
      </c>
      <c r="AA56" s="160">
        <f t="shared" si="15"/>
        <v>0</v>
      </c>
      <c r="AB56" s="160">
        <f t="shared" si="15"/>
        <v>0</v>
      </c>
      <c r="AC56" s="160">
        <f t="shared" si="15"/>
        <v>0</v>
      </c>
      <c r="AD56" s="160">
        <f t="shared" si="15"/>
        <v>0</v>
      </c>
      <c r="AE56" s="160">
        <f t="shared" si="15"/>
        <v>0</v>
      </c>
      <c r="AF56" s="160">
        <f t="shared" si="15"/>
        <v>0</v>
      </c>
      <c r="AG56" s="160">
        <f t="shared" si="15"/>
        <v>0</v>
      </c>
      <c r="AH56" s="160">
        <f t="shared" si="15"/>
        <v>0</v>
      </c>
      <c r="AI56" s="160">
        <f t="shared" si="15"/>
        <v>0</v>
      </c>
      <c r="AJ56" s="160">
        <f t="shared" si="15"/>
        <v>0</v>
      </c>
      <c r="AK56" s="160">
        <f t="shared" si="15"/>
        <v>0</v>
      </c>
      <c r="AL56" s="160">
        <f t="shared" si="15"/>
        <v>0</v>
      </c>
      <c r="AM56" s="160">
        <f t="shared" si="15"/>
        <v>0</v>
      </c>
      <c r="AN56" s="160">
        <f t="shared" si="15"/>
        <v>0</v>
      </c>
      <c r="AO56" s="160">
        <f t="shared" si="15"/>
        <v>0</v>
      </c>
      <c r="AP56" s="160">
        <f t="shared" si="15"/>
        <v>0</v>
      </c>
      <c r="AQ56" s="160">
        <f t="shared" si="15"/>
        <v>0</v>
      </c>
      <c r="AR56" s="160">
        <f t="shared" si="15"/>
        <v>0</v>
      </c>
      <c r="AS56" s="160">
        <f t="shared" si="13"/>
        <v>0</v>
      </c>
      <c r="AT56" s="160">
        <f t="shared" si="12"/>
        <v>0</v>
      </c>
      <c r="AU56" s="160">
        <f t="shared" si="12"/>
        <v>0</v>
      </c>
      <c r="AV56" s="160">
        <f t="shared" si="12"/>
        <v>0</v>
      </c>
      <c r="AW56" s="160">
        <f t="shared" si="12"/>
        <v>0</v>
      </c>
      <c r="AX56" s="160">
        <f t="shared" si="12"/>
        <v>0</v>
      </c>
      <c r="AY56" s="160">
        <f t="shared" si="12"/>
        <v>0</v>
      </c>
      <c r="AZ56" s="160">
        <f t="shared" si="12"/>
        <v>0</v>
      </c>
      <c r="BA56" s="161">
        <f t="shared" si="12"/>
        <v>0</v>
      </c>
    </row>
    <row r="57" spans="1:53" x14ac:dyDescent="0.2">
      <c r="A57" s="162">
        <f>'Projects List'!A56</f>
        <v>0</v>
      </c>
      <c r="B57" s="182">
        <f>_xlfn.IFNA(VLOOKUP($A57,'Projects List'!$A56:$J256,9,TRUE),0)</f>
        <v>0</v>
      </c>
      <c r="C57" s="182">
        <f>_xlfn.IFNA(VLOOKUP($A57,'Projects List'!$A56:$J256,10,TRUE),0)</f>
        <v>0</v>
      </c>
      <c r="D57" s="160">
        <f t="shared" si="4"/>
        <v>0</v>
      </c>
      <c r="E57" s="290"/>
      <c r="F57" s="162">
        <f t="shared" si="5"/>
        <v>0</v>
      </c>
      <c r="G57" s="160">
        <f t="shared" si="14"/>
        <v>0</v>
      </c>
      <c r="H57" s="160">
        <f t="shared" si="14"/>
        <v>0</v>
      </c>
      <c r="I57" s="160">
        <f t="shared" si="14"/>
        <v>0</v>
      </c>
      <c r="J57" s="160">
        <f t="shared" si="14"/>
        <v>0</v>
      </c>
      <c r="K57" s="160">
        <f t="shared" si="14"/>
        <v>0</v>
      </c>
      <c r="L57" s="160">
        <f t="shared" si="14"/>
        <v>0</v>
      </c>
      <c r="M57" s="160">
        <f t="shared" si="14"/>
        <v>0</v>
      </c>
      <c r="N57" s="160">
        <f t="shared" si="14"/>
        <v>0</v>
      </c>
      <c r="O57" s="160">
        <f t="shared" si="14"/>
        <v>0</v>
      </c>
      <c r="P57" s="160">
        <f t="shared" si="14"/>
        <v>0</v>
      </c>
      <c r="Q57" s="160">
        <f t="shared" si="14"/>
        <v>0</v>
      </c>
      <c r="R57" s="160">
        <f t="shared" si="14"/>
        <v>0</v>
      </c>
      <c r="S57" s="160">
        <f t="shared" si="14"/>
        <v>0</v>
      </c>
      <c r="T57" s="160">
        <f t="shared" si="14"/>
        <v>0</v>
      </c>
      <c r="U57" s="160">
        <f t="shared" si="14"/>
        <v>0</v>
      </c>
      <c r="V57" s="160">
        <f t="shared" si="14"/>
        <v>0</v>
      </c>
      <c r="W57" s="160">
        <f t="shared" si="14"/>
        <v>0</v>
      </c>
      <c r="X57" s="160">
        <f t="shared" si="15"/>
        <v>0</v>
      </c>
      <c r="Y57" s="160">
        <f t="shared" si="15"/>
        <v>0</v>
      </c>
      <c r="Z57" s="160">
        <f t="shared" si="15"/>
        <v>0</v>
      </c>
      <c r="AA57" s="160">
        <f t="shared" si="15"/>
        <v>0</v>
      </c>
      <c r="AB57" s="160">
        <f t="shared" si="15"/>
        <v>0</v>
      </c>
      <c r="AC57" s="160">
        <f t="shared" si="15"/>
        <v>0</v>
      </c>
      <c r="AD57" s="160">
        <f t="shared" si="15"/>
        <v>0</v>
      </c>
      <c r="AE57" s="160">
        <f t="shared" si="15"/>
        <v>0</v>
      </c>
      <c r="AF57" s="160">
        <f t="shared" si="15"/>
        <v>0</v>
      </c>
      <c r="AG57" s="160">
        <f t="shared" si="15"/>
        <v>0</v>
      </c>
      <c r="AH57" s="160">
        <f t="shared" si="15"/>
        <v>0</v>
      </c>
      <c r="AI57" s="160">
        <f t="shared" si="15"/>
        <v>0</v>
      </c>
      <c r="AJ57" s="160">
        <f t="shared" si="15"/>
        <v>0</v>
      </c>
      <c r="AK57" s="160">
        <f t="shared" si="15"/>
        <v>0</v>
      </c>
      <c r="AL57" s="160">
        <f t="shared" si="15"/>
        <v>0</v>
      </c>
      <c r="AM57" s="160">
        <f t="shared" si="15"/>
        <v>0</v>
      </c>
      <c r="AN57" s="160">
        <f t="shared" si="15"/>
        <v>0</v>
      </c>
      <c r="AO57" s="160">
        <f t="shared" si="15"/>
        <v>0</v>
      </c>
      <c r="AP57" s="160">
        <f t="shared" si="15"/>
        <v>0</v>
      </c>
      <c r="AQ57" s="160">
        <f t="shared" si="15"/>
        <v>0</v>
      </c>
      <c r="AR57" s="160">
        <f t="shared" si="15"/>
        <v>0</v>
      </c>
      <c r="AS57" s="160">
        <f t="shared" si="13"/>
        <v>0</v>
      </c>
      <c r="AT57" s="160">
        <f t="shared" si="12"/>
        <v>0</v>
      </c>
      <c r="AU57" s="160">
        <f t="shared" si="12"/>
        <v>0</v>
      </c>
      <c r="AV57" s="160">
        <f t="shared" si="12"/>
        <v>0</v>
      </c>
      <c r="AW57" s="160">
        <f t="shared" si="12"/>
        <v>0</v>
      </c>
      <c r="AX57" s="160">
        <f t="shared" si="12"/>
        <v>0</v>
      </c>
      <c r="AY57" s="160">
        <f t="shared" si="12"/>
        <v>0</v>
      </c>
      <c r="AZ57" s="160">
        <f t="shared" si="12"/>
        <v>0</v>
      </c>
      <c r="BA57" s="161">
        <f t="shared" si="12"/>
        <v>0</v>
      </c>
    </row>
    <row r="58" spans="1:53" x14ac:dyDescent="0.2">
      <c r="A58" s="162">
        <f>'Projects List'!A57</f>
        <v>0</v>
      </c>
      <c r="B58" s="182">
        <f>_xlfn.IFNA(VLOOKUP($A58,'Projects List'!$A57:$J257,9,TRUE),0)</f>
        <v>0</v>
      </c>
      <c r="C58" s="182">
        <f>_xlfn.IFNA(VLOOKUP($A58,'Projects List'!$A57:$J257,10,TRUE),0)</f>
        <v>0</v>
      </c>
      <c r="D58" s="160">
        <f t="shared" si="4"/>
        <v>0</v>
      </c>
      <c r="E58" s="290"/>
      <c r="F58" s="162">
        <f t="shared" si="5"/>
        <v>0</v>
      </c>
      <c r="G58" s="160">
        <f t="shared" si="14"/>
        <v>0</v>
      </c>
      <c r="H58" s="160">
        <f t="shared" si="14"/>
        <v>0</v>
      </c>
      <c r="I58" s="160">
        <f t="shared" si="14"/>
        <v>0</v>
      </c>
      <c r="J58" s="160">
        <f t="shared" si="14"/>
        <v>0</v>
      </c>
      <c r="K58" s="160">
        <f t="shared" si="14"/>
        <v>0</v>
      </c>
      <c r="L58" s="160">
        <f t="shared" si="14"/>
        <v>0</v>
      </c>
      <c r="M58" s="160">
        <f t="shared" si="14"/>
        <v>0</v>
      </c>
      <c r="N58" s="160">
        <f t="shared" si="14"/>
        <v>0</v>
      </c>
      <c r="O58" s="160">
        <f t="shared" si="14"/>
        <v>0</v>
      </c>
      <c r="P58" s="160">
        <f t="shared" si="14"/>
        <v>0</v>
      </c>
      <c r="Q58" s="160">
        <f t="shared" si="14"/>
        <v>0</v>
      </c>
      <c r="R58" s="160">
        <f t="shared" si="14"/>
        <v>0</v>
      </c>
      <c r="S58" s="160">
        <f t="shared" si="14"/>
        <v>0</v>
      </c>
      <c r="T58" s="160">
        <f t="shared" si="14"/>
        <v>0</v>
      </c>
      <c r="U58" s="160">
        <f t="shared" si="14"/>
        <v>0</v>
      </c>
      <c r="V58" s="160">
        <f t="shared" si="14"/>
        <v>0</v>
      </c>
      <c r="W58" s="160">
        <f t="shared" si="14"/>
        <v>0</v>
      </c>
      <c r="X58" s="160">
        <f t="shared" si="15"/>
        <v>0</v>
      </c>
      <c r="Y58" s="160">
        <f t="shared" si="15"/>
        <v>0</v>
      </c>
      <c r="Z58" s="160">
        <f t="shared" si="15"/>
        <v>0</v>
      </c>
      <c r="AA58" s="160">
        <f t="shared" si="15"/>
        <v>0</v>
      </c>
      <c r="AB58" s="160">
        <f t="shared" si="15"/>
        <v>0</v>
      </c>
      <c r="AC58" s="160">
        <f t="shared" si="15"/>
        <v>0</v>
      </c>
      <c r="AD58" s="160">
        <f t="shared" si="15"/>
        <v>0</v>
      </c>
      <c r="AE58" s="160">
        <f t="shared" si="15"/>
        <v>0</v>
      </c>
      <c r="AF58" s="160">
        <f t="shared" si="15"/>
        <v>0</v>
      </c>
      <c r="AG58" s="160">
        <f t="shared" si="15"/>
        <v>0</v>
      </c>
      <c r="AH58" s="160">
        <f t="shared" si="15"/>
        <v>0</v>
      </c>
      <c r="AI58" s="160">
        <f t="shared" si="15"/>
        <v>0</v>
      </c>
      <c r="AJ58" s="160">
        <f t="shared" si="15"/>
        <v>0</v>
      </c>
      <c r="AK58" s="160">
        <f t="shared" si="15"/>
        <v>0</v>
      </c>
      <c r="AL58" s="160">
        <f t="shared" si="15"/>
        <v>0</v>
      </c>
      <c r="AM58" s="160">
        <f t="shared" si="15"/>
        <v>0</v>
      </c>
      <c r="AN58" s="160">
        <f t="shared" si="15"/>
        <v>0</v>
      </c>
      <c r="AO58" s="160">
        <f t="shared" si="15"/>
        <v>0</v>
      </c>
      <c r="AP58" s="160">
        <f t="shared" si="15"/>
        <v>0</v>
      </c>
      <c r="AQ58" s="160">
        <f t="shared" si="15"/>
        <v>0</v>
      </c>
      <c r="AR58" s="160">
        <f t="shared" si="15"/>
        <v>0</v>
      </c>
      <c r="AS58" s="160">
        <f t="shared" si="13"/>
        <v>0</v>
      </c>
      <c r="AT58" s="160">
        <f t="shared" si="12"/>
        <v>0</v>
      </c>
      <c r="AU58" s="160">
        <f t="shared" si="12"/>
        <v>0</v>
      </c>
      <c r="AV58" s="160">
        <f t="shared" si="12"/>
        <v>0</v>
      </c>
      <c r="AW58" s="160">
        <f t="shared" si="12"/>
        <v>0</v>
      </c>
      <c r="AX58" s="160">
        <f t="shared" si="12"/>
        <v>0</v>
      </c>
      <c r="AY58" s="160">
        <f t="shared" si="12"/>
        <v>0</v>
      </c>
      <c r="AZ58" s="160">
        <f t="shared" si="12"/>
        <v>0</v>
      </c>
      <c r="BA58" s="161">
        <f t="shared" si="12"/>
        <v>0</v>
      </c>
    </row>
    <row r="59" spans="1:53" x14ac:dyDescent="0.2">
      <c r="A59" s="162">
        <f>'Projects List'!A58</f>
        <v>0</v>
      </c>
      <c r="B59" s="182">
        <f>_xlfn.IFNA(VLOOKUP($A59,'Projects List'!$A58:$J258,9,TRUE),0)</f>
        <v>0</v>
      </c>
      <c r="C59" s="182">
        <f>_xlfn.IFNA(VLOOKUP($A59,'Projects List'!$A58:$J258,10,TRUE),0)</f>
        <v>0</v>
      </c>
      <c r="D59" s="160">
        <f t="shared" si="4"/>
        <v>0</v>
      </c>
      <c r="E59" s="290"/>
      <c r="F59" s="162">
        <f t="shared" si="5"/>
        <v>0</v>
      </c>
      <c r="G59" s="160">
        <f t="shared" si="14"/>
        <v>0</v>
      </c>
      <c r="H59" s="160">
        <f t="shared" si="14"/>
        <v>0</v>
      </c>
      <c r="I59" s="160">
        <f t="shared" si="14"/>
        <v>0</v>
      </c>
      <c r="J59" s="160">
        <f t="shared" si="14"/>
        <v>0</v>
      </c>
      <c r="K59" s="160">
        <f t="shared" si="14"/>
        <v>0</v>
      </c>
      <c r="L59" s="160">
        <f t="shared" si="14"/>
        <v>0</v>
      </c>
      <c r="M59" s="160">
        <f t="shared" si="14"/>
        <v>0</v>
      </c>
      <c r="N59" s="160">
        <f t="shared" si="14"/>
        <v>0</v>
      </c>
      <c r="O59" s="160">
        <f t="shared" si="14"/>
        <v>0</v>
      </c>
      <c r="P59" s="160">
        <f t="shared" si="14"/>
        <v>0</v>
      </c>
      <c r="Q59" s="160">
        <f t="shared" si="14"/>
        <v>0</v>
      </c>
      <c r="R59" s="160">
        <f t="shared" si="14"/>
        <v>0</v>
      </c>
      <c r="S59" s="160">
        <f t="shared" si="14"/>
        <v>0</v>
      </c>
      <c r="T59" s="160">
        <f t="shared" si="14"/>
        <v>0</v>
      </c>
      <c r="U59" s="160">
        <f t="shared" si="14"/>
        <v>0</v>
      </c>
      <c r="V59" s="160">
        <f t="shared" si="14"/>
        <v>0</v>
      </c>
      <c r="W59" s="160">
        <f t="shared" si="14"/>
        <v>0</v>
      </c>
      <c r="X59" s="160">
        <f t="shared" si="15"/>
        <v>0</v>
      </c>
      <c r="Y59" s="160">
        <f t="shared" si="15"/>
        <v>0</v>
      </c>
      <c r="Z59" s="160">
        <f t="shared" si="15"/>
        <v>0</v>
      </c>
      <c r="AA59" s="160">
        <f t="shared" si="15"/>
        <v>0</v>
      </c>
      <c r="AB59" s="160">
        <f t="shared" si="15"/>
        <v>0</v>
      </c>
      <c r="AC59" s="160">
        <f t="shared" si="15"/>
        <v>0</v>
      </c>
      <c r="AD59" s="160">
        <f t="shared" si="15"/>
        <v>0</v>
      </c>
      <c r="AE59" s="160">
        <f t="shared" si="15"/>
        <v>0</v>
      </c>
      <c r="AF59" s="160">
        <f t="shared" si="15"/>
        <v>0</v>
      </c>
      <c r="AG59" s="160">
        <f t="shared" si="15"/>
        <v>0</v>
      </c>
      <c r="AH59" s="160">
        <f t="shared" si="15"/>
        <v>0</v>
      </c>
      <c r="AI59" s="160">
        <f t="shared" si="15"/>
        <v>0</v>
      </c>
      <c r="AJ59" s="160">
        <f t="shared" si="15"/>
        <v>0</v>
      </c>
      <c r="AK59" s="160">
        <f t="shared" si="15"/>
        <v>0</v>
      </c>
      <c r="AL59" s="160">
        <f t="shared" si="15"/>
        <v>0</v>
      </c>
      <c r="AM59" s="160">
        <f t="shared" si="15"/>
        <v>0</v>
      </c>
      <c r="AN59" s="160">
        <f t="shared" si="15"/>
        <v>0</v>
      </c>
      <c r="AO59" s="160">
        <f t="shared" si="15"/>
        <v>0</v>
      </c>
      <c r="AP59" s="160">
        <f t="shared" si="15"/>
        <v>0</v>
      </c>
      <c r="AQ59" s="160">
        <f t="shared" si="15"/>
        <v>0</v>
      </c>
      <c r="AR59" s="160">
        <f t="shared" si="15"/>
        <v>0</v>
      </c>
      <c r="AS59" s="160">
        <f t="shared" si="13"/>
        <v>0</v>
      </c>
      <c r="AT59" s="160">
        <f t="shared" si="12"/>
        <v>0</v>
      </c>
      <c r="AU59" s="160">
        <f t="shared" si="12"/>
        <v>0</v>
      </c>
      <c r="AV59" s="160">
        <f t="shared" si="12"/>
        <v>0</v>
      </c>
      <c r="AW59" s="160">
        <f t="shared" si="12"/>
        <v>0</v>
      </c>
      <c r="AX59" s="160">
        <f t="shared" si="12"/>
        <v>0</v>
      </c>
      <c r="AY59" s="160">
        <f t="shared" si="12"/>
        <v>0</v>
      </c>
      <c r="AZ59" s="160">
        <f t="shared" si="12"/>
        <v>0</v>
      </c>
      <c r="BA59" s="161">
        <f t="shared" si="12"/>
        <v>0</v>
      </c>
    </row>
    <row r="60" spans="1:53" x14ac:dyDescent="0.2">
      <c r="A60" s="162">
        <f>'Projects List'!A59</f>
        <v>0</v>
      </c>
      <c r="B60" s="182">
        <f>_xlfn.IFNA(VLOOKUP($A60,'Projects List'!$A59:$J259,9,TRUE),0)</f>
        <v>0</v>
      </c>
      <c r="C60" s="182">
        <f>_xlfn.IFNA(VLOOKUP($A60,'Projects List'!$A59:$J259,10,TRUE),0)</f>
        <v>0</v>
      </c>
      <c r="D60" s="160">
        <f t="shared" si="4"/>
        <v>0</v>
      </c>
      <c r="E60" s="290"/>
      <c r="F60" s="162">
        <f t="shared" si="5"/>
        <v>0</v>
      </c>
      <c r="G60" s="160">
        <f t="shared" si="14"/>
        <v>0</v>
      </c>
      <c r="H60" s="160">
        <f t="shared" si="14"/>
        <v>0</v>
      </c>
      <c r="I60" s="160">
        <f t="shared" si="14"/>
        <v>0</v>
      </c>
      <c r="J60" s="160">
        <f t="shared" si="14"/>
        <v>0</v>
      </c>
      <c r="K60" s="160">
        <f t="shared" si="14"/>
        <v>0</v>
      </c>
      <c r="L60" s="160">
        <f t="shared" si="14"/>
        <v>0</v>
      </c>
      <c r="M60" s="160">
        <f t="shared" si="14"/>
        <v>0</v>
      </c>
      <c r="N60" s="160">
        <f t="shared" si="14"/>
        <v>0</v>
      </c>
      <c r="O60" s="160">
        <f t="shared" si="14"/>
        <v>0</v>
      </c>
      <c r="P60" s="160">
        <f t="shared" si="14"/>
        <v>0</v>
      </c>
      <c r="Q60" s="160">
        <f t="shared" si="14"/>
        <v>0</v>
      </c>
      <c r="R60" s="160">
        <f t="shared" si="14"/>
        <v>0</v>
      </c>
      <c r="S60" s="160">
        <f t="shared" si="14"/>
        <v>0</v>
      </c>
      <c r="T60" s="160">
        <f t="shared" si="14"/>
        <v>0</v>
      </c>
      <c r="U60" s="160">
        <f t="shared" si="14"/>
        <v>0</v>
      </c>
      <c r="V60" s="160">
        <f t="shared" si="14"/>
        <v>0</v>
      </c>
      <c r="W60" s="160">
        <f t="shared" si="14"/>
        <v>0</v>
      </c>
      <c r="X60" s="160">
        <f t="shared" si="15"/>
        <v>0</v>
      </c>
      <c r="Y60" s="160">
        <f t="shared" si="15"/>
        <v>0</v>
      </c>
      <c r="Z60" s="160">
        <f t="shared" si="15"/>
        <v>0</v>
      </c>
      <c r="AA60" s="160">
        <f t="shared" si="15"/>
        <v>0</v>
      </c>
      <c r="AB60" s="160">
        <f t="shared" si="15"/>
        <v>0</v>
      </c>
      <c r="AC60" s="160">
        <f t="shared" si="15"/>
        <v>0</v>
      </c>
      <c r="AD60" s="160">
        <f t="shared" si="15"/>
        <v>0</v>
      </c>
      <c r="AE60" s="160">
        <f t="shared" si="15"/>
        <v>0</v>
      </c>
      <c r="AF60" s="160">
        <f t="shared" si="15"/>
        <v>0</v>
      </c>
      <c r="AG60" s="160">
        <f t="shared" si="15"/>
        <v>0</v>
      </c>
      <c r="AH60" s="160">
        <f t="shared" si="15"/>
        <v>0</v>
      </c>
      <c r="AI60" s="160">
        <f t="shared" si="15"/>
        <v>0</v>
      </c>
      <c r="AJ60" s="160">
        <f t="shared" si="15"/>
        <v>0</v>
      </c>
      <c r="AK60" s="160">
        <f t="shared" si="15"/>
        <v>0</v>
      </c>
      <c r="AL60" s="160">
        <f t="shared" si="15"/>
        <v>0</v>
      </c>
      <c r="AM60" s="160">
        <f t="shared" si="15"/>
        <v>0</v>
      </c>
      <c r="AN60" s="160">
        <f t="shared" si="15"/>
        <v>0</v>
      </c>
      <c r="AO60" s="160">
        <f t="shared" si="15"/>
        <v>0</v>
      </c>
      <c r="AP60" s="160">
        <f t="shared" si="15"/>
        <v>0</v>
      </c>
      <c r="AQ60" s="160">
        <f t="shared" si="15"/>
        <v>0</v>
      </c>
      <c r="AR60" s="160">
        <f t="shared" si="15"/>
        <v>0</v>
      </c>
      <c r="AS60" s="160">
        <f t="shared" si="13"/>
        <v>0</v>
      </c>
      <c r="AT60" s="160">
        <f t="shared" si="12"/>
        <v>0</v>
      </c>
      <c r="AU60" s="160">
        <f t="shared" si="12"/>
        <v>0</v>
      </c>
      <c r="AV60" s="160">
        <f t="shared" si="12"/>
        <v>0</v>
      </c>
      <c r="AW60" s="160">
        <f t="shared" si="12"/>
        <v>0</v>
      </c>
      <c r="AX60" s="160">
        <f t="shared" si="12"/>
        <v>0</v>
      </c>
      <c r="AY60" s="160">
        <f t="shared" si="12"/>
        <v>0</v>
      </c>
      <c r="AZ60" s="160">
        <f t="shared" si="12"/>
        <v>0</v>
      </c>
      <c r="BA60" s="161">
        <f t="shared" si="12"/>
        <v>0</v>
      </c>
    </row>
    <row r="61" spans="1:53" x14ac:dyDescent="0.2">
      <c r="A61" s="162">
        <f>'Projects List'!A60</f>
        <v>0</v>
      </c>
      <c r="B61" s="182">
        <f>_xlfn.IFNA(VLOOKUP($A61,'Projects List'!$A60:$J260,9,TRUE),0)</f>
        <v>0</v>
      </c>
      <c r="C61" s="182">
        <f>_xlfn.IFNA(VLOOKUP($A61,'Projects List'!$A60:$J260,10,TRUE),0)</f>
        <v>0</v>
      </c>
      <c r="D61" s="160">
        <f t="shared" si="4"/>
        <v>0</v>
      </c>
      <c r="E61" s="290"/>
      <c r="F61" s="162">
        <f t="shared" si="5"/>
        <v>0</v>
      </c>
      <c r="G61" s="160">
        <f t="shared" si="14"/>
        <v>0</v>
      </c>
      <c r="H61" s="160">
        <f t="shared" si="14"/>
        <v>0</v>
      </c>
      <c r="I61" s="160">
        <f t="shared" si="14"/>
        <v>0</v>
      </c>
      <c r="J61" s="160">
        <f t="shared" si="14"/>
        <v>0</v>
      </c>
      <c r="K61" s="160">
        <f t="shared" si="14"/>
        <v>0</v>
      </c>
      <c r="L61" s="160">
        <f t="shared" si="14"/>
        <v>0</v>
      </c>
      <c r="M61" s="160">
        <f t="shared" si="14"/>
        <v>0</v>
      </c>
      <c r="N61" s="160">
        <f t="shared" si="14"/>
        <v>0</v>
      </c>
      <c r="O61" s="160">
        <f t="shared" si="14"/>
        <v>0</v>
      </c>
      <c r="P61" s="160">
        <f t="shared" si="14"/>
        <v>0</v>
      </c>
      <c r="Q61" s="160">
        <f t="shared" si="14"/>
        <v>0</v>
      </c>
      <c r="R61" s="160">
        <f t="shared" si="14"/>
        <v>0</v>
      </c>
      <c r="S61" s="160">
        <f t="shared" si="14"/>
        <v>0</v>
      </c>
      <c r="T61" s="160">
        <f t="shared" si="14"/>
        <v>0</v>
      </c>
      <c r="U61" s="160">
        <f t="shared" si="14"/>
        <v>0</v>
      </c>
      <c r="V61" s="160">
        <f t="shared" si="14"/>
        <v>0</v>
      </c>
      <c r="W61" s="160">
        <f t="shared" si="14"/>
        <v>0</v>
      </c>
      <c r="X61" s="160">
        <f t="shared" si="15"/>
        <v>0</v>
      </c>
      <c r="Y61" s="160">
        <f t="shared" si="15"/>
        <v>0</v>
      </c>
      <c r="Z61" s="160">
        <f t="shared" si="15"/>
        <v>0</v>
      </c>
      <c r="AA61" s="160">
        <f t="shared" si="15"/>
        <v>0</v>
      </c>
      <c r="AB61" s="160">
        <f t="shared" si="15"/>
        <v>0</v>
      </c>
      <c r="AC61" s="160">
        <f t="shared" si="15"/>
        <v>0</v>
      </c>
      <c r="AD61" s="160">
        <f t="shared" si="15"/>
        <v>0</v>
      </c>
      <c r="AE61" s="160">
        <f t="shared" si="15"/>
        <v>0</v>
      </c>
      <c r="AF61" s="160">
        <f t="shared" si="15"/>
        <v>0</v>
      </c>
      <c r="AG61" s="160">
        <f t="shared" si="15"/>
        <v>0</v>
      </c>
      <c r="AH61" s="160">
        <f t="shared" si="15"/>
        <v>0</v>
      </c>
      <c r="AI61" s="160">
        <f t="shared" si="15"/>
        <v>0</v>
      </c>
      <c r="AJ61" s="160">
        <f t="shared" si="15"/>
        <v>0</v>
      </c>
      <c r="AK61" s="160">
        <f t="shared" si="15"/>
        <v>0</v>
      </c>
      <c r="AL61" s="160">
        <f t="shared" si="15"/>
        <v>0</v>
      </c>
      <c r="AM61" s="160">
        <f t="shared" si="15"/>
        <v>0</v>
      </c>
      <c r="AN61" s="160">
        <f t="shared" si="15"/>
        <v>0</v>
      </c>
      <c r="AO61" s="160">
        <f t="shared" si="15"/>
        <v>0</v>
      </c>
      <c r="AP61" s="160">
        <f t="shared" si="15"/>
        <v>0</v>
      </c>
      <c r="AQ61" s="160">
        <f t="shared" si="15"/>
        <v>0</v>
      </c>
      <c r="AR61" s="160">
        <f t="shared" si="15"/>
        <v>0</v>
      </c>
      <c r="AS61" s="160">
        <f t="shared" si="13"/>
        <v>0</v>
      </c>
      <c r="AT61" s="160">
        <f t="shared" si="12"/>
        <v>0</v>
      </c>
      <c r="AU61" s="160">
        <f t="shared" si="12"/>
        <v>0</v>
      </c>
      <c r="AV61" s="160">
        <f t="shared" si="12"/>
        <v>0</v>
      </c>
      <c r="AW61" s="160">
        <f t="shared" si="12"/>
        <v>0</v>
      </c>
      <c r="AX61" s="160">
        <f t="shared" si="12"/>
        <v>0</v>
      </c>
      <c r="AY61" s="160">
        <f t="shared" si="12"/>
        <v>0</v>
      </c>
      <c r="AZ61" s="160">
        <f t="shared" si="12"/>
        <v>0</v>
      </c>
      <c r="BA61" s="161">
        <f t="shared" si="12"/>
        <v>0</v>
      </c>
    </row>
    <row r="62" spans="1:53" x14ac:dyDescent="0.2">
      <c r="A62" s="162">
        <f>'Projects List'!A61</f>
        <v>0</v>
      </c>
      <c r="B62" s="182">
        <f>_xlfn.IFNA(VLOOKUP($A62,'Projects List'!$A61:$J261,9,TRUE),0)</f>
        <v>0</v>
      </c>
      <c r="C62" s="182">
        <f>_xlfn.IFNA(VLOOKUP($A62,'Projects List'!$A61:$J261,10,TRUE),0)</f>
        <v>0</v>
      </c>
      <c r="D62" s="160">
        <f t="shared" si="4"/>
        <v>0</v>
      </c>
      <c r="E62" s="290"/>
      <c r="F62" s="162">
        <f t="shared" si="5"/>
        <v>0</v>
      </c>
      <c r="G62" s="160">
        <f t="shared" si="14"/>
        <v>0</v>
      </c>
      <c r="H62" s="160">
        <f t="shared" si="14"/>
        <v>0</v>
      </c>
      <c r="I62" s="160">
        <f t="shared" si="14"/>
        <v>0</v>
      </c>
      <c r="J62" s="160">
        <f t="shared" si="14"/>
        <v>0</v>
      </c>
      <c r="K62" s="160">
        <f t="shared" si="14"/>
        <v>0</v>
      </c>
      <c r="L62" s="160">
        <f t="shared" si="14"/>
        <v>0</v>
      </c>
      <c r="M62" s="160">
        <f t="shared" si="14"/>
        <v>0</v>
      </c>
      <c r="N62" s="160">
        <f t="shared" si="14"/>
        <v>0</v>
      </c>
      <c r="O62" s="160">
        <f t="shared" si="14"/>
        <v>0</v>
      </c>
      <c r="P62" s="160">
        <f t="shared" si="14"/>
        <v>0</v>
      </c>
      <c r="Q62" s="160">
        <f t="shared" si="14"/>
        <v>0</v>
      </c>
      <c r="R62" s="160">
        <f t="shared" si="14"/>
        <v>0</v>
      </c>
      <c r="S62" s="160">
        <f t="shared" si="14"/>
        <v>0</v>
      </c>
      <c r="T62" s="160">
        <f t="shared" si="14"/>
        <v>0</v>
      </c>
      <c r="U62" s="160">
        <f t="shared" si="14"/>
        <v>0</v>
      </c>
      <c r="V62" s="160">
        <f t="shared" si="14"/>
        <v>0</v>
      </c>
      <c r="W62" s="160">
        <f t="shared" si="14"/>
        <v>0</v>
      </c>
      <c r="X62" s="160">
        <f t="shared" si="15"/>
        <v>0</v>
      </c>
      <c r="Y62" s="160">
        <f t="shared" si="15"/>
        <v>0</v>
      </c>
      <c r="Z62" s="160">
        <f t="shared" si="15"/>
        <v>0</v>
      </c>
      <c r="AA62" s="160">
        <f t="shared" si="15"/>
        <v>0</v>
      </c>
      <c r="AB62" s="160">
        <f t="shared" si="15"/>
        <v>0</v>
      </c>
      <c r="AC62" s="160">
        <f t="shared" si="15"/>
        <v>0</v>
      </c>
      <c r="AD62" s="160">
        <f t="shared" si="15"/>
        <v>0</v>
      </c>
      <c r="AE62" s="160">
        <f t="shared" si="15"/>
        <v>0</v>
      </c>
      <c r="AF62" s="160">
        <f t="shared" si="15"/>
        <v>0</v>
      </c>
      <c r="AG62" s="160">
        <f t="shared" si="15"/>
        <v>0</v>
      </c>
      <c r="AH62" s="160">
        <f t="shared" si="15"/>
        <v>0</v>
      </c>
      <c r="AI62" s="160">
        <f t="shared" si="15"/>
        <v>0</v>
      </c>
      <c r="AJ62" s="160">
        <f t="shared" si="15"/>
        <v>0</v>
      </c>
      <c r="AK62" s="160">
        <f t="shared" si="15"/>
        <v>0</v>
      </c>
      <c r="AL62" s="160">
        <f t="shared" si="15"/>
        <v>0</v>
      </c>
      <c r="AM62" s="160">
        <f t="shared" si="15"/>
        <v>0</v>
      </c>
      <c r="AN62" s="160">
        <f t="shared" si="15"/>
        <v>0</v>
      </c>
      <c r="AO62" s="160">
        <f t="shared" si="15"/>
        <v>0</v>
      </c>
      <c r="AP62" s="160">
        <f t="shared" si="15"/>
        <v>0</v>
      </c>
      <c r="AQ62" s="160">
        <f t="shared" si="15"/>
        <v>0</v>
      </c>
      <c r="AR62" s="160">
        <f t="shared" si="15"/>
        <v>0</v>
      </c>
      <c r="AS62" s="160">
        <f t="shared" si="13"/>
        <v>0</v>
      </c>
      <c r="AT62" s="160">
        <f t="shared" si="12"/>
        <v>0</v>
      </c>
      <c r="AU62" s="160">
        <f t="shared" si="12"/>
        <v>0</v>
      </c>
      <c r="AV62" s="160">
        <f t="shared" si="12"/>
        <v>0</v>
      </c>
      <c r="AW62" s="160">
        <f t="shared" si="12"/>
        <v>0</v>
      </c>
      <c r="AX62" s="160">
        <f t="shared" si="12"/>
        <v>0</v>
      </c>
      <c r="AY62" s="160">
        <f t="shared" si="12"/>
        <v>0</v>
      </c>
      <c r="AZ62" s="160">
        <f t="shared" si="12"/>
        <v>0</v>
      </c>
      <c r="BA62" s="161">
        <f t="shared" si="12"/>
        <v>0</v>
      </c>
    </row>
    <row r="63" spans="1:53" x14ac:dyDescent="0.2">
      <c r="A63" s="162">
        <f>'Projects List'!A62</f>
        <v>0</v>
      </c>
      <c r="B63" s="182">
        <f>_xlfn.IFNA(VLOOKUP($A63,'Projects List'!$A62:$J262,9,TRUE),0)</f>
        <v>0</v>
      </c>
      <c r="C63" s="182">
        <f>_xlfn.IFNA(VLOOKUP($A63,'Projects List'!$A62:$J262,10,TRUE),0)</f>
        <v>0</v>
      </c>
      <c r="D63" s="160">
        <f t="shared" si="4"/>
        <v>0</v>
      </c>
      <c r="E63" s="290"/>
      <c r="F63" s="162">
        <f t="shared" si="5"/>
        <v>0</v>
      </c>
      <c r="G63" s="160">
        <f t="shared" si="14"/>
        <v>0</v>
      </c>
      <c r="H63" s="160">
        <f t="shared" si="14"/>
        <v>0</v>
      </c>
      <c r="I63" s="160">
        <f t="shared" si="14"/>
        <v>0</v>
      </c>
      <c r="J63" s="160">
        <f t="shared" si="14"/>
        <v>0</v>
      </c>
      <c r="K63" s="160">
        <f t="shared" si="14"/>
        <v>0</v>
      </c>
      <c r="L63" s="160">
        <f t="shared" si="14"/>
        <v>0</v>
      </c>
      <c r="M63" s="160">
        <f t="shared" si="14"/>
        <v>0</v>
      </c>
      <c r="N63" s="160">
        <f t="shared" si="14"/>
        <v>0</v>
      </c>
      <c r="O63" s="160">
        <f t="shared" si="14"/>
        <v>0</v>
      </c>
      <c r="P63" s="160">
        <f t="shared" si="14"/>
        <v>0</v>
      </c>
      <c r="Q63" s="160">
        <f t="shared" si="14"/>
        <v>0</v>
      </c>
      <c r="R63" s="160">
        <f t="shared" si="14"/>
        <v>0</v>
      </c>
      <c r="S63" s="160">
        <f t="shared" si="14"/>
        <v>0</v>
      </c>
      <c r="T63" s="160">
        <f t="shared" si="14"/>
        <v>0</v>
      </c>
      <c r="U63" s="160">
        <f t="shared" si="14"/>
        <v>0</v>
      </c>
      <c r="V63" s="160">
        <f t="shared" si="14"/>
        <v>0</v>
      </c>
      <c r="W63" s="160">
        <f t="shared" si="14"/>
        <v>0</v>
      </c>
      <c r="X63" s="160">
        <f t="shared" si="15"/>
        <v>0</v>
      </c>
      <c r="Y63" s="160">
        <f t="shared" si="15"/>
        <v>0</v>
      </c>
      <c r="Z63" s="160">
        <f t="shared" si="15"/>
        <v>0</v>
      </c>
      <c r="AA63" s="160">
        <f t="shared" si="15"/>
        <v>0</v>
      </c>
      <c r="AB63" s="160">
        <f t="shared" si="15"/>
        <v>0</v>
      </c>
      <c r="AC63" s="160">
        <f t="shared" si="15"/>
        <v>0</v>
      </c>
      <c r="AD63" s="160">
        <f t="shared" si="15"/>
        <v>0</v>
      </c>
      <c r="AE63" s="160">
        <f t="shared" si="15"/>
        <v>0</v>
      </c>
      <c r="AF63" s="160">
        <f t="shared" si="15"/>
        <v>0</v>
      </c>
      <c r="AG63" s="160">
        <f t="shared" si="15"/>
        <v>0</v>
      </c>
      <c r="AH63" s="160">
        <f t="shared" si="15"/>
        <v>0</v>
      </c>
      <c r="AI63" s="160">
        <f t="shared" si="15"/>
        <v>0</v>
      </c>
      <c r="AJ63" s="160">
        <f t="shared" si="15"/>
        <v>0</v>
      </c>
      <c r="AK63" s="160">
        <f t="shared" si="15"/>
        <v>0</v>
      </c>
      <c r="AL63" s="160">
        <f t="shared" si="15"/>
        <v>0</v>
      </c>
      <c r="AM63" s="160">
        <f t="shared" si="15"/>
        <v>0</v>
      </c>
      <c r="AN63" s="160">
        <f t="shared" si="15"/>
        <v>0</v>
      </c>
      <c r="AO63" s="160">
        <f t="shared" si="15"/>
        <v>0</v>
      </c>
      <c r="AP63" s="160">
        <f t="shared" si="15"/>
        <v>0</v>
      </c>
      <c r="AQ63" s="160">
        <f t="shared" si="15"/>
        <v>0</v>
      </c>
      <c r="AR63" s="160">
        <f t="shared" si="15"/>
        <v>0</v>
      </c>
      <c r="AS63" s="160">
        <f t="shared" si="13"/>
        <v>0</v>
      </c>
      <c r="AT63" s="160">
        <f t="shared" si="13"/>
        <v>0</v>
      </c>
      <c r="AU63" s="160">
        <f t="shared" si="13"/>
        <v>0</v>
      </c>
      <c r="AV63" s="160">
        <f t="shared" si="13"/>
        <v>0</v>
      </c>
      <c r="AW63" s="160">
        <f t="shared" si="13"/>
        <v>0</v>
      </c>
      <c r="AX63" s="160">
        <f t="shared" si="13"/>
        <v>0</v>
      </c>
      <c r="AY63" s="160">
        <f t="shared" si="13"/>
        <v>0</v>
      </c>
      <c r="AZ63" s="160">
        <f t="shared" si="13"/>
        <v>0</v>
      </c>
      <c r="BA63" s="161">
        <f t="shared" si="13"/>
        <v>0</v>
      </c>
    </row>
    <row r="64" spans="1:53" x14ac:dyDescent="0.2">
      <c r="A64" s="162">
        <f>'Projects List'!A63</f>
        <v>0</v>
      </c>
      <c r="B64" s="182">
        <f>_xlfn.IFNA(VLOOKUP($A64,'Projects List'!$A63:$J263,9,TRUE),0)</f>
        <v>0</v>
      </c>
      <c r="C64" s="182">
        <f>_xlfn.IFNA(VLOOKUP($A64,'Projects List'!$A63:$J263,10,TRUE),0)</f>
        <v>0</v>
      </c>
      <c r="D64" s="160">
        <f t="shared" si="4"/>
        <v>0</v>
      </c>
      <c r="E64" s="290"/>
      <c r="F64" s="162">
        <f t="shared" si="5"/>
        <v>0</v>
      </c>
      <c r="G64" s="160">
        <f t="shared" si="14"/>
        <v>0</v>
      </c>
      <c r="H64" s="160">
        <f t="shared" si="14"/>
        <v>0</v>
      </c>
      <c r="I64" s="160">
        <f t="shared" si="14"/>
        <v>0</v>
      </c>
      <c r="J64" s="160">
        <f t="shared" si="14"/>
        <v>0</v>
      </c>
      <c r="K64" s="160">
        <f t="shared" si="14"/>
        <v>0</v>
      </c>
      <c r="L64" s="160">
        <f t="shared" si="14"/>
        <v>0</v>
      </c>
      <c r="M64" s="160">
        <f t="shared" si="14"/>
        <v>0</v>
      </c>
      <c r="N64" s="160">
        <f t="shared" si="14"/>
        <v>0</v>
      </c>
      <c r="O64" s="160">
        <f t="shared" si="14"/>
        <v>0</v>
      </c>
      <c r="P64" s="160">
        <f t="shared" si="14"/>
        <v>0</v>
      </c>
      <c r="Q64" s="160">
        <f t="shared" si="14"/>
        <v>0</v>
      </c>
      <c r="R64" s="160">
        <f t="shared" si="14"/>
        <v>0</v>
      </c>
      <c r="S64" s="160">
        <f t="shared" si="14"/>
        <v>0</v>
      </c>
      <c r="T64" s="160">
        <f t="shared" si="14"/>
        <v>0</v>
      </c>
      <c r="U64" s="160">
        <f t="shared" si="14"/>
        <v>0</v>
      </c>
      <c r="V64" s="160">
        <f t="shared" si="14"/>
        <v>0</v>
      </c>
      <c r="W64" s="160">
        <f t="shared" si="14"/>
        <v>0</v>
      </c>
      <c r="X64" s="160">
        <f t="shared" si="15"/>
        <v>0</v>
      </c>
      <c r="Y64" s="160">
        <f t="shared" si="15"/>
        <v>0</v>
      </c>
      <c r="Z64" s="160">
        <f t="shared" si="15"/>
        <v>0</v>
      </c>
      <c r="AA64" s="160">
        <f t="shared" si="15"/>
        <v>0</v>
      </c>
      <c r="AB64" s="160">
        <f t="shared" si="15"/>
        <v>0</v>
      </c>
      <c r="AC64" s="160">
        <f t="shared" si="15"/>
        <v>0</v>
      </c>
      <c r="AD64" s="160">
        <f t="shared" si="15"/>
        <v>0</v>
      </c>
      <c r="AE64" s="160">
        <f t="shared" si="15"/>
        <v>0</v>
      </c>
      <c r="AF64" s="160">
        <f t="shared" si="15"/>
        <v>0</v>
      </c>
      <c r="AG64" s="160">
        <f t="shared" si="15"/>
        <v>0</v>
      </c>
      <c r="AH64" s="160">
        <f t="shared" si="15"/>
        <v>0</v>
      </c>
      <c r="AI64" s="160">
        <f t="shared" si="15"/>
        <v>0</v>
      </c>
      <c r="AJ64" s="160">
        <f t="shared" si="15"/>
        <v>0</v>
      </c>
      <c r="AK64" s="160">
        <f t="shared" si="15"/>
        <v>0</v>
      </c>
      <c r="AL64" s="160">
        <f t="shared" si="15"/>
        <v>0</v>
      </c>
      <c r="AM64" s="160">
        <f t="shared" si="15"/>
        <v>0</v>
      </c>
      <c r="AN64" s="160">
        <f t="shared" si="15"/>
        <v>0</v>
      </c>
      <c r="AO64" s="160">
        <f t="shared" si="15"/>
        <v>0</v>
      </c>
      <c r="AP64" s="160">
        <f t="shared" si="15"/>
        <v>0</v>
      </c>
      <c r="AQ64" s="160">
        <f t="shared" si="15"/>
        <v>0</v>
      </c>
      <c r="AR64" s="160">
        <f t="shared" si="15"/>
        <v>0</v>
      </c>
      <c r="AS64" s="160">
        <f t="shared" si="13"/>
        <v>0</v>
      </c>
      <c r="AT64" s="160">
        <f t="shared" si="13"/>
        <v>0</v>
      </c>
      <c r="AU64" s="160">
        <f t="shared" si="13"/>
        <v>0</v>
      </c>
      <c r="AV64" s="160">
        <f t="shared" si="13"/>
        <v>0</v>
      </c>
      <c r="AW64" s="160">
        <f t="shared" si="13"/>
        <v>0</v>
      </c>
      <c r="AX64" s="160">
        <f t="shared" si="13"/>
        <v>0</v>
      </c>
      <c r="AY64" s="160">
        <f t="shared" si="13"/>
        <v>0</v>
      </c>
      <c r="AZ64" s="160">
        <f t="shared" si="13"/>
        <v>0</v>
      </c>
      <c r="BA64" s="161">
        <f t="shared" si="13"/>
        <v>0</v>
      </c>
    </row>
    <row r="65" spans="1:53" x14ac:dyDescent="0.2">
      <c r="A65" s="162">
        <f>'Projects List'!A64</f>
        <v>0</v>
      </c>
      <c r="B65" s="182">
        <f>_xlfn.IFNA(VLOOKUP($A65,'Projects List'!$A64:$J264,9,TRUE),0)</f>
        <v>0</v>
      </c>
      <c r="C65" s="182">
        <f>_xlfn.IFNA(VLOOKUP($A65,'Projects List'!$A64:$J264,10,TRUE),0)</f>
        <v>0</v>
      </c>
      <c r="D65" s="160">
        <f t="shared" si="4"/>
        <v>0</v>
      </c>
      <c r="E65" s="290"/>
      <c r="F65" s="162">
        <f t="shared" si="5"/>
        <v>0</v>
      </c>
      <c r="G65" s="160">
        <f t="shared" si="14"/>
        <v>0</v>
      </c>
      <c r="H65" s="160">
        <f t="shared" si="14"/>
        <v>0</v>
      </c>
      <c r="I65" s="160">
        <f t="shared" si="14"/>
        <v>0</v>
      </c>
      <c r="J65" s="160">
        <f t="shared" si="14"/>
        <v>0</v>
      </c>
      <c r="K65" s="160">
        <f t="shared" si="14"/>
        <v>0</v>
      </c>
      <c r="L65" s="160">
        <f t="shared" si="14"/>
        <v>0</v>
      </c>
      <c r="M65" s="160">
        <f t="shared" si="14"/>
        <v>0</v>
      </c>
      <c r="N65" s="160">
        <f t="shared" si="14"/>
        <v>0</v>
      </c>
      <c r="O65" s="160">
        <f t="shared" si="14"/>
        <v>0</v>
      </c>
      <c r="P65" s="160">
        <f t="shared" si="14"/>
        <v>0</v>
      </c>
      <c r="Q65" s="160">
        <f t="shared" si="14"/>
        <v>0</v>
      </c>
      <c r="R65" s="160">
        <f t="shared" si="14"/>
        <v>0</v>
      </c>
      <c r="S65" s="160">
        <f t="shared" si="14"/>
        <v>0</v>
      </c>
      <c r="T65" s="160">
        <f t="shared" si="14"/>
        <v>0</v>
      </c>
      <c r="U65" s="160">
        <f t="shared" si="14"/>
        <v>0</v>
      </c>
      <c r="V65" s="160">
        <f t="shared" si="14"/>
        <v>0</v>
      </c>
      <c r="W65" s="160">
        <f t="shared" si="14"/>
        <v>0</v>
      </c>
      <c r="X65" s="160">
        <f t="shared" si="15"/>
        <v>0</v>
      </c>
      <c r="Y65" s="160">
        <f t="shared" si="15"/>
        <v>0</v>
      </c>
      <c r="Z65" s="160">
        <f t="shared" si="15"/>
        <v>0</v>
      </c>
      <c r="AA65" s="160">
        <f t="shared" si="15"/>
        <v>0</v>
      </c>
      <c r="AB65" s="160">
        <f t="shared" si="15"/>
        <v>0</v>
      </c>
      <c r="AC65" s="160">
        <f t="shared" si="15"/>
        <v>0</v>
      </c>
      <c r="AD65" s="160">
        <f t="shared" si="15"/>
        <v>0</v>
      </c>
      <c r="AE65" s="160">
        <f t="shared" si="15"/>
        <v>0</v>
      </c>
      <c r="AF65" s="160">
        <f t="shared" si="15"/>
        <v>0</v>
      </c>
      <c r="AG65" s="160">
        <f t="shared" si="15"/>
        <v>0</v>
      </c>
      <c r="AH65" s="160">
        <f t="shared" si="15"/>
        <v>0</v>
      </c>
      <c r="AI65" s="160">
        <f t="shared" si="15"/>
        <v>0</v>
      </c>
      <c r="AJ65" s="160">
        <f t="shared" si="15"/>
        <v>0</v>
      </c>
      <c r="AK65" s="160">
        <f t="shared" si="15"/>
        <v>0</v>
      </c>
      <c r="AL65" s="160">
        <f t="shared" si="15"/>
        <v>0</v>
      </c>
      <c r="AM65" s="160">
        <f t="shared" si="15"/>
        <v>0</v>
      </c>
      <c r="AN65" s="160">
        <f t="shared" si="15"/>
        <v>0</v>
      </c>
      <c r="AO65" s="160">
        <f t="shared" si="15"/>
        <v>0</v>
      </c>
      <c r="AP65" s="160">
        <f t="shared" si="15"/>
        <v>0</v>
      </c>
      <c r="AQ65" s="160">
        <f t="shared" si="15"/>
        <v>0</v>
      </c>
      <c r="AR65" s="160">
        <f t="shared" si="15"/>
        <v>0</v>
      </c>
      <c r="AS65" s="160">
        <f t="shared" si="13"/>
        <v>0</v>
      </c>
      <c r="AT65" s="160">
        <f t="shared" si="13"/>
        <v>0</v>
      </c>
      <c r="AU65" s="160">
        <f t="shared" si="13"/>
        <v>0</v>
      </c>
      <c r="AV65" s="160">
        <f t="shared" si="13"/>
        <v>0</v>
      </c>
      <c r="AW65" s="160">
        <f t="shared" si="13"/>
        <v>0</v>
      </c>
      <c r="AX65" s="160">
        <f t="shared" si="13"/>
        <v>0</v>
      </c>
      <c r="AY65" s="160">
        <f t="shared" si="13"/>
        <v>0</v>
      </c>
      <c r="AZ65" s="160">
        <f t="shared" si="13"/>
        <v>0</v>
      </c>
      <c r="BA65" s="161">
        <f t="shared" si="13"/>
        <v>0</v>
      </c>
    </row>
    <row r="66" spans="1:53" x14ac:dyDescent="0.2">
      <c r="A66" s="162">
        <f>'Projects List'!A65</f>
        <v>0</v>
      </c>
      <c r="B66" s="182">
        <f>_xlfn.IFNA(VLOOKUP($A66,'Projects List'!$A65:$J265,9,TRUE),0)</f>
        <v>0</v>
      </c>
      <c r="C66" s="182">
        <f>_xlfn.IFNA(VLOOKUP($A66,'Projects List'!$A65:$J265,10,TRUE),0)</f>
        <v>0</v>
      </c>
      <c r="D66" s="160">
        <f t="shared" si="4"/>
        <v>0</v>
      </c>
      <c r="E66" s="290"/>
      <c r="F66" s="162">
        <f t="shared" si="5"/>
        <v>0</v>
      </c>
      <c r="G66" s="160">
        <f t="shared" si="14"/>
        <v>0</v>
      </c>
      <c r="H66" s="160">
        <f t="shared" si="14"/>
        <v>0</v>
      </c>
      <c r="I66" s="160">
        <f t="shared" si="14"/>
        <v>0</v>
      </c>
      <c r="J66" s="160">
        <f t="shared" si="14"/>
        <v>0</v>
      </c>
      <c r="K66" s="160">
        <f t="shared" si="14"/>
        <v>0</v>
      </c>
      <c r="L66" s="160">
        <f t="shared" si="14"/>
        <v>0</v>
      </c>
      <c r="M66" s="160">
        <f t="shared" si="14"/>
        <v>0</v>
      </c>
      <c r="N66" s="160">
        <f t="shared" si="14"/>
        <v>0</v>
      </c>
      <c r="O66" s="160">
        <f t="shared" si="14"/>
        <v>0</v>
      </c>
      <c r="P66" s="160">
        <f t="shared" si="14"/>
        <v>0</v>
      </c>
      <c r="Q66" s="160">
        <f t="shared" si="14"/>
        <v>0</v>
      </c>
      <c r="R66" s="160">
        <f t="shared" si="14"/>
        <v>0</v>
      </c>
      <c r="S66" s="160">
        <f t="shared" si="14"/>
        <v>0</v>
      </c>
      <c r="T66" s="160">
        <f t="shared" si="14"/>
        <v>0</v>
      </c>
      <c r="U66" s="160">
        <f t="shared" si="14"/>
        <v>0</v>
      </c>
      <c r="V66" s="160">
        <f t="shared" ref="G66:W81" si="16">IF(OR($B66=0,$C66=0),0,IF(AND(DATE(YEAR($B66),MONTH($B66),1)&lt;=DATE(YEAR(V$1),MONTH(V$1),1),DATE(YEAR(EDATE($C66,1)),MONTH(EDATE($C66,1)),1)-1&gt;=DATE(YEAR(EDATE(V$1,1)),MONTH(EDATE(V$1,1)),1)-1),1,0))</f>
        <v>0</v>
      </c>
      <c r="W66" s="160">
        <f t="shared" si="16"/>
        <v>0</v>
      </c>
      <c r="X66" s="160">
        <f t="shared" si="15"/>
        <v>0</v>
      </c>
      <c r="Y66" s="160">
        <f t="shared" si="15"/>
        <v>0</v>
      </c>
      <c r="Z66" s="160">
        <f t="shared" si="15"/>
        <v>0</v>
      </c>
      <c r="AA66" s="160">
        <f t="shared" si="15"/>
        <v>0</v>
      </c>
      <c r="AB66" s="160">
        <f t="shared" si="15"/>
        <v>0</v>
      </c>
      <c r="AC66" s="160">
        <f t="shared" si="15"/>
        <v>0</v>
      </c>
      <c r="AD66" s="160">
        <f t="shared" si="15"/>
        <v>0</v>
      </c>
      <c r="AE66" s="160">
        <f t="shared" si="15"/>
        <v>0</v>
      </c>
      <c r="AF66" s="160">
        <f t="shared" si="15"/>
        <v>0</v>
      </c>
      <c r="AG66" s="160">
        <f t="shared" si="15"/>
        <v>0</v>
      </c>
      <c r="AH66" s="160">
        <f t="shared" si="15"/>
        <v>0</v>
      </c>
      <c r="AI66" s="160">
        <f t="shared" si="15"/>
        <v>0</v>
      </c>
      <c r="AJ66" s="160">
        <f t="shared" si="15"/>
        <v>0</v>
      </c>
      <c r="AK66" s="160">
        <f t="shared" si="15"/>
        <v>0</v>
      </c>
      <c r="AL66" s="160">
        <f t="shared" si="15"/>
        <v>0</v>
      </c>
      <c r="AM66" s="160">
        <f t="shared" ref="X66:AR78" si="17">IF(OR($B66=0,$C66=0),0,IF(AND(DATE(YEAR($B66),MONTH($B66),1)&lt;=DATE(YEAR(AM$1),MONTH(AM$1),1),DATE(YEAR(EDATE($C66,1)),MONTH(EDATE($C66,1)),1)-1&gt;=DATE(YEAR(EDATE(AM$1,1)),MONTH(EDATE(AM$1,1)),1)-1),1,0))</f>
        <v>0</v>
      </c>
      <c r="AN66" s="160">
        <f t="shared" si="17"/>
        <v>0</v>
      </c>
      <c r="AO66" s="160">
        <f t="shared" si="17"/>
        <v>0</v>
      </c>
      <c r="AP66" s="160">
        <f t="shared" si="17"/>
        <v>0</v>
      </c>
      <c r="AQ66" s="160">
        <f t="shared" si="17"/>
        <v>0</v>
      </c>
      <c r="AR66" s="160">
        <f t="shared" si="17"/>
        <v>0</v>
      </c>
      <c r="AS66" s="160">
        <f t="shared" si="13"/>
        <v>0</v>
      </c>
      <c r="AT66" s="160">
        <f t="shared" si="13"/>
        <v>0</v>
      </c>
      <c r="AU66" s="160">
        <f t="shared" si="13"/>
        <v>0</v>
      </c>
      <c r="AV66" s="160">
        <f t="shared" si="13"/>
        <v>0</v>
      </c>
      <c r="AW66" s="160">
        <f t="shared" si="13"/>
        <v>0</v>
      </c>
      <c r="AX66" s="160">
        <f t="shared" si="13"/>
        <v>0</v>
      </c>
      <c r="AY66" s="160">
        <f t="shared" si="13"/>
        <v>0</v>
      </c>
      <c r="AZ66" s="160">
        <f t="shared" si="13"/>
        <v>0</v>
      </c>
      <c r="BA66" s="161">
        <f t="shared" si="13"/>
        <v>0</v>
      </c>
    </row>
    <row r="67" spans="1:53" x14ac:dyDescent="0.2">
      <c r="A67" s="162">
        <f>'Projects List'!A66</f>
        <v>0</v>
      </c>
      <c r="B67" s="182">
        <f>_xlfn.IFNA(VLOOKUP($A67,'Projects List'!$A66:$J266,9,TRUE),0)</f>
        <v>0</v>
      </c>
      <c r="C67" s="182">
        <f>_xlfn.IFNA(VLOOKUP($A67,'Projects List'!$A66:$J266,10,TRUE),0)</f>
        <v>0</v>
      </c>
      <c r="D67" s="160">
        <f t="shared" si="4"/>
        <v>0</v>
      </c>
      <c r="E67" s="290"/>
      <c r="F67" s="162">
        <f t="shared" si="5"/>
        <v>0</v>
      </c>
      <c r="G67" s="160">
        <f t="shared" si="16"/>
        <v>0</v>
      </c>
      <c r="H67" s="160">
        <f t="shared" si="16"/>
        <v>0</v>
      </c>
      <c r="I67" s="160">
        <f t="shared" si="16"/>
        <v>0</v>
      </c>
      <c r="J67" s="160">
        <f t="shared" si="16"/>
        <v>0</v>
      </c>
      <c r="K67" s="160">
        <f t="shared" si="16"/>
        <v>0</v>
      </c>
      <c r="L67" s="160">
        <f t="shared" si="16"/>
        <v>0</v>
      </c>
      <c r="M67" s="160">
        <f t="shared" si="16"/>
        <v>0</v>
      </c>
      <c r="N67" s="160">
        <f t="shared" si="16"/>
        <v>0</v>
      </c>
      <c r="O67" s="160">
        <f t="shared" si="16"/>
        <v>0</v>
      </c>
      <c r="P67" s="160">
        <f t="shared" si="16"/>
        <v>0</v>
      </c>
      <c r="Q67" s="160">
        <f t="shared" si="16"/>
        <v>0</v>
      </c>
      <c r="R67" s="160">
        <f t="shared" si="16"/>
        <v>0</v>
      </c>
      <c r="S67" s="160">
        <f t="shared" si="16"/>
        <v>0</v>
      </c>
      <c r="T67" s="160">
        <f t="shared" si="16"/>
        <v>0</v>
      </c>
      <c r="U67" s="160">
        <f t="shared" si="16"/>
        <v>0</v>
      </c>
      <c r="V67" s="160">
        <f t="shared" si="16"/>
        <v>0</v>
      </c>
      <c r="W67" s="160">
        <f t="shared" si="16"/>
        <v>0</v>
      </c>
      <c r="X67" s="160">
        <f t="shared" si="17"/>
        <v>0</v>
      </c>
      <c r="Y67" s="160">
        <f t="shared" si="17"/>
        <v>0</v>
      </c>
      <c r="Z67" s="160">
        <f t="shared" si="17"/>
        <v>0</v>
      </c>
      <c r="AA67" s="160">
        <f t="shared" si="17"/>
        <v>0</v>
      </c>
      <c r="AB67" s="160">
        <f t="shared" si="17"/>
        <v>0</v>
      </c>
      <c r="AC67" s="160">
        <f t="shared" si="17"/>
        <v>0</v>
      </c>
      <c r="AD67" s="160">
        <f t="shared" si="17"/>
        <v>0</v>
      </c>
      <c r="AE67" s="160">
        <f t="shared" si="17"/>
        <v>0</v>
      </c>
      <c r="AF67" s="160">
        <f t="shared" si="17"/>
        <v>0</v>
      </c>
      <c r="AG67" s="160">
        <f t="shared" si="17"/>
        <v>0</v>
      </c>
      <c r="AH67" s="160">
        <f t="shared" si="17"/>
        <v>0</v>
      </c>
      <c r="AI67" s="160">
        <f t="shared" si="17"/>
        <v>0</v>
      </c>
      <c r="AJ67" s="160">
        <f t="shared" si="17"/>
        <v>0</v>
      </c>
      <c r="AK67" s="160">
        <f t="shared" si="17"/>
        <v>0</v>
      </c>
      <c r="AL67" s="160">
        <f t="shared" si="17"/>
        <v>0</v>
      </c>
      <c r="AM67" s="160">
        <f t="shared" si="17"/>
        <v>0</v>
      </c>
      <c r="AN67" s="160">
        <f t="shared" si="17"/>
        <v>0</v>
      </c>
      <c r="AO67" s="160">
        <f t="shared" si="17"/>
        <v>0</v>
      </c>
      <c r="AP67" s="160">
        <f t="shared" si="17"/>
        <v>0</v>
      </c>
      <c r="AQ67" s="160">
        <f t="shared" si="17"/>
        <v>0</v>
      </c>
      <c r="AR67" s="160">
        <f t="shared" si="17"/>
        <v>0</v>
      </c>
      <c r="AS67" s="160">
        <f t="shared" si="13"/>
        <v>0</v>
      </c>
      <c r="AT67" s="160">
        <f t="shared" si="13"/>
        <v>0</v>
      </c>
      <c r="AU67" s="160">
        <f t="shared" si="13"/>
        <v>0</v>
      </c>
      <c r="AV67" s="160">
        <f t="shared" si="13"/>
        <v>0</v>
      </c>
      <c r="AW67" s="160">
        <f t="shared" si="13"/>
        <v>0</v>
      </c>
      <c r="AX67" s="160">
        <f t="shared" si="13"/>
        <v>0</v>
      </c>
      <c r="AY67" s="160">
        <f t="shared" si="13"/>
        <v>0</v>
      </c>
      <c r="AZ67" s="160">
        <f t="shared" si="13"/>
        <v>0</v>
      </c>
      <c r="BA67" s="161">
        <f t="shared" si="13"/>
        <v>0</v>
      </c>
    </row>
    <row r="68" spans="1:53" x14ac:dyDescent="0.2">
      <c r="A68" s="162">
        <f>'Projects List'!A67</f>
        <v>0</v>
      </c>
      <c r="B68" s="182">
        <f>_xlfn.IFNA(VLOOKUP($A68,'Projects List'!$A67:$J267,9,TRUE),0)</f>
        <v>0</v>
      </c>
      <c r="C68" s="182">
        <f>_xlfn.IFNA(VLOOKUP($A68,'Projects List'!$A67:$J267,10,TRUE),0)</f>
        <v>0</v>
      </c>
      <c r="D68" s="160">
        <f t="shared" si="4"/>
        <v>0</v>
      </c>
      <c r="E68" s="290"/>
      <c r="F68" s="162">
        <f t="shared" si="5"/>
        <v>0</v>
      </c>
      <c r="G68" s="160">
        <f t="shared" si="16"/>
        <v>0</v>
      </c>
      <c r="H68" s="160">
        <f t="shared" si="16"/>
        <v>0</v>
      </c>
      <c r="I68" s="160">
        <f t="shared" si="16"/>
        <v>0</v>
      </c>
      <c r="J68" s="160">
        <f t="shared" si="16"/>
        <v>0</v>
      </c>
      <c r="K68" s="160">
        <f t="shared" si="16"/>
        <v>0</v>
      </c>
      <c r="L68" s="160">
        <f t="shared" si="16"/>
        <v>0</v>
      </c>
      <c r="M68" s="160">
        <f t="shared" si="16"/>
        <v>0</v>
      </c>
      <c r="N68" s="160">
        <f t="shared" si="16"/>
        <v>0</v>
      </c>
      <c r="O68" s="160">
        <f t="shared" si="16"/>
        <v>0</v>
      </c>
      <c r="P68" s="160">
        <f t="shared" si="16"/>
        <v>0</v>
      </c>
      <c r="Q68" s="160">
        <f t="shared" si="16"/>
        <v>0</v>
      </c>
      <c r="R68" s="160">
        <f t="shared" si="16"/>
        <v>0</v>
      </c>
      <c r="S68" s="160">
        <f t="shared" si="16"/>
        <v>0</v>
      </c>
      <c r="T68" s="160">
        <f t="shared" si="16"/>
        <v>0</v>
      </c>
      <c r="U68" s="160">
        <f t="shared" si="16"/>
        <v>0</v>
      </c>
      <c r="V68" s="160">
        <f t="shared" si="16"/>
        <v>0</v>
      </c>
      <c r="W68" s="160">
        <f t="shared" si="16"/>
        <v>0</v>
      </c>
      <c r="X68" s="160">
        <f t="shared" si="17"/>
        <v>0</v>
      </c>
      <c r="Y68" s="160">
        <f t="shared" si="17"/>
        <v>0</v>
      </c>
      <c r="Z68" s="160">
        <f t="shared" si="17"/>
        <v>0</v>
      </c>
      <c r="AA68" s="160">
        <f t="shared" si="17"/>
        <v>0</v>
      </c>
      <c r="AB68" s="160">
        <f t="shared" si="17"/>
        <v>0</v>
      </c>
      <c r="AC68" s="160">
        <f t="shared" si="17"/>
        <v>0</v>
      </c>
      <c r="AD68" s="160">
        <f t="shared" si="17"/>
        <v>0</v>
      </c>
      <c r="AE68" s="160">
        <f t="shared" si="17"/>
        <v>0</v>
      </c>
      <c r="AF68" s="160">
        <f t="shared" si="17"/>
        <v>0</v>
      </c>
      <c r="AG68" s="160">
        <f t="shared" si="17"/>
        <v>0</v>
      </c>
      <c r="AH68" s="160">
        <f t="shared" si="17"/>
        <v>0</v>
      </c>
      <c r="AI68" s="160">
        <f t="shared" si="17"/>
        <v>0</v>
      </c>
      <c r="AJ68" s="160">
        <f t="shared" si="17"/>
        <v>0</v>
      </c>
      <c r="AK68" s="160">
        <f t="shared" si="17"/>
        <v>0</v>
      </c>
      <c r="AL68" s="160">
        <f t="shared" si="17"/>
        <v>0</v>
      </c>
      <c r="AM68" s="160">
        <f t="shared" si="17"/>
        <v>0</v>
      </c>
      <c r="AN68" s="160">
        <f t="shared" si="17"/>
        <v>0</v>
      </c>
      <c r="AO68" s="160">
        <f t="shared" si="17"/>
        <v>0</v>
      </c>
      <c r="AP68" s="160">
        <f t="shared" si="17"/>
        <v>0</v>
      </c>
      <c r="AQ68" s="160">
        <f t="shared" si="17"/>
        <v>0</v>
      </c>
      <c r="AR68" s="160">
        <f t="shared" si="17"/>
        <v>0</v>
      </c>
      <c r="AS68" s="160">
        <f t="shared" si="13"/>
        <v>0</v>
      </c>
      <c r="AT68" s="160">
        <f t="shared" si="13"/>
        <v>0</v>
      </c>
      <c r="AU68" s="160">
        <f t="shared" si="13"/>
        <v>0</v>
      </c>
      <c r="AV68" s="160">
        <f t="shared" si="13"/>
        <v>0</v>
      </c>
      <c r="AW68" s="160">
        <f t="shared" si="13"/>
        <v>0</v>
      </c>
      <c r="AX68" s="160">
        <f t="shared" si="13"/>
        <v>0</v>
      </c>
      <c r="AY68" s="160">
        <f t="shared" si="13"/>
        <v>0</v>
      </c>
      <c r="AZ68" s="160">
        <f t="shared" si="13"/>
        <v>0</v>
      </c>
      <c r="BA68" s="161">
        <f t="shared" si="13"/>
        <v>0</v>
      </c>
    </row>
    <row r="69" spans="1:53" x14ac:dyDescent="0.2">
      <c r="A69" s="162">
        <f>'Projects List'!A68</f>
        <v>0</v>
      </c>
      <c r="B69" s="182">
        <f>_xlfn.IFNA(VLOOKUP($A69,'Projects List'!$A68:$J268,9,TRUE),0)</f>
        <v>0</v>
      </c>
      <c r="C69" s="182">
        <f>_xlfn.IFNA(VLOOKUP($A69,'Projects List'!$A68:$J268,10,TRUE),0)</f>
        <v>0</v>
      </c>
      <c r="D69" s="160">
        <f t="shared" si="4"/>
        <v>0</v>
      </c>
      <c r="E69" s="290"/>
      <c r="F69" s="162">
        <f t="shared" si="5"/>
        <v>0</v>
      </c>
      <c r="G69" s="160">
        <f t="shared" si="16"/>
        <v>0</v>
      </c>
      <c r="H69" s="160">
        <f t="shared" si="16"/>
        <v>0</v>
      </c>
      <c r="I69" s="160">
        <f t="shared" si="16"/>
        <v>0</v>
      </c>
      <c r="J69" s="160">
        <f t="shared" si="16"/>
        <v>0</v>
      </c>
      <c r="K69" s="160">
        <f t="shared" si="16"/>
        <v>0</v>
      </c>
      <c r="L69" s="160">
        <f t="shared" si="16"/>
        <v>0</v>
      </c>
      <c r="M69" s="160">
        <f t="shared" si="16"/>
        <v>0</v>
      </c>
      <c r="N69" s="160">
        <f t="shared" si="16"/>
        <v>0</v>
      </c>
      <c r="O69" s="160">
        <f t="shared" si="16"/>
        <v>0</v>
      </c>
      <c r="P69" s="160">
        <f t="shared" si="16"/>
        <v>0</v>
      </c>
      <c r="Q69" s="160">
        <f t="shared" si="16"/>
        <v>0</v>
      </c>
      <c r="R69" s="160">
        <f t="shared" si="16"/>
        <v>0</v>
      </c>
      <c r="S69" s="160">
        <f t="shared" si="16"/>
        <v>0</v>
      </c>
      <c r="T69" s="160">
        <f t="shared" si="16"/>
        <v>0</v>
      </c>
      <c r="U69" s="160">
        <f t="shared" si="16"/>
        <v>0</v>
      </c>
      <c r="V69" s="160">
        <f t="shared" si="16"/>
        <v>0</v>
      </c>
      <c r="W69" s="160">
        <f t="shared" si="16"/>
        <v>0</v>
      </c>
      <c r="X69" s="160">
        <f t="shared" si="17"/>
        <v>0</v>
      </c>
      <c r="Y69" s="160">
        <f t="shared" si="17"/>
        <v>0</v>
      </c>
      <c r="Z69" s="160">
        <f t="shared" si="17"/>
        <v>0</v>
      </c>
      <c r="AA69" s="160">
        <f t="shared" si="17"/>
        <v>0</v>
      </c>
      <c r="AB69" s="160">
        <f t="shared" si="17"/>
        <v>0</v>
      </c>
      <c r="AC69" s="160">
        <f t="shared" si="17"/>
        <v>0</v>
      </c>
      <c r="AD69" s="160">
        <f t="shared" si="17"/>
        <v>0</v>
      </c>
      <c r="AE69" s="160">
        <f t="shared" si="17"/>
        <v>0</v>
      </c>
      <c r="AF69" s="160">
        <f t="shared" si="17"/>
        <v>0</v>
      </c>
      <c r="AG69" s="160">
        <f t="shared" si="17"/>
        <v>0</v>
      </c>
      <c r="AH69" s="160">
        <f t="shared" si="17"/>
        <v>0</v>
      </c>
      <c r="AI69" s="160">
        <f t="shared" si="17"/>
        <v>0</v>
      </c>
      <c r="AJ69" s="160">
        <f t="shared" si="17"/>
        <v>0</v>
      </c>
      <c r="AK69" s="160">
        <f t="shared" si="17"/>
        <v>0</v>
      </c>
      <c r="AL69" s="160">
        <f t="shared" si="17"/>
        <v>0</v>
      </c>
      <c r="AM69" s="160">
        <f t="shared" si="17"/>
        <v>0</v>
      </c>
      <c r="AN69" s="160">
        <f t="shared" si="17"/>
        <v>0</v>
      </c>
      <c r="AO69" s="160">
        <f t="shared" si="17"/>
        <v>0</v>
      </c>
      <c r="AP69" s="160">
        <f t="shared" si="17"/>
        <v>0</v>
      </c>
      <c r="AQ69" s="160">
        <f t="shared" si="17"/>
        <v>0</v>
      </c>
      <c r="AR69" s="160">
        <f t="shared" si="17"/>
        <v>0</v>
      </c>
      <c r="AS69" s="160">
        <f t="shared" si="13"/>
        <v>0</v>
      </c>
      <c r="AT69" s="160">
        <f t="shared" si="13"/>
        <v>0</v>
      </c>
      <c r="AU69" s="160">
        <f t="shared" si="13"/>
        <v>0</v>
      </c>
      <c r="AV69" s="160">
        <f t="shared" si="13"/>
        <v>0</v>
      </c>
      <c r="AW69" s="160">
        <f t="shared" si="13"/>
        <v>0</v>
      </c>
      <c r="AX69" s="160">
        <f t="shared" si="13"/>
        <v>0</v>
      </c>
      <c r="AY69" s="160">
        <f t="shared" si="13"/>
        <v>0</v>
      </c>
      <c r="AZ69" s="160">
        <f t="shared" si="13"/>
        <v>0</v>
      </c>
      <c r="BA69" s="161">
        <f t="shared" si="13"/>
        <v>0</v>
      </c>
    </row>
    <row r="70" spans="1:53" x14ac:dyDescent="0.2">
      <c r="A70" s="162">
        <f>'Projects List'!A69</f>
        <v>0</v>
      </c>
      <c r="B70" s="182">
        <f>_xlfn.IFNA(VLOOKUP($A70,'Projects List'!$A69:$J269,9,TRUE),0)</f>
        <v>0</v>
      </c>
      <c r="C70" s="182">
        <f>_xlfn.IFNA(VLOOKUP($A70,'Projects List'!$A69:$J269,10,TRUE),0)</f>
        <v>0</v>
      </c>
      <c r="D70" s="160">
        <f t="shared" si="4"/>
        <v>0</v>
      </c>
      <c r="E70" s="290"/>
      <c r="F70" s="162">
        <f t="shared" si="5"/>
        <v>0</v>
      </c>
      <c r="G70" s="160">
        <f t="shared" si="16"/>
        <v>0</v>
      </c>
      <c r="H70" s="160">
        <f t="shared" si="16"/>
        <v>0</v>
      </c>
      <c r="I70" s="160">
        <f t="shared" si="16"/>
        <v>0</v>
      </c>
      <c r="J70" s="160">
        <f t="shared" si="16"/>
        <v>0</v>
      </c>
      <c r="K70" s="160">
        <f t="shared" si="16"/>
        <v>0</v>
      </c>
      <c r="L70" s="160">
        <f t="shared" si="16"/>
        <v>0</v>
      </c>
      <c r="M70" s="160">
        <f t="shared" si="16"/>
        <v>0</v>
      </c>
      <c r="N70" s="160">
        <f t="shared" si="16"/>
        <v>0</v>
      </c>
      <c r="O70" s="160">
        <f t="shared" si="16"/>
        <v>0</v>
      </c>
      <c r="P70" s="160">
        <f t="shared" si="16"/>
        <v>0</v>
      </c>
      <c r="Q70" s="160">
        <f t="shared" si="16"/>
        <v>0</v>
      </c>
      <c r="R70" s="160">
        <f t="shared" si="16"/>
        <v>0</v>
      </c>
      <c r="S70" s="160">
        <f t="shared" si="16"/>
        <v>0</v>
      </c>
      <c r="T70" s="160">
        <f t="shared" si="16"/>
        <v>0</v>
      </c>
      <c r="U70" s="160">
        <f t="shared" si="16"/>
        <v>0</v>
      </c>
      <c r="V70" s="160">
        <f t="shared" si="16"/>
        <v>0</v>
      </c>
      <c r="W70" s="160">
        <f t="shared" si="16"/>
        <v>0</v>
      </c>
      <c r="X70" s="160">
        <f t="shared" si="17"/>
        <v>0</v>
      </c>
      <c r="Y70" s="160">
        <f t="shared" si="17"/>
        <v>0</v>
      </c>
      <c r="Z70" s="160">
        <f t="shared" si="17"/>
        <v>0</v>
      </c>
      <c r="AA70" s="160">
        <f t="shared" si="17"/>
        <v>0</v>
      </c>
      <c r="AB70" s="160">
        <f t="shared" si="17"/>
        <v>0</v>
      </c>
      <c r="AC70" s="160">
        <f t="shared" si="17"/>
        <v>0</v>
      </c>
      <c r="AD70" s="160">
        <f t="shared" si="17"/>
        <v>0</v>
      </c>
      <c r="AE70" s="160">
        <f t="shared" si="17"/>
        <v>0</v>
      </c>
      <c r="AF70" s="160">
        <f t="shared" si="17"/>
        <v>0</v>
      </c>
      <c r="AG70" s="160">
        <f t="shared" si="17"/>
        <v>0</v>
      </c>
      <c r="AH70" s="160">
        <f t="shared" si="17"/>
        <v>0</v>
      </c>
      <c r="AI70" s="160">
        <f t="shared" si="17"/>
        <v>0</v>
      </c>
      <c r="AJ70" s="160">
        <f t="shared" si="17"/>
        <v>0</v>
      </c>
      <c r="AK70" s="160">
        <f t="shared" si="17"/>
        <v>0</v>
      </c>
      <c r="AL70" s="160">
        <f t="shared" si="17"/>
        <v>0</v>
      </c>
      <c r="AM70" s="160">
        <f t="shared" si="17"/>
        <v>0</v>
      </c>
      <c r="AN70" s="160">
        <f t="shared" si="17"/>
        <v>0</v>
      </c>
      <c r="AO70" s="160">
        <f t="shared" si="17"/>
        <v>0</v>
      </c>
      <c r="AP70" s="160">
        <f t="shared" si="17"/>
        <v>0</v>
      </c>
      <c r="AQ70" s="160">
        <f t="shared" si="17"/>
        <v>0</v>
      </c>
      <c r="AR70" s="160">
        <f t="shared" si="17"/>
        <v>0</v>
      </c>
      <c r="AS70" s="160">
        <f t="shared" si="13"/>
        <v>0</v>
      </c>
      <c r="AT70" s="160">
        <f t="shared" si="13"/>
        <v>0</v>
      </c>
      <c r="AU70" s="160">
        <f t="shared" si="13"/>
        <v>0</v>
      </c>
      <c r="AV70" s="160">
        <f t="shared" si="13"/>
        <v>0</v>
      </c>
      <c r="AW70" s="160">
        <f t="shared" si="13"/>
        <v>0</v>
      </c>
      <c r="AX70" s="160">
        <f t="shared" si="13"/>
        <v>0</v>
      </c>
      <c r="AY70" s="160">
        <f t="shared" si="13"/>
        <v>0</v>
      </c>
      <c r="AZ70" s="160">
        <f t="shared" si="13"/>
        <v>0</v>
      </c>
      <c r="BA70" s="161">
        <f t="shared" si="13"/>
        <v>0</v>
      </c>
    </row>
    <row r="71" spans="1:53" x14ac:dyDescent="0.2">
      <c r="A71" s="162">
        <f>'Projects List'!A70</f>
        <v>0</v>
      </c>
      <c r="B71" s="182">
        <f>_xlfn.IFNA(VLOOKUP($A71,'Projects List'!$A70:$J270,9,TRUE),0)</f>
        <v>0</v>
      </c>
      <c r="C71" s="182">
        <f>_xlfn.IFNA(VLOOKUP($A71,'Projects List'!$A70:$J270,10,TRUE),0)</f>
        <v>0</v>
      </c>
      <c r="D71" s="160">
        <f t="shared" ref="D71:D134" si="18">ROUND((C71-B71)/30,0)</f>
        <v>0</v>
      </c>
      <c r="E71" s="290"/>
      <c r="F71" s="162">
        <f t="shared" ref="F71:U134" si="19">IF(OR($B71=0,$C71=0),0,IF(AND(DATE(YEAR($B71),MONTH($B71),1)&lt;=DATE(YEAR(F$1),MONTH(F$1),1),DATE(YEAR(EDATE($C71,1)),MONTH(EDATE($C71,1)),1)-1&gt;=DATE(YEAR(EDATE(F$1,1)),MONTH(EDATE(F$1,1)),1)-1),1,0))</f>
        <v>0</v>
      </c>
      <c r="G71" s="160">
        <f t="shared" si="19"/>
        <v>0</v>
      </c>
      <c r="H71" s="160">
        <f t="shared" si="19"/>
        <v>0</v>
      </c>
      <c r="I71" s="160">
        <f t="shared" si="19"/>
        <v>0</v>
      </c>
      <c r="J71" s="160">
        <f t="shared" si="19"/>
        <v>0</v>
      </c>
      <c r="K71" s="160">
        <f t="shared" si="19"/>
        <v>0</v>
      </c>
      <c r="L71" s="160">
        <f t="shared" si="19"/>
        <v>0</v>
      </c>
      <c r="M71" s="160">
        <f t="shared" si="19"/>
        <v>0</v>
      </c>
      <c r="N71" s="160">
        <f t="shared" si="19"/>
        <v>0</v>
      </c>
      <c r="O71" s="160">
        <f t="shared" si="19"/>
        <v>0</v>
      </c>
      <c r="P71" s="160">
        <f t="shared" si="19"/>
        <v>0</v>
      </c>
      <c r="Q71" s="160">
        <f t="shared" si="19"/>
        <v>0</v>
      </c>
      <c r="R71" s="160">
        <f t="shared" si="19"/>
        <v>0</v>
      </c>
      <c r="S71" s="160">
        <f t="shared" si="19"/>
        <v>0</v>
      </c>
      <c r="T71" s="160">
        <f t="shared" si="19"/>
        <v>0</v>
      </c>
      <c r="U71" s="160">
        <f t="shared" si="19"/>
        <v>0</v>
      </c>
      <c r="V71" s="160">
        <f t="shared" si="16"/>
        <v>0</v>
      </c>
      <c r="W71" s="160">
        <f t="shared" si="16"/>
        <v>0</v>
      </c>
      <c r="X71" s="160">
        <f t="shared" si="17"/>
        <v>0</v>
      </c>
      <c r="Y71" s="160">
        <f t="shared" si="17"/>
        <v>0</v>
      </c>
      <c r="Z71" s="160">
        <f t="shared" si="17"/>
        <v>0</v>
      </c>
      <c r="AA71" s="160">
        <f t="shared" si="17"/>
        <v>0</v>
      </c>
      <c r="AB71" s="160">
        <f t="shared" si="17"/>
        <v>0</v>
      </c>
      <c r="AC71" s="160">
        <f t="shared" si="17"/>
        <v>0</v>
      </c>
      <c r="AD71" s="160">
        <f t="shared" si="17"/>
        <v>0</v>
      </c>
      <c r="AE71" s="160">
        <f t="shared" si="17"/>
        <v>0</v>
      </c>
      <c r="AF71" s="160">
        <f t="shared" si="17"/>
        <v>0</v>
      </c>
      <c r="AG71" s="160">
        <f t="shared" si="17"/>
        <v>0</v>
      </c>
      <c r="AH71" s="160">
        <f t="shared" si="17"/>
        <v>0</v>
      </c>
      <c r="AI71" s="160">
        <f t="shared" si="17"/>
        <v>0</v>
      </c>
      <c r="AJ71" s="160">
        <f t="shared" si="17"/>
        <v>0</v>
      </c>
      <c r="AK71" s="160">
        <f t="shared" si="17"/>
        <v>0</v>
      </c>
      <c r="AL71" s="160">
        <f t="shared" si="17"/>
        <v>0</v>
      </c>
      <c r="AM71" s="160">
        <f t="shared" si="17"/>
        <v>0</v>
      </c>
      <c r="AN71" s="160">
        <f t="shared" si="17"/>
        <v>0</v>
      </c>
      <c r="AO71" s="160">
        <f t="shared" si="17"/>
        <v>0</v>
      </c>
      <c r="AP71" s="160">
        <f t="shared" si="17"/>
        <v>0</v>
      </c>
      <c r="AQ71" s="160">
        <f t="shared" si="17"/>
        <v>0</v>
      </c>
      <c r="AR71" s="160">
        <f t="shared" si="17"/>
        <v>0</v>
      </c>
      <c r="AS71" s="160">
        <f t="shared" si="13"/>
        <v>0</v>
      </c>
      <c r="AT71" s="160">
        <f t="shared" si="13"/>
        <v>0</v>
      </c>
      <c r="AU71" s="160">
        <f t="shared" si="13"/>
        <v>0</v>
      </c>
      <c r="AV71" s="160">
        <f t="shared" si="13"/>
        <v>0</v>
      </c>
      <c r="AW71" s="160">
        <f t="shared" si="13"/>
        <v>0</v>
      </c>
      <c r="AX71" s="160">
        <f t="shared" si="13"/>
        <v>0</v>
      </c>
      <c r="AY71" s="160">
        <f t="shared" si="13"/>
        <v>0</v>
      </c>
      <c r="AZ71" s="160">
        <f t="shared" si="13"/>
        <v>0</v>
      </c>
      <c r="BA71" s="161">
        <f t="shared" si="13"/>
        <v>0</v>
      </c>
    </row>
    <row r="72" spans="1:53" x14ac:dyDescent="0.2">
      <c r="A72" s="162">
        <f>'Projects List'!A71</f>
        <v>0</v>
      </c>
      <c r="B72" s="182">
        <f>_xlfn.IFNA(VLOOKUP($A72,'Projects List'!$A71:$J271,9,TRUE),0)</f>
        <v>0</v>
      </c>
      <c r="C72" s="182">
        <f>_xlfn.IFNA(VLOOKUP($A72,'Projects List'!$A71:$J271,10,TRUE),0)</f>
        <v>0</v>
      </c>
      <c r="D72" s="160">
        <f t="shared" si="18"/>
        <v>0</v>
      </c>
      <c r="E72" s="290"/>
      <c r="F72" s="162">
        <f t="shared" si="19"/>
        <v>0</v>
      </c>
      <c r="G72" s="160">
        <f t="shared" si="16"/>
        <v>0</v>
      </c>
      <c r="H72" s="160">
        <f t="shared" si="16"/>
        <v>0</v>
      </c>
      <c r="I72" s="160">
        <f t="shared" si="16"/>
        <v>0</v>
      </c>
      <c r="J72" s="160">
        <f t="shared" si="16"/>
        <v>0</v>
      </c>
      <c r="K72" s="160">
        <f t="shared" si="16"/>
        <v>0</v>
      </c>
      <c r="L72" s="160">
        <f t="shared" si="16"/>
        <v>0</v>
      </c>
      <c r="M72" s="160">
        <f t="shared" si="16"/>
        <v>0</v>
      </c>
      <c r="N72" s="160">
        <f t="shared" si="16"/>
        <v>0</v>
      </c>
      <c r="O72" s="160">
        <f t="shared" si="16"/>
        <v>0</v>
      </c>
      <c r="P72" s="160">
        <f t="shared" si="16"/>
        <v>0</v>
      </c>
      <c r="Q72" s="160">
        <f t="shared" si="16"/>
        <v>0</v>
      </c>
      <c r="R72" s="160">
        <f t="shared" si="16"/>
        <v>0</v>
      </c>
      <c r="S72" s="160">
        <f t="shared" si="16"/>
        <v>0</v>
      </c>
      <c r="T72" s="160">
        <f t="shared" si="16"/>
        <v>0</v>
      </c>
      <c r="U72" s="160">
        <f t="shared" si="16"/>
        <v>0</v>
      </c>
      <c r="V72" s="160">
        <f t="shared" si="16"/>
        <v>0</v>
      </c>
      <c r="W72" s="160">
        <f t="shared" si="16"/>
        <v>0</v>
      </c>
      <c r="X72" s="160">
        <f t="shared" si="17"/>
        <v>0</v>
      </c>
      <c r="Y72" s="160">
        <f t="shared" si="17"/>
        <v>0</v>
      </c>
      <c r="Z72" s="160">
        <f t="shared" si="17"/>
        <v>0</v>
      </c>
      <c r="AA72" s="160">
        <f t="shared" si="17"/>
        <v>0</v>
      </c>
      <c r="AB72" s="160">
        <f t="shared" si="17"/>
        <v>0</v>
      </c>
      <c r="AC72" s="160">
        <f t="shared" si="17"/>
        <v>0</v>
      </c>
      <c r="AD72" s="160">
        <f t="shared" si="17"/>
        <v>0</v>
      </c>
      <c r="AE72" s="160">
        <f t="shared" si="17"/>
        <v>0</v>
      </c>
      <c r="AF72" s="160">
        <f t="shared" si="17"/>
        <v>0</v>
      </c>
      <c r="AG72" s="160">
        <f t="shared" si="17"/>
        <v>0</v>
      </c>
      <c r="AH72" s="160">
        <f t="shared" si="17"/>
        <v>0</v>
      </c>
      <c r="AI72" s="160">
        <f t="shared" si="17"/>
        <v>0</v>
      </c>
      <c r="AJ72" s="160">
        <f t="shared" si="17"/>
        <v>0</v>
      </c>
      <c r="AK72" s="160">
        <f t="shared" si="17"/>
        <v>0</v>
      </c>
      <c r="AL72" s="160">
        <f t="shared" si="17"/>
        <v>0</v>
      </c>
      <c r="AM72" s="160">
        <f t="shared" si="17"/>
        <v>0</v>
      </c>
      <c r="AN72" s="160">
        <f t="shared" si="17"/>
        <v>0</v>
      </c>
      <c r="AO72" s="160">
        <f t="shared" si="17"/>
        <v>0</v>
      </c>
      <c r="AP72" s="160">
        <f t="shared" si="17"/>
        <v>0</v>
      </c>
      <c r="AQ72" s="160">
        <f t="shared" si="17"/>
        <v>0</v>
      </c>
      <c r="AR72" s="160">
        <f t="shared" si="17"/>
        <v>0</v>
      </c>
      <c r="AS72" s="160">
        <f t="shared" si="13"/>
        <v>0</v>
      </c>
      <c r="AT72" s="160">
        <f t="shared" si="13"/>
        <v>0</v>
      </c>
      <c r="AU72" s="160">
        <f t="shared" si="13"/>
        <v>0</v>
      </c>
      <c r="AV72" s="160">
        <f t="shared" si="13"/>
        <v>0</v>
      </c>
      <c r="AW72" s="160">
        <f t="shared" si="13"/>
        <v>0</v>
      </c>
      <c r="AX72" s="160">
        <f t="shared" si="13"/>
        <v>0</v>
      </c>
      <c r="AY72" s="160">
        <f t="shared" si="13"/>
        <v>0</v>
      </c>
      <c r="AZ72" s="160">
        <f t="shared" si="13"/>
        <v>0</v>
      </c>
      <c r="BA72" s="161">
        <f t="shared" si="13"/>
        <v>0</v>
      </c>
    </row>
    <row r="73" spans="1:53" x14ac:dyDescent="0.2">
      <c r="A73" s="162">
        <f>'Projects List'!A72</f>
        <v>0</v>
      </c>
      <c r="B73" s="182">
        <f>_xlfn.IFNA(VLOOKUP($A73,'Projects List'!$A72:$J272,9,TRUE),0)</f>
        <v>0</v>
      </c>
      <c r="C73" s="182">
        <f>_xlfn.IFNA(VLOOKUP($A73,'Projects List'!$A72:$J272,10,TRUE),0)</f>
        <v>0</v>
      </c>
      <c r="D73" s="160">
        <f t="shared" si="18"/>
        <v>0</v>
      </c>
      <c r="E73" s="290"/>
      <c r="F73" s="162">
        <f t="shared" si="19"/>
        <v>0</v>
      </c>
      <c r="G73" s="160">
        <f t="shared" si="16"/>
        <v>0</v>
      </c>
      <c r="H73" s="160">
        <f t="shared" si="16"/>
        <v>0</v>
      </c>
      <c r="I73" s="160">
        <f t="shared" si="16"/>
        <v>0</v>
      </c>
      <c r="J73" s="160">
        <f t="shared" si="16"/>
        <v>0</v>
      </c>
      <c r="K73" s="160">
        <f t="shared" si="16"/>
        <v>0</v>
      </c>
      <c r="L73" s="160">
        <f t="shared" si="16"/>
        <v>0</v>
      </c>
      <c r="M73" s="160">
        <f t="shared" si="16"/>
        <v>0</v>
      </c>
      <c r="N73" s="160">
        <f t="shared" si="16"/>
        <v>0</v>
      </c>
      <c r="O73" s="160">
        <f t="shared" si="16"/>
        <v>0</v>
      </c>
      <c r="P73" s="160">
        <f t="shared" si="16"/>
        <v>0</v>
      </c>
      <c r="Q73" s="160">
        <f t="shared" si="16"/>
        <v>0</v>
      </c>
      <c r="R73" s="160">
        <f t="shared" si="16"/>
        <v>0</v>
      </c>
      <c r="S73" s="160">
        <f t="shared" si="16"/>
        <v>0</v>
      </c>
      <c r="T73" s="160">
        <f t="shared" si="16"/>
        <v>0</v>
      </c>
      <c r="U73" s="160">
        <f t="shared" si="16"/>
        <v>0</v>
      </c>
      <c r="V73" s="160">
        <f t="shared" si="16"/>
        <v>0</v>
      </c>
      <c r="W73" s="160">
        <f t="shared" si="16"/>
        <v>0</v>
      </c>
      <c r="X73" s="160">
        <f t="shared" si="17"/>
        <v>0</v>
      </c>
      <c r="Y73" s="160">
        <f t="shared" si="17"/>
        <v>0</v>
      </c>
      <c r="Z73" s="160">
        <f t="shared" si="17"/>
        <v>0</v>
      </c>
      <c r="AA73" s="160">
        <f t="shared" si="17"/>
        <v>0</v>
      </c>
      <c r="AB73" s="160">
        <f t="shared" si="17"/>
        <v>0</v>
      </c>
      <c r="AC73" s="160">
        <f t="shared" si="17"/>
        <v>0</v>
      </c>
      <c r="AD73" s="160">
        <f t="shared" si="17"/>
        <v>0</v>
      </c>
      <c r="AE73" s="160">
        <f t="shared" si="17"/>
        <v>0</v>
      </c>
      <c r="AF73" s="160">
        <f t="shared" si="17"/>
        <v>0</v>
      </c>
      <c r="AG73" s="160">
        <f t="shared" si="17"/>
        <v>0</v>
      </c>
      <c r="AH73" s="160">
        <f t="shared" si="17"/>
        <v>0</v>
      </c>
      <c r="AI73" s="160">
        <f t="shared" si="17"/>
        <v>0</v>
      </c>
      <c r="AJ73" s="160">
        <f t="shared" si="17"/>
        <v>0</v>
      </c>
      <c r="AK73" s="160">
        <f t="shared" si="17"/>
        <v>0</v>
      </c>
      <c r="AL73" s="160">
        <f t="shared" si="17"/>
        <v>0</v>
      </c>
      <c r="AM73" s="160">
        <f t="shared" si="17"/>
        <v>0</v>
      </c>
      <c r="AN73" s="160">
        <f t="shared" si="17"/>
        <v>0</v>
      </c>
      <c r="AO73" s="160">
        <f t="shared" si="17"/>
        <v>0</v>
      </c>
      <c r="AP73" s="160">
        <f t="shared" si="17"/>
        <v>0</v>
      </c>
      <c r="AQ73" s="160">
        <f t="shared" si="17"/>
        <v>0</v>
      </c>
      <c r="AR73" s="160">
        <f t="shared" si="17"/>
        <v>0</v>
      </c>
      <c r="AS73" s="160">
        <f t="shared" si="13"/>
        <v>0</v>
      </c>
      <c r="AT73" s="160">
        <f t="shared" si="13"/>
        <v>0</v>
      </c>
      <c r="AU73" s="160">
        <f t="shared" si="13"/>
        <v>0</v>
      </c>
      <c r="AV73" s="160">
        <f t="shared" si="13"/>
        <v>0</v>
      </c>
      <c r="AW73" s="160">
        <f t="shared" si="13"/>
        <v>0</v>
      </c>
      <c r="AX73" s="160">
        <f t="shared" si="13"/>
        <v>0</v>
      </c>
      <c r="AY73" s="160">
        <f t="shared" si="13"/>
        <v>0</v>
      </c>
      <c r="AZ73" s="160">
        <f t="shared" si="13"/>
        <v>0</v>
      </c>
      <c r="BA73" s="161">
        <f t="shared" si="13"/>
        <v>0</v>
      </c>
    </row>
    <row r="74" spans="1:53" x14ac:dyDescent="0.2">
      <c r="A74" s="162">
        <f>'Projects List'!A73</f>
        <v>0</v>
      </c>
      <c r="B74" s="182">
        <f>_xlfn.IFNA(VLOOKUP($A74,'Projects List'!$A73:$J273,9,TRUE),0)</f>
        <v>0</v>
      </c>
      <c r="C74" s="182">
        <f>_xlfn.IFNA(VLOOKUP($A74,'Projects List'!$A73:$J273,10,TRUE),0)</f>
        <v>0</v>
      </c>
      <c r="D74" s="160">
        <f t="shared" si="18"/>
        <v>0</v>
      </c>
      <c r="E74" s="290"/>
      <c r="F74" s="162">
        <f t="shared" si="19"/>
        <v>0</v>
      </c>
      <c r="G74" s="160">
        <f t="shared" si="16"/>
        <v>0</v>
      </c>
      <c r="H74" s="160">
        <f t="shared" si="16"/>
        <v>0</v>
      </c>
      <c r="I74" s="160">
        <f t="shared" si="16"/>
        <v>0</v>
      </c>
      <c r="J74" s="160">
        <f t="shared" si="16"/>
        <v>0</v>
      </c>
      <c r="K74" s="160">
        <f t="shared" si="16"/>
        <v>0</v>
      </c>
      <c r="L74" s="160">
        <f t="shared" si="16"/>
        <v>0</v>
      </c>
      <c r="M74" s="160">
        <f t="shared" si="16"/>
        <v>0</v>
      </c>
      <c r="N74" s="160">
        <f t="shared" si="16"/>
        <v>0</v>
      </c>
      <c r="O74" s="160">
        <f t="shared" si="16"/>
        <v>0</v>
      </c>
      <c r="P74" s="160">
        <f t="shared" si="16"/>
        <v>0</v>
      </c>
      <c r="Q74" s="160">
        <f t="shared" si="16"/>
        <v>0</v>
      </c>
      <c r="R74" s="160">
        <f t="shared" si="16"/>
        <v>0</v>
      </c>
      <c r="S74" s="160">
        <f t="shared" si="16"/>
        <v>0</v>
      </c>
      <c r="T74" s="160">
        <f t="shared" si="16"/>
        <v>0</v>
      </c>
      <c r="U74" s="160">
        <f t="shared" si="16"/>
        <v>0</v>
      </c>
      <c r="V74" s="160">
        <f t="shared" si="16"/>
        <v>0</v>
      </c>
      <c r="W74" s="160">
        <f t="shared" si="16"/>
        <v>0</v>
      </c>
      <c r="X74" s="160">
        <f t="shared" si="17"/>
        <v>0</v>
      </c>
      <c r="Y74" s="160">
        <f t="shared" si="17"/>
        <v>0</v>
      </c>
      <c r="Z74" s="160">
        <f t="shared" si="17"/>
        <v>0</v>
      </c>
      <c r="AA74" s="160">
        <f t="shared" si="17"/>
        <v>0</v>
      </c>
      <c r="AB74" s="160">
        <f t="shared" si="17"/>
        <v>0</v>
      </c>
      <c r="AC74" s="160">
        <f t="shared" si="17"/>
        <v>0</v>
      </c>
      <c r="AD74" s="160">
        <f t="shared" si="17"/>
        <v>0</v>
      </c>
      <c r="AE74" s="160">
        <f t="shared" si="17"/>
        <v>0</v>
      </c>
      <c r="AF74" s="160">
        <f t="shared" si="17"/>
        <v>0</v>
      </c>
      <c r="AG74" s="160">
        <f t="shared" si="17"/>
        <v>0</v>
      </c>
      <c r="AH74" s="160">
        <f t="shared" si="17"/>
        <v>0</v>
      </c>
      <c r="AI74" s="160">
        <f t="shared" si="17"/>
        <v>0</v>
      </c>
      <c r="AJ74" s="160">
        <f t="shared" si="17"/>
        <v>0</v>
      </c>
      <c r="AK74" s="160">
        <f t="shared" si="17"/>
        <v>0</v>
      </c>
      <c r="AL74" s="160">
        <f t="shared" si="17"/>
        <v>0</v>
      </c>
      <c r="AM74" s="160">
        <f t="shared" si="17"/>
        <v>0</v>
      </c>
      <c r="AN74" s="160">
        <f t="shared" si="17"/>
        <v>0</v>
      </c>
      <c r="AO74" s="160">
        <f t="shared" si="17"/>
        <v>0</v>
      </c>
      <c r="AP74" s="160">
        <f t="shared" si="17"/>
        <v>0</v>
      </c>
      <c r="AQ74" s="160">
        <f t="shared" si="17"/>
        <v>0</v>
      </c>
      <c r="AR74" s="160">
        <f t="shared" si="17"/>
        <v>0</v>
      </c>
      <c r="AS74" s="160">
        <f t="shared" si="13"/>
        <v>0</v>
      </c>
      <c r="AT74" s="160">
        <f t="shared" si="13"/>
        <v>0</v>
      </c>
      <c r="AU74" s="160">
        <f t="shared" si="13"/>
        <v>0</v>
      </c>
      <c r="AV74" s="160">
        <f t="shared" si="13"/>
        <v>0</v>
      </c>
      <c r="AW74" s="160">
        <f t="shared" si="13"/>
        <v>0</v>
      </c>
      <c r="AX74" s="160">
        <f t="shared" si="13"/>
        <v>0</v>
      </c>
      <c r="AY74" s="160">
        <f t="shared" si="13"/>
        <v>0</v>
      </c>
      <c r="AZ74" s="160">
        <f t="shared" si="13"/>
        <v>0</v>
      </c>
      <c r="BA74" s="161">
        <f t="shared" si="13"/>
        <v>0</v>
      </c>
    </row>
    <row r="75" spans="1:53" x14ac:dyDescent="0.2">
      <c r="A75" s="162">
        <f>'Projects List'!A74</f>
        <v>0</v>
      </c>
      <c r="B75" s="182">
        <f>_xlfn.IFNA(VLOOKUP($A75,'Projects List'!$A74:$J274,9,TRUE),0)</f>
        <v>0</v>
      </c>
      <c r="C75" s="182">
        <f>_xlfn.IFNA(VLOOKUP($A75,'Projects List'!$A74:$J274,10,TRUE),0)</f>
        <v>0</v>
      </c>
      <c r="D75" s="160">
        <f t="shared" si="18"/>
        <v>0</v>
      </c>
      <c r="E75" s="290"/>
      <c r="F75" s="162">
        <f t="shared" si="19"/>
        <v>0</v>
      </c>
      <c r="G75" s="160">
        <f t="shared" si="16"/>
        <v>0</v>
      </c>
      <c r="H75" s="160">
        <f t="shared" si="16"/>
        <v>0</v>
      </c>
      <c r="I75" s="160">
        <f t="shared" si="16"/>
        <v>0</v>
      </c>
      <c r="J75" s="160">
        <f t="shared" si="16"/>
        <v>0</v>
      </c>
      <c r="K75" s="160">
        <f t="shared" si="16"/>
        <v>0</v>
      </c>
      <c r="L75" s="160">
        <f t="shared" si="16"/>
        <v>0</v>
      </c>
      <c r="M75" s="160">
        <f t="shared" si="16"/>
        <v>0</v>
      </c>
      <c r="N75" s="160">
        <f t="shared" si="16"/>
        <v>0</v>
      </c>
      <c r="O75" s="160">
        <f t="shared" si="16"/>
        <v>0</v>
      </c>
      <c r="P75" s="160">
        <f t="shared" si="16"/>
        <v>0</v>
      </c>
      <c r="Q75" s="160">
        <f t="shared" si="16"/>
        <v>0</v>
      </c>
      <c r="R75" s="160">
        <f t="shared" si="16"/>
        <v>0</v>
      </c>
      <c r="S75" s="160">
        <f t="shared" si="16"/>
        <v>0</v>
      </c>
      <c r="T75" s="160">
        <f t="shared" si="16"/>
        <v>0</v>
      </c>
      <c r="U75" s="160">
        <f t="shared" si="16"/>
        <v>0</v>
      </c>
      <c r="V75" s="160">
        <f t="shared" si="16"/>
        <v>0</v>
      </c>
      <c r="W75" s="160">
        <f t="shared" si="16"/>
        <v>0</v>
      </c>
      <c r="X75" s="160">
        <f t="shared" si="17"/>
        <v>0</v>
      </c>
      <c r="Y75" s="160">
        <f t="shared" si="17"/>
        <v>0</v>
      </c>
      <c r="Z75" s="160">
        <f t="shared" si="17"/>
        <v>0</v>
      </c>
      <c r="AA75" s="160">
        <f t="shared" si="17"/>
        <v>0</v>
      </c>
      <c r="AB75" s="160">
        <f t="shared" si="17"/>
        <v>0</v>
      </c>
      <c r="AC75" s="160">
        <f t="shared" si="17"/>
        <v>0</v>
      </c>
      <c r="AD75" s="160">
        <f t="shared" si="17"/>
        <v>0</v>
      </c>
      <c r="AE75" s="160">
        <f t="shared" si="17"/>
        <v>0</v>
      </c>
      <c r="AF75" s="160">
        <f t="shared" si="17"/>
        <v>0</v>
      </c>
      <c r="AG75" s="160">
        <f t="shared" si="17"/>
        <v>0</v>
      </c>
      <c r="AH75" s="160">
        <f t="shared" si="17"/>
        <v>0</v>
      </c>
      <c r="AI75" s="160">
        <f t="shared" si="17"/>
        <v>0</v>
      </c>
      <c r="AJ75" s="160">
        <f t="shared" si="17"/>
        <v>0</v>
      </c>
      <c r="AK75" s="160">
        <f t="shared" si="17"/>
        <v>0</v>
      </c>
      <c r="AL75" s="160">
        <f t="shared" si="17"/>
        <v>0</v>
      </c>
      <c r="AM75" s="160">
        <f t="shared" si="17"/>
        <v>0</v>
      </c>
      <c r="AN75" s="160">
        <f t="shared" si="17"/>
        <v>0</v>
      </c>
      <c r="AO75" s="160">
        <f t="shared" si="17"/>
        <v>0</v>
      </c>
      <c r="AP75" s="160">
        <f t="shared" si="17"/>
        <v>0</v>
      </c>
      <c r="AQ75" s="160">
        <f t="shared" si="17"/>
        <v>0</v>
      </c>
      <c r="AR75" s="160">
        <f t="shared" si="17"/>
        <v>0</v>
      </c>
      <c r="AS75" s="160">
        <f t="shared" si="13"/>
        <v>0</v>
      </c>
      <c r="AT75" s="160">
        <f t="shared" si="13"/>
        <v>0</v>
      </c>
      <c r="AU75" s="160">
        <f t="shared" si="13"/>
        <v>0</v>
      </c>
      <c r="AV75" s="160">
        <f t="shared" si="13"/>
        <v>0</v>
      </c>
      <c r="AW75" s="160">
        <f t="shared" si="13"/>
        <v>0</v>
      </c>
      <c r="AX75" s="160">
        <f t="shared" si="13"/>
        <v>0</v>
      </c>
      <c r="AY75" s="160">
        <f t="shared" si="13"/>
        <v>0</v>
      </c>
      <c r="AZ75" s="160">
        <f t="shared" si="13"/>
        <v>0</v>
      </c>
      <c r="BA75" s="161">
        <f t="shared" si="13"/>
        <v>0</v>
      </c>
    </row>
    <row r="76" spans="1:53" x14ac:dyDescent="0.2">
      <c r="A76" s="162">
        <f>'Projects List'!A75</f>
        <v>0</v>
      </c>
      <c r="B76" s="182">
        <f>_xlfn.IFNA(VLOOKUP($A76,'Projects List'!$A75:$J275,9,TRUE),0)</f>
        <v>0</v>
      </c>
      <c r="C76" s="182">
        <f>_xlfn.IFNA(VLOOKUP($A76,'Projects List'!$A75:$J275,10,TRUE),0)</f>
        <v>0</v>
      </c>
      <c r="D76" s="160">
        <f t="shared" si="18"/>
        <v>0</v>
      </c>
      <c r="E76" s="290"/>
      <c r="F76" s="162">
        <f t="shared" si="19"/>
        <v>0</v>
      </c>
      <c r="G76" s="160">
        <f t="shared" si="16"/>
        <v>0</v>
      </c>
      <c r="H76" s="160">
        <f t="shared" si="16"/>
        <v>0</v>
      </c>
      <c r="I76" s="160">
        <f t="shared" si="16"/>
        <v>0</v>
      </c>
      <c r="J76" s="160">
        <f t="shared" si="16"/>
        <v>0</v>
      </c>
      <c r="K76" s="160">
        <f t="shared" si="16"/>
        <v>0</v>
      </c>
      <c r="L76" s="160">
        <f t="shared" si="16"/>
        <v>0</v>
      </c>
      <c r="M76" s="160">
        <f t="shared" si="16"/>
        <v>0</v>
      </c>
      <c r="N76" s="160">
        <f t="shared" si="16"/>
        <v>0</v>
      </c>
      <c r="O76" s="160">
        <f t="shared" si="16"/>
        <v>0</v>
      </c>
      <c r="P76" s="160">
        <f t="shared" si="16"/>
        <v>0</v>
      </c>
      <c r="Q76" s="160">
        <f t="shared" si="16"/>
        <v>0</v>
      </c>
      <c r="R76" s="160">
        <f t="shared" si="16"/>
        <v>0</v>
      </c>
      <c r="S76" s="160">
        <f t="shared" si="16"/>
        <v>0</v>
      </c>
      <c r="T76" s="160">
        <f t="shared" si="16"/>
        <v>0</v>
      </c>
      <c r="U76" s="160">
        <f t="shared" si="16"/>
        <v>0</v>
      </c>
      <c r="V76" s="160">
        <f t="shared" si="16"/>
        <v>0</v>
      </c>
      <c r="W76" s="160">
        <f t="shared" si="16"/>
        <v>0</v>
      </c>
      <c r="X76" s="160">
        <f t="shared" si="17"/>
        <v>0</v>
      </c>
      <c r="Y76" s="160">
        <f t="shared" si="17"/>
        <v>0</v>
      </c>
      <c r="Z76" s="160">
        <f t="shared" si="17"/>
        <v>0</v>
      </c>
      <c r="AA76" s="160">
        <f t="shared" si="17"/>
        <v>0</v>
      </c>
      <c r="AB76" s="160">
        <f t="shared" si="17"/>
        <v>0</v>
      </c>
      <c r="AC76" s="160">
        <f t="shared" si="17"/>
        <v>0</v>
      </c>
      <c r="AD76" s="160">
        <f t="shared" si="17"/>
        <v>0</v>
      </c>
      <c r="AE76" s="160">
        <f t="shared" si="17"/>
        <v>0</v>
      </c>
      <c r="AF76" s="160">
        <f t="shared" si="17"/>
        <v>0</v>
      </c>
      <c r="AG76" s="160">
        <f t="shared" si="17"/>
        <v>0</v>
      </c>
      <c r="AH76" s="160">
        <f t="shared" si="17"/>
        <v>0</v>
      </c>
      <c r="AI76" s="160">
        <f t="shared" si="17"/>
        <v>0</v>
      </c>
      <c r="AJ76" s="160">
        <f t="shared" si="17"/>
        <v>0</v>
      </c>
      <c r="AK76" s="160">
        <f t="shared" si="17"/>
        <v>0</v>
      </c>
      <c r="AL76" s="160">
        <f t="shared" si="17"/>
        <v>0</v>
      </c>
      <c r="AM76" s="160">
        <f t="shared" si="17"/>
        <v>0</v>
      </c>
      <c r="AN76" s="160">
        <f t="shared" si="17"/>
        <v>0</v>
      </c>
      <c r="AO76" s="160">
        <f t="shared" si="17"/>
        <v>0</v>
      </c>
      <c r="AP76" s="160">
        <f t="shared" si="17"/>
        <v>0</v>
      </c>
      <c r="AQ76" s="160">
        <f t="shared" si="17"/>
        <v>0</v>
      </c>
      <c r="AR76" s="160">
        <f t="shared" si="17"/>
        <v>0</v>
      </c>
      <c r="AS76" s="160">
        <f t="shared" si="13"/>
        <v>0</v>
      </c>
      <c r="AT76" s="160">
        <f t="shared" si="13"/>
        <v>0</v>
      </c>
      <c r="AU76" s="160">
        <f t="shared" si="13"/>
        <v>0</v>
      </c>
      <c r="AV76" s="160">
        <f t="shared" si="13"/>
        <v>0</v>
      </c>
      <c r="AW76" s="160">
        <f t="shared" si="13"/>
        <v>0</v>
      </c>
      <c r="AX76" s="160">
        <f t="shared" si="13"/>
        <v>0</v>
      </c>
      <c r="AY76" s="160">
        <f t="shared" si="13"/>
        <v>0</v>
      </c>
      <c r="AZ76" s="160">
        <f t="shared" si="13"/>
        <v>0</v>
      </c>
      <c r="BA76" s="161">
        <f t="shared" si="13"/>
        <v>0</v>
      </c>
    </row>
    <row r="77" spans="1:53" x14ac:dyDescent="0.2">
      <c r="A77" s="162">
        <f>'Projects List'!A76</f>
        <v>0</v>
      </c>
      <c r="B77" s="182">
        <f>_xlfn.IFNA(VLOOKUP($A77,'Projects List'!$A76:$J276,9,TRUE),0)</f>
        <v>0</v>
      </c>
      <c r="C77" s="182">
        <f>_xlfn.IFNA(VLOOKUP($A77,'Projects List'!$A76:$J276,10,TRUE),0)</f>
        <v>0</v>
      </c>
      <c r="D77" s="160">
        <f t="shared" si="18"/>
        <v>0</v>
      </c>
      <c r="E77" s="290"/>
      <c r="F77" s="162">
        <f t="shared" si="19"/>
        <v>0</v>
      </c>
      <c r="G77" s="160">
        <f t="shared" si="16"/>
        <v>0</v>
      </c>
      <c r="H77" s="160">
        <f t="shared" si="16"/>
        <v>0</v>
      </c>
      <c r="I77" s="160">
        <f t="shared" si="16"/>
        <v>0</v>
      </c>
      <c r="J77" s="160">
        <f t="shared" si="16"/>
        <v>0</v>
      </c>
      <c r="K77" s="160">
        <f t="shared" si="16"/>
        <v>0</v>
      </c>
      <c r="L77" s="160">
        <f t="shared" si="16"/>
        <v>0</v>
      </c>
      <c r="M77" s="160">
        <f t="shared" si="16"/>
        <v>0</v>
      </c>
      <c r="N77" s="160">
        <f t="shared" si="16"/>
        <v>0</v>
      </c>
      <c r="O77" s="160">
        <f t="shared" si="16"/>
        <v>0</v>
      </c>
      <c r="P77" s="160">
        <f t="shared" si="16"/>
        <v>0</v>
      </c>
      <c r="Q77" s="160">
        <f t="shared" si="16"/>
        <v>0</v>
      </c>
      <c r="R77" s="160">
        <f t="shared" si="16"/>
        <v>0</v>
      </c>
      <c r="S77" s="160">
        <f t="shared" si="16"/>
        <v>0</v>
      </c>
      <c r="T77" s="160">
        <f t="shared" si="16"/>
        <v>0</v>
      </c>
      <c r="U77" s="160">
        <f t="shared" si="16"/>
        <v>0</v>
      </c>
      <c r="V77" s="160">
        <f t="shared" si="16"/>
        <v>0</v>
      </c>
      <c r="W77" s="160">
        <f t="shared" si="16"/>
        <v>0</v>
      </c>
      <c r="X77" s="160">
        <f t="shared" si="17"/>
        <v>0</v>
      </c>
      <c r="Y77" s="160">
        <f t="shared" si="17"/>
        <v>0</v>
      </c>
      <c r="Z77" s="160">
        <f t="shared" si="17"/>
        <v>0</v>
      </c>
      <c r="AA77" s="160">
        <f t="shared" si="17"/>
        <v>0</v>
      </c>
      <c r="AB77" s="160">
        <f t="shared" si="17"/>
        <v>0</v>
      </c>
      <c r="AC77" s="160">
        <f t="shared" si="17"/>
        <v>0</v>
      </c>
      <c r="AD77" s="160">
        <f t="shared" si="17"/>
        <v>0</v>
      </c>
      <c r="AE77" s="160">
        <f t="shared" si="17"/>
        <v>0</v>
      </c>
      <c r="AF77" s="160">
        <f t="shared" si="17"/>
        <v>0</v>
      </c>
      <c r="AG77" s="160">
        <f t="shared" si="17"/>
        <v>0</v>
      </c>
      <c r="AH77" s="160">
        <f t="shared" si="17"/>
        <v>0</v>
      </c>
      <c r="AI77" s="160">
        <f t="shared" si="17"/>
        <v>0</v>
      </c>
      <c r="AJ77" s="160">
        <f t="shared" si="17"/>
        <v>0</v>
      </c>
      <c r="AK77" s="160">
        <f t="shared" si="17"/>
        <v>0</v>
      </c>
      <c r="AL77" s="160">
        <f t="shared" si="17"/>
        <v>0</v>
      </c>
      <c r="AM77" s="160">
        <f t="shared" si="17"/>
        <v>0</v>
      </c>
      <c r="AN77" s="160">
        <f t="shared" si="17"/>
        <v>0</v>
      </c>
      <c r="AO77" s="160">
        <f t="shared" si="17"/>
        <v>0</v>
      </c>
      <c r="AP77" s="160">
        <f t="shared" si="17"/>
        <v>0</v>
      </c>
      <c r="AQ77" s="160">
        <f t="shared" si="17"/>
        <v>0</v>
      </c>
      <c r="AR77" s="160">
        <f t="shared" si="17"/>
        <v>0</v>
      </c>
      <c r="AS77" s="160">
        <f t="shared" si="13"/>
        <v>0</v>
      </c>
      <c r="AT77" s="160">
        <f t="shared" si="13"/>
        <v>0</v>
      </c>
      <c r="AU77" s="160">
        <f t="shared" si="13"/>
        <v>0</v>
      </c>
      <c r="AV77" s="160">
        <f t="shared" si="13"/>
        <v>0</v>
      </c>
      <c r="AW77" s="160">
        <f t="shared" si="13"/>
        <v>0</v>
      </c>
      <c r="AX77" s="160">
        <f t="shared" si="13"/>
        <v>0</v>
      </c>
      <c r="AY77" s="160">
        <f t="shared" si="13"/>
        <v>0</v>
      </c>
      <c r="AZ77" s="160">
        <f t="shared" si="13"/>
        <v>0</v>
      </c>
      <c r="BA77" s="161">
        <f t="shared" si="13"/>
        <v>0</v>
      </c>
    </row>
    <row r="78" spans="1:53" x14ac:dyDescent="0.2">
      <c r="A78" s="162">
        <f>'Projects List'!A77</f>
        <v>0</v>
      </c>
      <c r="B78" s="182">
        <f>_xlfn.IFNA(VLOOKUP($A78,'Projects List'!$A77:$J277,9,TRUE),0)</f>
        <v>0</v>
      </c>
      <c r="C78" s="182">
        <f>_xlfn.IFNA(VLOOKUP($A78,'Projects List'!$A77:$J277,10,TRUE),0)</f>
        <v>0</v>
      </c>
      <c r="D78" s="160">
        <f t="shared" si="18"/>
        <v>0</v>
      </c>
      <c r="E78" s="290"/>
      <c r="F78" s="162">
        <f t="shared" si="19"/>
        <v>0</v>
      </c>
      <c r="G78" s="160">
        <f t="shared" si="16"/>
        <v>0</v>
      </c>
      <c r="H78" s="160">
        <f t="shared" si="16"/>
        <v>0</v>
      </c>
      <c r="I78" s="160">
        <f t="shared" si="16"/>
        <v>0</v>
      </c>
      <c r="J78" s="160">
        <f t="shared" si="16"/>
        <v>0</v>
      </c>
      <c r="K78" s="160">
        <f t="shared" si="16"/>
        <v>0</v>
      </c>
      <c r="L78" s="160">
        <f t="shared" si="16"/>
        <v>0</v>
      </c>
      <c r="M78" s="160">
        <f t="shared" si="16"/>
        <v>0</v>
      </c>
      <c r="N78" s="160">
        <f t="shared" si="16"/>
        <v>0</v>
      </c>
      <c r="O78" s="160">
        <f t="shared" si="16"/>
        <v>0</v>
      </c>
      <c r="P78" s="160">
        <f t="shared" si="16"/>
        <v>0</v>
      </c>
      <c r="Q78" s="160">
        <f t="shared" si="16"/>
        <v>0</v>
      </c>
      <c r="R78" s="160">
        <f t="shared" si="16"/>
        <v>0</v>
      </c>
      <c r="S78" s="160">
        <f t="shared" si="16"/>
        <v>0</v>
      </c>
      <c r="T78" s="160">
        <f t="shared" si="16"/>
        <v>0</v>
      </c>
      <c r="U78" s="160">
        <f t="shared" si="16"/>
        <v>0</v>
      </c>
      <c r="V78" s="160">
        <f t="shared" si="16"/>
        <v>0</v>
      </c>
      <c r="W78" s="160">
        <f t="shared" si="16"/>
        <v>0</v>
      </c>
      <c r="X78" s="160">
        <f t="shared" si="17"/>
        <v>0</v>
      </c>
      <c r="Y78" s="160">
        <f t="shared" si="17"/>
        <v>0</v>
      </c>
      <c r="Z78" s="160">
        <f t="shared" si="17"/>
        <v>0</v>
      </c>
      <c r="AA78" s="160">
        <f t="shared" si="17"/>
        <v>0</v>
      </c>
      <c r="AB78" s="160">
        <f t="shared" si="17"/>
        <v>0</v>
      </c>
      <c r="AC78" s="160">
        <f t="shared" si="17"/>
        <v>0</v>
      </c>
      <c r="AD78" s="160">
        <f t="shared" si="17"/>
        <v>0</v>
      </c>
      <c r="AE78" s="160">
        <f t="shared" si="17"/>
        <v>0</v>
      </c>
      <c r="AF78" s="160">
        <f t="shared" si="17"/>
        <v>0</v>
      </c>
      <c r="AG78" s="160">
        <f t="shared" si="17"/>
        <v>0</v>
      </c>
      <c r="AH78" s="160">
        <f t="shared" si="17"/>
        <v>0</v>
      </c>
      <c r="AI78" s="160">
        <f t="shared" si="17"/>
        <v>0</v>
      </c>
      <c r="AJ78" s="160">
        <f t="shared" si="17"/>
        <v>0</v>
      </c>
      <c r="AK78" s="160">
        <f t="shared" si="17"/>
        <v>0</v>
      </c>
      <c r="AL78" s="160">
        <f t="shared" si="17"/>
        <v>0</v>
      </c>
      <c r="AM78" s="160">
        <f t="shared" si="17"/>
        <v>0</v>
      </c>
      <c r="AN78" s="160">
        <f t="shared" si="17"/>
        <v>0</v>
      </c>
      <c r="AO78" s="160">
        <f t="shared" si="17"/>
        <v>0</v>
      </c>
      <c r="AP78" s="160">
        <f t="shared" ref="X78:AR90" si="20">IF(OR($B78=0,$C78=0),0,IF(AND(DATE(YEAR($B78),MONTH($B78),1)&lt;=DATE(YEAR(AP$1),MONTH(AP$1),1),DATE(YEAR(EDATE($C78,1)),MONTH(EDATE($C78,1)),1)-1&gt;=DATE(YEAR(EDATE(AP$1,1)),MONTH(EDATE(AP$1,1)),1)-1),1,0))</f>
        <v>0</v>
      </c>
      <c r="AQ78" s="160">
        <f t="shared" si="20"/>
        <v>0</v>
      </c>
      <c r="AR78" s="160">
        <f t="shared" si="20"/>
        <v>0</v>
      </c>
      <c r="AS78" s="160">
        <f t="shared" si="13"/>
        <v>0</v>
      </c>
      <c r="AT78" s="160">
        <f t="shared" si="13"/>
        <v>0</v>
      </c>
      <c r="AU78" s="160">
        <f t="shared" si="13"/>
        <v>0</v>
      </c>
      <c r="AV78" s="160">
        <f t="shared" si="13"/>
        <v>0</v>
      </c>
      <c r="AW78" s="160">
        <f t="shared" si="13"/>
        <v>0</v>
      </c>
      <c r="AX78" s="160">
        <f t="shared" si="13"/>
        <v>0</v>
      </c>
      <c r="AY78" s="160">
        <f t="shared" si="13"/>
        <v>0</v>
      </c>
      <c r="AZ78" s="160">
        <f t="shared" si="13"/>
        <v>0</v>
      </c>
      <c r="BA78" s="161">
        <f t="shared" si="13"/>
        <v>0</v>
      </c>
    </row>
    <row r="79" spans="1:53" x14ac:dyDescent="0.2">
      <c r="A79" s="162">
        <f>'Projects List'!A78</f>
        <v>0</v>
      </c>
      <c r="B79" s="182">
        <f>_xlfn.IFNA(VLOOKUP($A79,'Projects List'!$A78:$J278,9,TRUE),0)</f>
        <v>0</v>
      </c>
      <c r="C79" s="182">
        <f>_xlfn.IFNA(VLOOKUP($A79,'Projects List'!$A78:$J278,10,TRUE),0)</f>
        <v>0</v>
      </c>
      <c r="D79" s="160">
        <f t="shared" si="18"/>
        <v>0</v>
      </c>
      <c r="E79" s="290"/>
      <c r="F79" s="162">
        <f t="shared" si="19"/>
        <v>0</v>
      </c>
      <c r="G79" s="160">
        <f t="shared" si="16"/>
        <v>0</v>
      </c>
      <c r="H79" s="160">
        <f t="shared" si="16"/>
        <v>0</v>
      </c>
      <c r="I79" s="160">
        <f t="shared" si="16"/>
        <v>0</v>
      </c>
      <c r="J79" s="160">
        <f t="shared" si="16"/>
        <v>0</v>
      </c>
      <c r="K79" s="160">
        <f t="shared" si="16"/>
        <v>0</v>
      </c>
      <c r="L79" s="160">
        <f t="shared" si="16"/>
        <v>0</v>
      </c>
      <c r="M79" s="160">
        <f t="shared" si="16"/>
        <v>0</v>
      </c>
      <c r="N79" s="160">
        <f t="shared" si="16"/>
        <v>0</v>
      </c>
      <c r="O79" s="160">
        <f t="shared" si="16"/>
        <v>0</v>
      </c>
      <c r="P79" s="160">
        <f t="shared" si="16"/>
        <v>0</v>
      </c>
      <c r="Q79" s="160">
        <f t="shared" si="16"/>
        <v>0</v>
      </c>
      <c r="R79" s="160">
        <f t="shared" si="16"/>
        <v>0</v>
      </c>
      <c r="S79" s="160">
        <f t="shared" si="16"/>
        <v>0</v>
      </c>
      <c r="T79" s="160">
        <f t="shared" si="16"/>
        <v>0</v>
      </c>
      <c r="U79" s="160">
        <f t="shared" si="16"/>
        <v>0</v>
      </c>
      <c r="V79" s="160">
        <f t="shared" si="16"/>
        <v>0</v>
      </c>
      <c r="W79" s="160">
        <f t="shared" si="16"/>
        <v>0</v>
      </c>
      <c r="X79" s="160">
        <f t="shared" si="20"/>
        <v>0</v>
      </c>
      <c r="Y79" s="160">
        <f t="shared" si="20"/>
        <v>0</v>
      </c>
      <c r="Z79" s="160">
        <f t="shared" si="20"/>
        <v>0</v>
      </c>
      <c r="AA79" s="160">
        <f t="shared" si="20"/>
        <v>0</v>
      </c>
      <c r="AB79" s="160">
        <f t="shared" si="20"/>
        <v>0</v>
      </c>
      <c r="AC79" s="160">
        <f t="shared" si="20"/>
        <v>0</v>
      </c>
      <c r="AD79" s="160">
        <f t="shared" si="20"/>
        <v>0</v>
      </c>
      <c r="AE79" s="160">
        <f t="shared" si="20"/>
        <v>0</v>
      </c>
      <c r="AF79" s="160">
        <f t="shared" si="20"/>
        <v>0</v>
      </c>
      <c r="AG79" s="160">
        <f t="shared" si="20"/>
        <v>0</v>
      </c>
      <c r="AH79" s="160">
        <f t="shared" si="20"/>
        <v>0</v>
      </c>
      <c r="AI79" s="160">
        <f t="shared" si="20"/>
        <v>0</v>
      </c>
      <c r="AJ79" s="160">
        <f t="shared" si="20"/>
        <v>0</v>
      </c>
      <c r="AK79" s="160">
        <f t="shared" si="20"/>
        <v>0</v>
      </c>
      <c r="AL79" s="160">
        <f t="shared" si="20"/>
        <v>0</v>
      </c>
      <c r="AM79" s="160">
        <f t="shared" si="20"/>
        <v>0</v>
      </c>
      <c r="AN79" s="160">
        <f t="shared" si="20"/>
        <v>0</v>
      </c>
      <c r="AO79" s="160">
        <f t="shared" si="20"/>
        <v>0</v>
      </c>
      <c r="AP79" s="160">
        <f t="shared" si="20"/>
        <v>0</v>
      </c>
      <c r="AQ79" s="160">
        <f t="shared" si="20"/>
        <v>0</v>
      </c>
      <c r="AR79" s="160">
        <f t="shared" si="20"/>
        <v>0</v>
      </c>
      <c r="AS79" s="160">
        <f t="shared" si="13"/>
        <v>0</v>
      </c>
      <c r="AT79" s="160">
        <f t="shared" si="13"/>
        <v>0</v>
      </c>
      <c r="AU79" s="160">
        <f t="shared" si="13"/>
        <v>0</v>
      </c>
      <c r="AV79" s="160">
        <f t="shared" si="13"/>
        <v>0</v>
      </c>
      <c r="AW79" s="160">
        <f t="shared" si="13"/>
        <v>0</v>
      </c>
      <c r="AX79" s="160">
        <f t="shared" si="13"/>
        <v>0</v>
      </c>
      <c r="AY79" s="160">
        <f t="shared" si="13"/>
        <v>0</v>
      </c>
      <c r="AZ79" s="160">
        <f t="shared" si="13"/>
        <v>0</v>
      </c>
      <c r="BA79" s="161">
        <f t="shared" si="13"/>
        <v>0</v>
      </c>
    </row>
    <row r="80" spans="1:53" x14ac:dyDescent="0.2">
      <c r="A80" s="162">
        <f>'Projects List'!A79</f>
        <v>0</v>
      </c>
      <c r="B80" s="182">
        <f>_xlfn.IFNA(VLOOKUP($A80,'Projects List'!$A79:$J279,9,TRUE),0)</f>
        <v>0</v>
      </c>
      <c r="C80" s="182">
        <f>_xlfn.IFNA(VLOOKUP($A80,'Projects List'!$A79:$J279,10,TRUE),0)</f>
        <v>0</v>
      </c>
      <c r="D80" s="160">
        <f t="shared" si="18"/>
        <v>0</v>
      </c>
      <c r="E80" s="290"/>
      <c r="F80" s="162">
        <f t="shared" si="19"/>
        <v>0</v>
      </c>
      <c r="G80" s="160">
        <f t="shared" si="16"/>
        <v>0</v>
      </c>
      <c r="H80" s="160">
        <f t="shared" si="16"/>
        <v>0</v>
      </c>
      <c r="I80" s="160">
        <f t="shared" si="16"/>
        <v>0</v>
      </c>
      <c r="J80" s="160">
        <f t="shared" si="16"/>
        <v>0</v>
      </c>
      <c r="K80" s="160">
        <f t="shared" si="16"/>
        <v>0</v>
      </c>
      <c r="L80" s="160">
        <f t="shared" si="16"/>
        <v>0</v>
      </c>
      <c r="M80" s="160">
        <f t="shared" si="16"/>
        <v>0</v>
      </c>
      <c r="N80" s="160">
        <f t="shared" si="16"/>
        <v>0</v>
      </c>
      <c r="O80" s="160">
        <f t="shared" si="16"/>
        <v>0</v>
      </c>
      <c r="P80" s="160">
        <f t="shared" si="16"/>
        <v>0</v>
      </c>
      <c r="Q80" s="160">
        <f t="shared" si="16"/>
        <v>0</v>
      </c>
      <c r="R80" s="160">
        <f t="shared" si="16"/>
        <v>0</v>
      </c>
      <c r="S80" s="160">
        <f t="shared" si="16"/>
        <v>0</v>
      </c>
      <c r="T80" s="160">
        <f t="shared" si="16"/>
        <v>0</v>
      </c>
      <c r="U80" s="160">
        <f t="shared" si="16"/>
        <v>0</v>
      </c>
      <c r="V80" s="160">
        <f t="shared" si="16"/>
        <v>0</v>
      </c>
      <c r="W80" s="160">
        <f t="shared" si="16"/>
        <v>0</v>
      </c>
      <c r="X80" s="160">
        <f t="shared" si="20"/>
        <v>0</v>
      </c>
      <c r="Y80" s="160">
        <f t="shared" si="20"/>
        <v>0</v>
      </c>
      <c r="Z80" s="160">
        <f t="shared" si="20"/>
        <v>0</v>
      </c>
      <c r="AA80" s="160">
        <f t="shared" si="20"/>
        <v>0</v>
      </c>
      <c r="AB80" s="160">
        <f t="shared" si="20"/>
        <v>0</v>
      </c>
      <c r="AC80" s="160">
        <f t="shared" si="20"/>
        <v>0</v>
      </c>
      <c r="AD80" s="160">
        <f t="shared" si="20"/>
        <v>0</v>
      </c>
      <c r="AE80" s="160">
        <f t="shared" si="20"/>
        <v>0</v>
      </c>
      <c r="AF80" s="160">
        <f t="shared" si="20"/>
        <v>0</v>
      </c>
      <c r="AG80" s="160">
        <f t="shared" si="20"/>
        <v>0</v>
      </c>
      <c r="AH80" s="160">
        <f t="shared" si="20"/>
        <v>0</v>
      </c>
      <c r="AI80" s="160">
        <f t="shared" si="20"/>
        <v>0</v>
      </c>
      <c r="AJ80" s="160">
        <f t="shared" si="20"/>
        <v>0</v>
      </c>
      <c r="AK80" s="160">
        <f t="shared" si="20"/>
        <v>0</v>
      </c>
      <c r="AL80" s="160">
        <f t="shared" si="20"/>
        <v>0</v>
      </c>
      <c r="AM80" s="160">
        <f t="shared" si="20"/>
        <v>0</v>
      </c>
      <c r="AN80" s="160">
        <f t="shared" si="20"/>
        <v>0</v>
      </c>
      <c r="AO80" s="160">
        <f t="shared" si="20"/>
        <v>0</v>
      </c>
      <c r="AP80" s="160">
        <f t="shared" si="20"/>
        <v>0</v>
      </c>
      <c r="AQ80" s="160">
        <f t="shared" si="20"/>
        <v>0</v>
      </c>
      <c r="AR80" s="160">
        <f t="shared" si="20"/>
        <v>0</v>
      </c>
      <c r="AS80" s="160">
        <f t="shared" si="13"/>
        <v>0</v>
      </c>
      <c r="AT80" s="160">
        <f t="shared" si="13"/>
        <v>0</v>
      </c>
      <c r="AU80" s="160">
        <f t="shared" si="13"/>
        <v>0</v>
      </c>
      <c r="AV80" s="160">
        <f t="shared" si="13"/>
        <v>0</v>
      </c>
      <c r="AW80" s="160">
        <f t="shared" si="13"/>
        <v>0</v>
      </c>
      <c r="AX80" s="160">
        <f t="shared" si="13"/>
        <v>0</v>
      </c>
      <c r="AY80" s="160">
        <f t="shared" si="13"/>
        <v>0</v>
      </c>
      <c r="AZ80" s="160">
        <f t="shared" si="13"/>
        <v>0</v>
      </c>
      <c r="BA80" s="161">
        <f t="shared" si="13"/>
        <v>0</v>
      </c>
    </row>
    <row r="81" spans="1:53" x14ac:dyDescent="0.2">
      <c r="A81" s="162">
        <f>'Projects List'!A80</f>
        <v>0</v>
      </c>
      <c r="B81" s="182">
        <f>_xlfn.IFNA(VLOOKUP($A81,'Projects List'!$A80:$J280,9,TRUE),0)</f>
        <v>0</v>
      </c>
      <c r="C81" s="182">
        <f>_xlfn.IFNA(VLOOKUP($A81,'Projects List'!$A80:$J280,10,TRUE),0)</f>
        <v>0</v>
      </c>
      <c r="D81" s="160">
        <f t="shared" si="18"/>
        <v>0</v>
      </c>
      <c r="E81" s="290"/>
      <c r="F81" s="162">
        <f t="shared" si="19"/>
        <v>0</v>
      </c>
      <c r="G81" s="160">
        <f t="shared" si="16"/>
        <v>0</v>
      </c>
      <c r="H81" s="160">
        <f t="shared" si="16"/>
        <v>0</v>
      </c>
      <c r="I81" s="160">
        <f t="shared" si="16"/>
        <v>0</v>
      </c>
      <c r="J81" s="160">
        <f t="shared" si="16"/>
        <v>0</v>
      </c>
      <c r="K81" s="160">
        <f t="shared" si="16"/>
        <v>0</v>
      </c>
      <c r="L81" s="160">
        <f t="shared" si="16"/>
        <v>0</v>
      </c>
      <c r="M81" s="160">
        <f t="shared" si="16"/>
        <v>0</v>
      </c>
      <c r="N81" s="160">
        <f t="shared" si="16"/>
        <v>0</v>
      </c>
      <c r="O81" s="160">
        <f t="shared" si="16"/>
        <v>0</v>
      </c>
      <c r="P81" s="160">
        <f t="shared" si="16"/>
        <v>0</v>
      </c>
      <c r="Q81" s="160">
        <f t="shared" si="16"/>
        <v>0</v>
      </c>
      <c r="R81" s="160">
        <f t="shared" si="16"/>
        <v>0</v>
      </c>
      <c r="S81" s="160">
        <f t="shared" si="16"/>
        <v>0</v>
      </c>
      <c r="T81" s="160">
        <f t="shared" si="16"/>
        <v>0</v>
      </c>
      <c r="U81" s="160">
        <f t="shared" si="16"/>
        <v>0</v>
      </c>
      <c r="V81" s="160">
        <f t="shared" si="16"/>
        <v>0</v>
      </c>
      <c r="W81" s="160">
        <f t="shared" si="16"/>
        <v>0</v>
      </c>
      <c r="X81" s="160">
        <f t="shared" si="20"/>
        <v>0</v>
      </c>
      <c r="Y81" s="160">
        <f t="shared" si="20"/>
        <v>0</v>
      </c>
      <c r="Z81" s="160">
        <f t="shared" si="20"/>
        <v>0</v>
      </c>
      <c r="AA81" s="160">
        <f t="shared" si="20"/>
        <v>0</v>
      </c>
      <c r="AB81" s="160">
        <f t="shared" si="20"/>
        <v>0</v>
      </c>
      <c r="AC81" s="160">
        <f t="shared" si="20"/>
        <v>0</v>
      </c>
      <c r="AD81" s="160">
        <f t="shared" si="20"/>
        <v>0</v>
      </c>
      <c r="AE81" s="160">
        <f t="shared" si="20"/>
        <v>0</v>
      </c>
      <c r="AF81" s="160">
        <f t="shared" si="20"/>
        <v>0</v>
      </c>
      <c r="AG81" s="160">
        <f t="shared" si="20"/>
        <v>0</v>
      </c>
      <c r="AH81" s="160">
        <f t="shared" si="20"/>
        <v>0</v>
      </c>
      <c r="AI81" s="160">
        <f t="shared" si="20"/>
        <v>0</v>
      </c>
      <c r="AJ81" s="160">
        <f t="shared" si="20"/>
        <v>0</v>
      </c>
      <c r="AK81" s="160">
        <f t="shared" si="20"/>
        <v>0</v>
      </c>
      <c r="AL81" s="160">
        <f t="shared" si="20"/>
        <v>0</v>
      </c>
      <c r="AM81" s="160">
        <f t="shared" si="20"/>
        <v>0</v>
      </c>
      <c r="AN81" s="160">
        <f t="shared" si="20"/>
        <v>0</v>
      </c>
      <c r="AO81" s="160">
        <f t="shared" si="20"/>
        <v>0</v>
      </c>
      <c r="AP81" s="160">
        <f t="shared" si="20"/>
        <v>0</v>
      </c>
      <c r="AQ81" s="160">
        <f t="shared" si="20"/>
        <v>0</v>
      </c>
      <c r="AR81" s="160">
        <f t="shared" si="20"/>
        <v>0</v>
      </c>
      <c r="AS81" s="160">
        <f t="shared" si="13"/>
        <v>0</v>
      </c>
      <c r="AT81" s="160">
        <f t="shared" si="13"/>
        <v>0</v>
      </c>
      <c r="AU81" s="160">
        <f t="shared" si="13"/>
        <v>0</v>
      </c>
      <c r="AV81" s="160">
        <f t="shared" si="13"/>
        <v>0</v>
      </c>
      <c r="AW81" s="160">
        <f t="shared" si="13"/>
        <v>0</v>
      </c>
      <c r="AX81" s="160">
        <f t="shared" si="13"/>
        <v>0</v>
      </c>
      <c r="AY81" s="160">
        <f t="shared" si="13"/>
        <v>0</v>
      </c>
      <c r="AZ81" s="160">
        <f t="shared" si="13"/>
        <v>0</v>
      </c>
      <c r="BA81" s="161">
        <f t="shared" si="13"/>
        <v>0</v>
      </c>
    </row>
    <row r="82" spans="1:53" x14ac:dyDescent="0.2">
      <c r="A82" s="162">
        <f>'Projects List'!A81</f>
        <v>0</v>
      </c>
      <c r="B82" s="182">
        <f>_xlfn.IFNA(VLOOKUP($A82,'Projects List'!$A81:$J281,9,TRUE),0)</f>
        <v>0</v>
      </c>
      <c r="C82" s="182">
        <f>_xlfn.IFNA(VLOOKUP($A82,'Projects List'!$A81:$J281,10,TRUE),0)</f>
        <v>0</v>
      </c>
      <c r="D82" s="160">
        <f t="shared" si="18"/>
        <v>0</v>
      </c>
      <c r="E82" s="290"/>
      <c r="F82" s="162">
        <f t="shared" si="19"/>
        <v>0</v>
      </c>
      <c r="G82" s="160">
        <f t="shared" ref="G82:W96" si="21">IF(OR($B82=0,$C82=0),0,IF(AND(DATE(YEAR($B82),MONTH($B82),1)&lt;=DATE(YEAR(G$1),MONTH(G$1),1),DATE(YEAR(EDATE($C82,1)),MONTH(EDATE($C82,1)),1)-1&gt;=DATE(YEAR(EDATE(G$1,1)),MONTH(EDATE(G$1,1)),1)-1),1,0))</f>
        <v>0</v>
      </c>
      <c r="H82" s="160">
        <f t="shared" si="21"/>
        <v>0</v>
      </c>
      <c r="I82" s="160">
        <f t="shared" si="21"/>
        <v>0</v>
      </c>
      <c r="J82" s="160">
        <f t="shared" si="21"/>
        <v>0</v>
      </c>
      <c r="K82" s="160">
        <f t="shared" si="21"/>
        <v>0</v>
      </c>
      <c r="L82" s="160">
        <f t="shared" si="21"/>
        <v>0</v>
      </c>
      <c r="M82" s="160">
        <f t="shared" si="21"/>
        <v>0</v>
      </c>
      <c r="N82" s="160">
        <f t="shared" si="21"/>
        <v>0</v>
      </c>
      <c r="O82" s="160">
        <f t="shared" si="21"/>
        <v>0</v>
      </c>
      <c r="P82" s="160">
        <f t="shared" si="21"/>
        <v>0</v>
      </c>
      <c r="Q82" s="160">
        <f t="shared" si="21"/>
        <v>0</v>
      </c>
      <c r="R82" s="160">
        <f t="shared" si="21"/>
        <v>0</v>
      </c>
      <c r="S82" s="160">
        <f t="shared" si="21"/>
        <v>0</v>
      </c>
      <c r="T82" s="160">
        <f t="shared" si="21"/>
        <v>0</v>
      </c>
      <c r="U82" s="160">
        <f t="shared" si="21"/>
        <v>0</v>
      </c>
      <c r="V82" s="160">
        <f t="shared" si="21"/>
        <v>0</v>
      </c>
      <c r="W82" s="160">
        <f t="shared" si="21"/>
        <v>0</v>
      </c>
      <c r="X82" s="160">
        <f t="shared" si="20"/>
        <v>0</v>
      </c>
      <c r="Y82" s="160">
        <f t="shared" si="20"/>
        <v>0</v>
      </c>
      <c r="Z82" s="160">
        <f t="shared" si="20"/>
        <v>0</v>
      </c>
      <c r="AA82" s="160">
        <f t="shared" si="20"/>
        <v>0</v>
      </c>
      <c r="AB82" s="160">
        <f t="shared" si="20"/>
        <v>0</v>
      </c>
      <c r="AC82" s="160">
        <f t="shared" si="20"/>
        <v>0</v>
      </c>
      <c r="AD82" s="160">
        <f t="shared" si="20"/>
        <v>0</v>
      </c>
      <c r="AE82" s="160">
        <f t="shared" si="20"/>
        <v>0</v>
      </c>
      <c r="AF82" s="160">
        <f t="shared" si="20"/>
        <v>0</v>
      </c>
      <c r="AG82" s="160">
        <f t="shared" si="20"/>
        <v>0</v>
      </c>
      <c r="AH82" s="160">
        <f t="shared" si="20"/>
        <v>0</v>
      </c>
      <c r="AI82" s="160">
        <f t="shared" si="20"/>
        <v>0</v>
      </c>
      <c r="AJ82" s="160">
        <f t="shared" si="20"/>
        <v>0</v>
      </c>
      <c r="AK82" s="160">
        <f t="shared" si="20"/>
        <v>0</v>
      </c>
      <c r="AL82" s="160">
        <f t="shared" si="20"/>
        <v>0</v>
      </c>
      <c r="AM82" s="160">
        <f t="shared" si="20"/>
        <v>0</v>
      </c>
      <c r="AN82" s="160">
        <f t="shared" si="20"/>
        <v>0</v>
      </c>
      <c r="AO82" s="160">
        <f t="shared" si="20"/>
        <v>0</v>
      </c>
      <c r="AP82" s="160">
        <f t="shared" si="20"/>
        <v>0</v>
      </c>
      <c r="AQ82" s="160">
        <f t="shared" si="20"/>
        <v>0</v>
      </c>
      <c r="AR82" s="160">
        <f t="shared" si="20"/>
        <v>0</v>
      </c>
      <c r="AS82" s="160">
        <f t="shared" si="13"/>
        <v>0</v>
      </c>
      <c r="AT82" s="160">
        <f t="shared" si="13"/>
        <v>0</v>
      </c>
      <c r="AU82" s="160">
        <f t="shared" si="13"/>
        <v>0</v>
      </c>
      <c r="AV82" s="160">
        <f t="shared" si="13"/>
        <v>0</v>
      </c>
      <c r="AW82" s="160">
        <f t="shared" si="13"/>
        <v>0</v>
      </c>
      <c r="AX82" s="160">
        <f t="shared" si="13"/>
        <v>0</v>
      </c>
      <c r="AY82" s="160">
        <f t="shared" si="13"/>
        <v>0</v>
      </c>
      <c r="AZ82" s="160">
        <f t="shared" si="13"/>
        <v>0</v>
      </c>
      <c r="BA82" s="161">
        <f t="shared" si="13"/>
        <v>0</v>
      </c>
    </row>
    <row r="83" spans="1:53" x14ac:dyDescent="0.2">
      <c r="A83" s="162">
        <f>'Projects List'!A82</f>
        <v>0</v>
      </c>
      <c r="B83" s="182">
        <f>_xlfn.IFNA(VLOOKUP($A83,'Projects List'!$A82:$J282,9,TRUE),0)</f>
        <v>0</v>
      </c>
      <c r="C83" s="182">
        <f>_xlfn.IFNA(VLOOKUP($A83,'Projects List'!$A82:$J282,10,TRUE),0)</f>
        <v>0</v>
      </c>
      <c r="D83" s="160">
        <f t="shared" si="18"/>
        <v>0</v>
      </c>
      <c r="E83" s="290"/>
      <c r="F83" s="162">
        <f t="shared" si="19"/>
        <v>0</v>
      </c>
      <c r="G83" s="160">
        <f t="shared" si="21"/>
        <v>0</v>
      </c>
      <c r="H83" s="160">
        <f t="shared" si="21"/>
        <v>0</v>
      </c>
      <c r="I83" s="160">
        <f t="shared" si="21"/>
        <v>0</v>
      </c>
      <c r="J83" s="160">
        <f t="shared" si="21"/>
        <v>0</v>
      </c>
      <c r="K83" s="160">
        <f t="shared" si="21"/>
        <v>0</v>
      </c>
      <c r="L83" s="160">
        <f t="shared" si="21"/>
        <v>0</v>
      </c>
      <c r="M83" s="160">
        <f t="shared" si="21"/>
        <v>0</v>
      </c>
      <c r="N83" s="160">
        <f t="shared" si="21"/>
        <v>0</v>
      </c>
      <c r="O83" s="160">
        <f t="shared" si="21"/>
        <v>0</v>
      </c>
      <c r="P83" s="160">
        <f t="shared" si="21"/>
        <v>0</v>
      </c>
      <c r="Q83" s="160">
        <f t="shared" si="21"/>
        <v>0</v>
      </c>
      <c r="R83" s="160">
        <f t="shared" si="21"/>
        <v>0</v>
      </c>
      <c r="S83" s="160">
        <f t="shared" si="21"/>
        <v>0</v>
      </c>
      <c r="T83" s="160">
        <f t="shared" si="21"/>
        <v>0</v>
      </c>
      <c r="U83" s="160">
        <f t="shared" si="21"/>
        <v>0</v>
      </c>
      <c r="V83" s="160">
        <f t="shared" si="21"/>
        <v>0</v>
      </c>
      <c r="W83" s="160">
        <f t="shared" si="21"/>
        <v>0</v>
      </c>
      <c r="X83" s="160">
        <f t="shared" si="20"/>
        <v>0</v>
      </c>
      <c r="Y83" s="160">
        <f t="shared" si="20"/>
        <v>0</v>
      </c>
      <c r="Z83" s="160">
        <f t="shared" si="20"/>
        <v>0</v>
      </c>
      <c r="AA83" s="160">
        <f t="shared" si="20"/>
        <v>0</v>
      </c>
      <c r="AB83" s="160">
        <f t="shared" si="20"/>
        <v>0</v>
      </c>
      <c r="AC83" s="160">
        <f t="shared" si="20"/>
        <v>0</v>
      </c>
      <c r="AD83" s="160">
        <f t="shared" si="20"/>
        <v>0</v>
      </c>
      <c r="AE83" s="160">
        <f t="shared" si="20"/>
        <v>0</v>
      </c>
      <c r="AF83" s="160">
        <f t="shared" si="20"/>
        <v>0</v>
      </c>
      <c r="AG83" s="160">
        <f t="shared" si="20"/>
        <v>0</v>
      </c>
      <c r="AH83" s="160">
        <f t="shared" si="20"/>
        <v>0</v>
      </c>
      <c r="AI83" s="160">
        <f t="shared" si="20"/>
        <v>0</v>
      </c>
      <c r="AJ83" s="160">
        <f t="shared" si="20"/>
        <v>0</v>
      </c>
      <c r="AK83" s="160">
        <f t="shared" si="20"/>
        <v>0</v>
      </c>
      <c r="AL83" s="160">
        <f t="shared" si="20"/>
        <v>0</v>
      </c>
      <c r="AM83" s="160">
        <f t="shared" si="20"/>
        <v>0</v>
      </c>
      <c r="AN83" s="160">
        <f t="shared" si="20"/>
        <v>0</v>
      </c>
      <c r="AO83" s="160">
        <f t="shared" si="20"/>
        <v>0</v>
      </c>
      <c r="AP83" s="160">
        <f t="shared" si="20"/>
        <v>0</v>
      </c>
      <c r="AQ83" s="160">
        <f t="shared" si="20"/>
        <v>0</v>
      </c>
      <c r="AR83" s="160">
        <f t="shared" si="20"/>
        <v>0</v>
      </c>
      <c r="AS83" s="160">
        <f t="shared" si="13"/>
        <v>0</v>
      </c>
      <c r="AT83" s="160">
        <f t="shared" si="13"/>
        <v>0</v>
      </c>
      <c r="AU83" s="160">
        <f t="shared" si="13"/>
        <v>0</v>
      </c>
      <c r="AV83" s="160">
        <f t="shared" si="13"/>
        <v>0</v>
      </c>
      <c r="AW83" s="160">
        <f t="shared" si="13"/>
        <v>0</v>
      </c>
      <c r="AX83" s="160">
        <f t="shared" si="13"/>
        <v>0</v>
      </c>
      <c r="AY83" s="160">
        <f t="shared" si="13"/>
        <v>0</v>
      </c>
      <c r="AZ83" s="160">
        <f t="shared" si="13"/>
        <v>0</v>
      </c>
      <c r="BA83" s="161">
        <f t="shared" si="13"/>
        <v>0</v>
      </c>
    </row>
    <row r="84" spans="1:53" x14ac:dyDescent="0.2">
      <c r="A84" s="162">
        <f>'Projects List'!A83</f>
        <v>0</v>
      </c>
      <c r="B84" s="182">
        <f>_xlfn.IFNA(VLOOKUP($A84,'Projects List'!$A83:$J283,9,TRUE),0)</f>
        <v>0</v>
      </c>
      <c r="C84" s="182">
        <f>_xlfn.IFNA(VLOOKUP($A84,'Projects List'!$A83:$J283,10,TRUE),0)</f>
        <v>0</v>
      </c>
      <c r="D84" s="160">
        <f t="shared" si="18"/>
        <v>0</v>
      </c>
      <c r="E84" s="290"/>
      <c r="F84" s="162">
        <f t="shared" si="19"/>
        <v>0</v>
      </c>
      <c r="G84" s="160">
        <f t="shared" si="21"/>
        <v>0</v>
      </c>
      <c r="H84" s="160">
        <f t="shared" si="21"/>
        <v>0</v>
      </c>
      <c r="I84" s="160">
        <f t="shared" si="21"/>
        <v>0</v>
      </c>
      <c r="J84" s="160">
        <f t="shared" si="21"/>
        <v>0</v>
      </c>
      <c r="K84" s="160">
        <f t="shared" si="21"/>
        <v>0</v>
      </c>
      <c r="L84" s="160">
        <f t="shared" si="21"/>
        <v>0</v>
      </c>
      <c r="M84" s="160">
        <f t="shared" si="21"/>
        <v>0</v>
      </c>
      <c r="N84" s="160">
        <f t="shared" si="21"/>
        <v>0</v>
      </c>
      <c r="O84" s="160">
        <f t="shared" si="21"/>
        <v>0</v>
      </c>
      <c r="P84" s="160">
        <f t="shared" si="21"/>
        <v>0</v>
      </c>
      <c r="Q84" s="160">
        <f t="shared" si="21"/>
        <v>0</v>
      </c>
      <c r="R84" s="160">
        <f t="shared" si="21"/>
        <v>0</v>
      </c>
      <c r="S84" s="160">
        <f t="shared" si="21"/>
        <v>0</v>
      </c>
      <c r="T84" s="160">
        <f t="shared" si="21"/>
        <v>0</v>
      </c>
      <c r="U84" s="160">
        <f t="shared" si="21"/>
        <v>0</v>
      </c>
      <c r="V84" s="160">
        <f t="shared" si="21"/>
        <v>0</v>
      </c>
      <c r="W84" s="160">
        <f t="shared" si="21"/>
        <v>0</v>
      </c>
      <c r="X84" s="160">
        <f t="shared" si="20"/>
        <v>0</v>
      </c>
      <c r="Y84" s="160">
        <f t="shared" si="20"/>
        <v>0</v>
      </c>
      <c r="Z84" s="160">
        <f t="shared" si="20"/>
        <v>0</v>
      </c>
      <c r="AA84" s="160">
        <f t="shared" si="20"/>
        <v>0</v>
      </c>
      <c r="AB84" s="160">
        <f t="shared" si="20"/>
        <v>0</v>
      </c>
      <c r="AC84" s="160">
        <f t="shared" si="20"/>
        <v>0</v>
      </c>
      <c r="AD84" s="160">
        <f t="shared" si="20"/>
        <v>0</v>
      </c>
      <c r="AE84" s="160">
        <f t="shared" si="20"/>
        <v>0</v>
      </c>
      <c r="AF84" s="160">
        <f t="shared" si="20"/>
        <v>0</v>
      </c>
      <c r="AG84" s="160">
        <f t="shared" si="20"/>
        <v>0</v>
      </c>
      <c r="AH84" s="160">
        <f t="shared" si="20"/>
        <v>0</v>
      </c>
      <c r="AI84" s="160">
        <f t="shared" si="20"/>
        <v>0</v>
      </c>
      <c r="AJ84" s="160">
        <f t="shared" si="20"/>
        <v>0</v>
      </c>
      <c r="AK84" s="160">
        <f t="shared" si="20"/>
        <v>0</v>
      </c>
      <c r="AL84" s="160">
        <f t="shared" si="20"/>
        <v>0</v>
      </c>
      <c r="AM84" s="160">
        <f t="shared" si="20"/>
        <v>0</v>
      </c>
      <c r="AN84" s="160">
        <f t="shared" si="20"/>
        <v>0</v>
      </c>
      <c r="AO84" s="160">
        <f t="shared" si="20"/>
        <v>0</v>
      </c>
      <c r="AP84" s="160">
        <f t="shared" si="20"/>
        <v>0</v>
      </c>
      <c r="AQ84" s="160">
        <f t="shared" si="20"/>
        <v>0</v>
      </c>
      <c r="AR84" s="160">
        <f t="shared" si="20"/>
        <v>0</v>
      </c>
      <c r="AS84" s="160">
        <f t="shared" si="13"/>
        <v>0</v>
      </c>
      <c r="AT84" s="160">
        <f t="shared" si="13"/>
        <v>0</v>
      </c>
      <c r="AU84" s="160">
        <f t="shared" si="13"/>
        <v>0</v>
      </c>
      <c r="AV84" s="160">
        <f t="shared" si="13"/>
        <v>0</v>
      </c>
      <c r="AW84" s="160">
        <f t="shared" si="13"/>
        <v>0</v>
      </c>
      <c r="AX84" s="160">
        <f t="shared" si="13"/>
        <v>0</v>
      </c>
      <c r="AY84" s="160">
        <f t="shared" si="13"/>
        <v>0</v>
      </c>
      <c r="AZ84" s="160">
        <f t="shared" si="13"/>
        <v>0</v>
      </c>
      <c r="BA84" s="161">
        <f t="shared" si="13"/>
        <v>0</v>
      </c>
    </row>
    <row r="85" spans="1:53" x14ac:dyDescent="0.2">
      <c r="A85" s="162">
        <f>'Projects List'!A84</f>
        <v>0</v>
      </c>
      <c r="B85" s="182">
        <f>_xlfn.IFNA(VLOOKUP($A85,'Projects List'!$A84:$J284,9,TRUE),0)</f>
        <v>0</v>
      </c>
      <c r="C85" s="182">
        <f>_xlfn.IFNA(VLOOKUP($A85,'Projects List'!$A84:$J284,10,TRUE),0)</f>
        <v>0</v>
      </c>
      <c r="D85" s="160">
        <f t="shared" si="18"/>
        <v>0</v>
      </c>
      <c r="E85" s="290"/>
      <c r="F85" s="162">
        <f t="shared" si="19"/>
        <v>0</v>
      </c>
      <c r="G85" s="160">
        <f t="shared" si="21"/>
        <v>0</v>
      </c>
      <c r="H85" s="160">
        <f t="shared" si="21"/>
        <v>0</v>
      </c>
      <c r="I85" s="160">
        <f t="shared" si="21"/>
        <v>0</v>
      </c>
      <c r="J85" s="160">
        <f t="shared" si="21"/>
        <v>0</v>
      </c>
      <c r="K85" s="160">
        <f t="shared" si="21"/>
        <v>0</v>
      </c>
      <c r="L85" s="160">
        <f t="shared" si="21"/>
        <v>0</v>
      </c>
      <c r="M85" s="160">
        <f t="shared" si="21"/>
        <v>0</v>
      </c>
      <c r="N85" s="160">
        <f t="shared" si="21"/>
        <v>0</v>
      </c>
      <c r="O85" s="160">
        <f t="shared" si="21"/>
        <v>0</v>
      </c>
      <c r="P85" s="160">
        <f t="shared" si="21"/>
        <v>0</v>
      </c>
      <c r="Q85" s="160">
        <f t="shared" si="21"/>
        <v>0</v>
      </c>
      <c r="R85" s="160">
        <f t="shared" si="21"/>
        <v>0</v>
      </c>
      <c r="S85" s="160">
        <f t="shared" si="21"/>
        <v>0</v>
      </c>
      <c r="T85" s="160">
        <f t="shared" si="21"/>
        <v>0</v>
      </c>
      <c r="U85" s="160">
        <f t="shared" si="21"/>
        <v>0</v>
      </c>
      <c r="V85" s="160">
        <f t="shared" si="21"/>
        <v>0</v>
      </c>
      <c r="W85" s="160">
        <f t="shared" si="21"/>
        <v>0</v>
      </c>
      <c r="X85" s="160">
        <f t="shared" si="20"/>
        <v>0</v>
      </c>
      <c r="Y85" s="160">
        <f t="shared" si="20"/>
        <v>0</v>
      </c>
      <c r="Z85" s="160">
        <f t="shared" si="20"/>
        <v>0</v>
      </c>
      <c r="AA85" s="160">
        <f t="shared" si="20"/>
        <v>0</v>
      </c>
      <c r="AB85" s="160">
        <f t="shared" si="20"/>
        <v>0</v>
      </c>
      <c r="AC85" s="160">
        <f t="shared" si="20"/>
        <v>0</v>
      </c>
      <c r="AD85" s="160">
        <f t="shared" si="20"/>
        <v>0</v>
      </c>
      <c r="AE85" s="160">
        <f t="shared" si="20"/>
        <v>0</v>
      </c>
      <c r="AF85" s="160">
        <f t="shared" si="20"/>
        <v>0</v>
      </c>
      <c r="AG85" s="160">
        <f t="shared" si="20"/>
        <v>0</v>
      </c>
      <c r="AH85" s="160">
        <f t="shared" si="20"/>
        <v>0</v>
      </c>
      <c r="AI85" s="160">
        <f t="shared" si="20"/>
        <v>0</v>
      </c>
      <c r="AJ85" s="160">
        <f t="shared" si="20"/>
        <v>0</v>
      </c>
      <c r="AK85" s="160">
        <f t="shared" si="20"/>
        <v>0</v>
      </c>
      <c r="AL85" s="160">
        <f t="shared" si="20"/>
        <v>0</v>
      </c>
      <c r="AM85" s="160">
        <f t="shared" si="20"/>
        <v>0</v>
      </c>
      <c r="AN85" s="160">
        <f t="shared" si="20"/>
        <v>0</v>
      </c>
      <c r="AO85" s="160">
        <f t="shared" si="20"/>
        <v>0</v>
      </c>
      <c r="AP85" s="160">
        <f t="shared" si="20"/>
        <v>0</v>
      </c>
      <c r="AQ85" s="160">
        <f t="shared" si="20"/>
        <v>0</v>
      </c>
      <c r="AR85" s="160">
        <f t="shared" si="20"/>
        <v>0</v>
      </c>
      <c r="AS85" s="160">
        <f t="shared" si="13"/>
        <v>0</v>
      </c>
      <c r="AT85" s="160">
        <f t="shared" si="13"/>
        <v>0</v>
      </c>
      <c r="AU85" s="160">
        <f t="shared" si="13"/>
        <v>0</v>
      </c>
      <c r="AV85" s="160">
        <f t="shared" si="13"/>
        <v>0</v>
      </c>
      <c r="AW85" s="160">
        <f t="shared" si="13"/>
        <v>0</v>
      </c>
      <c r="AX85" s="160">
        <f t="shared" si="13"/>
        <v>0</v>
      </c>
      <c r="AY85" s="160">
        <f t="shared" si="13"/>
        <v>0</v>
      </c>
      <c r="AZ85" s="160">
        <f t="shared" si="13"/>
        <v>0</v>
      </c>
      <c r="BA85" s="161">
        <f t="shared" si="13"/>
        <v>0</v>
      </c>
    </row>
    <row r="86" spans="1:53" x14ac:dyDescent="0.2">
      <c r="A86" s="162">
        <f>'Projects List'!A85</f>
        <v>0</v>
      </c>
      <c r="B86" s="182">
        <f>_xlfn.IFNA(VLOOKUP($A86,'Projects List'!$A85:$J285,9,TRUE),0)</f>
        <v>0</v>
      </c>
      <c r="C86" s="182">
        <f>_xlfn.IFNA(VLOOKUP($A86,'Projects List'!$A85:$J285,10,TRUE),0)</f>
        <v>0</v>
      </c>
      <c r="D86" s="160">
        <f t="shared" si="18"/>
        <v>0</v>
      </c>
      <c r="E86" s="290"/>
      <c r="F86" s="162">
        <f t="shared" si="19"/>
        <v>0</v>
      </c>
      <c r="G86" s="160">
        <f t="shared" si="21"/>
        <v>0</v>
      </c>
      <c r="H86" s="160">
        <f t="shared" si="21"/>
        <v>0</v>
      </c>
      <c r="I86" s="160">
        <f t="shared" si="21"/>
        <v>0</v>
      </c>
      <c r="J86" s="160">
        <f t="shared" si="21"/>
        <v>0</v>
      </c>
      <c r="K86" s="160">
        <f t="shared" si="21"/>
        <v>0</v>
      </c>
      <c r="L86" s="160">
        <f t="shared" si="21"/>
        <v>0</v>
      </c>
      <c r="M86" s="160">
        <f t="shared" si="21"/>
        <v>0</v>
      </c>
      <c r="N86" s="160">
        <f t="shared" si="21"/>
        <v>0</v>
      </c>
      <c r="O86" s="160">
        <f t="shared" si="21"/>
        <v>0</v>
      </c>
      <c r="P86" s="160">
        <f t="shared" si="21"/>
        <v>0</v>
      </c>
      <c r="Q86" s="160">
        <f t="shared" si="21"/>
        <v>0</v>
      </c>
      <c r="R86" s="160">
        <f t="shared" si="21"/>
        <v>0</v>
      </c>
      <c r="S86" s="160">
        <f t="shared" si="21"/>
        <v>0</v>
      </c>
      <c r="T86" s="160">
        <f t="shared" si="21"/>
        <v>0</v>
      </c>
      <c r="U86" s="160">
        <f t="shared" si="21"/>
        <v>0</v>
      </c>
      <c r="V86" s="160">
        <f t="shared" si="21"/>
        <v>0</v>
      </c>
      <c r="W86" s="160">
        <f t="shared" si="21"/>
        <v>0</v>
      </c>
      <c r="X86" s="160">
        <f t="shared" si="20"/>
        <v>0</v>
      </c>
      <c r="Y86" s="160">
        <f t="shared" si="20"/>
        <v>0</v>
      </c>
      <c r="Z86" s="160">
        <f t="shared" si="20"/>
        <v>0</v>
      </c>
      <c r="AA86" s="160">
        <f t="shared" si="20"/>
        <v>0</v>
      </c>
      <c r="AB86" s="160">
        <f t="shared" si="20"/>
        <v>0</v>
      </c>
      <c r="AC86" s="160">
        <f t="shared" si="20"/>
        <v>0</v>
      </c>
      <c r="AD86" s="160">
        <f t="shared" si="20"/>
        <v>0</v>
      </c>
      <c r="AE86" s="160">
        <f t="shared" si="20"/>
        <v>0</v>
      </c>
      <c r="AF86" s="160">
        <f t="shared" si="20"/>
        <v>0</v>
      </c>
      <c r="AG86" s="160">
        <f t="shared" si="20"/>
        <v>0</v>
      </c>
      <c r="AH86" s="160">
        <f t="shared" si="20"/>
        <v>0</v>
      </c>
      <c r="AI86" s="160">
        <f t="shared" si="20"/>
        <v>0</v>
      </c>
      <c r="AJ86" s="160">
        <f t="shared" si="20"/>
        <v>0</v>
      </c>
      <c r="AK86" s="160">
        <f t="shared" si="20"/>
        <v>0</v>
      </c>
      <c r="AL86" s="160">
        <f t="shared" si="20"/>
        <v>0</v>
      </c>
      <c r="AM86" s="160">
        <f t="shared" si="20"/>
        <v>0</v>
      </c>
      <c r="AN86" s="160">
        <f t="shared" si="20"/>
        <v>0</v>
      </c>
      <c r="AO86" s="160">
        <f t="shared" si="20"/>
        <v>0</v>
      </c>
      <c r="AP86" s="160">
        <f t="shared" si="20"/>
        <v>0</v>
      </c>
      <c r="AQ86" s="160">
        <f t="shared" si="20"/>
        <v>0</v>
      </c>
      <c r="AR86" s="160">
        <f t="shared" si="20"/>
        <v>0</v>
      </c>
      <c r="AS86" s="160">
        <f t="shared" si="13"/>
        <v>0</v>
      </c>
      <c r="AT86" s="160">
        <f t="shared" si="13"/>
        <v>0</v>
      </c>
      <c r="AU86" s="160">
        <f t="shared" si="13"/>
        <v>0</v>
      </c>
      <c r="AV86" s="160">
        <f t="shared" si="13"/>
        <v>0</v>
      </c>
      <c r="AW86" s="160">
        <f t="shared" si="13"/>
        <v>0</v>
      </c>
      <c r="AX86" s="160">
        <f t="shared" si="13"/>
        <v>0</v>
      </c>
      <c r="AY86" s="160">
        <f t="shared" si="13"/>
        <v>0</v>
      </c>
      <c r="AZ86" s="160">
        <f t="shared" si="13"/>
        <v>0</v>
      </c>
      <c r="BA86" s="161">
        <f t="shared" si="13"/>
        <v>0</v>
      </c>
    </row>
    <row r="87" spans="1:53" x14ac:dyDescent="0.2">
      <c r="A87" s="162">
        <f>'Projects List'!A86</f>
        <v>0</v>
      </c>
      <c r="B87" s="182">
        <f>_xlfn.IFNA(VLOOKUP($A87,'Projects List'!$A86:$J286,9,TRUE),0)</f>
        <v>0</v>
      </c>
      <c r="C87" s="182">
        <f>_xlfn.IFNA(VLOOKUP($A87,'Projects List'!$A86:$J286,10,TRUE),0)</f>
        <v>0</v>
      </c>
      <c r="D87" s="160">
        <f t="shared" si="18"/>
        <v>0</v>
      </c>
      <c r="E87" s="290"/>
      <c r="F87" s="162">
        <f t="shared" si="19"/>
        <v>0</v>
      </c>
      <c r="G87" s="160">
        <f t="shared" si="21"/>
        <v>0</v>
      </c>
      <c r="H87" s="160">
        <f t="shared" si="21"/>
        <v>0</v>
      </c>
      <c r="I87" s="160">
        <f t="shared" si="21"/>
        <v>0</v>
      </c>
      <c r="J87" s="160">
        <f t="shared" si="21"/>
        <v>0</v>
      </c>
      <c r="K87" s="160">
        <f t="shared" si="21"/>
        <v>0</v>
      </c>
      <c r="L87" s="160">
        <f t="shared" si="21"/>
        <v>0</v>
      </c>
      <c r="M87" s="160">
        <f t="shared" si="21"/>
        <v>0</v>
      </c>
      <c r="N87" s="160">
        <f t="shared" si="21"/>
        <v>0</v>
      </c>
      <c r="O87" s="160">
        <f t="shared" si="21"/>
        <v>0</v>
      </c>
      <c r="P87" s="160">
        <f t="shared" si="21"/>
        <v>0</v>
      </c>
      <c r="Q87" s="160">
        <f t="shared" si="21"/>
        <v>0</v>
      </c>
      <c r="R87" s="160">
        <f t="shared" si="21"/>
        <v>0</v>
      </c>
      <c r="S87" s="160">
        <f t="shared" si="21"/>
        <v>0</v>
      </c>
      <c r="T87" s="160">
        <f t="shared" si="21"/>
        <v>0</v>
      </c>
      <c r="U87" s="160">
        <f t="shared" si="21"/>
        <v>0</v>
      </c>
      <c r="V87" s="160">
        <f t="shared" si="21"/>
        <v>0</v>
      </c>
      <c r="W87" s="160">
        <f t="shared" si="21"/>
        <v>0</v>
      </c>
      <c r="X87" s="160">
        <f t="shared" si="20"/>
        <v>0</v>
      </c>
      <c r="Y87" s="160">
        <f t="shared" si="20"/>
        <v>0</v>
      </c>
      <c r="Z87" s="160">
        <f t="shared" si="20"/>
        <v>0</v>
      </c>
      <c r="AA87" s="160">
        <f t="shared" si="20"/>
        <v>0</v>
      </c>
      <c r="AB87" s="160">
        <f t="shared" si="20"/>
        <v>0</v>
      </c>
      <c r="AC87" s="160">
        <f t="shared" si="20"/>
        <v>0</v>
      </c>
      <c r="AD87" s="160">
        <f t="shared" si="20"/>
        <v>0</v>
      </c>
      <c r="AE87" s="160">
        <f t="shared" si="20"/>
        <v>0</v>
      </c>
      <c r="AF87" s="160">
        <f t="shared" si="20"/>
        <v>0</v>
      </c>
      <c r="AG87" s="160">
        <f t="shared" si="20"/>
        <v>0</v>
      </c>
      <c r="AH87" s="160">
        <f t="shared" si="20"/>
        <v>0</v>
      </c>
      <c r="AI87" s="160">
        <f t="shared" si="20"/>
        <v>0</v>
      </c>
      <c r="AJ87" s="160">
        <f t="shared" si="20"/>
        <v>0</v>
      </c>
      <c r="AK87" s="160">
        <f t="shared" si="20"/>
        <v>0</v>
      </c>
      <c r="AL87" s="160">
        <f t="shared" si="20"/>
        <v>0</v>
      </c>
      <c r="AM87" s="160">
        <f t="shared" si="20"/>
        <v>0</v>
      </c>
      <c r="AN87" s="160">
        <f t="shared" si="20"/>
        <v>0</v>
      </c>
      <c r="AO87" s="160">
        <f t="shared" si="20"/>
        <v>0</v>
      </c>
      <c r="AP87" s="160">
        <f t="shared" si="20"/>
        <v>0</v>
      </c>
      <c r="AQ87" s="160">
        <f t="shared" si="20"/>
        <v>0</v>
      </c>
      <c r="AR87" s="160">
        <f t="shared" si="20"/>
        <v>0</v>
      </c>
      <c r="AS87" s="160">
        <f t="shared" si="13"/>
        <v>0</v>
      </c>
      <c r="AT87" s="160">
        <f t="shared" si="13"/>
        <v>0</v>
      </c>
      <c r="AU87" s="160">
        <f t="shared" si="13"/>
        <v>0</v>
      </c>
      <c r="AV87" s="160">
        <f t="shared" si="13"/>
        <v>0</v>
      </c>
      <c r="AW87" s="160">
        <f t="shared" si="13"/>
        <v>0</v>
      </c>
      <c r="AX87" s="160">
        <f t="shared" si="13"/>
        <v>0</v>
      </c>
      <c r="AY87" s="160">
        <f t="shared" si="13"/>
        <v>0</v>
      </c>
      <c r="AZ87" s="160">
        <f t="shared" si="13"/>
        <v>0</v>
      </c>
      <c r="BA87" s="161">
        <f t="shared" si="13"/>
        <v>0</v>
      </c>
    </row>
    <row r="88" spans="1:53" x14ac:dyDescent="0.2">
      <c r="A88" s="162">
        <f>'Projects List'!A87</f>
        <v>0</v>
      </c>
      <c r="B88" s="182">
        <f>_xlfn.IFNA(VLOOKUP($A88,'Projects List'!$A87:$J287,9,TRUE),0)</f>
        <v>0</v>
      </c>
      <c r="C88" s="182">
        <f>_xlfn.IFNA(VLOOKUP($A88,'Projects List'!$A87:$J287,10,TRUE),0)</f>
        <v>0</v>
      </c>
      <c r="D88" s="160">
        <f t="shared" si="18"/>
        <v>0</v>
      </c>
      <c r="E88" s="290"/>
      <c r="F88" s="162">
        <f t="shared" si="19"/>
        <v>0</v>
      </c>
      <c r="G88" s="160">
        <f t="shared" si="21"/>
        <v>0</v>
      </c>
      <c r="H88" s="160">
        <f t="shared" si="21"/>
        <v>0</v>
      </c>
      <c r="I88" s="160">
        <f t="shared" si="21"/>
        <v>0</v>
      </c>
      <c r="J88" s="160">
        <f t="shared" si="21"/>
        <v>0</v>
      </c>
      <c r="K88" s="160">
        <f t="shared" si="21"/>
        <v>0</v>
      </c>
      <c r="L88" s="160">
        <f t="shared" si="21"/>
        <v>0</v>
      </c>
      <c r="M88" s="160">
        <f t="shared" si="21"/>
        <v>0</v>
      </c>
      <c r="N88" s="160">
        <f t="shared" si="21"/>
        <v>0</v>
      </c>
      <c r="O88" s="160">
        <f t="shared" si="21"/>
        <v>0</v>
      </c>
      <c r="P88" s="160">
        <f t="shared" si="21"/>
        <v>0</v>
      </c>
      <c r="Q88" s="160">
        <f t="shared" si="21"/>
        <v>0</v>
      </c>
      <c r="R88" s="160">
        <f t="shared" si="21"/>
        <v>0</v>
      </c>
      <c r="S88" s="160">
        <f t="shared" si="21"/>
        <v>0</v>
      </c>
      <c r="T88" s="160">
        <f t="shared" si="21"/>
        <v>0</v>
      </c>
      <c r="U88" s="160">
        <f t="shared" si="21"/>
        <v>0</v>
      </c>
      <c r="V88" s="160">
        <f t="shared" si="21"/>
        <v>0</v>
      </c>
      <c r="W88" s="160">
        <f t="shared" si="21"/>
        <v>0</v>
      </c>
      <c r="X88" s="160">
        <f t="shared" si="20"/>
        <v>0</v>
      </c>
      <c r="Y88" s="160">
        <f t="shared" si="20"/>
        <v>0</v>
      </c>
      <c r="Z88" s="160">
        <f t="shared" si="20"/>
        <v>0</v>
      </c>
      <c r="AA88" s="160">
        <f t="shared" si="20"/>
        <v>0</v>
      </c>
      <c r="AB88" s="160">
        <f t="shared" si="20"/>
        <v>0</v>
      </c>
      <c r="AC88" s="160">
        <f t="shared" si="20"/>
        <v>0</v>
      </c>
      <c r="AD88" s="160">
        <f t="shared" si="20"/>
        <v>0</v>
      </c>
      <c r="AE88" s="160">
        <f t="shared" si="20"/>
        <v>0</v>
      </c>
      <c r="AF88" s="160">
        <f t="shared" si="20"/>
        <v>0</v>
      </c>
      <c r="AG88" s="160">
        <f t="shared" si="20"/>
        <v>0</v>
      </c>
      <c r="AH88" s="160">
        <f t="shared" si="20"/>
        <v>0</v>
      </c>
      <c r="AI88" s="160">
        <f t="shared" si="20"/>
        <v>0</v>
      </c>
      <c r="AJ88" s="160">
        <f t="shared" si="20"/>
        <v>0</v>
      </c>
      <c r="AK88" s="160">
        <f t="shared" si="20"/>
        <v>0</v>
      </c>
      <c r="AL88" s="160">
        <f t="shared" si="20"/>
        <v>0</v>
      </c>
      <c r="AM88" s="160">
        <f t="shared" si="20"/>
        <v>0</v>
      </c>
      <c r="AN88" s="160">
        <f t="shared" si="20"/>
        <v>0</v>
      </c>
      <c r="AO88" s="160">
        <f t="shared" si="20"/>
        <v>0</v>
      </c>
      <c r="AP88" s="160">
        <f t="shared" si="20"/>
        <v>0</v>
      </c>
      <c r="AQ88" s="160">
        <f t="shared" si="20"/>
        <v>0</v>
      </c>
      <c r="AR88" s="160">
        <f t="shared" si="20"/>
        <v>0</v>
      </c>
      <c r="AS88" s="160">
        <f t="shared" si="13"/>
        <v>0</v>
      </c>
      <c r="AT88" s="160">
        <f t="shared" si="13"/>
        <v>0</v>
      </c>
      <c r="AU88" s="160">
        <f t="shared" si="13"/>
        <v>0</v>
      </c>
      <c r="AV88" s="160">
        <f t="shared" si="13"/>
        <v>0</v>
      </c>
      <c r="AW88" s="160">
        <f t="shared" si="13"/>
        <v>0</v>
      </c>
      <c r="AX88" s="160">
        <f t="shared" si="13"/>
        <v>0</v>
      </c>
      <c r="AY88" s="160">
        <f t="shared" si="13"/>
        <v>0</v>
      </c>
      <c r="AZ88" s="160">
        <f t="shared" si="13"/>
        <v>0</v>
      </c>
      <c r="BA88" s="161">
        <f t="shared" si="13"/>
        <v>0</v>
      </c>
    </row>
    <row r="89" spans="1:53" x14ac:dyDescent="0.2">
      <c r="A89" s="162">
        <f>'Projects List'!A88</f>
        <v>0</v>
      </c>
      <c r="B89" s="182">
        <f>_xlfn.IFNA(VLOOKUP($A89,'Projects List'!$A88:$J288,9,TRUE),0)</f>
        <v>0</v>
      </c>
      <c r="C89" s="182">
        <f>_xlfn.IFNA(VLOOKUP($A89,'Projects List'!$A88:$J288,10,TRUE),0)</f>
        <v>0</v>
      </c>
      <c r="D89" s="160">
        <f t="shared" si="18"/>
        <v>0</v>
      </c>
      <c r="E89" s="290"/>
      <c r="F89" s="162">
        <f t="shared" si="19"/>
        <v>0</v>
      </c>
      <c r="G89" s="160">
        <f t="shared" si="21"/>
        <v>0</v>
      </c>
      <c r="H89" s="160">
        <f t="shared" si="21"/>
        <v>0</v>
      </c>
      <c r="I89" s="160">
        <f t="shared" si="21"/>
        <v>0</v>
      </c>
      <c r="J89" s="160">
        <f t="shared" si="21"/>
        <v>0</v>
      </c>
      <c r="K89" s="160">
        <f t="shared" si="21"/>
        <v>0</v>
      </c>
      <c r="L89" s="160">
        <f t="shared" si="21"/>
        <v>0</v>
      </c>
      <c r="M89" s="160">
        <f t="shared" si="21"/>
        <v>0</v>
      </c>
      <c r="N89" s="160">
        <f t="shared" si="21"/>
        <v>0</v>
      </c>
      <c r="O89" s="160">
        <f t="shared" si="21"/>
        <v>0</v>
      </c>
      <c r="P89" s="160">
        <f t="shared" si="21"/>
        <v>0</v>
      </c>
      <c r="Q89" s="160">
        <f t="shared" si="21"/>
        <v>0</v>
      </c>
      <c r="R89" s="160">
        <f t="shared" si="21"/>
        <v>0</v>
      </c>
      <c r="S89" s="160">
        <f t="shared" si="21"/>
        <v>0</v>
      </c>
      <c r="T89" s="160">
        <f t="shared" si="21"/>
        <v>0</v>
      </c>
      <c r="U89" s="160">
        <f t="shared" si="21"/>
        <v>0</v>
      </c>
      <c r="V89" s="160">
        <f t="shared" si="21"/>
        <v>0</v>
      </c>
      <c r="W89" s="160">
        <f t="shared" si="21"/>
        <v>0</v>
      </c>
      <c r="X89" s="160">
        <f t="shared" si="20"/>
        <v>0</v>
      </c>
      <c r="Y89" s="160">
        <f t="shared" si="20"/>
        <v>0</v>
      </c>
      <c r="Z89" s="160">
        <f t="shared" si="20"/>
        <v>0</v>
      </c>
      <c r="AA89" s="160">
        <f t="shared" si="20"/>
        <v>0</v>
      </c>
      <c r="AB89" s="160">
        <f t="shared" si="20"/>
        <v>0</v>
      </c>
      <c r="AC89" s="160">
        <f t="shared" si="20"/>
        <v>0</v>
      </c>
      <c r="AD89" s="160">
        <f t="shared" si="20"/>
        <v>0</v>
      </c>
      <c r="AE89" s="160">
        <f t="shared" si="20"/>
        <v>0</v>
      </c>
      <c r="AF89" s="160">
        <f t="shared" si="20"/>
        <v>0</v>
      </c>
      <c r="AG89" s="160">
        <f t="shared" si="20"/>
        <v>0</v>
      </c>
      <c r="AH89" s="160">
        <f t="shared" si="20"/>
        <v>0</v>
      </c>
      <c r="AI89" s="160">
        <f t="shared" si="20"/>
        <v>0</v>
      </c>
      <c r="AJ89" s="160">
        <f t="shared" si="20"/>
        <v>0</v>
      </c>
      <c r="AK89" s="160">
        <f t="shared" si="20"/>
        <v>0</v>
      </c>
      <c r="AL89" s="160">
        <f t="shared" si="20"/>
        <v>0</v>
      </c>
      <c r="AM89" s="160">
        <f t="shared" si="20"/>
        <v>0</v>
      </c>
      <c r="AN89" s="160">
        <f t="shared" si="20"/>
        <v>0</v>
      </c>
      <c r="AO89" s="160">
        <f t="shared" si="20"/>
        <v>0</v>
      </c>
      <c r="AP89" s="160">
        <f t="shared" si="20"/>
        <v>0</v>
      </c>
      <c r="AQ89" s="160">
        <f t="shared" si="20"/>
        <v>0</v>
      </c>
      <c r="AR89" s="160">
        <f t="shared" si="20"/>
        <v>0</v>
      </c>
      <c r="AS89" s="160">
        <f t="shared" si="13"/>
        <v>0</v>
      </c>
      <c r="AT89" s="160">
        <f t="shared" si="13"/>
        <v>0</v>
      </c>
      <c r="AU89" s="160">
        <f t="shared" si="13"/>
        <v>0</v>
      </c>
      <c r="AV89" s="160">
        <f t="shared" si="13"/>
        <v>0</v>
      </c>
      <c r="AW89" s="160">
        <f t="shared" si="13"/>
        <v>0</v>
      </c>
      <c r="AX89" s="160">
        <f t="shared" si="13"/>
        <v>0</v>
      </c>
      <c r="AY89" s="160">
        <f t="shared" ref="AT89:BA104" si="22">IF(OR($B89=0,$C89=0),0,IF(AND(DATE(YEAR($B89),MONTH($B89),1)&lt;=DATE(YEAR(AY$1),MONTH(AY$1),1),DATE(YEAR(EDATE($C89,1)),MONTH(EDATE($C89,1)),1)-1&gt;=DATE(YEAR(EDATE(AY$1,1)),MONTH(EDATE(AY$1,1)),1)-1),1,0))</f>
        <v>0</v>
      </c>
      <c r="AZ89" s="160">
        <f t="shared" si="22"/>
        <v>0</v>
      </c>
      <c r="BA89" s="161">
        <f t="shared" si="22"/>
        <v>0</v>
      </c>
    </row>
    <row r="90" spans="1:53" x14ac:dyDescent="0.2">
      <c r="A90" s="162">
        <f>'Projects List'!A89</f>
        <v>0</v>
      </c>
      <c r="B90" s="182">
        <f>_xlfn.IFNA(VLOOKUP($A90,'Projects List'!$A89:$J289,9,TRUE),0)</f>
        <v>0</v>
      </c>
      <c r="C90" s="182">
        <f>_xlfn.IFNA(VLOOKUP($A90,'Projects List'!$A89:$J289,10,TRUE),0)</f>
        <v>0</v>
      </c>
      <c r="D90" s="160">
        <f t="shared" si="18"/>
        <v>0</v>
      </c>
      <c r="E90" s="290"/>
      <c r="F90" s="162">
        <f t="shared" si="19"/>
        <v>0</v>
      </c>
      <c r="G90" s="160">
        <f t="shared" si="21"/>
        <v>0</v>
      </c>
      <c r="H90" s="160">
        <f t="shared" si="21"/>
        <v>0</v>
      </c>
      <c r="I90" s="160">
        <f t="shared" si="21"/>
        <v>0</v>
      </c>
      <c r="J90" s="160">
        <f t="shared" si="21"/>
        <v>0</v>
      </c>
      <c r="K90" s="160">
        <f t="shared" si="21"/>
        <v>0</v>
      </c>
      <c r="L90" s="160">
        <f t="shared" si="21"/>
        <v>0</v>
      </c>
      <c r="M90" s="160">
        <f t="shared" si="21"/>
        <v>0</v>
      </c>
      <c r="N90" s="160">
        <f t="shared" si="21"/>
        <v>0</v>
      </c>
      <c r="O90" s="160">
        <f t="shared" si="21"/>
        <v>0</v>
      </c>
      <c r="P90" s="160">
        <f t="shared" si="21"/>
        <v>0</v>
      </c>
      <c r="Q90" s="160">
        <f t="shared" si="21"/>
        <v>0</v>
      </c>
      <c r="R90" s="160">
        <f t="shared" si="21"/>
        <v>0</v>
      </c>
      <c r="S90" s="160">
        <f t="shared" si="21"/>
        <v>0</v>
      </c>
      <c r="T90" s="160">
        <f t="shared" si="21"/>
        <v>0</v>
      </c>
      <c r="U90" s="160">
        <f t="shared" si="21"/>
        <v>0</v>
      </c>
      <c r="V90" s="160">
        <f t="shared" si="21"/>
        <v>0</v>
      </c>
      <c r="W90" s="160">
        <f t="shared" si="21"/>
        <v>0</v>
      </c>
      <c r="X90" s="160">
        <f t="shared" si="20"/>
        <v>0</v>
      </c>
      <c r="Y90" s="160">
        <f t="shared" si="20"/>
        <v>0</v>
      </c>
      <c r="Z90" s="160">
        <f t="shared" si="20"/>
        <v>0</v>
      </c>
      <c r="AA90" s="160">
        <f t="shared" si="20"/>
        <v>0</v>
      </c>
      <c r="AB90" s="160">
        <f t="shared" si="20"/>
        <v>0</v>
      </c>
      <c r="AC90" s="160">
        <f t="shared" si="20"/>
        <v>0</v>
      </c>
      <c r="AD90" s="160">
        <f t="shared" si="20"/>
        <v>0</v>
      </c>
      <c r="AE90" s="160">
        <f t="shared" si="20"/>
        <v>0</v>
      </c>
      <c r="AF90" s="160">
        <f t="shared" si="20"/>
        <v>0</v>
      </c>
      <c r="AG90" s="160">
        <f t="shared" si="20"/>
        <v>0</v>
      </c>
      <c r="AH90" s="160">
        <f t="shared" si="20"/>
        <v>0</v>
      </c>
      <c r="AI90" s="160">
        <f t="shared" si="20"/>
        <v>0</v>
      </c>
      <c r="AJ90" s="160">
        <f t="shared" si="20"/>
        <v>0</v>
      </c>
      <c r="AK90" s="160">
        <f t="shared" si="20"/>
        <v>0</v>
      </c>
      <c r="AL90" s="160">
        <f t="shared" si="20"/>
        <v>0</v>
      </c>
      <c r="AM90" s="160">
        <f t="shared" si="20"/>
        <v>0</v>
      </c>
      <c r="AN90" s="160">
        <f t="shared" si="20"/>
        <v>0</v>
      </c>
      <c r="AO90" s="160">
        <f t="shared" si="20"/>
        <v>0</v>
      </c>
      <c r="AP90" s="160">
        <f t="shared" si="20"/>
        <v>0</v>
      </c>
      <c r="AQ90" s="160">
        <f t="shared" si="20"/>
        <v>0</v>
      </c>
      <c r="AR90" s="160">
        <f t="shared" si="20"/>
        <v>0</v>
      </c>
      <c r="AS90" s="160">
        <f t="shared" ref="AS90:BA131" si="23">IF(OR($B90=0,$C90=0),0,IF(AND(DATE(YEAR($B90),MONTH($B90),1)&lt;=DATE(YEAR(AS$1),MONTH(AS$1),1),DATE(YEAR(EDATE($C90,1)),MONTH(EDATE($C90,1)),1)-1&gt;=DATE(YEAR(EDATE(AS$1,1)),MONTH(EDATE(AS$1,1)),1)-1),1,0))</f>
        <v>0</v>
      </c>
      <c r="AT90" s="160">
        <f t="shared" si="22"/>
        <v>0</v>
      </c>
      <c r="AU90" s="160">
        <f t="shared" si="22"/>
        <v>0</v>
      </c>
      <c r="AV90" s="160">
        <f t="shared" si="22"/>
        <v>0</v>
      </c>
      <c r="AW90" s="160">
        <f t="shared" si="22"/>
        <v>0</v>
      </c>
      <c r="AX90" s="160">
        <f t="shared" si="22"/>
        <v>0</v>
      </c>
      <c r="AY90" s="160">
        <f t="shared" si="22"/>
        <v>0</v>
      </c>
      <c r="AZ90" s="160">
        <f t="shared" si="22"/>
        <v>0</v>
      </c>
      <c r="BA90" s="161">
        <f t="shared" si="22"/>
        <v>0</v>
      </c>
    </row>
    <row r="91" spans="1:53" x14ac:dyDescent="0.2">
      <c r="A91" s="162">
        <f>'Projects List'!A90</f>
        <v>0</v>
      </c>
      <c r="B91" s="182">
        <f>_xlfn.IFNA(VLOOKUP($A91,'Projects List'!$A90:$J290,9,TRUE),0)</f>
        <v>0</v>
      </c>
      <c r="C91" s="182">
        <f>_xlfn.IFNA(VLOOKUP($A91,'Projects List'!$A90:$J290,10,TRUE),0)</f>
        <v>0</v>
      </c>
      <c r="D91" s="160">
        <f t="shared" si="18"/>
        <v>0</v>
      </c>
      <c r="E91" s="290"/>
      <c r="F91" s="162">
        <f t="shared" si="19"/>
        <v>0</v>
      </c>
      <c r="G91" s="160">
        <f t="shared" si="21"/>
        <v>0</v>
      </c>
      <c r="H91" s="160">
        <f t="shared" si="21"/>
        <v>0</v>
      </c>
      <c r="I91" s="160">
        <f t="shared" si="21"/>
        <v>0</v>
      </c>
      <c r="J91" s="160">
        <f t="shared" si="21"/>
        <v>0</v>
      </c>
      <c r="K91" s="160">
        <f t="shared" si="21"/>
        <v>0</v>
      </c>
      <c r="L91" s="160">
        <f t="shared" si="21"/>
        <v>0</v>
      </c>
      <c r="M91" s="160">
        <f t="shared" si="21"/>
        <v>0</v>
      </c>
      <c r="N91" s="160">
        <f t="shared" si="21"/>
        <v>0</v>
      </c>
      <c r="O91" s="160">
        <f t="shared" si="21"/>
        <v>0</v>
      </c>
      <c r="P91" s="160">
        <f t="shared" si="21"/>
        <v>0</v>
      </c>
      <c r="Q91" s="160">
        <f t="shared" si="21"/>
        <v>0</v>
      </c>
      <c r="R91" s="160">
        <f t="shared" si="21"/>
        <v>0</v>
      </c>
      <c r="S91" s="160">
        <f t="shared" si="21"/>
        <v>0</v>
      </c>
      <c r="T91" s="160">
        <f t="shared" si="21"/>
        <v>0</v>
      </c>
      <c r="U91" s="160">
        <f t="shared" si="21"/>
        <v>0</v>
      </c>
      <c r="V91" s="160">
        <f t="shared" si="21"/>
        <v>0</v>
      </c>
      <c r="W91" s="160">
        <f t="shared" si="21"/>
        <v>0</v>
      </c>
      <c r="X91" s="160">
        <f t="shared" ref="X91:AR103" si="24">IF(OR($B91=0,$C91=0),0,IF(AND(DATE(YEAR($B91),MONTH($B91),1)&lt;=DATE(YEAR(X$1),MONTH(X$1),1),DATE(YEAR(EDATE($C91,1)),MONTH(EDATE($C91,1)),1)-1&gt;=DATE(YEAR(EDATE(X$1,1)),MONTH(EDATE(X$1,1)),1)-1),1,0))</f>
        <v>0</v>
      </c>
      <c r="Y91" s="160">
        <f t="shared" si="24"/>
        <v>0</v>
      </c>
      <c r="Z91" s="160">
        <f t="shared" si="24"/>
        <v>0</v>
      </c>
      <c r="AA91" s="160">
        <f t="shared" si="24"/>
        <v>0</v>
      </c>
      <c r="AB91" s="160">
        <f t="shared" si="24"/>
        <v>0</v>
      </c>
      <c r="AC91" s="160">
        <f t="shared" si="24"/>
        <v>0</v>
      </c>
      <c r="AD91" s="160">
        <f t="shared" si="24"/>
        <v>0</v>
      </c>
      <c r="AE91" s="160">
        <f t="shared" si="24"/>
        <v>0</v>
      </c>
      <c r="AF91" s="160">
        <f t="shared" si="24"/>
        <v>0</v>
      </c>
      <c r="AG91" s="160">
        <f t="shared" si="24"/>
        <v>0</v>
      </c>
      <c r="AH91" s="160">
        <f t="shared" si="24"/>
        <v>0</v>
      </c>
      <c r="AI91" s="160">
        <f t="shared" si="24"/>
        <v>0</v>
      </c>
      <c r="AJ91" s="160">
        <f t="shared" si="24"/>
        <v>0</v>
      </c>
      <c r="AK91" s="160">
        <f t="shared" si="24"/>
        <v>0</v>
      </c>
      <c r="AL91" s="160">
        <f t="shared" si="24"/>
        <v>0</v>
      </c>
      <c r="AM91" s="160">
        <f t="shared" si="24"/>
        <v>0</v>
      </c>
      <c r="AN91" s="160">
        <f t="shared" si="24"/>
        <v>0</v>
      </c>
      <c r="AO91" s="160">
        <f t="shared" si="24"/>
        <v>0</v>
      </c>
      <c r="AP91" s="160">
        <f t="shared" si="24"/>
        <v>0</v>
      </c>
      <c r="AQ91" s="160">
        <f t="shared" si="24"/>
        <v>0</v>
      </c>
      <c r="AR91" s="160">
        <f t="shared" si="24"/>
        <v>0</v>
      </c>
      <c r="AS91" s="160">
        <f t="shared" si="23"/>
        <v>0</v>
      </c>
      <c r="AT91" s="160">
        <f t="shared" si="22"/>
        <v>0</v>
      </c>
      <c r="AU91" s="160">
        <f t="shared" si="22"/>
        <v>0</v>
      </c>
      <c r="AV91" s="160">
        <f t="shared" si="22"/>
        <v>0</v>
      </c>
      <c r="AW91" s="160">
        <f t="shared" si="22"/>
        <v>0</v>
      </c>
      <c r="AX91" s="160">
        <f t="shared" si="22"/>
        <v>0</v>
      </c>
      <c r="AY91" s="160">
        <f t="shared" si="22"/>
        <v>0</v>
      </c>
      <c r="AZ91" s="160">
        <f t="shared" si="22"/>
        <v>0</v>
      </c>
      <c r="BA91" s="161">
        <f t="shared" si="22"/>
        <v>0</v>
      </c>
    </row>
    <row r="92" spans="1:53" x14ac:dyDescent="0.2">
      <c r="A92" s="162">
        <f>'Projects List'!A91</f>
        <v>0</v>
      </c>
      <c r="B92" s="182">
        <f>_xlfn.IFNA(VLOOKUP($A92,'Projects List'!$A91:$J291,9,TRUE),0)</f>
        <v>0</v>
      </c>
      <c r="C92" s="182">
        <f>_xlfn.IFNA(VLOOKUP($A92,'Projects List'!$A91:$J291,10,TRUE),0)</f>
        <v>0</v>
      </c>
      <c r="D92" s="160">
        <f t="shared" si="18"/>
        <v>0</v>
      </c>
      <c r="E92" s="290"/>
      <c r="F92" s="162">
        <f t="shared" si="19"/>
        <v>0</v>
      </c>
      <c r="G92" s="160">
        <f t="shared" si="21"/>
        <v>0</v>
      </c>
      <c r="H92" s="160">
        <f t="shared" si="21"/>
        <v>0</v>
      </c>
      <c r="I92" s="160">
        <f t="shared" si="21"/>
        <v>0</v>
      </c>
      <c r="J92" s="160">
        <f t="shared" si="21"/>
        <v>0</v>
      </c>
      <c r="K92" s="160">
        <f t="shared" si="21"/>
        <v>0</v>
      </c>
      <c r="L92" s="160">
        <f t="shared" si="21"/>
        <v>0</v>
      </c>
      <c r="M92" s="160">
        <f t="shared" si="21"/>
        <v>0</v>
      </c>
      <c r="N92" s="160">
        <f t="shared" si="21"/>
        <v>0</v>
      </c>
      <c r="O92" s="160">
        <f t="shared" si="21"/>
        <v>0</v>
      </c>
      <c r="P92" s="160">
        <f t="shared" si="21"/>
        <v>0</v>
      </c>
      <c r="Q92" s="160">
        <f t="shared" si="21"/>
        <v>0</v>
      </c>
      <c r="R92" s="160">
        <f t="shared" si="21"/>
        <v>0</v>
      </c>
      <c r="S92" s="160">
        <f t="shared" si="21"/>
        <v>0</v>
      </c>
      <c r="T92" s="160">
        <f t="shared" si="21"/>
        <v>0</v>
      </c>
      <c r="U92" s="160">
        <f t="shared" si="21"/>
        <v>0</v>
      </c>
      <c r="V92" s="160">
        <f t="shared" si="21"/>
        <v>0</v>
      </c>
      <c r="W92" s="160">
        <f t="shared" si="21"/>
        <v>0</v>
      </c>
      <c r="X92" s="160">
        <f t="shared" si="24"/>
        <v>0</v>
      </c>
      <c r="Y92" s="160">
        <f t="shared" si="24"/>
        <v>0</v>
      </c>
      <c r="Z92" s="160">
        <f t="shared" si="24"/>
        <v>0</v>
      </c>
      <c r="AA92" s="160">
        <f t="shared" si="24"/>
        <v>0</v>
      </c>
      <c r="AB92" s="160">
        <f t="shared" si="24"/>
        <v>0</v>
      </c>
      <c r="AC92" s="160">
        <f t="shared" si="24"/>
        <v>0</v>
      </c>
      <c r="AD92" s="160">
        <f t="shared" si="24"/>
        <v>0</v>
      </c>
      <c r="AE92" s="160">
        <f t="shared" si="24"/>
        <v>0</v>
      </c>
      <c r="AF92" s="160">
        <f t="shared" si="24"/>
        <v>0</v>
      </c>
      <c r="AG92" s="160">
        <f t="shared" si="24"/>
        <v>0</v>
      </c>
      <c r="AH92" s="160">
        <f t="shared" si="24"/>
        <v>0</v>
      </c>
      <c r="AI92" s="160">
        <f t="shared" si="24"/>
        <v>0</v>
      </c>
      <c r="AJ92" s="160">
        <f t="shared" si="24"/>
        <v>0</v>
      </c>
      <c r="AK92" s="160">
        <f t="shared" si="24"/>
        <v>0</v>
      </c>
      <c r="AL92" s="160">
        <f t="shared" si="24"/>
        <v>0</v>
      </c>
      <c r="AM92" s="160">
        <f t="shared" si="24"/>
        <v>0</v>
      </c>
      <c r="AN92" s="160">
        <f t="shared" si="24"/>
        <v>0</v>
      </c>
      <c r="AO92" s="160">
        <f t="shared" si="24"/>
        <v>0</v>
      </c>
      <c r="AP92" s="160">
        <f t="shared" si="24"/>
        <v>0</v>
      </c>
      <c r="AQ92" s="160">
        <f t="shared" si="24"/>
        <v>0</v>
      </c>
      <c r="AR92" s="160">
        <f t="shared" si="24"/>
        <v>0</v>
      </c>
      <c r="AS92" s="160">
        <f t="shared" si="23"/>
        <v>0</v>
      </c>
      <c r="AT92" s="160">
        <f t="shared" si="22"/>
        <v>0</v>
      </c>
      <c r="AU92" s="160">
        <f t="shared" si="22"/>
        <v>0</v>
      </c>
      <c r="AV92" s="160">
        <f t="shared" si="22"/>
        <v>0</v>
      </c>
      <c r="AW92" s="160">
        <f t="shared" si="22"/>
        <v>0</v>
      </c>
      <c r="AX92" s="160">
        <f t="shared" si="22"/>
        <v>0</v>
      </c>
      <c r="AY92" s="160">
        <f t="shared" si="22"/>
        <v>0</v>
      </c>
      <c r="AZ92" s="160">
        <f t="shared" si="22"/>
        <v>0</v>
      </c>
      <c r="BA92" s="161">
        <f t="shared" si="22"/>
        <v>0</v>
      </c>
    </row>
    <row r="93" spans="1:53" x14ac:dyDescent="0.2">
      <c r="A93" s="162">
        <f>'Projects List'!A92</f>
        <v>0</v>
      </c>
      <c r="B93" s="182">
        <f>_xlfn.IFNA(VLOOKUP($A93,'Projects List'!$A92:$J292,9,TRUE),0)</f>
        <v>0</v>
      </c>
      <c r="C93" s="182">
        <f>_xlfn.IFNA(VLOOKUP($A93,'Projects List'!$A92:$J292,10,TRUE),0)</f>
        <v>0</v>
      </c>
      <c r="D93" s="160">
        <f t="shared" si="18"/>
        <v>0</v>
      </c>
      <c r="E93" s="290"/>
      <c r="F93" s="162">
        <f t="shared" si="19"/>
        <v>0</v>
      </c>
      <c r="G93" s="160">
        <f t="shared" si="21"/>
        <v>0</v>
      </c>
      <c r="H93" s="160">
        <f t="shared" si="21"/>
        <v>0</v>
      </c>
      <c r="I93" s="160">
        <f t="shared" si="21"/>
        <v>0</v>
      </c>
      <c r="J93" s="160">
        <f t="shared" si="21"/>
        <v>0</v>
      </c>
      <c r="K93" s="160">
        <f t="shared" si="21"/>
        <v>0</v>
      </c>
      <c r="L93" s="160">
        <f t="shared" si="21"/>
        <v>0</v>
      </c>
      <c r="M93" s="160">
        <f t="shared" si="21"/>
        <v>0</v>
      </c>
      <c r="N93" s="160">
        <f t="shared" si="21"/>
        <v>0</v>
      </c>
      <c r="O93" s="160">
        <f t="shared" si="21"/>
        <v>0</v>
      </c>
      <c r="P93" s="160">
        <f t="shared" si="21"/>
        <v>0</v>
      </c>
      <c r="Q93" s="160">
        <f t="shared" si="21"/>
        <v>0</v>
      </c>
      <c r="R93" s="160">
        <f t="shared" si="21"/>
        <v>0</v>
      </c>
      <c r="S93" s="160">
        <f t="shared" si="21"/>
        <v>0</v>
      </c>
      <c r="T93" s="160">
        <f t="shared" si="21"/>
        <v>0</v>
      </c>
      <c r="U93" s="160">
        <f t="shared" si="21"/>
        <v>0</v>
      </c>
      <c r="V93" s="160">
        <f t="shared" si="21"/>
        <v>0</v>
      </c>
      <c r="W93" s="160">
        <f t="shared" si="21"/>
        <v>0</v>
      </c>
      <c r="X93" s="160">
        <f t="shared" si="24"/>
        <v>0</v>
      </c>
      <c r="Y93" s="160">
        <f t="shared" si="24"/>
        <v>0</v>
      </c>
      <c r="Z93" s="160">
        <f t="shared" si="24"/>
        <v>0</v>
      </c>
      <c r="AA93" s="160">
        <f t="shared" si="24"/>
        <v>0</v>
      </c>
      <c r="AB93" s="160">
        <f t="shared" si="24"/>
        <v>0</v>
      </c>
      <c r="AC93" s="160">
        <f t="shared" si="24"/>
        <v>0</v>
      </c>
      <c r="AD93" s="160">
        <f t="shared" si="24"/>
        <v>0</v>
      </c>
      <c r="AE93" s="160">
        <f t="shared" si="24"/>
        <v>0</v>
      </c>
      <c r="AF93" s="160">
        <f t="shared" si="24"/>
        <v>0</v>
      </c>
      <c r="AG93" s="160">
        <f t="shared" si="24"/>
        <v>0</v>
      </c>
      <c r="AH93" s="160">
        <f t="shared" si="24"/>
        <v>0</v>
      </c>
      <c r="AI93" s="160">
        <f t="shared" si="24"/>
        <v>0</v>
      </c>
      <c r="AJ93" s="160">
        <f t="shared" si="24"/>
        <v>0</v>
      </c>
      <c r="AK93" s="160">
        <f t="shared" si="24"/>
        <v>0</v>
      </c>
      <c r="AL93" s="160">
        <f t="shared" si="24"/>
        <v>0</v>
      </c>
      <c r="AM93" s="160">
        <f t="shared" si="24"/>
        <v>0</v>
      </c>
      <c r="AN93" s="160">
        <f t="shared" si="24"/>
        <v>0</v>
      </c>
      <c r="AO93" s="160">
        <f t="shared" si="24"/>
        <v>0</v>
      </c>
      <c r="AP93" s="160">
        <f t="shared" si="24"/>
        <v>0</v>
      </c>
      <c r="AQ93" s="160">
        <f t="shared" si="24"/>
        <v>0</v>
      </c>
      <c r="AR93" s="160">
        <f t="shared" si="24"/>
        <v>0</v>
      </c>
      <c r="AS93" s="160">
        <f t="shared" si="23"/>
        <v>0</v>
      </c>
      <c r="AT93" s="160">
        <f t="shared" si="22"/>
        <v>0</v>
      </c>
      <c r="AU93" s="160">
        <f t="shared" si="22"/>
        <v>0</v>
      </c>
      <c r="AV93" s="160">
        <f t="shared" si="22"/>
        <v>0</v>
      </c>
      <c r="AW93" s="160">
        <f t="shared" si="22"/>
        <v>0</v>
      </c>
      <c r="AX93" s="160">
        <f t="shared" si="22"/>
        <v>0</v>
      </c>
      <c r="AY93" s="160">
        <f t="shared" si="22"/>
        <v>0</v>
      </c>
      <c r="AZ93" s="160">
        <f t="shared" si="22"/>
        <v>0</v>
      </c>
      <c r="BA93" s="161">
        <f t="shared" si="22"/>
        <v>0</v>
      </c>
    </row>
    <row r="94" spans="1:53" x14ac:dyDescent="0.2">
      <c r="A94" s="162">
        <f>'Projects List'!A93</f>
        <v>0</v>
      </c>
      <c r="B94" s="182">
        <f>_xlfn.IFNA(VLOOKUP($A94,'Projects List'!$A93:$J293,9,TRUE),0)</f>
        <v>0</v>
      </c>
      <c r="C94" s="182">
        <f>_xlfn.IFNA(VLOOKUP($A94,'Projects List'!$A93:$J293,10,TRUE),0)</f>
        <v>0</v>
      </c>
      <c r="D94" s="160">
        <f t="shared" si="18"/>
        <v>0</v>
      </c>
      <c r="E94" s="290"/>
      <c r="F94" s="162">
        <f t="shared" si="19"/>
        <v>0</v>
      </c>
      <c r="G94" s="160">
        <f t="shared" si="21"/>
        <v>0</v>
      </c>
      <c r="H94" s="160">
        <f t="shared" si="21"/>
        <v>0</v>
      </c>
      <c r="I94" s="160">
        <f t="shared" si="21"/>
        <v>0</v>
      </c>
      <c r="J94" s="160">
        <f t="shared" si="21"/>
        <v>0</v>
      </c>
      <c r="K94" s="160">
        <f t="shared" si="21"/>
        <v>0</v>
      </c>
      <c r="L94" s="160">
        <f t="shared" si="21"/>
        <v>0</v>
      </c>
      <c r="M94" s="160">
        <f t="shared" si="21"/>
        <v>0</v>
      </c>
      <c r="N94" s="160">
        <f t="shared" si="21"/>
        <v>0</v>
      </c>
      <c r="O94" s="160">
        <f t="shared" si="21"/>
        <v>0</v>
      </c>
      <c r="P94" s="160">
        <f t="shared" si="21"/>
        <v>0</v>
      </c>
      <c r="Q94" s="160">
        <f t="shared" si="21"/>
        <v>0</v>
      </c>
      <c r="R94" s="160">
        <f t="shared" si="21"/>
        <v>0</v>
      </c>
      <c r="S94" s="160">
        <f t="shared" si="21"/>
        <v>0</v>
      </c>
      <c r="T94" s="160">
        <f t="shared" si="21"/>
        <v>0</v>
      </c>
      <c r="U94" s="160">
        <f t="shared" si="21"/>
        <v>0</v>
      </c>
      <c r="V94" s="160">
        <f t="shared" si="21"/>
        <v>0</v>
      </c>
      <c r="W94" s="160">
        <f t="shared" si="21"/>
        <v>0</v>
      </c>
      <c r="X94" s="160">
        <f t="shared" si="24"/>
        <v>0</v>
      </c>
      <c r="Y94" s="160">
        <f t="shared" si="24"/>
        <v>0</v>
      </c>
      <c r="Z94" s="160">
        <f t="shared" si="24"/>
        <v>0</v>
      </c>
      <c r="AA94" s="160">
        <f t="shared" si="24"/>
        <v>0</v>
      </c>
      <c r="AB94" s="160">
        <f t="shared" si="24"/>
        <v>0</v>
      </c>
      <c r="AC94" s="160">
        <f t="shared" si="24"/>
        <v>0</v>
      </c>
      <c r="AD94" s="160">
        <f t="shared" si="24"/>
        <v>0</v>
      </c>
      <c r="AE94" s="160">
        <f t="shared" si="24"/>
        <v>0</v>
      </c>
      <c r="AF94" s="160">
        <f t="shared" si="24"/>
        <v>0</v>
      </c>
      <c r="AG94" s="160">
        <f t="shared" si="24"/>
        <v>0</v>
      </c>
      <c r="AH94" s="160">
        <f t="shared" si="24"/>
        <v>0</v>
      </c>
      <c r="AI94" s="160">
        <f t="shared" si="24"/>
        <v>0</v>
      </c>
      <c r="AJ94" s="160">
        <f t="shared" si="24"/>
        <v>0</v>
      </c>
      <c r="AK94" s="160">
        <f t="shared" si="24"/>
        <v>0</v>
      </c>
      <c r="AL94" s="160">
        <f t="shared" si="24"/>
        <v>0</v>
      </c>
      <c r="AM94" s="160">
        <f t="shared" si="24"/>
        <v>0</v>
      </c>
      <c r="AN94" s="160">
        <f t="shared" si="24"/>
        <v>0</v>
      </c>
      <c r="AO94" s="160">
        <f t="shared" si="24"/>
        <v>0</v>
      </c>
      <c r="AP94" s="160">
        <f t="shared" si="24"/>
        <v>0</v>
      </c>
      <c r="AQ94" s="160">
        <f t="shared" si="24"/>
        <v>0</v>
      </c>
      <c r="AR94" s="160">
        <f t="shared" si="24"/>
        <v>0</v>
      </c>
      <c r="AS94" s="160">
        <f t="shared" si="23"/>
        <v>0</v>
      </c>
      <c r="AT94" s="160">
        <f t="shared" si="22"/>
        <v>0</v>
      </c>
      <c r="AU94" s="160">
        <f t="shared" si="22"/>
        <v>0</v>
      </c>
      <c r="AV94" s="160">
        <f t="shared" si="22"/>
        <v>0</v>
      </c>
      <c r="AW94" s="160">
        <f t="shared" si="22"/>
        <v>0</v>
      </c>
      <c r="AX94" s="160">
        <f t="shared" si="22"/>
        <v>0</v>
      </c>
      <c r="AY94" s="160">
        <f t="shared" si="22"/>
        <v>0</v>
      </c>
      <c r="AZ94" s="160">
        <f t="shared" si="22"/>
        <v>0</v>
      </c>
      <c r="BA94" s="161">
        <f t="shared" si="22"/>
        <v>0</v>
      </c>
    </row>
    <row r="95" spans="1:53" x14ac:dyDescent="0.2">
      <c r="A95" s="162">
        <f>'Projects List'!A94</f>
        <v>0</v>
      </c>
      <c r="B95" s="182">
        <f>_xlfn.IFNA(VLOOKUP($A95,'Projects List'!$A94:$J294,9,TRUE),0)</f>
        <v>0</v>
      </c>
      <c r="C95" s="182">
        <f>_xlfn.IFNA(VLOOKUP($A95,'Projects List'!$A94:$J294,10,TRUE),0)</f>
        <v>0</v>
      </c>
      <c r="D95" s="160">
        <f t="shared" si="18"/>
        <v>0</v>
      </c>
      <c r="E95" s="290"/>
      <c r="F95" s="162">
        <f t="shared" si="19"/>
        <v>0</v>
      </c>
      <c r="G95" s="160">
        <f t="shared" si="21"/>
        <v>0</v>
      </c>
      <c r="H95" s="160">
        <f t="shared" si="21"/>
        <v>0</v>
      </c>
      <c r="I95" s="160">
        <f t="shared" si="21"/>
        <v>0</v>
      </c>
      <c r="J95" s="160">
        <f t="shared" si="21"/>
        <v>0</v>
      </c>
      <c r="K95" s="160">
        <f t="shared" si="21"/>
        <v>0</v>
      </c>
      <c r="L95" s="160">
        <f t="shared" si="21"/>
        <v>0</v>
      </c>
      <c r="M95" s="160">
        <f t="shared" si="21"/>
        <v>0</v>
      </c>
      <c r="N95" s="160">
        <f t="shared" si="21"/>
        <v>0</v>
      </c>
      <c r="O95" s="160">
        <f t="shared" si="21"/>
        <v>0</v>
      </c>
      <c r="P95" s="160">
        <f t="shared" si="21"/>
        <v>0</v>
      </c>
      <c r="Q95" s="160">
        <f t="shared" si="21"/>
        <v>0</v>
      </c>
      <c r="R95" s="160">
        <f t="shared" si="21"/>
        <v>0</v>
      </c>
      <c r="S95" s="160">
        <f t="shared" si="21"/>
        <v>0</v>
      </c>
      <c r="T95" s="160">
        <f t="shared" si="21"/>
        <v>0</v>
      </c>
      <c r="U95" s="160">
        <f t="shared" si="21"/>
        <v>0</v>
      </c>
      <c r="V95" s="160">
        <f t="shared" si="21"/>
        <v>0</v>
      </c>
      <c r="W95" s="160">
        <f t="shared" si="21"/>
        <v>0</v>
      </c>
      <c r="X95" s="160">
        <f t="shared" si="24"/>
        <v>0</v>
      </c>
      <c r="Y95" s="160">
        <f t="shared" si="24"/>
        <v>0</v>
      </c>
      <c r="Z95" s="160">
        <f t="shared" si="24"/>
        <v>0</v>
      </c>
      <c r="AA95" s="160">
        <f t="shared" si="24"/>
        <v>0</v>
      </c>
      <c r="AB95" s="160">
        <f t="shared" si="24"/>
        <v>0</v>
      </c>
      <c r="AC95" s="160">
        <f t="shared" si="24"/>
        <v>0</v>
      </c>
      <c r="AD95" s="160">
        <f t="shared" si="24"/>
        <v>0</v>
      </c>
      <c r="AE95" s="160">
        <f t="shared" si="24"/>
        <v>0</v>
      </c>
      <c r="AF95" s="160">
        <f t="shared" si="24"/>
        <v>0</v>
      </c>
      <c r="AG95" s="160">
        <f t="shared" si="24"/>
        <v>0</v>
      </c>
      <c r="AH95" s="160">
        <f t="shared" si="24"/>
        <v>0</v>
      </c>
      <c r="AI95" s="160">
        <f t="shared" si="24"/>
        <v>0</v>
      </c>
      <c r="AJ95" s="160">
        <f t="shared" si="24"/>
        <v>0</v>
      </c>
      <c r="AK95" s="160">
        <f t="shared" si="24"/>
        <v>0</v>
      </c>
      <c r="AL95" s="160">
        <f t="shared" si="24"/>
        <v>0</v>
      </c>
      <c r="AM95" s="160">
        <f t="shared" si="24"/>
        <v>0</v>
      </c>
      <c r="AN95" s="160">
        <f t="shared" si="24"/>
        <v>0</v>
      </c>
      <c r="AO95" s="160">
        <f t="shared" si="24"/>
        <v>0</v>
      </c>
      <c r="AP95" s="160">
        <f t="shared" si="24"/>
        <v>0</v>
      </c>
      <c r="AQ95" s="160">
        <f t="shared" si="24"/>
        <v>0</v>
      </c>
      <c r="AR95" s="160">
        <f t="shared" si="24"/>
        <v>0</v>
      </c>
      <c r="AS95" s="160">
        <f t="shared" si="23"/>
        <v>0</v>
      </c>
      <c r="AT95" s="160">
        <f t="shared" si="22"/>
        <v>0</v>
      </c>
      <c r="AU95" s="160">
        <f t="shared" si="22"/>
        <v>0</v>
      </c>
      <c r="AV95" s="160">
        <f t="shared" si="22"/>
        <v>0</v>
      </c>
      <c r="AW95" s="160">
        <f t="shared" si="22"/>
        <v>0</v>
      </c>
      <c r="AX95" s="160">
        <f t="shared" si="22"/>
        <v>0</v>
      </c>
      <c r="AY95" s="160">
        <f t="shared" si="22"/>
        <v>0</v>
      </c>
      <c r="AZ95" s="160">
        <f t="shared" si="22"/>
        <v>0</v>
      </c>
      <c r="BA95" s="161">
        <f t="shared" si="22"/>
        <v>0</v>
      </c>
    </row>
    <row r="96" spans="1:53" x14ac:dyDescent="0.2">
      <c r="A96" s="162">
        <f>'Projects List'!A95</f>
        <v>0</v>
      </c>
      <c r="B96" s="182">
        <f>_xlfn.IFNA(VLOOKUP($A96,'Projects List'!$A95:$J295,9,TRUE),0)</f>
        <v>0</v>
      </c>
      <c r="C96" s="182">
        <f>_xlfn.IFNA(VLOOKUP($A96,'Projects List'!$A95:$J295,10,TRUE),0)</f>
        <v>0</v>
      </c>
      <c r="D96" s="160">
        <f t="shared" si="18"/>
        <v>0</v>
      </c>
      <c r="E96" s="290"/>
      <c r="F96" s="162">
        <f t="shared" si="19"/>
        <v>0</v>
      </c>
      <c r="G96" s="160">
        <f t="shared" si="21"/>
        <v>0</v>
      </c>
      <c r="H96" s="160">
        <f t="shared" si="21"/>
        <v>0</v>
      </c>
      <c r="I96" s="160">
        <f t="shared" si="21"/>
        <v>0</v>
      </c>
      <c r="J96" s="160">
        <f t="shared" si="21"/>
        <v>0</v>
      </c>
      <c r="K96" s="160">
        <f t="shared" si="21"/>
        <v>0</v>
      </c>
      <c r="L96" s="160">
        <f t="shared" si="21"/>
        <v>0</v>
      </c>
      <c r="M96" s="160">
        <f t="shared" si="21"/>
        <v>0</v>
      </c>
      <c r="N96" s="160">
        <f t="shared" si="21"/>
        <v>0</v>
      </c>
      <c r="O96" s="160">
        <f t="shared" si="21"/>
        <v>0</v>
      </c>
      <c r="P96" s="160">
        <f t="shared" si="21"/>
        <v>0</v>
      </c>
      <c r="Q96" s="160">
        <f t="shared" si="21"/>
        <v>0</v>
      </c>
      <c r="R96" s="160">
        <f t="shared" si="21"/>
        <v>0</v>
      </c>
      <c r="S96" s="160">
        <f t="shared" si="21"/>
        <v>0</v>
      </c>
      <c r="T96" s="160">
        <f t="shared" si="21"/>
        <v>0</v>
      </c>
      <c r="U96" s="160">
        <f t="shared" si="21"/>
        <v>0</v>
      </c>
      <c r="V96" s="160">
        <f t="shared" si="21"/>
        <v>0</v>
      </c>
      <c r="W96" s="160">
        <f t="shared" si="21"/>
        <v>0</v>
      </c>
      <c r="X96" s="160">
        <f t="shared" si="24"/>
        <v>0</v>
      </c>
      <c r="Y96" s="160">
        <f t="shared" si="24"/>
        <v>0</v>
      </c>
      <c r="Z96" s="160">
        <f t="shared" si="24"/>
        <v>0</v>
      </c>
      <c r="AA96" s="160">
        <f t="shared" si="24"/>
        <v>0</v>
      </c>
      <c r="AB96" s="160">
        <f t="shared" si="24"/>
        <v>0</v>
      </c>
      <c r="AC96" s="160">
        <f t="shared" si="24"/>
        <v>0</v>
      </c>
      <c r="AD96" s="160">
        <f t="shared" si="24"/>
        <v>0</v>
      </c>
      <c r="AE96" s="160">
        <f t="shared" si="24"/>
        <v>0</v>
      </c>
      <c r="AF96" s="160">
        <f t="shared" si="24"/>
        <v>0</v>
      </c>
      <c r="AG96" s="160">
        <f t="shared" si="24"/>
        <v>0</v>
      </c>
      <c r="AH96" s="160">
        <f t="shared" si="24"/>
        <v>0</v>
      </c>
      <c r="AI96" s="160">
        <f t="shared" si="24"/>
        <v>0</v>
      </c>
      <c r="AJ96" s="160">
        <f t="shared" si="24"/>
        <v>0</v>
      </c>
      <c r="AK96" s="160">
        <f t="shared" si="24"/>
        <v>0</v>
      </c>
      <c r="AL96" s="160">
        <f t="shared" si="24"/>
        <v>0</v>
      </c>
      <c r="AM96" s="160">
        <f t="shared" si="24"/>
        <v>0</v>
      </c>
      <c r="AN96" s="160">
        <f t="shared" si="24"/>
        <v>0</v>
      </c>
      <c r="AO96" s="160">
        <f t="shared" si="24"/>
        <v>0</v>
      </c>
      <c r="AP96" s="160">
        <f t="shared" si="24"/>
        <v>0</v>
      </c>
      <c r="AQ96" s="160">
        <f t="shared" si="24"/>
        <v>0</v>
      </c>
      <c r="AR96" s="160">
        <f t="shared" si="24"/>
        <v>0</v>
      </c>
      <c r="AS96" s="160">
        <f t="shared" si="23"/>
        <v>0</v>
      </c>
      <c r="AT96" s="160">
        <f t="shared" si="22"/>
        <v>0</v>
      </c>
      <c r="AU96" s="160">
        <f t="shared" si="22"/>
        <v>0</v>
      </c>
      <c r="AV96" s="160">
        <f t="shared" si="22"/>
        <v>0</v>
      </c>
      <c r="AW96" s="160">
        <f t="shared" si="22"/>
        <v>0</v>
      </c>
      <c r="AX96" s="160">
        <f t="shared" si="22"/>
        <v>0</v>
      </c>
      <c r="AY96" s="160">
        <f t="shared" si="22"/>
        <v>0</v>
      </c>
      <c r="AZ96" s="160">
        <f t="shared" si="22"/>
        <v>0</v>
      </c>
      <c r="BA96" s="161">
        <f t="shared" si="22"/>
        <v>0</v>
      </c>
    </row>
    <row r="97" spans="1:53" x14ac:dyDescent="0.2">
      <c r="A97" s="162">
        <f>'Projects List'!A96</f>
        <v>0</v>
      </c>
      <c r="B97" s="182">
        <f>_xlfn.IFNA(VLOOKUP($A97,'Projects List'!$A96:$J296,9,TRUE),0)</f>
        <v>0</v>
      </c>
      <c r="C97" s="182">
        <f>_xlfn.IFNA(VLOOKUP($A97,'Projects List'!$A96:$J296,10,TRUE),0)</f>
        <v>0</v>
      </c>
      <c r="D97" s="160">
        <f t="shared" si="18"/>
        <v>0</v>
      </c>
      <c r="E97" s="290"/>
      <c r="F97" s="162">
        <f t="shared" si="19"/>
        <v>0</v>
      </c>
      <c r="G97" s="160">
        <f t="shared" ref="G97:W111" si="25">IF(OR($B97=0,$C97=0),0,IF(AND(DATE(YEAR($B97),MONTH($B97),1)&lt;=DATE(YEAR(G$1),MONTH(G$1),1),DATE(YEAR(EDATE($C97,1)),MONTH(EDATE($C97,1)),1)-1&gt;=DATE(YEAR(EDATE(G$1,1)),MONTH(EDATE(G$1,1)),1)-1),1,0))</f>
        <v>0</v>
      </c>
      <c r="H97" s="160">
        <f t="shared" si="25"/>
        <v>0</v>
      </c>
      <c r="I97" s="160">
        <f t="shared" si="25"/>
        <v>0</v>
      </c>
      <c r="J97" s="160">
        <f t="shared" si="25"/>
        <v>0</v>
      </c>
      <c r="K97" s="160">
        <f t="shared" si="25"/>
        <v>0</v>
      </c>
      <c r="L97" s="160">
        <f t="shared" si="25"/>
        <v>0</v>
      </c>
      <c r="M97" s="160">
        <f t="shared" si="25"/>
        <v>0</v>
      </c>
      <c r="N97" s="160">
        <f t="shared" si="25"/>
        <v>0</v>
      </c>
      <c r="O97" s="160">
        <f t="shared" si="25"/>
        <v>0</v>
      </c>
      <c r="P97" s="160">
        <f t="shared" si="25"/>
        <v>0</v>
      </c>
      <c r="Q97" s="160">
        <f t="shared" si="25"/>
        <v>0</v>
      </c>
      <c r="R97" s="160">
        <f t="shared" si="25"/>
        <v>0</v>
      </c>
      <c r="S97" s="160">
        <f t="shared" si="25"/>
        <v>0</v>
      </c>
      <c r="T97" s="160">
        <f t="shared" si="25"/>
        <v>0</v>
      </c>
      <c r="U97" s="160">
        <f t="shared" si="25"/>
        <v>0</v>
      </c>
      <c r="V97" s="160">
        <f t="shared" si="25"/>
        <v>0</v>
      </c>
      <c r="W97" s="160">
        <f t="shared" si="25"/>
        <v>0</v>
      </c>
      <c r="X97" s="160">
        <f t="shared" si="24"/>
        <v>0</v>
      </c>
      <c r="Y97" s="160">
        <f t="shared" si="24"/>
        <v>0</v>
      </c>
      <c r="Z97" s="160">
        <f t="shared" si="24"/>
        <v>0</v>
      </c>
      <c r="AA97" s="160">
        <f t="shared" si="24"/>
        <v>0</v>
      </c>
      <c r="AB97" s="160">
        <f t="shared" si="24"/>
        <v>0</v>
      </c>
      <c r="AC97" s="160">
        <f t="shared" si="24"/>
        <v>0</v>
      </c>
      <c r="AD97" s="160">
        <f t="shared" si="24"/>
        <v>0</v>
      </c>
      <c r="AE97" s="160">
        <f t="shared" si="24"/>
        <v>0</v>
      </c>
      <c r="AF97" s="160">
        <f t="shared" si="24"/>
        <v>0</v>
      </c>
      <c r="AG97" s="160">
        <f t="shared" si="24"/>
        <v>0</v>
      </c>
      <c r="AH97" s="160">
        <f t="shared" si="24"/>
        <v>0</v>
      </c>
      <c r="AI97" s="160">
        <f t="shared" si="24"/>
        <v>0</v>
      </c>
      <c r="AJ97" s="160">
        <f t="shared" si="24"/>
        <v>0</v>
      </c>
      <c r="AK97" s="160">
        <f t="shared" si="24"/>
        <v>0</v>
      </c>
      <c r="AL97" s="160">
        <f t="shared" si="24"/>
        <v>0</v>
      </c>
      <c r="AM97" s="160">
        <f t="shared" si="24"/>
        <v>0</v>
      </c>
      <c r="AN97" s="160">
        <f t="shared" si="24"/>
        <v>0</v>
      </c>
      <c r="AO97" s="160">
        <f t="shared" si="24"/>
        <v>0</v>
      </c>
      <c r="AP97" s="160">
        <f t="shared" si="24"/>
        <v>0</v>
      </c>
      <c r="AQ97" s="160">
        <f t="shared" si="24"/>
        <v>0</v>
      </c>
      <c r="AR97" s="160">
        <f t="shared" si="24"/>
        <v>0</v>
      </c>
      <c r="AS97" s="160">
        <f t="shared" si="23"/>
        <v>0</v>
      </c>
      <c r="AT97" s="160">
        <f t="shared" si="22"/>
        <v>0</v>
      </c>
      <c r="AU97" s="160">
        <f t="shared" si="22"/>
        <v>0</v>
      </c>
      <c r="AV97" s="160">
        <f t="shared" si="22"/>
        <v>0</v>
      </c>
      <c r="AW97" s="160">
        <f t="shared" si="22"/>
        <v>0</v>
      </c>
      <c r="AX97" s="160">
        <f t="shared" si="22"/>
        <v>0</v>
      </c>
      <c r="AY97" s="160">
        <f t="shared" si="22"/>
        <v>0</v>
      </c>
      <c r="AZ97" s="160">
        <f t="shared" si="22"/>
        <v>0</v>
      </c>
      <c r="BA97" s="161">
        <f t="shared" si="22"/>
        <v>0</v>
      </c>
    </row>
    <row r="98" spans="1:53" x14ac:dyDescent="0.2">
      <c r="A98" s="162">
        <f>'Projects List'!A97</f>
        <v>0</v>
      </c>
      <c r="B98" s="182">
        <f>_xlfn.IFNA(VLOOKUP($A98,'Projects List'!$A97:$J297,9,TRUE),0)</f>
        <v>0</v>
      </c>
      <c r="C98" s="182">
        <f>_xlfn.IFNA(VLOOKUP($A98,'Projects List'!$A97:$J297,10,TRUE),0)</f>
        <v>0</v>
      </c>
      <c r="D98" s="160">
        <f t="shared" si="18"/>
        <v>0</v>
      </c>
      <c r="E98" s="290"/>
      <c r="F98" s="162">
        <f t="shared" si="19"/>
        <v>0</v>
      </c>
      <c r="G98" s="160">
        <f t="shared" si="25"/>
        <v>0</v>
      </c>
      <c r="H98" s="160">
        <f t="shared" si="25"/>
        <v>0</v>
      </c>
      <c r="I98" s="160">
        <f t="shared" si="25"/>
        <v>0</v>
      </c>
      <c r="J98" s="160">
        <f t="shared" si="25"/>
        <v>0</v>
      </c>
      <c r="K98" s="160">
        <f t="shared" si="25"/>
        <v>0</v>
      </c>
      <c r="L98" s="160">
        <f t="shared" si="25"/>
        <v>0</v>
      </c>
      <c r="M98" s="160">
        <f t="shared" si="25"/>
        <v>0</v>
      </c>
      <c r="N98" s="160">
        <f t="shared" si="25"/>
        <v>0</v>
      </c>
      <c r="O98" s="160">
        <f t="shared" si="25"/>
        <v>0</v>
      </c>
      <c r="P98" s="160">
        <f t="shared" si="25"/>
        <v>0</v>
      </c>
      <c r="Q98" s="160">
        <f t="shared" si="25"/>
        <v>0</v>
      </c>
      <c r="R98" s="160">
        <f t="shared" si="25"/>
        <v>0</v>
      </c>
      <c r="S98" s="160">
        <f t="shared" si="25"/>
        <v>0</v>
      </c>
      <c r="T98" s="160">
        <f t="shared" si="25"/>
        <v>0</v>
      </c>
      <c r="U98" s="160">
        <f t="shared" si="25"/>
        <v>0</v>
      </c>
      <c r="V98" s="160">
        <f t="shared" si="25"/>
        <v>0</v>
      </c>
      <c r="W98" s="160">
        <f t="shared" si="25"/>
        <v>0</v>
      </c>
      <c r="X98" s="160">
        <f t="shared" si="24"/>
        <v>0</v>
      </c>
      <c r="Y98" s="160">
        <f t="shared" si="24"/>
        <v>0</v>
      </c>
      <c r="Z98" s="160">
        <f t="shared" si="24"/>
        <v>0</v>
      </c>
      <c r="AA98" s="160">
        <f t="shared" si="24"/>
        <v>0</v>
      </c>
      <c r="AB98" s="160">
        <f t="shared" si="24"/>
        <v>0</v>
      </c>
      <c r="AC98" s="160">
        <f t="shared" si="24"/>
        <v>0</v>
      </c>
      <c r="AD98" s="160">
        <f t="shared" si="24"/>
        <v>0</v>
      </c>
      <c r="AE98" s="160">
        <f t="shared" si="24"/>
        <v>0</v>
      </c>
      <c r="AF98" s="160">
        <f t="shared" si="24"/>
        <v>0</v>
      </c>
      <c r="AG98" s="160">
        <f t="shared" si="24"/>
        <v>0</v>
      </c>
      <c r="AH98" s="160">
        <f t="shared" si="24"/>
        <v>0</v>
      </c>
      <c r="AI98" s="160">
        <f t="shared" si="24"/>
        <v>0</v>
      </c>
      <c r="AJ98" s="160">
        <f t="shared" si="24"/>
        <v>0</v>
      </c>
      <c r="AK98" s="160">
        <f t="shared" si="24"/>
        <v>0</v>
      </c>
      <c r="AL98" s="160">
        <f t="shared" si="24"/>
        <v>0</v>
      </c>
      <c r="AM98" s="160">
        <f t="shared" si="24"/>
        <v>0</v>
      </c>
      <c r="AN98" s="160">
        <f t="shared" si="24"/>
        <v>0</v>
      </c>
      <c r="AO98" s="160">
        <f t="shared" si="24"/>
        <v>0</v>
      </c>
      <c r="AP98" s="160">
        <f t="shared" si="24"/>
        <v>0</v>
      </c>
      <c r="AQ98" s="160">
        <f t="shared" si="24"/>
        <v>0</v>
      </c>
      <c r="AR98" s="160">
        <f t="shared" si="24"/>
        <v>0</v>
      </c>
      <c r="AS98" s="160">
        <f t="shared" si="23"/>
        <v>0</v>
      </c>
      <c r="AT98" s="160">
        <f t="shared" si="22"/>
        <v>0</v>
      </c>
      <c r="AU98" s="160">
        <f t="shared" si="22"/>
        <v>0</v>
      </c>
      <c r="AV98" s="160">
        <f t="shared" si="22"/>
        <v>0</v>
      </c>
      <c r="AW98" s="160">
        <f t="shared" si="22"/>
        <v>0</v>
      </c>
      <c r="AX98" s="160">
        <f t="shared" si="22"/>
        <v>0</v>
      </c>
      <c r="AY98" s="160">
        <f t="shared" si="22"/>
        <v>0</v>
      </c>
      <c r="AZ98" s="160">
        <f t="shared" si="22"/>
        <v>0</v>
      </c>
      <c r="BA98" s="161">
        <f t="shared" si="22"/>
        <v>0</v>
      </c>
    </row>
    <row r="99" spans="1:53" x14ac:dyDescent="0.2">
      <c r="A99" s="162">
        <f>'Projects List'!A98</f>
        <v>0</v>
      </c>
      <c r="B99" s="182">
        <f>_xlfn.IFNA(VLOOKUP($A99,'Projects List'!$A98:$J298,9,TRUE),0)</f>
        <v>0</v>
      </c>
      <c r="C99" s="182">
        <f>_xlfn.IFNA(VLOOKUP($A99,'Projects List'!$A98:$J298,10,TRUE),0)</f>
        <v>0</v>
      </c>
      <c r="D99" s="160">
        <f t="shared" si="18"/>
        <v>0</v>
      </c>
      <c r="E99" s="290"/>
      <c r="F99" s="162">
        <f t="shared" si="19"/>
        <v>0</v>
      </c>
      <c r="G99" s="160">
        <f t="shared" si="25"/>
        <v>0</v>
      </c>
      <c r="H99" s="160">
        <f t="shared" si="25"/>
        <v>0</v>
      </c>
      <c r="I99" s="160">
        <f t="shared" si="25"/>
        <v>0</v>
      </c>
      <c r="J99" s="160">
        <f t="shared" si="25"/>
        <v>0</v>
      </c>
      <c r="K99" s="160">
        <f t="shared" si="25"/>
        <v>0</v>
      </c>
      <c r="L99" s="160">
        <f t="shared" si="25"/>
        <v>0</v>
      </c>
      <c r="M99" s="160">
        <f t="shared" si="25"/>
        <v>0</v>
      </c>
      <c r="N99" s="160">
        <f t="shared" si="25"/>
        <v>0</v>
      </c>
      <c r="O99" s="160">
        <f t="shared" si="25"/>
        <v>0</v>
      </c>
      <c r="P99" s="160">
        <f t="shared" si="25"/>
        <v>0</v>
      </c>
      <c r="Q99" s="160">
        <f t="shared" si="25"/>
        <v>0</v>
      </c>
      <c r="R99" s="160">
        <f t="shared" si="25"/>
        <v>0</v>
      </c>
      <c r="S99" s="160">
        <f t="shared" si="25"/>
        <v>0</v>
      </c>
      <c r="T99" s="160">
        <f t="shared" si="25"/>
        <v>0</v>
      </c>
      <c r="U99" s="160">
        <f t="shared" si="25"/>
        <v>0</v>
      </c>
      <c r="V99" s="160">
        <f t="shared" si="25"/>
        <v>0</v>
      </c>
      <c r="W99" s="160">
        <f t="shared" si="25"/>
        <v>0</v>
      </c>
      <c r="X99" s="160">
        <f t="shared" si="24"/>
        <v>0</v>
      </c>
      <c r="Y99" s="160">
        <f t="shared" si="24"/>
        <v>0</v>
      </c>
      <c r="Z99" s="160">
        <f t="shared" si="24"/>
        <v>0</v>
      </c>
      <c r="AA99" s="160">
        <f t="shared" si="24"/>
        <v>0</v>
      </c>
      <c r="AB99" s="160">
        <f t="shared" si="24"/>
        <v>0</v>
      </c>
      <c r="AC99" s="160">
        <f t="shared" si="24"/>
        <v>0</v>
      </c>
      <c r="AD99" s="160">
        <f t="shared" si="24"/>
        <v>0</v>
      </c>
      <c r="AE99" s="160">
        <f t="shared" si="24"/>
        <v>0</v>
      </c>
      <c r="AF99" s="160">
        <f t="shared" si="24"/>
        <v>0</v>
      </c>
      <c r="AG99" s="160">
        <f t="shared" si="24"/>
        <v>0</v>
      </c>
      <c r="AH99" s="160">
        <f t="shared" si="24"/>
        <v>0</v>
      </c>
      <c r="AI99" s="160">
        <f t="shared" si="24"/>
        <v>0</v>
      </c>
      <c r="AJ99" s="160">
        <f t="shared" si="24"/>
        <v>0</v>
      </c>
      <c r="AK99" s="160">
        <f t="shared" si="24"/>
        <v>0</v>
      </c>
      <c r="AL99" s="160">
        <f t="shared" si="24"/>
        <v>0</v>
      </c>
      <c r="AM99" s="160">
        <f t="shared" si="24"/>
        <v>0</v>
      </c>
      <c r="AN99" s="160">
        <f t="shared" si="24"/>
        <v>0</v>
      </c>
      <c r="AO99" s="160">
        <f t="shared" si="24"/>
        <v>0</v>
      </c>
      <c r="AP99" s="160">
        <f t="shared" si="24"/>
        <v>0</v>
      </c>
      <c r="AQ99" s="160">
        <f t="shared" si="24"/>
        <v>0</v>
      </c>
      <c r="AR99" s="160">
        <f t="shared" si="24"/>
        <v>0</v>
      </c>
      <c r="AS99" s="160">
        <f t="shared" si="23"/>
        <v>0</v>
      </c>
      <c r="AT99" s="160">
        <f t="shared" si="22"/>
        <v>0</v>
      </c>
      <c r="AU99" s="160">
        <f t="shared" si="22"/>
        <v>0</v>
      </c>
      <c r="AV99" s="160">
        <f t="shared" si="22"/>
        <v>0</v>
      </c>
      <c r="AW99" s="160">
        <f t="shared" si="22"/>
        <v>0</v>
      </c>
      <c r="AX99" s="160">
        <f t="shared" si="22"/>
        <v>0</v>
      </c>
      <c r="AY99" s="160">
        <f t="shared" si="22"/>
        <v>0</v>
      </c>
      <c r="AZ99" s="160">
        <f t="shared" si="22"/>
        <v>0</v>
      </c>
      <c r="BA99" s="161">
        <f t="shared" si="22"/>
        <v>0</v>
      </c>
    </row>
    <row r="100" spans="1:53" x14ac:dyDescent="0.2">
      <c r="A100" s="162">
        <f>'Projects List'!A99</f>
        <v>0</v>
      </c>
      <c r="B100" s="182">
        <f>_xlfn.IFNA(VLOOKUP($A100,'Projects List'!$A99:$J299,9,TRUE),0)</f>
        <v>0</v>
      </c>
      <c r="C100" s="182">
        <f>_xlfn.IFNA(VLOOKUP($A100,'Projects List'!$A99:$J299,10,TRUE),0)</f>
        <v>0</v>
      </c>
      <c r="D100" s="160">
        <f t="shared" si="18"/>
        <v>0</v>
      </c>
      <c r="E100" s="290"/>
      <c r="F100" s="162">
        <f t="shared" si="19"/>
        <v>0</v>
      </c>
      <c r="G100" s="160">
        <f t="shared" si="25"/>
        <v>0</v>
      </c>
      <c r="H100" s="160">
        <f t="shared" si="25"/>
        <v>0</v>
      </c>
      <c r="I100" s="160">
        <f t="shared" si="25"/>
        <v>0</v>
      </c>
      <c r="J100" s="160">
        <f t="shared" si="25"/>
        <v>0</v>
      </c>
      <c r="K100" s="160">
        <f t="shared" si="25"/>
        <v>0</v>
      </c>
      <c r="L100" s="160">
        <f t="shared" si="25"/>
        <v>0</v>
      </c>
      <c r="M100" s="160">
        <f t="shared" si="25"/>
        <v>0</v>
      </c>
      <c r="N100" s="160">
        <f t="shared" si="25"/>
        <v>0</v>
      </c>
      <c r="O100" s="160">
        <f t="shared" si="25"/>
        <v>0</v>
      </c>
      <c r="P100" s="160">
        <f t="shared" si="25"/>
        <v>0</v>
      </c>
      <c r="Q100" s="160">
        <f t="shared" si="25"/>
        <v>0</v>
      </c>
      <c r="R100" s="160">
        <f t="shared" si="25"/>
        <v>0</v>
      </c>
      <c r="S100" s="160">
        <f t="shared" si="25"/>
        <v>0</v>
      </c>
      <c r="T100" s="160">
        <f t="shared" si="25"/>
        <v>0</v>
      </c>
      <c r="U100" s="160">
        <f t="shared" si="25"/>
        <v>0</v>
      </c>
      <c r="V100" s="160">
        <f t="shared" si="25"/>
        <v>0</v>
      </c>
      <c r="W100" s="160">
        <f t="shared" si="25"/>
        <v>0</v>
      </c>
      <c r="X100" s="160">
        <f t="shared" si="24"/>
        <v>0</v>
      </c>
      <c r="Y100" s="160">
        <f t="shared" si="24"/>
        <v>0</v>
      </c>
      <c r="Z100" s="160">
        <f t="shared" si="24"/>
        <v>0</v>
      </c>
      <c r="AA100" s="160">
        <f t="shared" si="24"/>
        <v>0</v>
      </c>
      <c r="AB100" s="160">
        <f t="shared" si="24"/>
        <v>0</v>
      </c>
      <c r="AC100" s="160">
        <f t="shared" si="24"/>
        <v>0</v>
      </c>
      <c r="AD100" s="160">
        <f t="shared" si="24"/>
        <v>0</v>
      </c>
      <c r="AE100" s="160">
        <f t="shared" si="24"/>
        <v>0</v>
      </c>
      <c r="AF100" s="160">
        <f t="shared" si="24"/>
        <v>0</v>
      </c>
      <c r="AG100" s="160">
        <f t="shared" si="24"/>
        <v>0</v>
      </c>
      <c r="AH100" s="160">
        <f t="shared" si="24"/>
        <v>0</v>
      </c>
      <c r="AI100" s="160">
        <f t="shared" si="24"/>
        <v>0</v>
      </c>
      <c r="AJ100" s="160">
        <f t="shared" si="24"/>
        <v>0</v>
      </c>
      <c r="AK100" s="160">
        <f t="shared" si="24"/>
        <v>0</v>
      </c>
      <c r="AL100" s="160">
        <f t="shared" si="24"/>
        <v>0</v>
      </c>
      <c r="AM100" s="160">
        <f t="shared" si="24"/>
        <v>0</v>
      </c>
      <c r="AN100" s="160">
        <f t="shared" si="24"/>
        <v>0</v>
      </c>
      <c r="AO100" s="160">
        <f t="shared" si="24"/>
        <v>0</v>
      </c>
      <c r="AP100" s="160">
        <f t="shared" si="24"/>
        <v>0</v>
      </c>
      <c r="AQ100" s="160">
        <f t="shared" si="24"/>
        <v>0</v>
      </c>
      <c r="AR100" s="160">
        <f t="shared" si="24"/>
        <v>0</v>
      </c>
      <c r="AS100" s="160">
        <f t="shared" si="23"/>
        <v>0</v>
      </c>
      <c r="AT100" s="160">
        <f t="shared" si="22"/>
        <v>0</v>
      </c>
      <c r="AU100" s="160">
        <f t="shared" si="22"/>
        <v>0</v>
      </c>
      <c r="AV100" s="160">
        <f t="shared" si="22"/>
        <v>0</v>
      </c>
      <c r="AW100" s="160">
        <f t="shared" si="22"/>
        <v>0</v>
      </c>
      <c r="AX100" s="160">
        <f t="shared" si="22"/>
        <v>0</v>
      </c>
      <c r="AY100" s="160">
        <f t="shared" si="22"/>
        <v>0</v>
      </c>
      <c r="AZ100" s="160">
        <f t="shared" si="22"/>
        <v>0</v>
      </c>
      <c r="BA100" s="161">
        <f t="shared" si="22"/>
        <v>0</v>
      </c>
    </row>
    <row r="101" spans="1:53" x14ac:dyDescent="0.2">
      <c r="A101" s="162">
        <f>'Projects List'!A100</f>
        <v>0</v>
      </c>
      <c r="B101" s="182">
        <f>_xlfn.IFNA(VLOOKUP($A101,'Projects List'!$A100:$J300,9,TRUE),0)</f>
        <v>0</v>
      </c>
      <c r="C101" s="182">
        <f>_xlfn.IFNA(VLOOKUP($A101,'Projects List'!$A100:$J300,10,TRUE),0)</f>
        <v>0</v>
      </c>
      <c r="D101" s="160">
        <f t="shared" si="18"/>
        <v>0</v>
      </c>
      <c r="E101" s="290"/>
      <c r="F101" s="162">
        <f t="shared" si="19"/>
        <v>0</v>
      </c>
      <c r="G101" s="160">
        <f t="shared" si="25"/>
        <v>0</v>
      </c>
      <c r="H101" s="160">
        <f t="shared" si="25"/>
        <v>0</v>
      </c>
      <c r="I101" s="160">
        <f t="shared" si="25"/>
        <v>0</v>
      </c>
      <c r="J101" s="160">
        <f t="shared" si="25"/>
        <v>0</v>
      </c>
      <c r="K101" s="160">
        <f t="shared" si="25"/>
        <v>0</v>
      </c>
      <c r="L101" s="160">
        <f t="shared" si="25"/>
        <v>0</v>
      </c>
      <c r="M101" s="160">
        <f t="shared" si="25"/>
        <v>0</v>
      </c>
      <c r="N101" s="160">
        <f t="shared" si="25"/>
        <v>0</v>
      </c>
      <c r="O101" s="160">
        <f t="shared" si="25"/>
        <v>0</v>
      </c>
      <c r="P101" s="160">
        <f t="shared" si="25"/>
        <v>0</v>
      </c>
      <c r="Q101" s="160">
        <f t="shared" si="25"/>
        <v>0</v>
      </c>
      <c r="R101" s="160">
        <f t="shared" si="25"/>
        <v>0</v>
      </c>
      <c r="S101" s="160">
        <f t="shared" si="25"/>
        <v>0</v>
      </c>
      <c r="T101" s="160">
        <f t="shared" si="25"/>
        <v>0</v>
      </c>
      <c r="U101" s="160">
        <f t="shared" si="25"/>
        <v>0</v>
      </c>
      <c r="V101" s="160">
        <f t="shared" si="25"/>
        <v>0</v>
      </c>
      <c r="W101" s="160">
        <f t="shared" si="25"/>
        <v>0</v>
      </c>
      <c r="X101" s="160">
        <f t="shared" si="24"/>
        <v>0</v>
      </c>
      <c r="Y101" s="160">
        <f t="shared" si="24"/>
        <v>0</v>
      </c>
      <c r="Z101" s="160">
        <f t="shared" si="24"/>
        <v>0</v>
      </c>
      <c r="AA101" s="160">
        <f t="shared" si="24"/>
        <v>0</v>
      </c>
      <c r="AB101" s="160">
        <f t="shared" si="24"/>
        <v>0</v>
      </c>
      <c r="AC101" s="160">
        <f t="shared" si="24"/>
        <v>0</v>
      </c>
      <c r="AD101" s="160">
        <f t="shared" si="24"/>
        <v>0</v>
      </c>
      <c r="AE101" s="160">
        <f t="shared" si="24"/>
        <v>0</v>
      </c>
      <c r="AF101" s="160">
        <f t="shared" si="24"/>
        <v>0</v>
      </c>
      <c r="AG101" s="160">
        <f t="shared" si="24"/>
        <v>0</v>
      </c>
      <c r="AH101" s="160">
        <f t="shared" si="24"/>
        <v>0</v>
      </c>
      <c r="AI101" s="160">
        <f t="shared" si="24"/>
        <v>0</v>
      </c>
      <c r="AJ101" s="160">
        <f t="shared" si="24"/>
        <v>0</v>
      </c>
      <c r="AK101" s="160">
        <f t="shared" si="24"/>
        <v>0</v>
      </c>
      <c r="AL101" s="160">
        <f t="shared" si="24"/>
        <v>0</v>
      </c>
      <c r="AM101" s="160">
        <f t="shared" si="24"/>
        <v>0</v>
      </c>
      <c r="AN101" s="160">
        <f t="shared" si="24"/>
        <v>0</v>
      </c>
      <c r="AO101" s="160">
        <f t="shared" si="24"/>
        <v>0</v>
      </c>
      <c r="AP101" s="160">
        <f t="shared" si="24"/>
        <v>0</v>
      </c>
      <c r="AQ101" s="160">
        <f t="shared" si="24"/>
        <v>0</v>
      </c>
      <c r="AR101" s="160">
        <f t="shared" si="24"/>
        <v>0</v>
      </c>
      <c r="AS101" s="160">
        <f t="shared" si="23"/>
        <v>0</v>
      </c>
      <c r="AT101" s="160">
        <f t="shared" si="22"/>
        <v>0</v>
      </c>
      <c r="AU101" s="160">
        <f t="shared" si="22"/>
        <v>0</v>
      </c>
      <c r="AV101" s="160">
        <f t="shared" si="22"/>
        <v>0</v>
      </c>
      <c r="AW101" s="160">
        <f t="shared" si="22"/>
        <v>0</v>
      </c>
      <c r="AX101" s="160">
        <f t="shared" si="22"/>
        <v>0</v>
      </c>
      <c r="AY101" s="160">
        <f t="shared" si="22"/>
        <v>0</v>
      </c>
      <c r="AZ101" s="160">
        <f t="shared" si="22"/>
        <v>0</v>
      </c>
      <c r="BA101" s="161">
        <f t="shared" si="22"/>
        <v>0</v>
      </c>
    </row>
    <row r="102" spans="1:53" x14ac:dyDescent="0.2">
      <c r="A102" s="162">
        <f>'Projects List'!A101</f>
        <v>0</v>
      </c>
      <c r="B102" s="182">
        <f>_xlfn.IFNA(VLOOKUP($A102,'Projects List'!$A101:$J301,9,TRUE),0)</f>
        <v>0</v>
      </c>
      <c r="C102" s="182">
        <f>_xlfn.IFNA(VLOOKUP($A102,'Projects List'!$A101:$J301,10,TRUE),0)</f>
        <v>0</v>
      </c>
      <c r="D102" s="160">
        <f t="shared" si="18"/>
        <v>0</v>
      </c>
      <c r="E102" s="290"/>
      <c r="F102" s="162">
        <f t="shared" si="19"/>
        <v>0</v>
      </c>
      <c r="G102" s="160">
        <f t="shared" si="25"/>
        <v>0</v>
      </c>
      <c r="H102" s="160">
        <f t="shared" si="25"/>
        <v>0</v>
      </c>
      <c r="I102" s="160">
        <f t="shared" si="25"/>
        <v>0</v>
      </c>
      <c r="J102" s="160">
        <f t="shared" si="25"/>
        <v>0</v>
      </c>
      <c r="K102" s="160">
        <f t="shared" si="25"/>
        <v>0</v>
      </c>
      <c r="L102" s="160">
        <f t="shared" si="25"/>
        <v>0</v>
      </c>
      <c r="M102" s="160">
        <f t="shared" si="25"/>
        <v>0</v>
      </c>
      <c r="N102" s="160">
        <f t="shared" si="25"/>
        <v>0</v>
      </c>
      <c r="O102" s="160">
        <f t="shared" si="25"/>
        <v>0</v>
      </c>
      <c r="P102" s="160">
        <f t="shared" si="25"/>
        <v>0</v>
      </c>
      <c r="Q102" s="160">
        <f t="shared" si="25"/>
        <v>0</v>
      </c>
      <c r="R102" s="160">
        <f t="shared" si="25"/>
        <v>0</v>
      </c>
      <c r="S102" s="160">
        <f t="shared" si="25"/>
        <v>0</v>
      </c>
      <c r="T102" s="160">
        <f t="shared" si="25"/>
        <v>0</v>
      </c>
      <c r="U102" s="160">
        <f t="shared" si="25"/>
        <v>0</v>
      </c>
      <c r="V102" s="160">
        <f t="shared" si="25"/>
        <v>0</v>
      </c>
      <c r="W102" s="160">
        <f t="shared" si="25"/>
        <v>0</v>
      </c>
      <c r="X102" s="160">
        <f t="shared" si="24"/>
        <v>0</v>
      </c>
      <c r="Y102" s="160">
        <f t="shared" si="24"/>
        <v>0</v>
      </c>
      <c r="Z102" s="160">
        <f t="shared" si="24"/>
        <v>0</v>
      </c>
      <c r="AA102" s="160">
        <f t="shared" si="24"/>
        <v>0</v>
      </c>
      <c r="AB102" s="160">
        <f t="shared" si="24"/>
        <v>0</v>
      </c>
      <c r="AC102" s="160">
        <f t="shared" si="24"/>
        <v>0</v>
      </c>
      <c r="AD102" s="160">
        <f t="shared" si="24"/>
        <v>0</v>
      </c>
      <c r="AE102" s="160">
        <f t="shared" si="24"/>
        <v>0</v>
      </c>
      <c r="AF102" s="160">
        <f t="shared" si="24"/>
        <v>0</v>
      </c>
      <c r="AG102" s="160">
        <f t="shared" si="24"/>
        <v>0</v>
      </c>
      <c r="AH102" s="160">
        <f t="shared" si="24"/>
        <v>0</v>
      </c>
      <c r="AI102" s="160">
        <f t="shared" si="24"/>
        <v>0</v>
      </c>
      <c r="AJ102" s="160">
        <f t="shared" si="24"/>
        <v>0</v>
      </c>
      <c r="AK102" s="160">
        <f t="shared" si="24"/>
        <v>0</v>
      </c>
      <c r="AL102" s="160">
        <f t="shared" si="24"/>
        <v>0</v>
      </c>
      <c r="AM102" s="160">
        <f t="shared" si="24"/>
        <v>0</v>
      </c>
      <c r="AN102" s="160">
        <f t="shared" si="24"/>
        <v>0</v>
      </c>
      <c r="AO102" s="160">
        <f t="shared" si="24"/>
        <v>0</v>
      </c>
      <c r="AP102" s="160">
        <f t="shared" si="24"/>
        <v>0</v>
      </c>
      <c r="AQ102" s="160">
        <f t="shared" si="24"/>
        <v>0</v>
      </c>
      <c r="AR102" s="160">
        <f t="shared" si="24"/>
        <v>0</v>
      </c>
      <c r="AS102" s="160">
        <f t="shared" si="23"/>
        <v>0</v>
      </c>
      <c r="AT102" s="160">
        <f t="shared" si="22"/>
        <v>0</v>
      </c>
      <c r="AU102" s="160">
        <f t="shared" si="22"/>
        <v>0</v>
      </c>
      <c r="AV102" s="160">
        <f t="shared" si="22"/>
        <v>0</v>
      </c>
      <c r="AW102" s="160">
        <f t="shared" si="22"/>
        <v>0</v>
      </c>
      <c r="AX102" s="160">
        <f t="shared" si="22"/>
        <v>0</v>
      </c>
      <c r="AY102" s="160">
        <f t="shared" si="22"/>
        <v>0</v>
      </c>
      <c r="AZ102" s="160">
        <f t="shared" si="22"/>
        <v>0</v>
      </c>
      <c r="BA102" s="161">
        <f t="shared" si="22"/>
        <v>0</v>
      </c>
    </row>
    <row r="103" spans="1:53" x14ac:dyDescent="0.2">
      <c r="A103" s="162">
        <f>'Projects List'!A102</f>
        <v>0</v>
      </c>
      <c r="B103" s="182">
        <f>_xlfn.IFNA(VLOOKUP($A103,'Projects List'!$A102:$J302,9,TRUE),0)</f>
        <v>0</v>
      </c>
      <c r="C103" s="182">
        <f>_xlfn.IFNA(VLOOKUP($A103,'Projects List'!$A102:$J302,10,TRUE),0)</f>
        <v>0</v>
      </c>
      <c r="D103" s="160">
        <f t="shared" si="18"/>
        <v>0</v>
      </c>
      <c r="E103" s="290"/>
      <c r="F103" s="162">
        <f t="shared" si="19"/>
        <v>0</v>
      </c>
      <c r="G103" s="160">
        <f t="shared" si="25"/>
        <v>0</v>
      </c>
      <c r="H103" s="160">
        <f t="shared" si="25"/>
        <v>0</v>
      </c>
      <c r="I103" s="160">
        <f t="shared" si="25"/>
        <v>0</v>
      </c>
      <c r="J103" s="160">
        <f t="shared" si="25"/>
        <v>0</v>
      </c>
      <c r="K103" s="160">
        <f t="shared" si="25"/>
        <v>0</v>
      </c>
      <c r="L103" s="160">
        <f t="shared" si="25"/>
        <v>0</v>
      </c>
      <c r="M103" s="160">
        <f t="shared" si="25"/>
        <v>0</v>
      </c>
      <c r="N103" s="160">
        <f t="shared" si="25"/>
        <v>0</v>
      </c>
      <c r="O103" s="160">
        <f t="shared" si="25"/>
        <v>0</v>
      </c>
      <c r="P103" s="160">
        <f t="shared" si="25"/>
        <v>0</v>
      </c>
      <c r="Q103" s="160">
        <f t="shared" si="25"/>
        <v>0</v>
      </c>
      <c r="R103" s="160">
        <f t="shared" si="25"/>
        <v>0</v>
      </c>
      <c r="S103" s="160">
        <f t="shared" si="25"/>
        <v>0</v>
      </c>
      <c r="T103" s="160">
        <f t="shared" si="25"/>
        <v>0</v>
      </c>
      <c r="U103" s="160">
        <f t="shared" si="25"/>
        <v>0</v>
      </c>
      <c r="V103" s="160">
        <f t="shared" si="25"/>
        <v>0</v>
      </c>
      <c r="W103" s="160">
        <f t="shared" si="25"/>
        <v>0</v>
      </c>
      <c r="X103" s="160">
        <f t="shared" si="24"/>
        <v>0</v>
      </c>
      <c r="Y103" s="160">
        <f t="shared" si="24"/>
        <v>0</v>
      </c>
      <c r="Z103" s="160">
        <f t="shared" si="24"/>
        <v>0</v>
      </c>
      <c r="AA103" s="160">
        <f t="shared" ref="X103:AR115" si="26">IF(OR($B103=0,$C103=0),0,IF(AND(DATE(YEAR($B103),MONTH($B103),1)&lt;=DATE(YEAR(AA$1),MONTH(AA$1),1),DATE(YEAR(EDATE($C103,1)),MONTH(EDATE($C103,1)),1)-1&gt;=DATE(YEAR(EDATE(AA$1,1)),MONTH(EDATE(AA$1,1)),1)-1),1,0))</f>
        <v>0</v>
      </c>
      <c r="AB103" s="160">
        <f t="shared" si="26"/>
        <v>0</v>
      </c>
      <c r="AC103" s="160">
        <f t="shared" si="26"/>
        <v>0</v>
      </c>
      <c r="AD103" s="160">
        <f t="shared" si="26"/>
        <v>0</v>
      </c>
      <c r="AE103" s="160">
        <f t="shared" si="26"/>
        <v>0</v>
      </c>
      <c r="AF103" s="160">
        <f t="shared" si="26"/>
        <v>0</v>
      </c>
      <c r="AG103" s="160">
        <f t="shared" si="26"/>
        <v>0</v>
      </c>
      <c r="AH103" s="160">
        <f t="shared" si="26"/>
        <v>0</v>
      </c>
      <c r="AI103" s="160">
        <f t="shared" si="26"/>
        <v>0</v>
      </c>
      <c r="AJ103" s="160">
        <f t="shared" si="26"/>
        <v>0</v>
      </c>
      <c r="AK103" s="160">
        <f t="shared" si="26"/>
        <v>0</v>
      </c>
      <c r="AL103" s="160">
        <f t="shared" si="26"/>
        <v>0</v>
      </c>
      <c r="AM103" s="160">
        <f t="shared" si="26"/>
        <v>0</v>
      </c>
      <c r="AN103" s="160">
        <f t="shared" si="26"/>
        <v>0</v>
      </c>
      <c r="AO103" s="160">
        <f t="shared" si="26"/>
        <v>0</v>
      </c>
      <c r="AP103" s="160">
        <f t="shared" si="26"/>
        <v>0</v>
      </c>
      <c r="AQ103" s="160">
        <f t="shared" si="26"/>
        <v>0</v>
      </c>
      <c r="AR103" s="160">
        <f t="shared" si="26"/>
        <v>0</v>
      </c>
      <c r="AS103" s="160">
        <f t="shared" si="23"/>
        <v>0</v>
      </c>
      <c r="AT103" s="160">
        <f t="shared" si="22"/>
        <v>0</v>
      </c>
      <c r="AU103" s="160">
        <f t="shared" si="22"/>
        <v>0</v>
      </c>
      <c r="AV103" s="160">
        <f t="shared" si="22"/>
        <v>0</v>
      </c>
      <c r="AW103" s="160">
        <f t="shared" si="22"/>
        <v>0</v>
      </c>
      <c r="AX103" s="160">
        <f t="shared" si="22"/>
        <v>0</v>
      </c>
      <c r="AY103" s="160">
        <f t="shared" si="22"/>
        <v>0</v>
      </c>
      <c r="AZ103" s="160">
        <f t="shared" si="22"/>
        <v>0</v>
      </c>
      <c r="BA103" s="161">
        <f t="shared" si="22"/>
        <v>0</v>
      </c>
    </row>
    <row r="104" spans="1:53" x14ac:dyDescent="0.2">
      <c r="A104" s="162">
        <f>'Projects List'!A103</f>
        <v>0</v>
      </c>
      <c r="B104" s="182">
        <f>_xlfn.IFNA(VLOOKUP($A104,'Projects List'!$A103:$J303,9,TRUE),0)</f>
        <v>0</v>
      </c>
      <c r="C104" s="182">
        <f>_xlfn.IFNA(VLOOKUP($A104,'Projects List'!$A103:$J303,10,TRUE),0)</f>
        <v>0</v>
      </c>
      <c r="D104" s="160">
        <f t="shared" si="18"/>
        <v>0</v>
      </c>
      <c r="E104" s="290"/>
      <c r="F104" s="162">
        <f t="shared" si="19"/>
        <v>0</v>
      </c>
      <c r="G104" s="160">
        <f t="shared" si="25"/>
        <v>0</v>
      </c>
      <c r="H104" s="160">
        <f t="shared" si="25"/>
        <v>0</v>
      </c>
      <c r="I104" s="160">
        <f t="shared" si="25"/>
        <v>0</v>
      </c>
      <c r="J104" s="160">
        <f t="shared" si="25"/>
        <v>0</v>
      </c>
      <c r="K104" s="160">
        <f t="shared" si="25"/>
        <v>0</v>
      </c>
      <c r="L104" s="160">
        <f t="shared" si="25"/>
        <v>0</v>
      </c>
      <c r="M104" s="160">
        <f t="shared" si="25"/>
        <v>0</v>
      </c>
      <c r="N104" s="160">
        <f t="shared" si="25"/>
        <v>0</v>
      </c>
      <c r="O104" s="160">
        <f t="shared" si="25"/>
        <v>0</v>
      </c>
      <c r="P104" s="160">
        <f t="shared" si="25"/>
        <v>0</v>
      </c>
      <c r="Q104" s="160">
        <f t="shared" si="25"/>
        <v>0</v>
      </c>
      <c r="R104" s="160">
        <f t="shared" si="25"/>
        <v>0</v>
      </c>
      <c r="S104" s="160">
        <f t="shared" si="25"/>
        <v>0</v>
      </c>
      <c r="T104" s="160">
        <f t="shared" si="25"/>
        <v>0</v>
      </c>
      <c r="U104" s="160">
        <f t="shared" si="25"/>
        <v>0</v>
      </c>
      <c r="V104" s="160">
        <f t="shared" si="25"/>
        <v>0</v>
      </c>
      <c r="W104" s="160">
        <f t="shared" si="25"/>
        <v>0</v>
      </c>
      <c r="X104" s="160">
        <f t="shared" si="26"/>
        <v>0</v>
      </c>
      <c r="Y104" s="160">
        <f t="shared" si="26"/>
        <v>0</v>
      </c>
      <c r="Z104" s="160">
        <f t="shared" si="26"/>
        <v>0</v>
      </c>
      <c r="AA104" s="160">
        <f t="shared" si="26"/>
        <v>0</v>
      </c>
      <c r="AB104" s="160">
        <f t="shared" si="26"/>
        <v>0</v>
      </c>
      <c r="AC104" s="160">
        <f t="shared" si="26"/>
        <v>0</v>
      </c>
      <c r="AD104" s="160">
        <f t="shared" si="26"/>
        <v>0</v>
      </c>
      <c r="AE104" s="160">
        <f t="shared" si="26"/>
        <v>0</v>
      </c>
      <c r="AF104" s="160">
        <f t="shared" si="26"/>
        <v>0</v>
      </c>
      <c r="AG104" s="160">
        <f t="shared" si="26"/>
        <v>0</v>
      </c>
      <c r="AH104" s="160">
        <f t="shared" si="26"/>
        <v>0</v>
      </c>
      <c r="AI104" s="160">
        <f t="shared" si="26"/>
        <v>0</v>
      </c>
      <c r="AJ104" s="160">
        <f t="shared" si="26"/>
        <v>0</v>
      </c>
      <c r="AK104" s="160">
        <f t="shared" si="26"/>
        <v>0</v>
      </c>
      <c r="AL104" s="160">
        <f t="shared" si="26"/>
        <v>0</v>
      </c>
      <c r="AM104" s="160">
        <f t="shared" si="26"/>
        <v>0</v>
      </c>
      <c r="AN104" s="160">
        <f t="shared" si="26"/>
        <v>0</v>
      </c>
      <c r="AO104" s="160">
        <f t="shared" si="26"/>
        <v>0</v>
      </c>
      <c r="AP104" s="160">
        <f t="shared" si="26"/>
        <v>0</v>
      </c>
      <c r="AQ104" s="160">
        <f t="shared" si="26"/>
        <v>0</v>
      </c>
      <c r="AR104" s="160">
        <f t="shared" si="26"/>
        <v>0</v>
      </c>
      <c r="AS104" s="160">
        <f t="shared" si="23"/>
        <v>0</v>
      </c>
      <c r="AT104" s="160">
        <f t="shared" si="22"/>
        <v>0</v>
      </c>
      <c r="AU104" s="160">
        <f t="shared" si="22"/>
        <v>0</v>
      </c>
      <c r="AV104" s="160">
        <f t="shared" si="22"/>
        <v>0</v>
      </c>
      <c r="AW104" s="160">
        <f t="shared" si="22"/>
        <v>0</v>
      </c>
      <c r="AX104" s="160">
        <f t="shared" si="22"/>
        <v>0</v>
      </c>
      <c r="AY104" s="160">
        <f t="shared" si="22"/>
        <v>0</v>
      </c>
      <c r="AZ104" s="160">
        <f t="shared" si="22"/>
        <v>0</v>
      </c>
      <c r="BA104" s="161">
        <f t="shared" si="22"/>
        <v>0</v>
      </c>
    </row>
    <row r="105" spans="1:53" x14ac:dyDescent="0.2">
      <c r="A105" s="162">
        <f>'Projects List'!A104</f>
        <v>0</v>
      </c>
      <c r="B105" s="182">
        <f>_xlfn.IFNA(VLOOKUP($A105,'Projects List'!$A104:$J304,9,TRUE),0)</f>
        <v>0</v>
      </c>
      <c r="C105" s="182">
        <f>_xlfn.IFNA(VLOOKUP($A105,'Projects List'!$A104:$J304,10,TRUE),0)</f>
        <v>0</v>
      </c>
      <c r="D105" s="160">
        <f t="shared" si="18"/>
        <v>0</v>
      </c>
      <c r="E105" s="290"/>
      <c r="F105" s="162">
        <f t="shared" si="19"/>
        <v>0</v>
      </c>
      <c r="G105" s="160">
        <f t="shared" si="25"/>
        <v>0</v>
      </c>
      <c r="H105" s="160">
        <f t="shared" si="25"/>
        <v>0</v>
      </c>
      <c r="I105" s="160">
        <f t="shared" si="25"/>
        <v>0</v>
      </c>
      <c r="J105" s="160">
        <f t="shared" si="25"/>
        <v>0</v>
      </c>
      <c r="K105" s="160">
        <f t="shared" si="25"/>
        <v>0</v>
      </c>
      <c r="L105" s="160">
        <f t="shared" si="25"/>
        <v>0</v>
      </c>
      <c r="M105" s="160">
        <f t="shared" si="25"/>
        <v>0</v>
      </c>
      <c r="N105" s="160">
        <f t="shared" si="25"/>
        <v>0</v>
      </c>
      <c r="O105" s="160">
        <f t="shared" si="25"/>
        <v>0</v>
      </c>
      <c r="P105" s="160">
        <f t="shared" si="25"/>
        <v>0</v>
      </c>
      <c r="Q105" s="160">
        <f t="shared" si="25"/>
        <v>0</v>
      </c>
      <c r="R105" s="160">
        <f t="shared" si="25"/>
        <v>0</v>
      </c>
      <c r="S105" s="160">
        <f t="shared" si="25"/>
        <v>0</v>
      </c>
      <c r="T105" s="160">
        <f t="shared" si="25"/>
        <v>0</v>
      </c>
      <c r="U105" s="160">
        <f t="shared" si="25"/>
        <v>0</v>
      </c>
      <c r="V105" s="160">
        <f t="shared" si="25"/>
        <v>0</v>
      </c>
      <c r="W105" s="160">
        <f t="shared" si="25"/>
        <v>0</v>
      </c>
      <c r="X105" s="160">
        <f t="shared" si="26"/>
        <v>0</v>
      </c>
      <c r="Y105" s="160">
        <f t="shared" si="26"/>
        <v>0</v>
      </c>
      <c r="Z105" s="160">
        <f t="shared" si="26"/>
        <v>0</v>
      </c>
      <c r="AA105" s="160">
        <f t="shared" si="26"/>
        <v>0</v>
      </c>
      <c r="AB105" s="160">
        <f t="shared" si="26"/>
        <v>0</v>
      </c>
      <c r="AC105" s="160">
        <f t="shared" si="26"/>
        <v>0</v>
      </c>
      <c r="AD105" s="160">
        <f t="shared" si="26"/>
        <v>0</v>
      </c>
      <c r="AE105" s="160">
        <f t="shared" si="26"/>
        <v>0</v>
      </c>
      <c r="AF105" s="160">
        <f t="shared" si="26"/>
        <v>0</v>
      </c>
      <c r="AG105" s="160">
        <f t="shared" si="26"/>
        <v>0</v>
      </c>
      <c r="AH105" s="160">
        <f t="shared" si="26"/>
        <v>0</v>
      </c>
      <c r="AI105" s="160">
        <f t="shared" si="26"/>
        <v>0</v>
      </c>
      <c r="AJ105" s="160">
        <f t="shared" si="26"/>
        <v>0</v>
      </c>
      <c r="AK105" s="160">
        <f t="shared" si="26"/>
        <v>0</v>
      </c>
      <c r="AL105" s="160">
        <f t="shared" si="26"/>
        <v>0</v>
      </c>
      <c r="AM105" s="160">
        <f t="shared" si="26"/>
        <v>0</v>
      </c>
      <c r="AN105" s="160">
        <f t="shared" si="26"/>
        <v>0</v>
      </c>
      <c r="AO105" s="160">
        <f t="shared" si="26"/>
        <v>0</v>
      </c>
      <c r="AP105" s="160">
        <f t="shared" si="26"/>
        <v>0</v>
      </c>
      <c r="AQ105" s="160">
        <f t="shared" si="26"/>
        <v>0</v>
      </c>
      <c r="AR105" s="160">
        <f t="shared" si="26"/>
        <v>0</v>
      </c>
      <c r="AS105" s="160">
        <f t="shared" si="23"/>
        <v>0</v>
      </c>
      <c r="AT105" s="160">
        <f t="shared" si="23"/>
        <v>0</v>
      </c>
      <c r="AU105" s="160">
        <f t="shared" si="23"/>
        <v>0</v>
      </c>
      <c r="AV105" s="160">
        <f t="shared" si="23"/>
        <v>0</v>
      </c>
      <c r="AW105" s="160">
        <f t="shared" si="23"/>
        <v>0</v>
      </c>
      <c r="AX105" s="160">
        <f t="shared" si="23"/>
        <v>0</v>
      </c>
      <c r="AY105" s="160">
        <f t="shared" si="23"/>
        <v>0</v>
      </c>
      <c r="AZ105" s="160">
        <f t="shared" si="23"/>
        <v>0</v>
      </c>
      <c r="BA105" s="161">
        <f t="shared" si="23"/>
        <v>0</v>
      </c>
    </row>
    <row r="106" spans="1:53" x14ac:dyDescent="0.2">
      <c r="A106" s="162">
        <f>'Projects List'!A105</f>
        <v>0</v>
      </c>
      <c r="B106" s="182">
        <f>_xlfn.IFNA(VLOOKUP($A106,'Projects List'!$A105:$J305,9,TRUE),0)</f>
        <v>0</v>
      </c>
      <c r="C106" s="182">
        <f>_xlfn.IFNA(VLOOKUP($A106,'Projects List'!$A105:$J305,10,TRUE),0)</f>
        <v>0</v>
      </c>
      <c r="D106" s="160">
        <f t="shared" si="18"/>
        <v>0</v>
      </c>
      <c r="E106" s="290"/>
      <c r="F106" s="162">
        <f t="shared" si="19"/>
        <v>0</v>
      </c>
      <c r="G106" s="160">
        <f t="shared" si="25"/>
        <v>0</v>
      </c>
      <c r="H106" s="160">
        <f t="shared" si="25"/>
        <v>0</v>
      </c>
      <c r="I106" s="160">
        <f t="shared" si="25"/>
        <v>0</v>
      </c>
      <c r="J106" s="160">
        <f t="shared" si="25"/>
        <v>0</v>
      </c>
      <c r="K106" s="160">
        <f t="shared" si="25"/>
        <v>0</v>
      </c>
      <c r="L106" s="160">
        <f t="shared" si="25"/>
        <v>0</v>
      </c>
      <c r="M106" s="160">
        <f t="shared" si="25"/>
        <v>0</v>
      </c>
      <c r="N106" s="160">
        <f t="shared" si="25"/>
        <v>0</v>
      </c>
      <c r="O106" s="160">
        <f t="shared" si="25"/>
        <v>0</v>
      </c>
      <c r="P106" s="160">
        <f t="shared" si="25"/>
        <v>0</v>
      </c>
      <c r="Q106" s="160">
        <f t="shared" si="25"/>
        <v>0</v>
      </c>
      <c r="R106" s="160">
        <f t="shared" si="25"/>
        <v>0</v>
      </c>
      <c r="S106" s="160">
        <f t="shared" si="25"/>
        <v>0</v>
      </c>
      <c r="T106" s="160">
        <f t="shared" si="25"/>
        <v>0</v>
      </c>
      <c r="U106" s="160">
        <f t="shared" si="25"/>
        <v>0</v>
      </c>
      <c r="V106" s="160">
        <f t="shared" si="25"/>
        <v>0</v>
      </c>
      <c r="W106" s="160">
        <f t="shared" si="25"/>
        <v>0</v>
      </c>
      <c r="X106" s="160">
        <f t="shared" si="26"/>
        <v>0</v>
      </c>
      <c r="Y106" s="160">
        <f t="shared" si="26"/>
        <v>0</v>
      </c>
      <c r="Z106" s="160">
        <f t="shared" si="26"/>
        <v>0</v>
      </c>
      <c r="AA106" s="160">
        <f t="shared" si="26"/>
        <v>0</v>
      </c>
      <c r="AB106" s="160">
        <f t="shared" si="26"/>
        <v>0</v>
      </c>
      <c r="AC106" s="160">
        <f t="shared" si="26"/>
        <v>0</v>
      </c>
      <c r="AD106" s="160">
        <f t="shared" si="26"/>
        <v>0</v>
      </c>
      <c r="AE106" s="160">
        <f t="shared" si="26"/>
        <v>0</v>
      </c>
      <c r="AF106" s="160">
        <f t="shared" si="26"/>
        <v>0</v>
      </c>
      <c r="AG106" s="160">
        <f t="shared" si="26"/>
        <v>0</v>
      </c>
      <c r="AH106" s="160">
        <f t="shared" si="26"/>
        <v>0</v>
      </c>
      <c r="AI106" s="160">
        <f t="shared" si="26"/>
        <v>0</v>
      </c>
      <c r="AJ106" s="160">
        <f t="shared" si="26"/>
        <v>0</v>
      </c>
      <c r="AK106" s="160">
        <f t="shared" si="26"/>
        <v>0</v>
      </c>
      <c r="AL106" s="160">
        <f t="shared" si="26"/>
        <v>0</v>
      </c>
      <c r="AM106" s="160">
        <f t="shared" si="26"/>
        <v>0</v>
      </c>
      <c r="AN106" s="160">
        <f t="shared" si="26"/>
        <v>0</v>
      </c>
      <c r="AO106" s="160">
        <f t="shared" si="26"/>
        <v>0</v>
      </c>
      <c r="AP106" s="160">
        <f t="shared" si="26"/>
        <v>0</v>
      </c>
      <c r="AQ106" s="160">
        <f t="shared" si="26"/>
        <v>0</v>
      </c>
      <c r="AR106" s="160">
        <f t="shared" si="26"/>
        <v>0</v>
      </c>
      <c r="AS106" s="160">
        <f t="shared" si="23"/>
        <v>0</v>
      </c>
      <c r="AT106" s="160">
        <f t="shared" si="23"/>
        <v>0</v>
      </c>
      <c r="AU106" s="160">
        <f t="shared" si="23"/>
        <v>0</v>
      </c>
      <c r="AV106" s="160">
        <f t="shared" si="23"/>
        <v>0</v>
      </c>
      <c r="AW106" s="160">
        <f t="shared" si="23"/>
        <v>0</v>
      </c>
      <c r="AX106" s="160">
        <f t="shared" si="23"/>
        <v>0</v>
      </c>
      <c r="AY106" s="160">
        <f t="shared" si="23"/>
        <v>0</v>
      </c>
      <c r="AZ106" s="160">
        <f t="shared" si="23"/>
        <v>0</v>
      </c>
      <c r="BA106" s="161">
        <f t="shared" si="23"/>
        <v>0</v>
      </c>
    </row>
    <row r="107" spans="1:53" x14ac:dyDescent="0.2">
      <c r="A107" s="162">
        <f>'Projects List'!A106</f>
        <v>0</v>
      </c>
      <c r="B107" s="182">
        <f>_xlfn.IFNA(VLOOKUP($A107,'Projects List'!$A106:$J306,9,TRUE),0)</f>
        <v>0</v>
      </c>
      <c r="C107" s="182">
        <f>_xlfn.IFNA(VLOOKUP($A107,'Projects List'!$A106:$J306,10,TRUE),0)</f>
        <v>0</v>
      </c>
      <c r="D107" s="160">
        <f t="shared" si="18"/>
        <v>0</v>
      </c>
      <c r="E107" s="290"/>
      <c r="F107" s="162">
        <f t="shared" si="19"/>
        <v>0</v>
      </c>
      <c r="G107" s="160">
        <f t="shared" si="25"/>
        <v>0</v>
      </c>
      <c r="H107" s="160">
        <f t="shared" si="25"/>
        <v>0</v>
      </c>
      <c r="I107" s="160">
        <f t="shared" si="25"/>
        <v>0</v>
      </c>
      <c r="J107" s="160">
        <f t="shared" si="25"/>
        <v>0</v>
      </c>
      <c r="K107" s="160">
        <f t="shared" si="25"/>
        <v>0</v>
      </c>
      <c r="L107" s="160">
        <f t="shared" si="25"/>
        <v>0</v>
      </c>
      <c r="M107" s="160">
        <f t="shared" si="25"/>
        <v>0</v>
      </c>
      <c r="N107" s="160">
        <f t="shared" si="25"/>
        <v>0</v>
      </c>
      <c r="O107" s="160">
        <f t="shared" si="25"/>
        <v>0</v>
      </c>
      <c r="P107" s="160">
        <f t="shared" si="25"/>
        <v>0</v>
      </c>
      <c r="Q107" s="160">
        <f t="shared" si="25"/>
        <v>0</v>
      </c>
      <c r="R107" s="160">
        <f t="shared" si="25"/>
        <v>0</v>
      </c>
      <c r="S107" s="160">
        <f t="shared" si="25"/>
        <v>0</v>
      </c>
      <c r="T107" s="160">
        <f t="shared" si="25"/>
        <v>0</v>
      </c>
      <c r="U107" s="160">
        <f t="shared" si="25"/>
        <v>0</v>
      </c>
      <c r="V107" s="160">
        <f t="shared" si="25"/>
        <v>0</v>
      </c>
      <c r="W107" s="160">
        <f t="shared" si="25"/>
        <v>0</v>
      </c>
      <c r="X107" s="160">
        <f t="shared" si="26"/>
        <v>0</v>
      </c>
      <c r="Y107" s="160">
        <f t="shared" si="26"/>
        <v>0</v>
      </c>
      <c r="Z107" s="160">
        <f t="shared" si="26"/>
        <v>0</v>
      </c>
      <c r="AA107" s="160">
        <f t="shared" si="26"/>
        <v>0</v>
      </c>
      <c r="AB107" s="160">
        <f t="shared" si="26"/>
        <v>0</v>
      </c>
      <c r="AC107" s="160">
        <f t="shared" si="26"/>
        <v>0</v>
      </c>
      <c r="AD107" s="160">
        <f t="shared" si="26"/>
        <v>0</v>
      </c>
      <c r="AE107" s="160">
        <f t="shared" si="26"/>
        <v>0</v>
      </c>
      <c r="AF107" s="160">
        <f t="shared" si="26"/>
        <v>0</v>
      </c>
      <c r="AG107" s="160">
        <f t="shared" si="26"/>
        <v>0</v>
      </c>
      <c r="AH107" s="160">
        <f t="shared" si="26"/>
        <v>0</v>
      </c>
      <c r="AI107" s="160">
        <f t="shared" si="26"/>
        <v>0</v>
      </c>
      <c r="AJ107" s="160">
        <f t="shared" si="26"/>
        <v>0</v>
      </c>
      <c r="AK107" s="160">
        <f t="shared" si="26"/>
        <v>0</v>
      </c>
      <c r="AL107" s="160">
        <f t="shared" si="26"/>
        <v>0</v>
      </c>
      <c r="AM107" s="160">
        <f t="shared" si="26"/>
        <v>0</v>
      </c>
      <c r="AN107" s="160">
        <f t="shared" si="26"/>
        <v>0</v>
      </c>
      <c r="AO107" s="160">
        <f t="shared" si="26"/>
        <v>0</v>
      </c>
      <c r="AP107" s="160">
        <f t="shared" si="26"/>
        <v>0</v>
      </c>
      <c r="AQ107" s="160">
        <f t="shared" si="26"/>
        <v>0</v>
      </c>
      <c r="AR107" s="160">
        <f t="shared" si="26"/>
        <v>0</v>
      </c>
      <c r="AS107" s="160">
        <f t="shared" si="23"/>
        <v>0</v>
      </c>
      <c r="AT107" s="160">
        <f t="shared" si="23"/>
        <v>0</v>
      </c>
      <c r="AU107" s="160">
        <f t="shared" si="23"/>
        <v>0</v>
      </c>
      <c r="AV107" s="160">
        <f t="shared" si="23"/>
        <v>0</v>
      </c>
      <c r="AW107" s="160">
        <f t="shared" si="23"/>
        <v>0</v>
      </c>
      <c r="AX107" s="160">
        <f t="shared" si="23"/>
        <v>0</v>
      </c>
      <c r="AY107" s="160">
        <f t="shared" si="23"/>
        <v>0</v>
      </c>
      <c r="AZ107" s="160">
        <f t="shared" si="23"/>
        <v>0</v>
      </c>
      <c r="BA107" s="161">
        <f t="shared" si="23"/>
        <v>0</v>
      </c>
    </row>
    <row r="108" spans="1:53" x14ac:dyDescent="0.2">
      <c r="A108" s="162">
        <f>'Projects List'!A107</f>
        <v>0</v>
      </c>
      <c r="B108" s="182">
        <f>_xlfn.IFNA(VLOOKUP($A108,'Projects List'!$A107:$J307,9,TRUE),0)</f>
        <v>0</v>
      </c>
      <c r="C108" s="182">
        <f>_xlfn.IFNA(VLOOKUP($A108,'Projects List'!$A107:$J307,10,TRUE),0)</f>
        <v>0</v>
      </c>
      <c r="D108" s="160">
        <f t="shared" si="18"/>
        <v>0</v>
      </c>
      <c r="E108" s="290"/>
      <c r="F108" s="162">
        <f t="shared" si="19"/>
        <v>0</v>
      </c>
      <c r="G108" s="160">
        <f t="shared" si="25"/>
        <v>0</v>
      </c>
      <c r="H108" s="160">
        <f t="shared" si="25"/>
        <v>0</v>
      </c>
      <c r="I108" s="160">
        <f t="shared" si="25"/>
        <v>0</v>
      </c>
      <c r="J108" s="160">
        <f t="shared" si="25"/>
        <v>0</v>
      </c>
      <c r="K108" s="160">
        <f t="shared" si="25"/>
        <v>0</v>
      </c>
      <c r="L108" s="160">
        <f t="shared" si="25"/>
        <v>0</v>
      </c>
      <c r="M108" s="160">
        <f t="shared" si="25"/>
        <v>0</v>
      </c>
      <c r="N108" s="160">
        <f t="shared" si="25"/>
        <v>0</v>
      </c>
      <c r="O108" s="160">
        <f t="shared" si="25"/>
        <v>0</v>
      </c>
      <c r="P108" s="160">
        <f t="shared" si="25"/>
        <v>0</v>
      </c>
      <c r="Q108" s="160">
        <f t="shared" si="25"/>
        <v>0</v>
      </c>
      <c r="R108" s="160">
        <f t="shared" si="25"/>
        <v>0</v>
      </c>
      <c r="S108" s="160">
        <f t="shared" si="25"/>
        <v>0</v>
      </c>
      <c r="T108" s="160">
        <f t="shared" si="25"/>
        <v>0</v>
      </c>
      <c r="U108" s="160">
        <f t="shared" si="25"/>
        <v>0</v>
      </c>
      <c r="V108" s="160">
        <f t="shared" si="25"/>
        <v>0</v>
      </c>
      <c r="W108" s="160">
        <f t="shared" si="25"/>
        <v>0</v>
      </c>
      <c r="X108" s="160">
        <f t="shared" si="26"/>
        <v>0</v>
      </c>
      <c r="Y108" s="160">
        <f t="shared" si="26"/>
        <v>0</v>
      </c>
      <c r="Z108" s="160">
        <f t="shared" si="26"/>
        <v>0</v>
      </c>
      <c r="AA108" s="160">
        <f t="shared" si="26"/>
        <v>0</v>
      </c>
      <c r="AB108" s="160">
        <f t="shared" si="26"/>
        <v>0</v>
      </c>
      <c r="AC108" s="160">
        <f t="shared" si="26"/>
        <v>0</v>
      </c>
      <c r="AD108" s="160">
        <f t="shared" si="26"/>
        <v>0</v>
      </c>
      <c r="AE108" s="160">
        <f t="shared" si="26"/>
        <v>0</v>
      </c>
      <c r="AF108" s="160">
        <f t="shared" si="26"/>
        <v>0</v>
      </c>
      <c r="AG108" s="160">
        <f t="shared" si="26"/>
        <v>0</v>
      </c>
      <c r="AH108" s="160">
        <f t="shared" si="26"/>
        <v>0</v>
      </c>
      <c r="AI108" s="160">
        <f t="shared" si="26"/>
        <v>0</v>
      </c>
      <c r="AJ108" s="160">
        <f t="shared" si="26"/>
        <v>0</v>
      </c>
      <c r="AK108" s="160">
        <f t="shared" si="26"/>
        <v>0</v>
      </c>
      <c r="AL108" s="160">
        <f t="shared" si="26"/>
        <v>0</v>
      </c>
      <c r="AM108" s="160">
        <f t="shared" si="26"/>
        <v>0</v>
      </c>
      <c r="AN108" s="160">
        <f t="shared" si="26"/>
        <v>0</v>
      </c>
      <c r="AO108" s="160">
        <f t="shared" si="26"/>
        <v>0</v>
      </c>
      <c r="AP108" s="160">
        <f t="shared" si="26"/>
        <v>0</v>
      </c>
      <c r="AQ108" s="160">
        <f t="shared" si="26"/>
        <v>0</v>
      </c>
      <c r="AR108" s="160">
        <f t="shared" si="26"/>
        <v>0</v>
      </c>
      <c r="AS108" s="160">
        <f t="shared" si="23"/>
        <v>0</v>
      </c>
      <c r="AT108" s="160">
        <f t="shared" si="23"/>
        <v>0</v>
      </c>
      <c r="AU108" s="160">
        <f t="shared" si="23"/>
        <v>0</v>
      </c>
      <c r="AV108" s="160">
        <f t="shared" si="23"/>
        <v>0</v>
      </c>
      <c r="AW108" s="160">
        <f t="shared" si="23"/>
        <v>0</v>
      </c>
      <c r="AX108" s="160">
        <f t="shared" si="23"/>
        <v>0</v>
      </c>
      <c r="AY108" s="160">
        <f t="shared" si="23"/>
        <v>0</v>
      </c>
      <c r="AZ108" s="160">
        <f t="shared" si="23"/>
        <v>0</v>
      </c>
      <c r="BA108" s="161">
        <f t="shared" si="23"/>
        <v>0</v>
      </c>
    </row>
    <row r="109" spans="1:53" x14ac:dyDescent="0.2">
      <c r="A109" s="162">
        <f>'Projects List'!A108</f>
        <v>0</v>
      </c>
      <c r="B109" s="182">
        <f>_xlfn.IFNA(VLOOKUP($A109,'Projects List'!$A108:$J308,9,TRUE),0)</f>
        <v>0</v>
      </c>
      <c r="C109" s="182">
        <f>_xlfn.IFNA(VLOOKUP($A109,'Projects List'!$A108:$J308,10,TRUE),0)</f>
        <v>0</v>
      </c>
      <c r="D109" s="160">
        <f t="shared" si="18"/>
        <v>0</v>
      </c>
      <c r="E109" s="290"/>
      <c r="F109" s="162">
        <f t="shared" si="19"/>
        <v>0</v>
      </c>
      <c r="G109" s="160">
        <f t="shared" si="25"/>
        <v>0</v>
      </c>
      <c r="H109" s="160">
        <f t="shared" si="25"/>
        <v>0</v>
      </c>
      <c r="I109" s="160">
        <f t="shared" si="25"/>
        <v>0</v>
      </c>
      <c r="J109" s="160">
        <f t="shared" si="25"/>
        <v>0</v>
      </c>
      <c r="K109" s="160">
        <f t="shared" si="25"/>
        <v>0</v>
      </c>
      <c r="L109" s="160">
        <f t="shared" si="25"/>
        <v>0</v>
      </c>
      <c r="M109" s="160">
        <f t="shared" si="25"/>
        <v>0</v>
      </c>
      <c r="N109" s="160">
        <f t="shared" si="25"/>
        <v>0</v>
      </c>
      <c r="O109" s="160">
        <f t="shared" si="25"/>
        <v>0</v>
      </c>
      <c r="P109" s="160">
        <f t="shared" si="25"/>
        <v>0</v>
      </c>
      <c r="Q109" s="160">
        <f t="shared" si="25"/>
        <v>0</v>
      </c>
      <c r="R109" s="160">
        <f t="shared" si="25"/>
        <v>0</v>
      </c>
      <c r="S109" s="160">
        <f t="shared" si="25"/>
        <v>0</v>
      </c>
      <c r="T109" s="160">
        <f t="shared" si="25"/>
        <v>0</v>
      </c>
      <c r="U109" s="160">
        <f t="shared" si="25"/>
        <v>0</v>
      </c>
      <c r="V109" s="160">
        <f t="shared" si="25"/>
        <v>0</v>
      </c>
      <c r="W109" s="160">
        <f t="shared" si="25"/>
        <v>0</v>
      </c>
      <c r="X109" s="160">
        <f t="shared" si="26"/>
        <v>0</v>
      </c>
      <c r="Y109" s="160">
        <f t="shared" si="26"/>
        <v>0</v>
      </c>
      <c r="Z109" s="160">
        <f t="shared" si="26"/>
        <v>0</v>
      </c>
      <c r="AA109" s="160">
        <f t="shared" si="26"/>
        <v>0</v>
      </c>
      <c r="AB109" s="160">
        <f t="shared" si="26"/>
        <v>0</v>
      </c>
      <c r="AC109" s="160">
        <f t="shared" si="26"/>
        <v>0</v>
      </c>
      <c r="AD109" s="160">
        <f t="shared" si="26"/>
        <v>0</v>
      </c>
      <c r="AE109" s="160">
        <f t="shared" si="26"/>
        <v>0</v>
      </c>
      <c r="AF109" s="160">
        <f t="shared" si="26"/>
        <v>0</v>
      </c>
      <c r="AG109" s="160">
        <f t="shared" si="26"/>
        <v>0</v>
      </c>
      <c r="AH109" s="160">
        <f t="shared" si="26"/>
        <v>0</v>
      </c>
      <c r="AI109" s="160">
        <f t="shared" si="26"/>
        <v>0</v>
      </c>
      <c r="AJ109" s="160">
        <f t="shared" si="26"/>
        <v>0</v>
      </c>
      <c r="AK109" s="160">
        <f t="shared" si="26"/>
        <v>0</v>
      </c>
      <c r="AL109" s="160">
        <f t="shared" si="26"/>
        <v>0</v>
      </c>
      <c r="AM109" s="160">
        <f t="shared" si="26"/>
        <v>0</v>
      </c>
      <c r="AN109" s="160">
        <f t="shared" si="26"/>
        <v>0</v>
      </c>
      <c r="AO109" s="160">
        <f t="shared" si="26"/>
        <v>0</v>
      </c>
      <c r="AP109" s="160">
        <f t="shared" si="26"/>
        <v>0</v>
      </c>
      <c r="AQ109" s="160">
        <f t="shared" si="26"/>
        <v>0</v>
      </c>
      <c r="AR109" s="160">
        <f t="shared" si="26"/>
        <v>0</v>
      </c>
      <c r="AS109" s="160">
        <f t="shared" si="23"/>
        <v>0</v>
      </c>
      <c r="AT109" s="160">
        <f t="shared" si="23"/>
        <v>0</v>
      </c>
      <c r="AU109" s="160">
        <f t="shared" si="23"/>
        <v>0</v>
      </c>
      <c r="AV109" s="160">
        <f t="shared" si="23"/>
        <v>0</v>
      </c>
      <c r="AW109" s="160">
        <f t="shared" si="23"/>
        <v>0</v>
      </c>
      <c r="AX109" s="160">
        <f t="shared" si="23"/>
        <v>0</v>
      </c>
      <c r="AY109" s="160">
        <f t="shared" si="23"/>
        <v>0</v>
      </c>
      <c r="AZ109" s="160">
        <f t="shared" si="23"/>
        <v>0</v>
      </c>
      <c r="BA109" s="161">
        <f t="shared" si="23"/>
        <v>0</v>
      </c>
    </row>
    <row r="110" spans="1:53" x14ac:dyDescent="0.2">
      <c r="A110" s="162">
        <f>'Projects List'!A109</f>
        <v>0</v>
      </c>
      <c r="B110" s="182">
        <f>_xlfn.IFNA(VLOOKUP($A110,'Projects List'!$A109:$J309,9,TRUE),0)</f>
        <v>0</v>
      </c>
      <c r="C110" s="182">
        <f>_xlfn.IFNA(VLOOKUP($A110,'Projects List'!$A109:$J309,10,TRUE),0)</f>
        <v>0</v>
      </c>
      <c r="D110" s="160">
        <f t="shared" si="18"/>
        <v>0</v>
      </c>
      <c r="E110" s="290"/>
      <c r="F110" s="162">
        <f t="shared" si="19"/>
        <v>0</v>
      </c>
      <c r="G110" s="160">
        <f t="shared" si="25"/>
        <v>0</v>
      </c>
      <c r="H110" s="160">
        <f t="shared" si="25"/>
        <v>0</v>
      </c>
      <c r="I110" s="160">
        <f t="shared" si="25"/>
        <v>0</v>
      </c>
      <c r="J110" s="160">
        <f t="shared" si="25"/>
        <v>0</v>
      </c>
      <c r="K110" s="160">
        <f t="shared" si="25"/>
        <v>0</v>
      </c>
      <c r="L110" s="160">
        <f t="shared" si="25"/>
        <v>0</v>
      </c>
      <c r="M110" s="160">
        <f t="shared" si="25"/>
        <v>0</v>
      </c>
      <c r="N110" s="160">
        <f t="shared" si="25"/>
        <v>0</v>
      </c>
      <c r="O110" s="160">
        <f t="shared" si="25"/>
        <v>0</v>
      </c>
      <c r="P110" s="160">
        <f t="shared" si="25"/>
        <v>0</v>
      </c>
      <c r="Q110" s="160">
        <f t="shared" si="25"/>
        <v>0</v>
      </c>
      <c r="R110" s="160">
        <f t="shared" si="25"/>
        <v>0</v>
      </c>
      <c r="S110" s="160">
        <f t="shared" si="25"/>
        <v>0</v>
      </c>
      <c r="T110" s="160">
        <f t="shared" si="25"/>
        <v>0</v>
      </c>
      <c r="U110" s="160">
        <f t="shared" si="25"/>
        <v>0</v>
      </c>
      <c r="V110" s="160">
        <f t="shared" si="25"/>
        <v>0</v>
      </c>
      <c r="W110" s="160">
        <f t="shared" si="25"/>
        <v>0</v>
      </c>
      <c r="X110" s="160">
        <f t="shared" si="26"/>
        <v>0</v>
      </c>
      <c r="Y110" s="160">
        <f t="shared" si="26"/>
        <v>0</v>
      </c>
      <c r="Z110" s="160">
        <f t="shared" si="26"/>
        <v>0</v>
      </c>
      <c r="AA110" s="160">
        <f t="shared" si="26"/>
        <v>0</v>
      </c>
      <c r="AB110" s="160">
        <f t="shared" si="26"/>
        <v>0</v>
      </c>
      <c r="AC110" s="160">
        <f t="shared" si="26"/>
        <v>0</v>
      </c>
      <c r="AD110" s="160">
        <f t="shared" si="26"/>
        <v>0</v>
      </c>
      <c r="AE110" s="160">
        <f t="shared" si="26"/>
        <v>0</v>
      </c>
      <c r="AF110" s="160">
        <f t="shared" si="26"/>
        <v>0</v>
      </c>
      <c r="AG110" s="160">
        <f t="shared" si="26"/>
        <v>0</v>
      </c>
      <c r="AH110" s="160">
        <f t="shared" si="26"/>
        <v>0</v>
      </c>
      <c r="AI110" s="160">
        <f t="shared" si="26"/>
        <v>0</v>
      </c>
      <c r="AJ110" s="160">
        <f t="shared" si="26"/>
        <v>0</v>
      </c>
      <c r="AK110" s="160">
        <f t="shared" si="26"/>
        <v>0</v>
      </c>
      <c r="AL110" s="160">
        <f t="shared" si="26"/>
        <v>0</v>
      </c>
      <c r="AM110" s="160">
        <f t="shared" si="26"/>
        <v>0</v>
      </c>
      <c r="AN110" s="160">
        <f t="shared" si="26"/>
        <v>0</v>
      </c>
      <c r="AO110" s="160">
        <f t="shared" si="26"/>
        <v>0</v>
      </c>
      <c r="AP110" s="160">
        <f t="shared" si="26"/>
        <v>0</v>
      </c>
      <c r="AQ110" s="160">
        <f t="shared" si="26"/>
        <v>0</v>
      </c>
      <c r="AR110" s="160">
        <f t="shared" si="26"/>
        <v>0</v>
      </c>
      <c r="AS110" s="160">
        <f t="shared" si="23"/>
        <v>0</v>
      </c>
      <c r="AT110" s="160">
        <f t="shared" si="23"/>
        <v>0</v>
      </c>
      <c r="AU110" s="160">
        <f t="shared" si="23"/>
        <v>0</v>
      </c>
      <c r="AV110" s="160">
        <f t="shared" si="23"/>
        <v>0</v>
      </c>
      <c r="AW110" s="160">
        <f t="shared" si="23"/>
        <v>0</v>
      </c>
      <c r="AX110" s="160">
        <f t="shared" si="23"/>
        <v>0</v>
      </c>
      <c r="AY110" s="160">
        <f t="shared" si="23"/>
        <v>0</v>
      </c>
      <c r="AZ110" s="160">
        <f t="shared" si="23"/>
        <v>0</v>
      </c>
      <c r="BA110" s="161">
        <f t="shared" si="23"/>
        <v>0</v>
      </c>
    </row>
    <row r="111" spans="1:53" x14ac:dyDescent="0.2">
      <c r="A111" s="162">
        <f>'Projects List'!A110</f>
        <v>0</v>
      </c>
      <c r="B111" s="182">
        <f>_xlfn.IFNA(VLOOKUP($A111,'Projects List'!$A110:$J310,9,TRUE),0)</f>
        <v>0</v>
      </c>
      <c r="C111" s="182">
        <f>_xlfn.IFNA(VLOOKUP($A111,'Projects List'!$A110:$J310,10,TRUE),0)</f>
        <v>0</v>
      </c>
      <c r="D111" s="160">
        <f t="shared" si="18"/>
        <v>0</v>
      </c>
      <c r="E111" s="290"/>
      <c r="F111" s="162">
        <f t="shared" si="19"/>
        <v>0</v>
      </c>
      <c r="G111" s="160">
        <f t="shared" si="25"/>
        <v>0</v>
      </c>
      <c r="H111" s="160">
        <f t="shared" si="25"/>
        <v>0</v>
      </c>
      <c r="I111" s="160">
        <f t="shared" si="25"/>
        <v>0</v>
      </c>
      <c r="J111" s="160">
        <f t="shared" si="25"/>
        <v>0</v>
      </c>
      <c r="K111" s="160">
        <f t="shared" si="25"/>
        <v>0</v>
      </c>
      <c r="L111" s="160">
        <f t="shared" si="25"/>
        <v>0</v>
      </c>
      <c r="M111" s="160">
        <f t="shared" si="25"/>
        <v>0</v>
      </c>
      <c r="N111" s="160">
        <f t="shared" si="25"/>
        <v>0</v>
      </c>
      <c r="O111" s="160">
        <f t="shared" si="25"/>
        <v>0</v>
      </c>
      <c r="P111" s="160">
        <f t="shared" si="25"/>
        <v>0</v>
      </c>
      <c r="Q111" s="160">
        <f t="shared" si="25"/>
        <v>0</v>
      </c>
      <c r="R111" s="160">
        <f t="shared" si="25"/>
        <v>0</v>
      </c>
      <c r="S111" s="160">
        <f t="shared" si="25"/>
        <v>0</v>
      </c>
      <c r="T111" s="160">
        <f t="shared" si="25"/>
        <v>0</v>
      </c>
      <c r="U111" s="160">
        <f t="shared" si="25"/>
        <v>0</v>
      </c>
      <c r="V111" s="160">
        <f t="shared" si="25"/>
        <v>0</v>
      </c>
      <c r="W111" s="160">
        <f t="shared" si="25"/>
        <v>0</v>
      </c>
      <c r="X111" s="160">
        <f t="shared" si="26"/>
        <v>0</v>
      </c>
      <c r="Y111" s="160">
        <f t="shared" si="26"/>
        <v>0</v>
      </c>
      <c r="Z111" s="160">
        <f t="shared" si="26"/>
        <v>0</v>
      </c>
      <c r="AA111" s="160">
        <f t="shared" si="26"/>
        <v>0</v>
      </c>
      <c r="AB111" s="160">
        <f t="shared" si="26"/>
        <v>0</v>
      </c>
      <c r="AC111" s="160">
        <f t="shared" si="26"/>
        <v>0</v>
      </c>
      <c r="AD111" s="160">
        <f t="shared" si="26"/>
        <v>0</v>
      </c>
      <c r="AE111" s="160">
        <f t="shared" si="26"/>
        <v>0</v>
      </c>
      <c r="AF111" s="160">
        <f t="shared" si="26"/>
        <v>0</v>
      </c>
      <c r="AG111" s="160">
        <f t="shared" si="26"/>
        <v>0</v>
      </c>
      <c r="AH111" s="160">
        <f t="shared" si="26"/>
        <v>0</v>
      </c>
      <c r="AI111" s="160">
        <f t="shared" si="26"/>
        <v>0</v>
      </c>
      <c r="AJ111" s="160">
        <f t="shared" si="26"/>
        <v>0</v>
      </c>
      <c r="AK111" s="160">
        <f t="shared" si="26"/>
        <v>0</v>
      </c>
      <c r="AL111" s="160">
        <f t="shared" si="26"/>
        <v>0</v>
      </c>
      <c r="AM111" s="160">
        <f t="shared" si="26"/>
        <v>0</v>
      </c>
      <c r="AN111" s="160">
        <f t="shared" si="26"/>
        <v>0</v>
      </c>
      <c r="AO111" s="160">
        <f t="shared" si="26"/>
        <v>0</v>
      </c>
      <c r="AP111" s="160">
        <f t="shared" si="26"/>
        <v>0</v>
      </c>
      <c r="AQ111" s="160">
        <f t="shared" si="26"/>
        <v>0</v>
      </c>
      <c r="AR111" s="160">
        <f t="shared" si="26"/>
        <v>0</v>
      </c>
      <c r="AS111" s="160">
        <f t="shared" si="23"/>
        <v>0</v>
      </c>
      <c r="AT111" s="160">
        <f t="shared" si="23"/>
        <v>0</v>
      </c>
      <c r="AU111" s="160">
        <f t="shared" si="23"/>
        <v>0</v>
      </c>
      <c r="AV111" s="160">
        <f t="shared" si="23"/>
        <v>0</v>
      </c>
      <c r="AW111" s="160">
        <f t="shared" si="23"/>
        <v>0</v>
      </c>
      <c r="AX111" s="160">
        <f t="shared" si="23"/>
        <v>0</v>
      </c>
      <c r="AY111" s="160">
        <f t="shared" si="23"/>
        <v>0</v>
      </c>
      <c r="AZ111" s="160">
        <f t="shared" si="23"/>
        <v>0</v>
      </c>
      <c r="BA111" s="161">
        <f t="shared" si="23"/>
        <v>0</v>
      </c>
    </row>
    <row r="112" spans="1:53" x14ac:dyDescent="0.2">
      <c r="A112" s="162">
        <f>'Projects List'!A111</f>
        <v>0</v>
      </c>
      <c r="B112" s="182">
        <f>_xlfn.IFNA(VLOOKUP($A112,'Projects List'!$A111:$J311,9,TRUE),0)</f>
        <v>0</v>
      </c>
      <c r="C112" s="182">
        <f>_xlfn.IFNA(VLOOKUP($A112,'Projects List'!$A111:$J311,10,TRUE),0)</f>
        <v>0</v>
      </c>
      <c r="D112" s="160">
        <f t="shared" si="18"/>
        <v>0</v>
      </c>
      <c r="E112" s="290"/>
      <c r="F112" s="162">
        <f t="shared" si="19"/>
        <v>0</v>
      </c>
      <c r="G112" s="160">
        <f t="shared" ref="G112:W126" si="27">IF(OR($B112=0,$C112=0),0,IF(AND(DATE(YEAR($B112),MONTH($B112),1)&lt;=DATE(YEAR(G$1),MONTH(G$1),1),DATE(YEAR(EDATE($C112,1)),MONTH(EDATE($C112,1)),1)-1&gt;=DATE(YEAR(EDATE(G$1,1)),MONTH(EDATE(G$1,1)),1)-1),1,0))</f>
        <v>0</v>
      </c>
      <c r="H112" s="160">
        <f t="shared" si="27"/>
        <v>0</v>
      </c>
      <c r="I112" s="160">
        <f t="shared" si="27"/>
        <v>0</v>
      </c>
      <c r="J112" s="160">
        <f t="shared" si="27"/>
        <v>0</v>
      </c>
      <c r="K112" s="160">
        <f t="shared" si="27"/>
        <v>0</v>
      </c>
      <c r="L112" s="160">
        <f t="shared" si="27"/>
        <v>0</v>
      </c>
      <c r="M112" s="160">
        <f t="shared" si="27"/>
        <v>0</v>
      </c>
      <c r="N112" s="160">
        <f t="shared" si="27"/>
        <v>0</v>
      </c>
      <c r="O112" s="160">
        <f t="shared" si="27"/>
        <v>0</v>
      </c>
      <c r="P112" s="160">
        <f t="shared" si="27"/>
        <v>0</v>
      </c>
      <c r="Q112" s="160">
        <f t="shared" si="27"/>
        <v>0</v>
      </c>
      <c r="R112" s="160">
        <f t="shared" si="27"/>
        <v>0</v>
      </c>
      <c r="S112" s="160">
        <f t="shared" si="27"/>
        <v>0</v>
      </c>
      <c r="T112" s="160">
        <f t="shared" si="27"/>
        <v>0</v>
      </c>
      <c r="U112" s="160">
        <f t="shared" si="27"/>
        <v>0</v>
      </c>
      <c r="V112" s="160">
        <f t="shared" si="27"/>
        <v>0</v>
      </c>
      <c r="W112" s="160">
        <f t="shared" si="27"/>
        <v>0</v>
      </c>
      <c r="X112" s="160">
        <f t="shared" si="26"/>
        <v>0</v>
      </c>
      <c r="Y112" s="160">
        <f t="shared" si="26"/>
        <v>0</v>
      </c>
      <c r="Z112" s="160">
        <f t="shared" si="26"/>
        <v>0</v>
      </c>
      <c r="AA112" s="160">
        <f t="shared" si="26"/>
        <v>0</v>
      </c>
      <c r="AB112" s="160">
        <f t="shared" si="26"/>
        <v>0</v>
      </c>
      <c r="AC112" s="160">
        <f t="shared" si="26"/>
        <v>0</v>
      </c>
      <c r="AD112" s="160">
        <f t="shared" si="26"/>
        <v>0</v>
      </c>
      <c r="AE112" s="160">
        <f t="shared" si="26"/>
        <v>0</v>
      </c>
      <c r="AF112" s="160">
        <f t="shared" si="26"/>
        <v>0</v>
      </c>
      <c r="AG112" s="160">
        <f t="shared" si="26"/>
        <v>0</v>
      </c>
      <c r="AH112" s="160">
        <f t="shared" si="26"/>
        <v>0</v>
      </c>
      <c r="AI112" s="160">
        <f t="shared" si="26"/>
        <v>0</v>
      </c>
      <c r="AJ112" s="160">
        <f t="shared" si="26"/>
        <v>0</v>
      </c>
      <c r="AK112" s="160">
        <f t="shared" si="26"/>
        <v>0</v>
      </c>
      <c r="AL112" s="160">
        <f t="shared" si="26"/>
        <v>0</v>
      </c>
      <c r="AM112" s="160">
        <f t="shared" si="26"/>
        <v>0</v>
      </c>
      <c r="AN112" s="160">
        <f t="shared" si="26"/>
        <v>0</v>
      </c>
      <c r="AO112" s="160">
        <f t="shared" si="26"/>
        <v>0</v>
      </c>
      <c r="AP112" s="160">
        <f t="shared" si="26"/>
        <v>0</v>
      </c>
      <c r="AQ112" s="160">
        <f t="shared" si="26"/>
        <v>0</v>
      </c>
      <c r="AR112" s="160">
        <f t="shared" si="26"/>
        <v>0</v>
      </c>
      <c r="AS112" s="160">
        <f t="shared" si="23"/>
        <v>0</v>
      </c>
      <c r="AT112" s="160">
        <f t="shared" si="23"/>
        <v>0</v>
      </c>
      <c r="AU112" s="160">
        <f t="shared" si="23"/>
        <v>0</v>
      </c>
      <c r="AV112" s="160">
        <f t="shared" si="23"/>
        <v>0</v>
      </c>
      <c r="AW112" s="160">
        <f t="shared" si="23"/>
        <v>0</v>
      </c>
      <c r="AX112" s="160">
        <f t="shared" si="23"/>
        <v>0</v>
      </c>
      <c r="AY112" s="160">
        <f t="shared" si="23"/>
        <v>0</v>
      </c>
      <c r="AZ112" s="160">
        <f t="shared" si="23"/>
        <v>0</v>
      </c>
      <c r="BA112" s="161">
        <f t="shared" si="23"/>
        <v>0</v>
      </c>
    </row>
    <row r="113" spans="1:53" x14ac:dyDescent="0.2">
      <c r="A113" s="162">
        <f>'Projects List'!A112</f>
        <v>0</v>
      </c>
      <c r="B113" s="182">
        <f>_xlfn.IFNA(VLOOKUP($A113,'Projects List'!$A112:$J312,9,TRUE),0)</f>
        <v>0</v>
      </c>
      <c r="C113" s="182">
        <f>_xlfn.IFNA(VLOOKUP($A113,'Projects List'!$A112:$J312,10,TRUE),0)</f>
        <v>0</v>
      </c>
      <c r="D113" s="160">
        <f t="shared" si="18"/>
        <v>0</v>
      </c>
      <c r="E113" s="290"/>
      <c r="F113" s="162">
        <f t="shared" si="19"/>
        <v>0</v>
      </c>
      <c r="G113" s="160">
        <f t="shared" si="27"/>
        <v>0</v>
      </c>
      <c r="H113" s="160">
        <f t="shared" si="27"/>
        <v>0</v>
      </c>
      <c r="I113" s="160">
        <f t="shared" si="27"/>
        <v>0</v>
      </c>
      <c r="J113" s="160">
        <f t="shared" si="27"/>
        <v>0</v>
      </c>
      <c r="K113" s="160">
        <f t="shared" si="27"/>
        <v>0</v>
      </c>
      <c r="L113" s="160">
        <f t="shared" si="27"/>
        <v>0</v>
      </c>
      <c r="M113" s="160">
        <f t="shared" si="27"/>
        <v>0</v>
      </c>
      <c r="N113" s="160">
        <f t="shared" si="27"/>
        <v>0</v>
      </c>
      <c r="O113" s="160">
        <f t="shared" si="27"/>
        <v>0</v>
      </c>
      <c r="P113" s="160">
        <f t="shared" si="27"/>
        <v>0</v>
      </c>
      <c r="Q113" s="160">
        <f t="shared" si="27"/>
        <v>0</v>
      </c>
      <c r="R113" s="160">
        <f t="shared" si="27"/>
        <v>0</v>
      </c>
      <c r="S113" s="160">
        <f t="shared" si="27"/>
        <v>0</v>
      </c>
      <c r="T113" s="160">
        <f t="shared" si="27"/>
        <v>0</v>
      </c>
      <c r="U113" s="160">
        <f t="shared" si="27"/>
        <v>0</v>
      </c>
      <c r="V113" s="160">
        <f t="shared" si="27"/>
        <v>0</v>
      </c>
      <c r="W113" s="160">
        <f t="shared" si="27"/>
        <v>0</v>
      </c>
      <c r="X113" s="160">
        <f t="shared" si="26"/>
        <v>0</v>
      </c>
      <c r="Y113" s="160">
        <f t="shared" si="26"/>
        <v>0</v>
      </c>
      <c r="Z113" s="160">
        <f t="shared" si="26"/>
        <v>0</v>
      </c>
      <c r="AA113" s="160">
        <f t="shared" si="26"/>
        <v>0</v>
      </c>
      <c r="AB113" s="160">
        <f t="shared" si="26"/>
        <v>0</v>
      </c>
      <c r="AC113" s="160">
        <f t="shared" si="26"/>
        <v>0</v>
      </c>
      <c r="AD113" s="160">
        <f t="shared" si="26"/>
        <v>0</v>
      </c>
      <c r="AE113" s="160">
        <f t="shared" si="26"/>
        <v>0</v>
      </c>
      <c r="AF113" s="160">
        <f t="shared" si="26"/>
        <v>0</v>
      </c>
      <c r="AG113" s="160">
        <f t="shared" si="26"/>
        <v>0</v>
      </c>
      <c r="AH113" s="160">
        <f t="shared" si="26"/>
        <v>0</v>
      </c>
      <c r="AI113" s="160">
        <f t="shared" si="26"/>
        <v>0</v>
      </c>
      <c r="AJ113" s="160">
        <f t="shared" si="26"/>
        <v>0</v>
      </c>
      <c r="AK113" s="160">
        <f t="shared" si="26"/>
        <v>0</v>
      </c>
      <c r="AL113" s="160">
        <f t="shared" si="26"/>
        <v>0</v>
      </c>
      <c r="AM113" s="160">
        <f t="shared" si="26"/>
        <v>0</v>
      </c>
      <c r="AN113" s="160">
        <f t="shared" si="26"/>
        <v>0</v>
      </c>
      <c r="AO113" s="160">
        <f t="shared" si="26"/>
        <v>0</v>
      </c>
      <c r="AP113" s="160">
        <f t="shared" si="26"/>
        <v>0</v>
      </c>
      <c r="AQ113" s="160">
        <f t="shared" si="26"/>
        <v>0</v>
      </c>
      <c r="AR113" s="160">
        <f t="shared" si="26"/>
        <v>0</v>
      </c>
      <c r="AS113" s="160">
        <f t="shared" si="23"/>
        <v>0</v>
      </c>
      <c r="AT113" s="160">
        <f t="shared" si="23"/>
        <v>0</v>
      </c>
      <c r="AU113" s="160">
        <f t="shared" si="23"/>
        <v>0</v>
      </c>
      <c r="AV113" s="160">
        <f t="shared" si="23"/>
        <v>0</v>
      </c>
      <c r="AW113" s="160">
        <f t="shared" si="23"/>
        <v>0</v>
      </c>
      <c r="AX113" s="160">
        <f t="shared" si="23"/>
        <v>0</v>
      </c>
      <c r="AY113" s="160">
        <f t="shared" si="23"/>
        <v>0</v>
      </c>
      <c r="AZ113" s="160">
        <f t="shared" si="23"/>
        <v>0</v>
      </c>
      <c r="BA113" s="161">
        <f t="shared" si="23"/>
        <v>0</v>
      </c>
    </row>
    <row r="114" spans="1:53" x14ac:dyDescent="0.2">
      <c r="A114" s="162">
        <f>'Projects List'!A113</f>
        <v>0</v>
      </c>
      <c r="B114" s="182">
        <f>_xlfn.IFNA(VLOOKUP($A114,'Projects List'!$A113:$J313,9,TRUE),0)</f>
        <v>0</v>
      </c>
      <c r="C114" s="182">
        <f>_xlfn.IFNA(VLOOKUP($A114,'Projects List'!$A113:$J313,10,TRUE),0)</f>
        <v>0</v>
      </c>
      <c r="D114" s="160">
        <f t="shared" si="18"/>
        <v>0</v>
      </c>
      <c r="E114" s="290"/>
      <c r="F114" s="162">
        <f t="shared" si="19"/>
        <v>0</v>
      </c>
      <c r="G114" s="160">
        <f t="shared" si="27"/>
        <v>0</v>
      </c>
      <c r="H114" s="160">
        <f t="shared" si="27"/>
        <v>0</v>
      </c>
      <c r="I114" s="160">
        <f t="shared" si="27"/>
        <v>0</v>
      </c>
      <c r="J114" s="160">
        <f t="shared" si="27"/>
        <v>0</v>
      </c>
      <c r="K114" s="160">
        <f t="shared" si="27"/>
        <v>0</v>
      </c>
      <c r="L114" s="160">
        <f t="shared" si="27"/>
        <v>0</v>
      </c>
      <c r="M114" s="160">
        <f t="shared" si="27"/>
        <v>0</v>
      </c>
      <c r="N114" s="160">
        <f t="shared" si="27"/>
        <v>0</v>
      </c>
      <c r="O114" s="160">
        <f t="shared" si="27"/>
        <v>0</v>
      </c>
      <c r="P114" s="160">
        <f t="shared" si="27"/>
        <v>0</v>
      </c>
      <c r="Q114" s="160">
        <f t="shared" si="27"/>
        <v>0</v>
      </c>
      <c r="R114" s="160">
        <f t="shared" si="27"/>
        <v>0</v>
      </c>
      <c r="S114" s="160">
        <f t="shared" si="27"/>
        <v>0</v>
      </c>
      <c r="T114" s="160">
        <f t="shared" si="27"/>
        <v>0</v>
      </c>
      <c r="U114" s="160">
        <f t="shared" si="27"/>
        <v>0</v>
      </c>
      <c r="V114" s="160">
        <f t="shared" si="27"/>
        <v>0</v>
      </c>
      <c r="W114" s="160">
        <f t="shared" si="27"/>
        <v>0</v>
      </c>
      <c r="X114" s="160">
        <f t="shared" si="26"/>
        <v>0</v>
      </c>
      <c r="Y114" s="160">
        <f t="shared" si="26"/>
        <v>0</v>
      </c>
      <c r="Z114" s="160">
        <f t="shared" si="26"/>
        <v>0</v>
      </c>
      <c r="AA114" s="160">
        <f t="shared" si="26"/>
        <v>0</v>
      </c>
      <c r="AB114" s="160">
        <f t="shared" si="26"/>
        <v>0</v>
      </c>
      <c r="AC114" s="160">
        <f t="shared" si="26"/>
        <v>0</v>
      </c>
      <c r="AD114" s="160">
        <f t="shared" si="26"/>
        <v>0</v>
      </c>
      <c r="AE114" s="160">
        <f t="shared" si="26"/>
        <v>0</v>
      </c>
      <c r="AF114" s="160">
        <f t="shared" si="26"/>
        <v>0</v>
      </c>
      <c r="AG114" s="160">
        <f t="shared" si="26"/>
        <v>0</v>
      </c>
      <c r="AH114" s="160">
        <f t="shared" si="26"/>
        <v>0</v>
      </c>
      <c r="AI114" s="160">
        <f t="shared" si="26"/>
        <v>0</v>
      </c>
      <c r="AJ114" s="160">
        <f t="shared" si="26"/>
        <v>0</v>
      </c>
      <c r="AK114" s="160">
        <f t="shared" si="26"/>
        <v>0</v>
      </c>
      <c r="AL114" s="160">
        <f t="shared" si="26"/>
        <v>0</v>
      </c>
      <c r="AM114" s="160">
        <f t="shared" si="26"/>
        <v>0</v>
      </c>
      <c r="AN114" s="160">
        <f t="shared" si="26"/>
        <v>0</v>
      </c>
      <c r="AO114" s="160">
        <f t="shared" si="26"/>
        <v>0</v>
      </c>
      <c r="AP114" s="160">
        <f t="shared" si="26"/>
        <v>0</v>
      </c>
      <c r="AQ114" s="160">
        <f t="shared" si="26"/>
        <v>0</v>
      </c>
      <c r="AR114" s="160">
        <f t="shared" si="26"/>
        <v>0</v>
      </c>
      <c r="AS114" s="160">
        <f t="shared" si="23"/>
        <v>0</v>
      </c>
      <c r="AT114" s="160">
        <f t="shared" si="23"/>
        <v>0</v>
      </c>
      <c r="AU114" s="160">
        <f t="shared" si="23"/>
        <v>0</v>
      </c>
      <c r="AV114" s="160">
        <f t="shared" si="23"/>
        <v>0</v>
      </c>
      <c r="AW114" s="160">
        <f t="shared" si="23"/>
        <v>0</v>
      </c>
      <c r="AX114" s="160">
        <f t="shared" si="23"/>
        <v>0</v>
      </c>
      <c r="AY114" s="160">
        <f t="shared" si="23"/>
        <v>0</v>
      </c>
      <c r="AZ114" s="160">
        <f t="shared" si="23"/>
        <v>0</v>
      </c>
      <c r="BA114" s="161">
        <f t="shared" si="23"/>
        <v>0</v>
      </c>
    </row>
    <row r="115" spans="1:53" x14ac:dyDescent="0.2">
      <c r="A115" s="162">
        <f>'Projects List'!A114</f>
        <v>0</v>
      </c>
      <c r="B115" s="182">
        <f>_xlfn.IFNA(VLOOKUP($A115,'Projects List'!$A114:$J314,9,TRUE),0)</f>
        <v>0</v>
      </c>
      <c r="C115" s="182">
        <f>_xlfn.IFNA(VLOOKUP($A115,'Projects List'!$A114:$J314,10,TRUE),0)</f>
        <v>0</v>
      </c>
      <c r="D115" s="160">
        <f t="shared" si="18"/>
        <v>0</v>
      </c>
      <c r="E115" s="290"/>
      <c r="F115" s="162">
        <f t="shared" si="19"/>
        <v>0</v>
      </c>
      <c r="G115" s="160">
        <f t="shared" si="27"/>
        <v>0</v>
      </c>
      <c r="H115" s="160">
        <f t="shared" si="27"/>
        <v>0</v>
      </c>
      <c r="I115" s="160">
        <f t="shared" si="27"/>
        <v>0</v>
      </c>
      <c r="J115" s="160">
        <f t="shared" si="27"/>
        <v>0</v>
      </c>
      <c r="K115" s="160">
        <f t="shared" si="27"/>
        <v>0</v>
      </c>
      <c r="L115" s="160">
        <f t="shared" si="27"/>
        <v>0</v>
      </c>
      <c r="M115" s="160">
        <f t="shared" si="27"/>
        <v>0</v>
      </c>
      <c r="N115" s="160">
        <f t="shared" si="27"/>
        <v>0</v>
      </c>
      <c r="O115" s="160">
        <f t="shared" si="27"/>
        <v>0</v>
      </c>
      <c r="P115" s="160">
        <f t="shared" si="27"/>
        <v>0</v>
      </c>
      <c r="Q115" s="160">
        <f t="shared" si="27"/>
        <v>0</v>
      </c>
      <c r="R115" s="160">
        <f t="shared" si="27"/>
        <v>0</v>
      </c>
      <c r="S115" s="160">
        <f t="shared" si="27"/>
        <v>0</v>
      </c>
      <c r="T115" s="160">
        <f t="shared" si="27"/>
        <v>0</v>
      </c>
      <c r="U115" s="160">
        <f t="shared" si="27"/>
        <v>0</v>
      </c>
      <c r="V115" s="160">
        <f t="shared" si="27"/>
        <v>0</v>
      </c>
      <c r="W115" s="160">
        <f t="shared" si="27"/>
        <v>0</v>
      </c>
      <c r="X115" s="160">
        <f t="shared" si="26"/>
        <v>0</v>
      </c>
      <c r="Y115" s="160">
        <f t="shared" si="26"/>
        <v>0</v>
      </c>
      <c r="Z115" s="160">
        <f t="shared" si="26"/>
        <v>0</v>
      </c>
      <c r="AA115" s="160">
        <f t="shared" si="26"/>
        <v>0</v>
      </c>
      <c r="AB115" s="160">
        <f t="shared" si="26"/>
        <v>0</v>
      </c>
      <c r="AC115" s="160">
        <f t="shared" si="26"/>
        <v>0</v>
      </c>
      <c r="AD115" s="160">
        <f t="shared" ref="X115:AR127" si="28">IF(OR($B115=0,$C115=0),0,IF(AND(DATE(YEAR($B115),MONTH($B115),1)&lt;=DATE(YEAR(AD$1),MONTH(AD$1),1),DATE(YEAR(EDATE($C115,1)),MONTH(EDATE($C115,1)),1)-1&gt;=DATE(YEAR(EDATE(AD$1,1)),MONTH(EDATE(AD$1,1)),1)-1),1,0))</f>
        <v>0</v>
      </c>
      <c r="AE115" s="160">
        <f t="shared" si="28"/>
        <v>0</v>
      </c>
      <c r="AF115" s="160">
        <f t="shared" si="28"/>
        <v>0</v>
      </c>
      <c r="AG115" s="160">
        <f t="shared" si="28"/>
        <v>0</v>
      </c>
      <c r="AH115" s="160">
        <f t="shared" si="28"/>
        <v>0</v>
      </c>
      <c r="AI115" s="160">
        <f t="shared" si="28"/>
        <v>0</v>
      </c>
      <c r="AJ115" s="160">
        <f t="shared" si="28"/>
        <v>0</v>
      </c>
      <c r="AK115" s="160">
        <f t="shared" si="28"/>
        <v>0</v>
      </c>
      <c r="AL115" s="160">
        <f t="shared" si="28"/>
        <v>0</v>
      </c>
      <c r="AM115" s="160">
        <f t="shared" si="28"/>
        <v>0</v>
      </c>
      <c r="AN115" s="160">
        <f t="shared" si="28"/>
        <v>0</v>
      </c>
      <c r="AO115" s="160">
        <f t="shared" si="28"/>
        <v>0</v>
      </c>
      <c r="AP115" s="160">
        <f t="shared" si="28"/>
        <v>0</v>
      </c>
      <c r="AQ115" s="160">
        <f t="shared" si="28"/>
        <v>0</v>
      </c>
      <c r="AR115" s="160">
        <f t="shared" si="28"/>
        <v>0</v>
      </c>
      <c r="AS115" s="160">
        <f t="shared" si="23"/>
        <v>0</v>
      </c>
      <c r="AT115" s="160">
        <f t="shared" si="23"/>
        <v>0</v>
      </c>
      <c r="AU115" s="160">
        <f t="shared" si="23"/>
        <v>0</v>
      </c>
      <c r="AV115" s="160">
        <f t="shared" si="23"/>
        <v>0</v>
      </c>
      <c r="AW115" s="160">
        <f t="shared" si="23"/>
        <v>0</v>
      </c>
      <c r="AX115" s="160">
        <f t="shared" si="23"/>
        <v>0</v>
      </c>
      <c r="AY115" s="160">
        <f t="shared" si="23"/>
        <v>0</v>
      </c>
      <c r="AZ115" s="160">
        <f t="shared" si="23"/>
        <v>0</v>
      </c>
      <c r="BA115" s="161">
        <f t="shared" si="23"/>
        <v>0</v>
      </c>
    </row>
    <row r="116" spans="1:53" x14ac:dyDescent="0.2">
      <c r="A116" s="162">
        <f>'Projects List'!A115</f>
        <v>0</v>
      </c>
      <c r="B116" s="182">
        <f>_xlfn.IFNA(VLOOKUP($A116,'Projects List'!$A115:$J315,9,TRUE),0)</f>
        <v>0</v>
      </c>
      <c r="C116" s="182">
        <f>_xlfn.IFNA(VLOOKUP($A116,'Projects List'!$A115:$J315,10,TRUE),0)</f>
        <v>0</v>
      </c>
      <c r="D116" s="160">
        <f t="shared" si="18"/>
        <v>0</v>
      </c>
      <c r="E116" s="290"/>
      <c r="F116" s="162">
        <f t="shared" si="19"/>
        <v>0</v>
      </c>
      <c r="G116" s="160">
        <f t="shared" si="27"/>
        <v>0</v>
      </c>
      <c r="H116" s="160">
        <f t="shared" si="27"/>
        <v>0</v>
      </c>
      <c r="I116" s="160">
        <f t="shared" si="27"/>
        <v>0</v>
      </c>
      <c r="J116" s="160">
        <f t="shared" si="27"/>
        <v>0</v>
      </c>
      <c r="K116" s="160">
        <f t="shared" si="27"/>
        <v>0</v>
      </c>
      <c r="L116" s="160">
        <f t="shared" si="27"/>
        <v>0</v>
      </c>
      <c r="M116" s="160">
        <f t="shared" si="27"/>
        <v>0</v>
      </c>
      <c r="N116" s="160">
        <f t="shared" si="27"/>
        <v>0</v>
      </c>
      <c r="O116" s="160">
        <f t="shared" si="27"/>
        <v>0</v>
      </c>
      <c r="P116" s="160">
        <f t="shared" si="27"/>
        <v>0</v>
      </c>
      <c r="Q116" s="160">
        <f t="shared" si="27"/>
        <v>0</v>
      </c>
      <c r="R116" s="160">
        <f t="shared" si="27"/>
        <v>0</v>
      </c>
      <c r="S116" s="160">
        <f t="shared" si="27"/>
        <v>0</v>
      </c>
      <c r="T116" s="160">
        <f t="shared" si="27"/>
        <v>0</v>
      </c>
      <c r="U116" s="160">
        <f t="shared" si="27"/>
        <v>0</v>
      </c>
      <c r="V116" s="160">
        <f t="shared" si="27"/>
        <v>0</v>
      </c>
      <c r="W116" s="160">
        <f t="shared" si="27"/>
        <v>0</v>
      </c>
      <c r="X116" s="160">
        <f t="shared" si="28"/>
        <v>0</v>
      </c>
      <c r="Y116" s="160">
        <f t="shared" si="28"/>
        <v>0</v>
      </c>
      <c r="Z116" s="160">
        <f t="shared" si="28"/>
        <v>0</v>
      </c>
      <c r="AA116" s="160">
        <f t="shared" si="28"/>
        <v>0</v>
      </c>
      <c r="AB116" s="160">
        <f t="shared" si="28"/>
        <v>0</v>
      </c>
      <c r="AC116" s="160">
        <f t="shared" si="28"/>
        <v>0</v>
      </c>
      <c r="AD116" s="160">
        <f t="shared" si="28"/>
        <v>0</v>
      </c>
      <c r="AE116" s="160">
        <f t="shared" si="28"/>
        <v>0</v>
      </c>
      <c r="AF116" s="160">
        <f t="shared" si="28"/>
        <v>0</v>
      </c>
      <c r="AG116" s="160">
        <f t="shared" si="28"/>
        <v>0</v>
      </c>
      <c r="AH116" s="160">
        <f t="shared" si="28"/>
        <v>0</v>
      </c>
      <c r="AI116" s="160">
        <f t="shared" si="28"/>
        <v>0</v>
      </c>
      <c r="AJ116" s="160">
        <f t="shared" si="28"/>
        <v>0</v>
      </c>
      <c r="AK116" s="160">
        <f t="shared" si="28"/>
        <v>0</v>
      </c>
      <c r="AL116" s="160">
        <f t="shared" si="28"/>
        <v>0</v>
      </c>
      <c r="AM116" s="160">
        <f t="shared" si="28"/>
        <v>0</v>
      </c>
      <c r="AN116" s="160">
        <f t="shared" si="28"/>
        <v>0</v>
      </c>
      <c r="AO116" s="160">
        <f t="shared" si="28"/>
        <v>0</v>
      </c>
      <c r="AP116" s="160">
        <f t="shared" si="28"/>
        <v>0</v>
      </c>
      <c r="AQ116" s="160">
        <f t="shared" si="28"/>
        <v>0</v>
      </c>
      <c r="AR116" s="160">
        <f t="shared" si="28"/>
        <v>0</v>
      </c>
      <c r="AS116" s="160">
        <f t="shared" si="23"/>
        <v>0</v>
      </c>
      <c r="AT116" s="160">
        <f t="shared" si="23"/>
        <v>0</v>
      </c>
      <c r="AU116" s="160">
        <f t="shared" si="23"/>
        <v>0</v>
      </c>
      <c r="AV116" s="160">
        <f t="shared" si="23"/>
        <v>0</v>
      </c>
      <c r="AW116" s="160">
        <f t="shared" si="23"/>
        <v>0</v>
      </c>
      <c r="AX116" s="160">
        <f t="shared" si="23"/>
        <v>0</v>
      </c>
      <c r="AY116" s="160">
        <f t="shared" si="23"/>
        <v>0</v>
      </c>
      <c r="AZ116" s="160">
        <f t="shared" si="23"/>
        <v>0</v>
      </c>
      <c r="BA116" s="161">
        <f t="shared" si="23"/>
        <v>0</v>
      </c>
    </row>
    <row r="117" spans="1:53" x14ac:dyDescent="0.2">
      <c r="A117" s="162">
        <f>'Projects List'!A116</f>
        <v>0</v>
      </c>
      <c r="B117" s="182">
        <f>_xlfn.IFNA(VLOOKUP($A117,'Projects List'!$A116:$J316,9,TRUE),0)</f>
        <v>0</v>
      </c>
      <c r="C117" s="182">
        <f>_xlfn.IFNA(VLOOKUP($A117,'Projects List'!$A116:$J316,10,TRUE),0)</f>
        <v>0</v>
      </c>
      <c r="D117" s="160">
        <f t="shared" si="18"/>
        <v>0</v>
      </c>
      <c r="E117" s="290"/>
      <c r="F117" s="162">
        <f t="shared" si="19"/>
        <v>0</v>
      </c>
      <c r="G117" s="160">
        <f t="shared" si="27"/>
        <v>0</v>
      </c>
      <c r="H117" s="160">
        <f t="shared" si="27"/>
        <v>0</v>
      </c>
      <c r="I117" s="160">
        <f t="shared" si="27"/>
        <v>0</v>
      </c>
      <c r="J117" s="160">
        <f t="shared" si="27"/>
        <v>0</v>
      </c>
      <c r="K117" s="160">
        <f t="shared" si="27"/>
        <v>0</v>
      </c>
      <c r="L117" s="160">
        <f t="shared" si="27"/>
        <v>0</v>
      </c>
      <c r="M117" s="160">
        <f t="shared" si="27"/>
        <v>0</v>
      </c>
      <c r="N117" s="160">
        <f t="shared" si="27"/>
        <v>0</v>
      </c>
      <c r="O117" s="160">
        <f t="shared" si="27"/>
        <v>0</v>
      </c>
      <c r="P117" s="160">
        <f t="shared" si="27"/>
        <v>0</v>
      </c>
      <c r="Q117" s="160">
        <f t="shared" si="27"/>
        <v>0</v>
      </c>
      <c r="R117" s="160">
        <f t="shared" si="27"/>
        <v>0</v>
      </c>
      <c r="S117" s="160">
        <f t="shared" si="27"/>
        <v>0</v>
      </c>
      <c r="T117" s="160">
        <f t="shared" si="27"/>
        <v>0</v>
      </c>
      <c r="U117" s="160">
        <f t="shared" si="27"/>
        <v>0</v>
      </c>
      <c r="V117" s="160">
        <f t="shared" si="27"/>
        <v>0</v>
      </c>
      <c r="W117" s="160">
        <f t="shared" si="27"/>
        <v>0</v>
      </c>
      <c r="X117" s="160">
        <f t="shared" si="28"/>
        <v>0</v>
      </c>
      <c r="Y117" s="160">
        <f t="shared" si="28"/>
        <v>0</v>
      </c>
      <c r="Z117" s="160">
        <f t="shared" si="28"/>
        <v>0</v>
      </c>
      <c r="AA117" s="160">
        <f t="shared" si="28"/>
        <v>0</v>
      </c>
      <c r="AB117" s="160">
        <f t="shared" si="28"/>
        <v>0</v>
      </c>
      <c r="AC117" s="160">
        <f t="shared" si="28"/>
        <v>0</v>
      </c>
      <c r="AD117" s="160">
        <f t="shared" si="28"/>
        <v>0</v>
      </c>
      <c r="AE117" s="160">
        <f t="shared" si="28"/>
        <v>0</v>
      </c>
      <c r="AF117" s="160">
        <f t="shared" si="28"/>
        <v>0</v>
      </c>
      <c r="AG117" s="160">
        <f t="shared" si="28"/>
        <v>0</v>
      </c>
      <c r="AH117" s="160">
        <f t="shared" si="28"/>
        <v>0</v>
      </c>
      <c r="AI117" s="160">
        <f t="shared" si="28"/>
        <v>0</v>
      </c>
      <c r="AJ117" s="160">
        <f t="shared" si="28"/>
        <v>0</v>
      </c>
      <c r="AK117" s="160">
        <f t="shared" si="28"/>
        <v>0</v>
      </c>
      <c r="AL117" s="160">
        <f t="shared" si="28"/>
        <v>0</v>
      </c>
      <c r="AM117" s="160">
        <f t="shared" si="28"/>
        <v>0</v>
      </c>
      <c r="AN117" s="160">
        <f t="shared" si="28"/>
        <v>0</v>
      </c>
      <c r="AO117" s="160">
        <f t="shared" si="28"/>
        <v>0</v>
      </c>
      <c r="AP117" s="160">
        <f t="shared" si="28"/>
        <v>0</v>
      </c>
      <c r="AQ117" s="160">
        <f t="shared" si="28"/>
        <v>0</v>
      </c>
      <c r="AR117" s="160">
        <f t="shared" si="28"/>
        <v>0</v>
      </c>
      <c r="AS117" s="160">
        <f t="shared" si="23"/>
        <v>0</v>
      </c>
      <c r="AT117" s="160">
        <f t="shared" si="23"/>
        <v>0</v>
      </c>
      <c r="AU117" s="160">
        <f t="shared" si="23"/>
        <v>0</v>
      </c>
      <c r="AV117" s="160">
        <f t="shared" si="23"/>
        <v>0</v>
      </c>
      <c r="AW117" s="160">
        <f t="shared" si="23"/>
        <v>0</v>
      </c>
      <c r="AX117" s="160">
        <f t="shared" si="23"/>
        <v>0</v>
      </c>
      <c r="AY117" s="160">
        <f t="shared" si="23"/>
        <v>0</v>
      </c>
      <c r="AZ117" s="160">
        <f t="shared" si="23"/>
        <v>0</v>
      </c>
      <c r="BA117" s="161">
        <f t="shared" si="23"/>
        <v>0</v>
      </c>
    </row>
    <row r="118" spans="1:53" x14ac:dyDescent="0.2">
      <c r="A118" s="162">
        <f>'Projects List'!A117</f>
        <v>0</v>
      </c>
      <c r="B118" s="182">
        <f>_xlfn.IFNA(VLOOKUP($A118,'Projects List'!$A117:$J317,9,TRUE),0)</f>
        <v>0</v>
      </c>
      <c r="C118" s="182">
        <f>_xlfn.IFNA(VLOOKUP($A118,'Projects List'!$A117:$J317,10,TRUE),0)</f>
        <v>0</v>
      </c>
      <c r="D118" s="160">
        <f t="shared" si="18"/>
        <v>0</v>
      </c>
      <c r="E118" s="290"/>
      <c r="F118" s="162">
        <f t="shared" si="19"/>
        <v>0</v>
      </c>
      <c r="G118" s="160">
        <f t="shared" si="27"/>
        <v>0</v>
      </c>
      <c r="H118" s="160">
        <f t="shared" si="27"/>
        <v>0</v>
      </c>
      <c r="I118" s="160">
        <f t="shared" si="27"/>
        <v>0</v>
      </c>
      <c r="J118" s="160">
        <f t="shared" si="27"/>
        <v>0</v>
      </c>
      <c r="K118" s="160">
        <f t="shared" si="27"/>
        <v>0</v>
      </c>
      <c r="L118" s="160">
        <f t="shared" si="27"/>
        <v>0</v>
      </c>
      <c r="M118" s="160">
        <f t="shared" si="27"/>
        <v>0</v>
      </c>
      <c r="N118" s="160">
        <f t="shared" si="27"/>
        <v>0</v>
      </c>
      <c r="O118" s="160">
        <f t="shared" si="27"/>
        <v>0</v>
      </c>
      <c r="P118" s="160">
        <f t="shared" si="27"/>
        <v>0</v>
      </c>
      <c r="Q118" s="160">
        <f t="shared" si="27"/>
        <v>0</v>
      </c>
      <c r="R118" s="160">
        <f t="shared" si="27"/>
        <v>0</v>
      </c>
      <c r="S118" s="160">
        <f t="shared" si="27"/>
        <v>0</v>
      </c>
      <c r="T118" s="160">
        <f t="shared" si="27"/>
        <v>0</v>
      </c>
      <c r="U118" s="160">
        <f t="shared" si="27"/>
        <v>0</v>
      </c>
      <c r="V118" s="160">
        <f t="shared" si="27"/>
        <v>0</v>
      </c>
      <c r="W118" s="160">
        <f t="shared" si="27"/>
        <v>0</v>
      </c>
      <c r="X118" s="160">
        <f t="shared" si="28"/>
        <v>0</v>
      </c>
      <c r="Y118" s="160">
        <f t="shared" si="28"/>
        <v>0</v>
      </c>
      <c r="Z118" s="160">
        <f t="shared" si="28"/>
        <v>0</v>
      </c>
      <c r="AA118" s="160">
        <f t="shared" si="28"/>
        <v>0</v>
      </c>
      <c r="AB118" s="160">
        <f t="shared" si="28"/>
        <v>0</v>
      </c>
      <c r="AC118" s="160">
        <f t="shared" si="28"/>
        <v>0</v>
      </c>
      <c r="AD118" s="160">
        <f t="shared" si="28"/>
        <v>0</v>
      </c>
      <c r="AE118" s="160">
        <f t="shared" si="28"/>
        <v>0</v>
      </c>
      <c r="AF118" s="160">
        <f t="shared" si="28"/>
        <v>0</v>
      </c>
      <c r="AG118" s="160">
        <f t="shared" si="28"/>
        <v>0</v>
      </c>
      <c r="AH118" s="160">
        <f t="shared" si="28"/>
        <v>0</v>
      </c>
      <c r="AI118" s="160">
        <f t="shared" si="28"/>
        <v>0</v>
      </c>
      <c r="AJ118" s="160">
        <f t="shared" si="28"/>
        <v>0</v>
      </c>
      <c r="AK118" s="160">
        <f t="shared" si="28"/>
        <v>0</v>
      </c>
      <c r="AL118" s="160">
        <f t="shared" si="28"/>
        <v>0</v>
      </c>
      <c r="AM118" s="160">
        <f t="shared" si="28"/>
        <v>0</v>
      </c>
      <c r="AN118" s="160">
        <f t="shared" si="28"/>
        <v>0</v>
      </c>
      <c r="AO118" s="160">
        <f t="shared" si="28"/>
        <v>0</v>
      </c>
      <c r="AP118" s="160">
        <f t="shared" si="28"/>
        <v>0</v>
      </c>
      <c r="AQ118" s="160">
        <f t="shared" si="28"/>
        <v>0</v>
      </c>
      <c r="AR118" s="160">
        <f t="shared" si="28"/>
        <v>0</v>
      </c>
      <c r="AS118" s="160">
        <f t="shared" si="23"/>
        <v>0</v>
      </c>
      <c r="AT118" s="160">
        <f t="shared" si="23"/>
        <v>0</v>
      </c>
      <c r="AU118" s="160">
        <f t="shared" si="23"/>
        <v>0</v>
      </c>
      <c r="AV118" s="160">
        <f t="shared" si="23"/>
        <v>0</v>
      </c>
      <c r="AW118" s="160">
        <f t="shared" si="23"/>
        <v>0</v>
      </c>
      <c r="AX118" s="160">
        <f t="shared" si="23"/>
        <v>0</v>
      </c>
      <c r="AY118" s="160">
        <f t="shared" si="23"/>
        <v>0</v>
      </c>
      <c r="AZ118" s="160">
        <f t="shared" si="23"/>
        <v>0</v>
      </c>
      <c r="BA118" s="161">
        <f t="shared" si="23"/>
        <v>0</v>
      </c>
    </row>
    <row r="119" spans="1:53" x14ac:dyDescent="0.2">
      <c r="A119" s="162">
        <f>'Projects List'!A118</f>
        <v>0</v>
      </c>
      <c r="B119" s="182">
        <f>_xlfn.IFNA(VLOOKUP($A119,'Projects List'!$A118:$J318,9,TRUE),0)</f>
        <v>0</v>
      </c>
      <c r="C119" s="182">
        <f>_xlfn.IFNA(VLOOKUP($A119,'Projects List'!$A118:$J318,10,TRUE),0)</f>
        <v>0</v>
      </c>
      <c r="D119" s="160">
        <f t="shared" si="18"/>
        <v>0</v>
      </c>
      <c r="E119" s="290"/>
      <c r="F119" s="162">
        <f t="shared" si="19"/>
        <v>0</v>
      </c>
      <c r="G119" s="160">
        <f t="shared" si="27"/>
        <v>0</v>
      </c>
      <c r="H119" s="160">
        <f t="shared" si="27"/>
        <v>0</v>
      </c>
      <c r="I119" s="160">
        <f t="shared" si="27"/>
        <v>0</v>
      </c>
      <c r="J119" s="160">
        <f t="shared" si="27"/>
        <v>0</v>
      </c>
      <c r="K119" s="160">
        <f t="shared" si="27"/>
        <v>0</v>
      </c>
      <c r="L119" s="160">
        <f t="shared" si="27"/>
        <v>0</v>
      </c>
      <c r="M119" s="160">
        <f t="shared" si="27"/>
        <v>0</v>
      </c>
      <c r="N119" s="160">
        <f t="shared" si="27"/>
        <v>0</v>
      </c>
      <c r="O119" s="160">
        <f t="shared" si="27"/>
        <v>0</v>
      </c>
      <c r="P119" s="160">
        <f t="shared" si="27"/>
        <v>0</v>
      </c>
      <c r="Q119" s="160">
        <f t="shared" si="27"/>
        <v>0</v>
      </c>
      <c r="R119" s="160">
        <f t="shared" si="27"/>
        <v>0</v>
      </c>
      <c r="S119" s="160">
        <f t="shared" si="27"/>
        <v>0</v>
      </c>
      <c r="T119" s="160">
        <f t="shared" si="27"/>
        <v>0</v>
      </c>
      <c r="U119" s="160">
        <f t="shared" si="27"/>
        <v>0</v>
      </c>
      <c r="V119" s="160">
        <f t="shared" si="27"/>
        <v>0</v>
      </c>
      <c r="W119" s="160">
        <f t="shared" si="27"/>
        <v>0</v>
      </c>
      <c r="X119" s="160">
        <f t="shared" si="28"/>
        <v>0</v>
      </c>
      <c r="Y119" s="160">
        <f t="shared" si="28"/>
        <v>0</v>
      </c>
      <c r="Z119" s="160">
        <f t="shared" si="28"/>
        <v>0</v>
      </c>
      <c r="AA119" s="160">
        <f t="shared" si="28"/>
        <v>0</v>
      </c>
      <c r="AB119" s="160">
        <f t="shared" si="28"/>
        <v>0</v>
      </c>
      <c r="AC119" s="160">
        <f t="shared" si="28"/>
        <v>0</v>
      </c>
      <c r="AD119" s="160">
        <f t="shared" si="28"/>
        <v>0</v>
      </c>
      <c r="AE119" s="160">
        <f t="shared" si="28"/>
        <v>0</v>
      </c>
      <c r="AF119" s="160">
        <f t="shared" si="28"/>
        <v>0</v>
      </c>
      <c r="AG119" s="160">
        <f t="shared" si="28"/>
        <v>0</v>
      </c>
      <c r="AH119" s="160">
        <f t="shared" si="28"/>
        <v>0</v>
      </c>
      <c r="AI119" s="160">
        <f t="shared" si="28"/>
        <v>0</v>
      </c>
      <c r="AJ119" s="160">
        <f t="shared" si="28"/>
        <v>0</v>
      </c>
      <c r="AK119" s="160">
        <f t="shared" si="28"/>
        <v>0</v>
      </c>
      <c r="AL119" s="160">
        <f t="shared" si="28"/>
        <v>0</v>
      </c>
      <c r="AM119" s="160">
        <f t="shared" si="28"/>
        <v>0</v>
      </c>
      <c r="AN119" s="160">
        <f t="shared" si="28"/>
        <v>0</v>
      </c>
      <c r="AO119" s="160">
        <f t="shared" si="28"/>
        <v>0</v>
      </c>
      <c r="AP119" s="160">
        <f t="shared" si="28"/>
        <v>0</v>
      </c>
      <c r="AQ119" s="160">
        <f t="shared" si="28"/>
        <v>0</v>
      </c>
      <c r="AR119" s="160">
        <f t="shared" si="28"/>
        <v>0</v>
      </c>
      <c r="AS119" s="160">
        <f t="shared" si="23"/>
        <v>0</v>
      </c>
      <c r="AT119" s="160">
        <f t="shared" si="23"/>
        <v>0</v>
      </c>
      <c r="AU119" s="160">
        <f t="shared" si="23"/>
        <v>0</v>
      </c>
      <c r="AV119" s="160">
        <f t="shared" si="23"/>
        <v>0</v>
      </c>
      <c r="AW119" s="160">
        <f t="shared" si="23"/>
        <v>0</v>
      </c>
      <c r="AX119" s="160">
        <f t="shared" si="23"/>
        <v>0</v>
      </c>
      <c r="AY119" s="160">
        <f t="shared" si="23"/>
        <v>0</v>
      </c>
      <c r="AZ119" s="160">
        <f t="shared" si="23"/>
        <v>0</v>
      </c>
      <c r="BA119" s="161">
        <f t="shared" si="23"/>
        <v>0</v>
      </c>
    </row>
    <row r="120" spans="1:53" x14ac:dyDescent="0.2">
      <c r="A120" s="162">
        <f>'Projects List'!A119</f>
        <v>0</v>
      </c>
      <c r="B120" s="182">
        <f>_xlfn.IFNA(VLOOKUP($A120,'Projects List'!$A119:$J319,9,TRUE),0)</f>
        <v>0</v>
      </c>
      <c r="C120" s="182">
        <f>_xlfn.IFNA(VLOOKUP($A120,'Projects List'!$A119:$J319,10,TRUE),0)</f>
        <v>0</v>
      </c>
      <c r="D120" s="160">
        <f t="shared" si="18"/>
        <v>0</v>
      </c>
      <c r="E120" s="290"/>
      <c r="F120" s="162">
        <f t="shared" si="19"/>
        <v>0</v>
      </c>
      <c r="G120" s="160">
        <f t="shared" si="27"/>
        <v>0</v>
      </c>
      <c r="H120" s="160">
        <f t="shared" si="27"/>
        <v>0</v>
      </c>
      <c r="I120" s="160">
        <f t="shared" si="27"/>
        <v>0</v>
      </c>
      <c r="J120" s="160">
        <f t="shared" si="27"/>
        <v>0</v>
      </c>
      <c r="K120" s="160">
        <f t="shared" si="27"/>
        <v>0</v>
      </c>
      <c r="L120" s="160">
        <f t="shared" si="27"/>
        <v>0</v>
      </c>
      <c r="M120" s="160">
        <f t="shared" si="27"/>
        <v>0</v>
      </c>
      <c r="N120" s="160">
        <f t="shared" si="27"/>
        <v>0</v>
      </c>
      <c r="O120" s="160">
        <f t="shared" si="27"/>
        <v>0</v>
      </c>
      <c r="P120" s="160">
        <f t="shared" si="27"/>
        <v>0</v>
      </c>
      <c r="Q120" s="160">
        <f t="shared" si="27"/>
        <v>0</v>
      </c>
      <c r="R120" s="160">
        <f t="shared" si="27"/>
        <v>0</v>
      </c>
      <c r="S120" s="160">
        <f t="shared" si="27"/>
        <v>0</v>
      </c>
      <c r="T120" s="160">
        <f t="shared" si="27"/>
        <v>0</v>
      </c>
      <c r="U120" s="160">
        <f t="shared" si="27"/>
        <v>0</v>
      </c>
      <c r="V120" s="160">
        <f t="shared" si="27"/>
        <v>0</v>
      </c>
      <c r="W120" s="160">
        <f t="shared" si="27"/>
        <v>0</v>
      </c>
      <c r="X120" s="160">
        <f t="shared" si="28"/>
        <v>0</v>
      </c>
      <c r="Y120" s="160">
        <f t="shared" si="28"/>
        <v>0</v>
      </c>
      <c r="Z120" s="160">
        <f t="shared" si="28"/>
        <v>0</v>
      </c>
      <c r="AA120" s="160">
        <f t="shared" si="28"/>
        <v>0</v>
      </c>
      <c r="AB120" s="160">
        <f t="shared" si="28"/>
        <v>0</v>
      </c>
      <c r="AC120" s="160">
        <f t="shared" si="28"/>
        <v>0</v>
      </c>
      <c r="AD120" s="160">
        <f t="shared" si="28"/>
        <v>0</v>
      </c>
      <c r="AE120" s="160">
        <f t="shared" si="28"/>
        <v>0</v>
      </c>
      <c r="AF120" s="160">
        <f t="shared" si="28"/>
        <v>0</v>
      </c>
      <c r="AG120" s="160">
        <f t="shared" si="28"/>
        <v>0</v>
      </c>
      <c r="AH120" s="160">
        <f t="shared" si="28"/>
        <v>0</v>
      </c>
      <c r="AI120" s="160">
        <f t="shared" si="28"/>
        <v>0</v>
      </c>
      <c r="AJ120" s="160">
        <f t="shared" si="28"/>
        <v>0</v>
      </c>
      <c r="AK120" s="160">
        <f t="shared" si="28"/>
        <v>0</v>
      </c>
      <c r="AL120" s="160">
        <f t="shared" si="28"/>
        <v>0</v>
      </c>
      <c r="AM120" s="160">
        <f t="shared" si="28"/>
        <v>0</v>
      </c>
      <c r="AN120" s="160">
        <f t="shared" si="28"/>
        <v>0</v>
      </c>
      <c r="AO120" s="160">
        <f t="shared" si="28"/>
        <v>0</v>
      </c>
      <c r="AP120" s="160">
        <f t="shared" si="28"/>
        <v>0</v>
      </c>
      <c r="AQ120" s="160">
        <f t="shared" si="28"/>
        <v>0</v>
      </c>
      <c r="AR120" s="160">
        <f t="shared" si="28"/>
        <v>0</v>
      </c>
      <c r="AS120" s="160">
        <f t="shared" si="23"/>
        <v>0</v>
      </c>
      <c r="AT120" s="160">
        <f t="shared" si="23"/>
        <v>0</v>
      </c>
      <c r="AU120" s="160">
        <f t="shared" si="23"/>
        <v>0</v>
      </c>
      <c r="AV120" s="160">
        <f t="shared" si="23"/>
        <v>0</v>
      </c>
      <c r="AW120" s="160">
        <f t="shared" si="23"/>
        <v>0</v>
      </c>
      <c r="AX120" s="160">
        <f t="shared" si="23"/>
        <v>0</v>
      </c>
      <c r="AY120" s="160">
        <f t="shared" si="23"/>
        <v>0</v>
      </c>
      <c r="AZ120" s="160">
        <f t="shared" si="23"/>
        <v>0</v>
      </c>
      <c r="BA120" s="161">
        <f t="shared" si="23"/>
        <v>0</v>
      </c>
    </row>
    <row r="121" spans="1:53" x14ac:dyDescent="0.2">
      <c r="A121" s="162">
        <f>'Projects List'!A120</f>
        <v>0</v>
      </c>
      <c r="B121" s="182">
        <f>_xlfn.IFNA(VLOOKUP($A121,'Projects List'!$A120:$J320,9,TRUE),0)</f>
        <v>0</v>
      </c>
      <c r="C121" s="182">
        <f>_xlfn.IFNA(VLOOKUP($A121,'Projects List'!$A120:$J320,10,TRUE),0)</f>
        <v>0</v>
      </c>
      <c r="D121" s="160">
        <f t="shared" si="18"/>
        <v>0</v>
      </c>
      <c r="E121" s="290"/>
      <c r="F121" s="162">
        <f t="shared" si="19"/>
        <v>0</v>
      </c>
      <c r="G121" s="160">
        <f t="shared" si="27"/>
        <v>0</v>
      </c>
      <c r="H121" s="160">
        <f t="shared" si="27"/>
        <v>0</v>
      </c>
      <c r="I121" s="160">
        <f t="shared" si="27"/>
        <v>0</v>
      </c>
      <c r="J121" s="160">
        <f t="shared" si="27"/>
        <v>0</v>
      </c>
      <c r="K121" s="160">
        <f t="shared" si="27"/>
        <v>0</v>
      </c>
      <c r="L121" s="160">
        <f t="shared" si="27"/>
        <v>0</v>
      </c>
      <c r="M121" s="160">
        <f t="shared" si="27"/>
        <v>0</v>
      </c>
      <c r="N121" s="160">
        <f t="shared" si="27"/>
        <v>0</v>
      </c>
      <c r="O121" s="160">
        <f t="shared" si="27"/>
        <v>0</v>
      </c>
      <c r="P121" s="160">
        <f t="shared" si="27"/>
        <v>0</v>
      </c>
      <c r="Q121" s="160">
        <f t="shared" si="27"/>
        <v>0</v>
      </c>
      <c r="R121" s="160">
        <f t="shared" si="27"/>
        <v>0</v>
      </c>
      <c r="S121" s="160">
        <f t="shared" si="27"/>
        <v>0</v>
      </c>
      <c r="T121" s="160">
        <f t="shared" si="27"/>
        <v>0</v>
      </c>
      <c r="U121" s="160">
        <f t="shared" si="27"/>
        <v>0</v>
      </c>
      <c r="V121" s="160">
        <f t="shared" si="27"/>
        <v>0</v>
      </c>
      <c r="W121" s="160">
        <f t="shared" si="27"/>
        <v>0</v>
      </c>
      <c r="X121" s="160">
        <f t="shared" si="28"/>
        <v>0</v>
      </c>
      <c r="Y121" s="160">
        <f t="shared" si="28"/>
        <v>0</v>
      </c>
      <c r="Z121" s="160">
        <f t="shared" si="28"/>
        <v>0</v>
      </c>
      <c r="AA121" s="160">
        <f t="shared" si="28"/>
        <v>0</v>
      </c>
      <c r="AB121" s="160">
        <f t="shared" si="28"/>
        <v>0</v>
      </c>
      <c r="AC121" s="160">
        <f t="shared" si="28"/>
        <v>0</v>
      </c>
      <c r="AD121" s="160">
        <f t="shared" si="28"/>
        <v>0</v>
      </c>
      <c r="AE121" s="160">
        <f t="shared" si="28"/>
        <v>0</v>
      </c>
      <c r="AF121" s="160">
        <f t="shared" si="28"/>
        <v>0</v>
      </c>
      <c r="AG121" s="160">
        <f t="shared" si="28"/>
        <v>0</v>
      </c>
      <c r="AH121" s="160">
        <f t="shared" si="28"/>
        <v>0</v>
      </c>
      <c r="AI121" s="160">
        <f t="shared" si="28"/>
        <v>0</v>
      </c>
      <c r="AJ121" s="160">
        <f t="shared" si="28"/>
        <v>0</v>
      </c>
      <c r="AK121" s="160">
        <f t="shared" si="28"/>
        <v>0</v>
      </c>
      <c r="AL121" s="160">
        <f t="shared" si="28"/>
        <v>0</v>
      </c>
      <c r="AM121" s="160">
        <f t="shared" si="28"/>
        <v>0</v>
      </c>
      <c r="AN121" s="160">
        <f t="shared" si="28"/>
        <v>0</v>
      </c>
      <c r="AO121" s="160">
        <f t="shared" si="28"/>
        <v>0</v>
      </c>
      <c r="AP121" s="160">
        <f t="shared" si="28"/>
        <v>0</v>
      </c>
      <c r="AQ121" s="160">
        <f t="shared" si="28"/>
        <v>0</v>
      </c>
      <c r="AR121" s="160">
        <f t="shared" si="28"/>
        <v>0</v>
      </c>
      <c r="AS121" s="160">
        <f t="shared" si="23"/>
        <v>0</v>
      </c>
      <c r="AT121" s="160">
        <f t="shared" si="23"/>
        <v>0</v>
      </c>
      <c r="AU121" s="160">
        <f t="shared" si="23"/>
        <v>0</v>
      </c>
      <c r="AV121" s="160">
        <f t="shared" si="23"/>
        <v>0</v>
      </c>
      <c r="AW121" s="160">
        <f t="shared" si="23"/>
        <v>0</v>
      </c>
      <c r="AX121" s="160">
        <f t="shared" si="23"/>
        <v>0</v>
      </c>
      <c r="AY121" s="160">
        <f t="shared" si="23"/>
        <v>0</v>
      </c>
      <c r="AZ121" s="160">
        <f t="shared" si="23"/>
        <v>0</v>
      </c>
      <c r="BA121" s="161">
        <f t="shared" si="23"/>
        <v>0</v>
      </c>
    </row>
    <row r="122" spans="1:53" x14ac:dyDescent="0.2">
      <c r="A122" s="162">
        <f>'Projects List'!A121</f>
        <v>0</v>
      </c>
      <c r="B122" s="182">
        <f>_xlfn.IFNA(VLOOKUP($A122,'Projects List'!$A121:$J321,9,TRUE),0)</f>
        <v>0</v>
      </c>
      <c r="C122" s="182">
        <f>_xlfn.IFNA(VLOOKUP($A122,'Projects List'!$A121:$J321,10,TRUE),0)</f>
        <v>0</v>
      </c>
      <c r="D122" s="160">
        <f t="shared" si="18"/>
        <v>0</v>
      </c>
      <c r="E122" s="290"/>
      <c r="F122" s="162">
        <f t="shared" si="19"/>
        <v>0</v>
      </c>
      <c r="G122" s="160">
        <f t="shared" si="27"/>
        <v>0</v>
      </c>
      <c r="H122" s="160">
        <f t="shared" si="27"/>
        <v>0</v>
      </c>
      <c r="I122" s="160">
        <f t="shared" si="27"/>
        <v>0</v>
      </c>
      <c r="J122" s="160">
        <f t="shared" si="27"/>
        <v>0</v>
      </c>
      <c r="K122" s="160">
        <f t="shared" si="27"/>
        <v>0</v>
      </c>
      <c r="L122" s="160">
        <f t="shared" si="27"/>
        <v>0</v>
      </c>
      <c r="M122" s="160">
        <f t="shared" si="27"/>
        <v>0</v>
      </c>
      <c r="N122" s="160">
        <f t="shared" si="27"/>
        <v>0</v>
      </c>
      <c r="O122" s="160">
        <f t="shared" si="27"/>
        <v>0</v>
      </c>
      <c r="P122" s="160">
        <f t="shared" si="27"/>
        <v>0</v>
      </c>
      <c r="Q122" s="160">
        <f t="shared" si="27"/>
        <v>0</v>
      </c>
      <c r="R122" s="160">
        <f t="shared" si="27"/>
        <v>0</v>
      </c>
      <c r="S122" s="160">
        <f t="shared" si="27"/>
        <v>0</v>
      </c>
      <c r="T122" s="160">
        <f t="shared" si="27"/>
        <v>0</v>
      </c>
      <c r="U122" s="160">
        <f t="shared" si="27"/>
        <v>0</v>
      </c>
      <c r="V122" s="160">
        <f t="shared" si="27"/>
        <v>0</v>
      </c>
      <c r="W122" s="160">
        <f t="shared" si="27"/>
        <v>0</v>
      </c>
      <c r="X122" s="160">
        <f t="shared" si="28"/>
        <v>0</v>
      </c>
      <c r="Y122" s="160">
        <f t="shared" si="28"/>
        <v>0</v>
      </c>
      <c r="Z122" s="160">
        <f t="shared" si="28"/>
        <v>0</v>
      </c>
      <c r="AA122" s="160">
        <f t="shared" si="28"/>
        <v>0</v>
      </c>
      <c r="AB122" s="160">
        <f t="shared" si="28"/>
        <v>0</v>
      </c>
      <c r="AC122" s="160">
        <f t="shared" si="28"/>
        <v>0</v>
      </c>
      <c r="AD122" s="160">
        <f t="shared" si="28"/>
        <v>0</v>
      </c>
      <c r="AE122" s="160">
        <f t="shared" si="28"/>
        <v>0</v>
      </c>
      <c r="AF122" s="160">
        <f t="shared" si="28"/>
        <v>0</v>
      </c>
      <c r="AG122" s="160">
        <f t="shared" si="28"/>
        <v>0</v>
      </c>
      <c r="AH122" s="160">
        <f t="shared" si="28"/>
        <v>0</v>
      </c>
      <c r="AI122" s="160">
        <f t="shared" si="28"/>
        <v>0</v>
      </c>
      <c r="AJ122" s="160">
        <f t="shared" si="28"/>
        <v>0</v>
      </c>
      <c r="AK122" s="160">
        <f t="shared" si="28"/>
        <v>0</v>
      </c>
      <c r="AL122" s="160">
        <f t="shared" si="28"/>
        <v>0</v>
      </c>
      <c r="AM122" s="160">
        <f t="shared" si="28"/>
        <v>0</v>
      </c>
      <c r="AN122" s="160">
        <f t="shared" si="28"/>
        <v>0</v>
      </c>
      <c r="AO122" s="160">
        <f t="shared" si="28"/>
        <v>0</v>
      </c>
      <c r="AP122" s="160">
        <f t="shared" si="28"/>
        <v>0</v>
      </c>
      <c r="AQ122" s="160">
        <f t="shared" si="28"/>
        <v>0</v>
      </c>
      <c r="AR122" s="160">
        <f t="shared" si="28"/>
        <v>0</v>
      </c>
      <c r="AS122" s="160">
        <f t="shared" si="23"/>
        <v>0</v>
      </c>
      <c r="AT122" s="160">
        <f t="shared" si="23"/>
        <v>0</v>
      </c>
      <c r="AU122" s="160">
        <f t="shared" si="23"/>
        <v>0</v>
      </c>
      <c r="AV122" s="160">
        <f t="shared" si="23"/>
        <v>0</v>
      </c>
      <c r="AW122" s="160">
        <f t="shared" si="23"/>
        <v>0</v>
      </c>
      <c r="AX122" s="160">
        <f t="shared" si="23"/>
        <v>0</v>
      </c>
      <c r="AY122" s="160">
        <f t="shared" si="23"/>
        <v>0</v>
      </c>
      <c r="AZ122" s="160">
        <f t="shared" si="23"/>
        <v>0</v>
      </c>
      <c r="BA122" s="161">
        <f t="shared" si="23"/>
        <v>0</v>
      </c>
    </row>
    <row r="123" spans="1:53" x14ac:dyDescent="0.2">
      <c r="A123" s="162">
        <f>'Projects List'!A122</f>
        <v>0</v>
      </c>
      <c r="B123" s="182">
        <f>_xlfn.IFNA(VLOOKUP($A123,'Projects List'!$A122:$J322,9,TRUE),0)</f>
        <v>0</v>
      </c>
      <c r="C123" s="182">
        <f>_xlfn.IFNA(VLOOKUP($A123,'Projects List'!$A122:$J322,10,TRUE),0)</f>
        <v>0</v>
      </c>
      <c r="D123" s="160">
        <f t="shared" si="18"/>
        <v>0</v>
      </c>
      <c r="E123" s="290"/>
      <c r="F123" s="162">
        <f t="shared" si="19"/>
        <v>0</v>
      </c>
      <c r="G123" s="160">
        <f t="shared" si="27"/>
        <v>0</v>
      </c>
      <c r="H123" s="160">
        <f t="shared" si="27"/>
        <v>0</v>
      </c>
      <c r="I123" s="160">
        <f t="shared" si="27"/>
        <v>0</v>
      </c>
      <c r="J123" s="160">
        <f t="shared" si="27"/>
        <v>0</v>
      </c>
      <c r="K123" s="160">
        <f t="shared" si="27"/>
        <v>0</v>
      </c>
      <c r="L123" s="160">
        <f t="shared" si="27"/>
        <v>0</v>
      </c>
      <c r="M123" s="160">
        <f t="shared" si="27"/>
        <v>0</v>
      </c>
      <c r="N123" s="160">
        <f t="shared" si="27"/>
        <v>0</v>
      </c>
      <c r="O123" s="160">
        <f t="shared" si="27"/>
        <v>0</v>
      </c>
      <c r="P123" s="160">
        <f t="shared" si="27"/>
        <v>0</v>
      </c>
      <c r="Q123" s="160">
        <f t="shared" si="27"/>
        <v>0</v>
      </c>
      <c r="R123" s="160">
        <f t="shared" si="27"/>
        <v>0</v>
      </c>
      <c r="S123" s="160">
        <f t="shared" si="27"/>
        <v>0</v>
      </c>
      <c r="T123" s="160">
        <f t="shared" si="27"/>
        <v>0</v>
      </c>
      <c r="U123" s="160">
        <f t="shared" si="27"/>
        <v>0</v>
      </c>
      <c r="V123" s="160">
        <f t="shared" si="27"/>
        <v>0</v>
      </c>
      <c r="W123" s="160">
        <f t="shared" si="27"/>
        <v>0</v>
      </c>
      <c r="X123" s="160">
        <f t="shared" si="28"/>
        <v>0</v>
      </c>
      <c r="Y123" s="160">
        <f t="shared" si="28"/>
        <v>0</v>
      </c>
      <c r="Z123" s="160">
        <f t="shared" si="28"/>
        <v>0</v>
      </c>
      <c r="AA123" s="160">
        <f t="shared" si="28"/>
        <v>0</v>
      </c>
      <c r="AB123" s="160">
        <f t="shared" si="28"/>
        <v>0</v>
      </c>
      <c r="AC123" s="160">
        <f t="shared" si="28"/>
        <v>0</v>
      </c>
      <c r="AD123" s="160">
        <f t="shared" si="28"/>
        <v>0</v>
      </c>
      <c r="AE123" s="160">
        <f t="shared" si="28"/>
        <v>0</v>
      </c>
      <c r="AF123" s="160">
        <f t="shared" si="28"/>
        <v>0</v>
      </c>
      <c r="AG123" s="160">
        <f t="shared" si="28"/>
        <v>0</v>
      </c>
      <c r="AH123" s="160">
        <f t="shared" si="28"/>
        <v>0</v>
      </c>
      <c r="AI123" s="160">
        <f t="shared" si="28"/>
        <v>0</v>
      </c>
      <c r="AJ123" s="160">
        <f t="shared" si="28"/>
        <v>0</v>
      </c>
      <c r="AK123" s="160">
        <f t="shared" si="28"/>
        <v>0</v>
      </c>
      <c r="AL123" s="160">
        <f t="shared" si="28"/>
        <v>0</v>
      </c>
      <c r="AM123" s="160">
        <f t="shared" si="28"/>
        <v>0</v>
      </c>
      <c r="AN123" s="160">
        <f t="shared" si="28"/>
        <v>0</v>
      </c>
      <c r="AO123" s="160">
        <f t="shared" si="28"/>
        <v>0</v>
      </c>
      <c r="AP123" s="160">
        <f t="shared" si="28"/>
        <v>0</v>
      </c>
      <c r="AQ123" s="160">
        <f t="shared" si="28"/>
        <v>0</v>
      </c>
      <c r="AR123" s="160">
        <f t="shared" si="28"/>
        <v>0</v>
      </c>
      <c r="AS123" s="160">
        <f t="shared" si="23"/>
        <v>0</v>
      </c>
      <c r="AT123" s="160">
        <f t="shared" si="23"/>
        <v>0</v>
      </c>
      <c r="AU123" s="160">
        <f t="shared" si="23"/>
        <v>0</v>
      </c>
      <c r="AV123" s="160">
        <f t="shared" si="23"/>
        <v>0</v>
      </c>
      <c r="AW123" s="160">
        <f t="shared" si="23"/>
        <v>0</v>
      </c>
      <c r="AX123" s="160">
        <f t="shared" si="23"/>
        <v>0</v>
      </c>
      <c r="AY123" s="160">
        <f t="shared" si="23"/>
        <v>0</v>
      </c>
      <c r="AZ123" s="160">
        <f t="shared" si="23"/>
        <v>0</v>
      </c>
      <c r="BA123" s="161">
        <f t="shared" si="23"/>
        <v>0</v>
      </c>
    </row>
    <row r="124" spans="1:53" x14ac:dyDescent="0.2">
      <c r="A124" s="162">
        <f>'Projects List'!A123</f>
        <v>0</v>
      </c>
      <c r="B124" s="182">
        <f>_xlfn.IFNA(VLOOKUP($A124,'Projects List'!$A123:$J323,9,TRUE),0)</f>
        <v>0</v>
      </c>
      <c r="C124" s="182">
        <f>_xlfn.IFNA(VLOOKUP($A124,'Projects List'!$A123:$J323,10,TRUE),0)</f>
        <v>0</v>
      </c>
      <c r="D124" s="160">
        <f t="shared" si="18"/>
        <v>0</v>
      </c>
      <c r="E124" s="290"/>
      <c r="F124" s="162">
        <f t="shared" si="19"/>
        <v>0</v>
      </c>
      <c r="G124" s="160">
        <f t="shared" si="27"/>
        <v>0</v>
      </c>
      <c r="H124" s="160">
        <f t="shared" si="27"/>
        <v>0</v>
      </c>
      <c r="I124" s="160">
        <f t="shared" si="27"/>
        <v>0</v>
      </c>
      <c r="J124" s="160">
        <f t="shared" si="27"/>
        <v>0</v>
      </c>
      <c r="K124" s="160">
        <f t="shared" si="27"/>
        <v>0</v>
      </c>
      <c r="L124" s="160">
        <f t="shared" si="27"/>
        <v>0</v>
      </c>
      <c r="M124" s="160">
        <f t="shared" si="27"/>
        <v>0</v>
      </c>
      <c r="N124" s="160">
        <f t="shared" si="27"/>
        <v>0</v>
      </c>
      <c r="O124" s="160">
        <f t="shared" si="27"/>
        <v>0</v>
      </c>
      <c r="P124" s="160">
        <f t="shared" si="27"/>
        <v>0</v>
      </c>
      <c r="Q124" s="160">
        <f t="shared" si="27"/>
        <v>0</v>
      </c>
      <c r="R124" s="160">
        <f t="shared" si="27"/>
        <v>0</v>
      </c>
      <c r="S124" s="160">
        <f t="shared" si="27"/>
        <v>0</v>
      </c>
      <c r="T124" s="160">
        <f t="shared" si="27"/>
        <v>0</v>
      </c>
      <c r="U124" s="160">
        <f t="shared" si="27"/>
        <v>0</v>
      </c>
      <c r="V124" s="160">
        <f t="shared" si="27"/>
        <v>0</v>
      </c>
      <c r="W124" s="160">
        <f t="shared" si="27"/>
        <v>0</v>
      </c>
      <c r="X124" s="160">
        <f t="shared" si="28"/>
        <v>0</v>
      </c>
      <c r="Y124" s="160">
        <f t="shared" si="28"/>
        <v>0</v>
      </c>
      <c r="Z124" s="160">
        <f t="shared" si="28"/>
        <v>0</v>
      </c>
      <c r="AA124" s="160">
        <f t="shared" si="28"/>
        <v>0</v>
      </c>
      <c r="AB124" s="160">
        <f t="shared" si="28"/>
        <v>0</v>
      </c>
      <c r="AC124" s="160">
        <f t="shared" si="28"/>
        <v>0</v>
      </c>
      <c r="AD124" s="160">
        <f t="shared" si="28"/>
        <v>0</v>
      </c>
      <c r="AE124" s="160">
        <f t="shared" si="28"/>
        <v>0</v>
      </c>
      <c r="AF124" s="160">
        <f t="shared" si="28"/>
        <v>0</v>
      </c>
      <c r="AG124" s="160">
        <f t="shared" si="28"/>
        <v>0</v>
      </c>
      <c r="AH124" s="160">
        <f t="shared" si="28"/>
        <v>0</v>
      </c>
      <c r="AI124" s="160">
        <f t="shared" si="28"/>
        <v>0</v>
      </c>
      <c r="AJ124" s="160">
        <f t="shared" si="28"/>
        <v>0</v>
      </c>
      <c r="AK124" s="160">
        <f t="shared" si="28"/>
        <v>0</v>
      </c>
      <c r="AL124" s="160">
        <f t="shared" si="28"/>
        <v>0</v>
      </c>
      <c r="AM124" s="160">
        <f t="shared" si="28"/>
        <v>0</v>
      </c>
      <c r="AN124" s="160">
        <f t="shared" si="28"/>
        <v>0</v>
      </c>
      <c r="AO124" s="160">
        <f t="shared" si="28"/>
        <v>0</v>
      </c>
      <c r="AP124" s="160">
        <f t="shared" si="28"/>
        <v>0</v>
      </c>
      <c r="AQ124" s="160">
        <f t="shared" si="28"/>
        <v>0</v>
      </c>
      <c r="AR124" s="160">
        <f t="shared" si="28"/>
        <v>0</v>
      </c>
      <c r="AS124" s="160">
        <f t="shared" si="23"/>
        <v>0</v>
      </c>
      <c r="AT124" s="160">
        <f t="shared" si="23"/>
        <v>0</v>
      </c>
      <c r="AU124" s="160">
        <f t="shared" si="23"/>
        <v>0</v>
      </c>
      <c r="AV124" s="160">
        <f t="shared" si="23"/>
        <v>0</v>
      </c>
      <c r="AW124" s="160">
        <f t="shared" si="23"/>
        <v>0</v>
      </c>
      <c r="AX124" s="160">
        <f t="shared" si="23"/>
        <v>0</v>
      </c>
      <c r="AY124" s="160">
        <f t="shared" si="23"/>
        <v>0</v>
      </c>
      <c r="AZ124" s="160">
        <f t="shared" si="23"/>
        <v>0</v>
      </c>
      <c r="BA124" s="161">
        <f t="shared" si="23"/>
        <v>0</v>
      </c>
    </row>
    <row r="125" spans="1:53" x14ac:dyDescent="0.2">
      <c r="A125" s="162">
        <f>'Projects List'!A124</f>
        <v>0</v>
      </c>
      <c r="B125" s="182">
        <f>_xlfn.IFNA(VLOOKUP($A125,'Projects List'!$A124:$J324,9,TRUE),0)</f>
        <v>0</v>
      </c>
      <c r="C125" s="182">
        <f>_xlfn.IFNA(VLOOKUP($A125,'Projects List'!$A124:$J324,10,TRUE),0)</f>
        <v>0</v>
      </c>
      <c r="D125" s="160">
        <f t="shared" si="18"/>
        <v>0</v>
      </c>
      <c r="E125" s="290"/>
      <c r="F125" s="162">
        <f t="shared" si="19"/>
        <v>0</v>
      </c>
      <c r="G125" s="160">
        <f t="shared" si="27"/>
        <v>0</v>
      </c>
      <c r="H125" s="160">
        <f t="shared" si="27"/>
        <v>0</v>
      </c>
      <c r="I125" s="160">
        <f t="shared" si="27"/>
        <v>0</v>
      </c>
      <c r="J125" s="160">
        <f t="shared" si="27"/>
        <v>0</v>
      </c>
      <c r="K125" s="160">
        <f t="shared" si="27"/>
        <v>0</v>
      </c>
      <c r="L125" s="160">
        <f t="shared" si="27"/>
        <v>0</v>
      </c>
      <c r="M125" s="160">
        <f t="shared" si="27"/>
        <v>0</v>
      </c>
      <c r="N125" s="160">
        <f t="shared" si="27"/>
        <v>0</v>
      </c>
      <c r="O125" s="160">
        <f t="shared" si="27"/>
        <v>0</v>
      </c>
      <c r="P125" s="160">
        <f t="shared" si="27"/>
        <v>0</v>
      </c>
      <c r="Q125" s="160">
        <f t="shared" si="27"/>
        <v>0</v>
      </c>
      <c r="R125" s="160">
        <f t="shared" si="27"/>
        <v>0</v>
      </c>
      <c r="S125" s="160">
        <f t="shared" si="27"/>
        <v>0</v>
      </c>
      <c r="T125" s="160">
        <f t="shared" si="27"/>
        <v>0</v>
      </c>
      <c r="U125" s="160">
        <f t="shared" si="27"/>
        <v>0</v>
      </c>
      <c r="V125" s="160">
        <f t="shared" si="27"/>
        <v>0</v>
      </c>
      <c r="W125" s="160">
        <f t="shared" si="27"/>
        <v>0</v>
      </c>
      <c r="X125" s="160">
        <f t="shared" si="28"/>
        <v>0</v>
      </c>
      <c r="Y125" s="160">
        <f t="shared" si="28"/>
        <v>0</v>
      </c>
      <c r="Z125" s="160">
        <f t="shared" si="28"/>
        <v>0</v>
      </c>
      <c r="AA125" s="160">
        <f t="shared" si="28"/>
        <v>0</v>
      </c>
      <c r="AB125" s="160">
        <f t="shared" si="28"/>
        <v>0</v>
      </c>
      <c r="AC125" s="160">
        <f t="shared" si="28"/>
        <v>0</v>
      </c>
      <c r="AD125" s="160">
        <f t="shared" si="28"/>
        <v>0</v>
      </c>
      <c r="AE125" s="160">
        <f t="shared" si="28"/>
        <v>0</v>
      </c>
      <c r="AF125" s="160">
        <f t="shared" si="28"/>
        <v>0</v>
      </c>
      <c r="AG125" s="160">
        <f t="shared" si="28"/>
        <v>0</v>
      </c>
      <c r="AH125" s="160">
        <f t="shared" si="28"/>
        <v>0</v>
      </c>
      <c r="AI125" s="160">
        <f t="shared" si="28"/>
        <v>0</v>
      </c>
      <c r="AJ125" s="160">
        <f t="shared" si="28"/>
        <v>0</v>
      </c>
      <c r="AK125" s="160">
        <f t="shared" si="28"/>
        <v>0</v>
      </c>
      <c r="AL125" s="160">
        <f t="shared" si="28"/>
        <v>0</v>
      </c>
      <c r="AM125" s="160">
        <f t="shared" si="28"/>
        <v>0</v>
      </c>
      <c r="AN125" s="160">
        <f t="shared" si="28"/>
        <v>0</v>
      </c>
      <c r="AO125" s="160">
        <f t="shared" si="28"/>
        <v>0</v>
      </c>
      <c r="AP125" s="160">
        <f t="shared" si="28"/>
        <v>0</v>
      </c>
      <c r="AQ125" s="160">
        <f t="shared" si="28"/>
        <v>0</v>
      </c>
      <c r="AR125" s="160">
        <f t="shared" si="28"/>
        <v>0</v>
      </c>
      <c r="AS125" s="160">
        <f t="shared" si="23"/>
        <v>0</v>
      </c>
      <c r="AT125" s="160">
        <f t="shared" si="23"/>
        <v>0</v>
      </c>
      <c r="AU125" s="160">
        <f t="shared" si="23"/>
        <v>0</v>
      </c>
      <c r="AV125" s="160">
        <f t="shared" si="23"/>
        <v>0</v>
      </c>
      <c r="AW125" s="160">
        <f t="shared" si="23"/>
        <v>0</v>
      </c>
      <c r="AX125" s="160">
        <f t="shared" si="23"/>
        <v>0</v>
      </c>
      <c r="AY125" s="160">
        <f t="shared" si="23"/>
        <v>0</v>
      </c>
      <c r="AZ125" s="160">
        <f t="shared" si="23"/>
        <v>0</v>
      </c>
      <c r="BA125" s="161">
        <f t="shared" si="23"/>
        <v>0</v>
      </c>
    </row>
    <row r="126" spans="1:53" x14ac:dyDescent="0.2">
      <c r="A126" s="162">
        <f>'Projects List'!A125</f>
        <v>0</v>
      </c>
      <c r="B126" s="182">
        <f>_xlfn.IFNA(VLOOKUP($A126,'Projects List'!$A125:$J325,9,TRUE),0)</f>
        <v>0</v>
      </c>
      <c r="C126" s="182">
        <f>_xlfn.IFNA(VLOOKUP($A126,'Projects List'!$A125:$J325,10,TRUE),0)</f>
        <v>0</v>
      </c>
      <c r="D126" s="160">
        <f t="shared" si="18"/>
        <v>0</v>
      </c>
      <c r="E126" s="290"/>
      <c r="F126" s="162">
        <f t="shared" si="19"/>
        <v>0</v>
      </c>
      <c r="G126" s="160">
        <f t="shared" si="27"/>
        <v>0</v>
      </c>
      <c r="H126" s="160">
        <f t="shared" si="27"/>
        <v>0</v>
      </c>
      <c r="I126" s="160">
        <f t="shared" si="27"/>
        <v>0</v>
      </c>
      <c r="J126" s="160">
        <f t="shared" si="27"/>
        <v>0</v>
      </c>
      <c r="K126" s="160">
        <f t="shared" si="27"/>
        <v>0</v>
      </c>
      <c r="L126" s="160">
        <f t="shared" si="27"/>
        <v>0</v>
      </c>
      <c r="M126" s="160">
        <f t="shared" si="27"/>
        <v>0</v>
      </c>
      <c r="N126" s="160">
        <f t="shared" si="27"/>
        <v>0</v>
      </c>
      <c r="O126" s="160">
        <f t="shared" si="27"/>
        <v>0</v>
      </c>
      <c r="P126" s="160">
        <f t="shared" si="27"/>
        <v>0</v>
      </c>
      <c r="Q126" s="160">
        <f t="shared" si="27"/>
        <v>0</v>
      </c>
      <c r="R126" s="160">
        <f t="shared" si="27"/>
        <v>0</v>
      </c>
      <c r="S126" s="160">
        <f t="shared" si="27"/>
        <v>0</v>
      </c>
      <c r="T126" s="160">
        <f t="shared" si="27"/>
        <v>0</v>
      </c>
      <c r="U126" s="160">
        <f t="shared" si="27"/>
        <v>0</v>
      </c>
      <c r="V126" s="160">
        <f t="shared" si="27"/>
        <v>0</v>
      </c>
      <c r="W126" s="160">
        <f t="shared" si="27"/>
        <v>0</v>
      </c>
      <c r="X126" s="160">
        <f t="shared" si="28"/>
        <v>0</v>
      </c>
      <c r="Y126" s="160">
        <f t="shared" si="28"/>
        <v>0</v>
      </c>
      <c r="Z126" s="160">
        <f t="shared" si="28"/>
        <v>0</v>
      </c>
      <c r="AA126" s="160">
        <f t="shared" si="28"/>
        <v>0</v>
      </c>
      <c r="AB126" s="160">
        <f t="shared" si="28"/>
        <v>0</v>
      </c>
      <c r="AC126" s="160">
        <f t="shared" si="28"/>
        <v>0</v>
      </c>
      <c r="AD126" s="160">
        <f t="shared" si="28"/>
        <v>0</v>
      </c>
      <c r="AE126" s="160">
        <f t="shared" si="28"/>
        <v>0</v>
      </c>
      <c r="AF126" s="160">
        <f t="shared" si="28"/>
        <v>0</v>
      </c>
      <c r="AG126" s="160">
        <f t="shared" si="28"/>
        <v>0</v>
      </c>
      <c r="AH126" s="160">
        <f t="shared" si="28"/>
        <v>0</v>
      </c>
      <c r="AI126" s="160">
        <f t="shared" si="28"/>
        <v>0</v>
      </c>
      <c r="AJ126" s="160">
        <f t="shared" si="28"/>
        <v>0</v>
      </c>
      <c r="AK126" s="160">
        <f t="shared" si="28"/>
        <v>0</v>
      </c>
      <c r="AL126" s="160">
        <f t="shared" si="28"/>
        <v>0</v>
      </c>
      <c r="AM126" s="160">
        <f t="shared" si="28"/>
        <v>0</v>
      </c>
      <c r="AN126" s="160">
        <f t="shared" si="28"/>
        <v>0</v>
      </c>
      <c r="AO126" s="160">
        <f t="shared" si="28"/>
        <v>0</v>
      </c>
      <c r="AP126" s="160">
        <f t="shared" si="28"/>
        <v>0</v>
      </c>
      <c r="AQ126" s="160">
        <f t="shared" si="28"/>
        <v>0</v>
      </c>
      <c r="AR126" s="160">
        <f t="shared" si="28"/>
        <v>0</v>
      </c>
      <c r="AS126" s="160">
        <f t="shared" si="23"/>
        <v>0</v>
      </c>
      <c r="AT126" s="160">
        <f t="shared" si="23"/>
        <v>0</v>
      </c>
      <c r="AU126" s="160">
        <f t="shared" si="23"/>
        <v>0</v>
      </c>
      <c r="AV126" s="160">
        <f t="shared" si="23"/>
        <v>0</v>
      </c>
      <c r="AW126" s="160">
        <f t="shared" si="23"/>
        <v>0</v>
      </c>
      <c r="AX126" s="160">
        <f t="shared" si="23"/>
        <v>0</v>
      </c>
      <c r="AY126" s="160">
        <f t="shared" si="23"/>
        <v>0</v>
      </c>
      <c r="AZ126" s="160">
        <f t="shared" si="23"/>
        <v>0</v>
      </c>
      <c r="BA126" s="161">
        <f t="shared" si="23"/>
        <v>0</v>
      </c>
    </row>
    <row r="127" spans="1:53" x14ac:dyDescent="0.2">
      <c r="A127" s="162">
        <f>'Projects List'!A126</f>
        <v>0</v>
      </c>
      <c r="B127" s="182">
        <f>_xlfn.IFNA(VLOOKUP($A127,'Projects List'!$A126:$J326,9,TRUE),0)</f>
        <v>0</v>
      </c>
      <c r="C127" s="182">
        <f>_xlfn.IFNA(VLOOKUP($A127,'Projects List'!$A126:$J326,10,TRUE),0)</f>
        <v>0</v>
      </c>
      <c r="D127" s="160">
        <f t="shared" si="18"/>
        <v>0</v>
      </c>
      <c r="E127" s="290"/>
      <c r="F127" s="162">
        <f t="shared" si="19"/>
        <v>0</v>
      </c>
      <c r="G127" s="160">
        <f t="shared" ref="G127:W142" si="29">IF(OR($B127=0,$C127=0),0,IF(AND(DATE(YEAR($B127),MONTH($B127),1)&lt;=DATE(YEAR(G$1),MONTH(G$1),1),DATE(YEAR(EDATE($C127,1)),MONTH(EDATE($C127,1)),1)-1&gt;=DATE(YEAR(EDATE(G$1,1)),MONTH(EDATE(G$1,1)),1)-1),1,0))</f>
        <v>0</v>
      </c>
      <c r="H127" s="160">
        <f t="shared" si="29"/>
        <v>0</v>
      </c>
      <c r="I127" s="160">
        <f t="shared" si="29"/>
        <v>0</v>
      </c>
      <c r="J127" s="160">
        <f t="shared" si="29"/>
        <v>0</v>
      </c>
      <c r="K127" s="160">
        <f t="shared" si="29"/>
        <v>0</v>
      </c>
      <c r="L127" s="160">
        <f t="shared" si="29"/>
        <v>0</v>
      </c>
      <c r="M127" s="160">
        <f t="shared" si="29"/>
        <v>0</v>
      </c>
      <c r="N127" s="160">
        <f t="shared" si="29"/>
        <v>0</v>
      </c>
      <c r="O127" s="160">
        <f t="shared" si="29"/>
        <v>0</v>
      </c>
      <c r="P127" s="160">
        <f t="shared" si="29"/>
        <v>0</v>
      </c>
      <c r="Q127" s="160">
        <f t="shared" si="29"/>
        <v>0</v>
      </c>
      <c r="R127" s="160">
        <f t="shared" si="29"/>
        <v>0</v>
      </c>
      <c r="S127" s="160">
        <f t="shared" si="29"/>
        <v>0</v>
      </c>
      <c r="T127" s="160">
        <f t="shared" si="29"/>
        <v>0</v>
      </c>
      <c r="U127" s="160">
        <f t="shared" si="29"/>
        <v>0</v>
      </c>
      <c r="V127" s="160">
        <f t="shared" si="29"/>
        <v>0</v>
      </c>
      <c r="W127" s="160">
        <f t="shared" si="29"/>
        <v>0</v>
      </c>
      <c r="X127" s="160">
        <f t="shared" si="28"/>
        <v>0</v>
      </c>
      <c r="Y127" s="160">
        <f t="shared" si="28"/>
        <v>0</v>
      </c>
      <c r="Z127" s="160">
        <f t="shared" si="28"/>
        <v>0</v>
      </c>
      <c r="AA127" s="160">
        <f t="shared" si="28"/>
        <v>0</v>
      </c>
      <c r="AB127" s="160">
        <f t="shared" si="28"/>
        <v>0</v>
      </c>
      <c r="AC127" s="160">
        <f t="shared" si="28"/>
        <v>0</v>
      </c>
      <c r="AD127" s="160">
        <f t="shared" si="28"/>
        <v>0</v>
      </c>
      <c r="AE127" s="160">
        <f t="shared" si="28"/>
        <v>0</v>
      </c>
      <c r="AF127" s="160">
        <f t="shared" si="28"/>
        <v>0</v>
      </c>
      <c r="AG127" s="160">
        <f t="shared" ref="X127:AR139" si="30">IF(OR($B127=0,$C127=0),0,IF(AND(DATE(YEAR($B127),MONTH($B127),1)&lt;=DATE(YEAR(AG$1),MONTH(AG$1),1),DATE(YEAR(EDATE($C127,1)),MONTH(EDATE($C127,1)),1)-1&gt;=DATE(YEAR(EDATE(AG$1,1)),MONTH(EDATE(AG$1,1)),1)-1),1,0))</f>
        <v>0</v>
      </c>
      <c r="AH127" s="160">
        <f t="shared" si="30"/>
        <v>0</v>
      </c>
      <c r="AI127" s="160">
        <f t="shared" si="30"/>
        <v>0</v>
      </c>
      <c r="AJ127" s="160">
        <f t="shared" si="30"/>
        <v>0</v>
      </c>
      <c r="AK127" s="160">
        <f t="shared" si="30"/>
        <v>0</v>
      </c>
      <c r="AL127" s="160">
        <f t="shared" si="30"/>
        <v>0</v>
      </c>
      <c r="AM127" s="160">
        <f t="shared" si="30"/>
        <v>0</v>
      </c>
      <c r="AN127" s="160">
        <f t="shared" si="30"/>
        <v>0</v>
      </c>
      <c r="AO127" s="160">
        <f t="shared" si="30"/>
        <v>0</v>
      </c>
      <c r="AP127" s="160">
        <f t="shared" si="30"/>
        <v>0</v>
      </c>
      <c r="AQ127" s="160">
        <f t="shared" si="30"/>
        <v>0</v>
      </c>
      <c r="AR127" s="160">
        <f t="shared" si="30"/>
        <v>0</v>
      </c>
      <c r="AS127" s="160">
        <f t="shared" si="23"/>
        <v>0</v>
      </c>
      <c r="AT127" s="160">
        <f t="shared" si="23"/>
        <v>0</v>
      </c>
      <c r="AU127" s="160">
        <f t="shared" si="23"/>
        <v>0</v>
      </c>
      <c r="AV127" s="160">
        <f t="shared" si="23"/>
        <v>0</v>
      </c>
      <c r="AW127" s="160">
        <f t="shared" si="23"/>
        <v>0</v>
      </c>
      <c r="AX127" s="160">
        <f t="shared" si="23"/>
        <v>0</v>
      </c>
      <c r="AY127" s="160">
        <f t="shared" si="23"/>
        <v>0</v>
      </c>
      <c r="AZ127" s="160">
        <f t="shared" si="23"/>
        <v>0</v>
      </c>
      <c r="BA127" s="161">
        <f t="shared" si="23"/>
        <v>0</v>
      </c>
    </row>
    <row r="128" spans="1:53" x14ac:dyDescent="0.2">
      <c r="A128" s="162">
        <f>'Projects List'!A127</f>
        <v>0</v>
      </c>
      <c r="B128" s="182">
        <f>_xlfn.IFNA(VLOOKUP($A128,'Projects List'!$A127:$J327,9,TRUE),0)</f>
        <v>0</v>
      </c>
      <c r="C128" s="182">
        <f>_xlfn.IFNA(VLOOKUP($A128,'Projects List'!$A127:$J327,10,TRUE),0)</f>
        <v>0</v>
      </c>
      <c r="D128" s="160">
        <f t="shared" si="18"/>
        <v>0</v>
      </c>
      <c r="E128" s="290"/>
      <c r="F128" s="162">
        <f t="shared" si="19"/>
        <v>0</v>
      </c>
      <c r="G128" s="160">
        <f t="shared" si="29"/>
        <v>0</v>
      </c>
      <c r="H128" s="160">
        <f t="shared" si="29"/>
        <v>0</v>
      </c>
      <c r="I128" s="160">
        <f t="shared" si="29"/>
        <v>0</v>
      </c>
      <c r="J128" s="160">
        <f t="shared" si="29"/>
        <v>0</v>
      </c>
      <c r="K128" s="160">
        <f t="shared" si="29"/>
        <v>0</v>
      </c>
      <c r="L128" s="160">
        <f t="shared" si="29"/>
        <v>0</v>
      </c>
      <c r="M128" s="160">
        <f t="shared" si="29"/>
        <v>0</v>
      </c>
      <c r="N128" s="160">
        <f t="shared" si="29"/>
        <v>0</v>
      </c>
      <c r="O128" s="160">
        <f t="shared" si="29"/>
        <v>0</v>
      </c>
      <c r="P128" s="160">
        <f t="shared" si="29"/>
        <v>0</v>
      </c>
      <c r="Q128" s="160">
        <f t="shared" si="29"/>
        <v>0</v>
      </c>
      <c r="R128" s="160">
        <f t="shared" si="29"/>
        <v>0</v>
      </c>
      <c r="S128" s="160">
        <f t="shared" si="29"/>
        <v>0</v>
      </c>
      <c r="T128" s="160">
        <f t="shared" si="29"/>
        <v>0</v>
      </c>
      <c r="U128" s="160">
        <f t="shared" si="29"/>
        <v>0</v>
      </c>
      <c r="V128" s="160">
        <f t="shared" si="29"/>
        <v>0</v>
      </c>
      <c r="W128" s="160">
        <f t="shared" si="29"/>
        <v>0</v>
      </c>
      <c r="X128" s="160">
        <f t="shared" si="30"/>
        <v>0</v>
      </c>
      <c r="Y128" s="160">
        <f t="shared" si="30"/>
        <v>0</v>
      </c>
      <c r="Z128" s="160">
        <f t="shared" si="30"/>
        <v>0</v>
      </c>
      <c r="AA128" s="160">
        <f t="shared" si="30"/>
        <v>0</v>
      </c>
      <c r="AB128" s="160">
        <f t="shared" si="30"/>
        <v>0</v>
      </c>
      <c r="AC128" s="160">
        <f t="shared" si="30"/>
        <v>0</v>
      </c>
      <c r="AD128" s="160">
        <f t="shared" si="30"/>
        <v>0</v>
      </c>
      <c r="AE128" s="160">
        <f t="shared" si="30"/>
        <v>0</v>
      </c>
      <c r="AF128" s="160">
        <f t="shared" si="30"/>
        <v>0</v>
      </c>
      <c r="AG128" s="160">
        <f t="shared" si="30"/>
        <v>0</v>
      </c>
      <c r="AH128" s="160">
        <f t="shared" si="30"/>
        <v>0</v>
      </c>
      <c r="AI128" s="160">
        <f t="shared" si="30"/>
        <v>0</v>
      </c>
      <c r="AJ128" s="160">
        <f t="shared" si="30"/>
        <v>0</v>
      </c>
      <c r="AK128" s="160">
        <f t="shared" si="30"/>
        <v>0</v>
      </c>
      <c r="AL128" s="160">
        <f t="shared" si="30"/>
        <v>0</v>
      </c>
      <c r="AM128" s="160">
        <f t="shared" si="30"/>
        <v>0</v>
      </c>
      <c r="AN128" s="160">
        <f t="shared" si="30"/>
        <v>0</v>
      </c>
      <c r="AO128" s="160">
        <f t="shared" si="30"/>
        <v>0</v>
      </c>
      <c r="AP128" s="160">
        <f t="shared" si="30"/>
        <v>0</v>
      </c>
      <c r="AQ128" s="160">
        <f t="shared" si="30"/>
        <v>0</v>
      </c>
      <c r="AR128" s="160">
        <f t="shared" si="30"/>
        <v>0</v>
      </c>
      <c r="AS128" s="160">
        <f t="shared" si="23"/>
        <v>0</v>
      </c>
      <c r="AT128" s="160">
        <f t="shared" si="23"/>
        <v>0</v>
      </c>
      <c r="AU128" s="160">
        <f t="shared" si="23"/>
        <v>0</v>
      </c>
      <c r="AV128" s="160">
        <f t="shared" si="23"/>
        <v>0</v>
      </c>
      <c r="AW128" s="160">
        <f t="shared" si="23"/>
        <v>0</v>
      </c>
      <c r="AX128" s="160">
        <f t="shared" si="23"/>
        <v>0</v>
      </c>
      <c r="AY128" s="160">
        <f t="shared" si="23"/>
        <v>0</v>
      </c>
      <c r="AZ128" s="160">
        <f t="shared" si="23"/>
        <v>0</v>
      </c>
      <c r="BA128" s="161">
        <f t="shared" si="23"/>
        <v>0</v>
      </c>
    </row>
    <row r="129" spans="1:53" x14ac:dyDescent="0.2">
      <c r="A129" s="162">
        <f>'Projects List'!A128</f>
        <v>0</v>
      </c>
      <c r="B129" s="182">
        <f>_xlfn.IFNA(VLOOKUP($A129,'Projects List'!$A128:$J328,9,TRUE),0)</f>
        <v>0</v>
      </c>
      <c r="C129" s="182">
        <f>_xlfn.IFNA(VLOOKUP($A129,'Projects List'!$A128:$J328,10,TRUE),0)</f>
        <v>0</v>
      </c>
      <c r="D129" s="160">
        <f t="shared" si="18"/>
        <v>0</v>
      </c>
      <c r="E129" s="290"/>
      <c r="F129" s="162">
        <f t="shared" si="19"/>
        <v>0</v>
      </c>
      <c r="G129" s="160">
        <f t="shared" si="29"/>
        <v>0</v>
      </c>
      <c r="H129" s="160">
        <f t="shared" si="29"/>
        <v>0</v>
      </c>
      <c r="I129" s="160">
        <f t="shared" si="29"/>
        <v>0</v>
      </c>
      <c r="J129" s="160">
        <f t="shared" si="29"/>
        <v>0</v>
      </c>
      <c r="K129" s="160">
        <f t="shared" si="29"/>
        <v>0</v>
      </c>
      <c r="L129" s="160">
        <f t="shared" si="29"/>
        <v>0</v>
      </c>
      <c r="M129" s="160">
        <f t="shared" si="29"/>
        <v>0</v>
      </c>
      <c r="N129" s="160">
        <f t="shared" si="29"/>
        <v>0</v>
      </c>
      <c r="O129" s="160">
        <f t="shared" si="29"/>
        <v>0</v>
      </c>
      <c r="P129" s="160">
        <f t="shared" si="29"/>
        <v>0</v>
      </c>
      <c r="Q129" s="160">
        <f t="shared" si="29"/>
        <v>0</v>
      </c>
      <c r="R129" s="160">
        <f t="shared" si="29"/>
        <v>0</v>
      </c>
      <c r="S129" s="160">
        <f t="shared" si="29"/>
        <v>0</v>
      </c>
      <c r="T129" s="160">
        <f t="shared" si="29"/>
        <v>0</v>
      </c>
      <c r="U129" s="160">
        <f t="shared" si="29"/>
        <v>0</v>
      </c>
      <c r="V129" s="160">
        <f t="shared" si="29"/>
        <v>0</v>
      </c>
      <c r="W129" s="160">
        <f t="shared" si="29"/>
        <v>0</v>
      </c>
      <c r="X129" s="160">
        <f t="shared" si="30"/>
        <v>0</v>
      </c>
      <c r="Y129" s="160">
        <f t="shared" si="30"/>
        <v>0</v>
      </c>
      <c r="Z129" s="160">
        <f t="shared" si="30"/>
        <v>0</v>
      </c>
      <c r="AA129" s="160">
        <f t="shared" si="30"/>
        <v>0</v>
      </c>
      <c r="AB129" s="160">
        <f t="shared" si="30"/>
        <v>0</v>
      </c>
      <c r="AC129" s="160">
        <f t="shared" si="30"/>
        <v>0</v>
      </c>
      <c r="AD129" s="160">
        <f t="shared" si="30"/>
        <v>0</v>
      </c>
      <c r="AE129" s="160">
        <f t="shared" si="30"/>
        <v>0</v>
      </c>
      <c r="AF129" s="160">
        <f t="shared" si="30"/>
        <v>0</v>
      </c>
      <c r="AG129" s="160">
        <f t="shared" si="30"/>
        <v>0</v>
      </c>
      <c r="AH129" s="160">
        <f t="shared" si="30"/>
        <v>0</v>
      </c>
      <c r="AI129" s="160">
        <f t="shared" si="30"/>
        <v>0</v>
      </c>
      <c r="AJ129" s="160">
        <f t="shared" si="30"/>
        <v>0</v>
      </c>
      <c r="AK129" s="160">
        <f t="shared" si="30"/>
        <v>0</v>
      </c>
      <c r="AL129" s="160">
        <f t="shared" si="30"/>
        <v>0</v>
      </c>
      <c r="AM129" s="160">
        <f t="shared" si="30"/>
        <v>0</v>
      </c>
      <c r="AN129" s="160">
        <f t="shared" si="30"/>
        <v>0</v>
      </c>
      <c r="AO129" s="160">
        <f t="shared" si="30"/>
        <v>0</v>
      </c>
      <c r="AP129" s="160">
        <f t="shared" si="30"/>
        <v>0</v>
      </c>
      <c r="AQ129" s="160">
        <f t="shared" si="30"/>
        <v>0</v>
      </c>
      <c r="AR129" s="160">
        <f t="shared" si="30"/>
        <v>0</v>
      </c>
      <c r="AS129" s="160">
        <f t="shared" si="23"/>
        <v>0</v>
      </c>
      <c r="AT129" s="160">
        <f t="shared" si="23"/>
        <v>0</v>
      </c>
      <c r="AU129" s="160">
        <f t="shared" si="23"/>
        <v>0</v>
      </c>
      <c r="AV129" s="160">
        <f t="shared" si="23"/>
        <v>0</v>
      </c>
      <c r="AW129" s="160">
        <f t="shared" si="23"/>
        <v>0</v>
      </c>
      <c r="AX129" s="160">
        <f t="shared" si="23"/>
        <v>0</v>
      </c>
      <c r="AY129" s="160">
        <f t="shared" si="23"/>
        <v>0</v>
      </c>
      <c r="AZ129" s="160">
        <f t="shared" si="23"/>
        <v>0</v>
      </c>
      <c r="BA129" s="161">
        <f t="shared" si="23"/>
        <v>0</v>
      </c>
    </row>
    <row r="130" spans="1:53" x14ac:dyDescent="0.2">
      <c r="A130" s="162">
        <f>'Projects List'!A129</f>
        <v>0</v>
      </c>
      <c r="B130" s="182">
        <f>_xlfn.IFNA(VLOOKUP($A130,'Projects List'!$A129:$J329,9,TRUE),0)</f>
        <v>0</v>
      </c>
      <c r="C130" s="182">
        <f>_xlfn.IFNA(VLOOKUP($A130,'Projects List'!$A129:$J329,10,TRUE),0)</f>
        <v>0</v>
      </c>
      <c r="D130" s="160">
        <f t="shared" si="18"/>
        <v>0</v>
      </c>
      <c r="E130" s="290"/>
      <c r="F130" s="162">
        <f t="shared" si="19"/>
        <v>0</v>
      </c>
      <c r="G130" s="160">
        <f t="shared" si="29"/>
        <v>0</v>
      </c>
      <c r="H130" s="160">
        <f t="shared" si="29"/>
        <v>0</v>
      </c>
      <c r="I130" s="160">
        <f t="shared" si="29"/>
        <v>0</v>
      </c>
      <c r="J130" s="160">
        <f t="shared" si="29"/>
        <v>0</v>
      </c>
      <c r="K130" s="160">
        <f t="shared" si="29"/>
        <v>0</v>
      </c>
      <c r="L130" s="160">
        <f t="shared" si="29"/>
        <v>0</v>
      </c>
      <c r="M130" s="160">
        <f t="shared" si="29"/>
        <v>0</v>
      </c>
      <c r="N130" s="160">
        <f t="shared" si="29"/>
        <v>0</v>
      </c>
      <c r="O130" s="160">
        <f t="shared" si="29"/>
        <v>0</v>
      </c>
      <c r="P130" s="160">
        <f t="shared" si="29"/>
        <v>0</v>
      </c>
      <c r="Q130" s="160">
        <f t="shared" si="29"/>
        <v>0</v>
      </c>
      <c r="R130" s="160">
        <f t="shared" si="29"/>
        <v>0</v>
      </c>
      <c r="S130" s="160">
        <f t="shared" si="29"/>
        <v>0</v>
      </c>
      <c r="T130" s="160">
        <f t="shared" si="29"/>
        <v>0</v>
      </c>
      <c r="U130" s="160">
        <f t="shared" si="29"/>
        <v>0</v>
      </c>
      <c r="V130" s="160">
        <f t="shared" si="29"/>
        <v>0</v>
      </c>
      <c r="W130" s="160">
        <f t="shared" si="29"/>
        <v>0</v>
      </c>
      <c r="X130" s="160">
        <f t="shared" si="30"/>
        <v>0</v>
      </c>
      <c r="Y130" s="160">
        <f t="shared" si="30"/>
        <v>0</v>
      </c>
      <c r="Z130" s="160">
        <f t="shared" si="30"/>
        <v>0</v>
      </c>
      <c r="AA130" s="160">
        <f t="shared" si="30"/>
        <v>0</v>
      </c>
      <c r="AB130" s="160">
        <f t="shared" si="30"/>
        <v>0</v>
      </c>
      <c r="AC130" s="160">
        <f t="shared" si="30"/>
        <v>0</v>
      </c>
      <c r="AD130" s="160">
        <f t="shared" si="30"/>
        <v>0</v>
      </c>
      <c r="AE130" s="160">
        <f t="shared" si="30"/>
        <v>0</v>
      </c>
      <c r="AF130" s="160">
        <f t="shared" si="30"/>
        <v>0</v>
      </c>
      <c r="AG130" s="160">
        <f t="shared" si="30"/>
        <v>0</v>
      </c>
      <c r="AH130" s="160">
        <f t="shared" si="30"/>
        <v>0</v>
      </c>
      <c r="AI130" s="160">
        <f t="shared" si="30"/>
        <v>0</v>
      </c>
      <c r="AJ130" s="160">
        <f t="shared" si="30"/>
        <v>0</v>
      </c>
      <c r="AK130" s="160">
        <f t="shared" si="30"/>
        <v>0</v>
      </c>
      <c r="AL130" s="160">
        <f t="shared" si="30"/>
        <v>0</v>
      </c>
      <c r="AM130" s="160">
        <f t="shared" si="30"/>
        <v>0</v>
      </c>
      <c r="AN130" s="160">
        <f t="shared" si="30"/>
        <v>0</v>
      </c>
      <c r="AO130" s="160">
        <f t="shared" si="30"/>
        <v>0</v>
      </c>
      <c r="AP130" s="160">
        <f t="shared" si="30"/>
        <v>0</v>
      </c>
      <c r="AQ130" s="160">
        <f t="shared" si="30"/>
        <v>0</v>
      </c>
      <c r="AR130" s="160">
        <f t="shared" si="30"/>
        <v>0</v>
      </c>
      <c r="AS130" s="160">
        <f t="shared" si="23"/>
        <v>0</v>
      </c>
      <c r="AT130" s="160">
        <f t="shared" si="23"/>
        <v>0</v>
      </c>
      <c r="AU130" s="160">
        <f t="shared" si="23"/>
        <v>0</v>
      </c>
      <c r="AV130" s="160">
        <f t="shared" si="23"/>
        <v>0</v>
      </c>
      <c r="AW130" s="160">
        <f t="shared" si="23"/>
        <v>0</v>
      </c>
      <c r="AX130" s="160">
        <f t="shared" si="23"/>
        <v>0</v>
      </c>
      <c r="AY130" s="160">
        <f t="shared" si="23"/>
        <v>0</v>
      </c>
      <c r="AZ130" s="160">
        <f t="shared" si="23"/>
        <v>0</v>
      </c>
      <c r="BA130" s="161">
        <f t="shared" si="23"/>
        <v>0</v>
      </c>
    </row>
    <row r="131" spans="1:53" x14ac:dyDescent="0.2">
      <c r="A131" s="162">
        <f>'Projects List'!A130</f>
        <v>0</v>
      </c>
      <c r="B131" s="182">
        <f>_xlfn.IFNA(VLOOKUP($A131,'Projects List'!$A130:$J330,9,TRUE),0)</f>
        <v>0</v>
      </c>
      <c r="C131" s="182">
        <f>_xlfn.IFNA(VLOOKUP($A131,'Projects List'!$A130:$J330,10,TRUE),0)</f>
        <v>0</v>
      </c>
      <c r="D131" s="160">
        <f t="shared" si="18"/>
        <v>0</v>
      </c>
      <c r="E131" s="290"/>
      <c r="F131" s="162">
        <f t="shared" si="19"/>
        <v>0</v>
      </c>
      <c r="G131" s="160">
        <f t="shared" si="29"/>
        <v>0</v>
      </c>
      <c r="H131" s="160">
        <f t="shared" si="29"/>
        <v>0</v>
      </c>
      <c r="I131" s="160">
        <f t="shared" si="29"/>
        <v>0</v>
      </c>
      <c r="J131" s="160">
        <f t="shared" si="29"/>
        <v>0</v>
      </c>
      <c r="K131" s="160">
        <f t="shared" si="29"/>
        <v>0</v>
      </c>
      <c r="L131" s="160">
        <f t="shared" si="29"/>
        <v>0</v>
      </c>
      <c r="M131" s="160">
        <f t="shared" si="29"/>
        <v>0</v>
      </c>
      <c r="N131" s="160">
        <f t="shared" si="29"/>
        <v>0</v>
      </c>
      <c r="O131" s="160">
        <f t="shared" si="29"/>
        <v>0</v>
      </c>
      <c r="P131" s="160">
        <f t="shared" si="29"/>
        <v>0</v>
      </c>
      <c r="Q131" s="160">
        <f t="shared" si="29"/>
        <v>0</v>
      </c>
      <c r="R131" s="160">
        <f t="shared" si="29"/>
        <v>0</v>
      </c>
      <c r="S131" s="160">
        <f t="shared" si="29"/>
        <v>0</v>
      </c>
      <c r="T131" s="160">
        <f t="shared" si="29"/>
        <v>0</v>
      </c>
      <c r="U131" s="160">
        <f t="shared" si="29"/>
        <v>0</v>
      </c>
      <c r="V131" s="160">
        <f t="shared" si="29"/>
        <v>0</v>
      </c>
      <c r="W131" s="160">
        <f t="shared" si="29"/>
        <v>0</v>
      </c>
      <c r="X131" s="160">
        <f t="shared" si="30"/>
        <v>0</v>
      </c>
      <c r="Y131" s="160">
        <f t="shared" si="30"/>
        <v>0</v>
      </c>
      <c r="Z131" s="160">
        <f t="shared" si="30"/>
        <v>0</v>
      </c>
      <c r="AA131" s="160">
        <f t="shared" si="30"/>
        <v>0</v>
      </c>
      <c r="AB131" s="160">
        <f t="shared" si="30"/>
        <v>0</v>
      </c>
      <c r="AC131" s="160">
        <f t="shared" si="30"/>
        <v>0</v>
      </c>
      <c r="AD131" s="160">
        <f t="shared" si="30"/>
        <v>0</v>
      </c>
      <c r="AE131" s="160">
        <f t="shared" si="30"/>
        <v>0</v>
      </c>
      <c r="AF131" s="160">
        <f t="shared" si="30"/>
        <v>0</v>
      </c>
      <c r="AG131" s="160">
        <f t="shared" si="30"/>
        <v>0</v>
      </c>
      <c r="AH131" s="160">
        <f t="shared" si="30"/>
        <v>0</v>
      </c>
      <c r="AI131" s="160">
        <f t="shared" si="30"/>
        <v>0</v>
      </c>
      <c r="AJ131" s="160">
        <f t="shared" si="30"/>
        <v>0</v>
      </c>
      <c r="AK131" s="160">
        <f t="shared" si="30"/>
        <v>0</v>
      </c>
      <c r="AL131" s="160">
        <f t="shared" si="30"/>
        <v>0</v>
      </c>
      <c r="AM131" s="160">
        <f t="shared" si="30"/>
        <v>0</v>
      </c>
      <c r="AN131" s="160">
        <f t="shared" si="30"/>
        <v>0</v>
      </c>
      <c r="AO131" s="160">
        <f t="shared" si="30"/>
        <v>0</v>
      </c>
      <c r="AP131" s="160">
        <f t="shared" si="30"/>
        <v>0</v>
      </c>
      <c r="AQ131" s="160">
        <f t="shared" si="30"/>
        <v>0</v>
      </c>
      <c r="AR131" s="160">
        <f t="shared" si="30"/>
        <v>0</v>
      </c>
      <c r="AS131" s="160">
        <f t="shared" si="23"/>
        <v>0</v>
      </c>
      <c r="AT131" s="160">
        <f t="shared" si="23"/>
        <v>0</v>
      </c>
      <c r="AU131" s="160">
        <f t="shared" si="23"/>
        <v>0</v>
      </c>
      <c r="AV131" s="160">
        <f t="shared" si="23"/>
        <v>0</v>
      </c>
      <c r="AW131" s="160">
        <f t="shared" si="23"/>
        <v>0</v>
      </c>
      <c r="AX131" s="160">
        <f t="shared" si="23"/>
        <v>0</v>
      </c>
      <c r="AY131" s="160">
        <f t="shared" ref="AT131:BA146" si="31">IF(OR($B131=0,$C131=0),0,IF(AND(DATE(YEAR($B131),MONTH($B131),1)&lt;=DATE(YEAR(AY$1),MONTH(AY$1),1),DATE(YEAR(EDATE($C131,1)),MONTH(EDATE($C131,1)),1)-1&gt;=DATE(YEAR(EDATE(AY$1,1)),MONTH(EDATE(AY$1,1)),1)-1),1,0))</f>
        <v>0</v>
      </c>
      <c r="AZ131" s="160">
        <f t="shared" si="31"/>
        <v>0</v>
      </c>
      <c r="BA131" s="161">
        <f t="shared" si="31"/>
        <v>0</v>
      </c>
    </row>
    <row r="132" spans="1:53" x14ac:dyDescent="0.2">
      <c r="A132" s="162">
        <f>'Projects List'!A131</f>
        <v>0</v>
      </c>
      <c r="B132" s="182">
        <f>_xlfn.IFNA(VLOOKUP($A132,'Projects List'!$A131:$J331,9,TRUE),0)</f>
        <v>0</v>
      </c>
      <c r="C132" s="182">
        <f>_xlfn.IFNA(VLOOKUP($A132,'Projects List'!$A131:$J331,10,TRUE),0)</f>
        <v>0</v>
      </c>
      <c r="D132" s="160">
        <f t="shared" si="18"/>
        <v>0</v>
      </c>
      <c r="E132" s="290"/>
      <c r="F132" s="162">
        <f t="shared" si="19"/>
        <v>0</v>
      </c>
      <c r="G132" s="160">
        <f t="shared" si="29"/>
        <v>0</v>
      </c>
      <c r="H132" s="160">
        <f t="shared" si="29"/>
        <v>0</v>
      </c>
      <c r="I132" s="160">
        <f t="shared" si="29"/>
        <v>0</v>
      </c>
      <c r="J132" s="160">
        <f t="shared" si="29"/>
        <v>0</v>
      </c>
      <c r="K132" s="160">
        <f t="shared" si="29"/>
        <v>0</v>
      </c>
      <c r="L132" s="160">
        <f t="shared" si="29"/>
        <v>0</v>
      </c>
      <c r="M132" s="160">
        <f t="shared" si="29"/>
        <v>0</v>
      </c>
      <c r="N132" s="160">
        <f t="shared" si="29"/>
        <v>0</v>
      </c>
      <c r="O132" s="160">
        <f t="shared" si="29"/>
        <v>0</v>
      </c>
      <c r="P132" s="160">
        <f t="shared" si="29"/>
        <v>0</v>
      </c>
      <c r="Q132" s="160">
        <f t="shared" si="29"/>
        <v>0</v>
      </c>
      <c r="R132" s="160">
        <f t="shared" si="29"/>
        <v>0</v>
      </c>
      <c r="S132" s="160">
        <f t="shared" si="29"/>
        <v>0</v>
      </c>
      <c r="T132" s="160">
        <f t="shared" si="29"/>
        <v>0</v>
      </c>
      <c r="U132" s="160">
        <f t="shared" si="29"/>
        <v>0</v>
      </c>
      <c r="V132" s="160">
        <f t="shared" si="29"/>
        <v>0</v>
      </c>
      <c r="W132" s="160">
        <f t="shared" si="29"/>
        <v>0</v>
      </c>
      <c r="X132" s="160">
        <f t="shared" si="30"/>
        <v>0</v>
      </c>
      <c r="Y132" s="160">
        <f t="shared" si="30"/>
        <v>0</v>
      </c>
      <c r="Z132" s="160">
        <f t="shared" si="30"/>
        <v>0</v>
      </c>
      <c r="AA132" s="160">
        <f t="shared" si="30"/>
        <v>0</v>
      </c>
      <c r="AB132" s="160">
        <f t="shared" si="30"/>
        <v>0</v>
      </c>
      <c r="AC132" s="160">
        <f t="shared" si="30"/>
        <v>0</v>
      </c>
      <c r="AD132" s="160">
        <f t="shared" si="30"/>
        <v>0</v>
      </c>
      <c r="AE132" s="160">
        <f t="shared" si="30"/>
        <v>0</v>
      </c>
      <c r="AF132" s="160">
        <f t="shared" si="30"/>
        <v>0</v>
      </c>
      <c r="AG132" s="160">
        <f t="shared" si="30"/>
        <v>0</v>
      </c>
      <c r="AH132" s="160">
        <f t="shared" si="30"/>
        <v>0</v>
      </c>
      <c r="AI132" s="160">
        <f t="shared" si="30"/>
        <v>0</v>
      </c>
      <c r="AJ132" s="160">
        <f t="shared" si="30"/>
        <v>0</v>
      </c>
      <c r="AK132" s="160">
        <f t="shared" si="30"/>
        <v>0</v>
      </c>
      <c r="AL132" s="160">
        <f t="shared" si="30"/>
        <v>0</v>
      </c>
      <c r="AM132" s="160">
        <f t="shared" si="30"/>
        <v>0</v>
      </c>
      <c r="AN132" s="160">
        <f t="shared" si="30"/>
        <v>0</v>
      </c>
      <c r="AO132" s="160">
        <f t="shared" si="30"/>
        <v>0</v>
      </c>
      <c r="AP132" s="160">
        <f t="shared" si="30"/>
        <v>0</v>
      </c>
      <c r="AQ132" s="160">
        <f t="shared" si="30"/>
        <v>0</v>
      </c>
      <c r="AR132" s="160">
        <f t="shared" si="30"/>
        <v>0</v>
      </c>
      <c r="AS132" s="160">
        <f t="shared" ref="AS132:BA172" si="32">IF(OR($B132=0,$C132=0),0,IF(AND(DATE(YEAR($B132),MONTH($B132),1)&lt;=DATE(YEAR(AS$1),MONTH(AS$1),1),DATE(YEAR(EDATE($C132,1)),MONTH(EDATE($C132,1)),1)-1&gt;=DATE(YEAR(EDATE(AS$1,1)),MONTH(EDATE(AS$1,1)),1)-1),1,0))</f>
        <v>0</v>
      </c>
      <c r="AT132" s="160">
        <f t="shared" si="31"/>
        <v>0</v>
      </c>
      <c r="AU132" s="160">
        <f t="shared" si="31"/>
        <v>0</v>
      </c>
      <c r="AV132" s="160">
        <f t="shared" si="31"/>
        <v>0</v>
      </c>
      <c r="AW132" s="160">
        <f t="shared" si="31"/>
        <v>0</v>
      </c>
      <c r="AX132" s="160">
        <f t="shared" si="31"/>
        <v>0</v>
      </c>
      <c r="AY132" s="160">
        <f t="shared" si="31"/>
        <v>0</v>
      </c>
      <c r="AZ132" s="160">
        <f t="shared" si="31"/>
        <v>0</v>
      </c>
      <c r="BA132" s="161">
        <f t="shared" si="31"/>
        <v>0</v>
      </c>
    </row>
    <row r="133" spans="1:53" x14ac:dyDescent="0.2">
      <c r="A133" s="162">
        <f>'Projects List'!A132</f>
        <v>0</v>
      </c>
      <c r="B133" s="182">
        <f>_xlfn.IFNA(VLOOKUP($A133,'Projects List'!$A132:$J332,9,TRUE),0)</f>
        <v>0</v>
      </c>
      <c r="C133" s="182">
        <f>_xlfn.IFNA(VLOOKUP($A133,'Projects List'!$A132:$J332,10,TRUE),0)</f>
        <v>0</v>
      </c>
      <c r="D133" s="160">
        <f t="shared" si="18"/>
        <v>0</v>
      </c>
      <c r="E133" s="290"/>
      <c r="F133" s="162">
        <f t="shared" si="19"/>
        <v>0</v>
      </c>
      <c r="G133" s="160">
        <f t="shared" si="29"/>
        <v>0</v>
      </c>
      <c r="H133" s="160">
        <f t="shared" si="29"/>
        <v>0</v>
      </c>
      <c r="I133" s="160">
        <f t="shared" si="29"/>
        <v>0</v>
      </c>
      <c r="J133" s="160">
        <f t="shared" si="29"/>
        <v>0</v>
      </c>
      <c r="K133" s="160">
        <f t="shared" si="29"/>
        <v>0</v>
      </c>
      <c r="L133" s="160">
        <f t="shared" si="29"/>
        <v>0</v>
      </c>
      <c r="M133" s="160">
        <f t="shared" si="29"/>
        <v>0</v>
      </c>
      <c r="N133" s="160">
        <f t="shared" si="29"/>
        <v>0</v>
      </c>
      <c r="O133" s="160">
        <f t="shared" si="29"/>
        <v>0</v>
      </c>
      <c r="P133" s="160">
        <f t="shared" si="29"/>
        <v>0</v>
      </c>
      <c r="Q133" s="160">
        <f t="shared" si="29"/>
        <v>0</v>
      </c>
      <c r="R133" s="160">
        <f t="shared" si="29"/>
        <v>0</v>
      </c>
      <c r="S133" s="160">
        <f t="shared" si="29"/>
        <v>0</v>
      </c>
      <c r="T133" s="160">
        <f t="shared" si="29"/>
        <v>0</v>
      </c>
      <c r="U133" s="160">
        <f t="shared" si="29"/>
        <v>0</v>
      </c>
      <c r="V133" s="160">
        <f t="shared" si="29"/>
        <v>0</v>
      </c>
      <c r="W133" s="160">
        <f t="shared" si="29"/>
        <v>0</v>
      </c>
      <c r="X133" s="160">
        <f t="shared" si="30"/>
        <v>0</v>
      </c>
      <c r="Y133" s="160">
        <f t="shared" si="30"/>
        <v>0</v>
      </c>
      <c r="Z133" s="160">
        <f t="shared" si="30"/>
        <v>0</v>
      </c>
      <c r="AA133" s="160">
        <f t="shared" si="30"/>
        <v>0</v>
      </c>
      <c r="AB133" s="160">
        <f t="shared" si="30"/>
        <v>0</v>
      </c>
      <c r="AC133" s="160">
        <f t="shared" si="30"/>
        <v>0</v>
      </c>
      <c r="AD133" s="160">
        <f t="shared" si="30"/>
        <v>0</v>
      </c>
      <c r="AE133" s="160">
        <f t="shared" si="30"/>
        <v>0</v>
      </c>
      <c r="AF133" s="160">
        <f t="shared" si="30"/>
        <v>0</v>
      </c>
      <c r="AG133" s="160">
        <f t="shared" si="30"/>
        <v>0</v>
      </c>
      <c r="AH133" s="160">
        <f t="shared" si="30"/>
        <v>0</v>
      </c>
      <c r="AI133" s="160">
        <f t="shared" si="30"/>
        <v>0</v>
      </c>
      <c r="AJ133" s="160">
        <f t="shared" si="30"/>
        <v>0</v>
      </c>
      <c r="AK133" s="160">
        <f t="shared" si="30"/>
        <v>0</v>
      </c>
      <c r="AL133" s="160">
        <f t="shared" si="30"/>
        <v>0</v>
      </c>
      <c r="AM133" s="160">
        <f t="shared" si="30"/>
        <v>0</v>
      </c>
      <c r="AN133" s="160">
        <f t="shared" si="30"/>
        <v>0</v>
      </c>
      <c r="AO133" s="160">
        <f t="shared" si="30"/>
        <v>0</v>
      </c>
      <c r="AP133" s="160">
        <f t="shared" si="30"/>
        <v>0</v>
      </c>
      <c r="AQ133" s="160">
        <f t="shared" si="30"/>
        <v>0</v>
      </c>
      <c r="AR133" s="160">
        <f t="shared" si="30"/>
        <v>0</v>
      </c>
      <c r="AS133" s="160">
        <f t="shared" si="32"/>
        <v>0</v>
      </c>
      <c r="AT133" s="160">
        <f t="shared" si="31"/>
        <v>0</v>
      </c>
      <c r="AU133" s="160">
        <f t="shared" si="31"/>
        <v>0</v>
      </c>
      <c r="AV133" s="160">
        <f t="shared" si="31"/>
        <v>0</v>
      </c>
      <c r="AW133" s="160">
        <f t="shared" si="31"/>
        <v>0</v>
      </c>
      <c r="AX133" s="160">
        <f t="shared" si="31"/>
        <v>0</v>
      </c>
      <c r="AY133" s="160">
        <f t="shared" si="31"/>
        <v>0</v>
      </c>
      <c r="AZ133" s="160">
        <f t="shared" si="31"/>
        <v>0</v>
      </c>
      <c r="BA133" s="161">
        <f t="shared" si="31"/>
        <v>0</v>
      </c>
    </row>
    <row r="134" spans="1:53" x14ac:dyDescent="0.2">
      <c r="A134" s="162">
        <f>'Projects List'!A133</f>
        <v>0</v>
      </c>
      <c r="B134" s="182">
        <f>_xlfn.IFNA(VLOOKUP($A134,'Projects List'!$A133:$J333,9,TRUE),0)</f>
        <v>0</v>
      </c>
      <c r="C134" s="182">
        <f>_xlfn.IFNA(VLOOKUP($A134,'Projects List'!$A133:$J333,10,TRUE),0)</f>
        <v>0</v>
      </c>
      <c r="D134" s="160">
        <f t="shared" si="18"/>
        <v>0</v>
      </c>
      <c r="E134" s="290"/>
      <c r="F134" s="162">
        <f t="shared" si="19"/>
        <v>0</v>
      </c>
      <c r="G134" s="160">
        <f t="shared" si="29"/>
        <v>0</v>
      </c>
      <c r="H134" s="160">
        <f t="shared" si="29"/>
        <v>0</v>
      </c>
      <c r="I134" s="160">
        <f t="shared" si="29"/>
        <v>0</v>
      </c>
      <c r="J134" s="160">
        <f t="shared" si="29"/>
        <v>0</v>
      </c>
      <c r="K134" s="160">
        <f t="shared" si="29"/>
        <v>0</v>
      </c>
      <c r="L134" s="160">
        <f t="shared" si="29"/>
        <v>0</v>
      </c>
      <c r="M134" s="160">
        <f t="shared" si="29"/>
        <v>0</v>
      </c>
      <c r="N134" s="160">
        <f t="shared" si="29"/>
        <v>0</v>
      </c>
      <c r="O134" s="160">
        <f t="shared" si="29"/>
        <v>0</v>
      </c>
      <c r="P134" s="160">
        <f t="shared" si="29"/>
        <v>0</v>
      </c>
      <c r="Q134" s="160">
        <f t="shared" si="29"/>
        <v>0</v>
      </c>
      <c r="R134" s="160">
        <f t="shared" si="29"/>
        <v>0</v>
      </c>
      <c r="S134" s="160">
        <f t="shared" si="29"/>
        <v>0</v>
      </c>
      <c r="T134" s="160">
        <f t="shared" si="29"/>
        <v>0</v>
      </c>
      <c r="U134" s="160">
        <f t="shared" si="29"/>
        <v>0</v>
      </c>
      <c r="V134" s="160">
        <f t="shared" si="29"/>
        <v>0</v>
      </c>
      <c r="W134" s="160">
        <f t="shared" si="29"/>
        <v>0</v>
      </c>
      <c r="X134" s="160">
        <f t="shared" si="30"/>
        <v>0</v>
      </c>
      <c r="Y134" s="160">
        <f t="shared" si="30"/>
        <v>0</v>
      </c>
      <c r="Z134" s="160">
        <f t="shared" si="30"/>
        <v>0</v>
      </c>
      <c r="AA134" s="160">
        <f t="shared" si="30"/>
        <v>0</v>
      </c>
      <c r="AB134" s="160">
        <f t="shared" si="30"/>
        <v>0</v>
      </c>
      <c r="AC134" s="160">
        <f t="shared" si="30"/>
        <v>0</v>
      </c>
      <c r="AD134" s="160">
        <f t="shared" si="30"/>
        <v>0</v>
      </c>
      <c r="AE134" s="160">
        <f t="shared" si="30"/>
        <v>0</v>
      </c>
      <c r="AF134" s="160">
        <f t="shared" si="30"/>
        <v>0</v>
      </c>
      <c r="AG134" s="160">
        <f t="shared" si="30"/>
        <v>0</v>
      </c>
      <c r="AH134" s="160">
        <f t="shared" si="30"/>
        <v>0</v>
      </c>
      <c r="AI134" s="160">
        <f t="shared" si="30"/>
        <v>0</v>
      </c>
      <c r="AJ134" s="160">
        <f t="shared" si="30"/>
        <v>0</v>
      </c>
      <c r="AK134" s="160">
        <f t="shared" si="30"/>
        <v>0</v>
      </c>
      <c r="AL134" s="160">
        <f t="shared" si="30"/>
        <v>0</v>
      </c>
      <c r="AM134" s="160">
        <f t="shared" si="30"/>
        <v>0</v>
      </c>
      <c r="AN134" s="160">
        <f t="shared" si="30"/>
        <v>0</v>
      </c>
      <c r="AO134" s="160">
        <f t="shared" si="30"/>
        <v>0</v>
      </c>
      <c r="AP134" s="160">
        <f t="shared" si="30"/>
        <v>0</v>
      </c>
      <c r="AQ134" s="160">
        <f t="shared" si="30"/>
        <v>0</v>
      </c>
      <c r="AR134" s="160">
        <f t="shared" si="30"/>
        <v>0</v>
      </c>
      <c r="AS134" s="160">
        <f t="shared" si="32"/>
        <v>0</v>
      </c>
      <c r="AT134" s="160">
        <f t="shared" si="31"/>
        <v>0</v>
      </c>
      <c r="AU134" s="160">
        <f t="shared" si="31"/>
        <v>0</v>
      </c>
      <c r="AV134" s="160">
        <f t="shared" si="31"/>
        <v>0</v>
      </c>
      <c r="AW134" s="160">
        <f t="shared" si="31"/>
        <v>0</v>
      </c>
      <c r="AX134" s="160">
        <f t="shared" si="31"/>
        <v>0</v>
      </c>
      <c r="AY134" s="160">
        <f t="shared" si="31"/>
        <v>0</v>
      </c>
      <c r="AZ134" s="160">
        <f t="shared" si="31"/>
        <v>0</v>
      </c>
      <c r="BA134" s="161">
        <f t="shared" si="31"/>
        <v>0</v>
      </c>
    </row>
    <row r="135" spans="1:53" x14ac:dyDescent="0.2">
      <c r="A135" s="162">
        <f>'Projects List'!A134</f>
        <v>0</v>
      </c>
      <c r="B135" s="182">
        <f>_xlfn.IFNA(VLOOKUP($A135,'Projects List'!$A134:$J334,9,TRUE),0)</f>
        <v>0</v>
      </c>
      <c r="C135" s="182">
        <f>_xlfn.IFNA(VLOOKUP($A135,'Projects List'!$A134:$J334,10,TRUE),0)</f>
        <v>0</v>
      </c>
      <c r="D135" s="160">
        <f t="shared" ref="D135:D198" si="33">ROUND((C135-B135)/30,0)</f>
        <v>0</v>
      </c>
      <c r="E135" s="290"/>
      <c r="F135" s="162">
        <f t="shared" ref="F135:U198" si="34">IF(OR($B135=0,$C135=0),0,IF(AND(DATE(YEAR($B135),MONTH($B135),1)&lt;=DATE(YEAR(F$1),MONTH(F$1),1),DATE(YEAR(EDATE($C135,1)),MONTH(EDATE($C135,1)),1)-1&gt;=DATE(YEAR(EDATE(F$1,1)),MONTH(EDATE(F$1,1)),1)-1),1,0))</f>
        <v>0</v>
      </c>
      <c r="G135" s="160">
        <f t="shared" si="34"/>
        <v>0</v>
      </c>
      <c r="H135" s="160">
        <f t="shared" si="34"/>
        <v>0</v>
      </c>
      <c r="I135" s="160">
        <f t="shared" si="34"/>
        <v>0</v>
      </c>
      <c r="J135" s="160">
        <f t="shared" si="34"/>
        <v>0</v>
      </c>
      <c r="K135" s="160">
        <f t="shared" si="34"/>
        <v>0</v>
      </c>
      <c r="L135" s="160">
        <f t="shared" si="34"/>
        <v>0</v>
      </c>
      <c r="M135" s="160">
        <f t="shared" si="34"/>
        <v>0</v>
      </c>
      <c r="N135" s="160">
        <f t="shared" si="34"/>
        <v>0</v>
      </c>
      <c r="O135" s="160">
        <f t="shared" si="34"/>
        <v>0</v>
      </c>
      <c r="P135" s="160">
        <f t="shared" si="34"/>
        <v>0</v>
      </c>
      <c r="Q135" s="160">
        <f t="shared" si="34"/>
        <v>0</v>
      </c>
      <c r="R135" s="160">
        <f t="shared" si="34"/>
        <v>0</v>
      </c>
      <c r="S135" s="160">
        <f t="shared" si="34"/>
        <v>0</v>
      </c>
      <c r="T135" s="160">
        <f t="shared" si="34"/>
        <v>0</v>
      </c>
      <c r="U135" s="160">
        <f t="shared" si="34"/>
        <v>0</v>
      </c>
      <c r="V135" s="160">
        <f t="shared" si="29"/>
        <v>0</v>
      </c>
      <c r="W135" s="160">
        <f t="shared" si="29"/>
        <v>0</v>
      </c>
      <c r="X135" s="160">
        <f t="shared" si="30"/>
        <v>0</v>
      </c>
      <c r="Y135" s="160">
        <f t="shared" si="30"/>
        <v>0</v>
      </c>
      <c r="Z135" s="160">
        <f t="shared" si="30"/>
        <v>0</v>
      </c>
      <c r="AA135" s="160">
        <f t="shared" si="30"/>
        <v>0</v>
      </c>
      <c r="AB135" s="160">
        <f t="shared" si="30"/>
        <v>0</v>
      </c>
      <c r="AC135" s="160">
        <f t="shared" si="30"/>
        <v>0</v>
      </c>
      <c r="AD135" s="160">
        <f t="shared" si="30"/>
        <v>0</v>
      </c>
      <c r="AE135" s="160">
        <f t="shared" si="30"/>
        <v>0</v>
      </c>
      <c r="AF135" s="160">
        <f t="shared" si="30"/>
        <v>0</v>
      </c>
      <c r="AG135" s="160">
        <f t="shared" si="30"/>
        <v>0</v>
      </c>
      <c r="AH135" s="160">
        <f t="shared" si="30"/>
        <v>0</v>
      </c>
      <c r="AI135" s="160">
        <f t="shared" si="30"/>
        <v>0</v>
      </c>
      <c r="AJ135" s="160">
        <f t="shared" si="30"/>
        <v>0</v>
      </c>
      <c r="AK135" s="160">
        <f t="shared" si="30"/>
        <v>0</v>
      </c>
      <c r="AL135" s="160">
        <f t="shared" si="30"/>
        <v>0</v>
      </c>
      <c r="AM135" s="160">
        <f t="shared" si="30"/>
        <v>0</v>
      </c>
      <c r="AN135" s="160">
        <f t="shared" si="30"/>
        <v>0</v>
      </c>
      <c r="AO135" s="160">
        <f t="shared" si="30"/>
        <v>0</v>
      </c>
      <c r="AP135" s="160">
        <f t="shared" si="30"/>
        <v>0</v>
      </c>
      <c r="AQ135" s="160">
        <f t="shared" si="30"/>
        <v>0</v>
      </c>
      <c r="AR135" s="160">
        <f t="shared" si="30"/>
        <v>0</v>
      </c>
      <c r="AS135" s="160">
        <f t="shared" si="32"/>
        <v>0</v>
      </c>
      <c r="AT135" s="160">
        <f t="shared" si="32"/>
        <v>0</v>
      </c>
      <c r="AU135" s="160">
        <f t="shared" si="32"/>
        <v>0</v>
      </c>
      <c r="AV135" s="160">
        <f t="shared" si="32"/>
        <v>0</v>
      </c>
      <c r="AW135" s="160">
        <f t="shared" si="32"/>
        <v>0</v>
      </c>
      <c r="AX135" s="160">
        <f t="shared" si="32"/>
        <v>0</v>
      </c>
      <c r="AY135" s="160">
        <f t="shared" si="32"/>
        <v>0</v>
      </c>
      <c r="AZ135" s="160">
        <f t="shared" si="32"/>
        <v>0</v>
      </c>
      <c r="BA135" s="161">
        <f t="shared" si="32"/>
        <v>0</v>
      </c>
    </row>
    <row r="136" spans="1:53" x14ac:dyDescent="0.2">
      <c r="A136" s="162">
        <f>'Projects List'!A135</f>
        <v>0</v>
      </c>
      <c r="B136" s="182">
        <f>_xlfn.IFNA(VLOOKUP($A136,'Projects List'!$A135:$J335,9,TRUE),0)</f>
        <v>0</v>
      </c>
      <c r="C136" s="182">
        <f>_xlfn.IFNA(VLOOKUP($A136,'Projects List'!$A135:$J335,10,TRUE),0)</f>
        <v>0</v>
      </c>
      <c r="D136" s="160">
        <f t="shared" si="33"/>
        <v>0</v>
      </c>
      <c r="E136" s="290"/>
      <c r="F136" s="162">
        <f t="shared" si="34"/>
        <v>0</v>
      </c>
      <c r="G136" s="160">
        <f t="shared" si="29"/>
        <v>0</v>
      </c>
      <c r="H136" s="160">
        <f t="shared" si="29"/>
        <v>0</v>
      </c>
      <c r="I136" s="160">
        <f t="shared" si="29"/>
        <v>0</v>
      </c>
      <c r="J136" s="160">
        <f t="shared" si="29"/>
        <v>0</v>
      </c>
      <c r="K136" s="160">
        <f t="shared" si="29"/>
        <v>0</v>
      </c>
      <c r="L136" s="160">
        <f t="shared" si="29"/>
        <v>0</v>
      </c>
      <c r="M136" s="160">
        <f t="shared" si="29"/>
        <v>0</v>
      </c>
      <c r="N136" s="160">
        <f t="shared" si="29"/>
        <v>0</v>
      </c>
      <c r="O136" s="160">
        <f t="shared" si="29"/>
        <v>0</v>
      </c>
      <c r="P136" s="160">
        <f t="shared" si="29"/>
        <v>0</v>
      </c>
      <c r="Q136" s="160">
        <f t="shared" si="29"/>
        <v>0</v>
      </c>
      <c r="R136" s="160">
        <f t="shared" si="29"/>
        <v>0</v>
      </c>
      <c r="S136" s="160">
        <f t="shared" si="29"/>
        <v>0</v>
      </c>
      <c r="T136" s="160">
        <f t="shared" si="29"/>
        <v>0</v>
      </c>
      <c r="U136" s="160">
        <f t="shared" si="29"/>
        <v>0</v>
      </c>
      <c r="V136" s="160">
        <f t="shared" si="29"/>
        <v>0</v>
      </c>
      <c r="W136" s="160">
        <f t="shared" si="29"/>
        <v>0</v>
      </c>
      <c r="X136" s="160">
        <f t="shared" si="30"/>
        <v>0</v>
      </c>
      <c r="Y136" s="160">
        <f t="shared" si="30"/>
        <v>0</v>
      </c>
      <c r="Z136" s="160">
        <f t="shared" si="30"/>
        <v>0</v>
      </c>
      <c r="AA136" s="160">
        <f t="shared" si="30"/>
        <v>0</v>
      </c>
      <c r="AB136" s="160">
        <f t="shared" si="30"/>
        <v>0</v>
      </c>
      <c r="AC136" s="160">
        <f t="shared" si="30"/>
        <v>0</v>
      </c>
      <c r="AD136" s="160">
        <f t="shared" si="30"/>
        <v>0</v>
      </c>
      <c r="AE136" s="160">
        <f t="shared" si="30"/>
        <v>0</v>
      </c>
      <c r="AF136" s="160">
        <f t="shared" si="30"/>
        <v>0</v>
      </c>
      <c r="AG136" s="160">
        <f t="shared" si="30"/>
        <v>0</v>
      </c>
      <c r="AH136" s="160">
        <f t="shared" si="30"/>
        <v>0</v>
      </c>
      <c r="AI136" s="160">
        <f t="shared" si="30"/>
        <v>0</v>
      </c>
      <c r="AJ136" s="160">
        <f t="shared" si="30"/>
        <v>0</v>
      </c>
      <c r="AK136" s="160">
        <f t="shared" si="30"/>
        <v>0</v>
      </c>
      <c r="AL136" s="160">
        <f t="shared" si="30"/>
        <v>0</v>
      </c>
      <c r="AM136" s="160">
        <f t="shared" si="30"/>
        <v>0</v>
      </c>
      <c r="AN136" s="160">
        <f t="shared" si="30"/>
        <v>0</v>
      </c>
      <c r="AO136" s="160">
        <f t="shared" si="30"/>
        <v>0</v>
      </c>
      <c r="AP136" s="160">
        <f t="shared" si="30"/>
        <v>0</v>
      </c>
      <c r="AQ136" s="160">
        <f t="shared" si="30"/>
        <v>0</v>
      </c>
      <c r="AR136" s="160">
        <f t="shared" si="30"/>
        <v>0</v>
      </c>
      <c r="AS136" s="160">
        <f t="shared" si="32"/>
        <v>0</v>
      </c>
      <c r="AT136" s="160">
        <f t="shared" si="31"/>
        <v>0</v>
      </c>
      <c r="AU136" s="160">
        <f t="shared" si="31"/>
        <v>0</v>
      </c>
      <c r="AV136" s="160">
        <f t="shared" si="31"/>
        <v>0</v>
      </c>
      <c r="AW136" s="160">
        <f t="shared" si="31"/>
        <v>0</v>
      </c>
      <c r="AX136" s="160">
        <f t="shared" si="31"/>
        <v>0</v>
      </c>
      <c r="AY136" s="160">
        <f t="shared" si="31"/>
        <v>0</v>
      </c>
      <c r="AZ136" s="160">
        <f t="shared" si="31"/>
        <v>0</v>
      </c>
      <c r="BA136" s="161">
        <f t="shared" si="31"/>
        <v>0</v>
      </c>
    </row>
    <row r="137" spans="1:53" x14ac:dyDescent="0.2">
      <c r="A137" s="162">
        <f>'Projects List'!A136</f>
        <v>0</v>
      </c>
      <c r="B137" s="182">
        <f>_xlfn.IFNA(VLOOKUP($A137,'Projects List'!$A136:$J336,9,TRUE),0)</f>
        <v>0</v>
      </c>
      <c r="C137" s="182">
        <f>_xlfn.IFNA(VLOOKUP($A137,'Projects List'!$A136:$J336,10,TRUE),0)</f>
        <v>0</v>
      </c>
      <c r="D137" s="160">
        <f t="shared" si="33"/>
        <v>0</v>
      </c>
      <c r="E137" s="290"/>
      <c r="F137" s="162">
        <f t="shared" si="34"/>
        <v>0</v>
      </c>
      <c r="G137" s="160">
        <f t="shared" si="29"/>
        <v>0</v>
      </c>
      <c r="H137" s="160">
        <f t="shared" si="29"/>
        <v>0</v>
      </c>
      <c r="I137" s="160">
        <f t="shared" si="29"/>
        <v>0</v>
      </c>
      <c r="J137" s="160">
        <f t="shared" si="29"/>
        <v>0</v>
      </c>
      <c r="K137" s="160">
        <f t="shared" si="29"/>
        <v>0</v>
      </c>
      <c r="L137" s="160">
        <f t="shared" si="29"/>
        <v>0</v>
      </c>
      <c r="M137" s="160">
        <f t="shared" si="29"/>
        <v>0</v>
      </c>
      <c r="N137" s="160">
        <f t="shared" si="29"/>
        <v>0</v>
      </c>
      <c r="O137" s="160">
        <f t="shared" si="29"/>
        <v>0</v>
      </c>
      <c r="P137" s="160">
        <f t="shared" si="29"/>
        <v>0</v>
      </c>
      <c r="Q137" s="160">
        <f t="shared" si="29"/>
        <v>0</v>
      </c>
      <c r="R137" s="160">
        <f t="shared" si="29"/>
        <v>0</v>
      </c>
      <c r="S137" s="160">
        <f t="shared" si="29"/>
        <v>0</v>
      </c>
      <c r="T137" s="160">
        <f t="shared" si="29"/>
        <v>0</v>
      </c>
      <c r="U137" s="160">
        <f t="shared" si="29"/>
        <v>0</v>
      </c>
      <c r="V137" s="160">
        <f t="shared" si="29"/>
        <v>0</v>
      </c>
      <c r="W137" s="160">
        <f t="shared" si="29"/>
        <v>0</v>
      </c>
      <c r="X137" s="160">
        <f t="shared" si="30"/>
        <v>0</v>
      </c>
      <c r="Y137" s="160">
        <f t="shared" si="30"/>
        <v>0</v>
      </c>
      <c r="Z137" s="160">
        <f t="shared" si="30"/>
        <v>0</v>
      </c>
      <c r="AA137" s="160">
        <f t="shared" si="30"/>
        <v>0</v>
      </c>
      <c r="AB137" s="160">
        <f t="shared" si="30"/>
        <v>0</v>
      </c>
      <c r="AC137" s="160">
        <f t="shared" si="30"/>
        <v>0</v>
      </c>
      <c r="AD137" s="160">
        <f t="shared" si="30"/>
        <v>0</v>
      </c>
      <c r="AE137" s="160">
        <f t="shared" si="30"/>
        <v>0</v>
      </c>
      <c r="AF137" s="160">
        <f t="shared" si="30"/>
        <v>0</v>
      </c>
      <c r="AG137" s="160">
        <f t="shared" si="30"/>
        <v>0</v>
      </c>
      <c r="AH137" s="160">
        <f t="shared" si="30"/>
        <v>0</v>
      </c>
      <c r="AI137" s="160">
        <f t="shared" si="30"/>
        <v>0</v>
      </c>
      <c r="AJ137" s="160">
        <f t="shared" si="30"/>
        <v>0</v>
      </c>
      <c r="AK137" s="160">
        <f t="shared" si="30"/>
        <v>0</v>
      </c>
      <c r="AL137" s="160">
        <f t="shared" si="30"/>
        <v>0</v>
      </c>
      <c r="AM137" s="160">
        <f t="shared" si="30"/>
        <v>0</v>
      </c>
      <c r="AN137" s="160">
        <f t="shared" si="30"/>
        <v>0</v>
      </c>
      <c r="AO137" s="160">
        <f t="shared" si="30"/>
        <v>0</v>
      </c>
      <c r="AP137" s="160">
        <f t="shared" si="30"/>
        <v>0</v>
      </c>
      <c r="AQ137" s="160">
        <f t="shared" si="30"/>
        <v>0</v>
      </c>
      <c r="AR137" s="160">
        <f t="shared" si="30"/>
        <v>0</v>
      </c>
      <c r="AS137" s="160">
        <f t="shared" si="32"/>
        <v>0</v>
      </c>
      <c r="AT137" s="160">
        <f t="shared" si="31"/>
        <v>0</v>
      </c>
      <c r="AU137" s="160">
        <f t="shared" si="31"/>
        <v>0</v>
      </c>
      <c r="AV137" s="160">
        <f t="shared" si="31"/>
        <v>0</v>
      </c>
      <c r="AW137" s="160">
        <f t="shared" si="31"/>
        <v>0</v>
      </c>
      <c r="AX137" s="160">
        <f t="shared" si="31"/>
        <v>0</v>
      </c>
      <c r="AY137" s="160">
        <f t="shared" si="31"/>
        <v>0</v>
      </c>
      <c r="AZ137" s="160">
        <f t="shared" si="31"/>
        <v>0</v>
      </c>
      <c r="BA137" s="161">
        <f t="shared" si="31"/>
        <v>0</v>
      </c>
    </row>
    <row r="138" spans="1:53" x14ac:dyDescent="0.2">
      <c r="A138" s="162">
        <f>'Projects List'!A137</f>
        <v>0</v>
      </c>
      <c r="B138" s="182">
        <f>_xlfn.IFNA(VLOOKUP($A138,'Projects List'!$A137:$J337,9,TRUE),0)</f>
        <v>0</v>
      </c>
      <c r="C138" s="182">
        <f>_xlfn.IFNA(VLOOKUP($A138,'Projects List'!$A137:$J337,10,TRUE),0)</f>
        <v>0</v>
      </c>
      <c r="D138" s="160">
        <f t="shared" si="33"/>
        <v>0</v>
      </c>
      <c r="E138" s="290"/>
      <c r="F138" s="162">
        <f t="shared" si="34"/>
        <v>0</v>
      </c>
      <c r="G138" s="160">
        <f t="shared" si="29"/>
        <v>0</v>
      </c>
      <c r="H138" s="160">
        <f t="shared" si="29"/>
        <v>0</v>
      </c>
      <c r="I138" s="160">
        <f t="shared" si="29"/>
        <v>0</v>
      </c>
      <c r="J138" s="160">
        <f t="shared" si="29"/>
        <v>0</v>
      </c>
      <c r="K138" s="160">
        <f t="shared" si="29"/>
        <v>0</v>
      </c>
      <c r="L138" s="160">
        <f t="shared" si="29"/>
        <v>0</v>
      </c>
      <c r="M138" s="160">
        <f t="shared" si="29"/>
        <v>0</v>
      </c>
      <c r="N138" s="160">
        <f t="shared" si="29"/>
        <v>0</v>
      </c>
      <c r="O138" s="160">
        <f t="shared" si="29"/>
        <v>0</v>
      </c>
      <c r="P138" s="160">
        <f t="shared" si="29"/>
        <v>0</v>
      </c>
      <c r="Q138" s="160">
        <f t="shared" si="29"/>
        <v>0</v>
      </c>
      <c r="R138" s="160">
        <f t="shared" si="29"/>
        <v>0</v>
      </c>
      <c r="S138" s="160">
        <f t="shared" si="29"/>
        <v>0</v>
      </c>
      <c r="T138" s="160">
        <f t="shared" si="29"/>
        <v>0</v>
      </c>
      <c r="U138" s="160">
        <f t="shared" si="29"/>
        <v>0</v>
      </c>
      <c r="V138" s="160">
        <f t="shared" si="29"/>
        <v>0</v>
      </c>
      <c r="W138" s="160">
        <f t="shared" si="29"/>
        <v>0</v>
      </c>
      <c r="X138" s="160">
        <f t="shared" si="30"/>
        <v>0</v>
      </c>
      <c r="Y138" s="160">
        <f t="shared" si="30"/>
        <v>0</v>
      </c>
      <c r="Z138" s="160">
        <f t="shared" si="30"/>
        <v>0</v>
      </c>
      <c r="AA138" s="160">
        <f t="shared" si="30"/>
        <v>0</v>
      </c>
      <c r="AB138" s="160">
        <f t="shared" si="30"/>
        <v>0</v>
      </c>
      <c r="AC138" s="160">
        <f t="shared" si="30"/>
        <v>0</v>
      </c>
      <c r="AD138" s="160">
        <f t="shared" si="30"/>
        <v>0</v>
      </c>
      <c r="AE138" s="160">
        <f t="shared" si="30"/>
        <v>0</v>
      </c>
      <c r="AF138" s="160">
        <f t="shared" si="30"/>
        <v>0</v>
      </c>
      <c r="AG138" s="160">
        <f t="shared" si="30"/>
        <v>0</v>
      </c>
      <c r="AH138" s="160">
        <f t="shared" si="30"/>
        <v>0</v>
      </c>
      <c r="AI138" s="160">
        <f t="shared" si="30"/>
        <v>0</v>
      </c>
      <c r="AJ138" s="160">
        <f t="shared" si="30"/>
        <v>0</v>
      </c>
      <c r="AK138" s="160">
        <f t="shared" si="30"/>
        <v>0</v>
      </c>
      <c r="AL138" s="160">
        <f t="shared" si="30"/>
        <v>0</v>
      </c>
      <c r="AM138" s="160">
        <f t="shared" si="30"/>
        <v>0</v>
      </c>
      <c r="AN138" s="160">
        <f t="shared" si="30"/>
        <v>0</v>
      </c>
      <c r="AO138" s="160">
        <f t="shared" si="30"/>
        <v>0</v>
      </c>
      <c r="AP138" s="160">
        <f t="shared" si="30"/>
        <v>0</v>
      </c>
      <c r="AQ138" s="160">
        <f t="shared" si="30"/>
        <v>0</v>
      </c>
      <c r="AR138" s="160">
        <f t="shared" si="30"/>
        <v>0</v>
      </c>
      <c r="AS138" s="160">
        <f t="shared" si="32"/>
        <v>0</v>
      </c>
      <c r="AT138" s="160">
        <f t="shared" si="31"/>
        <v>0</v>
      </c>
      <c r="AU138" s="160">
        <f t="shared" si="31"/>
        <v>0</v>
      </c>
      <c r="AV138" s="160">
        <f t="shared" si="31"/>
        <v>0</v>
      </c>
      <c r="AW138" s="160">
        <f t="shared" si="31"/>
        <v>0</v>
      </c>
      <c r="AX138" s="160">
        <f t="shared" si="31"/>
        <v>0</v>
      </c>
      <c r="AY138" s="160">
        <f t="shared" si="31"/>
        <v>0</v>
      </c>
      <c r="AZ138" s="160">
        <f t="shared" si="31"/>
        <v>0</v>
      </c>
      <c r="BA138" s="161">
        <f t="shared" si="31"/>
        <v>0</v>
      </c>
    </row>
    <row r="139" spans="1:53" x14ac:dyDescent="0.2">
      <c r="A139" s="162">
        <f>'Projects List'!A138</f>
        <v>0</v>
      </c>
      <c r="B139" s="182">
        <f>_xlfn.IFNA(VLOOKUP($A139,'Projects List'!$A138:$J338,9,TRUE),0)</f>
        <v>0</v>
      </c>
      <c r="C139" s="182">
        <f>_xlfn.IFNA(VLOOKUP($A139,'Projects List'!$A138:$J338,10,TRUE),0)</f>
        <v>0</v>
      </c>
      <c r="D139" s="160">
        <f t="shared" si="33"/>
        <v>0</v>
      </c>
      <c r="E139" s="290"/>
      <c r="F139" s="162">
        <f t="shared" si="34"/>
        <v>0</v>
      </c>
      <c r="G139" s="160">
        <f t="shared" si="29"/>
        <v>0</v>
      </c>
      <c r="H139" s="160">
        <f t="shared" si="29"/>
        <v>0</v>
      </c>
      <c r="I139" s="160">
        <f t="shared" si="29"/>
        <v>0</v>
      </c>
      <c r="J139" s="160">
        <f t="shared" si="29"/>
        <v>0</v>
      </c>
      <c r="K139" s="160">
        <f t="shared" si="29"/>
        <v>0</v>
      </c>
      <c r="L139" s="160">
        <f t="shared" si="29"/>
        <v>0</v>
      </c>
      <c r="M139" s="160">
        <f t="shared" si="29"/>
        <v>0</v>
      </c>
      <c r="N139" s="160">
        <f t="shared" si="29"/>
        <v>0</v>
      </c>
      <c r="O139" s="160">
        <f t="shared" si="29"/>
        <v>0</v>
      </c>
      <c r="P139" s="160">
        <f t="shared" si="29"/>
        <v>0</v>
      </c>
      <c r="Q139" s="160">
        <f t="shared" si="29"/>
        <v>0</v>
      </c>
      <c r="R139" s="160">
        <f t="shared" si="29"/>
        <v>0</v>
      </c>
      <c r="S139" s="160">
        <f t="shared" si="29"/>
        <v>0</v>
      </c>
      <c r="T139" s="160">
        <f t="shared" si="29"/>
        <v>0</v>
      </c>
      <c r="U139" s="160">
        <f t="shared" si="29"/>
        <v>0</v>
      </c>
      <c r="V139" s="160">
        <f t="shared" si="29"/>
        <v>0</v>
      </c>
      <c r="W139" s="160">
        <f t="shared" si="29"/>
        <v>0</v>
      </c>
      <c r="X139" s="160">
        <f t="shared" si="30"/>
        <v>0</v>
      </c>
      <c r="Y139" s="160">
        <f t="shared" si="30"/>
        <v>0</v>
      </c>
      <c r="Z139" s="160">
        <f t="shared" si="30"/>
        <v>0</v>
      </c>
      <c r="AA139" s="160">
        <f t="shared" si="30"/>
        <v>0</v>
      </c>
      <c r="AB139" s="160">
        <f t="shared" si="30"/>
        <v>0</v>
      </c>
      <c r="AC139" s="160">
        <f t="shared" si="30"/>
        <v>0</v>
      </c>
      <c r="AD139" s="160">
        <f t="shared" si="30"/>
        <v>0</v>
      </c>
      <c r="AE139" s="160">
        <f t="shared" si="30"/>
        <v>0</v>
      </c>
      <c r="AF139" s="160">
        <f t="shared" si="30"/>
        <v>0</v>
      </c>
      <c r="AG139" s="160">
        <f t="shared" si="30"/>
        <v>0</v>
      </c>
      <c r="AH139" s="160">
        <f t="shared" si="30"/>
        <v>0</v>
      </c>
      <c r="AI139" s="160">
        <f t="shared" si="30"/>
        <v>0</v>
      </c>
      <c r="AJ139" s="160">
        <f t="shared" ref="X139:AR151" si="35">IF(OR($B139=0,$C139=0),0,IF(AND(DATE(YEAR($B139),MONTH($B139),1)&lt;=DATE(YEAR(AJ$1),MONTH(AJ$1),1),DATE(YEAR(EDATE($C139,1)),MONTH(EDATE($C139,1)),1)-1&gt;=DATE(YEAR(EDATE(AJ$1,1)),MONTH(EDATE(AJ$1,1)),1)-1),1,0))</f>
        <v>0</v>
      </c>
      <c r="AK139" s="160">
        <f t="shared" si="35"/>
        <v>0</v>
      </c>
      <c r="AL139" s="160">
        <f t="shared" si="35"/>
        <v>0</v>
      </c>
      <c r="AM139" s="160">
        <f t="shared" si="35"/>
        <v>0</v>
      </c>
      <c r="AN139" s="160">
        <f t="shared" si="35"/>
        <v>0</v>
      </c>
      <c r="AO139" s="160">
        <f t="shared" si="35"/>
        <v>0</v>
      </c>
      <c r="AP139" s="160">
        <f t="shared" si="35"/>
        <v>0</v>
      </c>
      <c r="AQ139" s="160">
        <f t="shared" si="35"/>
        <v>0</v>
      </c>
      <c r="AR139" s="160">
        <f t="shared" si="35"/>
        <v>0</v>
      </c>
      <c r="AS139" s="160">
        <f t="shared" si="32"/>
        <v>0</v>
      </c>
      <c r="AT139" s="160">
        <f t="shared" si="31"/>
        <v>0</v>
      </c>
      <c r="AU139" s="160">
        <f t="shared" si="31"/>
        <v>0</v>
      </c>
      <c r="AV139" s="160">
        <f t="shared" si="31"/>
        <v>0</v>
      </c>
      <c r="AW139" s="160">
        <f t="shared" si="31"/>
        <v>0</v>
      </c>
      <c r="AX139" s="160">
        <f t="shared" si="31"/>
        <v>0</v>
      </c>
      <c r="AY139" s="160">
        <f t="shared" si="31"/>
        <v>0</v>
      </c>
      <c r="AZ139" s="160">
        <f t="shared" si="31"/>
        <v>0</v>
      </c>
      <c r="BA139" s="161">
        <f t="shared" si="31"/>
        <v>0</v>
      </c>
    </row>
    <row r="140" spans="1:53" x14ac:dyDescent="0.2">
      <c r="A140" s="162">
        <f>'Projects List'!A139</f>
        <v>0</v>
      </c>
      <c r="B140" s="182">
        <f>_xlfn.IFNA(VLOOKUP($A140,'Projects List'!$A139:$J339,9,TRUE),0)</f>
        <v>0</v>
      </c>
      <c r="C140" s="182">
        <f>_xlfn.IFNA(VLOOKUP($A140,'Projects List'!$A139:$J339,10,TRUE),0)</f>
        <v>0</v>
      </c>
      <c r="D140" s="160">
        <f t="shared" si="33"/>
        <v>0</v>
      </c>
      <c r="E140" s="290"/>
      <c r="F140" s="162">
        <f t="shared" si="34"/>
        <v>0</v>
      </c>
      <c r="G140" s="160">
        <f t="shared" si="29"/>
        <v>0</v>
      </c>
      <c r="H140" s="160">
        <f t="shared" si="29"/>
        <v>0</v>
      </c>
      <c r="I140" s="160">
        <f t="shared" si="29"/>
        <v>0</v>
      </c>
      <c r="J140" s="160">
        <f t="shared" si="29"/>
        <v>0</v>
      </c>
      <c r="K140" s="160">
        <f t="shared" si="29"/>
        <v>0</v>
      </c>
      <c r="L140" s="160">
        <f t="shared" si="29"/>
        <v>0</v>
      </c>
      <c r="M140" s="160">
        <f t="shared" si="29"/>
        <v>0</v>
      </c>
      <c r="N140" s="160">
        <f t="shared" si="29"/>
        <v>0</v>
      </c>
      <c r="O140" s="160">
        <f t="shared" si="29"/>
        <v>0</v>
      </c>
      <c r="P140" s="160">
        <f t="shared" si="29"/>
        <v>0</v>
      </c>
      <c r="Q140" s="160">
        <f t="shared" si="29"/>
        <v>0</v>
      </c>
      <c r="R140" s="160">
        <f t="shared" si="29"/>
        <v>0</v>
      </c>
      <c r="S140" s="160">
        <f t="shared" si="29"/>
        <v>0</v>
      </c>
      <c r="T140" s="160">
        <f t="shared" si="29"/>
        <v>0</v>
      </c>
      <c r="U140" s="160">
        <f t="shared" si="29"/>
        <v>0</v>
      </c>
      <c r="V140" s="160">
        <f t="shared" si="29"/>
        <v>0</v>
      </c>
      <c r="W140" s="160">
        <f t="shared" si="29"/>
        <v>0</v>
      </c>
      <c r="X140" s="160">
        <f t="shared" si="35"/>
        <v>0</v>
      </c>
      <c r="Y140" s="160">
        <f t="shared" si="35"/>
        <v>0</v>
      </c>
      <c r="Z140" s="160">
        <f t="shared" si="35"/>
        <v>0</v>
      </c>
      <c r="AA140" s="160">
        <f t="shared" si="35"/>
        <v>0</v>
      </c>
      <c r="AB140" s="160">
        <f t="shared" si="35"/>
        <v>0</v>
      </c>
      <c r="AC140" s="160">
        <f t="shared" si="35"/>
        <v>0</v>
      </c>
      <c r="AD140" s="160">
        <f t="shared" si="35"/>
        <v>0</v>
      </c>
      <c r="AE140" s="160">
        <f t="shared" si="35"/>
        <v>0</v>
      </c>
      <c r="AF140" s="160">
        <f t="shared" si="35"/>
        <v>0</v>
      </c>
      <c r="AG140" s="160">
        <f t="shared" si="35"/>
        <v>0</v>
      </c>
      <c r="AH140" s="160">
        <f t="shared" si="35"/>
        <v>0</v>
      </c>
      <c r="AI140" s="160">
        <f t="shared" si="35"/>
        <v>0</v>
      </c>
      <c r="AJ140" s="160">
        <f t="shared" si="35"/>
        <v>0</v>
      </c>
      <c r="AK140" s="160">
        <f t="shared" si="35"/>
        <v>0</v>
      </c>
      <c r="AL140" s="160">
        <f t="shared" si="35"/>
        <v>0</v>
      </c>
      <c r="AM140" s="160">
        <f t="shared" si="35"/>
        <v>0</v>
      </c>
      <c r="AN140" s="160">
        <f t="shared" si="35"/>
        <v>0</v>
      </c>
      <c r="AO140" s="160">
        <f t="shared" si="35"/>
        <v>0</v>
      </c>
      <c r="AP140" s="160">
        <f t="shared" si="35"/>
        <v>0</v>
      </c>
      <c r="AQ140" s="160">
        <f t="shared" si="35"/>
        <v>0</v>
      </c>
      <c r="AR140" s="160">
        <f t="shared" si="35"/>
        <v>0</v>
      </c>
      <c r="AS140" s="160">
        <f t="shared" si="32"/>
        <v>0</v>
      </c>
      <c r="AT140" s="160">
        <f t="shared" si="31"/>
        <v>0</v>
      </c>
      <c r="AU140" s="160">
        <f t="shared" si="31"/>
        <v>0</v>
      </c>
      <c r="AV140" s="160">
        <f t="shared" si="31"/>
        <v>0</v>
      </c>
      <c r="AW140" s="160">
        <f t="shared" si="31"/>
        <v>0</v>
      </c>
      <c r="AX140" s="160">
        <f t="shared" si="31"/>
        <v>0</v>
      </c>
      <c r="AY140" s="160">
        <f t="shared" si="31"/>
        <v>0</v>
      </c>
      <c r="AZ140" s="160">
        <f t="shared" si="31"/>
        <v>0</v>
      </c>
      <c r="BA140" s="161">
        <f t="shared" si="31"/>
        <v>0</v>
      </c>
    </row>
    <row r="141" spans="1:53" x14ac:dyDescent="0.2">
      <c r="A141" s="162">
        <f>'Projects List'!A140</f>
        <v>0</v>
      </c>
      <c r="B141" s="182">
        <f>_xlfn.IFNA(VLOOKUP($A141,'Projects List'!$A140:$J340,9,TRUE),0)</f>
        <v>0</v>
      </c>
      <c r="C141" s="182">
        <f>_xlfn.IFNA(VLOOKUP($A141,'Projects List'!$A140:$J340,10,TRUE),0)</f>
        <v>0</v>
      </c>
      <c r="D141" s="160">
        <f t="shared" si="33"/>
        <v>0</v>
      </c>
      <c r="E141" s="290"/>
      <c r="F141" s="162">
        <f t="shared" si="34"/>
        <v>0</v>
      </c>
      <c r="G141" s="160">
        <f t="shared" si="29"/>
        <v>0</v>
      </c>
      <c r="H141" s="160">
        <f t="shared" si="29"/>
        <v>0</v>
      </c>
      <c r="I141" s="160">
        <f t="shared" si="29"/>
        <v>0</v>
      </c>
      <c r="J141" s="160">
        <f t="shared" si="29"/>
        <v>0</v>
      </c>
      <c r="K141" s="160">
        <f t="shared" si="29"/>
        <v>0</v>
      </c>
      <c r="L141" s="160">
        <f t="shared" si="29"/>
        <v>0</v>
      </c>
      <c r="M141" s="160">
        <f t="shared" si="29"/>
        <v>0</v>
      </c>
      <c r="N141" s="160">
        <f t="shared" si="29"/>
        <v>0</v>
      </c>
      <c r="O141" s="160">
        <f t="shared" si="29"/>
        <v>0</v>
      </c>
      <c r="P141" s="160">
        <f t="shared" si="29"/>
        <v>0</v>
      </c>
      <c r="Q141" s="160">
        <f t="shared" si="29"/>
        <v>0</v>
      </c>
      <c r="R141" s="160">
        <f t="shared" si="29"/>
        <v>0</v>
      </c>
      <c r="S141" s="160">
        <f t="shared" si="29"/>
        <v>0</v>
      </c>
      <c r="T141" s="160">
        <f t="shared" si="29"/>
        <v>0</v>
      </c>
      <c r="U141" s="160">
        <f t="shared" si="29"/>
        <v>0</v>
      </c>
      <c r="V141" s="160">
        <f t="shared" si="29"/>
        <v>0</v>
      </c>
      <c r="W141" s="160">
        <f t="shared" si="29"/>
        <v>0</v>
      </c>
      <c r="X141" s="160">
        <f t="shared" si="35"/>
        <v>0</v>
      </c>
      <c r="Y141" s="160">
        <f t="shared" si="35"/>
        <v>0</v>
      </c>
      <c r="Z141" s="160">
        <f t="shared" si="35"/>
        <v>0</v>
      </c>
      <c r="AA141" s="160">
        <f t="shared" si="35"/>
        <v>0</v>
      </c>
      <c r="AB141" s="160">
        <f t="shared" si="35"/>
        <v>0</v>
      </c>
      <c r="AC141" s="160">
        <f t="shared" si="35"/>
        <v>0</v>
      </c>
      <c r="AD141" s="160">
        <f t="shared" si="35"/>
        <v>0</v>
      </c>
      <c r="AE141" s="160">
        <f t="shared" si="35"/>
        <v>0</v>
      </c>
      <c r="AF141" s="160">
        <f t="shared" si="35"/>
        <v>0</v>
      </c>
      <c r="AG141" s="160">
        <f t="shared" si="35"/>
        <v>0</v>
      </c>
      <c r="AH141" s="160">
        <f t="shared" si="35"/>
        <v>0</v>
      </c>
      <c r="AI141" s="160">
        <f t="shared" si="35"/>
        <v>0</v>
      </c>
      <c r="AJ141" s="160">
        <f t="shared" si="35"/>
        <v>0</v>
      </c>
      <c r="AK141" s="160">
        <f t="shared" si="35"/>
        <v>0</v>
      </c>
      <c r="AL141" s="160">
        <f t="shared" si="35"/>
        <v>0</v>
      </c>
      <c r="AM141" s="160">
        <f t="shared" si="35"/>
        <v>0</v>
      </c>
      <c r="AN141" s="160">
        <f t="shared" si="35"/>
        <v>0</v>
      </c>
      <c r="AO141" s="160">
        <f t="shared" si="35"/>
        <v>0</v>
      </c>
      <c r="AP141" s="160">
        <f t="shared" si="35"/>
        <v>0</v>
      </c>
      <c r="AQ141" s="160">
        <f t="shared" si="35"/>
        <v>0</v>
      </c>
      <c r="AR141" s="160">
        <f t="shared" si="35"/>
        <v>0</v>
      </c>
      <c r="AS141" s="160">
        <f t="shared" si="32"/>
        <v>0</v>
      </c>
      <c r="AT141" s="160">
        <f t="shared" si="31"/>
        <v>0</v>
      </c>
      <c r="AU141" s="160">
        <f t="shared" si="31"/>
        <v>0</v>
      </c>
      <c r="AV141" s="160">
        <f t="shared" si="31"/>
        <v>0</v>
      </c>
      <c r="AW141" s="160">
        <f t="shared" si="31"/>
        <v>0</v>
      </c>
      <c r="AX141" s="160">
        <f t="shared" si="31"/>
        <v>0</v>
      </c>
      <c r="AY141" s="160">
        <f t="shared" si="31"/>
        <v>0</v>
      </c>
      <c r="AZ141" s="160">
        <f t="shared" si="31"/>
        <v>0</v>
      </c>
      <c r="BA141" s="161">
        <f t="shared" si="31"/>
        <v>0</v>
      </c>
    </row>
    <row r="142" spans="1:53" x14ac:dyDescent="0.2">
      <c r="A142" s="162">
        <f>'Projects List'!A141</f>
        <v>0</v>
      </c>
      <c r="B142" s="182">
        <f>_xlfn.IFNA(VLOOKUP($A142,'Projects List'!$A141:$J341,9,TRUE),0)</f>
        <v>0</v>
      </c>
      <c r="C142" s="182">
        <f>_xlfn.IFNA(VLOOKUP($A142,'Projects List'!$A141:$J341,10,TRUE),0)</f>
        <v>0</v>
      </c>
      <c r="D142" s="160">
        <f t="shared" si="33"/>
        <v>0</v>
      </c>
      <c r="E142" s="290"/>
      <c r="F142" s="162">
        <f t="shared" si="34"/>
        <v>0</v>
      </c>
      <c r="G142" s="160">
        <f t="shared" si="29"/>
        <v>0</v>
      </c>
      <c r="H142" s="160">
        <f t="shared" si="29"/>
        <v>0</v>
      </c>
      <c r="I142" s="160">
        <f t="shared" si="29"/>
        <v>0</v>
      </c>
      <c r="J142" s="160">
        <f t="shared" si="29"/>
        <v>0</v>
      </c>
      <c r="K142" s="160">
        <f t="shared" si="29"/>
        <v>0</v>
      </c>
      <c r="L142" s="160">
        <f t="shared" si="29"/>
        <v>0</v>
      </c>
      <c r="M142" s="160">
        <f t="shared" si="29"/>
        <v>0</v>
      </c>
      <c r="N142" s="160">
        <f t="shared" si="29"/>
        <v>0</v>
      </c>
      <c r="O142" s="160">
        <f t="shared" si="29"/>
        <v>0</v>
      </c>
      <c r="P142" s="160">
        <f t="shared" si="29"/>
        <v>0</v>
      </c>
      <c r="Q142" s="160">
        <f t="shared" si="29"/>
        <v>0</v>
      </c>
      <c r="R142" s="160">
        <f t="shared" si="29"/>
        <v>0</v>
      </c>
      <c r="S142" s="160">
        <f t="shared" si="29"/>
        <v>0</v>
      </c>
      <c r="T142" s="160">
        <f t="shared" si="29"/>
        <v>0</v>
      </c>
      <c r="U142" s="160">
        <f t="shared" si="29"/>
        <v>0</v>
      </c>
      <c r="V142" s="160">
        <f t="shared" ref="G142:W157" si="36">IF(OR($B142=0,$C142=0),0,IF(AND(DATE(YEAR($B142),MONTH($B142),1)&lt;=DATE(YEAR(V$1),MONTH(V$1),1),DATE(YEAR(EDATE($C142,1)),MONTH(EDATE($C142,1)),1)-1&gt;=DATE(YEAR(EDATE(V$1,1)),MONTH(EDATE(V$1,1)),1)-1),1,0))</f>
        <v>0</v>
      </c>
      <c r="W142" s="160">
        <f t="shared" si="36"/>
        <v>0</v>
      </c>
      <c r="X142" s="160">
        <f t="shared" si="35"/>
        <v>0</v>
      </c>
      <c r="Y142" s="160">
        <f t="shared" si="35"/>
        <v>0</v>
      </c>
      <c r="Z142" s="160">
        <f t="shared" si="35"/>
        <v>0</v>
      </c>
      <c r="AA142" s="160">
        <f t="shared" si="35"/>
        <v>0</v>
      </c>
      <c r="AB142" s="160">
        <f t="shared" si="35"/>
        <v>0</v>
      </c>
      <c r="AC142" s="160">
        <f t="shared" si="35"/>
        <v>0</v>
      </c>
      <c r="AD142" s="160">
        <f t="shared" si="35"/>
        <v>0</v>
      </c>
      <c r="AE142" s="160">
        <f t="shared" si="35"/>
        <v>0</v>
      </c>
      <c r="AF142" s="160">
        <f t="shared" si="35"/>
        <v>0</v>
      </c>
      <c r="AG142" s="160">
        <f t="shared" si="35"/>
        <v>0</v>
      </c>
      <c r="AH142" s="160">
        <f t="shared" si="35"/>
        <v>0</v>
      </c>
      <c r="AI142" s="160">
        <f t="shared" si="35"/>
        <v>0</v>
      </c>
      <c r="AJ142" s="160">
        <f t="shared" si="35"/>
        <v>0</v>
      </c>
      <c r="AK142" s="160">
        <f t="shared" si="35"/>
        <v>0</v>
      </c>
      <c r="AL142" s="160">
        <f t="shared" si="35"/>
        <v>0</v>
      </c>
      <c r="AM142" s="160">
        <f t="shared" si="35"/>
        <v>0</v>
      </c>
      <c r="AN142" s="160">
        <f t="shared" si="35"/>
        <v>0</v>
      </c>
      <c r="AO142" s="160">
        <f t="shared" si="35"/>
        <v>0</v>
      </c>
      <c r="AP142" s="160">
        <f t="shared" si="35"/>
        <v>0</v>
      </c>
      <c r="AQ142" s="160">
        <f t="shared" si="35"/>
        <v>0</v>
      </c>
      <c r="AR142" s="160">
        <f t="shared" si="35"/>
        <v>0</v>
      </c>
      <c r="AS142" s="160">
        <f t="shared" si="32"/>
        <v>0</v>
      </c>
      <c r="AT142" s="160">
        <f t="shared" si="31"/>
        <v>0</v>
      </c>
      <c r="AU142" s="160">
        <f t="shared" si="31"/>
        <v>0</v>
      </c>
      <c r="AV142" s="160">
        <f t="shared" si="31"/>
        <v>0</v>
      </c>
      <c r="AW142" s="160">
        <f t="shared" si="31"/>
        <v>0</v>
      </c>
      <c r="AX142" s="160">
        <f t="shared" si="31"/>
        <v>0</v>
      </c>
      <c r="AY142" s="160">
        <f t="shared" si="31"/>
        <v>0</v>
      </c>
      <c r="AZ142" s="160">
        <f t="shared" si="31"/>
        <v>0</v>
      </c>
      <c r="BA142" s="161">
        <f t="shared" si="31"/>
        <v>0</v>
      </c>
    </row>
    <row r="143" spans="1:53" x14ac:dyDescent="0.2">
      <c r="A143" s="162">
        <f>'Projects List'!A142</f>
        <v>0</v>
      </c>
      <c r="B143" s="182">
        <f>_xlfn.IFNA(VLOOKUP($A143,'Projects List'!$A142:$J342,9,TRUE),0)</f>
        <v>0</v>
      </c>
      <c r="C143" s="182">
        <f>_xlfn.IFNA(VLOOKUP($A143,'Projects List'!$A142:$J342,10,TRUE),0)</f>
        <v>0</v>
      </c>
      <c r="D143" s="160">
        <f t="shared" si="33"/>
        <v>0</v>
      </c>
      <c r="E143" s="290"/>
      <c r="F143" s="162">
        <f t="shared" si="34"/>
        <v>0</v>
      </c>
      <c r="G143" s="160">
        <f t="shared" si="36"/>
        <v>0</v>
      </c>
      <c r="H143" s="160">
        <f t="shared" si="36"/>
        <v>0</v>
      </c>
      <c r="I143" s="160">
        <f t="shared" si="36"/>
        <v>0</v>
      </c>
      <c r="J143" s="160">
        <f t="shared" si="36"/>
        <v>0</v>
      </c>
      <c r="K143" s="160">
        <f t="shared" si="36"/>
        <v>0</v>
      </c>
      <c r="L143" s="160">
        <f t="shared" si="36"/>
        <v>0</v>
      </c>
      <c r="M143" s="160">
        <f t="shared" si="36"/>
        <v>0</v>
      </c>
      <c r="N143" s="160">
        <f t="shared" si="36"/>
        <v>0</v>
      </c>
      <c r="O143" s="160">
        <f t="shared" si="36"/>
        <v>0</v>
      </c>
      <c r="P143" s="160">
        <f t="shared" si="36"/>
        <v>0</v>
      </c>
      <c r="Q143" s="160">
        <f t="shared" si="36"/>
        <v>0</v>
      </c>
      <c r="R143" s="160">
        <f t="shared" si="36"/>
        <v>0</v>
      </c>
      <c r="S143" s="160">
        <f t="shared" si="36"/>
        <v>0</v>
      </c>
      <c r="T143" s="160">
        <f t="shared" si="36"/>
        <v>0</v>
      </c>
      <c r="U143" s="160">
        <f t="shared" si="36"/>
        <v>0</v>
      </c>
      <c r="V143" s="160">
        <f t="shared" si="36"/>
        <v>0</v>
      </c>
      <c r="W143" s="160">
        <f t="shared" si="36"/>
        <v>0</v>
      </c>
      <c r="X143" s="160">
        <f t="shared" si="35"/>
        <v>0</v>
      </c>
      <c r="Y143" s="160">
        <f t="shared" si="35"/>
        <v>0</v>
      </c>
      <c r="Z143" s="160">
        <f t="shared" si="35"/>
        <v>0</v>
      </c>
      <c r="AA143" s="160">
        <f t="shared" si="35"/>
        <v>0</v>
      </c>
      <c r="AB143" s="160">
        <f t="shared" si="35"/>
        <v>0</v>
      </c>
      <c r="AC143" s="160">
        <f t="shared" si="35"/>
        <v>0</v>
      </c>
      <c r="AD143" s="160">
        <f t="shared" si="35"/>
        <v>0</v>
      </c>
      <c r="AE143" s="160">
        <f t="shared" si="35"/>
        <v>0</v>
      </c>
      <c r="AF143" s="160">
        <f t="shared" si="35"/>
        <v>0</v>
      </c>
      <c r="AG143" s="160">
        <f t="shared" si="35"/>
        <v>0</v>
      </c>
      <c r="AH143" s="160">
        <f t="shared" si="35"/>
        <v>0</v>
      </c>
      <c r="AI143" s="160">
        <f t="shared" si="35"/>
        <v>0</v>
      </c>
      <c r="AJ143" s="160">
        <f t="shared" si="35"/>
        <v>0</v>
      </c>
      <c r="AK143" s="160">
        <f t="shared" si="35"/>
        <v>0</v>
      </c>
      <c r="AL143" s="160">
        <f t="shared" si="35"/>
        <v>0</v>
      </c>
      <c r="AM143" s="160">
        <f t="shared" si="35"/>
        <v>0</v>
      </c>
      <c r="AN143" s="160">
        <f t="shared" si="35"/>
        <v>0</v>
      </c>
      <c r="AO143" s="160">
        <f t="shared" si="35"/>
        <v>0</v>
      </c>
      <c r="AP143" s="160">
        <f t="shared" si="35"/>
        <v>0</v>
      </c>
      <c r="AQ143" s="160">
        <f t="shared" si="35"/>
        <v>0</v>
      </c>
      <c r="AR143" s="160">
        <f t="shared" si="35"/>
        <v>0</v>
      </c>
      <c r="AS143" s="160">
        <f t="shared" si="32"/>
        <v>0</v>
      </c>
      <c r="AT143" s="160">
        <f t="shared" si="31"/>
        <v>0</v>
      </c>
      <c r="AU143" s="160">
        <f t="shared" si="31"/>
        <v>0</v>
      </c>
      <c r="AV143" s="160">
        <f t="shared" si="31"/>
        <v>0</v>
      </c>
      <c r="AW143" s="160">
        <f t="shared" si="31"/>
        <v>0</v>
      </c>
      <c r="AX143" s="160">
        <f t="shared" si="31"/>
        <v>0</v>
      </c>
      <c r="AY143" s="160">
        <f t="shared" si="31"/>
        <v>0</v>
      </c>
      <c r="AZ143" s="160">
        <f t="shared" si="31"/>
        <v>0</v>
      </c>
      <c r="BA143" s="161">
        <f t="shared" si="31"/>
        <v>0</v>
      </c>
    </row>
    <row r="144" spans="1:53" x14ac:dyDescent="0.2">
      <c r="A144" s="162">
        <f>'Projects List'!A143</f>
        <v>0</v>
      </c>
      <c r="B144" s="182">
        <f>_xlfn.IFNA(VLOOKUP($A144,'Projects List'!$A143:$J343,9,TRUE),0)</f>
        <v>0</v>
      </c>
      <c r="C144" s="182">
        <f>_xlfn.IFNA(VLOOKUP($A144,'Projects List'!$A143:$J343,10,TRUE),0)</f>
        <v>0</v>
      </c>
      <c r="D144" s="160">
        <f t="shared" si="33"/>
        <v>0</v>
      </c>
      <c r="E144" s="290"/>
      <c r="F144" s="162">
        <f t="shared" si="34"/>
        <v>0</v>
      </c>
      <c r="G144" s="160">
        <f t="shared" si="36"/>
        <v>0</v>
      </c>
      <c r="H144" s="160">
        <f t="shared" si="36"/>
        <v>0</v>
      </c>
      <c r="I144" s="160">
        <f t="shared" si="36"/>
        <v>0</v>
      </c>
      <c r="J144" s="160">
        <f t="shared" si="36"/>
        <v>0</v>
      </c>
      <c r="K144" s="160">
        <f t="shared" si="36"/>
        <v>0</v>
      </c>
      <c r="L144" s="160">
        <f t="shared" si="36"/>
        <v>0</v>
      </c>
      <c r="M144" s="160">
        <f t="shared" si="36"/>
        <v>0</v>
      </c>
      <c r="N144" s="160">
        <f t="shared" si="36"/>
        <v>0</v>
      </c>
      <c r="O144" s="160">
        <f t="shared" si="36"/>
        <v>0</v>
      </c>
      <c r="P144" s="160">
        <f t="shared" si="36"/>
        <v>0</v>
      </c>
      <c r="Q144" s="160">
        <f t="shared" si="36"/>
        <v>0</v>
      </c>
      <c r="R144" s="160">
        <f t="shared" si="36"/>
        <v>0</v>
      </c>
      <c r="S144" s="160">
        <f t="shared" si="36"/>
        <v>0</v>
      </c>
      <c r="T144" s="160">
        <f t="shared" si="36"/>
        <v>0</v>
      </c>
      <c r="U144" s="160">
        <f t="shared" si="36"/>
        <v>0</v>
      </c>
      <c r="V144" s="160">
        <f t="shared" si="36"/>
        <v>0</v>
      </c>
      <c r="W144" s="160">
        <f t="shared" si="36"/>
        <v>0</v>
      </c>
      <c r="X144" s="160">
        <f t="shared" si="35"/>
        <v>0</v>
      </c>
      <c r="Y144" s="160">
        <f t="shared" si="35"/>
        <v>0</v>
      </c>
      <c r="Z144" s="160">
        <f t="shared" si="35"/>
        <v>0</v>
      </c>
      <c r="AA144" s="160">
        <f t="shared" si="35"/>
        <v>0</v>
      </c>
      <c r="AB144" s="160">
        <f t="shared" si="35"/>
        <v>0</v>
      </c>
      <c r="AC144" s="160">
        <f t="shared" si="35"/>
        <v>0</v>
      </c>
      <c r="AD144" s="160">
        <f t="shared" si="35"/>
        <v>0</v>
      </c>
      <c r="AE144" s="160">
        <f t="shared" si="35"/>
        <v>0</v>
      </c>
      <c r="AF144" s="160">
        <f t="shared" si="35"/>
        <v>0</v>
      </c>
      <c r="AG144" s="160">
        <f t="shared" si="35"/>
        <v>0</v>
      </c>
      <c r="AH144" s="160">
        <f t="shared" si="35"/>
        <v>0</v>
      </c>
      <c r="AI144" s="160">
        <f t="shared" si="35"/>
        <v>0</v>
      </c>
      <c r="AJ144" s="160">
        <f t="shared" si="35"/>
        <v>0</v>
      </c>
      <c r="AK144" s="160">
        <f t="shared" si="35"/>
        <v>0</v>
      </c>
      <c r="AL144" s="160">
        <f t="shared" si="35"/>
        <v>0</v>
      </c>
      <c r="AM144" s="160">
        <f t="shared" si="35"/>
        <v>0</v>
      </c>
      <c r="AN144" s="160">
        <f t="shared" si="35"/>
        <v>0</v>
      </c>
      <c r="AO144" s="160">
        <f t="shared" si="35"/>
        <v>0</v>
      </c>
      <c r="AP144" s="160">
        <f t="shared" si="35"/>
        <v>0</v>
      </c>
      <c r="AQ144" s="160">
        <f t="shared" si="35"/>
        <v>0</v>
      </c>
      <c r="AR144" s="160">
        <f t="shared" si="35"/>
        <v>0</v>
      </c>
      <c r="AS144" s="160">
        <f t="shared" si="32"/>
        <v>0</v>
      </c>
      <c r="AT144" s="160">
        <f t="shared" si="31"/>
        <v>0</v>
      </c>
      <c r="AU144" s="160">
        <f t="shared" si="31"/>
        <v>0</v>
      </c>
      <c r="AV144" s="160">
        <f t="shared" si="31"/>
        <v>0</v>
      </c>
      <c r="AW144" s="160">
        <f t="shared" si="31"/>
        <v>0</v>
      </c>
      <c r="AX144" s="160">
        <f t="shared" si="31"/>
        <v>0</v>
      </c>
      <c r="AY144" s="160">
        <f t="shared" si="31"/>
        <v>0</v>
      </c>
      <c r="AZ144" s="160">
        <f t="shared" si="31"/>
        <v>0</v>
      </c>
      <c r="BA144" s="161">
        <f t="shared" si="31"/>
        <v>0</v>
      </c>
    </row>
    <row r="145" spans="1:53" x14ac:dyDescent="0.2">
      <c r="A145" s="162">
        <f>'Projects List'!A144</f>
        <v>0</v>
      </c>
      <c r="B145" s="182">
        <f>_xlfn.IFNA(VLOOKUP($A145,'Projects List'!$A144:$J344,9,TRUE),0)</f>
        <v>0</v>
      </c>
      <c r="C145" s="182">
        <f>_xlfn.IFNA(VLOOKUP($A145,'Projects List'!$A144:$J344,10,TRUE),0)</f>
        <v>0</v>
      </c>
      <c r="D145" s="160">
        <f t="shared" si="33"/>
        <v>0</v>
      </c>
      <c r="E145" s="290"/>
      <c r="F145" s="162">
        <f t="shared" si="34"/>
        <v>0</v>
      </c>
      <c r="G145" s="160">
        <f t="shared" si="36"/>
        <v>0</v>
      </c>
      <c r="H145" s="160">
        <f t="shared" si="36"/>
        <v>0</v>
      </c>
      <c r="I145" s="160">
        <f t="shared" si="36"/>
        <v>0</v>
      </c>
      <c r="J145" s="160">
        <f t="shared" si="36"/>
        <v>0</v>
      </c>
      <c r="K145" s="160">
        <f t="shared" si="36"/>
        <v>0</v>
      </c>
      <c r="L145" s="160">
        <f t="shared" si="36"/>
        <v>0</v>
      </c>
      <c r="M145" s="160">
        <f t="shared" si="36"/>
        <v>0</v>
      </c>
      <c r="N145" s="160">
        <f t="shared" si="36"/>
        <v>0</v>
      </c>
      <c r="O145" s="160">
        <f t="shared" si="36"/>
        <v>0</v>
      </c>
      <c r="P145" s="160">
        <f t="shared" si="36"/>
        <v>0</v>
      </c>
      <c r="Q145" s="160">
        <f t="shared" si="36"/>
        <v>0</v>
      </c>
      <c r="R145" s="160">
        <f t="shared" si="36"/>
        <v>0</v>
      </c>
      <c r="S145" s="160">
        <f t="shared" si="36"/>
        <v>0</v>
      </c>
      <c r="T145" s="160">
        <f t="shared" si="36"/>
        <v>0</v>
      </c>
      <c r="U145" s="160">
        <f t="shared" si="36"/>
        <v>0</v>
      </c>
      <c r="V145" s="160">
        <f t="shared" si="36"/>
        <v>0</v>
      </c>
      <c r="W145" s="160">
        <f t="shared" si="36"/>
        <v>0</v>
      </c>
      <c r="X145" s="160">
        <f t="shared" si="35"/>
        <v>0</v>
      </c>
      <c r="Y145" s="160">
        <f t="shared" si="35"/>
        <v>0</v>
      </c>
      <c r="Z145" s="160">
        <f t="shared" si="35"/>
        <v>0</v>
      </c>
      <c r="AA145" s="160">
        <f t="shared" si="35"/>
        <v>0</v>
      </c>
      <c r="AB145" s="160">
        <f t="shared" si="35"/>
        <v>0</v>
      </c>
      <c r="AC145" s="160">
        <f t="shared" si="35"/>
        <v>0</v>
      </c>
      <c r="AD145" s="160">
        <f t="shared" si="35"/>
        <v>0</v>
      </c>
      <c r="AE145" s="160">
        <f t="shared" si="35"/>
        <v>0</v>
      </c>
      <c r="AF145" s="160">
        <f t="shared" si="35"/>
        <v>0</v>
      </c>
      <c r="AG145" s="160">
        <f t="shared" si="35"/>
        <v>0</v>
      </c>
      <c r="AH145" s="160">
        <f t="shared" si="35"/>
        <v>0</v>
      </c>
      <c r="AI145" s="160">
        <f t="shared" si="35"/>
        <v>0</v>
      </c>
      <c r="AJ145" s="160">
        <f t="shared" si="35"/>
        <v>0</v>
      </c>
      <c r="AK145" s="160">
        <f t="shared" si="35"/>
        <v>0</v>
      </c>
      <c r="AL145" s="160">
        <f t="shared" si="35"/>
        <v>0</v>
      </c>
      <c r="AM145" s="160">
        <f t="shared" si="35"/>
        <v>0</v>
      </c>
      <c r="AN145" s="160">
        <f t="shared" si="35"/>
        <v>0</v>
      </c>
      <c r="AO145" s="160">
        <f t="shared" si="35"/>
        <v>0</v>
      </c>
      <c r="AP145" s="160">
        <f t="shared" si="35"/>
        <v>0</v>
      </c>
      <c r="AQ145" s="160">
        <f t="shared" si="35"/>
        <v>0</v>
      </c>
      <c r="AR145" s="160">
        <f t="shared" si="35"/>
        <v>0</v>
      </c>
      <c r="AS145" s="160">
        <f t="shared" si="32"/>
        <v>0</v>
      </c>
      <c r="AT145" s="160">
        <f t="shared" si="31"/>
        <v>0</v>
      </c>
      <c r="AU145" s="160">
        <f t="shared" si="31"/>
        <v>0</v>
      </c>
      <c r="AV145" s="160">
        <f t="shared" si="31"/>
        <v>0</v>
      </c>
      <c r="AW145" s="160">
        <f t="shared" si="31"/>
        <v>0</v>
      </c>
      <c r="AX145" s="160">
        <f t="shared" si="31"/>
        <v>0</v>
      </c>
      <c r="AY145" s="160">
        <f t="shared" si="31"/>
        <v>0</v>
      </c>
      <c r="AZ145" s="160">
        <f t="shared" si="31"/>
        <v>0</v>
      </c>
      <c r="BA145" s="161">
        <f t="shared" si="31"/>
        <v>0</v>
      </c>
    </row>
    <row r="146" spans="1:53" x14ac:dyDescent="0.2">
      <c r="A146" s="162">
        <f>'Projects List'!A145</f>
        <v>0</v>
      </c>
      <c r="B146" s="182">
        <f>_xlfn.IFNA(VLOOKUP($A146,'Projects List'!$A145:$J345,9,TRUE),0)</f>
        <v>0</v>
      </c>
      <c r="C146" s="182">
        <f>_xlfn.IFNA(VLOOKUP($A146,'Projects List'!$A145:$J345,10,TRUE),0)</f>
        <v>0</v>
      </c>
      <c r="D146" s="160">
        <f t="shared" si="33"/>
        <v>0</v>
      </c>
      <c r="E146" s="290"/>
      <c r="F146" s="162">
        <f t="shared" si="34"/>
        <v>0</v>
      </c>
      <c r="G146" s="160">
        <f t="shared" si="36"/>
        <v>0</v>
      </c>
      <c r="H146" s="160">
        <f t="shared" si="36"/>
        <v>0</v>
      </c>
      <c r="I146" s="160">
        <f t="shared" si="36"/>
        <v>0</v>
      </c>
      <c r="J146" s="160">
        <f t="shared" si="36"/>
        <v>0</v>
      </c>
      <c r="K146" s="160">
        <f t="shared" si="36"/>
        <v>0</v>
      </c>
      <c r="L146" s="160">
        <f t="shared" si="36"/>
        <v>0</v>
      </c>
      <c r="M146" s="160">
        <f t="shared" si="36"/>
        <v>0</v>
      </c>
      <c r="N146" s="160">
        <f t="shared" si="36"/>
        <v>0</v>
      </c>
      <c r="O146" s="160">
        <f t="shared" si="36"/>
        <v>0</v>
      </c>
      <c r="P146" s="160">
        <f t="shared" si="36"/>
        <v>0</v>
      </c>
      <c r="Q146" s="160">
        <f t="shared" si="36"/>
        <v>0</v>
      </c>
      <c r="R146" s="160">
        <f t="shared" si="36"/>
        <v>0</v>
      </c>
      <c r="S146" s="160">
        <f t="shared" si="36"/>
        <v>0</v>
      </c>
      <c r="T146" s="160">
        <f t="shared" si="36"/>
        <v>0</v>
      </c>
      <c r="U146" s="160">
        <f t="shared" si="36"/>
        <v>0</v>
      </c>
      <c r="V146" s="160">
        <f t="shared" si="36"/>
        <v>0</v>
      </c>
      <c r="W146" s="160">
        <f t="shared" si="36"/>
        <v>0</v>
      </c>
      <c r="X146" s="160">
        <f t="shared" si="35"/>
        <v>0</v>
      </c>
      <c r="Y146" s="160">
        <f t="shared" si="35"/>
        <v>0</v>
      </c>
      <c r="Z146" s="160">
        <f t="shared" si="35"/>
        <v>0</v>
      </c>
      <c r="AA146" s="160">
        <f t="shared" si="35"/>
        <v>0</v>
      </c>
      <c r="AB146" s="160">
        <f t="shared" si="35"/>
        <v>0</v>
      </c>
      <c r="AC146" s="160">
        <f t="shared" si="35"/>
        <v>0</v>
      </c>
      <c r="AD146" s="160">
        <f t="shared" si="35"/>
        <v>0</v>
      </c>
      <c r="AE146" s="160">
        <f t="shared" si="35"/>
        <v>0</v>
      </c>
      <c r="AF146" s="160">
        <f t="shared" si="35"/>
        <v>0</v>
      </c>
      <c r="AG146" s="160">
        <f t="shared" si="35"/>
        <v>0</v>
      </c>
      <c r="AH146" s="160">
        <f t="shared" si="35"/>
        <v>0</v>
      </c>
      <c r="AI146" s="160">
        <f t="shared" si="35"/>
        <v>0</v>
      </c>
      <c r="AJ146" s="160">
        <f t="shared" si="35"/>
        <v>0</v>
      </c>
      <c r="AK146" s="160">
        <f t="shared" si="35"/>
        <v>0</v>
      </c>
      <c r="AL146" s="160">
        <f t="shared" si="35"/>
        <v>0</v>
      </c>
      <c r="AM146" s="160">
        <f t="shared" si="35"/>
        <v>0</v>
      </c>
      <c r="AN146" s="160">
        <f t="shared" si="35"/>
        <v>0</v>
      </c>
      <c r="AO146" s="160">
        <f t="shared" si="35"/>
        <v>0</v>
      </c>
      <c r="AP146" s="160">
        <f t="shared" si="35"/>
        <v>0</v>
      </c>
      <c r="AQ146" s="160">
        <f t="shared" si="35"/>
        <v>0</v>
      </c>
      <c r="AR146" s="160">
        <f t="shared" si="35"/>
        <v>0</v>
      </c>
      <c r="AS146" s="160">
        <f t="shared" si="32"/>
        <v>0</v>
      </c>
      <c r="AT146" s="160">
        <f t="shared" si="31"/>
        <v>0</v>
      </c>
      <c r="AU146" s="160">
        <f t="shared" si="31"/>
        <v>0</v>
      </c>
      <c r="AV146" s="160">
        <f t="shared" si="31"/>
        <v>0</v>
      </c>
      <c r="AW146" s="160">
        <f t="shared" si="31"/>
        <v>0</v>
      </c>
      <c r="AX146" s="160">
        <f t="shared" si="31"/>
        <v>0</v>
      </c>
      <c r="AY146" s="160">
        <f t="shared" si="31"/>
        <v>0</v>
      </c>
      <c r="AZ146" s="160">
        <f t="shared" si="31"/>
        <v>0</v>
      </c>
      <c r="BA146" s="161">
        <f t="shared" si="31"/>
        <v>0</v>
      </c>
    </row>
    <row r="147" spans="1:53" x14ac:dyDescent="0.2">
      <c r="A147" s="162">
        <f>'Projects List'!A146</f>
        <v>0</v>
      </c>
      <c r="B147" s="182">
        <f>_xlfn.IFNA(VLOOKUP($A147,'Projects List'!$A146:$J346,9,TRUE),0)</f>
        <v>0</v>
      </c>
      <c r="C147" s="182">
        <f>_xlfn.IFNA(VLOOKUP($A147,'Projects List'!$A146:$J346,10,TRUE),0)</f>
        <v>0</v>
      </c>
      <c r="D147" s="160">
        <f t="shared" si="33"/>
        <v>0</v>
      </c>
      <c r="E147" s="290"/>
      <c r="F147" s="162">
        <f t="shared" si="34"/>
        <v>0</v>
      </c>
      <c r="G147" s="160">
        <f t="shared" si="36"/>
        <v>0</v>
      </c>
      <c r="H147" s="160">
        <f t="shared" si="36"/>
        <v>0</v>
      </c>
      <c r="I147" s="160">
        <f t="shared" si="36"/>
        <v>0</v>
      </c>
      <c r="J147" s="160">
        <f t="shared" si="36"/>
        <v>0</v>
      </c>
      <c r="K147" s="160">
        <f t="shared" si="36"/>
        <v>0</v>
      </c>
      <c r="L147" s="160">
        <f t="shared" si="36"/>
        <v>0</v>
      </c>
      <c r="M147" s="160">
        <f t="shared" si="36"/>
        <v>0</v>
      </c>
      <c r="N147" s="160">
        <f t="shared" si="36"/>
        <v>0</v>
      </c>
      <c r="O147" s="160">
        <f t="shared" si="36"/>
        <v>0</v>
      </c>
      <c r="P147" s="160">
        <f t="shared" si="36"/>
        <v>0</v>
      </c>
      <c r="Q147" s="160">
        <f t="shared" si="36"/>
        <v>0</v>
      </c>
      <c r="R147" s="160">
        <f t="shared" si="36"/>
        <v>0</v>
      </c>
      <c r="S147" s="160">
        <f t="shared" si="36"/>
        <v>0</v>
      </c>
      <c r="T147" s="160">
        <f t="shared" si="36"/>
        <v>0</v>
      </c>
      <c r="U147" s="160">
        <f t="shared" si="36"/>
        <v>0</v>
      </c>
      <c r="V147" s="160">
        <f t="shared" si="36"/>
        <v>0</v>
      </c>
      <c r="W147" s="160">
        <f t="shared" si="36"/>
        <v>0</v>
      </c>
      <c r="X147" s="160">
        <f t="shared" si="35"/>
        <v>0</v>
      </c>
      <c r="Y147" s="160">
        <f t="shared" si="35"/>
        <v>0</v>
      </c>
      <c r="Z147" s="160">
        <f t="shared" si="35"/>
        <v>0</v>
      </c>
      <c r="AA147" s="160">
        <f t="shared" si="35"/>
        <v>0</v>
      </c>
      <c r="AB147" s="160">
        <f t="shared" si="35"/>
        <v>0</v>
      </c>
      <c r="AC147" s="160">
        <f t="shared" si="35"/>
        <v>0</v>
      </c>
      <c r="AD147" s="160">
        <f t="shared" si="35"/>
        <v>0</v>
      </c>
      <c r="AE147" s="160">
        <f t="shared" si="35"/>
        <v>0</v>
      </c>
      <c r="AF147" s="160">
        <f t="shared" si="35"/>
        <v>0</v>
      </c>
      <c r="AG147" s="160">
        <f t="shared" si="35"/>
        <v>0</v>
      </c>
      <c r="AH147" s="160">
        <f t="shared" si="35"/>
        <v>0</v>
      </c>
      <c r="AI147" s="160">
        <f t="shared" si="35"/>
        <v>0</v>
      </c>
      <c r="AJ147" s="160">
        <f t="shared" si="35"/>
        <v>0</v>
      </c>
      <c r="AK147" s="160">
        <f t="shared" si="35"/>
        <v>0</v>
      </c>
      <c r="AL147" s="160">
        <f t="shared" si="35"/>
        <v>0</v>
      </c>
      <c r="AM147" s="160">
        <f t="shared" si="35"/>
        <v>0</v>
      </c>
      <c r="AN147" s="160">
        <f t="shared" si="35"/>
        <v>0</v>
      </c>
      <c r="AO147" s="160">
        <f t="shared" si="35"/>
        <v>0</v>
      </c>
      <c r="AP147" s="160">
        <f t="shared" si="35"/>
        <v>0</v>
      </c>
      <c r="AQ147" s="160">
        <f t="shared" si="35"/>
        <v>0</v>
      </c>
      <c r="AR147" s="160">
        <f t="shared" si="35"/>
        <v>0</v>
      </c>
      <c r="AS147" s="160">
        <f t="shared" si="32"/>
        <v>0</v>
      </c>
      <c r="AT147" s="160">
        <f t="shared" si="32"/>
        <v>0</v>
      </c>
      <c r="AU147" s="160">
        <f t="shared" si="32"/>
        <v>0</v>
      </c>
      <c r="AV147" s="160">
        <f t="shared" si="32"/>
        <v>0</v>
      </c>
      <c r="AW147" s="160">
        <f t="shared" si="32"/>
        <v>0</v>
      </c>
      <c r="AX147" s="160">
        <f t="shared" si="32"/>
        <v>0</v>
      </c>
      <c r="AY147" s="160">
        <f t="shared" si="32"/>
        <v>0</v>
      </c>
      <c r="AZ147" s="160">
        <f t="shared" si="32"/>
        <v>0</v>
      </c>
      <c r="BA147" s="161">
        <f t="shared" si="32"/>
        <v>0</v>
      </c>
    </row>
    <row r="148" spans="1:53" x14ac:dyDescent="0.2">
      <c r="A148" s="162">
        <f>'Projects List'!A147</f>
        <v>0</v>
      </c>
      <c r="B148" s="182">
        <f>_xlfn.IFNA(VLOOKUP($A148,'Projects List'!$A147:$J347,9,TRUE),0)</f>
        <v>0</v>
      </c>
      <c r="C148" s="182">
        <f>_xlfn.IFNA(VLOOKUP($A148,'Projects List'!$A147:$J347,10,TRUE),0)</f>
        <v>0</v>
      </c>
      <c r="D148" s="160">
        <f t="shared" si="33"/>
        <v>0</v>
      </c>
      <c r="E148" s="290"/>
      <c r="F148" s="162">
        <f t="shared" si="34"/>
        <v>0</v>
      </c>
      <c r="G148" s="160">
        <f t="shared" si="36"/>
        <v>0</v>
      </c>
      <c r="H148" s="160">
        <f t="shared" si="36"/>
        <v>0</v>
      </c>
      <c r="I148" s="160">
        <f t="shared" si="36"/>
        <v>0</v>
      </c>
      <c r="J148" s="160">
        <f t="shared" si="36"/>
        <v>0</v>
      </c>
      <c r="K148" s="160">
        <f t="shared" si="36"/>
        <v>0</v>
      </c>
      <c r="L148" s="160">
        <f t="shared" si="36"/>
        <v>0</v>
      </c>
      <c r="M148" s="160">
        <f t="shared" si="36"/>
        <v>0</v>
      </c>
      <c r="N148" s="160">
        <f t="shared" si="36"/>
        <v>0</v>
      </c>
      <c r="O148" s="160">
        <f t="shared" si="36"/>
        <v>0</v>
      </c>
      <c r="P148" s="160">
        <f t="shared" si="36"/>
        <v>0</v>
      </c>
      <c r="Q148" s="160">
        <f t="shared" si="36"/>
        <v>0</v>
      </c>
      <c r="R148" s="160">
        <f t="shared" si="36"/>
        <v>0</v>
      </c>
      <c r="S148" s="160">
        <f t="shared" si="36"/>
        <v>0</v>
      </c>
      <c r="T148" s="160">
        <f t="shared" si="36"/>
        <v>0</v>
      </c>
      <c r="U148" s="160">
        <f t="shared" si="36"/>
        <v>0</v>
      </c>
      <c r="V148" s="160">
        <f t="shared" si="36"/>
        <v>0</v>
      </c>
      <c r="W148" s="160">
        <f t="shared" si="36"/>
        <v>0</v>
      </c>
      <c r="X148" s="160">
        <f t="shared" si="35"/>
        <v>0</v>
      </c>
      <c r="Y148" s="160">
        <f t="shared" si="35"/>
        <v>0</v>
      </c>
      <c r="Z148" s="160">
        <f t="shared" si="35"/>
        <v>0</v>
      </c>
      <c r="AA148" s="160">
        <f t="shared" si="35"/>
        <v>0</v>
      </c>
      <c r="AB148" s="160">
        <f t="shared" si="35"/>
        <v>0</v>
      </c>
      <c r="AC148" s="160">
        <f t="shared" si="35"/>
        <v>0</v>
      </c>
      <c r="AD148" s="160">
        <f t="shared" si="35"/>
        <v>0</v>
      </c>
      <c r="AE148" s="160">
        <f t="shared" si="35"/>
        <v>0</v>
      </c>
      <c r="AF148" s="160">
        <f t="shared" si="35"/>
        <v>0</v>
      </c>
      <c r="AG148" s="160">
        <f t="shared" si="35"/>
        <v>0</v>
      </c>
      <c r="AH148" s="160">
        <f t="shared" si="35"/>
        <v>0</v>
      </c>
      <c r="AI148" s="160">
        <f t="shared" si="35"/>
        <v>0</v>
      </c>
      <c r="AJ148" s="160">
        <f t="shared" si="35"/>
        <v>0</v>
      </c>
      <c r="AK148" s="160">
        <f t="shared" si="35"/>
        <v>0</v>
      </c>
      <c r="AL148" s="160">
        <f t="shared" si="35"/>
        <v>0</v>
      </c>
      <c r="AM148" s="160">
        <f t="shared" si="35"/>
        <v>0</v>
      </c>
      <c r="AN148" s="160">
        <f t="shared" si="35"/>
        <v>0</v>
      </c>
      <c r="AO148" s="160">
        <f t="shared" si="35"/>
        <v>0</v>
      </c>
      <c r="AP148" s="160">
        <f t="shared" si="35"/>
        <v>0</v>
      </c>
      <c r="AQ148" s="160">
        <f t="shared" si="35"/>
        <v>0</v>
      </c>
      <c r="AR148" s="160">
        <f t="shared" si="35"/>
        <v>0</v>
      </c>
      <c r="AS148" s="160">
        <f t="shared" si="32"/>
        <v>0</v>
      </c>
      <c r="AT148" s="160">
        <f t="shared" si="32"/>
        <v>0</v>
      </c>
      <c r="AU148" s="160">
        <f t="shared" si="32"/>
        <v>0</v>
      </c>
      <c r="AV148" s="160">
        <f t="shared" si="32"/>
        <v>0</v>
      </c>
      <c r="AW148" s="160">
        <f t="shared" si="32"/>
        <v>0</v>
      </c>
      <c r="AX148" s="160">
        <f t="shared" si="32"/>
        <v>0</v>
      </c>
      <c r="AY148" s="160">
        <f t="shared" si="32"/>
        <v>0</v>
      </c>
      <c r="AZ148" s="160">
        <f t="shared" si="32"/>
        <v>0</v>
      </c>
      <c r="BA148" s="161">
        <f t="shared" si="32"/>
        <v>0</v>
      </c>
    </row>
    <row r="149" spans="1:53" x14ac:dyDescent="0.2">
      <c r="A149" s="162">
        <f>'Projects List'!A148</f>
        <v>0</v>
      </c>
      <c r="B149" s="182">
        <f>_xlfn.IFNA(VLOOKUP($A149,'Projects List'!$A148:$J348,9,TRUE),0)</f>
        <v>0</v>
      </c>
      <c r="C149" s="182">
        <f>_xlfn.IFNA(VLOOKUP($A149,'Projects List'!$A148:$J348,10,TRUE),0)</f>
        <v>0</v>
      </c>
      <c r="D149" s="160">
        <f t="shared" si="33"/>
        <v>0</v>
      </c>
      <c r="E149" s="290"/>
      <c r="F149" s="162">
        <f t="shared" si="34"/>
        <v>0</v>
      </c>
      <c r="G149" s="160">
        <f t="shared" si="36"/>
        <v>0</v>
      </c>
      <c r="H149" s="160">
        <f t="shared" si="36"/>
        <v>0</v>
      </c>
      <c r="I149" s="160">
        <f t="shared" si="36"/>
        <v>0</v>
      </c>
      <c r="J149" s="160">
        <f t="shared" si="36"/>
        <v>0</v>
      </c>
      <c r="K149" s="160">
        <f t="shared" si="36"/>
        <v>0</v>
      </c>
      <c r="L149" s="160">
        <f t="shared" si="36"/>
        <v>0</v>
      </c>
      <c r="M149" s="160">
        <f t="shared" si="36"/>
        <v>0</v>
      </c>
      <c r="N149" s="160">
        <f t="shared" si="36"/>
        <v>0</v>
      </c>
      <c r="O149" s="160">
        <f t="shared" si="36"/>
        <v>0</v>
      </c>
      <c r="P149" s="160">
        <f t="shared" si="36"/>
        <v>0</v>
      </c>
      <c r="Q149" s="160">
        <f t="shared" si="36"/>
        <v>0</v>
      </c>
      <c r="R149" s="160">
        <f t="shared" si="36"/>
        <v>0</v>
      </c>
      <c r="S149" s="160">
        <f t="shared" si="36"/>
        <v>0</v>
      </c>
      <c r="T149" s="160">
        <f t="shared" si="36"/>
        <v>0</v>
      </c>
      <c r="U149" s="160">
        <f t="shared" si="36"/>
        <v>0</v>
      </c>
      <c r="V149" s="160">
        <f t="shared" si="36"/>
        <v>0</v>
      </c>
      <c r="W149" s="160">
        <f t="shared" si="36"/>
        <v>0</v>
      </c>
      <c r="X149" s="160">
        <f t="shared" si="35"/>
        <v>0</v>
      </c>
      <c r="Y149" s="160">
        <f t="shared" si="35"/>
        <v>0</v>
      </c>
      <c r="Z149" s="160">
        <f t="shared" si="35"/>
        <v>0</v>
      </c>
      <c r="AA149" s="160">
        <f t="shared" si="35"/>
        <v>0</v>
      </c>
      <c r="AB149" s="160">
        <f t="shared" si="35"/>
        <v>0</v>
      </c>
      <c r="AC149" s="160">
        <f t="shared" si="35"/>
        <v>0</v>
      </c>
      <c r="AD149" s="160">
        <f t="shared" si="35"/>
        <v>0</v>
      </c>
      <c r="AE149" s="160">
        <f t="shared" si="35"/>
        <v>0</v>
      </c>
      <c r="AF149" s="160">
        <f t="shared" si="35"/>
        <v>0</v>
      </c>
      <c r="AG149" s="160">
        <f t="shared" si="35"/>
        <v>0</v>
      </c>
      <c r="AH149" s="160">
        <f t="shared" si="35"/>
        <v>0</v>
      </c>
      <c r="AI149" s="160">
        <f t="shared" si="35"/>
        <v>0</v>
      </c>
      <c r="AJ149" s="160">
        <f t="shared" si="35"/>
        <v>0</v>
      </c>
      <c r="AK149" s="160">
        <f t="shared" si="35"/>
        <v>0</v>
      </c>
      <c r="AL149" s="160">
        <f t="shared" si="35"/>
        <v>0</v>
      </c>
      <c r="AM149" s="160">
        <f t="shared" si="35"/>
        <v>0</v>
      </c>
      <c r="AN149" s="160">
        <f t="shared" si="35"/>
        <v>0</v>
      </c>
      <c r="AO149" s="160">
        <f t="shared" si="35"/>
        <v>0</v>
      </c>
      <c r="AP149" s="160">
        <f t="shared" si="35"/>
        <v>0</v>
      </c>
      <c r="AQ149" s="160">
        <f t="shared" si="35"/>
        <v>0</v>
      </c>
      <c r="AR149" s="160">
        <f t="shared" si="35"/>
        <v>0</v>
      </c>
      <c r="AS149" s="160">
        <f t="shared" si="32"/>
        <v>0</v>
      </c>
      <c r="AT149" s="160">
        <f t="shared" si="32"/>
        <v>0</v>
      </c>
      <c r="AU149" s="160">
        <f t="shared" si="32"/>
        <v>0</v>
      </c>
      <c r="AV149" s="160">
        <f t="shared" si="32"/>
        <v>0</v>
      </c>
      <c r="AW149" s="160">
        <f t="shared" si="32"/>
        <v>0</v>
      </c>
      <c r="AX149" s="160">
        <f t="shared" si="32"/>
        <v>0</v>
      </c>
      <c r="AY149" s="160">
        <f t="shared" si="32"/>
        <v>0</v>
      </c>
      <c r="AZ149" s="160">
        <f t="shared" si="32"/>
        <v>0</v>
      </c>
      <c r="BA149" s="161">
        <f t="shared" si="32"/>
        <v>0</v>
      </c>
    </row>
    <row r="150" spans="1:53" x14ac:dyDescent="0.2">
      <c r="A150" s="162">
        <f>'Projects List'!A149</f>
        <v>0</v>
      </c>
      <c r="B150" s="182">
        <f>_xlfn.IFNA(VLOOKUP($A150,'Projects List'!$A149:$J349,9,TRUE),0)</f>
        <v>0</v>
      </c>
      <c r="C150" s="182">
        <f>_xlfn.IFNA(VLOOKUP($A150,'Projects List'!$A149:$J349,10,TRUE),0)</f>
        <v>0</v>
      </c>
      <c r="D150" s="160">
        <f t="shared" si="33"/>
        <v>0</v>
      </c>
      <c r="E150" s="290"/>
      <c r="F150" s="162">
        <f t="shared" si="34"/>
        <v>0</v>
      </c>
      <c r="G150" s="160">
        <f t="shared" si="36"/>
        <v>0</v>
      </c>
      <c r="H150" s="160">
        <f t="shared" si="36"/>
        <v>0</v>
      </c>
      <c r="I150" s="160">
        <f t="shared" si="36"/>
        <v>0</v>
      </c>
      <c r="J150" s="160">
        <f t="shared" si="36"/>
        <v>0</v>
      </c>
      <c r="K150" s="160">
        <f t="shared" si="36"/>
        <v>0</v>
      </c>
      <c r="L150" s="160">
        <f t="shared" si="36"/>
        <v>0</v>
      </c>
      <c r="M150" s="160">
        <f t="shared" si="36"/>
        <v>0</v>
      </c>
      <c r="N150" s="160">
        <f t="shared" si="36"/>
        <v>0</v>
      </c>
      <c r="O150" s="160">
        <f t="shared" si="36"/>
        <v>0</v>
      </c>
      <c r="P150" s="160">
        <f t="shared" si="36"/>
        <v>0</v>
      </c>
      <c r="Q150" s="160">
        <f t="shared" si="36"/>
        <v>0</v>
      </c>
      <c r="R150" s="160">
        <f t="shared" si="36"/>
        <v>0</v>
      </c>
      <c r="S150" s="160">
        <f t="shared" si="36"/>
        <v>0</v>
      </c>
      <c r="T150" s="160">
        <f t="shared" si="36"/>
        <v>0</v>
      </c>
      <c r="U150" s="160">
        <f t="shared" si="36"/>
        <v>0</v>
      </c>
      <c r="V150" s="160">
        <f t="shared" si="36"/>
        <v>0</v>
      </c>
      <c r="W150" s="160">
        <f t="shared" si="36"/>
        <v>0</v>
      </c>
      <c r="X150" s="160">
        <f t="shared" si="35"/>
        <v>0</v>
      </c>
      <c r="Y150" s="160">
        <f t="shared" si="35"/>
        <v>0</v>
      </c>
      <c r="Z150" s="160">
        <f t="shared" si="35"/>
        <v>0</v>
      </c>
      <c r="AA150" s="160">
        <f t="shared" si="35"/>
        <v>0</v>
      </c>
      <c r="AB150" s="160">
        <f t="shared" si="35"/>
        <v>0</v>
      </c>
      <c r="AC150" s="160">
        <f t="shared" si="35"/>
        <v>0</v>
      </c>
      <c r="AD150" s="160">
        <f t="shared" si="35"/>
        <v>0</v>
      </c>
      <c r="AE150" s="160">
        <f t="shared" si="35"/>
        <v>0</v>
      </c>
      <c r="AF150" s="160">
        <f t="shared" si="35"/>
        <v>0</v>
      </c>
      <c r="AG150" s="160">
        <f t="shared" si="35"/>
        <v>0</v>
      </c>
      <c r="AH150" s="160">
        <f t="shared" si="35"/>
        <v>0</v>
      </c>
      <c r="AI150" s="160">
        <f t="shared" si="35"/>
        <v>0</v>
      </c>
      <c r="AJ150" s="160">
        <f t="shared" si="35"/>
        <v>0</v>
      </c>
      <c r="AK150" s="160">
        <f t="shared" si="35"/>
        <v>0</v>
      </c>
      <c r="AL150" s="160">
        <f t="shared" si="35"/>
        <v>0</v>
      </c>
      <c r="AM150" s="160">
        <f t="shared" si="35"/>
        <v>0</v>
      </c>
      <c r="AN150" s="160">
        <f t="shared" si="35"/>
        <v>0</v>
      </c>
      <c r="AO150" s="160">
        <f t="shared" si="35"/>
        <v>0</v>
      </c>
      <c r="AP150" s="160">
        <f t="shared" si="35"/>
        <v>0</v>
      </c>
      <c r="AQ150" s="160">
        <f t="shared" si="35"/>
        <v>0</v>
      </c>
      <c r="AR150" s="160">
        <f t="shared" si="35"/>
        <v>0</v>
      </c>
      <c r="AS150" s="160">
        <f t="shared" si="32"/>
        <v>0</v>
      </c>
      <c r="AT150" s="160">
        <f t="shared" si="32"/>
        <v>0</v>
      </c>
      <c r="AU150" s="160">
        <f t="shared" si="32"/>
        <v>0</v>
      </c>
      <c r="AV150" s="160">
        <f t="shared" si="32"/>
        <v>0</v>
      </c>
      <c r="AW150" s="160">
        <f t="shared" si="32"/>
        <v>0</v>
      </c>
      <c r="AX150" s="160">
        <f t="shared" si="32"/>
        <v>0</v>
      </c>
      <c r="AY150" s="160">
        <f t="shared" si="32"/>
        <v>0</v>
      </c>
      <c r="AZ150" s="160">
        <f t="shared" si="32"/>
        <v>0</v>
      </c>
      <c r="BA150" s="161">
        <f t="shared" si="32"/>
        <v>0</v>
      </c>
    </row>
    <row r="151" spans="1:53" x14ac:dyDescent="0.2">
      <c r="A151" s="162">
        <f>'Projects List'!A150</f>
        <v>0</v>
      </c>
      <c r="B151" s="182">
        <f>_xlfn.IFNA(VLOOKUP($A151,'Projects List'!$A150:$J350,9,TRUE),0)</f>
        <v>0</v>
      </c>
      <c r="C151" s="182">
        <f>_xlfn.IFNA(VLOOKUP($A151,'Projects List'!$A150:$J350,10,TRUE),0)</f>
        <v>0</v>
      </c>
      <c r="D151" s="160">
        <f t="shared" si="33"/>
        <v>0</v>
      </c>
      <c r="E151" s="290"/>
      <c r="F151" s="162">
        <f t="shared" si="34"/>
        <v>0</v>
      </c>
      <c r="G151" s="160">
        <f t="shared" si="36"/>
        <v>0</v>
      </c>
      <c r="H151" s="160">
        <f t="shared" si="36"/>
        <v>0</v>
      </c>
      <c r="I151" s="160">
        <f t="shared" si="36"/>
        <v>0</v>
      </c>
      <c r="J151" s="160">
        <f t="shared" si="36"/>
        <v>0</v>
      </c>
      <c r="K151" s="160">
        <f t="shared" si="36"/>
        <v>0</v>
      </c>
      <c r="L151" s="160">
        <f t="shared" si="36"/>
        <v>0</v>
      </c>
      <c r="M151" s="160">
        <f t="shared" si="36"/>
        <v>0</v>
      </c>
      <c r="N151" s="160">
        <f t="shared" si="36"/>
        <v>0</v>
      </c>
      <c r="O151" s="160">
        <f t="shared" si="36"/>
        <v>0</v>
      </c>
      <c r="P151" s="160">
        <f t="shared" si="36"/>
        <v>0</v>
      </c>
      <c r="Q151" s="160">
        <f t="shared" si="36"/>
        <v>0</v>
      </c>
      <c r="R151" s="160">
        <f t="shared" si="36"/>
        <v>0</v>
      </c>
      <c r="S151" s="160">
        <f t="shared" si="36"/>
        <v>0</v>
      </c>
      <c r="T151" s="160">
        <f t="shared" si="36"/>
        <v>0</v>
      </c>
      <c r="U151" s="160">
        <f t="shared" si="36"/>
        <v>0</v>
      </c>
      <c r="V151" s="160">
        <f t="shared" si="36"/>
        <v>0</v>
      </c>
      <c r="W151" s="160">
        <f t="shared" si="36"/>
        <v>0</v>
      </c>
      <c r="X151" s="160">
        <f t="shared" si="35"/>
        <v>0</v>
      </c>
      <c r="Y151" s="160">
        <f t="shared" si="35"/>
        <v>0</v>
      </c>
      <c r="Z151" s="160">
        <f t="shared" si="35"/>
        <v>0</v>
      </c>
      <c r="AA151" s="160">
        <f t="shared" si="35"/>
        <v>0</v>
      </c>
      <c r="AB151" s="160">
        <f t="shared" si="35"/>
        <v>0</v>
      </c>
      <c r="AC151" s="160">
        <f t="shared" si="35"/>
        <v>0</v>
      </c>
      <c r="AD151" s="160">
        <f t="shared" si="35"/>
        <v>0</v>
      </c>
      <c r="AE151" s="160">
        <f t="shared" si="35"/>
        <v>0</v>
      </c>
      <c r="AF151" s="160">
        <f t="shared" si="35"/>
        <v>0</v>
      </c>
      <c r="AG151" s="160">
        <f t="shared" si="35"/>
        <v>0</v>
      </c>
      <c r="AH151" s="160">
        <f t="shared" si="35"/>
        <v>0</v>
      </c>
      <c r="AI151" s="160">
        <f t="shared" si="35"/>
        <v>0</v>
      </c>
      <c r="AJ151" s="160">
        <f t="shared" si="35"/>
        <v>0</v>
      </c>
      <c r="AK151" s="160">
        <f t="shared" si="35"/>
        <v>0</v>
      </c>
      <c r="AL151" s="160">
        <f t="shared" si="35"/>
        <v>0</v>
      </c>
      <c r="AM151" s="160">
        <f t="shared" ref="X151:AR163" si="37">IF(OR($B151=0,$C151=0),0,IF(AND(DATE(YEAR($B151),MONTH($B151),1)&lt;=DATE(YEAR(AM$1),MONTH(AM$1),1),DATE(YEAR(EDATE($C151,1)),MONTH(EDATE($C151,1)),1)-1&gt;=DATE(YEAR(EDATE(AM$1,1)),MONTH(EDATE(AM$1,1)),1)-1),1,0))</f>
        <v>0</v>
      </c>
      <c r="AN151" s="160">
        <f t="shared" si="37"/>
        <v>0</v>
      </c>
      <c r="AO151" s="160">
        <f t="shared" si="37"/>
        <v>0</v>
      </c>
      <c r="AP151" s="160">
        <f t="shared" si="37"/>
        <v>0</v>
      </c>
      <c r="AQ151" s="160">
        <f t="shared" si="37"/>
        <v>0</v>
      </c>
      <c r="AR151" s="160">
        <f t="shared" si="37"/>
        <v>0</v>
      </c>
      <c r="AS151" s="160">
        <f t="shared" si="32"/>
        <v>0</v>
      </c>
      <c r="AT151" s="160">
        <f t="shared" si="32"/>
        <v>0</v>
      </c>
      <c r="AU151" s="160">
        <f t="shared" si="32"/>
        <v>0</v>
      </c>
      <c r="AV151" s="160">
        <f t="shared" si="32"/>
        <v>0</v>
      </c>
      <c r="AW151" s="160">
        <f t="shared" si="32"/>
        <v>0</v>
      </c>
      <c r="AX151" s="160">
        <f t="shared" si="32"/>
        <v>0</v>
      </c>
      <c r="AY151" s="160">
        <f t="shared" si="32"/>
        <v>0</v>
      </c>
      <c r="AZ151" s="160">
        <f t="shared" si="32"/>
        <v>0</v>
      </c>
      <c r="BA151" s="161">
        <f t="shared" si="32"/>
        <v>0</v>
      </c>
    </row>
    <row r="152" spans="1:53" x14ac:dyDescent="0.2">
      <c r="A152" s="162">
        <f>'Projects List'!A151</f>
        <v>0</v>
      </c>
      <c r="B152" s="182">
        <f>_xlfn.IFNA(VLOOKUP($A152,'Projects List'!$A151:$J351,9,TRUE),0)</f>
        <v>0</v>
      </c>
      <c r="C152" s="182">
        <f>_xlfn.IFNA(VLOOKUP($A152,'Projects List'!$A151:$J351,10,TRUE),0)</f>
        <v>0</v>
      </c>
      <c r="D152" s="160">
        <f t="shared" si="33"/>
        <v>0</v>
      </c>
      <c r="E152" s="290"/>
      <c r="F152" s="162">
        <f t="shared" si="34"/>
        <v>0</v>
      </c>
      <c r="G152" s="160">
        <f t="shared" si="36"/>
        <v>0</v>
      </c>
      <c r="H152" s="160">
        <f t="shared" si="36"/>
        <v>0</v>
      </c>
      <c r="I152" s="160">
        <f t="shared" si="36"/>
        <v>0</v>
      </c>
      <c r="J152" s="160">
        <f t="shared" si="36"/>
        <v>0</v>
      </c>
      <c r="K152" s="160">
        <f t="shared" si="36"/>
        <v>0</v>
      </c>
      <c r="L152" s="160">
        <f t="shared" si="36"/>
        <v>0</v>
      </c>
      <c r="M152" s="160">
        <f t="shared" si="36"/>
        <v>0</v>
      </c>
      <c r="N152" s="160">
        <f t="shared" si="36"/>
        <v>0</v>
      </c>
      <c r="O152" s="160">
        <f t="shared" si="36"/>
        <v>0</v>
      </c>
      <c r="P152" s="160">
        <f t="shared" si="36"/>
        <v>0</v>
      </c>
      <c r="Q152" s="160">
        <f t="shared" si="36"/>
        <v>0</v>
      </c>
      <c r="R152" s="160">
        <f t="shared" si="36"/>
        <v>0</v>
      </c>
      <c r="S152" s="160">
        <f t="shared" si="36"/>
        <v>0</v>
      </c>
      <c r="T152" s="160">
        <f t="shared" si="36"/>
        <v>0</v>
      </c>
      <c r="U152" s="160">
        <f t="shared" si="36"/>
        <v>0</v>
      </c>
      <c r="V152" s="160">
        <f t="shared" si="36"/>
        <v>0</v>
      </c>
      <c r="W152" s="160">
        <f t="shared" si="36"/>
        <v>0</v>
      </c>
      <c r="X152" s="160">
        <f t="shared" si="37"/>
        <v>0</v>
      </c>
      <c r="Y152" s="160">
        <f t="shared" si="37"/>
        <v>0</v>
      </c>
      <c r="Z152" s="160">
        <f t="shared" si="37"/>
        <v>0</v>
      </c>
      <c r="AA152" s="160">
        <f t="shared" si="37"/>
        <v>0</v>
      </c>
      <c r="AB152" s="160">
        <f t="shared" si="37"/>
        <v>0</v>
      </c>
      <c r="AC152" s="160">
        <f t="shared" si="37"/>
        <v>0</v>
      </c>
      <c r="AD152" s="160">
        <f t="shared" si="37"/>
        <v>0</v>
      </c>
      <c r="AE152" s="160">
        <f t="shared" si="37"/>
        <v>0</v>
      </c>
      <c r="AF152" s="160">
        <f t="shared" si="37"/>
        <v>0</v>
      </c>
      <c r="AG152" s="160">
        <f t="shared" si="37"/>
        <v>0</v>
      </c>
      <c r="AH152" s="160">
        <f t="shared" si="37"/>
        <v>0</v>
      </c>
      <c r="AI152" s="160">
        <f t="shared" si="37"/>
        <v>0</v>
      </c>
      <c r="AJ152" s="160">
        <f t="shared" si="37"/>
        <v>0</v>
      </c>
      <c r="AK152" s="160">
        <f t="shared" si="37"/>
        <v>0</v>
      </c>
      <c r="AL152" s="160">
        <f t="shared" si="37"/>
        <v>0</v>
      </c>
      <c r="AM152" s="160">
        <f t="shared" si="37"/>
        <v>0</v>
      </c>
      <c r="AN152" s="160">
        <f t="shared" si="37"/>
        <v>0</v>
      </c>
      <c r="AO152" s="160">
        <f t="shared" si="37"/>
        <v>0</v>
      </c>
      <c r="AP152" s="160">
        <f t="shared" si="37"/>
        <v>0</v>
      </c>
      <c r="AQ152" s="160">
        <f t="shared" si="37"/>
        <v>0</v>
      </c>
      <c r="AR152" s="160">
        <f t="shared" si="37"/>
        <v>0</v>
      </c>
      <c r="AS152" s="160">
        <f t="shared" si="32"/>
        <v>0</v>
      </c>
      <c r="AT152" s="160">
        <f t="shared" si="32"/>
        <v>0</v>
      </c>
      <c r="AU152" s="160">
        <f t="shared" si="32"/>
        <v>0</v>
      </c>
      <c r="AV152" s="160">
        <f t="shared" si="32"/>
        <v>0</v>
      </c>
      <c r="AW152" s="160">
        <f t="shared" si="32"/>
        <v>0</v>
      </c>
      <c r="AX152" s="160">
        <f t="shared" si="32"/>
        <v>0</v>
      </c>
      <c r="AY152" s="160">
        <f t="shared" si="32"/>
        <v>0</v>
      </c>
      <c r="AZ152" s="160">
        <f t="shared" si="32"/>
        <v>0</v>
      </c>
      <c r="BA152" s="161">
        <f t="shared" si="32"/>
        <v>0</v>
      </c>
    </row>
    <row r="153" spans="1:53" x14ac:dyDescent="0.2">
      <c r="A153" s="162">
        <f>'Projects List'!A152</f>
        <v>0</v>
      </c>
      <c r="B153" s="182">
        <f>_xlfn.IFNA(VLOOKUP($A153,'Projects List'!$A152:$J352,9,TRUE),0)</f>
        <v>0</v>
      </c>
      <c r="C153" s="182">
        <f>_xlfn.IFNA(VLOOKUP($A153,'Projects List'!$A152:$J352,10,TRUE),0)</f>
        <v>0</v>
      </c>
      <c r="D153" s="160">
        <f t="shared" si="33"/>
        <v>0</v>
      </c>
      <c r="E153" s="290"/>
      <c r="F153" s="162">
        <f t="shared" si="34"/>
        <v>0</v>
      </c>
      <c r="G153" s="160">
        <f t="shared" si="36"/>
        <v>0</v>
      </c>
      <c r="H153" s="160">
        <f t="shared" si="36"/>
        <v>0</v>
      </c>
      <c r="I153" s="160">
        <f t="shared" si="36"/>
        <v>0</v>
      </c>
      <c r="J153" s="160">
        <f t="shared" si="36"/>
        <v>0</v>
      </c>
      <c r="K153" s="160">
        <f t="shared" si="36"/>
        <v>0</v>
      </c>
      <c r="L153" s="160">
        <f t="shared" si="36"/>
        <v>0</v>
      </c>
      <c r="M153" s="160">
        <f t="shared" si="36"/>
        <v>0</v>
      </c>
      <c r="N153" s="160">
        <f t="shared" si="36"/>
        <v>0</v>
      </c>
      <c r="O153" s="160">
        <f t="shared" si="36"/>
        <v>0</v>
      </c>
      <c r="P153" s="160">
        <f t="shared" si="36"/>
        <v>0</v>
      </c>
      <c r="Q153" s="160">
        <f t="shared" si="36"/>
        <v>0</v>
      </c>
      <c r="R153" s="160">
        <f t="shared" si="36"/>
        <v>0</v>
      </c>
      <c r="S153" s="160">
        <f t="shared" si="36"/>
        <v>0</v>
      </c>
      <c r="T153" s="160">
        <f t="shared" si="36"/>
        <v>0</v>
      </c>
      <c r="U153" s="160">
        <f t="shared" si="36"/>
        <v>0</v>
      </c>
      <c r="V153" s="160">
        <f t="shared" si="36"/>
        <v>0</v>
      </c>
      <c r="W153" s="160">
        <f t="shared" si="36"/>
        <v>0</v>
      </c>
      <c r="X153" s="160">
        <f t="shared" si="37"/>
        <v>0</v>
      </c>
      <c r="Y153" s="160">
        <f t="shared" si="37"/>
        <v>0</v>
      </c>
      <c r="Z153" s="160">
        <f t="shared" si="37"/>
        <v>0</v>
      </c>
      <c r="AA153" s="160">
        <f t="shared" si="37"/>
        <v>0</v>
      </c>
      <c r="AB153" s="160">
        <f t="shared" si="37"/>
        <v>0</v>
      </c>
      <c r="AC153" s="160">
        <f t="shared" si="37"/>
        <v>0</v>
      </c>
      <c r="AD153" s="160">
        <f t="shared" si="37"/>
        <v>0</v>
      </c>
      <c r="AE153" s="160">
        <f t="shared" si="37"/>
        <v>0</v>
      </c>
      <c r="AF153" s="160">
        <f t="shared" si="37"/>
        <v>0</v>
      </c>
      <c r="AG153" s="160">
        <f t="shared" si="37"/>
        <v>0</v>
      </c>
      <c r="AH153" s="160">
        <f t="shared" si="37"/>
        <v>0</v>
      </c>
      <c r="AI153" s="160">
        <f t="shared" si="37"/>
        <v>0</v>
      </c>
      <c r="AJ153" s="160">
        <f t="shared" si="37"/>
        <v>0</v>
      </c>
      <c r="AK153" s="160">
        <f t="shared" si="37"/>
        <v>0</v>
      </c>
      <c r="AL153" s="160">
        <f t="shared" si="37"/>
        <v>0</v>
      </c>
      <c r="AM153" s="160">
        <f t="shared" si="37"/>
        <v>0</v>
      </c>
      <c r="AN153" s="160">
        <f t="shared" si="37"/>
        <v>0</v>
      </c>
      <c r="AO153" s="160">
        <f t="shared" si="37"/>
        <v>0</v>
      </c>
      <c r="AP153" s="160">
        <f t="shared" si="37"/>
        <v>0</v>
      </c>
      <c r="AQ153" s="160">
        <f t="shared" si="37"/>
        <v>0</v>
      </c>
      <c r="AR153" s="160">
        <f t="shared" si="37"/>
        <v>0</v>
      </c>
      <c r="AS153" s="160">
        <f t="shared" si="32"/>
        <v>0</v>
      </c>
      <c r="AT153" s="160">
        <f t="shared" si="32"/>
        <v>0</v>
      </c>
      <c r="AU153" s="160">
        <f t="shared" si="32"/>
        <v>0</v>
      </c>
      <c r="AV153" s="160">
        <f t="shared" si="32"/>
        <v>0</v>
      </c>
      <c r="AW153" s="160">
        <f t="shared" si="32"/>
        <v>0</v>
      </c>
      <c r="AX153" s="160">
        <f t="shared" si="32"/>
        <v>0</v>
      </c>
      <c r="AY153" s="160">
        <f t="shared" si="32"/>
        <v>0</v>
      </c>
      <c r="AZ153" s="160">
        <f t="shared" si="32"/>
        <v>0</v>
      </c>
      <c r="BA153" s="161">
        <f t="shared" si="32"/>
        <v>0</v>
      </c>
    </row>
    <row r="154" spans="1:53" x14ac:dyDescent="0.2">
      <c r="A154" s="162">
        <f>'Projects List'!A153</f>
        <v>0</v>
      </c>
      <c r="B154" s="182">
        <f>_xlfn.IFNA(VLOOKUP($A154,'Projects List'!$A153:$J353,9,TRUE),0)</f>
        <v>0</v>
      </c>
      <c r="C154" s="182">
        <f>_xlfn.IFNA(VLOOKUP($A154,'Projects List'!$A153:$J353,10,TRUE),0)</f>
        <v>0</v>
      </c>
      <c r="D154" s="160">
        <f t="shared" si="33"/>
        <v>0</v>
      </c>
      <c r="E154" s="290"/>
      <c r="F154" s="162">
        <f t="shared" si="34"/>
        <v>0</v>
      </c>
      <c r="G154" s="160">
        <f t="shared" si="36"/>
        <v>0</v>
      </c>
      <c r="H154" s="160">
        <f t="shared" si="36"/>
        <v>0</v>
      </c>
      <c r="I154" s="160">
        <f t="shared" si="36"/>
        <v>0</v>
      </c>
      <c r="J154" s="160">
        <f t="shared" si="36"/>
        <v>0</v>
      </c>
      <c r="K154" s="160">
        <f t="shared" si="36"/>
        <v>0</v>
      </c>
      <c r="L154" s="160">
        <f t="shared" si="36"/>
        <v>0</v>
      </c>
      <c r="M154" s="160">
        <f t="shared" si="36"/>
        <v>0</v>
      </c>
      <c r="N154" s="160">
        <f t="shared" si="36"/>
        <v>0</v>
      </c>
      <c r="O154" s="160">
        <f t="shared" si="36"/>
        <v>0</v>
      </c>
      <c r="P154" s="160">
        <f t="shared" si="36"/>
        <v>0</v>
      </c>
      <c r="Q154" s="160">
        <f t="shared" si="36"/>
        <v>0</v>
      </c>
      <c r="R154" s="160">
        <f t="shared" si="36"/>
        <v>0</v>
      </c>
      <c r="S154" s="160">
        <f t="shared" si="36"/>
        <v>0</v>
      </c>
      <c r="T154" s="160">
        <f t="shared" si="36"/>
        <v>0</v>
      </c>
      <c r="U154" s="160">
        <f t="shared" si="36"/>
        <v>0</v>
      </c>
      <c r="V154" s="160">
        <f t="shared" si="36"/>
        <v>0</v>
      </c>
      <c r="W154" s="160">
        <f t="shared" si="36"/>
        <v>0</v>
      </c>
      <c r="X154" s="160">
        <f t="shared" si="37"/>
        <v>0</v>
      </c>
      <c r="Y154" s="160">
        <f t="shared" si="37"/>
        <v>0</v>
      </c>
      <c r="Z154" s="160">
        <f t="shared" si="37"/>
        <v>0</v>
      </c>
      <c r="AA154" s="160">
        <f t="shared" si="37"/>
        <v>0</v>
      </c>
      <c r="AB154" s="160">
        <f t="shared" si="37"/>
        <v>0</v>
      </c>
      <c r="AC154" s="160">
        <f t="shared" si="37"/>
        <v>0</v>
      </c>
      <c r="AD154" s="160">
        <f t="shared" si="37"/>
        <v>0</v>
      </c>
      <c r="AE154" s="160">
        <f t="shared" si="37"/>
        <v>0</v>
      </c>
      <c r="AF154" s="160">
        <f t="shared" si="37"/>
        <v>0</v>
      </c>
      <c r="AG154" s="160">
        <f t="shared" si="37"/>
        <v>0</v>
      </c>
      <c r="AH154" s="160">
        <f t="shared" si="37"/>
        <v>0</v>
      </c>
      <c r="AI154" s="160">
        <f t="shared" si="37"/>
        <v>0</v>
      </c>
      <c r="AJ154" s="160">
        <f t="shared" si="37"/>
        <v>0</v>
      </c>
      <c r="AK154" s="160">
        <f t="shared" si="37"/>
        <v>0</v>
      </c>
      <c r="AL154" s="160">
        <f t="shared" si="37"/>
        <v>0</v>
      </c>
      <c r="AM154" s="160">
        <f t="shared" si="37"/>
        <v>0</v>
      </c>
      <c r="AN154" s="160">
        <f t="shared" si="37"/>
        <v>0</v>
      </c>
      <c r="AO154" s="160">
        <f t="shared" si="37"/>
        <v>0</v>
      </c>
      <c r="AP154" s="160">
        <f t="shared" si="37"/>
        <v>0</v>
      </c>
      <c r="AQ154" s="160">
        <f t="shared" si="37"/>
        <v>0</v>
      </c>
      <c r="AR154" s="160">
        <f t="shared" si="37"/>
        <v>0</v>
      </c>
      <c r="AS154" s="160">
        <f t="shared" si="32"/>
        <v>0</v>
      </c>
      <c r="AT154" s="160">
        <f t="shared" si="32"/>
        <v>0</v>
      </c>
      <c r="AU154" s="160">
        <f t="shared" si="32"/>
        <v>0</v>
      </c>
      <c r="AV154" s="160">
        <f t="shared" si="32"/>
        <v>0</v>
      </c>
      <c r="AW154" s="160">
        <f t="shared" si="32"/>
        <v>0</v>
      </c>
      <c r="AX154" s="160">
        <f t="shared" si="32"/>
        <v>0</v>
      </c>
      <c r="AY154" s="160">
        <f t="shared" si="32"/>
        <v>0</v>
      </c>
      <c r="AZ154" s="160">
        <f t="shared" si="32"/>
        <v>0</v>
      </c>
      <c r="BA154" s="161">
        <f t="shared" si="32"/>
        <v>0</v>
      </c>
    </row>
    <row r="155" spans="1:53" x14ac:dyDescent="0.2">
      <c r="A155" s="162">
        <f>'Projects List'!A154</f>
        <v>0</v>
      </c>
      <c r="B155" s="182">
        <f>_xlfn.IFNA(VLOOKUP($A155,'Projects List'!$A154:$J354,9,TRUE),0)</f>
        <v>0</v>
      </c>
      <c r="C155" s="182">
        <f>_xlfn.IFNA(VLOOKUP($A155,'Projects List'!$A154:$J354,10,TRUE),0)</f>
        <v>0</v>
      </c>
      <c r="D155" s="160">
        <f t="shared" si="33"/>
        <v>0</v>
      </c>
      <c r="E155" s="290"/>
      <c r="F155" s="162">
        <f t="shared" si="34"/>
        <v>0</v>
      </c>
      <c r="G155" s="160">
        <f t="shared" si="36"/>
        <v>0</v>
      </c>
      <c r="H155" s="160">
        <f t="shared" si="36"/>
        <v>0</v>
      </c>
      <c r="I155" s="160">
        <f t="shared" si="36"/>
        <v>0</v>
      </c>
      <c r="J155" s="160">
        <f t="shared" si="36"/>
        <v>0</v>
      </c>
      <c r="K155" s="160">
        <f t="shared" si="36"/>
        <v>0</v>
      </c>
      <c r="L155" s="160">
        <f t="shared" si="36"/>
        <v>0</v>
      </c>
      <c r="M155" s="160">
        <f t="shared" si="36"/>
        <v>0</v>
      </c>
      <c r="N155" s="160">
        <f t="shared" si="36"/>
        <v>0</v>
      </c>
      <c r="O155" s="160">
        <f t="shared" si="36"/>
        <v>0</v>
      </c>
      <c r="P155" s="160">
        <f t="shared" si="36"/>
        <v>0</v>
      </c>
      <c r="Q155" s="160">
        <f t="shared" si="36"/>
        <v>0</v>
      </c>
      <c r="R155" s="160">
        <f t="shared" si="36"/>
        <v>0</v>
      </c>
      <c r="S155" s="160">
        <f t="shared" si="36"/>
        <v>0</v>
      </c>
      <c r="T155" s="160">
        <f t="shared" si="36"/>
        <v>0</v>
      </c>
      <c r="U155" s="160">
        <f t="shared" si="36"/>
        <v>0</v>
      </c>
      <c r="V155" s="160">
        <f t="shared" si="36"/>
        <v>0</v>
      </c>
      <c r="W155" s="160">
        <f t="shared" si="36"/>
        <v>0</v>
      </c>
      <c r="X155" s="160">
        <f t="shared" si="37"/>
        <v>0</v>
      </c>
      <c r="Y155" s="160">
        <f t="shared" si="37"/>
        <v>0</v>
      </c>
      <c r="Z155" s="160">
        <f t="shared" si="37"/>
        <v>0</v>
      </c>
      <c r="AA155" s="160">
        <f t="shared" si="37"/>
        <v>0</v>
      </c>
      <c r="AB155" s="160">
        <f t="shared" si="37"/>
        <v>0</v>
      </c>
      <c r="AC155" s="160">
        <f t="shared" si="37"/>
        <v>0</v>
      </c>
      <c r="AD155" s="160">
        <f t="shared" si="37"/>
        <v>0</v>
      </c>
      <c r="AE155" s="160">
        <f t="shared" si="37"/>
        <v>0</v>
      </c>
      <c r="AF155" s="160">
        <f t="shared" si="37"/>
        <v>0</v>
      </c>
      <c r="AG155" s="160">
        <f t="shared" si="37"/>
        <v>0</v>
      </c>
      <c r="AH155" s="160">
        <f t="shared" si="37"/>
        <v>0</v>
      </c>
      <c r="AI155" s="160">
        <f t="shared" si="37"/>
        <v>0</v>
      </c>
      <c r="AJ155" s="160">
        <f t="shared" si="37"/>
        <v>0</v>
      </c>
      <c r="AK155" s="160">
        <f t="shared" si="37"/>
        <v>0</v>
      </c>
      <c r="AL155" s="160">
        <f t="shared" si="37"/>
        <v>0</v>
      </c>
      <c r="AM155" s="160">
        <f t="shared" si="37"/>
        <v>0</v>
      </c>
      <c r="AN155" s="160">
        <f t="shared" si="37"/>
        <v>0</v>
      </c>
      <c r="AO155" s="160">
        <f t="shared" si="37"/>
        <v>0</v>
      </c>
      <c r="AP155" s="160">
        <f t="shared" si="37"/>
        <v>0</v>
      </c>
      <c r="AQ155" s="160">
        <f t="shared" si="37"/>
        <v>0</v>
      </c>
      <c r="AR155" s="160">
        <f t="shared" si="37"/>
        <v>0</v>
      </c>
      <c r="AS155" s="160">
        <f t="shared" si="32"/>
        <v>0</v>
      </c>
      <c r="AT155" s="160">
        <f t="shared" si="32"/>
        <v>0</v>
      </c>
      <c r="AU155" s="160">
        <f t="shared" si="32"/>
        <v>0</v>
      </c>
      <c r="AV155" s="160">
        <f t="shared" si="32"/>
        <v>0</v>
      </c>
      <c r="AW155" s="160">
        <f t="shared" si="32"/>
        <v>0</v>
      </c>
      <c r="AX155" s="160">
        <f t="shared" si="32"/>
        <v>0</v>
      </c>
      <c r="AY155" s="160">
        <f t="shared" si="32"/>
        <v>0</v>
      </c>
      <c r="AZ155" s="160">
        <f t="shared" si="32"/>
        <v>0</v>
      </c>
      <c r="BA155" s="161">
        <f t="shared" si="32"/>
        <v>0</v>
      </c>
    </row>
    <row r="156" spans="1:53" x14ac:dyDescent="0.2">
      <c r="A156" s="162">
        <f>'Projects List'!A155</f>
        <v>0</v>
      </c>
      <c r="B156" s="182">
        <f>_xlfn.IFNA(VLOOKUP($A156,'Projects List'!$A155:$J355,9,TRUE),0)</f>
        <v>0</v>
      </c>
      <c r="C156" s="182">
        <f>_xlfn.IFNA(VLOOKUP($A156,'Projects List'!$A155:$J355,10,TRUE),0)</f>
        <v>0</v>
      </c>
      <c r="D156" s="160">
        <f t="shared" si="33"/>
        <v>0</v>
      </c>
      <c r="E156" s="290"/>
      <c r="F156" s="162">
        <f t="shared" si="34"/>
        <v>0</v>
      </c>
      <c r="G156" s="160">
        <f t="shared" si="36"/>
        <v>0</v>
      </c>
      <c r="H156" s="160">
        <f t="shared" si="36"/>
        <v>0</v>
      </c>
      <c r="I156" s="160">
        <f t="shared" si="36"/>
        <v>0</v>
      </c>
      <c r="J156" s="160">
        <f t="shared" si="36"/>
        <v>0</v>
      </c>
      <c r="K156" s="160">
        <f t="shared" si="36"/>
        <v>0</v>
      </c>
      <c r="L156" s="160">
        <f t="shared" si="36"/>
        <v>0</v>
      </c>
      <c r="M156" s="160">
        <f t="shared" si="36"/>
        <v>0</v>
      </c>
      <c r="N156" s="160">
        <f t="shared" si="36"/>
        <v>0</v>
      </c>
      <c r="O156" s="160">
        <f t="shared" si="36"/>
        <v>0</v>
      </c>
      <c r="P156" s="160">
        <f t="shared" si="36"/>
        <v>0</v>
      </c>
      <c r="Q156" s="160">
        <f t="shared" si="36"/>
        <v>0</v>
      </c>
      <c r="R156" s="160">
        <f t="shared" si="36"/>
        <v>0</v>
      </c>
      <c r="S156" s="160">
        <f t="shared" si="36"/>
        <v>0</v>
      </c>
      <c r="T156" s="160">
        <f t="shared" si="36"/>
        <v>0</v>
      </c>
      <c r="U156" s="160">
        <f t="shared" si="36"/>
        <v>0</v>
      </c>
      <c r="V156" s="160">
        <f t="shared" si="36"/>
        <v>0</v>
      </c>
      <c r="W156" s="160">
        <f t="shared" si="36"/>
        <v>0</v>
      </c>
      <c r="X156" s="160">
        <f t="shared" si="37"/>
        <v>0</v>
      </c>
      <c r="Y156" s="160">
        <f t="shared" si="37"/>
        <v>0</v>
      </c>
      <c r="Z156" s="160">
        <f t="shared" si="37"/>
        <v>0</v>
      </c>
      <c r="AA156" s="160">
        <f t="shared" si="37"/>
        <v>0</v>
      </c>
      <c r="AB156" s="160">
        <f t="shared" si="37"/>
        <v>0</v>
      </c>
      <c r="AC156" s="160">
        <f t="shared" si="37"/>
        <v>0</v>
      </c>
      <c r="AD156" s="160">
        <f t="shared" si="37"/>
        <v>0</v>
      </c>
      <c r="AE156" s="160">
        <f t="shared" si="37"/>
        <v>0</v>
      </c>
      <c r="AF156" s="160">
        <f t="shared" si="37"/>
        <v>0</v>
      </c>
      <c r="AG156" s="160">
        <f t="shared" si="37"/>
        <v>0</v>
      </c>
      <c r="AH156" s="160">
        <f t="shared" si="37"/>
        <v>0</v>
      </c>
      <c r="AI156" s="160">
        <f t="shared" si="37"/>
        <v>0</v>
      </c>
      <c r="AJ156" s="160">
        <f t="shared" si="37"/>
        <v>0</v>
      </c>
      <c r="AK156" s="160">
        <f t="shared" si="37"/>
        <v>0</v>
      </c>
      <c r="AL156" s="160">
        <f t="shared" si="37"/>
        <v>0</v>
      </c>
      <c r="AM156" s="160">
        <f t="shared" si="37"/>
        <v>0</v>
      </c>
      <c r="AN156" s="160">
        <f t="shared" si="37"/>
        <v>0</v>
      </c>
      <c r="AO156" s="160">
        <f t="shared" si="37"/>
        <v>0</v>
      </c>
      <c r="AP156" s="160">
        <f t="shared" si="37"/>
        <v>0</v>
      </c>
      <c r="AQ156" s="160">
        <f t="shared" si="37"/>
        <v>0</v>
      </c>
      <c r="AR156" s="160">
        <f t="shared" si="37"/>
        <v>0</v>
      </c>
      <c r="AS156" s="160">
        <f t="shared" si="32"/>
        <v>0</v>
      </c>
      <c r="AT156" s="160">
        <f t="shared" si="32"/>
        <v>0</v>
      </c>
      <c r="AU156" s="160">
        <f t="shared" si="32"/>
        <v>0</v>
      </c>
      <c r="AV156" s="160">
        <f t="shared" si="32"/>
        <v>0</v>
      </c>
      <c r="AW156" s="160">
        <f t="shared" si="32"/>
        <v>0</v>
      </c>
      <c r="AX156" s="160">
        <f t="shared" si="32"/>
        <v>0</v>
      </c>
      <c r="AY156" s="160">
        <f t="shared" si="32"/>
        <v>0</v>
      </c>
      <c r="AZ156" s="160">
        <f t="shared" si="32"/>
        <v>0</v>
      </c>
      <c r="BA156" s="161">
        <f t="shared" si="32"/>
        <v>0</v>
      </c>
    </row>
    <row r="157" spans="1:53" x14ac:dyDescent="0.2">
      <c r="A157" s="162">
        <f>'Projects List'!A156</f>
        <v>0</v>
      </c>
      <c r="B157" s="182">
        <f>_xlfn.IFNA(VLOOKUP($A157,'Projects List'!$A156:$J356,9,TRUE),0)</f>
        <v>0</v>
      </c>
      <c r="C157" s="182">
        <f>_xlfn.IFNA(VLOOKUP($A157,'Projects List'!$A156:$J356,10,TRUE),0)</f>
        <v>0</v>
      </c>
      <c r="D157" s="160">
        <f t="shared" si="33"/>
        <v>0</v>
      </c>
      <c r="E157" s="290"/>
      <c r="F157" s="162">
        <f t="shared" si="34"/>
        <v>0</v>
      </c>
      <c r="G157" s="160">
        <f t="shared" si="36"/>
        <v>0</v>
      </c>
      <c r="H157" s="160">
        <f t="shared" si="36"/>
        <v>0</v>
      </c>
      <c r="I157" s="160">
        <f t="shared" si="36"/>
        <v>0</v>
      </c>
      <c r="J157" s="160">
        <f t="shared" si="36"/>
        <v>0</v>
      </c>
      <c r="K157" s="160">
        <f t="shared" si="36"/>
        <v>0</v>
      </c>
      <c r="L157" s="160">
        <f t="shared" si="36"/>
        <v>0</v>
      </c>
      <c r="M157" s="160">
        <f t="shared" si="36"/>
        <v>0</v>
      </c>
      <c r="N157" s="160">
        <f t="shared" si="36"/>
        <v>0</v>
      </c>
      <c r="O157" s="160">
        <f t="shared" si="36"/>
        <v>0</v>
      </c>
      <c r="P157" s="160">
        <f t="shared" si="36"/>
        <v>0</v>
      </c>
      <c r="Q157" s="160">
        <f t="shared" si="36"/>
        <v>0</v>
      </c>
      <c r="R157" s="160">
        <f t="shared" si="36"/>
        <v>0</v>
      </c>
      <c r="S157" s="160">
        <f t="shared" si="36"/>
        <v>0</v>
      </c>
      <c r="T157" s="160">
        <f t="shared" si="36"/>
        <v>0</v>
      </c>
      <c r="U157" s="160">
        <f t="shared" si="36"/>
        <v>0</v>
      </c>
      <c r="V157" s="160">
        <f t="shared" ref="G157:W172" si="38">IF(OR($B157=0,$C157=0),0,IF(AND(DATE(YEAR($B157),MONTH($B157),1)&lt;=DATE(YEAR(V$1),MONTH(V$1),1),DATE(YEAR(EDATE($C157,1)),MONTH(EDATE($C157,1)),1)-1&gt;=DATE(YEAR(EDATE(V$1,1)),MONTH(EDATE(V$1,1)),1)-1),1,0))</f>
        <v>0</v>
      </c>
      <c r="W157" s="160">
        <f t="shared" si="38"/>
        <v>0</v>
      </c>
      <c r="X157" s="160">
        <f t="shared" si="37"/>
        <v>0</v>
      </c>
      <c r="Y157" s="160">
        <f t="shared" si="37"/>
        <v>0</v>
      </c>
      <c r="Z157" s="160">
        <f t="shared" si="37"/>
        <v>0</v>
      </c>
      <c r="AA157" s="160">
        <f t="shared" si="37"/>
        <v>0</v>
      </c>
      <c r="AB157" s="160">
        <f t="shared" si="37"/>
        <v>0</v>
      </c>
      <c r="AC157" s="160">
        <f t="shared" si="37"/>
        <v>0</v>
      </c>
      <c r="AD157" s="160">
        <f t="shared" si="37"/>
        <v>0</v>
      </c>
      <c r="AE157" s="160">
        <f t="shared" si="37"/>
        <v>0</v>
      </c>
      <c r="AF157" s="160">
        <f t="shared" si="37"/>
        <v>0</v>
      </c>
      <c r="AG157" s="160">
        <f t="shared" si="37"/>
        <v>0</v>
      </c>
      <c r="AH157" s="160">
        <f t="shared" si="37"/>
        <v>0</v>
      </c>
      <c r="AI157" s="160">
        <f t="shared" si="37"/>
        <v>0</v>
      </c>
      <c r="AJ157" s="160">
        <f t="shared" si="37"/>
        <v>0</v>
      </c>
      <c r="AK157" s="160">
        <f t="shared" si="37"/>
        <v>0</v>
      </c>
      <c r="AL157" s="160">
        <f t="shared" si="37"/>
        <v>0</v>
      </c>
      <c r="AM157" s="160">
        <f t="shared" si="37"/>
        <v>0</v>
      </c>
      <c r="AN157" s="160">
        <f t="shared" si="37"/>
        <v>0</v>
      </c>
      <c r="AO157" s="160">
        <f t="shared" si="37"/>
        <v>0</v>
      </c>
      <c r="AP157" s="160">
        <f t="shared" si="37"/>
        <v>0</v>
      </c>
      <c r="AQ157" s="160">
        <f t="shared" si="37"/>
        <v>0</v>
      </c>
      <c r="AR157" s="160">
        <f t="shared" si="37"/>
        <v>0</v>
      </c>
      <c r="AS157" s="160">
        <f t="shared" si="32"/>
        <v>0</v>
      </c>
      <c r="AT157" s="160">
        <f t="shared" si="32"/>
        <v>0</v>
      </c>
      <c r="AU157" s="160">
        <f t="shared" si="32"/>
        <v>0</v>
      </c>
      <c r="AV157" s="160">
        <f t="shared" si="32"/>
        <v>0</v>
      </c>
      <c r="AW157" s="160">
        <f t="shared" si="32"/>
        <v>0</v>
      </c>
      <c r="AX157" s="160">
        <f t="shared" si="32"/>
        <v>0</v>
      </c>
      <c r="AY157" s="160">
        <f t="shared" si="32"/>
        <v>0</v>
      </c>
      <c r="AZ157" s="160">
        <f t="shared" si="32"/>
        <v>0</v>
      </c>
      <c r="BA157" s="161">
        <f t="shared" si="32"/>
        <v>0</v>
      </c>
    </row>
    <row r="158" spans="1:53" x14ac:dyDescent="0.2">
      <c r="A158" s="162">
        <f>'Projects List'!A157</f>
        <v>0</v>
      </c>
      <c r="B158" s="182">
        <f>_xlfn.IFNA(VLOOKUP($A158,'Projects List'!$A157:$J357,9,TRUE),0)</f>
        <v>0</v>
      </c>
      <c r="C158" s="182">
        <f>_xlfn.IFNA(VLOOKUP($A158,'Projects List'!$A157:$J357,10,TRUE),0)</f>
        <v>0</v>
      </c>
      <c r="D158" s="160">
        <f t="shared" si="33"/>
        <v>0</v>
      </c>
      <c r="E158" s="290"/>
      <c r="F158" s="162">
        <f t="shared" si="34"/>
        <v>0</v>
      </c>
      <c r="G158" s="160">
        <f t="shared" si="38"/>
        <v>0</v>
      </c>
      <c r="H158" s="160">
        <f t="shared" si="38"/>
        <v>0</v>
      </c>
      <c r="I158" s="160">
        <f t="shared" si="38"/>
        <v>0</v>
      </c>
      <c r="J158" s="160">
        <f t="shared" si="38"/>
        <v>0</v>
      </c>
      <c r="K158" s="160">
        <f t="shared" si="38"/>
        <v>0</v>
      </c>
      <c r="L158" s="160">
        <f t="shared" si="38"/>
        <v>0</v>
      </c>
      <c r="M158" s="160">
        <f t="shared" si="38"/>
        <v>0</v>
      </c>
      <c r="N158" s="160">
        <f t="shared" si="38"/>
        <v>0</v>
      </c>
      <c r="O158" s="160">
        <f t="shared" si="38"/>
        <v>0</v>
      </c>
      <c r="P158" s="160">
        <f t="shared" si="38"/>
        <v>0</v>
      </c>
      <c r="Q158" s="160">
        <f t="shared" si="38"/>
        <v>0</v>
      </c>
      <c r="R158" s="160">
        <f t="shared" si="38"/>
        <v>0</v>
      </c>
      <c r="S158" s="160">
        <f t="shared" si="38"/>
        <v>0</v>
      </c>
      <c r="T158" s="160">
        <f t="shared" si="38"/>
        <v>0</v>
      </c>
      <c r="U158" s="160">
        <f t="shared" si="38"/>
        <v>0</v>
      </c>
      <c r="V158" s="160">
        <f t="shared" si="38"/>
        <v>0</v>
      </c>
      <c r="W158" s="160">
        <f t="shared" si="38"/>
        <v>0</v>
      </c>
      <c r="X158" s="160">
        <f t="shared" si="37"/>
        <v>0</v>
      </c>
      <c r="Y158" s="160">
        <f t="shared" si="37"/>
        <v>0</v>
      </c>
      <c r="Z158" s="160">
        <f t="shared" si="37"/>
        <v>0</v>
      </c>
      <c r="AA158" s="160">
        <f t="shared" si="37"/>
        <v>0</v>
      </c>
      <c r="AB158" s="160">
        <f t="shared" si="37"/>
        <v>0</v>
      </c>
      <c r="AC158" s="160">
        <f t="shared" si="37"/>
        <v>0</v>
      </c>
      <c r="AD158" s="160">
        <f t="shared" si="37"/>
        <v>0</v>
      </c>
      <c r="AE158" s="160">
        <f t="shared" si="37"/>
        <v>0</v>
      </c>
      <c r="AF158" s="160">
        <f t="shared" si="37"/>
        <v>0</v>
      </c>
      <c r="AG158" s="160">
        <f t="shared" si="37"/>
        <v>0</v>
      </c>
      <c r="AH158" s="160">
        <f t="shared" si="37"/>
        <v>0</v>
      </c>
      <c r="AI158" s="160">
        <f t="shared" si="37"/>
        <v>0</v>
      </c>
      <c r="AJ158" s="160">
        <f t="shared" si="37"/>
        <v>0</v>
      </c>
      <c r="AK158" s="160">
        <f t="shared" si="37"/>
        <v>0</v>
      </c>
      <c r="AL158" s="160">
        <f t="shared" si="37"/>
        <v>0</v>
      </c>
      <c r="AM158" s="160">
        <f t="shared" si="37"/>
        <v>0</v>
      </c>
      <c r="AN158" s="160">
        <f t="shared" si="37"/>
        <v>0</v>
      </c>
      <c r="AO158" s="160">
        <f t="shared" si="37"/>
        <v>0</v>
      </c>
      <c r="AP158" s="160">
        <f t="shared" si="37"/>
        <v>0</v>
      </c>
      <c r="AQ158" s="160">
        <f t="shared" si="37"/>
        <v>0</v>
      </c>
      <c r="AR158" s="160">
        <f t="shared" si="37"/>
        <v>0</v>
      </c>
      <c r="AS158" s="160">
        <f t="shared" si="32"/>
        <v>0</v>
      </c>
      <c r="AT158" s="160">
        <f t="shared" si="32"/>
        <v>0</v>
      </c>
      <c r="AU158" s="160">
        <f t="shared" si="32"/>
        <v>0</v>
      </c>
      <c r="AV158" s="160">
        <f t="shared" si="32"/>
        <v>0</v>
      </c>
      <c r="AW158" s="160">
        <f t="shared" si="32"/>
        <v>0</v>
      </c>
      <c r="AX158" s="160">
        <f t="shared" si="32"/>
        <v>0</v>
      </c>
      <c r="AY158" s="160">
        <f t="shared" si="32"/>
        <v>0</v>
      </c>
      <c r="AZ158" s="160">
        <f t="shared" si="32"/>
        <v>0</v>
      </c>
      <c r="BA158" s="161">
        <f t="shared" si="32"/>
        <v>0</v>
      </c>
    </row>
    <row r="159" spans="1:53" x14ac:dyDescent="0.2">
      <c r="A159" s="162">
        <f>'Projects List'!A158</f>
        <v>0</v>
      </c>
      <c r="B159" s="182">
        <f>_xlfn.IFNA(VLOOKUP($A159,'Projects List'!$A158:$J358,9,TRUE),0)</f>
        <v>0</v>
      </c>
      <c r="C159" s="182">
        <f>_xlfn.IFNA(VLOOKUP($A159,'Projects List'!$A158:$J358,10,TRUE),0)</f>
        <v>0</v>
      </c>
      <c r="D159" s="160">
        <f t="shared" si="33"/>
        <v>0</v>
      </c>
      <c r="E159" s="290"/>
      <c r="F159" s="162">
        <f t="shared" si="34"/>
        <v>0</v>
      </c>
      <c r="G159" s="160">
        <f t="shared" si="38"/>
        <v>0</v>
      </c>
      <c r="H159" s="160">
        <f t="shared" si="38"/>
        <v>0</v>
      </c>
      <c r="I159" s="160">
        <f t="shared" si="38"/>
        <v>0</v>
      </c>
      <c r="J159" s="160">
        <f t="shared" si="38"/>
        <v>0</v>
      </c>
      <c r="K159" s="160">
        <f t="shared" si="38"/>
        <v>0</v>
      </c>
      <c r="L159" s="160">
        <f t="shared" si="38"/>
        <v>0</v>
      </c>
      <c r="M159" s="160">
        <f t="shared" si="38"/>
        <v>0</v>
      </c>
      <c r="N159" s="160">
        <f t="shared" si="38"/>
        <v>0</v>
      </c>
      <c r="O159" s="160">
        <f t="shared" si="38"/>
        <v>0</v>
      </c>
      <c r="P159" s="160">
        <f t="shared" si="38"/>
        <v>0</v>
      </c>
      <c r="Q159" s="160">
        <f t="shared" si="38"/>
        <v>0</v>
      </c>
      <c r="R159" s="160">
        <f t="shared" si="38"/>
        <v>0</v>
      </c>
      <c r="S159" s="160">
        <f t="shared" si="38"/>
        <v>0</v>
      </c>
      <c r="T159" s="160">
        <f t="shared" si="38"/>
        <v>0</v>
      </c>
      <c r="U159" s="160">
        <f t="shared" si="38"/>
        <v>0</v>
      </c>
      <c r="V159" s="160">
        <f t="shared" si="38"/>
        <v>0</v>
      </c>
      <c r="W159" s="160">
        <f t="shared" si="38"/>
        <v>0</v>
      </c>
      <c r="X159" s="160">
        <f t="shared" si="37"/>
        <v>0</v>
      </c>
      <c r="Y159" s="160">
        <f t="shared" si="37"/>
        <v>0</v>
      </c>
      <c r="Z159" s="160">
        <f t="shared" si="37"/>
        <v>0</v>
      </c>
      <c r="AA159" s="160">
        <f t="shared" si="37"/>
        <v>0</v>
      </c>
      <c r="AB159" s="160">
        <f t="shared" si="37"/>
        <v>0</v>
      </c>
      <c r="AC159" s="160">
        <f t="shared" si="37"/>
        <v>0</v>
      </c>
      <c r="AD159" s="160">
        <f t="shared" si="37"/>
        <v>0</v>
      </c>
      <c r="AE159" s="160">
        <f t="shared" si="37"/>
        <v>0</v>
      </c>
      <c r="AF159" s="160">
        <f t="shared" si="37"/>
        <v>0</v>
      </c>
      <c r="AG159" s="160">
        <f t="shared" si="37"/>
        <v>0</v>
      </c>
      <c r="AH159" s="160">
        <f t="shared" si="37"/>
        <v>0</v>
      </c>
      <c r="AI159" s="160">
        <f t="shared" si="37"/>
        <v>0</v>
      </c>
      <c r="AJ159" s="160">
        <f t="shared" si="37"/>
        <v>0</v>
      </c>
      <c r="AK159" s="160">
        <f t="shared" si="37"/>
        <v>0</v>
      </c>
      <c r="AL159" s="160">
        <f t="shared" si="37"/>
        <v>0</v>
      </c>
      <c r="AM159" s="160">
        <f t="shared" si="37"/>
        <v>0</v>
      </c>
      <c r="AN159" s="160">
        <f t="shared" si="37"/>
        <v>0</v>
      </c>
      <c r="AO159" s="160">
        <f t="shared" si="37"/>
        <v>0</v>
      </c>
      <c r="AP159" s="160">
        <f t="shared" si="37"/>
        <v>0</v>
      </c>
      <c r="AQ159" s="160">
        <f t="shared" si="37"/>
        <v>0</v>
      </c>
      <c r="AR159" s="160">
        <f t="shared" si="37"/>
        <v>0</v>
      </c>
      <c r="AS159" s="160">
        <f t="shared" si="32"/>
        <v>0</v>
      </c>
      <c r="AT159" s="160">
        <f t="shared" si="32"/>
        <v>0</v>
      </c>
      <c r="AU159" s="160">
        <f t="shared" si="32"/>
        <v>0</v>
      </c>
      <c r="AV159" s="160">
        <f t="shared" si="32"/>
        <v>0</v>
      </c>
      <c r="AW159" s="160">
        <f t="shared" si="32"/>
        <v>0</v>
      </c>
      <c r="AX159" s="160">
        <f t="shared" si="32"/>
        <v>0</v>
      </c>
      <c r="AY159" s="160">
        <f t="shared" si="32"/>
        <v>0</v>
      </c>
      <c r="AZ159" s="160">
        <f t="shared" si="32"/>
        <v>0</v>
      </c>
      <c r="BA159" s="161">
        <f t="shared" si="32"/>
        <v>0</v>
      </c>
    </row>
    <row r="160" spans="1:53" x14ac:dyDescent="0.2">
      <c r="A160" s="162">
        <f>'Projects List'!A159</f>
        <v>0</v>
      </c>
      <c r="B160" s="182">
        <f>_xlfn.IFNA(VLOOKUP($A160,'Projects List'!$A159:$J359,9,TRUE),0)</f>
        <v>0</v>
      </c>
      <c r="C160" s="182">
        <f>_xlfn.IFNA(VLOOKUP($A160,'Projects List'!$A159:$J359,10,TRUE),0)</f>
        <v>0</v>
      </c>
      <c r="D160" s="160">
        <f t="shared" si="33"/>
        <v>0</v>
      </c>
      <c r="E160" s="290"/>
      <c r="F160" s="162">
        <f t="shared" si="34"/>
        <v>0</v>
      </c>
      <c r="G160" s="160">
        <f t="shared" si="38"/>
        <v>0</v>
      </c>
      <c r="H160" s="160">
        <f t="shared" si="38"/>
        <v>0</v>
      </c>
      <c r="I160" s="160">
        <f t="shared" si="38"/>
        <v>0</v>
      </c>
      <c r="J160" s="160">
        <f t="shared" si="38"/>
        <v>0</v>
      </c>
      <c r="K160" s="160">
        <f t="shared" si="38"/>
        <v>0</v>
      </c>
      <c r="L160" s="160">
        <f t="shared" si="38"/>
        <v>0</v>
      </c>
      <c r="M160" s="160">
        <f t="shared" si="38"/>
        <v>0</v>
      </c>
      <c r="N160" s="160">
        <f t="shared" si="38"/>
        <v>0</v>
      </c>
      <c r="O160" s="160">
        <f t="shared" si="38"/>
        <v>0</v>
      </c>
      <c r="P160" s="160">
        <f t="shared" si="38"/>
        <v>0</v>
      </c>
      <c r="Q160" s="160">
        <f t="shared" si="38"/>
        <v>0</v>
      </c>
      <c r="R160" s="160">
        <f t="shared" si="38"/>
        <v>0</v>
      </c>
      <c r="S160" s="160">
        <f t="shared" si="38"/>
        <v>0</v>
      </c>
      <c r="T160" s="160">
        <f t="shared" si="38"/>
        <v>0</v>
      </c>
      <c r="U160" s="160">
        <f t="shared" si="38"/>
        <v>0</v>
      </c>
      <c r="V160" s="160">
        <f t="shared" si="38"/>
        <v>0</v>
      </c>
      <c r="W160" s="160">
        <f t="shared" si="38"/>
        <v>0</v>
      </c>
      <c r="X160" s="160">
        <f t="shared" si="37"/>
        <v>0</v>
      </c>
      <c r="Y160" s="160">
        <f t="shared" si="37"/>
        <v>0</v>
      </c>
      <c r="Z160" s="160">
        <f t="shared" si="37"/>
        <v>0</v>
      </c>
      <c r="AA160" s="160">
        <f t="shared" si="37"/>
        <v>0</v>
      </c>
      <c r="AB160" s="160">
        <f t="shared" si="37"/>
        <v>0</v>
      </c>
      <c r="AC160" s="160">
        <f t="shared" si="37"/>
        <v>0</v>
      </c>
      <c r="AD160" s="160">
        <f t="shared" si="37"/>
        <v>0</v>
      </c>
      <c r="AE160" s="160">
        <f t="shared" si="37"/>
        <v>0</v>
      </c>
      <c r="AF160" s="160">
        <f t="shared" si="37"/>
        <v>0</v>
      </c>
      <c r="AG160" s="160">
        <f t="shared" si="37"/>
        <v>0</v>
      </c>
      <c r="AH160" s="160">
        <f t="shared" si="37"/>
        <v>0</v>
      </c>
      <c r="AI160" s="160">
        <f t="shared" si="37"/>
        <v>0</v>
      </c>
      <c r="AJ160" s="160">
        <f t="shared" si="37"/>
        <v>0</v>
      </c>
      <c r="AK160" s="160">
        <f t="shared" si="37"/>
        <v>0</v>
      </c>
      <c r="AL160" s="160">
        <f t="shared" si="37"/>
        <v>0</v>
      </c>
      <c r="AM160" s="160">
        <f t="shared" si="37"/>
        <v>0</v>
      </c>
      <c r="AN160" s="160">
        <f t="shared" si="37"/>
        <v>0</v>
      </c>
      <c r="AO160" s="160">
        <f t="shared" si="37"/>
        <v>0</v>
      </c>
      <c r="AP160" s="160">
        <f t="shared" si="37"/>
        <v>0</v>
      </c>
      <c r="AQ160" s="160">
        <f t="shared" si="37"/>
        <v>0</v>
      </c>
      <c r="AR160" s="160">
        <f t="shared" si="37"/>
        <v>0</v>
      </c>
      <c r="AS160" s="160">
        <f t="shared" si="32"/>
        <v>0</v>
      </c>
      <c r="AT160" s="160">
        <f t="shared" si="32"/>
        <v>0</v>
      </c>
      <c r="AU160" s="160">
        <f t="shared" si="32"/>
        <v>0</v>
      </c>
      <c r="AV160" s="160">
        <f t="shared" si="32"/>
        <v>0</v>
      </c>
      <c r="AW160" s="160">
        <f t="shared" si="32"/>
        <v>0</v>
      </c>
      <c r="AX160" s="160">
        <f t="shared" si="32"/>
        <v>0</v>
      </c>
      <c r="AY160" s="160">
        <f t="shared" si="32"/>
        <v>0</v>
      </c>
      <c r="AZ160" s="160">
        <f t="shared" si="32"/>
        <v>0</v>
      </c>
      <c r="BA160" s="161">
        <f t="shared" si="32"/>
        <v>0</v>
      </c>
    </row>
    <row r="161" spans="1:53" x14ac:dyDescent="0.2">
      <c r="A161" s="162">
        <f>'Projects List'!A160</f>
        <v>0</v>
      </c>
      <c r="B161" s="182">
        <f>_xlfn.IFNA(VLOOKUP($A161,'Projects List'!$A160:$J360,9,TRUE),0)</f>
        <v>0</v>
      </c>
      <c r="C161" s="182">
        <f>_xlfn.IFNA(VLOOKUP($A161,'Projects List'!$A160:$J360,10,TRUE),0)</f>
        <v>0</v>
      </c>
      <c r="D161" s="160">
        <f t="shared" si="33"/>
        <v>0</v>
      </c>
      <c r="E161" s="290"/>
      <c r="F161" s="162">
        <f t="shared" si="34"/>
        <v>0</v>
      </c>
      <c r="G161" s="160">
        <f t="shared" si="38"/>
        <v>0</v>
      </c>
      <c r="H161" s="160">
        <f t="shared" si="38"/>
        <v>0</v>
      </c>
      <c r="I161" s="160">
        <f t="shared" si="38"/>
        <v>0</v>
      </c>
      <c r="J161" s="160">
        <f t="shared" si="38"/>
        <v>0</v>
      </c>
      <c r="K161" s="160">
        <f t="shared" si="38"/>
        <v>0</v>
      </c>
      <c r="L161" s="160">
        <f t="shared" si="38"/>
        <v>0</v>
      </c>
      <c r="M161" s="160">
        <f t="shared" si="38"/>
        <v>0</v>
      </c>
      <c r="N161" s="160">
        <f t="shared" si="38"/>
        <v>0</v>
      </c>
      <c r="O161" s="160">
        <f t="shared" si="38"/>
        <v>0</v>
      </c>
      <c r="P161" s="160">
        <f t="shared" si="38"/>
        <v>0</v>
      </c>
      <c r="Q161" s="160">
        <f t="shared" si="38"/>
        <v>0</v>
      </c>
      <c r="R161" s="160">
        <f t="shared" si="38"/>
        <v>0</v>
      </c>
      <c r="S161" s="160">
        <f t="shared" si="38"/>
        <v>0</v>
      </c>
      <c r="T161" s="160">
        <f t="shared" si="38"/>
        <v>0</v>
      </c>
      <c r="U161" s="160">
        <f t="shared" si="38"/>
        <v>0</v>
      </c>
      <c r="V161" s="160">
        <f t="shared" si="38"/>
        <v>0</v>
      </c>
      <c r="W161" s="160">
        <f t="shared" si="38"/>
        <v>0</v>
      </c>
      <c r="X161" s="160">
        <f t="shared" si="37"/>
        <v>0</v>
      </c>
      <c r="Y161" s="160">
        <f t="shared" si="37"/>
        <v>0</v>
      </c>
      <c r="Z161" s="160">
        <f t="shared" si="37"/>
        <v>0</v>
      </c>
      <c r="AA161" s="160">
        <f t="shared" si="37"/>
        <v>0</v>
      </c>
      <c r="AB161" s="160">
        <f t="shared" si="37"/>
        <v>0</v>
      </c>
      <c r="AC161" s="160">
        <f t="shared" si="37"/>
        <v>0</v>
      </c>
      <c r="AD161" s="160">
        <f t="shared" si="37"/>
        <v>0</v>
      </c>
      <c r="AE161" s="160">
        <f t="shared" si="37"/>
        <v>0</v>
      </c>
      <c r="AF161" s="160">
        <f t="shared" si="37"/>
        <v>0</v>
      </c>
      <c r="AG161" s="160">
        <f t="shared" si="37"/>
        <v>0</v>
      </c>
      <c r="AH161" s="160">
        <f t="shared" si="37"/>
        <v>0</v>
      </c>
      <c r="AI161" s="160">
        <f t="shared" si="37"/>
        <v>0</v>
      </c>
      <c r="AJ161" s="160">
        <f t="shared" si="37"/>
        <v>0</v>
      </c>
      <c r="AK161" s="160">
        <f t="shared" si="37"/>
        <v>0</v>
      </c>
      <c r="AL161" s="160">
        <f t="shared" si="37"/>
        <v>0</v>
      </c>
      <c r="AM161" s="160">
        <f t="shared" si="37"/>
        <v>0</v>
      </c>
      <c r="AN161" s="160">
        <f t="shared" si="37"/>
        <v>0</v>
      </c>
      <c r="AO161" s="160">
        <f t="shared" si="37"/>
        <v>0</v>
      </c>
      <c r="AP161" s="160">
        <f t="shared" si="37"/>
        <v>0</v>
      </c>
      <c r="AQ161" s="160">
        <f t="shared" si="37"/>
        <v>0</v>
      </c>
      <c r="AR161" s="160">
        <f t="shared" si="37"/>
        <v>0</v>
      </c>
      <c r="AS161" s="160">
        <f t="shared" si="32"/>
        <v>0</v>
      </c>
      <c r="AT161" s="160">
        <f t="shared" si="32"/>
        <v>0</v>
      </c>
      <c r="AU161" s="160">
        <f t="shared" si="32"/>
        <v>0</v>
      </c>
      <c r="AV161" s="160">
        <f t="shared" si="32"/>
        <v>0</v>
      </c>
      <c r="AW161" s="160">
        <f t="shared" si="32"/>
        <v>0</v>
      </c>
      <c r="AX161" s="160">
        <f t="shared" si="32"/>
        <v>0</v>
      </c>
      <c r="AY161" s="160">
        <f t="shared" si="32"/>
        <v>0</v>
      </c>
      <c r="AZ161" s="160">
        <f t="shared" si="32"/>
        <v>0</v>
      </c>
      <c r="BA161" s="161">
        <f t="shared" si="32"/>
        <v>0</v>
      </c>
    </row>
    <row r="162" spans="1:53" x14ac:dyDescent="0.2">
      <c r="A162" s="162">
        <f>'Projects List'!A161</f>
        <v>0</v>
      </c>
      <c r="B162" s="182">
        <f>_xlfn.IFNA(VLOOKUP($A162,'Projects List'!$A161:$J361,9,TRUE),0)</f>
        <v>0</v>
      </c>
      <c r="C162" s="182">
        <f>_xlfn.IFNA(VLOOKUP($A162,'Projects List'!$A161:$J361,10,TRUE),0)</f>
        <v>0</v>
      </c>
      <c r="D162" s="160">
        <f t="shared" si="33"/>
        <v>0</v>
      </c>
      <c r="E162" s="290"/>
      <c r="F162" s="162">
        <f t="shared" si="34"/>
        <v>0</v>
      </c>
      <c r="G162" s="160">
        <f t="shared" si="38"/>
        <v>0</v>
      </c>
      <c r="H162" s="160">
        <f t="shared" si="38"/>
        <v>0</v>
      </c>
      <c r="I162" s="160">
        <f t="shared" si="38"/>
        <v>0</v>
      </c>
      <c r="J162" s="160">
        <f t="shared" si="38"/>
        <v>0</v>
      </c>
      <c r="K162" s="160">
        <f t="shared" si="38"/>
        <v>0</v>
      </c>
      <c r="L162" s="160">
        <f t="shared" si="38"/>
        <v>0</v>
      </c>
      <c r="M162" s="160">
        <f t="shared" si="38"/>
        <v>0</v>
      </c>
      <c r="N162" s="160">
        <f t="shared" si="38"/>
        <v>0</v>
      </c>
      <c r="O162" s="160">
        <f t="shared" si="38"/>
        <v>0</v>
      </c>
      <c r="P162" s="160">
        <f t="shared" si="38"/>
        <v>0</v>
      </c>
      <c r="Q162" s="160">
        <f t="shared" si="38"/>
        <v>0</v>
      </c>
      <c r="R162" s="160">
        <f t="shared" si="38"/>
        <v>0</v>
      </c>
      <c r="S162" s="160">
        <f t="shared" si="38"/>
        <v>0</v>
      </c>
      <c r="T162" s="160">
        <f t="shared" si="38"/>
        <v>0</v>
      </c>
      <c r="U162" s="160">
        <f t="shared" si="38"/>
        <v>0</v>
      </c>
      <c r="V162" s="160">
        <f t="shared" si="38"/>
        <v>0</v>
      </c>
      <c r="W162" s="160">
        <f t="shared" si="38"/>
        <v>0</v>
      </c>
      <c r="X162" s="160">
        <f t="shared" si="37"/>
        <v>0</v>
      </c>
      <c r="Y162" s="160">
        <f t="shared" si="37"/>
        <v>0</v>
      </c>
      <c r="Z162" s="160">
        <f t="shared" si="37"/>
        <v>0</v>
      </c>
      <c r="AA162" s="160">
        <f t="shared" si="37"/>
        <v>0</v>
      </c>
      <c r="AB162" s="160">
        <f t="shared" si="37"/>
        <v>0</v>
      </c>
      <c r="AC162" s="160">
        <f t="shared" si="37"/>
        <v>0</v>
      </c>
      <c r="AD162" s="160">
        <f t="shared" si="37"/>
        <v>0</v>
      </c>
      <c r="AE162" s="160">
        <f t="shared" si="37"/>
        <v>0</v>
      </c>
      <c r="AF162" s="160">
        <f t="shared" si="37"/>
        <v>0</v>
      </c>
      <c r="AG162" s="160">
        <f t="shared" si="37"/>
        <v>0</v>
      </c>
      <c r="AH162" s="160">
        <f t="shared" si="37"/>
        <v>0</v>
      </c>
      <c r="AI162" s="160">
        <f t="shared" si="37"/>
        <v>0</v>
      </c>
      <c r="AJ162" s="160">
        <f t="shared" si="37"/>
        <v>0</v>
      </c>
      <c r="AK162" s="160">
        <f t="shared" si="37"/>
        <v>0</v>
      </c>
      <c r="AL162" s="160">
        <f t="shared" si="37"/>
        <v>0</v>
      </c>
      <c r="AM162" s="160">
        <f t="shared" si="37"/>
        <v>0</v>
      </c>
      <c r="AN162" s="160">
        <f t="shared" si="37"/>
        <v>0</v>
      </c>
      <c r="AO162" s="160">
        <f t="shared" si="37"/>
        <v>0</v>
      </c>
      <c r="AP162" s="160">
        <f t="shared" si="37"/>
        <v>0</v>
      </c>
      <c r="AQ162" s="160">
        <f t="shared" si="37"/>
        <v>0</v>
      </c>
      <c r="AR162" s="160">
        <f t="shared" si="37"/>
        <v>0</v>
      </c>
      <c r="AS162" s="160">
        <f t="shared" si="32"/>
        <v>0</v>
      </c>
      <c r="AT162" s="160">
        <f t="shared" si="32"/>
        <v>0</v>
      </c>
      <c r="AU162" s="160">
        <f t="shared" si="32"/>
        <v>0</v>
      </c>
      <c r="AV162" s="160">
        <f t="shared" si="32"/>
        <v>0</v>
      </c>
      <c r="AW162" s="160">
        <f t="shared" si="32"/>
        <v>0</v>
      </c>
      <c r="AX162" s="160">
        <f t="shared" si="32"/>
        <v>0</v>
      </c>
      <c r="AY162" s="160">
        <f t="shared" si="32"/>
        <v>0</v>
      </c>
      <c r="AZ162" s="160">
        <f t="shared" si="32"/>
        <v>0</v>
      </c>
      <c r="BA162" s="161">
        <f t="shared" si="32"/>
        <v>0</v>
      </c>
    </row>
    <row r="163" spans="1:53" x14ac:dyDescent="0.2">
      <c r="A163" s="162">
        <f>'Projects List'!A162</f>
        <v>0</v>
      </c>
      <c r="B163" s="182">
        <f>_xlfn.IFNA(VLOOKUP($A163,'Projects List'!$A162:$J362,9,TRUE),0)</f>
        <v>0</v>
      </c>
      <c r="C163" s="182">
        <f>_xlfn.IFNA(VLOOKUP($A163,'Projects List'!$A162:$J362,10,TRUE),0)</f>
        <v>0</v>
      </c>
      <c r="D163" s="160">
        <f t="shared" si="33"/>
        <v>0</v>
      </c>
      <c r="E163" s="290"/>
      <c r="F163" s="162">
        <f t="shared" si="34"/>
        <v>0</v>
      </c>
      <c r="G163" s="160">
        <f t="shared" si="38"/>
        <v>0</v>
      </c>
      <c r="H163" s="160">
        <f t="shared" si="38"/>
        <v>0</v>
      </c>
      <c r="I163" s="160">
        <f t="shared" si="38"/>
        <v>0</v>
      </c>
      <c r="J163" s="160">
        <f t="shared" si="38"/>
        <v>0</v>
      </c>
      <c r="K163" s="160">
        <f t="shared" si="38"/>
        <v>0</v>
      </c>
      <c r="L163" s="160">
        <f t="shared" si="38"/>
        <v>0</v>
      </c>
      <c r="M163" s="160">
        <f t="shared" si="38"/>
        <v>0</v>
      </c>
      <c r="N163" s="160">
        <f t="shared" si="38"/>
        <v>0</v>
      </c>
      <c r="O163" s="160">
        <f t="shared" si="38"/>
        <v>0</v>
      </c>
      <c r="P163" s="160">
        <f t="shared" si="38"/>
        <v>0</v>
      </c>
      <c r="Q163" s="160">
        <f t="shared" si="38"/>
        <v>0</v>
      </c>
      <c r="R163" s="160">
        <f t="shared" si="38"/>
        <v>0</v>
      </c>
      <c r="S163" s="160">
        <f t="shared" si="38"/>
        <v>0</v>
      </c>
      <c r="T163" s="160">
        <f t="shared" si="38"/>
        <v>0</v>
      </c>
      <c r="U163" s="160">
        <f t="shared" si="38"/>
        <v>0</v>
      </c>
      <c r="V163" s="160">
        <f t="shared" si="38"/>
        <v>0</v>
      </c>
      <c r="W163" s="160">
        <f t="shared" si="38"/>
        <v>0</v>
      </c>
      <c r="X163" s="160">
        <f t="shared" si="37"/>
        <v>0</v>
      </c>
      <c r="Y163" s="160">
        <f t="shared" si="37"/>
        <v>0</v>
      </c>
      <c r="Z163" s="160">
        <f t="shared" si="37"/>
        <v>0</v>
      </c>
      <c r="AA163" s="160">
        <f t="shared" si="37"/>
        <v>0</v>
      </c>
      <c r="AB163" s="160">
        <f t="shared" si="37"/>
        <v>0</v>
      </c>
      <c r="AC163" s="160">
        <f t="shared" si="37"/>
        <v>0</v>
      </c>
      <c r="AD163" s="160">
        <f t="shared" si="37"/>
        <v>0</v>
      </c>
      <c r="AE163" s="160">
        <f t="shared" si="37"/>
        <v>0</v>
      </c>
      <c r="AF163" s="160">
        <f t="shared" si="37"/>
        <v>0</v>
      </c>
      <c r="AG163" s="160">
        <f t="shared" si="37"/>
        <v>0</v>
      </c>
      <c r="AH163" s="160">
        <f t="shared" si="37"/>
        <v>0</v>
      </c>
      <c r="AI163" s="160">
        <f t="shared" si="37"/>
        <v>0</v>
      </c>
      <c r="AJ163" s="160">
        <f t="shared" si="37"/>
        <v>0</v>
      </c>
      <c r="AK163" s="160">
        <f t="shared" si="37"/>
        <v>0</v>
      </c>
      <c r="AL163" s="160">
        <f t="shared" si="37"/>
        <v>0</v>
      </c>
      <c r="AM163" s="160">
        <f t="shared" si="37"/>
        <v>0</v>
      </c>
      <c r="AN163" s="160">
        <f t="shared" si="37"/>
        <v>0</v>
      </c>
      <c r="AO163" s="160">
        <f t="shared" si="37"/>
        <v>0</v>
      </c>
      <c r="AP163" s="160">
        <f t="shared" ref="X163:AR175" si="39">IF(OR($B163=0,$C163=0),0,IF(AND(DATE(YEAR($B163),MONTH($B163),1)&lt;=DATE(YEAR(AP$1),MONTH(AP$1),1),DATE(YEAR(EDATE($C163,1)),MONTH(EDATE($C163,1)),1)-1&gt;=DATE(YEAR(EDATE(AP$1,1)),MONTH(EDATE(AP$1,1)),1)-1),1,0))</f>
        <v>0</v>
      </c>
      <c r="AQ163" s="160">
        <f t="shared" si="39"/>
        <v>0</v>
      </c>
      <c r="AR163" s="160">
        <f t="shared" si="39"/>
        <v>0</v>
      </c>
      <c r="AS163" s="160">
        <f t="shared" si="32"/>
        <v>0</v>
      </c>
      <c r="AT163" s="160">
        <f t="shared" si="32"/>
        <v>0</v>
      </c>
      <c r="AU163" s="160">
        <f t="shared" si="32"/>
        <v>0</v>
      </c>
      <c r="AV163" s="160">
        <f t="shared" si="32"/>
        <v>0</v>
      </c>
      <c r="AW163" s="160">
        <f t="shared" si="32"/>
        <v>0</v>
      </c>
      <c r="AX163" s="160">
        <f t="shared" si="32"/>
        <v>0</v>
      </c>
      <c r="AY163" s="160">
        <f t="shared" si="32"/>
        <v>0</v>
      </c>
      <c r="AZ163" s="160">
        <f t="shared" si="32"/>
        <v>0</v>
      </c>
      <c r="BA163" s="161">
        <f t="shared" si="32"/>
        <v>0</v>
      </c>
    </row>
    <row r="164" spans="1:53" x14ac:dyDescent="0.2">
      <c r="A164" s="162">
        <f>'Projects List'!A163</f>
        <v>0</v>
      </c>
      <c r="B164" s="182">
        <f>_xlfn.IFNA(VLOOKUP($A164,'Projects List'!$A163:$J363,9,TRUE),0)</f>
        <v>0</v>
      </c>
      <c r="C164" s="182">
        <f>_xlfn.IFNA(VLOOKUP($A164,'Projects List'!$A163:$J363,10,TRUE),0)</f>
        <v>0</v>
      </c>
      <c r="D164" s="160">
        <f t="shared" si="33"/>
        <v>0</v>
      </c>
      <c r="E164" s="290"/>
      <c r="F164" s="162">
        <f t="shared" si="34"/>
        <v>0</v>
      </c>
      <c r="G164" s="160">
        <f t="shared" si="38"/>
        <v>0</v>
      </c>
      <c r="H164" s="160">
        <f t="shared" si="38"/>
        <v>0</v>
      </c>
      <c r="I164" s="160">
        <f t="shared" si="38"/>
        <v>0</v>
      </c>
      <c r="J164" s="160">
        <f t="shared" si="38"/>
        <v>0</v>
      </c>
      <c r="K164" s="160">
        <f t="shared" si="38"/>
        <v>0</v>
      </c>
      <c r="L164" s="160">
        <f t="shared" si="38"/>
        <v>0</v>
      </c>
      <c r="M164" s="160">
        <f t="shared" si="38"/>
        <v>0</v>
      </c>
      <c r="N164" s="160">
        <f t="shared" si="38"/>
        <v>0</v>
      </c>
      <c r="O164" s="160">
        <f t="shared" si="38"/>
        <v>0</v>
      </c>
      <c r="P164" s="160">
        <f t="shared" si="38"/>
        <v>0</v>
      </c>
      <c r="Q164" s="160">
        <f t="shared" si="38"/>
        <v>0</v>
      </c>
      <c r="R164" s="160">
        <f t="shared" si="38"/>
        <v>0</v>
      </c>
      <c r="S164" s="160">
        <f t="shared" si="38"/>
        <v>0</v>
      </c>
      <c r="T164" s="160">
        <f t="shared" si="38"/>
        <v>0</v>
      </c>
      <c r="U164" s="160">
        <f t="shared" si="38"/>
        <v>0</v>
      </c>
      <c r="V164" s="160">
        <f t="shared" si="38"/>
        <v>0</v>
      </c>
      <c r="W164" s="160">
        <f t="shared" si="38"/>
        <v>0</v>
      </c>
      <c r="X164" s="160">
        <f t="shared" si="39"/>
        <v>0</v>
      </c>
      <c r="Y164" s="160">
        <f t="shared" si="39"/>
        <v>0</v>
      </c>
      <c r="Z164" s="160">
        <f t="shared" si="39"/>
        <v>0</v>
      </c>
      <c r="AA164" s="160">
        <f t="shared" si="39"/>
        <v>0</v>
      </c>
      <c r="AB164" s="160">
        <f t="shared" si="39"/>
        <v>0</v>
      </c>
      <c r="AC164" s="160">
        <f t="shared" si="39"/>
        <v>0</v>
      </c>
      <c r="AD164" s="160">
        <f t="shared" si="39"/>
        <v>0</v>
      </c>
      <c r="AE164" s="160">
        <f t="shared" si="39"/>
        <v>0</v>
      </c>
      <c r="AF164" s="160">
        <f t="shared" si="39"/>
        <v>0</v>
      </c>
      <c r="AG164" s="160">
        <f t="shared" si="39"/>
        <v>0</v>
      </c>
      <c r="AH164" s="160">
        <f t="shared" si="39"/>
        <v>0</v>
      </c>
      <c r="AI164" s="160">
        <f t="shared" si="39"/>
        <v>0</v>
      </c>
      <c r="AJ164" s="160">
        <f t="shared" si="39"/>
        <v>0</v>
      </c>
      <c r="AK164" s="160">
        <f t="shared" si="39"/>
        <v>0</v>
      </c>
      <c r="AL164" s="160">
        <f t="shared" si="39"/>
        <v>0</v>
      </c>
      <c r="AM164" s="160">
        <f t="shared" si="39"/>
        <v>0</v>
      </c>
      <c r="AN164" s="160">
        <f t="shared" si="39"/>
        <v>0</v>
      </c>
      <c r="AO164" s="160">
        <f t="shared" si="39"/>
        <v>0</v>
      </c>
      <c r="AP164" s="160">
        <f t="shared" si="39"/>
        <v>0</v>
      </c>
      <c r="AQ164" s="160">
        <f t="shared" si="39"/>
        <v>0</v>
      </c>
      <c r="AR164" s="160">
        <f t="shared" si="39"/>
        <v>0</v>
      </c>
      <c r="AS164" s="160">
        <f t="shared" si="32"/>
        <v>0</v>
      </c>
      <c r="AT164" s="160">
        <f t="shared" si="32"/>
        <v>0</v>
      </c>
      <c r="AU164" s="160">
        <f t="shared" si="32"/>
        <v>0</v>
      </c>
      <c r="AV164" s="160">
        <f t="shared" si="32"/>
        <v>0</v>
      </c>
      <c r="AW164" s="160">
        <f t="shared" si="32"/>
        <v>0</v>
      </c>
      <c r="AX164" s="160">
        <f t="shared" si="32"/>
        <v>0</v>
      </c>
      <c r="AY164" s="160">
        <f t="shared" si="32"/>
        <v>0</v>
      </c>
      <c r="AZ164" s="160">
        <f t="shared" si="32"/>
        <v>0</v>
      </c>
      <c r="BA164" s="161">
        <f t="shared" si="32"/>
        <v>0</v>
      </c>
    </row>
    <row r="165" spans="1:53" x14ac:dyDescent="0.2">
      <c r="A165" s="162">
        <f>'Projects List'!A164</f>
        <v>0</v>
      </c>
      <c r="B165" s="182">
        <f>_xlfn.IFNA(VLOOKUP($A165,'Projects List'!$A164:$J364,9,TRUE),0)</f>
        <v>0</v>
      </c>
      <c r="C165" s="182">
        <f>_xlfn.IFNA(VLOOKUP($A165,'Projects List'!$A164:$J364,10,TRUE),0)</f>
        <v>0</v>
      </c>
      <c r="D165" s="160">
        <f t="shared" si="33"/>
        <v>0</v>
      </c>
      <c r="E165" s="290"/>
      <c r="F165" s="162">
        <f t="shared" si="34"/>
        <v>0</v>
      </c>
      <c r="G165" s="160">
        <f t="shared" si="38"/>
        <v>0</v>
      </c>
      <c r="H165" s="160">
        <f t="shared" si="38"/>
        <v>0</v>
      </c>
      <c r="I165" s="160">
        <f t="shared" si="38"/>
        <v>0</v>
      </c>
      <c r="J165" s="160">
        <f t="shared" si="38"/>
        <v>0</v>
      </c>
      <c r="K165" s="160">
        <f t="shared" si="38"/>
        <v>0</v>
      </c>
      <c r="L165" s="160">
        <f t="shared" si="38"/>
        <v>0</v>
      </c>
      <c r="M165" s="160">
        <f t="shared" si="38"/>
        <v>0</v>
      </c>
      <c r="N165" s="160">
        <f t="shared" si="38"/>
        <v>0</v>
      </c>
      <c r="O165" s="160">
        <f t="shared" si="38"/>
        <v>0</v>
      </c>
      <c r="P165" s="160">
        <f t="shared" si="38"/>
        <v>0</v>
      </c>
      <c r="Q165" s="160">
        <f t="shared" si="38"/>
        <v>0</v>
      </c>
      <c r="R165" s="160">
        <f t="shared" si="38"/>
        <v>0</v>
      </c>
      <c r="S165" s="160">
        <f t="shared" si="38"/>
        <v>0</v>
      </c>
      <c r="T165" s="160">
        <f t="shared" si="38"/>
        <v>0</v>
      </c>
      <c r="U165" s="160">
        <f t="shared" si="38"/>
        <v>0</v>
      </c>
      <c r="V165" s="160">
        <f t="shared" si="38"/>
        <v>0</v>
      </c>
      <c r="W165" s="160">
        <f t="shared" si="38"/>
        <v>0</v>
      </c>
      <c r="X165" s="160">
        <f t="shared" si="39"/>
        <v>0</v>
      </c>
      <c r="Y165" s="160">
        <f t="shared" si="39"/>
        <v>0</v>
      </c>
      <c r="Z165" s="160">
        <f t="shared" si="39"/>
        <v>0</v>
      </c>
      <c r="AA165" s="160">
        <f t="shared" si="39"/>
        <v>0</v>
      </c>
      <c r="AB165" s="160">
        <f t="shared" si="39"/>
        <v>0</v>
      </c>
      <c r="AC165" s="160">
        <f t="shared" si="39"/>
        <v>0</v>
      </c>
      <c r="AD165" s="160">
        <f t="shared" si="39"/>
        <v>0</v>
      </c>
      <c r="AE165" s="160">
        <f t="shared" si="39"/>
        <v>0</v>
      </c>
      <c r="AF165" s="160">
        <f t="shared" si="39"/>
        <v>0</v>
      </c>
      <c r="AG165" s="160">
        <f t="shared" si="39"/>
        <v>0</v>
      </c>
      <c r="AH165" s="160">
        <f t="shared" si="39"/>
        <v>0</v>
      </c>
      <c r="AI165" s="160">
        <f t="shared" si="39"/>
        <v>0</v>
      </c>
      <c r="AJ165" s="160">
        <f t="shared" si="39"/>
        <v>0</v>
      </c>
      <c r="AK165" s="160">
        <f t="shared" si="39"/>
        <v>0</v>
      </c>
      <c r="AL165" s="160">
        <f t="shared" si="39"/>
        <v>0</v>
      </c>
      <c r="AM165" s="160">
        <f t="shared" si="39"/>
        <v>0</v>
      </c>
      <c r="AN165" s="160">
        <f t="shared" si="39"/>
        <v>0</v>
      </c>
      <c r="AO165" s="160">
        <f t="shared" si="39"/>
        <v>0</v>
      </c>
      <c r="AP165" s="160">
        <f t="shared" si="39"/>
        <v>0</v>
      </c>
      <c r="AQ165" s="160">
        <f t="shared" si="39"/>
        <v>0</v>
      </c>
      <c r="AR165" s="160">
        <f t="shared" si="39"/>
        <v>0</v>
      </c>
      <c r="AS165" s="160">
        <f t="shared" si="32"/>
        <v>0</v>
      </c>
      <c r="AT165" s="160">
        <f t="shared" si="32"/>
        <v>0</v>
      </c>
      <c r="AU165" s="160">
        <f t="shared" si="32"/>
        <v>0</v>
      </c>
      <c r="AV165" s="160">
        <f t="shared" si="32"/>
        <v>0</v>
      </c>
      <c r="AW165" s="160">
        <f t="shared" si="32"/>
        <v>0</v>
      </c>
      <c r="AX165" s="160">
        <f t="shared" si="32"/>
        <v>0</v>
      </c>
      <c r="AY165" s="160">
        <f t="shared" si="32"/>
        <v>0</v>
      </c>
      <c r="AZ165" s="160">
        <f t="shared" si="32"/>
        <v>0</v>
      </c>
      <c r="BA165" s="161">
        <f t="shared" si="32"/>
        <v>0</v>
      </c>
    </row>
    <row r="166" spans="1:53" x14ac:dyDescent="0.2">
      <c r="A166" s="162">
        <f>'Projects List'!A165</f>
        <v>0</v>
      </c>
      <c r="B166" s="182">
        <f>_xlfn.IFNA(VLOOKUP($A166,'Projects List'!$A165:$J365,9,TRUE),0)</f>
        <v>0</v>
      </c>
      <c r="C166" s="182">
        <f>_xlfn.IFNA(VLOOKUP($A166,'Projects List'!$A165:$J365,10,TRUE),0)</f>
        <v>0</v>
      </c>
      <c r="D166" s="160">
        <f t="shared" si="33"/>
        <v>0</v>
      </c>
      <c r="E166" s="290"/>
      <c r="F166" s="162">
        <f t="shared" si="34"/>
        <v>0</v>
      </c>
      <c r="G166" s="160">
        <f t="shared" si="38"/>
        <v>0</v>
      </c>
      <c r="H166" s="160">
        <f t="shared" si="38"/>
        <v>0</v>
      </c>
      <c r="I166" s="160">
        <f t="shared" si="38"/>
        <v>0</v>
      </c>
      <c r="J166" s="160">
        <f t="shared" si="38"/>
        <v>0</v>
      </c>
      <c r="K166" s="160">
        <f t="shared" si="38"/>
        <v>0</v>
      </c>
      <c r="L166" s="160">
        <f t="shared" si="38"/>
        <v>0</v>
      </c>
      <c r="M166" s="160">
        <f t="shared" si="38"/>
        <v>0</v>
      </c>
      <c r="N166" s="160">
        <f t="shared" si="38"/>
        <v>0</v>
      </c>
      <c r="O166" s="160">
        <f t="shared" si="38"/>
        <v>0</v>
      </c>
      <c r="P166" s="160">
        <f t="shared" si="38"/>
        <v>0</v>
      </c>
      <c r="Q166" s="160">
        <f t="shared" si="38"/>
        <v>0</v>
      </c>
      <c r="R166" s="160">
        <f t="shared" si="38"/>
        <v>0</v>
      </c>
      <c r="S166" s="160">
        <f t="shared" si="38"/>
        <v>0</v>
      </c>
      <c r="T166" s="160">
        <f t="shared" si="38"/>
        <v>0</v>
      </c>
      <c r="U166" s="160">
        <f t="shared" si="38"/>
        <v>0</v>
      </c>
      <c r="V166" s="160">
        <f t="shared" si="38"/>
        <v>0</v>
      </c>
      <c r="W166" s="160">
        <f t="shared" si="38"/>
        <v>0</v>
      </c>
      <c r="X166" s="160">
        <f t="shared" si="39"/>
        <v>0</v>
      </c>
      <c r="Y166" s="160">
        <f t="shared" si="39"/>
        <v>0</v>
      </c>
      <c r="Z166" s="160">
        <f t="shared" si="39"/>
        <v>0</v>
      </c>
      <c r="AA166" s="160">
        <f t="shared" si="39"/>
        <v>0</v>
      </c>
      <c r="AB166" s="160">
        <f t="shared" si="39"/>
        <v>0</v>
      </c>
      <c r="AC166" s="160">
        <f t="shared" si="39"/>
        <v>0</v>
      </c>
      <c r="AD166" s="160">
        <f t="shared" si="39"/>
        <v>0</v>
      </c>
      <c r="AE166" s="160">
        <f t="shared" si="39"/>
        <v>0</v>
      </c>
      <c r="AF166" s="160">
        <f t="shared" si="39"/>
        <v>0</v>
      </c>
      <c r="AG166" s="160">
        <f t="shared" si="39"/>
        <v>0</v>
      </c>
      <c r="AH166" s="160">
        <f t="shared" si="39"/>
        <v>0</v>
      </c>
      <c r="AI166" s="160">
        <f t="shared" si="39"/>
        <v>0</v>
      </c>
      <c r="AJ166" s="160">
        <f t="shared" si="39"/>
        <v>0</v>
      </c>
      <c r="AK166" s="160">
        <f t="shared" si="39"/>
        <v>0</v>
      </c>
      <c r="AL166" s="160">
        <f t="shared" si="39"/>
        <v>0</v>
      </c>
      <c r="AM166" s="160">
        <f t="shared" si="39"/>
        <v>0</v>
      </c>
      <c r="AN166" s="160">
        <f t="shared" si="39"/>
        <v>0</v>
      </c>
      <c r="AO166" s="160">
        <f t="shared" si="39"/>
        <v>0</v>
      </c>
      <c r="AP166" s="160">
        <f t="shared" si="39"/>
        <v>0</v>
      </c>
      <c r="AQ166" s="160">
        <f t="shared" si="39"/>
        <v>0</v>
      </c>
      <c r="AR166" s="160">
        <f t="shared" si="39"/>
        <v>0</v>
      </c>
      <c r="AS166" s="160">
        <f t="shared" si="32"/>
        <v>0</v>
      </c>
      <c r="AT166" s="160">
        <f t="shared" si="32"/>
        <v>0</v>
      </c>
      <c r="AU166" s="160">
        <f t="shared" si="32"/>
        <v>0</v>
      </c>
      <c r="AV166" s="160">
        <f t="shared" si="32"/>
        <v>0</v>
      </c>
      <c r="AW166" s="160">
        <f t="shared" si="32"/>
        <v>0</v>
      </c>
      <c r="AX166" s="160">
        <f t="shared" si="32"/>
        <v>0</v>
      </c>
      <c r="AY166" s="160">
        <f t="shared" si="32"/>
        <v>0</v>
      </c>
      <c r="AZ166" s="160">
        <f t="shared" si="32"/>
        <v>0</v>
      </c>
      <c r="BA166" s="161">
        <f t="shared" si="32"/>
        <v>0</v>
      </c>
    </row>
    <row r="167" spans="1:53" x14ac:dyDescent="0.2">
      <c r="A167" s="162">
        <f>'Projects List'!A166</f>
        <v>0</v>
      </c>
      <c r="B167" s="182">
        <f>_xlfn.IFNA(VLOOKUP($A167,'Projects List'!$A166:$J366,9,TRUE),0)</f>
        <v>0</v>
      </c>
      <c r="C167" s="182">
        <f>_xlfn.IFNA(VLOOKUP($A167,'Projects List'!$A166:$J366,10,TRUE),0)</f>
        <v>0</v>
      </c>
      <c r="D167" s="160">
        <f t="shared" si="33"/>
        <v>0</v>
      </c>
      <c r="E167" s="290"/>
      <c r="F167" s="162">
        <f t="shared" si="34"/>
        <v>0</v>
      </c>
      <c r="G167" s="160">
        <f t="shared" si="38"/>
        <v>0</v>
      </c>
      <c r="H167" s="160">
        <f t="shared" si="38"/>
        <v>0</v>
      </c>
      <c r="I167" s="160">
        <f t="shared" si="38"/>
        <v>0</v>
      </c>
      <c r="J167" s="160">
        <f t="shared" si="38"/>
        <v>0</v>
      </c>
      <c r="K167" s="160">
        <f t="shared" si="38"/>
        <v>0</v>
      </c>
      <c r="L167" s="160">
        <f t="shared" si="38"/>
        <v>0</v>
      </c>
      <c r="M167" s="160">
        <f t="shared" si="38"/>
        <v>0</v>
      </c>
      <c r="N167" s="160">
        <f t="shared" si="38"/>
        <v>0</v>
      </c>
      <c r="O167" s="160">
        <f t="shared" si="38"/>
        <v>0</v>
      </c>
      <c r="P167" s="160">
        <f t="shared" si="38"/>
        <v>0</v>
      </c>
      <c r="Q167" s="160">
        <f t="shared" si="38"/>
        <v>0</v>
      </c>
      <c r="R167" s="160">
        <f t="shared" si="38"/>
        <v>0</v>
      </c>
      <c r="S167" s="160">
        <f t="shared" si="38"/>
        <v>0</v>
      </c>
      <c r="T167" s="160">
        <f t="shared" si="38"/>
        <v>0</v>
      </c>
      <c r="U167" s="160">
        <f t="shared" si="38"/>
        <v>0</v>
      </c>
      <c r="V167" s="160">
        <f t="shared" si="38"/>
        <v>0</v>
      </c>
      <c r="W167" s="160">
        <f t="shared" si="38"/>
        <v>0</v>
      </c>
      <c r="X167" s="160">
        <f t="shared" si="39"/>
        <v>0</v>
      </c>
      <c r="Y167" s="160">
        <f t="shared" si="39"/>
        <v>0</v>
      </c>
      <c r="Z167" s="160">
        <f t="shared" si="39"/>
        <v>0</v>
      </c>
      <c r="AA167" s="160">
        <f t="shared" si="39"/>
        <v>0</v>
      </c>
      <c r="AB167" s="160">
        <f t="shared" si="39"/>
        <v>0</v>
      </c>
      <c r="AC167" s="160">
        <f t="shared" si="39"/>
        <v>0</v>
      </c>
      <c r="AD167" s="160">
        <f t="shared" si="39"/>
        <v>0</v>
      </c>
      <c r="AE167" s="160">
        <f t="shared" si="39"/>
        <v>0</v>
      </c>
      <c r="AF167" s="160">
        <f t="shared" si="39"/>
        <v>0</v>
      </c>
      <c r="AG167" s="160">
        <f t="shared" si="39"/>
        <v>0</v>
      </c>
      <c r="AH167" s="160">
        <f t="shared" si="39"/>
        <v>0</v>
      </c>
      <c r="AI167" s="160">
        <f t="shared" si="39"/>
        <v>0</v>
      </c>
      <c r="AJ167" s="160">
        <f t="shared" si="39"/>
        <v>0</v>
      </c>
      <c r="AK167" s="160">
        <f t="shared" si="39"/>
        <v>0</v>
      </c>
      <c r="AL167" s="160">
        <f t="shared" si="39"/>
        <v>0</v>
      </c>
      <c r="AM167" s="160">
        <f t="shared" si="39"/>
        <v>0</v>
      </c>
      <c r="AN167" s="160">
        <f t="shared" si="39"/>
        <v>0</v>
      </c>
      <c r="AO167" s="160">
        <f t="shared" si="39"/>
        <v>0</v>
      </c>
      <c r="AP167" s="160">
        <f t="shared" si="39"/>
        <v>0</v>
      </c>
      <c r="AQ167" s="160">
        <f t="shared" si="39"/>
        <v>0</v>
      </c>
      <c r="AR167" s="160">
        <f t="shared" si="39"/>
        <v>0</v>
      </c>
      <c r="AS167" s="160">
        <f t="shared" si="32"/>
        <v>0</v>
      </c>
      <c r="AT167" s="160">
        <f t="shared" si="32"/>
        <v>0</v>
      </c>
      <c r="AU167" s="160">
        <f t="shared" si="32"/>
        <v>0</v>
      </c>
      <c r="AV167" s="160">
        <f t="shared" si="32"/>
        <v>0</v>
      </c>
      <c r="AW167" s="160">
        <f t="shared" si="32"/>
        <v>0</v>
      </c>
      <c r="AX167" s="160">
        <f t="shared" si="32"/>
        <v>0</v>
      </c>
      <c r="AY167" s="160">
        <f t="shared" si="32"/>
        <v>0</v>
      </c>
      <c r="AZ167" s="160">
        <f t="shared" si="32"/>
        <v>0</v>
      </c>
      <c r="BA167" s="161">
        <f t="shared" si="32"/>
        <v>0</v>
      </c>
    </row>
    <row r="168" spans="1:53" x14ac:dyDescent="0.2">
      <c r="A168" s="162">
        <f>'Projects List'!A167</f>
        <v>0</v>
      </c>
      <c r="B168" s="182">
        <f>_xlfn.IFNA(VLOOKUP($A168,'Projects List'!$A167:$J367,9,TRUE),0)</f>
        <v>0</v>
      </c>
      <c r="C168" s="182">
        <f>_xlfn.IFNA(VLOOKUP($A168,'Projects List'!$A167:$J367,10,TRUE),0)</f>
        <v>0</v>
      </c>
      <c r="D168" s="160">
        <f t="shared" si="33"/>
        <v>0</v>
      </c>
      <c r="E168" s="290"/>
      <c r="F168" s="162">
        <f t="shared" si="34"/>
        <v>0</v>
      </c>
      <c r="G168" s="160">
        <f t="shared" si="38"/>
        <v>0</v>
      </c>
      <c r="H168" s="160">
        <f t="shared" si="38"/>
        <v>0</v>
      </c>
      <c r="I168" s="160">
        <f t="shared" si="38"/>
        <v>0</v>
      </c>
      <c r="J168" s="160">
        <f t="shared" si="38"/>
        <v>0</v>
      </c>
      <c r="K168" s="160">
        <f t="shared" si="38"/>
        <v>0</v>
      </c>
      <c r="L168" s="160">
        <f t="shared" si="38"/>
        <v>0</v>
      </c>
      <c r="M168" s="160">
        <f t="shared" si="38"/>
        <v>0</v>
      </c>
      <c r="N168" s="160">
        <f t="shared" si="38"/>
        <v>0</v>
      </c>
      <c r="O168" s="160">
        <f t="shared" si="38"/>
        <v>0</v>
      </c>
      <c r="P168" s="160">
        <f t="shared" si="38"/>
        <v>0</v>
      </c>
      <c r="Q168" s="160">
        <f t="shared" si="38"/>
        <v>0</v>
      </c>
      <c r="R168" s="160">
        <f t="shared" si="38"/>
        <v>0</v>
      </c>
      <c r="S168" s="160">
        <f t="shared" si="38"/>
        <v>0</v>
      </c>
      <c r="T168" s="160">
        <f t="shared" si="38"/>
        <v>0</v>
      </c>
      <c r="U168" s="160">
        <f t="shared" si="38"/>
        <v>0</v>
      </c>
      <c r="V168" s="160">
        <f t="shared" si="38"/>
        <v>0</v>
      </c>
      <c r="W168" s="160">
        <f t="shared" si="38"/>
        <v>0</v>
      </c>
      <c r="X168" s="160">
        <f t="shared" si="39"/>
        <v>0</v>
      </c>
      <c r="Y168" s="160">
        <f t="shared" si="39"/>
        <v>0</v>
      </c>
      <c r="Z168" s="160">
        <f t="shared" si="39"/>
        <v>0</v>
      </c>
      <c r="AA168" s="160">
        <f t="shared" si="39"/>
        <v>0</v>
      </c>
      <c r="AB168" s="160">
        <f t="shared" si="39"/>
        <v>0</v>
      </c>
      <c r="AC168" s="160">
        <f t="shared" si="39"/>
        <v>0</v>
      </c>
      <c r="AD168" s="160">
        <f t="shared" si="39"/>
        <v>0</v>
      </c>
      <c r="AE168" s="160">
        <f t="shared" si="39"/>
        <v>0</v>
      </c>
      <c r="AF168" s="160">
        <f t="shared" si="39"/>
        <v>0</v>
      </c>
      <c r="AG168" s="160">
        <f t="shared" si="39"/>
        <v>0</v>
      </c>
      <c r="AH168" s="160">
        <f t="shared" si="39"/>
        <v>0</v>
      </c>
      <c r="AI168" s="160">
        <f t="shared" si="39"/>
        <v>0</v>
      </c>
      <c r="AJ168" s="160">
        <f t="shared" si="39"/>
        <v>0</v>
      </c>
      <c r="AK168" s="160">
        <f t="shared" si="39"/>
        <v>0</v>
      </c>
      <c r="AL168" s="160">
        <f t="shared" si="39"/>
        <v>0</v>
      </c>
      <c r="AM168" s="160">
        <f t="shared" si="39"/>
        <v>0</v>
      </c>
      <c r="AN168" s="160">
        <f t="shared" si="39"/>
        <v>0</v>
      </c>
      <c r="AO168" s="160">
        <f t="shared" si="39"/>
        <v>0</v>
      </c>
      <c r="AP168" s="160">
        <f t="shared" si="39"/>
        <v>0</v>
      </c>
      <c r="AQ168" s="160">
        <f t="shared" si="39"/>
        <v>0</v>
      </c>
      <c r="AR168" s="160">
        <f t="shared" si="39"/>
        <v>0</v>
      </c>
      <c r="AS168" s="160">
        <f t="shared" si="32"/>
        <v>0</v>
      </c>
      <c r="AT168" s="160">
        <f t="shared" si="32"/>
        <v>0</v>
      </c>
      <c r="AU168" s="160">
        <f t="shared" si="32"/>
        <v>0</v>
      </c>
      <c r="AV168" s="160">
        <f t="shared" si="32"/>
        <v>0</v>
      </c>
      <c r="AW168" s="160">
        <f t="shared" si="32"/>
        <v>0</v>
      </c>
      <c r="AX168" s="160">
        <f t="shared" si="32"/>
        <v>0</v>
      </c>
      <c r="AY168" s="160">
        <f t="shared" si="32"/>
        <v>0</v>
      </c>
      <c r="AZ168" s="160">
        <f t="shared" si="32"/>
        <v>0</v>
      </c>
      <c r="BA168" s="161">
        <f t="shared" si="32"/>
        <v>0</v>
      </c>
    </row>
    <row r="169" spans="1:53" x14ac:dyDescent="0.2">
      <c r="A169" s="162">
        <f>'Projects List'!A168</f>
        <v>0</v>
      </c>
      <c r="B169" s="182">
        <f>_xlfn.IFNA(VLOOKUP($A169,'Projects List'!$A168:$J368,9,TRUE),0)</f>
        <v>0</v>
      </c>
      <c r="C169" s="182">
        <f>_xlfn.IFNA(VLOOKUP($A169,'Projects List'!$A168:$J368,10,TRUE),0)</f>
        <v>0</v>
      </c>
      <c r="D169" s="160">
        <f t="shared" si="33"/>
        <v>0</v>
      </c>
      <c r="E169" s="290"/>
      <c r="F169" s="162">
        <f t="shared" si="34"/>
        <v>0</v>
      </c>
      <c r="G169" s="160">
        <f t="shared" si="38"/>
        <v>0</v>
      </c>
      <c r="H169" s="160">
        <f t="shared" si="38"/>
        <v>0</v>
      </c>
      <c r="I169" s="160">
        <f t="shared" si="38"/>
        <v>0</v>
      </c>
      <c r="J169" s="160">
        <f t="shared" si="38"/>
        <v>0</v>
      </c>
      <c r="K169" s="160">
        <f t="shared" si="38"/>
        <v>0</v>
      </c>
      <c r="L169" s="160">
        <f t="shared" si="38"/>
        <v>0</v>
      </c>
      <c r="M169" s="160">
        <f t="shared" si="38"/>
        <v>0</v>
      </c>
      <c r="N169" s="160">
        <f t="shared" si="38"/>
        <v>0</v>
      </c>
      <c r="O169" s="160">
        <f t="shared" si="38"/>
        <v>0</v>
      </c>
      <c r="P169" s="160">
        <f t="shared" si="38"/>
        <v>0</v>
      </c>
      <c r="Q169" s="160">
        <f t="shared" si="38"/>
        <v>0</v>
      </c>
      <c r="R169" s="160">
        <f t="shared" si="38"/>
        <v>0</v>
      </c>
      <c r="S169" s="160">
        <f t="shared" si="38"/>
        <v>0</v>
      </c>
      <c r="T169" s="160">
        <f t="shared" si="38"/>
        <v>0</v>
      </c>
      <c r="U169" s="160">
        <f t="shared" si="38"/>
        <v>0</v>
      </c>
      <c r="V169" s="160">
        <f t="shared" si="38"/>
        <v>0</v>
      </c>
      <c r="W169" s="160">
        <f t="shared" si="38"/>
        <v>0</v>
      </c>
      <c r="X169" s="160">
        <f t="shared" si="39"/>
        <v>0</v>
      </c>
      <c r="Y169" s="160">
        <f t="shared" si="39"/>
        <v>0</v>
      </c>
      <c r="Z169" s="160">
        <f t="shared" si="39"/>
        <v>0</v>
      </c>
      <c r="AA169" s="160">
        <f t="shared" si="39"/>
        <v>0</v>
      </c>
      <c r="AB169" s="160">
        <f t="shared" si="39"/>
        <v>0</v>
      </c>
      <c r="AC169" s="160">
        <f t="shared" si="39"/>
        <v>0</v>
      </c>
      <c r="AD169" s="160">
        <f t="shared" si="39"/>
        <v>0</v>
      </c>
      <c r="AE169" s="160">
        <f t="shared" si="39"/>
        <v>0</v>
      </c>
      <c r="AF169" s="160">
        <f t="shared" si="39"/>
        <v>0</v>
      </c>
      <c r="AG169" s="160">
        <f t="shared" si="39"/>
        <v>0</v>
      </c>
      <c r="AH169" s="160">
        <f t="shared" si="39"/>
        <v>0</v>
      </c>
      <c r="AI169" s="160">
        <f t="shared" si="39"/>
        <v>0</v>
      </c>
      <c r="AJ169" s="160">
        <f t="shared" si="39"/>
        <v>0</v>
      </c>
      <c r="AK169" s="160">
        <f t="shared" si="39"/>
        <v>0</v>
      </c>
      <c r="AL169" s="160">
        <f t="shared" si="39"/>
        <v>0</v>
      </c>
      <c r="AM169" s="160">
        <f t="shared" si="39"/>
        <v>0</v>
      </c>
      <c r="AN169" s="160">
        <f t="shared" si="39"/>
        <v>0</v>
      </c>
      <c r="AO169" s="160">
        <f t="shared" si="39"/>
        <v>0</v>
      </c>
      <c r="AP169" s="160">
        <f t="shared" si="39"/>
        <v>0</v>
      </c>
      <c r="AQ169" s="160">
        <f t="shared" si="39"/>
        <v>0</v>
      </c>
      <c r="AR169" s="160">
        <f t="shared" si="39"/>
        <v>0</v>
      </c>
      <c r="AS169" s="160">
        <f t="shared" si="32"/>
        <v>0</v>
      </c>
      <c r="AT169" s="160">
        <f t="shared" si="32"/>
        <v>0</v>
      </c>
      <c r="AU169" s="160">
        <f t="shared" si="32"/>
        <v>0</v>
      </c>
      <c r="AV169" s="160">
        <f t="shared" si="32"/>
        <v>0</v>
      </c>
      <c r="AW169" s="160">
        <f t="shared" si="32"/>
        <v>0</v>
      </c>
      <c r="AX169" s="160">
        <f t="shared" si="32"/>
        <v>0</v>
      </c>
      <c r="AY169" s="160">
        <f t="shared" si="32"/>
        <v>0</v>
      </c>
      <c r="AZ169" s="160">
        <f t="shared" si="32"/>
        <v>0</v>
      </c>
      <c r="BA169" s="161">
        <f t="shared" si="32"/>
        <v>0</v>
      </c>
    </row>
    <row r="170" spans="1:53" x14ac:dyDescent="0.2">
      <c r="A170" s="162">
        <f>'Projects List'!A169</f>
        <v>0</v>
      </c>
      <c r="B170" s="182">
        <f>_xlfn.IFNA(VLOOKUP($A170,'Projects List'!$A169:$J369,9,TRUE),0)</f>
        <v>0</v>
      </c>
      <c r="C170" s="182">
        <f>_xlfn.IFNA(VLOOKUP($A170,'Projects List'!$A169:$J369,10,TRUE),0)</f>
        <v>0</v>
      </c>
      <c r="D170" s="160">
        <f t="shared" si="33"/>
        <v>0</v>
      </c>
      <c r="E170" s="290"/>
      <c r="F170" s="162">
        <f t="shared" si="34"/>
        <v>0</v>
      </c>
      <c r="G170" s="160">
        <f t="shared" si="38"/>
        <v>0</v>
      </c>
      <c r="H170" s="160">
        <f t="shared" si="38"/>
        <v>0</v>
      </c>
      <c r="I170" s="160">
        <f t="shared" si="38"/>
        <v>0</v>
      </c>
      <c r="J170" s="160">
        <f t="shared" si="38"/>
        <v>0</v>
      </c>
      <c r="K170" s="160">
        <f t="shared" si="38"/>
        <v>0</v>
      </c>
      <c r="L170" s="160">
        <f t="shared" si="38"/>
        <v>0</v>
      </c>
      <c r="M170" s="160">
        <f t="shared" si="38"/>
        <v>0</v>
      </c>
      <c r="N170" s="160">
        <f t="shared" si="38"/>
        <v>0</v>
      </c>
      <c r="O170" s="160">
        <f t="shared" si="38"/>
        <v>0</v>
      </c>
      <c r="P170" s="160">
        <f t="shared" si="38"/>
        <v>0</v>
      </c>
      <c r="Q170" s="160">
        <f t="shared" si="38"/>
        <v>0</v>
      </c>
      <c r="R170" s="160">
        <f t="shared" si="38"/>
        <v>0</v>
      </c>
      <c r="S170" s="160">
        <f t="shared" si="38"/>
        <v>0</v>
      </c>
      <c r="T170" s="160">
        <f t="shared" si="38"/>
        <v>0</v>
      </c>
      <c r="U170" s="160">
        <f t="shared" si="38"/>
        <v>0</v>
      </c>
      <c r="V170" s="160">
        <f t="shared" si="38"/>
        <v>0</v>
      </c>
      <c r="W170" s="160">
        <f t="shared" si="38"/>
        <v>0</v>
      </c>
      <c r="X170" s="160">
        <f t="shared" si="39"/>
        <v>0</v>
      </c>
      <c r="Y170" s="160">
        <f t="shared" si="39"/>
        <v>0</v>
      </c>
      <c r="Z170" s="160">
        <f t="shared" si="39"/>
        <v>0</v>
      </c>
      <c r="AA170" s="160">
        <f t="shared" si="39"/>
        <v>0</v>
      </c>
      <c r="AB170" s="160">
        <f t="shared" si="39"/>
        <v>0</v>
      </c>
      <c r="AC170" s="160">
        <f t="shared" si="39"/>
        <v>0</v>
      </c>
      <c r="AD170" s="160">
        <f t="shared" si="39"/>
        <v>0</v>
      </c>
      <c r="AE170" s="160">
        <f t="shared" si="39"/>
        <v>0</v>
      </c>
      <c r="AF170" s="160">
        <f t="shared" si="39"/>
        <v>0</v>
      </c>
      <c r="AG170" s="160">
        <f t="shared" si="39"/>
        <v>0</v>
      </c>
      <c r="AH170" s="160">
        <f t="shared" si="39"/>
        <v>0</v>
      </c>
      <c r="AI170" s="160">
        <f t="shared" si="39"/>
        <v>0</v>
      </c>
      <c r="AJ170" s="160">
        <f t="shared" si="39"/>
        <v>0</v>
      </c>
      <c r="AK170" s="160">
        <f t="shared" si="39"/>
        <v>0</v>
      </c>
      <c r="AL170" s="160">
        <f t="shared" si="39"/>
        <v>0</v>
      </c>
      <c r="AM170" s="160">
        <f t="shared" si="39"/>
        <v>0</v>
      </c>
      <c r="AN170" s="160">
        <f t="shared" si="39"/>
        <v>0</v>
      </c>
      <c r="AO170" s="160">
        <f t="shared" si="39"/>
        <v>0</v>
      </c>
      <c r="AP170" s="160">
        <f t="shared" si="39"/>
        <v>0</v>
      </c>
      <c r="AQ170" s="160">
        <f t="shared" si="39"/>
        <v>0</v>
      </c>
      <c r="AR170" s="160">
        <f t="shared" si="39"/>
        <v>0</v>
      </c>
      <c r="AS170" s="160">
        <f t="shared" si="32"/>
        <v>0</v>
      </c>
      <c r="AT170" s="160">
        <f t="shared" si="32"/>
        <v>0</v>
      </c>
      <c r="AU170" s="160">
        <f t="shared" si="32"/>
        <v>0</v>
      </c>
      <c r="AV170" s="160">
        <f t="shared" si="32"/>
        <v>0</v>
      </c>
      <c r="AW170" s="160">
        <f t="shared" si="32"/>
        <v>0</v>
      </c>
      <c r="AX170" s="160">
        <f t="shared" si="32"/>
        <v>0</v>
      </c>
      <c r="AY170" s="160">
        <f t="shared" si="32"/>
        <v>0</v>
      </c>
      <c r="AZ170" s="160">
        <f t="shared" si="32"/>
        <v>0</v>
      </c>
      <c r="BA170" s="161">
        <f t="shared" si="32"/>
        <v>0</v>
      </c>
    </row>
    <row r="171" spans="1:53" x14ac:dyDescent="0.2">
      <c r="A171" s="162">
        <f>'Projects List'!A170</f>
        <v>0</v>
      </c>
      <c r="B171" s="182">
        <f>_xlfn.IFNA(VLOOKUP($A171,'Projects List'!$A170:$J370,9,TRUE),0)</f>
        <v>0</v>
      </c>
      <c r="C171" s="182">
        <f>_xlfn.IFNA(VLOOKUP($A171,'Projects List'!$A170:$J370,10,TRUE),0)</f>
        <v>0</v>
      </c>
      <c r="D171" s="160">
        <f t="shared" si="33"/>
        <v>0</v>
      </c>
      <c r="E171" s="290"/>
      <c r="F171" s="162">
        <f t="shared" si="34"/>
        <v>0</v>
      </c>
      <c r="G171" s="160">
        <f t="shared" si="38"/>
        <v>0</v>
      </c>
      <c r="H171" s="160">
        <f t="shared" si="38"/>
        <v>0</v>
      </c>
      <c r="I171" s="160">
        <f t="shared" si="38"/>
        <v>0</v>
      </c>
      <c r="J171" s="160">
        <f t="shared" si="38"/>
        <v>0</v>
      </c>
      <c r="K171" s="160">
        <f t="shared" si="38"/>
        <v>0</v>
      </c>
      <c r="L171" s="160">
        <f t="shared" si="38"/>
        <v>0</v>
      </c>
      <c r="M171" s="160">
        <f t="shared" si="38"/>
        <v>0</v>
      </c>
      <c r="N171" s="160">
        <f t="shared" si="38"/>
        <v>0</v>
      </c>
      <c r="O171" s="160">
        <f t="shared" si="38"/>
        <v>0</v>
      </c>
      <c r="P171" s="160">
        <f t="shared" si="38"/>
        <v>0</v>
      </c>
      <c r="Q171" s="160">
        <f t="shared" si="38"/>
        <v>0</v>
      </c>
      <c r="R171" s="160">
        <f t="shared" si="38"/>
        <v>0</v>
      </c>
      <c r="S171" s="160">
        <f t="shared" si="38"/>
        <v>0</v>
      </c>
      <c r="T171" s="160">
        <f t="shared" si="38"/>
        <v>0</v>
      </c>
      <c r="U171" s="160">
        <f t="shared" si="38"/>
        <v>0</v>
      </c>
      <c r="V171" s="160">
        <f t="shared" si="38"/>
        <v>0</v>
      </c>
      <c r="W171" s="160">
        <f t="shared" si="38"/>
        <v>0</v>
      </c>
      <c r="X171" s="160">
        <f t="shared" si="39"/>
        <v>0</v>
      </c>
      <c r="Y171" s="160">
        <f t="shared" si="39"/>
        <v>0</v>
      </c>
      <c r="Z171" s="160">
        <f t="shared" si="39"/>
        <v>0</v>
      </c>
      <c r="AA171" s="160">
        <f t="shared" si="39"/>
        <v>0</v>
      </c>
      <c r="AB171" s="160">
        <f t="shared" si="39"/>
        <v>0</v>
      </c>
      <c r="AC171" s="160">
        <f t="shared" si="39"/>
        <v>0</v>
      </c>
      <c r="AD171" s="160">
        <f t="shared" si="39"/>
        <v>0</v>
      </c>
      <c r="AE171" s="160">
        <f t="shared" si="39"/>
        <v>0</v>
      </c>
      <c r="AF171" s="160">
        <f t="shared" si="39"/>
        <v>0</v>
      </c>
      <c r="AG171" s="160">
        <f t="shared" si="39"/>
        <v>0</v>
      </c>
      <c r="AH171" s="160">
        <f t="shared" si="39"/>
        <v>0</v>
      </c>
      <c r="AI171" s="160">
        <f t="shared" si="39"/>
        <v>0</v>
      </c>
      <c r="AJ171" s="160">
        <f t="shared" si="39"/>
        <v>0</v>
      </c>
      <c r="AK171" s="160">
        <f t="shared" si="39"/>
        <v>0</v>
      </c>
      <c r="AL171" s="160">
        <f t="shared" si="39"/>
        <v>0</v>
      </c>
      <c r="AM171" s="160">
        <f t="shared" si="39"/>
        <v>0</v>
      </c>
      <c r="AN171" s="160">
        <f t="shared" si="39"/>
        <v>0</v>
      </c>
      <c r="AO171" s="160">
        <f t="shared" si="39"/>
        <v>0</v>
      </c>
      <c r="AP171" s="160">
        <f t="shared" si="39"/>
        <v>0</v>
      </c>
      <c r="AQ171" s="160">
        <f t="shared" si="39"/>
        <v>0</v>
      </c>
      <c r="AR171" s="160">
        <f t="shared" si="39"/>
        <v>0</v>
      </c>
      <c r="AS171" s="160">
        <f t="shared" si="32"/>
        <v>0</v>
      </c>
      <c r="AT171" s="160">
        <f t="shared" si="32"/>
        <v>0</v>
      </c>
      <c r="AU171" s="160">
        <f t="shared" si="32"/>
        <v>0</v>
      </c>
      <c r="AV171" s="160">
        <f t="shared" si="32"/>
        <v>0</v>
      </c>
      <c r="AW171" s="160">
        <f t="shared" si="32"/>
        <v>0</v>
      </c>
      <c r="AX171" s="160">
        <f t="shared" si="32"/>
        <v>0</v>
      </c>
      <c r="AY171" s="160">
        <f t="shared" si="32"/>
        <v>0</v>
      </c>
      <c r="AZ171" s="160">
        <f t="shared" si="32"/>
        <v>0</v>
      </c>
      <c r="BA171" s="161">
        <f t="shared" si="32"/>
        <v>0</v>
      </c>
    </row>
    <row r="172" spans="1:53" x14ac:dyDescent="0.2">
      <c r="A172" s="162">
        <f>'Projects List'!A171</f>
        <v>0</v>
      </c>
      <c r="B172" s="182">
        <f>_xlfn.IFNA(VLOOKUP($A172,'Projects List'!$A171:$J371,9,TRUE),0)</f>
        <v>0</v>
      </c>
      <c r="C172" s="182">
        <f>_xlfn.IFNA(VLOOKUP($A172,'Projects List'!$A171:$J371,10,TRUE),0)</f>
        <v>0</v>
      </c>
      <c r="D172" s="160">
        <f t="shared" si="33"/>
        <v>0</v>
      </c>
      <c r="E172" s="290"/>
      <c r="F172" s="162">
        <f t="shared" si="34"/>
        <v>0</v>
      </c>
      <c r="G172" s="160">
        <f t="shared" si="38"/>
        <v>0</v>
      </c>
      <c r="H172" s="160">
        <f t="shared" si="38"/>
        <v>0</v>
      </c>
      <c r="I172" s="160">
        <f t="shared" si="38"/>
        <v>0</v>
      </c>
      <c r="J172" s="160">
        <f t="shared" si="38"/>
        <v>0</v>
      </c>
      <c r="K172" s="160">
        <f t="shared" si="38"/>
        <v>0</v>
      </c>
      <c r="L172" s="160">
        <f t="shared" si="38"/>
        <v>0</v>
      </c>
      <c r="M172" s="160">
        <f t="shared" si="38"/>
        <v>0</v>
      </c>
      <c r="N172" s="160">
        <f t="shared" si="38"/>
        <v>0</v>
      </c>
      <c r="O172" s="160">
        <f t="shared" si="38"/>
        <v>0</v>
      </c>
      <c r="P172" s="160">
        <f t="shared" si="38"/>
        <v>0</v>
      </c>
      <c r="Q172" s="160">
        <f t="shared" si="38"/>
        <v>0</v>
      </c>
      <c r="R172" s="160">
        <f t="shared" si="38"/>
        <v>0</v>
      </c>
      <c r="S172" s="160">
        <f t="shared" si="38"/>
        <v>0</v>
      </c>
      <c r="T172" s="160">
        <f t="shared" si="38"/>
        <v>0</v>
      </c>
      <c r="U172" s="160">
        <f t="shared" si="38"/>
        <v>0</v>
      </c>
      <c r="V172" s="160">
        <f t="shared" ref="G172:W187" si="40">IF(OR($B172=0,$C172=0),0,IF(AND(DATE(YEAR($B172),MONTH($B172),1)&lt;=DATE(YEAR(V$1),MONTH(V$1),1),DATE(YEAR(EDATE($C172,1)),MONTH(EDATE($C172,1)),1)-1&gt;=DATE(YEAR(EDATE(V$1,1)),MONTH(EDATE(V$1,1)),1)-1),1,0))</f>
        <v>0</v>
      </c>
      <c r="W172" s="160">
        <f t="shared" si="40"/>
        <v>0</v>
      </c>
      <c r="X172" s="160">
        <f t="shared" si="39"/>
        <v>0</v>
      </c>
      <c r="Y172" s="160">
        <f t="shared" si="39"/>
        <v>0</v>
      </c>
      <c r="Z172" s="160">
        <f t="shared" si="39"/>
        <v>0</v>
      </c>
      <c r="AA172" s="160">
        <f t="shared" si="39"/>
        <v>0</v>
      </c>
      <c r="AB172" s="160">
        <f t="shared" si="39"/>
        <v>0</v>
      </c>
      <c r="AC172" s="160">
        <f t="shared" si="39"/>
        <v>0</v>
      </c>
      <c r="AD172" s="160">
        <f t="shared" si="39"/>
        <v>0</v>
      </c>
      <c r="AE172" s="160">
        <f t="shared" si="39"/>
        <v>0</v>
      </c>
      <c r="AF172" s="160">
        <f t="shared" si="39"/>
        <v>0</v>
      </c>
      <c r="AG172" s="160">
        <f t="shared" si="39"/>
        <v>0</v>
      </c>
      <c r="AH172" s="160">
        <f t="shared" si="39"/>
        <v>0</v>
      </c>
      <c r="AI172" s="160">
        <f t="shared" si="39"/>
        <v>0</v>
      </c>
      <c r="AJ172" s="160">
        <f t="shared" si="39"/>
        <v>0</v>
      </c>
      <c r="AK172" s="160">
        <f t="shared" si="39"/>
        <v>0</v>
      </c>
      <c r="AL172" s="160">
        <f t="shared" si="39"/>
        <v>0</v>
      </c>
      <c r="AM172" s="160">
        <f t="shared" si="39"/>
        <v>0</v>
      </c>
      <c r="AN172" s="160">
        <f t="shared" si="39"/>
        <v>0</v>
      </c>
      <c r="AO172" s="160">
        <f t="shared" si="39"/>
        <v>0</v>
      </c>
      <c r="AP172" s="160">
        <f t="shared" si="39"/>
        <v>0</v>
      </c>
      <c r="AQ172" s="160">
        <f t="shared" si="39"/>
        <v>0</v>
      </c>
      <c r="AR172" s="160">
        <f t="shared" si="39"/>
        <v>0</v>
      </c>
      <c r="AS172" s="160">
        <f t="shared" si="32"/>
        <v>0</v>
      </c>
      <c r="AT172" s="160">
        <f t="shared" si="32"/>
        <v>0</v>
      </c>
      <c r="AU172" s="160">
        <f t="shared" si="32"/>
        <v>0</v>
      </c>
      <c r="AV172" s="160">
        <f t="shared" si="32"/>
        <v>0</v>
      </c>
      <c r="AW172" s="160">
        <f t="shared" si="32"/>
        <v>0</v>
      </c>
      <c r="AX172" s="160">
        <f t="shared" si="32"/>
        <v>0</v>
      </c>
      <c r="AY172" s="160">
        <f t="shared" si="32"/>
        <v>0</v>
      </c>
      <c r="AZ172" s="160">
        <f t="shared" ref="AZ172:BA172" si="41">IF(OR($B172=0,$C172=0),0,IF(AND(DATE(YEAR($B172),MONTH($B172),1)&lt;=DATE(YEAR(AZ$1),MONTH(AZ$1),1),DATE(YEAR(EDATE($C172,1)),MONTH(EDATE($C172,1)),1)-1&gt;=DATE(YEAR(EDATE(AZ$1,1)),MONTH(EDATE(AZ$1,1)),1)-1),1,0))</f>
        <v>0</v>
      </c>
      <c r="BA172" s="161">
        <f t="shared" si="41"/>
        <v>0</v>
      </c>
    </row>
    <row r="173" spans="1:53" x14ac:dyDescent="0.2">
      <c r="A173" s="162">
        <f>'Projects List'!A172</f>
        <v>0</v>
      </c>
      <c r="B173" s="182">
        <f>_xlfn.IFNA(VLOOKUP($A173,'Projects List'!$A172:$J372,9,TRUE),0)</f>
        <v>0</v>
      </c>
      <c r="C173" s="182">
        <f>_xlfn.IFNA(VLOOKUP($A173,'Projects List'!$A172:$J372,10,TRUE),0)</f>
        <v>0</v>
      </c>
      <c r="D173" s="160">
        <f t="shared" si="33"/>
        <v>0</v>
      </c>
      <c r="E173" s="290"/>
      <c r="F173" s="162">
        <f t="shared" si="34"/>
        <v>0</v>
      </c>
      <c r="G173" s="160">
        <f t="shared" si="40"/>
        <v>0</v>
      </c>
      <c r="H173" s="160">
        <f t="shared" si="40"/>
        <v>0</v>
      </c>
      <c r="I173" s="160">
        <f t="shared" si="40"/>
        <v>0</v>
      </c>
      <c r="J173" s="160">
        <f t="shared" si="40"/>
        <v>0</v>
      </c>
      <c r="K173" s="160">
        <f t="shared" si="40"/>
        <v>0</v>
      </c>
      <c r="L173" s="160">
        <f t="shared" si="40"/>
        <v>0</v>
      </c>
      <c r="M173" s="160">
        <f t="shared" si="40"/>
        <v>0</v>
      </c>
      <c r="N173" s="160">
        <f t="shared" si="40"/>
        <v>0</v>
      </c>
      <c r="O173" s="160">
        <f t="shared" si="40"/>
        <v>0</v>
      </c>
      <c r="P173" s="160">
        <f t="shared" si="40"/>
        <v>0</v>
      </c>
      <c r="Q173" s="160">
        <f t="shared" si="40"/>
        <v>0</v>
      </c>
      <c r="R173" s="160">
        <f t="shared" si="40"/>
        <v>0</v>
      </c>
      <c r="S173" s="160">
        <f t="shared" si="40"/>
        <v>0</v>
      </c>
      <c r="T173" s="160">
        <f t="shared" si="40"/>
        <v>0</v>
      </c>
      <c r="U173" s="160">
        <f t="shared" si="40"/>
        <v>0</v>
      </c>
      <c r="V173" s="160">
        <f t="shared" si="40"/>
        <v>0</v>
      </c>
      <c r="W173" s="160">
        <f t="shared" si="40"/>
        <v>0</v>
      </c>
      <c r="X173" s="160">
        <f t="shared" si="39"/>
        <v>0</v>
      </c>
      <c r="Y173" s="160">
        <f t="shared" si="39"/>
        <v>0</v>
      </c>
      <c r="Z173" s="160">
        <f t="shared" si="39"/>
        <v>0</v>
      </c>
      <c r="AA173" s="160">
        <f t="shared" si="39"/>
        <v>0</v>
      </c>
      <c r="AB173" s="160">
        <f t="shared" si="39"/>
        <v>0</v>
      </c>
      <c r="AC173" s="160">
        <f t="shared" si="39"/>
        <v>0</v>
      </c>
      <c r="AD173" s="160">
        <f t="shared" si="39"/>
        <v>0</v>
      </c>
      <c r="AE173" s="160">
        <f t="shared" si="39"/>
        <v>0</v>
      </c>
      <c r="AF173" s="160">
        <f t="shared" si="39"/>
        <v>0</v>
      </c>
      <c r="AG173" s="160">
        <f t="shared" si="39"/>
        <v>0</v>
      </c>
      <c r="AH173" s="160">
        <f t="shared" si="39"/>
        <v>0</v>
      </c>
      <c r="AI173" s="160">
        <f t="shared" si="39"/>
        <v>0</v>
      </c>
      <c r="AJ173" s="160">
        <f t="shared" si="39"/>
        <v>0</v>
      </c>
      <c r="AK173" s="160">
        <f t="shared" si="39"/>
        <v>0</v>
      </c>
      <c r="AL173" s="160">
        <f t="shared" si="39"/>
        <v>0</v>
      </c>
      <c r="AM173" s="160">
        <f t="shared" si="39"/>
        <v>0</v>
      </c>
      <c r="AN173" s="160">
        <f t="shared" si="39"/>
        <v>0</v>
      </c>
      <c r="AO173" s="160">
        <f t="shared" si="39"/>
        <v>0</v>
      </c>
      <c r="AP173" s="160">
        <f t="shared" si="39"/>
        <v>0</v>
      </c>
      <c r="AQ173" s="160">
        <f t="shared" si="39"/>
        <v>0</v>
      </c>
      <c r="AR173" s="160">
        <f t="shared" si="39"/>
        <v>0</v>
      </c>
      <c r="AS173" s="160">
        <f t="shared" ref="AS173:BA201" si="42">IF(OR($B173=0,$C173=0),0,IF(AND(DATE(YEAR($B173),MONTH($B173),1)&lt;=DATE(YEAR(AS$1),MONTH(AS$1),1),DATE(YEAR(EDATE($C173,1)),MONTH(EDATE($C173,1)),1)-1&gt;=DATE(YEAR(EDATE(AS$1,1)),MONTH(EDATE(AS$1,1)),1)-1),1,0))</f>
        <v>0</v>
      </c>
      <c r="AT173" s="160">
        <f t="shared" si="42"/>
        <v>0</v>
      </c>
      <c r="AU173" s="160">
        <f t="shared" si="42"/>
        <v>0</v>
      </c>
      <c r="AV173" s="160">
        <f t="shared" si="42"/>
        <v>0</v>
      </c>
      <c r="AW173" s="160">
        <f t="shared" si="42"/>
        <v>0</v>
      </c>
      <c r="AX173" s="160">
        <f t="shared" si="42"/>
        <v>0</v>
      </c>
      <c r="AY173" s="160">
        <f t="shared" si="42"/>
        <v>0</v>
      </c>
      <c r="AZ173" s="160">
        <f t="shared" si="42"/>
        <v>0</v>
      </c>
      <c r="BA173" s="161">
        <f t="shared" si="42"/>
        <v>0</v>
      </c>
    </row>
    <row r="174" spans="1:53" x14ac:dyDescent="0.2">
      <c r="A174" s="162">
        <f>'Projects List'!A173</f>
        <v>0</v>
      </c>
      <c r="B174" s="182">
        <f>_xlfn.IFNA(VLOOKUP($A174,'Projects List'!$A173:$J373,9,TRUE),0)</f>
        <v>0</v>
      </c>
      <c r="C174" s="182">
        <f>_xlfn.IFNA(VLOOKUP($A174,'Projects List'!$A173:$J373,10,TRUE),0)</f>
        <v>0</v>
      </c>
      <c r="D174" s="160">
        <f t="shared" si="33"/>
        <v>0</v>
      </c>
      <c r="E174" s="290"/>
      <c r="F174" s="162">
        <f t="shared" si="34"/>
        <v>0</v>
      </c>
      <c r="G174" s="160">
        <f t="shared" si="40"/>
        <v>0</v>
      </c>
      <c r="H174" s="160">
        <f t="shared" si="40"/>
        <v>0</v>
      </c>
      <c r="I174" s="160">
        <f t="shared" si="40"/>
        <v>0</v>
      </c>
      <c r="J174" s="160">
        <f t="shared" si="40"/>
        <v>0</v>
      </c>
      <c r="K174" s="160">
        <f t="shared" si="40"/>
        <v>0</v>
      </c>
      <c r="L174" s="160">
        <f t="shared" si="40"/>
        <v>0</v>
      </c>
      <c r="M174" s="160">
        <f t="shared" si="40"/>
        <v>0</v>
      </c>
      <c r="N174" s="160">
        <f t="shared" si="40"/>
        <v>0</v>
      </c>
      <c r="O174" s="160">
        <f t="shared" si="40"/>
        <v>0</v>
      </c>
      <c r="P174" s="160">
        <f t="shared" si="40"/>
        <v>0</v>
      </c>
      <c r="Q174" s="160">
        <f t="shared" si="40"/>
        <v>0</v>
      </c>
      <c r="R174" s="160">
        <f t="shared" si="40"/>
        <v>0</v>
      </c>
      <c r="S174" s="160">
        <f t="shared" si="40"/>
        <v>0</v>
      </c>
      <c r="T174" s="160">
        <f t="shared" si="40"/>
        <v>0</v>
      </c>
      <c r="U174" s="160">
        <f t="shared" si="40"/>
        <v>0</v>
      </c>
      <c r="V174" s="160">
        <f t="shared" si="40"/>
        <v>0</v>
      </c>
      <c r="W174" s="160">
        <f t="shared" si="40"/>
        <v>0</v>
      </c>
      <c r="X174" s="160">
        <f t="shared" si="39"/>
        <v>0</v>
      </c>
      <c r="Y174" s="160">
        <f t="shared" si="39"/>
        <v>0</v>
      </c>
      <c r="Z174" s="160">
        <f t="shared" si="39"/>
        <v>0</v>
      </c>
      <c r="AA174" s="160">
        <f t="shared" si="39"/>
        <v>0</v>
      </c>
      <c r="AB174" s="160">
        <f t="shared" si="39"/>
        <v>0</v>
      </c>
      <c r="AC174" s="160">
        <f t="shared" si="39"/>
        <v>0</v>
      </c>
      <c r="AD174" s="160">
        <f t="shared" si="39"/>
        <v>0</v>
      </c>
      <c r="AE174" s="160">
        <f t="shared" si="39"/>
        <v>0</v>
      </c>
      <c r="AF174" s="160">
        <f t="shared" si="39"/>
        <v>0</v>
      </c>
      <c r="AG174" s="160">
        <f t="shared" si="39"/>
        <v>0</v>
      </c>
      <c r="AH174" s="160">
        <f t="shared" si="39"/>
        <v>0</v>
      </c>
      <c r="AI174" s="160">
        <f t="shared" si="39"/>
        <v>0</v>
      </c>
      <c r="AJ174" s="160">
        <f t="shared" si="39"/>
        <v>0</v>
      </c>
      <c r="AK174" s="160">
        <f t="shared" si="39"/>
        <v>0</v>
      </c>
      <c r="AL174" s="160">
        <f t="shared" si="39"/>
        <v>0</v>
      </c>
      <c r="AM174" s="160">
        <f t="shared" si="39"/>
        <v>0</v>
      </c>
      <c r="AN174" s="160">
        <f t="shared" si="39"/>
        <v>0</v>
      </c>
      <c r="AO174" s="160">
        <f t="shared" si="39"/>
        <v>0</v>
      </c>
      <c r="AP174" s="160">
        <f t="shared" si="39"/>
        <v>0</v>
      </c>
      <c r="AQ174" s="160">
        <f t="shared" si="39"/>
        <v>0</v>
      </c>
      <c r="AR174" s="160">
        <f t="shared" si="39"/>
        <v>0</v>
      </c>
      <c r="AS174" s="160">
        <f t="shared" si="42"/>
        <v>0</v>
      </c>
      <c r="AT174" s="160">
        <f t="shared" si="42"/>
        <v>0</v>
      </c>
      <c r="AU174" s="160">
        <f t="shared" si="42"/>
        <v>0</v>
      </c>
      <c r="AV174" s="160">
        <f t="shared" si="42"/>
        <v>0</v>
      </c>
      <c r="AW174" s="160">
        <f t="shared" si="42"/>
        <v>0</v>
      </c>
      <c r="AX174" s="160">
        <f t="shared" si="42"/>
        <v>0</v>
      </c>
      <c r="AY174" s="160">
        <f t="shared" si="42"/>
        <v>0</v>
      </c>
      <c r="AZ174" s="160">
        <f t="shared" si="42"/>
        <v>0</v>
      </c>
      <c r="BA174" s="161">
        <f t="shared" si="42"/>
        <v>0</v>
      </c>
    </row>
    <row r="175" spans="1:53" x14ac:dyDescent="0.2">
      <c r="A175" s="162">
        <f>'Projects List'!A174</f>
        <v>0</v>
      </c>
      <c r="B175" s="182">
        <f>_xlfn.IFNA(VLOOKUP($A175,'Projects List'!$A174:$J374,9,TRUE),0)</f>
        <v>0</v>
      </c>
      <c r="C175" s="182">
        <f>_xlfn.IFNA(VLOOKUP($A175,'Projects List'!$A174:$J374,10,TRUE),0)</f>
        <v>0</v>
      </c>
      <c r="D175" s="160">
        <f t="shared" si="33"/>
        <v>0</v>
      </c>
      <c r="E175" s="290"/>
      <c r="F175" s="162">
        <f t="shared" si="34"/>
        <v>0</v>
      </c>
      <c r="G175" s="160">
        <f t="shared" si="40"/>
        <v>0</v>
      </c>
      <c r="H175" s="160">
        <f t="shared" si="40"/>
        <v>0</v>
      </c>
      <c r="I175" s="160">
        <f t="shared" si="40"/>
        <v>0</v>
      </c>
      <c r="J175" s="160">
        <f t="shared" si="40"/>
        <v>0</v>
      </c>
      <c r="K175" s="160">
        <f t="shared" si="40"/>
        <v>0</v>
      </c>
      <c r="L175" s="160">
        <f t="shared" si="40"/>
        <v>0</v>
      </c>
      <c r="M175" s="160">
        <f t="shared" si="40"/>
        <v>0</v>
      </c>
      <c r="N175" s="160">
        <f t="shared" si="40"/>
        <v>0</v>
      </c>
      <c r="O175" s="160">
        <f t="shared" si="40"/>
        <v>0</v>
      </c>
      <c r="P175" s="160">
        <f t="shared" si="40"/>
        <v>0</v>
      </c>
      <c r="Q175" s="160">
        <f t="shared" si="40"/>
        <v>0</v>
      </c>
      <c r="R175" s="160">
        <f t="shared" si="40"/>
        <v>0</v>
      </c>
      <c r="S175" s="160">
        <f t="shared" si="40"/>
        <v>0</v>
      </c>
      <c r="T175" s="160">
        <f t="shared" si="40"/>
        <v>0</v>
      </c>
      <c r="U175" s="160">
        <f t="shared" si="40"/>
        <v>0</v>
      </c>
      <c r="V175" s="160">
        <f t="shared" si="40"/>
        <v>0</v>
      </c>
      <c r="W175" s="160">
        <f t="shared" si="40"/>
        <v>0</v>
      </c>
      <c r="X175" s="160">
        <f t="shared" si="39"/>
        <v>0</v>
      </c>
      <c r="Y175" s="160">
        <f t="shared" si="39"/>
        <v>0</v>
      </c>
      <c r="Z175" s="160">
        <f t="shared" si="39"/>
        <v>0</v>
      </c>
      <c r="AA175" s="160">
        <f t="shared" si="39"/>
        <v>0</v>
      </c>
      <c r="AB175" s="160">
        <f t="shared" si="39"/>
        <v>0</v>
      </c>
      <c r="AC175" s="160">
        <f t="shared" si="39"/>
        <v>0</v>
      </c>
      <c r="AD175" s="160">
        <f t="shared" si="39"/>
        <v>0</v>
      </c>
      <c r="AE175" s="160">
        <f t="shared" si="39"/>
        <v>0</v>
      </c>
      <c r="AF175" s="160">
        <f t="shared" si="39"/>
        <v>0</v>
      </c>
      <c r="AG175" s="160">
        <f t="shared" si="39"/>
        <v>0</v>
      </c>
      <c r="AH175" s="160">
        <f t="shared" si="39"/>
        <v>0</v>
      </c>
      <c r="AI175" s="160">
        <f t="shared" si="39"/>
        <v>0</v>
      </c>
      <c r="AJ175" s="160">
        <f t="shared" si="39"/>
        <v>0</v>
      </c>
      <c r="AK175" s="160">
        <f t="shared" si="39"/>
        <v>0</v>
      </c>
      <c r="AL175" s="160">
        <f t="shared" si="39"/>
        <v>0</v>
      </c>
      <c r="AM175" s="160">
        <f t="shared" si="39"/>
        <v>0</v>
      </c>
      <c r="AN175" s="160">
        <f t="shared" si="39"/>
        <v>0</v>
      </c>
      <c r="AO175" s="160">
        <f t="shared" si="39"/>
        <v>0</v>
      </c>
      <c r="AP175" s="160">
        <f t="shared" si="39"/>
        <v>0</v>
      </c>
      <c r="AQ175" s="160">
        <f t="shared" si="39"/>
        <v>0</v>
      </c>
      <c r="AR175" s="160">
        <f t="shared" si="39"/>
        <v>0</v>
      </c>
      <c r="AS175" s="160">
        <f t="shared" si="42"/>
        <v>0</v>
      </c>
      <c r="AT175" s="160">
        <f t="shared" si="42"/>
        <v>0</v>
      </c>
      <c r="AU175" s="160">
        <f t="shared" si="42"/>
        <v>0</v>
      </c>
      <c r="AV175" s="160">
        <f t="shared" si="42"/>
        <v>0</v>
      </c>
      <c r="AW175" s="160">
        <f t="shared" si="42"/>
        <v>0</v>
      </c>
      <c r="AX175" s="160">
        <f t="shared" si="42"/>
        <v>0</v>
      </c>
      <c r="AY175" s="160">
        <f t="shared" si="42"/>
        <v>0</v>
      </c>
      <c r="AZ175" s="160">
        <f t="shared" si="42"/>
        <v>0</v>
      </c>
      <c r="BA175" s="161">
        <f t="shared" si="42"/>
        <v>0</v>
      </c>
    </row>
    <row r="176" spans="1:53" x14ac:dyDescent="0.2">
      <c r="A176" s="162">
        <f>'Projects List'!A175</f>
        <v>0</v>
      </c>
      <c r="B176" s="182">
        <f>_xlfn.IFNA(VLOOKUP($A176,'Projects List'!$A175:$J375,9,TRUE),0)</f>
        <v>0</v>
      </c>
      <c r="C176" s="182">
        <f>_xlfn.IFNA(VLOOKUP($A176,'Projects List'!$A175:$J375,10,TRUE),0)</f>
        <v>0</v>
      </c>
      <c r="D176" s="160">
        <f t="shared" si="33"/>
        <v>0</v>
      </c>
      <c r="E176" s="290"/>
      <c r="F176" s="162">
        <f t="shared" si="34"/>
        <v>0</v>
      </c>
      <c r="G176" s="160">
        <f t="shared" si="40"/>
        <v>0</v>
      </c>
      <c r="H176" s="160">
        <f t="shared" si="40"/>
        <v>0</v>
      </c>
      <c r="I176" s="160">
        <f t="shared" si="40"/>
        <v>0</v>
      </c>
      <c r="J176" s="160">
        <f t="shared" si="40"/>
        <v>0</v>
      </c>
      <c r="K176" s="160">
        <f t="shared" si="40"/>
        <v>0</v>
      </c>
      <c r="L176" s="160">
        <f t="shared" si="40"/>
        <v>0</v>
      </c>
      <c r="M176" s="160">
        <f t="shared" si="40"/>
        <v>0</v>
      </c>
      <c r="N176" s="160">
        <f t="shared" si="40"/>
        <v>0</v>
      </c>
      <c r="O176" s="160">
        <f t="shared" si="40"/>
        <v>0</v>
      </c>
      <c r="P176" s="160">
        <f t="shared" si="40"/>
        <v>0</v>
      </c>
      <c r="Q176" s="160">
        <f t="shared" si="40"/>
        <v>0</v>
      </c>
      <c r="R176" s="160">
        <f t="shared" si="40"/>
        <v>0</v>
      </c>
      <c r="S176" s="160">
        <f t="shared" si="40"/>
        <v>0</v>
      </c>
      <c r="T176" s="160">
        <f t="shared" si="40"/>
        <v>0</v>
      </c>
      <c r="U176" s="160">
        <f t="shared" si="40"/>
        <v>0</v>
      </c>
      <c r="V176" s="160">
        <f t="shared" si="40"/>
        <v>0</v>
      </c>
      <c r="W176" s="160">
        <f t="shared" si="40"/>
        <v>0</v>
      </c>
      <c r="X176" s="160">
        <f t="shared" ref="X176:AR188" si="43">IF(OR($B176=0,$C176=0),0,IF(AND(DATE(YEAR($B176),MONTH($B176),1)&lt;=DATE(YEAR(X$1),MONTH(X$1),1),DATE(YEAR(EDATE($C176,1)),MONTH(EDATE($C176,1)),1)-1&gt;=DATE(YEAR(EDATE(X$1,1)),MONTH(EDATE(X$1,1)),1)-1),1,0))</f>
        <v>0</v>
      </c>
      <c r="Y176" s="160">
        <f t="shared" si="43"/>
        <v>0</v>
      </c>
      <c r="Z176" s="160">
        <f t="shared" si="43"/>
        <v>0</v>
      </c>
      <c r="AA176" s="160">
        <f t="shared" si="43"/>
        <v>0</v>
      </c>
      <c r="AB176" s="160">
        <f t="shared" si="43"/>
        <v>0</v>
      </c>
      <c r="AC176" s="160">
        <f t="shared" si="43"/>
        <v>0</v>
      </c>
      <c r="AD176" s="160">
        <f t="shared" si="43"/>
        <v>0</v>
      </c>
      <c r="AE176" s="160">
        <f t="shared" si="43"/>
        <v>0</v>
      </c>
      <c r="AF176" s="160">
        <f t="shared" si="43"/>
        <v>0</v>
      </c>
      <c r="AG176" s="160">
        <f t="shared" si="43"/>
        <v>0</v>
      </c>
      <c r="AH176" s="160">
        <f t="shared" si="43"/>
        <v>0</v>
      </c>
      <c r="AI176" s="160">
        <f t="shared" si="43"/>
        <v>0</v>
      </c>
      <c r="AJ176" s="160">
        <f t="shared" si="43"/>
        <v>0</v>
      </c>
      <c r="AK176" s="160">
        <f t="shared" si="43"/>
        <v>0</v>
      </c>
      <c r="AL176" s="160">
        <f t="shared" si="43"/>
        <v>0</v>
      </c>
      <c r="AM176" s="160">
        <f t="shared" si="43"/>
        <v>0</v>
      </c>
      <c r="AN176" s="160">
        <f t="shared" si="43"/>
        <v>0</v>
      </c>
      <c r="AO176" s="160">
        <f t="shared" si="43"/>
        <v>0</v>
      </c>
      <c r="AP176" s="160">
        <f t="shared" si="43"/>
        <v>0</v>
      </c>
      <c r="AQ176" s="160">
        <f t="shared" si="43"/>
        <v>0</v>
      </c>
      <c r="AR176" s="160">
        <f t="shared" si="43"/>
        <v>0</v>
      </c>
      <c r="AS176" s="160">
        <f t="shared" si="42"/>
        <v>0</v>
      </c>
      <c r="AT176" s="160">
        <f t="shared" si="42"/>
        <v>0</v>
      </c>
      <c r="AU176" s="160">
        <f t="shared" si="42"/>
        <v>0</v>
      </c>
      <c r="AV176" s="160">
        <f t="shared" si="42"/>
        <v>0</v>
      </c>
      <c r="AW176" s="160">
        <f t="shared" si="42"/>
        <v>0</v>
      </c>
      <c r="AX176" s="160">
        <f t="shared" si="42"/>
        <v>0</v>
      </c>
      <c r="AY176" s="160">
        <f t="shared" si="42"/>
        <v>0</v>
      </c>
      <c r="AZ176" s="160">
        <f t="shared" si="42"/>
        <v>0</v>
      </c>
      <c r="BA176" s="161">
        <f t="shared" si="42"/>
        <v>0</v>
      </c>
    </row>
    <row r="177" spans="1:53" x14ac:dyDescent="0.2">
      <c r="A177" s="162">
        <f>'Projects List'!A176</f>
        <v>0</v>
      </c>
      <c r="B177" s="182">
        <f>_xlfn.IFNA(VLOOKUP($A177,'Projects List'!$A176:$J376,9,TRUE),0)</f>
        <v>0</v>
      </c>
      <c r="C177" s="182">
        <f>_xlfn.IFNA(VLOOKUP($A177,'Projects List'!$A176:$J376,10,TRUE),0)</f>
        <v>0</v>
      </c>
      <c r="D177" s="160">
        <f t="shared" si="33"/>
        <v>0</v>
      </c>
      <c r="E177" s="290"/>
      <c r="F177" s="162">
        <f t="shared" si="34"/>
        <v>0</v>
      </c>
      <c r="G177" s="160">
        <f t="shared" si="40"/>
        <v>0</v>
      </c>
      <c r="H177" s="160">
        <f t="shared" si="40"/>
        <v>0</v>
      </c>
      <c r="I177" s="160">
        <f t="shared" si="40"/>
        <v>0</v>
      </c>
      <c r="J177" s="160">
        <f t="shared" si="40"/>
        <v>0</v>
      </c>
      <c r="K177" s="160">
        <f t="shared" si="40"/>
        <v>0</v>
      </c>
      <c r="L177" s="160">
        <f t="shared" si="40"/>
        <v>0</v>
      </c>
      <c r="M177" s="160">
        <f t="shared" si="40"/>
        <v>0</v>
      </c>
      <c r="N177" s="160">
        <f t="shared" si="40"/>
        <v>0</v>
      </c>
      <c r="O177" s="160">
        <f t="shared" si="40"/>
        <v>0</v>
      </c>
      <c r="P177" s="160">
        <f t="shared" si="40"/>
        <v>0</v>
      </c>
      <c r="Q177" s="160">
        <f t="shared" si="40"/>
        <v>0</v>
      </c>
      <c r="R177" s="160">
        <f t="shared" si="40"/>
        <v>0</v>
      </c>
      <c r="S177" s="160">
        <f t="shared" si="40"/>
        <v>0</v>
      </c>
      <c r="T177" s="160">
        <f t="shared" si="40"/>
        <v>0</v>
      </c>
      <c r="U177" s="160">
        <f t="shared" si="40"/>
        <v>0</v>
      </c>
      <c r="V177" s="160">
        <f t="shared" si="40"/>
        <v>0</v>
      </c>
      <c r="W177" s="160">
        <f t="shared" si="40"/>
        <v>0</v>
      </c>
      <c r="X177" s="160">
        <f t="shared" si="43"/>
        <v>0</v>
      </c>
      <c r="Y177" s="160">
        <f t="shared" si="43"/>
        <v>0</v>
      </c>
      <c r="Z177" s="160">
        <f t="shared" si="43"/>
        <v>0</v>
      </c>
      <c r="AA177" s="160">
        <f t="shared" si="43"/>
        <v>0</v>
      </c>
      <c r="AB177" s="160">
        <f t="shared" si="43"/>
        <v>0</v>
      </c>
      <c r="AC177" s="160">
        <f t="shared" si="43"/>
        <v>0</v>
      </c>
      <c r="AD177" s="160">
        <f t="shared" si="43"/>
        <v>0</v>
      </c>
      <c r="AE177" s="160">
        <f t="shared" si="43"/>
        <v>0</v>
      </c>
      <c r="AF177" s="160">
        <f t="shared" si="43"/>
        <v>0</v>
      </c>
      <c r="AG177" s="160">
        <f t="shared" si="43"/>
        <v>0</v>
      </c>
      <c r="AH177" s="160">
        <f t="shared" si="43"/>
        <v>0</v>
      </c>
      <c r="AI177" s="160">
        <f t="shared" si="43"/>
        <v>0</v>
      </c>
      <c r="AJ177" s="160">
        <f t="shared" si="43"/>
        <v>0</v>
      </c>
      <c r="AK177" s="160">
        <f t="shared" si="43"/>
        <v>0</v>
      </c>
      <c r="AL177" s="160">
        <f t="shared" si="43"/>
        <v>0</v>
      </c>
      <c r="AM177" s="160">
        <f t="shared" si="43"/>
        <v>0</v>
      </c>
      <c r="AN177" s="160">
        <f t="shared" si="43"/>
        <v>0</v>
      </c>
      <c r="AO177" s="160">
        <f t="shared" si="43"/>
        <v>0</v>
      </c>
      <c r="AP177" s="160">
        <f t="shared" si="43"/>
        <v>0</v>
      </c>
      <c r="AQ177" s="160">
        <f t="shared" si="43"/>
        <v>0</v>
      </c>
      <c r="AR177" s="160">
        <f t="shared" si="43"/>
        <v>0</v>
      </c>
      <c r="AS177" s="160">
        <f t="shared" si="42"/>
        <v>0</v>
      </c>
      <c r="AT177" s="160">
        <f t="shared" si="42"/>
        <v>0</v>
      </c>
      <c r="AU177" s="160">
        <f t="shared" si="42"/>
        <v>0</v>
      </c>
      <c r="AV177" s="160">
        <f t="shared" si="42"/>
        <v>0</v>
      </c>
      <c r="AW177" s="160">
        <f t="shared" si="42"/>
        <v>0</v>
      </c>
      <c r="AX177" s="160">
        <f t="shared" si="42"/>
        <v>0</v>
      </c>
      <c r="AY177" s="160">
        <f t="shared" si="42"/>
        <v>0</v>
      </c>
      <c r="AZ177" s="160">
        <f t="shared" si="42"/>
        <v>0</v>
      </c>
      <c r="BA177" s="161">
        <f t="shared" si="42"/>
        <v>0</v>
      </c>
    </row>
    <row r="178" spans="1:53" x14ac:dyDescent="0.2">
      <c r="A178" s="162">
        <f>'Projects List'!A177</f>
        <v>0</v>
      </c>
      <c r="B178" s="182">
        <f>_xlfn.IFNA(VLOOKUP($A178,'Projects List'!$A177:$J377,9,TRUE),0)</f>
        <v>0</v>
      </c>
      <c r="C178" s="182">
        <f>_xlfn.IFNA(VLOOKUP($A178,'Projects List'!$A177:$J377,10,TRUE),0)</f>
        <v>0</v>
      </c>
      <c r="D178" s="160">
        <f t="shared" si="33"/>
        <v>0</v>
      </c>
      <c r="E178" s="290"/>
      <c r="F178" s="162">
        <f t="shared" si="34"/>
        <v>0</v>
      </c>
      <c r="G178" s="160">
        <f t="shared" si="40"/>
        <v>0</v>
      </c>
      <c r="H178" s="160">
        <f t="shared" si="40"/>
        <v>0</v>
      </c>
      <c r="I178" s="160">
        <f t="shared" si="40"/>
        <v>0</v>
      </c>
      <c r="J178" s="160">
        <f t="shared" si="40"/>
        <v>0</v>
      </c>
      <c r="K178" s="160">
        <f t="shared" si="40"/>
        <v>0</v>
      </c>
      <c r="L178" s="160">
        <f t="shared" si="40"/>
        <v>0</v>
      </c>
      <c r="M178" s="160">
        <f t="shared" si="40"/>
        <v>0</v>
      </c>
      <c r="N178" s="160">
        <f t="shared" si="40"/>
        <v>0</v>
      </c>
      <c r="O178" s="160">
        <f t="shared" si="40"/>
        <v>0</v>
      </c>
      <c r="P178" s="160">
        <f t="shared" si="40"/>
        <v>0</v>
      </c>
      <c r="Q178" s="160">
        <f t="shared" si="40"/>
        <v>0</v>
      </c>
      <c r="R178" s="160">
        <f t="shared" si="40"/>
        <v>0</v>
      </c>
      <c r="S178" s="160">
        <f t="shared" si="40"/>
        <v>0</v>
      </c>
      <c r="T178" s="160">
        <f t="shared" si="40"/>
        <v>0</v>
      </c>
      <c r="U178" s="160">
        <f t="shared" si="40"/>
        <v>0</v>
      </c>
      <c r="V178" s="160">
        <f t="shared" si="40"/>
        <v>0</v>
      </c>
      <c r="W178" s="160">
        <f t="shared" si="40"/>
        <v>0</v>
      </c>
      <c r="X178" s="160">
        <f t="shared" si="43"/>
        <v>0</v>
      </c>
      <c r="Y178" s="160">
        <f t="shared" si="43"/>
        <v>0</v>
      </c>
      <c r="Z178" s="160">
        <f t="shared" si="43"/>
        <v>0</v>
      </c>
      <c r="AA178" s="160">
        <f t="shared" si="43"/>
        <v>0</v>
      </c>
      <c r="AB178" s="160">
        <f t="shared" si="43"/>
        <v>0</v>
      </c>
      <c r="AC178" s="160">
        <f t="shared" si="43"/>
        <v>0</v>
      </c>
      <c r="AD178" s="160">
        <f t="shared" si="43"/>
        <v>0</v>
      </c>
      <c r="AE178" s="160">
        <f t="shared" si="43"/>
        <v>0</v>
      </c>
      <c r="AF178" s="160">
        <f t="shared" si="43"/>
        <v>0</v>
      </c>
      <c r="AG178" s="160">
        <f t="shared" si="43"/>
        <v>0</v>
      </c>
      <c r="AH178" s="160">
        <f t="shared" si="43"/>
        <v>0</v>
      </c>
      <c r="AI178" s="160">
        <f t="shared" si="43"/>
        <v>0</v>
      </c>
      <c r="AJ178" s="160">
        <f t="shared" si="43"/>
        <v>0</v>
      </c>
      <c r="AK178" s="160">
        <f t="shared" si="43"/>
        <v>0</v>
      </c>
      <c r="AL178" s="160">
        <f t="shared" si="43"/>
        <v>0</v>
      </c>
      <c r="AM178" s="160">
        <f t="shared" si="43"/>
        <v>0</v>
      </c>
      <c r="AN178" s="160">
        <f t="shared" si="43"/>
        <v>0</v>
      </c>
      <c r="AO178" s="160">
        <f t="shared" si="43"/>
        <v>0</v>
      </c>
      <c r="AP178" s="160">
        <f t="shared" si="43"/>
        <v>0</v>
      </c>
      <c r="AQ178" s="160">
        <f t="shared" si="43"/>
        <v>0</v>
      </c>
      <c r="AR178" s="160">
        <f t="shared" si="43"/>
        <v>0</v>
      </c>
      <c r="AS178" s="160">
        <f t="shared" si="42"/>
        <v>0</v>
      </c>
      <c r="AT178" s="160">
        <f t="shared" si="42"/>
        <v>0</v>
      </c>
      <c r="AU178" s="160">
        <f t="shared" si="42"/>
        <v>0</v>
      </c>
      <c r="AV178" s="160">
        <f t="shared" si="42"/>
        <v>0</v>
      </c>
      <c r="AW178" s="160">
        <f t="shared" si="42"/>
        <v>0</v>
      </c>
      <c r="AX178" s="160">
        <f t="shared" si="42"/>
        <v>0</v>
      </c>
      <c r="AY178" s="160">
        <f t="shared" si="42"/>
        <v>0</v>
      </c>
      <c r="AZ178" s="160">
        <f t="shared" si="42"/>
        <v>0</v>
      </c>
      <c r="BA178" s="161">
        <f t="shared" si="42"/>
        <v>0</v>
      </c>
    </row>
    <row r="179" spans="1:53" x14ac:dyDescent="0.2">
      <c r="A179" s="162">
        <f>'Projects List'!A178</f>
        <v>0</v>
      </c>
      <c r="B179" s="182">
        <f>_xlfn.IFNA(VLOOKUP($A179,'Projects List'!$A178:$J378,9,TRUE),0)</f>
        <v>0</v>
      </c>
      <c r="C179" s="182">
        <f>_xlfn.IFNA(VLOOKUP($A179,'Projects List'!$A178:$J378,10,TRUE),0)</f>
        <v>0</v>
      </c>
      <c r="D179" s="160">
        <f t="shared" si="33"/>
        <v>0</v>
      </c>
      <c r="E179" s="290"/>
      <c r="F179" s="162">
        <f t="shared" si="34"/>
        <v>0</v>
      </c>
      <c r="G179" s="160">
        <f t="shared" si="40"/>
        <v>0</v>
      </c>
      <c r="H179" s="160">
        <f t="shared" si="40"/>
        <v>0</v>
      </c>
      <c r="I179" s="160">
        <f t="shared" si="40"/>
        <v>0</v>
      </c>
      <c r="J179" s="160">
        <f t="shared" si="40"/>
        <v>0</v>
      </c>
      <c r="K179" s="160">
        <f t="shared" si="40"/>
        <v>0</v>
      </c>
      <c r="L179" s="160">
        <f t="shared" si="40"/>
        <v>0</v>
      </c>
      <c r="M179" s="160">
        <f t="shared" si="40"/>
        <v>0</v>
      </c>
      <c r="N179" s="160">
        <f t="shared" si="40"/>
        <v>0</v>
      </c>
      <c r="O179" s="160">
        <f t="shared" si="40"/>
        <v>0</v>
      </c>
      <c r="P179" s="160">
        <f t="shared" si="40"/>
        <v>0</v>
      </c>
      <c r="Q179" s="160">
        <f t="shared" si="40"/>
        <v>0</v>
      </c>
      <c r="R179" s="160">
        <f t="shared" si="40"/>
        <v>0</v>
      </c>
      <c r="S179" s="160">
        <f t="shared" si="40"/>
        <v>0</v>
      </c>
      <c r="T179" s="160">
        <f t="shared" si="40"/>
        <v>0</v>
      </c>
      <c r="U179" s="160">
        <f t="shared" si="40"/>
        <v>0</v>
      </c>
      <c r="V179" s="160">
        <f t="shared" si="40"/>
        <v>0</v>
      </c>
      <c r="W179" s="160">
        <f t="shared" si="40"/>
        <v>0</v>
      </c>
      <c r="X179" s="160">
        <f t="shared" si="43"/>
        <v>0</v>
      </c>
      <c r="Y179" s="160">
        <f t="shared" si="43"/>
        <v>0</v>
      </c>
      <c r="Z179" s="160">
        <f t="shared" si="43"/>
        <v>0</v>
      </c>
      <c r="AA179" s="160">
        <f t="shared" si="43"/>
        <v>0</v>
      </c>
      <c r="AB179" s="160">
        <f t="shared" si="43"/>
        <v>0</v>
      </c>
      <c r="AC179" s="160">
        <f t="shared" si="43"/>
        <v>0</v>
      </c>
      <c r="AD179" s="160">
        <f t="shared" si="43"/>
        <v>0</v>
      </c>
      <c r="AE179" s="160">
        <f t="shared" si="43"/>
        <v>0</v>
      </c>
      <c r="AF179" s="160">
        <f t="shared" si="43"/>
        <v>0</v>
      </c>
      <c r="AG179" s="160">
        <f t="shared" si="43"/>
        <v>0</v>
      </c>
      <c r="AH179" s="160">
        <f t="shared" si="43"/>
        <v>0</v>
      </c>
      <c r="AI179" s="160">
        <f t="shared" si="43"/>
        <v>0</v>
      </c>
      <c r="AJ179" s="160">
        <f t="shared" si="43"/>
        <v>0</v>
      </c>
      <c r="AK179" s="160">
        <f t="shared" si="43"/>
        <v>0</v>
      </c>
      <c r="AL179" s="160">
        <f t="shared" si="43"/>
        <v>0</v>
      </c>
      <c r="AM179" s="160">
        <f t="shared" si="43"/>
        <v>0</v>
      </c>
      <c r="AN179" s="160">
        <f t="shared" si="43"/>
        <v>0</v>
      </c>
      <c r="AO179" s="160">
        <f t="shared" si="43"/>
        <v>0</v>
      </c>
      <c r="AP179" s="160">
        <f t="shared" si="43"/>
        <v>0</v>
      </c>
      <c r="AQ179" s="160">
        <f t="shared" si="43"/>
        <v>0</v>
      </c>
      <c r="AR179" s="160">
        <f t="shared" si="43"/>
        <v>0</v>
      </c>
      <c r="AS179" s="160">
        <f t="shared" si="42"/>
        <v>0</v>
      </c>
      <c r="AT179" s="160">
        <f t="shared" si="42"/>
        <v>0</v>
      </c>
      <c r="AU179" s="160">
        <f t="shared" si="42"/>
        <v>0</v>
      </c>
      <c r="AV179" s="160">
        <f t="shared" si="42"/>
        <v>0</v>
      </c>
      <c r="AW179" s="160">
        <f t="shared" si="42"/>
        <v>0</v>
      </c>
      <c r="AX179" s="160">
        <f t="shared" si="42"/>
        <v>0</v>
      </c>
      <c r="AY179" s="160">
        <f t="shared" si="42"/>
        <v>0</v>
      </c>
      <c r="AZ179" s="160">
        <f t="shared" si="42"/>
        <v>0</v>
      </c>
      <c r="BA179" s="161">
        <f t="shared" si="42"/>
        <v>0</v>
      </c>
    </row>
    <row r="180" spans="1:53" x14ac:dyDescent="0.2">
      <c r="A180" s="162">
        <f>'Projects List'!A179</f>
        <v>0</v>
      </c>
      <c r="B180" s="182">
        <f>_xlfn.IFNA(VLOOKUP($A180,'Projects List'!$A179:$J379,9,TRUE),0)</f>
        <v>0</v>
      </c>
      <c r="C180" s="182">
        <f>_xlfn.IFNA(VLOOKUP($A180,'Projects List'!$A179:$J379,10,TRUE),0)</f>
        <v>0</v>
      </c>
      <c r="D180" s="160">
        <f t="shared" si="33"/>
        <v>0</v>
      </c>
      <c r="E180" s="290"/>
      <c r="F180" s="162">
        <f t="shared" si="34"/>
        <v>0</v>
      </c>
      <c r="G180" s="160">
        <f t="shared" si="40"/>
        <v>0</v>
      </c>
      <c r="H180" s="160">
        <f t="shared" si="40"/>
        <v>0</v>
      </c>
      <c r="I180" s="160">
        <f t="shared" si="40"/>
        <v>0</v>
      </c>
      <c r="J180" s="160">
        <f t="shared" si="40"/>
        <v>0</v>
      </c>
      <c r="K180" s="160">
        <f t="shared" si="40"/>
        <v>0</v>
      </c>
      <c r="L180" s="160">
        <f t="shared" si="40"/>
        <v>0</v>
      </c>
      <c r="M180" s="160">
        <f t="shared" si="40"/>
        <v>0</v>
      </c>
      <c r="N180" s="160">
        <f t="shared" si="40"/>
        <v>0</v>
      </c>
      <c r="O180" s="160">
        <f t="shared" si="40"/>
        <v>0</v>
      </c>
      <c r="P180" s="160">
        <f t="shared" si="40"/>
        <v>0</v>
      </c>
      <c r="Q180" s="160">
        <f t="shared" si="40"/>
        <v>0</v>
      </c>
      <c r="R180" s="160">
        <f t="shared" si="40"/>
        <v>0</v>
      </c>
      <c r="S180" s="160">
        <f t="shared" si="40"/>
        <v>0</v>
      </c>
      <c r="T180" s="160">
        <f t="shared" si="40"/>
        <v>0</v>
      </c>
      <c r="U180" s="160">
        <f t="shared" si="40"/>
        <v>0</v>
      </c>
      <c r="V180" s="160">
        <f t="shared" si="40"/>
        <v>0</v>
      </c>
      <c r="W180" s="160">
        <f t="shared" si="40"/>
        <v>0</v>
      </c>
      <c r="X180" s="160">
        <f t="shared" si="43"/>
        <v>0</v>
      </c>
      <c r="Y180" s="160">
        <f t="shared" si="43"/>
        <v>0</v>
      </c>
      <c r="Z180" s="160">
        <f t="shared" si="43"/>
        <v>0</v>
      </c>
      <c r="AA180" s="160">
        <f t="shared" si="43"/>
        <v>0</v>
      </c>
      <c r="AB180" s="160">
        <f t="shared" si="43"/>
        <v>0</v>
      </c>
      <c r="AC180" s="160">
        <f t="shared" si="43"/>
        <v>0</v>
      </c>
      <c r="AD180" s="160">
        <f t="shared" si="43"/>
        <v>0</v>
      </c>
      <c r="AE180" s="160">
        <f t="shared" si="43"/>
        <v>0</v>
      </c>
      <c r="AF180" s="160">
        <f t="shared" si="43"/>
        <v>0</v>
      </c>
      <c r="AG180" s="160">
        <f t="shared" si="43"/>
        <v>0</v>
      </c>
      <c r="AH180" s="160">
        <f t="shared" si="43"/>
        <v>0</v>
      </c>
      <c r="AI180" s="160">
        <f t="shared" si="43"/>
        <v>0</v>
      </c>
      <c r="AJ180" s="160">
        <f t="shared" si="43"/>
        <v>0</v>
      </c>
      <c r="AK180" s="160">
        <f t="shared" si="43"/>
        <v>0</v>
      </c>
      <c r="AL180" s="160">
        <f t="shared" si="43"/>
        <v>0</v>
      </c>
      <c r="AM180" s="160">
        <f t="shared" si="43"/>
        <v>0</v>
      </c>
      <c r="AN180" s="160">
        <f t="shared" si="43"/>
        <v>0</v>
      </c>
      <c r="AO180" s="160">
        <f t="shared" si="43"/>
        <v>0</v>
      </c>
      <c r="AP180" s="160">
        <f t="shared" si="43"/>
        <v>0</v>
      </c>
      <c r="AQ180" s="160">
        <f t="shared" si="43"/>
        <v>0</v>
      </c>
      <c r="AR180" s="160">
        <f t="shared" si="43"/>
        <v>0</v>
      </c>
      <c r="AS180" s="160">
        <f t="shared" si="42"/>
        <v>0</v>
      </c>
      <c r="AT180" s="160">
        <f t="shared" si="42"/>
        <v>0</v>
      </c>
      <c r="AU180" s="160">
        <f t="shared" si="42"/>
        <v>0</v>
      </c>
      <c r="AV180" s="160">
        <f t="shared" si="42"/>
        <v>0</v>
      </c>
      <c r="AW180" s="160">
        <f t="shared" si="42"/>
        <v>0</v>
      </c>
      <c r="AX180" s="160">
        <f t="shared" si="42"/>
        <v>0</v>
      </c>
      <c r="AY180" s="160">
        <f t="shared" si="42"/>
        <v>0</v>
      </c>
      <c r="AZ180" s="160">
        <f t="shared" si="42"/>
        <v>0</v>
      </c>
      <c r="BA180" s="161">
        <f t="shared" si="42"/>
        <v>0</v>
      </c>
    </row>
    <row r="181" spans="1:53" x14ac:dyDescent="0.2">
      <c r="A181" s="162">
        <f>'Projects List'!A180</f>
        <v>0</v>
      </c>
      <c r="B181" s="182">
        <f>_xlfn.IFNA(VLOOKUP($A181,'Projects List'!$A180:$J380,9,TRUE),0)</f>
        <v>0</v>
      </c>
      <c r="C181" s="182">
        <f>_xlfn.IFNA(VLOOKUP($A181,'Projects List'!$A180:$J380,10,TRUE),0)</f>
        <v>0</v>
      </c>
      <c r="D181" s="160">
        <f t="shared" si="33"/>
        <v>0</v>
      </c>
      <c r="E181" s="290"/>
      <c r="F181" s="162">
        <f t="shared" si="34"/>
        <v>0</v>
      </c>
      <c r="G181" s="160">
        <f t="shared" si="40"/>
        <v>0</v>
      </c>
      <c r="H181" s="160">
        <f t="shared" si="40"/>
        <v>0</v>
      </c>
      <c r="I181" s="160">
        <f t="shared" si="40"/>
        <v>0</v>
      </c>
      <c r="J181" s="160">
        <f t="shared" si="40"/>
        <v>0</v>
      </c>
      <c r="K181" s="160">
        <f t="shared" si="40"/>
        <v>0</v>
      </c>
      <c r="L181" s="160">
        <f t="shared" si="40"/>
        <v>0</v>
      </c>
      <c r="M181" s="160">
        <f t="shared" si="40"/>
        <v>0</v>
      </c>
      <c r="N181" s="160">
        <f t="shared" si="40"/>
        <v>0</v>
      </c>
      <c r="O181" s="160">
        <f t="shared" si="40"/>
        <v>0</v>
      </c>
      <c r="P181" s="160">
        <f t="shared" si="40"/>
        <v>0</v>
      </c>
      <c r="Q181" s="160">
        <f t="shared" si="40"/>
        <v>0</v>
      </c>
      <c r="R181" s="160">
        <f t="shared" si="40"/>
        <v>0</v>
      </c>
      <c r="S181" s="160">
        <f t="shared" si="40"/>
        <v>0</v>
      </c>
      <c r="T181" s="160">
        <f t="shared" si="40"/>
        <v>0</v>
      </c>
      <c r="U181" s="160">
        <f t="shared" si="40"/>
        <v>0</v>
      </c>
      <c r="V181" s="160">
        <f t="shared" si="40"/>
        <v>0</v>
      </c>
      <c r="W181" s="160">
        <f t="shared" si="40"/>
        <v>0</v>
      </c>
      <c r="X181" s="160">
        <f t="shared" si="43"/>
        <v>0</v>
      </c>
      <c r="Y181" s="160">
        <f t="shared" si="43"/>
        <v>0</v>
      </c>
      <c r="Z181" s="160">
        <f t="shared" si="43"/>
        <v>0</v>
      </c>
      <c r="AA181" s="160">
        <f t="shared" si="43"/>
        <v>0</v>
      </c>
      <c r="AB181" s="160">
        <f t="shared" si="43"/>
        <v>0</v>
      </c>
      <c r="AC181" s="160">
        <f t="shared" si="43"/>
        <v>0</v>
      </c>
      <c r="AD181" s="160">
        <f t="shared" si="43"/>
        <v>0</v>
      </c>
      <c r="AE181" s="160">
        <f t="shared" si="43"/>
        <v>0</v>
      </c>
      <c r="AF181" s="160">
        <f t="shared" si="43"/>
        <v>0</v>
      </c>
      <c r="AG181" s="160">
        <f t="shared" si="43"/>
        <v>0</v>
      </c>
      <c r="AH181" s="160">
        <f t="shared" si="43"/>
        <v>0</v>
      </c>
      <c r="AI181" s="160">
        <f t="shared" si="43"/>
        <v>0</v>
      </c>
      <c r="AJ181" s="160">
        <f t="shared" si="43"/>
        <v>0</v>
      </c>
      <c r="AK181" s="160">
        <f t="shared" si="43"/>
        <v>0</v>
      </c>
      <c r="AL181" s="160">
        <f t="shared" si="43"/>
        <v>0</v>
      </c>
      <c r="AM181" s="160">
        <f t="shared" si="43"/>
        <v>0</v>
      </c>
      <c r="AN181" s="160">
        <f t="shared" si="43"/>
        <v>0</v>
      </c>
      <c r="AO181" s="160">
        <f t="shared" si="43"/>
        <v>0</v>
      </c>
      <c r="AP181" s="160">
        <f t="shared" si="43"/>
        <v>0</v>
      </c>
      <c r="AQ181" s="160">
        <f t="shared" si="43"/>
        <v>0</v>
      </c>
      <c r="AR181" s="160">
        <f t="shared" si="43"/>
        <v>0</v>
      </c>
      <c r="AS181" s="160">
        <f t="shared" si="42"/>
        <v>0</v>
      </c>
      <c r="AT181" s="160">
        <f t="shared" si="42"/>
        <v>0</v>
      </c>
      <c r="AU181" s="160">
        <f t="shared" si="42"/>
        <v>0</v>
      </c>
      <c r="AV181" s="160">
        <f t="shared" si="42"/>
        <v>0</v>
      </c>
      <c r="AW181" s="160">
        <f t="shared" si="42"/>
        <v>0</v>
      </c>
      <c r="AX181" s="160">
        <f t="shared" si="42"/>
        <v>0</v>
      </c>
      <c r="AY181" s="160">
        <f t="shared" si="42"/>
        <v>0</v>
      </c>
      <c r="AZ181" s="160">
        <f t="shared" si="42"/>
        <v>0</v>
      </c>
      <c r="BA181" s="161">
        <f t="shared" si="42"/>
        <v>0</v>
      </c>
    </row>
    <row r="182" spans="1:53" x14ac:dyDescent="0.2">
      <c r="A182" s="162">
        <f>'Projects List'!A181</f>
        <v>0</v>
      </c>
      <c r="B182" s="182">
        <f>_xlfn.IFNA(VLOOKUP($A182,'Projects List'!$A181:$J381,9,TRUE),0)</f>
        <v>0</v>
      </c>
      <c r="C182" s="182">
        <f>_xlfn.IFNA(VLOOKUP($A182,'Projects List'!$A181:$J381,10,TRUE),0)</f>
        <v>0</v>
      </c>
      <c r="D182" s="160">
        <f t="shared" si="33"/>
        <v>0</v>
      </c>
      <c r="E182" s="290"/>
      <c r="F182" s="162">
        <f t="shared" si="34"/>
        <v>0</v>
      </c>
      <c r="G182" s="160">
        <f t="shared" si="40"/>
        <v>0</v>
      </c>
      <c r="H182" s="160">
        <f t="shared" si="40"/>
        <v>0</v>
      </c>
      <c r="I182" s="160">
        <f t="shared" si="40"/>
        <v>0</v>
      </c>
      <c r="J182" s="160">
        <f t="shared" si="40"/>
        <v>0</v>
      </c>
      <c r="K182" s="160">
        <f t="shared" si="40"/>
        <v>0</v>
      </c>
      <c r="L182" s="160">
        <f t="shared" si="40"/>
        <v>0</v>
      </c>
      <c r="M182" s="160">
        <f t="shared" si="40"/>
        <v>0</v>
      </c>
      <c r="N182" s="160">
        <f t="shared" si="40"/>
        <v>0</v>
      </c>
      <c r="O182" s="160">
        <f t="shared" si="40"/>
        <v>0</v>
      </c>
      <c r="P182" s="160">
        <f t="shared" si="40"/>
        <v>0</v>
      </c>
      <c r="Q182" s="160">
        <f t="shared" si="40"/>
        <v>0</v>
      </c>
      <c r="R182" s="160">
        <f t="shared" si="40"/>
        <v>0</v>
      </c>
      <c r="S182" s="160">
        <f t="shared" si="40"/>
        <v>0</v>
      </c>
      <c r="T182" s="160">
        <f t="shared" si="40"/>
        <v>0</v>
      </c>
      <c r="U182" s="160">
        <f t="shared" si="40"/>
        <v>0</v>
      </c>
      <c r="V182" s="160">
        <f t="shared" si="40"/>
        <v>0</v>
      </c>
      <c r="W182" s="160">
        <f t="shared" si="40"/>
        <v>0</v>
      </c>
      <c r="X182" s="160">
        <f t="shared" si="43"/>
        <v>0</v>
      </c>
      <c r="Y182" s="160">
        <f t="shared" si="43"/>
        <v>0</v>
      </c>
      <c r="Z182" s="160">
        <f t="shared" si="43"/>
        <v>0</v>
      </c>
      <c r="AA182" s="160">
        <f t="shared" si="43"/>
        <v>0</v>
      </c>
      <c r="AB182" s="160">
        <f t="shared" si="43"/>
        <v>0</v>
      </c>
      <c r="AC182" s="160">
        <f t="shared" si="43"/>
        <v>0</v>
      </c>
      <c r="AD182" s="160">
        <f t="shared" si="43"/>
        <v>0</v>
      </c>
      <c r="AE182" s="160">
        <f t="shared" si="43"/>
        <v>0</v>
      </c>
      <c r="AF182" s="160">
        <f t="shared" si="43"/>
        <v>0</v>
      </c>
      <c r="AG182" s="160">
        <f t="shared" si="43"/>
        <v>0</v>
      </c>
      <c r="AH182" s="160">
        <f t="shared" si="43"/>
        <v>0</v>
      </c>
      <c r="AI182" s="160">
        <f t="shared" si="43"/>
        <v>0</v>
      </c>
      <c r="AJ182" s="160">
        <f t="shared" si="43"/>
        <v>0</v>
      </c>
      <c r="AK182" s="160">
        <f t="shared" si="43"/>
        <v>0</v>
      </c>
      <c r="AL182" s="160">
        <f t="shared" si="43"/>
        <v>0</v>
      </c>
      <c r="AM182" s="160">
        <f t="shared" si="43"/>
        <v>0</v>
      </c>
      <c r="AN182" s="160">
        <f t="shared" si="43"/>
        <v>0</v>
      </c>
      <c r="AO182" s="160">
        <f t="shared" si="43"/>
        <v>0</v>
      </c>
      <c r="AP182" s="160">
        <f t="shared" si="43"/>
        <v>0</v>
      </c>
      <c r="AQ182" s="160">
        <f t="shared" si="43"/>
        <v>0</v>
      </c>
      <c r="AR182" s="160">
        <f t="shared" si="43"/>
        <v>0</v>
      </c>
      <c r="AS182" s="160">
        <f t="shared" si="42"/>
        <v>0</v>
      </c>
      <c r="AT182" s="160">
        <f t="shared" si="42"/>
        <v>0</v>
      </c>
      <c r="AU182" s="160">
        <f t="shared" si="42"/>
        <v>0</v>
      </c>
      <c r="AV182" s="160">
        <f t="shared" si="42"/>
        <v>0</v>
      </c>
      <c r="AW182" s="160">
        <f t="shared" si="42"/>
        <v>0</v>
      </c>
      <c r="AX182" s="160">
        <f t="shared" si="42"/>
        <v>0</v>
      </c>
      <c r="AY182" s="160">
        <f t="shared" si="42"/>
        <v>0</v>
      </c>
      <c r="AZ182" s="160">
        <f t="shared" si="42"/>
        <v>0</v>
      </c>
      <c r="BA182" s="161">
        <f t="shared" si="42"/>
        <v>0</v>
      </c>
    </row>
    <row r="183" spans="1:53" x14ac:dyDescent="0.2">
      <c r="A183" s="162">
        <f>'Projects List'!A182</f>
        <v>0</v>
      </c>
      <c r="B183" s="182">
        <f>_xlfn.IFNA(VLOOKUP($A183,'Projects List'!$A182:$J382,9,TRUE),0)</f>
        <v>0</v>
      </c>
      <c r="C183" s="182">
        <f>_xlfn.IFNA(VLOOKUP($A183,'Projects List'!$A182:$J382,10,TRUE),0)</f>
        <v>0</v>
      </c>
      <c r="D183" s="160">
        <f t="shared" si="33"/>
        <v>0</v>
      </c>
      <c r="E183" s="290"/>
      <c r="F183" s="162">
        <f t="shared" si="34"/>
        <v>0</v>
      </c>
      <c r="G183" s="160">
        <f t="shared" si="40"/>
        <v>0</v>
      </c>
      <c r="H183" s="160">
        <f t="shared" si="40"/>
        <v>0</v>
      </c>
      <c r="I183" s="160">
        <f t="shared" si="40"/>
        <v>0</v>
      </c>
      <c r="J183" s="160">
        <f t="shared" si="40"/>
        <v>0</v>
      </c>
      <c r="K183" s="160">
        <f t="shared" si="40"/>
        <v>0</v>
      </c>
      <c r="L183" s="160">
        <f t="shared" si="40"/>
        <v>0</v>
      </c>
      <c r="M183" s="160">
        <f t="shared" si="40"/>
        <v>0</v>
      </c>
      <c r="N183" s="160">
        <f t="shared" si="40"/>
        <v>0</v>
      </c>
      <c r="O183" s="160">
        <f t="shared" si="40"/>
        <v>0</v>
      </c>
      <c r="P183" s="160">
        <f t="shared" si="40"/>
        <v>0</v>
      </c>
      <c r="Q183" s="160">
        <f t="shared" si="40"/>
        <v>0</v>
      </c>
      <c r="R183" s="160">
        <f t="shared" si="40"/>
        <v>0</v>
      </c>
      <c r="S183" s="160">
        <f t="shared" si="40"/>
        <v>0</v>
      </c>
      <c r="T183" s="160">
        <f t="shared" si="40"/>
        <v>0</v>
      </c>
      <c r="U183" s="160">
        <f t="shared" si="40"/>
        <v>0</v>
      </c>
      <c r="V183" s="160">
        <f t="shared" si="40"/>
        <v>0</v>
      </c>
      <c r="W183" s="160">
        <f t="shared" si="40"/>
        <v>0</v>
      </c>
      <c r="X183" s="160">
        <f t="shared" si="43"/>
        <v>0</v>
      </c>
      <c r="Y183" s="160">
        <f t="shared" si="43"/>
        <v>0</v>
      </c>
      <c r="Z183" s="160">
        <f t="shared" si="43"/>
        <v>0</v>
      </c>
      <c r="AA183" s="160">
        <f t="shared" si="43"/>
        <v>0</v>
      </c>
      <c r="AB183" s="160">
        <f t="shared" si="43"/>
        <v>0</v>
      </c>
      <c r="AC183" s="160">
        <f t="shared" si="43"/>
        <v>0</v>
      </c>
      <c r="AD183" s="160">
        <f t="shared" si="43"/>
        <v>0</v>
      </c>
      <c r="AE183" s="160">
        <f t="shared" si="43"/>
        <v>0</v>
      </c>
      <c r="AF183" s="160">
        <f t="shared" si="43"/>
        <v>0</v>
      </c>
      <c r="AG183" s="160">
        <f t="shared" si="43"/>
        <v>0</v>
      </c>
      <c r="AH183" s="160">
        <f t="shared" si="43"/>
        <v>0</v>
      </c>
      <c r="AI183" s="160">
        <f t="shared" si="43"/>
        <v>0</v>
      </c>
      <c r="AJ183" s="160">
        <f t="shared" si="43"/>
        <v>0</v>
      </c>
      <c r="AK183" s="160">
        <f t="shared" si="43"/>
        <v>0</v>
      </c>
      <c r="AL183" s="160">
        <f t="shared" si="43"/>
        <v>0</v>
      </c>
      <c r="AM183" s="160">
        <f t="shared" si="43"/>
        <v>0</v>
      </c>
      <c r="AN183" s="160">
        <f t="shared" si="43"/>
        <v>0</v>
      </c>
      <c r="AO183" s="160">
        <f t="shared" si="43"/>
        <v>0</v>
      </c>
      <c r="AP183" s="160">
        <f t="shared" si="43"/>
        <v>0</v>
      </c>
      <c r="AQ183" s="160">
        <f t="shared" si="43"/>
        <v>0</v>
      </c>
      <c r="AR183" s="160">
        <f t="shared" si="43"/>
        <v>0</v>
      </c>
      <c r="AS183" s="160">
        <f t="shared" si="42"/>
        <v>0</v>
      </c>
      <c r="AT183" s="160">
        <f t="shared" si="42"/>
        <v>0</v>
      </c>
      <c r="AU183" s="160">
        <f t="shared" si="42"/>
        <v>0</v>
      </c>
      <c r="AV183" s="160">
        <f t="shared" si="42"/>
        <v>0</v>
      </c>
      <c r="AW183" s="160">
        <f t="shared" si="42"/>
        <v>0</v>
      </c>
      <c r="AX183" s="160">
        <f t="shared" si="42"/>
        <v>0</v>
      </c>
      <c r="AY183" s="160">
        <f t="shared" si="42"/>
        <v>0</v>
      </c>
      <c r="AZ183" s="160">
        <f t="shared" si="42"/>
        <v>0</v>
      </c>
      <c r="BA183" s="161">
        <f t="shared" si="42"/>
        <v>0</v>
      </c>
    </row>
    <row r="184" spans="1:53" x14ac:dyDescent="0.2">
      <c r="A184" s="162">
        <f>'Projects List'!A183</f>
        <v>0</v>
      </c>
      <c r="B184" s="182">
        <f>_xlfn.IFNA(VLOOKUP($A184,'Projects List'!$A183:$J383,9,TRUE),0)</f>
        <v>0</v>
      </c>
      <c r="C184" s="182">
        <f>_xlfn.IFNA(VLOOKUP($A184,'Projects List'!$A183:$J383,10,TRUE),0)</f>
        <v>0</v>
      </c>
      <c r="D184" s="160">
        <f t="shared" si="33"/>
        <v>0</v>
      </c>
      <c r="E184" s="290"/>
      <c r="F184" s="162">
        <f t="shared" si="34"/>
        <v>0</v>
      </c>
      <c r="G184" s="160">
        <f t="shared" si="40"/>
        <v>0</v>
      </c>
      <c r="H184" s="160">
        <f t="shared" si="40"/>
        <v>0</v>
      </c>
      <c r="I184" s="160">
        <f t="shared" si="40"/>
        <v>0</v>
      </c>
      <c r="J184" s="160">
        <f t="shared" si="40"/>
        <v>0</v>
      </c>
      <c r="K184" s="160">
        <f t="shared" si="40"/>
        <v>0</v>
      </c>
      <c r="L184" s="160">
        <f t="shared" si="40"/>
        <v>0</v>
      </c>
      <c r="M184" s="160">
        <f t="shared" si="40"/>
        <v>0</v>
      </c>
      <c r="N184" s="160">
        <f t="shared" si="40"/>
        <v>0</v>
      </c>
      <c r="O184" s="160">
        <f t="shared" si="40"/>
        <v>0</v>
      </c>
      <c r="P184" s="160">
        <f t="shared" si="40"/>
        <v>0</v>
      </c>
      <c r="Q184" s="160">
        <f t="shared" si="40"/>
        <v>0</v>
      </c>
      <c r="R184" s="160">
        <f t="shared" si="40"/>
        <v>0</v>
      </c>
      <c r="S184" s="160">
        <f t="shared" si="40"/>
        <v>0</v>
      </c>
      <c r="T184" s="160">
        <f t="shared" si="40"/>
        <v>0</v>
      </c>
      <c r="U184" s="160">
        <f t="shared" si="40"/>
        <v>0</v>
      </c>
      <c r="V184" s="160">
        <f t="shared" si="40"/>
        <v>0</v>
      </c>
      <c r="W184" s="160">
        <f t="shared" si="40"/>
        <v>0</v>
      </c>
      <c r="X184" s="160">
        <f t="shared" si="43"/>
        <v>0</v>
      </c>
      <c r="Y184" s="160">
        <f t="shared" si="43"/>
        <v>0</v>
      </c>
      <c r="Z184" s="160">
        <f t="shared" si="43"/>
        <v>0</v>
      </c>
      <c r="AA184" s="160">
        <f t="shared" si="43"/>
        <v>0</v>
      </c>
      <c r="AB184" s="160">
        <f t="shared" si="43"/>
        <v>0</v>
      </c>
      <c r="AC184" s="160">
        <f t="shared" si="43"/>
        <v>0</v>
      </c>
      <c r="AD184" s="160">
        <f t="shared" si="43"/>
        <v>0</v>
      </c>
      <c r="AE184" s="160">
        <f t="shared" si="43"/>
        <v>0</v>
      </c>
      <c r="AF184" s="160">
        <f t="shared" si="43"/>
        <v>0</v>
      </c>
      <c r="AG184" s="160">
        <f t="shared" si="43"/>
        <v>0</v>
      </c>
      <c r="AH184" s="160">
        <f t="shared" si="43"/>
        <v>0</v>
      </c>
      <c r="AI184" s="160">
        <f t="shared" si="43"/>
        <v>0</v>
      </c>
      <c r="AJ184" s="160">
        <f t="shared" si="43"/>
        <v>0</v>
      </c>
      <c r="AK184" s="160">
        <f t="shared" si="43"/>
        <v>0</v>
      </c>
      <c r="AL184" s="160">
        <f t="shared" si="43"/>
        <v>0</v>
      </c>
      <c r="AM184" s="160">
        <f t="shared" si="43"/>
        <v>0</v>
      </c>
      <c r="AN184" s="160">
        <f t="shared" si="43"/>
        <v>0</v>
      </c>
      <c r="AO184" s="160">
        <f t="shared" si="43"/>
        <v>0</v>
      </c>
      <c r="AP184" s="160">
        <f t="shared" si="43"/>
        <v>0</v>
      </c>
      <c r="AQ184" s="160">
        <f t="shared" si="43"/>
        <v>0</v>
      </c>
      <c r="AR184" s="160">
        <f t="shared" si="43"/>
        <v>0</v>
      </c>
      <c r="AS184" s="160">
        <f t="shared" si="42"/>
        <v>0</v>
      </c>
      <c r="AT184" s="160">
        <f t="shared" si="42"/>
        <v>0</v>
      </c>
      <c r="AU184" s="160">
        <f t="shared" si="42"/>
        <v>0</v>
      </c>
      <c r="AV184" s="160">
        <f t="shared" si="42"/>
        <v>0</v>
      </c>
      <c r="AW184" s="160">
        <f t="shared" si="42"/>
        <v>0</v>
      </c>
      <c r="AX184" s="160">
        <f t="shared" si="42"/>
        <v>0</v>
      </c>
      <c r="AY184" s="160">
        <f t="shared" si="42"/>
        <v>0</v>
      </c>
      <c r="AZ184" s="160">
        <f t="shared" si="42"/>
        <v>0</v>
      </c>
      <c r="BA184" s="161">
        <f t="shared" si="42"/>
        <v>0</v>
      </c>
    </row>
    <row r="185" spans="1:53" x14ac:dyDescent="0.2">
      <c r="A185" s="162">
        <f>'Projects List'!A184</f>
        <v>0</v>
      </c>
      <c r="B185" s="182">
        <f>_xlfn.IFNA(VLOOKUP($A185,'Projects List'!$A184:$J384,9,TRUE),0)</f>
        <v>0</v>
      </c>
      <c r="C185" s="182">
        <f>_xlfn.IFNA(VLOOKUP($A185,'Projects List'!$A184:$J384,10,TRUE),0)</f>
        <v>0</v>
      </c>
      <c r="D185" s="160">
        <f t="shared" si="33"/>
        <v>0</v>
      </c>
      <c r="E185" s="290"/>
      <c r="F185" s="162">
        <f t="shared" si="34"/>
        <v>0</v>
      </c>
      <c r="G185" s="160">
        <f t="shared" si="40"/>
        <v>0</v>
      </c>
      <c r="H185" s="160">
        <f t="shared" si="40"/>
        <v>0</v>
      </c>
      <c r="I185" s="160">
        <f t="shared" si="40"/>
        <v>0</v>
      </c>
      <c r="J185" s="160">
        <f t="shared" si="40"/>
        <v>0</v>
      </c>
      <c r="K185" s="160">
        <f t="shared" si="40"/>
        <v>0</v>
      </c>
      <c r="L185" s="160">
        <f t="shared" si="40"/>
        <v>0</v>
      </c>
      <c r="M185" s="160">
        <f t="shared" si="40"/>
        <v>0</v>
      </c>
      <c r="N185" s="160">
        <f t="shared" si="40"/>
        <v>0</v>
      </c>
      <c r="O185" s="160">
        <f t="shared" si="40"/>
        <v>0</v>
      </c>
      <c r="P185" s="160">
        <f t="shared" si="40"/>
        <v>0</v>
      </c>
      <c r="Q185" s="160">
        <f t="shared" si="40"/>
        <v>0</v>
      </c>
      <c r="R185" s="160">
        <f t="shared" si="40"/>
        <v>0</v>
      </c>
      <c r="S185" s="160">
        <f t="shared" si="40"/>
        <v>0</v>
      </c>
      <c r="T185" s="160">
        <f t="shared" si="40"/>
        <v>0</v>
      </c>
      <c r="U185" s="160">
        <f t="shared" si="40"/>
        <v>0</v>
      </c>
      <c r="V185" s="160">
        <f t="shared" si="40"/>
        <v>0</v>
      </c>
      <c r="W185" s="160">
        <f t="shared" si="40"/>
        <v>0</v>
      </c>
      <c r="X185" s="160">
        <f t="shared" si="43"/>
        <v>0</v>
      </c>
      <c r="Y185" s="160">
        <f t="shared" si="43"/>
        <v>0</v>
      </c>
      <c r="Z185" s="160">
        <f t="shared" si="43"/>
        <v>0</v>
      </c>
      <c r="AA185" s="160">
        <f t="shared" si="43"/>
        <v>0</v>
      </c>
      <c r="AB185" s="160">
        <f t="shared" si="43"/>
        <v>0</v>
      </c>
      <c r="AC185" s="160">
        <f t="shared" si="43"/>
        <v>0</v>
      </c>
      <c r="AD185" s="160">
        <f t="shared" si="43"/>
        <v>0</v>
      </c>
      <c r="AE185" s="160">
        <f t="shared" si="43"/>
        <v>0</v>
      </c>
      <c r="AF185" s="160">
        <f t="shared" si="43"/>
        <v>0</v>
      </c>
      <c r="AG185" s="160">
        <f t="shared" si="43"/>
        <v>0</v>
      </c>
      <c r="AH185" s="160">
        <f t="shared" si="43"/>
        <v>0</v>
      </c>
      <c r="AI185" s="160">
        <f t="shared" si="43"/>
        <v>0</v>
      </c>
      <c r="AJ185" s="160">
        <f t="shared" si="43"/>
        <v>0</v>
      </c>
      <c r="AK185" s="160">
        <f t="shared" si="43"/>
        <v>0</v>
      </c>
      <c r="AL185" s="160">
        <f t="shared" si="43"/>
        <v>0</v>
      </c>
      <c r="AM185" s="160">
        <f t="shared" si="43"/>
        <v>0</v>
      </c>
      <c r="AN185" s="160">
        <f t="shared" si="43"/>
        <v>0</v>
      </c>
      <c r="AO185" s="160">
        <f t="shared" si="43"/>
        <v>0</v>
      </c>
      <c r="AP185" s="160">
        <f t="shared" si="43"/>
        <v>0</v>
      </c>
      <c r="AQ185" s="160">
        <f t="shared" si="43"/>
        <v>0</v>
      </c>
      <c r="AR185" s="160">
        <f t="shared" si="43"/>
        <v>0</v>
      </c>
      <c r="AS185" s="160">
        <f t="shared" si="42"/>
        <v>0</v>
      </c>
      <c r="AT185" s="160">
        <f t="shared" si="42"/>
        <v>0</v>
      </c>
      <c r="AU185" s="160">
        <f t="shared" si="42"/>
        <v>0</v>
      </c>
      <c r="AV185" s="160">
        <f t="shared" si="42"/>
        <v>0</v>
      </c>
      <c r="AW185" s="160">
        <f t="shared" si="42"/>
        <v>0</v>
      </c>
      <c r="AX185" s="160">
        <f t="shared" si="42"/>
        <v>0</v>
      </c>
      <c r="AY185" s="160">
        <f t="shared" si="42"/>
        <v>0</v>
      </c>
      <c r="AZ185" s="160">
        <f t="shared" si="42"/>
        <v>0</v>
      </c>
      <c r="BA185" s="161">
        <f t="shared" si="42"/>
        <v>0</v>
      </c>
    </row>
    <row r="186" spans="1:53" x14ac:dyDescent="0.2">
      <c r="A186" s="162">
        <f>'Projects List'!A185</f>
        <v>0</v>
      </c>
      <c r="B186" s="182">
        <f>_xlfn.IFNA(VLOOKUP($A186,'Projects List'!$A185:$J385,9,TRUE),0)</f>
        <v>0</v>
      </c>
      <c r="C186" s="182">
        <f>_xlfn.IFNA(VLOOKUP($A186,'Projects List'!$A185:$J385,10,TRUE),0)</f>
        <v>0</v>
      </c>
      <c r="D186" s="160">
        <f t="shared" si="33"/>
        <v>0</v>
      </c>
      <c r="E186" s="290"/>
      <c r="F186" s="162">
        <f t="shared" si="34"/>
        <v>0</v>
      </c>
      <c r="G186" s="160">
        <f t="shared" si="40"/>
        <v>0</v>
      </c>
      <c r="H186" s="160">
        <f t="shared" si="40"/>
        <v>0</v>
      </c>
      <c r="I186" s="160">
        <f t="shared" si="40"/>
        <v>0</v>
      </c>
      <c r="J186" s="160">
        <f t="shared" si="40"/>
        <v>0</v>
      </c>
      <c r="K186" s="160">
        <f t="shared" si="40"/>
        <v>0</v>
      </c>
      <c r="L186" s="160">
        <f t="shared" si="40"/>
        <v>0</v>
      </c>
      <c r="M186" s="160">
        <f t="shared" si="40"/>
        <v>0</v>
      </c>
      <c r="N186" s="160">
        <f t="shared" si="40"/>
        <v>0</v>
      </c>
      <c r="O186" s="160">
        <f t="shared" si="40"/>
        <v>0</v>
      </c>
      <c r="P186" s="160">
        <f t="shared" si="40"/>
        <v>0</v>
      </c>
      <c r="Q186" s="160">
        <f t="shared" si="40"/>
        <v>0</v>
      </c>
      <c r="R186" s="160">
        <f t="shared" si="40"/>
        <v>0</v>
      </c>
      <c r="S186" s="160">
        <f t="shared" si="40"/>
        <v>0</v>
      </c>
      <c r="T186" s="160">
        <f t="shared" si="40"/>
        <v>0</v>
      </c>
      <c r="U186" s="160">
        <f t="shared" si="40"/>
        <v>0</v>
      </c>
      <c r="V186" s="160">
        <f t="shared" si="40"/>
        <v>0</v>
      </c>
      <c r="W186" s="160">
        <f t="shared" si="40"/>
        <v>0</v>
      </c>
      <c r="X186" s="160">
        <f t="shared" si="43"/>
        <v>0</v>
      </c>
      <c r="Y186" s="160">
        <f t="shared" si="43"/>
        <v>0</v>
      </c>
      <c r="Z186" s="160">
        <f t="shared" si="43"/>
        <v>0</v>
      </c>
      <c r="AA186" s="160">
        <f t="shared" si="43"/>
        <v>0</v>
      </c>
      <c r="AB186" s="160">
        <f t="shared" si="43"/>
        <v>0</v>
      </c>
      <c r="AC186" s="160">
        <f t="shared" si="43"/>
        <v>0</v>
      </c>
      <c r="AD186" s="160">
        <f t="shared" si="43"/>
        <v>0</v>
      </c>
      <c r="AE186" s="160">
        <f t="shared" si="43"/>
        <v>0</v>
      </c>
      <c r="AF186" s="160">
        <f t="shared" si="43"/>
        <v>0</v>
      </c>
      <c r="AG186" s="160">
        <f t="shared" si="43"/>
        <v>0</v>
      </c>
      <c r="AH186" s="160">
        <f t="shared" si="43"/>
        <v>0</v>
      </c>
      <c r="AI186" s="160">
        <f t="shared" si="43"/>
        <v>0</v>
      </c>
      <c r="AJ186" s="160">
        <f t="shared" si="43"/>
        <v>0</v>
      </c>
      <c r="AK186" s="160">
        <f t="shared" si="43"/>
        <v>0</v>
      </c>
      <c r="AL186" s="160">
        <f t="shared" si="43"/>
        <v>0</v>
      </c>
      <c r="AM186" s="160">
        <f t="shared" si="43"/>
        <v>0</v>
      </c>
      <c r="AN186" s="160">
        <f t="shared" si="43"/>
        <v>0</v>
      </c>
      <c r="AO186" s="160">
        <f t="shared" si="43"/>
        <v>0</v>
      </c>
      <c r="AP186" s="160">
        <f t="shared" si="43"/>
        <v>0</v>
      </c>
      <c r="AQ186" s="160">
        <f t="shared" si="43"/>
        <v>0</v>
      </c>
      <c r="AR186" s="160">
        <f t="shared" si="43"/>
        <v>0</v>
      </c>
      <c r="AS186" s="160">
        <f t="shared" si="42"/>
        <v>0</v>
      </c>
      <c r="AT186" s="160">
        <f t="shared" si="42"/>
        <v>0</v>
      </c>
      <c r="AU186" s="160">
        <f t="shared" si="42"/>
        <v>0</v>
      </c>
      <c r="AV186" s="160">
        <f t="shared" si="42"/>
        <v>0</v>
      </c>
      <c r="AW186" s="160">
        <f t="shared" si="42"/>
        <v>0</v>
      </c>
      <c r="AX186" s="160">
        <f t="shared" si="42"/>
        <v>0</v>
      </c>
      <c r="AY186" s="160">
        <f t="shared" si="42"/>
        <v>0</v>
      </c>
      <c r="AZ186" s="160">
        <f t="shared" si="42"/>
        <v>0</v>
      </c>
      <c r="BA186" s="161">
        <f t="shared" si="42"/>
        <v>0</v>
      </c>
    </row>
    <row r="187" spans="1:53" x14ac:dyDescent="0.2">
      <c r="A187" s="162">
        <f>'Projects List'!A186</f>
        <v>0</v>
      </c>
      <c r="B187" s="182">
        <f>_xlfn.IFNA(VLOOKUP($A187,'Projects List'!$A186:$J386,9,TRUE),0)</f>
        <v>0</v>
      </c>
      <c r="C187" s="182">
        <f>_xlfn.IFNA(VLOOKUP($A187,'Projects List'!$A186:$J386,10,TRUE),0)</f>
        <v>0</v>
      </c>
      <c r="D187" s="160">
        <f t="shared" si="33"/>
        <v>0</v>
      </c>
      <c r="E187" s="290"/>
      <c r="F187" s="162">
        <f t="shared" si="34"/>
        <v>0</v>
      </c>
      <c r="G187" s="160">
        <f t="shared" si="40"/>
        <v>0</v>
      </c>
      <c r="H187" s="160">
        <f t="shared" si="40"/>
        <v>0</v>
      </c>
      <c r="I187" s="160">
        <f t="shared" si="40"/>
        <v>0</v>
      </c>
      <c r="J187" s="160">
        <f t="shared" si="40"/>
        <v>0</v>
      </c>
      <c r="K187" s="160">
        <f t="shared" si="40"/>
        <v>0</v>
      </c>
      <c r="L187" s="160">
        <f t="shared" si="40"/>
        <v>0</v>
      </c>
      <c r="M187" s="160">
        <f t="shared" si="40"/>
        <v>0</v>
      </c>
      <c r="N187" s="160">
        <f t="shared" si="40"/>
        <v>0</v>
      </c>
      <c r="O187" s="160">
        <f t="shared" si="40"/>
        <v>0</v>
      </c>
      <c r="P187" s="160">
        <f t="shared" si="40"/>
        <v>0</v>
      </c>
      <c r="Q187" s="160">
        <f t="shared" si="40"/>
        <v>0</v>
      </c>
      <c r="R187" s="160">
        <f t="shared" si="40"/>
        <v>0</v>
      </c>
      <c r="S187" s="160">
        <f t="shared" si="40"/>
        <v>0</v>
      </c>
      <c r="T187" s="160">
        <f t="shared" si="40"/>
        <v>0</v>
      </c>
      <c r="U187" s="160">
        <f t="shared" si="40"/>
        <v>0</v>
      </c>
      <c r="V187" s="160">
        <f t="shared" ref="G187:W202" si="44">IF(OR($B187=0,$C187=0),0,IF(AND(DATE(YEAR($B187),MONTH($B187),1)&lt;=DATE(YEAR(V$1),MONTH(V$1),1),DATE(YEAR(EDATE($C187,1)),MONTH(EDATE($C187,1)),1)-1&gt;=DATE(YEAR(EDATE(V$1,1)),MONTH(EDATE(V$1,1)),1)-1),1,0))</f>
        <v>0</v>
      </c>
      <c r="W187" s="160">
        <f t="shared" si="44"/>
        <v>0</v>
      </c>
      <c r="X187" s="160">
        <f t="shared" si="43"/>
        <v>0</v>
      </c>
      <c r="Y187" s="160">
        <f t="shared" si="43"/>
        <v>0</v>
      </c>
      <c r="Z187" s="160">
        <f t="shared" si="43"/>
        <v>0</v>
      </c>
      <c r="AA187" s="160">
        <f t="shared" si="43"/>
        <v>0</v>
      </c>
      <c r="AB187" s="160">
        <f t="shared" si="43"/>
        <v>0</v>
      </c>
      <c r="AC187" s="160">
        <f t="shared" si="43"/>
        <v>0</v>
      </c>
      <c r="AD187" s="160">
        <f t="shared" si="43"/>
        <v>0</v>
      </c>
      <c r="AE187" s="160">
        <f t="shared" si="43"/>
        <v>0</v>
      </c>
      <c r="AF187" s="160">
        <f t="shared" si="43"/>
        <v>0</v>
      </c>
      <c r="AG187" s="160">
        <f t="shared" si="43"/>
        <v>0</v>
      </c>
      <c r="AH187" s="160">
        <f t="shared" si="43"/>
        <v>0</v>
      </c>
      <c r="AI187" s="160">
        <f t="shared" si="43"/>
        <v>0</v>
      </c>
      <c r="AJ187" s="160">
        <f t="shared" si="43"/>
        <v>0</v>
      </c>
      <c r="AK187" s="160">
        <f t="shared" si="43"/>
        <v>0</v>
      </c>
      <c r="AL187" s="160">
        <f t="shared" si="43"/>
        <v>0</v>
      </c>
      <c r="AM187" s="160">
        <f t="shared" si="43"/>
        <v>0</v>
      </c>
      <c r="AN187" s="160">
        <f t="shared" si="43"/>
        <v>0</v>
      </c>
      <c r="AO187" s="160">
        <f t="shared" si="43"/>
        <v>0</v>
      </c>
      <c r="AP187" s="160">
        <f t="shared" si="43"/>
        <v>0</v>
      </c>
      <c r="AQ187" s="160">
        <f t="shared" si="43"/>
        <v>0</v>
      </c>
      <c r="AR187" s="160">
        <f t="shared" si="43"/>
        <v>0</v>
      </c>
      <c r="AS187" s="160">
        <f t="shared" si="42"/>
        <v>0</v>
      </c>
      <c r="AT187" s="160">
        <f t="shared" si="42"/>
        <v>0</v>
      </c>
      <c r="AU187" s="160">
        <f t="shared" si="42"/>
        <v>0</v>
      </c>
      <c r="AV187" s="160">
        <f t="shared" si="42"/>
        <v>0</v>
      </c>
      <c r="AW187" s="160">
        <f t="shared" si="42"/>
        <v>0</v>
      </c>
      <c r="AX187" s="160">
        <f t="shared" si="42"/>
        <v>0</v>
      </c>
      <c r="AY187" s="160">
        <f t="shared" si="42"/>
        <v>0</v>
      </c>
      <c r="AZ187" s="160">
        <f t="shared" si="42"/>
        <v>0</v>
      </c>
      <c r="BA187" s="161">
        <f t="shared" si="42"/>
        <v>0</v>
      </c>
    </row>
    <row r="188" spans="1:53" x14ac:dyDescent="0.2">
      <c r="A188" s="162">
        <f>'Projects List'!A187</f>
        <v>0</v>
      </c>
      <c r="B188" s="182">
        <f>_xlfn.IFNA(VLOOKUP($A188,'Projects List'!$A187:$J387,9,TRUE),0)</f>
        <v>0</v>
      </c>
      <c r="C188" s="182">
        <f>_xlfn.IFNA(VLOOKUP($A188,'Projects List'!$A187:$J387,10,TRUE),0)</f>
        <v>0</v>
      </c>
      <c r="D188" s="160">
        <f t="shared" si="33"/>
        <v>0</v>
      </c>
      <c r="E188" s="290"/>
      <c r="F188" s="162">
        <f t="shared" si="34"/>
        <v>0</v>
      </c>
      <c r="G188" s="160">
        <f t="shared" si="44"/>
        <v>0</v>
      </c>
      <c r="H188" s="160">
        <f t="shared" si="44"/>
        <v>0</v>
      </c>
      <c r="I188" s="160">
        <f t="shared" si="44"/>
        <v>0</v>
      </c>
      <c r="J188" s="160">
        <f t="shared" si="44"/>
        <v>0</v>
      </c>
      <c r="K188" s="160">
        <f t="shared" si="44"/>
        <v>0</v>
      </c>
      <c r="L188" s="160">
        <f t="shared" si="44"/>
        <v>0</v>
      </c>
      <c r="M188" s="160">
        <f t="shared" si="44"/>
        <v>0</v>
      </c>
      <c r="N188" s="160">
        <f t="shared" si="44"/>
        <v>0</v>
      </c>
      <c r="O188" s="160">
        <f t="shared" si="44"/>
        <v>0</v>
      </c>
      <c r="P188" s="160">
        <f t="shared" si="44"/>
        <v>0</v>
      </c>
      <c r="Q188" s="160">
        <f t="shared" si="44"/>
        <v>0</v>
      </c>
      <c r="R188" s="160">
        <f t="shared" si="44"/>
        <v>0</v>
      </c>
      <c r="S188" s="160">
        <f t="shared" si="44"/>
        <v>0</v>
      </c>
      <c r="T188" s="160">
        <f t="shared" si="44"/>
        <v>0</v>
      </c>
      <c r="U188" s="160">
        <f t="shared" si="44"/>
        <v>0</v>
      </c>
      <c r="V188" s="160">
        <f t="shared" si="44"/>
        <v>0</v>
      </c>
      <c r="W188" s="160">
        <f t="shared" si="44"/>
        <v>0</v>
      </c>
      <c r="X188" s="160">
        <f t="shared" si="43"/>
        <v>0</v>
      </c>
      <c r="Y188" s="160">
        <f t="shared" si="43"/>
        <v>0</v>
      </c>
      <c r="Z188" s="160">
        <f t="shared" si="43"/>
        <v>0</v>
      </c>
      <c r="AA188" s="160">
        <f t="shared" ref="X188:AR200" si="45">IF(OR($B188=0,$C188=0),0,IF(AND(DATE(YEAR($B188),MONTH($B188),1)&lt;=DATE(YEAR(AA$1),MONTH(AA$1),1),DATE(YEAR(EDATE($C188,1)),MONTH(EDATE($C188,1)),1)-1&gt;=DATE(YEAR(EDATE(AA$1,1)),MONTH(EDATE(AA$1,1)),1)-1),1,0))</f>
        <v>0</v>
      </c>
      <c r="AB188" s="160">
        <f t="shared" si="45"/>
        <v>0</v>
      </c>
      <c r="AC188" s="160">
        <f t="shared" si="45"/>
        <v>0</v>
      </c>
      <c r="AD188" s="160">
        <f t="shared" si="45"/>
        <v>0</v>
      </c>
      <c r="AE188" s="160">
        <f t="shared" si="45"/>
        <v>0</v>
      </c>
      <c r="AF188" s="160">
        <f t="shared" si="45"/>
        <v>0</v>
      </c>
      <c r="AG188" s="160">
        <f t="shared" si="45"/>
        <v>0</v>
      </c>
      <c r="AH188" s="160">
        <f t="shared" si="45"/>
        <v>0</v>
      </c>
      <c r="AI188" s="160">
        <f t="shared" si="45"/>
        <v>0</v>
      </c>
      <c r="AJ188" s="160">
        <f t="shared" si="45"/>
        <v>0</v>
      </c>
      <c r="AK188" s="160">
        <f t="shared" si="45"/>
        <v>0</v>
      </c>
      <c r="AL188" s="160">
        <f t="shared" si="45"/>
        <v>0</v>
      </c>
      <c r="AM188" s="160">
        <f t="shared" si="45"/>
        <v>0</v>
      </c>
      <c r="AN188" s="160">
        <f t="shared" si="45"/>
        <v>0</v>
      </c>
      <c r="AO188" s="160">
        <f t="shared" si="45"/>
        <v>0</v>
      </c>
      <c r="AP188" s="160">
        <f t="shared" si="45"/>
        <v>0</v>
      </c>
      <c r="AQ188" s="160">
        <f t="shared" si="45"/>
        <v>0</v>
      </c>
      <c r="AR188" s="160">
        <f t="shared" si="45"/>
        <v>0</v>
      </c>
      <c r="AS188" s="160">
        <f t="shared" si="42"/>
        <v>0</v>
      </c>
      <c r="AT188" s="160">
        <f t="shared" si="42"/>
        <v>0</v>
      </c>
      <c r="AU188" s="160">
        <f t="shared" si="42"/>
        <v>0</v>
      </c>
      <c r="AV188" s="160">
        <f t="shared" si="42"/>
        <v>0</v>
      </c>
      <c r="AW188" s="160">
        <f t="shared" si="42"/>
        <v>0</v>
      </c>
      <c r="AX188" s="160">
        <f t="shared" si="42"/>
        <v>0</v>
      </c>
      <c r="AY188" s="160">
        <f t="shared" si="42"/>
        <v>0</v>
      </c>
      <c r="AZ188" s="160">
        <f t="shared" si="42"/>
        <v>0</v>
      </c>
      <c r="BA188" s="161">
        <f t="shared" si="42"/>
        <v>0</v>
      </c>
    </row>
    <row r="189" spans="1:53" x14ac:dyDescent="0.2">
      <c r="A189" s="162">
        <f>'Projects List'!A188</f>
        <v>0</v>
      </c>
      <c r="B189" s="182">
        <f>_xlfn.IFNA(VLOOKUP($A189,'Projects List'!$A188:$J388,9,TRUE),0)</f>
        <v>0</v>
      </c>
      <c r="C189" s="182">
        <f>_xlfn.IFNA(VLOOKUP($A189,'Projects List'!$A188:$J388,10,TRUE),0)</f>
        <v>0</v>
      </c>
      <c r="D189" s="160">
        <f t="shared" si="33"/>
        <v>0</v>
      </c>
      <c r="E189" s="290"/>
      <c r="F189" s="162">
        <f t="shared" si="34"/>
        <v>0</v>
      </c>
      <c r="G189" s="160">
        <f t="shared" si="44"/>
        <v>0</v>
      </c>
      <c r="H189" s="160">
        <f t="shared" si="44"/>
        <v>0</v>
      </c>
      <c r="I189" s="160">
        <f t="shared" si="44"/>
        <v>0</v>
      </c>
      <c r="J189" s="160">
        <f t="shared" si="44"/>
        <v>0</v>
      </c>
      <c r="K189" s="160">
        <f t="shared" si="44"/>
        <v>0</v>
      </c>
      <c r="L189" s="160">
        <f t="shared" si="44"/>
        <v>0</v>
      </c>
      <c r="M189" s="160">
        <f t="shared" si="44"/>
        <v>0</v>
      </c>
      <c r="N189" s="160">
        <f t="shared" si="44"/>
        <v>0</v>
      </c>
      <c r="O189" s="160">
        <f t="shared" si="44"/>
        <v>0</v>
      </c>
      <c r="P189" s="160">
        <f t="shared" si="44"/>
        <v>0</v>
      </c>
      <c r="Q189" s="160">
        <f t="shared" si="44"/>
        <v>0</v>
      </c>
      <c r="R189" s="160">
        <f t="shared" si="44"/>
        <v>0</v>
      </c>
      <c r="S189" s="160">
        <f t="shared" si="44"/>
        <v>0</v>
      </c>
      <c r="T189" s="160">
        <f t="shared" si="44"/>
        <v>0</v>
      </c>
      <c r="U189" s="160">
        <f t="shared" si="44"/>
        <v>0</v>
      </c>
      <c r="V189" s="160">
        <f t="shared" si="44"/>
        <v>0</v>
      </c>
      <c r="W189" s="160">
        <f t="shared" si="44"/>
        <v>0</v>
      </c>
      <c r="X189" s="160">
        <f t="shared" si="45"/>
        <v>0</v>
      </c>
      <c r="Y189" s="160">
        <f t="shared" si="45"/>
        <v>0</v>
      </c>
      <c r="Z189" s="160">
        <f t="shared" si="45"/>
        <v>0</v>
      </c>
      <c r="AA189" s="160">
        <f t="shared" si="45"/>
        <v>0</v>
      </c>
      <c r="AB189" s="160">
        <f t="shared" si="45"/>
        <v>0</v>
      </c>
      <c r="AC189" s="160">
        <f t="shared" si="45"/>
        <v>0</v>
      </c>
      <c r="AD189" s="160">
        <f t="shared" si="45"/>
        <v>0</v>
      </c>
      <c r="AE189" s="160">
        <f t="shared" si="45"/>
        <v>0</v>
      </c>
      <c r="AF189" s="160">
        <f t="shared" si="45"/>
        <v>0</v>
      </c>
      <c r="AG189" s="160">
        <f t="shared" si="45"/>
        <v>0</v>
      </c>
      <c r="AH189" s="160">
        <f t="shared" si="45"/>
        <v>0</v>
      </c>
      <c r="AI189" s="160">
        <f t="shared" si="45"/>
        <v>0</v>
      </c>
      <c r="AJ189" s="160">
        <f t="shared" si="45"/>
        <v>0</v>
      </c>
      <c r="AK189" s="160">
        <f t="shared" si="45"/>
        <v>0</v>
      </c>
      <c r="AL189" s="160">
        <f t="shared" si="45"/>
        <v>0</v>
      </c>
      <c r="AM189" s="160">
        <f t="shared" si="45"/>
        <v>0</v>
      </c>
      <c r="AN189" s="160">
        <f t="shared" si="45"/>
        <v>0</v>
      </c>
      <c r="AO189" s="160">
        <f t="shared" si="45"/>
        <v>0</v>
      </c>
      <c r="AP189" s="160">
        <f t="shared" si="45"/>
        <v>0</v>
      </c>
      <c r="AQ189" s="160">
        <f t="shared" si="45"/>
        <v>0</v>
      </c>
      <c r="AR189" s="160">
        <f t="shared" si="45"/>
        <v>0</v>
      </c>
      <c r="AS189" s="160">
        <f t="shared" si="42"/>
        <v>0</v>
      </c>
      <c r="AT189" s="160">
        <f t="shared" si="42"/>
        <v>0</v>
      </c>
      <c r="AU189" s="160">
        <f t="shared" si="42"/>
        <v>0</v>
      </c>
      <c r="AV189" s="160">
        <f t="shared" si="42"/>
        <v>0</v>
      </c>
      <c r="AW189" s="160">
        <f t="shared" si="42"/>
        <v>0</v>
      </c>
      <c r="AX189" s="160">
        <f t="shared" si="42"/>
        <v>0</v>
      </c>
      <c r="AY189" s="160">
        <f t="shared" si="42"/>
        <v>0</v>
      </c>
      <c r="AZ189" s="160">
        <f t="shared" si="42"/>
        <v>0</v>
      </c>
      <c r="BA189" s="161">
        <f t="shared" si="42"/>
        <v>0</v>
      </c>
    </row>
    <row r="190" spans="1:53" x14ac:dyDescent="0.2">
      <c r="A190" s="162">
        <f>'Projects List'!A189</f>
        <v>0</v>
      </c>
      <c r="B190" s="182">
        <f>_xlfn.IFNA(VLOOKUP($A190,'Projects List'!$A189:$J389,9,TRUE),0)</f>
        <v>0</v>
      </c>
      <c r="C190" s="182">
        <f>_xlfn.IFNA(VLOOKUP($A190,'Projects List'!$A189:$J389,10,TRUE),0)</f>
        <v>0</v>
      </c>
      <c r="D190" s="160">
        <f t="shared" si="33"/>
        <v>0</v>
      </c>
      <c r="E190" s="290"/>
      <c r="F190" s="162">
        <f t="shared" si="34"/>
        <v>0</v>
      </c>
      <c r="G190" s="160">
        <f t="shared" si="44"/>
        <v>0</v>
      </c>
      <c r="H190" s="160">
        <f t="shared" si="44"/>
        <v>0</v>
      </c>
      <c r="I190" s="160">
        <f t="shared" si="44"/>
        <v>0</v>
      </c>
      <c r="J190" s="160">
        <f t="shared" si="44"/>
        <v>0</v>
      </c>
      <c r="K190" s="160">
        <f t="shared" si="44"/>
        <v>0</v>
      </c>
      <c r="L190" s="160">
        <f t="shared" si="44"/>
        <v>0</v>
      </c>
      <c r="M190" s="160">
        <f t="shared" si="44"/>
        <v>0</v>
      </c>
      <c r="N190" s="160">
        <f t="shared" si="44"/>
        <v>0</v>
      </c>
      <c r="O190" s="160">
        <f t="shared" si="44"/>
        <v>0</v>
      </c>
      <c r="P190" s="160">
        <f t="shared" si="44"/>
        <v>0</v>
      </c>
      <c r="Q190" s="160">
        <f t="shared" si="44"/>
        <v>0</v>
      </c>
      <c r="R190" s="160">
        <f t="shared" si="44"/>
        <v>0</v>
      </c>
      <c r="S190" s="160">
        <f t="shared" si="44"/>
        <v>0</v>
      </c>
      <c r="T190" s="160">
        <f t="shared" si="44"/>
        <v>0</v>
      </c>
      <c r="U190" s="160">
        <f t="shared" si="44"/>
        <v>0</v>
      </c>
      <c r="V190" s="160">
        <f t="shared" si="44"/>
        <v>0</v>
      </c>
      <c r="W190" s="160">
        <f t="shared" si="44"/>
        <v>0</v>
      </c>
      <c r="X190" s="160">
        <f t="shared" si="45"/>
        <v>0</v>
      </c>
      <c r="Y190" s="160">
        <f t="shared" si="45"/>
        <v>0</v>
      </c>
      <c r="Z190" s="160">
        <f t="shared" si="45"/>
        <v>0</v>
      </c>
      <c r="AA190" s="160">
        <f t="shared" si="45"/>
        <v>0</v>
      </c>
      <c r="AB190" s="160">
        <f t="shared" si="45"/>
        <v>0</v>
      </c>
      <c r="AC190" s="160">
        <f t="shared" si="45"/>
        <v>0</v>
      </c>
      <c r="AD190" s="160">
        <f t="shared" si="45"/>
        <v>0</v>
      </c>
      <c r="AE190" s="160">
        <f t="shared" si="45"/>
        <v>0</v>
      </c>
      <c r="AF190" s="160">
        <f t="shared" si="45"/>
        <v>0</v>
      </c>
      <c r="AG190" s="160">
        <f t="shared" si="45"/>
        <v>0</v>
      </c>
      <c r="AH190" s="160">
        <f t="shared" si="45"/>
        <v>0</v>
      </c>
      <c r="AI190" s="160">
        <f t="shared" si="45"/>
        <v>0</v>
      </c>
      <c r="AJ190" s="160">
        <f t="shared" si="45"/>
        <v>0</v>
      </c>
      <c r="AK190" s="160">
        <f t="shared" si="45"/>
        <v>0</v>
      </c>
      <c r="AL190" s="160">
        <f t="shared" si="45"/>
        <v>0</v>
      </c>
      <c r="AM190" s="160">
        <f t="shared" si="45"/>
        <v>0</v>
      </c>
      <c r="AN190" s="160">
        <f t="shared" si="45"/>
        <v>0</v>
      </c>
      <c r="AO190" s="160">
        <f t="shared" si="45"/>
        <v>0</v>
      </c>
      <c r="AP190" s="160">
        <f t="shared" si="45"/>
        <v>0</v>
      </c>
      <c r="AQ190" s="160">
        <f t="shared" si="45"/>
        <v>0</v>
      </c>
      <c r="AR190" s="160">
        <f t="shared" si="45"/>
        <v>0</v>
      </c>
      <c r="AS190" s="160">
        <f t="shared" si="42"/>
        <v>0</v>
      </c>
      <c r="AT190" s="160">
        <f t="shared" si="42"/>
        <v>0</v>
      </c>
      <c r="AU190" s="160">
        <f t="shared" si="42"/>
        <v>0</v>
      </c>
      <c r="AV190" s="160">
        <f t="shared" si="42"/>
        <v>0</v>
      </c>
      <c r="AW190" s="160">
        <f t="shared" si="42"/>
        <v>0</v>
      </c>
      <c r="AX190" s="160">
        <f t="shared" si="42"/>
        <v>0</v>
      </c>
      <c r="AY190" s="160">
        <f t="shared" si="42"/>
        <v>0</v>
      </c>
      <c r="AZ190" s="160">
        <f t="shared" si="42"/>
        <v>0</v>
      </c>
      <c r="BA190" s="161">
        <f t="shared" si="42"/>
        <v>0</v>
      </c>
    </row>
    <row r="191" spans="1:53" x14ac:dyDescent="0.2">
      <c r="A191" s="162">
        <f>'Projects List'!A190</f>
        <v>0</v>
      </c>
      <c r="B191" s="182">
        <f>_xlfn.IFNA(VLOOKUP($A191,'Projects List'!$A190:$J390,9,TRUE),0)</f>
        <v>0</v>
      </c>
      <c r="C191" s="182">
        <f>_xlfn.IFNA(VLOOKUP($A191,'Projects List'!$A190:$J390,10,TRUE),0)</f>
        <v>0</v>
      </c>
      <c r="D191" s="160">
        <f t="shared" si="33"/>
        <v>0</v>
      </c>
      <c r="E191" s="290"/>
      <c r="F191" s="162">
        <f t="shared" si="34"/>
        <v>0</v>
      </c>
      <c r="G191" s="160">
        <f t="shared" si="44"/>
        <v>0</v>
      </c>
      <c r="H191" s="160">
        <f t="shared" si="44"/>
        <v>0</v>
      </c>
      <c r="I191" s="160">
        <f t="shared" si="44"/>
        <v>0</v>
      </c>
      <c r="J191" s="160">
        <f t="shared" si="44"/>
        <v>0</v>
      </c>
      <c r="K191" s="160">
        <f t="shared" si="44"/>
        <v>0</v>
      </c>
      <c r="L191" s="160">
        <f t="shared" si="44"/>
        <v>0</v>
      </c>
      <c r="M191" s="160">
        <f t="shared" si="44"/>
        <v>0</v>
      </c>
      <c r="N191" s="160">
        <f t="shared" si="44"/>
        <v>0</v>
      </c>
      <c r="O191" s="160">
        <f t="shared" si="44"/>
        <v>0</v>
      </c>
      <c r="P191" s="160">
        <f t="shared" si="44"/>
        <v>0</v>
      </c>
      <c r="Q191" s="160">
        <f t="shared" si="44"/>
        <v>0</v>
      </c>
      <c r="R191" s="160">
        <f t="shared" si="44"/>
        <v>0</v>
      </c>
      <c r="S191" s="160">
        <f t="shared" si="44"/>
        <v>0</v>
      </c>
      <c r="T191" s="160">
        <f t="shared" si="44"/>
        <v>0</v>
      </c>
      <c r="U191" s="160">
        <f t="shared" si="44"/>
        <v>0</v>
      </c>
      <c r="V191" s="160">
        <f t="shared" si="44"/>
        <v>0</v>
      </c>
      <c r="W191" s="160">
        <f t="shared" si="44"/>
        <v>0</v>
      </c>
      <c r="X191" s="160">
        <f t="shared" si="45"/>
        <v>0</v>
      </c>
      <c r="Y191" s="160">
        <f t="shared" si="45"/>
        <v>0</v>
      </c>
      <c r="Z191" s="160">
        <f t="shared" si="45"/>
        <v>0</v>
      </c>
      <c r="AA191" s="160">
        <f t="shared" si="45"/>
        <v>0</v>
      </c>
      <c r="AB191" s="160">
        <f t="shared" si="45"/>
        <v>0</v>
      </c>
      <c r="AC191" s="160">
        <f t="shared" si="45"/>
        <v>0</v>
      </c>
      <c r="AD191" s="160">
        <f t="shared" si="45"/>
        <v>0</v>
      </c>
      <c r="AE191" s="160">
        <f t="shared" si="45"/>
        <v>0</v>
      </c>
      <c r="AF191" s="160">
        <f t="shared" si="45"/>
        <v>0</v>
      </c>
      <c r="AG191" s="160">
        <f t="shared" si="45"/>
        <v>0</v>
      </c>
      <c r="AH191" s="160">
        <f t="shared" si="45"/>
        <v>0</v>
      </c>
      <c r="AI191" s="160">
        <f t="shared" si="45"/>
        <v>0</v>
      </c>
      <c r="AJ191" s="160">
        <f t="shared" si="45"/>
        <v>0</v>
      </c>
      <c r="AK191" s="160">
        <f t="shared" si="45"/>
        <v>0</v>
      </c>
      <c r="AL191" s="160">
        <f t="shared" si="45"/>
        <v>0</v>
      </c>
      <c r="AM191" s="160">
        <f t="shared" si="45"/>
        <v>0</v>
      </c>
      <c r="AN191" s="160">
        <f t="shared" si="45"/>
        <v>0</v>
      </c>
      <c r="AO191" s="160">
        <f t="shared" si="45"/>
        <v>0</v>
      </c>
      <c r="AP191" s="160">
        <f t="shared" si="45"/>
        <v>0</v>
      </c>
      <c r="AQ191" s="160">
        <f t="shared" si="45"/>
        <v>0</v>
      </c>
      <c r="AR191" s="160">
        <f t="shared" si="45"/>
        <v>0</v>
      </c>
      <c r="AS191" s="160">
        <f t="shared" si="42"/>
        <v>0</v>
      </c>
      <c r="AT191" s="160">
        <f t="shared" si="42"/>
        <v>0</v>
      </c>
      <c r="AU191" s="160">
        <f t="shared" si="42"/>
        <v>0</v>
      </c>
      <c r="AV191" s="160">
        <f t="shared" si="42"/>
        <v>0</v>
      </c>
      <c r="AW191" s="160">
        <f t="shared" si="42"/>
        <v>0</v>
      </c>
      <c r="AX191" s="160">
        <f t="shared" si="42"/>
        <v>0</v>
      </c>
      <c r="AY191" s="160">
        <f t="shared" si="42"/>
        <v>0</v>
      </c>
      <c r="AZ191" s="160">
        <f t="shared" si="42"/>
        <v>0</v>
      </c>
      <c r="BA191" s="161">
        <f t="shared" si="42"/>
        <v>0</v>
      </c>
    </row>
    <row r="192" spans="1:53" x14ac:dyDescent="0.2">
      <c r="A192" s="162">
        <f>'Projects List'!A191</f>
        <v>0</v>
      </c>
      <c r="B192" s="182">
        <f>_xlfn.IFNA(VLOOKUP($A192,'Projects List'!$A191:$J391,9,TRUE),0)</f>
        <v>0</v>
      </c>
      <c r="C192" s="182">
        <f>_xlfn.IFNA(VLOOKUP($A192,'Projects List'!$A191:$J391,10,TRUE),0)</f>
        <v>0</v>
      </c>
      <c r="D192" s="160">
        <f t="shared" si="33"/>
        <v>0</v>
      </c>
      <c r="E192" s="290"/>
      <c r="F192" s="162">
        <f t="shared" si="34"/>
        <v>0</v>
      </c>
      <c r="G192" s="160">
        <f t="shared" si="44"/>
        <v>0</v>
      </c>
      <c r="H192" s="160">
        <f t="shared" si="44"/>
        <v>0</v>
      </c>
      <c r="I192" s="160">
        <f t="shared" si="44"/>
        <v>0</v>
      </c>
      <c r="J192" s="160">
        <f t="shared" si="44"/>
        <v>0</v>
      </c>
      <c r="K192" s="160">
        <f t="shared" si="44"/>
        <v>0</v>
      </c>
      <c r="L192" s="160">
        <f t="shared" si="44"/>
        <v>0</v>
      </c>
      <c r="M192" s="160">
        <f t="shared" si="44"/>
        <v>0</v>
      </c>
      <c r="N192" s="160">
        <f t="shared" si="44"/>
        <v>0</v>
      </c>
      <c r="O192" s="160">
        <f t="shared" si="44"/>
        <v>0</v>
      </c>
      <c r="P192" s="160">
        <f t="shared" si="44"/>
        <v>0</v>
      </c>
      <c r="Q192" s="160">
        <f t="shared" si="44"/>
        <v>0</v>
      </c>
      <c r="R192" s="160">
        <f t="shared" si="44"/>
        <v>0</v>
      </c>
      <c r="S192" s="160">
        <f t="shared" si="44"/>
        <v>0</v>
      </c>
      <c r="T192" s="160">
        <f t="shared" si="44"/>
        <v>0</v>
      </c>
      <c r="U192" s="160">
        <f t="shared" si="44"/>
        <v>0</v>
      </c>
      <c r="V192" s="160">
        <f t="shared" si="44"/>
        <v>0</v>
      </c>
      <c r="W192" s="160">
        <f t="shared" si="44"/>
        <v>0</v>
      </c>
      <c r="X192" s="160">
        <f t="shared" si="45"/>
        <v>0</v>
      </c>
      <c r="Y192" s="160">
        <f t="shared" si="45"/>
        <v>0</v>
      </c>
      <c r="Z192" s="160">
        <f t="shared" si="45"/>
        <v>0</v>
      </c>
      <c r="AA192" s="160">
        <f t="shared" si="45"/>
        <v>0</v>
      </c>
      <c r="AB192" s="160">
        <f t="shared" si="45"/>
        <v>0</v>
      </c>
      <c r="AC192" s="160">
        <f t="shared" si="45"/>
        <v>0</v>
      </c>
      <c r="AD192" s="160">
        <f t="shared" si="45"/>
        <v>0</v>
      </c>
      <c r="AE192" s="160">
        <f t="shared" si="45"/>
        <v>0</v>
      </c>
      <c r="AF192" s="160">
        <f t="shared" si="45"/>
        <v>0</v>
      </c>
      <c r="AG192" s="160">
        <f t="shared" si="45"/>
        <v>0</v>
      </c>
      <c r="AH192" s="160">
        <f t="shared" si="45"/>
        <v>0</v>
      </c>
      <c r="AI192" s="160">
        <f t="shared" si="45"/>
        <v>0</v>
      </c>
      <c r="AJ192" s="160">
        <f t="shared" si="45"/>
        <v>0</v>
      </c>
      <c r="AK192" s="160">
        <f t="shared" si="45"/>
        <v>0</v>
      </c>
      <c r="AL192" s="160">
        <f t="shared" si="45"/>
        <v>0</v>
      </c>
      <c r="AM192" s="160">
        <f t="shared" si="45"/>
        <v>0</v>
      </c>
      <c r="AN192" s="160">
        <f t="shared" si="45"/>
        <v>0</v>
      </c>
      <c r="AO192" s="160">
        <f t="shared" si="45"/>
        <v>0</v>
      </c>
      <c r="AP192" s="160">
        <f t="shared" si="45"/>
        <v>0</v>
      </c>
      <c r="AQ192" s="160">
        <f t="shared" si="45"/>
        <v>0</v>
      </c>
      <c r="AR192" s="160">
        <f t="shared" si="45"/>
        <v>0</v>
      </c>
      <c r="AS192" s="160">
        <f t="shared" si="42"/>
        <v>0</v>
      </c>
      <c r="AT192" s="160">
        <f t="shared" si="42"/>
        <v>0</v>
      </c>
      <c r="AU192" s="160">
        <f t="shared" si="42"/>
        <v>0</v>
      </c>
      <c r="AV192" s="160">
        <f t="shared" si="42"/>
        <v>0</v>
      </c>
      <c r="AW192" s="160">
        <f t="shared" si="42"/>
        <v>0</v>
      </c>
      <c r="AX192" s="160">
        <f t="shared" si="42"/>
        <v>0</v>
      </c>
      <c r="AY192" s="160">
        <f t="shared" si="42"/>
        <v>0</v>
      </c>
      <c r="AZ192" s="160">
        <f t="shared" si="42"/>
        <v>0</v>
      </c>
      <c r="BA192" s="161">
        <f t="shared" si="42"/>
        <v>0</v>
      </c>
    </row>
    <row r="193" spans="1:53" x14ac:dyDescent="0.2">
      <c r="A193" s="162">
        <f>'Projects List'!A192</f>
        <v>0</v>
      </c>
      <c r="B193" s="182">
        <f>_xlfn.IFNA(VLOOKUP($A193,'Projects List'!$A192:$J392,9,TRUE),0)</f>
        <v>0</v>
      </c>
      <c r="C193" s="182">
        <f>_xlfn.IFNA(VLOOKUP($A193,'Projects List'!$A192:$J392,10,TRUE),0)</f>
        <v>0</v>
      </c>
      <c r="D193" s="160">
        <f t="shared" si="33"/>
        <v>0</v>
      </c>
      <c r="E193" s="290"/>
      <c r="F193" s="162">
        <f t="shared" si="34"/>
        <v>0</v>
      </c>
      <c r="G193" s="160">
        <f t="shared" si="44"/>
        <v>0</v>
      </c>
      <c r="H193" s="160">
        <f t="shared" si="44"/>
        <v>0</v>
      </c>
      <c r="I193" s="160">
        <f t="shared" si="44"/>
        <v>0</v>
      </c>
      <c r="J193" s="160">
        <f t="shared" si="44"/>
        <v>0</v>
      </c>
      <c r="K193" s="160">
        <f t="shared" si="44"/>
        <v>0</v>
      </c>
      <c r="L193" s="160">
        <f t="shared" si="44"/>
        <v>0</v>
      </c>
      <c r="M193" s="160">
        <f t="shared" si="44"/>
        <v>0</v>
      </c>
      <c r="N193" s="160">
        <f t="shared" si="44"/>
        <v>0</v>
      </c>
      <c r="O193" s="160">
        <f t="shared" si="44"/>
        <v>0</v>
      </c>
      <c r="P193" s="160">
        <f t="shared" si="44"/>
        <v>0</v>
      </c>
      <c r="Q193" s="160">
        <f t="shared" si="44"/>
        <v>0</v>
      </c>
      <c r="R193" s="160">
        <f t="shared" si="44"/>
        <v>0</v>
      </c>
      <c r="S193" s="160">
        <f t="shared" si="44"/>
        <v>0</v>
      </c>
      <c r="T193" s="160">
        <f t="shared" si="44"/>
        <v>0</v>
      </c>
      <c r="U193" s="160">
        <f t="shared" si="44"/>
        <v>0</v>
      </c>
      <c r="V193" s="160">
        <f t="shared" si="44"/>
        <v>0</v>
      </c>
      <c r="W193" s="160">
        <f t="shared" si="44"/>
        <v>0</v>
      </c>
      <c r="X193" s="160">
        <f t="shared" si="45"/>
        <v>0</v>
      </c>
      <c r="Y193" s="160">
        <f t="shared" si="45"/>
        <v>0</v>
      </c>
      <c r="Z193" s="160">
        <f t="shared" si="45"/>
        <v>0</v>
      </c>
      <c r="AA193" s="160">
        <f t="shared" si="45"/>
        <v>0</v>
      </c>
      <c r="AB193" s="160">
        <f t="shared" si="45"/>
        <v>0</v>
      </c>
      <c r="AC193" s="160">
        <f t="shared" si="45"/>
        <v>0</v>
      </c>
      <c r="AD193" s="160">
        <f t="shared" si="45"/>
        <v>0</v>
      </c>
      <c r="AE193" s="160">
        <f t="shared" si="45"/>
        <v>0</v>
      </c>
      <c r="AF193" s="160">
        <f t="shared" si="45"/>
        <v>0</v>
      </c>
      <c r="AG193" s="160">
        <f t="shared" si="45"/>
        <v>0</v>
      </c>
      <c r="AH193" s="160">
        <f t="shared" si="45"/>
        <v>0</v>
      </c>
      <c r="AI193" s="160">
        <f t="shared" si="45"/>
        <v>0</v>
      </c>
      <c r="AJ193" s="160">
        <f t="shared" si="45"/>
        <v>0</v>
      </c>
      <c r="AK193" s="160">
        <f t="shared" si="45"/>
        <v>0</v>
      </c>
      <c r="AL193" s="160">
        <f t="shared" si="45"/>
        <v>0</v>
      </c>
      <c r="AM193" s="160">
        <f t="shared" si="45"/>
        <v>0</v>
      </c>
      <c r="AN193" s="160">
        <f t="shared" si="45"/>
        <v>0</v>
      </c>
      <c r="AO193" s="160">
        <f t="shared" si="45"/>
        <v>0</v>
      </c>
      <c r="AP193" s="160">
        <f t="shared" si="45"/>
        <v>0</v>
      </c>
      <c r="AQ193" s="160">
        <f t="shared" si="45"/>
        <v>0</v>
      </c>
      <c r="AR193" s="160">
        <f t="shared" si="45"/>
        <v>0</v>
      </c>
      <c r="AS193" s="160">
        <f t="shared" si="42"/>
        <v>0</v>
      </c>
      <c r="AT193" s="160">
        <f t="shared" si="42"/>
        <v>0</v>
      </c>
      <c r="AU193" s="160">
        <f t="shared" si="42"/>
        <v>0</v>
      </c>
      <c r="AV193" s="160">
        <f t="shared" si="42"/>
        <v>0</v>
      </c>
      <c r="AW193" s="160">
        <f t="shared" si="42"/>
        <v>0</v>
      </c>
      <c r="AX193" s="160">
        <f t="shared" si="42"/>
        <v>0</v>
      </c>
      <c r="AY193" s="160">
        <f t="shared" si="42"/>
        <v>0</v>
      </c>
      <c r="AZ193" s="160">
        <f t="shared" si="42"/>
        <v>0</v>
      </c>
      <c r="BA193" s="161">
        <f t="shared" si="42"/>
        <v>0</v>
      </c>
    </row>
    <row r="194" spans="1:53" x14ac:dyDescent="0.2">
      <c r="A194" s="162">
        <f>'Projects List'!A193</f>
        <v>0</v>
      </c>
      <c r="B194" s="182">
        <f>_xlfn.IFNA(VLOOKUP($A194,'Projects List'!$A193:$J393,9,TRUE),0)</f>
        <v>0</v>
      </c>
      <c r="C194" s="182">
        <f>_xlfn.IFNA(VLOOKUP($A194,'Projects List'!$A193:$J393,10,TRUE),0)</f>
        <v>0</v>
      </c>
      <c r="D194" s="160">
        <f t="shared" si="33"/>
        <v>0</v>
      </c>
      <c r="E194" s="290"/>
      <c r="F194" s="162">
        <f t="shared" si="34"/>
        <v>0</v>
      </c>
      <c r="G194" s="160">
        <f t="shared" si="44"/>
        <v>0</v>
      </c>
      <c r="H194" s="160">
        <f t="shared" si="44"/>
        <v>0</v>
      </c>
      <c r="I194" s="160">
        <f t="shared" si="44"/>
        <v>0</v>
      </c>
      <c r="J194" s="160">
        <f t="shared" si="44"/>
        <v>0</v>
      </c>
      <c r="K194" s="160">
        <f t="shared" si="44"/>
        <v>0</v>
      </c>
      <c r="L194" s="160">
        <f t="shared" si="44"/>
        <v>0</v>
      </c>
      <c r="M194" s="160">
        <f t="shared" si="44"/>
        <v>0</v>
      </c>
      <c r="N194" s="160">
        <f t="shared" si="44"/>
        <v>0</v>
      </c>
      <c r="O194" s="160">
        <f t="shared" si="44"/>
        <v>0</v>
      </c>
      <c r="P194" s="160">
        <f t="shared" si="44"/>
        <v>0</v>
      </c>
      <c r="Q194" s="160">
        <f t="shared" si="44"/>
        <v>0</v>
      </c>
      <c r="R194" s="160">
        <f t="shared" si="44"/>
        <v>0</v>
      </c>
      <c r="S194" s="160">
        <f t="shared" si="44"/>
        <v>0</v>
      </c>
      <c r="T194" s="160">
        <f t="shared" si="44"/>
        <v>0</v>
      </c>
      <c r="U194" s="160">
        <f t="shared" si="44"/>
        <v>0</v>
      </c>
      <c r="V194" s="160">
        <f t="shared" si="44"/>
        <v>0</v>
      </c>
      <c r="W194" s="160">
        <f t="shared" si="44"/>
        <v>0</v>
      </c>
      <c r="X194" s="160">
        <f t="shared" si="45"/>
        <v>0</v>
      </c>
      <c r="Y194" s="160">
        <f t="shared" si="45"/>
        <v>0</v>
      </c>
      <c r="Z194" s="160">
        <f t="shared" si="45"/>
        <v>0</v>
      </c>
      <c r="AA194" s="160">
        <f t="shared" si="45"/>
        <v>0</v>
      </c>
      <c r="AB194" s="160">
        <f t="shared" si="45"/>
        <v>0</v>
      </c>
      <c r="AC194" s="160">
        <f t="shared" si="45"/>
        <v>0</v>
      </c>
      <c r="AD194" s="160">
        <f t="shared" si="45"/>
        <v>0</v>
      </c>
      <c r="AE194" s="160">
        <f t="shared" si="45"/>
        <v>0</v>
      </c>
      <c r="AF194" s="160">
        <f t="shared" si="45"/>
        <v>0</v>
      </c>
      <c r="AG194" s="160">
        <f t="shared" si="45"/>
        <v>0</v>
      </c>
      <c r="AH194" s="160">
        <f t="shared" si="45"/>
        <v>0</v>
      </c>
      <c r="AI194" s="160">
        <f t="shared" si="45"/>
        <v>0</v>
      </c>
      <c r="AJ194" s="160">
        <f t="shared" si="45"/>
        <v>0</v>
      </c>
      <c r="AK194" s="160">
        <f t="shared" si="45"/>
        <v>0</v>
      </c>
      <c r="AL194" s="160">
        <f t="shared" si="45"/>
        <v>0</v>
      </c>
      <c r="AM194" s="160">
        <f t="shared" si="45"/>
        <v>0</v>
      </c>
      <c r="AN194" s="160">
        <f t="shared" si="45"/>
        <v>0</v>
      </c>
      <c r="AO194" s="160">
        <f t="shared" si="45"/>
        <v>0</v>
      </c>
      <c r="AP194" s="160">
        <f t="shared" si="45"/>
        <v>0</v>
      </c>
      <c r="AQ194" s="160">
        <f t="shared" si="45"/>
        <v>0</v>
      </c>
      <c r="AR194" s="160">
        <f t="shared" si="45"/>
        <v>0</v>
      </c>
      <c r="AS194" s="160">
        <f t="shared" si="42"/>
        <v>0</v>
      </c>
      <c r="AT194" s="160">
        <f t="shared" si="42"/>
        <v>0</v>
      </c>
      <c r="AU194" s="160">
        <f t="shared" si="42"/>
        <v>0</v>
      </c>
      <c r="AV194" s="160">
        <f t="shared" si="42"/>
        <v>0</v>
      </c>
      <c r="AW194" s="160">
        <f t="shared" si="42"/>
        <v>0</v>
      </c>
      <c r="AX194" s="160">
        <f t="shared" si="42"/>
        <v>0</v>
      </c>
      <c r="AY194" s="160">
        <f t="shared" si="42"/>
        <v>0</v>
      </c>
      <c r="AZ194" s="160">
        <f t="shared" si="42"/>
        <v>0</v>
      </c>
      <c r="BA194" s="161">
        <f t="shared" si="42"/>
        <v>0</v>
      </c>
    </row>
    <row r="195" spans="1:53" x14ac:dyDescent="0.2">
      <c r="A195" s="162">
        <f>'Projects List'!A194</f>
        <v>0</v>
      </c>
      <c r="B195" s="182">
        <f>_xlfn.IFNA(VLOOKUP($A195,'Projects List'!$A194:$J394,9,TRUE),0)</f>
        <v>0</v>
      </c>
      <c r="C195" s="182">
        <f>_xlfn.IFNA(VLOOKUP($A195,'Projects List'!$A194:$J394,10,TRUE),0)</f>
        <v>0</v>
      </c>
      <c r="D195" s="160">
        <f t="shared" si="33"/>
        <v>0</v>
      </c>
      <c r="E195" s="290"/>
      <c r="F195" s="162">
        <f t="shared" si="34"/>
        <v>0</v>
      </c>
      <c r="G195" s="160">
        <f t="shared" si="44"/>
        <v>0</v>
      </c>
      <c r="H195" s="160">
        <f t="shared" si="44"/>
        <v>0</v>
      </c>
      <c r="I195" s="160">
        <f t="shared" si="44"/>
        <v>0</v>
      </c>
      <c r="J195" s="160">
        <f t="shared" si="44"/>
        <v>0</v>
      </c>
      <c r="K195" s="160">
        <f t="shared" si="44"/>
        <v>0</v>
      </c>
      <c r="L195" s="160">
        <f t="shared" si="44"/>
        <v>0</v>
      </c>
      <c r="M195" s="160">
        <f t="shared" si="44"/>
        <v>0</v>
      </c>
      <c r="N195" s="160">
        <f t="shared" si="44"/>
        <v>0</v>
      </c>
      <c r="O195" s="160">
        <f t="shared" si="44"/>
        <v>0</v>
      </c>
      <c r="P195" s="160">
        <f t="shared" si="44"/>
        <v>0</v>
      </c>
      <c r="Q195" s="160">
        <f t="shared" si="44"/>
        <v>0</v>
      </c>
      <c r="R195" s="160">
        <f t="shared" si="44"/>
        <v>0</v>
      </c>
      <c r="S195" s="160">
        <f t="shared" si="44"/>
        <v>0</v>
      </c>
      <c r="T195" s="160">
        <f t="shared" si="44"/>
        <v>0</v>
      </c>
      <c r="U195" s="160">
        <f t="shared" si="44"/>
        <v>0</v>
      </c>
      <c r="V195" s="160">
        <f t="shared" si="44"/>
        <v>0</v>
      </c>
      <c r="W195" s="160">
        <f t="shared" si="44"/>
        <v>0</v>
      </c>
      <c r="X195" s="160">
        <f t="shared" si="45"/>
        <v>0</v>
      </c>
      <c r="Y195" s="160">
        <f t="shared" si="45"/>
        <v>0</v>
      </c>
      <c r="Z195" s="160">
        <f t="shared" si="45"/>
        <v>0</v>
      </c>
      <c r="AA195" s="160">
        <f t="shared" si="45"/>
        <v>0</v>
      </c>
      <c r="AB195" s="160">
        <f t="shared" si="45"/>
        <v>0</v>
      </c>
      <c r="AC195" s="160">
        <f t="shared" si="45"/>
        <v>0</v>
      </c>
      <c r="AD195" s="160">
        <f t="shared" si="45"/>
        <v>0</v>
      </c>
      <c r="AE195" s="160">
        <f t="shared" si="45"/>
        <v>0</v>
      </c>
      <c r="AF195" s="160">
        <f t="shared" si="45"/>
        <v>0</v>
      </c>
      <c r="AG195" s="160">
        <f t="shared" si="45"/>
        <v>0</v>
      </c>
      <c r="AH195" s="160">
        <f t="shared" si="45"/>
        <v>0</v>
      </c>
      <c r="AI195" s="160">
        <f t="shared" si="45"/>
        <v>0</v>
      </c>
      <c r="AJ195" s="160">
        <f t="shared" si="45"/>
        <v>0</v>
      </c>
      <c r="AK195" s="160">
        <f t="shared" si="45"/>
        <v>0</v>
      </c>
      <c r="AL195" s="160">
        <f t="shared" si="45"/>
        <v>0</v>
      </c>
      <c r="AM195" s="160">
        <f t="shared" si="45"/>
        <v>0</v>
      </c>
      <c r="AN195" s="160">
        <f t="shared" si="45"/>
        <v>0</v>
      </c>
      <c r="AO195" s="160">
        <f t="shared" si="45"/>
        <v>0</v>
      </c>
      <c r="AP195" s="160">
        <f t="shared" si="45"/>
        <v>0</v>
      </c>
      <c r="AQ195" s="160">
        <f t="shared" si="45"/>
        <v>0</v>
      </c>
      <c r="AR195" s="160">
        <f t="shared" si="45"/>
        <v>0</v>
      </c>
      <c r="AS195" s="160">
        <f t="shared" si="42"/>
        <v>0</v>
      </c>
      <c r="AT195" s="160">
        <f t="shared" si="42"/>
        <v>0</v>
      </c>
      <c r="AU195" s="160">
        <f t="shared" si="42"/>
        <v>0</v>
      </c>
      <c r="AV195" s="160">
        <f t="shared" si="42"/>
        <v>0</v>
      </c>
      <c r="AW195" s="160">
        <f t="shared" si="42"/>
        <v>0</v>
      </c>
      <c r="AX195" s="160">
        <f t="shared" si="42"/>
        <v>0</v>
      </c>
      <c r="AY195" s="160">
        <f t="shared" si="42"/>
        <v>0</v>
      </c>
      <c r="AZ195" s="160">
        <f t="shared" si="42"/>
        <v>0</v>
      </c>
      <c r="BA195" s="161">
        <f t="shared" si="42"/>
        <v>0</v>
      </c>
    </row>
    <row r="196" spans="1:53" x14ac:dyDescent="0.2">
      <c r="A196" s="162">
        <f>'Projects List'!A195</f>
        <v>0</v>
      </c>
      <c r="B196" s="182">
        <f>_xlfn.IFNA(VLOOKUP($A196,'Projects List'!$A195:$J395,9,TRUE),0)</f>
        <v>0</v>
      </c>
      <c r="C196" s="182">
        <f>_xlfn.IFNA(VLOOKUP($A196,'Projects List'!$A195:$J395,10,TRUE),0)</f>
        <v>0</v>
      </c>
      <c r="D196" s="160">
        <f t="shared" si="33"/>
        <v>0</v>
      </c>
      <c r="E196" s="290"/>
      <c r="F196" s="162">
        <f t="shared" si="34"/>
        <v>0</v>
      </c>
      <c r="G196" s="160">
        <f t="shared" si="44"/>
        <v>0</v>
      </c>
      <c r="H196" s="160">
        <f t="shared" si="44"/>
        <v>0</v>
      </c>
      <c r="I196" s="160">
        <f t="shared" si="44"/>
        <v>0</v>
      </c>
      <c r="J196" s="160">
        <f t="shared" si="44"/>
        <v>0</v>
      </c>
      <c r="K196" s="160">
        <f t="shared" si="44"/>
        <v>0</v>
      </c>
      <c r="L196" s="160">
        <f t="shared" si="44"/>
        <v>0</v>
      </c>
      <c r="M196" s="160">
        <f t="shared" si="44"/>
        <v>0</v>
      </c>
      <c r="N196" s="160">
        <f t="shared" si="44"/>
        <v>0</v>
      </c>
      <c r="O196" s="160">
        <f t="shared" si="44"/>
        <v>0</v>
      </c>
      <c r="P196" s="160">
        <f t="shared" si="44"/>
        <v>0</v>
      </c>
      <c r="Q196" s="160">
        <f t="shared" si="44"/>
        <v>0</v>
      </c>
      <c r="R196" s="160">
        <f t="shared" si="44"/>
        <v>0</v>
      </c>
      <c r="S196" s="160">
        <f t="shared" si="44"/>
        <v>0</v>
      </c>
      <c r="T196" s="160">
        <f t="shared" si="44"/>
        <v>0</v>
      </c>
      <c r="U196" s="160">
        <f t="shared" si="44"/>
        <v>0</v>
      </c>
      <c r="V196" s="160">
        <f t="shared" si="44"/>
        <v>0</v>
      </c>
      <c r="W196" s="160">
        <f t="shared" si="44"/>
        <v>0</v>
      </c>
      <c r="X196" s="160">
        <f t="shared" si="45"/>
        <v>0</v>
      </c>
      <c r="Y196" s="160">
        <f t="shared" si="45"/>
        <v>0</v>
      </c>
      <c r="Z196" s="160">
        <f t="shared" si="45"/>
        <v>0</v>
      </c>
      <c r="AA196" s="160">
        <f t="shared" si="45"/>
        <v>0</v>
      </c>
      <c r="AB196" s="160">
        <f t="shared" si="45"/>
        <v>0</v>
      </c>
      <c r="AC196" s="160">
        <f t="shared" si="45"/>
        <v>0</v>
      </c>
      <c r="AD196" s="160">
        <f t="shared" si="45"/>
        <v>0</v>
      </c>
      <c r="AE196" s="160">
        <f t="shared" si="45"/>
        <v>0</v>
      </c>
      <c r="AF196" s="160">
        <f t="shared" si="45"/>
        <v>0</v>
      </c>
      <c r="AG196" s="160">
        <f t="shared" si="45"/>
        <v>0</v>
      </c>
      <c r="AH196" s="160">
        <f t="shared" si="45"/>
        <v>0</v>
      </c>
      <c r="AI196" s="160">
        <f t="shared" si="45"/>
        <v>0</v>
      </c>
      <c r="AJ196" s="160">
        <f t="shared" si="45"/>
        <v>0</v>
      </c>
      <c r="AK196" s="160">
        <f t="shared" si="45"/>
        <v>0</v>
      </c>
      <c r="AL196" s="160">
        <f t="shared" si="45"/>
        <v>0</v>
      </c>
      <c r="AM196" s="160">
        <f t="shared" si="45"/>
        <v>0</v>
      </c>
      <c r="AN196" s="160">
        <f t="shared" si="45"/>
        <v>0</v>
      </c>
      <c r="AO196" s="160">
        <f t="shared" si="45"/>
        <v>0</v>
      </c>
      <c r="AP196" s="160">
        <f t="shared" si="45"/>
        <v>0</v>
      </c>
      <c r="AQ196" s="160">
        <f t="shared" si="45"/>
        <v>0</v>
      </c>
      <c r="AR196" s="160">
        <f t="shared" si="45"/>
        <v>0</v>
      </c>
      <c r="AS196" s="160">
        <f t="shared" si="42"/>
        <v>0</v>
      </c>
      <c r="AT196" s="160">
        <f t="shared" si="42"/>
        <v>0</v>
      </c>
      <c r="AU196" s="160">
        <f t="shared" si="42"/>
        <v>0</v>
      </c>
      <c r="AV196" s="160">
        <f t="shared" si="42"/>
        <v>0</v>
      </c>
      <c r="AW196" s="160">
        <f t="shared" si="42"/>
        <v>0</v>
      </c>
      <c r="AX196" s="160">
        <f t="shared" si="42"/>
        <v>0</v>
      </c>
      <c r="AY196" s="160">
        <f t="shared" si="42"/>
        <v>0</v>
      </c>
      <c r="AZ196" s="160">
        <f t="shared" si="42"/>
        <v>0</v>
      </c>
      <c r="BA196" s="161">
        <f t="shared" si="42"/>
        <v>0</v>
      </c>
    </row>
    <row r="197" spans="1:53" x14ac:dyDescent="0.2">
      <c r="A197" s="162">
        <f>'Projects List'!A196</f>
        <v>0</v>
      </c>
      <c r="B197" s="182">
        <f>_xlfn.IFNA(VLOOKUP($A197,'Projects List'!$A196:$J396,9,TRUE),0)</f>
        <v>0</v>
      </c>
      <c r="C197" s="182">
        <f>_xlfn.IFNA(VLOOKUP($A197,'Projects List'!$A196:$J396,10,TRUE),0)</f>
        <v>0</v>
      </c>
      <c r="D197" s="160">
        <f t="shared" si="33"/>
        <v>0</v>
      </c>
      <c r="E197" s="290"/>
      <c r="F197" s="162">
        <f t="shared" si="34"/>
        <v>0</v>
      </c>
      <c r="G197" s="160">
        <f t="shared" si="44"/>
        <v>0</v>
      </c>
      <c r="H197" s="160">
        <f t="shared" si="44"/>
        <v>0</v>
      </c>
      <c r="I197" s="160">
        <f t="shared" si="44"/>
        <v>0</v>
      </c>
      <c r="J197" s="160">
        <f t="shared" si="44"/>
        <v>0</v>
      </c>
      <c r="K197" s="160">
        <f t="shared" si="44"/>
        <v>0</v>
      </c>
      <c r="L197" s="160">
        <f t="shared" si="44"/>
        <v>0</v>
      </c>
      <c r="M197" s="160">
        <f t="shared" si="44"/>
        <v>0</v>
      </c>
      <c r="N197" s="160">
        <f t="shared" si="44"/>
        <v>0</v>
      </c>
      <c r="O197" s="160">
        <f t="shared" si="44"/>
        <v>0</v>
      </c>
      <c r="P197" s="160">
        <f t="shared" si="44"/>
        <v>0</v>
      </c>
      <c r="Q197" s="160">
        <f t="shared" si="44"/>
        <v>0</v>
      </c>
      <c r="R197" s="160">
        <f t="shared" si="44"/>
        <v>0</v>
      </c>
      <c r="S197" s="160">
        <f t="shared" si="44"/>
        <v>0</v>
      </c>
      <c r="T197" s="160">
        <f t="shared" si="44"/>
        <v>0</v>
      </c>
      <c r="U197" s="160">
        <f t="shared" si="44"/>
        <v>0</v>
      </c>
      <c r="V197" s="160">
        <f t="shared" si="44"/>
        <v>0</v>
      </c>
      <c r="W197" s="160">
        <f t="shared" si="44"/>
        <v>0</v>
      </c>
      <c r="X197" s="160">
        <f t="shared" si="45"/>
        <v>0</v>
      </c>
      <c r="Y197" s="160">
        <f t="shared" si="45"/>
        <v>0</v>
      </c>
      <c r="Z197" s="160">
        <f t="shared" si="45"/>
        <v>0</v>
      </c>
      <c r="AA197" s="160">
        <f t="shared" si="45"/>
        <v>0</v>
      </c>
      <c r="AB197" s="160">
        <f t="shared" si="45"/>
        <v>0</v>
      </c>
      <c r="AC197" s="160">
        <f t="shared" si="45"/>
        <v>0</v>
      </c>
      <c r="AD197" s="160">
        <f t="shared" si="45"/>
        <v>0</v>
      </c>
      <c r="AE197" s="160">
        <f t="shared" si="45"/>
        <v>0</v>
      </c>
      <c r="AF197" s="160">
        <f t="shared" si="45"/>
        <v>0</v>
      </c>
      <c r="AG197" s="160">
        <f t="shared" si="45"/>
        <v>0</v>
      </c>
      <c r="AH197" s="160">
        <f t="shared" si="45"/>
        <v>0</v>
      </c>
      <c r="AI197" s="160">
        <f t="shared" si="45"/>
        <v>0</v>
      </c>
      <c r="AJ197" s="160">
        <f t="shared" si="45"/>
        <v>0</v>
      </c>
      <c r="AK197" s="160">
        <f t="shared" si="45"/>
        <v>0</v>
      </c>
      <c r="AL197" s="160">
        <f t="shared" si="45"/>
        <v>0</v>
      </c>
      <c r="AM197" s="160">
        <f t="shared" si="45"/>
        <v>0</v>
      </c>
      <c r="AN197" s="160">
        <f t="shared" si="45"/>
        <v>0</v>
      </c>
      <c r="AO197" s="160">
        <f t="shared" si="45"/>
        <v>0</v>
      </c>
      <c r="AP197" s="160">
        <f t="shared" si="45"/>
        <v>0</v>
      </c>
      <c r="AQ197" s="160">
        <f t="shared" si="45"/>
        <v>0</v>
      </c>
      <c r="AR197" s="160">
        <f t="shared" si="45"/>
        <v>0</v>
      </c>
      <c r="AS197" s="160">
        <f t="shared" si="42"/>
        <v>0</v>
      </c>
      <c r="AT197" s="160">
        <f t="shared" si="42"/>
        <v>0</v>
      </c>
      <c r="AU197" s="160">
        <f t="shared" si="42"/>
        <v>0</v>
      </c>
      <c r="AV197" s="160">
        <f t="shared" si="42"/>
        <v>0</v>
      </c>
      <c r="AW197" s="160">
        <f t="shared" si="42"/>
        <v>0</v>
      </c>
      <c r="AX197" s="160">
        <f t="shared" si="42"/>
        <v>0</v>
      </c>
      <c r="AY197" s="160">
        <f t="shared" si="42"/>
        <v>0</v>
      </c>
      <c r="AZ197" s="160">
        <f t="shared" si="42"/>
        <v>0</v>
      </c>
      <c r="BA197" s="161">
        <f t="shared" si="42"/>
        <v>0</v>
      </c>
    </row>
    <row r="198" spans="1:53" x14ac:dyDescent="0.2">
      <c r="A198" s="162">
        <f>'Projects List'!A197</f>
        <v>0</v>
      </c>
      <c r="B198" s="182">
        <f>_xlfn.IFNA(VLOOKUP($A198,'Projects List'!$A197:$J397,9,TRUE),0)</f>
        <v>0</v>
      </c>
      <c r="C198" s="182">
        <f>_xlfn.IFNA(VLOOKUP($A198,'Projects List'!$A197:$J397,10,TRUE),0)</f>
        <v>0</v>
      </c>
      <c r="D198" s="160">
        <f t="shared" si="33"/>
        <v>0</v>
      </c>
      <c r="E198" s="290"/>
      <c r="F198" s="162">
        <f t="shared" si="34"/>
        <v>0</v>
      </c>
      <c r="G198" s="160">
        <f t="shared" si="44"/>
        <v>0</v>
      </c>
      <c r="H198" s="160">
        <f t="shared" si="44"/>
        <v>0</v>
      </c>
      <c r="I198" s="160">
        <f t="shared" si="44"/>
        <v>0</v>
      </c>
      <c r="J198" s="160">
        <f t="shared" si="44"/>
        <v>0</v>
      </c>
      <c r="K198" s="160">
        <f t="shared" si="44"/>
        <v>0</v>
      </c>
      <c r="L198" s="160">
        <f t="shared" si="44"/>
        <v>0</v>
      </c>
      <c r="M198" s="160">
        <f t="shared" si="44"/>
        <v>0</v>
      </c>
      <c r="N198" s="160">
        <f t="shared" si="44"/>
        <v>0</v>
      </c>
      <c r="O198" s="160">
        <f t="shared" si="44"/>
        <v>0</v>
      </c>
      <c r="P198" s="160">
        <f t="shared" si="44"/>
        <v>0</v>
      </c>
      <c r="Q198" s="160">
        <f t="shared" si="44"/>
        <v>0</v>
      </c>
      <c r="R198" s="160">
        <f t="shared" si="44"/>
        <v>0</v>
      </c>
      <c r="S198" s="160">
        <f t="shared" si="44"/>
        <v>0</v>
      </c>
      <c r="T198" s="160">
        <f t="shared" si="44"/>
        <v>0</v>
      </c>
      <c r="U198" s="160">
        <f t="shared" si="44"/>
        <v>0</v>
      </c>
      <c r="V198" s="160">
        <f t="shared" si="44"/>
        <v>0</v>
      </c>
      <c r="W198" s="160">
        <f t="shared" si="44"/>
        <v>0</v>
      </c>
      <c r="X198" s="160">
        <f t="shared" si="45"/>
        <v>0</v>
      </c>
      <c r="Y198" s="160">
        <f t="shared" si="45"/>
        <v>0</v>
      </c>
      <c r="Z198" s="160">
        <f t="shared" si="45"/>
        <v>0</v>
      </c>
      <c r="AA198" s="160">
        <f t="shared" si="45"/>
        <v>0</v>
      </c>
      <c r="AB198" s="160">
        <f t="shared" si="45"/>
        <v>0</v>
      </c>
      <c r="AC198" s="160">
        <f t="shared" si="45"/>
        <v>0</v>
      </c>
      <c r="AD198" s="160">
        <f t="shared" si="45"/>
        <v>0</v>
      </c>
      <c r="AE198" s="160">
        <f t="shared" si="45"/>
        <v>0</v>
      </c>
      <c r="AF198" s="160">
        <f t="shared" si="45"/>
        <v>0</v>
      </c>
      <c r="AG198" s="160">
        <f t="shared" si="45"/>
        <v>0</v>
      </c>
      <c r="AH198" s="160">
        <f t="shared" si="45"/>
        <v>0</v>
      </c>
      <c r="AI198" s="160">
        <f t="shared" si="45"/>
        <v>0</v>
      </c>
      <c r="AJ198" s="160">
        <f t="shared" si="45"/>
        <v>0</v>
      </c>
      <c r="AK198" s="160">
        <f t="shared" si="45"/>
        <v>0</v>
      </c>
      <c r="AL198" s="160">
        <f t="shared" si="45"/>
        <v>0</v>
      </c>
      <c r="AM198" s="160">
        <f t="shared" si="45"/>
        <v>0</v>
      </c>
      <c r="AN198" s="160">
        <f t="shared" si="45"/>
        <v>0</v>
      </c>
      <c r="AO198" s="160">
        <f t="shared" si="45"/>
        <v>0</v>
      </c>
      <c r="AP198" s="160">
        <f t="shared" si="45"/>
        <v>0</v>
      </c>
      <c r="AQ198" s="160">
        <f t="shared" si="45"/>
        <v>0</v>
      </c>
      <c r="AR198" s="160">
        <f t="shared" si="45"/>
        <v>0</v>
      </c>
      <c r="AS198" s="160">
        <f t="shared" si="42"/>
        <v>0</v>
      </c>
      <c r="AT198" s="160">
        <f t="shared" si="42"/>
        <v>0</v>
      </c>
      <c r="AU198" s="160">
        <f t="shared" si="42"/>
        <v>0</v>
      </c>
      <c r="AV198" s="160">
        <f t="shared" si="42"/>
        <v>0</v>
      </c>
      <c r="AW198" s="160">
        <f t="shared" si="42"/>
        <v>0</v>
      </c>
      <c r="AX198" s="160">
        <f t="shared" si="42"/>
        <v>0</v>
      </c>
      <c r="AY198" s="160">
        <f t="shared" si="42"/>
        <v>0</v>
      </c>
      <c r="AZ198" s="160">
        <f t="shared" si="42"/>
        <v>0</v>
      </c>
      <c r="BA198" s="161">
        <f t="shared" si="42"/>
        <v>0</v>
      </c>
    </row>
    <row r="199" spans="1:53" x14ac:dyDescent="0.2">
      <c r="A199" s="162">
        <f>'Projects List'!A198</f>
        <v>0</v>
      </c>
      <c r="B199" s="182">
        <f>_xlfn.IFNA(VLOOKUP($A199,'Projects List'!$A198:$J398,9,TRUE),0)</f>
        <v>0</v>
      </c>
      <c r="C199" s="182">
        <f>_xlfn.IFNA(VLOOKUP($A199,'Projects List'!$A198:$J398,10,TRUE),0)</f>
        <v>0</v>
      </c>
      <c r="D199" s="160">
        <f t="shared" ref="D199:D206" si="46">ROUND((C199-B199)/30,0)</f>
        <v>0</v>
      </c>
      <c r="E199" s="290"/>
      <c r="F199" s="162">
        <f t="shared" ref="F199:U206" si="47">IF(OR($B199=0,$C199=0),0,IF(AND(DATE(YEAR($B199),MONTH($B199),1)&lt;=DATE(YEAR(F$1),MONTH(F$1),1),DATE(YEAR(EDATE($C199,1)),MONTH(EDATE($C199,1)),1)-1&gt;=DATE(YEAR(EDATE(F$1,1)),MONTH(EDATE(F$1,1)),1)-1),1,0))</f>
        <v>0</v>
      </c>
      <c r="G199" s="160">
        <f t="shared" si="47"/>
        <v>0</v>
      </c>
      <c r="H199" s="160">
        <f t="shared" si="47"/>
        <v>0</v>
      </c>
      <c r="I199" s="160">
        <f t="shared" si="47"/>
        <v>0</v>
      </c>
      <c r="J199" s="160">
        <f t="shared" si="47"/>
        <v>0</v>
      </c>
      <c r="K199" s="160">
        <f t="shared" si="47"/>
        <v>0</v>
      </c>
      <c r="L199" s="160">
        <f t="shared" si="47"/>
        <v>0</v>
      </c>
      <c r="M199" s="160">
        <f t="shared" si="47"/>
        <v>0</v>
      </c>
      <c r="N199" s="160">
        <f t="shared" si="47"/>
        <v>0</v>
      </c>
      <c r="O199" s="160">
        <f t="shared" si="47"/>
        <v>0</v>
      </c>
      <c r="P199" s="160">
        <f t="shared" si="47"/>
        <v>0</v>
      </c>
      <c r="Q199" s="160">
        <f t="shared" si="47"/>
        <v>0</v>
      </c>
      <c r="R199" s="160">
        <f t="shared" si="47"/>
        <v>0</v>
      </c>
      <c r="S199" s="160">
        <f t="shared" si="47"/>
        <v>0</v>
      </c>
      <c r="T199" s="160">
        <f t="shared" si="47"/>
        <v>0</v>
      </c>
      <c r="U199" s="160">
        <f t="shared" si="47"/>
        <v>0</v>
      </c>
      <c r="V199" s="160">
        <f t="shared" si="44"/>
        <v>0</v>
      </c>
      <c r="W199" s="160">
        <f t="shared" si="44"/>
        <v>0</v>
      </c>
      <c r="X199" s="160">
        <f t="shared" si="45"/>
        <v>0</v>
      </c>
      <c r="Y199" s="160">
        <f t="shared" si="45"/>
        <v>0</v>
      </c>
      <c r="Z199" s="160">
        <f t="shared" si="45"/>
        <v>0</v>
      </c>
      <c r="AA199" s="160">
        <f t="shared" si="45"/>
        <v>0</v>
      </c>
      <c r="AB199" s="160">
        <f t="shared" si="45"/>
        <v>0</v>
      </c>
      <c r="AC199" s="160">
        <f t="shared" si="45"/>
        <v>0</v>
      </c>
      <c r="AD199" s="160">
        <f t="shared" si="45"/>
        <v>0</v>
      </c>
      <c r="AE199" s="160">
        <f t="shared" si="45"/>
        <v>0</v>
      </c>
      <c r="AF199" s="160">
        <f t="shared" si="45"/>
        <v>0</v>
      </c>
      <c r="AG199" s="160">
        <f t="shared" si="45"/>
        <v>0</v>
      </c>
      <c r="AH199" s="160">
        <f t="shared" si="45"/>
        <v>0</v>
      </c>
      <c r="AI199" s="160">
        <f t="shared" si="45"/>
        <v>0</v>
      </c>
      <c r="AJ199" s="160">
        <f t="shared" si="45"/>
        <v>0</v>
      </c>
      <c r="AK199" s="160">
        <f t="shared" si="45"/>
        <v>0</v>
      </c>
      <c r="AL199" s="160">
        <f t="shared" si="45"/>
        <v>0</v>
      </c>
      <c r="AM199" s="160">
        <f t="shared" si="45"/>
        <v>0</v>
      </c>
      <c r="AN199" s="160">
        <f t="shared" si="45"/>
        <v>0</v>
      </c>
      <c r="AO199" s="160">
        <f t="shared" si="45"/>
        <v>0</v>
      </c>
      <c r="AP199" s="160">
        <f t="shared" si="45"/>
        <v>0</v>
      </c>
      <c r="AQ199" s="160">
        <f t="shared" si="45"/>
        <v>0</v>
      </c>
      <c r="AR199" s="160">
        <f t="shared" si="45"/>
        <v>0</v>
      </c>
      <c r="AS199" s="160">
        <f t="shared" si="42"/>
        <v>0</v>
      </c>
      <c r="AT199" s="160">
        <f t="shared" si="42"/>
        <v>0</v>
      </c>
      <c r="AU199" s="160">
        <f t="shared" si="42"/>
        <v>0</v>
      </c>
      <c r="AV199" s="160">
        <f t="shared" si="42"/>
        <v>0</v>
      </c>
      <c r="AW199" s="160">
        <f t="shared" si="42"/>
        <v>0</v>
      </c>
      <c r="AX199" s="160">
        <f t="shared" si="42"/>
        <v>0</v>
      </c>
      <c r="AY199" s="160">
        <f t="shared" si="42"/>
        <v>0</v>
      </c>
      <c r="AZ199" s="160">
        <f t="shared" si="42"/>
        <v>0</v>
      </c>
      <c r="BA199" s="161">
        <f t="shared" si="42"/>
        <v>0</v>
      </c>
    </row>
    <row r="200" spans="1:53" x14ac:dyDescent="0.2">
      <c r="A200" s="162">
        <f>'Projects List'!A199</f>
        <v>0</v>
      </c>
      <c r="B200" s="182">
        <f>_xlfn.IFNA(VLOOKUP($A200,'Projects List'!$A199:$J399,9,TRUE),0)</f>
        <v>0</v>
      </c>
      <c r="C200" s="182">
        <f>_xlfn.IFNA(VLOOKUP($A200,'Projects List'!$A199:$J399,10,TRUE),0)</f>
        <v>0</v>
      </c>
      <c r="D200" s="160">
        <f t="shared" si="46"/>
        <v>0</v>
      </c>
      <c r="E200" s="290"/>
      <c r="F200" s="162">
        <f t="shared" si="47"/>
        <v>0</v>
      </c>
      <c r="G200" s="160">
        <f t="shared" si="44"/>
        <v>0</v>
      </c>
      <c r="H200" s="160">
        <f t="shared" si="44"/>
        <v>0</v>
      </c>
      <c r="I200" s="160">
        <f t="shared" si="44"/>
        <v>0</v>
      </c>
      <c r="J200" s="160">
        <f t="shared" si="44"/>
        <v>0</v>
      </c>
      <c r="K200" s="160">
        <f t="shared" si="44"/>
        <v>0</v>
      </c>
      <c r="L200" s="160">
        <f t="shared" si="44"/>
        <v>0</v>
      </c>
      <c r="M200" s="160">
        <f t="shared" si="44"/>
        <v>0</v>
      </c>
      <c r="N200" s="160">
        <f t="shared" si="44"/>
        <v>0</v>
      </c>
      <c r="O200" s="160">
        <f t="shared" si="44"/>
        <v>0</v>
      </c>
      <c r="P200" s="160">
        <f t="shared" si="44"/>
        <v>0</v>
      </c>
      <c r="Q200" s="160">
        <f t="shared" si="44"/>
        <v>0</v>
      </c>
      <c r="R200" s="160">
        <f t="shared" si="44"/>
        <v>0</v>
      </c>
      <c r="S200" s="160">
        <f t="shared" si="44"/>
        <v>0</v>
      </c>
      <c r="T200" s="160">
        <f t="shared" si="44"/>
        <v>0</v>
      </c>
      <c r="U200" s="160">
        <f t="shared" si="44"/>
        <v>0</v>
      </c>
      <c r="V200" s="160">
        <f t="shared" si="44"/>
        <v>0</v>
      </c>
      <c r="W200" s="160">
        <f t="shared" si="44"/>
        <v>0</v>
      </c>
      <c r="X200" s="160">
        <f t="shared" si="45"/>
        <v>0</v>
      </c>
      <c r="Y200" s="160">
        <f t="shared" si="45"/>
        <v>0</v>
      </c>
      <c r="Z200" s="160">
        <f t="shared" si="45"/>
        <v>0</v>
      </c>
      <c r="AA200" s="160">
        <f t="shared" si="45"/>
        <v>0</v>
      </c>
      <c r="AB200" s="160">
        <f t="shared" si="45"/>
        <v>0</v>
      </c>
      <c r="AC200" s="160">
        <f t="shared" si="45"/>
        <v>0</v>
      </c>
      <c r="AD200" s="160">
        <f t="shared" ref="X200:AR206" si="48">IF(OR($B200=0,$C200=0),0,IF(AND(DATE(YEAR($B200),MONTH($B200),1)&lt;=DATE(YEAR(AD$1),MONTH(AD$1),1),DATE(YEAR(EDATE($C200,1)),MONTH(EDATE($C200,1)),1)-1&gt;=DATE(YEAR(EDATE(AD$1,1)),MONTH(EDATE(AD$1,1)),1)-1),1,0))</f>
        <v>0</v>
      </c>
      <c r="AE200" s="160">
        <f t="shared" si="48"/>
        <v>0</v>
      </c>
      <c r="AF200" s="160">
        <f t="shared" si="48"/>
        <v>0</v>
      </c>
      <c r="AG200" s="160">
        <f t="shared" si="48"/>
        <v>0</v>
      </c>
      <c r="AH200" s="160">
        <f t="shared" si="48"/>
        <v>0</v>
      </c>
      <c r="AI200" s="160">
        <f t="shared" si="48"/>
        <v>0</v>
      </c>
      <c r="AJ200" s="160">
        <f t="shared" si="48"/>
        <v>0</v>
      </c>
      <c r="AK200" s="160">
        <f t="shared" si="48"/>
        <v>0</v>
      </c>
      <c r="AL200" s="160">
        <f t="shared" si="48"/>
        <v>0</v>
      </c>
      <c r="AM200" s="160">
        <f t="shared" si="48"/>
        <v>0</v>
      </c>
      <c r="AN200" s="160">
        <f t="shared" si="48"/>
        <v>0</v>
      </c>
      <c r="AO200" s="160">
        <f t="shared" si="48"/>
        <v>0</v>
      </c>
      <c r="AP200" s="160">
        <f t="shared" si="48"/>
        <v>0</v>
      </c>
      <c r="AQ200" s="160">
        <f t="shared" si="48"/>
        <v>0</v>
      </c>
      <c r="AR200" s="160">
        <f t="shared" si="48"/>
        <v>0</v>
      </c>
      <c r="AS200" s="160">
        <f t="shared" si="42"/>
        <v>0</v>
      </c>
      <c r="AT200" s="160">
        <f t="shared" si="42"/>
        <v>0</v>
      </c>
      <c r="AU200" s="160">
        <f t="shared" si="42"/>
        <v>0</v>
      </c>
      <c r="AV200" s="160">
        <f t="shared" si="42"/>
        <v>0</v>
      </c>
      <c r="AW200" s="160">
        <f t="shared" si="42"/>
        <v>0</v>
      </c>
      <c r="AX200" s="160">
        <f t="shared" si="42"/>
        <v>0</v>
      </c>
      <c r="AY200" s="160">
        <f t="shared" si="42"/>
        <v>0</v>
      </c>
      <c r="AZ200" s="160">
        <f t="shared" si="42"/>
        <v>0</v>
      </c>
      <c r="BA200" s="161">
        <f t="shared" si="42"/>
        <v>0</v>
      </c>
    </row>
    <row r="201" spans="1:53" x14ac:dyDescent="0.2">
      <c r="A201" s="162">
        <f>'Projects List'!A200</f>
        <v>0</v>
      </c>
      <c r="B201" s="182">
        <f>_xlfn.IFNA(VLOOKUP($A201,'Projects List'!$A200:$J400,9,TRUE),0)</f>
        <v>0</v>
      </c>
      <c r="C201" s="182">
        <f>_xlfn.IFNA(VLOOKUP($A201,'Projects List'!$A200:$J400,10,TRUE),0)</f>
        <v>0</v>
      </c>
      <c r="D201" s="160">
        <f t="shared" si="46"/>
        <v>0</v>
      </c>
      <c r="E201" s="290"/>
      <c r="F201" s="162">
        <f t="shared" si="47"/>
        <v>0</v>
      </c>
      <c r="G201" s="160">
        <f t="shared" si="44"/>
        <v>0</v>
      </c>
      <c r="H201" s="160">
        <f t="shared" si="44"/>
        <v>0</v>
      </c>
      <c r="I201" s="160">
        <f t="shared" si="44"/>
        <v>0</v>
      </c>
      <c r="J201" s="160">
        <f t="shared" si="44"/>
        <v>0</v>
      </c>
      <c r="K201" s="160">
        <f t="shared" si="44"/>
        <v>0</v>
      </c>
      <c r="L201" s="160">
        <f t="shared" si="44"/>
        <v>0</v>
      </c>
      <c r="M201" s="160">
        <f t="shared" si="44"/>
        <v>0</v>
      </c>
      <c r="N201" s="160">
        <f t="shared" si="44"/>
        <v>0</v>
      </c>
      <c r="O201" s="160">
        <f t="shared" si="44"/>
        <v>0</v>
      </c>
      <c r="P201" s="160">
        <f t="shared" si="44"/>
        <v>0</v>
      </c>
      <c r="Q201" s="160">
        <f t="shared" si="44"/>
        <v>0</v>
      </c>
      <c r="R201" s="160">
        <f t="shared" si="44"/>
        <v>0</v>
      </c>
      <c r="S201" s="160">
        <f t="shared" si="44"/>
        <v>0</v>
      </c>
      <c r="T201" s="160">
        <f t="shared" si="44"/>
        <v>0</v>
      </c>
      <c r="U201" s="160">
        <f t="shared" si="44"/>
        <v>0</v>
      </c>
      <c r="V201" s="160">
        <f t="shared" si="44"/>
        <v>0</v>
      </c>
      <c r="W201" s="160">
        <f t="shared" si="44"/>
        <v>0</v>
      </c>
      <c r="X201" s="160">
        <f t="shared" si="48"/>
        <v>0</v>
      </c>
      <c r="Y201" s="160">
        <f t="shared" si="48"/>
        <v>0</v>
      </c>
      <c r="Z201" s="160">
        <f t="shared" si="48"/>
        <v>0</v>
      </c>
      <c r="AA201" s="160">
        <f t="shared" si="48"/>
        <v>0</v>
      </c>
      <c r="AB201" s="160">
        <f t="shared" si="48"/>
        <v>0</v>
      </c>
      <c r="AC201" s="160">
        <f t="shared" si="48"/>
        <v>0</v>
      </c>
      <c r="AD201" s="160">
        <f t="shared" si="48"/>
        <v>0</v>
      </c>
      <c r="AE201" s="160">
        <f t="shared" si="48"/>
        <v>0</v>
      </c>
      <c r="AF201" s="160">
        <f t="shared" si="48"/>
        <v>0</v>
      </c>
      <c r="AG201" s="160">
        <f t="shared" si="48"/>
        <v>0</v>
      </c>
      <c r="AH201" s="160">
        <f t="shared" si="48"/>
        <v>0</v>
      </c>
      <c r="AI201" s="160">
        <f t="shared" si="48"/>
        <v>0</v>
      </c>
      <c r="AJ201" s="160">
        <f t="shared" si="48"/>
        <v>0</v>
      </c>
      <c r="AK201" s="160">
        <f t="shared" si="48"/>
        <v>0</v>
      </c>
      <c r="AL201" s="160">
        <f t="shared" si="48"/>
        <v>0</v>
      </c>
      <c r="AM201" s="160">
        <f t="shared" si="48"/>
        <v>0</v>
      </c>
      <c r="AN201" s="160">
        <f t="shared" si="48"/>
        <v>0</v>
      </c>
      <c r="AO201" s="160">
        <f t="shared" si="48"/>
        <v>0</v>
      </c>
      <c r="AP201" s="160">
        <f t="shared" si="48"/>
        <v>0</v>
      </c>
      <c r="AQ201" s="160">
        <f t="shared" si="48"/>
        <v>0</v>
      </c>
      <c r="AR201" s="160">
        <f t="shared" si="48"/>
        <v>0</v>
      </c>
      <c r="AS201" s="160">
        <f t="shared" si="42"/>
        <v>0</v>
      </c>
      <c r="AT201" s="160">
        <f t="shared" si="42"/>
        <v>0</v>
      </c>
      <c r="AU201" s="160">
        <f t="shared" si="42"/>
        <v>0</v>
      </c>
      <c r="AV201" s="160">
        <f t="shared" ref="AT201:BA206" si="49">IF(OR($B201=0,$C201=0),0,IF(AND(DATE(YEAR($B201),MONTH($B201),1)&lt;=DATE(YEAR(AV$1),MONTH(AV$1),1),DATE(YEAR(EDATE($C201,1)),MONTH(EDATE($C201,1)),1)-1&gt;=DATE(YEAR(EDATE(AV$1,1)),MONTH(EDATE(AV$1,1)),1)-1),1,0))</f>
        <v>0</v>
      </c>
      <c r="AW201" s="160">
        <f t="shared" si="49"/>
        <v>0</v>
      </c>
      <c r="AX201" s="160">
        <f t="shared" si="49"/>
        <v>0</v>
      </c>
      <c r="AY201" s="160">
        <f t="shared" si="49"/>
        <v>0</v>
      </c>
      <c r="AZ201" s="160">
        <f t="shared" si="49"/>
        <v>0</v>
      </c>
      <c r="BA201" s="161">
        <f t="shared" si="49"/>
        <v>0</v>
      </c>
    </row>
    <row r="202" spans="1:53" x14ac:dyDescent="0.2">
      <c r="A202" s="162">
        <f>'Projects List'!A201</f>
        <v>0</v>
      </c>
      <c r="B202" s="182">
        <f>_xlfn.IFNA(VLOOKUP($A202,'Projects List'!$A201:$J401,9,TRUE),0)</f>
        <v>0</v>
      </c>
      <c r="C202" s="182">
        <f>_xlfn.IFNA(VLOOKUP($A202,'Projects List'!$A201:$J401,10,TRUE),0)</f>
        <v>0</v>
      </c>
      <c r="D202" s="160">
        <f t="shared" si="46"/>
        <v>0</v>
      </c>
      <c r="E202" s="290"/>
      <c r="F202" s="162">
        <f t="shared" si="47"/>
        <v>0</v>
      </c>
      <c r="G202" s="160">
        <f t="shared" si="44"/>
        <v>0</v>
      </c>
      <c r="H202" s="160">
        <f t="shared" si="44"/>
        <v>0</v>
      </c>
      <c r="I202" s="160">
        <f t="shared" si="44"/>
        <v>0</v>
      </c>
      <c r="J202" s="160">
        <f t="shared" si="44"/>
        <v>0</v>
      </c>
      <c r="K202" s="160">
        <f t="shared" si="44"/>
        <v>0</v>
      </c>
      <c r="L202" s="160">
        <f t="shared" si="44"/>
        <v>0</v>
      </c>
      <c r="M202" s="160">
        <f t="shared" si="44"/>
        <v>0</v>
      </c>
      <c r="N202" s="160">
        <f t="shared" si="44"/>
        <v>0</v>
      </c>
      <c r="O202" s="160">
        <f t="shared" si="44"/>
        <v>0</v>
      </c>
      <c r="P202" s="160">
        <f t="shared" si="44"/>
        <v>0</v>
      </c>
      <c r="Q202" s="160">
        <f t="shared" si="44"/>
        <v>0</v>
      </c>
      <c r="R202" s="160">
        <f t="shared" si="44"/>
        <v>0</v>
      </c>
      <c r="S202" s="160">
        <f t="shared" si="44"/>
        <v>0</v>
      </c>
      <c r="T202" s="160">
        <f t="shared" si="44"/>
        <v>0</v>
      </c>
      <c r="U202" s="160">
        <f t="shared" si="44"/>
        <v>0</v>
      </c>
      <c r="V202" s="160">
        <f t="shared" si="44"/>
        <v>0</v>
      </c>
      <c r="W202" s="160">
        <f t="shared" si="44"/>
        <v>0</v>
      </c>
      <c r="X202" s="160">
        <f t="shared" si="48"/>
        <v>0</v>
      </c>
      <c r="Y202" s="160">
        <f t="shared" si="48"/>
        <v>0</v>
      </c>
      <c r="Z202" s="160">
        <f t="shared" si="48"/>
        <v>0</v>
      </c>
      <c r="AA202" s="160">
        <f t="shared" si="48"/>
        <v>0</v>
      </c>
      <c r="AB202" s="160">
        <f t="shared" si="48"/>
        <v>0</v>
      </c>
      <c r="AC202" s="160">
        <f t="shared" si="48"/>
        <v>0</v>
      </c>
      <c r="AD202" s="160">
        <f t="shared" si="48"/>
        <v>0</v>
      </c>
      <c r="AE202" s="160">
        <f t="shared" si="48"/>
        <v>0</v>
      </c>
      <c r="AF202" s="160">
        <f t="shared" si="48"/>
        <v>0</v>
      </c>
      <c r="AG202" s="160">
        <f t="shared" si="48"/>
        <v>0</v>
      </c>
      <c r="AH202" s="160">
        <f t="shared" si="48"/>
        <v>0</v>
      </c>
      <c r="AI202" s="160">
        <f t="shared" si="48"/>
        <v>0</v>
      </c>
      <c r="AJ202" s="160">
        <f t="shared" si="48"/>
        <v>0</v>
      </c>
      <c r="AK202" s="160">
        <f t="shared" si="48"/>
        <v>0</v>
      </c>
      <c r="AL202" s="160">
        <f t="shared" si="48"/>
        <v>0</v>
      </c>
      <c r="AM202" s="160">
        <f t="shared" si="48"/>
        <v>0</v>
      </c>
      <c r="AN202" s="160">
        <f t="shared" si="48"/>
        <v>0</v>
      </c>
      <c r="AO202" s="160">
        <f t="shared" si="48"/>
        <v>0</v>
      </c>
      <c r="AP202" s="160">
        <f t="shared" si="48"/>
        <v>0</v>
      </c>
      <c r="AQ202" s="160">
        <f t="shared" si="48"/>
        <v>0</v>
      </c>
      <c r="AR202" s="160">
        <f t="shared" si="48"/>
        <v>0</v>
      </c>
      <c r="AS202" s="160">
        <f t="shared" ref="AS202:AS206" si="50">IF(OR($B202=0,$C202=0),0,IF(AND(DATE(YEAR($B202),MONTH($B202),1)&lt;=DATE(YEAR(AS$1),MONTH(AS$1),1),DATE(YEAR(EDATE($C202,1)),MONTH(EDATE($C202,1)),1)-1&gt;=DATE(YEAR(EDATE(AS$1,1)),MONTH(EDATE(AS$1,1)),1)-1),1,0))</f>
        <v>0</v>
      </c>
      <c r="AT202" s="160">
        <f t="shared" si="49"/>
        <v>0</v>
      </c>
      <c r="AU202" s="160">
        <f t="shared" si="49"/>
        <v>0</v>
      </c>
      <c r="AV202" s="160">
        <f t="shared" si="49"/>
        <v>0</v>
      </c>
      <c r="AW202" s="160">
        <f t="shared" si="49"/>
        <v>0</v>
      </c>
      <c r="AX202" s="160">
        <f t="shared" si="49"/>
        <v>0</v>
      </c>
      <c r="AY202" s="160">
        <f t="shared" si="49"/>
        <v>0</v>
      </c>
      <c r="AZ202" s="160">
        <f t="shared" si="49"/>
        <v>0</v>
      </c>
      <c r="BA202" s="161">
        <f t="shared" si="49"/>
        <v>0</v>
      </c>
    </row>
    <row r="203" spans="1:53" x14ac:dyDescent="0.2">
      <c r="A203" s="162">
        <f>'Projects List'!A202</f>
        <v>0</v>
      </c>
      <c r="B203" s="182">
        <f>_xlfn.IFNA(VLOOKUP($A203,'Projects List'!$A202:$J402,9,TRUE),0)</f>
        <v>0</v>
      </c>
      <c r="C203" s="182">
        <f>_xlfn.IFNA(VLOOKUP($A203,'Projects List'!$A202:$J402,10,TRUE),0)</f>
        <v>0</v>
      </c>
      <c r="D203" s="160">
        <f t="shared" si="46"/>
        <v>0</v>
      </c>
      <c r="E203" s="290"/>
      <c r="F203" s="162">
        <f t="shared" si="47"/>
        <v>0</v>
      </c>
      <c r="G203" s="160">
        <f t="shared" ref="G203:Y206" si="51">IF(OR($B203=0,$C203=0),0,IF(AND(DATE(YEAR($B203),MONTH($B203),1)&lt;=DATE(YEAR(G$1),MONTH(G$1),1),DATE(YEAR(EDATE($C203,1)),MONTH(EDATE($C203,1)),1)-1&gt;=DATE(YEAR(EDATE(G$1,1)),MONTH(EDATE(G$1,1)),1)-1),1,0))</f>
        <v>0</v>
      </c>
      <c r="H203" s="160">
        <f t="shared" si="51"/>
        <v>0</v>
      </c>
      <c r="I203" s="160">
        <f t="shared" si="51"/>
        <v>0</v>
      </c>
      <c r="J203" s="160">
        <f t="shared" si="51"/>
        <v>0</v>
      </c>
      <c r="K203" s="160">
        <f t="shared" si="51"/>
        <v>0</v>
      </c>
      <c r="L203" s="160">
        <f t="shared" si="51"/>
        <v>0</v>
      </c>
      <c r="M203" s="160">
        <f t="shared" si="51"/>
        <v>0</v>
      </c>
      <c r="N203" s="160">
        <f t="shared" si="51"/>
        <v>0</v>
      </c>
      <c r="O203" s="160">
        <f t="shared" si="51"/>
        <v>0</v>
      </c>
      <c r="P203" s="160">
        <f t="shared" si="51"/>
        <v>0</v>
      </c>
      <c r="Q203" s="160">
        <f t="shared" si="51"/>
        <v>0</v>
      </c>
      <c r="R203" s="160">
        <f t="shared" si="51"/>
        <v>0</v>
      </c>
      <c r="S203" s="160">
        <f t="shared" si="51"/>
        <v>0</v>
      </c>
      <c r="T203" s="160">
        <f t="shared" si="51"/>
        <v>0</v>
      </c>
      <c r="U203" s="160">
        <f t="shared" si="51"/>
        <v>0</v>
      </c>
      <c r="V203" s="160">
        <f t="shared" si="51"/>
        <v>0</v>
      </c>
      <c r="W203" s="160">
        <f t="shared" si="51"/>
        <v>0</v>
      </c>
      <c r="X203" s="160">
        <f t="shared" si="48"/>
        <v>0</v>
      </c>
      <c r="Y203" s="160">
        <f t="shared" si="51"/>
        <v>0</v>
      </c>
      <c r="Z203" s="160">
        <f t="shared" si="48"/>
        <v>0</v>
      </c>
      <c r="AA203" s="160">
        <f t="shared" si="48"/>
        <v>0</v>
      </c>
      <c r="AB203" s="160">
        <f t="shared" si="48"/>
        <v>0</v>
      </c>
      <c r="AC203" s="160">
        <f t="shared" si="48"/>
        <v>0</v>
      </c>
      <c r="AD203" s="160">
        <f t="shared" si="48"/>
        <v>0</v>
      </c>
      <c r="AE203" s="160">
        <f t="shared" si="48"/>
        <v>0</v>
      </c>
      <c r="AF203" s="160">
        <f t="shared" si="48"/>
        <v>0</v>
      </c>
      <c r="AG203" s="160">
        <f t="shared" si="48"/>
        <v>0</v>
      </c>
      <c r="AH203" s="160">
        <f t="shared" si="48"/>
        <v>0</v>
      </c>
      <c r="AI203" s="160">
        <f t="shared" si="48"/>
        <v>0</v>
      </c>
      <c r="AJ203" s="160">
        <f t="shared" si="48"/>
        <v>0</v>
      </c>
      <c r="AK203" s="160">
        <f t="shared" si="48"/>
        <v>0</v>
      </c>
      <c r="AL203" s="160">
        <f t="shared" si="48"/>
        <v>0</v>
      </c>
      <c r="AM203" s="160">
        <f t="shared" si="48"/>
        <v>0</v>
      </c>
      <c r="AN203" s="160">
        <f t="shared" si="48"/>
        <v>0</v>
      </c>
      <c r="AO203" s="160">
        <f t="shared" si="48"/>
        <v>0</v>
      </c>
      <c r="AP203" s="160">
        <f t="shared" si="48"/>
        <v>0</v>
      </c>
      <c r="AQ203" s="160">
        <f t="shared" si="48"/>
        <v>0</v>
      </c>
      <c r="AR203" s="160">
        <f t="shared" si="48"/>
        <v>0</v>
      </c>
      <c r="AS203" s="160">
        <f t="shared" si="50"/>
        <v>0</v>
      </c>
      <c r="AT203" s="160">
        <f t="shared" si="49"/>
        <v>0</v>
      </c>
      <c r="AU203" s="160">
        <f t="shared" si="49"/>
        <v>0</v>
      </c>
      <c r="AV203" s="160">
        <f t="shared" si="49"/>
        <v>0</v>
      </c>
      <c r="AW203" s="160">
        <f t="shared" si="49"/>
        <v>0</v>
      </c>
      <c r="AX203" s="160">
        <f t="shared" si="49"/>
        <v>0</v>
      </c>
      <c r="AY203" s="160">
        <f t="shared" si="49"/>
        <v>0</v>
      </c>
      <c r="AZ203" s="160">
        <f t="shared" si="49"/>
        <v>0</v>
      </c>
      <c r="BA203" s="161">
        <f t="shared" si="49"/>
        <v>0</v>
      </c>
    </row>
    <row r="204" spans="1:53" x14ac:dyDescent="0.2">
      <c r="A204" s="162">
        <f>'Projects List'!A203</f>
        <v>0</v>
      </c>
      <c r="B204" s="182">
        <f>_xlfn.IFNA(VLOOKUP($A204,'Projects List'!$A203:$J403,9,TRUE),0)</f>
        <v>0</v>
      </c>
      <c r="C204" s="182">
        <f>_xlfn.IFNA(VLOOKUP($A204,'Projects List'!$A203:$J403,10,TRUE),0)</f>
        <v>0</v>
      </c>
      <c r="D204" s="160">
        <f t="shared" si="46"/>
        <v>0</v>
      </c>
      <c r="E204" s="290"/>
      <c r="F204" s="162">
        <f t="shared" si="47"/>
        <v>0</v>
      </c>
      <c r="G204" s="160">
        <f t="shared" si="51"/>
        <v>0</v>
      </c>
      <c r="H204" s="160">
        <f t="shared" si="51"/>
        <v>0</v>
      </c>
      <c r="I204" s="160">
        <f t="shared" si="51"/>
        <v>0</v>
      </c>
      <c r="J204" s="160">
        <f t="shared" si="51"/>
        <v>0</v>
      </c>
      <c r="K204" s="160">
        <f t="shared" si="51"/>
        <v>0</v>
      </c>
      <c r="L204" s="160">
        <f t="shared" si="51"/>
        <v>0</v>
      </c>
      <c r="M204" s="160">
        <f t="shared" si="51"/>
        <v>0</v>
      </c>
      <c r="N204" s="160">
        <f t="shared" si="51"/>
        <v>0</v>
      </c>
      <c r="O204" s="160">
        <f t="shared" si="51"/>
        <v>0</v>
      </c>
      <c r="P204" s="160">
        <f t="shared" si="51"/>
        <v>0</v>
      </c>
      <c r="Q204" s="160">
        <f t="shared" si="51"/>
        <v>0</v>
      </c>
      <c r="R204" s="160">
        <f t="shared" si="51"/>
        <v>0</v>
      </c>
      <c r="S204" s="160">
        <f t="shared" si="51"/>
        <v>0</v>
      </c>
      <c r="T204" s="160">
        <f t="shared" si="51"/>
        <v>0</v>
      </c>
      <c r="U204" s="160">
        <f t="shared" si="51"/>
        <v>0</v>
      </c>
      <c r="V204" s="160">
        <f t="shared" si="51"/>
        <v>0</v>
      </c>
      <c r="W204" s="160">
        <f t="shared" si="51"/>
        <v>0</v>
      </c>
      <c r="X204" s="160">
        <f t="shared" si="48"/>
        <v>0</v>
      </c>
      <c r="Y204" s="160">
        <f t="shared" si="48"/>
        <v>0</v>
      </c>
      <c r="Z204" s="160">
        <f t="shared" si="48"/>
        <v>0</v>
      </c>
      <c r="AA204" s="160">
        <f t="shared" si="48"/>
        <v>0</v>
      </c>
      <c r="AB204" s="160">
        <f t="shared" si="48"/>
        <v>0</v>
      </c>
      <c r="AC204" s="160">
        <f t="shared" si="48"/>
        <v>0</v>
      </c>
      <c r="AD204" s="160">
        <f t="shared" si="48"/>
        <v>0</v>
      </c>
      <c r="AE204" s="160">
        <f t="shared" si="48"/>
        <v>0</v>
      </c>
      <c r="AF204" s="160">
        <f t="shared" si="48"/>
        <v>0</v>
      </c>
      <c r="AG204" s="160">
        <f t="shared" si="48"/>
        <v>0</v>
      </c>
      <c r="AH204" s="160">
        <f t="shared" si="48"/>
        <v>0</v>
      </c>
      <c r="AI204" s="160">
        <f t="shared" si="48"/>
        <v>0</v>
      </c>
      <c r="AJ204" s="160">
        <f t="shared" si="48"/>
        <v>0</v>
      </c>
      <c r="AK204" s="160">
        <f t="shared" si="48"/>
        <v>0</v>
      </c>
      <c r="AL204" s="160">
        <f t="shared" si="48"/>
        <v>0</v>
      </c>
      <c r="AM204" s="160">
        <f t="shared" si="48"/>
        <v>0</v>
      </c>
      <c r="AN204" s="160">
        <f t="shared" si="48"/>
        <v>0</v>
      </c>
      <c r="AO204" s="160">
        <f t="shared" si="48"/>
        <v>0</v>
      </c>
      <c r="AP204" s="160">
        <f t="shared" si="48"/>
        <v>0</v>
      </c>
      <c r="AQ204" s="160">
        <f t="shared" si="48"/>
        <v>0</v>
      </c>
      <c r="AR204" s="160">
        <f t="shared" si="48"/>
        <v>0</v>
      </c>
      <c r="AS204" s="160">
        <f t="shared" si="50"/>
        <v>0</v>
      </c>
      <c r="AT204" s="160">
        <f t="shared" si="49"/>
        <v>0</v>
      </c>
      <c r="AU204" s="160">
        <f t="shared" si="49"/>
        <v>0</v>
      </c>
      <c r="AV204" s="160">
        <f t="shared" si="49"/>
        <v>0</v>
      </c>
      <c r="AW204" s="160">
        <f t="shared" si="49"/>
        <v>0</v>
      </c>
      <c r="AX204" s="160">
        <f t="shared" si="49"/>
        <v>0</v>
      </c>
      <c r="AY204" s="160">
        <f t="shared" si="49"/>
        <v>0</v>
      </c>
      <c r="AZ204" s="160">
        <f t="shared" si="49"/>
        <v>0</v>
      </c>
      <c r="BA204" s="161">
        <f t="shared" si="49"/>
        <v>0</v>
      </c>
    </row>
    <row r="205" spans="1:53" x14ac:dyDescent="0.2">
      <c r="A205" s="162">
        <f>'Projects List'!A204</f>
        <v>0</v>
      </c>
      <c r="B205" s="182">
        <f>_xlfn.IFNA(VLOOKUP($A205,'Projects List'!$A204:$J404,9,TRUE),0)</f>
        <v>0</v>
      </c>
      <c r="C205" s="182">
        <f>_xlfn.IFNA(VLOOKUP($A205,'Projects List'!$A204:$J404,10,TRUE),0)</f>
        <v>0</v>
      </c>
      <c r="D205" s="160">
        <f t="shared" si="46"/>
        <v>0</v>
      </c>
      <c r="E205" s="290"/>
      <c r="F205" s="162">
        <f t="shared" si="47"/>
        <v>0</v>
      </c>
      <c r="G205" s="160">
        <f t="shared" si="51"/>
        <v>0</v>
      </c>
      <c r="H205" s="160">
        <f t="shared" si="51"/>
        <v>0</v>
      </c>
      <c r="I205" s="160">
        <f t="shared" si="51"/>
        <v>0</v>
      </c>
      <c r="J205" s="160">
        <f t="shared" si="51"/>
        <v>0</v>
      </c>
      <c r="K205" s="160">
        <f t="shared" si="51"/>
        <v>0</v>
      </c>
      <c r="L205" s="160">
        <f t="shared" si="51"/>
        <v>0</v>
      </c>
      <c r="M205" s="160">
        <f t="shared" si="51"/>
        <v>0</v>
      </c>
      <c r="N205" s="160">
        <f t="shared" si="51"/>
        <v>0</v>
      </c>
      <c r="O205" s="160">
        <f t="shared" si="51"/>
        <v>0</v>
      </c>
      <c r="P205" s="160">
        <f t="shared" si="51"/>
        <v>0</v>
      </c>
      <c r="Q205" s="160">
        <f t="shared" si="51"/>
        <v>0</v>
      </c>
      <c r="R205" s="160">
        <f t="shared" si="51"/>
        <v>0</v>
      </c>
      <c r="S205" s="160">
        <f t="shared" si="51"/>
        <v>0</v>
      </c>
      <c r="T205" s="160">
        <f t="shared" si="51"/>
        <v>0</v>
      </c>
      <c r="U205" s="160">
        <f t="shared" si="51"/>
        <v>0</v>
      </c>
      <c r="V205" s="160">
        <f t="shared" si="51"/>
        <v>0</v>
      </c>
      <c r="W205" s="160">
        <f t="shared" si="51"/>
        <v>0</v>
      </c>
      <c r="X205" s="160">
        <f t="shared" si="48"/>
        <v>0</v>
      </c>
      <c r="Y205" s="160">
        <f t="shared" si="48"/>
        <v>0</v>
      </c>
      <c r="Z205" s="160">
        <f t="shared" si="48"/>
        <v>0</v>
      </c>
      <c r="AA205" s="160">
        <f t="shared" si="48"/>
        <v>0</v>
      </c>
      <c r="AB205" s="160">
        <f t="shared" si="48"/>
        <v>0</v>
      </c>
      <c r="AC205" s="160">
        <f t="shared" si="48"/>
        <v>0</v>
      </c>
      <c r="AD205" s="160">
        <f t="shared" si="48"/>
        <v>0</v>
      </c>
      <c r="AE205" s="160">
        <f t="shared" si="48"/>
        <v>0</v>
      </c>
      <c r="AF205" s="160">
        <f t="shared" si="48"/>
        <v>0</v>
      </c>
      <c r="AG205" s="160">
        <f t="shared" si="48"/>
        <v>0</v>
      </c>
      <c r="AH205" s="160">
        <f t="shared" si="48"/>
        <v>0</v>
      </c>
      <c r="AI205" s="160">
        <f t="shared" si="48"/>
        <v>0</v>
      </c>
      <c r="AJ205" s="160">
        <f t="shared" si="48"/>
        <v>0</v>
      </c>
      <c r="AK205" s="160">
        <f t="shared" si="48"/>
        <v>0</v>
      </c>
      <c r="AL205" s="160">
        <f t="shared" si="48"/>
        <v>0</v>
      </c>
      <c r="AM205" s="160">
        <f t="shared" si="48"/>
        <v>0</v>
      </c>
      <c r="AN205" s="160">
        <f t="shared" si="48"/>
        <v>0</v>
      </c>
      <c r="AO205" s="160">
        <f t="shared" si="48"/>
        <v>0</v>
      </c>
      <c r="AP205" s="160">
        <f t="shared" si="48"/>
        <v>0</v>
      </c>
      <c r="AQ205" s="160">
        <f t="shared" si="48"/>
        <v>0</v>
      </c>
      <c r="AR205" s="160">
        <f t="shared" si="48"/>
        <v>0</v>
      </c>
      <c r="AS205" s="160">
        <f t="shared" si="50"/>
        <v>0</v>
      </c>
      <c r="AT205" s="160">
        <f t="shared" si="49"/>
        <v>0</v>
      </c>
      <c r="AU205" s="160">
        <f t="shared" si="49"/>
        <v>0</v>
      </c>
      <c r="AV205" s="160">
        <f t="shared" si="49"/>
        <v>0</v>
      </c>
      <c r="AW205" s="160">
        <f t="shared" si="49"/>
        <v>0</v>
      </c>
      <c r="AX205" s="160">
        <f t="shared" si="49"/>
        <v>0</v>
      </c>
      <c r="AY205" s="160">
        <f t="shared" si="49"/>
        <v>0</v>
      </c>
      <c r="AZ205" s="160">
        <f t="shared" si="49"/>
        <v>0</v>
      </c>
      <c r="BA205" s="161">
        <f t="shared" si="49"/>
        <v>0</v>
      </c>
    </row>
    <row r="206" spans="1:53" x14ac:dyDescent="0.2">
      <c r="A206" s="162">
        <f>'Projects List'!A205</f>
        <v>0</v>
      </c>
      <c r="B206" s="183">
        <f>_xlfn.IFNA(VLOOKUP($A206,'Projects List'!$A205:$J405,9,TRUE),0)</f>
        <v>0</v>
      </c>
      <c r="C206" s="183">
        <f>_xlfn.IFNA(VLOOKUP($A206,'Projects List'!$A205:$J405,10,TRUE),0)</f>
        <v>0</v>
      </c>
      <c r="D206" s="160">
        <f t="shared" si="46"/>
        <v>0</v>
      </c>
      <c r="E206" s="290"/>
      <c r="F206" s="159">
        <f t="shared" si="47"/>
        <v>0</v>
      </c>
      <c r="G206" s="159">
        <f t="shared" si="51"/>
        <v>0</v>
      </c>
      <c r="H206" s="159">
        <f t="shared" si="51"/>
        <v>0</v>
      </c>
      <c r="I206" s="159">
        <f t="shared" si="51"/>
        <v>0</v>
      </c>
      <c r="J206" s="159">
        <f t="shared" si="51"/>
        <v>0</v>
      </c>
      <c r="K206" s="159">
        <f t="shared" si="51"/>
        <v>0</v>
      </c>
      <c r="L206" s="159">
        <f t="shared" si="51"/>
        <v>0</v>
      </c>
      <c r="M206" s="159">
        <f t="shared" si="51"/>
        <v>0</v>
      </c>
      <c r="N206" s="159">
        <f t="shared" si="51"/>
        <v>0</v>
      </c>
      <c r="O206" s="159">
        <f t="shared" si="51"/>
        <v>0</v>
      </c>
      <c r="P206" s="159">
        <f t="shared" si="51"/>
        <v>0</v>
      </c>
      <c r="Q206" s="159">
        <f t="shared" si="51"/>
        <v>0</v>
      </c>
      <c r="R206" s="159">
        <f t="shared" si="51"/>
        <v>0</v>
      </c>
      <c r="S206" s="159">
        <f t="shared" si="51"/>
        <v>0</v>
      </c>
      <c r="T206" s="159">
        <f t="shared" si="51"/>
        <v>0</v>
      </c>
      <c r="U206" s="159">
        <f t="shared" si="51"/>
        <v>0</v>
      </c>
      <c r="V206" s="159">
        <f t="shared" si="51"/>
        <v>0</v>
      </c>
      <c r="W206" s="159">
        <f t="shared" si="51"/>
        <v>0</v>
      </c>
      <c r="X206" s="159">
        <f t="shared" si="48"/>
        <v>0</v>
      </c>
      <c r="Y206" s="159">
        <f t="shared" si="48"/>
        <v>0</v>
      </c>
      <c r="Z206" s="159">
        <f t="shared" si="48"/>
        <v>0</v>
      </c>
      <c r="AA206" s="159">
        <f t="shared" si="48"/>
        <v>0</v>
      </c>
      <c r="AB206" s="159">
        <f t="shared" si="48"/>
        <v>0</v>
      </c>
      <c r="AC206" s="159">
        <f t="shared" si="48"/>
        <v>0</v>
      </c>
      <c r="AD206" s="159">
        <f t="shared" si="48"/>
        <v>0</v>
      </c>
      <c r="AE206" s="159">
        <f t="shared" si="48"/>
        <v>0</v>
      </c>
      <c r="AF206" s="159">
        <f t="shared" si="48"/>
        <v>0</v>
      </c>
      <c r="AG206" s="159">
        <f t="shared" si="48"/>
        <v>0</v>
      </c>
      <c r="AH206" s="159">
        <f t="shared" si="48"/>
        <v>0</v>
      </c>
      <c r="AI206" s="159">
        <f t="shared" si="48"/>
        <v>0</v>
      </c>
      <c r="AJ206" s="159">
        <f t="shared" si="48"/>
        <v>0</v>
      </c>
      <c r="AK206" s="159">
        <f t="shared" si="48"/>
        <v>0</v>
      </c>
      <c r="AL206" s="159">
        <f t="shared" si="48"/>
        <v>0</v>
      </c>
      <c r="AM206" s="159">
        <f t="shared" si="48"/>
        <v>0</v>
      </c>
      <c r="AN206" s="159">
        <f t="shared" si="48"/>
        <v>0</v>
      </c>
      <c r="AO206" s="159">
        <f t="shared" si="48"/>
        <v>0</v>
      </c>
      <c r="AP206" s="159">
        <f t="shared" si="48"/>
        <v>0</v>
      </c>
      <c r="AQ206" s="159">
        <f t="shared" si="48"/>
        <v>0</v>
      </c>
      <c r="AR206" s="159">
        <f t="shared" si="48"/>
        <v>0</v>
      </c>
      <c r="AS206" s="159">
        <f t="shared" si="50"/>
        <v>0</v>
      </c>
      <c r="AT206" s="159">
        <f t="shared" si="49"/>
        <v>0</v>
      </c>
      <c r="AU206" s="159">
        <f t="shared" si="49"/>
        <v>0</v>
      </c>
      <c r="AV206" s="159">
        <f t="shared" si="49"/>
        <v>0</v>
      </c>
      <c r="AW206" s="159">
        <f t="shared" si="49"/>
        <v>0</v>
      </c>
      <c r="AX206" s="159">
        <f t="shared" si="49"/>
        <v>0</v>
      </c>
      <c r="AY206" s="159">
        <f t="shared" si="49"/>
        <v>0</v>
      </c>
      <c r="AZ206" s="159">
        <f t="shared" si="49"/>
        <v>0</v>
      </c>
      <c r="BA206" s="163">
        <f t="shared" si="49"/>
        <v>0</v>
      </c>
    </row>
  </sheetData>
  <conditionalFormatting sqref="D1 F1:BA1">
    <cfRule type="cellIs" dxfId="50" priority="1" operator="equal">
      <formula>0</formula>
    </cfRule>
  </conditionalFormatting>
  <conditionalFormatting sqref="E1:E3 D2 A2:B3 F2:XFD3 C3 A4:XFD206">
    <cfRule type="cellIs" dxfId="49" priority="2" operator="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1420-72F9-407F-8AB7-4E3C3E068700}">
  <sheetPr codeName="Sheet6">
    <tabColor theme="9"/>
    <pageSetUpPr fitToPage="1"/>
  </sheetPr>
  <dimension ref="A1:OI101"/>
  <sheetViews>
    <sheetView showGridLines="0" zoomScaleNormal="100" workbookViewId="0">
      <pane ySplit="4" topLeftCell="A118" activePane="bottomLeft" state="frozen"/>
      <selection pane="bottomLeft" activeCell="H74" sqref="H74"/>
    </sheetView>
  </sheetViews>
  <sheetFormatPr defaultColWidth="4.625" defaultRowHeight="12.75" x14ac:dyDescent="0.2"/>
  <cols>
    <col min="1" max="1" width="4.25" style="62" customWidth="1"/>
    <col min="2" max="2" width="21.625" style="16" customWidth="1"/>
    <col min="3" max="3" width="12.75" style="16" bestFit="1" customWidth="1"/>
    <col min="4" max="4" width="13.125" style="16" customWidth="1"/>
    <col min="5" max="5" width="11.875" style="16" customWidth="1"/>
    <col min="6" max="6" width="11.625" style="16" bestFit="1" customWidth="1"/>
    <col min="7" max="7" width="14.625" style="16" customWidth="1"/>
    <col min="8" max="8" width="16.875" style="16" bestFit="1" customWidth="1"/>
    <col min="9" max="9" width="16" style="16" hidden="1" customWidth="1"/>
    <col min="10" max="10" width="14.625" style="16" hidden="1" customWidth="1"/>
    <col min="11" max="11" width="13.75" style="16" hidden="1" customWidth="1"/>
    <col min="12" max="12" width="16.125" style="16" hidden="1" customWidth="1"/>
    <col min="13" max="13" width="16" style="16" hidden="1" customWidth="1"/>
    <col min="14" max="14" width="13.25" style="16" hidden="1" customWidth="1"/>
    <col min="15" max="15" width="17" style="16" customWidth="1"/>
    <col min="16" max="17" width="14.625" style="16" customWidth="1"/>
    <col min="18" max="18" width="12.625" style="16" customWidth="1"/>
    <col min="19" max="19" width="32.75" style="16" customWidth="1"/>
    <col min="20" max="20" width="11.25" style="16" customWidth="1"/>
    <col min="21" max="21" width="13.25" style="16" customWidth="1"/>
    <col min="22" max="22" width="10.75" style="16" customWidth="1"/>
    <col min="23" max="23" width="13.125" style="16" customWidth="1"/>
    <col min="24" max="25" width="13.875" style="16" customWidth="1"/>
    <col min="26" max="26" width="4.375" style="16" hidden="1" customWidth="1"/>
    <col min="27" max="29" width="3.125" style="16" customWidth="1"/>
    <col min="30" max="30" width="2.375" style="25" bestFit="1" customWidth="1"/>
    <col min="31" max="32" width="3.125" style="25" bestFit="1" customWidth="1"/>
    <col min="33" max="33" width="3.375" style="25" bestFit="1" customWidth="1"/>
    <col min="34" max="60" width="3.125" style="25" bestFit="1" customWidth="1"/>
    <col min="61" max="61" width="4.625" style="25" bestFit="1" customWidth="1"/>
    <col min="62" max="88" width="3.125" style="25" bestFit="1" customWidth="1"/>
    <col min="89" max="89" width="3.75" style="25" bestFit="1" customWidth="1"/>
    <col min="90" max="98" width="3.125" style="25" bestFit="1" customWidth="1"/>
    <col min="99" max="119" width="3.125" style="16" bestFit="1" customWidth="1"/>
    <col min="120" max="120" width="2.75" style="16" bestFit="1" customWidth="1"/>
    <col min="121" max="149" width="3.125" style="16" bestFit="1" customWidth="1"/>
    <col min="150" max="150" width="3.625" style="16" bestFit="1" customWidth="1"/>
    <col min="151" max="180" width="3.125" style="16" bestFit="1" customWidth="1"/>
    <col min="181" max="181" width="2.75" style="16" bestFit="1" customWidth="1"/>
    <col min="182" max="210" width="3.125" style="16" bestFit="1" customWidth="1"/>
    <col min="211" max="211" width="4.375" style="16" bestFit="1" customWidth="1"/>
    <col min="212" max="272" width="3.125" style="16" bestFit="1" customWidth="1"/>
    <col min="273" max="273" width="4.75" style="16" bestFit="1" customWidth="1"/>
    <col min="274" max="302" width="3.125" style="16" bestFit="1" customWidth="1"/>
    <col min="303" max="303" width="2.75" style="16" bestFit="1" customWidth="1"/>
    <col min="304" max="333" width="3.125" style="16" bestFit="1" customWidth="1"/>
    <col min="334" max="334" width="2.75" style="16" bestFit="1" customWidth="1"/>
    <col min="335" max="363" width="3.125" style="16" bestFit="1" customWidth="1"/>
    <col min="364" max="364" width="2.75" style="16" bestFit="1" customWidth="1"/>
    <col min="365" max="394" width="3.125" style="16" bestFit="1" customWidth="1"/>
    <col min="395" max="16384" width="4.625" style="16"/>
  </cols>
  <sheetData>
    <row r="1" spans="1:393" x14ac:dyDescent="0.2">
      <c r="B1" s="12"/>
      <c r="C1" s="12"/>
      <c r="D1" s="12"/>
      <c r="E1" s="12"/>
      <c r="F1" s="12"/>
      <c r="G1" s="409" t="s">
        <v>160</v>
      </c>
      <c r="H1" s="409"/>
      <c r="I1" s="409"/>
      <c r="J1" s="409"/>
      <c r="K1" s="409"/>
      <c r="L1" s="409"/>
      <c r="M1" s="409"/>
      <c r="N1" s="409"/>
      <c r="O1" s="409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3" t="str">
        <f>TEXT(AC2,"mmmm")</f>
        <v>ديسمبر</v>
      </c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3"/>
      <c r="BH1" s="13" t="str">
        <f>TEXT(BH2,"mmmm")</f>
        <v>يناير</v>
      </c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3" t="str">
        <f>TEXT(CJ2,"mmmm")</f>
        <v>فبراير</v>
      </c>
      <c r="CK1" s="14"/>
      <c r="CL1" s="14"/>
      <c r="CM1" s="14"/>
      <c r="CN1" s="14"/>
      <c r="CO1" s="14"/>
      <c r="CP1" s="14"/>
      <c r="CQ1" s="14"/>
      <c r="CR1" s="14"/>
      <c r="CS1" s="14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3" t="str">
        <f>TEXT(DO2,"mmmm")</f>
        <v>مارس</v>
      </c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3" t="str">
        <f>TEXT(ES2,"mmmm")</f>
        <v>أبريل</v>
      </c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3" t="str">
        <f>TEXT(FX2,"mmmm")</f>
        <v>مايو</v>
      </c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3" t="str">
        <f>TEXT(HB2,"mmmm")</f>
        <v>يونيو</v>
      </c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3" t="str">
        <f>TEXT(IG2,"mmmm")</f>
        <v>يوليو</v>
      </c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3" t="str">
        <f>TEXT(JL2,"mmmm")</f>
        <v>أغسطس</v>
      </c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3" t="str">
        <f>TEXT(KP2,"mmmm")</f>
        <v>سبتمبر</v>
      </c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3" t="str">
        <f>TEXT(LU2,"mmmm")</f>
        <v>أكتوبر</v>
      </c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3" t="str">
        <f>TEXT(MY2,"mmmm")</f>
        <v/>
      </c>
    </row>
    <row r="2" spans="1:393" x14ac:dyDescent="0.2">
      <c r="B2" s="12"/>
      <c r="C2" s="12"/>
      <c r="D2" s="12"/>
      <c r="E2" s="12"/>
      <c r="F2" s="12"/>
      <c r="G2" s="409"/>
      <c r="H2" s="409"/>
      <c r="I2" s="409"/>
      <c r="J2" s="409"/>
      <c r="K2" s="409"/>
      <c r="L2" s="409"/>
      <c r="M2" s="409"/>
      <c r="N2" s="409"/>
      <c r="O2" s="409"/>
      <c r="P2" s="12"/>
      <c r="Q2" s="12"/>
      <c r="R2" s="493" t="s">
        <v>56</v>
      </c>
      <c r="S2" s="12"/>
      <c r="T2" s="12"/>
      <c r="U2" s="12"/>
      <c r="V2" s="12"/>
      <c r="W2" s="12"/>
      <c r="X2" s="177" t="s">
        <v>57</v>
      </c>
      <c r="Y2" s="180" t="s">
        <v>58</v>
      </c>
      <c r="Z2" s="12"/>
      <c r="AA2" s="64">
        <v>10</v>
      </c>
      <c r="AB2" s="12"/>
      <c r="AC2" s="18">
        <f>IF(Q8=0,"",Q8)</f>
        <v>45652</v>
      </c>
      <c r="AD2" s="18">
        <f t="shared" ref="AD2:CO2" si="0">IF(AC2="","",IF(AC2+1=$M$8+60,"", AC2+1))</f>
        <v>45653</v>
      </c>
      <c r="AE2" s="18">
        <f t="shared" si="0"/>
        <v>45654</v>
      </c>
      <c r="AF2" s="18">
        <f t="shared" si="0"/>
        <v>45655</v>
      </c>
      <c r="AG2" s="18">
        <f t="shared" si="0"/>
        <v>45656</v>
      </c>
      <c r="AH2" s="18">
        <f t="shared" si="0"/>
        <v>45657</v>
      </c>
      <c r="AI2" s="18">
        <f t="shared" si="0"/>
        <v>45658</v>
      </c>
      <c r="AJ2" s="18">
        <f t="shared" si="0"/>
        <v>45659</v>
      </c>
      <c r="AK2" s="18">
        <f t="shared" si="0"/>
        <v>45660</v>
      </c>
      <c r="AL2" s="18">
        <f t="shared" si="0"/>
        <v>45661</v>
      </c>
      <c r="AM2" s="18">
        <f t="shared" si="0"/>
        <v>45662</v>
      </c>
      <c r="AN2" s="18">
        <f t="shared" si="0"/>
        <v>45663</v>
      </c>
      <c r="AO2" s="18">
        <f t="shared" si="0"/>
        <v>45664</v>
      </c>
      <c r="AP2" s="18">
        <f t="shared" si="0"/>
        <v>45665</v>
      </c>
      <c r="AQ2" s="18">
        <f t="shared" si="0"/>
        <v>45666</v>
      </c>
      <c r="AR2" s="18">
        <f t="shared" si="0"/>
        <v>45667</v>
      </c>
      <c r="AS2" s="18">
        <f t="shared" si="0"/>
        <v>45668</v>
      </c>
      <c r="AT2" s="18">
        <f t="shared" si="0"/>
        <v>45669</v>
      </c>
      <c r="AU2" s="18">
        <f t="shared" si="0"/>
        <v>45670</v>
      </c>
      <c r="AV2" s="18">
        <f t="shared" si="0"/>
        <v>45671</v>
      </c>
      <c r="AW2" s="18">
        <f t="shared" si="0"/>
        <v>45672</v>
      </c>
      <c r="AX2" s="18">
        <f t="shared" si="0"/>
        <v>45673</v>
      </c>
      <c r="AY2" s="18">
        <f t="shared" si="0"/>
        <v>45674</v>
      </c>
      <c r="AZ2" s="18">
        <f t="shared" si="0"/>
        <v>45675</v>
      </c>
      <c r="BA2" s="18">
        <f t="shared" si="0"/>
        <v>45676</v>
      </c>
      <c r="BB2" s="18">
        <f t="shared" si="0"/>
        <v>45677</v>
      </c>
      <c r="BC2" s="18">
        <f t="shared" si="0"/>
        <v>45678</v>
      </c>
      <c r="BD2" s="18">
        <f t="shared" si="0"/>
        <v>45679</v>
      </c>
      <c r="BE2" s="18">
        <f t="shared" si="0"/>
        <v>45680</v>
      </c>
      <c r="BF2" s="18">
        <f t="shared" si="0"/>
        <v>45681</v>
      </c>
      <c r="BG2" s="18">
        <f t="shared" si="0"/>
        <v>45682</v>
      </c>
      <c r="BH2" s="18">
        <f t="shared" si="0"/>
        <v>45683</v>
      </c>
      <c r="BI2" s="18">
        <f t="shared" si="0"/>
        <v>45684</v>
      </c>
      <c r="BJ2" s="18">
        <f t="shared" si="0"/>
        <v>45685</v>
      </c>
      <c r="BK2" s="18">
        <f t="shared" si="0"/>
        <v>45686</v>
      </c>
      <c r="BL2" s="18">
        <f t="shared" si="0"/>
        <v>45687</v>
      </c>
      <c r="BM2" s="18">
        <f t="shared" si="0"/>
        <v>45688</v>
      </c>
      <c r="BN2" s="18">
        <f t="shared" si="0"/>
        <v>45689</v>
      </c>
      <c r="BO2" s="18">
        <f t="shared" si="0"/>
        <v>45690</v>
      </c>
      <c r="BP2" s="18">
        <f t="shared" si="0"/>
        <v>45691</v>
      </c>
      <c r="BQ2" s="18">
        <f t="shared" si="0"/>
        <v>45692</v>
      </c>
      <c r="BR2" s="18">
        <f t="shared" si="0"/>
        <v>45693</v>
      </c>
      <c r="BS2" s="18">
        <f t="shared" si="0"/>
        <v>45694</v>
      </c>
      <c r="BT2" s="18">
        <f t="shared" si="0"/>
        <v>45695</v>
      </c>
      <c r="BU2" s="18">
        <f t="shared" si="0"/>
        <v>45696</v>
      </c>
      <c r="BV2" s="18">
        <f t="shared" si="0"/>
        <v>45697</v>
      </c>
      <c r="BW2" s="18">
        <f t="shared" si="0"/>
        <v>45698</v>
      </c>
      <c r="BX2" s="18">
        <f t="shared" si="0"/>
        <v>45699</v>
      </c>
      <c r="BY2" s="18">
        <f t="shared" si="0"/>
        <v>45700</v>
      </c>
      <c r="BZ2" s="18">
        <f t="shared" si="0"/>
        <v>45701</v>
      </c>
      <c r="CA2" s="18">
        <f t="shared" si="0"/>
        <v>45702</v>
      </c>
      <c r="CB2" s="18">
        <f t="shared" si="0"/>
        <v>45703</v>
      </c>
      <c r="CC2" s="18">
        <f t="shared" si="0"/>
        <v>45704</v>
      </c>
      <c r="CD2" s="18">
        <f t="shared" si="0"/>
        <v>45705</v>
      </c>
      <c r="CE2" s="18">
        <f t="shared" si="0"/>
        <v>45706</v>
      </c>
      <c r="CF2" s="18">
        <f t="shared" si="0"/>
        <v>45707</v>
      </c>
      <c r="CG2" s="18">
        <f t="shared" si="0"/>
        <v>45708</v>
      </c>
      <c r="CH2" s="18">
        <f t="shared" si="0"/>
        <v>45709</v>
      </c>
      <c r="CI2" s="18">
        <f t="shared" si="0"/>
        <v>45710</v>
      </c>
      <c r="CJ2" s="18">
        <f t="shared" si="0"/>
        <v>45711</v>
      </c>
      <c r="CK2" s="18">
        <f t="shared" si="0"/>
        <v>45712</v>
      </c>
      <c r="CL2" s="18">
        <f t="shared" si="0"/>
        <v>45713</v>
      </c>
      <c r="CM2" s="18">
        <f t="shared" si="0"/>
        <v>45714</v>
      </c>
      <c r="CN2" s="18">
        <f t="shared" si="0"/>
        <v>45715</v>
      </c>
      <c r="CO2" s="18">
        <f t="shared" si="0"/>
        <v>45716</v>
      </c>
      <c r="CP2" s="18">
        <f t="shared" ref="CP2:FA2" si="1">IF(CO2="","",IF(CO2+1=$M$8+60,"", CO2+1))</f>
        <v>45717</v>
      </c>
      <c r="CQ2" s="18">
        <f t="shared" si="1"/>
        <v>45718</v>
      </c>
      <c r="CR2" s="18">
        <f t="shared" si="1"/>
        <v>45719</v>
      </c>
      <c r="CS2" s="18">
        <f t="shared" si="1"/>
        <v>45720</v>
      </c>
      <c r="CT2" s="18">
        <f t="shared" si="1"/>
        <v>45721</v>
      </c>
      <c r="CU2" s="18">
        <f t="shared" si="1"/>
        <v>45722</v>
      </c>
      <c r="CV2" s="18">
        <f t="shared" si="1"/>
        <v>45723</v>
      </c>
      <c r="CW2" s="18">
        <f t="shared" si="1"/>
        <v>45724</v>
      </c>
      <c r="CX2" s="18">
        <f t="shared" si="1"/>
        <v>45725</v>
      </c>
      <c r="CY2" s="18">
        <f t="shared" si="1"/>
        <v>45726</v>
      </c>
      <c r="CZ2" s="18">
        <f t="shared" si="1"/>
        <v>45727</v>
      </c>
      <c r="DA2" s="18">
        <f t="shared" si="1"/>
        <v>45728</v>
      </c>
      <c r="DB2" s="18">
        <f t="shared" si="1"/>
        <v>45729</v>
      </c>
      <c r="DC2" s="18">
        <f t="shared" si="1"/>
        <v>45730</v>
      </c>
      <c r="DD2" s="18">
        <f t="shared" si="1"/>
        <v>45731</v>
      </c>
      <c r="DE2" s="18">
        <f t="shared" si="1"/>
        <v>45732</v>
      </c>
      <c r="DF2" s="18">
        <f t="shared" si="1"/>
        <v>45733</v>
      </c>
      <c r="DG2" s="18">
        <f t="shared" si="1"/>
        <v>45734</v>
      </c>
      <c r="DH2" s="18">
        <f t="shared" si="1"/>
        <v>45735</v>
      </c>
      <c r="DI2" s="18">
        <f t="shared" si="1"/>
        <v>45736</v>
      </c>
      <c r="DJ2" s="18">
        <f t="shared" si="1"/>
        <v>45737</v>
      </c>
      <c r="DK2" s="18">
        <f t="shared" si="1"/>
        <v>45738</v>
      </c>
      <c r="DL2" s="18">
        <f t="shared" si="1"/>
        <v>45739</v>
      </c>
      <c r="DM2" s="18">
        <f t="shared" si="1"/>
        <v>45740</v>
      </c>
      <c r="DN2" s="18">
        <f t="shared" si="1"/>
        <v>45741</v>
      </c>
      <c r="DO2" s="18">
        <f t="shared" si="1"/>
        <v>45742</v>
      </c>
      <c r="DP2" s="18">
        <f t="shared" si="1"/>
        <v>45743</v>
      </c>
      <c r="DQ2" s="18">
        <f t="shared" si="1"/>
        <v>45744</v>
      </c>
      <c r="DR2" s="18">
        <f t="shared" si="1"/>
        <v>45745</v>
      </c>
      <c r="DS2" s="18">
        <f t="shared" si="1"/>
        <v>45746</v>
      </c>
      <c r="DT2" s="18">
        <f t="shared" si="1"/>
        <v>45747</v>
      </c>
      <c r="DU2" s="18">
        <f t="shared" si="1"/>
        <v>45748</v>
      </c>
      <c r="DV2" s="18">
        <f t="shared" si="1"/>
        <v>45749</v>
      </c>
      <c r="DW2" s="18">
        <f t="shared" si="1"/>
        <v>45750</v>
      </c>
      <c r="DX2" s="18">
        <f t="shared" si="1"/>
        <v>45751</v>
      </c>
      <c r="DY2" s="18">
        <f t="shared" si="1"/>
        <v>45752</v>
      </c>
      <c r="DZ2" s="18">
        <f t="shared" si="1"/>
        <v>45753</v>
      </c>
      <c r="EA2" s="18">
        <f t="shared" si="1"/>
        <v>45754</v>
      </c>
      <c r="EB2" s="18">
        <f t="shared" si="1"/>
        <v>45755</v>
      </c>
      <c r="EC2" s="18">
        <f t="shared" si="1"/>
        <v>45756</v>
      </c>
      <c r="ED2" s="18">
        <f t="shared" si="1"/>
        <v>45757</v>
      </c>
      <c r="EE2" s="18">
        <f t="shared" si="1"/>
        <v>45758</v>
      </c>
      <c r="EF2" s="18">
        <f t="shared" si="1"/>
        <v>45759</v>
      </c>
      <c r="EG2" s="18">
        <f t="shared" si="1"/>
        <v>45760</v>
      </c>
      <c r="EH2" s="18">
        <f t="shared" si="1"/>
        <v>45761</v>
      </c>
      <c r="EI2" s="18">
        <f t="shared" si="1"/>
        <v>45762</v>
      </c>
      <c r="EJ2" s="18">
        <f t="shared" si="1"/>
        <v>45763</v>
      </c>
      <c r="EK2" s="18">
        <f t="shared" si="1"/>
        <v>45764</v>
      </c>
      <c r="EL2" s="18">
        <f t="shared" si="1"/>
        <v>45765</v>
      </c>
      <c r="EM2" s="18">
        <f t="shared" si="1"/>
        <v>45766</v>
      </c>
      <c r="EN2" s="18">
        <f t="shared" si="1"/>
        <v>45767</v>
      </c>
      <c r="EO2" s="18">
        <f t="shared" si="1"/>
        <v>45768</v>
      </c>
      <c r="EP2" s="18">
        <f t="shared" si="1"/>
        <v>45769</v>
      </c>
      <c r="EQ2" s="18">
        <f t="shared" si="1"/>
        <v>45770</v>
      </c>
      <c r="ER2" s="18">
        <f t="shared" si="1"/>
        <v>45771</v>
      </c>
      <c r="ES2" s="18">
        <f t="shared" si="1"/>
        <v>45772</v>
      </c>
      <c r="ET2" s="18">
        <f t="shared" si="1"/>
        <v>45773</v>
      </c>
      <c r="EU2" s="18">
        <f t="shared" si="1"/>
        <v>45774</v>
      </c>
      <c r="EV2" s="18">
        <f t="shared" si="1"/>
        <v>45775</v>
      </c>
      <c r="EW2" s="18">
        <f t="shared" si="1"/>
        <v>45776</v>
      </c>
      <c r="EX2" s="18">
        <f t="shared" si="1"/>
        <v>45777</v>
      </c>
      <c r="EY2" s="18">
        <f t="shared" si="1"/>
        <v>45778</v>
      </c>
      <c r="EZ2" s="18">
        <f t="shared" si="1"/>
        <v>45779</v>
      </c>
      <c r="FA2" s="18">
        <f t="shared" si="1"/>
        <v>45780</v>
      </c>
      <c r="FB2" s="18">
        <f t="shared" ref="FB2:HM2" si="2">IF(FA2="","",IF(FA2+1=$M$8+60,"", FA2+1))</f>
        <v>45781</v>
      </c>
      <c r="FC2" s="18">
        <f t="shared" si="2"/>
        <v>45782</v>
      </c>
      <c r="FD2" s="18">
        <f t="shared" si="2"/>
        <v>45783</v>
      </c>
      <c r="FE2" s="18">
        <f t="shared" si="2"/>
        <v>45784</v>
      </c>
      <c r="FF2" s="18">
        <f t="shared" si="2"/>
        <v>45785</v>
      </c>
      <c r="FG2" s="18">
        <f t="shared" si="2"/>
        <v>45786</v>
      </c>
      <c r="FH2" s="18">
        <f t="shared" si="2"/>
        <v>45787</v>
      </c>
      <c r="FI2" s="18">
        <f t="shared" si="2"/>
        <v>45788</v>
      </c>
      <c r="FJ2" s="18">
        <f t="shared" si="2"/>
        <v>45789</v>
      </c>
      <c r="FK2" s="18">
        <f t="shared" si="2"/>
        <v>45790</v>
      </c>
      <c r="FL2" s="18">
        <f t="shared" si="2"/>
        <v>45791</v>
      </c>
      <c r="FM2" s="18">
        <f t="shared" si="2"/>
        <v>45792</v>
      </c>
      <c r="FN2" s="18">
        <f t="shared" si="2"/>
        <v>45793</v>
      </c>
      <c r="FO2" s="18">
        <f t="shared" si="2"/>
        <v>45794</v>
      </c>
      <c r="FP2" s="18">
        <f t="shared" si="2"/>
        <v>45795</v>
      </c>
      <c r="FQ2" s="18">
        <f t="shared" si="2"/>
        <v>45796</v>
      </c>
      <c r="FR2" s="18">
        <f t="shared" si="2"/>
        <v>45797</v>
      </c>
      <c r="FS2" s="18">
        <f t="shared" si="2"/>
        <v>45798</v>
      </c>
      <c r="FT2" s="18">
        <f t="shared" si="2"/>
        <v>45799</v>
      </c>
      <c r="FU2" s="18">
        <f t="shared" si="2"/>
        <v>45800</v>
      </c>
      <c r="FV2" s="18">
        <f t="shared" si="2"/>
        <v>45801</v>
      </c>
      <c r="FW2" s="18">
        <f t="shared" si="2"/>
        <v>45802</v>
      </c>
      <c r="FX2" s="18">
        <f t="shared" si="2"/>
        <v>45803</v>
      </c>
      <c r="FY2" s="18">
        <f t="shared" si="2"/>
        <v>45804</v>
      </c>
      <c r="FZ2" s="18">
        <f t="shared" si="2"/>
        <v>45805</v>
      </c>
      <c r="GA2" s="18">
        <f t="shared" si="2"/>
        <v>45806</v>
      </c>
      <c r="GB2" s="18">
        <f t="shared" si="2"/>
        <v>45807</v>
      </c>
      <c r="GC2" s="18">
        <f t="shared" si="2"/>
        <v>45808</v>
      </c>
      <c r="GD2" s="18">
        <f t="shared" si="2"/>
        <v>45809</v>
      </c>
      <c r="GE2" s="18">
        <f t="shared" si="2"/>
        <v>45810</v>
      </c>
      <c r="GF2" s="18">
        <f t="shared" si="2"/>
        <v>45811</v>
      </c>
      <c r="GG2" s="18">
        <f t="shared" si="2"/>
        <v>45812</v>
      </c>
      <c r="GH2" s="18">
        <f t="shared" si="2"/>
        <v>45813</v>
      </c>
      <c r="GI2" s="18">
        <f t="shared" si="2"/>
        <v>45814</v>
      </c>
      <c r="GJ2" s="18">
        <f t="shared" si="2"/>
        <v>45815</v>
      </c>
      <c r="GK2" s="18">
        <f t="shared" si="2"/>
        <v>45816</v>
      </c>
      <c r="GL2" s="18">
        <f t="shared" si="2"/>
        <v>45817</v>
      </c>
      <c r="GM2" s="18">
        <f t="shared" si="2"/>
        <v>45818</v>
      </c>
      <c r="GN2" s="18">
        <f t="shared" si="2"/>
        <v>45819</v>
      </c>
      <c r="GO2" s="18">
        <f t="shared" si="2"/>
        <v>45820</v>
      </c>
      <c r="GP2" s="18">
        <f t="shared" si="2"/>
        <v>45821</v>
      </c>
      <c r="GQ2" s="18">
        <f t="shared" si="2"/>
        <v>45822</v>
      </c>
      <c r="GR2" s="18">
        <f t="shared" si="2"/>
        <v>45823</v>
      </c>
      <c r="GS2" s="18">
        <f t="shared" si="2"/>
        <v>45824</v>
      </c>
      <c r="GT2" s="18">
        <f t="shared" si="2"/>
        <v>45825</v>
      </c>
      <c r="GU2" s="18">
        <f t="shared" si="2"/>
        <v>45826</v>
      </c>
      <c r="GV2" s="18">
        <f t="shared" si="2"/>
        <v>45827</v>
      </c>
      <c r="GW2" s="18">
        <f t="shared" si="2"/>
        <v>45828</v>
      </c>
      <c r="GX2" s="18">
        <f t="shared" si="2"/>
        <v>45829</v>
      </c>
      <c r="GY2" s="18">
        <f t="shared" si="2"/>
        <v>45830</v>
      </c>
      <c r="GZ2" s="18">
        <f t="shared" si="2"/>
        <v>45831</v>
      </c>
      <c r="HA2" s="18">
        <f t="shared" si="2"/>
        <v>45832</v>
      </c>
      <c r="HB2" s="18">
        <f t="shared" si="2"/>
        <v>45833</v>
      </c>
      <c r="HC2" s="18">
        <f t="shared" si="2"/>
        <v>45834</v>
      </c>
      <c r="HD2" s="18">
        <f t="shared" si="2"/>
        <v>45835</v>
      </c>
      <c r="HE2" s="18">
        <f t="shared" si="2"/>
        <v>45836</v>
      </c>
      <c r="HF2" s="18">
        <f t="shared" si="2"/>
        <v>45837</v>
      </c>
      <c r="HG2" s="18">
        <f t="shared" si="2"/>
        <v>45838</v>
      </c>
      <c r="HH2" s="18">
        <f t="shared" si="2"/>
        <v>45839</v>
      </c>
      <c r="HI2" s="18">
        <f t="shared" si="2"/>
        <v>45840</v>
      </c>
      <c r="HJ2" s="18">
        <f t="shared" si="2"/>
        <v>45841</v>
      </c>
      <c r="HK2" s="18">
        <f t="shared" si="2"/>
        <v>45842</v>
      </c>
      <c r="HL2" s="18">
        <f t="shared" si="2"/>
        <v>45843</v>
      </c>
      <c r="HM2" s="18">
        <f t="shared" si="2"/>
        <v>45844</v>
      </c>
      <c r="HN2" s="18">
        <f t="shared" ref="HN2:JY2" si="3">IF(HM2="","",IF(HM2+1=$M$8+60,"", HM2+1))</f>
        <v>45845</v>
      </c>
      <c r="HO2" s="18">
        <f t="shared" si="3"/>
        <v>45846</v>
      </c>
      <c r="HP2" s="18">
        <f t="shared" si="3"/>
        <v>45847</v>
      </c>
      <c r="HQ2" s="18">
        <f t="shared" si="3"/>
        <v>45848</v>
      </c>
      <c r="HR2" s="18">
        <f t="shared" si="3"/>
        <v>45849</v>
      </c>
      <c r="HS2" s="18">
        <f t="shared" si="3"/>
        <v>45850</v>
      </c>
      <c r="HT2" s="18">
        <f t="shared" si="3"/>
        <v>45851</v>
      </c>
      <c r="HU2" s="18">
        <f t="shared" si="3"/>
        <v>45852</v>
      </c>
      <c r="HV2" s="18">
        <f t="shared" si="3"/>
        <v>45853</v>
      </c>
      <c r="HW2" s="18">
        <f t="shared" si="3"/>
        <v>45854</v>
      </c>
      <c r="HX2" s="18">
        <f t="shared" si="3"/>
        <v>45855</v>
      </c>
      <c r="HY2" s="18">
        <f t="shared" si="3"/>
        <v>45856</v>
      </c>
      <c r="HZ2" s="18">
        <f t="shared" si="3"/>
        <v>45857</v>
      </c>
      <c r="IA2" s="18">
        <f t="shared" si="3"/>
        <v>45858</v>
      </c>
      <c r="IB2" s="18">
        <f t="shared" si="3"/>
        <v>45859</v>
      </c>
      <c r="IC2" s="18">
        <f t="shared" si="3"/>
        <v>45860</v>
      </c>
      <c r="ID2" s="18">
        <f t="shared" si="3"/>
        <v>45861</v>
      </c>
      <c r="IE2" s="18">
        <f t="shared" si="3"/>
        <v>45862</v>
      </c>
      <c r="IF2" s="18">
        <f t="shared" si="3"/>
        <v>45863</v>
      </c>
      <c r="IG2" s="18">
        <f t="shared" si="3"/>
        <v>45864</v>
      </c>
      <c r="IH2" s="18">
        <f t="shared" si="3"/>
        <v>45865</v>
      </c>
      <c r="II2" s="18">
        <f t="shared" si="3"/>
        <v>45866</v>
      </c>
      <c r="IJ2" s="18">
        <f t="shared" si="3"/>
        <v>45867</v>
      </c>
      <c r="IK2" s="18">
        <f t="shared" si="3"/>
        <v>45868</v>
      </c>
      <c r="IL2" s="18">
        <f t="shared" si="3"/>
        <v>45869</v>
      </c>
      <c r="IM2" s="18">
        <f t="shared" si="3"/>
        <v>45870</v>
      </c>
      <c r="IN2" s="18">
        <f t="shared" si="3"/>
        <v>45871</v>
      </c>
      <c r="IO2" s="18">
        <f t="shared" si="3"/>
        <v>45872</v>
      </c>
      <c r="IP2" s="18">
        <f t="shared" si="3"/>
        <v>45873</v>
      </c>
      <c r="IQ2" s="18">
        <f t="shared" si="3"/>
        <v>45874</v>
      </c>
      <c r="IR2" s="18">
        <f t="shared" si="3"/>
        <v>45875</v>
      </c>
      <c r="IS2" s="18">
        <f t="shared" si="3"/>
        <v>45876</v>
      </c>
      <c r="IT2" s="18">
        <f t="shared" si="3"/>
        <v>45877</v>
      </c>
      <c r="IU2" s="18">
        <f t="shared" si="3"/>
        <v>45878</v>
      </c>
      <c r="IV2" s="18">
        <f t="shared" si="3"/>
        <v>45879</v>
      </c>
      <c r="IW2" s="18">
        <f t="shared" si="3"/>
        <v>45880</v>
      </c>
      <c r="IX2" s="18">
        <f t="shared" si="3"/>
        <v>45881</v>
      </c>
      <c r="IY2" s="18">
        <f t="shared" si="3"/>
        <v>45882</v>
      </c>
      <c r="IZ2" s="18">
        <f t="shared" si="3"/>
        <v>45883</v>
      </c>
      <c r="JA2" s="18">
        <f t="shared" si="3"/>
        <v>45884</v>
      </c>
      <c r="JB2" s="18">
        <f t="shared" si="3"/>
        <v>45885</v>
      </c>
      <c r="JC2" s="18">
        <f t="shared" si="3"/>
        <v>45886</v>
      </c>
      <c r="JD2" s="18">
        <f t="shared" si="3"/>
        <v>45887</v>
      </c>
      <c r="JE2" s="18">
        <f t="shared" si="3"/>
        <v>45888</v>
      </c>
      <c r="JF2" s="18">
        <f t="shared" si="3"/>
        <v>45889</v>
      </c>
      <c r="JG2" s="18">
        <f t="shared" si="3"/>
        <v>45890</v>
      </c>
      <c r="JH2" s="18">
        <f t="shared" si="3"/>
        <v>45891</v>
      </c>
      <c r="JI2" s="18">
        <f t="shared" si="3"/>
        <v>45892</v>
      </c>
      <c r="JJ2" s="18">
        <f t="shared" si="3"/>
        <v>45893</v>
      </c>
      <c r="JK2" s="18">
        <f t="shared" si="3"/>
        <v>45894</v>
      </c>
      <c r="JL2" s="18">
        <f t="shared" si="3"/>
        <v>45895</v>
      </c>
      <c r="JM2" s="18">
        <f t="shared" si="3"/>
        <v>45896</v>
      </c>
      <c r="JN2" s="18">
        <f t="shared" si="3"/>
        <v>45897</v>
      </c>
      <c r="JO2" s="18">
        <f t="shared" si="3"/>
        <v>45898</v>
      </c>
      <c r="JP2" s="18">
        <f t="shared" si="3"/>
        <v>45899</v>
      </c>
      <c r="JQ2" s="18">
        <f t="shared" si="3"/>
        <v>45900</v>
      </c>
      <c r="JR2" s="18">
        <f t="shared" si="3"/>
        <v>45901</v>
      </c>
      <c r="JS2" s="18">
        <f t="shared" si="3"/>
        <v>45902</v>
      </c>
      <c r="JT2" s="18">
        <f t="shared" si="3"/>
        <v>45903</v>
      </c>
      <c r="JU2" s="18">
        <f t="shared" si="3"/>
        <v>45904</v>
      </c>
      <c r="JV2" s="18">
        <f t="shared" si="3"/>
        <v>45905</v>
      </c>
      <c r="JW2" s="18">
        <f t="shared" si="3"/>
        <v>45906</v>
      </c>
      <c r="JX2" s="18">
        <f t="shared" si="3"/>
        <v>45907</v>
      </c>
      <c r="JY2" s="18">
        <f t="shared" si="3"/>
        <v>45908</v>
      </c>
      <c r="JZ2" s="18">
        <f t="shared" ref="JZ2:MK2" si="4">IF(JY2="","",IF(JY2+1=$M$8+60,"", JY2+1))</f>
        <v>45909</v>
      </c>
      <c r="KA2" s="18">
        <f t="shared" si="4"/>
        <v>45910</v>
      </c>
      <c r="KB2" s="18">
        <f t="shared" si="4"/>
        <v>45911</v>
      </c>
      <c r="KC2" s="18">
        <f t="shared" si="4"/>
        <v>45912</v>
      </c>
      <c r="KD2" s="18">
        <f t="shared" si="4"/>
        <v>45913</v>
      </c>
      <c r="KE2" s="18">
        <f t="shared" si="4"/>
        <v>45914</v>
      </c>
      <c r="KF2" s="18">
        <f t="shared" si="4"/>
        <v>45915</v>
      </c>
      <c r="KG2" s="18">
        <f t="shared" si="4"/>
        <v>45916</v>
      </c>
      <c r="KH2" s="18">
        <f t="shared" si="4"/>
        <v>45917</v>
      </c>
      <c r="KI2" s="18">
        <f t="shared" si="4"/>
        <v>45918</v>
      </c>
      <c r="KJ2" s="18">
        <f t="shared" si="4"/>
        <v>45919</v>
      </c>
      <c r="KK2" s="18">
        <f t="shared" si="4"/>
        <v>45920</v>
      </c>
      <c r="KL2" s="18">
        <f t="shared" si="4"/>
        <v>45921</v>
      </c>
      <c r="KM2" s="18">
        <f t="shared" si="4"/>
        <v>45922</v>
      </c>
      <c r="KN2" s="18">
        <f t="shared" si="4"/>
        <v>45923</v>
      </c>
      <c r="KO2" s="18">
        <f t="shared" si="4"/>
        <v>45924</v>
      </c>
      <c r="KP2" s="18">
        <f t="shared" si="4"/>
        <v>45925</v>
      </c>
      <c r="KQ2" s="18">
        <f t="shared" si="4"/>
        <v>45926</v>
      </c>
      <c r="KR2" s="18">
        <f t="shared" si="4"/>
        <v>45927</v>
      </c>
      <c r="KS2" s="18">
        <f t="shared" si="4"/>
        <v>45928</v>
      </c>
      <c r="KT2" s="18">
        <f t="shared" si="4"/>
        <v>45929</v>
      </c>
      <c r="KU2" s="18">
        <f t="shared" si="4"/>
        <v>45930</v>
      </c>
      <c r="KV2" s="18">
        <f t="shared" si="4"/>
        <v>45931</v>
      </c>
      <c r="KW2" s="18">
        <f t="shared" si="4"/>
        <v>45932</v>
      </c>
      <c r="KX2" s="18">
        <f t="shared" si="4"/>
        <v>45933</v>
      </c>
      <c r="KY2" s="18">
        <f t="shared" si="4"/>
        <v>45934</v>
      </c>
      <c r="KZ2" s="18">
        <f t="shared" si="4"/>
        <v>45935</v>
      </c>
      <c r="LA2" s="18">
        <f t="shared" si="4"/>
        <v>45936</v>
      </c>
      <c r="LB2" s="18">
        <f t="shared" si="4"/>
        <v>45937</v>
      </c>
      <c r="LC2" s="18">
        <f t="shared" si="4"/>
        <v>45938</v>
      </c>
      <c r="LD2" s="18">
        <f t="shared" si="4"/>
        <v>45939</v>
      </c>
      <c r="LE2" s="18">
        <f t="shared" si="4"/>
        <v>45940</v>
      </c>
      <c r="LF2" s="18">
        <f t="shared" si="4"/>
        <v>45941</v>
      </c>
      <c r="LG2" s="18">
        <f t="shared" si="4"/>
        <v>45942</v>
      </c>
      <c r="LH2" s="18">
        <f t="shared" si="4"/>
        <v>45943</v>
      </c>
      <c r="LI2" s="18">
        <f t="shared" si="4"/>
        <v>45944</v>
      </c>
      <c r="LJ2" s="18">
        <f t="shared" si="4"/>
        <v>45945</v>
      </c>
      <c r="LK2" s="18">
        <f t="shared" si="4"/>
        <v>45946</v>
      </c>
      <c r="LL2" s="18">
        <f t="shared" si="4"/>
        <v>45947</v>
      </c>
      <c r="LM2" s="18">
        <f t="shared" si="4"/>
        <v>45948</v>
      </c>
      <c r="LN2" s="18">
        <f t="shared" si="4"/>
        <v>45949</v>
      </c>
      <c r="LO2" s="18">
        <f t="shared" si="4"/>
        <v>45950</v>
      </c>
      <c r="LP2" s="18">
        <f t="shared" si="4"/>
        <v>45951</v>
      </c>
      <c r="LQ2" s="18">
        <f t="shared" si="4"/>
        <v>45952</v>
      </c>
      <c r="LR2" s="18">
        <f t="shared" si="4"/>
        <v>45953</v>
      </c>
      <c r="LS2" s="18">
        <f t="shared" si="4"/>
        <v>45954</v>
      </c>
      <c r="LT2" s="18">
        <f t="shared" si="4"/>
        <v>45955</v>
      </c>
      <c r="LU2" s="18">
        <f t="shared" si="4"/>
        <v>45956</v>
      </c>
      <c r="LV2" s="18">
        <f t="shared" si="4"/>
        <v>45957</v>
      </c>
      <c r="LW2" s="18">
        <f t="shared" si="4"/>
        <v>45958</v>
      </c>
      <c r="LX2" s="18">
        <f t="shared" si="4"/>
        <v>45959</v>
      </c>
      <c r="LY2" s="18">
        <f t="shared" si="4"/>
        <v>45960</v>
      </c>
      <c r="LZ2" s="18">
        <f t="shared" si="4"/>
        <v>45961</v>
      </c>
      <c r="MA2" s="18">
        <f t="shared" si="4"/>
        <v>45962</v>
      </c>
      <c r="MB2" s="18">
        <f t="shared" si="4"/>
        <v>45963</v>
      </c>
      <c r="MC2" s="18">
        <f t="shared" si="4"/>
        <v>45964</v>
      </c>
      <c r="MD2" s="18">
        <f t="shared" si="4"/>
        <v>45965</v>
      </c>
      <c r="ME2" s="18">
        <f t="shared" si="4"/>
        <v>45966</v>
      </c>
      <c r="MF2" s="18">
        <f t="shared" si="4"/>
        <v>45967</v>
      </c>
      <c r="MG2" s="18">
        <f t="shared" si="4"/>
        <v>45968</v>
      </c>
      <c r="MH2" s="18">
        <f t="shared" si="4"/>
        <v>45969</v>
      </c>
      <c r="MI2" s="18">
        <f t="shared" si="4"/>
        <v>45970</v>
      </c>
      <c r="MJ2" s="18">
        <f t="shared" si="4"/>
        <v>45971</v>
      </c>
      <c r="MK2" s="18">
        <f t="shared" si="4"/>
        <v>45972</v>
      </c>
      <c r="ML2" s="18">
        <f t="shared" ref="ML2:OC2" si="5">IF(MK2="","",IF(MK2+1=$M$8+60,"", MK2+1))</f>
        <v>45973</v>
      </c>
      <c r="MM2" s="18">
        <f t="shared" si="5"/>
        <v>45974</v>
      </c>
      <c r="MN2" s="18">
        <f t="shared" si="5"/>
        <v>45975</v>
      </c>
      <c r="MO2" s="18">
        <f t="shared" si="5"/>
        <v>45976</v>
      </c>
      <c r="MP2" s="18">
        <f t="shared" si="5"/>
        <v>45977</v>
      </c>
      <c r="MQ2" s="18">
        <f t="shared" si="5"/>
        <v>45978</v>
      </c>
      <c r="MR2" s="18">
        <f t="shared" si="5"/>
        <v>45979</v>
      </c>
      <c r="MS2" s="18">
        <f t="shared" si="5"/>
        <v>45980</v>
      </c>
      <c r="MT2" s="18">
        <f t="shared" si="5"/>
        <v>45981</v>
      </c>
      <c r="MU2" s="18">
        <f t="shared" si="5"/>
        <v>45982</v>
      </c>
      <c r="MV2" s="18">
        <f t="shared" si="5"/>
        <v>45983</v>
      </c>
      <c r="MW2" s="18" t="str">
        <f t="shared" si="5"/>
        <v/>
      </c>
      <c r="MX2" s="18" t="str">
        <f t="shared" si="5"/>
        <v/>
      </c>
      <c r="MY2" s="18" t="str">
        <f t="shared" si="5"/>
        <v/>
      </c>
      <c r="MZ2" s="18" t="str">
        <f t="shared" si="5"/>
        <v/>
      </c>
      <c r="NA2" s="18" t="str">
        <f t="shared" si="5"/>
        <v/>
      </c>
      <c r="NB2" s="18" t="str">
        <f t="shared" si="5"/>
        <v/>
      </c>
      <c r="NC2" s="18" t="str">
        <f t="shared" si="5"/>
        <v/>
      </c>
      <c r="ND2" s="18" t="str">
        <f t="shared" si="5"/>
        <v/>
      </c>
      <c r="NE2" s="18" t="str">
        <f t="shared" si="5"/>
        <v/>
      </c>
      <c r="NF2" s="18" t="str">
        <f t="shared" si="5"/>
        <v/>
      </c>
      <c r="NG2" s="18" t="str">
        <f t="shared" si="5"/>
        <v/>
      </c>
      <c r="NH2" s="18" t="str">
        <f t="shared" si="5"/>
        <v/>
      </c>
      <c r="NI2" s="18" t="str">
        <f t="shared" si="5"/>
        <v/>
      </c>
      <c r="NJ2" s="18" t="str">
        <f t="shared" si="5"/>
        <v/>
      </c>
      <c r="NK2" s="18" t="str">
        <f t="shared" si="5"/>
        <v/>
      </c>
      <c r="NL2" s="18" t="str">
        <f t="shared" si="5"/>
        <v/>
      </c>
      <c r="NM2" s="18" t="str">
        <f t="shared" si="5"/>
        <v/>
      </c>
      <c r="NN2" s="18" t="str">
        <f t="shared" si="5"/>
        <v/>
      </c>
      <c r="NO2" s="18" t="str">
        <f t="shared" si="5"/>
        <v/>
      </c>
      <c r="NP2" s="18" t="str">
        <f t="shared" si="5"/>
        <v/>
      </c>
      <c r="NQ2" s="18" t="str">
        <f t="shared" si="5"/>
        <v/>
      </c>
      <c r="NR2" s="18" t="str">
        <f t="shared" si="5"/>
        <v/>
      </c>
      <c r="NS2" s="18" t="str">
        <f t="shared" si="5"/>
        <v/>
      </c>
      <c r="NT2" s="18" t="str">
        <f t="shared" si="5"/>
        <v/>
      </c>
      <c r="NU2" s="18" t="str">
        <f t="shared" si="5"/>
        <v/>
      </c>
      <c r="NV2" s="18" t="str">
        <f t="shared" si="5"/>
        <v/>
      </c>
      <c r="NW2" s="18" t="str">
        <f t="shared" si="5"/>
        <v/>
      </c>
      <c r="NX2" s="18" t="str">
        <f t="shared" si="5"/>
        <v/>
      </c>
      <c r="NY2" s="18" t="str">
        <f t="shared" si="5"/>
        <v/>
      </c>
      <c r="NZ2" s="18" t="str">
        <f t="shared" si="5"/>
        <v/>
      </c>
      <c r="OA2" s="18" t="str">
        <f t="shared" si="5"/>
        <v/>
      </c>
      <c r="OB2" s="18" t="str">
        <f t="shared" si="5"/>
        <v/>
      </c>
      <c r="OC2" s="18" t="str">
        <f t="shared" si="5"/>
        <v/>
      </c>
    </row>
    <row r="3" spans="1:393" x14ac:dyDescent="0.2">
      <c r="B3" s="12"/>
      <c r="C3" s="12"/>
      <c r="D3" s="12"/>
      <c r="E3" s="12"/>
      <c r="F3" s="12"/>
      <c r="G3" s="409"/>
      <c r="H3" s="409"/>
      <c r="I3" s="409"/>
      <c r="J3" s="409"/>
      <c r="K3" s="409"/>
      <c r="L3" s="409"/>
      <c r="M3" s="409"/>
      <c r="N3" s="409"/>
      <c r="O3" s="409"/>
      <c r="P3" s="12"/>
      <c r="Q3" s="12"/>
      <c r="R3" s="493"/>
      <c r="S3" s="12"/>
      <c r="T3" s="12"/>
      <c r="U3" s="12"/>
      <c r="V3" s="12"/>
      <c r="W3" s="12"/>
      <c r="X3" s="178" t="s">
        <v>59</v>
      </c>
      <c r="Y3" s="180" t="s">
        <v>60</v>
      </c>
      <c r="Z3" s="12"/>
      <c r="AA3" s="64">
        <v>-10</v>
      </c>
      <c r="AB3" s="12"/>
      <c r="AC3" s="408" t="str">
        <f>TEXT(AC2,"ddd")</f>
        <v>الخميس</v>
      </c>
      <c r="AD3" s="408" t="str">
        <f t="shared" ref="AD3:CO3" si="6">TEXT(AD2,"ddd")</f>
        <v>الجمعة</v>
      </c>
      <c r="AE3" s="408" t="str">
        <f t="shared" si="6"/>
        <v>السبت</v>
      </c>
      <c r="AF3" s="408" t="str">
        <f t="shared" si="6"/>
        <v>الأحد</v>
      </c>
      <c r="AG3" s="408" t="str">
        <f t="shared" si="6"/>
        <v>الإثنين</v>
      </c>
      <c r="AH3" s="408" t="str">
        <f t="shared" si="6"/>
        <v>الثلاثاء</v>
      </c>
      <c r="AI3" s="408" t="str">
        <f t="shared" si="6"/>
        <v>الأربعاء</v>
      </c>
      <c r="AJ3" s="408" t="str">
        <f t="shared" si="6"/>
        <v>الخميس</v>
      </c>
      <c r="AK3" s="408" t="str">
        <f t="shared" si="6"/>
        <v>الجمعة</v>
      </c>
      <c r="AL3" s="408" t="str">
        <f t="shared" si="6"/>
        <v>السبت</v>
      </c>
      <c r="AM3" s="408" t="str">
        <f t="shared" si="6"/>
        <v>الأحد</v>
      </c>
      <c r="AN3" s="408" t="str">
        <f t="shared" si="6"/>
        <v>الإثنين</v>
      </c>
      <c r="AO3" s="408" t="str">
        <f t="shared" si="6"/>
        <v>الثلاثاء</v>
      </c>
      <c r="AP3" s="408" t="str">
        <f t="shared" si="6"/>
        <v>الأربعاء</v>
      </c>
      <c r="AQ3" s="408" t="str">
        <f t="shared" si="6"/>
        <v>الخميس</v>
      </c>
      <c r="AR3" s="408" t="str">
        <f t="shared" si="6"/>
        <v>الجمعة</v>
      </c>
      <c r="AS3" s="408" t="str">
        <f t="shared" si="6"/>
        <v>السبت</v>
      </c>
      <c r="AT3" s="408" t="str">
        <f t="shared" si="6"/>
        <v>الأحد</v>
      </c>
      <c r="AU3" s="408" t="str">
        <f t="shared" si="6"/>
        <v>الإثنين</v>
      </c>
      <c r="AV3" s="408" t="str">
        <f t="shared" si="6"/>
        <v>الثلاثاء</v>
      </c>
      <c r="AW3" s="408" t="str">
        <f t="shared" si="6"/>
        <v>الأربعاء</v>
      </c>
      <c r="AX3" s="408" t="str">
        <f t="shared" si="6"/>
        <v>الخميس</v>
      </c>
      <c r="AY3" s="408" t="str">
        <f t="shared" si="6"/>
        <v>الجمعة</v>
      </c>
      <c r="AZ3" s="408" t="str">
        <f t="shared" si="6"/>
        <v>السبت</v>
      </c>
      <c r="BA3" s="408" t="str">
        <f t="shared" si="6"/>
        <v>الأحد</v>
      </c>
      <c r="BB3" s="408" t="str">
        <f t="shared" si="6"/>
        <v>الإثنين</v>
      </c>
      <c r="BC3" s="408" t="str">
        <f t="shared" si="6"/>
        <v>الثلاثاء</v>
      </c>
      <c r="BD3" s="408" t="str">
        <f t="shared" si="6"/>
        <v>الأربعاء</v>
      </c>
      <c r="BE3" s="408" t="str">
        <f t="shared" si="6"/>
        <v>الخميس</v>
      </c>
      <c r="BF3" s="408" t="str">
        <f t="shared" si="6"/>
        <v>الجمعة</v>
      </c>
      <c r="BG3" s="408" t="str">
        <f t="shared" si="6"/>
        <v>السبت</v>
      </c>
      <c r="BH3" s="408" t="str">
        <f t="shared" si="6"/>
        <v>الأحد</v>
      </c>
      <c r="BI3" s="408" t="str">
        <f t="shared" si="6"/>
        <v>الإثنين</v>
      </c>
      <c r="BJ3" s="408" t="str">
        <f t="shared" si="6"/>
        <v>الثلاثاء</v>
      </c>
      <c r="BK3" s="408" t="str">
        <f t="shared" si="6"/>
        <v>الأربعاء</v>
      </c>
      <c r="BL3" s="408" t="str">
        <f t="shared" si="6"/>
        <v>الخميس</v>
      </c>
      <c r="BM3" s="408" t="str">
        <f t="shared" si="6"/>
        <v>الجمعة</v>
      </c>
      <c r="BN3" s="408" t="str">
        <f t="shared" si="6"/>
        <v>السبت</v>
      </c>
      <c r="BO3" s="408" t="str">
        <f t="shared" si="6"/>
        <v>الأحد</v>
      </c>
      <c r="BP3" s="408" t="str">
        <f t="shared" si="6"/>
        <v>الإثنين</v>
      </c>
      <c r="BQ3" s="408" t="str">
        <f t="shared" si="6"/>
        <v>الثلاثاء</v>
      </c>
      <c r="BR3" s="408" t="str">
        <f t="shared" si="6"/>
        <v>الأربعاء</v>
      </c>
      <c r="BS3" s="408" t="str">
        <f t="shared" si="6"/>
        <v>الخميس</v>
      </c>
      <c r="BT3" s="408" t="str">
        <f t="shared" si="6"/>
        <v>الجمعة</v>
      </c>
      <c r="BU3" s="408" t="str">
        <f t="shared" si="6"/>
        <v>السبت</v>
      </c>
      <c r="BV3" s="408" t="str">
        <f t="shared" si="6"/>
        <v>الأحد</v>
      </c>
      <c r="BW3" s="408" t="str">
        <f t="shared" si="6"/>
        <v>الإثنين</v>
      </c>
      <c r="BX3" s="408" t="str">
        <f t="shared" si="6"/>
        <v>الثلاثاء</v>
      </c>
      <c r="BY3" s="408" t="str">
        <f t="shared" si="6"/>
        <v>الأربعاء</v>
      </c>
      <c r="BZ3" s="408" t="str">
        <f t="shared" si="6"/>
        <v>الخميس</v>
      </c>
      <c r="CA3" s="408" t="str">
        <f t="shared" si="6"/>
        <v>الجمعة</v>
      </c>
      <c r="CB3" s="408" t="str">
        <f t="shared" si="6"/>
        <v>السبت</v>
      </c>
      <c r="CC3" s="408" t="str">
        <f t="shared" si="6"/>
        <v>الأحد</v>
      </c>
      <c r="CD3" s="408" t="str">
        <f t="shared" si="6"/>
        <v>الإثنين</v>
      </c>
      <c r="CE3" s="408" t="str">
        <f t="shared" si="6"/>
        <v>الثلاثاء</v>
      </c>
      <c r="CF3" s="408" t="str">
        <f t="shared" si="6"/>
        <v>الأربعاء</v>
      </c>
      <c r="CG3" s="408" t="str">
        <f t="shared" si="6"/>
        <v>الخميس</v>
      </c>
      <c r="CH3" s="408" t="str">
        <f t="shared" si="6"/>
        <v>الجمعة</v>
      </c>
      <c r="CI3" s="408" t="str">
        <f t="shared" si="6"/>
        <v>السبت</v>
      </c>
      <c r="CJ3" s="408" t="str">
        <f t="shared" si="6"/>
        <v>الأحد</v>
      </c>
      <c r="CK3" s="408" t="str">
        <f t="shared" si="6"/>
        <v>الإثنين</v>
      </c>
      <c r="CL3" s="408" t="str">
        <f t="shared" si="6"/>
        <v>الثلاثاء</v>
      </c>
      <c r="CM3" s="408" t="str">
        <f t="shared" si="6"/>
        <v>الأربعاء</v>
      </c>
      <c r="CN3" s="408" t="str">
        <f t="shared" si="6"/>
        <v>الخميس</v>
      </c>
      <c r="CO3" s="408" t="str">
        <f t="shared" si="6"/>
        <v>الجمعة</v>
      </c>
      <c r="CP3" s="408" t="str">
        <f t="shared" ref="CP3:FA3" si="7">TEXT(CP2,"ddd")</f>
        <v>السبت</v>
      </c>
      <c r="CQ3" s="408" t="str">
        <f t="shared" si="7"/>
        <v>الأحد</v>
      </c>
      <c r="CR3" s="408" t="str">
        <f t="shared" si="7"/>
        <v>الإثنين</v>
      </c>
      <c r="CS3" s="408" t="str">
        <f t="shared" si="7"/>
        <v>الثلاثاء</v>
      </c>
      <c r="CT3" s="408" t="str">
        <f t="shared" si="7"/>
        <v>الأربعاء</v>
      </c>
      <c r="CU3" s="408" t="str">
        <f t="shared" si="7"/>
        <v>الخميس</v>
      </c>
      <c r="CV3" s="408" t="str">
        <f t="shared" si="7"/>
        <v>الجمعة</v>
      </c>
      <c r="CW3" s="408" t="str">
        <f t="shared" si="7"/>
        <v>السبت</v>
      </c>
      <c r="CX3" s="408" t="str">
        <f t="shared" si="7"/>
        <v>الأحد</v>
      </c>
      <c r="CY3" s="408" t="str">
        <f t="shared" si="7"/>
        <v>الإثنين</v>
      </c>
      <c r="CZ3" s="408" t="str">
        <f t="shared" si="7"/>
        <v>الثلاثاء</v>
      </c>
      <c r="DA3" s="408" t="str">
        <f t="shared" si="7"/>
        <v>الأربعاء</v>
      </c>
      <c r="DB3" s="408" t="str">
        <f t="shared" si="7"/>
        <v>الخميس</v>
      </c>
      <c r="DC3" s="408" t="str">
        <f t="shared" si="7"/>
        <v>الجمعة</v>
      </c>
      <c r="DD3" s="408" t="str">
        <f t="shared" si="7"/>
        <v>السبت</v>
      </c>
      <c r="DE3" s="408" t="str">
        <f t="shared" si="7"/>
        <v>الأحد</v>
      </c>
      <c r="DF3" s="408" t="str">
        <f t="shared" si="7"/>
        <v>الإثنين</v>
      </c>
      <c r="DG3" s="408" t="str">
        <f t="shared" si="7"/>
        <v>الثلاثاء</v>
      </c>
      <c r="DH3" s="408" t="str">
        <f t="shared" si="7"/>
        <v>الأربعاء</v>
      </c>
      <c r="DI3" s="408" t="str">
        <f t="shared" si="7"/>
        <v>الخميس</v>
      </c>
      <c r="DJ3" s="408" t="str">
        <f t="shared" si="7"/>
        <v>الجمعة</v>
      </c>
      <c r="DK3" s="408" t="str">
        <f t="shared" si="7"/>
        <v>السبت</v>
      </c>
      <c r="DL3" s="408" t="str">
        <f t="shared" si="7"/>
        <v>الأحد</v>
      </c>
      <c r="DM3" s="408" t="str">
        <f t="shared" si="7"/>
        <v>الإثنين</v>
      </c>
      <c r="DN3" s="408" t="str">
        <f t="shared" si="7"/>
        <v>الثلاثاء</v>
      </c>
      <c r="DO3" s="408" t="str">
        <f t="shared" si="7"/>
        <v>الأربعاء</v>
      </c>
      <c r="DP3" s="408" t="str">
        <f t="shared" si="7"/>
        <v>الخميس</v>
      </c>
      <c r="DQ3" s="408" t="str">
        <f t="shared" si="7"/>
        <v>الجمعة</v>
      </c>
      <c r="DR3" s="408" t="str">
        <f t="shared" si="7"/>
        <v>السبت</v>
      </c>
      <c r="DS3" s="408" t="str">
        <f t="shared" si="7"/>
        <v>الأحد</v>
      </c>
      <c r="DT3" s="408" t="str">
        <f t="shared" si="7"/>
        <v>الإثنين</v>
      </c>
      <c r="DU3" s="408" t="str">
        <f t="shared" si="7"/>
        <v>الثلاثاء</v>
      </c>
      <c r="DV3" s="408" t="str">
        <f t="shared" si="7"/>
        <v>الأربعاء</v>
      </c>
      <c r="DW3" s="408" t="str">
        <f t="shared" si="7"/>
        <v>الخميس</v>
      </c>
      <c r="DX3" s="408" t="str">
        <f t="shared" si="7"/>
        <v>الجمعة</v>
      </c>
      <c r="DY3" s="408" t="str">
        <f t="shared" si="7"/>
        <v>السبت</v>
      </c>
      <c r="DZ3" s="408" t="str">
        <f t="shared" si="7"/>
        <v>الأحد</v>
      </c>
      <c r="EA3" s="408" t="str">
        <f t="shared" si="7"/>
        <v>الإثنين</v>
      </c>
      <c r="EB3" s="408" t="str">
        <f t="shared" si="7"/>
        <v>الثلاثاء</v>
      </c>
      <c r="EC3" s="408" t="str">
        <f t="shared" si="7"/>
        <v>الأربعاء</v>
      </c>
      <c r="ED3" s="408" t="str">
        <f t="shared" si="7"/>
        <v>الخميس</v>
      </c>
      <c r="EE3" s="408" t="str">
        <f t="shared" si="7"/>
        <v>الجمعة</v>
      </c>
      <c r="EF3" s="408" t="str">
        <f t="shared" si="7"/>
        <v>السبت</v>
      </c>
      <c r="EG3" s="408" t="str">
        <f t="shared" si="7"/>
        <v>الأحد</v>
      </c>
      <c r="EH3" s="408" t="str">
        <f t="shared" si="7"/>
        <v>الإثنين</v>
      </c>
      <c r="EI3" s="408" t="str">
        <f t="shared" si="7"/>
        <v>الثلاثاء</v>
      </c>
      <c r="EJ3" s="408" t="str">
        <f t="shared" si="7"/>
        <v>الأربعاء</v>
      </c>
      <c r="EK3" s="408" t="str">
        <f t="shared" si="7"/>
        <v>الخميس</v>
      </c>
      <c r="EL3" s="408" t="str">
        <f t="shared" si="7"/>
        <v>الجمعة</v>
      </c>
      <c r="EM3" s="408" t="str">
        <f t="shared" si="7"/>
        <v>السبت</v>
      </c>
      <c r="EN3" s="408" t="str">
        <f t="shared" si="7"/>
        <v>الأحد</v>
      </c>
      <c r="EO3" s="408" t="str">
        <f t="shared" si="7"/>
        <v>الإثنين</v>
      </c>
      <c r="EP3" s="408" t="str">
        <f t="shared" si="7"/>
        <v>الثلاثاء</v>
      </c>
      <c r="EQ3" s="408" t="str">
        <f t="shared" si="7"/>
        <v>الأربعاء</v>
      </c>
      <c r="ER3" s="408" t="str">
        <f t="shared" si="7"/>
        <v>الخميس</v>
      </c>
      <c r="ES3" s="408" t="str">
        <f t="shared" si="7"/>
        <v>الجمعة</v>
      </c>
      <c r="ET3" s="408" t="str">
        <f t="shared" si="7"/>
        <v>السبت</v>
      </c>
      <c r="EU3" s="408" t="str">
        <f t="shared" si="7"/>
        <v>الأحد</v>
      </c>
      <c r="EV3" s="408" t="str">
        <f t="shared" si="7"/>
        <v>الإثنين</v>
      </c>
      <c r="EW3" s="408" t="str">
        <f t="shared" si="7"/>
        <v>الثلاثاء</v>
      </c>
      <c r="EX3" s="408" t="str">
        <f t="shared" si="7"/>
        <v>الأربعاء</v>
      </c>
      <c r="EY3" s="408" t="str">
        <f t="shared" si="7"/>
        <v>الخميس</v>
      </c>
      <c r="EZ3" s="408" t="str">
        <f t="shared" si="7"/>
        <v>الجمعة</v>
      </c>
      <c r="FA3" s="408" t="str">
        <f t="shared" si="7"/>
        <v>السبت</v>
      </c>
      <c r="FB3" s="408" t="str">
        <f t="shared" ref="FB3:HM3" si="8">TEXT(FB2,"ddd")</f>
        <v>الأحد</v>
      </c>
      <c r="FC3" s="408" t="str">
        <f t="shared" si="8"/>
        <v>الإثنين</v>
      </c>
      <c r="FD3" s="408" t="str">
        <f t="shared" si="8"/>
        <v>الثلاثاء</v>
      </c>
      <c r="FE3" s="408" t="str">
        <f t="shared" si="8"/>
        <v>الأربعاء</v>
      </c>
      <c r="FF3" s="408" t="str">
        <f t="shared" si="8"/>
        <v>الخميس</v>
      </c>
      <c r="FG3" s="408" t="str">
        <f t="shared" si="8"/>
        <v>الجمعة</v>
      </c>
      <c r="FH3" s="408" t="str">
        <f t="shared" si="8"/>
        <v>السبت</v>
      </c>
      <c r="FI3" s="408" t="str">
        <f t="shared" si="8"/>
        <v>الأحد</v>
      </c>
      <c r="FJ3" s="408" t="str">
        <f t="shared" si="8"/>
        <v>الإثنين</v>
      </c>
      <c r="FK3" s="408" t="str">
        <f t="shared" si="8"/>
        <v>الثلاثاء</v>
      </c>
      <c r="FL3" s="408" t="str">
        <f t="shared" si="8"/>
        <v>الأربعاء</v>
      </c>
      <c r="FM3" s="408" t="str">
        <f t="shared" si="8"/>
        <v>الخميس</v>
      </c>
      <c r="FN3" s="408" t="str">
        <f t="shared" si="8"/>
        <v>الجمعة</v>
      </c>
      <c r="FO3" s="408" t="str">
        <f t="shared" si="8"/>
        <v>السبت</v>
      </c>
      <c r="FP3" s="408" t="str">
        <f t="shared" si="8"/>
        <v>الأحد</v>
      </c>
      <c r="FQ3" s="408" t="str">
        <f t="shared" si="8"/>
        <v>الإثنين</v>
      </c>
      <c r="FR3" s="408" t="str">
        <f t="shared" si="8"/>
        <v>الثلاثاء</v>
      </c>
      <c r="FS3" s="408" t="str">
        <f t="shared" si="8"/>
        <v>الأربعاء</v>
      </c>
      <c r="FT3" s="408" t="str">
        <f t="shared" si="8"/>
        <v>الخميس</v>
      </c>
      <c r="FU3" s="408" t="str">
        <f t="shared" si="8"/>
        <v>الجمعة</v>
      </c>
      <c r="FV3" s="408" t="str">
        <f t="shared" si="8"/>
        <v>السبت</v>
      </c>
      <c r="FW3" s="408" t="str">
        <f t="shared" si="8"/>
        <v>الأحد</v>
      </c>
      <c r="FX3" s="408" t="str">
        <f t="shared" si="8"/>
        <v>الإثنين</v>
      </c>
      <c r="FY3" s="408" t="str">
        <f t="shared" si="8"/>
        <v>الثلاثاء</v>
      </c>
      <c r="FZ3" s="408" t="str">
        <f t="shared" si="8"/>
        <v>الأربعاء</v>
      </c>
      <c r="GA3" s="408" t="str">
        <f t="shared" si="8"/>
        <v>الخميس</v>
      </c>
      <c r="GB3" s="408" t="str">
        <f t="shared" si="8"/>
        <v>الجمعة</v>
      </c>
      <c r="GC3" s="408" t="str">
        <f t="shared" si="8"/>
        <v>السبت</v>
      </c>
      <c r="GD3" s="408" t="str">
        <f t="shared" si="8"/>
        <v>الأحد</v>
      </c>
      <c r="GE3" s="408" t="str">
        <f t="shared" si="8"/>
        <v>الإثنين</v>
      </c>
      <c r="GF3" s="408" t="str">
        <f t="shared" si="8"/>
        <v>الثلاثاء</v>
      </c>
      <c r="GG3" s="408" t="str">
        <f t="shared" si="8"/>
        <v>الأربعاء</v>
      </c>
      <c r="GH3" s="408" t="str">
        <f t="shared" si="8"/>
        <v>الخميس</v>
      </c>
      <c r="GI3" s="408" t="str">
        <f t="shared" si="8"/>
        <v>الجمعة</v>
      </c>
      <c r="GJ3" s="408" t="str">
        <f t="shared" si="8"/>
        <v>السبت</v>
      </c>
      <c r="GK3" s="408" t="str">
        <f t="shared" si="8"/>
        <v>الأحد</v>
      </c>
      <c r="GL3" s="408" t="str">
        <f t="shared" si="8"/>
        <v>الإثنين</v>
      </c>
      <c r="GM3" s="408" t="str">
        <f t="shared" si="8"/>
        <v>الثلاثاء</v>
      </c>
      <c r="GN3" s="408" t="str">
        <f t="shared" si="8"/>
        <v>الأربعاء</v>
      </c>
      <c r="GO3" s="408" t="str">
        <f t="shared" si="8"/>
        <v>الخميس</v>
      </c>
      <c r="GP3" s="408" t="str">
        <f t="shared" si="8"/>
        <v>الجمعة</v>
      </c>
      <c r="GQ3" s="408" t="str">
        <f t="shared" si="8"/>
        <v>السبت</v>
      </c>
      <c r="GR3" s="408" t="str">
        <f t="shared" si="8"/>
        <v>الأحد</v>
      </c>
      <c r="GS3" s="408" t="str">
        <f t="shared" si="8"/>
        <v>الإثنين</v>
      </c>
      <c r="GT3" s="408" t="str">
        <f t="shared" si="8"/>
        <v>الثلاثاء</v>
      </c>
      <c r="GU3" s="408" t="str">
        <f t="shared" si="8"/>
        <v>الأربعاء</v>
      </c>
      <c r="GV3" s="408" t="str">
        <f t="shared" si="8"/>
        <v>الخميس</v>
      </c>
      <c r="GW3" s="408" t="str">
        <f t="shared" si="8"/>
        <v>الجمعة</v>
      </c>
      <c r="GX3" s="408" t="str">
        <f t="shared" si="8"/>
        <v>السبت</v>
      </c>
      <c r="GY3" s="408" t="str">
        <f t="shared" si="8"/>
        <v>الأحد</v>
      </c>
      <c r="GZ3" s="408" t="str">
        <f t="shared" si="8"/>
        <v>الإثنين</v>
      </c>
      <c r="HA3" s="408" t="str">
        <f t="shared" si="8"/>
        <v>الثلاثاء</v>
      </c>
      <c r="HB3" s="408" t="str">
        <f t="shared" si="8"/>
        <v>الأربعاء</v>
      </c>
      <c r="HC3" s="408" t="str">
        <f t="shared" si="8"/>
        <v>الخميس</v>
      </c>
      <c r="HD3" s="408" t="str">
        <f t="shared" si="8"/>
        <v>الجمعة</v>
      </c>
      <c r="HE3" s="408" t="str">
        <f t="shared" si="8"/>
        <v>السبت</v>
      </c>
      <c r="HF3" s="408" t="str">
        <f t="shared" si="8"/>
        <v>الأحد</v>
      </c>
      <c r="HG3" s="408" t="str">
        <f t="shared" si="8"/>
        <v>الإثنين</v>
      </c>
      <c r="HH3" s="408" t="str">
        <f t="shared" si="8"/>
        <v>الثلاثاء</v>
      </c>
      <c r="HI3" s="408" t="str">
        <f t="shared" si="8"/>
        <v>الأربعاء</v>
      </c>
      <c r="HJ3" s="408" t="str">
        <f t="shared" si="8"/>
        <v>الخميس</v>
      </c>
      <c r="HK3" s="408" t="str">
        <f t="shared" si="8"/>
        <v>الجمعة</v>
      </c>
      <c r="HL3" s="408" t="str">
        <f t="shared" si="8"/>
        <v>السبت</v>
      </c>
      <c r="HM3" s="408" t="str">
        <f t="shared" si="8"/>
        <v>الأحد</v>
      </c>
      <c r="HN3" s="408" t="str">
        <f t="shared" ref="HN3:JY3" si="9">TEXT(HN2,"ddd")</f>
        <v>الإثنين</v>
      </c>
      <c r="HO3" s="408" t="str">
        <f t="shared" si="9"/>
        <v>الثلاثاء</v>
      </c>
      <c r="HP3" s="408" t="str">
        <f t="shared" si="9"/>
        <v>الأربعاء</v>
      </c>
      <c r="HQ3" s="408" t="str">
        <f t="shared" si="9"/>
        <v>الخميس</v>
      </c>
      <c r="HR3" s="408" t="str">
        <f t="shared" si="9"/>
        <v>الجمعة</v>
      </c>
      <c r="HS3" s="408" t="str">
        <f t="shared" si="9"/>
        <v>السبت</v>
      </c>
      <c r="HT3" s="408" t="str">
        <f t="shared" si="9"/>
        <v>الأحد</v>
      </c>
      <c r="HU3" s="408" t="str">
        <f t="shared" si="9"/>
        <v>الإثنين</v>
      </c>
      <c r="HV3" s="408" t="str">
        <f t="shared" si="9"/>
        <v>الثلاثاء</v>
      </c>
      <c r="HW3" s="408" t="str">
        <f t="shared" si="9"/>
        <v>الأربعاء</v>
      </c>
      <c r="HX3" s="408" t="str">
        <f t="shared" si="9"/>
        <v>الخميس</v>
      </c>
      <c r="HY3" s="408" t="str">
        <f t="shared" si="9"/>
        <v>الجمعة</v>
      </c>
      <c r="HZ3" s="408" t="str">
        <f t="shared" si="9"/>
        <v>السبت</v>
      </c>
      <c r="IA3" s="408" t="str">
        <f t="shared" si="9"/>
        <v>الأحد</v>
      </c>
      <c r="IB3" s="408" t="str">
        <f t="shared" si="9"/>
        <v>الإثنين</v>
      </c>
      <c r="IC3" s="408" t="str">
        <f t="shared" si="9"/>
        <v>الثلاثاء</v>
      </c>
      <c r="ID3" s="408" t="str">
        <f t="shared" si="9"/>
        <v>الأربعاء</v>
      </c>
      <c r="IE3" s="408" t="str">
        <f t="shared" si="9"/>
        <v>الخميس</v>
      </c>
      <c r="IF3" s="408" t="str">
        <f t="shared" si="9"/>
        <v>الجمعة</v>
      </c>
      <c r="IG3" s="408" t="str">
        <f t="shared" si="9"/>
        <v>السبت</v>
      </c>
      <c r="IH3" s="408" t="str">
        <f t="shared" si="9"/>
        <v>الأحد</v>
      </c>
      <c r="II3" s="408" t="str">
        <f t="shared" si="9"/>
        <v>الإثنين</v>
      </c>
      <c r="IJ3" s="408" t="str">
        <f t="shared" si="9"/>
        <v>الثلاثاء</v>
      </c>
      <c r="IK3" s="408" t="str">
        <f t="shared" si="9"/>
        <v>الأربعاء</v>
      </c>
      <c r="IL3" s="408" t="str">
        <f t="shared" si="9"/>
        <v>الخميس</v>
      </c>
      <c r="IM3" s="408" t="str">
        <f t="shared" si="9"/>
        <v>الجمعة</v>
      </c>
      <c r="IN3" s="408" t="str">
        <f t="shared" si="9"/>
        <v>السبت</v>
      </c>
      <c r="IO3" s="408" t="str">
        <f t="shared" si="9"/>
        <v>الأحد</v>
      </c>
      <c r="IP3" s="408" t="str">
        <f t="shared" si="9"/>
        <v>الإثنين</v>
      </c>
      <c r="IQ3" s="408" t="str">
        <f t="shared" si="9"/>
        <v>الثلاثاء</v>
      </c>
      <c r="IR3" s="408" t="str">
        <f t="shared" si="9"/>
        <v>الأربعاء</v>
      </c>
      <c r="IS3" s="408" t="str">
        <f t="shared" si="9"/>
        <v>الخميس</v>
      </c>
      <c r="IT3" s="408" t="str">
        <f t="shared" si="9"/>
        <v>الجمعة</v>
      </c>
      <c r="IU3" s="408" t="str">
        <f t="shared" si="9"/>
        <v>السبت</v>
      </c>
      <c r="IV3" s="408" t="str">
        <f t="shared" si="9"/>
        <v>الأحد</v>
      </c>
      <c r="IW3" s="408" t="str">
        <f t="shared" si="9"/>
        <v>الإثنين</v>
      </c>
      <c r="IX3" s="408" t="str">
        <f t="shared" si="9"/>
        <v>الثلاثاء</v>
      </c>
      <c r="IY3" s="408" t="str">
        <f t="shared" si="9"/>
        <v>الأربعاء</v>
      </c>
      <c r="IZ3" s="408" t="str">
        <f t="shared" si="9"/>
        <v>الخميس</v>
      </c>
      <c r="JA3" s="408" t="str">
        <f t="shared" si="9"/>
        <v>الجمعة</v>
      </c>
      <c r="JB3" s="408" t="str">
        <f t="shared" si="9"/>
        <v>السبت</v>
      </c>
      <c r="JC3" s="408" t="str">
        <f t="shared" si="9"/>
        <v>الأحد</v>
      </c>
      <c r="JD3" s="408" t="str">
        <f t="shared" si="9"/>
        <v>الإثنين</v>
      </c>
      <c r="JE3" s="408" t="str">
        <f t="shared" si="9"/>
        <v>الثلاثاء</v>
      </c>
      <c r="JF3" s="408" t="str">
        <f t="shared" si="9"/>
        <v>الأربعاء</v>
      </c>
      <c r="JG3" s="408" t="str">
        <f t="shared" si="9"/>
        <v>الخميس</v>
      </c>
      <c r="JH3" s="408" t="str">
        <f t="shared" si="9"/>
        <v>الجمعة</v>
      </c>
      <c r="JI3" s="408" t="str">
        <f t="shared" si="9"/>
        <v>السبت</v>
      </c>
      <c r="JJ3" s="408" t="str">
        <f t="shared" si="9"/>
        <v>الأحد</v>
      </c>
      <c r="JK3" s="408" t="str">
        <f t="shared" si="9"/>
        <v>الإثنين</v>
      </c>
      <c r="JL3" s="408" t="str">
        <f t="shared" si="9"/>
        <v>الثلاثاء</v>
      </c>
      <c r="JM3" s="408" t="str">
        <f t="shared" si="9"/>
        <v>الأربعاء</v>
      </c>
      <c r="JN3" s="408" t="str">
        <f t="shared" si="9"/>
        <v>الخميس</v>
      </c>
      <c r="JO3" s="408" t="str">
        <f t="shared" si="9"/>
        <v>الجمعة</v>
      </c>
      <c r="JP3" s="408" t="str">
        <f t="shared" si="9"/>
        <v>السبت</v>
      </c>
      <c r="JQ3" s="408" t="str">
        <f t="shared" si="9"/>
        <v>الأحد</v>
      </c>
      <c r="JR3" s="408" t="str">
        <f t="shared" si="9"/>
        <v>الإثنين</v>
      </c>
      <c r="JS3" s="408" t="str">
        <f t="shared" si="9"/>
        <v>الثلاثاء</v>
      </c>
      <c r="JT3" s="408" t="str">
        <f t="shared" si="9"/>
        <v>الأربعاء</v>
      </c>
      <c r="JU3" s="408" t="str">
        <f t="shared" si="9"/>
        <v>الخميس</v>
      </c>
      <c r="JV3" s="408" t="str">
        <f t="shared" si="9"/>
        <v>الجمعة</v>
      </c>
      <c r="JW3" s="408" t="str">
        <f t="shared" si="9"/>
        <v>السبت</v>
      </c>
      <c r="JX3" s="408" t="str">
        <f t="shared" si="9"/>
        <v>الأحد</v>
      </c>
      <c r="JY3" s="408" t="str">
        <f t="shared" si="9"/>
        <v>الإثنين</v>
      </c>
      <c r="JZ3" s="408" t="str">
        <f t="shared" ref="JZ3:MK3" si="10">TEXT(JZ2,"ddd")</f>
        <v>الثلاثاء</v>
      </c>
      <c r="KA3" s="408" t="str">
        <f t="shared" si="10"/>
        <v>الأربعاء</v>
      </c>
      <c r="KB3" s="408" t="str">
        <f t="shared" si="10"/>
        <v>الخميس</v>
      </c>
      <c r="KC3" s="408" t="str">
        <f t="shared" si="10"/>
        <v>الجمعة</v>
      </c>
      <c r="KD3" s="408" t="str">
        <f t="shared" si="10"/>
        <v>السبت</v>
      </c>
      <c r="KE3" s="408" t="str">
        <f t="shared" si="10"/>
        <v>الأحد</v>
      </c>
      <c r="KF3" s="408" t="str">
        <f t="shared" si="10"/>
        <v>الإثنين</v>
      </c>
      <c r="KG3" s="408" t="str">
        <f t="shared" si="10"/>
        <v>الثلاثاء</v>
      </c>
      <c r="KH3" s="408" t="str">
        <f t="shared" si="10"/>
        <v>الأربعاء</v>
      </c>
      <c r="KI3" s="408" t="str">
        <f t="shared" si="10"/>
        <v>الخميس</v>
      </c>
      <c r="KJ3" s="408" t="str">
        <f t="shared" si="10"/>
        <v>الجمعة</v>
      </c>
      <c r="KK3" s="408" t="str">
        <f t="shared" si="10"/>
        <v>السبت</v>
      </c>
      <c r="KL3" s="408" t="str">
        <f t="shared" si="10"/>
        <v>الأحد</v>
      </c>
      <c r="KM3" s="408" t="str">
        <f t="shared" si="10"/>
        <v>الإثنين</v>
      </c>
      <c r="KN3" s="408" t="str">
        <f t="shared" si="10"/>
        <v>الثلاثاء</v>
      </c>
      <c r="KO3" s="408" t="str">
        <f t="shared" si="10"/>
        <v>الأربعاء</v>
      </c>
      <c r="KP3" s="408" t="str">
        <f t="shared" si="10"/>
        <v>الخميس</v>
      </c>
      <c r="KQ3" s="408" t="str">
        <f t="shared" si="10"/>
        <v>الجمعة</v>
      </c>
      <c r="KR3" s="408" t="str">
        <f t="shared" si="10"/>
        <v>السبت</v>
      </c>
      <c r="KS3" s="408" t="str">
        <f t="shared" si="10"/>
        <v>الأحد</v>
      </c>
      <c r="KT3" s="408" t="str">
        <f t="shared" si="10"/>
        <v>الإثنين</v>
      </c>
      <c r="KU3" s="408" t="str">
        <f t="shared" si="10"/>
        <v>الثلاثاء</v>
      </c>
      <c r="KV3" s="408" t="str">
        <f t="shared" si="10"/>
        <v>الأربعاء</v>
      </c>
      <c r="KW3" s="408" t="str">
        <f t="shared" si="10"/>
        <v>الخميس</v>
      </c>
      <c r="KX3" s="408" t="str">
        <f t="shared" si="10"/>
        <v>الجمعة</v>
      </c>
      <c r="KY3" s="408" t="str">
        <f t="shared" si="10"/>
        <v>السبت</v>
      </c>
      <c r="KZ3" s="408" t="str">
        <f t="shared" si="10"/>
        <v>الأحد</v>
      </c>
      <c r="LA3" s="408" t="str">
        <f t="shared" si="10"/>
        <v>الإثنين</v>
      </c>
      <c r="LB3" s="408" t="str">
        <f t="shared" si="10"/>
        <v>الثلاثاء</v>
      </c>
      <c r="LC3" s="408" t="str">
        <f t="shared" si="10"/>
        <v>الأربعاء</v>
      </c>
      <c r="LD3" s="408" t="str">
        <f t="shared" si="10"/>
        <v>الخميس</v>
      </c>
      <c r="LE3" s="408" t="str">
        <f t="shared" si="10"/>
        <v>الجمعة</v>
      </c>
      <c r="LF3" s="408" t="str">
        <f t="shared" si="10"/>
        <v>السبت</v>
      </c>
      <c r="LG3" s="408" t="str">
        <f t="shared" si="10"/>
        <v>الأحد</v>
      </c>
      <c r="LH3" s="408" t="str">
        <f t="shared" si="10"/>
        <v>الإثنين</v>
      </c>
      <c r="LI3" s="408" t="str">
        <f t="shared" si="10"/>
        <v>الثلاثاء</v>
      </c>
      <c r="LJ3" s="408" t="str">
        <f t="shared" si="10"/>
        <v>الأربعاء</v>
      </c>
      <c r="LK3" s="408" t="str">
        <f t="shared" si="10"/>
        <v>الخميس</v>
      </c>
      <c r="LL3" s="408" t="str">
        <f t="shared" si="10"/>
        <v>الجمعة</v>
      </c>
      <c r="LM3" s="408" t="str">
        <f t="shared" si="10"/>
        <v>السبت</v>
      </c>
      <c r="LN3" s="408" t="str">
        <f t="shared" si="10"/>
        <v>الأحد</v>
      </c>
      <c r="LO3" s="408" t="str">
        <f t="shared" si="10"/>
        <v>الإثنين</v>
      </c>
      <c r="LP3" s="408" t="str">
        <f t="shared" si="10"/>
        <v>الثلاثاء</v>
      </c>
      <c r="LQ3" s="408" t="str">
        <f t="shared" si="10"/>
        <v>الأربعاء</v>
      </c>
      <c r="LR3" s="408" t="str">
        <f t="shared" si="10"/>
        <v>الخميس</v>
      </c>
      <c r="LS3" s="408" t="str">
        <f t="shared" si="10"/>
        <v>الجمعة</v>
      </c>
      <c r="LT3" s="408" t="str">
        <f t="shared" si="10"/>
        <v>السبت</v>
      </c>
      <c r="LU3" s="408" t="str">
        <f t="shared" si="10"/>
        <v>الأحد</v>
      </c>
      <c r="LV3" s="408" t="str">
        <f t="shared" si="10"/>
        <v>الإثنين</v>
      </c>
      <c r="LW3" s="408" t="str">
        <f t="shared" si="10"/>
        <v>الثلاثاء</v>
      </c>
      <c r="LX3" s="408" t="str">
        <f t="shared" si="10"/>
        <v>الأربعاء</v>
      </c>
      <c r="LY3" s="408" t="str">
        <f t="shared" si="10"/>
        <v>الخميس</v>
      </c>
      <c r="LZ3" s="408" t="str">
        <f t="shared" si="10"/>
        <v>الجمعة</v>
      </c>
      <c r="MA3" s="408" t="str">
        <f t="shared" si="10"/>
        <v>السبت</v>
      </c>
      <c r="MB3" s="408" t="str">
        <f t="shared" si="10"/>
        <v>الأحد</v>
      </c>
      <c r="MC3" s="408" t="str">
        <f t="shared" si="10"/>
        <v>الإثنين</v>
      </c>
      <c r="MD3" s="408" t="str">
        <f t="shared" si="10"/>
        <v>الثلاثاء</v>
      </c>
      <c r="ME3" s="408" t="str">
        <f t="shared" si="10"/>
        <v>الأربعاء</v>
      </c>
      <c r="MF3" s="408" t="str">
        <f t="shared" si="10"/>
        <v>الخميس</v>
      </c>
      <c r="MG3" s="408" t="str">
        <f t="shared" si="10"/>
        <v>الجمعة</v>
      </c>
      <c r="MH3" s="408" t="str">
        <f t="shared" si="10"/>
        <v>السبت</v>
      </c>
      <c r="MI3" s="408" t="str">
        <f t="shared" si="10"/>
        <v>الأحد</v>
      </c>
      <c r="MJ3" s="408" t="str">
        <f t="shared" si="10"/>
        <v>الإثنين</v>
      </c>
      <c r="MK3" s="408" t="str">
        <f t="shared" si="10"/>
        <v>الثلاثاء</v>
      </c>
      <c r="ML3" s="408" t="str">
        <f t="shared" ref="ML3:OC3" si="11">TEXT(ML2,"ddd")</f>
        <v>الأربعاء</v>
      </c>
      <c r="MM3" s="408" t="str">
        <f t="shared" si="11"/>
        <v>الخميس</v>
      </c>
      <c r="MN3" s="408" t="str">
        <f t="shared" si="11"/>
        <v>الجمعة</v>
      </c>
      <c r="MO3" s="408" t="str">
        <f t="shared" si="11"/>
        <v>السبت</v>
      </c>
      <c r="MP3" s="408" t="str">
        <f t="shared" si="11"/>
        <v>الأحد</v>
      </c>
      <c r="MQ3" s="408" t="str">
        <f t="shared" si="11"/>
        <v>الإثنين</v>
      </c>
      <c r="MR3" s="408" t="str">
        <f t="shared" si="11"/>
        <v>الثلاثاء</v>
      </c>
      <c r="MS3" s="408" t="str">
        <f t="shared" si="11"/>
        <v>الأربعاء</v>
      </c>
      <c r="MT3" s="408" t="str">
        <f t="shared" si="11"/>
        <v>الخميس</v>
      </c>
      <c r="MU3" s="408" t="str">
        <f t="shared" si="11"/>
        <v>الجمعة</v>
      </c>
      <c r="MV3" s="408" t="str">
        <f t="shared" si="11"/>
        <v>السبت</v>
      </c>
      <c r="MW3" s="408" t="str">
        <f t="shared" si="11"/>
        <v/>
      </c>
      <c r="MX3" s="408" t="str">
        <f t="shared" si="11"/>
        <v/>
      </c>
      <c r="MY3" s="408" t="str">
        <f t="shared" si="11"/>
        <v/>
      </c>
      <c r="MZ3" s="408" t="str">
        <f t="shared" si="11"/>
        <v/>
      </c>
      <c r="NA3" s="408" t="str">
        <f t="shared" si="11"/>
        <v/>
      </c>
      <c r="NB3" s="408" t="str">
        <f t="shared" si="11"/>
        <v/>
      </c>
      <c r="NC3" s="408" t="str">
        <f t="shared" si="11"/>
        <v/>
      </c>
      <c r="ND3" s="408" t="str">
        <f t="shared" si="11"/>
        <v/>
      </c>
      <c r="NE3" s="408" t="str">
        <f t="shared" si="11"/>
        <v/>
      </c>
      <c r="NF3" s="408" t="str">
        <f t="shared" si="11"/>
        <v/>
      </c>
      <c r="NG3" s="408" t="str">
        <f t="shared" si="11"/>
        <v/>
      </c>
      <c r="NH3" s="408" t="str">
        <f t="shared" si="11"/>
        <v/>
      </c>
      <c r="NI3" s="408" t="str">
        <f t="shared" si="11"/>
        <v/>
      </c>
      <c r="NJ3" s="408" t="str">
        <f t="shared" si="11"/>
        <v/>
      </c>
      <c r="NK3" s="408" t="str">
        <f t="shared" si="11"/>
        <v/>
      </c>
      <c r="NL3" s="408" t="str">
        <f t="shared" si="11"/>
        <v/>
      </c>
      <c r="NM3" s="408" t="str">
        <f t="shared" si="11"/>
        <v/>
      </c>
      <c r="NN3" s="408" t="str">
        <f t="shared" si="11"/>
        <v/>
      </c>
      <c r="NO3" s="408" t="str">
        <f t="shared" si="11"/>
        <v/>
      </c>
      <c r="NP3" s="408" t="str">
        <f t="shared" si="11"/>
        <v/>
      </c>
      <c r="NQ3" s="408" t="str">
        <f t="shared" si="11"/>
        <v/>
      </c>
      <c r="NR3" s="408" t="str">
        <f t="shared" si="11"/>
        <v/>
      </c>
      <c r="NS3" s="408" t="str">
        <f t="shared" si="11"/>
        <v/>
      </c>
      <c r="NT3" s="408" t="str">
        <f t="shared" si="11"/>
        <v/>
      </c>
      <c r="NU3" s="408" t="str">
        <f t="shared" si="11"/>
        <v/>
      </c>
      <c r="NV3" s="408" t="str">
        <f t="shared" si="11"/>
        <v/>
      </c>
      <c r="NW3" s="408" t="str">
        <f t="shared" si="11"/>
        <v/>
      </c>
      <c r="NX3" s="408" t="str">
        <f t="shared" si="11"/>
        <v/>
      </c>
      <c r="NY3" s="408" t="str">
        <f t="shared" si="11"/>
        <v/>
      </c>
      <c r="NZ3" s="408" t="str">
        <f t="shared" si="11"/>
        <v/>
      </c>
      <c r="OA3" s="408" t="str">
        <f t="shared" si="11"/>
        <v/>
      </c>
      <c r="OB3" s="408" t="str">
        <f t="shared" si="11"/>
        <v/>
      </c>
      <c r="OC3" s="408" t="str">
        <f t="shared" si="11"/>
        <v/>
      </c>
    </row>
    <row r="4" spans="1:393" x14ac:dyDescent="0.2">
      <c r="B4" s="12"/>
      <c r="C4" s="12"/>
      <c r="D4" s="12"/>
      <c r="E4" s="12"/>
      <c r="F4" s="12"/>
      <c r="G4" s="409"/>
      <c r="H4" s="409"/>
      <c r="I4" s="409"/>
      <c r="J4" s="409"/>
      <c r="K4" s="409"/>
      <c r="L4" s="409"/>
      <c r="M4" s="409"/>
      <c r="N4" s="409"/>
      <c r="O4" s="409"/>
      <c r="P4" s="12"/>
      <c r="Q4" s="12"/>
      <c r="R4" s="12"/>
      <c r="S4" s="12"/>
      <c r="T4" s="12"/>
      <c r="U4" s="12"/>
      <c r="V4" s="12"/>
      <c r="W4" s="12"/>
      <c r="X4" s="179" t="s">
        <v>61</v>
      </c>
      <c r="Y4" s="12"/>
      <c r="Z4" s="12"/>
      <c r="AA4" s="12"/>
      <c r="AB4" s="12"/>
      <c r="AC4" s="408"/>
      <c r="AD4" s="408"/>
      <c r="AE4" s="408"/>
      <c r="AF4" s="408"/>
      <c r="AG4" s="408"/>
      <c r="AH4" s="408"/>
      <c r="AI4" s="408"/>
      <c r="AJ4" s="408"/>
      <c r="AK4" s="408"/>
      <c r="AL4" s="408"/>
      <c r="AM4" s="408"/>
      <c r="AN4" s="408"/>
      <c r="AO4" s="408"/>
      <c r="AP4" s="408"/>
      <c r="AQ4" s="408"/>
      <c r="AR4" s="408"/>
      <c r="AS4" s="408"/>
      <c r="AT4" s="408"/>
      <c r="AU4" s="408"/>
      <c r="AV4" s="408"/>
      <c r="AW4" s="408"/>
      <c r="AX4" s="408"/>
      <c r="AY4" s="408"/>
      <c r="AZ4" s="408"/>
      <c r="BA4" s="408"/>
      <c r="BB4" s="408"/>
      <c r="BC4" s="408"/>
      <c r="BD4" s="408"/>
      <c r="BE4" s="408"/>
      <c r="BF4" s="408"/>
      <c r="BG4" s="408"/>
      <c r="BH4" s="408"/>
      <c r="BI4" s="408"/>
      <c r="BJ4" s="408"/>
      <c r="BK4" s="408"/>
      <c r="BL4" s="408"/>
      <c r="BM4" s="408"/>
      <c r="BN4" s="408"/>
      <c r="BO4" s="408"/>
      <c r="BP4" s="408"/>
      <c r="BQ4" s="408"/>
      <c r="BR4" s="408"/>
      <c r="BS4" s="408"/>
      <c r="BT4" s="408"/>
      <c r="BU4" s="408"/>
      <c r="BV4" s="408"/>
      <c r="BW4" s="408"/>
      <c r="BX4" s="408"/>
      <c r="BY4" s="408"/>
      <c r="BZ4" s="408"/>
      <c r="CA4" s="408"/>
      <c r="CB4" s="408"/>
      <c r="CC4" s="408"/>
      <c r="CD4" s="408"/>
      <c r="CE4" s="408"/>
      <c r="CF4" s="408"/>
      <c r="CG4" s="408"/>
      <c r="CH4" s="408"/>
      <c r="CI4" s="408"/>
      <c r="CJ4" s="408"/>
      <c r="CK4" s="408"/>
      <c r="CL4" s="408"/>
      <c r="CM4" s="408"/>
      <c r="CN4" s="408"/>
      <c r="CO4" s="408"/>
      <c r="CP4" s="408"/>
      <c r="CQ4" s="408"/>
      <c r="CR4" s="408"/>
      <c r="CS4" s="408"/>
      <c r="CT4" s="408"/>
      <c r="CU4" s="408"/>
      <c r="CV4" s="408"/>
      <c r="CW4" s="408"/>
      <c r="CX4" s="408"/>
      <c r="CY4" s="408"/>
      <c r="CZ4" s="408"/>
      <c r="DA4" s="408"/>
      <c r="DB4" s="408"/>
      <c r="DC4" s="408"/>
      <c r="DD4" s="408"/>
      <c r="DE4" s="408"/>
      <c r="DF4" s="408"/>
      <c r="DG4" s="408"/>
      <c r="DH4" s="408"/>
      <c r="DI4" s="408"/>
      <c r="DJ4" s="408"/>
      <c r="DK4" s="408"/>
      <c r="DL4" s="408"/>
      <c r="DM4" s="408"/>
      <c r="DN4" s="408"/>
      <c r="DO4" s="408"/>
      <c r="DP4" s="408"/>
      <c r="DQ4" s="408"/>
      <c r="DR4" s="408"/>
      <c r="DS4" s="408"/>
      <c r="DT4" s="408"/>
      <c r="DU4" s="408"/>
      <c r="DV4" s="408"/>
      <c r="DW4" s="408"/>
      <c r="DX4" s="408"/>
      <c r="DY4" s="408"/>
      <c r="DZ4" s="408"/>
      <c r="EA4" s="408"/>
      <c r="EB4" s="408"/>
      <c r="EC4" s="408"/>
      <c r="ED4" s="408"/>
      <c r="EE4" s="408"/>
      <c r="EF4" s="408"/>
      <c r="EG4" s="408"/>
      <c r="EH4" s="408"/>
      <c r="EI4" s="408"/>
      <c r="EJ4" s="408"/>
      <c r="EK4" s="408"/>
      <c r="EL4" s="408"/>
      <c r="EM4" s="408"/>
      <c r="EN4" s="408"/>
      <c r="EO4" s="408"/>
      <c r="EP4" s="408"/>
      <c r="EQ4" s="408"/>
      <c r="ER4" s="408"/>
      <c r="ES4" s="408"/>
      <c r="ET4" s="408"/>
      <c r="EU4" s="408"/>
      <c r="EV4" s="408"/>
      <c r="EW4" s="408"/>
      <c r="EX4" s="408"/>
      <c r="EY4" s="408"/>
      <c r="EZ4" s="408"/>
      <c r="FA4" s="408"/>
      <c r="FB4" s="408"/>
      <c r="FC4" s="408"/>
      <c r="FD4" s="408"/>
      <c r="FE4" s="408"/>
      <c r="FF4" s="408"/>
      <c r="FG4" s="408"/>
      <c r="FH4" s="408"/>
      <c r="FI4" s="408"/>
      <c r="FJ4" s="408"/>
      <c r="FK4" s="408"/>
      <c r="FL4" s="408"/>
      <c r="FM4" s="408"/>
      <c r="FN4" s="408"/>
      <c r="FO4" s="408"/>
      <c r="FP4" s="408"/>
      <c r="FQ4" s="408"/>
      <c r="FR4" s="408"/>
      <c r="FS4" s="408"/>
      <c r="FT4" s="408"/>
      <c r="FU4" s="408"/>
      <c r="FV4" s="408"/>
      <c r="FW4" s="408"/>
      <c r="FX4" s="408"/>
      <c r="FY4" s="408"/>
      <c r="FZ4" s="408"/>
      <c r="GA4" s="408"/>
      <c r="GB4" s="408"/>
      <c r="GC4" s="408"/>
      <c r="GD4" s="408"/>
      <c r="GE4" s="408"/>
      <c r="GF4" s="408"/>
      <c r="GG4" s="408"/>
      <c r="GH4" s="408"/>
      <c r="GI4" s="408"/>
      <c r="GJ4" s="408"/>
      <c r="GK4" s="408"/>
      <c r="GL4" s="408"/>
      <c r="GM4" s="408"/>
      <c r="GN4" s="408"/>
      <c r="GO4" s="408"/>
      <c r="GP4" s="408"/>
      <c r="GQ4" s="408"/>
      <c r="GR4" s="408"/>
      <c r="GS4" s="408"/>
      <c r="GT4" s="408"/>
      <c r="GU4" s="408"/>
      <c r="GV4" s="408"/>
      <c r="GW4" s="408"/>
      <c r="GX4" s="408"/>
      <c r="GY4" s="408"/>
      <c r="GZ4" s="408"/>
      <c r="HA4" s="408"/>
      <c r="HB4" s="408"/>
      <c r="HC4" s="408"/>
      <c r="HD4" s="408"/>
      <c r="HE4" s="408"/>
      <c r="HF4" s="408"/>
      <c r="HG4" s="408"/>
      <c r="HH4" s="408"/>
      <c r="HI4" s="408"/>
      <c r="HJ4" s="408"/>
      <c r="HK4" s="408"/>
      <c r="HL4" s="408"/>
      <c r="HM4" s="408"/>
      <c r="HN4" s="408"/>
      <c r="HO4" s="408"/>
      <c r="HP4" s="408"/>
      <c r="HQ4" s="408"/>
      <c r="HR4" s="408"/>
      <c r="HS4" s="408"/>
      <c r="HT4" s="408"/>
      <c r="HU4" s="408"/>
      <c r="HV4" s="408"/>
      <c r="HW4" s="408"/>
      <c r="HX4" s="408"/>
      <c r="HY4" s="408"/>
      <c r="HZ4" s="408"/>
      <c r="IA4" s="408"/>
      <c r="IB4" s="408"/>
      <c r="IC4" s="408"/>
      <c r="ID4" s="408"/>
      <c r="IE4" s="408"/>
      <c r="IF4" s="408"/>
      <c r="IG4" s="408"/>
      <c r="IH4" s="408"/>
      <c r="II4" s="408"/>
      <c r="IJ4" s="408"/>
      <c r="IK4" s="408"/>
      <c r="IL4" s="408"/>
      <c r="IM4" s="408"/>
      <c r="IN4" s="408"/>
      <c r="IO4" s="408"/>
      <c r="IP4" s="408"/>
      <c r="IQ4" s="408"/>
      <c r="IR4" s="408"/>
      <c r="IS4" s="408"/>
      <c r="IT4" s="408"/>
      <c r="IU4" s="408"/>
      <c r="IV4" s="408"/>
      <c r="IW4" s="408"/>
      <c r="IX4" s="408"/>
      <c r="IY4" s="408"/>
      <c r="IZ4" s="408"/>
      <c r="JA4" s="408"/>
      <c r="JB4" s="408"/>
      <c r="JC4" s="408"/>
      <c r="JD4" s="408"/>
      <c r="JE4" s="408"/>
      <c r="JF4" s="408"/>
      <c r="JG4" s="408"/>
      <c r="JH4" s="408"/>
      <c r="JI4" s="408"/>
      <c r="JJ4" s="408"/>
      <c r="JK4" s="408"/>
      <c r="JL4" s="408"/>
      <c r="JM4" s="408"/>
      <c r="JN4" s="408"/>
      <c r="JO4" s="408"/>
      <c r="JP4" s="408"/>
      <c r="JQ4" s="408"/>
      <c r="JR4" s="408"/>
      <c r="JS4" s="408"/>
      <c r="JT4" s="408"/>
      <c r="JU4" s="408"/>
      <c r="JV4" s="408"/>
      <c r="JW4" s="408"/>
      <c r="JX4" s="408"/>
      <c r="JY4" s="408"/>
      <c r="JZ4" s="408"/>
      <c r="KA4" s="408"/>
      <c r="KB4" s="408"/>
      <c r="KC4" s="408"/>
      <c r="KD4" s="408"/>
      <c r="KE4" s="408"/>
      <c r="KF4" s="408"/>
      <c r="KG4" s="408"/>
      <c r="KH4" s="408"/>
      <c r="KI4" s="408"/>
      <c r="KJ4" s="408"/>
      <c r="KK4" s="408"/>
      <c r="KL4" s="408"/>
      <c r="KM4" s="408"/>
      <c r="KN4" s="408"/>
      <c r="KO4" s="408"/>
      <c r="KP4" s="408"/>
      <c r="KQ4" s="408"/>
      <c r="KR4" s="408"/>
      <c r="KS4" s="408"/>
      <c r="KT4" s="408"/>
      <c r="KU4" s="408"/>
      <c r="KV4" s="408"/>
      <c r="KW4" s="408"/>
      <c r="KX4" s="408"/>
      <c r="KY4" s="408"/>
      <c r="KZ4" s="408"/>
      <c r="LA4" s="408"/>
      <c r="LB4" s="408"/>
      <c r="LC4" s="408"/>
      <c r="LD4" s="408"/>
      <c r="LE4" s="408"/>
      <c r="LF4" s="408"/>
      <c r="LG4" s="408"/>
      <c r="LH4" s="408"/>
      <c r="LI4" s="408"/>
      <c r="LJ4" s="408"/>
      <c r="LK4" s="408"/>
      <c r="LL4" s="408"/>
      <c r="LM4" s="408"/>
      <c r="LN4" s="408"/>
      <c r="LO4" s="408"/>
      <c r="LP4" s="408"/>
      <c r="LQ4" s="408"/>
      <c r="LR4" s="408"/>
      <c r="LS4" s="408"/>
      <c r="LT4" s="408"/>
      <c r="LU4" s="408"/>
      <c r="LV4" s="408"/>
      <c r="LW4" s="408"/>
      <c r="LX4" s="408"/>
      <c r="LY4" s="408"/>
      <c r="LZ4" s="408"/>
      <c r="MA4" s="408"/>
      <c r="MB4" s="408"/>
      <c r="MC4" s="408"/>
      <c r="MD4" s="408"/>
      <c r="ME4" s="408"/>
      <c r="MF4" s="408"/>
      <c r="MG4" s="408"/>
      <c r="MH4" s="408"/>
      <c r="MI4" s="408"/>
      <c r="MJ4" s="408"/>
      <c r="MK4" s="408"/>
      <c r="ML4" s="408"/>
      <c r="MM4" s="408"/>
      <c r="MN4" s="408"/>
      <c r="MO4" s="408"/>
      <c r="MP4" s="408"/>
      <c r="MQ4" s="408"/>
      <c r="MR4" s="408"/>
      <c r="MS4" s="408"/>
      <c r="MT4" s="408"/>
      <c r="MU4" s="408"/>
      <c r="MV4" s="408"/>
      <c r="MW4" s="408"/>
      <c r="MX4" s="408"/>
      <c r="MY4" s="408"/>
      <c r="MZ4" s="408"/>
      <c r="NA4" s="408"/>
      <c r="NB4" s="408"/>
      <c r="NC4" s="408"/>
      <c r="ND4" s="408"/>
      <c r="NE4" s="408"/>
      <c r="NF4" s="408"/>
      <c r="NG4" s="408"/>
      <c r="NH4" s="408"/>
      <c r="NI4" s="408"/>
      <c r="NJ4" s="408"/>
      <c r="NK4" s="408"/>
      <c r="NL4" s="408"/>
      <c r="NM4" s="408"/>
      <c r="NN4" s="408"/>
      <c r="NO4" s="408"/>
      <c r="NP4" s="408"/>
      <c r="NQ4" s="408"/>
      <c r="NR4" s="408"/>
      <c r="NS4" s="408"/>
      <c r="NT4" s="408"/>
      <c r="NU4" s="408"/>
      <c r="NV4" s="408"/>
      <c r="NW4" s="408"/>
      <c r="NX4" s="408"/>
      <c r="NY4" s="408"/>
      <c r="NZ4" s="408"/>
      <c r="OA4" s="408"/>
      <c r="OB4" s="408"/>
      <c r="OC4" s="408"/>
    </row>
    <row r="5" spans="1:393" x14ac:dyDescent="0.2">
      <c r="AC5" s="19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1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19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19"/>
    </row>
    <row r="6" spans="1:393" s="22" customFormat="1" ht="27" customHeight="1" x14ac:dyDescent="0.2">
      <c r="A6" s="63"/>
      <c r="B6" s="148" t="s">
        <v>21</v>
      </c>
      <c r="C6" s="494" t="str">
        <f>'Project Follow up - Base'!D7</f>
        <v>Details</v>
      </c>
      <c r="D6" s="495"/>
      <c r="E6" s="496"/>
      <c r="H6" s="430" t="s">
        <v>62</v>
      </c>
      <c r="I6" s="146"/>
      <c r="J6" s="146"/>
      <c r="K6" s="146"/>
      <c r="L6" s="146"/>
      <c r="M6" s="147"/>
      <c r="N6" s="147"/>
      <c r="O6" s="424" t="s">
        <v>63</v>
      </c>
      <c r="P6" s="489" t="s">
        <v>64</v>
      </c>
      <c r="Q6" s="424" t="s">
        <v>65</v>
      </c>
      <c r="R6" s="424" t="s">
        <v>66</v>
      </c>
      <c r="S6" s="485" t="s">
        <v>71</v>
      </c>
      <c r="T6" s="412" t="s">
        <v>67</v>
      </c>
      <c r="U6" s="424" t="s">
        <v>68</v>
      </c>
      <c r="V6" s="426" t="s">
        <v>69</v>
      </c>
      <c r="W6" s="486" t="s">
        <v>70</v>
      </c>
      <c r="X6" s="488" t="s">
        <v>72</v>
      </c>
      <c r="Y6" s="486" t="s">
        <v>73</v>
      </c>
      <c r="AC6" s="414">
        <f>IFERROR( IF(AND(AC$2&gt;=$Q8,AC$2&lt;=$R8,AC$2&lt;$M8),10,IF( AND(AC$2&gt;=$Q8,AC$2&lt;=$R8,AC$2=$M8),10,IF(AND(AC$2&gt;=$Q8,AC$2&lt;=$R8,AC$2&gt;$M8),-10,""))),"")</f>
        <v>10</v>
      </c>
      <c r="AD6" s="414">
        <f>IFERROR(IF(AND(AD$2&gt;=$Q8,AD$2&lt;=$R8,AD$2&lt;$M8),10,IF( AND(AD$2&gt;=$Q8,AD$2&lt;=$R8,AD$2=$M8),10,IF(AND(AD$2&gt;=$Q8,AD$2&lt;=$R8,AD$2&gt;$M8),-10,""))),"")</f>
        <v>10</v>
      </c>
      <c r="AE6" s="414">
        <f t="shared" ref="AE6:CP6" si="12">IFERROR(IF(AND(AE$2&gt;=$Q8,AE$2&lt;=$R8,AE$2&lt;$M8),10,IF( AND(AE$2&gt;=$Q8,AE$2&lt;=$R8,AE$2=$M8),10,IF(AND(AE$2&gt;=$Q8,AE$2&lt;=$R8,AE$2&gt;$M8),-10,""))),"")</f>
        <v>10</v>
      </c>
      <c r="AF6" s="414">
        <f t="shared" si="12"/>
        <v>10</v>
      </c>
      <c r="AG6" s="414">
        <f t="shared" si="12"/>
        <v>10</v>
      </c>
      <c r="AH6" s="414">
        <f t="shared" si="12"/>
        <v>10</v>
      </c>
      <c r="AI6" s="414">
        <f t="shared" si="12"/>
        <v>10</v>
      </c>
      <c r="AJ6" s="414">
        <f t="shared" si="12"/>
        <v>10</v>
      </c>
      <c r="AK6" s="414">
        <f t="shared" si="12"/>
        <v>10</v>
      </c>
      <c r="AL6" s="414">
        <f t="shared" si="12"/>
        <v>10</v>
      </c>
      <c r="AM6" s="414">
        <f t="shared" si="12"/>
        <v>10</v>
      </c>
      <c r="AN6" s="414">
        <f t="shared" si="12"/>
        <v>10</v>
      </c>
      <c r="AO6" s="414">
        <f t="shared" si="12"/>
        <v>10</v>
      </c>
      <c r="AP6" s="414">
        <f t="shared" si="12"/>
        <v>10</v>
      </c>
      <c r="AQ6" s="414">
        <f t="shared" si="12"/>
        <v>10</v>
      </c>
      <c r="AR6" s="414">
        <f t="shared" si="12"/>
        <v>10</v>
      </c>
      <c r="AS6" s="414">
        <f t="shared" si="12"/>
        <v>10</v>
      </c>
      <c r="AT6" s="414">
        <f t="shared" si="12"/>
        <v>10</v>
      </c>
      <c r="AU6" s="414">
        <f t="shared" si="12"/>
        <v>10</v>
      </c>
      <c r="AV6" s="414">
        <f t="shared" si="12"/>
        <v>10</v>
      </c>
      <c r="AW6" s="414">
        <f t="shared" si="12"/>
        <v>10</v>
      </c>
      <c r="AX6" s="414">
        <f t="shared" si="12"/>
        <v>10</v>
      </c>
      <c r="AY6" s="414">
        <f t="shared" si="12"/>
        <v>10</v>
      </c>
      <c r="AZ6" s="414">
        <f t="shared" si="12"/>
        <v>10</v>
      </c>
      <c r="BA6" s="414">
        <f t="shared" si="12"/>
        <v>10</v>
      </c>
      <c r="BB6" s="414">
        <f t="shared" si="12"/>
        <v>10</v>
      </c>
      <c r="BC6" s="414">
        <f t="shared" si="12"/>
        <v>10</v>
      </c>
      <c r="BD6" s="414">
        <f t="shared" si="12"/>
        <v>10</v>
      </c>
      <c r="BE6" s="414">
        <f t="shared" si="12"/>
        <v>10</v>
      </c>
      <c r="BF6" s="414">
        <f t="shared" si="12"/>
        <v>10</v>
      </c>
      <c r="BG6" s="414">
        <f t="shared" si="12"/>
        <v>10</v>
      </c>
      <c r="BH6" s="414">
        <f t="shared" si="12"/>
        <v>10</v>
      </c>
      <c r="BI6" s="414">
        <f t="shared" si="12"/>
        <v>10</v>
      </c>
      <c r="BJ6" s="414">
        <f t="shared" si="12"/>
        <v>10</v>
      </c>
      <c r="BK6" s="414">
        <f t="shared" si="12"/>
        <v>10</v>
      </c>
      <c r="BL6" s="414">
        <f t="shared" si="12"/>
        <v>10</v>
      </c>
      <c r="BM6" s="414">
        <f t="shared" si="12"/>
        <v>10</v>
      </c>
      <c r="BN6" s="414">
        <f t="shared" si="12"/>
        <v>10</v>
      </c>
      <c r="BO6" s="414">
        <f t="shared" si="12"/>
        <v>10</v>
      </c>
      <c r="BP6" s="414">
        <f t="shared" si="12"/>
        <v>10</v>
      </c>
      <c r="BQ6" s="414">
        <f t="shared" si="12"/>
        <v>10</v>
      </c>
      <c r="BR6" s="414">
        <f t="shared" si="12"/>
        <v>10</v>
      </c>
      <c r="BS6" s="414">
        <f t="shared" si="12"/>
        <v>10</v>
      </c>
      <c r="BT6" s="414">
        <f t="shared" si="12"/>
        <v>10</v>
      </c>
      <c r="BU6" s="414">
        <f t="shared" si="12"/>
        <v>10</v>
      </c>
      <c r="BV6" s="414">
        <f t="shared" si="12"/>
        <v>10</v>
      </c>
      <c r="BW6" s="414">
        <f t="shared" si="12"/>
        <v>10</v>
      </c>
      <c r="BX6" s="414">
        <f t="shared" si="12"/>
        <v>10</v>
      </c>
      <c r="BY6" s="414">
        <f t="shared" si="12"/>
        <v>10</v>
      </c>
      <c r="BZ6" s="414">
        <f t="shared" si="12"/>
        <v>10</v>
      </c>
      <c r="CA6" s="414">
        <f t="shared" si="12"/>
        <v>10</v>
      </c>
      <c r="CB6" s="414">
        <f t="shared" si="12"/>
        <v>10</v>
      </c>
      <c r="CC6" s="414">
        <f t="shared" si="12"/>
        <v>10</v>
      </c>
      <c r="CD6" s="414">
        <f t="shared" si="12"/>
        <v>10</v>
      </c>
      <c r="CE6" s="414">
        <f t="shared" si="12"/>
        <v>10</v>
      </c>
      <c r="CF6" s="414">
        <f t="shared" si="12"/>
        <v>10</v>
      </c>
      <c r="CG6" s="414">
        <f t="shared" si="12"/>
        <v>10</v>
      </c>
      <c r="CH6" s="414">
        <f t="shared" si="12"/>
        <v>10</v>
      </c>
      <c r="CI6" s="414">
        <f t="shared" si="12"/>
        <v>10</v>
      </c>
      <c r="CJ6" s="414">
        <f t="shared" si="12"/>
        <v>10</v>
      </c>
      <c r="CK6" s="414">
        <f t="shared" si="12"/>
        <v>10</v>
      </c>
      <c r="CL6" s="414">
        <f t="shared" si="12"/>
        <v>10</v>
      </c>
      <c r="CM6" s="414">
        <f t="shared" si="12"/>
        <v>10</v>
      </c>
      <c r="CN6" s="414">
        <f t="shared" si="12"/>
        <v>10</v>
      </c>
      <c r="CO6" s="414">
        <f t="shared" si="12"/>
        <v>10</v>
      </c>
      <c r="CP6" s="414">
        <f t="shared" si="12"/>
        <v>10</v>
      </c>
      <c r="CQ6" s="414">
        <f t="shared" ref="CQ6:FB6" si="13">IFERROR(IF(AND(CQ$2&gt;=$Q8,CQ$2&lt;=$R8,CQ$2&lt;$M8),10,IF( AND(CQ$2&gt;=$Q8,CQ$2&lt;=$R8,CQ$2=$M8),10,IF(AND(CQ$2&gt;=$Q8,CQ$2&lt;=$R8,CQ$2&gt;$M8),-10,""))),"")</f>
        <v>10</v>
      </c>
      <c r="CR6" s="414">
        <f t="shared" si="13"/>
        <v>10</v>
      </c>
      <c r="CS6" s="414">
        <f t="shared" si="13"/>
        <v>10</v>
      </c>
      <c r="CT6" s="414">
        <f t="shared" si="13"/>
        <v>10</v>
      </c>
      <c r="CU6" s="414">
        <f t="shared" si="13"/>
        <v>10</v>
      </c>
      <c r="CV6" s="414">
        <f t="shared" si="13"/>
        <v>10</v>
      </c>
      <c r="CW6" s="414">
        <f t="shared" si="13"/>
        <v>10</v>
      </c>
      <c r="CX6" s="414">
        <f t="shared" si="13"/>
        <v>10</v>
      </c>
      <c r="CY6" s="414">
        <f t="shared" si="13"/>
        <v>10</v>
      </c>
      <c r="CZ6" s="414">
        <f t="shared" si="13"/>
        <v>10</v>
      </c>
      <c r="DA6" s="414">
        <f t="shared" si="13"/>
        <v>10</v>
      </c>
      <c r="DB6" s="414">
        <f t="shared" si="13"/>
        <v>10</v>
      </c>
      <c r="DC6" s="414">
        <f t="shared" si="13"/>
        <v>10</v>
      </c>
      <c r="DD6" s="414">
        <f t="shared" si="13"/>
        <v>10</v>
      </c>
      <c r="DE6" s="414">
        <f t="shared" si="13"/>
        <v>10</v>
      </c>
      <c r="DF6" s="414">
        <f t="shared" si="13"/>
        <v>10</v>
      </c>
      <c r="DG6" s="414">
        <f t="shared" si="13"/>
        <v>10</v>
      </c>
      <c r="DH6" s="414">
        <f t="shared" si="13"/>
        <v>10</v>
      </c>
      <c r="DI6" s="414">
        <f t="shared" si="13"/>
        <v>10</v>
      </c>
      <c r="DJ6" s="414">
        <f t="shared" si="13"/>
        <v>10</v>
      </c>
      <c r="DK6" s="414">
        <f t="shared" si="13"/>
        <v>10</v>
      </c>
      <c r="DL6" s="414">
        <f t="shared" si="13"/>
        <v>10</v>
      </c>
      <c r="DM6" s="414">
        <f t="shared" si="13"/>
        <v>10</v>
      </c>
      <c r="DN6" s="414">
        <f t="shared" si="13"/>
        <v>10</v>
      </c>
      <c r="DO6" s="414">
        <f t="shared" si="13"/>
        <v>10</v>
      </c>
      <c r="DP6" s="414">
        <f t="shared" si="13"/>
        <v>10</v>
      </c>
      <c r="DQ6" s="414">
        <f t="shared" si="13"/>
        <v>10</v>
      </c>
      <c r="DR6" s="414">
        <f t="shared" si="13"/>
        <v>10</v>
      </c>
      <c r="DS6" s="414">
        <f t="shared" si="13"/>
        <v>10</v>
      </c>
      <c r="DT6" s="414">
        <f t="shared" si="13"/>
        <v>10</v>
      </c>
      <c r="DU6" s="414">
        <f t="shared" si="13"/>
        <v>10</v>
      </c>
      <c r="DV6" s="414">
        <f t="shared" si="13"/>
        <v>10</v>
      </c>
      <c r="DW6" s="414">
        <f t="shared" si="13"/>
        <v>10</v>
      </c>
      <c r="DX6" s="414">
        <f t="shared" si="13"/>
        <v>10</v>
      </c>
      <c r="DY6" s="414">
        <f t="shared" si="13"/>
        <v>10</v>
      </c>
      <c r="DZ6" s="414">
        <f t="shared" si="13"/>
        <v>10</v>
      </c>
      <c r="EA6" s="414">
        <f t="shared" si="13"/>
        <v>10</v>
      </c>
      <c r="EB6" s="414">
        <f t="shared" si="13"/>
        <v>10</v>
      </c>
      <c r="EC6" s="414">
        <f t="shared" si="13"/>
        <v>10</v>
      </c>
      <c r="ED6" s="414">
        <f t="shared" si="13"/>
        <v>10</v>
      </c>
      <c r="EE6" s="414">
        <f t="shared" si="13"/>
        <v>10</v>
      </c>
      <c r="EF6" s="414">
        <f t="shared" si="13"/>
        <v>10</v>
      </c>
      <c r="EG6" s="414">
        <f t="shared" si="13"/>
        <v>10</v>
      </c>
      <c r="EH6" s="414">
        <f t="shared" si="13"/>
        <v>10</v>
      </c>
      <c r="EI6" s="414">
        <f t="shared" si="13"/>
        <v>10</v>
      </c>
      <c r="EJ6" s="414">
        <f t="shared" si="13"/>
        <v>10</v>
      </c>
      <c r="EK6" s="414">
        <f t="shared" si="13"/>
        <v>10</v>
      </c>
      <c r="EL6" s="414">
        <f t="shared" si="13"/>
        <v>10</v>
      </c>
      <c r="EM6" s="414">
        <f t="shared" si="13"/>
        <v>10</v>
      </c>
      <c r="EN6" s="414">
        <f t="shared" si="13"/>
        <v>10</v>
      </c>
      <c r="EO6" s="414">
        <f t="shared" si="13"/>
        <v>10</v>
      </c>
      <c r="EP6" s="414">
        <f t="shared" si="13"/>
        <v>10</v>
      </c>
      <c r="EQ6" s="414">
        <f t="shared" si="13"/>
        <v>10</v>
      </c>
      <c r="ER6" s="414">
        <f t="shared" si="13"/>
        <v>10</v>
      </c>
      <c r="ES6" s="414">
        <f t="shared" si="13"/>
        <v>10</v>
      </c>
      <c r="ET6" s="414">
        <f t="shared" si="13"/>
        <v>10</v>
      </c>
      <c r="EU6" s="414">
        <f t="shared" si="13"/>
        <v>10</v>
      </c>
      <c r="EV6" s="414">
        <f t="shared" si="13"/>
        <v>10</v>
      </c>
      <c r="EW6" s="414">
        <f t="shared" si="13"/>
        <v>10</v>
      </c>
      <c r="EX6" s="414">
        <f t="shared" si="13"/>
        <v>10</v>
      </c>
      <c r="EY6" s="414">
        <f t="shared" si="13"/>
        <v>10</v>
      </c>
      <c r="EZ6" s="414">
        <f t="shared" si="13"/>
        <v>10</v>
      </c>
      <c r="FA6" s="414">
        <f t="shared" si="13"/>
        <v>10</v>
      </c>
      <c r="FB6" s="414">
        <f t="shared" si="13"/>
        <v>10</v>
      </c>
      <c r="FC6" s="414">
        <f t="shared" ref="FC6:HN6" si="14">IFERROR(IF(AND(FC$2&gt;=$Q8,FC$2&lt;=$R8,FC$2&lt;$M8),10,IF( AND(FC$2&gt;=$Q8,FC$2&lt;=$R8,FC$2=$M8),10,IF(AND(FC$2&gt;=$Q8,FC$2&lt;=$R8,FC$2&gt;$M8),-10,""))),"")</f>
        <v>10</v>
      </c>
      <c r="FD6" s="414">
        <f t="shared" si="14"/>
        <v>10</v>
      </c>
      <c r="FE6" s="414">
        <f t="shared" si="14"/>
        <v>10</v>
      </c>
      <c r="FF6" s="414">
        <f t="shared" si="14"/>
        <v>10</v>
      </c>
      <c r="FG6" s="414">
        <f t="shared" si="14"/>
        <v>10</v>
      </c>
      <c r="FH6" s="414">
        <f t="shared" si="14"/>
        <v>10</v>
      </c>
      <c r="FI6" s="414">
        <f t="shared" si="14"/>
        <v>10</v>
      </c>
      <c r="FJ6" s="414">
        <f t="shared" si="14"/>
        <v>10</v>
      </c>
      <c r="FK6" s="414">
        <f t="shared" si="14"/>
        <v>10</v>
      </c>
      <c r="FL6" s="414">
        <f t="shared" si="14"/>
        <v>10</v>
      </c>
      <c r="FM6" s="414">
        <f t="shared" si="14"/>
        <v>10</v>
      </c>
      <c r="FN6" s="414">
        <f t="shared" si="14"/>
        <v>10</v>
      </c>
      <c r="FO6" s="414">
        <f t="shared" si="14"/>
        <v>10</v>
      </c>
      <c r="FP6" s="414">
        <f t="shared" si="14"/>
        <v>10</v>
      </c>
      <c r="FQ6" s="414">
        <f t="shared" si="14"/>
        <v>10</v>
      </c>
      <c r="FR6" s="414">
        <f t="shared" si="14"/>
        <v>10</v>
      </c>
      <c r="FS6" s="414">
        <f t="shared" si="14"/>
        <v>10</v>
      </c>
      <c r="FT6" s="414">
        <f t="shared" si="14"/>
        <v>10</v>
      </c>
      <c r="FU6" s="414">
        <f t="shared" si="14"/>
        <v>10</v>
      </c>
      <c r="FV6" s="414">
        <f t="shared" si="14"/>
        <v>10</v>
      </c>
      <c r="FW6" s="414">
        <f t="shared" si="14"/>
        <v>10</v>
      </c>
      <c r="FX6" s="414">
        <f t="shared" si="14"/>
        <v>10</v>
      </c>
      <c r="FY6" s="414">
        <f t="shared" si="14"/>
        <v>10</v>
      </c>
      <c r="FZ6" s="414">
        <f t="shared" si="14"/>
        <v>10</v>
      </c>
      <c r="GA6" s="414">
        <f t="shared" si="14"/>
        <v>10</v>
      </c>
      <c r="GB6" s="414">
        <f t="shared" si="14"/>
        <v>10</v>
      </c>
      <c r="GC6" s="414">
        <f t="shared" si="14"/>
        <v>10</v>
      </c>
      <c r="GD6" s="414">
        <f t="shared" si="14"/>
        <v>10</v>
      </c>
      <c r="GE6" s="414">
        <f t="shared" si="14"/>
        <v>10</v>
      </c>
      <c r="GF6" s="414">
        <f t="shared" si="14"/>
        <v>10</v>
      </c>
      <c r="GG6" s="414">
        <f t="shared" si="14"/>
        <v>10</v>
      </c>
      <c r="GH6" s="414">
        <f t="shared" si="14"/>
        <v>10</v>
      </c>
      <c r="GI6" s="414">
        <f t="shared" si="14"/>
        <v>10</v>
      </c>
      <c r="GJ6" s="414">
        <f t="shared" si="14"/>
        <v>10</v>
      </c>
      <c r="GK6" s="414">
        <f t="shared" si="14"/>
        <v>10</v>
      </c>
      <c r="GL6" s="414">
        <f t="shared" si="14"/>
        <v>10</v>
      </c>
      <c r="GM6" s="414">
        <f t="shared" si="14"/>
        <v>10</v>
      </c>
      <c r="GN6" s="414">
        <f t="shared" si="14"/>
        <v>10</v>
      </c>
      <c r="GO6" s="414">
        <f t="shared" si="14"/>
        <v>10</v>
      </c>
      <c r="GP6" s="414">
        <f t="shared" si="14"/>
        <v>10</v>
      </c>
      <c r="GQ6" s="414">
        <f t="shared" si="14"/>
        <v>10</v>
      </c>
      <c r="GR6" s="414">
        <f t="shared" si="14"/>
        <v>10</v>
      </c>
      <c r="GS6" s="414">
        <f t="shared" si="14"/>
        <v>10</v>
      </c>
      <c r="GT6" s="414">
        <f t="shared" si="14"/>
        <v>10</v>
      </c>
      <c r="GU6" s="414">
        <f t="shared" si="14"/>
        <v>10</v>
      </c>
      <c r="GV6" s="414">
        <f t="shared" si="14"/>
        <v>10</v>
      </c>
      <c r="GW6" s="414">
        <f t="shared" si="14"/>
        <v>10</v>
      </c>
      <c r="GX6" s="414">
        <f t="shared" si="14"/>
        <v>10</v>
      </c>
      <c r="GY6" s="414">
        <f t="shared" si="14"/>
        <v>10</v>
      </c>
      <c r="GZ6" s="414">
        <f t="shared" si="14"/>
        <v>10</v>
      </c>
      <c r="HA6" s="414">
        <f t="shared" si="14"/>
        <v>10</v>
      </c>
      <c r="HB6" s="414">
        <f t="shared" si="14"/>
        <v>10</v>
      </c>
      <c r="HC6" s="414">
        <f t="shared" si="14"/>
        <v>10</v>
      </c>
      <c r="HD6" s="414">
        <f t="shared" si="14"/>
        <v>10</v>
      </c>
      <c r="HE6" s="414">
        <f t="shared" si="14"/>
        <v>10</v>
      </c>
      <c r="HF6" s="414">
        <f t="shared" si="14"/>
        <v>10</v>
      </c>
      <c r="HG6" s="414">
        <f t="shared" si="14"/>
        <v>10</v>
      </c>
      <c r="HH6" s="414">
        <f t="shared" si="14"/>
        <v>10</v>
      </c>
      <c r="HI6" s="414">
        <f t="shared" si="14"/>
        <v>10</v>
      </c>
      <c r="HJ6" s="414">
        <f t="shared" si="14"/>
        <v>10</v>
      </c>
      <c r="HK6" s="414">
        <f t="shared" si="14"/>
        <v>10</v>
      </c>
      <c r="HL6" s="414">
        <f t="shared" si="14"/>
        <v>10</v>
      </c>
      <c r="HM6" s="414">
        <f t="shared" si="14"/>
        <v>10</v>
      </c>
      <c r="HN6" s="414">
        <f t="shared" si="14"/>
        <v>10</v>
      </c>
      <c r="HO6" s="414">
        <f t="shared" ref="HO6:JZ6" si="15">IFERROR(IF(AND(HO$2&gt;=$Q8,HO$2&lt;=$R8,HO$2&lt;$M8),10,IF( AND(HO$2&gt;=$Q8,HO$2&lt;=$R8,HO$2=$M8),10,IF(AND(HO$2&gt;=$Q8,HO$2&lt;=$R8,HO$2&gt;$M8),-10,""))),"")</f>
        <v>10</v>
      </c>
      <c r="HP6" s="414">
        <f t="shared" si="15"/>
        <v>10</v>
      </c>
      <c r="HQ6" s="414">
        <f t="shared" si="15"/>
        <v>10</v>
      </c>
      <c r="HR6" s="414">
        <f t="shared" si="15"/>
        <v>10</v>
      </c>
      <c r="HS6" s="414">
        <f t="shared" si="15"/>
        <v>10</v>
      </c>
      <c r="HT6" s="414">
        <f t="shared" si="15"/>
        <v>10</v>
      </c>
      <c r="HU6" s="414">
        <f t="shared" si="15"/>
        <v>10</v>
      </c>
      <c r="HV6" s="414">
        <f t="shared" si="15"/>
        <v>10</v>
      </c>
      <c r="HW6" s="414">
        <f t="shared" si="15"/>
        <v>10</v>
      </c>
      <c r="HX6" s="414">
        <f t="shared" si="15"/>
        <v>10</v>
      </c>
      <c r="HY6" s="414">
        <f t="shared" si="15"/>
        <v>10</v>
      </c>
      <c r="HZ6" s="414">
        <f t="shared" si="15"/>
        <v>10</v>
      </c>
      <c r="IA6" s="414">
        <f t="shared" si="15"/>
        <v>10</v>
      </c>
      <c r="IB6" s="414">
        <f t="shared" si="15"/>
        <v>10</v>
      </c>
      <c r="IC6" s="414">
        <f t="shared" si="15"/>
        <v>10</v>
      </c>
      <c r="ID6" s="414">
        <f t="shared" si="15"/>
        <v>10</v>
      </c>
      <c r="IE6" s="414">
        <f t="shared" si="15"/>
        <v>10</v>
      </c>
      <c r="IF6" s="414">
        <f t="shared" si="15"/>
        <v>10</v>
      </c>
      <c r="IG6" s="414">
        <f t="shared" si="15"/>
        <v>10</v>
      </c>
      <c r="IH6" s="414">
        <f t="shared" si="15"/>
        <v>10</v>
      </c>
      <c r="II6" s="414">
        <f t="shared" si="15"/>
        <v>10</v>
      </c>
      <c r="IJ6" s="414">
        <f t="shared" si="15"/>
        <v>10</v>
      </c>
      <c r="IK6" s="414">
        <f t="shared" si="15"/>
        <v>10</v>
      </c>
      <c r="IL6" s="414">
        <f t="shared" si="15"/>
        <v>10</v>
      </c>
      <c r="IM6" s="414">
        <f t="shared" si="15"/>
        <v>10</v>
      </c>
      <c r="IN6" s="414">
        <f t="shared" si="15"/>
        <v>10</v>
      </c>
      <c r="IO6" s="414">
        <f t="shared" si="15"/>
        <v>10</v>
      </c>
      <c r="IP6" s="414">
        <f t="shared" si="15"/>
        <v>10</v>
      </c>
      <c r="IQ6" s="414">
        <f t="shared" si="15"/>
        <v>10</v>
      </c>
      <c r="IR6" s="414">
        <f t="shared" si="15"/>
        <v>10</v>
      </c>
      <c r="IS6" s="414">
        <f t="shared" si="15"/>
        <v>10</v>
      </c>
      <c r="IT6" s="414">
        <f t="shared" si="15"/>
        <v>10</v>
      </c>
      <c r="IU6" s="414">
        <f t="shared" si="15"/>
        <v>10</v>
      </c>
      <c r="IV6" s="414">
        <f t="shared" si="15"/>
        <v>10</v>
      </c>
      <c r="IW6" s="414">
        <f t="shared" si="15"/>
        <v>10</v>
      </c>
      <c r="IX6" s="414">
        <f t="shared" si="15"/>
        <v>10</v>
      </c>
      <c r="IY6" s="414" t="str">
        <f t="shared" si="15"/>
        <v/>
      </c>
      <c r="IZ6" s="414" t="str">
        <f t="shared" si="15"/>
        <v/>
      </c>
      <c r="JA6" s="414" t="str">
        <f t="shared" si="15"/>
        <v/>
      </c>
      <c r="JB6" s="414" t="str">
        <f t="shared" si="15"/>
        <v/>
      </c>
      <c r="JC6" s="414" t="str">
        <f t="shared" si="15"/>
        <v/>
      </c>
      <c r="JD6" s="414" t="str">
        <f t="shared" si="15"/>
        <v/>
      </c>
      <c r="JE6" s="414" t="str">
        <f t="shared" si="15"/>
        <v/>
      </c>
      <c r="JF6" s="414" t="str">
        <f t="shared" si="15"/>
        <v/>
      </c>
      <c r="JG6" s="414" t="str">
        <f t="shared" si="15"/>
        <v/>
      </c>
      <c r="JH6" s="414" t="str">
        <f t="shared" si="15"/>
        <v/>
      </c>
      <c r="JI6" s="414" t="str">
        <f t="shared" si="15"/>
        <v/>
      </c>
      <c r="JJ6" s="414" t="str">
        <f t="shared" si="15"/>
        <v/>
      </c>
      <c r="JK6" s="414" t="str">
        <f t="shared" si="15"/>
        <v/>
      </c>
      <c r="JL6" s="414" t="str">
        <f t="shared" si="15"/>
        <v/>
      </c>
      <c r="JM6" s="414" t="str">
        <f t="shared" si="15"/>
        <v/>
      </c>
      <c r="JN6" s="414" t="str">
        <f t="shared" si="15"/>
        <v/>
      </c>
      <c r="JO6" s="414" t="str">
        <f t="shared" si="15"/>
        <v/>
      </c>
      <c r="JP6" s="414" t="str">
        <f t="shared" si="15"/>
        <v/>
      </c>
      <c r="JQ6" s="414" t="str">
        <f t="shared" si="15"/>
        <v/>
      </c>
      <c r="JR6" s="414" t="str">
        <f t="shared" si="15"/>
        <v/>
      </c>
      <c r="JS6" s="414" t="str">
        <f t="shared" si="15"/>
        <v/>
      </c>
      <c r="JT6" s="414" t="str">
        <f t="shared" si="15"/>
        <v/>
      </c>
      <c r="JU6" s="414" t="str">
        <f t="shared" si="15"/>
        <v/>
      </c>
      <c r="JV6" s="414" t="str">
        <f t="shared" si="15"/>
        <v/>
      </c>
      <c r="JW6" s="414" t="str">
        <f t="shared" si="15"/>
        <v/>
      </c>
      <c r="JX6" s="414" t="str">
        <f t="shared" si="15"/>
        <v/>
      </c>
      <c r="JY6" s="414" t="str">
        <f t="shared" si="15"/>
        <v/>
      </c>
      <c r="JZ6" s="414" t="str">
        <f t="shared" si="15"/>
        <v/>
      </c>
      <c r="KA6" s="414" t="str">
        <f t="shared" ref="KA6:ML6" si="16">IFERROR(IF(AND(KA$2&gt;=$Q8,KA$2&lt;=$R8,KA$2&lt;$M8),10,IF( AND(KA$2&gt;=$Q8,KA$2&lt;=$R8,KA$2=$M8),10,IF(AND(KA$2&gt;=$Q8,KA$2&lt;=$R8,KA$2&gt;$M8),-10,""))),"")</f>
        <v/>
      </c>
      <c r="KB6" s="414" t="str">
        <f t="shared" si="16"/>
        <v/>
      </c>
      <c r="KC6" s="414" t="str">
        <f t="shared" si="16"/>
        <v/>
      </c>
      <c r="KD6" s="414" t="str">
        <f t="shared" si="16"/>
        <v/>
      </c>
      <c r="KE6" s="414" t="str">
        <f t="shared" si="16"/>
        <v/>
      </c>
      <c r="KF6" s="414" t="str">
        <f t="shared" si="16"/>
        <v/>
      </c>
      <c r="KG6" s="414" t="str">
        <f t="shared" si="16"/>
        <v/>
      </c>
      <c r="KH6" s="414" t="str">
        <f t="shared" si="16"/>
        <v/>
      </c>
      <c r="KI6" s="414" t="str">
        <f t="shared" si="16"/>
        <v/>
      </c>
      <c r="KJ6" s="414" t="str">
        <f t="shared" si="16"/>
        <v/>
      </c>
      <c r="KK6" s="414" t="str">
        <f t="shared" si="16"/>
        <v/>
      </c>
      <c r="KL6" s="414" t="str">
        <f t="shared" si="16"/>
        <v/>
      </c>
      <c r="KM6" s="414" t="str">
        <f t="shared" si="16"/>
        <v/>
      </c>
      <c r="KN6" s="414" t="str">
        <f t="shared" si="16"/>
        <v/>
      </c>
      <c r="KO6" s="414" t="str">
        <f t="shared" si="16"/>
        <v/>
      </c>
      <c r="KP6" s="414" t="str">
        <f t="shared" si="16"/>
        <v/>
      </c>
      <c r="KQ6" s="414" t="str">
        <f t="shared" si="16"/>
        <v/>
      </c>
      <c r="KR6" s="414" t="str">
        <f t="shared" si="16"/>
        <v/>
      </c>
      <c r="KS6" s="414" t="str">
        <f t="shared" si="16"/>
        <v/>
      </c>
      <c r="KT6" s="414" t="str">
        <f t="shared" si="16"/>
        <v/>
      </c>
      <c r="KU6" s="414" t="str">
        <f t="shared" si="16"/>
        <v/>
      </c>
      <c r="KV6" s="414" t="str">
        <f t="shared" si="16"/>
        <v/>
      </c>
      <c r="KW6" s="414" t="str">
        <f t="shared" si="16"/>
        <v/>
      </c>
      <c r="KX6" s="414" t="str">
        <f t="shared" si="16"/>
        <v/>
      </c>
      <c r="KY6" s="414" t="str">
        <f t="shared" si="16"/>
        <v/>
      </c>
      <c r="KZ6" s="414" t="str">
        <f t="shared" si="16"/>
        <v/>
      </c>
      <c r="LA6" s="414" t="str">
        <f t="shared" si="16"/>
        <v/>
      </c>
      <c r="LB6" s="414" t="str">
        <f t="shared" si="16"/>
        <v/>
      </c>
      <c r="LC6" s="414" t="str">
        <f t="shared" si="16"/>
        <v/>
      </c>
      <c r="LD6" s="414" t="str">
        <f t="shared" si="16"/>
        <v/>
      </c>
      <c r="LE6" s="414" t="str">
        <f t="shared" si="16"/>
        <v/>
      </c>
      <c r="LF6" s="414" t="str">
        <f t="shared" si="16"/>
        <v/>
      </c>
      <c r="LG6" s="414" t="str">
        <f t="shared" si="16"/>
        <v/>
      </c>
      <c r="LH6" s="414" t="str">
        <f t="shared" si="16"/>
        <v/>
      </c>
      <c r="LI6" s="414" t="str">
        <f t="shared" si="16"/>
        <v/>
      </c>
      <c r="LJ6" s="414" t="str">
        <f t="shared" si="16"/>
        <v/>
      </c>
      <c r="LK6" s="414" t="str">
        <f t="shared" si="16"/>
        <v/>
      </c>
      <c r="LL6" s="414" t="str">
        <f t="shared" si="16"/>
        <v/>
      </c>
      <c r="LM6" s="414" t="str">
        <f t="shared" si="16"/>
        <v/>
      </c>
      <c r="LN6" s="414" t="str">
        <f t="shared" si="16"/>
        <v/>
      </c>
      <c r="LO6" s="414" t="str">
        <f t="shared" si="16"/>
        <v/>
      </c>
      <c r="LP6" s="414" t="str">
        <f t="shared" si="16"/>
        <v/>
      </c>
      <c r="LQ6" s="414" t="str">
        <f t="shared" si="16"/>
        <v/>
      </c>
      <c r="LR6" s="414" t="str">
        <f t="shared" si="16"/>
        <v/>
      </c>
      <c r="LS6" s="414" t="str">
        <f t="shared" si="16"/>
        <v/>
      </c>
      <c r="LT6" s="414" t="str">
        <f t="shared" si="16"/>
        <v/>
      </c>
      <c r="LU6" s="414" t="str">
        <f t="shared" si="16"/>
        <v/>
      </c>
      <c r="LV6" s="414" t="str">
        <f t="shared" si="16"/>
        <v/>
      </c>
      <c r="LW6" s="414" t="str">
        <f t="shared" si="16"/>
        <v/>
      </c>
      <c r="LX6" s="414" t="str">
        <f t="shared" si="16"/>
        <v/>
      </c>
      <c r="LY6" s="414" t="str">
        <f t="shared" si="16"/>
        <v/>
      </c>
      <c r="LZ6" s="414" t="str">
        <f t="shared" si="16"/>
        <v/>
      </c>
      <c r="MA6" s="414" t="str">
        <f t="shared" si="16"/>
        <v/>
      </c>
      <c r="MB6" s="414" t="str">
        <f t="shared" si="16"/>
        <v/>
      </c>
      <c r="MC6" s="414" t="str">
        <f t="shared" si="16"/>
        <v/>
      </c>
      <c r="MD6" s="414" t="str">
        <f t="shared" si="16"/>
        <v/>
      </c>
      <c r="ME6" s="414" t="str">
        <f t="shared" si="16"/>
        <v/>
      </c>
      <c r="MF6" s="414" t="str">
        <f t="shared" si="16"/>
        <v/>
      </c>
      <c r="MG6" s="414" t="str">
        <f t="shared" si="16"/>
        <v/>
      </c>
      <c r="MH6" s="414" t="str">
        <f t="shared" si="16"/>
        <v/>
      </c>
      <c r="MI6" s="414" t="str">
        <f t="shared" si="16"/>
        <v/>
      </c>
      <c r="MJ6" s="414" t="str">
        <f t="shared" si="16"/>
        <v/>
      </c>
      <c r="MK6" s="414" t="str">
        <f t="shared" si="16"/>
        <v/>
      </c>
      <c r="ML6" s="414" t="str">
        <f t="shared" si="16"/>
        <v/>
      </c>
      <c r="MM6" s="414" t="str">
        <f t="shared" ref="MM6:OC6" si="17">IFERROR(IF(AND(MM$2&gt;=$Q8,MM$2&lt;=$R8,MM$2&lt;$M8),10,IF( AND(MM$2&gt;=$Q8,MM$2&lt;=$R8,MM$2=$M8),10,IF(AND(MM$2&gt;=$Q8,MM$2&lt;=$R8,MM$2&gt;$M8),-10,""))),"")</f>
        <v/>
      </c>
      <c r="MN6" s="414" t="str">
        <f t="shared" si="17"/>
        <v/>
      </c>
      <c r="MO6" s="414" t="str">
        <f t="shared" si="17"/>
        <v/>
      </c>
      <c r="MP6" s="414" t="str">
        <f t="shared" si="17"/>
        <v/>
      </c>
      <c r="MQ6" s="414" t="str">
        <f t="shared" si="17"/>
        <v/>
      </c>
      <c r="MR6" s="414" t="str">
        <f t="shared" si="17"/>
        <v/>
      </c>
      <c r="MS6" s="414" t="str">
        <f t="shared" si="17"/>
        <v/>
      </c>
      <c r="MT6" s="414" t="str">
        <f t="shared" si="17"/>
        <v/>
      </c>
      <c r="MU6" s="414" t="str">
        <f t="shared" si="17"/>
        <v/>
      </c>
      <c r="MV6" s="414" t="str">
        <f t="shared" si="17"/>
        <v/>
      </c>
      <c r="MW6" s="414" t="str">
        <f t="shared" si="17"/>
        <v/>
      </c>
      <c r="MX6" s="414" t="str">
        <f t="shared" si="17"/>
        <v/>
      </c>
      <c r="MY6" s="414" t="str">
        <f t="shared" si="17"/>
        <v/>
      </c>
      <c r="MZ6" s="414" t="str">
        <f t="shared" si="17"/>
        <v/>
      </c>
      <c r="NA6" s="414" t="str">
        <f t="shared" si="17"/>
        <v/>
      </c>
      <c r="NB6" s="414" t="str">
        <f t="shared" si="17"/>
        <v/>
      </c>
      <c r="NC6" s="414" t="str">
        <f t="shared" si="17"/>
        <v/>
      </c>
      <c r="ND6" s="414" t="str">
        <f t="shared" si="17"/>
        <v/>
      </c>
      <c r="NE6" s="414" t="str">
        <f t="shared" si="17"/>
        <v/>
      </c>
      <c r="NF6" s="414" t="str">
        <f t="shared" si="17"/>
        <v/>
      </c>
      <c r="NG6" s="414" t="str">
        <f t="shared" si="17"/>
        <v/>
      </c>
      <c r="NH6" s="414" t="str">
        <f t="shared" si="17"/>
        <v/>
      </c>
      <c r="NI6" s="414" t="str">
        <f t="shared" si="17"/>
        <v/>
      </c>
      <c r="NJ6" s="414" t="str">
        <f t="shared" si="17"/>
        <v/>
      </c>
      <c r="NK6" s="414" t="str">
        <f t="shared" si="17"/>
        <v/>
      </c>
      <c r="NL6" s="414" t="str">
        <f t="shared" si="17"/>
        <v/>
      </c>
      <c r="NM6" s="414" t="str">
        <f t="shared" si="17"/>
        <v/>
      </c>
      <c r="NN6" s="414" t="str">
        <f t="shared" si="17"/>
        <v/>
      </c>
      <c r="NO6" s="414" t="str">
        <f t="shared" si="17"/>
        <v/>
      </c>
      <c r="NP6" s="414" t="str">
        <f t="shared" si="17"/>
        <v/>
      </c>
      <c r="NQ6" s="414" t="str">
        <f t="shared" si="17"/>
        <v/>
      </c>
      <c r="NR6" s="414" t="str">
        <f t="shared" si="17"/>
        <v/>
      </c>
      <c r="NS6" s="414" t="str">
        <f t="shared" si="17"/>
        <v/>
      </c>
      <c r="NT6" s="414" t="str">
        <f t="shared" si="17"/>
        <v/>
      </c>
      <c r="NU6" s="414" t="str">
        <f t="shared" si="17"/>
        <v/>
      </c>
      <c r="NV6" s="414" t="str">
        <f t="shared" si="17"/>
        <v/>
      </c>
      <c r="NW6" s="414" t="str">
        <f t="shared" si="17"/>
        <v/>
      </c>
      <c r="NX6" s="414" t="str">
        <f t="shared" si="17"/>
        <v/>
      </c>
      <c r="NY6" s="414" t="str">
        <f t="shared" si="17"/>
        <v/>
      </c>
      <c r="NZ6" s="414" t="str">
        <f t="shared" si="17"/>
        <v/>
      </c>
      <c r="OA6" s="414" t="str">
        <f t="shared" si="17"/>
        <v/>
      </c>
      <c r="OB6" s="414" t="str">
        <f t="shared" si="17"/>
        <v/>
      </c>
      <c r="OC6" s="414" t="str">
        <f t="shared" si="17"/>
        <v/>
      </c>
    </row>
    <row r="7" spans="1:393" s="22" customFormat="1" ht="13.5" customHeight="1" x14ac:dyDescent="0.2">
      <c r="A7" s="63"/>
      <c r="B7" s="149" t="str">
        <f>الجدول1[[#Headers],[Client]]</f>
        <v>Client</v>
      </c>
      <c r="C7" s="497" t="str">
        <f>'Project Follow up - Base'!D8</f>
        <v>DETAILS REAL ESTATE COMPANY</v>
      </c>
      <c r="D7" s="498"/>
      <c r="E7" s="499"/>
      <c r="H7" s="488"/>
      <c r="I7" s="146"/>
      <c r="J7" s="146"/>
      <c r="K7" s="146"/>
      <c r="L7" s="146"/>
      <c r="M7" s="147"/>
      <c r="N7" s="147"/>
      <c r="O7" s="485"/>
      <c r="P7" s="490"/>
      <c r="Q7" s="485"/>
      <c r="R7" s="485"/>
      <c r="S7" s="485"/>
      <c r="T7" s="413"/>
      <c r="U7" s="485"/>
      <c r="V7" s="427"/>
      <c r="W7" s="492"/>
      <c r="X7" s="491"/>
      <c r="Y7" s="487"/>
      <c r="AC7" s="414"/>
      <c r="AD7" s="414"/>
      <c r="AE7" s="414"/>
      <c r="AF7" s="414"/>
      <c r="AG7" s="414"/>
      <c r="AH7" s="414"/>
      <c r="AI7" s="414"/>
      <c r="AJ7" s="414"/>
      <c r="AK7" s="414"/>
      <c r="AL7" s="414"/>
      <c r="AM7" s="414"/>
      <c r="AN7" s="414"/>
      <c r="AO7" s="414"/>
      <c r="AP7" s="414"/>
      <c r="AQ7" s="414"/>
      <c r="AR7" s="414"/>
      <c r="AS7" s="414"/>
      <c r="AT7" s="414"/>
      <c r="AU7" s="414"/>
      <c r="AV7" s="414"/>
      <c r="AW7" s="414"/>
      <c r="AX7" s="414"/>
      <c r="AY7" s="414"/>
      <c r="AZ7" s="414"/>
      <c r="BA7" s="414"/>
      <c r="BB7" s="414"/>
      <c r="BC7" s="414"/>
      <c r="BD7" s="414"/>
      <c r="BE7" s="414"/>
      <c r="BF7" s="414"/>
      <c r="BG7" s="414"/>
      <c r="BH7" s="414"/>
      <c r="BI7" s="414"/>
      <c r="BJ7" s="414"/>
      <c r="BK7" s="414"/>
      <c r="BL7" s="414"/>
      <c r="BM7" s="414"/>
      <c r="BN7" s="414"/>
      <c r="BO7" s="414"/>
      <c r="BP7" s="414"/>
      <c r="BQ7" s="414"/>
      <c r="BR7" s="414"/>
      <c r="BS7" s="414"/>
      <c r="BT7" s="414"/>
      <c r="BU7" s="414"/>
      <c r="BV7" s="414"/>
      <c r="BW7" s="414"/>
      <c r="BX7" s="414"/>
      <c r="BY7" s="414"/>
      <c r="BZ7" s="414"/>
      <c r="CA7" s="414"/>
      <c r="CB7" s="414"/>
      <c r="CC7" s="414"/>
      <c r="CD7" s="414"/>
      <c r="CE7" s="414"/>
      <c r="CF7" s="414"/>
      <c r="CG7" s="414"/>
      <c r="CH7" s="414"/>
      <c r="CI7" s="414"/>
      <c r="CJ7" s="414"/>
      <c r="CK7" s="414"/>
      <c r="CL7" s="414"/>
      <c r="CM7" s="414"/>
      <c r="CN7" s="414"/>
      <c r="CO7" s="414"/>
      <c r="CP7" s="414"/>
      <c r="CQ7" s="414"/>
      <c r="CR7" s="414"/>
      <c r="CS7" s="414"/>
      <c r="CT7" s="414"/>
      <c r="CU7" s="414"/>
      <c r="CV7" s="414"/>
      <c r="CW7" s="414"/>
      <c r="CX7" s="414"/>
      <c r="CY7" s="414"/>
      <c r="CZ7" s="414"/>
      <c r="DA7" s="414"/>
      <c r="DB7" s="414"/>
      <c r="DC7" s="414"/>
      <c r="DD7" s="414"/>
      <c r="DE7" s="414"/>
      <c r="DF7" s="414"/>
      <c r="DG7" s="414"/>
      <c r="DH7" s="414"/>
      <c r="DI7" s="414"/>
      <c r="DJ7" s="414"/>
      <c r="DK7" s="414"/>
      <c r="DL7" s="414"/>
      <c r="DM7" s="414"/>
      <c r="DN7" s="414"/>
      <c r="DO7" s="414"/>
      <c r="DP7" s="414"/>
      <c r="DQ7" s="414"/>
      <c r="DR7" s="414"/>
      <c r="DS7" s="414"/>
      <c r="DT7" s="414"/>
      <c r="DU7" s="414"/>
      <c r="DV7" s="414"/>
      <c r="DW7" s="414"/>
      <c r="DX7" s="414"/>
      <c r="DY7" s="414"/>
      <c r="DZ7" s="414"/>
      <c r="EA7" s="414"/>
      <c r="EB7" s="414"/>
      <c r="EC7" s="414"/>
      <c r="ED7" s="414"/>
      <c r="EE7" s="414"/>
      <c r="EF7" s="414"/>
      <c r="EG7" s="414"/>
      <c r="EH7" s="414"/>
      <c r="EI7" s="414"/>
      <c r="EJ7" s="414"/>
      <c r="EK7" s="414"/>
      <c r="EL7" s="414"/>
      <c r="EM7" s="414"/>
      <c r="EN7" s="414"/>
      <c r="EO7" s="414"/>
      <c r="EP7" s="414"/>
      <c r="EQ7" s="414"/>
      <c r="ER7" s="414"/>
      <c r="ES7" s="414"/>
      <c r="ET7" s="414"/>
      <c r="EU7" s="414"/>
      <c r="EV7" s="414"/>
      <c r="EW7" s="414"/>
      <c r="EX7" s="414"/>
      <c r="EY7" s="414"/>
      <c r="EZ7" s="414"/>
      <c r="FA7" s="414"/>
      <c r="FB7" s="414"/>
      <c r="FC7" s="414"/>
      <c r="FD7" s="414"/>
      <c r="FE7" s="414"/>
      <c r="FF7" s="414"/>
      <c r="FG7" s="414"/>
      <c r="FH7" s="414"/>
      <c r="FI7" s="414"/>
      <c r="FJ7" s="414"/>
      <c r="FK7" s="414"/>
      <c r="FL7" s="414"/>
      <c r="FM7" s="414"/>
      <c r="FN7" s="414"/>
      <c r="FO7" s="414"/>
      <c r="FP7" s="414"/>
      <c r="FQ7" s="414"/>
      <c r="FR7" s="414"/>
      <c r="FS7" s="414"/>
      <c r="FT7" s="414"/>
      <c r="FU7" s="414"/>
      <c r="FV7" s="414"/>
      <c r="FW7" s="414"/>
      <c r="FX7" s="414"/>
      <c r="FY7" s="414"/>
      <c r="FZ7" s="414"/>
      <c r="GA7" s="414"/>
      <c r="GB7" s="414"/>
      <c r="GC7" s="414"/>
      <c r="GD7" s="414"/>
      <c r="GE7" s="414"/>
      <c r="GF7" s="414"/>
      <c r="GG7" s="414"/>
      <c r="GH7" s="414"/>
      <c r="GI7" s="414"/>
      <c r="GJ7" s="414"/>
      <c r="GK7" s="414"/>
      <c r="GL7" s="414"/>
      <c r="GM7" s="414"/>
      <c r="GN7" s="414"/>
      <c r="GO7" s="414"/>
      <c r="GP7" s="414"/>
      <c r="GQ7" s="414"/>
      <c r="GR7" s="414"/>
      <c r="GS7" s="414"/>
      <c r="GT7" s="414"/>
      <c r="GU7" s="414"/>
      <c r="GV7" s="414"/>
      <c r="GW7" s="414"/>
      <c r="GX7" s="414"/>
      <c r="GY7" s="414"/>
      <c r="GZ7" s="414"/>
      <c r="HA7" s="414"/>
      <c r="HB7" s="414"/>
      <c r="HC7" s="414"/>
      <c r="HD7" s="414"/>
      <c r="HE7" s="414"/>
      <c r="HF7" s="414"/>
      <c r="HG7" s="414"/>
      <c r="HH7" s="414"/>
      <c r="HI7" s="414"/>
      <c r="HJ7" s="414"/>
      <c r="HK7" s="414"/>
      <c r="HL7" s="414"/>
      <c r="HM7" s="414"/>
      <c r="HN7" s="414"/>
      <c r="HO7" s="414"/>
      <c r="HP7" s="414"/>
      <c r="HQ7" s="414"/>
      <c r="HR7" s="414"/>
      <c r="HS7" s="414"/>
      <c r="HT7" s="414"/>
      <c r="HU7" s="414"/>
      <c r="HV7" s="414"/>
      <c r="HW7" s="414"/>
      <c r="HX7" s="414"/>
      <c r="HY7" s="414"/>
      <c r="HZ7" s="414"/>
      <c r="IA7" s="414"/>
      <c r="IB7" s="414"/>
      <c r="IC7" s="414"/>
      <c r="ID7" s="414"/>
      <c r="IE7" s="414"/>
      <c r="IF7" s="414"/>
      <c r="IG7" s="414"/>
      <c r="IH7" s="414"/>
      <c r="II7" s="414"/>
      <c r="IJ7" s="414"/>
      <c r="IK7" s="414"/>
      <c r="IL7" s="414"/>
      <c r="IM7" s="414"/>
      <c r="IN7" s="414"/>
      <c r="IO7" s="414"/>
      <c r="IP7" s="414"/>
      <c r="IQ7" s="414"/>
      <c r="IR7" s="414"/>
      <c r="IS7" s="414"/>
      <c r="IT7" s="414"/>
      <c r="IU7" s="414"/>
      <c r="IV7" s="414"/>
      <c r="IW7" s="414"/>
      <c r="IX7" s="414"/>
      <c r="IY7" s="414"/>
      <c r="IZ7" s="414"/>
      <c r="JA7" s="414"/>
      <c r="JB7" s="414"/>
      <c r="JC7" s="414"/>
      <c r="JD7" s="414"/>
      <c r="JE7" s="414"/>
      <c r="JF7" s="414"/>
      <c r="JG7" s="414"/>
      <c r="JH7" s="414"/>
      <c r="JI7" s="414"/>
      <c r="JJ7" s="414"/>
      <c r="JK7" s="414"/>
      <c r="JL7" s="414"/>
      <c r="JM7" s="414"/>
      <c r="JN7" s="414"/>
      <c r="JO7" s="414"/>
      <c r="JP7" s="414"/>
      <c r="JQ7" s="414"/>
      <c r="JR7" s="414"/>
      <c r="JS7" s="414"/>
      <c r="JT7" s="414"/>
      <c r="JU7" s="414"/>
      <c r="JV7" s="414"/>
      <c r="JW7" s="414"/>
      <c r="JX7" s="414"/>
      <c r="JY7" s="414"/>
      <c r="JZ7" s="414"/>
      <c r="KA7" s="414"/>
      <c r="KB7" s="414"/>
      <c r="KC7" s="414"/>
      <c r="KD7" s="414"/>
      <c r="KE7" s="414"/>
      <c r="KF7" s="414"/>
      <c r="KG7" s="414"/>
      <c r="KH7" s="414"/>
      <c r="KI7" s="414"/>
      <c r="KJ7" s="414"/>
      <c r="KK7" s="414"/>
      <c r="KL7" s="414"/>
      <c r="KM7" s="414"/>
      <c r="KN7" s="414"/>
      <c r="KO7" s="414"/>
      <c r="KP7" s="414"/>
      <c r="KQ7" s="414"/>
      <c r="KR7" s="414"/>
      <c r="KS7" s="414"/>
      <c r="KT7" s="414"/>
      <c r="KU7" s="414"/>
      <c r="KV7" s="414"/>
      <c r="KW7" s="414"/>
      <c r="KX7" s="414"/>
      <c r="KY7" s="414"/>
      <c r="KZ7" s="414"/>
      <c r="LA7" s="414"/>
      <c r="LB7" s="414"/>
      <c r="LC7" s="414"/>
      <c r="LD7" s="414"/>
      <c r="LE7" s="414"/>
      <c r="LF7" s="414"/>
      <c r="LG7" s="414"/>
      <c r="LH7" s="414"/>
      <c r="LI7" s="414"/>
      <c r="LJ7" s="414"/>
      <c r="LK7" s="414"/>
      <c r="LL7" s="414"/>
      <c r="LM7" s="414"/>
      <c r="LN7" s="414"/>
      <c r="LO7" s="414"/>
      <c r="LP7" s="414"/>
      <c r="LQ7" s="414"/>
      <c r="LR7" s="414"/>
      <c r="LS7" s="414"/>
      <c r="LT7" s="414"/>
      <c r="LU7" s="414"/>
      <c r="LV7" s="414"/>
      <c r="LW7" s="414"/>
      <c r="LX7" s="414"/>
      <c r="LY7" s="414"/>
      <c r="LZ7" s="414"/>
      <c r="MA7" s="414"/>
      <c r="MB7" s="414"/>
      <c r="MC7" s="414"/>
      <c r="MD7" s="414"/>
      <c r="ME7" s="414"/>
      <c r="MF7" s="414"/>
      <c r="MG7" s="414"/>
      <c r="MH7" s="414"/>
      <c r="MI7" s="414"/>
      <c r="MJ7" s="414"/>
      <c r="MK7" s="414"/>
      <c r="ML7" s="414"/>
      <c r="MM7" s="414"/>
      <c r="MN7" s="414"/>
      <c r="MO7" s="414"/>
      <c r="MP7" s="414"/>
      <c r="MQ7" s="414"/>
      <c r="MR7" s="414"/>
      <c r="MS7" s="414"/>
      <c r="MT7" s="414"/>
      <c r="MU7" s="414"/>
      <c r="MV7" s="414"/>
      <c r="MW7" s="414"/>
      <c r="MX7" s="414"/>
      <c r="MY7" s="414"/>
      <c r="MZ7" s="414"/>
      <c r="NA7" s="414"/>
      <c r="NB7" s="414"/>
      <c r="NC7" s="414"/>
      <c r="ND7" s="414"/>
      <c r="NE7" s="414"/>
      <c r="NF7" s="414"/>
      <c r="NG7" s="414"/>
      <c r="NH7" s="414"/>
      <c r="NI7" s="414"/>
      <c r="NJ7" s="414"/>
      <c r="NK7" s="414"/>
      <c r="NL7" s="414"/>
      <c r="NM7" s="414"/>
      <c r="NN7" s="414"/>
      <c r="NO7" s="414"/>
      <c r="NP7" s="414"/>
      <c r="NQ7" s="414"/>
      <c r="NR7" s="414"/>
      <c r="NS7" s="414"/>
      <c r="NT7" s="414"/>
      <c r="NU7" s="414"/>
      <c r="NV7" s="414"/>
      <c r="NW7" s="414"/>
      <c r="NX7" s="414"/>
      <c r="NY7" s="414"/>
      <c r="NZ7" s="414"/>
      <c r="OA7" s="414"/>
      <c r="OB7" s="414"/>
      <c r="OC7" s="414"/>
    </row>
    <row r="8" spans="1:393" s="22" customFormat="1" x14ac:dyDescent="0.2">
      <c r="A8" s="63"/>
      <c r="B8" s="149" t="str">
        <f>الجدول1[[#Headers],[Contract Code]]</f>
        <v>Contract Code</v>
      </c>
      <c r="C8" s="497" t="str">
        <f>'Project Follow up - Base'!D9</f>
        <v>REF.02.387</v>
      </c>
      <c r="D8" s="498"/>
      <c r="E8" s="499"/>
      <c r="H8" s="71">
        <f>'Project Follow up - Base'!H12</f>
        <v>45649</v>
      </c>
      <c r="I8" s="151"/>
      <c r="J8" s="151"/>
      <c r="K8" s="151"/>
      <c r="L8" s="151"/>
      <c r="M8" s="26">
        <f>'Project Follow up - Base'!M12</f>
        <v>45924</v>
      </c>
      <c r="N8" s="27">
        <f>'Project Follow up - Base'!N12</f>
        <v>-0.37696335078534032</v>
      </c>
      <c r="O8" s="72">
        <f>'Project Follow up - Base'!I12</f>
        <v>45922</v>
      </c>
      <c r="P8" s="73">
        <f>'Project Follow up - Base'!J12</f>
        <v>191</v>
      </c>
      <c r="Q8" s="72">
        <f>'Project Follow up - Base'!K9</f>
        <v>45652</v>
      </c>
      <c r="R8" s="72">
        <f>'Project Follow up - Base'!L9</f>
        <v>45881</v>
      </c>
      <c r="S8" s="152" t="str">
        <f>'Project Follow up - Base'!S12</f>
        <v xml:space="preserve">On Going </v>
      </c>
      <c r="T8" s="73">
        <f>'Project Follow up - Base'!O9</f>
        <v>117</v>
      </c>
      <c r="U8" s="311">
        <f>'Project Follow up - Base'!P9</f>
        <v>83</v>
      </c>
      <c r="V8" s="311">
        <f>'Project Follow up - Base'!Q9</f>
        <v>0</v>
      </c>
      <c r="W8" s="375">
        <f>IF(R8="",0,NETWORKDAYS.INTL(Q8, R8,7,List!$M$3:$M$100))</f>
        <v>159</v>
      </c>
      <c r="X8" s="73">
        <f>P8-T8</f>
        <v>74</v>
      </c>
      <c r="Y8" s="116">
        <f>X8/P8</f>
        <v>0.38743455497382201</v>
      </c>
      <c r="Z8" s="23"/>
      <c r="AA8" s="23"/>
      <c r="AB8" s="23"/>
      <c r="AC8" s="414"/>
      <c r="AD8" s="414"/>
      <c r="AE8" s="414"/>
      <c r="AF8" s="414"/>
      <c r="AG8" s="414"/>
      <c r="AH8" s="414"/>
      <c r="AI8" s="414"/>
      <c r="AJ8" s="414"/>
      <c r="AK8" s="414"/>
      <c r="AL8" s="414"/>
      <c r="AM8" s="414"/>
      <c r="AN8" s="414"/>
      <c r="AO8" s="414"/>
      <c r="AP8" s="414"/>
      <c r="AQ8" s="414"/>
      <c r="AR8" s="414"/>
      <c r="AS8" s="414"/>
      <c r="AT8" s="414"/>
      <c r="AU8" s="414"/>
      <c r="AV8" s="414"/>
      <c r="AW8" s="414"/>
      <c r="AX8" s="414"/>
      <c r="AY8" s="414"/>
      <c r="AZ8" s="414"/>
      <c r="BA8" s="414"/>
      <c r="BB8" s="414"/>
      <c r="BC8" s="414"/>
      <c r="BD8" s="414"/>
      <c r="BE8" s="414"/>
      <c r="BF8" s="414"/>
      <c r="BG8" s="414"/>
      <c r="BH8" s="414"/>
      <c r="BI8" s="414"/>
      <c r="BJ8" s="414"/>
      <c r="BK8" s="414"/>
      <c r="BL8" s="414"/>
      <c r="BM8" s="414"/>
      <c r="BN8" s="414"/>
      <c r="BO8" s="414"/>
      <c r="BP8" s="414"/>
      <c r="BQ8" s="414"/>
      <c r="BR8" s="414"/>
      <c r="BS8" s="414"/>
      <c r="BT8" s="414"/>
      <c r="BU8" s="414"/>
      <c r="BV8" s="414"/>
      <c r="BW8" s="414"/>
      <c r="BX8" s="414"/>
      <c r="BY8" s="414"/>
      <c r="BZ8" s="414"/>
      <c r="CA8" s="414"/>
      <c r="CB8" s="414"/>
      <c r="CC8" s="414"/>
      <c r="CD8" s="414"/>
      <c r="CE8" s="414"/>
      <c r="CF8" s="414"/>
      <c r="CG8" s="414"/>
      <c r="CH8" s="414"/>
      <c r="CI8" s="414"/>
      <c r="CJ8" s="414"/>
      <c r="CK8" s="414"/>
      <c r="CL8" s="414"/>
      <c r="CM8" s="414"/>
      <c r="CN8" s="414"/>
      <c r="CO8" s="414"/>
      <c r="CP8" s="414"/>
      <c r="CQ8" s="414"/>
      <c r="CR8" s="414"/>
      <c r="CS8" s="414"/>
      <c r="CT8" s="414"/>
      <c r="CU8" s="414"/>
      <c r="CV8" s="414"/>
      <c r="CW8" s="414"/>
      <c r="CX8" s="414"/>
      <c r="CY8" s="414"/>
      <c r="CZ8" s="414"/>
      <c r="DA8" s="414"/>
      <c r="DB8" s="414"/>
      <c r="DC8" s="414"/>
      <c r="DD8" s="414"/>
      <c r="DE8" s="414"/>
      <c r="DF8" s="414"/>
      <c r="DG8" s="414"/>
      <c r="DH8" s="414"/>
      <c r="DI8" s="414"/>
      <c r="DJ8" s="414"/>
      <c r="DK8" s="414"/>
      <c r="DL8" s="414"/>
      <c r="DM8" s="414"/>
      <c r="DN8" s="414"/>
      <c r="DO8" s="414"/>
      <c r="DP8" s="414"/>
      <c r="DQ8" s="414"/>
      <c r="DR8" s="414"/>
      <c r="DS8" s="414"/>
      <c r="DT8" s="414"/>
      <c r="DU8" s="414"/>
      <c r="DV8" s="414"/>
      <c r="DW8" s="414"/>
      <c r="DX8" s="414"/>
      <c r="DY8" s="414"/>
      <c r="DZ8" s="414"/>
      <c r="EA8" s="414"/>
      <c r="EB8" s="414"/>
      <c r="EC8" s="414"/>
      <c r="ED8" s="414"/>
      <c r="EE8" s="414"/>
      <c r="EF8" s="414"/>
      <c r="EG8" s="414"/>
      <c r="EH8" s="414"/>
      <c r="EI8" s="414"/>
      <c r="EJ8" s="414"/>
      <c r="EK8" s="414"/>
      <c r="EL8" s="414"/>
      <c r="EM8" s="414"/>
      <c r="EN8" s="414"/>
      <c r="EO8" s="414"/>
      <c r="EP8" s="414"/>
      <c r="EQ8" s="414"/>
      <c r="ER8" s="414"/>
      <c r="ES8" s="414"/>
      <c r="ET8" s="414"/>
      <c r="EU8" s="414"/>
      <c r="EV8" s="414"/>
      <c r="EW8" s="414"/>
      <c r="EX8" s="414"/>
      <c r="EY8" s="414"/>
      <c r="EZ8" s="414"/>
      <c r="FA8" s="414"/>
      <c r="FB8" s="414"/>
      <c r="FC8" s="414"/>
      <c r="FD8" s="414"/>
      <c r="FE8" s="414"/>
      <c r="FF8" s="414"/>
      <c r="FG8" s="414"/>
      <c r="FH8" s="414"/>
      <c r="FI8" s="414"/>
      <c r="FJ8" s="414"/>
      <c r="FK8" s="414"/>
      <c r="FL8" s="414"/>
      <c r="FM8" s="414"/>
      <c r="FN8" s="414"/>
      <c r="FO8" s="414"/>
      <c r="FP8" s="414"/>
      <c r="FQ8" s="414"/>
      <c r="FR8" s="414"/>
      <c r="FS8" s="414"/>
      <c r="FT8" s="414"/>
      <c r="FU8" s="414"/>
      <c r="FV8" s="414"/>
      <c r="FW8" s="414"/>
      <c r="FX8" s="414"/>
      <c r="FY8" s="414"/>
      <c r="FZ8" s="414"/>
      <c r="GA8" s="414"/>
      <c r="GB8" s="414"/>
      <c r="GC8" s="414"/>
      <c r="GD8" s="414"/>
      <c r="GE8" s="414"/>
      <c r="GF8" s="414"/>
      <c r="GG8" s="414"/>
      <c r="GH8" s="414"/>
      <c r="GI8" s="414"/>
      <c r="GJ8" s="414"/>
      <c r="GK8" s="414"/>
      <c r="GL8" s="414"/>
      <c r="GM8" s="414"/>
      <c r="GN8" s="414"/>
      <c r="GO8" s="414"/>
      <c r="GP8" s="414"/>
      <c r="GQ8" s="414"/>
      <c r="GR8" s="414"/>
      <c r="GS8" s="414"/>
      <c r="GT8" s="414"/>
      <c r="GU8" s="414"/>
      <c r="GV8" s="414"/>
      <c r="GW8" s="414"/>
      <c r="GX8" s="414"/>
      <c r="GY8" s="414"/>
      <c r="GZ8" s="414"/>
      <c r="HA8" s="414"/>
      <c r="HB8" s="414"/>
      <c r="HC8" s="414"/>
      <c r="HD8" s="414"/>
      <c r="HE8" s="414"/>
      <c r="HF8" s="414"/>
      <c r="HG8" s="414"/>
      <c r="HH8" s="414"/>
      <c r="HI8" s="414"/>
      <c r="HJ8" s="414"/>
      <c r="HK8" s="414"/>
      <c r="HL8" s="414"/>
      <c r="HM8" s="414"/>
      <c r="HN8" s="414"/>
      <c r="HO8" s="414"/>
      <c r="HP8" s="414"/>
      <c r="HQ8" s="414"/>
      <c r="HR8" s="414"/>
      <c r="HS8" s="414"/>
      <c r="HT8" s="414"/>
      <c r="HU8" s="414"/>
      <c r="HV8" s="414"/>
      <c r="HW8" s="414"/>
      <c r="HX8" s="414"/>
      <c r="HY8" s="414"/>
      <c r="HZ8" s="414"/>
      <c r="IA8" s="414"/>
      <c r="IB8" s="414"/>
      <c r="IC8" s="414"/>
      <c r="ID8" s="414"/>
      <c r="IE8" s="414"/>
      <c r="IF8" s="414"/>
      <c r="IG8" s="414"/>
      <c r="IH8" s="414"/>
      <c r="II8" s="414"/>
      <c r="IJ8" s="414"/>
      <c r="IK8" s="414"/>
      <c r="IL8" s="414"/>
      <c r="IM8" s="414"/>
      <c r="IN8" s="414"/>
      <c r="IO8" s="414"/>
      <c r="IP8" s="414"/>
      <c r="IQ8" s="414"/>
      <c r="IR8" s="414"/>
      <c r="IS8" s="414"/>
      <c r="IT8" s="414"/>
      <c r="IU8" s="414"/>
      <c r="IV8" s="414"/>
      <c r="IW8" s="414"/>
      <c r="IX8" s="414"/>
      <c r="IY8" s="414"/>
      <c r="IZ8" s="414"/>
      <c r="JA8" s="414"/>
      <c r="JB8" s="414"/>
      <c r="JC8" s="414"/>
      <c r="JD8" s="414"/>
      <c r="JE8" s="414"/>
      <c r="JF8" s="414"/>
      <c r="JG8" s="414"/>
      <c r="JH8" s="414"/>
      <c r="JI8" s="414"/>
      <c r="JJ8" s="414"/>
      <c r="JK8" s="414"/>
      <c r="JL8" s="414"/>
      <c r="JM8" s="414"/>
      <c r="JN8" s="414"/>
      <c r="JO8" s="414"/>
      <c r="JP8" s="414"/>
      <c r="JQ8" s="414"/>
      <c r="JR8" s="414"/>
      <c r="JS8" s="414"/>
      <c r="JT8" s="414"/>
      <c r="JU8" s="414"/>
      <c r="JV8" s="414"/>
      <c r="JW8" s="414"/>
      <c r="JX8" s="414"/>
      <c r="JY8" s="414"/>
      <c r="JZ8" s="414"/>
      <c r="KA8" s="414"/>
      <c r="KB8" s="414"/>
      <c r="KC8" s="414"/>
      <c r="KD8" s="414"/>
      <c r="KE8" s="414"/>
      <c r="KF8" s="414"/>
      <c r="KG8" s="414"/>
      <c r="KH8" s="414"/>
      <c r="KI8" s="414"/>
      <c r="KJ8" s="414"/>
      <c r="KK8" s="414"/>
      <c r="KL8" s="414"/>
      <c r="KM8" s="414"/>
      <c r="KN8" s="414"/>
      <c r="KO8" s="414"/>
      <c r="KP8" s="414"/>
      <c r="KQ8" s="414"/>
      <c r="KR8" s="414"/>
      <c r="KS8" s="414"/>
      <c r="KT8" s="414"/>
      <c r="KU8" s="414"/>
      <c r="KV8" s="414"/>
      <c r="KW8" s="414"/>
      <c r="KX8" s="414"/>
      <c r="KY8" s="414"/>
      <c r="KZ8" s="414"/>
      <c r="LA8" s="414"/>
      <c r="LB8" s="414"/>
      <c r="LC8" s="414"/>
      <c r="LD8" s="414"/>
      <c r="LE8" s="414"/>
      <c r="LF8" s="414"/>
      <c r="LG8" s="414"/>
      <c r="LH8" s="414"/>
      <c r="LI8" s="414"/>
      <c r="LJ8" s="414"/>
      <c r="LK8" s="414"/>
      <c r="LL8" s="414"/>
      <c r="LM8" s="414"/>
      <c r="LN8" s="414"/>
      <c r="LO8" s="414"/>
      <c r="LP8" s="414"/>
      <c r="LQ8" s="414"/>
      <c r="LR8" s="414"/>
      <c r="LS8" s="414"/>
      <c r="LT8" s="414"/>
      <c r="LU8" s="414"/>
      <c r="LV8" s="414"/>
      <c r="LW8" s="414"/>
      <c r="LX8" s="414"/>
      <c r="LY8" s="414"/>
      <c r="LZ8" s="414"/>
      <c r="MA8" s="414"/>
      <c r="MB8" s="414"/>
      <c r="MC8" s="414"/>
      <c r="MD8" s="414"/>
      <c r="ME8" s="414"/>
      <c r="MF8" s="414"/>
      <c r="MG8" s="414"/>
      <c r="MH8" s="414"/>
      <c r="MI8" s="414"/>
      <c r="MJ8" s="414"/>
      <c r="MK8" s="414"/>
      <c r="ML8" s="414"/>
      <c r="MM8" s="414"/>
      <c r="MN8" s="414"/>
      <c r="MO8" s="414"/>
      <c r="MP8" s="414"/>
      <c r="MQ8" s="414"/>
      <c r="MR8" s="414"/>
      <c r="MS8" s="414"/>
      <c r="MT8" s="414"/>
      <c r="MU8" s="414"/>
      <c r="MV8" s="414"/>
      <c r="MW8" s="414"/>
      <c r="MX8" s="414"/>
      <c r="MY8" s="414"/>
      <c r="MZ8" s="414"/>
      <c r="NA8" s="414"/>
      <c r="NB8" s="414"/>
      <c r="NC8" s="414"/>
      <c r="ND8" s="414"/>
      <c r="NE8" s="414"/>
      <c r="NF8" s="414"/>
      <c r="NG8" s="414"/>
      <c r="NH8" s="414"/>
      <c r="NI8" s="414"/>
      <c r="NJ8" s="414"/>
      <c r="NK8" s="414"/>
      <c r="NL8" s="414"/>
      <c r="NM8" s="414"/>
      <c r="NN8" s="414"/>
      <c r="NO8" s="414"/>
      <c r="NP8" s="414"/>
      <c r="NQ8" s="414"/>
      <c r="NR8" s="414"/>
      <c r="NS8" s="414"/>
      <c r="NT8" s="414"/>
      <c r="NU8" s="414"/>
      <c r="NV8" s="414"/>
      <c r="NW8" s="414"/>
      <c r="NX8" s="414"/>
      <c r="NY8" s="414"/>
      <c r="NZ8" s="414"/>
      <c r="OA8" s="414"/>
      <c r="OB8" s="414"/>
      <c r="OC8" s="414"/>
    </row>
    <row r="9" spans="1:393" s="22" customFormat="1" x14ac:dyDescent="0.2">
      <c r="A9" s="63"/>
      <c r="B9" s="149" t="str">
        <f>الجدول1[[#Headers],[Signing Contract Date]]</f>
        <v>Signing Contract Date</v>
      </c>
      <c r="C9" s="500">
        <f>'Project Follow up - Base'!D10</f>
        <v>45635</v>
      </c>
      <c r="D9" s="501"/>
      <c r="E9" s="502"/>
      <c r="G9" s="83"/>
      <c r="H9" s="23"/>
      <c r="I9" s="23"/>
      <c r="J9" s="23"/>
      <c r="K9" s="23"/>
      <c r="L9" s="100"/>
      <c r="M9" s="23"/>
      <c r="N9" s="23"/>
      <c r="O9" s="100"/>
      <c r="P9" s="101"/>
      <c r="AC9" s="414"/>
      <c r="AD9" s="414"/>
      <c r="AE9" s="414"/>
      <c r="AF9" s="414"/>
      <c r="AG9" s="414"/>
      <c r="AH9" s="414"/>
      <c r="AI9" s="414"/>
      <c r="AJ9" s="414"/>
      <c r="AK9" s="414"/>
      <c r="AL9" s="414"/>
      <c r="AM9" s="414"/>
      <c r="AN9" s="414"/>
      <c r="AO9" s="414"/>
      <c r="AP9" s="414"/>
      <c r="AQ9" s="414"/>
      <c r="AR9" s="414"/>
      <c r="AS9" s="414"/>
      <c r="AT9" s="414"/>
      <c r="AU9" s="414"/>
      <c r="AV9" s="414"/>
      <c r="AW9" s="414"/>
      <c r="AX9" s="414"/>
      <c r="AY9" s="414"/>
      <c r="AZ9" s="414"/>
      <c r="BA9" s="414"/>
      <c r="BB9" s="414"/>
      <c r="BC9" s="414"/>
      <c r="BD9" s="414"/>
      <c r="BE9" s="414"/>
      <c r="BF9" s="414"/>
      <c r="BG9" s="414"/>
      <c r="BH9" s="414"/>
      <c r="BI9" s="414"/>
      <c r="BJ9" s="414"/>
      <c r="BK9" s="414"/>
      <c r="BL9" s="414"/>
      <c r="BM9" s="414"/>
      <c r="BN9" s="414"/>
      <c r="BO9" s="414"/>
      <c r="BP9" s="414"/>
      <c r="BQ9" s="414"/>
      <c r="BR9" s="414"/>
      <c r="BS9" s="414"/>
      <c r="BT9" s="414"/>
      <c r="BU9" s="414"/>
      <c r="BV9" s="414"/>
      <c r="BW9" s="414"/>
      <c r="BX9" s="414"/>
      <c r="BY9" s="414"/>
      <c r="BZ9" s="414"/>
      <c r="CA9" s="414"/>
      <c r="CB9" s="414"/>
      <c r="CC9" s="414"/>
      <c r="CD9" s="414"/>
      <c r="CE9" s="414"/>
      <c r="CF9" s="414"/>
      <c r="CG9" s="414"/>
      <c r="CH9" s="414"/>
      <c r="CI9" s="414"/>
      <c r="CJ9" s="414"/>
      <c r="CK9" s="414"/>
      <c r="CL9" s="414"/>
      <c r="CM9" s="414"/>
      <c r="CN9" s="414"/>
      <c r="CO9" s="414"/>
      <c r="CP9" s="414"/>
      <c r="CQ9" s="414"/>
      <c r="CR9" s="414"/>
      <c r="CS9" s="414"/>
      <c r="CT9" s="414"/>
      <c r="CU9" s="414"/>
      <c r="CV9" s="414"/>
      <c r="CW9" s="414"/>
      <c r="CX9" s="414"/>
      <c r="CY9" s="414"/>
      <c r="CZ9" s="414"/>
      <c r="DA9" s="414"/>
      <c r="DB9" s="414"/>
      <c r="DC9" s="414"/>
      <c r="DD9" s="414"/>
      <c r="DE9" s="414"/>
      <c r="DF9" s="414"/>
      <c r="DG9" s="414"/>
      <c r="DH9" s="414"/>
      <c r="DI9" s="414"/>
      <c r="DJ9" s="414"/>
      <c r="DK9" s="414"/>
      <c r="DL9" s="414"/>
      <c r="DM9" s="414"/>
      <c r="DN9" s="414"/>
      <c r="DO9" s="414"/>
      <c r="DP9" s="414"/>
      <c r="DQ9" s="414"/>
      <c r="DR9" s="414"/>
      <c r="DS9" s="414"/>
      <c r="DT9" s="414"/>
      <c r="DU9" s="414"/>
      <c r="DV9" s="414"/>
      <c r="DW9" s="414"/>
      <c r="DX9" s="414"/>
      <c r="DY9" s="414"/>
      <c r="DZ9" s="414"/>
      <c r="EA9" s="414"/>
      <c r="EB9" s="414"/>
      <c r="EC9" s="414"/>
      <c r="ED9" s="414"/>
      <c r="EE9" s="414"/>
      <c r="EF9" s="414"/>
      <c r="EG9" s="414"/>
      <c r="EH9" s="414"/>
      <c r="EI9" s="414"/>
      <c r="EJ9" s="414"/>
      <c r="EK9" s="414"/>
      <c r="EL9" s="414"/>
      <c r="EM9" s="414"/>
      <c r="EN9" s="414"/>
      <c r="EO9" s="414"/>
      <c r="EP9" s="414"/>
      <c r="EQ9" s="414"/>
      <c r="ER9" s="414"/>
      <c r="ES9" s="414"/>
      <c r="ET9" s="414"/>
      <c r="EU9" s="414"/>
      <c r="EV9" s="414"/>
      <c r="EW9" s="414"/>
      <c r="EX9" s="414"/>
      <c r="EY9" s="414"/>
      <c r="EZ9" s="414"/>
      <c r="FA9" s="414"/>
      <c r="FB9" s="414"/>
      <c r="FC9" s="414"/>
      <c r="FD9" s="414"/>
      <c r="FE9" s="414"/>
      <c r="FF9" s="414"/>
      <c r="FG9" s="414"/>
      <c r="FH9" s="414"/>
      <c r="FI9" s="414"/>
      <c r="FJ9" s="414"/>
      <c r="FK9" s="414"/>
      <c r="FL9" s="414"/>
      <c r="FM9" s="414"/>
      <c r="FN9" s="414"/>
      <c r="FO9" s="414"/>
      <c r="FP9" s="414"/>
      <c r="FQ9" s="414"/>
      <c r="FR9" s="414"/>
      <c r="FS9" s="414"/>
      <c r="FT9" s="414"/>
      <c r="FU9" s="414"/>
      <c r="FV9" s="414"/>
      <c r="FW9" s="414"/>
      <c r="FX9" s="414"/>
      <c r="FY9" s="414"/>
      <c r="FZ9" s="414"/>
      <c r="GA9" s="414"/>
      <c r="GB9" s="414"/>
      <c r="GC9" s="414"/>
      <c r="GD9" s="414"/>
      <c r="GE9" s="414"/>
      <c r="GF9" s="414"/>
      <c r="GG9" s="414"/>
      <c r="GH9" s="414"/>
      <c r="GI9" s="414"/>
      <c r="GJ9" s="414"/>
      <c r="GK9" s="414"/>
      <c r="GL9" s="414"/>
      <c r="GM9" s="414"/>
      <c r="GN9" s="414"/>
      <c r="GO9" s="414"/>
      <c r="GP9" s="414"/>
      <c r="GQ9" s="414"/>
      <c r="GR9" s="414"/>
      <c r="GS9" s="414"/>
      <c r="GT9" s="414"/>
      <c r="GU9" s="414"/>
      <c r="GV9" s="414"/>
      <c r="GW9" s="414"/>
      <c r="GX9" s="414"/>
      <c r="GY9" s="414"/>
      <c r="GZ9" s="414"/>
      <c r="HA9" s="414"/>
      <c r="HB9" s="414"/>
      <c r="HC9" s="414"/>
      <c r="HD9" s="414"/>
      <c r="HE9" s="414"/>
      <c r="HF9" s="414"/>
      <c r="HG9" s="414"/>
      <c r="HH9" s="414"/>
      <c r="HI9" s="414"/>
      <c r="HJ9" s="414"/>
      <c r="HK9" s="414"/>
      <c r="HL9" s="414"/>
      <c r="HM9" s="414"/>
      <c r="HN9" s="414"/>
      <c r="HO9" s="414"/>
      <c r="HP9" s="414"/>
      <c r="HQ9" s="414"/>
      <c r="HR9" s="414"/>
      <c r="HS9" s="414"/>
      <c r="HT9" s="414"/>
      <c r="HU9" s="414"/>
      <c r="HV9" s="414"/>
      <c r="HW9" s="414"/>
      <c r="HX9" s="414"/>
      <c r="HY9" s="414"/>
      <c r="HZ9" s="414"/>
      <c r="IA9" s="414"/>
      <c r="IB9" s="414"/>
      <c r="IC9" s="414"/>
      <c r="ID9" s="414"/>
      <c r="IE9" s="414"/>
      <c r="IF9" s="414"/>
      <c r="IG9" s="414"/>
      <c r="IH9" s="414"/>
      <c r="II9" s="414"/>
      <c r="IJ9" s="414"/>
      <c r="IK9" s="414"/>
      <c r="IL9" s="414"/>
      <c r="IM9" s="414"/>
      <c r="IN9" s="414"/>
      <c r="IO9" s="414"/>
      <c r="IP9" s="414"/>
      <c r="IQ9" s="414"/>
      <c r="IR9" s="414"/>
      <c r="IS9" s="414"/>
      <c r="IT9" s="414"/>
      <c r="IU9" s="414"/>
      <c r="IV9" s="414"/>
      <c r="IW9" s="414"/>
      <c r="IX9" s="414"/>
      <c r="IY9" s="414"/>
      <c r="IZ9" s="414"/>
      <c r="JA9" s="414"/>
      <c r="JB9" s="414"/>
      <c r="JC9" s="414"/>
      <c r="JD9" s="414"/>
      <c r="JE9" s="414"/>
      <c r="JF9" s="414"/>
      <c r="JG9" s="414"/>
      <c r="JH9" s="414"/>
      <c r="JI9" s="414"/>
      <c r="JJ9" s="414"/>
      <c r="JK9" s="414"/>
      <c r="JL9" s="414"/>
      <c r="JM9" s="414"/>
      <c r="JN9" s="414"/>
      <c r="JO9" s="414"/>
      <c r="JP9" s="414"/>
      <c r="JQ9" s="414"/>
      <c r="JR9" s="414"/>
      <c r="JS9" s="414"/>
      <c r="JT9" s="414"/>
      <c r="JU9" s="414"/>
      <c r="JV9" s="414"/>
      <c r="JW9" s="414"/>
      <c r="JX9" s="414"/>
      <c r="JY9" s="414"/>
      <c r="JZ9" s="414"/>
      <c r="KA9" s="414"/>
      <c r="KB9" s="414"/>
      <c r="KC9" s="414"/>
      <c r="KD9" s="414"/>
      <c r="KE9" s="414"/>
      <c r="KF9" s="414"/>
      <c r="KG9" s="414"/>
      <c r="KH9" s="414"/>
      <c r="KI9" s="414"/>
      <c r="KJ9" s="414"/>
      <c r="KK9" s="414"/>
      <c r="KL9" s="414"/>
      <c r="KM9" s="414"/>
      <c r="KN9" s="414"/>
      <c r="KO9" s="414"/>
      <c r="KP9" s="414"/>
      <c r="KQ9" s="414"/>
      <c r="KR9" s="414"/>
      <c r="KS9" s="414"/>
      <c r="KT9" s="414"/>
      <c r="KU9" s="414"/>
      <c r="KV9" s="414"/>
      <c r="KW9" s="414"/>
      <c r="KX9" s="414"/>
      <c r="KY9" s="414"/>
      <c r="KZ9" s="414"/>
      <c r="LA9" s="414"/>
      <c r="LB9" s="414"/>
      <c r="LC9" s="414"/>
      <c r="LD9" s="414"/>
      <c r="LE9" s="414"/>
      <c r="LF9" s="414"/>
      <c r="LG9" s="414"/>
      <c r="LH9" s="414"/>
      <c r="LI9" s="414"/>
      <c r="LJ9" s="414"/>
      <c r="LK9" s="414"/>
      <c r="LL9" s="414"/>
      <c r="LM9" s="414"/>
      <c r="LN9" s="414"/>
      <c r="LO9" s="414"/>
      <c r="LP9" s="414"/>
      <c r="LQ9" s="414"/>
      <c r="LR9" s="414"/>
      <c r="LS9" s="414"/>
      <c r="LT9" s="414"/>
      <c r="LU9" s="414"/>
      <c r="LV9" s="414"/>
      <c r="LW9" s="414"/>
      <c r="LX9" s="414"/>
      <c r="LY9" s="414"/>
      <c r="LZ9" s="414"/>
      <c r="MA9" s="414"/>
      <c r="MB9" s="414"/>
      <c r="MC9" s="414"/>
      <c r="MD9" s="414"/>
      <c r="ME9" s="414"/>
      <c r="MF9" s="414"/>
      <c r="MG9" s="414"/>
      <c r="MH9" s="414"/>
      <c r="MI9" s="414"/>
      <c r="MJ9" s="414"/>
      <c r="MK9" s="414"/>
      <c r="ML9" s="414"/>
      <c r="MM9" s="414"/>
      <c r="MN9" s="414"/>
      <c r="MO9" s="414"/>
      <c r="MP9" s="414"/>
      <c r="MQ9" s="414"/>
      <c r="MR9" s="414"/>
      <c r="MS9" s="414"/>
      <c r="MT9" s="414"/>
      <c r="MU9" s="414"/>
      <c r="MV9" s="414"/>
      <c r="MW9" s="414"/>
      <c r="MX9" s="414"/>
      <c r="MY9" s="414"/>
      <c r="MZ9" s="414"/>
      <c r="NA9" s="414"/>
      <c r="NB9" s="414"/>
      <c r="NC9" s="414"/>
      <c r="ND9" s="414"/>
      <c r="NE9" s="414"/>
      <c r="NF9" s="414"/>
      <c r="NG9" s="414"/>
      <c r="NH9" s="414"/>
      <c r="NI9" s="414"/>
      <c r="NJ9" s="414"/>
      <c r="NK9" s="414"/>
      <c r="NL9" s="414"/>
      <c r="NM9" s="414"/>
      <c r="NN9" s="414"/>
      <c r="NO9" s="414"/>
      <c r="NP9" s="414"/>
      <c r="NQ9" s="414"/>
      <c r="NR9" s="414"/>
      <c r="NS9" s="414"/>
      <c r="NT9" s="414"/>
      <c r="NU9" s="414"/>
      <c r="NV9" s="414"/>
      <c r="NW9" s="414"/>
      <c r="NX9" s="414"/>
      <c r="NY9" s="414"/>
      <c r="NZ9" s="414"/>
      <c r="OA9" s="414"/>
      <c r="OB9" s="414"/>
      <c r="OC9" s="414"/>
    </row>
    <row r="10" spans="1:393" s="22" customFormat="1" x14ac:dyDescent="0.2">
      <c r="A10" s="63"/>
      <c r="B10" s="149" t="str">
        <f>'Projects List'!E4</f>
        <v>BUA | M2</v>
      </c>
      <c r="C10" s="497">
        <f>'Project Follow up - Base'!D11</f>
        <v>38881.199999999997</v>
      </c>
      <c r="D10" s="498"/>
      <c r="E10" s="499"/>
      <c r="G10" s="83"/>
      <c r="H10" s="23"/>
      <c r="I10" s="23"/>
      <c r="J10" s="23"/>
      <c r="K10" s="23"/>
      <c r="L10" s="100"/>
      <c r="M10" s="23"/>
      <c r="N10" s="23"/>
      <c r="O10" s="100"/>
      <c r="P10" s="101"/>
      <c r="AC10" s="414"/>
      <c r="AD10" s="414"/>
      <c r="AE10" s="414"/>
      <c r="AF10" s="414"/>
      <c r="AG10" s="414"/>
      <c r="AH10" s="414"/>
      <c r="AI10" s="414"/>
      <c r="AJ10" s="414"/>
      <c r="AK10" s="414"/>
      <c r="AL10" s="414"/>
      <c r="AM10" s="414"/>
      <c r="AN10" s="414"/>
      <c r="AO10" s="414"/>
      <c r="AP10" s="414"/>
      <c r="AQ10" s="414"/>
      <c r="AR10" s="414"/>
      <c r="AS10" s="414"/>
      <c r="AT10" s="414"/>
      <c r="AU10" s="414"/>
      <c r="AV10" s="414"/>
      <c r="AW10" s="414"/>
      <c r="AX10" s="414"/>
      <c r="AY10" s="414"/>
      <c r="AZ10" s="414"/>
      <c r="BA10" s="414"/>
      <c r="BB10" s="414"/>
      <c r="BC10" s="414"/>
      <c r="BD10" s="414"/>
      <c r="BE10" s="414"/>
      <c r="BF10" s="414"/>
      <c r="BG10" s="414"/>
      <c r="BH10" s="414"/>
      <c r="BI10" s="414"/>
      <c r="BJ10" s="414"/>
      <c r="BK10" s="414"/>
      <c r="BL10" s="414"/>
      <c r="BM10" s="414"/>
      <c r="BN10" s="414"/>
      <c r="BO10" s="414"/>
      <c r="BP10" s="414"/>
      <c r="BQ10" s="414"/>
      <c r="BR10" s="414"/>
      <c r="BS10" s="414"/>
      <c r="BT10" s="414"/>
      <c r="BU10" s="414"/>
      <c r="BV10" s="414"/>
      <c r="BW10" s="414"/>
      <c r="BX10" s="414"/>
      <c r="BY10" s="414"/>
      <c r="BZ10" s="414"/>
      <c r="CA10" s="414"/>
      <c r="CB10" s="414"/>
      <c r="CC10" s="414"/>
      <c r="CD10" s="414"/>
      <c r="CE10" s="414"/>
      <c r="CF10" s="414"/>
      <c r="CG10" s="414"/>
      <c r="CH10" s="414"/>
      <c r="CI10" s="414"/>
      <c r="CJ10" s="414"/>
      <c r="CK10" s="414"/>
      <c r="CL10" s="414"/>
      <c r="CM10" s="414"/>
      <c r="CN10" s="414"/>
      <c r="CO10" s="414"/>
      <c r="CP10" s="414"/>
      <c r="CQ10" s="414"/>
      <c r="CR10" s="414"/>
      <c r="CS10" s="414"/>
      <c r="CT10" s="414"/>
      <c r="CU10" s="414"/>
      <c r="CV10" s="414"/>
      <c r="CW10" s="414"/>
      <c r="CX10" s="414"/>
      <c r="CY10" s="414"/>
      <c r="CZ10" s="414"/>
      <c r="DA10" s="414"/>
      <c r="DB10" s="414"/>
      <c r="DC10" s="414"/>
      <c r="DD10" s="414"/>
      <c r="DE10" s="414"/>
      <c r="DF10" s="414"/>
      <c r="DG10" s="414"/>
      <c r="DH10" s="414"/>
      <c r="DI10" s="414"/>
      <c r="DJ10" s="414"/>
      <c r="DK10" s="414"/>
      <c r="DL10" s="414"/>
      <c r="DM10" s="414"/>
      <c r="DN10" s="414"/>
      <c r="DO10" s="414"/>
      <c r="DP10" s="414"/>
      <c r="DQ10" s="414"/>
      <c r="DR10" s="414"/>
      <c r="DS10" s="414"/>
      <c r="DT10" s="414"/>
      <c r="DU10" s="414"/>
      <c r="DV10" s="414"/>
      <c r="DW10" s="414"/>
      <c r="DX10" s="414"/>
      <c r="DY10" s="414"/>
      <c r="DZ10" s="414"/>
      <c r="EA10" s="414"/>
      <c r="EB10" s="414"/>
      <c r="EC10" s="414"/>
      <c r="ED10" s="414"/>
      <c r="EE10" s="414"/>
      <c r="EF10" s="414"/>
      <c r="EG10" s="414"/>
      <c r="EH10" s="414"/>
      <c r="EI10" s="414"/>
      <c r="EJ10" s="414"/>
      <c r="EK10" s="414"/>
      <c r="EL10" s="414"/>
      <c r="EM10" s="414"/>
      <c r="EN10" s="414"/>
      <c r="EO10" s="414"/>
      <c r="EP10" s="414"/>
      <c r="EQ10" s="414"/>
      <c r="ER10" s="414"/>
      <c r="ES10" s="414"/>
      <c r="ET10" s="414"/>
      <c r="EU10" s="414"/>
      <c r="EV10" s="414"/>
      <c r="EW10" s="414"/>
      <c r="EX10" s="414"/>
      <c r="EY10" s="414"/>
      <c r="EZ10" s="414"/>
      <c r="FA10" s="414"/>
      <c r="FB10" s="414"/>
      <c r="FC10" s="414"/>
      <c r="FD10" s="414"/>
      <c r="FE10" s="414"/>
      <c r="FF10" s="414"/>
      <c r="FG10" s="414"/>
      <c r="FH10" s="414"/>
      <c r="FI10" s="414"/>
      <c r="FJ10" s="414"/>
      <c r="FK10" s="414"/>
      <c r="FL10" s="414"/>
      <c r="FM10" s="414"/>
      <c r="FN10" s="414"/>
      <c r="FO10" s="414"/>
      <c r="FP10" s="414"/>
      <c r="FQ10" s="414"/>
      <c r="FR10" s="414"/>
      <c r="FS10" s="414"/>
      <c r="FT10" s="414"/>
      <c r="FU10" s="414"/>
      <c r="FV10" s="414"/>
      <c r="FW10" s="414"/>
      <c r="FX10" s="414"/>
      <c r="FY10" s="414"/>
      <c r="FZ10" s="414"/>
      <c r="GA10" s="414"/>
      <c r="GB10" s="414"/>
      <c r="GC10" s="414"/>
      <c r="GD10" s="414"/>
      <c r="GE10" s="414"/>
      <c r="GF10" s="414"/>
      <c r="GG10" s="414"/>
      <c r="GH10" s="414"/>
      <c r="GI10" s="414"/>
      <c r="GJ10" s="414"/>
      <c r="GK10" s="414"/>
      <c r="GL10" s="414"/>
      <c r="GM10" s="414"/>
      <c r="GN10" s="414"/>
      <c r="GO10" s="414"/>
      <c r="GP10" s="414"/>
      <c r="GQ10" s="414"/>
      <c r="GR10" s="414"/>
      <c r="GS10" s="414"/>
      <c r="GT10" s="414"/>
      <c r="GU10" s="414"/>
      <c r="GV10" s="414"/>
      <c r="GW10" s="414"/>
      <c r="GX10" s="414"/>
      <c r="GY10" s="414"/>
      <c r="GZ10" s="414"/>
      <c r="HA10" s="414"/>
      <c r="HB10" s="414"/>
      <c r="HC10" s="414"/>
      <c r="HD10" s="414"/>
      <c r="HE10" s="414"/>
      <c r="HF10" s="414"/>
      <c r="HG10" s="414"/>
      <c r="HH10" s="414"/>
      <c r="HI10" s="414"/>
      <c r="HJ10" s="414"/>
      <c r="HK10" s="414"/>
      <c r="HL10" s="414"/>
      <c r="HM10" s="414"/>
      <c r="HN10" s="414"/>
      <c r="HO10" s="414"/>
      <c r="HP10" s="414"/>
      <c r="HQ10" s="414"/>
      <c r="HR10" s="414"/>
      <c r="HS10" s="414"/>
      <c r="HT10" s="414"/>
      <c r="HU10" s="414"/>
      <c r="HV10" s="414"/>
      <c r="HW10" s="414"/>
      <c r="HX10" s="414"/>
      <c r="HY10" s="414"/>
      <c r="HZ10" s="414"/>
      <c r="IA10" s="414"/>
      <c r="IB10" s="414"/>
      <c r="IC10" s="414"/>
      <c r="ID10" s="414"/>
      <c r="IE10" s="414"/>
      <c r="IF10" s="414"/>
      <c r="IG10" s="414"/>
      <c r="IH10" s="414"/>
      <c r="II10" s="414"/>
      <c r="IJ10" s="414"/>
      <c r="IK10" s="414"/>
      <c r="IL10" s="414"/>
      <c r="IM10" s="414"/>
      <c r="IN10" s="414"/>
      <c r="IO10" s="414"/>
      <c r="IP10" s="414"/>
      <c r="IQ10" s="414"/>
      <c r="IR10" s="414"/>
      <c r="IS10" s="414"/>
      <c r="IT10" s="414"/>
      <c r="IU10" s="414"/>
      <c r="IV10" s="414"/>
      <c r="IW10" s="414"/>
      <c r="IX10" s="414"/>
      <c r="IY10" s="414"/>
      <c r="IZ10" s="414"/>
      <c r="JA10" s="414"/>
      <c r="JB10" s="414"/>
      <c r="JC10" s="414"/>
      <c r="JD10" s="414"/>
      <c r="JE10" s="414"/>
      <c r="JF10" s="414"/>
      <c r="JG10" s="414"/>
      <c r="JH10" s="414"/>
      <c r="JI10" s="414"/>
      <c r="JJ10" s="414"/>
      <c r="JK10" s="414"/>
      <c r="JL10" s="414"/>
      <c r="JM10" s="414"/>
      <c r="JN10" s="414"/>
      <c r="JO10" s="414"/>
      <c r="JP10" s="414"/>
      <c r="JQ10" s="414"/>
      <c r="JR10" s="414"/>
      <c r="JS10" s="414"/>
      <c r="JT10" s="414"/>
      <c r="JU10" s="414"/>
      <c r="JV10" s="414"/>
      <c r="JW10" s="414"/>
      <c r="JX10" s="414"/>
      <c r="JY10" s="414"/>
      <c r="JZ10" s="414"/>
      <c r="KA10" s="414"/>
      <c r="KB10" s="414"/>
      <c r="KC10" s="414"/>
      <c r="KD10" s="414"/>
      <c r="KE10" s="414"/>
      <c r="KF10" s="414"/>
      <c r="KG10" s="414"/>
      <c r="KH10" s="414"/>
      <c r="KI10" s="414"/>
      <c r="KJ10" s="414"/>
      <c r="KK10" s="414"/>
      <c r="KL10" s="414"/>
      <c r="KM10" s="414"/>
      <c r="KN10" s="414"/>
      <c r="KO10" s="414"/>
      <c r="KP10" s="414"/>
      <c r="KQ10" s="414"/>
      <c r="KR10" s="414"/>
      <c r="KS10" s="414"/>
      <c r="KT10" s="414"/>
      <c r="KU10" s="414"/>
      <c r="KV10" s="414"/>
      <c r="KW10" s="414"/>
      <c r="KX10" s="414"/>
      <c r="KY10" s="414"/>
      <c r="KZ10" s="414"/>
      <c r="LA10" s="414"/>
      <c r="LB10" s="414"/>
      <c r="LC10" s="414"/>
      <c r="LD10" s="414"/>
      <c r="LE10" s="414"/>
      <c r="LF10" s="414"/>
      <c r="LG10" s="414"/>
      <c r="LH10" s="414"/>
      <c r="LI10" s="414"/>
      <c r="LJ10" s="414"/>
      <c r="LK10" s="414"/>
      <c r="LL10" s="414"/>
      <c r="LM10" s="414"/>
      <c r="LN10" s="414"/>
      <c r="LO10" s="414"/>
      <c r="LP10" s="414"/>
      <c r="LQ10" s="414"/>
      <c r="LR10" s="414"/>
      <c r="LS10" s="414"/>
      <c r="LT10" s="414"/>
      <c r="LU10" s="414"/>
      <c r="LV10" s="414"/>
      <c r="LW10" s="414"/>
      <c r="LX10" s="414"/>
      <c r="LY10" s="414"/>
      <c r="LZ10" s="414"/>
      <c r="MA10" s="414"/>
      <c r="MB10" s="414"/>
      <c r="MC10" s="414"/>
      <c r="MD10" s="414"/>
      <c r="ME10" s="414"/>
      <c r="MF10" s="414"/>
      <c r="MG10" s="414"/>
      <c r="MH10" s="414"/>
      <c r="MI10" s="414"/>
      <c r="MJ10" s="414"/>
      <c r="MK10" s="414"/>
      <c r="ML10" s="414"/>
      <c r="MM10" s="414"/>
      <c r="MN10" s="414"/>
      <c r="MO10" s="414"/>
      <c r="MP10" s="414"/>
      <c r="MQ10" s="414"/>
      <c r="MR10" s="414"/>
      <c r="MS10" s="414"/>
      <c r="MT10" s="414"/>
      <c r="MU10" s="414"/>
      <c r="MV10" s="414"/>
      <c r="MW10" s="414"/>
      <c r="MX10" s="414"/>
      <c r="MY10" s="414"/>
      <c r="MZ10" s="414"/>
      <c r="NA10" s="414"/>
      <c r="NB10" s="414"/>
      <c r="NC10" s="414"/>
      <c r="ND10" s="414"/>
      <c r="NE10" s="414"/>
      <c r="NF10" s="414"/>
      <c r="NG10" s="414"/>
      <c r="NH10" s="414"/>
      <c r="NI10" s="414"/>
      <c r="NJ10" s="414"/>
      <c r="NK10" s="414"/>
      <c r="NL10" s="414"/>
      <c r="NM10" s="414"/>
      <c r="NN10" s="414"/>
      <c r="NO10" s="414"/>
      <c r="NP10" s="414"/>
      <c r="NQ10" s="414"/>
      <c r="NR10" s="414"/>
      <c r="NS10" s="414"/>
      <c r="NT10" s="414"/>
      <c r="NU10" s="414"/>
      <c r="NV10" s="414"/>
      <c r="NW10" s="414"/>
      <c r="NX10" s="414"/>
      <c r="NY10" s="414"/>
      <c r="NZ10" s="414"/>
      <c r="OA10" s="414"/>
      <c r="OB10" s="414"/>
      <c r="OC10" s="414"/>
    </row>
    <row r="11" spans="1:393" s="22" customFormat="1" x14ac:dyDescent="0.2">
      <c r="A11" s="63"/>
      <c r="B11" s="149" t="str">
        <f>الجدول1[[#Headers],[Lisence Type]]</f>
        <v>Lisence Type</v>
      </c>
      <c r="C11" s="497" t="str">
        <f>'Project Follow up - Base'!D12</f>
        <v>Corridors</v>
      </c>
      <c r="D11" s="498"/>
      <c r="E11" s="499"/>
      <c r="G11" s="89"/>
      <c r="J11" s="23"/>
      <c r="L11" s="23"/>
      <c r="M11" s="24"/>
      <c r="N11" s="24"/>
      <c r="AC11" s="414"/>
      <c r="AD11" s="414"/>
      <c r="AE11" s="414"/>
      <c r="AF11" s="414"/>
      <c r="AG11" s="414"/>
      <c r="AH11" s="414"/>
      <c r="AI11" s="414"/>
      <c r="AJ11" s="414"/>
      <c r="AK11" s="414"/>
      <c r="AL11" s="414"/>
      <c r="AM11" s="414"/>
      <c r="AN11" s="414"/>
      <c r="AO11" s="414"/>
      <c r="AP11" s="414"/>
      <c r="AQ11" s="414"/>
      <c r="AR11" s="414"/>
      <c r="AS11" s="414"/>
      <c r="AT11" s="414"/>
      <c r="AU11" s="414"/>
      <c r="AV11" s="414"/>
      <c r="AW11" s="414"/>
      <c r="AX11" s="414"/>
      <c r="AY11" s="414"/>
      <c r="AZ11" s="414"/>
      <c r="BA11" s="414"/>
      <c r="BB11" s="414"/>
      <c r="BC11" s="414"/>
      <c r="BD11" s="414"/>
      <c r="BE11" s="414"/>
      <c r="BF11" s="414"/>
      <c r="BG11" s="414"/>
      <c r="BH11" s="414"/>
      <c r="BI11" s="414"/>
      <c r="BJ11" s="414"/>
      <c r="BK11" s="414"/>
      <c r="BL11" s="414"/>
      <c r="BM11" s="414"/>
      <c r="BN11" s="414"/>
      <c r="BO11" s="414"/>
      <c r="BP11" s="414"/>
      <c r="BQ11" s="414"/>
      <c r="BR11" s="414"/>
      <c r="BS11" s="414"/>
      <c r="BT11" s="414"/>
      <c r="BU11" s="414"/>
      <c r="BV11" s="414"/>
      <c r="BW11" s="414"/>
      <c r="BX11" s="414"/>
      <c r="BY11" s="414"/>
      <c r="BZ11" s="414"/>
      <c r="CA11" s="414"/>
      <c r="CB11" s="414"/>
      <c r="CC11" s="414"/>
      <c r="CD11" s="414"/>
      <c r="CE11" s="414"/>
      <c r="CF11" s="414"/>
      <c r="CG11" s="414"/>
      <c r="CH11" s="414"/>
      <c r="CI11" s="414"/>
      <c r="CJ11" s="414"/>
      <c r="CK11" s="414"/>
      <c r="CL11" s="414"/>
      <c r="CM11" s="414"/>
      <c r="CN11" s="414"/>
      <c r="CO11" s="414"/>
      <c r="CP11" s="414"/>
      <c r="CQ11" s="414"/>
      <c r="CR11" s="414"/>
      <c r="CS11" s="414"/>
      <c r="CT11" s="414"/>
      <c r="CU11" s="414"/>
      <c r="CV11" s="414"/>
      <c r="CW11" s="414"/>
      <c r="CX11" s="414"/>
      <c r="CY11" s="414"/>
      <c r="CZ11" s="414"/>
      <c r="DA11" s="414"/>
      <c r="DB11" s="414"/>
      <c r="DC11" s="414"/>
      <c r="DD11" s="414"/>
      <c r="DE11" s="414"/>
      <c r="DF11" s="414"/>
      <c r="DG11" s="414"/>
      <c r="DH11" s="414"/>
      <c r="DI11" s="414"/>
      <c r="DJ11" s="414"/>
      <c r="DK11" s="414"/>
      <c r="DL11" s="414"/>
      <c r="DM11" s="414"/>
      <c r="DN11" s="414"/>
      <c r="DO11" s="414"/>
      <c r="DP11" s="414"/>
      <c r="DQ11" s="414"/>
      <c r="DR11" s="414"/>
      <c r="DS11" s="414"/>
      <c r="DT11" s="414"/>
      <c r="DU11" s="414"/>
      <c r="DV11" s="414"/>
      <c r="DW11" s="414"/>
      <c r="DX11" s="414"/>
      <c r="DY11" s="414"/>
      <c r="DZ11" s="414"/>
      <c r="EA11" s="414"/>
      <c r="EB11" s="414"/>
      <c r="EC11" s="414"/>
      <c r="ED11" s="414"/>
      <c r="EE11" s="414"/>
      <c r="EF11" s="414"/>
      <c r="EG11" s="414"/>
      <c r="EH11" s="414"/>
      <c r="EI11" s="414"/>
      <c r="EJ11" s="414"/>
      <c r="EK11" s="414"/>
      <c r="EL11" s="414"/>
      <c r="EM11" s="414"/>
      <c r="EN11" s="414"/>
      <c r="EO11" s="414"/>
      <c r="EP11" s="414"/>
      <c r="EQ11" s="414"/>
      <c r="ER11" s="414"/>
      <c r="ES11" s="414"/>
      <c r="ET11" s="414"/>
      <c r="EU11" s="414"/>
      <c r="EV11" s="414"/>
      <c r="EW11" s="414"/>
      <c r="EX11" s="414"/>
      <c r="EY11" s="414"/>
      <c r="EZ11" s="414"/>
      <c r="FA11" s="414"/>
      <c r="FB11" s="414"/>
      <c r="FC11" s="414"/>
      <c r="FD11" s="414"/>
      <c r="FE11" s="414"/>
      <c r="FF11" s="414"/>
      <c r="FG11" s="414"/>
      <c r="FH11" s="414"/>
      <c r="FI11" s="414"/>
      <c r="FJ11" s="414"/>
      <c r="FK11" s="414"/>
      <c r="FL11" s="414"/>
      <c r="FM11" s="414"/>
      <c r="FN11" s="414"/>
      <c r="FO11" s="414"/>
      <c r="FP11" s="414"/>
      <c r="FQ11" s="414"/>
      <c r="FR11" s="414"/>
      <c r="FS11" s="414"/>
      <c r="FT11" s="414"/>
      <c r="FU11" s="414"/>
      <c r="FV11" s="414"/>
      <c r="FW11" s="414"/>
      <c r="FX11" s="414"/>
      <c r="FY11" s="414"/>
      <c r="FZ11" s="414"/>
      <c r="GA11" s="414"/>
      <c r="GB11" s="414"/>
      <c r="GC11" s="414"/>
      <c r="GD11" s="414"/>
      <c r="GE11" s="414"/>
      <c r="GF11" s="414"/>
      <c r="GG11" s="414"/>
      <c r="GH11" s="414"/>
      <c r="GI11" s="414"/>
      <c r="GJ11" s="414"/>
      <c r="GK11" s="414"/>
      <c r="GL11" s="414"/>
      <c r="GM11" s="414"/>
      <c r="GN11" s="414"/>
      <c r="GO11" s="414"/>
      <c r="GP11" s="414"/>
      <c r="GQ11" s="414"/>
      <c r="GR11" s="414"/>
      <c r="GS11" s="414"/>
      <c r="GT11" s="414"/>
      <c r="GU11" s="414"/>
      <c r="GV11" s="414"/>
      <c r="GW11" s="414"/>
      <c r="GX11" s="414"/>
      <c r="GY11" s="414"/>
      <c r="GZ11" s="414"/>
      <c r="HA11" s="414"/>
      <c r="HB11" s="414"/>
      <c r="HC11" s="414"/>
      <c r="HD11" s="414"/>
      <c r="HE11" s="414"/>
      <c r="HF11" s="414"/>
      <c r="HG11" s="414"/>
      <c r="HH11" s="414"/>
      <c r="HI11" s="414"/>
      <c r="HJ11" s="414"/>
      <c r="HK11" s="414"/>
      <c r="HL11" s="414"/>
      <c r="HM11" s="414"/>
      <c r="HN11" s="414"/>
      <c r="HO11" s="414"/>
      <c r="HP11" s="414"/>
      <c r="HQ11" s="414"/>
      <c r="HR11" s="414"/>
      <c r="HS11" s="414"/>
      <c r="HT11" s="414"/>
      <c r="HU11" s="414"/>
      <c r="HV11" s="414"/>
      <c r="HW11" s="414"/>
      <c r="HX11" s="414"/>
      <c r="HY11" s="414"/>
      <c r="HZ11" s="414"/>
      <c r="IA11" s="414"/>
      <c r="IB11" s="414"/>
      <c r="IC11" s="414"/>
      <c r="ID11" s="414"/>
      <c r="IE11" s="414"/>
      <c r="IF11" s="414"/>
      <c r="IG11" s="414"/>
      <c r="IH11" s="414"/>
      <c r="II11" s="414"/>
      <c r="IJ11" s="414"/>
      <c r="IK11" s="414"/>
      <c r="IL11" s="414"/>
      <c r="IM11" s="414"/>
      <c r="IN11" s="414"/>
      <c r="IO11" s="414"/>
      <c r="IP11" s="414"/>
      <c r="IQ11" s="414"/>
      <c r="IR11" s="414"/>
      <c r="IS11" s="414"/>
      <c r="IT11" s="414"/>
      <c r="IU11" s="414"/>
      <c r="IV11" s="414"/>
      <c r="IW11" s="414"/>
      <c r="IX11" s="414"/>
      <c r="IY11" s="414"/>
      <c r="IZ11" s="414"/>
      <c r="JA11" s="414"/>
      <c r="JB11" s="414"/>
      <c r="JC11" s="414"/>
      <c r="JD11" s="414"/>
      <c r="JE11" s="414"/>
      <c r="JF11" s="414"/>
      <c r="JG11" s="414"/>
      <c r="JH11" s="414"/>
      <c r="JI11" s="414"/>
      <c r="JJ11" s="414"/>
      <c r="JK11" s="414"/>
      <c r="JL11" s="414"/>
      <c r="JM11" s="414"/>
      <c r="JN11" s="414"/>
      <c r="JO11" s="414"/>
      <c r="JP11" s="414"/>
      <c r="JQ11" s="414"/>
      <c r="JR11" s="414"/>
      <c r="JS11" s="414"/>
      <c r="JT11" s="414"/>
      <c r="JU11" s="414"/>
      <c r="JV11" s="414"/>
      <c r="JW11" s="414"/>
      <c r="JX11" s="414"/>
      <c r="JY11" s="414"/>
      <c r="JZ11" s="414"/>
      <c r="KA11" s="414"/>
      <c r="KB11" s="414"/>
      <c r="KC11" s="414"/>
      <c r="KD11" s="414"/>
      <c r="KE11" s="414"/>
      <c r="KF11" s="414"/>
      <c r="KG11" s="414"/>
      <c r="KH11" s="414"/>
      <c r="KI11" s="414"/>
      <c r="KJ11" s="414"/>
      <c r="KK11" s="414"/>
      <c r="KL11" s="414"/>
      <c r="KM11" s="414"/>
      <c r="KN11" s="414"/>
      <c r="KO11" s="414"/>
      <c r="KP11" s="414"/>
      <c r="KQ11" s="414"/>
      <c r="KR11" s="414"/>
      <c r="KS11" s="414"/>
      <c r="KT11" s="414"/>
      <c r="KU11" s="414"/>
      <c r="KV11" s="414"/>
      <c r="KW11" s="414"/>
      <c r="KX11" s="414"/>
      <c r="KY11" s="414"/>
      <c r="KZ11" s="414"/>
      <c r="LA11" s="414"/>
      <c r="LB11" s="414"/>
      <c r="LC11" s="414"/>
      <c r="LD11" s="414"/>
      <c r="LE11" s="414"/>
      <c r="LF11" s="414"/>
      <c r="LG11" s="414"/>
      <c r="LH11" s="414"/>
      <c r="LI11" s="414"/>
      <c r="LJ11" s="414"/>
      <c r="LK11" s="414"/>
      <c r="LL11" s="414"/>
      <c r="LM11" s="414"/>
      <c r="LN11" s="414"/>
      <c r="LO11" s="414"/>
      <c r="LP11" s="414"/>
      <c r="LQ11" s="414"/>
      <c r="LR11" s="414"/>
      <c r="LS11" s="414"/>
      <c r="LT11" s="414"/>
      <c r="LU11" s="414"/>
      <c r="LV11" s="414"/>
      <c r="LW11" s="414"/>
      <c r="LX11" s="414"/>
      <c r="LY11" s="414"/>
      <c r="LZ11" s="414"/>
      <c r="MA11" s="414"/>
      <c r="MB11" s="414"/>
      <c r="MC11" s="414"/>
      <c r="MD11" s="414"/>
      <c r="ME11" s="414"/>
      <c r="MF11" s="414"/>
      <c r="MG11" s="414"/>
      <c r="MH11" s="414"/>
      <c r="MI11" s="414"/>
      <c r="MJ11" s="414"/>
      <c r="MK11" s="414"/>
      <c r="ML11" s="414"/>
      <c r="MM11" s="414"/>
      <c r="MN11" s="414"/>
      <c r="MO11" s="414"/>
      <c r="MP11" s="414"/>
      <c r="MQ11" s="414"/>
      <c r="MR11" s="414"/>
      <c r="MS11" s="414"/>
      <c r="MT11" s="414"/>
      <c r="MU11" s="414"/>
      <c r="MV11" s="414"/>
      <c r="MW11" s="414"/>
      <c r="MX11" s="414"/>
      <c r="MY11" s="414"/>
      <c r="MZ11" s="414"/>
      <c r="NA11" s="414"/>
      <c r="NB11" s="414"/>
      <c r="NC11" s="414"/>
      <c r="ND11" s="414"/>
      <c r="NE11" s="414"/>
      <c r="NF11" s="414"/>
      <c r="NG11" s="414"/>
      <c r="NH11" s="414"/>
      <c r="NI11" s="414"/>
      <c r="NJ11" s="414"/>
      <c r="NK11" s="414"/>
      <c r="NL11" s="414"/>
      <c r="NM11" s="414"/>
      <c r="NN11" s="414"/>
      <c r="NO11" s="414"/>
      <c r="NP11" s="414"/>
      <c r="NQ11" s="414"/>
      <c r="NR11" s="414"/>
      <c r="NS11" s="414"/>
      <c r="NT11" s="414"/>
      <c r="NU11" s="414"/>
      <c r="NV11" s="414"/>
      <c r="NW11" s="414"/>
      <c r="NX11" s="414"/>
      <c r="NY11" s="414"/>
      <c r="NZ11" s="414"/>
      <c r="OA11" s="414"/>
      <c r="OB11" s="414"/>
      <c r="OC11" s="414"/>
    </row>
    <row r="12" spans="1:393" s="22" customFormat="1" ht="13.5" customHeight="1" x14ac:dyDescent="0.2">
      <c r="A12" s="63"/>
      <c r="B12" s="149" t="str">
        <f>الجدول1[[#Headers],[Project Types]]</f>
        <v>Project Types</v>
      </c>
      <c r="C12" s="497" t="str">
        <f>'Project Follow up - Base'!D13</f>
        <v>Mixed-Use</v>
      </c>
      <c r="D12" s="498"/>
      <c r="E12" s="499"/>
      <c r="AC12" s="414"/>
      <c r="AD12" s="414"/>
      <c r="AE12" s="414"/>
      <c r="AF12" s="414"/>
      <c r="AG12" s="414"/>
      <c r="AH12" s="414"/>
      <c r="AI12" s="414"/>
      <c r="AJ12" s="414"/>
      <c r="AK12" s="414"/>
      <c r="AL12" s="414"/>
      <c r="AM12" s="414"/>
      <c r="AN12" s="414"/>
      <c r="AO12" s="414"/>
      <c r="AP12" s="414"/>
      <c r="AQ12" s="414"/>
      <c r="AR12" s="414"/>
      <c r="AS12" s="414"/>
      <c r="AT12" s="414"/>
      <c r="AU12" s="414"/>
      <c r="AV12" s="414"/>
      <c r="AW12" s="414"/>
      <c r="AX12" s="414"/>
      <c r="AY12" s="414"/>
      <c r="AZ12" s="414"/>
      <c r="BA12" s="414"/>
      <c r="BB12" s="414"/>
      <c r="BC12" s="414"/>
      <c r="BD12" s="414"/>
      <c r="BE12" s="414"/>
      <c r="BF12" s="414"/>
      <c r="BG12" s="414"/>
      <c r="BH12" s="414"/>
      <c r="BI12" s="414"/>
      <c r="BJ12" s="414"/>
      <c r="BK12" s="414"/>
      <c r="BL12" s="414"/>
      <c r="BM12" s="414"/>
      <c r="BN12" s="414"/>
      <c r="BO12" s="414"/>
      <c r="BP12" s="414"/>
      <c r="BQ12" s="414"/>
      <c r="BR12" s="414"/>
      <c r="BS12" s="414"/>
      <c r="BT12" s="414"/>
      <c r="BU12" s="414"/>
      <c r="BV12" s="414"/>
      <c r="BW12" s="414"/>
      <c r="BX12" s="414"/>
      <c r="BY12" s="414"/>
      <c r="BZ12" s="414"/>
      <c r="CA12" s="414"/>
      <c r="CB12" s="414"/>
      <c r="CC12" s="414"/>
      <c r="CD12" s="414"/>
      <c r="CE12" s="414"/>
      <c r="CF12" s="414"/>
      <c r="CG12" s="414"/>
      <c r="CH12" s="414"/>
      <c r="CI12" s="414"/>
      <c r="CJ12" s="414"/>
      <c r="CK12" s="414"/>
      <c r="CL12" s="414"/>
      <c r="CM12" s="414"/>
      <c r="CN12" s="414"/>
      <c r="CO12" s="414"/>
      <c r="CP12" s="414"/>
      <c r="CQ12" s="414"/>
      <c r="CR12" s="414"/>
      <c r="CS12" s="414"/>
      <c r="CT12" s="414"/>
      <c r="CU12" s="414"/>
      <c r="CV12" s="414"/>
      <c r="CW12" s="414"/>
      <c r="CX12" s="414"/>
      <c r="CY12" s="414"/>
      <c r="CZ12" s="414"/>
      <c r="DA12" s="414"/>
      <c r="DB12" s="414"/>
      <c r="DC12" s="414"/>
      <c r="DD12" s="414"/>
      <c r="DE12" s="414"/>
      <c r="DF12" s="414"/>
      <c r="DG12" s="414"/>
      <c r="DH12" s="414"/>
      <c r="DI12" s="414"/>
      <c r="DJ12" s="414"/>
      <c r="DK12" s="414"/>
      <c r="DL12" s="414"/>
      <c r="DM12" s="414"/>
      <c r="DN12" s="414"/>
      <c r="DO12" s="414"/>
      <c r="DP12" s="414"/>
      <c r="DQ12" s="414"/>
      <c r="DR12" s="414"/>
      <c r="DS12" s="414"/>
      <c r="DT12" s="414"/>
      <c r="DU12" s="414"/>
      <c r="DV12" s="414"/>
      <c r="DW12" s="414"/>
      <c r="DX12" s="414"/>
      <c r="DY12" s="414"/>
      <c r="DZ12" s="414"/>
      <c r="EA12" s="414"/>
      <c r="EB12" s="414"/>
      <c r="EC12" s="414"/>
      <c r="ED12" s="414"/>
      <c r="EE12" s="414"/>
      <c r="EF12" s="414"/>
      <c r="EG12" s="414"/>
      <c r="EH12" s="414"/>
      <c r="EI12" s="414"/>
      <c r="EJ12" s="414"/>
      <c r="EK12" s="414"/>
      <c r="EL12" s="414"/>
      <c r="EM12" s="414"/>
      <c r="EN12" s="414"/>
      <c r="EO12" s="414"/>
      <c r="EP12" s="414"/>
      <c r="EQ12" s="414"/>
      <c r="ER12" s="414"/>
      <c r="ES12" s="414"/>
      <c r="ET12" s="414"/>
      <c r="EU12" s="414"/>
      <c r="EV12" s="414"/>
      <c r="EW12" s="414"/>
      <c r="EX12" s="414"/>
      <c r="EY12" s="414"/>
      <c r="EZ12" s="414"/>
      <c r="FA12" s="414"/>
      <c r="FB12" s="414"/>
      <c r="FC12" s="414"/>
      <c r="FD12" s="414"/>
      <c r="FE12" s="414"/>
      <c r="FF12" s="414"/>
      <c r="FG12" s="414"/>
      <c r="FH12" s="414"/>
      <c r="FI12" s="414"/>
      <c r="FJ12" s="414"/>
      <c r="FK12" s="414"/>
      <c r="FL12" s="414"/>
      <c r="FM12" s="414"/>
      <c r="FN12" s="414"/>
      <c r="FO12" s="414"/>
      <c r="FP12" s="414"/>
      <c r="FQ12" s="414"/>
      <c r="FR12" s="414"/>
      <c r="FS12" s="414"/>
      <c r="FT12" s="414"/>
      <c r="FU12" s="414"/>
      <c r="FV12" s="414"/>
      <c r="FW12" s="414"/>
      <c r="FX12" s="414"/>
      <c r="FY12" s="414"/>
      <c r="FZ12" s="414"/>
      <c r="GA12" s="414"/>
      <c r="GB12" s="414"/>
      <c r="GC12" s="414"/>
      <c r="GD12" s="414"/>
      <c r="GE12" s="414"/>
      <c r="GF12" s="414"/>
      <c r="GG12" s="414"/>
      <c r="GH12" s="414"/>
      <c r="GI12" s="414"/>
      <c r="GJ12" s="414"/>
      <c r="GK12" s="414"/>
      <c r="GL12" s="414"/>
      <c r="GM12" s="414"/>
      <c r="GN12" s="414"/>
      <c r="GO12" s="414"/>
      <c r="GP12" s="414"/>
      <c r="GQ12" s="414"/>
      <c r="GR12" s="414"/>
      <c r="GS12" s="414"/>
      <c r="GT12" s="414"/>
      <c r="GU12" s="414"/>
      <c r="GV12" s="414"/>
      <c r="GW12" s="414"/>
      <c r="GX12" s="414"/>
      <c r="GY12" s="414"/>
      <c r="GZ12" s="414"/>
      <c r="HA12" s="414"/>
      <c r="HB12" s="414"/>
      <c r="HC12" s="414"/>
      <c r="HD12" s="414"/>
      <c r="HE12" s="414"/>
      <c r="HF12" s="414"/>
      <c r="HG12" s="414"/>
      <c r="HH12" s="414"/>
      <c r="HI12" s="414"/>
      <c r="HJ12" s="414"/>
      <c r="HK12" s="414"/>
      <c r="HL12" s="414"/>
      <c r="HM12" s="414"/>
      <c r="HN12" s="414"/>
      <c r="HO12" s="414"/>
      <c r="HP12" s="414"/>
      <c r="HQ12" s="414"/>
      <c r="HR12" s="414"/>
      <c r="HS12" s="414"/>
      <c r="HT12" s="414"/>
      <c r="HU12" s="414"/>
      <c r="HV12" s="414"/>
      <c r="HW12" s="414"/>
      <c r="HX12" s="414"/>
      <c r="HY12" s="414"/>
      <c r="HZ12" s="414"/>
      <c r="IA12" s="414"/>
      <c r="IB12" s="414"/>
      <c r="IC12" s="414"/>
      <c r="ID12" s="414"/>
      <c r="IE12" s="414"/>
      <c r="IF12" s="414"/>
      <c r="IG12" s="414"/>
      <c r="IH12" s="414"/>
      <c r="II12" s="414"/>
      <c r="IJ12" s="414"/>
      <c r="IK12" s="414"/>
      <c r="IL12" s="414"/>
      <c r="IM12" s="414"/>
      <c r="IN12" s="414"/>
      <c r="IO12" s="414"/>
      <c r="IP12" s="414"/>
      <c r="IQ12" s="414"/>
      <c r="IR12" s="414"/>
      <c r="IS12" s="414"/>
      <c r="IT12" s="414"/>
      <c r="IU12" s="414"/>
      <c r="IV12" s="414"/>
      <c r="IW12" s="414"/>
      <c r="IX12" s="414"/>
      <c r="IY12" s="414"/>
      <c r="IZ12" s="414"/>
      <c r="JA12" s="414"/>
      <c r="JB12" s="414"/>
      <c r="JC12" s="414"/>
      <c r="JD12" s="414"/>
      <c r="JE12" s="414"/>
      <c r="JF12" s="414"/>
      <c r="JG12" s="414"/>
      <c r="JH12" s="414"/>
      <c r="JI12" s="414"/>
      <c r="JJ12" s="414"/>
      <c r="JK12" s="414"/>
      <c r="JL12" s="414"/>
      <c r="JM12" s="414"/>
      <c r="JN12" s="414"/>
      <c r="JO12" s="414"/>
      <c r="JP12" s="414"/>
      <c r="JQ12" s="414"/>
      <c r="JR12" s="414"/>
      <c r="JS12" s="414"/>
      <c r="JT12" s="414"/>
      <c r="JU12" s="414"/>
      <c r="JV12" s="414"/>
      <c r="JW12" s="414"/>
      <c r="JX12" s="414"/>
      <c r="JY12" s="414"/>
      <c r="JZ12" s="414"/>
      <c r="KA12" s="414"/>
      <c r="KB12" s="414"/>
      <c r="KC12" s="414"/>
      <c r="KD12" s="414"/>
      <c r="KE12" s="414"/>
      <c r="KF12" s="414"/>
      <c r="KG12" s="414"/>
      <c r="KH12" s="414"/>
      <c r="KI12" s="414"/>
      <c r="KJ12" s="414"/>
      <c r="KK12" s="414"/>
      <c r="KL12" s="414"/>
      <c r="KM12" s="414"/>
      <c r="KN12" s="414"/>
      <c r="KO12" s="414"/>
      <c r="KP12" s="414"/>
      <c r="KQ12" s="414"/>
      <c r="KR12" s="414"/>
      <c r="KS12" s="414"/>
      <c r="KT12" s="414"/>
      <c r="KU12" s="414"/>
      <c r="KV12" s="414"/>
      <c r="KW12" s="414"/>
      <c r="KX12" s="414"/>
      <c r="KY12" s="414"/>
      <c r="KZ12" s="414"/>
      <c r="LA12" s="414"/>
      <c r="LB12" s="414"/>
      <c r="LC12" s="414"/>
      <c r="LD12" s="414"/>
      <c r="LE12" s="414"/>
      <c r="LF12" s="414"/>
      <c r="LG12" s="414"/>
      <c r="LH12" s="414"/>
      <c r="LI12" s="414"/>
      <c r="LJ12" s="414"/>
      <c r="LK12" s="414"/>
      <c r="LL12" s="414"/>
      <c r="LM12" s="414"/>
      <c r="LN12" s="414"/>
      <c r="LO12" s="414"/>
      <c r="LP12" s="414"/>
      <c r="LQ12" s="414"/>
      <c r="LR12" s="414"/>
      <c r="LS12" s="414"/>
      <c r="LT12" s="414"/>
      <c r="LU12" s="414"/>
      <c r="LV12" s="414"/>
      <c r="LW12" s="414"/>
      <c r="LX12" s="414"/>
      <c r="LY12" s="414"/>
      <c r="LZ12" s="414"/>
      <c r="MA12" s="414"/>
      <c r="MB12" s="414"/>
      <c r="MC12" s="414"/>
      <c r="MD12" s="414"/>
      <c r="ME12" s="414"/>
      <c r="MF12" s="414"/>
      <c r="MG12" s="414"/>
      <c r="MH12" s="414"/>
      <c r="MI12" s="414"/>
      <c r="MJ12" s="414"/>
      <c r="MK12" s="414"/>
      <c r="ML12" s="414"/>
      <c r="MM12" s="414"/>
      <c r="MN12" s="414"/>
      <c r="MO12" s="414"/>
      <c r="MP12" s="414"/>
      <c r="MQ12" s="414"/>
      <c r="MR12" s="414"/>
      <c r="MS12" s="414"/>
      <c r="MT12" s="414"/>
      <c r="MU12" s="414"/>
      <c r="MV12" s="414"/>
      <c r="MW12" s="414"/>
      <c r="MX12" s="414"/>
      <c r="MY12" s="414"/>
      <c r="MZ12" s="414"/>
      <c r="NA12" s="414"/>
      <c r="NB12" s="414"/>
      <c r="NC12" s="414"/>
      <c r="ND12" s="414"/>
      <c r="NE12" s="414"/>
      <c r="NF12" s="414"/>
      <c r="NG12" s="414"/>
      <c r="NH12" s="414"/>
      <c r="NI12" s="414"/>
      <c r="NJ12" s="414"/>
      <c r="NK12" s="414"/>
      <c r="NL12" s="414"/>
      <c r="NM12" s="414"/>
      <c r="NN12" s="414"/>
      <c r="NO12" s="414"/>
      <c r="NP12" s="414"/>
      <c r="NQ12" s="414"/>
      <c r="NR12" s="414"/>
      <c r="NS12" s="414"/>
      <c r="NT12" s="414"/>
      <c r="NU12" s="414"/>
      <c r="NV12" s="414"/>
      <c r="NW12" s="414"/>
      <c r="NX12" s="414"/>
      <c r="NY12" s="414"/>
      <c r="NZ12" s="414"/>
      <c r="OA12" s="414"/>
      <c r="OB12" s="414"/>
      <c r="OC12" s="414"/>
    </row>
    <row r="13" spans="1:393" s="22" customFormat="1" ht="13.5" customHeight="1" x14ac:dyDescent="0.2">
      <c r="A13" s="63"/>
      <c r="B13" s="150" t="str">
        <f>الجدول1[[#Headers],[Project Requirment]]</f>
        <v>Project Requirment</v>
      </c>
      <c r="C13" s="503" t="str">
        <f>'Project Follow up - Base'!D14</f>
        <v/>
      </c>
      <c r="D13" s="504"/>
      <c r="E13" s="505"/>
      <c r="J13" s="38"/>
      <c r="L13" s="38"/>
      <c r="M13" s="39"/>
      <c r="N13" s="39"/>
      <c r="P13" s="40"/>
      <c r="AC13" s="414"/>
      <c r="AD13" s="414"/>
      <c r="AE13" s="414"/>
      <c r="AF13" s="414"/>
      <c r="AG13" s="414"/>
      <c r="AH13" s="414"/>
      <c r="AI13" s="414"/>
      <c r="AJ13" s="414"/>
      <c r="AK13" s="414"/>
      <c r="AL13" s="414"/>
      <c r="AM13" s="414"/>
      <c r="AN13" s="414"/>
      <c r="AO13" s="414"/>
      <c r="AP13" s="414"/>
      <c r="AQ13" s="414"/>
      <c r="AR13" s="414"/>
      <c r="AS13" s="414"/>
      <c r="AT13" s="414"/>
      <c r="AU13" s="414"/>
      <c r="AV13" s="414"/>
      <c r="AW13" s="414"/>
      <c r="AX13" s="414"/>
      <c r="AY13" s="414"/>
      <c r="AZ13" s="414"/>
      <c r="BA13" s="414"/>
      <c r="BB13" s="414"/>
      <c r="BC13" s="414"/>
      <c r="BD13" s="414"/>
      <c r="BE13" s="414"/>
      <c r="BF13" s="414"/>
      <c r="BG13" s="414"/>
      <c r="BH13" s="414"/>
      <c r="BI13" s="414"/>
      <c r="BJ13" s="414"/>
      <c r="BK13" s="414"/>
      <c r="BL13" s="414"/>
      <c r="BM13" s="414"/>
      <c r="BN13" s="414"/>
      <c r="BO13" s="414"/>
      <c r="BP13" s="414"/>
      <c r="BQ13" s="414"/>
      <c r="BR13" s="414"/>
      <c r="BS13" s="414"/>
      <c r="BT13" s="414"/>
      <c r="BU13" s="414"/>
      <c r="BV13" s="414"/>
      <c r="BW13" s="414"/>
      <c r="BX13" s="414"/>
      <c r="BY13" s="414"/>
      <c r="BZ13" s="414"/>
      <c r="CA13" s="414"/>
      <c r="CB13" s="414"/>
      <c r="CC13" s="414"/>
      <c r="CD13" s="414"/>
      <c r="CE13" s="414"/>
      <c r="CF13" s="414"/>
      <c r="CG13" s="414"/>
      <c r="CH13" s="414"/>
      <c r="CI13" s="414"/>
      <c r="CJ13" s="414"/>
      <c r="CK13" s="414"/>
      <c r="CL13" s="414"/>
      <c r="CM13" s="414"/>
      <c r="CN13" s="414"/>
      <c r="CO13" s="414"/>
      <c r="CP13" s="414"/>
      <c r="CQ13" s="414"/>
      <c r="CR13" s="414"/>
      <c r="CS13" s="414"/>
      <c r="CT13" s="414"/>
      <c r="CU13" s="414"/>
      <c r="CV13" s="414"/>
      <c r="CW13" s="414"/>
      <c r="CX13" s="414"/>
      <c r="CY13" s="414"/>
      <c r="CZ13" s="414"/>
      <c r="DA13" s="414"/>
      <c r="DB13" s="414"/>
      <c r="DC13" s="414"/>
      <c r="DD13" s="414"/>
      <c r="DE13" s="414"/>
      <c r="DF13" s="414"/>
      <c r="DG13" s="414"/>
      <c r="DH13" s="414"/>
      <c r="DI13" s="414"/>
      <c r="DJ13" s="414"/>
      <c r="DK13" s="414"/>
      <c r="DL13" s="414"/>
      <c r="DM13" s="414"/>
      <c r="DN13" s="414"/>
      <c r="DO13" s="414"/>
      <c r="DP13" s="414"/>
      <c r="DQ13" s="414"/>
      <c r="DR13" s="414"/>
      <c r="DS13" s="414"/>
      <c r="DT13" s="414"/>
      <c r="DU13" s="414"/>
      <c r="DV13" s="414"/>
      <c r="DW13" s="414"/>
      <c r="DX13" s="414"/>
      <c r="DY13" s="414"/>
      <c r="DZ13" s="414"/>
      <c r="EA13" s="414"/>
      <c r="EB13" s="414"/>
      <c r="EC13" s="414"/>
      <c r="ED13" s="414"/>
      <c r="EE13" s="414"/>
      <c r="EF13" s="414"/>
      <c r="EG13" s="414"/>
      <c r="EH13" s="414"/>
      <c r="EI13" s="414"/>
      <c r="EJ13" s="414"/>
      <c r="EK13" s="414"/>
      <c r="EL13" s="414"/>
      <c r="EM13" s="414"/>
      <c r="EN13" s="414"/>
      <c r="EO13" s="414"/>
      <c r="EP13" s="414"/>
      <c r="EQ13" s="414"/>
      <c r="ER13" s="414"/>
      <c r="ES13" s="414"/>
      <c r="ET13" s="414"/>
      <c r="EU13" s="414"/>
      <c r="EV13" s="414"/>
      <c r="EW13" s="414"/>
      <c r="EX13" s="414"/>
      <c r="EY13" s="414"/>
      <c r="EZ13" s="414"/>
      <c r="FA13" s="414"/>
      <c r="FB13" s="414"/>
      <c r="FC13" s="414"/>
      <c r="FD13" s="414"/>
      <c r="FE13" s="414"/>
      <c r="FF13" s="414"/>
      <c r="FG13" s="414"/>
      <c r="FH13" s="414"/>
      <c r="FI13" s="414"/>
      <c r="FJ13" s="414"/>
      <c r="FK13" s="414"/>
      <c r="FL13" s="414"/>
      <c r="FM13" s="414"/>
      <c r="FN13" s="414"/>
      <c r="FO13" s="414"/>
      <c r="FP13" s="414"/>
      <c r="FQ13" s="414"/>
      <c r="FR13" s="414"/>
      <c r="FS13" s="414"/>
      <c r="FT13" s="414"/>
      <c r="FU13" s="414"/>
      <c r="FV13" s="414"/>
      <c r="FW13" s="414"/>
      <c r="FX13" s="414"/>
      <c r="FY13" s="414"/>
      <c r="FZ13" s="414"/>
      <c r="GA13" s="414"/>
      <c r="GB13" s="414"/>
      <c r="GC13" s="414"/>
      <c r="GD13" s="414"/>
      <c r="GE13" s="414"/>
      <c r="GF13" s="414"/>
      <c r="GG13" s="414"/>
      <c r="GH13" s="414"/>
      <c r="GI13" s="414"/>
      <c r="GJ13" s="414"/>
      <c r="GK13" s="414"/>
      <c r="GL13" s="414"/>
      <c r="GM13" s="414"/>
      <c r="GN13" s="414"/>
      <c r="GO13" s="414"/>
      <c r="GP13" s="414"/>
      <c r="GQ13" s="414"/>
      <c r="GR13" s="414"/>
      <c r="GS13" s="414"/>
      <c r="GT13" s="414"/>
      <c r="GU13" s="414"/>
      <c r="GV13" s="414"/>
      <c r="GW13" s="414"/>
      <c r="GX13" s="414"/>
      <c r="GY13" s="414"/>
      <c r="GZ13" s="414"/>
      <c r="HA13" s="414"/>
      <c r="HB13" s="414"/>
      <c r="HC13" s="414"/>
      <c r="HD13" s="414"/>
      <c r="HE13" s="414"/>
      <c r="HF13" s="414"/>
      <c r="HG13" s="414"/>
      <c r="HH13" s="414"/>
      <c r="HI13" s="414"/>
      <c r="HJ13" s="414"/>
      <c r="HK13" s="414"/>
      <c r="HL13" s="414"/>
      <c r="HM13" s="414"/>
      <c r="HN13" s="414"/>
      <c r="HO13" s="414"/>
      <c r="HP13" s="414"/>
      <c r="HQ13" s="414"/>
      <c r="HR13" s="414"/>
      <c r="HS13" s="414"/>
      <c r="HT13" s="414"/>
      <c r="HU13" s="414"/>
      <c r="HV13" s="414"/>
      <c r="HW13" s="414"/>
      <c r="HX13" s="414"/>
      <c r="HY13" s="414"/>
      <c r="HZ13" s="414"/>
      <c r="IA13" s="414"/>
      <c r="IB13" s="414"/>
      <c r="IC13" s="414"/>
      <c r="ID13" s="414"/>
      <c r="IE13" s="414"/>
      <c r="IF13" s="414"/>
      <c r="IG13" s="414"/>
      <c r="IH13" s="414"/>
      <c r="II13" s="414"/>
      <c r="IJ13" s="414"/>
      <c r="IK13" s="414"/>
      <c r="IL13" s="414"/>
      <c r="IM13" s="414"/>
      <c r="IN13" s="414"/>
      <c r="IO13" s="414"/>
      <c r="IP13" s="414"/>
      <c r="IQ13" s="414"/>
      <c r="IR13" s="414"/>
      <c r="IS13" s="414"/>
      <c r="IT13" s="414"/>
      <c r="IU13" s="414"/>
      <c r="IV13" s="414"/>
      <c r="IW13" s="414"/>
      <c r="IX13" s="414"/>
      <c r="IY13" s="414"/>
      <c r="IZ13" s="414"/>
      <c r="JA13" s="414"/>
      <c r="JB13" s="414"/>
      <c r="JC13" s="414"/>
      <c r="JD13" s="414"/>
      <c r="JE13" s="414"/>
      <c r="JF13" s="414"/>
      <c r="JG13" s="414"/>
      <c r="JH13" s="414"/>
      <c r="JI13" s="414"/>
      <c r="JJ13" s="414"/>
      <c r="JK13" s="414"/>
      <c r="JL13" s="414"/>
      <c r="JM13" s="414"/>
      <c r="JN13" s="414"/>
      <c r="JO13" s="414"/>
      <c r="JP13" s="414"/>
      <c r="JQ13" s="414"/>
      <c r="JR13" s="414"/>
      <c r="JS13" s="414"/>
      <c r="JT13" s="414"/>
      <c r="JU13" s="414"/>
      <c r="JV13" s="414"/>
      <c r="JW13" s="414"/>
      <c r="JX13" s="414"/>
      <c r="JY13" s="414"/>
      <c r="JZ13" s="414"/>
      <c r="KA13" s="414"/>
      <c r="KB13" s="414"/>
      <c r="KC13" s="414"/>
      <c r="KD13" s="414"/>
      <c r="KE13" s="414"/>
      <c r="KF13" s="414"/>
      <c r="KG13" s="414"/>
      <c r="KH13" s="414"/>
      <c r="KI13" s="414"/>
      <c r="KJ13" s="414"/>
      <c r="KK13" s="414"/>
      <c r="KL13" s="414"/>
      <c r="KM13" s="414"/>
      <c r="KN13" s="414"/>
      <c r="KO13" s="414"/>
      <c r="KP13" s="414"/>
      <c r="KQ13" s="414"/>
      <c r="KR13" s="414"/>
      <c r="KS13" s="414"/>
      <c r="KT13" s="414"/>
      <c r="KU13" s="414"/>
      <c r="KV13" s="414"/>
      <c r="KW13" s="414"/>
      <c r="KX13" s="414"/>
      <c r="KY13" s="414"/>
      <c r="KZ13" s="414"/>
      <c r="LA13" s="414"/>
      <c r="LB13" s="414"/>
      <c r="LC13" s="414"/>
      <c r="LD13" s="414"/>
      <c r="LE13" s="414"/>
      <c r="LF13" s="414"/>
      <c r="LG13" s="414"/>
      <c r="LH13" s="414"/>
      <c r="LI13" s="414"/>
      <c r="LJ13" s="414"/>
      <c r="LK13" s="414"/>
      <c r="LL13" s="414"/>
      <c r="LM13" s="414"/>
      <c r="LN13" s="414"/>
      <c r="LO13" s="414"/>
      <c r="LP13" s="414"/>
      <c r="LQ13" s="414"/>
      <c r="LR13" s="414"/>
      <c r="LS13" s="414"/>
      <c r="LT13" s="414"/>
      <c r="LU13" s="414"/>
      <c r="LV13" s="414"/>
      <c r="LW13" s="414"/>
      <c r="LX13" s="414"/>
      <c r="LY13" s="414"/>
      <c r="LZ13" s="414"/>
      <c r="MA13" s="414"/>
      <c r="MB13" s="414"/>
      <c r="MC13" s="414"/>
      <c r="MD13" s="414"/>
      <c r="ME13" s="414"/>
      <c r="MF13" s="414"/>
      <c r="MG13" s="414"/>
      <c r="MH13" s="414"/>
      <c r="MI13" s="414"/>
      <c r="MJ13" s="414"/>
      <c r="MK13" s="414"/>
      <c r="ML13" s="414"/>
      <c r="MM13" s="414"/>
      <c r="MN13" s="414"/>
      <c r="MO13" s="414"/>
      <c r="MP13" s="414"/>
      <c r="MQ13" s="414"/>
      <c r="MR13" s="414"/>
      <c r="MS13" s="414"/>
      <c r="MT13" s="414"/>
      <c r="MU13" s="414"/>
      <c r="MV13" s="414"/>
      <c r="MW13" s="414"/>
      <c r="MX13" s="414"/>
      <c r="MY13" s="414"/>
      <c r="MZ13" s="414"/>
      <c r="NA13" s="414"/>
      <c r="NB13" s="414"/>
      <c r="NC13" s="414"/>
      <c r="ND13" s="414"/>
      <c r="NE13" s="414"/>
      <c r="NF13" s="414"/>
      <c r="NG13" s="414"/>
      <c r="NH13" s="414"/>
      <c r="NI13" s="414"/>
      <c r="NJ13" s="414"/>
      <c r="NK13" s="414"/>
      <c r="NL13" s="414"/>
      <c r="NM13" s="414"/>
      <c r="NN13" s="414"/>
      <c r="NO13" s="414"/>
      <c r="NP13" s="414"/>
      <c r="NQ13" s="414"/>
      <c r="NR13" s="414"/>
      <c r="NS13" s="414"/>
      <c r="NT13" s="414"/>
      <c r="NU13" s="414"/>
      <c r="NV13" s="414"/>
      <c r="NW13" s="414"/>
      <c r="NX13" s="414"/>
      <c r="NY13" s="414"/>
      <c r="NZ13" s="414"/>
      <c r="OA13" s="414"/>
      <c r="OB13" s="414"/>
      <c r="OC13" s="414"/>
    </row>
    <row r="14" spans="1:393" s="29" customFormat="1" x14ac:dyDescent="0.2">
      <c r="A14" s="64"/>
      <c r="B14" s="14"/>
      <c r="C14" s="25"/>
      <c r="D14" s="25"/>
      <c r="E14" s="25"/>
      <c r="F14" s="25"/>
      <c r="G14" s="25"/>
      <c r="H14" s="25"/>
      <c r="I14" s="25"/>
      <c r="J14" s="25"/>
      <c r="K14" s="25"/>
      <c r="L14" s="25"/>
      <c r="O14" s="25"/>
      <c r="P14" s="25"/>
      <c r="Q14" s="25"/>
      <c r="R14" s="25"/>
      <c r="S14" s="25"/>
      <c r="T14" s="25"/>
      <c r="U14" s="16"/>
      <c r="V14" s="16"/>
      <c r="W14" s="25"/>
      <c r="X14" s="25"/>
      <c r="Y14" s="25"/>
      <c r="Z14" s="25"/>
      <c r="AA14" s="25"/>
      <c r="AB14" s="25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  <c r="HR14" s="28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8"/>
      <c r="IS14" s="28"/>
      <c r="IT14" s="28"/>
      <c r="IU14" s="28"/>
      <c r="IV14" s="28"/>
      <c r="IW14" s="28"/>
      <c r="IX14" s="28"/>
      <c r="IY14" s="28"/>
      <c r="IZ14" s="28"/>
      <c r="JA14" s="28"/>
      <c r="JB14" s="28"/>
      <c r="JC14" s="28"/>
      <c r="JD14" s="28"/>
      <c r="JE14" s="28"/>
      <c r="JF14" s="28"/>
      <c r="JG14" s="28"/>
      <c r="JH14" s="28"/>
      <c r="JI14" s="28"/>
      <c r="JJ14" s="28"/>
      <c r="JK14" s="28"/>
      <c r="JL14" s="28"/>
      <c r="JM14" s="28"/>
      <c r="JN14" s="28"/>
      <c r="JO14" s="28"/>
      <c r="JP14" s="28"/>
      <c r="JQ14" s="28"/>
      <c r="JR14" s="28"/>
      <c r="JS14" s="28"/>
      <c r="JT14" s="28"/>
      <c r="JU14" s="28"/>
      <c r="JV14" s="28"/>
      <c r="JW14" s="28"/>
      <c r="JX14" s="28"/>
      <c r="JY14" s="28"/>
      <c r="JZ14" s="28"/>
      <c r="KA14" s="28"/>
      <c r="KB14" s="28"/>
      <c r="KC14" s="28"/>
      <c r="KD14" s="28"/>
      <c r="KE14" s="28"/>
      <c r="KF14" s="28"/>
      <c r="KG14" s="28"/>
      <c r="KH14" s="28"/>
      <c r="KI14" s="28"/>
      <c r="KJ14" s="28"/>
      <c r="KK14" s="28"/>
      <c r="KL14" s="28"/>
      <c r="KM14" s="28"/>
      <c r="KN14" s="28"/>
      <c r="KO14" s="28"/>
      <c r="KP14" s="28"/>
      <c r="KQ14" s="28"/>
      <c r="KR14" s="28"/>
      <c r="KS14" s="28"/>
      <c r="KT14" s="28"/>
      <c r="KU14" s="28"/>
      <c r="KV14" s="28"/>
      <c r="KW14" s="28"/>
      <c r="KX14" s="28"/>
      <c r="KY14" s="28"/>
      <c r="KZ14" s="28"/>
      <c r="LA14" s="28"/>
      <c r="LB14" s="28"/>
      <c r="LC14" s="28"/>
      <c r="LD14" s="28"/>
      <c r="LE14" s="28"/>
      <c r="LF14" s="28"/>
      <c r="LG14" s="28"/>
      <c r="LH14" s="28"/>
      <c r="LI14" s="28"/>
      <c r="LJ14" s="28"/>
      <c r="LK14" s="28"/>
      <c r="LL14" s="28"/>
      <c r="LM14" s="28"/>
      <c r="LN14" s="28"/>
      <c r="LO14" s="28"/>
      <c r="LP14" s="28"/>
      <c r="LQ14" s="28"/>
      <c r="LR14" s="28"/>
      <c r="LS14" s="28"/>
      <c r="LT14" s="28"/>
      <c r="LU14" s="28"/>
      <c r="LV14" s="28"/>
      <c r="LW14" s="28"/>
      <c r="LX14" s="28"/>
      <c r="LY14" s="28"/>
      <c r="LZ14" s="28"/>
      <c r="MA14" s="28"/>
      <c r="MB14" s="28"/>
      <c r="MC14" s="28"/>
      <c r="MD14" s="28"/>
      <c r="ME14" s="28"/>
      <c r="MF14" s="28"/>
      <c r="MG14" s="28"/>
      <c r="MH14" s="28"/>
      <c r="MI14" s="28"/>
      <c r="MJ14" s="28"/>
      <c r="MK14" s="28"/>
      <c r="ML14" s="28"/>
      <c r="MM14" s="28"/>
      <c r="MN14" s="28"/>
      <c r="MO14" s="28"/>
      <c r="MP14" s="28"/>
      <c r="MQ14" s="28"/>
      <c r="MR14" s="28"/>
      <c r="MS14" s="28"/>
      <c r="MT14" s="28"/>
      <c r="MU14" s="28"/>
      <c r="MV14" s="28"/>
      <c r="MW14" s="28"/>
      <c r="MX14" s="28"/>
      <c r="MY14" s="28"/>
      <c r="MZ14" s="28"/>
      <c r="NA14" s="28"/>
      <c r="NB14" s="28"/>
      <c r="NC14" s="28"/>
      <c r="ND14" s="28"/>
      <c r="NE14" s="28"/>
      <c r="NF14" s="28"/>
      <c r="NG14" s="28"/>
      <c r="NH14" s="28"/>
      <c r="NI14" s="28"/>
      <c r="NJ14" s="28"/>
      <c r="NK14" s="28"/>
      <c r="NL14" s="28"/>
      <c r="NM14" s="28"/>
      <c r="NN14" s="28"/>
      <c r="NO14" s="28"/>
      <c r="NP14" s="28"/>
      <c r="NQ14" s="28"/>
      <c r="NR14" s="28"/>
      <c r="NS14" s="28"/>
      <c r="NT14" s="28"/>
      <c r="NU14" s="28"/>
      <c r="NV14" s="28"/>
      <c r="NW14" s="28"/>
      <c r="NX14" s="28"/>
      <c r="NY14" s="28"/>
      <c r="NZ14" s="28"/>
      <c r="OA14" s="28"/>
      <c r="OB14" s="28"/>
      <c r="OC14" s="28"/>
    </row>
    <row r="15" spans="1:393" s="29" customFormat="1" ht="38.25" x14ac:dyDescent="0.25">
      <c r="A15" s="65"/>
      <c r="B15" s="102" t="s">
        <v>77</v>
      </c>
      <c r="C15" s="115" t="s">
        <v>78</v>
      </c>
      <c r="D15" s="115" t="s">
        <v>79</v>
      </c>
      <c r="E15" s="115" t="s">
        <v>62</v>
      </c>
      <c r="F15" s="115" t="s">
        <v>80</v>
      </c>
      <c r="G15" s="115" t="s">
        <v>81</v>
      </c>
      <c r="H15" s="115" t="s">
        <v>82</v>
      </c>
      <c r="M15" s="115"/>
      <c r="N15" s="115"/>
      <c r="O15" s="115" t="s">
        <v>83</v>
      </c>
      <c r="P15" s="60" t="s">
        <v>84</v>
      </c>
      <c r="Q15" s="115" t="s">
        <v>65</v>
      </c>
      <c r="R15" s="115" t="s">
        <v>66</v>
      </c>
      <c r="S15" s="115" t="s">
        <v>71</v>
      </c>
      <c r="T15" s="60" t="s">
        <v>67</v>
      </c>
      <c r="U15" s="115" t="s">
        <v>68</v>
      </c>
      <c r="V15" s="115" t="s">
        <v>69</v>
      </c>
      <c r="W15" s="115" t="s">
        <v>70</v>
      </c>
      <c r="X15" s="321" t="s">
        <v>72</v>
      </c>
      <c r="Y15" s="103" t="s">
        <v>73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8"/>
      <c r="IS15" s="28"/>
      <c r="IT15" s="28"/>
      <c r="IU15" s="28"/>
      <c r="IV15" s="28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8"/>
      <c r="JX15" s="28"/>
      <c r="JY15" s="28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8"/>
      <c r="LD15" s="28"/>
      <c r="LE15" s="28"/>
      <c r="LF15" s="28"/>
      <c r="LG15" s="28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8"/>
      <c r="MI15" s="28"/>
      <c r="MJ15" s="28"/>
      <c r="MK15" s="28"/>
      <c r="ML15" s="28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8"/>
      <c r="NO15" s="28"/>
      <c r="NP15" s="28"/>
      <c r="NQ15" s="28"/>
      <c r="NR15" s="28"/>
      <c r="NS15" s="28"/>
      <c r="NT15" s="28"/>
      <c r="NU15" s="28"/>
      <c r="NV15" s="28"/>
      <c r="NW15" s="28"/>
      <c r="NX15" s="28"/>
      <c r="NY15" s="28"/>
      <c r="NZ15" s="28"/>
      <c r="OA15" s="28"/>
      <c r="OB15" s="28"/>
      <c r="OC15" s="28"/>
    </row>
    <row r="16" spans="1:393" s="25" customFormat="1" x14ac:dyDescent="0.2">
      <c r="A16" s="64"/>
      <c r="B16" s="108" t="str">
        <f>'Project Follow up - Base'!B17</f>
        <v>Studies</v>
      </c>
      <c r="C16" s="109" t="str">
        <f>'Project Follow up - Base'!C17</f>
        <v>Abdulrahman Bukees</v>
      </c>
      <c r="D16" s="110" t="str">
        <f>'Project Follow up - Base'!D17</f>
        <v/>
      </c>
      <c r="E16" s="109">
        <f>'Project Follow up - Base'!E17</f>
        <v>45649</v>
      </c>
      <c r="F16" s="109">
        <f>'Project Follow up - Base'!F17</f>
        <v>45670</v>
      </c>
      <c r="G16" s="110">
        <f>'Project Follow up - Base'!G17</f>
        <v>15</v>
      </c>
      <c r="H16" s="110" t="str">
        <f>'Project Follow up - Base'!H17</f>
        <v/>
      </c>
      <c r="I16" s="111"/>
      <c r="J16" s="111"/>
      <c r="K16" s="111"/>
      <c r="L16" s="111"/>
      <c r="M16" s="109">
        <f>'Project Follow up - Base'!M17</f>
        <v>0</v>
      </c>
      <c r="N16" s="112">
        <f>'Project Follow up - Base'!N17</f>
        <v>-6.6666666666666666E-2</v>
      </c>
      <c r="O16" s="113">
        <f>'Project Follow up - Base'!I17</f>
        <v>0</v>
      </c>
      <c r="P16" s="110">
        <f>'Project Follow up - Base'!J17</f>
        <v>15</v>
      </c>
      <c r="Q16" s="49">
        <f>IF(MIN(F19:F33)=0,_xlfn.MINIFS(F19:F33,F19:F33,"&gt;"&amp;0),MIN(F19:F33))</f>
        <v>45652</v>
      </c>
      <c r="R16" s="49">
        <f>IF(MAX(G19:G33)=0,0,MAX(G19:G33))</f>
        <v>45673</v>
      </c>
      <c r="S16" s="113" t="str">
        <f>IF(Y16=1,"Not Started", IF(X16&lt;0,"Delayed",IF(PRODUCT(Z19:Z33)=1,"Completed","On Going ")))</f>
        <v>Completed</v>
      </c>
      <c r="T16" s="113">
        <f>'Project Follow up - Base'!O17</f>
        <v>14</v>
      </c>
      <c r="U16" s="324">
        <f>'Project Follow up - Base'!P17</f>
        <v>2</v>
      </c>
      <c r="V16" s="325">
        <f>'Project Follow up - Base'!Q17</f>
        <v>0</v>
      </c>
      <c r="W16" s="326">
        <f>IF(R16="",0,NETWORKDAYS.INTL(Q16, R16,7,List!$M$3:$M$100))</f>
        <v>16</v>
      </c>
      <c r="X16" s="322">
        <f>P16-T16</f>
        <v>1</v>
      </c>
      <c r="Y16" s="114">
        <f>X16/P16</f>
        <v>6.6666666666666666E-2</v>
      </c>
      <c r="Z16" s="16">
        <f>IF(S16="","",IF(S16="Completed",1,0))</f>
        <v>1</v>
      </c>
      <c r="AC16" s="20">
        <f>IF(AND(AC$2&gt;=$Q16,AC$2&lt;=$R16,AC$2&lt;$F16),10,IF( AND(AC$2&gt;=$Q16,AC$2&lt;=$R16,AC$2=$F16),10,IF(AND(AC$2&gt;=$Q16,AC$2&lt;=$R16,AC$2&gt;$F16),-10,"")))</f>
        <v>10</v>
      </c>
      <c r="AD16" s="20">
        <f t="shared" ref="AD16:CO16" si="18">IF(AND(AD$2&gt;=$Q16,AD$2&lt;=$R16,AD$2&lt;$F16),10,IF( AND(AD$2&gt;=$Q16,AD$2&lt;=$R16,AD$2=$F16),10,IF(AND(AD$2&gt;=$Q16,AD$2&lt;=$R16,AD$2&gt;$F16),-10,"")))</f>
        <v>10</v>
      </c>
      <c r="AE16" s="20">
        <f t="shared" si="18"/>
        <v>10</v>
      </c>
      <c r="AF16" s="20">
        <f t="shared" si="18"/>
        <v>10</v>
      </c>
      <c r="AG16" s="32">
        <f t="shared" si="18"/>
        <v>10</v>
      </c>
      <c r="AH16" s="20">
        <f t="shared" si="18"/>
        <v>10</v>
      </c>
      <c r="AI16" s="20">
        <f t="shared" si="18"/>
        <v>10</v>
      </c>
      <c r="AJ16" s="20">
        <f t="shared" si="18"/>
        <v>10</v>
      </c>
      <c r="AK16" s="20">
        <f t="shared" si="18"/>
        <v>10</v>
      </c>
      <c r="AL16" s="20">
        <f t="shared" si="18"/>
        <v>10</v>
      </c>
      <c r="AM16" s="20">
        <f t="shared" si="18"/>
        <v>10</v>
      </c>
      <c r="AN16" s="20">
        <f t="shared" si="18"/>
        <v>10</v>
      </c>
      <c r="AO16" s="20">
        <f t="shared" si="18"/>
        <v>10</v>
      </c>
      <c r="AP16" s="20">
        <f t="shared" si="18"/>
        <v>10</v>
      </c>
      <c r="AQ16" s="20">
        <f t="shared" si="18"/>
        <v>10</v>
      </c>
      <c r="AR16" s="20">
        <f t="shared" si="18"/>
        <v>10</v>
      </c>
      <c r="AS16" s="20">
        <f t="shared" si="18"/>
        <v>10</v>
      </c>
      <c r="AT16" s="20">
        <f t="shared" si="18"/>
        <v>10</v>
      </c>
      <c r="AU16" s="20">
        <f t="shared" si="18"/>
        <v>10</v>
      </c>
      <c r="AV16" s="20">
        <f t="shared" si="18"/>
        <v>-10</v>
      </c>
      <c r="AW16" s="20">
        <f t="shared" si="18"/>
        <v>-10</v>
      </c>
      <c r="AX16" s="20">
        <f t="shared" si="18"/>
        <v>-10</v>
      </c>
      <c r="AY16" s="20" t="str">
        <f t="shared" si="18"/>
        <v/>
      </c>
      <c r="AZ16" s="20" t="str">
        <f t="shared" si="18"/>
        <v/>
      </c>
      <c r="BA16" s="20" t="str">
        <f t="shared" si="18"/>
        <v/>
      </c>
      <c r="BB16" s="20" t="str">
        <f t="shared" si="18"/>
        <v/>
      </c>
      <c r="BC16" s="20" t="str">
        <f t="shared" si="18"/>
        <v/>
      </c>
      <c r="BD16" s="20" t="str">
        <f t="shared" si="18"/>
        <v/>
      </c>
      <c r="BE16" s="20" t="str">
        <f t="shared" si="18"/>
        <v/>
      </c>
      <c r="BF16" s="20" t="str">
        <f t="shared" si="18"/>
        <v/>
      </c>
      <c r="BG16" s="20" t="str">
        <f t="shared" si="18"/>
        <v/>
      </c>
      <c r="BH16" s="20" t="str">
        <f t="shared" si="18"/>
        <v/>
      </c>
      <c r="BI16" s="20" t="str">
        <f t="shared" si="18"/>
        <v/>
      </c>
      <c r="BJ16" s="20" t="str">
        <f t="shared" si="18"/>
        <v/>
      </c>
      <c r="BK16" s="20" t="str">
        <f t="shared" si="18"/>
        <v/>
      </c>
      <c r="BL16" s="20" t="str">
        <f t="shared" si="18"/>
        <v/>
      </c>
      <c r="BM16" s="20" t="str">
        <f t="shared" si="18"/>
        <v/>
      </c>
      <c r="BN16" s="20" t="str">
        <f t="shared" si="18"/>
        <v/>
      </c>
      <c r="BO16" s="20" t="str">
        <f t="shared" si="18"/>
        <v/>
      </c>
      <c r="BP16" s="20" t="str">
        <f t="shared" si="18"/>
        <v/>
      </c>
      <c r="BQ16" s="20" t="str">
        <f t="shared" si="18"/>
        <v/>
      </c>
      <c r="BR16" s="20" t="str">
        <f t="shared" si="18"/>
        <v/>
      </c>
      <c r="BS16" s="20" t="str">
        <f t="shared" si="18"/>
        <v/>
      </c>
      <c r="BT16" s="20" t="str">
        <f t="shared" si="18"/>
        <v/>
      </c>
      <c r="BU16" s="20" t="str">
        <f t="shared" si="18"/>
        <v/>
      </c>
      <c r="BV16" s="20" t="str">
        <f t="shared" si="18"/>
        <v/>
      </c>
      <c r="BW16" s="20" t="str">
        <f t="shared" si="18"/>
        <v/>
      </c>
      <c r="BX16" s="20" t="str">
        <f t="shared" si="18"/>
        <v/>
      </c>
      <c r="BY16" s="20" t="str">
        <f t="shared" si="18"/>
        <v/>
      </c>
      <c r="BZ16" s="20" t="str">
        <f t="shared" si="18"/>
        <v/>
      </c>
      <c r="CA16" s="20" t="str">
        <f t="shared" si="18"/>
        <v/>
      </c>
      <c r="CB16" s="20" t="str">
        <f t="shared" si="18"/>
        <v/>
      </c>
      <c r="CC16" s="20" t="str">
        <f t="shared" si="18"/>
        <v/>
      </c>
      <c r="CD16" s="20" t="str">
        <f t="shared" si="18"/>
        <v/>
      </c>
      <c r="CE16" s="20" t="str">
        <f t="shared" si="18"/>
        <v/>
      </c>
      <c r="CF16" s="20" t="str">
        <f t="shared" si="18"/>
        <v/>
      </c>
      <c r="CG16" s="20" t="str">
        <f t="shared" si="18"/>
        <v/>
      </c>
      <c r="CH16" s="20" t="str">
        <f t="shared" si="18"/>
        <v/>
      </c>
      <c r="CI16" s="20" t="str">
        <f t="shared" si="18"/>
        <v/>
      </c>
      <c r="CJ16" s="20" t="str">
        <f t="shared" si="18"/>
        <v/>
      </c>
      <c r="CK16" s="20" t="str">
        <f t="shared" si="18"/>
        <v/>
      </c>
      <c r="CL16" s="20" t="str">
        <f t="shared" si="18"/>
        <v/>
      </c>
      <c r="CM16" s="20" t="str">
        <f t="shared" si="18"/>
        <v/>
      </c>
      <c r="CN16" s="20" t="str">
        <f t="shared" si="18"/>
        <v/>
      </c>
      <c r="CO16" s="20" t="str">
        <f t="shared" si="18"/>
        <v/>
      </c>
      <c r="CP16" s="20" t="str">
        <f t="shared" ref="CP16:FA16" si="19">IF(AND(CP$2&gt;=$Q16,CP$2&lt;=$R16,CP$2&lt;$F16),10,IF( AND(CP$2&gt;=$Q16,CP$2&lt;=$R16,CP$2=$F16),10,IF(AND(CP$2&gt;=$Q16,CP$2&lt;=$R16,CP$2&gt;$F16),-10,"")))</f>
        <v/>
      </c>
      <c r="CQ16" s="20" t="str">
        <f t="shared" si="19"/>
        <v/>
      </c>
      <c r="CR16" s="20" t="str">
        <f t="shared" si="19"/>
        <v/>
      </c>
      <c r="CS16" s="20" t="str">
        <f t="shared" si="19"/>
        <v/>
      </c>
      <c r="CT16" s="20" t="str">
        <f t="shared" si="19"/>
        <v/>
      </c>
      <c r="CU16" s="20" t="str">
        <f t="shared" si="19"/>
        <v/>
      </c>
      <c r="CV16" s="20" t="str">
        <f t="shared" si="19"/>
        <v/>
      </c>
      <c r="CW16" s="20" t="str">
        <f t="shared" si="19"/>
        <v/>
      </c>
      <c r="CX16" s="20" t="str">
        <f t="shared" si="19"/>
        <v/>
      </c>
      <c r="CY16" s="20" t="str">
        <f t="shared" si="19"/>
        <v/>
      </c>
      <c r="CZ16" s="20" t="str">
        <f t="shared" si="19"/>
        <v/>
      </c>
      <c r="DA16" s="20" t="str">
        <f t="shared" si="19"/>
        <v/>
      </c>
      <c r="DB16" s="20" t="str">
        <f t="shared" si="19"/>
        <v/>
      </c>
      <c r="DC16" s="20" t="str">
        <f t="shared" si="19"/>
        <v/>
      </c>
      <c r="DD16" s="20" t="str">
        <f t="shared" si="19"/>
        <v/>
      </c>
      <c r="DE16" s="20" t="str">
        <f t="shared" si="19"/>
        <v/>
      </c>
      <c r="DF16" s="20" t="str">
        <f t="shared" si="19"/>
        <v/>
      </c>
      <c r="DG16" s="20" t="str">
        <f t="shared" si="19"/>
        <v/>
      </c>
      <c r="DH16" s="20" t="str">
        <f t="shared" si="19"/>
        <v/>
      </c>
      <c r="DI16" s="20" t="str">
        <f t="shared" si="19"/>
        <v/>
      </c>
      <c r="DJ16" s="20" t="str">
        <f t="shared" si="19"/>
        <v/>
      </c>
      <c r="DK16" s="20" t="str">
        <f t="shared" si="19"/>
        <v/>
      </c>
      <c r="DL16" s="20" t="str">
        <f t="shared" si="19"/>
        <v/>
      </c>
      <c r="DM16" s="20" t="str">
        <f t="shared" si="19"/>
        <v/>
      </c>
      <c r="DN16" s="20" t="str">
        <f t="shared" si="19"/>
        <v/>
      </c>
      <c r="DO16" s="20" t="str">
        <f t="shared" si="19"/>
        <v/>
      </c>
      <c r="DP16" s="20" t="str">
        <f t="shared" si="19"/>
        <v/>
      </c>
      <c r="DQ16" s="20" t="str">
        <f t="shared" si="19"/>
        <v/>
      </c>
      <c r="DR16" s="20" t="str">
        <f t="shared" si="19"/>
        <v/>
      </c>
      <c r="DS16" s="20" t="str">
        <f t="shared" si="19"/>
        <v/>
      </c>
      <c r="DT16" s="20" t="str">
        <f t="shared" si="19"/>
        <v/>
      </c>
      <c r="DU16" s="20" t="str">
        <f t="shared" si="19"/>
        <v/>
      </c>
      <c r="DV16" s="20" t="str">
        <f t="shared" si="19"/>
        <v/>
      </c>
      <c r="DW16" s="20" t="str">
        <f t="shared" si="19"/>
        <v/>
      </c>
      <c r="DX16" s="20" t="str">
        <f t="shared" si="19"/>
        <v/>
      </c>
      <c r="DY16" s="20" t="str">
        <f t="shared" si="19"/>
        <v/>
      </c>
      <c r="DZ16" s="20" t="str">
        <f t="shared" si="19"/>
        <v/>
      </c>
      <c r="EA16" s="20" t="str">
        <f t="shared" si="19"/>
        <v/>
      </c>
      <c r="EB16" s="20" t="str">
        <f t="shared" si="19"/>
        <v/>
      </c>
      <c r="EC16" s="20" t="str">
        <f t="shared" si="19"/>
        <v/>
      </c>
      <c r="ED16" s="20" t="str">
        <f t="shared" si="19"/>
        <v/>
      </c>
      <c r="EE16" s="20" t="str">
        <f t="shared" si="19"/>
        <v/>
      </c>
      <c r="EF16" s="20" t="str">
        <f t="shared" si="19"/>
        <v/>
      </c>
      <c r="EG16" s="20" t="str">
        <f t="shared" si="19"/>
        <v/>
      </c>
      <c r="EH16" s="20" t="str">
        <f t="shared" si="19"/>
        <v/>
      </c>
      <c r="EI16" s="20" t="str">
        <f t="shared" si="19"/>
        <v/>
      </c>
      <c r="EJ16" s="20" t="str">
        <f t="shared" si="19"/>
        <v/>
      </c>
      <c r="EK16" s="20" t="str">
        <f t="shared" si="19"/>
        <v/>
      </c>
      <c r="EL16" s="20" t="str">
        <f t="shared" si="19"/>
        <v/>
      </c>
      <c r="EM16" s="20" t="str">
        <f t="shared" si="19"/>
        <v/>
      </c>
      <c r="EN16" s="20" t="str">
        <f t="shared" si="19"/>
        <v/>
      </c>
      <c r="EO16" s="20" t="str">
        <f t="shared" si="19"/>
        <v/>
      </c>
      <c r="EP16" s="20" t="str">
        <f t="shared" si="19"/>
        <v/>
      </c>
      <c r="EQ16" s="20" t="str">
        <f t="shared" si="19"/>
        <v/>
      </c>
      <c r="ER16" s="20" t="str">
        <f t="shared" si="19"/>
        <v/>
      </c>
      <c r="ES16" s="20" t="str">
        <f t="shared" si="19"/>
        <v/>
      </c>
      <c r="ET16" s="20" t="str">
        <f t="shared" si="19"/>
        <v/>
      </c>
      <c r="EU16" s="20" t="str">
        <f t="shared" si="19"/>
        <v/>
      </c>
      <c r="EV16" s="20" t="str">
        <f t="shared" si="19"/>
        <v/>
      </c>
      <c r="EW16" s="20" t="str">
        <f t="shared" si="19"/>
        <v/>
      </c>
      <c r="EX16" s="20" t="str">
        <f t="shared" si="19"/>
        <v/>
      </c>
      <c r="EY16" s="20" t="str">
        <f t="shared" si="19"/>
        <v/>
      </c>
      <c r="EZ16" s="20" t="str">
        <f t="shared" si="19"/>
        <v/>
      </c>
      <c r="FA16" s="20" t="str">
        <f t="shared" si="19"/>
        <v/>
      </c>
      <c r="FB16" s="20" t="str">
        <f t="shared" ref="FB16:HM16" si="20">IF(AND(FB$2&gt;=$Q16,FB$2&lt;=$R16,FB$2&lt;$F16),10,IF( AND(FB$2&gt;=$Q16,FB$2&lt;=$R16,FB$2=$F16),10,IF(AND(FB$2&gt;=$Q16,FB$2&lt;=$R16,FB$2&gt;$F16),-10,"")))</f>
        <v/>
      </c>
      <c r="FC16" s="20" t="str">
        <f t="shared" si="20"/>
        <v/>
      </c>
      <c r="FD16" s="20" t="str">
        <f t="shared" si="20"/>
        <v/>
      </c>
      <c r="FE16" s="20" t="str">
        <f t="shared" si="20"/>
        <v/>
      </c>
      <c r="FF16" s="20" t="str">
        <f t="shared" si="20"/>
        <v/>
      </c>
      <c r="FG16" s="20" t="str">
        <f t="shared" si="20"/>
        <v/>
      </c>
      <c r="FH16" s="20" t="str">
        <f t="shared" si="20"/>
        <v/>
      </c>
      <c r="FI16" s="20" t="str">
        <f t="shared" si="20"/>
        <v/>
      </c>
      <c r="FJ16" s="20" t="str">
        <f t="shared" si="20"/>
        <v/>
      </c>
      <c r="FK16" s="20" t="str">
        <f t="shared" si="20"/>
        <v/>
      </c>
      <c r="FL16" s="20" t="str">
        <f t="shared" si="20"/>
        <v/>
      </c>
      <c r="FM16" s="20" t="str">
        <f t="shared" si="20"/>
        <v/>
      </c>
      <c r="FN16" s="20" t="str">
        <f t="shared" si="20"/>
        <v/>
      </c>
      <c r="FO16" s="20" t="str">
        <f t="shared" si="20"/>
        <v/>
      </c>
      <c r="FP16" s="20" t="str">
        <f t="shared" si="20"/>
        <v/>
      </c>
      <c r="FQ16" s="20" t="str">
        <f t="shared" si="20"/>
        <v/>
      </c>
      <c r="FR16" s="20" t="str">
        <f t="shared" si="20"/>
        <v/>
      </c>
      <c r="FS16" s="20" t="str">
        <f t="shared" si="20"/>
        <v/>
      </c>
      <c r="FT16" s="20" t="str">
        <f t="shared" si="20"/>
        <v/>
      </c>
      <c r="FU16" s="20" t="str">
        <f t="shared" si="20"/>
        <v/>
      </c>
      <c r="FV16" s="20" t="str">
        <f t="shared" si="20"/>
        <v/>
      </c>
      <c r="FW16" s="20" t="str">
        <f t="shared" si="20"/>
        <v/>
      </c>
      <c r="FX16" s="20" t="str">
        <f t="shared" si="20"/>
        <v/>
      </c>
      <c r="FY16" s="20" t="str">
        <f t="shared" si="20"/>
        <v/>
      </c>
      <c r="FZ16" s="20" t="str">
        <f t="shared" si="20"/>
        <v/>
      </c>
      <c r="GA16" s="20" t="str">
        <f t="shared" si="20"/>
        <v/>
      </c>
      <c r="GB16" s="20" t="str">
        <f t="shared" si="20"/>
        <v/>
      </c>
      <c r="GC16" s="20" t="str">
        <f t="shared" si="20"/>
        <v/>
      </c>
      <c r="GD16" s="20" t="str">
        <f t="shared" si="20"/>
        <v/>
      </c>
      <c r="GE16" s="20" t="str">
        <f t="shared" si="20"/>
        <v/>
      </c>
      <c r="GF16" s="20" t="str">
        <f t="shared" si="20"/>
        <v/>
      </c>
      <c r="GG16" s="20" t="str">
        <f t="shared" si="20"/>
        <v/>
      </c>
      <c r="GH16" s="20" t="str">
        <f t="shared" si="20"/>
        <v/>
      </c>
      <c r="GI16" s="20" t="str">
        <f t="shared" si="20"/>
        <v/>
      </c>
      <c r="GJ16" s="20" t="str">
        <f t="shared" si="20"/>
        <v/>
      </c>
      <c r="GK16" s="20" t="str">
        <f t="shared" si="20"/>
        <v/>
      </c>
      <c r="GL16" s="20" t="str">
        <f t="shared" si="20"/>
        <v/>
      </c>
      <c r="GM16" s="20" t="str">
        <f t="shared" si="20"/>
        <v/>
      </c>
      <c r="GN16" s="20" t="str">
        <f t="shared" si="20"/>
        <v/>
      </c>
      <c r="GO16" s="20" t="str">
        <f t="shared" si="20"/>
        <v/>
      </c>
      <c r="GP16" s="20" t="str">
        <f t="shared" si="20"/>
        <v/>
      </c>
      <c r="GQ16" s="20" t="str">
        <f t="shared" si="20"/>
        <v/>
      </c>
      <c r="GR16" s="20" t="str">
        <f t="shared" si="20"/>
        <v/>
      </c>
      <c r="GS16" s="20" t="str">
        <f t="shared" si="20"/>
        <v/>
      </c>
      <c r="GT16" s="20" t="str">
        <f t="shared" si="20"/>
        <v/>
      </c>
      <c r="GU16" s="20" t="str">
        <f t="shared" si="20"/>
        <v/>
      </c>
      <c r="GV16" s="20" t="str">
        <f t="shared" si="20"/>
        <v/>
      </c>
      <c r="GW16" s="20" t="str">
        <f t="shared" si="20"/>
        <v/>
      </c>
      <c r="GX16" s="20" t="str">
        <f t="shared" si="20"/>
        <v/>
      </c>
      <c r="GY16" s="20" t="str">
        <f t="shared" si="20"/>
        <v/>
      </c>
      <c r="GZ16" s="20" t="str">
        <f t="shared" si="20"/>
        <v/>
      </c>
      <c r="HA16" s="20" t="str">
        <f t="shared" si="20"/>
        <v/>
      </c>
      <c r="HB16" s="20" t="str">
        <f t="shared" si="20"/>
        <v/>
      </c>
      <c r="HC16" s="20" t="str">
        <f t="shared" si="20"/>
        <v/>
      </c>
      <c r="HD16" s="20" t="str">
        <f t="shared" si="20"/>
        <v/>
      </c>
      <c r="HE16" s="20" t="str">
        <f t="shared" si="20"/>
        <v/>
      </c>
      <c r="HF16" s="20" t="str">
        <f t="shared" si="20"/>
        <v/>
      </c>
      <c r="HG16" s="20" t="str">
        <f t="shared" si="20"/>
        <v/>
      </c>
      <c r="HH16" s="20" t="str">
        <f t="shared" si="20"/>
        <v/>
      </c>
      <c r="HI16" s="20" t="str">
        <f t="shared" si="20"/>
        <v/>
      </c>
      <c r="HJ16" s="20" t="str">
        <f t="shared" si="20"/>
        <v/>
      </c>
      <c r="HK16" s="20" t="str">
        <f t="shared" si="20"/>
        <v/>
      </c>
      <c r="HL16" s="20" t="str">
        <f t="shared" si="20"/>
        <v/>
      </c>
      <c r="HM16" s="20" t="str">
        <f t="shared" si="20"/>
        <v/>
      </c>
      <c r="HN16" s="20" t="str">
        <f t="shared" ref="HN16:JY16" si="21">IF(AND(HN$2&gt;=$Q16,HN$2&lt;=$R16,HN$2&lt;$F16),10,IF( AND(HN$2&gt;=$Q16,HN$2&lt;=$R16,HN$2=$F16),10,IF(AND(HN$2&gt;=$Q16,HN$2&lt;=$R16,HN$2&gt;$F16),-10,"")))</f>
        <v/>
      </c>
      <c r="HO16" s="20" t="str">
        <f t="shared" si="21"/>
        <v/>
      </c>
      <c r="HP16" s="20" t="str">
        <f t="shared" si="21"/>
        <v/>
      </c>
      <c r="HQ16" s="20" t="str">
        <f t="shared" si="21"/>
        <v/>
      </c>
      <c r="HR16" s="20" t="str">
        <f t="shared" si="21"/>
        <v/>
      </c>
      <c r="HS16" s="20" t="str">
        <f t="shared" si="21"/>
        <v/>
      </c>
      <c r="HT16" s="20" t="str">
        <f t="shared" si="21"/>
        <v/>
      </c>
      <c r="HU16" s="20" t="str">
        <f t="shared" si="21"/>
        <v/>
      </c>
      <c r="HV16" s="20" t="str">
        <f t="shared" si="21"/>
        <v/>
      </c>
      <c r="HW16" s="20" t="str">
        <f t="shared" si="21"/>
        <v/>
      </c>
      <c r="HX16" s="20" t="str">
        <f t="shared" si="21"/>
        <v/>
      </c>
      <c r="HY16" s="20" t="str">
        <f t="shared" si="21"/>
        <v/>
      </c>
      <c r="HZ16" s="20" t="str">
        <f t="shared" si="21"/>
        <v/>
      </c>
      <c r="IA16" s="20" t="str">
        <f t="shared" si="21"/>
        <v/>
      </c>
      <c r="IB16" s="20" t="str">
        <f t="shared" si="21"/>
        <v/>
      </c>
      <c r="IC16" s="20" t="str">
        <f t="shared" si="21"/>
        <v/>
      </c>
      <c r="ID16" s="20" t="str">
        <f t="shared" si="21"/>
        <v/>
      </c>
      <c r="IE16" s="20" t="str">
        <f t="shared" si="21"/>
        <v/>
      </c>
      <c r="IF16" s="20" t="str">
        <f t="shared" si="21"/>
        <v/>
      </c>
      <c r="IG16" s="20" t="str">
        <f t="shared" si="21"/>
        <v/>
      </c>
      <c r="IH16" s="20" t="str">
        <f t="shared" si="21"/>
        <v/>
      </c>
      <c r="II16" s="20" t="str">
        <f t="shared" si="21"/>
        <v/>
      </c>
      <c r="IJ16" s="20" t="str">
        <f t="shared" si="21"/>
        <v/>
      </c>
      <c r="IK16" s="20" t="str">
        <f t="shared" si="21"/>
        <v/>
      </c>
      <c r="IL16" s="20" t="str">
        <f t="shared" si="21"/>
        <v/>
      </c>
      <c r="IM16" s="20" t="str">
        <f t="shared" si="21"/>
        <v/>
      </c>
      <c r="IN16" s="20" t="str">
        <f t="shared" si="21"/>
        <v/>
      </c>
      <c r="IO16" s="20" t="str">
        <f t="shared" si="21"/>
        <v/>
      </c>
      <c r="IP16" s="20" t="str">
        <f t="shared" si="21"/>
        <v/>
      </c>
      <c r="IQ16" s="20" t="str">
        <f t="shared" si="21"/>
        <v/>
      </c>
      <c r="IR16" s="20" t="str">
        <f t="shared" si="21"/>
        <v/>
      </c>
      <c r="IS16" s="20" t="str">
        <f t="shared" si="21"/>
        <v/>
      </c>
      <c r="IT16" s="20" t="str">
        <f t="shared" si="21"/>
        <v/>
      </c>
      <c r="IU16" s="20" t="str">
        <f t="shared" si="21"/>
        <v/>
      </c>
      <c r="IV16" s="20" t="str">
        <f t="shared" si="21"/>
        <v/>
      </c>
      <c r="IW16" s="20" t="str">
        <f t="shared" si="21"/>
        <v/>
      </c>
      <c r="IX16" s="20" t="str">
        <f t="shared" si="21"/>
        <v/>
      </c>
      <c r="IY16" s="20" t="str">
        <f t="shared" si="21"/>
        <v/>
      </c>
      <c r="IZ16" s="20" t="str">
        <f t="shared" si="21"/>
        <v/>
      </c>
      <c r="JA16" s="20" t="str">
        <f t="shared" si="21"/>
        <v/>
      </c>
      <c r="JB16" s="20" t="str">
        <f t="shared" si="21"/>
        <v/>
      </c>
      <c r="JC16" s="20" t="str">
        <f t="shared" si="21"/>
        <v/>
      </c>
      <c r="JD16" s="20" t="str">
        <f t="shared" si="21"/>
        <v/>
      </c>
      <c r="JE16" s="20" t="str">
        <f t="shared" si="21"/>
        <v/>
      </c>
      <c r="JF16" s="20" t="str">
        <f t="shared" si="21"/>
        <v/>
      </c>
      <c r="JG16" s="20" t="str">
        <f t="shared" si="21"/>
        <v/>
      </c>
      <c r="JH16" s="20" t="str">
        <f t="shared" si="21"/>
        <v/>
      </c>
      <c r="JI16" s="20" t="str">
        <f t="shared" si="21"/>
        <v/>
      </c>
      <c r="JJ16" s="20" t="str">
        <f t="shared" si="21"/>
        <v/>
      </c>
      <c r="JK16" s="20" t="str">
        <f t="shared" si="21"/>
        <v/>
      </c>
      <c r="JL16" s="20" t="str">
        <f t="shared" si="21"/>
        <v/>
      </c>
      <c r="JM16" s="20" t="str">
        <f t="shared" si="21"/>
        <v/>
      </c>
      <c r="JN16" s="20" t="str">
        <f t="shared" si="21"/>
        <v/>
      </c>
      <c r="JO16" s="20" t="str">
        <f t="shared" si="21"/>
        <v/>
      </c>
      <c r="JP16" s="20" t="str">
        <f t="shared" si="21"/>
        <v/>
      </c>
      <c r="JQ16" s="20" t="str">
        <f t="shared" si="21"/>
        <v/>
      </c>
      <c r="JR16" s="20" t="str">
        <f t="shared" si="21"/>
        <v/>
      </c>
      <c r="JS16" s="20" t="str">
        <f t="shared" si="21"/>
        <v/>
      </c>
      <c r="JT16" s="20" t="str">
        <f t="shared" si="21"/>
        <v/>
      </c>
      <c r="JU16" s="20" t="str">
        <f t="shared" si="21"/>
        <v/>
      </c>
      <c r="JV16" s="20" t="str">
        <f t="shared" si="21"/>
        <v/>
      </c>
      <c r="JW16" s="20" t="str">
        <f t="shared" si="21"/>
        <v/>
      </c>
      <c r="JX16" s="20" t="str">
        <f t="shared" si="21"/>
        <v/>
      </c>
      <c r="JY16" s="20" t="str">
        <f t="shared" si="21"/>
        <v/>
      </c>
      <c r="JZ16" s="20" t="str">
        <f t="shared" ref="JZ16:MK16" si="22">IF(AND(JZ$2&gt;=$Q16,JZ$2&lt;=$R16,JZ$2&lt;$F16),10,IF( AND(JZ$2&gt;=$Q16,JZ$2&lt;=$R16,JZ$2=$F16),10,IF(AND(JZ$2&gt;=$Q16,JZ$2&lt;=$R16,JZ$2&gt;$F16),-10,"")))</f>
        <v/>
      </c>
      <c r="KA16" s="20" t="str">
        <f t="shared" si="22"/>
        <v/>
      </c>
      <c r="KB16" s="20" t="str">
        <f t="shared" si="22"/>
        <v/>
      </c>
      <c r="KC16" s="20" t="str">
        <f t="shared" si="22"/>
        <v/>
      </c>
      <c r="KD16" s="20" t="str">
        <f t="shared" si="22"/>
        <v/>
      </c>
      <c r="KE16" s="20" t="str">
        <f t="shared" si="22"/>
        <v/>
      </c>
      <c r="KF16" s="20" t="str">
        <f t="shared" si="22"/>
        <v/>
      </c>
      <c r="KG16" s="20" t="str">
        <f t="shared" si="22"/>
        <v/>
      </c>
      <c r="KH16" s="20" t="str">
        <f t="shared" si="22"/>
        <v/>
      </c>
      <c r="KI16" s="20" t="str">
        <f t="shared" si="22"/>
        <v/>
      </c>
      <c r="KJ16" s="20" t="str">
        <f t="shared" si="22"/>
        <v/>
      </c>
      <c r="KK16" s="20" t="str">
        <f t="shared" si="22"/>
        <v/>
      </c>
      <c r="KL16" s="20" t="str">
        <f t="shared" si="22"/>
        <v/>
      </c>
      <c r="KM16" s="20" t="str">
        <f t="shared" si="22"/>
        <v/>
      </c>
      <c r="KN16" s="20" t="str">
        <f t="shared" si="22"/>
        <v/>
      </c>
      <c r="KO16" s="20" t="str">
        <f t="shared" si="22"/>
        <v/>
      </c>
      <c r="KP16" s="20" t="str">
        <f t="shared" si="22"/>
        <v/>
      </c>
      <c r="KQ16" s="20" t="str">
        <f t="shared" si="22"/>
        <v/>
      </c>
      <c r="KR16" s="20" t="str">
        <f t="shared" si="22"/>
        <v/>
      </c>
      <c r="KS16" s="20" t="str">
        <f t="shared" si="22"/>
        <v/>
      </c>
      <c r="KT16" s="20" t="str">
        <f t="shared" si="22"/>
        <v/>
      </c>
      <c r="KU16" s="20" t="str">
        <f t="shared" si="22"/>
        <v/>
      </c>
      <c r="KV16" s="20" t="str">
        <f t="shared" si="22"/>
        <v/>
      </c>
      <c r="KW16" s="20" t="str">
        <f t="shared" si="22"/>
        <v/>
      </c>
      <c r="KX16" s="20" t="str">
        <f t="shared" si="22"/>
        <v/>
      </c>
      <c r="KY16" s="20" t="str">
        <f t="shared" si="22"/>
        <v/>
      </c>
      <c r="KZ16" s="20" t="str">
        <f t="shared" si="22"/>
        <v/>
      </c>
      <c r="LA16" s="20" t="str">
        <f t="shared" si="22"/>
        <v/>
      </c>
      <c r="LB16" s="20" t="str">
        <f t="shared" si="22"/>
        <v/>
      </c>
      <c r="LC16" s="20" t="str">
        <f t="shared" si="22"/>
        <v/>
      </c>
      <c r="LD16" s="20" t="str">
        <f t="shared" si="22"/>
        <v/>
      </c>
      <c r="LE16" s="20" t="str">
        <f t="shared" si="22"/>
        <v/>
      </c>
      <c r="LF16" s="20" t="str">
        <f t="shared" si="22"/>
        <v/>
      </c>
      <c r="LG16" s="20" t="str">
        <f t="shared" si="22"/>
        <v/>
      </c>
      <c r="LH16" s="20" t="str">
        <f t="shared" si="22"/>
        <v/>
      </c>
      <c r="LI16" s="20" t="str">
        <f t="shared" si="22"/>
        <v/>
      </c>
      <c r="LJ16" s="20" t="str">
        <f t="shared" si="22"/>
        <v/>
      </c>
      <c r="LK16" s="20" t="str">
        <f t="shared" si="22"/>
        <v/>
      </c>
      <c r="LL16" s="20" t="str">
        <f t="shared" si="22"/>
        <v/>
      </c>
      <c r="LM16" s="20" t="str">
        <f t="shared" si="22"/>
        <v/>
      </c>
      <c r="LN16" s="20" t="str">
        <f t="shared" si="22"/>
        <v/>
      </c>
      <c r="LO16" s="20" t="str">
        <f t="shared" si="22"/>
        <v/>
      </c>
      <c r="LP16" s="20" t="str">
        <f t="shared" si="22"/>
        <v/>
      </c>
      <c r="LQ16" s="20" t="str">
        <f t="shared" si="22"/>
        <v/>
      </c>
      <c r="LR16" s="20" t="str">
        <f t="shared" si="22"/>
        <v/>
      </c>
      <c r="LS16" s="20" t="str">
        <f t="shared" si="22"/>
        <v/>
      </c>
      <c r="LT16" s="20" t="str">
        <f t="shared" si="22"/>
        <v/>
      </c>
      <c r="LU16" s="20" t="str">
        <f t="shared" si="22"/>
        <v/>
      </c>
      <c r="LV16" s="20" t="str">
        <f t="shared" si="22"/>
        <v/>
      </c>
      <c r="LW16" s="20" t="str">
        <f t="shared" si="22"/>
        <v/>
      </c>
      <c r="LX16" s="20" t="str">
        <f t="shared" si="22"/>
        <v/>
      </c>
      <c r="LY16" s="20" t="str">
        <f t="shared" si="22"/>
        <v/>
      </c>
      <c r="LZ16" s="20" t="str">
        <f t="shared" si="22"/>
        <v/>
      </c>
      <c r="MA16" s="20" t="str">
        <f t="shared" si="22"/>
        <v/>
      </c>
      <c r="MB16" s="20" t="str">
        <f t="shared" si="22"/>
        <v/>
      </c>
      <c r="MC16" s="20" t="str">
        <f t="shared" si="22"/>
        <v/>
      </c>
      <c r="MD16" s="20" t="str">
        <f t="shared" si="22"/>
        <v/>
      </c>
      <c r="ME16" s="20" t="str">
        <f t="shared" si="22"/>
        <v/>
      </c>
      <c r="MF16" s="20" t="str">
        <f t="shared" si="22"/>
        <v/>
      </c>
      <c r="MG16" s="20" t="str">
        <f t="shared" si="22"/>
        <v/>
      </c>
      <c r="MH16" s="20" t="str">
        <f t="shared" si="22"/>
        <v/>
      </c>
      <c r="MI16" s="20" t="str">
        <f t="shared" si="22"/>
        <v/>
      </c>
      <c r="MJ16" s="20" t="str">
        <f t="shared" si="22"/>
        <v/>
      </c>
      <c r="MK16" s="20" t="str">
        <f t="shared" si="22"/>
        <v/>
      </c>
      <c r="ML16" s="20" t="str">
        <f t="shared" ref="ML16:OC16" si="23">IF(AND(ML$2&gt;=$Q16,ML$2&lt;=$R16,ML$2&lt;$F16),10,IF( AND(ML$2&gt;=$Q16,ML$2&lt;=$R16,ML$2=$F16),10,IF(AND(ML$2&gt;=$Q16,ML$2&lt;=$R16,ML$2&gt;$F16),-10,"")))</f>
        <v/>
      </c>
      <c r="MM16" s="20" t="str">
        <f t="shared" si="23"/>
        <v/>
      </c>
      <c r="MN16" s="20" t="str">
        <f t="shared" si="23"/>
        <v/>
      </c>
      <c r="MO16" s="20" t="str">
        <f t="shared" si="23"/>
        <v/>
      </c>
      <c r="MP16" s="20" t="str">
        <f t="shared" si="23"/>
        <v/>
      </c>
      <c r="MQ16" s="20" t="str">
        <f t="shared" si="23"/>
        <v/>
      </c>
      <c r="MR16" s="20" t="str">
        <f t="shared" si="23"/>
        <v/>
      </c>
      <c r="MS16" s="20" t="str">
        <f t="shared" si="23"/>
        <v/>
      </c>
      <c r="MT16" s="20" t="str">
        <f t="shared" si="23"/>
        <v/>
      </c>
      <c r="MU16" s="20" t="str">
        <f t="shared" si="23"/>
        <v/>
      </c>
      <c r="MV16" s="20" t="str">
        <f t="shared" si="23"/>
        <v/>
      </c>
      <c r="MW16" s="20" t="str">
        <f t="shared" si="23"/>
        <v/>
      </c>
      <c r="MX16" s="20" t="str">
        <f t="shared" si="23"/>
        <v/>
      </c>
      <c r="MY16" s="20" t="str">
        <f t="shared" si="23"/>
        <v/>
      </c>
      <c r="MZ16" s="20" t="str">
        <f t="shared" si="23"/>
        <v/>
      </c>
      <c r="NA16" s="20" t="str">
        <f t="shared" si="23"/>
        <v/>
      </c>
      <c r="NB16" s="20" t="str">
        <f t="shared" si="23"/>
        <v/>
      </c>
      <c r="NC16" s="20" t="str">
        <f t="shared" si="23"/>
        <v/>
      </c>
      <c r="ND16" s="20" t="str">
        <f t="shared" si="23"/>
        <v/>
      </c>
      <c r="NE16" s="20" t="str">
        <f t="shared" si="23"/>
        <v/>
      </c>
      <c r="NF16" s="20" t="str">
        <f t="shared" si="23"/>
        <v/>
      </c>
      <c r="NG16" s="20" t="str">
        <f t="shared" si="23"/>
        <v/>
      </c>
      <c r="NH16" s="20" t="str">
        <f t="shared" si="23"/>
        <v/>
      </c>
      <c r="NI16" s="20" t="str">
        <f t="shared" si="23"/>
        <v/>
      </c>
      <c r="NJ16" s="20" t="str">
        <f t="shared" si="23"/>
        <v/>
      </c>
      <c r="NK16" s="20" t="str">
        <f t="shared" si="23"/>
        <v/>
      </c>
      <c r="NL16" s="20" t="str">
        <f t="shared" si="23"/>
        <v/>
      </c>
      <c r="NM16" s="20" t="str">
        <f t="shared" si="23"/>
        <v/>
      </c>
      <c r="NN16" s="20" t="str">
        <f t="shared" si="23"/>
        <v/>
      </c>
      <c r="NO16" s="20" t="str">
        <f t="shared" si="23"/>
        <v/>
      </c>
      <c r="NP16" s="20" t="str">
        <f t="shared" si="23"/>
        <v/>
      </c>
      <c r="NQ16" s="20" t="str">
        <f t="shared" si="23"/>
        <v/>
      </c>
      <c r="NR16" s="20" t="str">
        <f t="shared" si="23"/>
        <v/>
      </c>
      <c r="NS16" s="20" t="str">
        <f t="shared" si="23"/>
        <v/>
      </c>
      <c r="NT16" s="20" t="str">
        <f t="shared" si="23"/>
        <v/>
      </c>
      <c r="NU16" s="20" t="str">
        <f t="shared" si="23"/>
        <v/>
      </c>
      <c r="NV16" s="20" t="str">
        <f t="shared" si="23"/>
        <v/>
      </c>
      <c r="NW16" s="20" t="str">
        <f t="shared" si="23"/>
        <v/>
      </c>
      <c r="NX16" s="20" t="str">
        <f t="shared" si="23"/>
        <v/>
      </c>
      <c r="NY16" s="20" t="str">
        <f t="shared" si="23"/>
        <v/>
      </c>
      <c r="NZ16" s="20" t="str">
        <f t="shared" si="23"/>
        <v/>
      </c>
      <c r="OA16" s="20" t="str">
        <f t="shared" si="23"/>
        <v/>
      </c>
      <c r="OB16" s="20" t="str">
        <f t="shared" si="23"/>
        <v/>
      </c>
      <c r="OC16" s="20" t="str">
        <f t="shared" si="23"/>
        <v/>
      </c>
    </row>
    <row r="17" spans="1:397" s="25" customFormat="1" x14ac:dyDescent="0.2">
      <c r="A17" s="64"/>
      <c r="F17" s="25">
        <f>IF(E17="",0,WORKDAY.INTL(E17,J17,7,'Project Follow up - Report'!X16))</f>
        <v>0</v>
      </c>
      <c r="H17" s="399" t="str">
        <f>'Project Follow up - Base'!H18</f>
        <v>Remaining:  0</v>
      </c>
      <c r="X17" s="31"/>
      <c r="Y17" s="31"/>
      <c r="AC17" s="20"/>
      <c r="AD17" s="20"/>
      <c r="AE17" s="20"/>
      <c r="AF17" s="20"/>
      <c r="AG17" s="32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</row>
    <row r="18" spans="1:397" s="29" customFormat="1" ht="25.5" customHeight="1" x14ac:dyDescent="0.2">
      <c r="A18" s="66"/>
      <c r="C18" s="102" t="s">
        <v>85</v>
      </c>
      <c r="D18" s="424" t="s">
        <v>86</v>
      </c>
      <c r="E18" s="424"/>
      <c r="F18" s="115" t="s">
        <v>94</v>
      </c>
      <c r="G18" s="115" t="s">
        <v>95</v>
      </c>
      <c r="H18" s="115" t="s">
        <v>161</v>
      </c>
      <c r="J18" s="25"/>
      <c r="K18" s="25"/>
      <c r="L18" s="25"/>
      <c r="M18" s="115" t="s">
        <v>94</v>
      </c>
      <c r="N18" s="115" t="s">
        <v>95</v>
      </c>
      <c r="O18" s="115" t="s">
        <v>80</v>
      </c>
      <c r="P18" s="115" t="s">
        <v>71</v>
      </c>
      <c r="Q18" s="115" t="s">
        <v>96</v>
      </c>
      <c r="R18" s="115" t="s">
        <v>97</v>
      </c>
      <c r="S18" s="115" t="s">
        <v>98</v>
      </c>
      <c r="T18" s="115" t="s">
        <v>99</v>
      </c>
      <c r="U18" s="60" t="s">
        <v>104</v>
      </c>
      <c r="V18" s="307" t="s">
        <v>101</v>
      </c>
      <c r="W18" s="115" t="s">
        <v>102</v>
      </c>
      <c r="X18" s="103" t="s">
        <v>103</v>
      </c>
      <c r="Y18" s="31"/>
      <c r="Z18" s="33"/>
      <c r="AA18" s="34"/>
      <c r="AB18" s="34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8"/>
      <c r="IS18" s="28"/>
      <c r="IT18" s="28"/>
      <c r="IU18" s="28"/>
      <c r="IV18" s="28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8"/>
      <c r="JX18" s="28"/>
      <c r="JY18" s="28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8"/>
      <c r="LD18" s="28"/>
      <c r="LE18" s="28"/>
      <c r="LF18" s="28"/>
      <c r="LG18" s="28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8"/>
      <c r="MI18" s="28"/>
      <c r="MJ18" s="28"/>
      <c r="MK18" s="28"/>
      <c r="ML18" s="28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8"/>
      <c r="NO18" s="28"/>
      <c r="NP18" s="28"/>
      <c r="NQ18" s="28"/>
      <c r="NR18" s="28"/>
      <c r="NS18" s="28"/>
      <c r="NT18" s="28"/>
      <c r="NU18" s="28"/>
      <c r="NV18" s="28"/>
      <c r="NW18" s="28"/>
      <c r="NX18" s="28"/>
      <c r="NY18" s="28"/>
      <c r="NZ18" s="28"/>
      <c r="OA18" s="28"/>
      <c r="OB18" s="28"/>
      <c r="OC18" s="28"/>
    </row>
    <row r="19" spans="1:397" x14ac:dyDescent="0.2">
      <c r="C19" s="117">
        <f>'Project Follow up - Base'!C20</f>
        <v>1</v>
      </c>
      <c r="D19" s="482" t="str">
        <f>'Project Follow up - Base'!D20</f>
        <v>Working on - Studies</v>
      </c>
      <c r="E19" s="482"/>
      <c r="F19" s="119">
        <f>'Project Follow up - Base'!G20</f>
        <v>45652</v>
      </c>
      <c r="G19" s="119">
        <f>'Project Follow up - Base'!H20</f>
        <v>45665</v>
      </c>
      <c r="H19" s="120">
        <f>'Project Follow up - Base'!I20</f>
        <v>10</v>
      </c>
      <c r="I19" s="121"/>
      <c r="J19" s="122"/>
      <c r="K19" s="122"/>
      <c r="L19" s="122"/>
      <c r="M19" s="119">
        <f>'Project Follow up - Base'!M20</f>
        <v>45652</v>
      </c>
      <c r="N19" s="119">
        <f>'Project Follow up - Base'!N20</f>
        <v>45665</v>
      </c>
      <c r="O19" s="119">
        <f>'Project Follow up - Base'!O20</f>
        <v>45672</v>
      </c>
      <c r="P19" s="123" t="str">
        <f ca="1">'Project Follow up - Base'!P20</f>
        <v>Completed</v>
      </c>
      <c r="Q19" s="124">
        <f>'Project Follow up - Base'!Q20</f>
        <v>1</v>
      </c>
      <c r="R19" s="125" t="str">
        <f>'Project Follow up - Base'!R20</f>
        <v>...</v>
      </c>
      <c r="S19" s="125" t="str">
        <f>'Project Follow up - Base'!S20</f>
        <v/>
      </c>
      <c r="T19" s="126" t="str">
        <f>'Project Follow up - Base'!T20</f>
        <v>---</v>
      </c>
      <c r="U19" s="395" t="str">
        <f>'Project Follow up - Base'!U20</f>
        <v/>
      </c>
      <c r="V19" s="395" t="str">
        <f>'Project Follow up - Base'!V20</f>
        <v/>
      </c>
      <c r="W19" s="118" t="str">
        <f>'Project Follow up - Base'!W20</f>
        <v>Deliev 01</v>
      </c>
      <c r="X19" s="127" t="str">
        <f>'Project Follow up - Base'!X20</f>
        <v>MOM 01</v>
      </c>
      <c r="Y19" s="320"/>
      <c r="Z19" s="17">
        <f>IF(AND(F19=0,G19=0),"",IF( G19=0,0,1))</f>
        <v>1</v>
      </c>
      <c r="AC19" s="21">
        <f ca="1">IF($N19="",
IF(AND(AC$2&gt;=$M19,AC$2&lt;=TODAY(),AC$2&lt;$O19), 10,
IF(AND(AC$2&gt;=$M19,AC$2&lt;=TODAY(),AC$2=$O19), 10,
IF(AND(AC$2&gt;=$M19,AC$2&lt;=TODAY(),AC$2&gt;$O19), -10, ""))),
IF(AND(AC$2&gt;=$M19,AC$2&lt;=$N19,AC$2&lt;$O19),10,
IF(AND(AC$2&gt;=$M19,AC$2&lt;=$N19,AC$2=$O19),10,
IF(AND(AC$2&gt;=$M19,AC$2&lt;=$N19,AC$2&gt;$O19),-10,""
))))</f>
        <v>10</v>
      </c>
      <c r="AD19" s="20">
        <f t="shared" ref="AD19:CO20" ca="1" si="24">IF($N19="",
IF(AND(AD$2&gt;=$M19,AD$2&lt;=TODAY(),AD$2&lt;$O19), 10,
IF(AND(AD$2&gt;=$M19,AD$2&lt;=TODAY(),AD$2=$O19), 10,
IF(AND(AD$2&gt;=$M19,AD$2&lt;=TODAY(),AD$2&gt;$O19), -10, ""))),
IF(AND(AD$2&gt;=$M19,AD$2&lt;=$N19,AD$2&lt;$O19),10,
IF(AND(AD$2&gt;=$M19,AD$2&lt;=$N19,AD$2=$O19),10,
IF(AND(AD$2&gt;=$M19,AD$2&lt;=$N19,AD$2&gt;$O19),-10,""
))))</f>
        <v>10</v>
      </c>
      <c r="AE19" s="20">
        <f t="shared" ca="1" si="24"/>
        <v>10</v>
      </c>
      <c r="AF19" s="20">
        <f t="shared" ca="1" si="24"/>
        <v>10</v>
      </c>
      <c r="AG19" s="20">
        <f t="shared" ca="1" si="24"/>
        <v>10</v>
      </c>
      <c r="AH19" s="20">
        <f t="shared" ca="1" si="24"/>
        <v>10</v>
      </c>
      <c r="AI19" s="20">
        <f t="shared" ca="1" si="24"/>
        <v>10</v>
      </c>
      <c r="AJ19" s="20">
        <f t="shared" ca="1" si="24"/>
        <v>10</v>
      </c>
      <c r="AK19" s="20">
        <f t="shared" ca="1" si="24"/>
        <v>10</v>
      </c>
      <c r="AL19" s="20">
        <f t="shared" ca="1" si="24"/>
        <v>10</v>
      </c>
      <c r="AM19" s="20">
        <f t="shared" ca="1" si="24"/>
        <v>10</v>
      </c>
      <c r="AN19" s="20">
        <f t="shared" ca="1" si="24"/>
        <v>10</v>
      </c>
      <c r="AO19" s="20">
        <f t="shared" ca="1" si="24"/>
        <v>10</v>
      </c>
      <c r="AP19" s="20">
        <f t="shared" ca="1" si="24"/>
        <v>10</v>
      </c>
      <c r="AQ19" s="20" t="str">
        <f t="shared" ca="1" si="24"/>
        <v/>
      </c>
      <c r="AR19" s="20" t="str">
        <f t="shared" ca="1" si="24"/>
        <v/>
      </c>
      <c r="AS19" s="20" t="str">
        <f t="shared" ca="1" si="24"/>
        <v/>
      </c>
      <c r="AT19" s="20" t="str">
        <f t="shared" ca="1" si="24"/>
        <v/>
      </c>
      <c r="AU19" s="20" t="str">
        <f t="shared" ca="1" si="24"/>
        <v/>
      </c>
      <c r="AV19" s="20" t="str">
        <f t="shared" ca="1" si="24"/>
        <v/>
      </c>
      <c r="AW19" s="20" t="str">
        <f t="shared" ca="1" si="24"/>
        <v/>
      </c>
      <c r="AX19" s="20" t="str">
        <f t="shared" ca="1" si="24"/>
        <v/>
      </c>
      <c r="AY19" s="20" t="str">
        <f t="shared" ca="1" si="24"/>
        <v/>
      </c>
      <c r="AZ19" s="20" t="str">
        <f t="shared" ca="1" si="24"/>
        <v/>
      </c>
      <c r="BA19" s="20" t="str">
        <f t="shared" ca="1" si="24"/>
        <v/>
      </c>
      <c r="BB19" s="20" t="str">
        <f t="shared" ca="1" si="24"/>
        <v/>
      </c>
      <c r="BC19" s="20" t="str">
        <f t="shared" ca="1" si="24"/>
        <v/>
      </c>
      <c r="BD19" s="20" t="str">
        <f t="shared" ca="1" si="24"/>
        <v/>
      </c>
      <c r="BE19" s="20" t="str">
        <f t="shared" ca="1" si="24"/>
        <v/>
      </c>
      <c r="BF19" s="20" t="str">
        <f t="shared" ca="1" si="24"/>
        <v/>
      </c>
      <c r="BG19" s="20" t="str">
        <f t="shared" ca="1" si="24"/>
        <v/>
      </c>
      <c r="BH19" s="20" t="str">
        <f t="shared" ca="1" si="24"/>
        <v/>
      </c>
      <c r="BI19" s="20" t="str">
        <f t="shared" ca="1" si="24"/>
        <v/>
      </c>
      <c r="BJ19" s="20" t="str">
        <f t="shared" ca="1" si="24"/>
        <v/>
      </c>
      <c r="BK19" s="20" t="str">
        <f t="shared" ca="1" si="24"/>
        <v/>
      </c>
      <c r="BL19" s="20" t="str">
        <f t="shared" ca="1" si="24"/>
        <v/>
      </c>
      <c r="BM19" s="20" t="str">
        <f t="shared" ca="1" si="24"/>
        <v/>
      </c>
      <c r="BN19" s="20" t="str">
        <f t="shared" ca="1" si="24"/>
        <v/>
      </c>
      <c r="BO19" s="20" t="str">
        <f t="shared" ca="1" si="24"/>
        <v/>
      </c>
      <c r="BP19" s="20" t="str">
        <f t="shared" ca="1" si="24"/>
        <v/>
      </c>
      <c r="BQ19" s="20" t="str">
        <f t="shared" ca="1" si="24"/>
        <v/>
      </c>
      <c r="BR19" s="20" t="str">
        <f t="shared" ca="1" si="24"/>
        <v/>
      </c>
      <c r="BS19" s="20" t="str">
        <f t="shared" ca="1" si="24"/>
        <v/>
      </c>
      <c r="BT19" s="20" t="str">
        <f t="shared" ca="1" si="24"/>
        <v/>
      </c>
      <c r="BU19" s="20" t="str">
        <f t="shared" ca="1" si="24"/>
        <v/>
      </c>
      <c r="BV19" s="20" t="str">
        <f t="shared" ca="1" si="24"/>
        <v/>
      </c>
      <c r="BW19" s="20" t="str">
        <f t="shared" ca="1" si="24"/>
        <v/>
      </c>
      <c r="BX19" s="20" t="str">
        <f t="shared" ca="1" si="24"/>
        <v/>
      </c>
      <c r="BY19" s="20" t="str">
        <f t="shared" ca="1" si="24"/>
        <v/>
      </c>
      <c r="BZ19" s="20" t="str">
        <f t="shared" ca="1" si="24"/>
        <v/>
      </c>
      <c r="CA19" s="20" t="str">
        <f t="shared" ca="1" si="24"/>
        <v/>
      </c>
      <c r="CB19" s="20" t="str">
        <f t="shared" ca="1" si="24"/>
        <v/>
      </c>
      <c r="CC19" s="20" t="str">
        <f t="shared" ca="1" si="24"/>
        <v/>
      </c>
      <c r="CD19" s="20" t="str">
        <f t="shared" ca="1" si="24"/>
        <v/>
      </c>
      <c r="CE19" s="20" t="str">
        <f t="shared" ca="1" si="24"/>
        <v/>
      </c>
      <c r="CF19" s="20" t="str">
        <f t="shared" ca="1" si="24"/>
        <v/>
      </c>
      <c r="CG19" s="20" t="str">
        <f t="shared" ca="1" si="24"/>
        <v/>
      </c>
      <c r="CH19" s="20" t="str">
        <f t="shared" ca="1" si="24"/>
        <v/>
      </c>
      <c r="CI19" s="20" t="str">
        <f t="shared" ca="1" si="24"/>
        <v/>
      </c>
      <c r="CJ19" s="20" t="str">
        <f t="shared" ca="1" si="24"/>
        <v/>
      </c>
      <c r="CK19" s="20" t="str">
        <f t="shared" ca="1" si="24"/>
        <v/>
      </c>
      <c r="CL19" s="20" t="str">
        <f t="shared" ca="1" si="24"/>
        <v/>
      </c>
      <c r="CM19" s="20" t="str">
        <f t="shared" ca="1" si="24"/>
        <v/>
      </c>
      <c r="CN19" s="20" t="str">
        <f t="shared" ca="1" si="24"/>
        <v/>
      </c>
      <c r="CO19" s="20" t="str">
        <f t="shared" ca="1" si="24"/>
        <v/>
      </c>
      <c r="CP19" s="20" t="str">
        <f t="shared" ref="CP19:FA22" ca="1" si="25">IF($N19="",
IF(AND(CP$2&gt;=$M19,CP$2&lt;=TODAY(),CP$2&lt;$O19), 10,
IF(AND(CP$2&gt;=$M19,CP$2&lt;=TODAY(),CP$2=$O19), 10,
IF(AND(CP$2&gt;=$M19,CP$2&lt;=TODAY(),CP$2&gt;$O19), -10, ""))),
IF(AND(CP$2&gt;=$M19,CP$2&lt;=$N19,CP$2&lt;$O19),10,
IF(AND(CP$2&gt;=$M19,CP$2&lt;=$N19,CP$2=$O19),10,
IF(AND(CP$2&gt;=$M19,CP$2&lt;=$N19,CP$2&gt;$O19),-10,""
))))</f>
        <v/>
      </c>
      <c r="CQ19" s="20" t="str">
        <f t="shared" ca="1" si="25"/>
        <v/>
      </c>
      <c r="CR19" s="20" t="str">
        <f t="shared" ca="1" si="25"/>
        <v/>
      </c>
      <c r="CS19" s="20" t="str">
        <f t="shared" ca="1" si="25"/>
        <v/>
      </c>
      <c r="CT19" s="19" t="str">
        <f t="shared" ca="1" si="25"/>
        <v/>
      </c>
      <c r="CU19" s="19" t="str">
        <f t="shared" ca="1" si="25"/>
        <v/>
      </c>
      <c r="CV19" s="19" t="str">
        <f t="shared" ca="1" si="25"/>
        <v/>
      </c>
      <c r="CW19" s="19" t="str">
        <f t="shared" ca="1" si="25"/>
        <v/>
      </c>
      <c r="CX19" s="19" t="str">
        <f t="shared" ca="1" si="25"/>
        <v/>
      </c>
      <c r="CY19" s="19" t="str">
        <f t="shared" ca="1" si="25"/>
        <v/>
      </c>
      <c r="CZ19" s="19" t="str">
        <f t="shared" ca="1" si="25"/>
        <v/>
      </c>
      <c r="DA19" s="19" t="str">
        <f t="shared" ca="1" si="25"/>
        <v/>
      </c>
      <c r="DB19" s="19" t="str">
        <f t="shared" ca="1" si="25"/>
        <v/>
      </c>
      <c r="DC19" s="19" t="str">
        <f t="shared" ca="1" si="25"/>
        <v/>
      </c>
      <c r="DD19" s="19" t="str">
        <f t="shared" ca="1" si="25"/>
        <v/>
      </c>
      <c r="DE19" s="19" t="str">
        <f t="shared" ca="1" si="25"/>
        <v/>
      </c>
      <c r="DF19" s="19" t="str">
        <f t="shared" ca="1" si="25"/>
        <v/>
      </c>
      <c r="DG19" s="19" t="str">
        <f t="shared" ca="1" si="25"/>
        <v/>
      </c>
      <c r="DH19" s="19" t="str">
        <f t="shared" ca="1" si="25"/>
        <v/>
      </c>
      <c r="DI19" s="19" t="str">
        <f t="shared" ca="1" si="25"/>
        <v/>
      </c>
      <c r="DJ19" s="19" t="str">
        <f t="shared" ca="1" si="25"/>
        <v/>
      </c>
      <c r="DK19" s="19" t="str">
        <f t="shared" ca="1" si="25"/>
        <v/>
      </c>
      <c r="DL19" s="19" t="str">
        <f t="shared" ca="1" si="25"/>
        <v/>
      </c>
      <c r="DM19" s="19" t="str">
        <f t="shared" ca="1" si="25"/>
        <v/>
      </c>
      <c r="DN19" s="19" t="str">
        <f t="shared" ca="1" si="25"/>
        <v/>
      </c>
      <c r="DO19" s="19" t="str">
        <f t="shared" ca="1" si="25"/>
        <v/>
      </c>
      <c r="DP19" s="19" t="str">
        <f t="shared" ca="1" si="25"/>
        <v/>
      </c>
      <c r="DQ19" s="19" t="str">
        <f t="shared" ca="1" si="25"/>
        <v/>
      </c>
      <c r="DR19" s="19" t="str">
        <f t="shared" ca="1" si="25"/>
        <v/>
      </c>
      <c r="DS19" s="19" t="str">
        <f t="shared" ca="1" si="25"/>
        <v/>
      </c>
      <c r="DT19" s="19" t="str">
        <f t="shared" ca="1" si="25"/>
        <v/>
      </c>
      <c r="DU19" s="19" t="str">
        <f t="shared" ca="1" si="25"/>
        <v/>
      </c>
      <c r="DV19" s="19" t="str">
        <f t="shared" ca="1" si="25"/>
        <v/>
      </c>
      <c r="DW19" s="19" t="str">
        <f t="shared" ca="1" si="25"/>
        <v/>
      </c>
      <c r="DX19" s="19" t="str">
        <f t="shared" ca="1" si="25"/>
        <v/>
      </c>
      <c r="DY19" s="19" t="str">
        <f t="shared" ca="1" si="25"/>
        <v/>
      </c>
      <c r="DZ19" s="19" t="str">
        <f t="shared" ca="1" si="25"/>
        <v/>
      </c>
      <c r="EA19" s="19" t="str">
        <f t="shared" ca="1" si="25"/>
        <v/>
      </c>
      <c r="EB19" s="19" t="str">
        <f t="shared" ca="1" si="25"/>
        <v/>
      </c>
      <c r="EC19" s="19" t="str">
        <f t="shared" ca="1" si="25"/>
        <v/>
      </c>
      <c r="ED19" s="19" t="str">
        <f t="shared" ca="1" si="25"/>
        <v/>
      </c>
      <c r="EE19" s="19" t="str">
        <f t="shared" ca="1" si="25"/>
        <v/>
      </c>
      <c r="EF19" s="19" t="str">
        <f t="shared" ca="1" si="25"/>
        <v/>
      </c>
      <c r="EG19" s="19" t="str">
        <f t="shared" ca="1" si="25"/>
        <v/>
      </c>
      <c r="EH19" s="19" t="str">
        <f t="shared" ca="1" si="25"/>
        <v/>
      </c>
      <c r="EI19" s="19" t="str">
        <f t="shared" ca="1" si="25"/>
        <v/>
      </c>
      <c r="EJ19" s="19" t="str">
        <f t="shared" ca="1" si="25"/>
        <v/>
      </c>
      <c r="EK19" s="19" t="str">
        <f t="shared" ca="1" si="25"/>
        <v/>
      </c>
      <c r="EL19" s="19" t="str">
        <f t="shared" ca="1" si="25"/>
        <v/>
      </c>
      <c r="EM19" s="19" t="str">
        <f t="shared" ca="1" si="25"/>
        <v/>
      </c>
      <c r="EN19" s="19" t="str">
        <f t="shared" ca="1" si="25"/>
        <v/>
      </c>
      <c r="EO19" s="19" t="str">
        <f t="shared" ca="1" si="25"/>
        <v/>
      </c>
      <c r="EP19" s="19" t="str">
        <f t="shared" ca="1" si="25"/>
        <v/>
      </c>
      <c r="EQ19" s="19" t="str">
        <f t="shared" ca="1" si="25"/>
        <v/>
      </c>
      <c r="ER19" s="19" t="str">
        <f t="shared" ca="1" si="25"/>
        <v/>
      </c>
      <c r="ES19" s="19" t="str">
        <f t="shared" ca="1" si="25"/>
        <v/>
      </c>
      <c r="ET19" s="19" t="str">
        <f t="shared" ca="1" si="25"/>
        <v/>
      </c>
      <c r="EU19" s="19" t="str">
        <f t="shared" ca="1" si="25"/>
        <v/>
      </c>
      <c r="EV19" s="19" t="str">
        <f t="shared" ca="1" si="25"/>
        <v/>
      </c>
      <c r="EW19" s="19" t="str">
        <f t="shared" ca="1" si="25"/>
        <v/>
      </c>
      <c r="EX19" s="19" t="str">
        <f t="shared" ca="1" si="25"/>
        <v/>
      </c>
      <c r="EY19" s="19" t="str">
        <f t="shared" ca="1" si="25"/>
        <v/>
      </c>
      <c r="EZ19" s="19" t="str">
        <f t="shared" ca="1" si="25"/>
        <v/>
      </c>
      <c r="FA19" s="19" t="str">
        <f t="shared" ca="1" si="25"/>
        <v/>
      </c>
      <c r="FB19" s="19" t="str">
        <f t="shared" ref="FB19:HM25" ca="1" si="26">IF($N19="",
IF(AND(FB$2&gt;=$M19,FB$2&lt;=TODAY(),FB$2&lt;$O19), 10,
IF(AND(FB$2&gt;=$M19,FB$2&lt;=TODAY(),FB$2=$O19), 10,
IF(AND(FB$2&gt;=$M19,FB$2&lt;=TODAY(),FB$2&gt;$O19), -10, ""))),
IF(AND(FB$2&gt;=$M19,FB$2&lt;=$N19,FB$2&lt;$O19),10,
IF(AND(FB$2&gt;=$M19,FB$2&lt;=$N19,FB$2=$O19),10,
IF(AND(FB$2&gt;=$M19,FB$2&lt;=$N19,FB$2&gt;$O19),-10,""
))))</f>
        <v/>
      </c>
      <c r="FC19" s="19" t="str">
        <f t="shared" ca="1" si="26"/>
        <v/>
      </c>
      <c r="FD19" s="19" t="str">
        <f t="shared" ca="1" si="26"/>
        <v/>
      </c>
      <c r="FE19" s="19" t="str">
        <f t="shared" ca="1" si="26"/>
        <v/>
      </c>
      <c r="FF19" s="19" t="str">
        <f t="shared" ca="1" si="26"/>
        <v/>
      </c>
      <c r="FG19" s="19" t="str">
        <f t="shared" ca="1" si="26"/>
        <v/>
      </c>
      <c r="FH19" s="19" t="str">
        <f t="shared" ca="1" si="26"/>
        <v/>
      </c>
      <c r="FI19" s="19" t="str">
        <f t="shared" ca="1" si="26"/>
        <v/>
      </c>
      <c r="FJ19" s="19" t="str">
        <f t="shared" ca="1" si="26"/>
        <v/>
      </c>
      <c r="FK19" s="19" t="str">
        <f t="shared" ca="1" si="26"/>
        <v/>
      </c>
      <c r="FL19" s="19" t="str">
        <f t="shared" ca="1" si="26"/>
        <v/>
      </c>
      <c r="FM19" s="19" t="str">
        <f t="shared" ca="1" si="26"/>
        <v/>
      </c>
      <c r="FN19" s="19" t="str">
        <f t="shared" ca="1" si="26"/>
        <v/>
      </c>
      <c r="FO19" s="19" t="str">
        <f t="shared" ca="1" si="26"/>
        <v/>
      </c>
      <c r="FP19" s="19" t="str">
        <f t="shared" ca="1" si="26"/>
        <v/>
      </c>
      <c r="FQ19" s="19" t="str">
        <f t="shared" ca="1" si="26"/>
        <v/>
      </c>
      <c r="FR19" s="19" t="str">
        <f t="shared" ca="1" si="26"/>
        <v/>
      </c>
      <c r="FS19" s="19" t="str">
        <f t="shared" ca="1" si="26"/>
        <v/>
      </c>
      <c r="FT19" s="19" t="str">
        <f t="shared" ca="1" si="26"/>
        <v/>
      </c>
      <c r="FU19" s="19" t="str">
        <f t="shared" ca="1" si="26"/>
        <v/>
      </c>
      <c r="FV19" s="19" t="str">
        <f t="shared" ca="1" si="26"/>
        <v/>
      </c>
      <c r="FW19" s="19" t="str">
        <f t="shared" ca="1" si="26"/>
        <v/>
      </c>
      <c r="FX19" s="19" t="str">
        <f t="shared" ca="1" si="26"/>
        <v/>
      </c>
      <c r="FY19" s="19" t="str">
        <f t="shared" ca="1" si="26"/>
        <v/>
      </c>
      <c r="FZ19" s="19" t="str">
        <f t="shared" ca="1" si="26"/>
        <v/>
      </c>
      <c r="GA19" s="19" t="str">
        <f t="shared" ca="1" si="26"/>
        <v/>
      </c>
      <c r="GB19" s="19" t="str">
        <f t="shared" ca="1" si="26"/>
        <v/>
      </c>
      <c r="GC19" s="19" t="str">
        <f t="shared" ca="1" si="26"/>
        <v/>
      </c>
      <c r="GD19" s="19" t="str">
        <f t="shared" ca="1" si="26"/>
        <v/>
      </c>
      <c r="GE19" s="19" t="str">
        <f t="shared" ca="1" si="26"/>
        <v/>
      </c>
      <c r="GF19" s="19" t="str">
        <f t="shared" ca="1" si="26"/>
        <v/>
      </c>
      <c r="GG19" s="19" t="str">
        <f t="shared" ca="1" si="26"/>
        <v/>
      </c>
      <c r="GH19" s="19" t="str">
        <f t="shared" ca="1" si="26"/>
        <v/>
      </c>
      <c r="GI19" s="19" t="str">
        <f t="shared" ca="1" si="26"/>
        <v/>
      </c>
      <c r="GJ19" s="19" t="str">
        <f t="shared" ca="1" si="26"/>
        <v/>
      </c>
      <c r="GK19" s="19" t="str">
        <f t="shared" ca="1" si="26"/>
        <v/>
      </c>
      <c r="GL19" s="19" t="str">
        <f t="shared" ca="1" si="26"/>
        <v/>
      </c>
      <c r="GM19" s="19" t="str">
        <f t="shared" ca="1" si="26"/>
        <v/>
      </c>
      <c r="GN19" s="19" t="str">
        <f t="shared" ca="1" si="26"/>
        <v/>
      </c>
      <c r="GO19" s="19" t="str">
        <f t="shared" ca="1" si="26"/>
        <v/>
      </c>
      <c r="GP19" s="19" t="str">
        <f t="shared" ca="1" si="26"/>
        <v/>
      </c>
      <c r="GQ19" s="19" t="str">
        <f t="shared" ca="1" si="26"/>
        <v/>
      </c>
      <c r="GR19" s="19" t="str">
        <f t="shared" ca="1" si="26"/>
        <v/>
      </c>
      <c r="GS19" s="19" t="str">
        <f t="shared" ca="1" si="26"/>
        <v/>
      </c>
      <c r="GT19" s="19" t="str">
        <f t="shared" ca="1" si="26"/>
        <v/>
      </c>
      <c r="GU19" s="19" t="str">
        <f t="shared" ca="1" si="26"/>
        <v/>
      </c>
      <c r="GV19" s="19" t="str">
        <f t="shared" ca="1" si="26"/>
        <v/>
      </c>
      <c r="GW19" s="19" t="str">
        <f t="shared" ca="1" si="26"/>
        <v/>
      </c>
      <c r="GX19" s="19" t="str">
        <f t="shared" ca="1" si="26"/>
        <v/>
      </c>
      <c r="GY19" s="19" t="str">
        <f t="shared" ca="1" si="26"/>
        <v/>
      </c>
      <c r="GZ19" s="19" t="str">
        <f t="shared" ca="1" si="26"/>
        <v/>
      </c>
      <c r="HA19" s="19" t="str">
        <f t="shared" ca="1" si="26"/>
        <v/>
      </c>
      <c r="HB19" s="19" t="str">
        <f t="shared" ca="1" si="26"/>
        <v/>
      </c>
      <c r="HC19" s="19" t="str">
        <f t="shared" ca="1" si="26"/>
        <v/>
      </c>
      <c r="HD19" s="19" t="str">
        <f t="shared" ca="1" si="26"/>
        <v/>
      </c>
      <c r="HE19" s="19" t="str">
        <f t="shared" ca="1" si="26"/>
        <v/>
      </c>
      <c r="HF19" s="19" t="str">
        <f t="shared" ca="1" si="26"/>
        <v/>
      </c>
      <c r="HG19" s="19" t="str">
        <f t="shared" ca="1" si="26"/>
        <v/>
      </c>
      <c r="HH19" s="19" t="str">
        <f t="shared" ca="1" si="26"/>
        <v/>
      </c>
      <c r="HI19" s="19" t="str">
        <f t="shared" ca="1" si="26"/>
        <v/>
      </c>
      <c r="HJ19" s="19" t="str">
        <f t="shared" ca="1" si="26"/>
        <v/>
      </c>
      <c r="HK19" s="19" t="str">
        <f t="shared" ca="1" si="26"/>
        <v/>
      </c>
      <c r="HL19" s="19" t="str">
        <f t="shared" ca="1" si="26"/>
        <v/>
      </c>
      <c r="HM19" s="19" t="str">
        <f t="shared" ca="1" si="26"/>
        <v/>
      </c>
      <c r="HN19" s="19" t="str">
        <f t="shared" ref="HN19:JY22" ca="1" si="27">IF($N19="",
IF(AND(HN$2&gt;=$M19,HN$2&lt;=TODAY(),HN$2&lt;$O19), 10,
IF(AND(HN$2&gt;=$M19,HN$2&lt;=TODAY(),HN$2=$O19), 10,
IF(AND(HN$2&gt;=$M19,HN$2&lt;=TODAY(),HN$2&gt;$O19), -10, ""))),
IF(AND(HN$2&gt;=$M19,HN$2&lt;=$N19,HN$2&lt;$O19),10,
IF(AND(HN$2&gt;=$M19,HN$2&lt;=$N19,HN$2=$O19),10,
IF(AND(HN$2&gt;=$M19,HN$2&lt;=$N19,HN$2&gt;$O19),-10,""
))))</f>
        <v/>
      </c>
      <c r="HO19" s="19" t="str">
        <f t="shared" ca="1" si="27"/>
        <v/>
      </c>
      <c r="HP19" s="19" t="str">
        <f t="shared" ca="1" si="27"/>
        <v/>
      </c>
      <c r="HQ19" s="19" t="str">
        <f t="shared" ca="1" si="27"/>
        <v/>
      </c>
      <c r="HR19" s="19" t="str">
        <f t="shared" ca="1" si="27"/>
        <v/>
      </c>
      <c r="HS19" s="19" t="str">
        <f t="shared" ca="1" si="27"/>
        <v/>
      </c>
      <c r="HT19" s="19" t="str">
        <f t="shared" ca="1" si="27"/>
        <v/>
      </c>
      <c r="HU19" s="19" t="str">
        <f t="shared" ca="1" si="27"/>
        <v/>
      </c>
      <c r="HV19" s="19" t="str">
        <f t="shared" ca="1" si="27"/>
        <v/>
      </c>
      <c r="HW19" s="19" t="str">
        <f t="shared" ca="1" si="27"/>
        <v/>
      </c>
      <c r="HX19" s="19" t="str">
        <f t="shared" ca="1" si="27"/>
        <v/>
      </c>
      <c r="HY19" s="19" t="str">
        <f t="shared" ca="1" si="27"/>
        <v/>
      </c>
      <c r="HZ19" s="19" t="str">
        <f t="shared" ca="1" si="27"/>
        <v/>
      </c>
      <c r="IA19" s="19" t="str">
        <f t="shared" ca="1" si="27"/>
        <v/>
      </c>
      <c r="IB19" s="19" t="str">
        <f t="shared" ca="1" si="27"/>
        <v/>
      </c>
      <c r="IC19" s="19" t="str">
        <f t="shared" ca="1" si="27"/>
        <v/>
      </c>
      <c r="ID19" s="19" t="str">
        <f t="shared" ca="1" si="27"/>
        <v/>
      </c>
      <c r="IE19" s="19" t="str">
        <f t="shared" ca="1" si="27"/>
        <v/>
      </c>
      <c r="IF19" s="19" t="str">
        <f t="shared" ca="1" si="27"/>
        <v/>
      </c>
      <c r="IG19" s="19" t="str">
        <f t="shared" ca="1" si="27"/>
        <v/>
      </c>
      <c r="IH19" s="19" t="str">
        <f t="shared" ca="1" si="27"/>
        <v/>
      </c>
      <c r="II19" s="19" t="str">
        <f t="shared" ca="1" si="27"/>
        <v/>
      </c>
      <c r="IJ19" s="19" t="str">
        <f t="shared" ca="1" si="27"/>
        <v/>
      </c>
      <c r="IK19" s="19" t="str">
        <f t="shared" ca="1" si="27"/>
        <v/>
      </c>
      <c r="IL19" s="19" t="str">
        <f t="shared" ca="1" si="27"/>
        <v/>
      </c>
      <c r="IM19" s="19" t="str">
        <f t="shared" ca="1" si="27"/>
        <v/>
      </c>
      <c r="IN19" s="19" t="str">
        <f t="shared" ca="1" si="27"/>
        <v/>
      </c>
      <c r="IO19" s="19" t="str">
        <f t="shared" ca="1" si="27"/>
        <v/>
      </c>
      <c r="IP19" s="19" t="str">
        <f t="shared" ca="1" si="27"/>
        <v/>
      </c>
      <c r="IQ19" s="19" t="str">
        <f t="shared" ca="1" si="27"/>
        <v/>
      </c>
      <c r="IR19" s="19" t="str">
        <f t="shared" ca="1" si="27"/>
        <v/>
      </c>
      <c r="IS19" s="19" t="str">
        <f t="shared" ca="1" si="27"/>
        <v/>
      </c>
      <c r="IT19" s="19" t="str">
        <f t="shared" ca="1" si="27"/>
        <v/>
      </c>
      <c r="IU19" s="19" t="str">
        <f t="shared" ca="1" si="27"/>
        <v/>
      </c>
      <c r="IV19" s="19" t="str">
        <f t="shared" ca="1" si="27"/>
        <v/>
      </c>
      <c r="IW19" s="19" t="str">
        <f t="shared" ca="1" si="27"/>
        <v/>
      </c>
      <c r="IX19" s="19" t="str">
        <f t="shared" ca="1" si="27"/>
        <v/>
      </c>
      <c r="IY19" s="19" t="str">
        <f t="shared" ca="1" si="27"/>
        <v/>
      </c>
      <c r="IZ19" s="19" t="str">
        <f t="shared" ca="1" si="27"/>
        <v/>
      </c>
      <c r="JA19" s="19" t="str">
        <f t="shared" ca="1" si="27"/>
        <v/>
      </c>
      <c r="JB19" s="19" t="str">
        <f t="shared" ca="1" si="27"/>
        <v/>
      </c>
      <c r="JC19" s="19" t="str">
        <f t="shared" ca="1" si="27"/>
        <v/>
      </c>
      <c r="JD19" s="19" t="str">
        <f t="shared" ca="1" si="27"/>
        <v/>
      </c>
      <c r="JE19" s="19" t="str">
        <f t="shared" ca="1" si="27"/>
        <v/>
      </c>
      <c r="JF19" s="19" t="str">
        <f t="shared" ca="1" si="27"/>
        <v/>
      </c>
      <c r="JG19" s="19" t="str">
        <f t="shared" ca="1" si="27"/>
        <v/>
      </c>
      <c r="JH19" s="19" t="str">
        <f t="shared" ca="1" si="27"/>
        <v/>
      </c>
      <c r="JI19" s="19" t="str">
        <f t="shared" ca="1" si="27"/>
        <v/>
      </c>
      <c r="JJ19" s="19" t="str">
        <f t="shared" ca="1" si="27"/>
        <v/>
      </c>
      <c r="JK19" s="19" t="str">
        <f t="shared" ca="1" si="27"/>
        <v/>
      </c>
      <c r="JL19" s="19" t="str">
        <f t="shared" ca="1" si="27"/>
        <v/>
      </c>
      <c r="JM19" s="19" t="str">
        <f t="shared" ca="1" si="27"/>
        <v/>
      </c>
      <c r="JN19" s="19" t="str">
        <f t="shared" ca="1" si="27"/>
        <v/>
      </c>
      <c r="JO19" s="19" t="str">
        <f t="shared" ca="1" si="27"/>
        <v/>
      </c>
      <c r="JP19" s="19" t="str">
        <f t="shared" ca="1" si="27"/>
        <v/>
      </c>
      <c r="JQ19" s="19" t="str">
        <f t="shared" ca="1" si="27"/>
        <v/>
      </c>
      <c r="JR19" s="19" t="str">
        <f t="shared" ca="1" si="27"/>
        <v/>
      </c>
      <c r="JS19" s="19" t="str">
        <f t="shared" ca="1" si="27"/>
        <v/>
      </c>
      <c r="JT19" s="19" t="str">
        <f t="shared" ca="1" si="27"/>
        <v/>
      </c>
      <c r="JU19" s="19" t="str">
        <f t="shared" ca="1" si="27"/>
        <v/>
      </c>
      <c r="JV19" s="19" t="str">
        <f t="shared" ca="1" si="27"/>
        <v/>
      </c>
      <c r="JW19" s="19" t="str">
        <f t="shared" ca="1" si="27"/>
        <v/>
      </c>
      <c r="JX19" s="19" t="str">
        <f t="shared" ca="1" si="27"/>
        <v/>
      </c>
      <c r="JY19" s="19" t="str">
        <f t="shared" ca="1" si="27"/>
        <v/>
      </c>
      <c r="JZ19" s="19" t="str">
        <f t="shared" ref="JZ19:MK25" ca="1" si="28">IF($N19="",
IF(AND(JZ$2&gt;=$M19,JZ$2&lt;=TODAY(),JZ$2&lt;$O19), 10,
IF(AND(JZ$2&gt;=$M19,JZ$2&lt;=TODAY(),JZ$2=$O19), 10,
IF(AND(JZ$2&gt;=$M19,JZ$2&lt;=TODAY(),JZ$2&gt;$O19), -10, ""))),
IF(AND(JZ$2&gt;=$M19,JZ$2&lt;=$N19,JZ$2&lt;$O19),10,
IF(AND(JZ$2&gt;=$M19,JZ$2&lt;=$N19,JZ$2=$O19),10,
IF(AND(JZ$2&gt;=$M19,JZ$2&lt;=$N19,JZ$2&gt;$O19),-10,""
))))</f>
        <v/>
      </c>
      <c r="KA19" s="19" t="str">
        <f t="shared" ca="1" si="28"/>
        <v/>
      </c>
      <c r="KB19" s="19" t="str">
        <f t="shared" ca="1" si="28"/>
        <v/>
      </c>
      <c r="KC19" s="19" t="str">
        <f t="shared" ca="1" si="28"/>
        <v/>
      </c>
      <c r="KD19" s="19" t="str">
        <f t="shared" ca="1" si="28"/>
        <v/>
      </c>
      <c r="KE19" s="19" t="str">
        <f t="shared" ca="1" si="28"/>
        <v/>
      </c>
      <c r="KF19" s="19" t="str">
        <f t="shared" ca="1" si="28"/>
        <v/>
      </c>
      <c r="KG19" s="19" t="str">
        <f t="shared" ca="1" si="28"/>
        <v/>
      </c>
      <c r="KH19" s="19" t="str">
        <f t="shared" ca="1" si="28"/>
        <v/>
      </c>
      <c r="KI19" s="19" t="str">
        <f t="shared" ca="1" si="28"/>
        <v/>
      </c>
      <c r="KJ19" s="19" t="str">
        <f t="shared" ca="1" si="28"/>
        <v/>
      </c>
      <c r="KK19" s="19" t="str">
        <f t="shared" ca="1" si="28"/>
        <v/>
      </c>
      <c r="KL19" s="19" t="str">
        <f t="shared" ca="1" si="28"/>
        <v/>
      </c>
      <c r="KM19" s="19" t="str">
        <f t="shared" ca="1" si="28"/>
        <v/>
      </c>
      <c r="KN19" s="19" t="str">
        <f t="shared" ca="1" si="28"/>
        <v/>
      </c>
      <c r="KO19" s="19" t="str">
        <f t="shared" ca="1" si="28"/>
        <v/>
      </c>
      <c r="KP19" s="19" t="str">
        <f t="shared" ca="1" si="28"/>
        <v/>
      </c>
      <c r="KQ19" s="19" t="str">
        <f t="shared" ca="1" si="28"/>
        <v/>
      </c>
      <c r="KR19" s="19" t="str">
        <f t="shared" ca="1" si="28"/>
        <v/>
      </c>
      <c r="KS19" s="19" t="str">
        <f t="shared" ca="1" si="28"/>
        <v/>
      </c>
      <c r="KT19" s="19" t="str">
        <f t="shared" ca="1" si="28"/>
        <v/>
      </c>
      <c r="KU19" s="19" t="str">
        <f t="shared" ca="1" si="28"/>
        <v/>
      </c>
      <c r="KV19" s="19" t="str">
        <f t="shared" ca="1" si="28"/>
        <v/>
      </c>
      <c r="KW19" s="19" t="str">
        <f t="shared" ca="1" si="28"/>
        <v/>
      </c>
      <c r="KX19" s="19" t="str">
        <f t="shared" ca="1" si="28"/>
        <v/>
      </c>
      <c r="KY19" s="19" t="str">
        <f t="shared" ca="1" si="28"/>
        <v/>
      </c>
      <c r="KZ19" s="19" t="str">
        <f t="shared" ca="1" si="28"/>
        <v/>
      </c>
      <c r="LA19" s="19" t="str">
        <f t="shared" ca="1" si="28"/>
        <v/>
      </c>
      <c r="LB19" s="19" t="str">
        <f t="shared" ca="1" si="28"/>
        <v/>
      </c>
      <c r="LC19" s="19" t="str">
        <f t="shared" ca="1" si="28"/>
        <v/>
      </c>
      <c r="LD19" s="19" t="str">
        <f t="shared" ca="1" si="28"/>
        <v/>
      </c>
      <c r="LE19" s="19" t="str">
        <f t="shared" ca="1" si="28"/>
        <v/>
      </c>
      <c r="LF19" s="19" t="str">
        <f t="shared" ca="1" si="28"/>
        <v/>
      </c>
      <c r="LG19" s="19" t="str">
        <f t="shared" ca="1" si="28"/>
        <v/>
      </c>
      <c r="LH19" s="19" t="str">
        <f t="shared" ca="1" si="28"/>
        <v/>
      </c>
      <c r="LI19" s="19" t="str">
        <f t="shared" ca="1" si="28"/>
        <v/>
      </c>
      <c r="LJ19" s="19" t="str">
        <f t="shared" ca="1" si="28"/>
        <v/>
      </c>
      <c r="LK19" s="19" t="str">
        <f t="shared" ca="1" si="28"/>
        <v/>
      </c>
      <c r="LL19" s="19" t="str">
        <f t="shared" ca="1" si="28"/>
        <v/>
      </c>
      <c r="LM19" s="19" t="str">
        <f t="shared" ca="1" si="28"/>
        <v/>
      </c>
      <c r="LN19" s="19" t="str">
        <f t="shared" ca="1" si="28"/>
        <v/>
      </c>
      <c r="LO19" s="19" t="str">
        <f t="shared" ca="1" si="28"/>
        <v/>
      </c>
      <c r="LP19" s="19" t="str">
        <f t="shared" ca="1" si="28"/>
        <v/>
      </c>
      <c r="LQ19" s="19" t="str">
        <f t="shared" ca="1" si="28"/>
        <v/>
      </c>
      <c r="LR19" s="19" t="str">
        <f t="shared" ca="1" si="28"/>
        <v/>
      </c>
      <c r="LS19" s="19" t="str">
        <f t="shared" ca="1" si="28"/>
        <v/>
      </c>
      <c r="LT19" s="19" t="str">
        <f t="shared" ca="1" si="28"/>
        <v/>
      </c>
      <c r="LU19" s="19" t="str">
        <f t="shared" ca="1" si="28"/>
        <v/>
      </c>
      <c r="LV19" s="19" t="str">
        <f t="shared" ca="1" si="28"/>
        <v/>
      </c>
      <c r="LW19" s="19" t="str">
        <f t="shared" ca="1" si="28"/>
        <v/>
      </c>
      <c r="LX19" s="19" t="str">
        <f t="shared" ca="1" si="28"/>
        <v/>
      </c>
      <c r="LY19" s="19" t="str">
        <f t="shared" ca="1" si="28"/>
        <v/>
      </c>
      <c r="LZ19" s="19" t="str">
        <f t="shared" ca="1" si="28"/>
        <v/>
      </c>
      <c r="MA19" s="19" t="str">
        <f t="shared" ca="1" si="28"/>
        <v/>
      </c>
      <c r="MB19" s="19" t="str">
        <f t="shared" ca="1" si="28"/>
        <v/>
      </c>
      <c r="MC19" s="19" t="str">
        <f t="shared" ca="1" si="28"/>
        <v/>
      </c>
      <c r="MD19" s="19" t="str">
        <f t="shared" ca="1" si="28"/>
        <v/>
      </c>
      <c r="ME19" s="19" t="str">
        <f t="shared" ca="1" si="28"/>
        <v/>
      </c>
      <c r="MF19" s="19" t="str">
        <f t="shared" ca="1" si="28"/>
        <v/>
      </c>
      <c r="MG19" s="19" t="str">
        <f t="shared" ca="1" si="28"/>
        <v/>
      </c>
      <c r="MH19" s="19" t="str">
        <f t="shared" ca="1" si="28"/>
        <v/>
      </c>
      <c r="MI19" s="19" t="str">
        <f t="shared" ca="1" si="28"/>
        <v/>
      </c>
      <c r="MJ19" s="19" t="str">
        <f t="shared" ca="1" si="28"/>
        <v/>
      </c>
      <c r="MK19" s="19" t="str">
        <f t="shared" ca="1" si="28"/>
        <v/>
      </c>
      <c r="ML19" s="19" t="str">
        <f t="shared" ref="ML19:OC24" ca="1" si="29">IF($N19="",
IF(AND(ML$2&gt;=$M19,ML$2&lt;=TODAY(),ML$2&lt;$O19), 10,
IF(AND(ML$2&gt;=$M19,ML$2&lt;=TODAY(),ML$2=$O19), 10,
IF(AND(ML$2&gt;=$M19,ML$2&lt;=TODAY(),ML$2&gt;$O19), -10, ""))),
IF(AND(ML$2&gt;=$M19,ML$2&lt;=$N19,ML$2&lt;$O19),10,
IF(AND(ML$2&gt;=$M19,ML$2&lt;=$N19,ML$2=$O19),10,
IF(AND(ML$2&gt;=$M19,ML$2&lt;=$N19,ML$2&gt;$O19),-10,""
))))</f>
        <v/>
      </c>
      <c r="MM19" s="19" t="str">
        <f t="shared" ca="1" si="29"/>
        <v/>
      </c>
      <c r="MN19" s="19" t="str">
        <f t="shared" ca="1" si="29"/>
        <v/>
      </c>
      <c r="MO19" s="19" t="str">
        <f t="shared" ca="1" si="29"/>
        <v/>
      </c>
      <c r="MP19" s="19" t="str">
        <f t="shared" ca="1" si="29"/>
        <v/>
      </c>
      <c r="MQ19" s="19" t="str">
        <f t="shared" ca="1" si="29"/>
        <v/>
      </c>
      <c r="MR19" s="19" t="str">
        <f t="shared" ca="1" si="29"/>
        <v/>
      </c>
      <c r="MS19" s="19" t="str">
        <f t="shared" ca="1" si="29"/>
        <v/>
      </c>
      <c r="MT19" s="19" t="str">
        <f t="shared" ca="1" si="29"/>
        <v/>
      </c>
      <c r="MU19" s="19" t="str">
        <f t="shared" ca="1" si="29"/>
        <v/>
      </c>
      <c r="MV19" s="19" t="str">
        <f t="shared" ca="1" si="29"/>
        <v/>
      </c>
      <c r="MW19" s="19" t="str">
        <f t="shared" ca="1" si="29"/>
        <v/>
      </c>
      <c r="MX19" s="19" t="str">
        <f t="shared" ca="1" si="29"/>
        <v/>
      </c>
      <c r="MY19" s="19" t="str">
        <f t="shared" ca="1" si="29"/>
        <v/>
      </c>
      <c r="MZ19" s="19" t="str">
        <f t="shared" ca="1" si="29"/>
        <v/>
      </c>
      <c r="NA19" s="19" t="str">
        <f t="shared" ca="1" si="29"/>
        <v/>
      </c>
      <c r="NB19" s="19" t="str">
        <f t="shared" ca="1" si="29"/>
        <v/>
      </c>
      <c r="NC19" s="19" t="str">
        <f t="shared" ca="1" si="29"/>
        <v/>
      </c>
      <c r="ND19" s="19" t="str">
        <f t="shared" ca="1" si="29"/>
        <v/>
      </c>
      <c r="NE19" s="19" t="str">
        <f t="shared" ca="1" si="29"/>
        <v/>
      </c>
      <c r="NF19" s="19" t="str">
        <f t="shared" ca="1" si="29"/>
        <v/>
      </c>
      <c r="NG19" s="19" t="str">
        <f t="shared" ca="1" si="29"/>
        <v/>
      </c>
      <c r="NH19" s="19" t="str">
        <f t="shared" ca="1" si="29"/>
        <v/>
      </c>
      <c r="NI19" s="19" t="str">
        <f t="shared" ca="1" si="29"/>
        <v/>
      </c>
      <c r="NJ19" s="19" t="str">
        <f t="shared" ca="1" si="29"/>
        <v/>
      </c>
      <c r="NK19" s="19" t="str">
        <f t="shared" ca="1" si="29"/>
        <v/>
      </c>
      <c r="NL19" s="19" t="str">
        <f t="shared" ca="1" si="29"/>
        <v/>
      </c>
      <c r="NM19" s="19" t="str">
        <f t="shared" ca="1" si="29"/>
        <v/>
      </c>
      <c r="NN19" s="19" t="str">
        <f t="shared" ca="1" si="29"/>
        <v/>
      </c>
      <c r="NO19" s="19" t="str">
        <f t="shared" ca="1" si="29"/>
        <v/>
      </c>
      <c r="NP19" s="19" t="str">
        <f t="shared" ca="1" si="29"/>
        <v/>
      </c>
      <c r="NQ19" s="19" t="str">
        <f t="shared" ca="1" si="29"/>
        <v/>
      </c>
      <c r="NR19" s="19" t="str">
        <f t="shared" ca="1" si="29"/>
        <v/>
      </c>
      <c r="NS19" s="19" t="str">
        <f t="shared" ca="1" si="29"/>
        <v/>
      </c>
      <c r="NT19" s="19" t="str">
        <f t="shared" ca="1" si="29"/>
        <v/>
      </c>
      <c r="NU19" s="19" t="str">
        <f t="shared" ca="1" si="29"/>
        <v/>
      </c>
      <c r="NV19" s="19" t="str">
        <f t="shared" ca="1" si="29"/>
        <v/>
      </c>
      <c r="NW19" s="19" t="str">
        <f t="shared" ca="1" si="29"/>
        <v/>
      </c>
      <c r="NX19" s="19" t="str">
        <f t="shared" ca="1" si="29"/>
        <v/>
      </c>
      <c r="NY19" s="19" t="str">
        <f t="shared" ca="1" si="29"/>
        <v/>
      </c>
      <c r="NZ19" s="19" t="str">
        <f t="shared" ca="1" si="29"/>
        <v/>
      </c>
      <c r="OA19" s="19" t="str">
        <f t="shared" ca="1" si="29"/>
        <v/>
      </c>
      <c r="OB19" s="19" t="str">
        <f t="shared" ca="1" si="29"/>
        <v/>
      </c>
      <c r="OC19" s="19" t="str">
        <f t="shared" ca="1" si="29"/>
        <v/>
      </c>
    </row>
    <row r="20" spans="1:397" x14ac:dyDescent="0.2">
      <c r="C20" s="128">
        <f>'Project Follow up - Base'!C21</f>
        <v>2</v>
      </c>
      <c r="D20" s="422" t="str">
        <f>'Project Follow up - Base'!D21</f>
        <v>Review and Comment - Studies</v>
      </c>
      <c r="E20" s="422"/>
      <c r="F20" s="43">
        <f>'Project Follow up - Base'!G21</f>
        <v>45666</v>
      </c>
      <c r="G20" s="43">
        <f>'Project Follow up - Base'!H21</f>
        <v>45666</v>
      </c>
      <c r="H20" s="45">
        <f>'Project Follow up - Base'!I21</f>
        <v>1</v>
      </c>
      <c r="J20" s="25"/>
      <c r="K20" s="25"/>
      <c r="L20" s="25"/>
      <c r="M20" s="43">
        <f>'Project Follow up - Base'!M21</f>
        <v>45666</v>
      </c>
      <c r="N20" s="43">
        <f>'Project Follow up - Base'!N21</f>
        <v>45666</v>
      </c>
      <c r="O20" s="43">
        <f>'Project Follow up - Base'!O21</f>
        <v>45672</v>
      </c>
      <c r="P20" s="41" t="str">
        <f ca="1">'Project Follow up - Base'!P21</f>
        <v>Completed</v>
      </c>
      <c r="Q20" s="104">
        <f>'Project Follow up - Base'!Q21</f>
        <v>1</v>
      </c>
      <c r="R20" s="105" t="str">
        <f>'Project Follow up - Base'!R21</f>
        <v>...</v>
      </c>
      <c r="S20" s="105" t="str">
        <f>'Project Follow up - Base'!S21</f>
        <v/>
      </c>
      <c r="T20" s="106" t="str">
        <f>'Project Follow up - Base'!T21</f>
        <v>...</v>
      </c>
      <c r="U20" s="187" t="str">
        <f>'Project Follow up - Base'!U21</f>
        <v/>
      </c>
      <c r="V20" s="187" t="str">
        <f>'Project Follow up - Base'!V21</f>
        <v/>
      </c>
      <c r="W20" s="41" t="str">
        <f>'Project Follow up - Base'!W21</f>
        <v/>
      </c>
      <c r="X20" s="129" t="str">
        <f>'Project Follow up - Base'!X21</f>
        <v/>
      </c>
      <c r="Y20" s="320"/>
      <c r="Z20" s="17">
        <f t="shared" ref="Z20:Z33" si="30">IF(AND(F20=0,G20=0),"",IF( G20=0,0,1))</f>
        <v>1</v>
      </c>
      <c r="AC20" s="20" t="str">
        <f t="shared" ref="AC20:AR33" ca="1" si="31">IF($N20="",
IF(AND(AC$2&gt;=$M20,AC$2&lt;=TODAY(),AC$2&lt;$O20), 10,
IF(AND(AC$2&gt;=$M20,AC$2&lt;=TODAY(),AC$2=$O20), 10,
IF(AND(AC$2&gt;=$M20,AC$2&lt;=TODAY(),AC$2&gt;$O20), -10, ""))),
IF(AND(AC$2&gt;=$M20,AC$2&lt;=$N20,AC$2&lt;$O20),10,
IF(AND(AC$2&gt;=$M20,AC$2&lt;=$N20,AC$2=$O20),10,
IF(AND(AC$2&gt;=$M20,AC$2&lt;=$N20,AC$2&gt;$O20),-10,""
))))</f>
        <v/>
      </c>
      <c r="AD20" s="20" t="str">
        <f t="shared" ca="1" si="31"/>
        <v/>
      </c>
      <c r="AE20" s="20" t="str">
        <f t="shared" ca="1" si="31"/>
        <v/>
      </c>
      <c r="AF20" s="20" t="str">
        <f t="shared" ca="1" si="31"/>
        <v/>
      </c>
      <c r="AG20" s="20" t="str">
        <f t="shared" ca="1" si="31"/>
        <v/>
      </c>
      <c r="AH20" s="20" t="str">
        <f t="shared" ca="1" si="31"/>
        <v/>
      </c>
      <c r="AI20" s="20" t="str">
        <f t="shared" ca="1" si="31"/>
        <v/>
      </c>
      <c r="AJ20" s="20" t="str">
        <f t="shared" ca="1" si="31"/>
        <v/>
      </c>
      <c r="AK20" s="20" t="str">
        <f t="shared" ca="1" si="31"/>
        <v/>
      </c>
      <c r="AL20" s="20" t="str">
        <f t="shared" ca="1" si="31"/>
        <v/>
      </c>
      <c r="AM20" s="20" t="str">
        <f t="shared" ca="1" si="31"/>
        <v/>
      </c>
      <c r="AN20" s="20" t="str">
        <f t="shared" ca="1" si="31"/>
        <v/>
      </c>
      <c r="AO20" s="20" t="str">
        <f t="shared" ca="1" si="31"/>
        <v/>
      </c>
      <c r="AP20" s="20" t="str">
        <f t="shared" ca="1" si="31"/>
        <v/>
      </c>
      <c r="AQ20" s="20">
        <f t="shared" ca="1" si="31"/>
        <v>10</v>
      </c>
      <c r="AR20" s="20" t="str">
        <f t="shared" ca="1" si="31"/>
        <v/>
      </c>
      <c r="AS20" s="20" t="str">
        <f t="shared" ca="1" si="24"/>
        <v/>
      </c>
      <c r="AT20" s="20" t="str">
        <f t="shared" ca="1" si="24"/>
        <v/>
      </c>
      <c r="AU20" s="20" t="str">
        <f t="shared" ca="1" si="24"/>
        <v/>
      </c>
      <c r="AV20" s="20" t="str">
        <f t="shared" ca="1" si="24"/>
        <v/>
      </c>
      <c r="AW20" s="20" t="str">
        <f t="shared" ca="1" si="24"/>
        <v/>
      </c>
      <c r="AX20" s="20" t="str">
        <f t="shared" ca="1" si="24"/>
        <v/>
      </c>
      <c r="AY20" s="20" t="str">
        <f t="shared" ca="1" si="24"/>
        <v/>
      </c>
      <c r="AZ20" s="20" t="str">
        <f t="shared" ca="1" si="24"/>
        <v/>
      </c>
      <c r="BA20" s="20" t="str">
        <f t="shared" ca="1" si="24"/>
        <v/>
      </c>
      <c r="BB20" s="20" t="str">
        <f t="shared" ca="1" si="24"/>
        <v/>
      </c>
      <c r="BC20" s="20" t="str">
        <f t="shared" ca="1" si="24"/>
        <v/>
      </c>
      <c r="BD20" s="20" t="str">
        <f t="shared" ca="1" si="24"/>
        <v/>
      </c>
      <c r="BE20" s="20" t="str">
        <f t="shared" ca="1" si="24"/>
        <v/>
      </c>
      <c r="BF20" s="20" t="str">
        <f t="shared" ca="1" si="24"/>
        <v/>
      </c>
      <c r="BG20" s="20" t="str">
        <f t="shared" ca="1" si="24"/>
        <v/>
      </c>
      <c r="BH20" s="20" t="str">
        <f t="shared" ca="1" si="24"/>
        <v/>
      </c>
      <c r="BI20" s="20" t="str">
        <f t="shared" ca="1" si="24"/>
        <v/>
      </c>
      <c r="BJ20" s="20" t="str">
        <f t="shared" ca="1" si="24"/>
        <v/>
      </c>
      <c r="BK20" s="20" t="str">
        <f t="shared" ca="1" si="24"/>
        <v/>
      </c>
      <c r="BL20" s="20" t="str">
        <f t="shared" ca="1" si="24"/>
        <v/>
      </c>
      <c r="BM20" s="20" t="str">
        <f t="shared" ca="1" si="24"/>
        <v/>
      </c>
      <c r="BN20" s="20" t="str">
        <f t="shared" ca="1" si="24"/>
        <v/>
      </c>
      <c r="BO20" s="20" t="str">
        <f t="shared" ca="1" si="24"/>
        <v/>
      </c>
      <c r="BP20" s="20" t="str">
        <f t="shared" ca="1" si="24"/>
        <v/>
      </c>
      <c r="BQ20" s="20" t="str">
        <f t="shared" ca="1" si="24"/>
        <v/>
      </c>
      <c r="BR20" s="20" t="str">
        <f t="shared" ca="1" si="24"/>
        <v/>
      </c>
      <c r="BS20" s="20" t="str">
        <f t="shared" ca="1" si="24"/>
        <v/>
      </c>
      <c r="BT20" s="20" t="str">
        <f t="shared" ca="1" si="24"/>
        <v/>
      </c>
      <c r="BU20" s="20" t="str">
        <f t="shared" ca="1" si="24"/>
        <v/>
      </c>
      <c r="BV20" s="20" t="str">
        <f t="shared" ca="1" si="24"/>
        <v/>
      </c>
      <c r="BW20" s="20" t="str">
        <f t="shared" ca="1" si="24"/>
        <v/>
      </c>
      <c r="BX20" s="20" t="str">
        <f t="shared" ca="1" si="24"/>
        <v/>
      </c>
      <c r="BY20" s="20" t="str">
        <f t="shared" ca="1" si="24"/>
        <v/>
      </c>
      <c r="BZ20" s="20" t="str">
        <f t="shared" ca="1" si="24"/>
        <v/>
      </c>
      <c r="CA20" s="20" t="str">
        <f t="shared" ca="1" si="24"/>
        <v/>
      </c>
      <c r="CB20" s="20" t="str">
        <f t="shared" ca="1" si="24"/>
        <v/>
      </c>
      <c r="CC20" s="20" t="str">
        <f t="shared" ca="1" si="24"/>
        <v/>
      </c>
      <c r="CD20" s="20" t="str">
        <f t="shared" ca="1" si="24"/>
        <v/>
      </c>
      <c r="CE20" s="20" t="str">
        <f t="shared" ca="1" si="24"/>
        <v/>
      </c>
      <c r="CF20" s="20" t="str">
        <f t="shared" ca="1" si="24"/>
        <v/>
      </c>
      <c r="CG20" s="20" t="str">
        <f t="shared" ca="1" si="24"/>
        <v/>
      </c>
      <c r="CH20" s="20" t="str">
        <f t="shared" ca="1" si="24"/>
        <v/>
      </c>
      <c r="CI20" s="20" t="str">
        <f t="shared" ca="1" si="24"/>
        <v/>
      </c>
      <c r="CJ20" s="20" t="str">
        <f t="shared" ca="1" si="24"/>
        <v/>
      </c>
      <c r="CK20" s="20" t="str">
        <f t="shared" ca="1" si="24"/>
        <v/>
      </c>
      <c r="CL20" s="20" t="str">
        <f t="shared" ca="1" si="24"/>
        <v/>
      </c>
      <c r="CM20" s="20" t="str">
        <f t="shared" ca="1" si="24"/>
        <v/>
      </c>
      <c r="CN20" s="20" t="str">
        <f t="shared" ca="1" si="24"/>
        <v/>
      </c>
      <c r="CO20" s="20" t="str">
        <f t="shared" ca="1" si="24"/>
        <v/>
      </c>
      <c r="CP20" s="20" t="str">
        <f t="shared" ca="1" si="25"/>
        <v/>
      </c>
      <c r="CQ20" s="20" t="str">
        <f t="shared" ca="1" si="25"/>
        <v/>
      </c>
      <c r="CR20" s="20" t="str">
        <f t="shared" ca="1" si="25"/>
        <v/>
      </c>
      <c r="CS20" s="20" t="str">
        <f t="shared" ca="1" si="25"/>
        <v/>
      </c>
      <c r="CT20" s="19" t="str">
        <f t="shared" ca="1" si="25"/>
        <v/>
      </c>
      <c r="CU20" s="19" t="str">
        <f t="shared" ca="1" si="25"/>
        <v/>
      </c>
      <c r="CV20" s="19" t="str">
        <f t="shared" ca="1" si="25"/>
        <v/>
      </c>
      <c r="CW20" s="19" t="str">
        <f t="shared" ca="1" si="25"/>
        <v/>
      </c>
      <c r="CX20" s="19" t="str">
        <f t="shared" ca="1" si="25"/>
        <v/>
      </c>
      <c r="CY20" s="19" t="str">
        <f t="shared" ca="1" si="25"/>
        <v/>
      </c>
      <c r="CZ20" s="19" t="str">
        <f t="shared" ca="1" si="25"/>
        <v/>
      </c>
      <c r="DA20" s="19" t="str">
        <f t="shared" ca="1" si="25"/>
        <v/>
      </c>
      <c r="DB20" s="19" t="str">
        <f t="shared" ca="1" si="25"/>
        <v/>
      </c>
      <c r="DC20" s="19" t="str">
        <f t="shared" ca="1" si="25"/>
        <v/>
      </c>
      <c r="DD20" s="19" t="str">
        <f t="shared" ca="1" si="25"/>
        <v/>
      </c>
      <c r="DE20" s="19" t="str">
        <f t="shared" ca="1" si="25"/>
        <v/>
      </c>
      <c r="DF20" s="19" t="str">
        <f t="shared" ca="1" si="25"/>
        <v/>
      </c>
      <c r="DG20" s="19" t="str">
        <f t="shared" ca="1" si="25"/>
        <v/>
      </c>
      <c r="DH20" s="19" t="str">
        <f t="shared" ca="1" si="25"/>
        <v/>
      </c>
      <c r="DI20" s="19" t="str">
        <f t="shared" ca="1" si="25"/>
        <v/>
      </c>
      <c r="DJ20" s="19" t="str">
        <f t="shared" ca="1" si="25"/>
        <v/>
      </c>
      <c r="DK20" s="19" t="str">
        <f t="shared" ca="1" si="25"/>
        <v/>
      </c>
      <c r="DL20" s="19" t="str">
        <f t="shared" ca="1" si="25"/>
        <v/>
      </c>
      <c r="DM20" s="19" t="str">
        <f t="shared" ca="1" si="25"/>
        <v/>
      </c>
      <c r="DN20" s="19" t="str">
        <f t="shared" ca="1" si="25"/>
        <v/>
      </c>
      <c r="DO20" s="19" t="str">
        <f t="shared" ca="1" si="25"/>
        <v/>
      </c>
      <c r="DP20" s="19" t="str">
        <f t="shared" ca="1" si="25"/>
        <v/>
      </c>
      <c r="DQ20" s="19" t="str">
        <f t="shared" ca="1" si="25"/>
        <v/>
      </c>
      <c r="DR20" s="19" t="str">
        <f t="shared" ca="1" si="25"/>
        <v/>
      </c>
      <c r="DS20" s="19" t="str">
        <f t="shared" ca="1" si="25"/>
        <v/>
      </c>
      <c r="DT20" s="19" t="str">
        <f t="shared" ca="1" si="25"/>
        <v/>
      </c>
      <c r="DU20" s="19" t="str">
        <f t="shared" ca="1" si="25"/>
        <v/>
      </c>
      <c r="DV20" s="19" t="str">
        <f t="shared" ca="1" si="25"/>
        <v/>
      </c>
      <c r="DW20" s="19" t="str">
        <f t="shared" ca="1" si="25"/>
        <v/>
      </c>
      <c r="DX20" s="19" t="str">
        <f t="shared" ca="1" si="25"/>
        <v/>
      </c>
      <c r="DY20" s="19" t="str">
        <f t="shared" ca="1" si="25"/>
        <v/>
      </c>
      <c r="DZ20" s="19" t="str">
        <f t="shared" ca="1" si="25"/>
        <v/>
      </c>
      <c r="EA20" s="19" t="str">
        <f t="shared" ca="1" si="25"/>
        <v/>
      </c>
      <c r="EB20" s="19" t="str">
        <f t="shared" ca="1" si="25"/>
        <v/>
      </c>
      <c r="EC20" s="19" t="str">
        <f t="shared" ca="1" si="25"/>
        <v/>
      </c>
      <c r="ED20" s="19" t="str">
        <f t="shared" ca="1" si="25"/>
        <v/>
      </c>
      <c r="EE20" s="19" t="str">
        <f t="shared" ca="1" si="25"/>
        <v/>
      </c>
      <c r="EF20" s="19" t="str">
        <f t="shared" ca="1" si="25"/>
        <v/>
      </c>
      <c r="EG20" s="19" t="str">
        <f t="shared" ca="1" si="25"/>
        <v/>
      </c>
      <c r="EH20" s="19" t="str">
        <f t="shared" ca="1" si="25"/>
        <v/>
      </c>
      <c r="EI20" s="19" t="str">
        <f t="shared" ca="1" si="25"/>
        <v/>
      </c>
      <c r="EJ20" s="19" t="str">
        <f t="shared" ca="1" si="25"/>
        <v/>
      </c>
      <c r="EK20" s="19" t="str">
        <f t="shared" ca="1" si="25"/>
        <v/>
      </c>
      <c r="EL20" s="19" t="str">
        <f t="shared" ca="1" si="25"/>
        <v/>
      </c>
      <c r="EM20" s="19" t="str">
        <f t="shared" ca="1" si="25"/>
        <v/>
      </c>
      <c r="EN20" s="19" t="str">
        <f t="shared" ca="1" si="25"/>
        <v/>
      </c>
      <c r="EO20" s="19" t="str">
        <f t="shared" ca="1" si="25"/>
        <v/>
      </c>
      <c r="EP20" s="19" t="str">
        <f t="shared" ca="1" si="25"/>
        <v/>
      </c>
      <c r="EQ20" s="19" t="str">
        <f t="shared" ca="1" si="25"/>
        <v/>
      </c>
      <c r="ER20" s="19" t="str">
        <f t="shared" ca="1" si="25"/>
        <v/>
      </c>
      <c r="ES20" s="19" t="str">
        <f t="shared" ca="1" si="25"/>
        <v/>
      </c>
      <c r="ET20" s="19" t="str">
        <f t="shared" ca="1" si="25"/>
        <v/>
      </c>
      <c r="EU20" s="19" t="str">
        <f t="shared" ca="1" si="25"/>
        <v/>
      </c>
      <c r="EV20" s="19" t="str">
        <f t="shared" ca="1" si="25"/>
        <v/>
      </c>
      <c r="EW20" s="19" t="str">
        <f t="shared" ca="1" si="25"/>
        <v/>
      </c>
      <c r="EX20" s="19" t="str">
        <f t="shared" ca="1" si="25"/>
        <v/>
      </c>
      <c r="EY20" s="19" t="str">
        <f t="shared" ca="1" si="25"/>
        <v/>
      </c>
      <c r="EZ20" s="19" t="str">
        <f t="shared" ca="1" si="25"/>
        <v/>
      </c>
      <c r="FA20" s="19" t="str">
        <f t="shared" ca="1" si="25"/>
        <v/>
      </c>
      <c r="FB20" s="19" t="str">
        <f t="shared" ca="1" si="26"/>
        <v/>
      </c>
      <c r="FC20" s="19" t="str">
        <f t="shared" ca="1" si="26"/>
        <v/>
      </c>
      <c r="FD20" s="19" t="str">
        <f t="shared" ca="1" si="26"/>
        <v/>
      </c>
      <c r="FE20" s="19" t="str">
        <f t="shared" ca="1" si="26"/>
        <v/>
      </c>
      <c r="FF20" s="19" t="str">
        <f t="shared" ca="1" si="26"/>
        <v/>
      </c>
      <c r="FG20" s="19" t="str">
        <f t="shared" ca="1" si="26"/>
        <v/>
      </c>
      <c r="FH20" s="19" t="str">
        <f t="shared" ca="1" si="26"/>
        <v/>
      </c>
      <c r="FI20" s="19" t="str">
        <f t="shared" ca="1" si="26"/>
        <v/>
      </c>
      <c r="FJ20" s="19" t="str">
        <f t="shared" ca="1" si="26"/>
        <v/>
      </c>
      <c r="FK20" s="19" t="str">
        <f t="shared" ca="1" si="26"/>
        <v/>
      </c>
      <c r="FL20" s="19" t="str">
        <f t="shared" ca="1" si="26"/>
        <v/>
      </c>
      <c r="FM20" s="19" t="str">
        <f t="shared" ca="1" si="26"/>
        <v/>
      </c>
      <c r="FN20" s="19" t="str">
        <f t="shared" ca="1" si="26"/>
        <v/>
      </c>
      <c r="FO20" s="19" t="str">
        <f t="shared" ca="1" si="26"/>
        <v/>
      </c>
      <c r="FP20" s="19" t="str">
        <f t="shared" ca="1" si="26"/>
        <v/>
      </c>
      <c r="FQ20" s="19" t="str">
        <f t="shared" ca="1" si="26"/>
        <v/>
      </c>
      <c r="FR20" s="19" t="str">
        <f t="shared" ca="1" si="26"/>
        <v/>
      </c>
      <c r="FS20" s="19" t="str">
        <f t="shared" ca="1" si="26"/>
        <v/>
      </c>
      <c r="FT20" s="19" t="str">
        <f t="shared" ca="1" si="26"/>
        <v/>
      </c>
      <c r="FU20" s="19" t="str">
        <f t="shared" ca="1" si="26"/>
        <v/>
      </c>
      <c r="FV20" s="19" t="str">
        <f t="shared" ca="1" si="26"/>
        <v/>
      </c>
      <c r="FW20" s="19" t="str">
        <f t="shared" ca="1" si="26"/>
        <v/>
      </c>
      <c r="FX20" s="19" t="str">
        <f t="shared" ca="1" si="26"/>
        <v/>
      </c>
      <c r="FY20" s="19" t="str">
        <f t="shared" ca="1" si="26"/>
        <v/>
      </c>
      <c r="FZ20" s="19" t="str">
        <f t="shared" ca="1" si="26"/>
        <v/>
      </c>
      <c r="GA20" s="19" t="str">
        <f t="shared" ca="1" si="26"/>
        <v/>
      </c>
      <c r="GB20" s="19" t="str">
        <f t="shared" ca="1" si="26"/>
        <v/>
      </c>
      <c r="GC20" s="19" t="str">
        <f t="shared" ca="1" si="26"/>
        <v/>
      </c>
      <c r="GD20" s="19" t="str">
        <f t="shared" ca="1" si="26"/>
        <v/>
      </c>
      <c r="GE20" s="19" t="str">
        <f t="shared" ca="1" si="26"/>
        <v/>
      </c>
      <c r="GF20" s="19" t="str">
        <f t="shared" ca="1" si="26"/>
        <v/>
      </c>
      <c r="GG20" s="19" t="str">
        <f t="shared" ca="1" si="26"/>
        <v/>
      </c>
      <c r="GH20" s="19" t="str">
        <f t="shared" ca="1" si="26"/>
        <v/>
      </c>
      <c r="GI20" s="19" t="str">
        <f t="shared" ca="1" si="26"/>
        <v/>
      </c>
      <c r="GJ20" s="19" t="str">
        <f t="shared" ca="1" si="26"/>
        <v/>
      </c>
      <c r="GK20" s="19" t="str">
        <f t="shared" ca="1" si="26"/>
        <v/>
      </c>
      <c r="GL20" s="19" t="str">
        <f t="shared" ca="1" si="26"/>
        <v/>
      </c>
      <c r="GM20" s="19" t="str">
        <f t="shared" ca="1" si="26"/>
        <v/>
      </c>
      <c r="GN20" s="19" t="str">
        <f t="shared" ca="1" si="26"/>
        <v/>
      </c>
      <c r="GO20" s="19" t="str">
        <f t="shared" ca="1" si="26"/>
        <v/>
      </c>
      <c r="GP20" s="19" t="str">
        <f t="shared" ca="1" si="26"/>
        <v/>
      </c>
      <c r="GQ20" s="19" t="str">
        <f t="shared" ca="1" si="26"/>
        <v/>
      </c>
      <c r="GR20" s="19" t="str">
        <f t="shared" ca="1" si="26"/>
        <v/>
      </c>
      <c r="GS20" s="19" t="str">
        <f t="shared" ca="1" si="26"/>
        <v/>
      </c>
      <c r="GT20" s="19" t="str">
        <f t="shared" ca="1" si="26"/>
        <v/>
      </c>
      <c r="GU20" s="19" t="str">
        <f t="shared" ca="1" si="26"/>
        <v/>
      </c>
      <c r="GV20" s="19" t="str">
        <f t="shared" ca="1" si="26"/>
        <v/>
      </c>
      <c r="GW20" s="19" t="str">
        <f t="shared" ca="1" si="26"/>
        <v/>
      </c>
      <c r="GX20" s="19" t="str">
        <f t="shared" ca="1" si="26"/>
        <v/>
      </c>
      <c r="GY20" s="19" t="str">
        <f t="shared" ca="1" si="26"/>
        <v/>
      </c>
      <c r="GZ20" s="19" t="str">
        <f t="shared" ca="1" si="26"/>
        <v/>
      </c>
      <c r="HA20" s="19" t="str">
        <f t="shared" ca="1" si="26"/>
        <v/>
      </c>
      <c r="HB20" s="19" t="str">
        <f t="shared" ca="1" si="26"/>
        <v/>
      </c>
      <c r="HC20" s="19" t="str">
        <f t="shared" ca="1" si="26"/>
        <v/>
      </c>
      <c r="HD20" s="19" t="str">
        <f t="shared" ca="1" si="26"/>
        <v/>
      </c>
      <c r="HE20" s="19" t="str">
        <f t="shared" ca="1" si="26"/>
        <v/>
      </c>
      <c r="HF20" s="19" t="str">
        <f t="shared" ca="1" si="26"/>
        <v/>
      </c>
      <c r="HG20" s="19" t="str">
        <f t="shared" ca="1" si="26"/>
        <v/>
      </c>
      <c r="HH20" s="19" t="str">
        <f t="shared" ca="1" si="26"/>
        <v/>
      </c>
      <c r="HI20" s="19" t="str">
        <f t="shared" ca="1" si="26"/>
        <v/>
      </c>
      <c r="HJ20" s="19" t="str">
        <f t="shared" ca="1" si="26"/>
        <v/>
      </c>
      <c r="HK20" s="19" t="str">
        <f t="shared" ca="1" si="26"/>
        <v/>
      </c>
      <c r="HL20" s="19" t="str">
        <f t="shared" ca="1" si="26"/>
        <v/>
      </c>
      <c r="HM20" s="19" t="str">
        <f t="shared" ca="1" si="26"/>
        <v/>
      </c>
      <c r="HN20" s="19" t="str">
        <f t="shared" ca="1" si="27"/>
        <v/>
      </c>
      <c r="HO20" s="19" t="str">
        <f t="shared" ca="1" si="27"/>
        <v/>
      </c>
      <c r="HP20" s="19" t="str">
        <f t="shared" ca="1" si="27"/>
        <v/>
      </c>
      <c r="HQ20" s="19" t="str">
        <f t="shared" ca="1" si="27"/>
        <v/>
      </c>
      <c r="HR20" s="19" t="str">
        <f t="shared" ca="1" si="27"/>
        <v/>
      </c>
      <c r="HS20" s="19" t="str">
        <f t="shared" ca="1" si="27"/>
        <v/>
      </c>
      <c r="HT20" s="19" t="str">
        <f t="shared" ca="1" si="27"/>
        <v/>
      </c>
      <c r="HU20" s="19" t="str">
        <f t="shared" ca="1" si="27"/>
        <v/>
      </c>
      <c r="HV20" s="19" t="str">
        <f t="shared" ca="1" si="27"/>
        <v/>
      </c>
      <c r="HW20" s="19" t="str">
        <f t="shared" ca="1" si="27"/>
        <v/>
      </c>
      <c r="HX20" s="19" t="str">
        <f t="shared" ca="1" si="27"/>
        <v/>
      </c>
      <c r="HY20" s="19" t="str">
        <f t="shared" ca="1" si="27"/>
        <v/>
      </c>
      <c r="HZ20" s="19" t="str">
        <f t="shared" ca="1" si="27"/>
        <v/>
      </c>
      <c r="IA20" s="19" t="str">
        <f t="shared" ca="1" si="27"/>
        <v/>
      </c>
      <c r="IB20" s="19" t="str">
        <f t="shared" ca="1" si="27"/>
        <v/>
      </c>
      <c r="IC20" s="19" t="str">
        <f t="shared" ca="1" si="27"/>
        <v/>
      </c>
      <c r="ID20" s="19" t="str">
        <f t="shared" ca="1" si="27"/>
        <v/>
      </c>
      <c r="IE20" s="19" t="str">
        <f t="shared" ca="1" si="27"/>
        <v/>
      </c>
      <c r="IF20" s="19" t="str">
        <f t="shared" ca="1" si="27"/>
        <v/>
      </c>
      <c r="IG20" s="19" t="str">
        <f t="shared" ca="1" si="27"/>
        <v/>
      </c>
      <c r="IH20" s="19" t="str">
        <f t="shared" ca="1" si="27"/>
        <v/>
      </c>
      <c r="II20" s="19" t="str">
        <f t="shared" ca="1" si="27"/>
        <v/>
      </c>
      <c r="IJ20" s="19" t="str">
        <f t="shared" ca="1" si="27"/>
        <v/>
      </c>
      <c r="IK20" s="19" t="str">
        <f t="shared" ca="1" si="27"/>
        <v/>
      </c>
      <c r="IL20" s="19" t="str">
        <f t="shared" ca="1" si="27"/>
        <v/>
      </c>
      <c r="IM20" s="19" t="str">
        <f t="shared" ca="1" si="27"/>
        <v/>
      </c>
      <c r="IN20" s="19" t="str">
        <f t="shared" ca="1" si="27"/>
        <v/>
      </c>
      <c r="IO20" s="19" t="str">
        <f t="shared" ca="1" si="27"/>
        <v/>
      </c>
      <c r="IP20" s="19" t="str">
        <f t="shared" ca="1" si="27"/>
        <v/>
      </c>
      <c r="IQ20" s="19" t="str">
        <f t="shared" ca="1" si="27"/>
        <v/>
      </c>
      <c r="IR20" s="19" t="str">
        <f t="shared" ca="1" si="27"/>
        <v/>
      </c>
      <c r="IS20" s="19" t="str">
        <f t="shared" ca="1" si="27"/>
        <v/>
      </c>
      <c r="IT20" s="19" t="str">
        <f t="shared" ca="1" si="27"/>
        <v/>
      </c>
      <c r="IU20" s="19" t="str">
        <f t="shared" ca="1" si="27"/>
        <v/>
      </c>
      <c r="IV20" s="19" t="str">
        <f t="shared" ca="1" si="27"/>
        <v/>
      </c>
      <c r="IW20" s="19" t="str">
        <f t="shared" ca="1" si="27"/>
        <v/>
      </c>
      <c r="IX20" s="19" t="str">
        <f t="shared" ca="1" si="27"/>
        <v/>
      </c>
      <c r="IY20" s="19" t="str">
        <f t="shared" ca="1" si="27"/>
        <v/>
      </c>
      <c r="IZ20" s="19" t="str">
        <f t="shared" ca="1" si="27"/>
        <v/>
      </c>
      <c r="JA20" s="19" t="str">
        <f t="shared" ca="1" si="27"/>
        <v/>
      </c>
      <c r="JB20" s="19" t="str">
        <f t="shared" ca="1" si="27"/>
        <v/>
      </c>
      <c r="JC20" s="19" t="str">
        <f t="shared" ca="1" si="27"/>
        <v/>
      </c>
      <c r="JD20" s="19" t="str">
        <f t="shared" ca="1" si="27"/>
        <v/>
      </c>
      <c r="JE20" s="19" t="str">
        <f t="shared" ca="1" si="27"/>
        <v/>
      </c>
      <c r="JF20" s="19" t="str">
        <f t="shared" ca="1" si="27"/>
        <v/>
      </c>
      <c r="JG20" s="19" t="str">
        <f t="shared" ca="1" si="27"/>
        <v/>
      </c>
      <c r="JH20" s="19" t="str">
        <f t="shared" ca="1" si="27"/>
        <v/>
      </c>
      <c r="JI20" s="19" t="str">
        <f t="shared" ca="1" si="27"/>
        <v/>
      </c>
      <c r="JJ20" s="19" t="str">
        <f t="shared" ca="1" si="27"/>
        <v/>
      </c>
      <c r="JK20" s="19" t="str">
        <f t="shared" ca="1" si="27"/>
        <v/>
      </c>
      <c r="JL20" s="19" t="str">
        <f t="shared" ca="1" si="27"/>
        <v/>
      </c>
      <c r="JM20" s="19" t="str">
        <f t="shared" ca="1" si="27"/>
        <v/>
      </c>
      <c r="JN20" s="19" t="str">
        <f t="shared" ca="1" si="27"/>
        <v/>
      </c>
      <c r="JO20" s="19" t="str">
        <f t="shared" ca="1" si="27"/>
        <v/>
      </c>
      <c r="JP20" s="19" t="str">
        <f t="shared" ca="1" si="27"/>
        <v/>
      </c>
      <c r="JQ20" s="19" t="str">
        <f t="shared" ca="1" si="27"/>
        <v/>
      </c>
      <c r="JR20" s="19" t="str">
        <f t="shared" ca="1" si="27"/>
        <v/>
      </c>
      <c r="JS20" s="19" t="str">
        <f t="shared" ca="1" si="27"/>
        <v/>
      </c>
      <c r="JT20" s="19" t="str">
        <f t="shared" ca="1" si="27"/>
        <v/>
      </c>
      <c r="JU20" s="19" t="str">
        <f t="shared" ca="1" si="27"/>
        <v/>
      </c>
      <c r="JV20" s="19" t="str">
        <f t="shared" ca="1" si="27"/>
        <v/>
      </c>
      <c r="JW20" s="19" t="str">
        <f t="shared" ca="1" si="27"/>
        <v/>
      </c>
      <c r="JX20" s="19" t="str">
        <f t="shared" ca="1" si="27"/>
        <v/>
      </c>
      <c r="JY20" s="19" t="str">
        <f t="shared" ca="1" si="27"/>
        <v/>
      </c>
      <c r="JZ20" s="19" t="str">
        <f t="shared" ca="1" si="28"/>
        <v/>
      </c>
      <c r="KA20" s="19" t="str">
        <f t="shared" ca="1" si="28"/>
        <v/>
      </c>
      <c r="KB20" s="19" t="str">
        <f t="shared" ca="1" si="28"/>
        <v/>
      </c>
      <c r="KC20" s="19" t="str">
        <f t="shared" ca="1" si="28"/>
        <v/>
      </c>
      <c r="KD20" s="19" t="str">
        <f t="shared" ca="1" si="28"/>
        <v/>
      </c>
      <c r="KE20" s="19" t="str">
        <f t="shared" ca="1" si="28"/>
        <v/>
      </c>
      <c r="KF20" s="19" t="str">
        <f t="shared" ca="1" si="28"/>
        <v/>
      </c>
      <c r="KG20" s="19" t="str">
        <f t="shared" ca="1" si="28"/>
        <v/>
      </c>
      <c r="KH20" s="19" t="str">
        <f t="shared" ca="1" si="28"/>
        <v/>
      </c>
      <c r="KI20" s="19" t="str">
        <f t="shared" ca="1" si="28"/>
        <v/>
      </c>
      <c r="KJ20" s="19" t="str">
        <f t="shared" ca="1" si="28"/>
        <v/>
      </c>
      <c r="KK20" s="19" t="str">
        <f t="shared" ca="1" si="28"/>
        <v/>
      </c>
      <c r="KL20" s="19" t="str">
        <f t="shared" ca="1" si="28"/>
        <v/>
      </c>
      <c r="KM20" s="19" t="str">
        <f t="shared" ca="1" si="28"/>
        <v/>
      </c>
      <c r="KN20" s="19" t="str">
        <f t="shared" ca="1" si="28"/>
        <v/>
      </c>
      <c r="KO20" s="19" t="str">
        <f t="shared" ca="1" si="28"/>
        <v/>
      </c>
      <c r="KP20" s="19" t="str">
        <f t="shared" ca="1" si="28"/>
        <v/>
      </c>
      <c r="KQ20" s="19" t="str">
        <f t="shared" ca="1" si="28"/>
        <v/>
      </c>
      <c r="KR20" s="19" t="str">
        <f t="shared" ca="1" si="28"/>
        <v/>
      </c>
      <c r="KS20" s="19" t="str">
        <f t="shared" ca="1" si="28"/>
        <v/>
      </c>
      <c r="KT20" s="19" t="str">
        <f t="shared" ca="1" si="28"/>
        <v/>
      </c>
      <c r="KU20" s="19" t="str">
        <f t="shared" ca="1" si="28"/>
        <v/>
      </c>
      <c r="KV20" s="19" t="str">
        <f t="shared" ca="1" si="28"/>
        <v/>
      </c>
      <c r="KW20" s="19" t="str">
        <f t="shared" ca="1" si="28"/>
        <v/>
      </c>
      <c r="KX20" s="19" t="str">
        <f t="shared" ca="1" si="28"/>
        <v/>
      </c>
      <c r="KY20" s="19" t="str">
        <f t="shared" ca="1" si="28"/>
        <v/>
      </c>
      <c r="KZ20" s="19" t="str">
        <f t="shared" ca="1" si="28"/>
        <v/>
      </c>
      <c r="LA20" s="19" t="str">
        <f t="shared" ca="1" si="28"/>
        <v/>
      </c>
      <c r="LB20" s="19" t="str">
        <f t="shared" ca="1" si="28"/>
        <v/>
      </c>
      <c r="LC20" s="19" t="str">
        <f t="shared" ca="1" si="28"/>
        <v/>
      </c>
      <c r="LD20" s="19" t="str">
        <f t="shared" ca="1" si="28"/>
        <v/>
      </c>
      <c r="LE20" s="19" t="str">
        <f t="shared" ca="1" si="28"/>
        <v/>
      </c>
      <c r="LF20" s="19" t="str">
        <f t="shared" ca="1" si="28"/>
        <v/>
      </c>
      <c r="LG20" s="19" t="str">
        <f t="shared" ca="1" si="28"/>
        <v/>
      </c>
      <c r="LH20" s="19" t="str">
        <f t="shared" ca="1" si="28"/>
        <v/>
      </c>
      <c r="LI20" s="19" t="str">
        <f t="shared" ca="1" si="28"/>
        <v/>
      </c>
      <c r="LJ20" s="19" t="str">
        <f t="shared" ca="1" si="28"/>
        <v/>
      </c>
      <c r="LK20" s="19" t="str">
        <f t="shared" ca="1" si="28"/>
        <v/>
      </c>
      <c r="LL20" s="19" t="str">
        <f t="shared" ca="1" si="28"/>
        <v/>
      </c>
      <c r="LM20" s="19" t="str">
        <f t="shared" ca="1" si="28"/>
        <v/>
      </c>
      <c r="LN20" s="19" t="str">
        <f t="shared" ca="1" si="28"/>
        <v/>
      </c>
      <c r="LO20" s="19" t="str">
        <f t="shared" ca="1" si="28"/>
        <v/>
      </c>
      <c r="LP20" s="19" t="str">
        <f t="shared" ca="1" si="28"/>
        <v/>
      </c>
      <c r="LQ20" s="19" t="str">
        <f t="shared" ca="1" si="28"/>
        <v/>
      </c>
      <c r="LR20" s="19" t="str">
        <f t="shared" ca="1" si="28"/>
        <v/>
      </c>
      <c r="LS20" s="19" t="str">
        <f t="shared" ca="1" si="28"/>
        <v/>
      </c>
      <c r="LT20" s="19" t="str">
        <f t="shared" ca="1" si="28"/>
        <v/>
      </c>
      <c r="LU20" s="19" t="str">
        <f t="shared" ca="1" si="28"/>
        <v/>
      </c>
      <c r="LV20" s="19" t="str">
        <f t="shared" ca="1" si="28"/>
        <v/>
      </c>
      <c r="LW20" s="19" t="str">
        <f t="shared" ca="1" si="28"/>
        <v/>
      </c>
      <c r="LX20" s="19" t="str">
        <f t="shared" ca="1" si="28"/>
        <v/>
      </c>
      <c r="LY20" s="19" t="str">
        <f t="shared" ca="1" si="28"/>
        <v/>
      </c>
      <c r="LZ20" s="19" t="str">
        <f t="shared" ca="1" si="28"/>
        <v/>
      </c>
      <c r="MA20" s="19" t="str">
        <f t="shared" ca="1" si="28"/>
        <v/>
      </c>
      <c r="MB20" s="19" t="str">
        <f t="shared" ca="1" si="28"/>
        <v/>
      </c>
      <c r="MC20" s="19" t="str">
        <f t="shared" ca="1" si="28"/>
        <v/>
      </c>
      <c r="MD20" s="19" t="str">
        <f t="shared" ca="1" si="28"/>
        <v/>
      </c>
      <c r="ME20" s="19" t="str">
        <f t="shared" ca="1" si="28"/>
        <v/>
      </c>
      <c r="MF20" s="19" t="str">
        <f t="shared" ca="1" si="28"/>
        <v/>
      </c>
      <c r="MG20" s="19" t="str">
        <f t="shared" ca="1" si="28"/>
        <v/>
      </c>
      <c r="MH20" s="19" t="str">
        <f t="shared" ca="1" si="28"/>
        <v/>
      </c>
      <c r="MI20" s="19" t="str">
        <f t="shared" ca="1" si="28"/>
        <v/>
      </c>
      <c r="MJ20" s="19" t="str">
        <f t="shared" ca="1" si="28"/>
        <v/>
      </c>
      <c r="MK20" s="19" t="str">
        <f t="shared" ca="1" si="28"/>
        <v/>
      </c>
      <c r="ML20" s="19" t="str">
        <f t="shared" ca="1" si="29"/>
        <v/>
      </c>
      <c r="MM20" s="19" t="str">
        <f t="shared" ca="1" si="29"/>
        <v/>
      </c>
      <c r="MN20" s="19" t="str">
        <f t="shared" ca="1" si="29"/>
        <v/>
      </c>
      <c r="MO20" s="19" t="str">
        <f t="shared" ca="1" si="29"/>
        <v/>
      </c>
      <c r="MP20" s="19" t="str">
        <f t="shared" ca="1" si="29"/>
        <v/>
      </c>
      <c r="MQ20" s="19" t="str">
        <f t="shared" ca="1" si="29"/>
        <v/>
      </c>
      <c r="MR20" s="19" t="str">
        <f t="shared" ca="1" si="29"/>
        <v/>
      </c>
      <c r="MS20" s="19" t="str">
        <f t="shared" ca="1" si="29"/>
        <v/>
      </c>
      <c r="MT20" s="19" t="str">
        <f t="shared" ca="1" si="29"/>
        <v/>
      </c>
      <c r="MU20" s="19" t="str">
        <f t="shared" ca="1" si="29"/>
        <v/>
      </c>
      <c r="MV20" s="19" t="str">
        <f t="shared" ca="1" si="29"/>
        <v/>
      </c>
      <c r="MW20" s="19" t="str">
        <f t="shared" ca="1" si="29"/>
        <v/>
      </c>
      <c r="MX20" s="19" t="str">
        <f t="shared" ca="1" si="29"/>
        <v/>
      </c>
      <c r="MY20" s="19" t="str">
        <f t="shared" ca="1" si="29"/>
        <v/>
      </c>
      <c r="MZ20" s="19" t="str">
        <f t="shared" ca="1" si="29"/>
        <v/>
      </c>
      <c r="NA20" s="19" t="str">
        <f t="shared" ca="1" si="29"/>
        <v/>
      </c>
      <c r="NB20" s="19" t="str">
        <f t="shared" ca="1" si="29"/>
        <v/>
      </c>
      <c r="NC20" s="19" t="str">
        <f t="shared" ca="1" si="29"/>
        <v/>
      </c>
      <c r="ND20" s="19" t="str">
        <f t="shared" ca="1" si="29"/>
        <v/>
      </c>
      <c r="NE20" s="19" t="str">
        <f t="shared" ca="1" si="29"/>
        <v/>
      </c>
      <c r="NF20" s="19" t="str">
        <f t="shared" ca="1" si="29"/>
        <v/>
      </c>
      <c r="NG20" s="19" t="str">
        <f t="shared" ca="1" si="29"/>
        <v/>
      </c>
      <c r="NH20" s="19" t="str">
        <f t="shared" ca="1" si="29"/>
        <v/>
      </c>
      <c r="NI20" s="19" t="str">
        <f t="shared" ca="1" si="29"/>
        <v/>
      </c>
      <c r="NJ20" s="19" t="str">
        <f t="shared" ca="1" si="29"/>
        <v/>
      </c>
      <c r="NK20" s="19" t="str">
        <f t="shared" ca="1" si="29"/>
        <v/>
      </c>
      <c r="NL20" s="19" t="str">
        <f t="shared" ca="1" si="29"/>
        <v/>
      </c>
      <c r="NM20" s="19" t="str">
        <f t="shared" ca="1" si="29"/>
        <v/>
      </c>
      <c r="NN20" s="19" t="str">
        <f t="shared" ca="1" si="29"/>
        <v/>
      </c>
      <c r="NO20" s="19" t="str">
        <f t="shared" ca="1" si="29"/>
        <v/>
      </c>
      <c r="NP20" s="19" t="str">
        <f t="shared" ca="1" si="29"/>
        <v/>
      </c>
      <c r="NQ20" s="19" t="str">
        <f t="shared" ca="1" si="29"/>
        <v/>
      </c>
      <c r="NR20" s="19" t="str">
        <f t="shared" ca="1" si="29"/>
        <v/>
      </c>
      <c r="NS20" s="19" t="str">
        <f t="shared" ca="1" si="29"/>
        <v/>
      </c>
      <c r="NT20" s="19" t="str">
        <f t="shared" ca="1" si="29"/>
        <v/>
      </c>
      <c r="NU20" s="19" t="str">
        <f t="shared" ca="1" si="29"/>
        <v/>
      </c>
      <c r="NV20" s="19" t="str">
        <f t="shared" ca="1" si="29"/>
        <v/>
      </c>
      <c r="NW20" s="19" t="str">
        <f t="shared" ca="1" si="29"/>
        <v/>
      </c>
      <c r="NX20" s="19" t="str">
        <f t="shared" ca="1" si="29"/>
        <v/>
      </c>
      <c r="NY20" s="19" t="str">
        <f t="shared" ca="1" si="29"/>
        <v/>
      </c>
      <c r="NZ20" s="19" t="str">
        <f t="shared" ca="1" si="29"/>
        <v/>
      </c>
      <c r="OA20" s="19" t="str">
        <f t="shared" ca="1" si="29"/>
        <v/>
      </c>
      <c r="OB20" s="19" t="str">
        <f t="shared" ca="1" si="29"/>
        <v/>
      </c>
      <c r="OC20" s="19" t="str">
        <f t="shared" ca="1" si="29"/>
        <v/>
      </c>
    </row>
    <row r="21" spans="1:397" s="25" customFormat="1" x14ac:dyDescent="0.2">
      <c r="A21" s="62"/>
      <c r="C21" s="128">
        <f>'Project Follow up - Base'!C22</f>
        <v>3</v>
      </c>
      <c r="D21" s="422" t="str">
        <f>'Project Follow up - Base'!D22</f>
        <v xml:space="preserve">ReWorking  - Studies </v>
      </c>
      <c r="E21" s="422"/>
      <c r="F21" s="43">
        <f>'Project Follow up - Base'!G22</f>
        <v>45667</v>
      </c>
      <c r="G21" s="187">
        <f>'Project Follow up - Base'!H22</f>
        <v>45672</v>
      </c>
      <c r="H21" s="45">
        <f>'Project Follow up - Base'!I22</f>
        <v>4</v>
      </c>
      <c r="M21" s="43">
        <f>'Project Follow up - Base'!M22</f>
        <v>45667</v>
      </c>
      <c r="N21" s="43">
        <f>'Project Follow up - Base'!N22</f>
        <v>45672</v>
      </c>
      <c r="O21" s="43">
        <f>'Project Follow up - Base'!O22</f>
        <v>45672</v>
      </c>
      <c r="P21" s="44" t="str">
        <f ca="1">'Project Follow up - Base'!P22</f>
        <v>Completed</v>
      </c>
      <c r="Q21" s="104" t="str">
        <f>'Project Follow up - Base'!Q22</f>
        <v/>
      </c>
      <c r="R21" s="105" t="str">
        <f>'Project Follow up - Base'!R22</f>
        <v>Client</v>
      </c>
      <c r="S21" s="105" t="str">
        <f>'Project Follow up - Base'!S22</f>
        <v xml:space="preserve">Client Modification </v>
      </c>
      <c r="T21" s="106" t="str">
        <f>'Project Follow up - Base'!T22</f>
        <v>---</v>
      </c>
      <c r="U21" s="187" t="str">
        <f>'Project Follow up - Base'!U22</f>
        <v/>
      </c>
      <c r="V21" s="187" t="str">
        <f>'Project Follow up - Base'!V22</f>
        <v/>
      </c>
      <c r="W21" s="41" t="str">
        <f>'Project Follow up - Base'!W22</f>
        <v>Deliev 02</v>
      </c>
      <c r="X21" s="129" t="str">
        <f>'Project Follow up - Base'!X22</f>
        <v>MOM 02</v>
      </c>
      <c r="Y21" s="320"/>
      <c r="Z21" s="17">
        <f t="shared" si="30"/>
        <v>1</v>
      </c>
      <c r="AA21" s="16"/>
      <c r="AB21" s="16"/>
      <c r="AC21" s="20" t="str">
        <f t="shared" ca="1" si="31"/>
        <v/>
      </c>
      <c r="AD21" s="20" t="str">
        <f t="shared" ref="AD21:CO24" ca="1" si="32">IF($N21="",
IF(AND(AD$2&gt;=$M21,AD$2&lt;=TODAY(),AD$2&lt;$O21), 10,
IF(AND(AD$2&gt;=$M21,AD$2&lt;=TODAY(),AD$2=$O21), 10,
IF(AND(AD$2&gt;=$M21,AD$2&lt;=TODAY(),AD$2&gt;$O21), -10, ""))),
IF(AND(AD$2&gt;=$M21,AD$2&lt;=$N21,AD$2&lt;$O21),10,
IF(AND(AD$2&gt;=$M21,AD$2&lt;=$N21,AD$2=$O21),10,
IF(AND(AD$2&gt;=$M21,AD$2&lt;=$N21,AD$2&gt;$O21),-10,""
))))</f>
        <v/>
      </c>
      <c r="AE21" s="20" t="str">
        <f t="shared" ca="1" si="32"/>
        <v/>
      </c>
      <c r="AF21" s="20" t="str">
        <f t="shared" ca="1" si="32"/>
        <v/>
      </c>
      <c r="AG21" s="20" t="str">
        <f t="shared" ca="1" si="32"/>
        <v/>
      </c>
      <c r="AH21" s="20" t="str">
        <f t="shared" ca="1" si="32"/>
        <v/>
      </c>
      <c r="AI21" s="20" t="str">
        <f t="shared" ca="1" si="32"/>
        <v/>
      </c>
      <c r="AJ21" s="20" t="str">
        <f t="shared" ca="1" si="32"/>
        <v/>
      </c>
      <c r="AK21" s="20" t="str">
        <f t="shared" ca="1" si="32"/>
        <v/>
      </c>
      <c r="AL21" s="20" t="str">
        <f t="shared" ca="1" si="32"/>
        <v/>
      </c>
      <c r="AM21" s="20" t="str">
        <f t="shared" ca="1" si="32"/>
        <v/>
      </c>
      <c r="AN21" s="20" t="str">
        <f t="shared" ca="1" si="32"/>
        <v/>
      </c>
      <c r="AO21" s="20" t="str">
        <f t="shared" ca="1" si="32"/>
        <v/>
      </c>
      <c r="AP21" s="20" t="str">
        <f t="shared" ca="1" si="32"/>
        <v/>
      </c>
      <c r="AQ21" s="20" t="str">
        <f t="shared" ca="1" si="32"/>
        <v/>
      </c>
      <c r="AR21" s="20">
        <f t="shared" ca="1" si="32"/>
        <v>10</v>
      </c>
      <c r="AS21" s="20">
        <f t="shared" ca="1" si="32"/>
        <v>10</v>
      </c>
      <c r="AT21" s="20">
        <f t="shared" ca="1" si="32"/>
        <v>10</v>
      </c>
      <c r="AU21" s="20">
        <f t="shared" ca="1" si="32"/>
        <v>10</v>
      </c>
      <c r="AV21" s="20">
        <f t="shared" ca="1" si="32"/>
        <v>10</v>
      </c>
      <c r="AW21" s="20">
        <f t="shared" ca="1" si="32"/>
        <v>10</v>
      </c>
      <c r="AX21" s="20" t="str">
        <f t="shared" ca="1" si="32"/>
        <v/>
      </c>
      <c r="AY21" s="20" t="str">
        <f t="shared" ca="1" si="32"/>
        <v/>
      </c>
      <c r="AZ21" s="20" t="str">
        <f t="shared" ca="1" si="32"/>
        <v/>
      </c>
      <c r="BA21" s="20" t="str">
        <f t="shared" ca="1" si="32"/>
        <v/>
      </c>
      <c r="BB21" s="20" t="str">
        <f t="shared" ca="1" si="32"/>
        <v/>
      </c>
      <c r="BC21" s="20" t="str">
        <f t="shared" ca="1" si="32"/>
        <v/>
      </c>
      <c r="BD21" s="20" t="str">
        <f t="shared" ca="1" si="32"/>
        <v/>
      </c>
      <c r="BE21" s="20" t="str">
        <f t="shared" ca="1" si="32"/>
        <v/>
      </c>
      <c r="BF21" s="20" t="str">
        <f t="shared" ca="1" si="32"/>
        <v/>
      </c>
      <c r="BG21" s="20" t="str">
        <f t="shared" ca="1" si="32"/>
        <v/>
      </c>
      <c r="BH21" s="20" t="str">
        <f t="shared" ca="1" si="32"/>
        <v/>
      </c>
      <c r="BI21" s="20" t="str">
        <f t="shared" ca="1" si="32"/>
        <v/>
      </c>
      <c r="BJ21" s="20" t="str">
        <f t="shared" ca="1" si="32"/>
        <v/>
      </c>
      <c r="BK21" s="20" t="str">
        <f t="shared" ca="1" si="32"/>
        <v/>
      </c>
      <c r="BL21" s="20" t="str">
        <f t="shared" ca="1" si="32"/>
        <v/>
      </c>
      <c r="BM21" s="20" t="str">
        <f t="shared" ca="1" si="32"/>
        <v/>
      </c>
      <c r="BN21" s="20" t="str">
        <f t="shared" ca="1" si="32"/>
        <v/>
      </c>
      <c r="BO21" s="20" t="str">
        <f t="shared" ca="1" si="32"/>
        <v/>
      </c>
      <c r="BP21" s="20" t="str">
        <f t="shared" ca="1" si="32"/>
        <v/>
      </c>
      <c r="BQ21" s="20" t="str">
        <f t="shared" ca="1" si="32"/>
        <v/>
      </c>
      <c r="BR21" s="20" t="str">
        <f t="shared" ca="1" si="32"/>
        <v/>
      </c>
      <c r="BS21" s="20" t="str">
        <f t="shared" ca="1" si="32"/>
        <v/>
      </c>
      <c r="BT21" s="20" t="str">
        <f t="shared" ca="1" si="32"/>
        <v/>
      </c>
      <c r="BU21" s="20" t="str">
        <f t="shared" ca="1" si="32"/>
        <v/>
      </c>
      <c r="BV21" s="20" t="str">
        <f t="shared" ca="1" si="32"/>
        <v/>
      </c>
      <c r="BW21" s="20" t="str">
        <f t="shared" ca="1" si="32"/>
        <v/>
      </c>
      <c r="BX21" s="20" t="str">
        <f t="shared" ca="1" si="32"/>
        <v/>
      </c>
      <c r="BY21" s="20" t="str">
        <f t="shared" ca="1" si="32"/>
        <v/>
      </c>
      <c r="BZ21" s="20" t="str">
        <f t="shared" ca="1" si="32"/>
        <v/>
      </c>
      <c r="CA21" s="20" t="str">
        <f t="shared" ca="1" si="32"/>
        <v/>
      </c>
      <c r="CB21" s="20" t="str">
        <f t="shared" ca="1" si="32"/>
        <v/>
      </c>
      <c r="CC21" s="20" t="str">
        <f t="shared" ca="1" si="32"/>
        <v/>
      </c>
      <c r="CD21" s="20" t="str">
        <f t="shared" ca="1" si="32"/>
        <v/>
      </c>
      <c r="CE21" s="20" t="str">
        <f t="shared" ca="1" si="32"/>
        <v/>
      </c>
      <c r="CF21" s="20" t="str">
        <f t="shared" ca="1" si="32"/>
        <v/>
      </c>
      <c r="CG21" s="20" t="str">
        <f t="shared" ca="1" si="32"/>
        <v/>
      </c>
      <c r="CH21" s="20" t="str">
        <f t="shared" ca="1" si="32"/>
        <v/>
      </c>
      <c r="CI21" s="20" t="str">
        <f t="shared" ca="1" si="32"/>
        <v/>
      </c>
      <c r="CJ21" s="20" t="str">
        <f t="shared" ca="1" si="32"/>
        <v/>
      </c>
      <c r="CK21" s="20" t="str">
        <f t="shared" ca="1" si="32"/>
        <v/>
      </c>
      <c r="CL21" s="20" t="str">
        <f t="shared" ca="1" si="32"/>
        <v/>
      </c>
      <c r="CM21" s="20" t="str">
        <f t="shared" ca="1" si="32"/>
        <v/>
      </c>
      <c r="CN21" s="20" t="str">
        <f t="shared" ca="1" si="32"/>
        <v/>
      </c>
      <c r="CO21" s="20" t="str">
        <f t="shared" ca="1" si="32"/>
        <v/>
      </c>
      <c r="CP21" s="20" t="str">
        <f t="shared" ca="1" si="25"/>
        <v/>
      </c>
      <c r="CQ21" s="20" t="str">
        <f t="shared" ca="1" si="25"/>
        <v/>
      </c>
      <c r="CR21" s="20" t="str">
        <f t="shared" ca="1" si="25"/>
        <v/>
      </c>
      <c r="CS21" s="20" t="str">
        <f t="shared" ca="1" si="25"/>
        <v/>
      </c>
      <c r="CT21" s="19" t="str">
        <f t="shared" ca="1" si="25"/>
        <v/>
      </c>
      <c r="CU21" s="19" t="str">
        <f t="shared" ca="1" si="25"/>
        <v/>
      </c>
      <c r="CV21" s="19" t="str">
        <f t="shared" ca="1" si="25"/>
        <v/>
      </c>
      <c r="CW21" s="19" t="str">
        <f t="shared" ca="1" si="25"/>
        <v/>
      </c>
      <c r="CX21" s="19" t="str">
        <f t="shared" ca="1" si="25"/>
        <v/>
      </c>
      <c r="CY21" s="19" t="str">
        <f t="shared" ca="1" si="25"/>
        <v/>
      </c>
      <c r="CZ21" s="19" t="str">
        <f t="shared" ca="1" si="25"/>
        <v/>
      </c>
      <c r="DA21" s="19" t="str">
        <f t="shared" ca="1" si="25"/>
        <v/>
      </c>
      <c r="DB21" s="19" t="str">
        <f t="shared" ca="1" si="25"/>
        <v/>
      </c>
      <c r="DC21" s="19" t="str">
        <f t="shared" ca="1" si="25"/>
        <v/>
      </c>
      <c r="DD21" s="19" t="str">
        <f t="shared" ca="1" si="25"/>
        <v/>
      </c>
      <c r="DE21" s="19" t="str">
        <f t="shared" ca="1" si="25"/>
        <v/>
      </c>
      <c r="DF21" s="19" t="str">
        <f t="shared" ca="1" si="25"/>
        <v/>
      </c>
      <c r="DG21" s="19" t="str">
        <f t="shared" ca="1" si="25"/>
        <v/>
      </c>
      <c r="DH21" s="19" t="str">
        <f t="shared" ca="1" si="25"/>
        <v/>
      </c>
      <c r="DI21" s="19" t="str">
        <f t="shared" ca="1" si="25"/>
        <v/>
      </c>
      <c r="DJ21" s="19" t="str">
        <f t="shared" ca="1" si="25"/>
        <v/>
      </c>
      <c r="DK21" s="19" t="str">
        <f t="shared" ca="1" si="25"/>
        <v/>
      </c>
      <c r="DL21" s="19" t="str">
        <f t="shared" ca="1" si="25"/>
        <v/>
      </c>
      <c r="DM21" s="19" t="str">
        <f t="shared" ca="1" si="25"/>
        <v/>
      </c>
      <c r="DN21" s="19" t="str">
        <f t="shared" ca="1" si="25"/>
        <v/>
      </c>
      <c r="DO21" s="19" t="str">
        <f t="shared" ca="1" si="25"/>
        <v/>
      </c>
      <c r="DP21" s="19" t="str">
        <f t="shared" ca="1" si="25"/>
        <v/>
      </c>
      <c r="DQ21" s="19" t="str">
        <f t="shared" ca="1" si="25"/>
        <v/>
      </c>
      <c r="DR21" s="19" t="str">
        <f t="shared" ca="1" si="25"/>
        <v/>
      </c>
      <c r="DS21" s="19" t="str">
        <f t="shared" ca="1" si="25"/>
        <v/>
      </c>
      <c r="DT21" s="19" t="str">
        <f t="shared" ca="1" si="25"/>
        <v/>
      </c>
      <c r="DU21" s="19" t="str">
        <f t="shared" ca="1" si="25"/>
        <v/>
      </c>
      <c r="DV21" s="19" t="str">
        <f t="shared" ca="1" si="25"/>
        <v/>
      </c>
      <c r="DW21" s="19" t="str">
        <f t="shared" ca="1" si="25"/>
        <v/>
      </c>
      <c r="DX21" s="19" t="str">
        <f t="shared" ca="1" si="25"/>
        <v/>
      </c>
      <c r="DY21" s="19" t="str">
        <f t="shared" ca="1" si="25"/>
        <v/>
      </c>
      <c r="DZ21" s="19" t="str">
        <f t="shared" ca="1" si="25"/>
        <v/>
      </c>
      <c r="EA21" s="19" t="str">
        <f t="shared" ca="1" si="25"/>
        <v/>
      </c>
      <c r="EB21" s="19" t="str">
        <f t="shared" ca="1" si="25"/>
        <v/>
      </c>
      <c r="EC21" s="19" t="str">
        <f t="shared" ca="1" si="25"/>
        <v/>
      </c>
      <c r="ED21" s="19" t="str">
        <f t="shared" ca="1" si="25"/>
        <v/>
      </c>
      <c r="EE21" s="19" t="str">
        <f t="shared" ca="1" si="25"/>
        <v/>
      </c>
      <c r="EF21" s="19" t="str">
        <f t="shared" ca="1" si="25"/>
        <v/>
      </c>
      <c r="EG21" s="19" t="str">
        <f t="shared" ca="1" si="25"/>
        <v/>
      </c>
      <c r="EH21" s="19" t="str">
        <f t="shared" ca="1" si="25"/>
        <v/>
      </c>
      <c r="EI21" s="19" t="str">
        <f t="shared" ca="1" si="25"/>
        <v/>
      </c>
      <c r="EJ21" s="19" t="str">
        <f t="shared" ca="1" si="25"/>
        <v/>
      </c>
      <c r="EK21" s="19" t="str">
        <f t="shared" ca="1" si="25"/>
        <v/>
      </c>
      <c r="EL21" s="19" t="str">
        <f t="shared" ca="1" si="25"/>
        <v/>
      </c>
      <c r="EM21" s="19" t="str">
        <f t="shared" ca="1" si="25"/>
        <v/>
      </c>
      <c r="EN21" s="19" t="str">
        <f t="shared" ca="1" si="25"/>
        <v/>
      </c>
      <c r="EO21" s="19" t="str">
        <f t="shared" ca="1" si="25"/>
        <v/>
      </c>
      <c r="EP21" s="19" t="str">
        <f t="shared" ca="1" si="25"/>
        <v/>
      </c>
      <c r="EQ21" s="19" t="str">
        <f t="shared" ca="1" si="25"/>
        <v/>
      </c>
      <c r="ER21" s="19" t="str">
        <f t="shared" ca="1" si="25"/>
        <v/>
      </c>
      <c r="ES21" s="19" t="str">
        <f t="shared" ca="1" si="25"/>
        <v/>
      </c>
      <c r="ET21" s="19" t="str">
        <f t="shared" ca="1" si="25"/>
        <v/>
      </c>
      <c r="EU21" s="19" t="str">
        <f t="shared" ca="1" si="25"/>
        <v/>
      </c>
      <c r="EV21" s="19" t="str">
        <f t="shared" ca="1" si="25"/>
        <v/>
      </c>
      <c r="EW21" s="19" t="str">
        <f t="shared" ca="1" si="25"/>
        <v/>
      </c>
      <c r="EX21" s="19" t="str">
        <f t="shared" ca="1" si="25"/>
        <v/>
      </c>
      <c r="EY21" s="19" t="str">
        <f t="shared" ca="1" si="25"/>
        <v/>
      </c>
      <c r="EZ21" s="19" t="str">
        <f t="shared" ca="1" si="25"/>
        <v/>
      </c>
      <c r="FA21" s="19" t="str">
        <f t="shared" ca="1" si="25"/>
        <v/>
      </c>
      <c r="FB21" s="19" t="str">
        <f t="shared" ca="1" si="26"/>
        <v/>
      </c>
      <c r="FC21" s="19" t="str">
        <f t="shared" ca="1" si="26"/>
        <v/>
      </c>
      <c r="FD21" s="19" t="str">
        <f t="shared" ca="1" si="26"/>
        <v/>
      </c>
      <c r="FE21" s="19" t="str">
        <f t="shared" ca="1" si="26"/>
        <v/>
      </c>
      <c r="FF21" s="19" t="str">
        <f t="shared" ca="1" si="26"/>
        <v/>
      </c>
      <c r="FG21" s="19" t="str">
        <f t="shared" ca="1" si="26"/>
        <v/>
      </c>
      <c r="FH21" s="19" t="str">
        <f t="shared" ca="1" si="26"/>
        <v/>
      </c>
      <c r="FI21" s="19" t="str">
        <f t="shared" ca="1" si="26"/>
        <v/>
      </c>
      <c r="FJ21" s="19" t="str">
        <f t="shared" ca="1" si="26"/>
        <v/>
      </c>
      <c r="FK21" s="19" t="str">
        <f t="shared" ca="1" si="26"/>
        <v/>
      </c>
      <c r="FL21" s="19" t="str">
        <f t="shared" ca="1" si="26"/>
        <v/>
      </c>
      <c r="FM21" s="19" t="str">
        <f t="shared" ca="1" si="26"/>
        <v/>
      </c>
      <c r="FN21" s="19" t="str">
        <f t="shared" ca="1" si="26"/>
        <v/>
      </c>
      <c r="FO21" s="19" t="str">
        <f t="shared" ca="1" si="26"/>
        <v/>
      </c>
      <c r="FP21" s="19" t="str">
        <f t="shared" ca="1" si="26"/>
        <v/>
      </c>
      <c r="FQ21" s="19" t="str">
        <f t="shared" ca="1" si="26"/>
        <v/>
      </c>
      <c r="FR21" s="19" t="str">
        <f t="shared" ca="1" si="26"/>
        <v/>
      </c>
      <c r="FS21" s="19" t="str">
        <f t="shared" ca="1" si="26"/>
        <v/>
      </c>
      <c r="FT21" s="19" t="str">
        <f t="shared" ca="1" si="26"/>
        <v/>
      </c>
      <c r="FU21" s="19" t="str">
        <f t="shared" ca="1" si="26"/>
        <v/>
      </c>
      <c r="FV21" s="19" t="str">
        <f t="shared" ca="1" si="26"/>
        <v/>
      </c>
      <c r="FW21" s="19" t="str">
        <f t="shared" ca="1" si="26"/>
        <v/>
      </c>
      <c r="FX21" s="19" t="str">
        <f t="shared" ca="1" si="26"/>
        <v/>
      </c>
      <c r="FY21" s="19" t="str">
        <f t="shared" ca="1" si="26"/>
        <v/>
      </c>
      <c r="FZ21" s="19" t="str">
        <f t="shared" ca="1" si="26"/>
        <v/>
      </c>
      <c r="GA21" s="19" t="str">
        <f t="shared" ca="1" si="26"/>
        <v/>
      </c>
      <c r="GB21" s="19" t="str">
        <f t="shared" ca="1" si="26"/>
        <v/>
      </c>
      <c r="GC21" s="19" t="str">
        <f t="shared" ca="1" si="26"/>
        <v/>
      </c>
      <c r="GD21" s="19" t="str">
        <f t="shared" ca="1" si="26"/>
        <v/>
      </c>
      <c r="GE21" s="19" t="str">
        <f t="shared" ca="1" si="26"/>
        <v/>
      </c>
      <c r="GF21" s="19" t="str">
        <f t="shared" ca="1" si="26"/>
        <v/>
      </c>
      <c r="GG21" s="19" t="str">
        <f t="shared" ca="1" si="26"/>
        <v/>
      </c>
      <c r="GH21" s="19" t="str">
        <f t="shared" ca="1" si="26"/>
        <v/>
      </c>
      <c r="GI21" s="19" t="str">
        <f t="shared" ca="1" si="26"/>
        <v/>
      </c>
      <c r="GJ21" s="19" t="str">
        <f t="shared" ca="1" si="26"/>
        <v/>
      </c>
      <c r="GK21" s="19" t="str">
        <f t="shared" ca="1" si="26"/>
        <v/>
      </c>
      <c r="GL21" s="19" t="str">
        <f t="shared" ca="1" si="26"/>
        <v/>
      </c>
      <c r="GM21" s="19" t="str">
        <f t="shared" ca="1" si="26"/>
        <v/>
      </c>
      <c r="GN21" s="19" t="str">
        <f t="shared" ca="1" si="26"/>
        <v/>
      </c>
      <c r="GO21" s="19" t="str">
        <f t="shared" ca="1" si="26"/>
        <v/>
      </c>
      <c r="GP21" s="19" t="str">
        <f t="shared" ca="1" si="26"/>
        <v/>
      </c>
      <c r="GQ21" s="19" t="str">
        <f t="shared" ca="1" si="26"/>
        <v/>
      </c>
      <c r="GR21" s="19" t="str">
        <f t="shared" ca="1" si="26"/>
        <v/>
      </c>
      <c r="GS21" s="19" t="str">
        <f t="shared" ca="1" si="26"/>
        <v/>
      </c>
      <c r="GT21" s="19" t="str">
        <f t="shared" ca="1" si="26"/>
        <v/>
      </c>
      <c r="GU21" s="19" t="str">
        <f t="shared" ca="1" si="26"/>
        <v/>
      </c>
      <c r="GV21" s="19" t="str">
        <f t="shared" ca="1" si="26"/>
        <v/>
      </c>
      <c r="GW21" s="19" t="str">
        <f t="shared" ca="1" si="26"/>
        <v/>
      </c>
      <c r="GX21" s="19" t="str">
        <f t="shared" ca="1" si="26"/>
        <v/>
      </c>
      <c r="GY21" s="19" t="str">
        <f t="shared" ca="1" si="26"/>
        <v/>
      </c>
      <c r="GZ21" s="19" t="str">
        <f t="shared" ca="1" si="26"/>
        <v/>
      </c>
      <c r="HA21" s="19" t="str">
        <f t="shared" ca="1" si="26"/>
        <v/>
      </c>
      <c r="HB21" s="19" t="str">
        <f t="shared" ca="1" si="26"/>
        <v/>
      </c>
      <c r="HC21" s="19" t="str">
        <f t="shared" ca="1" si="26"/>
        <v/>
      </c>
      <c r="HD21" s="19" t="str">
        <f t="shared" ca="1" si="26"/>
        <v/>
      </c>
      <c r="HE21" s="19" t="str">
        <f t="shared" ca="1" si="26"/>
        <v/>
      </c>
      <c r="HF21" s="19" t="str">
        <f t="shared" ca="1" si="26"/>
        <v/>
      </c>
      <c r="HG21" s="19" t="str">
        <f t="shared" ca="1" si="26"/>
        <v/>
      </c>
      <c r="HH21" s="19" t="str">
        <f t="shared" ca="1" si="26"/>
        <v/>
      </c>
      <c r="HI21" s="19" t="str">
        <f t="shared" ca="1" si="26"/>
        <v/>
      </c>
      <c r="HJ21" s="19" t="str">
        <f t="shared" ca="1" si="26"/>
        <v/>
      </c>
      <c r="HK21" s="19" t="str">
        <f t="shared" ca="1" si="26"/>
        <v/>
      </c>
      <c r="HL21" s="19" t="str">
        <f t="shared" ca="1" si="26"/>
        <v/>
      </c>
      <c r="HM21" s="19" t="str">
        <f t="shared" ca="1" si="26"/>
        <v/>
      </c>
      <c r="HN21" s="19" t="str">
        <f t="shared" ca="1" si="27"/>
        <v/>
      </c>
      <c r="HO21" s="19" t="str">
        <f t="shared" ca="1" si="27"/>
        <v/>
      </c>
      <c r="HP21" s="19" t="str">
        <f t="shared" ca="1" si="27"/>
        <v/>
      </c>
      <c r="HQ21" s="19" t="str">
        <f t="shared" ca="1" si="27"/>
        <v/>
      </c>
      <c r="HR21" s="19" t="str">
        <f t="shared" ca="1" si="27"/>
        <v/>
      </c>
      <c r="HS21" s="19" t="str">
        <f t="shared" ca="1" si="27"/>
        <v/>
      </c>
      <c r="HT21" s="19" t="str">
        <f t="shared" ca="1" si="27"/>
        <v/>
      </c>
      <c r="HU21" s="19" t="str">
        <f t="shared" ca="1" si="27"/>
        <v/>
      </c>
      <c r="HV21" s="19" t="str">
        <f t="shared" ca="1" si="27"/>
        <v/>
      </c>
      <c r="HW21" s="19" t="str">
        <f t="shared" ca="1" si="27"/>
        <v/>
      </c>
      <c r="HX21" s="19" t="str">
        <f t="shared" ca="1" si="27"/>
        <v/>
      </c>
      <c r="HY21" s="19" t="str">
        <f t="shared" ca="1" si="27"/>
        <v/>
      </c>
      <c r="HZ21" s="19" t="str">
        <f t="shared" ca="1" si="27"/>
        <v/>
      </c>
      <c r="IA21" s="19" t="str">
        <f t="shared" ca="1" si="27"/>
        <v/>
      </c>
      <c r="IB21" s="19" t="str">
        <f t="shared" ca="1" si="27"/>
        <v/>
      </c>
      <c r="IC21" s="19" t="str">
        <f t="shared" ca="1" si="27"/>
        <v/>
      </c>
      <c r="ID21" s="19" t="str">
        <f t="shared" ca="1" si="27"/>
        <v/>
      </c>
      <c r="IE21" s="19" t="str">
        <f t="shared" ca="1" si="27"/>
        <v/>
      </c>
      <c r="IF21" s="19" t="str">
        <f t="shared" ca="1" si="27"/>
        <v/>
      </c>
      <c r="IG21" s="19" t="str">
        <f t="shared" ca="1" si="27"/>
        <v/>
      </c>
      <c r="IH21" s="19" t="str">
        <f t="shared" ca="1" si="27"/>
        <v/>
      </c>
      <c r="II21" s="19" t="str">
        <f t="shared" ca="1" si="27"/>
        <v/>
      </c>
      <c r="IJ21" s="19" t="str">
        <f t="shared" ca="1" si="27"/>
        <v/>
      </c>
      <c r="IK21" s="19" t="str">
        <f t="shared" ca="1" si="27"/>
        <v/>
      </c>
      <c r="IL21" s="19" t="str">
        <f t="shared" ca="1" si="27"/>
        <v/>
      </c>
      <c r="IM21" s="19" t="str">
        <f t="shared" ca="1" si="27"/>
        <v/>
      </c>
      <c r="IN21" s="19" t="str">
        <f t="shared" ca="1" si="27"/>
        <v/>
      </c>
      <c r="IO21" s="19" t="str">
        <f t="shared" ca="1" si="27"/>
        <v/>
      </c>
      <c r="IP21" s="19" t="str">
        <f t="shared" ca="1" si="27"/>
        <v/>
      </c>
      <c r="IQ21" s="19" t="str">
        <f t="shared" ca="1" si="27"/>
        <v/>
      </c>
      <c r="IR21" s="19" t="str">
        <f t="shared" ca="1" si="27"/>
        <v/>
      </c>
      <c r="IS21" s="19" t="str">
        <f t="shared" ca="1" si="27"/>
        <v/>
      </c>
      <c r="IT21" s="19" t="str">
        <f t="shared" ca="1" si="27"/>
        <v/>
      </c>
      <c r="IU21" s="19" t="str">
        <f t="shared" ca="1" si="27"/>
        <v/>
      </c>
      <c r="IV21" s="19" t="str">
        <f t="shared" ca="1" si="27"/>
        <v/>
      </c>
      <c r="IW21" s="19" t="str">
        <f t="shared" ca="1" si="27"/>
        <v/>
      </c>
      <c r="IX21" s="19" t="str">
        <f t="shared" ca="1" si="27"/>
        <v/>
      </c>
      <c r="IY21" s="19" t="str">
        <f t="shared" ca="1" si="27"/>
        <v/>
      </c>
      <c r="IZ21" s="19" t="str">
        <f t="shared" ca="1" si="27"/>
        <v/>
      </c>
      <c r="JA21" s="19" t="str">
        <f t="shared" ca="1" si="27"/>
        <v/>
      </c>
      <c r="JB21" s="19" t="str">
        <f t="shared" ca="1" si="27"/>
        <v/>
      </c>
      <c r="JC21" s="19" t="str">
        <f t="shared" ca="1" si="27"/>
        <v/>
      </c>
      <c r="JD21" s="19" t="str">
        <f t="shared" ca="1" si="27"/>
        <v/>
      </c>
      <c r="JE21" s="19" t="str">
        <f t="shared" ca="1" si="27"/>
        <v/>
      </c>
      <c r="JF21" s="19" t="str">
        <f t="shared" ca="1" si="27"/>
        <v/>
      </c>
      <c r="JG21" s="19" t="str">
        <f t="shared" ca="1" si="27"/>
        <v/>
      </c>
      <c r="JH21" s="19" t="str">
        <f t="shared" ca="1" si="27"/>
        <v/>
      </c>
      <c r="JI21" s="19" t="str">
        <f t="shared" ca="1" si="27"/>
        <v/>
      </c>
      <c r="JJ21" s="19" t="str">
        <f t="shared" ca="1" si="27"/>
        <v/>
      </c>
      <c r="JK21" s="19" t="str">
        <f t="shared" ca="1" si="27"/>
        <v/>
      </c>
      <c r="JL21" s="19" t="str">
        <f t="shared" ca="1" si="27"/>
        <v/>
      </c>
      <c r="JM21" s="19" t="str">
        <f t="shared" ca="1" si="27"/>
        <v/>
      </c>
      <c r="JN21" s="19" t="str">
        <f t="shared" ca="1" si="27"/>
        <v/>
      </c>
      <c r="JO21" s="19" t="str">
        <f t="shared" ca="1" si="27"/>
        <v/>
      </c>
      <c r="JP21" s="19" t="str">
        <f t="shared" ca="1" si="27"/>
        <v/>
      </c>
      <c r="JQ21" s="19" t="str">
        <f t="shared" ca="1" si="27"/>
        <v/>
      </c>
      <c r="JR21" s="19" t="str">
        <f t="shared" ca="1" si="27"/>
        <v/>
      </c>
      <c r="JS21" s="19" t="str">
        <f t="shared" ca="1" si="27"/>
        <v/>
      </c>
      <c r="JT21" s="19" t="str">
        <f t="shared" ca="1" si="27"/>
        <v/>
      </c>
      <c r="JU21" s="19" t="str">
        <f t="shared" ca="1" si="27"/>
        <v/>
      </c>
      <c r="JV21" s="19" t="str">
        <f t="shared" ca="1" si="27"/>
        <v/>
      </c>
      <c r="JW21" s="19" t="str">
        <f t="shared" ca="1" si="27"/>
        <v/>
      </c>
      <c r="JX21" s="19" t="str">
        <f t="shared" ca="1" si="27"/>
        <v/>
      </c>
      <c r="JY21" s="19" t="str">
        <f t="shared" ca="1" si="27"/>
        <v/>
      </c>
      <c r="JZ21" s="19" t="str">
        <f t="shared" ca="1" si="28"/>
        <v/>
      </c>
      <c r="KA21" s="19" t="str">
        <f t="shared" ca="1" si="28"/>
        <v/>
      </c>
      <c r="KB21" s="19" t="str">
        <f t="shared" ca="1" si="28"/>
        <v/>
      </c>
      <c r="KC21" s="19" t="str">
        <f t="shared" ca="1" si="28"/>
        <v/>
      </c>
      <c r="KD21" s="19" t="str">
        <f t="shared" ca="1" si="28"/>
        <v/>
      </c>
      <c r="KE21" s="19" t="str">
        <f t="shared" ca="1" si="28"/>
        <v/>
      </c>
      <c r="KF21" s="19" t="str">
        <f t="shared" ca="1" si="28"/>
        <v/>
      </c>
      <c r="KG21" s="19" t="str">
        <f t="shared" ca="1" si="28"/>
        <v/>
      </c>
      <c r="KH21" s="19" t="str">
        <f t="shared" ca="1" si="28"/>
        <v/>
      </c>
      <c r="KI21" s="19" t="str">
        <f t="shared" ca="1" si="28"/>
        <v/>
      </c>
      <c r="KJ21" s="19" t="str">
        <f t="shared" ca="1" si="28"/>
        <v/>
      </c>
      <c r="KK21" s="19" t="str">
        <f t="shared" ca="1" si="28"/>
        <v/>
      </c>
      <c r="KL21" s="19" t="str">
        <f t="shared" ca="1" si="28"/>
        <v/>
      </c>
      <c r="KM21" s="19" t="str">
        <f t="shared" ca="1" si="28"/>
        <v/>
      </c>
      <c r="KN21" s="19" t="str">
        <f t="shared" ca="1" si="28"/>
        <v/>
      </c>
      <c r="KO21" s="19" t="str">
        <f t="shared" ca="1" si="28"/>
        <v/>
      </c>
      <c r="KP21" s="19" t="str">
        <f t="shared" ca="1" si="28"/>
        <v/>
      </c>
      <c r="KQ21" s="19" t="str">
        <f t="shared" ca="1" si="28"/>
        <v/>
      </c>
      <c r="KR21" s="19" t="str">
        <f t="shared" ca="1" si="28"/>
        <v/>
      </c>
      <c r="KS21" s="19" t="str">
        <f t="shared" ca="1" si="28"/>
        <v/>
      </c>
      <c r="KT21" s="19" t="str">
        <f t="shared" ca="1" si="28"/>
        <v/>
      </c>
      <c r="KU21" s="19" t="str">
        <f t="shared" ca="1" si="28"/>
        <v/>
      </c>
      <c r="KV21" s="19" t="str">
        <f t="shared" ca="1" si="28"/>
        <v/>
      </c>
      <c r="KW21" s="19" t="str">
        <f t="shared" ca="1" si="28"/>
        <v/>
      </c>
      <c r="KX21" s="19" t="str">
        <f t="shared" ca="1" si="28"/>
        <v/>
      </c>
      <c r="KY21" s="19" t="str">
        <f t="shared" ca="1" si="28"/>
        <v/>
      </c>
      <c r="KZ21" s="19" t="str">
        <f t="shared" ca="1" si="28"/>
        <v/>
      </c>
      <c r="LA21" s="19" t="str">
        <f t="shared" ca="1" si="28"/>
        <v/>
      </c>
      <c r="LB21" s="19" t="str">
        <f t="shared" ca="1" si="28"/>
        <v/>
      </c>
      <c r="LC21" s="19" t="str">
        <f t="shared" ca="1" si="28"/>
        <v/>
      </c>
      <c r="LD21" s="19" t="str">
        <f t="shared" ca="1" si="28"/>
        <v/>
      </c>
      <c r="LE21" s="19" t="str">
        <f t="shared" ca="1" si="28"/>
        <v/>
      </c>
      <c r="LF21" s="19" t="str">
        <f t="shared" ca="1" si="28"/>
        <v/>
      </c>
      <c r="LG21" s="19" t="str">
        <f t="shared" ca="1" si="28"/>
        <v/>
      </c>
      <c r="LH21" s="19" t="str">
        <f t="shared" ca="1" si="28"/>
        <v/>
      </c>
      <c r="LI21" s="19" t="str">
        <f t="shared" ca="1" si="28"/>
        <v/>
      </c>
      <c r="LJ21" s="19" t="str">
        <f t="shared" ca="1" si="28"/>
        <v/>
      </c>
      <c r="LK21" s="19" t="str">
        <f t="shared" ca="1" si="28"/>
        <v/>
      </c>
      <c r="LL21" s="19" t="str">
        <f t="shared" ca="1" si="28"/>
        <v/>
      </c>
      <c r="LM21" s="19" t="str">
        <f t="shared" ca="1" si="28"/>
        <v/>
      </c>
      <c r="LN21" s="19" t="str">
        <f t="shared" ca="1" si="28"/>
        <v/>
      </c>
      <c r="LO21" s="19" t="str">
        <f t="shared" ca="1" si="28"/>
        <v/>
      </c>
      <c r="LP21" s="19" t="str">
        <f t="shared" ca="1" si="28"/>
        <v/>
      </c>
      <c r="LQ21" s="19" t="str">
        <f t="shared" ca="1" si="28"/>
        <v/>
      </c>
      <c r="LR21" s="19" t="str">
        <f t="shared" ca="1" si="28"/>
        <v/>
      </c>
      <c r="LS21" s="19" t="str">
        <f t="shared" ca="1" si="28"/>
        <v/>
      </c>
      <c r="LT21" s="19" t="str">
        <f t="shared" ca="1" si="28"/>
        <v/>
      </c>
      <c r="LU21" s="19" t="str">
        <f t="shared" ca="1" si="28"/>
        <v/>
      </c>
      <c r="LV21" s="19" t="str">
        <f t="shared" ca="1" si="28"/>
        <v/>
      </c>
      <c r="LW21" s="19" t="str">
        <f t="shared" ca="1" si="28"/>
        <v/>
      </c>
      <c r="LX21" s="19" t="str">
        <f t="shared" ca="1" si="28"/>
        <v/>
      </c>
      <c r="LY21" s="19" t="str">
        <f t="shared" ca="1" si="28"/>
        <v/>
      </c>
      <c r="LZ21" s="19" t="str">
        <f t="shared" ca="1" si="28"/>
        <v/>
      </c>
      <c r="MA21" s="19" t="str">
        <f t="shared" ca="1" si="28"/>
        <v/>
      </c>
      <c r="MB21" s="19" t="str">
        <f t="shared" ca="1" si="28"/>
        <v/>
      </c>
      <c r="MC21" s="19" t="str">
        <f t="shared" ca="1" si="28"/>
        <v/>
      </c>
      <c r="MD21" s="19" t="str">
        <f t="shared" ca="1" si="28"/>
        <v/>
      </c>
      <c r="ME21" s="19" t="str">
        <f t="shared" ca="1" si="28"/>
        <v/>
      </c>
      <c r="MF21" s="19" t="str">
        <f t="shared" ca="1" si="28"/>
        <v/>
      </c>
      <c r="MG21" s="19" t="str">
        <f t="shared" ca="1" si="28"/>
        <v/>
      </c>
      <c r="MH21" s="19" t="str">
        <f t="shared" ca="1" si="28"/>
        <v/>
      </c>
      <c r="MI21" s="19" t="str">
        <f t="shared" ca="1" si="28"/>
        <v/>
      </c>
      <c r="MJ21" s="19" t="str">
        <f t="shared" ca="1" si="28"/>
        <v/>
      </c>
      <c r="MK21" s="19" t="str">
        <f t="shared" ca="1" si="28"/>
        <v/>
      </c>
      <c r="ML21" s="19" t="str">
        <f t="shared" ca="1" si="29"/>
        <v/>
      </c>
      <c r="MM21" s="19" t="str">
        <f t="shared" ca="1" si="29"/>
        <v/>
      </c>
      <c r="MN21" s="19" t="str">
        <f t="shared" ca="1" si="29"/>
        <v/>
      </c>
      <c r="MO21" s="19" t="str">
        <f t="shared" ca="1" si="29"/>
        <v/>
      </c>
      <c r="MP21" s="19" t="str">
        <f t="shared" ca="1" si="29"/>
        <v/>
      </c>
      <c r="MQ21" s="19" t="str">
        <f t="shared" ca="1" si="29"/>
        <v/>
      </c>
      <c r="MR21" s="19" t="str">
        <f t="shared" ca="1" si="29"/>
        <v/>
      </c>
      <c r="MS21" s="19" t="str">
        <f t="shared" ca="1" si="29"/>
        <v/>
      </c>
      <c r="MT21" s="19" t="str">
        <f t="shared" ca="1" si="29"/>
        <v/>
      </c>
      <c r="MU21" s="19" t="str">
        <f t="shared" ca="1" si="29"/>
        <v/>
      </c>
      <c r="MV21" s="19" t="str">
        <f t="shared" ca="1" si="29"/>
        <v/>
      </c>
      <c r="MW21" s="19" t="str">
        <f t="shared" ca="1" si="29"/>
        <v/>
      </c>
      <c r="MX21" s="19" t="str">
        <f t="shared" ca="1" si="29"/>
        <v/>
      </c>
      <c r="MY21" s="19" t="str">
        <f t="shared" ca="1" si="29"/>
        <v/>
      </c>
      <c r="MZ21" s="19" t="str">
        <f t="shared" ca="1" si="29"/>
        <v/>
      </c>
      <c r="NA21" s="19" t="str">
        <f t="shared" ca="1" si="29"/>
        <v/>
      </c>
      <c r="NB21" s="19" t="str">
        <f t="shared" ca="1" si="29"/>
        <v/>
      </c>
      <c r="NC21" s="19" t="str">
        <f t="shared" ca="1" si="29"/>
        <v/>
      </c>
      <c r="ND21" s="19" t="str">
        <f t="shared" ca="1" si="29"/>
        <v/>
      </c>
      <c r="NE21" s="19" t="str">
        <f t="shared" ca="1" si="29"/>
        <v/>
      </c>
      <c r="NF21" s="19" t="str">
        <f t="shared" ca="1" si="29"/>
        <v/>
      </c>
      <c r="NG21" s="19" t="str">
        <f t="shared" ca="1" si="29"/>
        <v/>
      </c>
      <c r="NH21" s="19" t="str">
        <f t="shared" ca="1" si="29"/>
        <v/>
      </c>
      <c r="NI21" s="19" t="str">
        <f t="shared" ca="1" si="29"/>
        <v/>
      </c>
      <c r="NJ21" s="19" t="str">
        <f t="shared" ca="1" si="29"/>
        <v/>
      </c>
      <c r="NK21" s="19" t="str">
        <f t="shared" ca="1" si="29"/>
        <v/>
      </c>
      <c r="NL21" s="19" t="str">
        <f t="shared" ca="1" si="29"/>
        <v/>
      </c>
      <c r="NM21" s="19" t="str">
        <f t="shared" ca="1" si="29"/>
        <v/>
      </c>
      <c r="NN21" s="19" t="str">
        <f t="shared" ca="1" si="29"/>
        <v/>
      </c>
      <c r="NO21" s="19" t="str">
        <f t="shared" ca="1" si="29"/>
        <v/>
      </c>
      <c r="NP21" s="19" t="str">
        <f t="shared" ca="1" si="29"/>
        <v/>
      </c>
      <c r="NQ21" s="19" t="str">
        <f t="shared" ca="1" si="29"/>
        <v/>
      </c>
      <c r="NR21" s="19" t="str">
        <f t="shared" ca="1" si="29"/>
        <v/>
      </c>
      <c r="NS21" s="19" t="str">
        <f t="shared" ca="1" si="29"/>
        <v/>
      </c>
      <c r="NT21" s="19" t="str">
        <f t="shared" ca="1" si="29"/>
        <v/>
      </c>
      <c r="NU21" s="19" t="str">
        <f t="shared" ca="1" si="29"/>
        <v/>
      </c>
      <c r="NV21" s="19" t="str">
        <f t="shared" ca="1" si="29"/>
        <v/>
      </c>
      <c r="NW21" s="19" t="str">
        <f t="shared" ca="1" si="29"/>
        <v/>
      </c>
      <c r="NX21" s="19" t="str">
        <f t="shared" ca="1" si="29"/>
        <v/>
      </c>
      <c r="NY21" s="19" t="str">
        <f t="shared" ca="1" si="29"/>
        <v/>
      </c>
      <c r="NZ21" s="19" t="str">
        <f t="shared" ca="1" si="29"/>
        <v/>
      </c>
      <c r="OA21" s="19" t="str">
        <f t="shared" ca="1" si="29"/>
        <v/>
      </c>
      <c r="OB21" s="19" t="str">
        <f t="shared" ca="1" si="29"/>
        <v/>
      </c>
      <c r="OC21" s="19" t="str">
        <f t="shared" ca="1" si="29"/>
        <v/>
      </c>
      <c r="OD21" s="16"/>
      <c r="OE21" s="16"/>
      <c r="OF21" s="16"/>
      <c r="OG21" s="16"/>
    </row>
    <row r="22" spans="1:397" s="25" customFormat="1" x14ac:dyDescent="0.2">
      <c r="A22" s="62"/>
      <c r="C22" s="128">
        <f>'Project Follow up - Base'!C23</f>
        <v>4</v>
      </c>
      <c r="D22" s="422" t="str">
        <f>'Project Follow up - Base'!D23</f>
        <v>Approved - Studies</v>
      </c>
      <c r="E22" s="422"/>
      <c r="F22" s="43">
        <f>'Project Follow up - Base'!G23</f>
        <v>45673</v>
      </c>
      <c r="G22" s="43">
        <f>'Project Follow up - Base'!H23</f>
        <v>45673</v>
      </c>
      <c r="H22" s="45">
        <f>'Project Follow up - Base'!I23</f>
        <v>1</v>
      </c>
      <c r="M22" s="43">
        <f>'Project Follow up - Base'!M23</f>
        <v>45673</v>
      </c>
      <c r="N22" s="43">
        <f>'Project Follow up - Base'!N23</f>
        <v>45673</v>
      </c>
      <c r="O22" s="43">
        <f>'Project Follow up - Base'!O23</f>
        <v>45679</v>
      </c>
      <c r="P22" s="41" t="str">
        <f ca="1">'Project Follow up - Base'!P23</f>
        <v>Completed</v>
      </c>
      <c r="Q22" s="104" t="str">
        <f>'Project Follow up - Base'!Q23</f>
        <v/>
      </c>
      <c r="R22" s="105" t="str">
        <f>'Project Follow up - Base'!R23</f>
        <v>...</v>
      </c>
      <c r="S22" s="105" t="str">
        <f>'Project Follow up - Base'!S23</f>
        <v>...</v>
      </c>
      <c r="T22" s="106" t="str">
        <f>'Project Follow up - Base'!T23</f>
        <v>...</v>
      </c>
      <c r="U22" s="187" t="str">
        <f>'Project Follow up - Base'!U23</f>
        <v/>
      </c>
      <c r="V22" s="187" t="str">
        <f>'Project Follow up - Base'!V23</f>
        <v/>
      </c>
      <c r="W22" s="41" t="str">
        <f>'Project Follow up - Base'!W23</f>
        <v/>
      </c>
      <c r="X22" s="129" t="str">
        <f>'Project Follow up - Base'!X23</f>
        <v/>
      </c>
      <c r="Y22" s="320"/>
      <c r="Z22" s="17">
        <f t="shared" si="30"/>
        <v>1</v>
      </c>
      <c r="AA22" s="16"/>
      <c r="AB22" s="16"/>
      <c r="AC22" s="20" t="str">
        <f t="shared" ca="1" si="31"/>
        <v/>
      </c>
      <c r="AD22" s="20" t="str">
        <f t="shared" ca="1" si="32"/>
        <v/>
      </c>
      <c r="AE22" s="20" t="str">
        <f t="shared" ca="1" si="32"/>
        <v/>
      </c>
      <c r="AF22" s="20" t="str">
        <f t="shared" ca="1" si="32"/>
        <v/>
      </c>
      <c r="AG22" s="20" t="str">
        <f t="shared" ca="1" si="32"/>
        <v/>
      </c>
      <c r="AH22" s="20" t="str">
        <f t="shared" ca="1" si="32"/>
        <v/>
      </c>
      <c r="AI22" s="20" t="str">
        <f t="shared" ca="1" si="32"/>
        <v/>
      </c>
      <c r="AJ22" s="20" t="str">
        <f t="shared" ca="1" si="32"/>
        <v/>
      </c>
      <c r="AK22" s="20" t="str">
        <f t="shared" ca="1" si="32"/>
        <v/>
      </c>
      <c r="AL22" s="20" t="str">
        <f t="shared" ca="1" si="32"/>
        <v/>
      </c>
      <c r="AM22" s="20" t="str">
        <f t="shared" ca="1" si="32"/>
        <v/>
      </c>
      <c r="AN22" s="20" t="str">
        <f t="shared" ca="1" si="32"/>
        <v/>
      </c>
      <c r="AO22" s="20" t="str">
        <f t="shared" ca="1" si="32"/>
        <v/>
      </c>
      <c r="AP22" s="20" t="str">
        <f t="shared" ca="1" si="32"/>
        <v/>
      </c>
      <c r="AQ22" s="20" t="str">
        <f t="shared" ca="1" si="32"/>
        <v/>
      </c>
      <c r="AR22" s="20" t="str">
        <f t="shared" ca="1" si="32"/>
        <v/>
      </c>
      <c r="AS22" s="20" t="str">
        <f t="shared" ca="1" si="32"/>
        <v/>
      </c>
      <c r="AT22" s="20" t="str">
        <f t="shared" ca="1" si="32"/>
        <v/>
      </c>
      <c r="AU22" s="20" t="str">
        <f t="shared" ca="1" si="32"/>
        <v/>
      </c>
      <c r="AV22" s="20" t="str">
        <f t="shared" ca="1" si="32"/>
        <v/>
      </c>
      <c r="AW22" s="20" t="str">
        <f t="shared" ca="1" si="32"/>
        <v/>
      </c>
      <c r="AX22" s="20">
        <f t="shared" ca="1" si="32"/>
        <v>10</v>
      </c>
      <c r="AY22" s="20" t="str">
        <f t="shared" ca="1" si="32"/>
        <v/>
      </c>
      <c r="AZ22" s="20" t="str">
        <f t="shared" ca="1" si="32"/>
        <v/>
      </c>
      <c r="BA22" s="20" t="str">
        <f t="shared" ca="1" si="32"/>
        <v/>
      </c>
      <c r="BB22" s="20" t="str">
        <f t="shared" ca="1" si="32"/>
        <v/>
      </c>
      <c r="BC22" s="20" t="str">
        <f t="shared" ca="1" si="32"/>
        <v/>
      </c>
      <c r="BD22" s="20" t="str">
        <f t="shared" ca="1" si="32"/>
        <v/>
      </c>
      <c r="BE22" s="20" t="str">
        <f t="shared" ca="1" si="32"/>
        <v/>
      </c>
      <c r="BF22" s="20" t="str">
        <f t="shared" ca="1" si="32"/>
        <v/>
      </c>
      <c r="BG22" s="20" t="str">
        <f t="shared" ca="1" si="32"/>
        <v/>
      </c>
      <c r="BH22" s="20" t="str">
        <f t="shared" ca="1" si="32"/>
        <v/>
      </c>
      <c r="BI22" s="20" t="str">
        <f t="shared" ca="1" si="32"/>
        <v/>
      </c>
      <c r="BJ22" s="20" t="str">
        <f t="shared" ca="1" si="32"/>
        <v/>
      </c>
      <c r="BK22" s="20" t="str">
        <f t="shared" ca="1" si="32"/>
        <v/>
      </c>
      <c r="BL22" s="20" t="str">
        <f t="shared" ca="1" si="32"/>
        <v/>
      </c>
      <c r="BM22" s="20" t="str">
        <f t="shared" ca="1" si="32"/>
        <v/>
      </c>
      <c r="BN22" s="20" t="str">
        <f t="shared" ca="1" si="32"/>
        <v/>
      </c>
      <c r="BO22" s="20" t="str">
        <f t="shared" ca="1" si="32"/>
        <v/>
      </c>
      <c r="BP22" s="20" t="str">
        <f t="shared" ca="1" si="32"/>
        <v/>
      </c>
      <c r="BQ22" s="20" t="str">
        <f t="shared" ca="1" si="32"/>
        <v/>
      </c>
      <c r="BR22" s="20" t="str">
        <f t="shared" ca="1" si="32"/>
        <v/>
      </c>
      <c r="BS22" s="20" t="str">
        <f t="shared" ca="1" si="32"/>
        <v/>
      </c>
      <c r="BT22" s="20" t="str">
        <f t="shared" ca="1" si="32"/>
        <v/>
      </c>
      <c r="BU22" s="20" t="str">
        <f t="shared" ca="1" si="32"/>
        <v/>
      </c>
      <c r="BV22" s="20" t="str">
        <f t="shared" ca="1" si="32"/>
        <v/>
      </c>
      <c r="BW22" s="20" t="str">
        <f t="shared" ca="1" si="32"/>
        <v/>
      </c>
      <c r="BX22" s="20" t="str">
        <f t="shared" ca="1" si="32"/>
        <v/>
      </c>
      <c r="BY22" s="20" t="str">
        <f t="shared" ca="1" si="32"/>
        <v/>
      </c>
      <c r="BZ22" s="20" t="str">
        <f t="shared" ca="1" si="32"/>
        <v/>
      </c>
      <c r="CA22" s="20" t="str">
        <f t="shared" ca="1" si="32"/>
        <v/>
      </c>
      <c r="CB22" s="20" t="str">
        <f t="shared" ca="1" si="32"/>
        <v/>
      </c>
      <c r="CC22" s="20" t="str">
        <f t="shared" ca="1" si="32"/>
        <v/>
      </c>
      <c r="CD22" s="20" t="str">
        <f t="shared" ca="1" si="32"/>
        <v/>
      </c>
      <c r="CE22" s="20" t="str">
        <f t="shared" ca="1" si="32"/>
        <v/>
      </c>
      <c r="CF22" s="20" t="str">
        <f t="shared" ca="1" si="32"/>
        <v/>
      </c>
      <c r="CG22" s="20" t="str">
        <f t="shared" ca="1" si="32"/>
        <v/>
      </c>
      <c r="CH22" s="20" t="str">
        <f t="shared" ca="1" si="32"/>
        <v/>
      </c>
      <c r="CI22" s="20" t="str">
        <f t="shared" ca="1" si="32"/>
        <v/>
      </c>
      <c r="CJ22" s="20" t="str">
        <f t="shared" ca="1" si="32"/>
        <v/>
      </c>
      <c r="CK22" s="20" t="str">
        <f t="shared" ca="1" si="32"/>
        <v/>
      </c>
      <c r="CL22" s="20" t="str">
        <f t="shared" ca="1" si="32"/>
        <v/>
      </c>
      <c r="CM22" s="20" t="str">
        <f t="shared" ca="1" si="32"/>
        <v/>
      </c>
      <c r="CN22" s="20" t="str">
        <f t="shared" ca="1" si="32"/>
        <v/>
      </c>
      <c r="CO22" s="20" t="str">
        <f t="shared" ca="1" si="32"/>
        <v/>
      </c>
      <c r="CP22" s="20" t="str">
        <f t="shared" ca="1" si="25"/>
        <v/>
      </c>
      <c r="CQ22" s="20" t="str">
        <f t="shared" ca="1" si="25"/>
        <v/>
      </c>
      <c r="CR22" s="20" t="str">
        <f t="shared" ca="1" si="25"/>
        <v/>
      </c>
      <c r="CS22" s="20" t="str">
        <f t="shared" ca="1" si="25"/>
        <v/>
      </c>
      <c r="CT22" s="19" t="str">
        <f t="shared" ca="1" si="25"/>
        <v/>
      </c>
      <c r="CU22" s="19" t="str">
        <f t="shared" ca="1" si="25"/>
        <v/>
      </c>
      <c r="CV22" s="19" t="str">
        <f t="shared" ca="1" si="25"/>
        <v/>
      </c>
      <c r="CW22" s="19" t="str">
        <f t="shared" ca="1" si="25"/>
        <v/>
      </c>
      <c r="CX22" s="19" t="str">
        <f t="shared" ca="1" si="25"/>
        <v/>
      </c>
      <c r="CY22" s="19" t="str">
        <f t="shared" ca="1" si="25"/>
        <v/>
      </c>
      <c r="CZ22" s="19" t="str">
        <f t="shared" ca="1" si="25"/>
        <v/>
      </c>
      <c r="DA22" s="19" t="str">
        <f t="shared" ca="1" si="25"/>
        <v/>
      </c>
      <c r="DB22" s="19" t="str">
        <f t="shared" ca="1" si="25"/>
        <v/>
      </c>
      <c r="DC22" s="19" t="str">
        <f t="shared" ca="1" si="25"/>
        <v/>
      </c>
      <c r="DD22" s="19" t="str">
        <f t="shared" ca="1" si="25"/>
        <v/>
      </c>
      <c r="DE22" s="19" t="str">
        <f t="shared" ca="1" si="25"/>
        <v/>
      </c>
      <c r="DF22" s="19" t="str">
        <f t="shared" ca="1" si="25"/>
        <v/>
      </c>
      <c r="DG22" s="19" t="str">
        <f t="shared" ca="1" si="25"/>
        <v/>
      </c>
      <c r="DH22" s="19" t="str">
        <f t="shared" ca="1" si="25"/>
        <v/>
      </c>
      <c r="DI22" s="19" t="str">
        <f t="shared" ca="1" si="25"/>
        <v/>
      </c>
      <c r="DJ22" s="19" t="str">
        <f t="shared" ca="1" si="25"/>
        <v/>
      </c>
      <c r="DK22" s="19" t="str">
        <f t="shared" ca="1" si="25"/>
        <v/>
      </c>
      <c r="DL22" s="19" t="str">
        <f t="shared" ca="1" si="25"/>
        <v/>
      </c>
      <c r="DM22" s="19" t="str">
        <f t="shared" ca="1" si="25"/>
        <v/>
      </c>
      <c r="DN22" s="19" t="str">
        <f t="shared" ca="1" si="25"/>
        <v/>
      </c>
      <c r="DO22" s="19" t="str">
        <f t="shared" ca="1" si="25"/>
        <v/>
      </c>
      <c r="DP22" s="19" t="str">
        <f t="shared" ca="1" si="25"/>
        <v/>
      </c>
      <c r="DQ22" s="19" t="str">
        <f t="shared" ca="1" si="25"/>
        <v/>
      </c>
      <c r="DR22" s="19" t="str">
        <f t="shared" ca="1" si="25"/>
        <v/>
      </c>
      <c r="DS22" s="19" t="str">
        <f t="shared" ca="1" si="25"/>
        <v/>
      </c>
      <c r="DT22" s="19" t="str">
        <f t="shared" ca="1" si="25"/>
        <v/>
      </c>
      <c r="DU22" s="19" t="str">
        <f t="shared" ca="1" si="25"/>
        <v/>
      </c>
      <c r="DV22" s="19" t="str">
        <f t="shared" ca="1" si="25"/>
        <v/>
      </c>
      <c r="DW22" s="19" t="str">
        <f t="shared" ca="1" si="25"/>
        <v/>
      </c>
      <c r="DX22" s="19" t="str">
        <f t="shared" ca="1" si="25"/>
        <v/>
      </c>
      <c r="DY22" s="19" t="str">
        <f t="shared" ca="1" si="25"/>
        <v/>
      </c>
      <c r="DZ22" s="19" t="str">
        <f t="shared" ca="1" si="25"/>
        <v/>
      </c>
      <c r="EA22" s="19" t="str">
        <f t="shared" ca="1" si="25"/>
        <v/>
      </c>
      <c r="EB22" s="19" t="str">
        <f t="shared" ca="1" si="25"/>
        <v/>
      </c>
      <c r="EC22" s="19" t="str">
        <f t="shared" ca="1" si="25"/>
        <v/>
      </c>
      <c r="ED22" s="19" t="str">
        <f t="shared" ca="1" si="25"/>
        <v/>
      </c>
      <c r="EE22" s="19" t="str">
        <f t="shared" ca="1" si="25"/>
        <v/>
      </c>
      <c r="EF22" s="19" t="str">
        <f t="shared" ca="1" si="25"/>
        <v/>
      </c>
      <c r="EG22" s="19" t="str">
        <f t="shared" ca="1" si="25"/>
        <v/>
      </c>
      <c r="EH22" s="19" t="str">
        <f t="shared" ca="1" si="25"/>
        <v/>
      </c>
      <c r="EI22" s="19" t="str">
        <f t="shared" ca="1" si="25"/>
        <v/>
      </c>
      <c r="EJ22" s="19" t="str">
        <f t="shared" ca="1" si="25"/>
        <v/>
      </c>
      <c r="EK22" s="19" t="str">
        <f t="shared" ca="1" si="25"/>
        <v/>
      </c>
      <c r="EL22" s="19" t="str">
        <f t="shared" ca="1" si="25"/>
        <v/>
      </c>
      <c r="EM22" s="19" t="str">
        <f t="shared" ca="1" si="25"/>
        <v/>
      </c>
      <c r="EN22" s="19" t="str">
        <f t="shared" ca="1" si="25"/>
        <v/>
      </c>
      <c r="EO22" s="19" t="str">
        <f t="shared" ca="1" si="25"/>
        <v/>
      </c>
      <c r="EP22" s="19" t="str">
        <f t="shared" ca="1" si="25"/>
        <v/>
      </c>
      <c r="EQ22" s="19" t="str">
        <f t="shared" ca="1" si="25"/>
        <v/>
      </c>
      <c r="ER22" s="19" t="str">
        <f t="shared" ca="1" si="25"/>
        <v/>
      </c>
      <c r="ES22" s="19" t="str">
        <f t="shared" ca="1" si="25"/>
        <v/>
      </c>
      <c r="ET22" s="19" t="str">
        <f t="shared" ca="1" si="25"/>
        <v/>
      </c>
      <c r="EU22" s="19" t="str">
        <f t="shared" ca="1" si="25"/>
        <v/>
      </c>
      <c r="EV22" s="19" t="str">
        <f t="shared" ca="1" si="25"/>
        <v/>
      </c>
      <c r="EW22" s="19" t="str">
        <f t="shared" ca="1" si="25"/>
        <v/>
      </c>
      <c r="EX22" s="19" t="str">
        <f t="shared" ca="1" si="25"/>
        <v/>
      </c>
      <c r="EY22" s="19" t="str">
        <f t="shared" ca="1" si="25"/>
        <v/>
      </c>
      <c r="EZ22" s="19" t="str">
        <f t="shared" ca="1" si="25"/>
        <v/>
      </c>
      <c r="FA22" s="19" t="str">
        <f t="shared" ref="FA22:HL26" ca="1" si="33">IF($N22="",
IF(AND(FA$2&gt;=$M22,FA$2&lt;=TODAY(),FA$2&lt;$O22), 10,
IF(AND(FA$2&gt;=$M22,FA$2&lt;=TODAY(),FA$2=$O22), 10,
IF(AND(FA$2&gt;=$M22,FA$2&lt;=TODAY(),FA$2&gt;$O22), -10, ""))),
IF(AND(FA$2&gt;=$M22,FA$2&lt;=$N22,FA$2&lt;$O22),10,
IF(AND(FA$2&gt;=$M22,FA$2&lt;=$N22,FA$2=$O22),10,
IF(AND(FA$2&gt;=$M22,FA$2&lt;=$N22,FA$2&gt;$O22),-10,""
))))</f>
        <v/>
      </c>
      <c r="FB22" s="19" t="str">
        <f t="shared" ca="1" si="33"/>
        <v/>
      </c>
      <c r="FC22" s="19" t="str">
        <f t="shared" ca="1" si="33"/>
        <v/>
      </c>
      <c r="FD22" s="19" t="str">
        <f t="shared" ca="1" si="33"/>
        <v/>
      </c>
      <c r="FE22" s="19" t="str">
        <f t="shared" ca="1" si="33"/>
        <v/>
      </c>
      <c r="FF22" s="19" t="str">
        <f t="shared" ca="1" si="33"/>
        <v/>
      </c>
      <c r="FG22" s="19" t="str">
        <f t="shared" ca="1" si="33"/>
        <v/>
      </c>
      <c r="FH22" s="19" t="str">
        <f t="shared" ca="1" si="33"/>
        <v/>
      </c>
      <c r="FI22" s="19" t="str">
        <f t="shared" ca="1" si="33"/>
        <v/>
      </c>
      <c r="FJ22" s="19" t="str">
        <f t="shared" ca="1" si="33"/>
        <v/>
      </c>
      <c r="FK22" s="19" t="str">
        <f t="shared" ca="1" si="33"/>
        <v/>
      </c>
      <c r="FL22" s="19" t="str">
        <f t="shared" ca="1" si="33"/>
        <v/>
      </c>
      <c r="FM22" s="19" t="str">
        <f t="shared" ca="1" si="33"/>
        <v/>
      </c>
      <c r="FN22" s="19" t="str">
        <f t="shared" ca="1" si="33"/>
        <v/>
      </c>
      <c r="FO22" s="19" t="str">
        <f t="shared" ca="1" si="33"/>
        <v/>
      </c>
      <c r="FP22" s="19" t="str">
        <f t="shared" ca="1" si="33"/>
        <v/>
      </c>
      <c r="FQ22" s="19" t="str">
        <f t="shared" ca="1" si="33"/>
        <v/>
      </c>
      <c r="FR22" s="19" t="str">
        <f t="shared" ca="1" si="33"/>
        <v/>
      </c>
      <c r="FS22" s="19" t="str">
        <f t="shared" ca="1" si="33"/>
        <v/>
      </c>
      <c r="FT22" s="19" t="str">
        <f t="shared" ca="1" si="33"/>
        <v/>
      </c>
      <c r="FU22" s="19" t="str">
        <f t="shared" ca="1" si="33"/>
        <v/>
      </c>
      <c r="FV22" s="19" t="str">
        <f t="shared" ca="1" si="33"/>
        <v/>
      </c>
      <c r="FW22" s="19" t="str">
        <f t="shared" ca="1" si="33"/>
        <v/>
      </c>
      <c r="FX22" s="19" t="str">
        <f t="shared" ca="1" si="33"/>
        <v/>
      </c>
      <c r="FY22" s="19" t="str">
        <f t="shared" ca="1" si="33"/>
        <v/>
      </c>
      <c r="FZ22" s="19" t="str">
        <f t="shared" ca="1" si="33"/>
        <v/>
      </c>
      <c r="GA22" s="19" t="str">
        <f t="shared" ca="1" si="33"/>
        <v/>
      </c>
      <c r="GB22" s="19" t="str">
        <f t="shared" ca="1" si="33"/>
        <v/>
      </c>
      <c r="GC22" s="19" t="str">
        <f t="shared" ca="1" si="33"/>
        <v/>
      </c>
      <c r="GD22" s="19" t="str">
        <f t="shared" ca="1" si="33"/>
        <v/>
      </c>
      <c r="GE22" s="19" t="str">
        <f t="shared" ca="1" si="33"/>
        <v/>
      </c>
      <c r="GF22" s="19" t="str">
        <f t="shared" ca="1" si="33"/>
        <v/>
      </c>
      <c r="GG22" s="19" t="str">
        <f t="shared" ca="1" si="33"/>
        <v/>
      </c>
      <c r="GH22" s="19" t="str">
        <f t="shared" ca="1" si="33"/>
        <v/>
      </c>
      <c r="GI22" s="19" t="str">
        <f t="shared" ca="1" si="33"/>
        <v/>
      </c>
      <c r="GJ22" s="19" t="str">
        <f t="shared" ca="1" si="33"/>
        <v/>
      </c>
      <c r="GK22" s="19" t="str">
        <f t="shared" ca="1" si="33"/>
        <v/>
      </c>
      <c r="GL22" s="19" t="str">
        <f t="shared" ca="1" si="33"/>
        <v/>
      </c>
      <c r="GM22" s="19" t="str">
        <f t="shared" ca="1" si="33"/>
        <v/>
      </c>
      <c r="GN22" s="19" t="str">
        <f t="shared" ca="1" si="33"/>
        <v/>
      </c>
      <c r="GO22" s="19" t="str">
        <f t="shared" ca="1" si="33"/>
        <v/>
      </c>
      <c r="GP22" s="19" t="str">
        <f t="shared" ca="1" si="33"/>
        <v/>
      </c>
      <c r="GQ22" s="19" t="str">
        <f t="shared" ca="1" si="33"/>
        <v/>
      </c>
      <c r="GR22" s="19" t="str">
        <f t="shared" ca="1" si="33"/>
        <v/>
      </c>
      <c r="GS22" s="19" t="str">
        <f t="shared" ca="1" si="33"/>
        <v/>
      </c>
      <c r="GT22" s="19" t="str">
        <f t="shared" ca="1" si="33"/>
        <v/>
      </c>
      <c r="GU22" s="19" t="str">
        <f t="shared" ca="1" si="33"/>
        <v/>
      </c>
      <c r="GV22" s="19" t="str">
        <f t="shared" ca="1" si="33"/>
        <v/>
      </c>
      <c r="GW22" s="19" t="str">
        <f t="shared" ca="1" si="33"/>
        <v/>
      </c>
      <c r="GX22" s="19" t="str">
        <f t="shared" ca="1" si="33"/>
        <v/>
      </c>
      <c r="GY22" s="19" t="str">
        <f t="shared" ca="1" si="33"/>
        <v/>
      </c>
      <c r="GZ22" s="19" t="str">
        <f t="shared" ca="1" si="33"/>
        <v/>
      </c>
      <c r="HA22" s="19" t="str">
        <f t="shared" ca="1" si="33"/>
        <v/>
      </c>
      <c r="HB22" s="19" t="str">
        <f t="shared" ca="1" si="33"/>
        <v/>
      </c>
      <c r="HC22" s="19" t="str">
        <f t="shared" ca="1" si="33"/>
        <v/>
      </c>
      <c r="HD22" s="19" t="str">
        <f t="shared" ca="1" si="33"/>
        <v/>
      </c>
      <c r="HE22" s="19" t="str">
        <f t="shared" ca="1" si="33"/>
        <v/>
      </c>
      <c r="HF22" s="19" t="str">
        <f t="shared" ca="1" si="33"/>
        <v/>
      </c>
      <c r="HG22" s="19" t="str">
        <f t="shared" ca="1" si="33"/>
        <v/>
      </c>
      <c r="HH22" s="19" t="str">
        <f t="shared" ca="1" si="33"/>
        <v/>
      </c>
      <c r="HI22" s="19" t="str">
        <f t="shared" ca="1" si="33"/>
        <v/>
      </c>
      <c r="HJ22" s="19" t="str">
        <f t="shared" ca="1" si="33"/>
        <v/>
      </c>
      <c r="HK22" s="19" t="str">
        <f t="shared" ca="1" si="33"/>
        <v/>
      </c>
      <c r="HL22" s="19" t="str">
        <f t="shared" ca="1" si="33"/>
        <v/>
      </c>
      <c r="HM22" s="19" t="str">
        <f t="shared" ca="1" si="26"/>
        <v/>
      </c>
      <c r="HN22" s="19" t="str">
        <f t="shared" ca="1" si="27"/>
        <v/>
      </c>
      <c r="HO22" s="19" t="str">
        <f t="shared" ca="1" si="27"/>
        <v/>
      </c>
      <c r="HP22" s="19" t="str">
        <f t="shared" ca="1" si="27"/>
        <v/>
      </c>
      <c r="HQ22" s="19" t="str">
        <f t="shared" ca="1" si="27"/>
        <v/>
      </c>
      <c r="HR22" s="19" t="str">
        <f t="shared" ca="1" si="27"/>
        <v/>
      </c>
      <c r="HS22" s="19" t="str">
        <f t="shared" ca="1" si="27"/>
        <v/>
      </c>
      <c r="HT22" s="19" t="str">
        <f t="shared" ca="1" si="27"/>
        <v/>
      </c>
      <c r="HU22" s="19" t="str">
        <f t="shared" ca="1" si="27"/>
        <v/>
      </c>
      <c r="HV22" s="19" t="str">
        <f t="shared" ca="1" si="27"/>
        <v/>
      </c>
      <c r="HW22" s="19" t="str">
        <f t="shared" ca="1" si="27"/>
        <v/>
      </c>
      <c r="HX22" s="19" t="str">
        <f t="shared" ca="1" si="27"/>
        <v/>
      </c>
      <c r="HY22" s="19" t="str">
        <f t="shared" ca="1" si="27"/>
        <v/>
      </c>
      <c r="HZ22" s="19" t="str">
        <f t="shared" ca="1" si="27"/>
        <v/>
      </c>
      <c r="IA22" s="19" t="str">
        <f t="shared" ca="1" si="27"/>
        <v/>
      </c>
      <c r="IB22" s="19" t="str">
        <f t="shared" ca="1" si="27"/>
        <v/>
      </c>
      <c r="IC22" s="19" t="str">
        <f t="shared" ca="1" si="27"/>
        <v/>
      </c>
      <c r="ID22" s="19" t="str">
        <f t="shared" ca="1" si="27"/>
        <v/>
      </c>
      <c r="IE22" s="19" t="str">
        <f t="shared" ca="1" si="27"/>
        <v/>
      </c>
      <c r="IF22" s="19" t="str">
        <f t="shared" ca="1" si="27"/>
        <v/>
      </c>
      <c r="IG22" s="19" t="str">
        <f t="shared" ca="1" si="27"/>
        <v/>
      </c>
      <c r="IH22" s="19" t="str">
        <f t="shared" ca="1" si="27"/>
        <v/>
      </c>
      <c r="II22" s="19" t="str">
        <f t="shared" ca="1" si="27"/>
        <v/>
      </c>
      <c r="IJ22" s="19" t="str">
        <f t="shared" ca="1" si="27"/>
        <v/>
      </c>
      <c r="IK22" s="19" t="str">
        <f t="shared" ca="1" si="27"/>
        <v/>
      </c>
      <c r="IL22" s="19" t="str">
        <f t="shared" ca="1" si="27"/>
        <v/>
      </c>
      <c r="IM22" s="19" t="str">
        <f t="shared" ca="1" si="27"/>
        <v/>
      </c>
      <c r="IN22" s="19" t="str">
        <f t="shared" ca="1" si="27"/>
        <v/>
      </c>
      <c r="IO22" s="19" t="str">
        <f t="shared" ca="1" si="27"/>
        <v/>
      </c>
      <c r="IP22" s="19" t="str">
        <f t="shared" ca="1" si="27"/>
        <v/>
      </c>
      <c r="IQ22" s="19" t="str">
        <f t="shared" ca="1" si="27"/>
        <v/>
      </c>
      <c r="IR22" s="19" t="str">
        <f t="shared" ca="1" si="27"/>
        <v/>
      </c>
      <c r="IS22" s="19" t="str">
        <f t="shared" ca="1" si="27"/>
        <v/>
      </c>
      <c r="IT22" s="19" t="str">
        <f t="shared" ca="1" si="27"/>
        <v/>
      </c>
      <c r="IU22" s="19" t="str">
        <f t="shared" ca="1" si="27"/>
        <v/>
      </c>
      <c r="IV22" s="19" t="str">
        <f t="shared" ca="1" si="27"/>
        <v/>
      </c>
      <c r="IW22" s="19" t="str">
        <f t="shared" ca="1" si="27"/>
        <v/>
      </c>
      <c r="IX22" s="19" t="str">
        <f t="shared" ca="1" si="27"/>
        <v/>
      </c>
      <c r="IY22" s="19" t="str">
        <f t="shared" ca="1" si="27"/>
        <v/>
      </c>
      <c r="IZ22" s="19" t="str">
        <f t="shared" ca="1" si="27"/>
        <v/>
      </c>
      <c r="JA22" s="19" t="str">
        <f t="shared" ca="1" si="27"/>
        <v/>
      </c>
      <c r="JB22" s="19" t="str">
        <f t="shared" ca="1" si="27"/>
        <v/>
      </c>
      <c r="JC22" s="19" t="str">
        <f t="shared" ca="1" si="27"/>
        <v/>
      </c>
      <c r="JD22" s="19" t="str">
        <f t="shared" ca="1" si="27"/>
        <v/>
      </c>
      <c r="JE22" s="19" t="str">
        <f t="shared" ca="1" si="27"/>
        <v/>
      </c>
      <c r="JF22" s="19" t="str">
        <f t="shared" ca="1" si="27"/>
        <v/>
      </c>
      <c r="JG22" s="19" t="str">
        <f t="shared" ca="1" si="27"/>
        <v/>
      </c>
      <c r="JH22" s="19" t="str">
        <f t="shared" ca="1" si="27"/>
        <v/>
      </c>
      <c r="JI22" s="19" t="str">
        <f t="shared" ca="1" si="27"/>
        <v/>
      </c>
      <c r="JJ22" s="19" t="str">
        <f t="shared" ca="1" si="27"/>
        <v/>
      </c>
      <c r="JK22" s="19" t="str">
        <f t="shared" ca="1" si="27"/>
        <v/>
      </c>
      <c r="JL22" s="19" t="str">
        <f t="shared" ca="1" si="27"/>
        <v/>
      </c>
      <c r="JM22" s="19" t="str">
        <f t="shared" ca="1" si="27"/>
        <v/>
      </c>
      <c r="JN22" s="19" t="str">
        <f t="shared" ca="1" si="27"/>
        <v/>
      </c>
      <c r="JO22" s="19" t="str">
        <f t="shared" ca="1" si="27"/>
        <v/>
      </c>
      <c r="JP22" s="19" t="str">
        <f t="shared" ca="1" si="27"/>
        <v/>
      </c>
      <c r="JQ22" s="19" t="str">
        <f t="shared" ca="1" si="27"/>
        <v/>
      </c>
      <c r="JR22" s="19" t="str">
        <f t="shared" ca="1" si="27"/>
        <v/>
      </c>
      <c r="JS22" s="19" t="str">
        <f t="shared" ca="1" si="27"/>
        <v/>
      </c>
      <c r="JT22" s="19" t="str">
        <f t="shared" ca="1" si="27"/>
        <v/>
      </c>
      <c r="JU22" s="19" t="str">
        <f t="shared" ca="1" si="27"/>
        <v/>
      </c>
      <c r="JV22" s="19" t="str">
        <f t="shared" ca="1" si="27"/>
        <v/>
      </c>
      <c r="JW22" s="19" t="str">
        <f t="shared" ca="1" si="27"/>
        <v/>
      </c>
      <c r="JX22" s="19" t="str">
        <f t="shared" ca="1" si="27"/>
        <v/>
      </c>
      <c r="JY22" s="19" t="str">
        <f t="shared" ref="JY22:MJ26" ca="1" si="34">IF($N22="",
IF(AND(JY$2&gt;=$M22,JY$2&lt;=TODAY(),JY$2&lt;$O22), 10,
IF(AND(JY$2&gt;=$M22,JY$2&lt;=TODAY(),JY$2=$O22), 10,
IF(AND(JY$2&gt;=$M22,JY$2&lt;=TODAY(),JY$2&gt;$O22), -10, ""))),
IF(AND(JY$2&gt;=$M22,JY$2&lt;=$N22,JY$2&lt;$O22),10,
IF(AND(JY$2&gt;=$M22,JY$2&lt;=$N22,JY$2=$O22),10,
IF(AND(JY$2&gt;=$M22,JY$2&lt;=$N22,JY$2&gt;$O22),-10,""
))))</f>
        <v/>
      </c>
      <c r="JZ22" s="19" t="str">
        <f t="shared" ca="1" si="34"/>
        <v/>
      </c>
      <c r="KA22" s="19" t="str">
        <f t="shared" ca="1" si="34"/>
        <v/>
      </c>
      <c r="KB22" s="19" t="str">
        <f t="shared" ca="1" si="34"/>
        <v/>
      </c>
      <c r="KC22" s="19" t="str">
        <f t="shared" ca="1" si="34"/>
        <v/>
      </c>
      <c r="KD22" s="19" t="str">
        <f t="shared" ca="1" si="34"/>
        <v/>
      </c>
      <c r="KE22" s="19" t="str">
        <f t="shared" ca="1" si="34"/>
        <v/>
      </c>
      <c r="KF22" s="19" t="str">
        <f t="shared" ca="1" si="34"/>
        <v/>
      </c>
      <c r="KG22" s="19" t="str">
        <f t="shared" ca="1" si="34"/>
        <v/>
      </c>
      <c r="KH22" s="19" t="str">
        <f t="shared" ca="1" si="34"/>
        <v/>
      </c>
      <c r="KI22" s="19" t="str">
        <f t="shared" ca="1" si="34"/>
        <v/>
      </c>
      <c r="KJ22" s="19" t="str">
        <f t="shared" ca="1" si="34"/>
        <v/>
      </c>
      <c r="KK22" s="19" t="str">
        <f t="shared" ca="1" si="34"/>
        <v/>
      </c>
      <c r="KL22" s="19" t="str">
        <f t="shared" ca="1" si="34"/>
        <v/>
      </c>
      <c r="KM22" s="19" t="str">
        <f t="shared" ca="1" si="34"/>
        <v/>
      </c>
      <c r="KN22" s="19" t="str">
        <f t="shared" ca="1" si="34"/>
        <v/>
      </c>
      <c r="KO22" s="19" t="str">
        <f t="shared" ca="1" si="34"/>
        <v/>
      </c>
      <c r="KP22" s="19" t="str">
        <f t="shared" ca="1" si="34"/>
        <v/>
      </c>
      <c r="KQ22" s="19" t="str">
        <f t="shared" ca="1" si="34"/>
        <v/>
      </c>
      <c r="KR22" s="19" t="str">
        <f t="shared" ca="1" si="34"/>
        <v/>
      </c>
      <c r="KS22" s="19" t="str">
        <f t="shared" ca="1" si="34"/>
        <v/>
      </c>
      <c r="KT22" s="19" t="str">
        <f t="shared" ca="1" si="34"/>
        <v/>
      </c>
      <c r="KU22" s="19" t="str">
        <f t="shared" ca="1" si="34"/>
        <v/>
      </c>
      <c r="KV22" s="19" t="str">
        <f t="shared" ca="1" si="34"/>
        <v/>
      </c>
      <c r="KW22" s="19" t="str">
        <f t="shared" ca="1" si="34"/>
        <v/>
      </c>
      <c r="KX22" s="19" t="str">
        <f t="shared" ca="1" si="34"/>
        <v/>
      </c>
      <c r="KY22" s="19" t="str">
        <f t="shared" ca="1" si="34"/>
        <v/>
      </c>
      <c r="KZ22" s="19" t="str">
        <f t="shared" ca="1" si="34"/>
        <v/>
      </c>
      <c r="LA22" s="19" t="str">
        <f t="shared" ca="1" si="34"/>
        <v/>
      </c>
      <c r="LB22" s="19" t="str">
        <f t="shared" ca="1" si="34"/>
        <v/>
      </c>
      <c r="LC22" s="19" t="str">
        <f t="shared" ca="1" si="34"/>
        <v/>
      </c>
      <c r="LD22" s="19" t="str">
        <f t="shared" ca="1" si="34"/>
        <v/>
      </c>
      <c r="LE22" s="19" t="str">
        <f t="shared" ca="1" si="34"/>
        <v/>
      </c>
      <c r="LF22" s="19" t="str">
        <f t="shared" ca="1" si="34"/>
        <v/>
      </c>
      <c r="LG22" s="19" t="str">
        <f t="shared" ca="1" si="34"/>
        <v/>
      </c>
      <c r="LH22" s="19" t="str">
        <f t="shared" ca="1" si="34"/>
        <v/>
      </c>
      <c r="LI22" s="19" t="str">
        <f t="shared" ca="1" si="34"/>
        <v/>
      </c>
      <c r="LJ22" s="19" t="str">
        <f t="shared" ca="1" si="34"/>
        <v/>
      </c>
      <c r="LK22" s="19" t="str">
        <f t="shared" ca="1" si="34"/>
        <v/>
      </c>
      <c r="LL22" s="19" t="str">
        <f t="shared" ca="1" si="34"/>
        <v/>
      </c>
      <c r="LM22" s="19" t="str">
        <f t="shared" ca="1" si="34"/>
        <v/>
      </c>
      <c r="LN22" s="19" t="str">
        <f t="shared" ca="1" si="34"/>
        <v/>
      </c>
      <c r="LO22" s="19" t="str">
        <f t="shared" ca="1" si="34"/>
        <v/>
      </c>
      <c r="LP22" s="19" t="str">
        <f t="shared" ca="1" si="34"/>
        <v/>
      </c>
      <c r="LQ22" s="19" t="str">
        <f t="shared" ca="1" si="34"/>
        <v/>
      </c>
      <c r="LR22" s="19" t="str">
        <f t="shared" ca="1" si="34"/>
        <v/>
      </c>
      <c r="LS22" s="19" t="str">
        <f t="shared" ca="1" si="34"/>
        <v/>
      </c>
      <c r="LT22" s="19" t="str">
        <f t="shared" ca="1" si="34"/>
        <v/>
      </c>
      <c r="LU22" s="19" t="str">
        <f t="shared" ca="1" si="34"/>
        <v/>
      </c>
      <c r="LV22" s="19" t="str">
        <f t="shared" ca="1" si="34"/>
        <v/>
      </c>
      <c r="LW22" s="19" t="str">
        <f t="shared" ca="1" si="34"/>
        <v/>
      </c>
      <c r="LX22" s="19" t="str">
        <f t="shared" ca="1" si="34"/>
        <v/>
      </c>
      <c r="LY22" s="19" t="str">
        <f t="shared" ca="1" si="34"/>
        <v/>
      </c>
      <c r="LZ22" s="19" t="str">
        <f t="shared" ca="1" si="34"/>
        <v/>
      </c>
      <c r="MA22" s="19" t="str">
        <f t="shared" ca="1" si="34"/>
        <v/>
      </c>
      <c r="MB22" s="19" t="str">
        <f t="shared" ca="1" si="34"/>
        <v/>
      </c>
      <c r="MC22" s="19" t="str">
        <f t="shared" ca="1" si="34"/>
        <v/>
      </c>
      <c r="MD22" s="19" t="str">
        <f t="shared" ca="1" si="34"/>
        <v/>
      </c>
      <c r="ME22" s="19" t="str">
        <f t="shared" ca="1" si="34"/>
        <v/>
      </c>
      <c r="MF22" s="19" t="str">
        <f t="shared" ca="1" si="34"/>
        <v/>
      </c>
      <c r="MG22" s="19" t="str">
        <f t="shared" ca="1" si="34"/>
        <v/>
      </c>
      <c r="MH22" s="19" t="str">
        <f t="shared" ca="1" si="34"/>
        <v/>
      </c>
      <c r="MI22" s="19" t="str">
        <f t="shared" ca="1" si="34"/>
        <v/>
      </c>
      <c r="MJ22" s="19" t="str">
        <f t="shared" ca="1" si="34"/>
        <v/>
      </c>
      <c r="MK22" s="19" t="str">
        <f t="shared" ca="1" si="28"/>
        <v/>
      </c>
      <c r="ML22" s="19" t="str">
        <f t="shared" ca="1" si="29"/>
        <v/>
      </c>
      <c r="MM22" s="19" t="str">
        <f t="shared" ca="1" si="29"/>
        <v/>
      </c>
      <c r="MN22" s="19" t="str">
        <f t="shared" ca="1" si="29"/>
        <v/>
      </c>
      <c r="MO22" s="19" t="str">
        <f t="shared" ca="1" si="29"/>
        <v/>
      </c>
      <c r="MP22" s="19" t="str">
        <f t="shared" ca="1" si="29"/>
        <v/>
      </c>
      <c r="MQ22" s="19" t="str">
        <f t="shared" ca="1" si="29"/>
        <v/>
      </c>
      <c r="MR22" s="19" t="str">
        <f t="shared" ca="1" si="29"/>
        <v/>
      </c>
      <c r="MS22" s="19" t="str">
        <f t="shared" ca="1" si="29"/>
        <v/>
      </c>
      <c r="MT22" s="19" t="str">
        <f t="shared" ca="1" si="29"/>
        <v/>
      </c>
      <c r="MU22" s="19" t="str">
        <f t="shared" ca="1" si="29"/>
        <v/>
      </c>
      <c r="MV22" s="19" t="str">
        <f t="shared" ca="1" si="29"/>
        <v/>
      </c>
      <c r="MW22" s="19" t="str">
        <f t="shared" ca="1" si="29"/>
        <v/>
      </c>
      <c r="MX22" s="19" t="str">
        <f t="shared" ca="1" si="29"/>
        <v/>
      </c>
      <c r="MY22" s="19" t="str">
        <f t="shared" ca="1" si="29"/>
        <v/>
      </c>
      <c r="MZ22" s="19" t="str">
        <f t="shared" ca="1" si="29"/>
        <v/>
      </c>
      <c r="NA22" s="19" t="str">
        <f t="shared" ca="1" si="29"/>
        <v/>
      </c>
      <c r="NB22" s="19" t="str">
        <f t="shared" ca="1" si="29"/>
        <v/>
      </c>
      <c r="NC22" s="19" t="str">
        <f t="shared" ca="1" si="29"/>
        <v/>
      </c>
      <c r="ND22" s="19" t="str">
        <f t="shared" ca="1" si="29"/>
        <v/>
      </c>
      <c r="NE22" s="19" t="str">
        <f t="shared" ca="1" si="29"/>
        <v/>
      </c>
      <c r="NF22" s="19" t="str">
        <f t="shared" ca="1" si="29"/>
        <v/>
      </c>
      <c r="NG22" s="19" t="str">
        <f t="shared" ca="1" si="29"/>
        <v/>
      </c>
      <c r="NH22" s="19" t="str">
        <f t="shared" ca="1" si="29"/>
        <v/>
      </c>
      <c r="NI22" s="19" t="str">
        <f t="shared" ca="1" si="29"/>
        <v/>
      </c>
      <c r="NJ22" s="19" t="str">
        <f t="shared" ca="1" si="29"/>
        <v/>
      </c>
      <c r="NK22" s="19" t="str">
        <f t="shared" ca="1" si="29"/>
        <v/>
      </c>
      <c r="NL22" s="19" t="str">
        <f t="shared" ca="1" si="29"/>
        <v/>
      </c>
      <c r="NM22" s="19" t="str">
        <f t="shared" ca="1" si="29"/>
        <v/>
      </c>
      <c r="NN22" s="19" t="str">
        <f t="shared" ca="1" si="29"/>
        <v/>
      </c>
      <c r="NO22" s="19" t="str">
        <f t="shared" ca="1" si="29"/>
        <v/>
      </c>
      <c r="NP22" s="19" t="str">
        <f t="shared" ca="1" si="29"/>
        <v/>
      </c>
      <c r="NQ22" s="19" t="str">
        <f t="shared" ca="1" si="29"/>
        <v/>
      </c>
      <c r="NR22" s="19" t="str">
        <f t="shared" ca="1" si="29"/>
        <v/>
      </c>
      <c r="NS22" s="19" t="str">
        <f t="shared" ca="1" si="29"/>
        <v/>
      </c>
      <c r="NT22" s="19" t="str">
        <f t="shared" ca="1" si="29"/>
        <v/>
      </c>
      <c r="NU22" s="19" t="str">
        <f t="shared" ca="1" si="29"/>
        <v/>
      </c>
      <c r="NV22" s="19" t="str">
        <f t="shared" ca="1" si="29"/>
        <v/>
      </c>
      <c r="NW22" s="19" t="str">
        <f t="shared" ca="1" si="29"/>
        <v/>
      </c>
      <c r="NX22" s="19" t="str">
        <f t="shared" ca="1" si="29"/>
        <v/>
      </c>
      <c r="NY22" s="19" t="str">
        <f t="shared" ca="1" si="29"/>
        <v/>
      </c>
      <c r="NZ22" s="19" t="str">
        <f t="shared" ca="1" si="29"/>
        <v/>
      </c>
      <c r="OA22" s="19" t="str">
        <f t="shared" ca="1" si="29"/>
        <v/>
      </c>
      <c r="OB22" s="19" t="str">
        <f t="shared" ca="1" si="29"/>
        <v/>
      </c>
      <c r="OC22" s="19" t="str">
        <f t="shared" ca="1" si="29"/>
        <v/>
      </c>
      <c r="OD22" s="16"/>
      <c r="OE22" s="16"/>
      <c r="OF22" s="16"/>
      <c r="OG22" s="16"/>
    </row>
    <row r="23" spans="1:397" s="25" customFormat="1" x14ac:dyDescent="0.2">
      <c r="A23" s="62"/>
      <c r="C23" s="128">
        <f>'Project Follow up - Base'!C24</f>
        <v>5</v>
      </c>
      <c r="D23" s="422" t="str">
        <f>'Project Follow up - Base'!D24</f>
        <v/>
      </c>
      <c r="E23" s="422"/>
      <c r="F23" s="43" t="str">
        <f>'Project Follow up - Base'!G24</f>
        <v/>
      </c>
      <c r="G23" s="43" t="str">
        <f>'Project Follow up - Base'!H24</f>
        <v/>
      </c>
      <c r="H23" s="45">
        <f>'Project Follow up - Base'!I24</f>
        <v>0</v>
      </c>
      <c r="M23" s="43" t="str">
        <f>'Project Follow up - Base'!M24</f>
        <v/>
      </c>
      <c r="N23" s="43" t="str">
        <f>'Project Follow up - Base'!N24</f>
        <v/>
      </c>
      <c r="O23" s="43" t="str">
        <f>'Project Follow up - Base'!O24</f>
        <v/>
      </c>
      <c r="P23" s="44" t="str">
        <f ca="1">'Project Follow up - Base'!P24</f>
        <v/>
      </c>
      <c r="Q23" s="104" t="str">
        <f>'Project Follow up - Base'!Q24</f>
        <v/>
      </c>
      <c r="R23" s="105" t="str">
        <f>'Project Follow up - Base'!R24</f>
        <v/>
      </c>
      <c r="S23" s="105" t="str">
        <f>'Project Follow up - Base'!S24</f>
        <v/>
      </c>
      <c r="T23" s="106" t="str">
        <f>'Project Follow up - Base'!T24</f>
        <v/>
      </c>
      <c r="U23" s="187" t="str">
        <f>'Project Follow up - Base'!U24</f>
        <v/>
      </c>
      <c r="V23" s="187" t="str">
        <f>'Project Follow up - Base'!V24</f>
        <v/>
      </c>
      <c r="W23" s="41" t="str">
        <f>'Project Follow up - Base'!W24</f>
        <v/>
      </c>
      <c r="X23" s="129" t="str">
        <f>'Project Follow up - Base'!X24</f>
        <v/>
      </c>
      <c r="Y23" s="320"/>
      <c r="Z23" s="17">
        <f t="shared" si="30"/>
        <v>1</v>
      </c>
      <c r="AA23" s="16"/>
      <c r="AB23" s="16"/>
      <c r="AC23" s="20" t="str">
        <f t="shared" ca="1" si="31"/>
        <v/>
      </c>
      <c r="AD23" s="20" t="str">
        <f t="shared" ca="1" si="32"/>
        <v/>
      </c>
      <c r="AE23" s="20" t="str">
        <f t="shared" ca="1" si="32"/>
        <v/>
      </c>
      <c r="AF23" s="20" t="str">
        <f t="shared" ca="1" si="32"/>
        <v/>
      </c>
      <c r="AG23" s="20" t="str">
        <f t="shared" ca="1" si="32"/>
        <v/>
      </c>
      <c r="AH23" s="20" t="str">
        <f t="shared" ca="1" si="32"/>
        <v/>
      </c>
      <c r="AI23" s="20" t="str">
        <f t="shared" ca="1" si="32"/>
        <v/>
      </c>
      <c r="AJ23" s="20" t="str">
        <f t="shared" ca="1" si="32"/>
        <v/>
      </c>
      <c r="AK23" s="20" t="str">
        <f t="shared" ca="1" si="32"/>
        <v/>
      </c>
      <c r="AL23" s="20" t="str">
        <f t="shared" ca="1" si="32"/>
        <v/>
      </c>
      <c r="AM23" s="20" t="str">
        <f t="shared" ca="1" si="32"/>
        <v/>
      </c>
      <c r="AN23" s="20" t="str">
        <f t="shared" ca="1" si="32"/>
        <v/>
      </c>
      <c r="AO23" s="20" t="str">
        <f t="shared" ca="1" si="32"/>
        <v/>
      </c>
      <c r="AP23" s="20" t="str">
        <f t="shared" ca="1" si="32"/>
        <v/>
      </c>
      <c r="AQ23" s="20" t="str">
        <f t="shared" ca="1" si="32"/>
        <v/>
      </c>
      <c r="AR23" s="20" t="str">
        <f t="shared" ca="1" si="32"/>
        <v/>
      </c>
      <c r="AS23" s="20" t="str">
        <f t="shared" ca="1" si="32"/>
        <v/>
      </c>
      <c r="AT23" s="20" t="str">
        <f t="shared" ca="1" si="32"/>
        <v/>
      </c>
      <c r="AU23" s="20" t="str">
        <f t="shared" ca="1" si="32"/>
        <v/>
      </c>
      <c r="AV23" s="20" t="str">
        <f t="shared" ca="1" si="32"/>
        <v/>
      </c>
      <c r="AW23" s="20" t="str">
        <f t="shared" ca="1" si="32"/>
        <v/>
      </c>
      <c r="AX23" s="20" t="str">
        <f t="shared" ca="1" si="32"/>
        <v/>
      </c>
      <c r="AY23" s="20" t="str">
        <f t="shared" ca="1" si="32"/>
        <v/>
      </c>
      <c r="AZ23" s="20" t="str">
        <f t="shared" ca="1" si="32"/>
        <v/>
      </c>
      <c r="BA23" s="20" t="str">
        <f t="shared" ca="1" si="32"/>
        <v/>
      </c>
      <c r="BB23" s="20" t="str">
        <f t="shared" ca="1" si="32"/>
        <v/>
      </c>
      <c r="BC23" s="20" t="str">
        <f t="shared" ca="1" si="32"/>
        <v/>
      </c>
      <c r="BD23" s="20" t="str">
        <f t="shared" ca="1" si="32"/>
        <v/>
      </c>
      <c r="BE23" s="20" t="str">
        <f t="shared" ca="1" si="32"/>
        <v/>
      </c>
      <c r="BF23" s="20" t="str">
        <f t="shared" ca="1" si="32"/>
        <v/>
      </c>
      <c r="BG23" s="20" t="str">
        <f t="shared" ca="1" si="32"/>
        <v/>
      </c>
      <c r="BH23" s="20" t="str">
        <f t="shared" ca="1" si="32"/>
        <v/>
      </c>
      <c r="BI23" s="20" t="str">
        <f t="shared" ca="1" si="32"/>
        <v/>
      </c>
      <c r="BJ23" s="20" t="str">
        <f t="shared" ca="1" si="32"/>
        <v/>
      </c>
      <c r="BK23" s="20" t="str">
        <f t="shared" ca="1" si="32"/>
        <v/>
      </c>
      <c r="BL23" s="20" t="str">
        <f t="shared" ca="1" si="32"/>
        <v/>
      </c>
      <c r="BM23" s="20" t="str">
        <f t="shared" ca="1" si="32"/>
        <v/>
      </c>
      <c r="BN23" s="20" t="str">
        <f t="shared" ca="1" si="32"/>
        <v/>
      </c>
      <c r="BO23" s="20" t="str">
        <f t="shared" ca="1" si="32"/>
        <v/>
      </c>
      <c r="BP23" s="20" t="str">
        <f t="shared" ca="1" si="32"/>
        <v/>
      </c>
      <c r="BQ23" s="20" t="str">
        <f t="shared" ca="1" si="32"/>
        <v/>
      </c>
      <c r="BR23" s="20" t="str">
        <f t="shared" ca="1" si="32"/>
        <v/>
      </c>
      <c r="BS23" s="20" t="str">
        <f t="shared" ca="1" si="32"/>
        <v/>
      </c>
      <c r="BT23" s="20" t="str">
        <f t="shared" ca="1" si="32"/>
        <v/>
      </c>
      <c r="BU23" s="20" t="str">
        <f t="shared" ca="1" si="32"/>
        <v/>
      </c>
      <c r="BV23" s="20" t="str">
        <f t="shared" ca="1" si="32"/>
        <v/>
      </c>
      <c r="BW23" s="20" t="str">
        <f t="shared" ca="1" si="32"/>
        <v/>
      </c>
      <c r="BX23" s="20" t="str">
        <f t="shared" ca="1" si="32"/>
        <v/>
      </c>
      <c r="BY23" s="20" t="str">
        <f t="shared" ca="1" si="32"/>
        <v/>
      </c>
      <c r="BZ23" s="20" t="str">
        <f t="shared" ca="1" si="32"/>
        <v/>
      </c>
      <c r="CA23" s="20" t="str">
        <f t="shared" ca="1" si="32"/>
        <v/>
      </c>
      <c r="CB23" s="20" t="str">
        <f t="shared" ca="1" si="32"/>
        <v/>
      </c>
      <c r="CC23" s="20" t="str">
        <f t="shared" ca="1" si="32"/>
        <v/>
      </c>
      <c r="CD23" s="20" t="str">
        <f t="shared" ca="1" si="32"/>
        <v/>
      </c>
      <c r="CE23" s="20" t="str">
        <f t="shared" ca="1" si="32"/>
        <v/>
      </c>
      <c r="CF23" s="20" t="str">
        <f t="shared" ca="1" si="32"/>
        <v/>
      </c>
      <c r="CG23" s="20" t="str">
        <f t="shared" ca="1" si="32"/>
        <v/>
      </c>
      <c r="CH23" s="20" t="str">
        <f t="shared" ca="1" si="32"/>
        <v/>
      </c>
      <c r="CI23" s="20" t="str">
        <f t="shared" ca="1" si="32"/>
        <v/>
      </c>
      <c r="CJ23" s="20" t="str">
        <f t="shared" ca="1" si="32"/>
        <v/>
      </c>
      <c r="CK23" s="20" t="str">
        <f t="shared" ca="1" si="32"/>
        <v/>
      </c>
      <c r="CL23" s="20" t="str">
        <f t="shared" ca="1" si="32"/>
        <v/>
      </c>
      <c r="CM23" s="20" t="str">
        <f t="shared" ca="1" si="32"/>
        <v/>
      </c>
      <c r="CN23" s="20" t="str">
        <f t="shared" ca="1" si="32"/>
        <v/>
      </c>
      <c r="CO23" s="20" t="str">
        <f t="shared" ca="1" si="32"/>
        <v/>
      </c>
      <c r="CP23" s="20" t="str">
        <f t="shared" ref="CP23:FA33" ca="1" si="35">IF($N23="",
IF(AND(CP$2&gt;=$M23,CP$2&lt;=TODAY(),CP$2&lt;$O23), 10,
IF(AND(CP$2&gt;=$M23,CP$2&lt;=TODAY(),CP$2=$O23), 10,
IF(AND(CP$2&gt;=$M23,CP$2&lt;=TODAY(),CP$2&gt;$O23), -10, ""))),
IF(AND(CP$2&gt;=$M23,CP$2&lt;=$N23,CP$2&lt;$O23),10,
IF(AND(CP$2&gt;=$M23,CP$2&lt;=$N23,CP$2=$O23),10,
IF(AND(CP$2&gt;=$M23,CP$2&lt;=$N23,CP$2&gt;$O23),-10,""
))))</f>
        <v/>
      </c>
      <c r="CQ23" s="20" t="str">
        <f t="shared" ca="1" si="35"/>
        <v/>
      </c>
      <c r="CR23" s="20" t="str">
        <f t="shared" ca="1" si="35"/>
        <v/>
      </c>
      <c r="CS23" s="20" t="str">
        <f t="shared" ca="1" si="35"/>
        <v/>
      </c>
      <c r="CT23" s="19" t="str">
        <f t="shared" ca="1" si="35"/>
        <v/>
      </c>
      <c r="CU23" s="19" t="str">
        <f t="shared" ca="1" si="35"/>
        <v/>
      </c>
      <c r="CV23" s="19" t="str">
        <f t="shared" ca="1" si="35"/>
        <v/>
      </c>
      <c r="CW23" s="19" t="str">
        <f t="shared" ca="1" si="35"/>
        <v/>
      </c>
      <c r="CX23" s="19" t="str">
        <f t="shared" ca="1" si="35"/>
        <v/>
      </c>
      <c r="CY23" s="19" t="str">
        <f t="shared" ca="1" si="35"/>
        <v/>
      </c>
      <c r="CZ23" s="19" t="str">
        <f t="shared" ca="1" si="35"/>
        <v/>
      </c>
      <c r="DA23" s="19" t="str">
        <f t="shared" ca="1" si="35"/>
        <v/>
      </c>
      <c r="DB23" s="19" t="str">
        <f t="shared" ca="1" si="35"/>
        <v/>
      </c>
      <c r="DC23" s="19" t="str">
        <f t="shared" ca="1" si="35"/>
        <v/>
      </c>
      <c r="DD23" s="19" t="str">
        <f t="shared" ca="1" si="35"/>
        <v/>
      </c>
      <c r="DE23" s="19" t="str">
        <f t="shared" ca="1" si="35"/>
        <v/>
      </c>
      <c r="DF23" s="19" t="str">
        <f t="shared" ca="1" si="35"/>
        <v/>
      </c>
      <c r="DG23" s="19" t="str">
        <f t="shared" ca="1" si="35"/>
        <v/>
      </c>
      <c r="DH23" s="19" t="str">
        <f t="shared" ca="1" si="35"/>
        <v/>
      </c>
      <c r="DI23" s="19" t="str">
        <f t="shared" ca="1" si="35"/>
        <v/>
      </c>
      <c r="DJ23" s="19" t="str">
        <f t="shared" ca="1" si="35"/>
        <v/>
      </c>
      <c r="DK23" s="19" t="str">
        <f t="shared" ca="1" si="35"/>
        <v/>
      </c>
      <c r="DL23" s="19" t="str">
        <f t="shared" ca="1" si="35"/>
        <v/>
      </c>
      <c r="DM23" s="19" t="str">
        <f t="shared" ca="1" si="35"/>
        <v/>
      </c>
      <c r="DN23" s="19" t="str">
        <f t="shared" ca="1" si="35"/>
        <v/>
      </c>
      <c r="DO23" s="19" t="str">
        <f t="shared" ca="1" si="35"/>
        <v/>
      </c>
      <c r="DP23" s="19" t="str">
        <f t="shared" ca="1" si="35"/>
        <v/>
      </c>
      <c r="DQ23" s="19" t="str">
        <f t="shared" ca="1" si="35"/>
        <v/>
      </c>
      <c r="DR23" s="19" t="str">
        <f t="shared" ca="1" si="35"/>
        <v/>
      </c>
      <c r="DS23" s="19" t="str">
        <f t="shared" ca="1" si="35"/>
        <v/>
      </c>
      <c r="DT23" s="19" t="str">
        <f t="shared" ca="1" si="35"/>
        <v/>
      </c>
      <c r="DU23" s="19" t="str">
        <f t="shared" ca="1" si="35"/>
        <v/>
      </c>
      <c r="DV23" s="19" t="str">
        <f t="shared" ca="1" si="35"/>
        <v/>
      </c>
      <c r="DW23" s="19" t="str">
        <f t="shared" ca="1" si="35"/>
        <v/>
      </c>
      <c r="DX23" s="19" t="str">
        <f t="shared" ca="1" si="35"/>
        <v/>
      </c>
      <c r="DY23" s="19" t="str">
        <f t="shared" ca="1" si="35"/>
        <v/>
      </c>
      <c r="DZ23" s="19" t="str">
        <f t="shared" ca="1" si="35"/>
        <v/>
      </c>
      <c r="EA23" s="19" t="str">
        <f t="shared" ca="1" si="35"/>
        <v/>
      </c>
      <c r="EB23" s="19" t="str">
        <f t="shared" ca="1" si="35"/>
        <v/>
      </c>
      <c r="EC23" s="19" t="str">
        <f t="shared" ca="1" si="35"/>
        <v/>
      </c>
      <c r="ED23" s="19" t="str">
        <f t="shared" ca="1" si="35"/>
        <v/>
      </c>
      <c r="EE23" s="19" t="str">
        <f t="shared" ca="1" si="35"/>
        <v/>
      </c>
      <c r="EF23" s="19" t="str">
        <f t="shared" ca="1" si="35"/>
        <v/>
      </c>
      <c r="EG23" s="19" t="str">
        <f t="shared" ca="1" si="35"/>
        <v/>
      </c>
      <c r="EH23" s="19" t="str">
        <f t="shared" ca="1" si="35"/>
        <v/>
      </c>
      <c r="EI23" s="19" t="str">
        <f t="shared" ca="1" si="35"/>
        <v/>
      </c>
      <c r="EJ23" s="19" t="str">
        <f t="shared" ca="1" si="35"/>
        <v/>
      </c>
      <c r="EK23" s="19" t="str">
        <f t="shared" ca="1" si="35"/>
        <v/>
      </c>
      <c r="EL23" s="19" t="str">
        <f t="shared" ca="1" si="35"/>
        <v/>
      </c>
      <c r="EM23" s="19" t="str">
        <f t="shared" ca="1" si="35"/>
        <v/>
      </c>
      <c r="EN23" s="19" t="str">
        <f t="shared" ca="1" si="35"/>
        <v/>
      </c>
      <c r="EO23" s="19" t="str">
        <f t="shared" ca="1" si="35"/>
        <v/>
      </c>
      <c r="EP23" s="19" t="str">
        <f t="shared" ca="1" si="35"/>
        <v/>
      </c>
      <c r="EQ23" s="19" t="str">
        <f t="shared" ca="1" si="35"/>
        <v/>
      </c>
      <c r="ER23" s="19" t="str">
        <f t="shared" ca="1" si="35"/>
        <v/>
      </c>
      <c r="ES23" s="19" t="str">
        <f t="shared" ca="1" si="35"/>
        <v/>
      </c>
      <c r="ET23" s="19" t="str">
        <f t="shared" ca="1" si="35"/>
        <v/>
      </c>
      <c r="EU23" s="19" t="str">
        <f t="shared" ca="1" si="35"/>
        <v/>
      </c>
      <c r="EV23" s="19" t="str">
        <f t="shared" ca="1" si="35"/>
        <v/>
      </c>
      <c r="EW23" s="19" t="str">
        <f t="shared" ca="1" si="35"/>
        <v/>
      </c>
      <c r="EX23" s="19" t="str">
        <f t="shared" ca="1" si="35"/>
        <v/>
      </c>
      <c r="EY23" s="19" t="str">
        <f t="shared" ca="1" si="35"/>
        <v/>
      </c>
      <c r="EZ23" s="19" t="str">
        <f t="shared" ca="1" si="35"/>
        <v/>
      </c>
      <c r="FA23" s="19" t="str">
        <f t="shared" ca="1" si="35"/>
        <v/>
      </c>
      <c r="FB23" s="19" t="str">
        <f t="shared" ca="1" si="33"/>
        <v/>
      </c>
      <c r="FC23" s="19" t="str">
        <f t="shared" ca="1" si="33"/>
        <v/>
      </c>
      <c r="FD23" s="19" t="str">
        <f t="shared" ca="1" si="33"/>
        <v/>
      </c>
      <c r="FE23" s="19" t="str">
        <f t="shared" ca="1" si="33"/>
        <v/>
      </c>
      <c r="FF23" s="19" t="str">
        <f t="shared" ca="1" si="33"/>
        <v/>
      </c>
      <c r="FG23" s="19" t="str">
        <f t="shared" ca="1" si="33"/>
        <v/>
      </c>
      <c r="FH23" s="19" t="str">
        <f t="shared" ca="1" si="33"/>
        <v/>
      </c>
      <c r="FI23" s="19" t="str">
        <f t="shared" ca="1" si="33"/>
        <v/>
      </c>
      <c r="FJ23" s="19" t="str">
        <f t="shared" ca="1" si="33"/>
        <v/>
      </c>
      <c r="FK23" s="19" t="str">
        <f t="shared" ca="1" si="33"/>
        <v/>
      </c>
      <c r="FL23" s="19" t="str">
        <f t="shared" ca="1" si="33"/>
        <v/>
      </c>
      <c r="FM23" s="19" t="str">
        <f t="shared" ca="1" si="33"/>
        <v/>
      </c>
      <c r="FN23" s="19" t="str">
        <f t="shared" ca="1" si="33"/>
        <v/>
      </c>
      <c r="FO23" s="19" t="str">
        <f t="shared" ca="1" si="33"/>
        <v/>
      </c>
      <c r="FP23" s="19" t="str">
        <f t="shared" ca="1" si="33"/>
        <v/>
      </c>
      <c r="FQ23" s="19" t="str">
        <f t="shared" ca="1" si="33"/>
        <v/>
      </c>
      <c r="FR23" s="19" t="str">
        <f t="shared" ca="1" si="33"/>
        <v/>
      </c>
      <c r="FS23" s="19" t="str">
        <f t="shared" ca="1" si="33"/>
        <v/>
      </c>
      <c r="FT23" s="19" t="str">
        <f t="shared" ca="1" si="33"/>
        <v/>
      </c>
      <c r="FU23" s="19" t="str">
        <f t="shared" ca="1" si="33"/>
        <v/>
      </c>
      <c r="FV23" s="19" t="str">
        <f t="shared" ca="1" si="33"/>
        <v/>
      </c>
      <c r="FW23" s="19" t="str">
        <f t="shared" ca="1" si="33"/>
        <v/>
      </c>
      <c r="FX23" s="19" t="str">
        <f t="shared" ca="1" si="33"/>
        <v/>
      </c>
      <c r="FY23" s="19" t="str">
        <f t="shared" ca="1" si="33"/>
        <v/>
      </c>
      <c r="FZ23" s="19" t="str">
        <f t="shared" ca="1" si="33"/>
        <v/>
      </c>
      <c r="GA23" s="19" t="str">
        <f t="shared" ca="1" si="33"/>
        <v/>
      </c>
      <c r="GB23" s="19" t="str">
        <f t="shared" ca="1" si="33"/>
        <v/>
      </c>
      <c r="GC23" s="19" t="str">
        <f t="shared" ca="1" si="33"/>
        <v/>
      </c>
      <c r="GD23" s="19" t="str">
        <f t="shared" ca="1" si="33"/>
        <v/>
      </c>
      <c r="GE23" s="19" t="str">
        <f t="shared" ca="1" si="33"/>
        <v/>
      </c>
      <c r="GF23" s="19" t="str">
        <f t="shared" ca="1" si="33"/>
        <v/>
      </c>
      <c r="GG23" s="19" t="str">
        <f t="shared" ca="1" si="33"/>
        <v/>
      </c>
      <c r="GH23" s="19" t="str">
        <f t="shared" ca="1" si="33"/>
        <v/>
      </c>
      <c r="GI23" s="19" t="str">
        <f t="shared" ca="1" si="33"/>
        <v/>
      </c>
      <c r="GJ23" s="19" t="str">
        <f t="shared" ca="1" si="33"/>
        <v/>
      </c>
      <c r="GK23" s="19" t="str">
        <f t="shared" ca="1" si="33"/>
        <v/>
      </c>
      <c r="GL23" s="19" t="str">
        <f t="shared" ca="1" si="33"/>
        <v/>
      </c>
      <c r="GM23" s="19" t="str">
        <f t="shared" ca="1" si="33"/>
        <v/>
      </c>
      <c r="GN23" s="19" t="str">
        <f t="shared" ca="1" si="33"/>
        <v/>
      </c>
      <c r="GO23" s="19" t="str">
        <f t="shared" ca="1" si="33"/>
        <v/>
      </c>
      <c r="GP23" s="19" t="str">
        <f t="shared" ca="1" si="33"/>
        <v/>
      </c>
      <c r="GQ23" s="19" t="str">
        <f t="shared" ca="1" si="33"/>
        <v/>
      </c>
      <c r="GR23" s="19" t="str">
        <f t="shared" ca="1" si="33"/>
        <v/>
      </c>
      <c r="GS23" s="19" t="str">
        <f t="shared" ca="1" si="33"/>
        <v/>
      </c>
      <c r="GT23" s="19" t="str">
        <f t="shared" ca="1" si="33"/>
        <v/>
      </c>
      <c r="GU23" s="19" t="str">
        <f t="shared" ca="1" si="33"/>
        <v/>
      </c>
      <c r="GV23" s="19" t="str">
        <f t="shared" ca="1" si="33"/>
        <v/>
      </c>
      <c r="GW23" s="19" t="str">
        <f t="shared" ca="1" si="33"/>
        <v/>
      </c>
      <c r="GX23" s="19" t="str">
        <f t="shared" ca="1" si="33"/>
        <v/>
      </c>
      <c r="GY23" s="19" t="str">
        <f t="shared" ca="1" si="33"/>
        <v/>
      </c>
      <c r="GZ23" s="19" t="str">
        <f t="shared" ca="1" si="33"/>
        <v/>
      </c>
      <c r="HA23" s="19" t="str">
        <f t="shared" ca="1" si="33"/>
        <v/>
      </c>
      <c r="HB23" s="19" t="str">
        <f t="shared" ca="1" si="33"/>
        <v/>
      </c>
      <c r="HC23" s="19" t="str">
        <f t="shared" ca="1" si="33"/>
        <v/>
      </c>
      <c r="HD23" s="19" t="str">
        <f t="shared" ca="1" si="33"/>
        <v/>
      </c>
      <c r="HE23" s="19" t="str">
        <f t="shared" ca="1" si="33"/>
        <v/>
      </c>
      <c r="HF23" s="19" t="str">
        <f t="shared" ca="1" si="33"/>
        <v/>
      </c>
      <c r="HG23" s="19" t="str">
        <f t="shared" ca="1" si="33"/>
        <v/>
      </c>
      <c r="HH23" s="19" t="str">
        <f t="shared" ca="1" si="33"/>
        <v/>
      </c>
      <c r="HI23" s="19" t="str">
        <f t="shared" ca="1" si="33"/>
        <v/>
      </c>
      <c r="HJ23" s="19" t="str">
        <f t="shared" ca="1" si="33"/>
        <v/>
      </c>
      <c r="HK23" s="19" t="str">
        <f t="shared" ca="1" si="33"/>
        <v/>
      </c>
      <c r="HL23" s="19" t="str">
        <f t="shared" ca="1" si="33"/>
        <v/>
      </c>
      <c r="HM23" s="19" t="str">
        <f t="shared" ca="1" si="26"/>
        <v/>
      </c>
      <c r="HN23" s="19" t="str">
        <f t="shared" ref="HN23:JY27" ca="1" si="36">IF($N23="",
IF(AND(HN$2&gt;=$M23,HN$2&lt;=TODAY(),HN$2&lt;$O23), 10,
IF(AND(HN$2&gt;=$M23,HN$2&lt;=TODAY(),HN$2=$O23), 10,
IF(AND(HN$2&gt;=$M23,HN$2&lt;=TODAY(),HN$2&gt;$O23), -10, ""))),
IF(AND(HN$2&gt;=$M23,HN$2&lt;=$N23,HN$2&lt;$O23),10,
IF(AND(HN$2&gt;=$M23,HN$2&lt;=$N23,HN$2=$O23),10,
IF(AND(HN$2&gt;=$M23,HN$2&lt;=$N23,HN$2&gt;$O23),-10,""
))))</f>
        <v/>
      </c>
      <c r="HO23" s="19" t="str">
        <f t="shared" ca="1" si="36"/>
        <v/>
      </c>
      <c r="HP23" s="19" t="str">
        <f t="shared" ca="1" si="36"/>
        <v/>
      </c>
      <c r="HQ23" s="19" t="str">
        <f t="shared" ca="1" si="36"/>
        <v/>
      </c>
      <c r="HR23" s="19" t="str">
        <f t="shared" ca="1" si="36"/>
        <v/>
      </c>
      <c r="HS23" s="19" t="str">
        <f t="shared" ca="1" si="36"/>
        <v/>
      </c>
      <c r="HT23" s="19" t="str">
        <f t="shared" ca="1" si="36"/>
        <v/>
      </c>
      <c r="HU23" s="19" t="str">
        <f t="shared" ca="1" si="36"/>
        <v/>
      </c>
      <c r="HV23" s="19" t="str">
        <f t="shared" ca="1" si="36"/>
        <v/>
      </c>
      <c r="HW23" s="19" t="str">
        <f t="shared" ca="1" si="36"/>
        <v/>
      </c>
      <c r="HX23" s="19" t="str">
        <f t="shared" ca="1" si="36"/>
        <v/>
      </c>
      <c r="HY23" s="19" t="str">
        <f t="shared" ca="1" si="36"/>
        <v/>
      </c>
      <c r="HZ23" s="19" t="str">
        <f t="shared" ca="1" si="36"/>
        <v/>
      </c>
      <c r="IA23" s="19" t="str">
        <f t="shared" ca="1" si="36"/>
        <v/>
      </c>
      <c r="IB23" s="19" t="str">
        <f t="shared" ca="1" si="36"/>
        <v/>
      </c>
      <c r="IC23" s="19" t="str">
        <f t="shared" ca="1" si="36"/>
        <v/>
      </c>
      <c r="ID23" s="19" t="str">
        <f t="shared" ca="1" si="36"/>
        <v/>
      </c>
      <c r="IE23" s="19" t="str">
        <f t="shared" ca="1" si="36"/>
        <v/>
      </c>
      <c r="IF23" s="19" t="str">
        <f t="shared" ca="1" si="36"/>
        <v/>
      </c>
      <c r="IG23" s="19" t="str">
        <f t="shared" ca="1" si="36"/>
        <v/>
      </c>
      <c r="IH23" s="19" t="str">
        <f t="shared" ca="1" si="36"/>
        <v/>
      </c>
      <c r="II23" s="19" t="str">
        <f t="shared" ca="1" si="36"/>
        <v/>
      </c>
      <c r="IJ23" s="19" t="str">
        <f t="shared" ca="1" si="36"/>
        <v/>
      </c>
      <c r="IK23" s="19" t="str">
        <f t="shared" ca="1" si="36"/>
        <v/>
      </c>
      <c r="IL23" s="19" t="str">
        <f t="shared" ca="1" si="36"/>
        <v/>
      </c>
      <c r="IM23" s="19" t="str">
        <f t="shared" ca="1" si="36"/>
        <v/>
      </c>
      <c r="IN23" s="19" t="str">
        <f t="shared" ca="1" si="36"/>
        <v/>
      </c>
      <c r="IO23" s="19" t="str">
        <f t="shared" ca="1" si="36"/>
        <v/>
      </c>
      <c r="IP23" s="19" t="str">
        <f t="shared" ca="1" si="36"/>
        <v/>
      </c>
      <c r="IQ23" s="19" t="str">
        <f t="shared" ca="1" si="36"/>
        <v/>
      </c>
      <c r="IR23" s="19" t="str">
        <f t="shared" ca="1" si="36"/>
        <v/>
      </c>
      <c r="IS23" s="19" t="str">
        <f t="shared" ca="1" si="36"/>
        <v/>
      </c>
      <c r="IT23" s="19" t="str">
        <f t="shared" ca="1" si="36"/>
        <v/>
      </c>
      <c r="IU23" s="19" t="str">
        <f t="shared" ca="1" si="36"/>
        <v/>
      </c>
      <c r="IV23" s="19" t="str">
        <f t="shared" ca="1" si="36"/>
        <v/>
      </c>
      <c r="IW23" s="19" t="str">
        <f t="shared" ca="1" si="36"/>
        <v/>
      </c>
      <c r="IX23" s="19" t="str">
        <f t="shared" ca="1" si="36"/>
        <v/>
      </c>
      <c r="IY23" s="19" t="str">
        <f t="shared" ca="1" si="36"/>
        <v/>
      </c>
      <c r="IZ23" s="19" t="str">
        <f t="shared" ca="1" si="36"/>
        <v/>
      </c>
      <c r="JA23" s="19" t="str">
        <f t="shared" ca="1" si="36"/>
        <v/>
      </c>
      <c r="JB23" s="19" t="str">
        <f t="shared" ca="1" si="36"/>
        <v/>
      </c>
      <c r="JC23" s="19" t="str">
        <f t="shared" ca="1" si="36"/>
        <v/>
      </c>
      <c r="JD23" s="19" t="str">
        <f t="shared" ca="1" si="36"/>
        <v/>
      </c>
      <c r="JE23" s="19" t="str">
        <f t="shared" ca="1" si="36"/>
        <v/>
      </c>
      <c r="JF23" s="19" t="str">
        <f t="shared" ca="1" si="36"/>
        <v/>
      </c>
      <c r="JG23" s="19" t="str">
        <f t="shared" ca="1" si="36"/>
        <v/>
      </c>
      <c r="JH23" s="19" t="str">
        <f t="shared" ca="1" si="36"/>
        <v/>
      </c>
      <c r="JI23" s="19" t="str">
        <f t="shared" ca="1" si="36"/>
        <v/>
      </c>
      <c r="JJ23" s="19" t="str">
        <f t="shared" ca="1" si="36"/>
        <v/>
      </c>
      <c r="JK23" s="19" t="str">
        <f t="shared" ca="1" si="36"/>
        <v/>
      </c>
      <c r="JL23" s="19" t="str">
        <f t="shared" ca="1" si="36"/>
        <v/>
      </c>
      <c r="JM23" s="19" t="str">
        <f t="shared" ca="1" si="36"/>
        <v/>
      </c>
      <c r="JN23" s="19" t="str">
        <f t="shared" ca="1" si="36"/>
        <v/>
      </c>
      <c r="JO23" s="19" t="str">
        <f t="shared" ca="1" si="36"/>
        <v/>
      </c>
      <c r="JP23" s="19" t="str">
        <f t="shared" ca="1" si="36"/>
        <v/>
      </c>
      <c r="JQ23" s="19" t="str">
        <f t="shared" ca="1" si="36"/>
        <v/>
      </c>
      <c r="JR23" s="19" t="str">
        <f t="shared" ca="1" si="36"/>
        <v/>
      </c>
      <c r="JS23" s="19" t="str">
        <f t="shared" ca="1" si="36"/>
        <v/>
      </c>
      <c r="JT23" s="19" t="str">
        <f t="shared" ca="1" si="36"/>
        <v/>
      </c>
      <c r="JU23" s="19" t="str">
        <f t="shared" ca="1" si="36"/>
        <v/>
      </c>
      <c r="JV23" s="19" t="str">
        <f t="shared" ca="1" si="36"/>
        <v/>
      </c>
      <c r="JW23" s="19" t="str">
        <f t="shared" ca="1" si="36"/>
        <v/>
      </c>
      <c r="JX23" s="19" t="str">
        <f t="shared" ca="1" si="36"/>
        <v/>
      </c>
      <c r="JY23" s="19" t="str">
        <f t="shared" ca="1" si="36"/>
        <v/>
      </c>
      <c r="JZ23" s="19" t="str">
        <f t="shared" ca="1" si="34"/>
        <v/>
      </c>
      <c r="KA23" s="19" t="str">
        <f t="shared" ca="1" si="34"/>
        <v/>
      </c>
      <c r="KB23" s="19" t="str">
        <f t="shared" ca="1" si="34"/>
        <v/>
      </c>
      <c r="KC23" s="19" t="str">
        <f t="shared" ca="1" si="34"/>
        <v/>
      </c>
      <c r="KD23" s="19" t="str">
        <f t="shared" ca="1" si="34"/>
        <v/>
      </c>
      <c r="KE23" s="19" t="str">
        <f t="shared" ca="1" si="34"/>
        <v/>
      </c>
      <c r="KF23" s="19" t="str">
        <f t="shared" ca="1" si="34"/>
        <v/>
      </c>
      <c r="KG23" s="19" t="str">
        <f t="shared" ca="1" si="34"/>
        <v/>
      </c>
      <c r="KH23" s="19" t="str">
        <f t="shared" ca="1" si="34"/>
        <v/>
      </c>
      <c r="KI23" s="19" t="str">
        <f t="shared" ca="1" si="34"/>
        <v/>
      </c>
      <c r="KJ23" s="19" t="str">
        <f t="shared" ca="1" si="34"/>
        <v/>
      </c>
      <c r="KK23" s="19" t="str">
        <f t="shared" ca="1" si="34"/>
        <v/>
      </c>
      <c r="KL23" s="19" t="str">
        <f t="shared" ca="1" si="34"/>
        <v/>
      </c>
      <c r="KM23" s="19" t="str">
        <f t="shared" ca="1" si="34"/>
        <v/>
      </c>
      <c r="KN23" s="19" t="str">
        <f t="shared" ca="1" si="34"/>
        <v/>
      </c>
      <c r="KO23" s="19" t="str">
        <f t="shared" ca="1" si="34"/>
        <v/>
      </c>
      <c r="KP23" s="19" t="str">
        <f t="shared" ca="1" si="34"/>
        <v/>
      </c>
      <c r="KQ23" s="19" t="str">
        <f t="shared" ca="1" si="34"/>
        <v/>
      </c>
      <c r="KR23" s="19" t="str">
        <f t="shared" ca="1" si="34"/>
        <v/>
      </c>
      <c r="KS23" s="19" t="str">
        <f t="shared" ca="1" si="34"/>
        <v/>
      </c>
      <c r="KT23" s="19" t="str">
        <f t="shared" ca="1" si="34"/>
        <v/>
      </c>
      <c r="KU23" s="19" t="str">
        <f t="shared" ca="1" si="34"/>
        <v/>
      </c>
      <c r="KV23" s="19" t="str">
        <f t="shared" ca="1" si="34"/>
        <v/>
      </c>
      <c r="KW23" s="19" t="str">
        <f t="shared" ca="1" si="34"/>
        <v/>
      </c>
      <c r="KX23" s="19" t="str">
        <f t="shared" ca="1" si="34"/>
        <v/>
      </c>
      <c r="KY23" s="19" t="str">
        <f t="shared" ca="1" si="34"/>
        <v/>
      </c>
      <c r="KZ23" s="19" t="str">
        <f t="shared" ca="1" si="34"/>
        <v/>
      </c>
      <c r="LA23" s="19" t="str">
        <f t="shared" ca="1" si="34"/>
        <v/>
      </c>
      <c r="LB23" s="19" t="str">
        <f t="shared" ca="1" si="34"/>
        <v/>
      </c>
      <c r="LC23" s="19" t="str">
        <f t="shared" ca="1" si="34"/>
        <v/>
      </c>
      <c r="LD23" s="19" t="str">
        <f t="shared" ca="1" si="34"/>
        <v/>
      </c>
      <c r="LE23" s="19" t="str">
        <f t="shared" ca="1" si="34"/>
        <v/>
      </c>
      <c r="LF23" s="19" t="str">
        <f t="shared" ca="1" si="34"/>
        <v/>
      </c>
      <c r="LG23" s="19" t="str">
        <f t="shared" ca="1" si="34"/>
        <v/>
      </c>
      <c r="LH23" s="19" t="str">
        <f t="shared" ca="1" si="34"/>
        <v/>
      </c>
      <c r="LI23" s="19" t="str">
        <f t="shared" ca="1" si="34"/>
        <v/>
      </c>
      <c r="LJ23" s="19" t="str">
        <f t="shared" ca="1" si="34"/>
        <v/>
      </c>
      <c r="LK23" s="19" t="str">
        <f t="shared" ca="1" si="34"/>
        <v/>
      </c>
      <c r="LL23" s="19" t="str">
        <f t="shared" ca="1" si="34"/>
        <v/>
      </c>
      <c r="LM23" s="19" t="str">
        <f t="shared" ca="1" si="34"/>
        <v/>
      </c>
      <c r="LN23" s="19" t="str">
        <f t="shared" ca="1" si="34"/>
        <v/>
      </c>
      <c r="LO23" s="19" t="str">
        <f t="shared" ca="1" si="34"/>
        <v/>
      </c>
      <c r="LP23" s="19" t="str">
        <f t="shared" ca="1" si="34"/>
        <v/>
      </c>
      <c r="LQ23" s="19" t="str">
        <f t="shared" ca="1" si="34"/>
        <v/>
      </c>
      <c r="LR23" s="19" t="str">
        <f t="shared" ca="1" si="34"/>
        <v/>
      </c>
      <c r="LS23" s="19" t="str">
        <f t="shared" ca="1" si="34"/>
        <v/>
      </c>
      <c r="LT23" s="19" t="str">
        <f t="shared" ca="1" si="34"/>
        <v/>
      </c>
      <c r="LU23" s="19" t="str">
        <f t="shared" ca="1" si="34"/>
        <v/>
      </c>
      <c r="LV23" s="19" t="str">
        <f t="shared" ca="1" si="34"/>
        <v/>
      </c>
      <c r="LW23" s="19" t="str">
        <f t="shared" ca="1" si="34"/>
        <v/>
      </c>
      <c r="LX23" s="19" t="str">
        <f t="shared" ca="1" si="34"/>
        <v/>
      </c>
      <c r="LY23" s="19" t="str">
        <f t="shared" ca="1" si="34"/>
        <v/>
      </c>
      <c r="LZ23" s="19" t="str">
        <f t="shared" ca="1" si="34"/>
        <v/>
      </c>
      <c r="MA23" s="19" t="str">
        <f t="shared" ca="1" si="34"/>
        <v/>
      </c>
      <c r="MB23" s="19" t="str">
        <f t="shared" ca="1" si="34"/>
        <v/>
      </c>
      <c r="MC23" s="19" t="str">
        <f t="shared" ca="1" si="34"/>
        <v/>
      </c>
      <c r="MD23" s="19" t="str">
        <f t="shared" ca="1" si="34"/>
        <v/>
      </c>
      <c r="ME23" s="19" t="str">
        <f t="shared" ca="1" si="34"/>
        <v/>
      </c>
      <c r="MF23" s="19" t="str">
        <f t="shared" ca="1" si="34"/>
        <v/>
      </c>
      <c r="MG23" s="19" t="str">
        <f t="shared" ca="1" si="34"/>
        <v/>
      </c>
      <c r="MH23" s="19" t="str">
        <f t="shared" ca="1" si="34"/>
        <v/>
      </c>
      <c r="MI23" s="19" t="str">
        <f t="shared" ca="1" si="34"/>
        <v/>
      </c>
      <c r="MJ23" s="19" t="str">
        <f t="shared" ca="1" si="34"/>
        <v/>
      </c>
      <c r="MK23" s="19" t="str">
        <f t="shared" ca="1" si="28"/>
        <v/>
      </c>
      <c r="ML23" s="19" t="str">
        <f t="shared" ca="1" si="29"/>
        <v/>
      </c>
      <c r="MM23" s="19" t="str">
        <f t="shared" ca="1" si="29"/>
        <v/>
      </c>
      <c r="MN23" s="19" t="str">
        <f t="shared" ca="1" si="29"/>
        <v/>
      </c>
      <c r="MO23" s="19" t="str">
        <f t="shared" ca="1" si="29"/>
        <v/>
      </c>
      <c r="MP23" s="19" t="str">
        <f t="shared" ca="1" si="29"/>
        <v/>
      </c>
      <c r="MQ23" s="19" t="str">
        <f t="shared" ca="1" si="29"/>
        <v/>
      </c>
      <c r="MR23" s="19" t="str">
        <f t="shared" ca="1" si="29"/>
        <v/>
      </c>
      <c r="MS23" s="19" t="str">
        <f t="shared" ca="1" si="29"/>
        <v/>
      </c>
      <c r="MT23" s="19" t="str">
        <f t="shared" ca="1" si="29"/>
        <v/>
      </c>
      <c r="MU23" s="19" t="str">
        <f t="shared" ca="1" si="29"/>
        <v/>
      </c>
      <c r="MV23" s="19" t="str">
        <f t="shared" ca="1" si="29"/>
        <v/>
      </c>
      <c r="MW23" s="19" t="str">
        <f t="shared" ca="1" si="29"/>
        <v/>
      </c>
      <c r="MX23" s="19" t="str">
        <f t="shared" ca="1" si="29"/>
        <v/>
      </c>
      <c r="MY23" s="19" t="str">
        <f t="shared" ca="1" si="29"/>
        <v/>
      </c>
      <c r="MZ23" s="19" t="str">
        <f t="shared" ca="1" si="29"/>
        <v/>
      </c>
      <c r="NA23" s="19" t="str">
        <f t="shared" ca="1" si="29"/>
        <v/>
      </c>
      <c r="NB23" s="19" t="str">
        <f t="shared" ca="1" si="29"/>
        <v/>
      </c>
      <c r="NC23" s="19" t="str">
        <f t="shared" ca="1" si="29"/>
        <v/>
      </c>
      <c r="ND23" s="19" t="str">
        <f t="shared" ca="1" si="29"/>
        <v/>
      </c>
      <c r="NE23" s="19" t="str">
        <f t="shared" ca="1" si="29"/>
        <v/>
      </c>
      <c r="NF23" s="19" t="str">
        <f t="shared" ca="1" si="29"/>
        <v/>
      </c>
      <c r="NG23" s="19" t="str">
        <f t="shared" ca="1" si="29"/>
        <v/>
      </c>
      <c r="NH23" s="19" t="str">
        <f t="shared" ca="1" si="29"/>
        <v/>
      </c>
      <c r="NI23" s="19" t="str">
        <f t="shared" ca="1" si="29"/>
        <v/>
      </c>
      <c r="NJ23" s="19" t="str">
        <f t="shared" ca="1" si="29"/>
        <v/>
      </c>
      <c r="NK23" s="19" t="str">
        <f t="shared" ca="1" si="29"/>
        <v/>
      </c>
      <c r="NL23" s="19" t="str">
        <f t="shared" ca="1" si="29"/>
        <v/>
      </c>
      <c r="NM23" s="19" t="str">
        <f t="shared" ca="1" si="29"/>
        <v/>
      </c>
      <c r="NN23" s="19" t="str">
        <f t="shared" ca="1" si="29"/>
        <v/>
      </c>
      <c r="NO23" s="19" t="str">
        <f t="shared" ca="1" si="29"/>
        <v/>
      </c>
      <c r="NP23" s="19" t="str">
        <f t="shared" ca="1" si="29"/>
        <v/>
      </c>
      <c r="NQ23" s="19" t="str">
        <f t="shared" ca="1" si="29"/>
        <v/>
      </c>
      <c r="NR23" s="19" t="str">
        <f t="shared" ca="1" si="29"/>
        <v/>
      </c>
      <c r="NS23" s="19" t="str">
        <f t="shared" ca="1" si="29"/>
        <v/>
      </c>
      <c r="NT23" s="19" t="str">
        <f t="shared" ca="1" si="29"/>
        <v/>
      </c>
      <c r="NU23" s="19" t="str">
        <f t="shared" ca="1" si="29"/>
        <v/>
      </c>
      <c r="NV23" s="19" t="str">
        <f t="shared" ca="1" si="29"/>
        <v/>
      </c>
      <c r="NW23" s="19" t="str">
        <f t="shared" ca="1" si="29"/>
        <v/>
      </c>
      <c r="NX23" s="19" t="str">
        <f t="shared" ca="1" si="29"/>
        <v/>
      </c>
      <c r="NY23" s="19" t="str">
        <f t="shared" ca="1" si="29"/>
        <v/>
      </c>
      <c r="NZ23" s="19" t="str">
        <f t="shared" ca="1" si="29"/>
        <v/>
      </c>
      <c r="OA23" s="19" t="str">
        <f t="shared" ca="1" si="29"/>
        <v/>
      </c>
      <c r="OB23" s="19" t="str">
        <f t="shared" ca="1" si="29"/>
        <v/>
      </c>
      <c r="OC23" s="19" t="str">
        <f t="shared" ca="1" si="29"/>
        <v/>
      </c>
      <c r="OD23" s="16"/>
      <c r="OE23" s="16"/>
      <c r="OF23" s="16"/>
      <c r="OG23" s="16"/>
    </row>
    <row r="24" spans="1:397" s="25" customFormat="1" x14ac:dyDescent="0.2">
      <c r="A24" s="62"/>
      <c r="C24" s="128">
        <f>'Project Follow up - Base'!C25</f>
        <v>6</v>
      </c>
      <c r="D24" s="422" t="str">
        <f>'Project Follow up - Base'!D25</f>
        <v/>
      </c>
      <c r="E24" s="422"/>
      <c r="F24" s="43" t="str">
        <f>'Project Follow up - Base'!G25</f>
        <v/>
      </c>
      <c r="G24" s="43" t="str">
        <f>'Project Follow up - Base'!H25</f>
        <v/>
      </c>
      <c r="H24" s="45">
        <f>'Project Follow up - Base'!I25</f>
        <v>0</v>
      </c>
      <c r="M24" s="43" t="str">
        <f>'Project Follow up - Base'!M25</f>
        <v/>
      </c>
      <c r="N24" s="43" t="str">
        <f>'Project Follow up - Base'!N25</f>
        <v/>
      </c>
      <c r="O24" s="43" t="str">
        <f>'Project Follow up - Base'!O25</f>
        <v/>
      </c>
      <c r="P24" s="41" t="str">
        <f ca="1">'Project Follow up - Base'!P25</f>
        <v/>
      </c>
      <c r="Q24" s="104" t="str">
        <f>'Project Follow up - Base'!Q25</f>
        <v/>
      </c>
      <c r="R24" s="105" t="str">
        <f>'Project Follow up - Base'!R25</f>
        <v>...</v>
      </c>
      <c r="S24" s="105" t="str">
        <f>'Project Follow up - Base'!S25</f>
        <v>...</v>
      </c>
      <c r="T24" s="106" t="str">
        <f>'Project Follow up - Base'!T25</f>
        <v>...</v>
      </c>
      <c r="U24" s="187" t="str">
        <f>'Project Follow up - Base'!U25</f>
        <v/>
      </c>
      <c r="V24" s="187" t="str">
        <f>'Project Follow up - Base'!V25</f>
        <v/>
      </c>
      <c r="W24" s="41" t="str">
        <f>'Project Follow up - Base'!W25</f>
        <v/>
      </c>
      <c r="X24" s="129" t="str">
        <f>'Project Follow up - Base'!X25</f>
        <v/>
      </c>
      <c r="Y24" s="320"/>
      <c r="Z24" s="17">
        <f t="shared" si="30"/>
        <v>1</v>
      </c>
      <c r="AA24" s="16"/>
      <c r="AB24" s="16"/>
      <c r="AC24" s="20" t="str">
        <f t="shared" ca="1" si="31"/>
        <v/>
      </c>
      <c r="AD24" s="20" t="str">
        <f t="shared" ca="1" si="32"/>
        <v/>
      </c>
      <c r="AE24" s="20" t="str">
        <f t="shared" ca="1" si="32"/>
        <v/>
      </c>
      <c r="AF24" s="20" t="str">
        <f t="shared" ca="1" si="32"/>
        <v/>
      </c>
      <c r="AG24" s="20" t="str">
        <f t="shared" ca="1" si="32"/>
        <v/>
      </c>
      <c r="AH24" s="20" t="str">
        <f t="shared" ca="1" si="32"/>
        <v/>
      </c>
      <c r="AI24" s="20" t="str">
        <f t="shared" ca="1" si="32"/>
        <v/>
      </c>
      <c r="AJ24" s="20" t="str">
        <f t="shared" ca="1" si="32"/>
        <v/>
      </c>
      <c r="AK24" s="20" t="str">
        <f t="shared" ca="1" si="32"/>
        <v/>
      </c>
      <c r="AL24" s="20" t="str">
        <f t="shared" ca="1" si="32"/>
        <v/>
      </c>
      <c r="AM24" s="20" t="str">
        <f t="shared" ca="1" si="32"/>
        <v/>
      </c>
      <c r="AN24" s="20" t="str">
        <f t="shared" ca="1" si="32"/>
        <v/>
      </c>
      <c r="AO24" s="20" t="str">
        <f t="shared" ca="1" si="32"/>
        <v/>
      </c>
      <c r="AP24" s="20" t="str">
        <f t="shared" ca="1" si="32"/>
        <v/>
      </c>
      <c r="AQ24" s="20" t="str">
        <f t="shared" ca="1" si="32"/>
        <v/>
      </c>
      <c r="AR24" s="20" t="str">
        <f t="shared" ca="1" si="32"/>
        <v/>
      </c>
      <c r="AS24" s="20" t="str">
        <f t="shared" ca="1" si="32"/>
        <v/>
      </c>
      <c r="AT24" s="20" t="str">
        <f t="shared" ca="1" si="32"/>
        <v/>
      </c>
      <c r="AU24" s="20" t="str">
        <f t="shared" ca="1" si="32"/>
        <v/>
      </c>
      <c r="AV24" s="20" t="str">
        <f t="shared" ca="1" si="32"/>
        <v/>
      </c>
      <c r="AW24" s="20" t="str">
        <f t="shared" ca="1" si="32"/>
        <v/>
      </c>
      <c r="AX24" s="20" t="str">
        <f t="shared" ca="1" si="32"/>
        <v/>
      </c>
      <c r="AY24" s="20" t="str">
        <f t="shared" ca="1" si="32"/>
        <v/>
      </c>
      <c r="AZ24" s="20" t="str">
        <f t="shared" ca="1" si="32"/>
        <v/>
      </c>
      <c r="BA24" s="20" t="str">
        <f t="shared" ca="1" si="32"/>
        <v/>
      </c>
      <c r="BB24" s="20" t="str">
        <f t="shared" ca="1" si="32"/>
        <v/>
      </c>
      <c r="BC24" s="20" t="str">
        <f t="shared" ca="1" si="32"/>
        <v/>
      </c>
      <c r="BD24" s="20" t="str">
        <f t="shared" ca="1" si="32"/>
        <v/>
      </c>
      <c r="BE24" s="20" t="str">
        <f t="shared" ca="1" si="32"/>
        <v/>
      </c>
      <c r="BF24" s="20" t="str">
        <f t="shared" ca="1" si="32"/>
        <v/>
      </c>
      <c r="BG24" s="20" t="str">
        <f t="shared" ca="1" si="32"/>
        <v/>
      </c>
      <c r="BH24" s="20" t="str">
        <f t="shared" ca="1" si="32"/>
        <v/>
      </c>
      <c r="BI24" s="20" t="str">
        <f t="shared" ca="1" si="32"/>
        <v/>
      </c>
      <c r="BJ24" s="20" t="str">
        <f t="shared" ca="1" si="32"/>
        <v/>
      </c>
      <c r="BK24" s="20" t="str">
        <f t="shared" ca="1" si="32"/>
        <v/>
      </c>
      <c r="BL24" s="20" t="str">
        <f t="shared" ca="1" si="32"/>
        <v/>
      </c>
      <c r="BM24" s="20" t="str">
        <f t="shared" ca="1" si="32"/>
        <v/>
      </c>
      <c r="BN24" s="20" t="str">
        <f t="shared" ca="1" si="32"/>
        <v/>
      </c>
      <c r="BO24" s="20" t="str">
        <f t="shared" ca="1" si="32"/>
        <v/>
      </c>
      <c r="BP24" s="20" t="str">
        <f t="shared" ca="1" si="32"/>
        <v/>
      </c>
      <c r="BQ24" s="20" t="str">
        <f t="shared" ca="1" si="32"/>
        <v/>
      </c>
      <c r="BR24" s="20" t="str">
        <f t="shared" ca="1" si="32"/>
        <v/>
      </c>
      <c r="BS24" s="20" t="str">
        <f t="shared" ca="1" si="32"/>
        <v/>
      </c>
      <c r="BT24" s="20" t="str">
        <f t="shared" ca="1" si="32"/>
        <v/>
      </c>
      <c r="BU24" s="20" t="str">
        <f t="shared" ca="1" si="32"/>
        <v/>
      </c>
      <c r="BV24" s="20" t="str">
        <f t="shared" ca="1" si="32"/>
        <v/>
      </c>
      <c r="BW24" s="20" t="str">
        <f t="shared" ca="1" si="32"/>
        <v/>
      </c>
      <c r="BX24" s="20" t="str">
        <f t="shared" ca="1" si="32"/>
        <v/>
      </c>
      <c r="BY24" s="20" t="str">
        <f t="shared" ca="1" si="32"/>
        <v/>
      </c>
      <c r="BZ24" s="20" t="str">
        <f t="shared" ca="1" si="32"/>
        <v/>
      </c>
      <c r="CA24" s="20" t="str">
        <f t="shared" ca="1" si="32"/>
        <v/>
      </c>
      <c r="CB24" s="20" t="str">
        <f t="shared" ca="1" si="32"/>
        <v/>
      </c>
      <c r="CC24" s="20" t="str">
        <f t="shared" ca="1" si="32"/>
        <v/>
      </c>
      <c r="CD24" s="20" t="str">
        <f t="shared" ca="1" si="32"/>
        <v/>
      </c>
      <c r="CE24" s="20" t="str">
        <f t="shared" ca="1" si="32"/>
        <v/>
      </c>
      <c r="CF24" s="20" t="str">
        <f t="shared" ca="1" si="32"/>
        <v/>
      </c>
      <c r="CG24" s="20" t="str">
        <f t="shared" ca="1" si="32"/>
        <v/>
      </c>
      <c r="CH24" s="20" t="str">
        <f t="shared" ca="1" si="32"/>
        <v/>
      </c>
      <c r="CI24" s="20" t="str">
        <f t="shared" ca="1" si="32"/>
        <v/>
      </c>
      <c r="CJ24" s="20" t="str">
        <f t="shared" ca="1" si="32"/>
        <v/>
      </c>
      <c r="CK24" s="20" t="str">
        <f t="shared" ca="1" si="32"/>
        <v/>
      </c>
      <c r="CL24" s="20" t="str">
        <f t="shared" ca="1" si="32"/>
        <v/>
      </c>
      <c r="CM24" s="20" t="str">
        <f t="shared" ca="1" si="32"/>
        <v/>
      </c>
      <c r="CN24" s="20" t="str">
        <f t="shared" ca="1" si="32"/>
        <v/>
      </c>
      <c r="CO24" s="20" t="str">
        <f t="shared" ref="CO24:EZ27" ca="1" si="37">IF($N24="",
IF(AND(CO$2&gt;=$M24,CO$2&lt;=TODAY(),CO$2&lt;$O24), 10,
IF(AND(CO$2&gt;=$M24,CO$2&lt;=TODAY(),CO$2=$O24), 10,
IF(AND(CO$2&gt;=$M24,CO$2&lt;=TODAY(),CO$2&gt;$O24), -10, ""))),
IF(AND(CO$2&gt;=$M24,CO$2&lt;=$N24,CO$2&lt;$O24),10,
IF(AND(CO$2&gt;=$M24,CO$2&lt;=$N24,CO$2=$O24),10,
IF(AND(CO$2&gt;=$M24,CO$2&lt;=$N24,CO$2&gt;$O24),-10,""
))))</f>
        <v/>
      </c>
      <c r="CP24" s="20" t="str">
        <f t="shared" ca="1" si="37"/>
        <v/>
      </c>
      <c r="CQ24" s="20" t="str">
        <f t="shared" ca="1" si="37"/>
        <v/>
      </c>
      <c r="CR24" s="20" t="str">
        <f t="shared" ca="1" si="37"/>
        <v/>
      </c>
      <c r="CS24" s="20" t="str">
        <f t="shared" ca="1" si="37"/>
        <v/>
      </c>
      <c r="CT24" s="19" t="str">
        <f t="shared" ca="1" si="37"/>
        <v/>
      </c>
      <c r="CU24" s="19" t="str">
        <f t="shared" ca="1" si="37"/>
        <v/>
      </c>
      <c r="CV24" s="19" t="str">
        <f t="shared" ca="1" si="37"/>
        <v/>
      </c>
      <c r="CW24" s="19" t="str">
        <f t="shared" ca="1" si="37"/>
        <v/>
      </c>
      <c r="CX24" s="19" t="str">
        <f t="shared" ca="1" si="37"/>
        <v/>
      </c>
      <c r="CY24" s="19" t="str">
        <f t="shared" ca="1" si="37"/>
        <v/>
      </c>
      <c r="CZ24" s="19" t="str">
        <f t="shared" ca="1" si="37"/>
        <v/>
      </c>
      <c r="DA24" s="19" t="str">
        <f t="shared" ca="1" si="37"/>
        <v/>
      </c>
      <c r="DB24" s="19" t="str">
        <f t="shared" ca="1" si="37"/>
        <v/>
      </c>
      <c r="DC24" s="19" t="str">
        <f t="shared" ca="1" si="37"/>
        <v/>
      </c>
      <c r="DD24" s="19" t="str">
        <f t="shared" ca="1" si="37"/>
        <v/>
      </c>
      <c r="DE24" s="19" t="str">
        <f t="shared" ca="1" si="37"/>
        <v/>
      </c>
      <c r="DF24" s="19" t="str">
        <f t="shared" ca="1" si="37"/>
        <v/>
      </c>
      <c r="DG24" s="19" t="str">
        <f t="shared" ca="1" si="37"/>
        <v/>
      </c>
      <c r="DH24" s="19" t="str">
        <f t="shared" ca="1" si="37"/>
        <v/>
      </c>
      <c r="DI24" s="19" t="str">
        <f t="shared" ca="1" si="37"/>
        <v/>
      </c>
      <c r="DJ24" s="19" t="str">
        <f t="shared" ca="1" si="37"/>
        <v/>
      </c>
      <c r="DK24" s="19" t="str">
        <f t="shared" ca="1" si="37"/>
        <v/>
      </c>
      <c r="DL24" s="19" t="str">
        <f t="shared" ca="1" si="37"/>
        <v/>
      </c>
      <c r="DM24" s="19" t="str">
        <f t="shared" ca="1" si="37"/>
        <v/>
      </c>
      <c r="DN24" s="19" t="str">
        <f t="shared" ca="1" si="37"/>
        <v/>
      </c>
      <c r="DO24" s="19" t="str">
        <f t="shared" ca="1" si="37"/>
        <v/>
      </c>
      <c r="DP24" s="19" t="str">
        <f t="shared" ca="1" si="37"/>
        <v/>
      </c>
      <c r="DQ24" s="19" t="str">
        <f t="shared" ca="1" si="37"/>
        <v/>
      </c>
      <c r="DR24" s="19" t="str">
        <f t="shared" ca="1" si="37"/>
        <v/>
      </c>
      <c r="DS24" s="19" t="str">
        <f t="shared" ca="1" si="37"/>
        <v/>
      </c>
      <c r="DT24" s="19" t="str">
        <f t="shared" ca="1" si="37"/>
        <v/>
      </c>
      <c r="DU24" s="19" t="str">
        <f t="shared" ca="1" si="37"/>
        <v/>
      </c>
      <c r="DV24" s="19" t="str">
        <f t="shared" ca="1" si="37"/>
        <v/>
      </c>
      <c r="DW24" s="19" t="str">
        <f t="shared" ca="1" si="37"/>
        <v/>
      </c>
      <c r="DX24" s="19" t="str">
        <f t="shared" ca="1" si="37"/>
        <v/>
      </c>
      <c r="DY24" s="19" t="str">
        <f t="shared" ca="1" si="37"/>
        <v/>
      </c>
      <c r="DZ24" s="19" t="str">
        <f t="shared" ca="1" si="37"/>
        <v/>
      </c>
      <c r="EA24" s="19" t="str">
        <f t="shared" ca="1" si="37"/>
        <v/>
      </c>
      <c r="EB24" s="19" t="str">
        <f t="shared" ca="1" si="37"/>
        <v/>
      </c>
      <c r="EC24" s="19" t="str">
        <f t="shared" ca="1" si="37"/>
        <v/>
      </c>
      <c r="ED24" s="19" t="str">
        <f t="shared" ca="1" si="37"/>
        <v/>
      </c>
      <c r="EE24" s="19" t="str">
        <f t="shared" ca="1" si="37"/>
        <v/>
      </c>
      <c r="EF24" s="19" t="str">
        <f t="shared" ca="1" si="37"/>
        <v/>
      </c>
      <c r="EG24" s="19" t="str">
        <f t="shared" ca="1" si="37"/>
        <v/>
      </c>
      <c r="EH24" s="19" t="str">
        <f t="shared" ca="1" si="37"/>
        <v/>
      </c>
      <c r="EI24" s="19" t="str">
        <f t="shared" ca="1" si="37"/>
        <v/>
      </c>
      <c r="EJ24" s="19" t="str">
        <f t="shared" ca="1" si="37"/>
        <v/>
      </c>
      <c r="EK24" s="19" t="str">
        <f t="shared" ca="1" si="37"/>
        <v/>
      </c>
      <c r="EL24" s="19" t="str">
        <f t="shared" ca="1" si="37"/>
        <v/>
      </c>
      <c r="EM24" s="19" t="str">
        <f t="shared" ca="1" si="37"/>
        <v/>
      </c>
      <c r="EN24" s="19" t="str">
        <f t="shared" ca="1" si="37"/>
        <v/>
      </c>
      <c r="EO24" s="19" t="str">
        <f t="shared" ca="1" si="37"/>
        <v/>
      </c>
      <c r="EP24" s="19" t="str">
        <f t="shared" ca="1" si="37"/>
        <v/>
      </c>
      <c r="EQ24" s="19" t="str">
        <f t="shared" ca="1" si="37"/>
        <v/>
      </c>
      <c r="ER24" s="19" t="str">
        <f t="shared" ca="1" si="37"/>
        <v/>
      </c>
      <c r="ES24" s="19" t="str">
        <f t="shared" ca="1" si="37"/>
        <v/>
      </c>
      <c r="ET24" s="19" t="str">
        <f t="shared" ca="1" si="37"/>
        <v/>
      </c>
      <c r="EU24" s="19" t="str">
        <f t="shared" ca="1" si="37"/>
        <v/>
      </c>
      <c r="EV24" s="19" t="str">
        <f t="shared" ca="1" si="37"/>
        <v/>
      </c>
      <c r="EW24" s="19" t="str">
        <f t="shared" ca="1" si="37"/>
        <v/>
      </c>
      <c r="EX24" s="19" t="str">
        <f t="shared" ca="1" si="37"/>
        <v/>
      </c>
      <c r="EY24" s="19" t="str">
        <f t="shared" ca="1" si="37"/>
        <v/>
      </c>
      <c r="EZ24" s="19" t="str">
        <f t="shared" ca="1" si="37"/>
        <v/>
      </c>
      <c r="FA24" s="19" t="str">
        <f t="shared" ca="1" si="35"/>
        <v/>
      </c>
      <c r="FB24" s="19" t="str">
        <f t="shared" ca="1" si="33"/>
        <v/>
      </c>
      <c r="FC24" s="19" t="str">
        <f t="shared" ca="1" si="33"/>
        <v/>
      </c>
      <c r="FD24" s="19" t="str">
        <f t="shared" ca="1" si="33"/>
        <v/>
      </c>
      <c r="FE24" s="19" t="str">
        <f t="shared" ca="1" si="33"/>
        <v/>
      </c>
      <c r="FF24" s="19" t="str">
        <f t="shared" ca="1" si="33"/>
        <v/>
      </c>
      <c r="FG24" s="19" t="str">
        <f t="shared" ca="1" si="33"/>
        <v/>
      </c>
      <c r="FH24" s="19" t="str">
        <f t="shared" ca="1" si="33"/>
        <v/>
      </c>
      <c r="FI24" s="19" t="str">
        <f t="shared" ca="1" si="33"/>
        <v/>
      </c>
      <c r="FJ24" s="19" t="str">
        <f t="shared" ca="1" si="33"/>
        <v/>
      </c>
      <c r="FK24" s="19" t="str">
        <f t="shared" ca="1" si="33"/>
        <v/>
      </c>
      <c r="FL24" s="19" t="str">
        <f t="shared" ca="1" si="33"/>
        <v/>
      </c>
      <c r="FM24" s="19" t="str">
        <f t="shared" ca="1" si="33"/>
        <v/>
      </c>
      <c r="FN24" s="19" t="str">
        <f t="shared" ca="1" si="33"/>
        <v/>
      </c>
      <c r="FO24" s="19" t="str">
        <f t="shared" ca="1" si="33"/>
        <v/>
      </c>
      <c r="FP24" s="19" t="str">
        <f t="shared" ca="1" si="33"/>
        <v/>
      </c>
      <c r="FQ24" s="19" t="str">
        <f t="shared" ca="1" si="33"/>
        <v/>
      </c>
      <c r="FR24" s="19" t="str">
        <f t="shared" ca="1" si="33"/>
        <v/>
      </c>
      <c r="FS24" s="19" t="str">
        <f t="shared" ca="1" si="33"/>
        <v/>
      </c>
      <c r="FT24" s="19" t="str">
        <f t="shared" ca="1" si="33"/>
        <v/>
      </c>
      <c r="FU24" s="19" t="str">
        <f t="shared" ca="1" si="33"/>
        <v/>
      </c>
      <c r="FV24" s="19" t="str">
        <f t="shared" ca="1" si="33"/>
        <v/>
      </c>
      <c r="FW24" s="19" t="str">
        <f t="shared" ca="1" si="33"/>
        <v/>
      </c>
      <c r="FX24" s="19" t="str">
        <f t="shared" ca="1" si="33"/>
        <v/>
      </c>
      <c r="FY24" s="19" t="str">
        <f t="shared" ca="1" si="33"/>
        <v/>
      </c>
      <c r="FZ24" s="19" t="str">
        <f t="shared" ca="1" si="33"/>
        <v/>
      </c>
      <c r="GA24" s="19" t="str">
        <f t="shared" ca="1" si="33"/>
        <v/>
      </c>
      <c r="GB24" s="19" t="str">
        <f t="shared" ca="1" si="33"/>
        <v/>
      </c>
      <c r="GC24" s="19" t="str">
        <f t="shared" ca="1" si="33"/>
        <v/>
      </c>
      <c r="GD24" s="19" t="str">
        <f t="shared" ca="1" si="33"/>
        <v/>
      </c>
      <c r="GE24" s="19" t="str">
        <f t="shared" ca="1" si="33"/>
        <v/>
      </c>
      <c r="GF24" s="19" t="str">
        <f t="shared" ca="1" si="33"/>
        <v/>
      </c>
      <c r="GG24" s="19" t="str">
        <f t="shared" ca="1" si="33"/>
        <v/>
      </c>
      <c r="GH24" s="19" t="str">
        <f t="shared" ca="1" si="33"/>
        <v/>
      </c>
      <c r="GI24" s="19" t="str">
        <f t="shared" ca="1" si="33"/>
        <v/>
      </c>
      <c r="GJ24" s="19" t="str">
        <f t="shared" ca="1" si="33"/>
        <v/>
      </c>
      <c r="GK24" s="19" t="str">
        <f t="shared" ca="1" si="33"/>
        <v/>
      </c>
      <c r="GL24" s="19" t="str">
        <f t="shared" ca="1" si="33"/>
        <v/>
      </c>
      <c r="GM24" s="19" t="str">
        <f t="shared" ca="1" si="33"/>
        <v/>
      </c>
      <c r="GN24" s="19" t="str">
        <f t="shared" ca="1" si="33"/>
        <v/>
      </c>
      <c r="GO24" s="19" t="str">
        <f t="shared" ca="1" si="33"/>
        <v/>
      </c>
      <c r="GP24" s="19" t="str">
        <f t="shared" ca="1" si="33"/>
        <v/>
      </c>
      <c r="GQ24" s="19" t="str">
        <f t="shared" ca="1" si="33"/>
        <v/>
      </c>
      <c r="GR24" s="19" t="str">
        <f t="shared" ca="1" si="33"/>
        <v/>
      </c>
      <c r="GS24" s="19" t="str">
        <f t="shared" ca="1" si="33"/>
        <v/>
      </c>
      <c r="GT24" s="19" t="str">
        <f t="shared" ca="1" si="33"/>
        <v/>
      </c>
      <c r="GU24" s="19" t="str">
        <f t="shared" ca="1" si="33"/>
        <v/>
      </c>
      <c r="GV24" s="19" t="str">
        <f t="shared" ca="1" si="33"/>
        <v/>
      </c>
      <c r="GW24" s="19" t="str">
        <f t="shared" ca="1" si="33"/>
        <v/>
      </c>
      <c r="GX24" s="19" t="str">
        <f t="shared" ca="1" si="33"/>
        <v/>
      </c>
      <c r="GY24" s="19" t="str">
        <f t="shared" ca="1" si="33"/>
        <v/>
      </c>
      <c r="GZ24" s="19" t="str">
        <f t="shared" ca="1" si="33"/>
        <v/>
      </c>
      <c r="HA24" s="19" t="str">
        <f t="shared" ca="1" si="33"/>
        <v/>
      </c>
      <c r="HB24" s="19" t="str">
        <f t="shared" ca="1" si="33"/>
        <v/>
      </c>
      <c r="HC24" s="19" t="str">
        <f t="shared" ca="1" si="33"/>
        <v/>
      </c>
      <c r="HD24" s="19" t="str">
        <f t="shared" ca="1" si="33"/>
        <v/>
      </c>
      <c r="HE24" s="19" t="str">
        <f t="shared" ca="1" si="33"/>
        <v/>
      </c>
      <c r="HF24" s="19" t="str">
        <f t="shared" ca="1" si="33"/>
        <v/>
      </c>
      <c r="HG24" s="19" t="str">
        <f t="shared" ca="1" si="33"/>
        <v/>
      </c>
      <c r="HH24" s="19" t="str">
        <f t="shared" ca="1" si="33"/>
        <v/>
      </c>
      <c r="HI24" s="19" t="str">
        <f t="shared" ca="1" si="33"/>
        <v/>
      </c>
      <c r="HJ24" s="19" t="str">
        <f t="shared" ca="1" si="33"/>
        <v/>
      </c>
      <c r="HK24" s="19" t="str">
        <f t="shared" ca="1" si="33"/>
        <v/>
      </c>
      <c r="HL24" s="19" t="str">
        <f t="shared" ca="1" si="33"/>
        <v/>
      </c>
      <c r="HM24" s="19" t="str">
        <f t="shared" ca="1" si="26"/>
        <v/>
      </c>
      <c r="HN24" s="19" t="str">
        <f t="shared" ca="1" si="36"/>
        <v/>
      </c>
      <c r="HO24" s="19" t="str">
        <f t="shared" ca="1" si="36"/>
        <v/>
      </c>
      <c r="HP24" s="19" t="str">
        <f t="shared" ca="1" si="36"/>
        <v/>
      </c>
      <c r="HQ24" s="19" t="str">
        <f t="shared" ca="1" si="36"/>
        <v/>
      </c>
      <c r="HR24" s="19" t="str">
        <f t="shared" ca="1" si="36"/>
        <v/>
      </c>
      <c r="HS24" s="19" t="str">
        <f t="shared" ca="1" si="36"/>
        <v/>
      </c>
      <c r="HT24" s="19" t="str">
        <f t="shared" ca="1" si="36"/>
        <v/>
      </c>
      <c r="HU24" s="19" t="str">
        <f t="shared" ca="1" si="36"/>
        <v/>
      </c>
      <c r="HV24" s="19" t="str">
        <f t="shared" ca="1" si="36"/>
        <v/>
      </c>
      <c r="HW24" s="19" t="str">
        <f t="shared" ca="1" si="36"/>
        <v/>
      </c>
      <c r="HX24" s="19" t="str">
        <f t="shared" ca="1" si="36"/>
        <v/>
      </c>
      <c r="HY24" s="19" t="str">
        <f t="shared" ca="1" si="36"/>
        <v/>
      </c>
      <c r="HZ24" s="19" t="str">
        <f t="shared" ca="1" si="36"/>
        <v/>
      </c>
      <c r="IA24" s="19" t="str">
        <f t="shared" ca="1" si="36"/>
        <v/>
      </c>
      <c r="IB24" s="19" t="str">
        <f t="shared" ca="1" si="36"/>
        <v/>
      </c>
      <c r="IC24" s="19" t="str">
        <f t="shared" ca="1" si="36"/>
        <v/>
      </c>
      <c r="ID24" s="19" t="str">
        <f t="shared" ca="1" si="36"/>
        <v/>
      </c>
      <c r="IE24" s="19" t="str">
        <f t="shared" ca="1" si="36"/>
        <v/>
      </c>
      <c r="IF24" s="19" t="str">
        <f t="shared" ca="1" si="36"/>
        <v/>
      </c>
      <c r="IG24" s="19" t="str">
        <f t="shared" ca="1" si="36"/>
        <v/>
      </c>
      <c r="IH24" s="19" t="str">
        <f t="shared" ca="1" si="36"/>
        <v/>
      </c>
      <c r="II24" s="19" t="str">
        <f t="shared" ca="1" si="36"/>
        <v/>
      </c>
      <c r="IJ24" s="19" t="str">
        <f t="shared" ca="1" si="36"/>
        <v/>
      </c>
      <c r="IK24" s="19" t="str">
        <f t="shared" ca="1" si="36"/>
        <v/>
      </c>
      <c r="IL24" s="19" t="str">
        <f t="shared" ca="1" si="36"/>
        <v/>
      </c>
      <c r="IM24" s="19" t="str">
        <f t="shared" ca="1" si="36"/>
        <v/>
      </c>
      <c r="IN24" s="19" t="str">
        <f t="shared" ca="1" si="36"/>
        <v/>
      </c>
      <c r="IO24" s="19" t="str">
        <f t="shared" ca="1" si="36"/>
        <v/>
      </c>
      <c r="IP24" s="19" t="str">
        <f t="shared" ca="1" si="36"/>
        <v/>
      </c>
      <c r="IQ24" s="19" t="str">
        <f t="shared" ca="1" si="36"/>
        <v/>
      </c>
      <c r="IR24" s="19" t="str">
        <f t="shared" ca="1" si="36"/>
        <v/>
      </c>
      <c r="IS24" s="19" t="str">
        <f t="shared" ca="1" si="36"/>
        <v/>
      </c>
      <c r="IT24" s="19" t="str">
        <f t="shared" ca="1" si="36"/>
        <v/>
      </c>
      <c r="IU24" s="19" t="str">
        <f t="shared" ca="1" si="36"/>
        <v/>
      </c>
      <c r="IV24" s="19" t="str">
        <f t="shared" ca="1" si="36"/>
        <v/>
      </c>
      <c r="IW24" s="19" t="str">
        <f t="shared" ca="1" si="36"/>
        <v/>
      </c>
      <c r="IX24" s="19" t="str">
        <f t="shared" ca="1" si="36"/>
        <v/>
      </c>
      <c r="IY24" s="19" t="str">
        <f t="shared" ca="1" si="36"/>
        <v/>
      </c>
      <c r="IZ24" s="19" t="str">
        <f t="shared" ca="1" si="36"/>
        <v/>
      </c>
      <c r="JA24" s="19" t="str">
        <f t="shared" ca="1" si="36"/>
        <v/>
      </c>
      <c r="JB24" s="19" t="str">
        <f t="shared" ca="1" si="36"/>
        <v/>
      </c>
      <c r="JC24" s="19" t="str">
        <f t="shared" ca="1" si="36"/>
        <v/>
      </c>
      <c r="JD24" s="19" t="str">
        <f t="shared" ca="1" si="36"/>
        <v/>
      </c>
      <c r="JE24" s="19" t="str">
        <f t="shared" ca="1" si="36"/>
        <v/>
      </c>
      <c r="JF24" s="19" t="str">
        <f t="shared" ca="1" si="36"/>
        <v/>
      </c>
      <c r="JG24" s="19" t="str">
        <f t="shared" ca="1" si="36"/>
        <v/>
      </c>
      <c r="JH24" s="19" t="str">
        <f t="shared" ca="1" si="36"/>
        <v/>
      </c>
      <c r="JI24" s="19" t="str">
        <f t="shared" ca="1" si="36"/>
        <v/>
      </c>
      <c r="JJ24" s="19" t="str">
        <f t="shared" ca="1" si="36"/>
        <v/>
      </c>
      <c r="JK24" s="19" t="str">
        <f t="shared" ca="1" si="36"/>
        <v/>
      </c>
      <c r="JL24" s="19" t="str">
        <f t="shared" ca="1" si="36"/>
        <v/>
      </c>
      <c r="JM24" s="19" t="str">
        <f t="shared" ca="1" si="36"/>
        <v/>
      </c>
      <c r="JN24" s="19" t="str">
        <f t="shared" ca="1" si="36"/>
        <v/>
      </c>
      <c r="JO24" s="19" t="str">
        <f t="shared" ca="1" si="36"/>
        <v/>
      </c>
      <c r="JP24" s="19" t="str">
        <f t="shared" ca="1" si="36"/>
        <v/>
      </c>
      <c r="JQ24" s="19" t="str">
        <f t="shared" ca="1" si="36"/>
        <v/>
      </c>
      <c r="JR24" s="19" t="str">
        <f t="shared" ca="1" si="36"/>
        <v/>
      </c>
      <c r="JS24" s="19" t="str">
        <f t="shared" ca="1" si="36"/>
        <v/>
      </c>
      <c r="JT24" s="19" t="str">
        <f t="shared" ca="1" si="36"/>
        <v/>
      </c>
      <c r="JU24" s="19" t="str">
        <f t="shared" ca="1" si="36"/>
        <v/>
      </c>
      <c r="JV24" s="19" t="str">
        <f t="shared" ca="1" si="36"/>
        <v/>
      </c>
      <c r="JW24" s="19" t="str">
        <f t="shared" ca="1" si="36"/>
        <v/>
      </c>
      <c r="JX24" s="19" t="str">
        <f t="shared" ca="1" si="36"/>
        <v/>
      </c>
      <c r="JY24" s="19" t="str">
        <f t="shared" ca="1" si="36"/>
        <v/>
      </c>
      <c r="JZ24" s="19" t="str">
        <f t="shared" ca="1" si="34"/>
        <v/>
      </c>
      <c r="KA24" s="19" t="str">
        <f t="shared" ca="1" si="34"/>
        <v/>
      </c>
      <c r="KB24" s="19" t="str">
        <f t="shared" ca="1" si="34"/>
        <v/>
      </c>
      <c r="KC24" s="19" t="str">
        <f t="shared" ca="1" si="34"/>
        <v/>
      </c>
      <c r="KD24" s="19" t="str">
        <f t="shared" ca="1" si="34"/>
        <v/>
      </c>
      <c r="KE24" s="19" t="str">
        <f t="shared" ca="1" si="34"/>
        <v/>
      </c>
      <c r="KF24" s="19" t="str">
        <f t="shared" ca="1" si="34"/>
        <v/>
      </c>
      <c r="KG24" s="19" t="str">
        <f t="shared" ca="1" si="34"/>
        <v/>
      </c>
      <c r="KH24" s="19" t="str">
        <f t="shared" ca="1" si="34"/>
        <v/>
      </c>
      <c r="KI24" s="19" t="str">
        <f t="shared" ca="1" si="34"/>
        <v/>
      </c>
      <c r="KJ24" s="19" t="str">
        <f t="shared" ca="1" si="34"/>
        <v/>
      </c>
      <c r="KK24" s="19" t="str">
        <f t="shared" ca="1" si="34"/>
        <v/>
      </c>
      <c r="KL24" s="19" t="str">
        <f t="shared" ca="1" si="34"/>
        <v/>
      </c>
      <c r="KM24" s="19" t="str">
        <f t="shared" ca="1" si="34"/>
        <v/>
      </c>
      <c r="KN24" s="19" t="str">
        <f t="shared" ca="1" si="34"/>
        <v/>
      </c>
      <c r="KO24" s="19" t="str">
        <f t="shared" ca="1" si="34"/>
        <v/>
      </c>
      <c r="KP24" s="19" t="str">
        <f t="shared" ca="1" si="34"/>
        <v/>
      </c>
      <c r="KQ24" s="19" t="str">
        <f t="shared" ca="1" si="34"/>
        <v/>
      </c>
      <c r="KR24" s="19" t="str">
        <f t="shared" ca="1" si="34"/>
        <v/>
      </c>
      <c r="KS24" s="19" t="str">
        <f t="shared" ca="1" si="34"/>
        <v/>
      </c>
      <c r="KT24" s="19" t="str">
        <f t="shared" ca="1" si="34"/>
        <v/>
      </c>
      <c r="KU24" s="19" t="str">
        <f t="shared" ca="1" si="34"/>
        <v/>
      </c>
      <c r="KV24" s="19" t="str">
        <f t="shared" ca="1" si="34"/>
        <v/>
      </c>
      <c r="KW24" s="19" t="str">
        <f t="shared" ca="1" si="34"/>
        <v/>
      </c>
      <c r="KX24" s="19" t="str">
        <f t="shared" ca="1" si="34"/>
        <v/>
      </c>
      <c r="KY24" s="19" t="str">
        <f t="shared" ca="1" si="34"/>
        <v/>
      </c>
      <c r="KZ24" s="19" t="str">
        <f t="shared" ca="1" si="34"/>
        <v/>
      </c>
      <c r="LA24" s="19" t="str">
        <f t="shared" ca="1" si="34"/>
        <v/>
      </c>
      <c r="LB24" s="19" t="str">
        <f t="shared" ca="1" si="34"/>
        <v/>
      </c>
      <c r="LC24" s="19" t="str">
        <f t="shared" ca="1" si="34"/>
        <v/>
      </c>
      <c r="LD24" s="19" t="str">
        <f t="shared" ca="1" si="34"/>
        <v/>
      </c>
      <c r="LE24" s="19" t="str">
        <f t="shared" ca="1" si="34"/>
        <v/>
      </c>
      <c r="LF24" s="19" t="str">
        <f t="shared" ca="1" si="34"/>
        <v/>
      </c>
      <c r="LG24" s="19" t="str">
        <f t="shared" ca="1" si="34"/>
        <v/>
      </c>
      <c r="LH24" s="19" t="str">
        <f t="shared" ca="1" si="34"/>
        <v/>
      </c>
      <c r="LI24" s="19" t="str">
        <f t="shared" ca="1" si="34"/>
        <v/>
      </c>
      <c r="LJ24" s="19" t="str">
        <f t="shared" ca="1" si="34"/>
        <v/>
      </c>
      <c r="LK24" s="19" t="str">
        <f t="shared" ca="1" si="34"/>
        <v/>
      </c>
      <c r="LL24" s="19" t="str">
        <f t="shared" ca="1" si="34"/>
        <v/>
      </c>
      <c r="LM24" s="19" t="str">
        <f t="shared" ca="1" si="34"/>
        <v/>
      </c>
      <c r="LN24" s="19" t="str">
        <f t="shared" ca="1" si="34"/>
        <v/>
      </c>
      <c r="LO24" s="19" t="str">
        <f t="shared" ca="1" si="34"/>
        <v/>
      </c>
      <c r="LP24" s="19" t="str">
        <f t="shared" ca="1" si="34"/>
        <v/>
      </c>
      <c r="LQ24" s="19" t="str">
        <f t="shared" ca="1" si="34"/>
        <v/>
      </c>
      <c r="LR24" s="19" t="str">
        <f t="shared" ca="1" si="34"/>
        <v/>
      </c>
      <c r="LS24" s="19" t="str">
        <f t="shared" ca="1" si="34"/>
        <v/>
      </c>
      <c r="LT24" s="19" t="str">
        <f t="shared" ca="1" si="34"/>
        <v/>
      </c>
      <c r="LU24" s="19" t="str">
        <f t="shared" ca="1" si="34"/>
        <v/>
      </c>
      <c r="LV24" s="19" t="str">
        <f t="shared" ca="1" si="34"/>
        <v/>
      </c>
      <c r="LW24" s="19" t="str">
        <f t="shared" ca="1" si="34"/>
        <v/>
      </c>
      <c r="LX24" s="19" t="str">
        <f t="shared" ca="1" si="34"/>
        <v/>
      </c>
      <c r="LY24" s="19" t="str">
        <f t="shared" ca="1" si="34"/>
        <v/>
      </c>
      <c r="LZ24" s="19" t="str">
        <f t="shared" ca="1" si="34"/>
        <v/>
      </c>
      <c r="MA24" s="19" t="str">
        <f t="shared" ca="1" si="34"/>
        <v/>
      </c>
      <c r="MB24" s="19" t="str">
        <f t="shared" ca="1" si="34"/>
        <v/>
      </c>
      <c r="MC24" s="19" t="str">
        <f t="shared" ca="1" si="34"/>
        <v/>
      </c>
      <c r="MD24" s="19" t="str">
        <f t="shared" ca="1" si="34"/>
        <v/>
      </c>
      <c r="ME24" s="19" t="str">
        <f t="shared" ca="1" si="34"/>
        <v/>
      </c>
      <c r="MF24" s="19" t="str">
        <f t="shared" ca="1" si="34"/>
        <v/>
      </c>
      <c r="MG24" s="19" t="str">
        <f t="shared" ca="1" si="34"/>
        <v/>
      </c>
      <c r="MH24" s="19" t="str">
        <f t="shared" ca="1" si="34"/>
        <v/>
      </c>
      <c r="MI24" s="19" t="str">
        <f t="shared" ca="1" si="34"/>
        <v/>
      </c>
      <c r="MJ24" s="19" t="str">
        <f t="shared" ca="1" si="34"/>
        <v/>
      </c>
      <c r="MK24" s="19" t="str">
        <f t="shared" ca="1" si="28"/>
        <v/>
      </c>
      <c r="ML24" s="19" t="str">
        <f t="shared" ca="1" si="29"/>
        <v/>
      </c>
      <c r="MM24" s="19" t="str">
        <f t="shared" ca="1" si="29"/>
        <v/>
      </c>
      <c r="MN24" s="19" t="str">
        <f t="shared" ca="1" si="29"/>
        <v/>
      </c>
      <c r="MO24" s="19" t="str">
        <f t="shared" ca="1" si="29"/>
        <v/>
      </c>
      <c r="MP24" s="19" t="str">
        <f t="shared" ca="1" si="29"/>
        <v/>
      </c>
      <c r="MQ24" s="19" t="str">
        <f t="shared" ca="1" si="29"/>
        <v/>
      </c>
      <c r="MR24" s="19" t="str">
        <f t="shared" ca="1" si="29"/>
        <v/>
      </c>
      <c r="MS24" s="19" t="str">
        <f t="shared" ca="1" si="29"/>
        <v/>
      </c>
      <c r="MT24" s="19" t="str">
        <f t="shared" ca="1" si="29"/>
        <v/>
      </c>
      <c r="MU24" s="19" t="str">
        <f t="shared" ca="1" si="29"/>
        <v/>
      </c>
      <c r="MV24" s="19" t="str">
        <f t="shared" ca="1" si="29"/>
        <v/>
      </c>
      <c r="MW24" s="19" t="str">
        <f t="shared" ca="1" si="29"/>
        <v/>
      </c>
      <c r="MX24" s="19" t="str">
        <f t="shared" ca="1" si="29"/>
        <v/>
      </c>
      <c r="MY24" s="19" t="str">
        <f t="shared" ca="1" si="29"/>
        <v/>
      </c>
      <c r="MZ24" s="19" t="str">
        <f t="shared" ca="1" si="29"/>
        <v/>
      </c>
      <c r="NA24" s="19" t="str">
        <f t="shared" ca="1" si="29"/>
        <v/>
      </c>
      <c r="NB24" s="19" t="str">
        <f t="shared" ca="1" si="29"/>
        <v/>
      </c>
      <c r="NC24" s="19" t="str">
        <f t="shared" ca="1" si="29"/>
        <v/>
      </c>
      <c r="ND24" s="19" t="str">
        <f t="shared" ca="1" si="29"/>
        <v/>
      </c>
      <c r="NE24" s="19" t="str">
        <f t="shared" ca="1" si="29"/>
        <v/>
      </c>
      <c r="NF24" s="19" t="str">
        <f t="shared" ca="1" si="29"/>
        <v/>
      </c>
      <c r="NG24" s="19" t="str">
        <f t="shared" ca="1" si="29"/>
        <v/>
      </c>
      <c r="NH24" s="19" t="str">
        <f t="shared" ca="1" si="29"/>
        <v/>
      </c>
      <c r="NI24" s="19" t="str">
        <f t="shared" ca="1" si="29"/>
        <v/>
      </c>
      <c r="NJ24" s="19" t="str">
        <f t="shared" ca="1" si="29"/>
        <v/>
      </c>
      <c r="NK24" s="19" t="str">
        <f t="shared" ca="1" si="29"/>
        <v/>
      </c>
      <c r="NL24" s="19" t="str">
        <f t="shared" ca="1" si="29"/>
        <v/>
      </c>
      <c r="NM24" s="19" t="str">
        <f t="shared" ca="1" si="29"/>
        <v/>
      </c>
      <c r="NN24" s="19" t="str">
        <f t="shared" ca="1" si="29"/>
        <v/>
      </c>
      <c r="NO24" s="19" t="str">
        <f t="shared" ca="1" si="29"/>
        <v/>
      </c>
      <c r="NP24" s="19" t="str">
        <f t="shared" ca="1" si="29"/>
        <v/>
      </c>
      <c r="NQ24" s="19" t="str">
        <f t="shared" ca="1" si="29"/>
        <v/>
      </c>
      <c r="NR24" s="19" t="str">
        <f t="shared" ca="1" si="29"/>
        <v/>
      </c>
      <c r="NS24" s="19" t="str">
        <f t="shared" ca="1" si="29"/>
        <v/>
      </c>
      <c r="NT24" s="19" t="str">
        <f t="shared" ca="1" si="29"/>
        <v/>
      </c>
      <c r="NU24" s="19" t="str">
        <f t="shared" ref="NU24:OC24" ca="1" si="38">IF($N24="",
IF(AND(NU$2&gt;=$M24,NU$2&lt;=TODAY(),NU$2&lt;$O24), 10,
IF(AND(NU$2&gt;=$M24,NU$2&lt;=TODAY(),NU$2=$O24), 10,
IF(AND(NU$2&gt;=$M24,NU$2&lt;=TODAY(),NU$2&gt;$O24), -10, ""))),
IF(AND(NU$2&gt;=$M24,NU$2&lt;=$N24,NU$2&lt;$O24),10,
IF(AND(NU$2&gt;=$M24,NU$2&lt;=$N24,NU$2=$O24),10,
IF(AND(NU$2&gt;=$M24,NU$2&lt;=$N24,NU$2&gt;$O24),-10,""
))))</f>
        <v/>
      </c>
      <c r="NV24" s="19" t="str">
        <f t="shared" ca="1" si="38"/>
        <v/>
      </c>
      <c r="NW24" s="19" t="str">
        <f t="shared" ca="1" si="38"/>
        <v/>
      </c>
      <c r="NX24" s="19" t="str">
        <f t="shared" ca="1" si="38"/>
        <v/>
      </c>
      <c r="NY24" s="19" t="str">
        <f t="shared" ca="1" si="38"/>
        <v/>
      </c>
      <c r="NZ24" s="19" t="str">
        <f t="shared" ca="1" si="38"/>
        <v/>
      </c>
      <c r="OA24" s="19" t="str">
        <f t="shared" ca="1" si="38"/>
        <v/>
      </c>
      <c r="OB24" s="19" t="str">
        <f t="shared" ca="1" si="38"/>
        <v/>
      </c>
      <c r="OC24" s="19" t="str">
        <f t="shared" ca="1" si="38"/>
        <v/>
      </c>
      <c r="OD24" s="16"/>
      <c r="OE24" s="16"/>
      <c r="OF24" s="16"/>
      <c r="OG24" s="16"/>
    </row>
    <row r="25" spans="1:397" s="25" customFormat="1" x14ac:dyDescent="0.2">
      <c r="A25" s="62"/>
      <c r="C25" s="128">
        <f>'Project Follow up - Base'!C26</f>
        <v>7</v>
      </c>
      <c r="D25" s="422" t="str">
        <f>'Project Follow up - Base'!D26</f>
        <v/>
      </c>
      <c r="E25" s="422"/>
      <c r="F25" s="43" t="str">
        <f>'Project Follow up - Base'!G26</f>
        <v/>
      </c>
      <c r="G25" s="43" t="str">
        <f>'Project Follow up - Base'!H26</f>
        <v/>
      </c>
      <c r="H25" s="45">
        <f>'Project Follow up - Base'!I26</f>
        <v>0</v>
      </c>
      <c r="M25" s="43" t="str">
        <f>'Project Follow up - Base'!M26</f>
        <v/>
      </c>
      <c r="N25" s="43" t="str">
        <f>'Project Follow up - Base'!N26</f>
        <v/>
      </c>
      <c r="O25" s="43" t="str">
        <f>'Project Follow up - Base'!O26</f>
        <v/>
      </c>
      <c r="P25" s="44" t="str">
        <f ca="1">'Project Follow up - Base'!P26</f>
        <v/>
      </c>
      <c r="Q25" s="104" t="str">
        <f>'Project Follow up - Base'!Q26</f>
        <v/>
      </c>
      <c r="R25" s="105" t="str">
        <f>'Project Follow up - Base'!R26</f>
        <v>...</v>
      </c>
      <c r="S25" s="105" t="str">
        <f>'Project Follow up - Base'!S26</f>
        <v>...</v>
      </c>
      <c r="T25" s="106" t="str">
        <f>'Project Follow up - Base'!T26</f>
        <v>...</v>
      </c>
      <c r="U25" s="187" t="str">
        <f>'Project Follow up - Base'!U26</f>
        <v/>
      </c>
      <c r="V25" s="187" t="str">
        <f>'Project Follow up - Base'!V26</f>
        <v/>
      </c>
      <c r="W25" s="41" t="str">
        <f>'Project Follow up - Base'!W26</f>
        <v/>
      </c>
      <c r="X25" s="129" t="str">
        <f>'Project Follow up - Base'!X26</f>
        <v/>
      </c>
      <c r="Y25" s="320"/>
      <c r="Z25" s="17">
        <f t="shared" si="30"/>
        <v>1</v>
      </c>
      <c r="AA25" s="16"/>
      <c r="AB25" s="16"/>
      <c r="AC25" s="20" t="str">
        <f t="shared" ca="1" si="31"/>
        <v/>
      </c>
      <c r="AD25" s="20" t="str">
        <f t="shared" ref="AD25:CO28" ca="1" si="39">IF($N25="",
IF(AND(AD$2&gt;=$M25,AD$2&lt;=TODAY(),AD$2&lt;$O25), 10,
IF(AND(AD$2&gt;=$M25,AD$2&lt;=TODAY(),AD$2=$O25), 10,
IF(AND(AD$2&gt;=$M25,AD$2&lt;=TODAY(),AD$2&gt;$O25), -10, ""))),
IF(AND(AD$2&gt;=$M25,AD$2&lt;=$N25,AD$2&lt;$O25),10,
IF(AND(AD$2&gt;=$M25,AD$2&lt;=$N25,AD$2=$O25),10,
IF(AND(AD$2&gt;=$M25,AD$2&lt;=$N25,AD$2&gt;$O25),-10,""
))))</f>
        <v/>
      </c>
      <c r="AE25" s="20" t="str">
        <f t="shared" ca="1" si="39"/>
        <v/>
      </c>
      <c r="AF25" s="20" t="str">
        <f t="shared" ca="1" si="39"/>
        <v/>
      </c>
      <c r="AG25" s="20" t="str">
        <f t="shared" ca="1" si="39"/>
        <v/>
      </c>
      <c r="AH25" s="20" t="str">
        <f t="shared" ca="1" si="39"/>
        <v/>
      </c>
      <c r="AI25" s="20" t="str">
        <f t="shared" ca="1" si="39"/>
        <v/>
      </c>
      <c r="AJ25" s="20" t="str">
        <f t="shared" ca="1" si="39"/>
        <v/>
      </c>
      <c r="AK25" s="20" t="str">
        <f t="shared" ca="1" si="39"/>
        <v/>
      </c>
      <c r="AL25" s="20" t="str">
        <f t="shared" ca="1" si="39"/>
        <v/>
      </c>
      <c r="AM25" s="20" t="str">
        <f t="shared" ca="1" si="39"/>
        <v/>
      </c>
      <c r="AN25" s="20" t="str">
        <f t="shared" ca="1" si="39"/>
        <v/>
      </c>
      <c r="AO25" s="20" t="str">
        <f t="shared" ca="1" si="39"/>
        <v/>
      </c>
      <c r="AP25" s="20" t="str">
        <f t="shared" ca="1" si="39"/>
        <v/>
      </c>
      <c r="AQ25" s="20" t="str">
        <f t="shared" ca="1" si="39"/>
        <v/>
      </c>
      <c r="AR25" s="20" t="str">
        <f t="shared" ca="1" si="39"/>
        <v/>
      </c>
      <c r="AS25" s="20" t="str">
        <f t="shared" ca="1" si="39"/>
        <v/>
      </c>
      <c r="AT25" s="20" t="str">
        <f t="shared" ca="1" si="39"/>
        <v/>
      </c>
      <c r="AU25" s="20" t="str">
        <f t="shared" ca="1" si="39"/>
        <v/>
      </c>
      <c r="AV25" s="20" t="str">
        <f t="shared" ca="1" si="39"/>
        <v/>
      </c>
      <c r="AW25" s="20" t="str">
        <f t="shared" ca="1" si="39"/>
        <v/>
      </c>
      <c r="AX25" s="20" t="str">
        <f t="shared" ca="1" si="39"/>
        <v/>
      </c>
      <c r="AY25" s="20" t="str">
        <f t="shared" ca="1" si="39"/>
        <v/>
      </c>
      <c r="AZ25" s="20" t="str">
        <f t="shared" ca="1" si="39"/>
        <v/>
      </c>
      <c r="BA25" s="20" t="str">
        <f t="shared" ca="1" si="39"/>
        <v/>
      </c>
      <c r="BB25" s="20" t="str">
        <f t="shared" ca="1" si="39"/>
        <v/>
      </c>
      <c r="BC25" s="20" t="str">
        <f t="shared" ca="1" si="39"/>
        <v/>
      </c>
      <c r="BD25" s="20" t="str">
        <f t="shared" ca="1" si="39"/>
        <v/>
      </c>
      <c r="BE25" s="20" t="str">
        <f t="shared" ca="1" si="39"/>
        <v/>
      </c>
      <c r="BF25" s="20" t="str">
        <f t="shared" ca="1" si="39"/>
        <v/>
      </c>
      <c r="BG25" s="20" t="str">
        <f t="shared" ca="1" si="39"/>
        <v/>
      </c>
      <c r="BH25" s="20" t="str">
        <f t="shared" ca="1" si="39"/>
        <v/>
      </c>
      <c r="BI25" s="20" t="str">
        <f t="shared" ca="1" si="39"/>
        <v/>
      </c>
      <c r="BJ25" s="20" t="str">
        <f t="shared" ca="1" si="39"/>
        <v/>
      </c>
      <c r="BK25" s="20" t="str">
        <f t="shared" ca="1" si="39"/>
        <v/>
      </c>
      <c r="BL25" s="20" t="str">
        <f t="shared" ca="1" si="39"/>
        <v/>
      </c>
      <c r="BM25" s="20" t="str">
        <f t="shared" ca="1" si="39"/>
        <v/>
      </c>
      <c r="BN25" s="20" t="str">
        <f t="shared" ca="1" si="39"/>
        <v/>
      </c>
      <c r="BO25" s="20" t="str">
        <f t="shared" ca="1" si="39"/>
        <v/>
      </c>
      <c r="BP25" s="20" t="str">
        <f t="shared" ca="1" si="39"/>
        <v/>
      </c>
      <c r="BQ25" s="20" t="str">
        <f t="shared" ca="1" si="39"/>
        <v/>
      </c>
      <c r="BR25" s="20" t="str">
        <f t="shared" ca="1" si="39"/>
        <v/>
      </c>
      <c r="BS25" s="20" t="str">
        <f t="shared" ca="1" si="39"/>
        <v/>
      </c>
      <c r="BT25" s="20" t="str">
        <f t="shared" ca="1" si="39"/>
        <v/>
      </c>
      <c r="BU25" s="20" t="str">
        <f t="shared" ca="1" si="39"/>
        <v/>
      </c>
      <c r="BV25" s="20" t="str">
        <f t="shared" ca="1" si="39"/>
        <v/>
      </c>
      <c r="BW25" s="20" t="str">
        <f t="shared" ca="1" si="39"/>
        <v/>
      </c>
      <c r="BX25" s="20" t="str">
        <f t="shared" ca="1" si="39"/>
        <v/>
      </c>
      <c r="BY25" s="20" t="str">
        <f t="shared" ca="1" si="39"/>
        <v/>
      </c>
      <c r="BZ25" s="20" t="str">
        <f t="shared" ca="1" si="39"/>
        <v/>
      </c>
      <c r="CA25" s="20" t="str">
        <f t="shared" ca="1" si="39"/>
        <v/>
      </c>
      <c r="CB25" s="20" t="str">
        <f t="shared" ca="1" si="39"/>
        <v/>
      </c>
      <c r="CC25" s="20" t="str">
        <f t="shared" ca="1" si="39"/>
        <v/>
      </c>
      <c r="CD25" s="20" t="str">
        <f t="shared" ca="1" si="39"/>
        <v/>
      </c>
      <c r="CE25" s="20" t="str">
        <f t="shared" ca="1" si="39"/>
        <v/>
      </c>
      <c r="CF25" s="20" t="str">
        <f t="shared" ca="1" si="39"/>
        <v/>
      </c>
      <c r="CG25" s="20" t="str">
        <f t="shared" ca="1" si="39"/>
        <v/>
      </c>
      <c r="CH25" s="20" t="str">
        <f t="shared" ca="1" si="39"/>
        <v/>
      </c>
      <c r="CI25" s="20" t="str">
        <f t="shared" ca="1" si="39"/>
        <v/>
      </c>
      <c r="CJ25" s="20" t="str">
        <f t="shared" ca="1" si="39"/>
        <v/>
      </c>
      <c r="CK25" s="20" t="str">
        <f t="shared" ca="1" si="39"/>
        <v/>
      </c>
      <c r="CL25" s="20" t="str">
        <f t="shared" ca="1" si="39"/>
        <v/>
      </c>
      <c r="CM25" s="20" t="str">
        <f t="shared" ca="1" si="39"/>
        <v/>
      </c>
      <c r="CN25" s="20" t="str">
        <f t="shared" ca="1" si="39"/>
        <v/>
      </c>
      <c r="CO25" s="20" t="str">
        <f t="shared" ca="1" si="39"/>
        <v/>
      </c>
      <c r="CP25" s="20" t="str">
        <f t="shared" ca="1" si="37"/>
        <v/>
      </c>
      <c r="CQ25" s="20" t="str">
        <f t="shared" ca="1" si="37"/>
        <v/>
      </c>
      <c r="CR25" s="20" t="str">
        <f t="shared" ca="1" si="37"/>
        <v/>
      </c>
      <c r="CS25" s="20" t="str">
        <f t="shared" ca="1" si="37"/>
        <v/>
      </c>
      <c r="CT25" s="19" t="str">
        <f t="shared" ca="1" si="37"/>
        <v/>
      </c>
      <c r="CU25" s="19" t="str">
        <f t="shared" ca="1" si="37"/>
        <v/>
      </c>
      <c r="CV25" s="19" t="str">
        <f t="shared" ca="1" si="37"/>
        <v/>
      </c>
      <c r="CW25" s="19" t="str">
        <f t="shared" ca="1" si="37"/>
        <v/>
      </c>
      <c r="CX25" s="19" t="str">
        <f t="shared" ca="1" si="37"/>
        <v/>
      </c>
      <c r="CY25" s="19" t="str">
        <f t="shared" ca="1" si="37"/>
        <v/>
      </c>
      <c r="CZ25" s="19" t="str">
        <f t="shared" ca="1" si="37"/>
        <v/>
      </c>
      <c r="DA25" s="19" t="str">
        <f t="shared" ca="1" si="37"/>
        <v/>
      </c>
      <c r="DB25" s="19" t="str">
        <f t="shared" ca="1" si="37"/>
        <v/>
      </c>
      <c r="DC25" s="19" t="str">
        <f t="shared" ca="1" si="37"/>
        <v/>
      </c>
      <c r="DD25" s="19" t="str">
        <f t="shared" ca="1" si="37"/>
        <v/>
      </c>
      <c r="DE25" s="19" t="str">
        <f t="shared" ca="1" si="37"/>
        <v/>
      </c>
      <c r="DF25" s="19" t="str">
        <f t="shared" ca="1" si="37"/>
        <v/>
      </c>
      <c r="DG25" s="19" t="str">
        <f t="shared" ca="1" si="37"/>
        <v/>
      </c>
      <c r="DH25" s="19" t="str">
        <f t="shared" ca="1" si="37"/>
        <v/>
      </c>
      <c r="DI25" s="19" t="str">
        <f t="shared" ca="1" si="37"/>
        <v/>
      </c>
      <c r="DJ25" s="19" t="str">
        <f t="shared" ca="1" si="37"/>
        <v/>
      </c>
      <c r="DK25" s="19" t="str">
        <f t="shared" ca="1" si="37"/>
        <v/>
      </c>
      <c r="DL25" s="19" t="str">
        <f t="shared" ca="1" si="37"/>
        <v/>
      </c>
      <c r="DM25" s="19" t="str">
        <f t="shared" ca="1" si="37"/>
        <v/>
      </c>
      <c r="DN25" s="19" t="str">
        <f t="shared" ca="1" si="37"/>
        <v/>
      </c>
      <c r="DO25" s="19" t="str">
        <f t="shared" ca="1" si="37"/>
        <v/>
      </c>
      <c r="DP25" s="19" t="str">
        <f t="shared" ca="1" si="37"/>
        <v/>
      </c>
      <c r="DQ25" s="19" t="str">
        <f t="shared" ca="1" si="37"/>
        <v/>
      </c>
      <c r="DR25" s="19" t="str">
        <f t="shared" ca="1" si="37"/>
        <v/>
      </c>
      <c r="DS25" s="19" t="str">
        <f t="shared" ca="1" si="37"/>
        <v/>
      </c>
      <c r="DT25" s="19" t="str">
        <f t="shared" ca="1" si="37"/>
        <v/>
      </c>
      <c r="DU25" s="19" t="str">
        <f t="shared" ca="1" si="37"/>
        <v/>
      </c>
      <c r="DV25" s="19" t="str">
        <f t="shared" ca="1" si="37"/>
        <v/>
      </c>
      <c r="DW25" s="19" t="str">
        <f t="shared" ca="1" si="37"/>
        <v/>
      </c>
      <c r="DX25" s="19" t="str">
        <f t="shared" ca="1" si="37"/>
        <v/>
      </c>
      <c r="DY25" s="19" t="str">
        <f t="shared" ca="1" si="37"/>
        <v/>
      </c>
      <c r="DZ25" s="19" t="str">
        <f t="shared" ca="1" si="37"/>
        <v/>
      </c>
      <c r="EA25" s="19" t="str">
        <f t="shared" ca="1" si="37"/>
        <v/>
      </c>
      <c r="EB25" s="19" t="str">
        <f t="shared" ca="1" si="37"/>
        <v/>
      </c>
      <c r="EC25" s="19" t="str">
        <f t="shared" ca="1" si="37"/>
        <v/>
      </c>
      <c r="ED25" s="19" t="str">
        <f t="shared" ca="1" si="37"/>
        <v/>
      </c>
      <c r="EE25" s="19" t="str">
        <f t="shared" ca="1" si="37"/>
        <v/>
      </c>
      <c r="EF25" s="19" t="str">
        <f t="shared" ca="1" si="37"/>
        <v/>
      </c>
      <c r="EG25" s="19" t="str">
        <f t="shared" ca="1" si="37"/>
        <v/>
      </c>
      <c r="EH25" s="19" t="str">
        <f t="shared" ca="1" si="37"/>
        <v/>
      </c>
      <c r="EI25" s="19" t="str">
        <f t="shared" ca="1" si="37"/>
        <v/>
      </c>
      <c r="EJ25" s="19" t="str">
        <f t="shared" ca="1" si="37"/>
        <v/>
      </c>
      <c r="EK25" s="19" t="str">
        <f t="shared" ca="1" si="37"/>
        <v/>
      </c>
      <c r="EL25" s="19" t="str">
        <f t="shared" ca="1" si="37"/>
        <v/>
      </c>
      <c r="EM25" s="19" t="str">
        <f t="shared" ca="1" si="37"/>
        <v/>
      </c>
      <c r="EN25" s="19" t="str">
        <f t="shared" ca="1" si="37"/>
        <v/>
      </c>
      <c r="EO25" s="19" t="str">
        <f t="shared" ca="1" si="37"/>
        <v/>
      </c>
      <c r="EP25" s="19" t="str">
        <f t="shared" ca="1" si="37"/>
        <v/>
      </c>
      <c r="EQ25" s="19" t="str">
        <f t="shared" ca="1" si="37"/>
        <v/>
      </c>
      <c r="ER25" s="19" t="str">
        <f t="shared" ca="1" si="37"/>
        <v/>
      </c>
      <c r="ES25" s="19" t="str">
        <f t="shared" ca="1" si="37"/>
        <v/>
      </c>
      <c r="ET25" s="19" t="str">
        <f t="shared" ca="1" si="37"/>
        <v/>
      </c>
      <c r="EU25" s="19" t="str">
        <f t="shared" ca="1" si="37"/>
        <v/>
      </c>
      <c r="EV25" s="19" t="str">
        <f t="shared" ca="1" si="37"/>
        <v/>
      </c>
      <c r="EW25" s="19" t="str">
        <f t="shared" ca="1" si="37"/>
        <v/>
      </c>
      <c r="EX25" s="19" t="str">
        <f t="shared" ca="1" si="37"/>
        <v/>
      </c>
      <c r="EY25" s="19" t="str">
        <f t="shared" ca="1" si="37"/>
        <v/>
      </c>
      <c r="EZ25" s="19" t="str">
        <f t="shared" ca="1" si="37"/>
        <v/>
      </c>
      <c r="FA25" s="19" t="str">
        <f t="shared" ca="1" si="35"/>
        <v/>
      </c>
      <c r="FB25" s="19" t="str">
        <f t="shared" ca="1" si="33"/>
        <v/>
      </c>
      <c r="FC25" s="19" t="str">
        <f t="shared" ca="1" si="33"/>
        <v/>
      </c>
      <c r="FD25" s="19" t="str">
        <f t="shared" ca="1" si="33"/>
        <v/>
      </c>
      <c r="FE25" s="19" t="str">
        <f t="shared" ca="1" si="33"/>
        <v/>
      </c>
      <c r="FF25" s="19" t="str">
        <f t="shared" ca="1" si="33"/>
        <v/>
      </c>
      <c r="FG25" s="19" t="str">
        <f t="shared" ca="1" si="33"/>
        <v/>
      </c>
      <c r="FH25" s="19" t="str">
        <f t="shared" ca="1" si="33"/>
        <v/>
      </c>
      <c r="FI25" s="19" t="str">
        <f t="shared" ca="1" si="33"/>
        <v/>
      </c>
      <c r="FJ25" s="19" t="str">
        <f t="shared" ca="1" si="33"/>
        <v/>
      </c>
      <c r="FK25" s="19" t="str">
        <f t="shared" ca="1" si="33"/>
        <v/>
      </c>
      <c r="FL25" s="19" t="str">
        <f t="shared" ca="1" si="33"/>
        <v/>
      </c>
      <c r="FM25" s="19" t="str">
        <f t="shared" ca="1" si="33"/>
        <v/>
      </c>
      <c r="FN25" s="19" t="str">
        <f t="shared" ca="1" si="33"/>
        <v/>
      </c>
      <c r="FO25" s="19" t="str">
        <f t="shared" ca="1" si="33"/>
        <v/>
      </c>
      <c r="FP25" s="19" t="str">
        <f t="shared" ca="1" si="33"/>
        <v/>
      </c>
      <c r="FQ25" s="19" t="str">
        <f t="shared" ca="1" si="33"/>
        <v/>
      </c>
      <c r="FR25" s="19" t="str">
        <f t="shared" ca="1" si="33"/>
        <v/>
      </c>
      <c r="FS25" s="19" t="str">
        <f t="shared" ca="1" si="33"/>
        <v/>
      </c>
      <c r="FT25" s="19" t="str">
        <f t="shared" ca="1" si="33"/>
        <v/>
      </c>
      <c r="FU25" s="19" t="str">
        <f t="shared" ca="1" si="33"/>
        <v/>
      </c>
      <c r="FV25" s="19" t="str">
        <f t="shared" ca="1" si="33"/>
        <v/>
      </c>
      <c r="FW25" s="19" t="str">
        <f t="shared" ca="1" si="33"/>
        <v/>
      </c>
      <c r="FX25" s="19" t="str">
        <f t="shared" ca="1" si="33"/>
        <v/>
      </c>
      <c r="FY25" s="19" t="str">
        <f t="shared" ca="1" si="33"/>
        <v/>
      </c>
      <c r="FZ25" s="19" t="str">
        <f t="shared" ca="1" si="33"/>
        <v/>
      </c>
      <c r="GA25" s="19" t="str">
        <f t="shared" ca="1" si="33"/>
        <v/>
      </c>
      <c r="GB25" s="19" t="str">
        <f t="shared" ca="1" si="33"/>
        <v/>
      </c>
      <c r="GC25" s="19" t="str">
        <f t="shared" ca="1" si="33"/>
        <v/>
      </c>
      <c r="GD25" s="19" t="str">
        <f t="shared" ca="1" si="33"/>
        <v/>
      </c>
      <c r="GE25" s="19" t="str">
        <f t="shared" ca="1" si="33"/>
        <v/>
      </c>
      <c r="GF25" s="19" t="str">
        <f t="shared" ca="1" si="33"/>
        <v/>
      </c>
      <c r="GG25" s="19" t="str">
        <f t="shared" ca="1" si="33"/>
        <v/>
      </c>
      <c r="GH25" s="19" t="str">
        <f t="shared" ca="1" si="33"/>
        <v/>
      </c>
      <c r="GI25" s="19" t="str">
        <f t="shared" ca="1" si="33"/>
        <v/>
      </c>
      <c r="GJ25" s="19" t="str">
        <f t="shared" ca="1" si="33"/>
        <v/>
      </c>
      <c r="GK25" s="19" t="str">
        <f t="shared" ca="1" si="33"/>
        <v/>
      </c>
      <c r="GL25" s="19" t="str">
        <f t="shared" ca="1" si="33"/>
        <v/>
      </c>
      <c r="GM25" s="19" t="str">
        <f t="shared" ca="1" si="33"/>
        <v/>
      </c>
      <c r="GN25" s="19" t="str">
        <f t="shared" ca="1" si="33"/>
        <v/>
      </c>
      <c r="GO25" s="19" t="str">
        <f t="shared" ca="1" si="33"/>
        <v/>
      </c>
      <c r="GP25" s="19" t="str">
        <f t="shared" ca="1" si="33"/>
        <v/>
      </c>
      <c r="GQ25" s="19" t="str">
        <f t="shared" ca="1" si="33"/>
        <v/>
      </c>
      <c r="GR25" s="19" t="str">
        <f t="shared" ca="1" si="33"/>
        <v/>
      </c>
      <c r="GS25" s="19" t="str">
        <f t="shared" ca="1" si="33"/>
        <v/>
      </c>
      <c r="GT25" s="19" t="str">
        <f t="shared" ca="1" si="33"/>
        <v/>
      </c>
      <c r="GU25" s="19" t="str">
        <f t="shared" ca="1" si="33"/>
        <v/>
      </c>
      <c r="GV25" s="19" t="str">
        <f t="shared" ca="1" si="33"/>
        <v/>
      </c>
      <c r="GW25" s="19" t="str">
        <f t="shared" ca="1" si="33"/>
        <v/>
      </c>
      <c r="GX25" s="19" t="str">
        <f t="shared" ca="1" si="33"/>
        <v/>
      </c>
      <c r="GY25" s="19" t="str">
        <f t="shared" ca="1" si="33"/>
        <v/>
      </c>
      <c r="GZ25" s="19" t="str">
        <f t="shared" ca="1" si="33"/>
        <v/>
      </c>
      <c r="HA25" s="19" t="str">
        <f t="shared" ca="1" si="33"/>
        <v/>
      </c>
      <c r="HB25" s="19" t="str">
        <f t="shared" ca="1" si="33"/>
        <v/>
      </c>
      <c r="HC25" s="19" t="str">
        <f t="shared" ca="1" si="33"/>
        <v/>
      </c>
      <c r="HD25" s="19" t="str">
        <f t="shared" ca="1" si="33"/>
        <v/>
      </c>
      <c r="HE25" s="19" t="str">
        <f t="shared" ca="1" si="33"/>
        <v/>
      </c>
      <c r="HF25" s="19" t="str">
        <f t="shared" ca="1" si="33"/>
        <v/>
      </c>
      <c r="HG25" s="19" t="str">
        <f t="shared" ca="1" si="33"/>
        <v/>
      </c>
      <c r="HH25" s="19" t="str">
        <f t="shared" ca="1" si="33"/>
        <v/>
      </c>
      <c r="HI25" s="19" t="str">
        <f t="shared" ca="1" si="33"/>
        <v/>
      </c>
      <c r="HJ25" s="19" t="str">
        <f t="shared" ca="1" si="33"/>
        <v/>
      </c>
      <c r="HK25" s="19" t="str">
        <f t="shared" ca="1" si="33"/>
        <v/>
      </c>
      <c r="HL25" s="19" t="str">
        <f t="shared" ca="1" si="33"/>
        <v/>
      </c>
      <c r="HM25" s="19" t="str">
        <f t="shared" ca="1" si="26"/>
        <v/>
      </c>
      <c r="HN25" s="19" t="str">
        <f t="shared" ca="1" si="36"/>
        <v/>
      </c>
      <c r="HO25" s="19" t="str">
        <f t="shared" ca="1" si="36"/>
        <v/>
      </c>
      <c r="HP25" s="19" t="str">
        <f t="shared" ca="1" si="36"/>
        <v/>
      </c>
      <c r="HQ25" s="19" t="str">
        <f t="shared" ca="1" si="36"/>
        <v/>
      </c>
      <c r="HR25" s="19" t="str">
        <f t="shared" ca="1" si="36"/>
        <v/>
      </c>
      <c r="HS25" s="19" t="str">
        <f t="shared" ca="1" si="36"/>
        <v/>
      </c>
      <c r="HT25" s="19" t="str">
        <f t="shared" ca="1" si="36"/>
        <v/>
      </c>
      <c r="HU25" s="19" t="str">
        <f t="shared" ca="1" si="36"/>
        <v/>
      </c>
      <c r="HV25" s="19" t="str">
        <f t="shared" ca="1" si="36"/>
        <v/>
      </c>
      <c r="HW25" s="19" t="str">
        <f t="shared" ca="1" si="36"/>
        <v/>
      </c>
      <c r="HX25" s="19" t="str">
        <f t="shared" ca="1" si="36"/>
        <v/>
      </c>
      <c r="HY25" s="19" t="str">
        <f t="shared" ca="1" si="36"/>
        <v/>
      </c>
      <c r="HZ25" s="19" t="str">
        <f t="shared" ca="1" si="36"/>
        <v/>
      </c>
      <c r="IA25" s="19" t="str">
        <f t="shared" ca="1" si="36"/>
        <v/>
      </c>
      <c r="IB25" s="19" t="str">
        <f t="shared" ca="1" si="36"/>
        <v/>
      </c>
      <c r="IC25" s="19" t="str">
        <f t="shared" ca="1" si="36"/>
        <v/>
      </c>
      <c r="ID25" s="19" t="str">
        <f t="shared" ca="1" si="36"/>
        <v/>
      </c>
      <c r="IE25" s="19" t="str">
        <f t="shared" ca="1" si="36"/>
        <v/>
      </c>
      <c r="IF25" s="19" t="str">
        <f t="shared" ca="1" si="36"/>
        <v/>
      </c>
      <c r="IG25" s="19" t="str">
        <f t="shared" ca="1" si="36"/>
        <v/>
      </c>
      <c r="IH25" s="19" t="str">
        <f t="shared" ca="1" si="36"/>
        <v/>
      </c>
      <c r="II25" s="19" t="str">
        <f t="shared" ca="1" si="36"/>
        <v/>
      </c>
      <c r="IJ25" s="19" t="str">
        <f t="shared" ca="1" si="36"/>
        <v/>
      </c>
      <c r="IK25" s="19" t="str">
        <f t="shared" ca="1" si="36"/>
        <v/>
      </c>
      <c r="IL25" s="19" t="str">
        <f t="shared" ca="1" si="36"/>
        <v/>
      </c>
      <c r="IM25" s="19" t="str">
        <f t="shared" ca="1" si="36"/>
        <v/>
      </c>
      <c r="IN25" s="19" t="str">
        <f t="shared" ca="1" si="36"/>
        <v/>
      </c>
      <c r="IO25" s="19" t="str">
        <f t="shared" ca="1" si="36"/>
        <v/>
      </c>
      <c r="IP25" s="19" t="str">
        <f t="shared" ca="1" si="36"/>
        <v/>
      </c>
      <c r="IQ25" s="19" t="str">
        <f t="shared" ca="1" si="36"/>
        <v/>
      </c>
      <c r="IR25" s="19" t="str">
        <f t="shared" ca="1" si="36"/>
        <v/>
      </c>
      <c r="IS25" s="19" t="str">
        <f t="shared" ca="1" si="36"/>
        <v/>
      </c>
      <c r="IT25" s="19" t="str">
        <f t="shared" ca="1" si="36"/>
        <v/>
      </c>
      <c r="IU25" s="19" t="str">
        <f t="shared" ca="1" si="36"/>
        <v/>
      </c>
      <c r="IV25" s="19" t="str">
        <f t="shared" ca="1" si="36"/>
        <v/>
      </c>
      <c r="IW25" s="19" t="str">
        <f t="shared" ca="1" si="36"/>
        <v/>
      </c>
      <c r="IX25" s="19" t="str">
        <f t="shared" ca="1" si="36"/>
        <v/>
      </c>
      <c r="IY25" s="19" t="str">
        <f t="shared" ca="1" si="36"/>
        <v/>
      </c>
      <c r="IZ25" s="19" t="str">
        <f t="shared" ca="1" si="36"/>
        <v/>
      </c>
      <c r="JA25" s="19" t="str">
        <f t="shared" ca="1" si="36"/>
        <v/>
      </c>
      <c r="JB25" s="19" t="str">
        <f t="shared" ca="1" si="36"/>
        <v/>
      </c>
      <c r="JC25" s="19" t="str">
        <f t="shared" ca="1" si="36"/>
        <v/>
      </c>
      <c r="JD25" s="19" t="str">
        <f t="shared" ca="1" si="36"/>
        <v/>
      </c>
      <c r="JE25" s="19" t="str">
        <f t="shared" ca="1" si="36"/>
        <v/>
      </c>
      <c r="JF25" s="19" t="str">
        <f t="shared" ca="1" si="36"/>
        <v/>
      </c>
      <c r="JG25" s="19" t="str">
        <f t="shared" ca="1" si="36"/>
        <v/>
      </c>
      <c r="JH25" s="19" t="str">
        <f t="shared" ca="1" si="36"/>
        <v/>
      </c>
      <c r="JI25" s="19" t="str">
        <f t="shared" ca="1" si="36"/>
        <v/>
      </c>
      <c r="JJ25" s="19" t="str">
        <f t="shared" ca="1" si="36"/>
        <v/>
      </c>
      <c r="JK25" s="19" t="str">
        <f t="shared" ca="1" si="36"/>
        <v/>
      </c>
      <c r="JL25" s="19" t="str">
        <f t="shared" ca="1" si="36"/>
        <v/>
      </c>
      <c r="JM25" s="19" t="str">
        <f t="shared" ca="1" si="36"/>
        <v/>
      </c>
      <c r="JN25" s="19" t="str">
        <f t="shared" ca="1" si="36"/>
        <v/>
      </c>
      <c r="JO25" s="19" t="str">
        <f t="shared" ca="1" si="36"/>
        <v/>
      </c>
      <c r="JP25" s="19" t="str">
        <f t="shared" ca="1" si="36"/>
        <v/>
      </c>
      <c r="JQ25" s="19" t="str">
        <f t="shared" ca="1" si="36"/>
        <v/>
      </c>
      <c r="JR25" s="19" t="str">
        <f t="shared" ca="1" si="36"/>
        <v/>
      </c>
      <c r="JS25" s="19" t="str">
        <f t="shared" ca="1" si="36"/>
        <v/>
      </c>
      <c r="JT25" s="19" t="str">
        <f t="shared" ca="1" si="36"/>
        <v/>
      </c>
      <c r="JU25" s="19" t="str">
        <f t="shared" ca="1" si="36"/>
        <v/>
      </c>
      <c r="JV25" s="19" t="str">
        <f t="shared" ca="1" si="36"/>
        <v/>
      </c>
      <c r="JW25" s="19" t="str">
        <f t="shared" ca="1" si="36"/>
        <v/>
      </c>
      <c r="JX25" s="19" t="str">
        <f t="shared" ca="1" si="36"/>
        <v/>
      </c>
      <c r="JY25" s="19" t="str">
        <f t="shared" ca="1" si="36"/>
        <v/>
      </c>
      <c r="JZ25" s="19" t="str">
        <f t="shared" ca="1" si="34"/>
        <v/>
      </c>
      <c r="KA25" s="19" t="str">
        <f t="shared" ca="1" si="34"/>
        <v/>
      </c>
      <c r="KB25" s="19" t="str">
        <f t="shared" ca="1" si="34"/>
        <v/>
      </c>
      <c r="KC25" s="19" t="str">
        <f t="shared" ca="1" si="34"/>
        <v/>
      </c>
      <c r="KD25" s="19" t="str">
        <f t="shared" ca="1" si="34"/>
        <v/>
      </c>
      <c r="KE25" s="19" t="str">
        <f t="shared" ca="1" si="34"/>
        <v/>
      </c>
      <c r="KF25" s="19" t="str">
        <f t="shared" ca="1" si="34"/>
        <v/>
      </c>
      <c r="KG25" s="19" t="str">
        <f t="shared" ca="1" si="34"/>
        <v/>
      </c>
      <c r="KH25" s="19" t="str">
        <f t="shared" ca="1" si="34"/>
        <v/>
      </c>
      <c r="KI25" s="19" t="str">
        <f t="shared" ca="1" si="34"/>
        <v/>
      </c>
      <c r="KJ25" s="19" t="str">
        <f t="shared" ca="1" si="34"/>
        <v/>
      </c>
      <c r="KK25" s="19" t="str">
        <f t="shared" ca="1" si="34"/>
        <v/>
      </c>
      <c r="KL25" s="19" t="str">
        <f t="shared" ca="1" si="34"/>
        <v/>
      </c>
      <c r="KM25" s="19" t="str">
        <f t="shared" ca="1" si="34"/>
        <v/>
      </c>
      <c r="KN25" s="19" t="str">
        <f t="shared" ca="1" si="34"/>
        <v/>
      </c>
      <c r="KO25" s="19" t="str">
        <f t="shared" ca="1" si="34"/>
        <v/>
      </c>
      <c r="KP25" s="19" t="str">
        <f t="shared" ca="1" si="34"/>
        <v/>
      </c>
      <c r="KQ25" s="19" t="str">
        <f t="shared" ca="1" si="34"/>
        <v/>
      </c>
      <c r="KR25" s="19" t="str">
        <f t="shared" ca="1" si="34"/>
        <v/>
      </c>
      <c r="KS25" s="19" t="str">
        <f t="shared" ca="1" si="34"/>
        <v/>
      </c>
      <c r="KT25" s="19" t="str">
        <f t="shared" ca="1" si="34"/>
        <v/>
      </c>
      <c r="KU25" s="19" t="str">
        <f t="shared" ca="1" si="34"/>
        <v/>
      </c>
      <c r="KV25" s="19" t="str">
        <f t="shared" ca="1" si="34"/>
        <v/>
      </c>
      <c r="KW25" s="19" t="str">
        <f t="shared" ca="1" si="34"/>
        <v/>
      </c>
      <c r="KX25" s="19" t="str">
        <f t="shared" ca="1" si="34"/>
        <v/>
      </c>
      <c r="KY25" s="19" t="str">
        <f t="shared" ca="1" si="34"/>
        <v/>
      </c>
      <c r="KZ25" s="19" t="str">
        <f t="shared" ca="1" si="34"/>
        <v/>
      </c>
      <c r="LA25" s="19" t="str">
        <f t="shared" ca="1" si="34"/>
        <v/>
      </c>
      <c r="LB25" s="19" t="str">
        <f t="shared" ca="1" si="34"/>
        <v/>
      </c>
      <c r="LC25" s="19" t="str">
        <f t="shared" ca="1" si="34"/>
        <v/>
      </c>
      <c r="LD25" s="19" t="str">
        <f t="shared" ca="1" si="34"/>
        <v/>
      </c>
      <c r="LE25" s="19" t="str">
        <f t="shared" ca="1" si="34"/>
        <v/>
      </c>
      <c r="LF25" s="19" t="str">
        <f t="shared" ca="1" si="34"/>
        <v/>
      </c>
      <c r="LG25" s="19" t="str">
        <f t="shared" ca="1" si="34"/>
        <v/>
      </c>
      <c r="LH25" s="19" t="str">
        <f t="shared" ca="1" si="34"/>
        <v/>
      </c>
      <c r="LI25" s="19" t="str">
        <f t="shared" ca="1" si="34"/>
        <v/>
      </c>
      <c r="LJ25" s="19" t="str">
        <f t="shared" ca="1" si="34"/>
        <v/>
      </c>
      <c r="LK25" s="19" t="str">
        <f t="shared" ca="1" si="34"/>
        <v/>
      </c>
      <c r="LL25" s="19" t="str">
        <f t="shared" ca="1" si="34"/>
        <v/>
      </c>
      <c r="LM25" s="19" t="str">
        <f t="shared" ca="1" si="34"/>
        <v/>
      </c>
      <c r="LN25" s="19" t="str">
        <f t="shared" ca="1" si="34"/>
        <v/>
      </c>
      <c r="LO25" s="19" t="str">
        <f t="shared" ca="1" si="34"/>
        <v/>
      </c>
      <c r="LP25" s="19" t="str">
        <f t="shared" ca="1" si="34"/>
        <v/>
      </c>
      <c r="LQ25" s="19" t="str">
        <f t="shared" ca="1" si="34"/>
        <v/>
      </c>
      <c r="LR25" s="19" t="str">
        <f t="shared" ca="1" si="34"/>
        <v/>
      </c>
      <c r="LS25" s="19" t="str">
        <f t="shared" ca="1" si="34"/>
        <v/>
      </c>
      <c r="LT25" s="19" t="str">
        <f t="shared" ca="1" si="34"/>
        <v/>
      </c>
      <c r="LU25" s="19" t="str">
        <f t="shared" ca="1" si="34"/>
        <v/>
      </c>
      <c r="LV25" s="19" t="str">
        <f t="shared" ca="1" si="34"/>
        <v/>
      </c>
      <c r="LW25" s="19" t="str">
        <f t="shared" ca="1" si="34"/>
        <v/>
      </c>
      <c r="LX25" s="19" t="str">
        <f t="shared" ca="1" si="34"/>
        <v/>
      </c>
      <c r="LY25" s="19" t="str">
        <f t="shared" ca="1" si="34"/>
        <v/>
      </c>
      <c r="LZ25" s="19" t="str">
        <f t="shared" ca="1" si="34"/>
        <v/>
      </c>
      <c r="MA25" s="19" t="str">
        <f t="shared" ca="1" si="34"/>
        <v/>
      </c>
      <c r="MB25" s="19" t="str">
        <f t="shared" ca="1" si="34"/>
        <v/>
      </c>
      <c r="MC25" s="19" t="str">
        <f t="shared" ca="1" si="34"/>
        <v/>
      </c>
      <c r="MD25" s="19" t="str">
        <f t="shared" ca="1" si="34"/>
        <v/>
      </c>
      <c r="ME25" s="19" t="str">
        <f t="shared" ca="1" si="34"/>
        <v/>
      </c>
      <c r="MF25" s="19" t="str">
        <f t="shared" ca="1" si="34"/>
        <v/>
      </c>
      <c r="MG25" s="19" t="str">
        <f t="shared" ca="1" si="34"/>
        <v/>
      </c>
      <c r="MH25" s="19" t="str">
        <f t="shared" ca="1" si="34"/>
        <v/>
      </c>
      <c r="MI25" s="19" t="str">
        <f t="shared" ca="1" si="34"/>
        <v/>
      </c>
      <c r="MJ25" s="19" t="str">
        <f t="shared" ca="1" si="34"/>
        <v/>
      </c>
      <c r="MK25" s="19" t="str">
        <f t="shared" ca="1" si="28"/>
        <v/>
      </c>
      <c r="ML25" s="19" t="str">
        <f t="shared" ref="ML25:OC31" ca="1" si="40">IF($N25="",
IF(AND(ML$2&gt;=$M25,ML$2&lt;=TODAY(),ML$2&lt;$O25), 10,
IF(AND(ML$2&gt;=$M25,ML$2&lt;=TODAY(),ML$2=$O25), 10,
IF(AND(ML$2&gt;=$M25,ML$2&lt;=TODAY(),ML$2&gt;$O25), -10, ""))),
IF(AND(ML$2&gt;=$M25,ML$2&lt;=$N25,ML$2&lt;$O25),10,
IF(AND(ML$2&gt;=$M25,ML$2&lt;=$N25,ML$2=$O25),10,
IF(AND(ML$2&gt;=$M25,ML$2&lt;=$N25,ML$2&gt;$O25),-10,""
))))</f>
        <v/>
      </c>
      <c r="MM25" s="19" t="str">
        <f t="shared" ca="1" si="40"/>
        <v/>
      </c>
      <c r="MN25" s="19" t="str">
        <f t="shared" ca="1" si="40"/>
        <v/>
      </c>
      <c r="MO25" s="19" t="str">
        <f t="shared" ca="1" si="40"/>
        <v/>
      </c>
      <c r="MP25" s="19" t="str">
        <f t="shared" ca="1" si="40"/>
        <v/>
      </c>
      <c r="MQ25" s="19" t="str">
        <f t="shared" ca="1" si="40"/>
        <v/>
      </c>
      <c r="MR25" s="19" t="str">
        <f t="shared" ca="1" si="40"/>
        <v/>
      </c>
      <c r="MS25" s="19" t="str">
        <f t="shared" ca="1" si="40"/>
        <v/>
      </c>
      <c r="MT25" s="19" t="str">
        <f t="shared" ca="1" si="40"/>
        <v/>
      </c>
      <c r="MU25" s="19" t="str">
        <f t="shared" ca="1" si="40"/>
        <v/>
      </c>
      <c r="MV25" s="19" t="str">
        <f t="shared" ca="1" si="40"/>
        <v/>
      </c>
      <c r="MW25" s="19" t="str">
        <f t="shared" ca="1" si="40"/>
        <v/>
      </c>
      <c r="MX25" s="19" t="str">
        <f t="shared" ca="1" si="40"/>
        <v/>
      </c>
      <c r="MY25" s="19" t="str">
        <f t="shared" ca="1" si="40"/>
        <v/>
      </c>
      <c r="MZ25" s="19" t="str">
        <f t="shared" ca="1" si="40"/>
        <v/>
      </c>
      <c r="NA25" s="19" t="str">
        <f t="shared" ca="1" si="40"/>
        <v/>
      </c>
      <c r="NB25" s="19" t="str">
        <f t="shared" ca="1" si="40"/>
        <v/>
      </c>
      <c r="NC25" s="19" t="str">
        <f t="shared" ca="1" si="40"/>
        <v/>
      </c>
      <c r="ND25" s="19" t="str">
        <f t="shared" ca="1" si="40"/>
        <v/>
      </c>
      <c r="NE25" s="19" t="str">
        <f t="shared" ca="1" si="40"/>
        <v/>
      </c>
      <c r="NF25" s="19" t="str">
        <f t="shared" ca="1" si="40"/>
        <v/>
      </c>
      <c r="NG25" s="19" t="str">
        <f t="shared" ca="1" si="40"/>
        <v/>
      </c>
      <c r="NH25" s="19" t="str">
        <f t="shared" ca="1" si="40"/>
        <v/>
      </c>
      <c r="NI25" s="19" t="str">
        <f t="shared" ca="1" si="40"/>
        <v/>
      </c>
      <c r="NJ25" s="19" t="str">
        <f t="shared" ca="1" si="40"/>
        <v/>
      </c>
      <c r="NK25" s="19" t="str">
        <f t="shared" ca="1" si="40"/>
        <v/>
      </c>
      <c r="NL25" s="19" t="str">
        <f t="shared" ca="1" si="40"/>
        <v/>
      </c>
      <c r="NM25" s="19" t="str">
        <f t="shared" ca="1" si="40"/>
        <v/>
      </c>
      <c r="NN25" s="19" t="str">
        <f t="shared" ca="1" si="40"/>
        <v/>
      </c>
      <c r="NO25" s="19" t="str">
        <f t="shared" ca="1" si="40"/>
        <v/>
      </c>
      <c r="NP25" s="19" t="str">
        <f t="shared" ca="1" si="40"/>
        <v/>
      </c>
      <c r="NQ25" s="19" t="str">
        <f t="shared" ca="1" si="40"/>
        <v/>
      </c>
      <c r="NR25" s="19" t="str">
        <f t="shared" ca="1" si="40"/>
        <v/>
      </c>
      <c r="NS25" s="19" t="str">
        <f t="shared" ca="1" si="40"/>
        <v/>
      </c>
      <c r="NT25" s="19" t="str">
        <f t="shared" ca="1" si="40"/>
        <v/>
      </c>
      <c r="NU25" s="19" t="str">
        <f t="shared" ca="1" si="40"/>
        <v/>
      </c>
      <c r="NV25" s="19" t="str">
        <f t="shared" ca="1" si="40"/>
        <v/>
      </c>
      <c r="NW25" s="19" t="str">
        <f t="shared" ca="1" si="40"/>
        <v/>
      </c>
      <c r="NX25" s="19" t="str">
        <f t="shared" ca="1" si="40"/>
        <v/>
      </c>
      <c r="NY25" s="19" t="str">
        <f t="shared" ca="1" si="40"/>
        <v/>
      </c>
      <c r="NZ25" s="19" t="str">
        <f t="shared" ca="1" si="40"/>
        <v/>
      </c>
      <c r="OA25" s="19" t="str">
        <f t="shared" ca="1" si="40"/>
        <v/>
      </c>
      <c r="OB25" s="19" t="str">
        <f t="shared" ca="1" si="40"/>
        <v/>
      </c>
      <c r="OC25" s="19" t="str">
        <f t="shared" ca="1" si="40"/>
        <v/>
      </c>
      <c r="OD25" s="16"/>
      <c r="OE25" s="16"/>
      <c r="OF25" s="16"/>
      <c r="OG25" s="16"/>
    </row>
    <row r="26" spans="1:397" s="25" customFormat="1" x14ac:dyDescent="0.2">
      <c r="A26" s="62"/>
      <c r="C26" s="128">
        <f>'Project Follow up - Base'!C27</f>
        <v>8</v>
      </c>
      <c r="D26" s="422" t="str">
        <f>'Project Follow up - Base'!D27</f>
        <v/>
      </c>
      <c r="E26" s="422"/>
      <c r="F26" s="43" t="str">
        <f>'Project Follow up - Base'!G27</f>
        <v/>
      </c>
      <c r="G26" s="43" t="str">
        <f>'Project Follow up - Base'!H27</f>
        <v/>
      </c>
      <c r="H26" s="45">
        <f>'Project Follow up - Base'!I27</f>
        <v>0</v>
      </c>
      <c r="M26" s="43" t="str">
        <f>'Project Follow up - Base'!M27</f>
        <v/>
      </c>
      <c r="N26" s="43" t="str">
        <f>'Project Follow up - Base'!N27</f>
        <v/>
      </c>
      <c r="O26" s="43" t="str">
        <f>'Project Follow up - Base'!O27</f>
        <v/>
      </c>
      <c r="P26" s="41" t="str">
        <f ca="1">'Project Follow up - Base'!P27</f>
        <v/>
      </c>
      <c r="Q26" s="104" t="str">
        <f>'Project Follow up - Base'!Q27</f>
        <v/>
      </c>
      <c r="R26" s="105" t="str">
        <f>'Project Follow up - Base'!R27</f>
        <v/>
      </c>
      <c r="S26" s="105" t="str">
        <f>'Project Follow up - Base'!S27</f>
        <v/>
      </c>
      <c r="T26" s="106" t="str">
        <f>'Project Follow up - Base'!T27</f>
        <v/>
      </c>
      <c r="U26" s="187" t="str">
        <f>'Project Follow up - Base'!U27</f>
        <v/>
      </c>
      <c r="V26" s="187" t="str">
        <f>'Project Follow up - Base'!V27</f>
        <v/>
      </c>
      <c r="W26" s="41" t="str">
        <f>'Project Follow up - Base'!W27</f>
        <v/>
      </c>
      <c r="X26" s="129" t="str">
        <f>'Project Follow up - Base'!X27</f>
        <v/>
      </c>
      <c r="Y26" s="320"/>
      <c r="Z26" s="17">
        <f t="shared" si="30"/>
        <v>1</v>
      </c>
      <c r="AA26" s="16"/>
      <c r="AB26" s="16"/>
      <c r="AC26" s="20" t="str">
        <f t="shared" ca="1" si="31"/>
        <v/>
      </c>
      <c r="AD26" s="20" t="str">
        <f t="shared" ca="1" si="39"/>
        <v/>
      </c>
      <c r="AE26" s="20" t="str">
        <f t="shared" ca="1" si="39"/>
        <v/>
      </c>
      <c r="AF26" s="20" t="str">
        <f t="shared" ca="1" si="39"/>
        <v/>
      </c>
      <c r="AG26" s="20" t="str">
        <f t="shared" ca="1" si="39"/>
        <v/>
      </c>
      <c r="AH26" s="20" t="str">
        <f t="shared" ca="1" si="39"/>
        <v/>
      </c>
      <c r="AI26" s="20" t="str">
        <f t="shared" ca="1" si="39"/>
        <v/>
      </c>
      <c r="AJ26" s="20" t="str">
        <f t="shared" ca="1" si="39"/>
        <v/>
      </c>
      <c r="AK26" s="20" t="str">
        <f t="shared" ca="1" si="39"/>
        <v/>
      </c>
      <c r="AL26" s="20" t="str">
        <f t="shared" ca="1" si="39"/>
        <v/>
      </c>
      <c r="AM26" s="20" t="str">
        <f t="shared" ca="1" si="39"/>
        <v/>
      </c>
      <c r="AN26" s="20" t="str">
        <f t="shared" ca="1" si="39"/>
        <v/>
      </c>
      <c r="AO26" s="20" t="str">
        <f t="shared" ca="1" si="39"/>
        <v/>
      </c>
      <c r="AP26" s="20" t="str">
        <f t="shared" ca="1" si="39"/>
        <v/>
      </c>
      <c r="AQ26" s="20" t="str">
        <f t="shared" ca="1" si="39"/>
        <v/>
      </c>
      <c r="AR26" s="20" t="str">
        <f t="shared" ca="1" si="39"/>
        <v/>
      </c>
      <c r="AS26" s="20" t="str">
        <f t="shared" ca="1" si="39"/>
        <v/>
      </c>
      <c r="AT26" s="20" t="str">
        <f t="shared" ca="1" si="39"/>
        <v/>
      </c>
      <c r="AU26" s="20" t="str">
        <f t="shared" ca="1" si="39"/>
        <v/>
      </c>
      <c r="AV26" s="20" t="str">
        <f t="shared" ca="1" si="39"/>
        <v/>
      </c>
      <c r="AW26" s="20" t="str">
        <f t="shared" ca="1" si="39"/>
        <v/>
      </c>
      <c r="AX26" s="20" t="str">
        <f t="shared" ca="1" si="39"/>
        <v/>
      </c>
      <c r="AY26" s="20" t="str">
        <f t="shared" ca="1" si="39"/>
        <v/>
      </c>
      <c r="AZ26" s="20" t="str">
        <f t="shared" ca="1" si="39"/>
        <v/>
      </c>
      <c r="BA26" s="20" t="str">
        <f t="shared" ca="1" si="39"/>
        <v/>
      </c>
      <c r="BB26" s="20" t="str">
        <f t="shared" ca="1" si="39"/>
        <v/>
      </c>
      <c r="BC26" s="20" t="str">
        <f t="shared" ca="1" si="39"/>
        <v/>
      </c>
      <c r="BD26" s="20" t="str">
        <f t="shared" ca="1" si="39"/>
        <v/>
      </c>
      <c r="BE26" s="20" t="str">
        <f t="shared" ca="1" si="39"/>
        <v/>
      </c>
      <c r="BF26" s="20" t="str">
        <f t="shared" ca="1" si="39"/>
        <v/>
      </c>
      <c r="BG26" s="20" t="str">
        <f t="shared" ca="1" si="39"/>
        <v/>
      </c>
      <c r="BH26" s="20" t="str">
        <f t="shared" ca="1" si="39"/>
        <v/>
      </c>
      <c r="BI26" s="20" t="str">
        <f t="shared" ca="1" si="39"/>
        <v/>
      </c>
      <c r="BJ26" s="20" t="str">
        <f t="shared" ca="1" si="39"/>
        <v/>
      </c>
      <c r="BK26" s="20" t="str">
        <f t="shared" ca="1" si="39"/>
        <v/>
      </c>
      <c r="BL26" s="20" t="str">
        <f t="shared" ca="1" si="39"/>
        <v/>
      </c>
      <c r="BM26" s="20" t="str">
        <f t="shared" ca="1" si="39"/>
        <v/>
      </c>
      <c r="BN26" s="20" t="str">
        <f t="shared" ca="1" si="39"/>
        <v/>
      </c>
      <c r="BO26" s="20" t="str">
        <f t="shared" ca="1" si="39"/>
        <v/>
      </c>
      <c r="BP26" s="20" t="str">
        <f t="shared" ca="1" si="39"/>
        <v/>
      </c>
      <c r="BQ26" s="20" t="str">
        <f t="shared" ca="1" si="39"/>
        <v/>
      </c>
      <c r="BR26" s="20" t="str">
        <f t="shared" ca="1" si="39"/>
        <v/>
      </c>
      <c r="BS26" s="20" t="str">
        <f t="shared" ca="1" si="39"/>
        <v/>
      </c>
      <c r="BT26" s="20" t="str">
        <f t="shared" ca="1" si="39"/>
        <v/>
      </c>
      <c r="BU26" s="20" t="str">
        <f t="shared" ca="1" si="39"/>
        <v/>
      </c>
      <c r="BV26" s="20" t="str">
        <f t="shared" ca="1" si="39"/>
        <v/>
      </c>
      <c r="BW26" s="20" t="str">
        <f t="shared" ca="1" si="39"/>
        <v/>
      </c>
      <c r="BX26" s="20" t="str">
        <f t="shared" ca="1" si="39"/>
        <v/>
      </c>
      <c r="BY26" s="20" t="str">
        <f t="shared" ca="1" si="39"/>
        <v/>
      </c>
      <c r="BZ26" s="20" t="str">
        <f t="shared" ca="1" si="39"/>
        <v/>
      </c>
      <c r="CA26" s="20" t="str">
        <f t="shared" ca="1" si="39"/>
        <v/>
      </c>
      <c r="CB26" s="20" t="str">
        <f t="shared" ca="1" si="39"/>
        <v/>
      </c>
      <c r="CC26" s="20" t="str">
        <f t="shared" ca="1" si="39"/>
        <v/>
      </c>
      <c r="CD26" s="20" t="str">
        <f t="shared" ca="1" si="39"/>
        <v/>
      </c>
      <c r="CE26" s="20" t="str">
        <f t="shared" ca="1" si="39"/>
        <v/>
      </c>
      <c r="CF26" s="20" t="str">
        <f t="shared" ca="1" si="39"/>
        <v/>
      </c>
      <c r="CG26" s="20" t="str">
        <f t="shared" ca="1" si="39"/>
        <v/>
      </c>
      <c r="CH26" s="20" t="str">
        <f t="shared" ca="1" si="39"/>
        <v/>
      </c>
      <c r="CI26" s="20" t="str">
        <f t="shared" ca="1" si="39"/>
        <v/>
      </c>
      <c r="CJ26" s="20" t="str">
        <f t="shared" ca="1" si="39"/>
        <v/>
      </c>
      <c r="CK26" s="20" t="str">
        <f t="shared" ca="1" si="39"/>
        <v/>
      </c>
      <c r="CL26" s="20" t="str">
        <f t="shared" ca="1" si="39"/>
        <v/>
      </c>
      <c r="CM26" s="20" t="str">
        <f t="shared" ca="1" si="39"/>
        <v/>
      </c>
      <c r="CN26" s="20" t="str">
        <f t="shared" ca="1" si="39"/>
        <v/>
      </c>
      <c r="CO26" s="20" t="str">
        <f t="shared" ca="1" si="39"/>
        <v/>
      </c>
      <c r="CP26" s="20" t="str">
        <f t="shared" ca="1" si="37"/>
        <v/>
      </c>
      <c r="CQ26" s="20" t="str">
        <f t="shared" ca="1" si="37"/>
        <v/>
      </c>
      <c r="CR26" s="20" t="str">
        <f t="shared" ca="1" si="37"/>
        <v/>
      </c>
      <c r="CS26" s="20" t="str">
        <f t="shared" ca="1" si="37"/>
        <v/>
      </c>
      <c r="CT26" s="19" t="str">
        <f t="shared" ca="1" si="37"/>
        <v/>
      </c>
      <c r="CU26" s="19" t="str">
        <f t="shared" ca="1" si="37"/>
        <v/>
      </c>
      <c r="CV26" s="19" t="str">
        <f t="shared" ca="1" si="37"/>
        <v/>
      </c>
      <c r="CW26" s="19" t="str">
        <f t="shared" ca="1" si="37"/>
        <v/>
      </c>
      <c r="CX26" s="19" t="str">
        <f t="shared" ca="1" si="37"/>
        <v/>
      </c>
      <c r="CY26" s="19" t="str">
        <f t="shared" ca="1" si="37"/>
        <v/>
      </c>
      <c r="CZ26" s="19" t="str">
        <f t="shared" ca="1" si="37"/>
        <v/>
      </c>
      <c r="DA26" s="19" t="str">
        <f t="shared" ca="1" si="37"/>
        <v/>
      </c>
      <c r="DB26" s="19" t="str">
        <f t="shared" ca="1" si="37"/>
        <v/>
      </c>
      <c r="DC26" s="19" t="str">
        <f t="shared" ca="1" si="37"/>
        <v/>
      </c>
      <c r="DD26" s="19" t="str">
        <f t="shared" ca="1" si="37"/>
        <v/>
      </c>
      <c r="DE26" s="19" t="str">
        <f t="shared" ca="1" si="37"/>
        <v/>
      </c>
      <c r="DF26" s="19" t="str">
        <f t="shared" ca="1" si="37"/>
        <v/>
      </c>
      <c r="DG26" s="19" t="str">
        <f t="shared" ca="1" si="37"/>
        <v/>
      </c>
      <c r="DH26" s="19" t="str">
        <f t="shared" ca="1" si="37"/>
        <v/>
      </c>
      <c r="DI26" s="19" t="str">
        <f t="shared" ca="1" si="37"/>
        <v/>
      </c>
      <c r="DJ26" s="19" t="str">
        <f t="shared" ca="1" si="37"/>
        <v/>
      </c>
      <c r="DK26" s="19" t="str">
        <f t="shared" ca="1" si="37"/>
        <v/>
      </c>
      <c r="DL26" s="19" t="str">
        <f t="shared" ca="1" si="37"/>
        <v/>
      </c>
      <c r="DM26" s="19" t="str">
        <f t="shared" ca="1" si="37"/>
        <v/>
      </c>
      <c r="DN26" s="19" t="str">
        <f t="shared" ca="1" si="37"/>
        <v/>
      </c>
      <c r="DO26" s="19" t="str">
        <f t="shared" ca="1" si="37"/>
        <v/>
      </c>
      <c r="DP26" s="19" t="str">
        <f t="shared" ca="1" si="37"/>
        <v/>
      </c>
      <c r="DQ26" s="19" t="str">
        <f t="shared" ca="1" si="37"/>
        <v/>
      </c>
      <c r="DR26" s="19" t="str">
        <f t="shared" ca="1" si="37"/>
        <v/>
      </c>
      <c r="DS26" s="19" t="str">
        <f t="shared" ca="1" si="37"/>
        <v/>
      </c>
      <c r="DT26" s="19" t="str">
        <f t="shared" ca="1" si="37"/>
        <v/>
      </c>
      <c r="DU26" s="19" t="str">
        <f t="shared" ca="1" si="37"/>
        <v/>
      </c>
      <c r="DV26" s="19" t="str">
        <f t="shared" ca="1" si="37"/>
        <v/>
      </c>
      <c r="DW26" s="19" t="str">
        <f t="shared" ca="1" si="37"/>
        <v/>
      </c>
      <c r="DX26" s="19" t="str">
        <f t="shared" ca="1" si="37"/>
        <v/>
      </c>
      <c r="DY26" s="19" t="str">
        <f t="shared" ca="1" si="37"/>
        <v/>
      </c>
      <c r="DZ26" s="19" t="str">
        <f t="shared" ca="1" si="37"/>
        <v/>
      </c>
      <c r="EA26" s="19" t="str">
        <f t="shared" ca="1" si="37"/>
        <v/>
      </c>
      <c r="EB26" s="19" t="str">
        <f t="shared" ca="1" si="37"/>
        <v/>
      </c>
      <c r="EC26" s="19" t="str">
        <f t="shared" ca="1" si="37"/>
        <v/>
      </c>
      <c r="ED26" s="19" t="str">
        <f t="shared" ca="1" si="37"/>
        <v/>
      </c>
      <c r="EE26" s="19" t="str">
        <f t="shared" ca="1" si="37"/>
        <v/>
      </c>
      <c r="EF26" s="19" t="str">
        <f t="shared" ca="1" si="37"/>
        <v/>
      </c>
      <c r="EG26" s="19" t="str">
        <f t="shared" ca="1" si="37"/>
        <v/>
      </c>
      <c r="EH26" s="19" t="str">
        <f t="shared" ca="1" si="37"/>
        <v/>
      </c>
      <c r="EI26" s="19" t="str">
        <f t="shared" ca="1" si="37"/>
        <v/>
      </c>
      <c r="EJ26" s="19" t="str">
        <f t="shared" ca="1" si="37"/>
        <v/>
      </c>
      <c r="EK26" s="19" t="str">
        <f t="shared" ca="1" si="37"/>
        <v/>
      </c>
      <c r="EL26" s="19" t="str">
        <f t="shared" ca="1" si="37"/>
        <v/>
      </c>
      <c r="EM26" s="19" t="str">
        <f t="shared" ca="1" si="37"/>
        <v/>
      </c>
      <c r="EN26" s="19" t="str">
        <f t="shared" ca="1" si="37"/>
        <v/>
      </c>
      <c r="EO26" s="19" t="str">
        <f t="shared" ca="1" si="37"/>
        <v/>
      </c>
      <c r="EP26" s="19" t="str">
        <f t="shared" ca="1" si="37"/>
        <v/>
      </c>
      <c r="EQ26" s="19" t="str">
        <f t="shared" ca="1" si="37"/>
        <v/>
      </c>
      <c r="ER26" s="19" t="str">
        <f t="shared" ca="1" si="37"/>
        <v/>
      </c>
      <c r="ES26" s="19" t="str">
        <f t="shared" ca="1" si="37"/>
        <v/>
      </c>
      <c r="ET26" s="19" t="str">
        <f t="shared" ca="1" si="37"/>
        <v/>
      </c>
      <c r="EU26" s="19" t="str">
        <f t="shared" ca="1" si="37"/>
        <v/>
      </c>
      <c r="EV26" s="19" t="str">
        <f t="shared" ca="1" si="37"/>
        <v/>
      </c>
      <c r="EW26" s="19" t="str">
        <f t="shared" ca="1" si="37"/>
        <v/>
      </c>
      <c r="EX26" s="19" t="str">
        <f t="shared" ca="1" si="37"/>
        <v/>
      </c>
      <c r="EY26" s="19" t="str">
        <f t="shared" ca="1" si="37"/>
        <v/>
      </c>
      <c r="EZ26" s="19" t="str">
        <f t="shared" ca="1" si="37"/>
        <v/>
      </c>
      <c r="FA26" s="19" t="str">
        <f t="shared" ca="1" si="35"/>
        <v/>
      </c>
      <c r="FB26" s="19" t="str">
        <f t="shared" ca="1" si="33"/>
        <v/>
      </c>
      <c r="FC26" s="19" t="str">
        <f t="shared" ca="1" si="33"/>
        <v/>
      </c>
      <c r="FD26" s="19" t="str">
        <f t="shared" ref="FD26:HO29" ca="1" si="41">IF($N26="",
IF(AND(FD$2&gt;=$M26,FD$2&lt;=TODAY(),FD$2&lt;$O26), 10,
IF(AND(FD$2&gt;=$M26,FD$2&lt;=TODAY(),FD$2=$O26), 10,
IF(AND(FD$2&gt;=$M26,FD$2&lt;=TODAY(),FD$2&gt;$O26), -10, ""))),
IF(AND(FD$2&gt;=$M26,FD$2&lt;=$N26,FD$2&lt;$O26),10,
IF(AND(FD$2&gt;=$M26,FD$2&lt;=$N26,FD$2=$O26),10,
IF(AND(FD$2&gt;=$M26,FD$2&lt;=$N26,FD$2&gt;$O26),-10,""
))))</f>
        <v/>
      </c>
      <c r="FE26" s="19" t="str">
        <f t="shared" ca="1" si="41"/>
        <v/>
      </c>
      <c r="FF26" s="19" t="str">
        <f t="shared" ca="1" si="41"/>
        <v/>
      </c>
      <c r="FG26" s="19" t="str">
        <f t="shared" ca="1" si="41"/>
        <v/>
      </c>
      <c r="FH26" s="19" t="str">
        <f t="shared" ca="1" si="41"/>
        <v/>
      </c>
      <c r="FI26" s="19" t="str">
        <f t="shared" ca="1" si="41"/>
        <v/>
      </c>
      <c r="FJ26" s="19" t="str">
        <f t="shared" ca="1" si="41"/>
        <v/>
      </c>
      <c r="FK26" s="19" t="str">
        <f t="shared" ca="1" si="41"/>
        <v/>
      </c>
      <c r="FL26" s="19" t="str">
        <f t="shared" ca="1" si="41"/>
        <v/>
      </c>
      <c r="FM26" s="19" t="str">
        <f t="shared" ca="1" si="41"/>
        <v/>
      </c>
      <c r="FN26" s="19" t="str">
        <f t="shared" ca="1" si="41"/>
        <v/>
      </c>
      <c r="FO26" s="19" t="str">
        <f t="shared" ca="1" si="41"/>
        <v/>
      </c>
      <c r="FP26" s="19" t="str">
        <f t="shared" ca="1" si="41"/>
        <v/>
      </c>
      <c r="FQ26" s="19" t="str">
        <f t="shared" ca="1" si="41"/>
        <v/>
      </c>
      <c r="FR26" s="19" t="str">
        <f t="shared" ca="1" si="41"/>
        <v/>
      </c>
      <c r="FS26" s="19" t="str">
        <f t="shared" ca="1" si="41"/>
        <v/>
      </c>
      <c r="FT26" s="19" t="str">
        <f t="shared" ca="1" si="41"/>
        <v/>
      </c>
      <c r="FU26" s="19" t="str">
        <f t="shared" ca="1" si="41"/>
        <v/>
      </c>
      <c r="FV26" s="19" t="str">
        <f t="shared" ca="1" si="41"/>
        <v/>
      </c>
      <c r="FW26" s="19" t="str">
        <f t="shared" ca="1" si="41"/>
        <v/>
      </c>
      <c r="FX26" s="19" t="str">
        <f t="shared" ca="1" si="41"/>
        <v/>
      </c>
      <c r="FY26" s="19" t="str">
        <f t="shared" ca="1" si="41"/>
        <v/>
      </c>
      <c r="FZ26" s="19" t="str">
        <f t="shared" ca="1" si="41"/>
        <v/>
      </c>
      <c r="GA26" s="19" t="str">
        <f t="shared" ca="1" si="41"/>
        <v/>
      </c>
      <c r="GB26" s="19" t="str">
        <f t="shared" ca="1" si="41"/>
        <v/>
      </c>
      <c r="GC26" s="19" t="str">
        <f t="shared" ca="1" si="41"/>
        <v/>
      </c>
      <c r="GD26" s="19" t="str">
        <f t="shared" ca="1" si="41"/>
        <v/>
      </c>
      <c r="GE26" s="19" t="str">
        <f t="shared" ca="1" si="41"/>
        <v/>
      </c>
      <c r="GF26" s="19" t="str">
        <f t="shared" ca="1" si="41"/>
        <v/>
      </c>
      <c r="GG26" s="19" t="str">
        <f t="shared" ca="1" si="41"/>
        <v/>
      </c>
      <c r="GH26" s="19" t="str">
        <f t="shared" ca="1" si="41"/>
        <v/>
      </c>
      <c r="GI26" s="19" t="str">
        <f t="shared" ca="1" si="41"/>
        <v/>
      </c>
      <c r="GJ26" s="19" t="str">
        <f t="shared" ca="1" si="41"/>
        <v/>
      </c>
      <c r="GK26" s="19" t="str">
        <f t="shared" ca="1" si="41"/>
        <v/>
      </c>
      <c r="GL26" s="19" t="str">
        <f t="shared" ca="1" si="41"/>
        <v/>
      </c>
      <c r="GM26" s="19" t="str">
        <f t="shared" ca="1" si="41"/>
        <v/>
      </c>
      <c r="GN26" s="19" t="str">
        <f t="shared" ca="1" si="41"/>
        <v/>
      </c>
      <c r="GO26" s="19" t="str">
        <f t="shared" ca="1" si="41"/>
        <v/>
      </c>
      <c r="GP26" s="19" t="str">
        <f t="shared" ca="1" si="41"/>
        <v/>
      </c>
      <c r="GQ26" s="19" t="str">
        <f t="shared" ca="1" si="41"/>
        <v/>
      </c>
      <c r="GR26" s="19" t="str">
        <f t="shared" ca="1" si="41"/>
        <v/>
      </c>
      <c r="GS26" s="19" t="str">
        <f t="shared" ca="1" si="41"/>
        <v/>
      </c>
      <c r="GT26" s="19" t="str">
        <f t="shared" ca="1" si="41"/>
        <v/>
      </c>
      <c r="GU26" s="19" t="str">
        <f t="shared" ca="1" si="41"/>
        <v/>
      </c>
      <c r="GV26" s="19" t="str">
        <f t="shared" ca="1" si="41"/>
        <v/>
      </c>
      <c r="GW26" s="19" t="str">
        <f t="shared" ca="1" si="41"/>
        <v/>
      </c>
      <c r="GX26" s="19" t="str">
        <f t="shared" ca="1" si="41"/>
        <v/>
      </c>
      <c r="GY26" s="19" t="str">
        <f t="shared" ca="1" si="41"/>
        <v/>
      </c>
      <c r="GZ26" s="19" t="str">
        <f t="shared" ca="1" si="41"/>
        <v/>
      </c>
      <c r="HA26" s="19" t="str">
        <f t="shared" ca="1" si="41"/>
        <v/>
      </c>
      <c r="HB26" s="19" t="str">
        <f t="shared" ca="1" si="41"/>
        <v/>
      </c>
      <c r="HC26" s="19" t="str">
        <f t="shared" ca="1" si="41"/>
        <v/>
      </c>
      <c r="HD26" s="19" t="str">
        <f t="shared" ca="1" si="41"/>
        <v/>
      </c>
      <c r="HE26" s="19" t="str">
        <f t="shared" ca="1" si="41"/>
        <v/>
      </c>
      <c r="HF26" s="19" t="str">
        <f t="shared" ca="1" si="41"/>
        <v/>
      </c>
      <c r="HG26" s="19" t="str">
        <f t="shared" ca="1" si="41"/>
        <v/>
      </c>
      <c r="HH26" s="19" t="str">
        <f t="shared" ca="1" si="41"/>
        <v/>
      </c>
      <c r="HI26" s="19" t="str">
        <f t="shared" ca="1" si="41"/>
        <v/>
      </c>
      <c r="HJ26" s="19" t="str">
        <f t="shared" ca="1" si="41"/>
        <v/>
      </c>
      <c r="HK26" s="19" t="str">
        <f t="shared" ca="1" si="41"/>
        <v/>
      </c>
      <c r="HL26" s="19" t="str">
        <f t="shared" ca="1" si="41"/>
        <v/>
      </c>
      <c r="HM26" s="19" t="str">
        <f t="shared" ca="1" si="41"/>
        <v/>
      </c>
      <c r="HN26" s="19" t="str">
        <f t="shared" ca="1" si="41"/>
        <v/>
      </c>
      <c r="HO26" s="19" t="str">
        <f t="shared" ca="1" si="41"/>
        <v/>
      </c>
      <c r="HP26" s="19" t="str">
        <f t="shared" ca="1" si="36"/>
        <v/>
      </c>
      <c r="HQ26" s="19" t="str">
        <f t="shared" ca="1" si="36"/>
        <v/>
      </c>
      <c r="HR26" s="19" t="str">
        <f t="shared" ca="1" si="36"/>
        <v/>
      </c>
      <c r="HS26" s="19" t="str">
        <f t="shared" ca="1" si="36"/>
        <v/>
      </c>
      <c r="HT26" s="19" t="str">
        <f t="shared" ca="1" si="36"/>
        <v/>
      </c>
      <c r="HU26" s="19" t="str">
        <f t="shared" ca="1" si="36"/>
        <v/>
      </c>
      <c r="HV26" s="19" t="str">
        <f t="shared" ca="1" si="36"/>
        <v/>
      </c>
      <c r="HW26" s="19" t="str">
        <f t="shared" ca="1" si="36"/>
        <v/>
      </c>
      <c r="HX26" s="19" t="str">
        <f t="shared" ca="1" si="36"/>
        <v/>
      </c>
      <c r="HY26" s="19" t="str">
        <f t="shared" ca="1" si="36"/>
        <v/>
      </c>
      <c r="HZ26" s="19" t="str">
        <f t="shared" ca="1" si="36"/>
        <v/>
      </c>
      <c r="IA26" s="19" t="str">
        <f t="shared" ca="1" si="36"/>
        <v/>
      </c>
      <c r="IB26" s="19" t="str">
        <f t="shared" ca="1" si="36"/>
        <v/>
      </c>
      <c r="IC26" s="19" t="str">
        <f t="shared" ca="1" si="36"/>
        <v/>
      </c>
      <c r="ID26" s="19" t="str">
        <f t="shared" ca="1" si="36"/>
        <v/>
      </c>
      <c r="IE26" s="19" t="str">
        <f t="shared" ca="1" si="36"/>
        <v/>
      </c>
      <c r="IF26" s="19" t="str">
        <f t="shared" ca="1" si="36"/>
        <v/>
      </c>
      <c r="IG26" s="19" t="str">
        <f t="shared" ca="1" si="36"/>
        <v/>
      </c>
      <c r="IH26" s="19" t="str">
        <f t="shared" ca="1" si="36"/>
        <v/>
      </c>
      <c r="II26" s="19" t="str">
        <f t="shared" ca="1" si="36"/>
        <v/>
      </c>
      <c r="IJ26" s="19" t="str">
        <f t="shared" ca="1" si="36"/>
        <v/>
      </c>
      <c r="IK26" s="19" t="str">
        <f t="shared" ca="1" si="36"/>
        <v/>
      </c>
      <c r="IL26" s="19" t="str">
        <f t="shared" ca="1" si="36"/>
        <v/>
      </c>
      <c r="IM26" s="19" t="str">
        <f t="shared" ca="1" si="36"/>
        <v/>
      </c>
      <c r="IN26" s="19" t="str">
        <f t="shared" ca="1" si="36"/>
        <v/>
      </c>
      <c r="IO26" s="19" t="str">
        <f t="shared" ca="1" si="36"/>
        <v/>
      </c>
      <c r="IP26" s="19" t="str">
        <f t="shared" ca="1" si="36"/>
        <v/>
      </c>
      <c r="IQ26" s="19" t="str">
        <f t="shared" ca="1" si="36"/>
        <v/>
      </c>
      <c r="IR26" s="19" t="str">
        <f t="shared" ca="1" si="36"/>
        <v/>
      </c>
      <c r="IS26" s="19" t="str">
        <f t="shared" ca="1" si="36"/>
        <v/>
      </c>
      <c r="IT26" s="19" t="str">
        <f t="shared" ca="1" si="36"/>
        <v/>
      </c>
      <c r="IU26" s="19" t="str">
        <f t="shared" ca="1" si="36"/>
        <v/>
      </c>
      <c r="IV26" s="19" t="str">
        <f t="shared" ca="1" si="36"/>
        <v/>
      </c>
      <c r="IW26" s="19" t="str">
        <f t="shared" ca="1" si="36"/>
        <v/>
      </c>
      <c r="IX26" s="19" t="str">
        <f t="shared" ca="1" si="36"/>
        <v/>
      </c>
      <c r="IY26" s="19" t="str">
        <f t="shared" ca="1" si="36"/>
        <v/>
      </c>
      <c r="IZ26" s="19" t="str">
        <f t="shared" ca="1" si="36"/>
        <v/>
      </c>
      <c r="JA26" s="19" t="str">
        <f t="shared" ca="1" si="36"/>
        <v/>
      </c>
      <c r="JB26" s="19" t="str">
        <f t="shared" ca="1" si="36"/>
        <v/>
      </c>
      <c r="JC26" s="19" t="str">
        <f t="shared" ca="1" si="36"/>
        <v/>
      </c>
      <c r="JD26" s="19" t="str">
        <f t="shared" ca="1" si="36"/>
        <v/>
      </c>
      <c r="JE26" s="19" t="str">
        <f t="shared" ca="1" si="36"/>
        <v/>
      </c>
      <c r="JF26" s="19" t="str">
        <f t="shared" ca="1" si="36"/>
        <v/>
      </c>
      <c r="JG26" s="19" t="str">
        <f t="shared" ca="1" si="36"/>
        <v/>
      </c>
      <c r="JH26" s="19" t="str">
        <f t="shared" ca="1" si="36"/>
        <v/>
      </c>
      <c r="JI26" s="19" t="str">
        <f t="shared" ca="1" si="36"/>
        <v/>
      </c>
      <c r="JJ26" s="19" t="str">
        <f t="shared" ca="1" si="36"/>
        <v/>
      </c>
      <c r="JK26" s="19" t="str">
        <f t="shared" ca="1" si="36"/>
        <v/>
      </c>
      <c r="JL26" s="19" t="str">
        <f t="shared" ca="1" si="36"/>
        <v/>
      </c>
      <c r="JM26" s="19" t="str">
        <f t="shared" ca="1" si="36"/>
        <v/>
      </c>
      <c r="JN26" s="19" t="str">
        <f t="shared" ca="1" si="36"/>
        <v/>
      </c>
      <c r="JO26" s="19" t="str">
        <f t="shared" ca="1" si="36"/>
        <v/>
      </c>
      <c r="JP26" s="19" t="str">
        <f t="shared" ca="1" si="36"/>
        <v/>
      </c>
      <c r="JQ26" s="19" t="str">
        <f t="shared" ca="1" si="36"/>
        <v/>
      </c>
      <c r="JR26" s="19" t="str">
        <f t="shared" ca="1" si="36"/>
        <v/>
      </c>
      <c r="JS26" s="19" t="str">
        <f t="shared" ca="1" si="36"/>
        <v/>
      </c>
      <c r="JT26" s="19" t="str">
        <f t="shared" ca="1" si="36"/>
        <v/>
      </c>
      <c r="JU26" s="19" t="str">
        <f t="shared" ca="1" si="36"/>
        <v/>
      </c>
      <c r="JV26" s="19" t="str">
        <f t="shared" ca="1" si="36"/>
        <v/>
      </c>
      <c r="JW26" s="19" t="str">
        <f t="shared" ca="1" si="36"/>
        <v/>
      </c>
      <c r="JX26" s="19" t="str">
        <f t="shared" ca="1" si="36"/>
        <v/>
      </c>
      <c r="JY26" s="19" t="str">
        <f t="shared" ca="1" si="36"/>
        <v/>
      </c>
      <c r="JZ26" s="19" t="str">
        <f t="shared" ca="1" si="34"/>
        <v/>
      </c>
      <c r="KA26" s="19" t="str">
        <f t="shared" ca="1" si="34"/>
        <v/>
      </c>
      <c r="KB26" s="19" t="str">
        <f t="shared" ref="KB26:MM30" ca="1" si="42">IF($N26="",
IF(AND(KB$2&gt;=$M26,KB$2&lt;=TODAY(),KB$2&lt;$O26), 10,
IF(AND(KB$2&gt;=$M26,KB$2&lt;=TODAY(),KB$2=$O26), 10,
IF(AND(KB$2&gt;=$M26,KB$2&lt;=TODAY(),KB$2&gt;$O26), -10, ""))),
IF(AND(KB$2&gt;=$M26,KB$2&lt;=$N26,KB$2&lt;$O26),10,
IF(AND(KB$2&gt;=$M26,KB$2&lt;=$N26,KB$2=$O26),10,
IF(AND(KB$2&gt;=$M26,KB$2&lt;=$N26,KB$2&gt;$O26),-10,""
))))</f>
        <v/>
      </c>
      <c r="KC26" s="19" t="str">
        <f t="shared" ca="1" si="42"/>
        <v/>
      </c>
      <c r="KD26" s="19" t="str">
        <f t="shared" ca="1" si="42"/>
        <v/>
      </c>
      <c r="KE26" s="19" t="str">
        <f t="shared" ca="1" si="42"/>
        <v/>
      </c>
      <c r="KF26" s="19" t="str">
        <f t="shared" ca="1" si="42"/>
        <v/>
      </c>
      <c r="KG26" s="19" t="str">
        <f t="shared" ca="1" si="42"/>
        <v/>
      </c>
      <c r="KH26" s="19" t="str">
        <f t="shared" ca="1" si="42"/>
        <v/>
      </c>
      <c r="KI26" s="19" t="str">
        <f t="shared" ca="1" si="42"/>
        <v/>
      </c>
      <c r="KJ26" s="19" t="str">
        <f t="shared" ca="1" si="42"/>
        <v/>
      </c>
      <c r="KK26" s="19" t="str">
        <f t="shared" ca="1" si="42"/>
        <v/>
      </c>
      <c r="KL26" s="19" t="str">
        <f t="shared" ca="1" si="42"/>
        <v/>
      </c>
      <c r="KM26" s="19" t="str">
        <f t="shared" ca="1" si="42"/>
        <v/>
      </c>
      <c r="KN26" s="19" t="str">
        <f t="shared" ca="1" si="42"/>
        <v/>
      </c>
      <c r="KO26" s="19" t="str">
        <f t="shared" ca="1" si="42"/>
        <v/>
      </c>
      <c r="KP26" s="19" t="str">
        <f t="shared" ca="1" si="42"/>
        <v/>
      </c>
      <c r="KQ26" s="19" t="str">
        <f t="shared" ca="1" si="42"/>
        <v/>
      </c>
      <c r="KR26" s="19" t="str">
        <f t="shared" ca="1" si="42"/>
        <v/>
      </c>
      <c r="KS26" s="19" t="str">
        <f t="shared" ca="1" si="42"/>
        <v/>
      </c>
      <c r="KT26" s="19" t="str">
        <f t="shared" ca="1" si="42"/>
        <v/>
      </c>
      <c r="KU26" s="19" t="str">
        <f t="shared" ca="1" si="42"/>
        <v/>
      </c>
      <c r="KV26" s="19" t="str">
        <f t="shared" ca="1" si="42"/>
        <v/>
      </c>
      <c r="KW26" s="19" t="str">
        <f t="shared" ca="1" si="42"/>
        <v/>
      </c>
      <c r="KX26" s="19" t="str">
        <f t="shared" ca="1" si="42"/>
        <v/>
      </c>
      <c r="KY26" s="19" t="str">
        <f t="shared" ca="1" si="42"/>
        <v/>
      </c>
      <c r="KZ26" s="19" t="str">
        <f t="shared" ca="1" si="42"/>
        <v/>
      </c>
      <c r="LA26" s="19" t="str">
        <f t="shared" ca="1" si="42"/>
        <v/>
      </c>
      <c r="LB26" s="19" t="str">
        <f t="shared" ca="1" si="42"/>
        <v/>
      </c>
      <c r="LC26" s="19" t="str">
        <f t="shared" ca="1" si="42"/>
        <v/>
      </c>
      <c r="LD26" s="19" t="str">
        <f t="shared" ca="1" si="42"/>
        <v/>
      </c>
      <c r="LE26" s="19" t="str">
        <f t="shared" ca="1" si="42"/>
        <v/>
      </c>
      <c r="LF26" s="19" t="str">
        <f t="shared" ca="1" si="42"/>
        <v/>
      </c>
      <c r="LG26" s="19" t="str">
        <f t="shared" ca="1" si="42"/>
        <v/>
      </c>
      <c r="LH26" s="19" t="str">
        <f t="shared" ca="1" si="42"/>
        <v/>
      </c>
      <c r="LI26" s="19" t="str">
        <f t="shared" ca="1" si="42"/>
        <v/>
      </c>
      <c r="LJ26" s="19" t="str">
        <f t="shared" ca="1" si="42"/>
        <v/>
      </c>
      <c r="LK26" s="19" t="str">
        <f t="shared" ca="1" si="42"/>
        <v/>
      </c>
      <c r="LL26" s="19" t="str">
        <f t="shared" ca="1" si="42"/>
        <v/>
      </c>
      <c r="LM26" s="19" t="str">
        <f t="shared" ca="1" si="42"/>
        <v/>
      </c>
      <c r="LN26" s="19" t="str">
        <f t="shared" ca="1" si="42"/>
        <v/>
      </c>
      <c r="LO26" s="19" t="str">
        <f t="shared" ca="1" si="42"/>
        <v/>
      </c>
      <c r="LP26" s="19" t="str">
        <f t="shared" ca="1" si="42"/>
        <v/>
      </c>
      <c r="LQ26" s="19" t="str">
        <f t="shared" ca="1" si="42"/>
        <v/>
      </c>
      <c r="LR26" s="19" t="str">
        <f t="shared" ca="1" si="42"/>
        <v/>
      </c>
      <c r="LS26" s="19" t="str">
        <f t="shared" ca="1" si="42"/>
        <v/>
      </c>
      <c r="LT26" s="19" t="str">
        <f t="shared" ca="1" si="42"/>
        <v/>
      </c>
      <c r="LU26" s="19" t="str">
        <f t="shared" ca="1" si="42"/>
        <v/>
      </c>
      <c r="LV26" s="19" t="str">
        <f t="shared" ca="1" si="42"/>
        <v/>
      </c>
      <c r="LW26" s="19" t="str">
        <f t="shared" ca="1" si="42"/>
        <v/>
      </c>
      <c r="LX26" s="19" t="str">
        <f t="shared" ca="1" si="42"/>
        <v/>
      </c>
      <c r="LY26" s="19" t="str">
        <f t="shared" ca="1" si="42"/>
        <v/>
      </c>
      <c r="LZ26" s="19" t="str">
        <f t="shared" ca="1" si="42"/>
        <v/>
      </c>
      <c r="MA26" s="19" t="str">
        <f t="shared" ca="1" si="42"/>
        <v/>
      </c>
      <c r="MB26" s="19" t="str">
        <f t="shared" ca="1" si="42"/>
        <v/>
      </c>
      <c r="MC26" s="19" t="str">
        <f t="shared" ca="1" si="42"/>
        <v/>
      </c>
      <c r="MD26" s="19" t="str">
        <f t="shared" ca="1" si="42"/>
        <v/>
      </c>
      <c r="ME26" s="19" t="str">
        <f t="shared" ca="1" si="42"/>
        <v/>
      </c>
      <c r="MF26" s="19" t="str">
        <f t="shared" ca="1" si="42"/>
        <v/>
      </c>
      <c r="MG26" s="19" t="str">
        <f t="shared" ca="1" si="42"/>
        <v/>
      </c>
      <c r="MH26" s="19" t="str">
        <f t="shared" ca="1" si="42"/>
        <v/>
      </c>
      <c r="MI26" s="19" t="str">
        <f t="shared" ca="1" si="42"/>
        <v/>
      </c>
      <c r="MJ26" s="19" t="str">
        <f t="shared" ca="1" si="42"/>
        <v/>
      </c>
      <c r="MK26" s="19" t="str">
        <f t="shared" ca="1" si="42"/>
        <v/>
      </c>
      <c r="ML26" s="19" t="str">
        <f t="shared" ca="1" si="42"/>
        <v/>
      </c>
      <c r="MM26" s="19" t="str">
        <f t="shared" ca="1" si="42"/>
        <v/>
      </c>
      <c r="MN26" s="19" t="str">
        <f t="shared" ca="1" si="40"/>
        <v/>
      </c>
      <c r="MO26" s="19" t="str">
        <f t="shared" ca="1" si="40"/>
        <v/>
      </c>
      <c r="MP26" s="19" t="str">
        <f t="shared" ca="1" si="40"/>
        <v/>
      </c>
      <c r="MQ26" s="19" t="str">
        <f t="shared" ca="1" si="40"/>
        <v/>
      </c>
      <c r="MR26" s="19" t="str">
        <f t="shared" ca="1" si="40"/>
        <v/>
      </c>
      <c r="MS26" s="19" t="str">
        <f t="shared" ca="1" si="40"/>
        <v/>
      </c>
      <c r="MT26" s="19" t="str">
        <f t="shared" ca="1" si="40"/>
        <v/>
      </c>
      <c r="MU26" s="19" t="str">
        <f t="shared" ca="1" si="40"/>
        <v/>
      </c>
      <c r="MV26" s="19" t="str">
        <f t="shared" ca="1" si="40"/>
        <v/>
      </c>
      <c r="MW26" s="19" t="str">
        <f t="shared" ca="1" si="40"/>
        <v/>
      </c>
      <c r="MX26" s="19" t="str">
        <f t="shared" ca="1" si="40"/>
        <v/>
      </c>
      <c r="MY26" s="19" t="str">
        <f t="shared" ca="1" si="40"/>
        <v/>
      </c>
      <c r="MZ26" s="19" t="str">
        <f t="shared" ca="1" si="40"/>
        <v/>
      </c>
      <c r="NA26" s="19" t="str">
        <f t="shared" ca="1" si="40"/>
        <v/>
      </c>
      <c r="NB26" s="19" t="str">
        <f t="shared" ca="1" si="40"/>
        <v/>
      </c>
      <c r="NC26" s="19" t="str">
        <f t="shared" ca="1" si="40"/>
        <v/>
      </c>
      <c r="ND26" s="19" t="str">
        <f t="shared" ca="1" si="40"/>
        <v/>
      </c>
      <c r="NE26" s="19" t="str">
        <f t="shared" ca="1" si="40"/>
        <v/>
      </c>
      <c r="NF26" s="19" t="str">
        <f t="shared" ca="1" si="40"/>
        <v/>
      </c>
      <c r="NG26" s="19" t="str">
        <f t="shared" ca="1" si="40"/>
        <v/>
      </c>
      <c r="NH26" s="19" t="str">
        <f t="shared" ca="1" si="40"/>
        <v/>
      </c>
      <c r="NI26" s="19" t="str">
        <f t="shared" ca="1" si="40"/>
        <v/>
      </c>
      <c r="NJ26" s="19" t="str">
        <f t="shared" ca="1" si="40"/>
        <v/>
      </c>
      <c r="NK26" s="19" t="str">
        <f t="shared" ca="1" si="40"/>
        <v/>
      </c>
      <c r="NL26" s="19" t="str">
        <f t="shared" ca="1" si="40"/>
        <v/>
      </c>
      <c r="NM26" s="19" t="str">
        <f t="shared" ca="1" si="40"/>
        <v/>
      </c>
      <c r="NN26" s="19" t="str">
        <f t="shared" ca="1" si="40"/>
        <v/>
      </c>
      <c r="NO26" s="19" t="str">
        <f t="shared" ca="1" si="40"/>
        <v/>
      </c>
      <c r="NP26" s="19" t="str">
        <f t="shared" ca="1" si="40"/>
        <v/>
      </c>
      <c r="NQ26" s="19" t="str">
        <f t="shared" ca="1" si="40"/>
        <v/>
      </c>
      <c r="NR26" s="19" t="str">
        <f t="shared" ca="1" si="40"/>
        <v/>
      </c>
      <c r="NS26" s="19" t="str">
        <f t="shared" ca="1" si="40"/>
        <v/>
      </c>
      <c r="NT26" s="19" t="str">
        <f t="shared" ca="1" si="40"/>
        <v/>
      </c>
      <c r="NU26" s="19" t="str">
        <f t="shared" ca="1" si="40"/>
        <v/>
      </c>
      <c r="NV26" s="19" t="str">
        <f t="shared" ca="1" si="40"/>
        <v/>
      </c>
      <c r="NW26" s="19" t="str">
        <f t="shared" ca="1" si="40"/>
        <v/>
      </c>
      <c r="NX26" s="19" t="str">
        <f t="shared" ca="1" si="40"/>
        <v/>
      </c>
      <c r="NY26" s="19" t="str">
        <f t="shared" ca="1" si="40"/>
        <v/>
      </c>
      <c r="NZ26" s="19" t="str">
        <f t="shared" ca="1" si="40"/>
        <v/>
      </c>
      <c r="OA26" s="19" t="str">
        <f t="shared" ca="1" si="40"/>
        <v/>
      </c>
      <c r="OB26" s="19" t="str">
        <f t="shared" ca="1" si="40"/>
        <v/>
      </c>
      <c r="OC26" s="19" t="str">
        <f t="shared" ca="1" si="40"/>
        <v/>
      </c>
      <c r="OD26" s="16"/>
      <c r="OE26" s="16"/>
      <c r="OF26" s="16"/>
      <c r="OG26" s="16"/>
    </row>
    <row r="27" spans="1:397" s="25" customFormat="1" x14ac:dyDescent="0.2">
      <c r="A27" s="62"/>
      <c r="C27" s="128">
        <f>'Project Follow up - Base'!C28</f>
        <v>9</v>
      </c>
      <c r="D27" s="422" t="str">
        <f>'Project Follow up - Base'!D28</f>
        <v/>
      </c>
      <c r="E27" s="422"/>
      <c r="F27" s="43" t="str">
        <f>'Project Follow up - Base'!G28</f>
        <v/>
      </c>
      <c r="G27" s="43" t="str">
        <f>'Project Follow up - Base'!H28</f>
        <v/>
      </c>
      <c r="H27" s="45">
        <f>'Project Follow up - Base'!I28</f>
        <v>0</v>
      </c>
      <c r="M27" s="43" t="str">
        <f>'Project Follow up - Base'!M28</f>
        <v/>
      </c>
      <c r="N27" s="43" t="str">
        <f>'Project Follow up - Base'!N28</f>
        <v/>
      </c>
      <c r="O27" s="43" t="str">
        <f>'Project Follow up - Base'!O28</f>
        <v/>
      </c>
      <c r="P27" s="44" t="str">
        <f ca="1">'Project Follow up - Base'!P28</f>
        <v/>
      </c>
      <c r="Q27" s="104" t="str">
        <f>'Project Follow up - Base'!Q28</f>
        <v/>
      </c>
      <c r="R27" s="105" t="str">
        <f>'Project Follow up - Base'!R28</f>
        <v>...</v>
      </c>
      <c r="S27" s="105" t="str">
        <f>'Project Follow up - Base'!S28</f>
        <v>...</v>
      </c>
      <c r="T27" s="106" t="str">
        <f>'Project Follow up - Base'!T28</f>
        <v>...</v>
      </c>
      <c r="U27" s="187" t="str">
        <f>'Project Follow up - Base'!U28</f>
        <v/>
      </c>
      <c r="V27" s="187" t="str">
        <f>'Project Follow up - Base'!V28</f>
        <v/>
      </c>
      <c r="W27" s="41" t="str">
        <f>'Project Follow up - Base'!W28</f>
        <v/>
      </c>
      <c r="X27" s="129" t="str">
        <f>'Project Follow up - Base'!X28</f>
        <v/>
      </c>
      <c r="Y27" s="320"/>
      <c r="Z27" s="17">
        <f t="shared" si="30"/>
        <v>1</v>
      </c>
      <c r="AA27" s="16"/>
      <c r="AB27" s="16"/>
      <c r="AC27" s="20" t="str">
        <f t="shared" ca="1" si="31"/>
        <v/>
      </c>
      <c r="AD27" s="20" t="str">
        <f t="shared" ca="1" si="39"/>
        <v/>
      </c>
      <c r="AE27" s="20" t="str">
        <f t="shared" ca="1" si="39"/>
        <v/>
      </c>
      <c r="AF27" s="20" t="str">
        <f t="shared" ca="1" si="39"/>
        <v/>
      </c>
      <c r="AG27" s="20" t="str">
        <f t="shared" ca="1" si="39"/>
        <v/>
      </c>
      <c r="AH27" s="20" t="str">
        <f t="shared" ca="1" si="39"/>
        <v/>
      </c>
      <c r="AI27" s="20" t="str">
        <f t="shared" ca="1" si="39"/>
        <v/>
      </c>
      <c r="AJ27" s="20" t="str">
        <f t="shared" ca="1" si="39"/>
        <v/>
      </c>
      <c r="AK27" s="20" t="str">
        <f t="shared" ca="1" si="39"/>
        <v/>
      </c>
      <c r="AL27" s="20" t="str">
        <f t="shared" ca="1" si="39"/>
        <v/>
      </c>
      <c r="AM27" s="20" t="str">
        <f t="shared" ca="1" si="39"/>
        <v/>
      </c>
      <c r="AN27" s="20" t="str">
        <f t="shared" ca="1" si="39"/>
        <v/>
      </c>
      <c r="AO27" s="20" t="str">
        <f t="shared" ca="1" si="39"/>
        <v/>
      </c>
      <c r="AP27" s="20" t="str">
        <f t="shared" ca="1" si="39"/>
        <v/>
      </c>
      <c r="AQ27" s="20" t="str">
        <f t="shared" ca="1" si="39"/>
        <v/>
      </c>
      <c r="AR27" s="20" t="str">
        <f t="shared" ca="1" si="39"/>
        <v/>
      </c>
      <c r="AS27" s="20" t="str">
        <f t="shared" ca="1" si="39"/>
        <v/>
      </c>
      <c r="AT27" s="20" t="str">
        <f t="shared" ca="1" si="39"/>
        <v/>
      </c>
      <c r="AU27" s="20" t="str">
        <f t="shared" ca="1" si="39"/>
        <v/>
      </c>
      <c r="AV27" s="20" t="str">
        <f t="shared" ca="1" si="39"/>
        <v/>
      </c>
      <c r="AW27" s="20" t="str">
        <f t="shared" ca="1" si="39"/>
        <v/>
      </c>
      <c r="AX27" s="20" t="str">
        <f t="shared" ca="1" si="39"/>
        <v/>
      </c>
      <c r="AY27" s="20" t="str">
        <f t="shared" ca="1" si="39"/>
        <v/>
      </c>
      <c r="AZ27" s="20" t="str">
        <f t="shared" ca="1" si="39"/>
        <v/>
      </c>
      <c r="BA27" s="20" t="str">
        <f t="shared" ca="1" si="39"/>
        <v/>
      </c>
      <c r="BB27" s="20" t="str">
        <f t="shared" ca="1" si="39"/>
        <v/>
      </c>
      <c r="BC27" s="20" t="str">
        <f t="shared" ca="1" si="39"/>
        <v/>
      </c>
      <c r="BD27" s="20" t="str">
        <f t="shared" ca="1" si="39"/>
        <v/>
      </c>
      <c r="BE27" s="20" t="str">
        <f t="shared" ca="1" si="39"/>
        <v/>
      </c>
      <c r="BF27" s="20" t="str">
        <f t="shared" ca="1" si="39"/>
        <v/>
      </c>
      <c r="BG27" s="20" t="str">
        <f t="shared" ca="1" si="39"/>
        <v/>
      </c>
      <c r="BH27" s="20" t="str">
        <f t="shared" ca="1" si="39"/>
        <v/>
      </c>
      <c r="BI27" s="20" t="str">
        <f t="shared" ca="1" si="39"/>
        <v/>
      </c>
      <c r="BJ27" s="20" t="str">
        <f t="shared" ca="1" si="39"/>
        <v/>
      </c>
      <c r="BK27" s="20" t="str">
        <f t="shared" ca="1" si="39"/>
        <v/>
      </c>
      <c r="BL27" s="20" t="str">
        <f t="shared" ca="1" si="39"/>
        <v/>
      </c>
      <c r="BM27" s="20" t="str">
        <f t="shared" ca="1" si="39"/>
        <v/>
      </c>
      <c r="BN27" s="20" t="str">
        <f t="shared" ca="1" si="39"/>
        <v/>
      </c>
      <c r="BO27" s="20" t="str">
        <f t="shared" ca="1" si="39"/>
        <v/>
      </c>
      <c r="BP27" s="20" t="str">
        <f t="shared" ca="1" si="39"/>
        <v/>
      </c>
      <c r="BQ27" s="20" t="str">
        <f t="shared" ca="1" si="39"/>
        <v/>
      </c>
      <c r="BR27" s="20" t="str">
        <f t="shared" ca="1" si="39"/>
        <v/>
      </c>
      <c r="BS27" s="20" t="str">
        <f t="shared" ca="1" si="39"/>
        <v/>
      </c>
      <c r="BT27" s="20" t="str">
        <f t="shared" ca="1" si="39"/>
        <v/>
      </c>
      <c r="BU27" s="20" t="str">
        <f t="shared" ca="1" si="39"/>
        <v/>
      </c>
      <c r="BV27" s="20" t="str">
        <f t="shared" ca="1" si="39"/>
        <v/>
      </c>
      <c r="BW27" s="20" t="str">
        <f t="shared" ca="1" si="39"/>
        <v/>
      </c>
      <c r="BX27" s="20" t="str">
        <f t="shared" ca="1" si="39"/>
        <v/>
      </c>
      <c r="BY27" s="20" t="str">
        <f t="shared" ca="1" si="39"/>
        <v/>
      </c>
      <c r="BZ27" s="20" t="str">
        <f t="shared" ca="1" si="39"/>
        <v/>
      </c>
      <c r="CA27" s="20" t="str">
        <f t="shared" ca="1" si="39"/>
        <v/>
      </c>
      <c r="CB27" s="20" t="str">
        <f t="shared" ca="1" si="39"/>
        <v/>
      </c>
      <c r="CC27" s="20" t="str">
        <f t="shared" ca="1" si="39"/>
        <v/>
      </c>
      <c r="CD27" s="20" t="str">
        <f t="shared" ca="1" si="39"/>
        <v/>
      </c>
      <c r="CE27" s="20" t="str">
        <f t="shared" ca="1" si="39"/>
        <v/>
      </c>
      <c r="CF27" s="20" t="str">
        <f t="shared" ca="1" si="39"/>
        <v/>
      </c>
      <c r="CG27" s="20" t="str">
        <f t="shared" ca="1" si="39"/>
        <v/>
      </c>
      <c r="CH27" s="20" t="str">
        <f t="shared" ca="1" si="39"/>
        <v/>
      </c>
      <c r="CI27" s="20" t="str">
        <f t="shared" ca="1" si="39"/>
        <v/>
      </c>
      <c r="CJ27" s="20" t="str">
        <f t="shared" ca="1" si="39"/>
        <v/>
      </c>
      <c r="CK27" s="20" t="str">
        <f t="shared" ca="1" si="39"/>
        <v/>
      </c>
      <c r="CL27" s="20" t="str">
        <f t="shared" ca="1" si="39"/>
        <v/>
      </c>
      <c r="CM27" s="20" t="str">
        <f t="shared" ca="1" si="39"/>
        <v/>
      </c>
      <c r="CN27" s="20" t="str">
        <f t="shared" ca="1" si="39"/>
        <v/>
      </c>
      <c r="CO27" s="20" t="str">
        <f t="shared" ca="1" si="39"/>
        <v/>
      </c>
      <c r="CP27" s="20" t="str">
        <f t="shared" ca="1" si="37"/>
        <v/>
      </c>
      <c r="CQ27" s="20" t="str">
        <f t="shared" ca="1" si="37"/>
        <v/>
      </c>
      <c r="CR27" s="20" t="str">
        <f t="shared" ca="1" si="37"/>
        <v/>
      </c>
      <c r="CS27" s="20" t="str">
        <f t="shared" ca="1" si="37"/>
        <v/>
      </c>
      <c r="CT27" s="19" t="str">
        <f t="shared" ca="1" si="37"/>
        <v/>
      </c>
      <c r="CU27" s="19" t="str">
        <f t="shared" ca="1" si="37"/>
        <v/>
      </c>
      <c r="CV27" s="19" t="str">
        <f t="shared" ca="1" si="37"/>
        <v/>
      </c>
      <c r="CW27" s="19" t="str">
        <f t="shared" ca="1" si="37"/>
        <v/>
      </c>
      <c r="CX27" s="19" t="str">
        <f t="shared" ca="1" si="37"/>
        <v/>
      </c>
      <c r="CY27" s="19" t="str">
        <f t="shared" ca="1" si="37"/>
        <v/>
      </c>
      <c r="CZ27" s="19" t="str">
        <f t="shared" ca="1" si="37"/>
        <v/>
      </c>
      <c r="DA27" s="19" t="str">
        <f t="shared" ca="1" si="37"/>
        <v/>
      </c>
      <c r="DB27" s="19" t="str">
        <f t="shared" ca="1" si="37"/>
        <v/>
      </c>
      <c r="DC27" s="19" t="str">
        <f t="shared" ca="1" si="37"/>
        <v/>
      </c>
      <c r="DD27" s="19" t="str">
        <f t="shared" ca="1" si="37"/>
        <v/>
      </c>
      <c r="DE27" s="19" t="str">
        <f t="shared" ca="1" si="37"/>
        <v/>
      </c>
      <c r="DF27" s="19" t="str">
        <f t="shared" ca="1" si="37"/>
        <v/>
      </c>
      <c r="DG27" s="19" t="str">
        <f t="shared" ca="1" si="37"/>
        <v/>
      </c>
      <c r="DH27" s="19" t="str">
        <f t="shared" ca="1" si="37"/>
        <v/>
      </c>
      <c r="DI27" s="19" t="str">
        <f t="shared" ca="1" si="37"/>
        <v/>
      </c>
      <c r="DJ27" s="19" t="str">
        <f t="shared" ca="1" si="37"/>
        <v/>
      </c>
      <c r="DK27" s="19" t="str">
        <f t="shared" ca="1" si="37"/>
        <v/>
      </c>
      <c r="DL27" s="19" t="str">
        <f t="shared" ca="1" si="37"/>
        <v/>
      </c>
      <c r="DM27" s="19" t="str">
        <f t="shared" ca="1" si="37"/>
        <v/>
      </c>
      <c r="DN27" s="19" t="str">
        <f t="shared" ca="1" si="37"/>
        <v/>
      </c>
      <c r="DO27" s="19" t="str">
        <f t="shared" ca="1" si="37"/>
        <v/>
      </c>
      <c r="DP27" s="19" t="str">
        <f t="shared" ca="1" si="37"/>
        <v/>
      </c>
      <c r="DQ27" s="19" t="str">
        <f t="shared" ca="1" si="37"/>
        <v/>
      </c>
      <c r="DR27" s="19" t="str">
        <f t="shared" ca="1" si="37"/>
        <v/>
      </c>
      <c r="DS27" s="19" t="str">
        <f t="shared" ca="1" si="37"/>
        <v/>
      </c>
      <c r="DT27" s="19" t="str">
        <f t="shared" ca="1" si="37"/>
        <v/>
      </c>
      <c r="DU27" s="19" t="str">
        <f t="shared" ca="1" si="37"/>
        <v/>
      </c>
      <c r="DV27" s="19" t="str">
        <f t="shared" ca="1" si="37"/>
        <v/>
      </c>
      <c r="DW27" s="19" t="str">
        <f t="shared" ca="1" si="37"/>
        <v/>
      </c>
      <c r="DX27" s="19" t="str">
        <f t="shared" ca="1" si="37"/>
        <v/>
      </c>
      <c r="DY27" s="19" t="str">
        <f t="shared" ca="1" si="37"/>
        <v/>
      </c>
      <c r="DZ27" s="19" t="str">
        <f t="shared" ca="1" si="37"/>
        <v/>
      </c>
      <c r="EA27" s="19" t="str">
        <f t="shared" ca="1" si="37"/>
        <v/>
      </c>
      <c r="EB27" s="19" t="str">
        <f t="shared" ca="1" si="37"/>
        <v/>
      </c>
      <c r="EC27" s="19" t="str">
        <f t="shared" ca="1" si="37"/>
        <v/>
      </c>
      <c r="ED27" s="19" t="str">
        <f t="shared" ca="1" si="37"/>
        <v/>
      </c>
      <c r="EE27" s="19" t="str">
        <f t="shared" ca="1" si="37"/>
        <v/>
      </c>
      <c r="EF27" s="19" t="str">
        <f t="shared" ca="1" si="37"/>
        <v/>
      </c>
      <c r="EG27" s="19" t="str">
        <f t="shared" ca="1" si="37"/>
        <v/>
      </c>
      <c r="EH27" s="19" t="str">
        <f t="shared" ca="1" si="37"/>
        <v/>
      </c>
      <c r="EI27" s="19" t="str">
        <f t="shared" ca="1" si="37"/>
        <v/>
      </c>
      <c r="EJ27" s="19" t="str">
        <f t="shared" ca="1" si="37"/>
        <v/>
      </c>
      <c r="EK27" s="19" t="str">
        <f t="shared" ca="1" si="37"/>
        <v/>
      </c>
      <c r="EL27" s="19" t="str">
        <f t="shared" ca="1" si="37"/>
        <v/>
      </c>
      <c r="EM27" s="19" t="str">
        <f t="shared" ca="1" si="37"/>
        <v/>
      </c>
      <c r="EN27" s="19" t="str">
        <f t="shared" ca="1" si="37"/>
        <v/>
      </c>
      <c r="EO27" s="19" t="str">
        <f t="shared" ca="1" si="37"/>
        <v/>
      </c>
      <c r="EP27" s="19" t="str">
        <f t="shared" ca="1" si="37"/>
        <v/>
      </c>
      <c r="EQ27" s="19" t="str">
        <f t="shared" ca="1" si="37"/>
        <v/>
      </c>
      <c r="ER27" s="19" t="str">
        <f t="shared" ca="1" si="37"/>
        <v/>
      </c>
      <c r="ES27" s="19" t="str">
        <f t="shared" ca="1" si="37"/>
        <v/>
      </c>
      <c r="ET27" s="19" t="str">
        <f t="shared" ca="1" si="37"/>
        <v/>
      </c>
      <c r="EU27" s="19" t="str">
        <f t="shared" ca="1" si="37"/>
        <v/>
      </c>
      <c r="EV27" s="19" t="str">
        <f t="shared" ca="1" si="37"/>
        <v/>
      </c>
      <c r="EW27" s="19" t="str">
        <f t="shared" ca="1" si="37"/>
        <v/>
      </c>
      <c r="EX27" s="19" t="str">
        <f t="shared" ca="1" si="37"/>
        <v/>
      </c>
      <c r="EY27" s="19" t="str">
        <f t="shared" ca="1" si="37"/>
        <v/>
      </c>
      <c r="EZ27" s="19" t="str">
        <f t="shared" ca="1" si="37"/>
        <v/>
      </c>
      <c r="FA27" s="19" t="str">
        <f t="shared" ca="1" si="35"/>
        <v/>
      </c>
      <c r="FB27" s="19" t="str">
        <f t="shared" ref="FB27:HM30" ca="1" si="43">IF($N27="",
IF(AND(FB$2&gt;=$M27,FB$2&lt;=TODAY(),FB$2&lt;$O27), 10,
IF(AND(FB$2&gt;=$M27,FB$2&lt;=TODAY(),FB$2=$O27), 10,
IF(AND(FB$2&gt;=$M27,FB$2&lt;=TODAY(),FB$2&gt;$O27), -10, ""))),
IF(AND(FB$2&gt;=$M27,FB$2&lt;=$N27,FB$2&lt;$O27),10,
IF(AND(FB$2&gt;=$M27,FB$2&lt;=$N27,FB$2=$O27),10,
IF(AND(FB$2&gt;=$M27,FB$2&lt;=$N27,FB$2&gt;$O27),-10,""
))))</f>
        <v/>
      </c>
      <c r="FC27" s="19" t="str">
        <f t="shared" ca="1" si="43"/>
        <v/>
      </c>
      <c r="FD27" s="19" t="str">
        <f t="shared" ca="1" si="43"/>
        <v/>
      </c>
      <c r="FE27" s="19" t="str">
        <f t="shared" ca="1" si="43"/>
        <v/>
      </c>
      <c r="FF27" s="19" t="str">
        <f t="shared" ca="1" si="43"/>
        <v/>
      </c>
      <c r="FG27" s="19" t="str">
        <f t="shared" ca="1" si="43"/>
        <v/>
      </c>
      <c r="FH27" s="19" t="str">
        <f t="shared" ca="1" si="43"/>
        <v/>
      </c>
      <c r="FI27" s="19" t="str">
        <f t="shared" ca="1" si="43"/>
        <v/>
      </c>
      <c r="FJ27" s="19" t="str">
        <f t="shared" ca="1" si="43"/>
        <v/>
      </c>
      <c r="FK27" s="19" t="str">
        <f t="shared" ca="1" si="43"/>
        <v/>
      </c>
      <c r="FL27" s="19" t="str">
        <f t="shared" ca="1" si="43"/>
        <v/>
      </c>
      <c r="FM27" s="19" t="str">
        <f t="shared" ca="1" si="43"/>
        <v/>
      </c>
      <c r="FN27" s="19" t="str">
        <f t="shared" ca="1" si="43"/>
        <v/>
      </c>
      <c r="FO27" s="19" t="str">
        <f t="shared" ca="1" si="43"/>
        <v/>
      </c>
      <c r="FP27" s="19" t="str">
        <f t="shared" ca="1" si="43"/>
        <v/>
      </c>
      <c r="FQ27" s="19" t="str">
        <f t="shared" ca="1" si="43"/>
        <v/>
      </c>
      <c r="FR27" s="19" t="str">
        <f t="shared" ca="1" si="43"/>
        <v/>
      </c>
      <c r="FS27" s="19" t="str">
        <f t="shared" ca="1" si="43"/>
        <v/>
      </c>
      <c r="FT27" s="19" t="str">
        <f t="shared" ca="1" si="43"/>
        <v/>
      </c>
      <c r="FU27" s="19" t="str">
        <f t="shared" ca="1" si="43"/>
        <v/>
      </c>
      <c r="FV27" s="19" t="str">
        <f t="shared" ca="1" si="43"/>
        <v/>
      </c>
      <c r="FW27" s="19" t="str">
        <f t="shared" ca="1" si="43"/>
        <v/>
      </c>
      <c r="FX27" s="19" t="str">
        <f t="shared" ca="1" si="43"/>
        <v/>
      </c>
      <c r="FY27" s="19" t="str">
        <f t="shared" ca="1" si="43"/>
        <v/>
      </c>
      <c r="FZ27" s="19" t="str">
        <f t="shared" ca="1" si="43"/>
        <v/>
      </c>
      <c r="GA27" s="19" t="str">
        <f t="shared" ca="1" si="43"/>
        <v/>
      </c>
      <c r="GB27" s="19" t="str">
        <f t="shared" ca="1" si="43"/>
        <v/>
      </c>
      <c r="GC27" s="19" t="str">
        <f t="shared" ca="1" si="43"/>
        <v/>
      </c>
      <c r="GD27" s="19" t="str">
        <f t="shared" ca="1" si="43"/>
        <v/>
      </c>
      <c r="GE27" s="19" t="str">
        <f t="shared" ca="1" si="43"/>
        <v/>
      </c>
      <c r="GF27" s="19" t="str">
        <f t="shared" ca="1" si="43"/>
        <v/>
      </c>
      <c r="GG27" s="19" t="str">
        <f t="shared" ca="1" si="43"/>
        <v/>
      </c>
      <c r="GH27" s="19" t="str">
        <f t="shared" ca="1" si="43"/>
        <v/>
      </c>
      <c r="GI27" s="19" t="str">
        <f t="shared" ca="1" si="43"/>
        <v/>
      </c>
      <c r="GJ27" s="19" t="str">
        <f t="shared" ca="1" si="43"/>
        <v/>
      </c>
      <c r="GK27" s="19" t="str">
        <f t="shared" ca="1" si="43"/>
        <v/>
      </c>
      <c r="GL27" s="19" t="str">
        <f t="shared" ca="1" si="43"/>
        <v/>
      </c>
      <c r="GM27" s="19" t="str">
        <f t="shared" ca="1" si="43"/>
        <v/>
      </c>
      <c r="GN27" s="19" t="str">
        <f t="shared" ca="1" si="43"/>
        <v/>
      </c>
      <c r="GO27" s="19" t="str">
        <f t="shared" ca="1" si="43"/>
        <v/>
      </c>
      <c r="GP27" s="19" t="str">
        <f t="shared" ca="1" si="43"/>
        <v/>
      </c>
      <c r="GQ27" s="19" t="str">
        <f t="shared" ca="1" si="43"/>
        <v/>
      </c>
      <c r="GR27" s="19" t="str">
        <f t="shared" ca="1" si="43"/>
        <v/>
      </c>
      <c r="GS27" s="19" t="str">
        <f t="shared" ca="1" si="43"/>
        <v/>
      </c>
      <c r="GT27" s="19" t="str">
        <f t="shared" ca="1" si="43"/>
        <v/>
      </c>
      <c r="GU27" s="19" t="str">
        <f t="shared" ca="1" si="43"/>
        <v/>
      </c>
      <c r="GV27" s="19" t="str">
        <f t="shared" ca="1" si="43"/>
        <v/>
      </c>
      <c r="GW27" s="19" t="str">
        <f t="shared" ca="1" si="43"/>
        <v/>
      </c>
      <c r="GX27" s="19" t="str">
        <f t="shared" ca="1" si="43"/>
        <v/>
      </c>
      <c r="GY27" s="19" t="str">
        <f t="shared" ca="1" si="43"/>
        <v/>
      </c>
      <c r="GZ27" s="19" t="str">
        <f t="shared" ca="1" si="43"/>
        <v/>
      </c>
      <c r="HA27" s="19" t="str">
        <f t="shared" ca="1" si="43"/>
        <v/>
      </c>
      <c r="HB27" s="19" t="str">
        <f t="shared" ca="1" si="43"/>
        <v/>
      </c>
      <c r="HC27" s="19" t="str">
        <f t="shared" ca="1" si="43"/>
        <v/>
      </c>
      <c r="HD27" s="19" t="str">
        <f t="shared" ca="1" si="43"/>
        <v/>
      </c>
      <c r="HE27" s="19" t="str">
        <f t="shared" ca="1" si="43"/>
        <v/>
      </c>
      <c r="HF27" s="19" t="str">
        <f t="shared" ca="1" si="43"/>
        <v/>
      </c>
      <c r="HG27" s="19" t="str">
        <f t="shared" ca="1" si="43"/>
        <v/>
      </c>
      <c r="HH27" s="19" t="str">
        <f t="shared" ca="1" si="43"/>
        <v/>
      </c>
      <c r="HI27" s="19" t="str">
        <f t="shared" ca="1" si="43"/>
        <v/>
      </c>
      <c r="HJ27" s="19" t="str">
        <f t="shared" ca="1" si="43"/>
        <v/>
      </c>
      <c r="HK27" s="19" t="str">
        <f t="shared" ca="1" si="43"/>
        <v/>
      </c>
      <c r="HL27" s="19" t="str">
        <f t="shared" ca="1" si="43"/>
        <v/>
      </c>
      <c r="HM27" s="19" t="str">
        <f t="shared" ca="1" si="43"/>
        <v/>
      </c>
      <c r="HN27" s="19" t="str">
        <f t="shared" ca="1" si="41"/>
        <v/>
      </c>
      <c r="HO27" s="19" t="str">
        <f t="shared" ca="1" si="41"/>
        <v/>
      </c>
      <c r="HP27" s="19" t="str">
        <f t="shared" ca="1" si="36"/>
        <v/>
      </c>
      <c r="HQ27" s="19" t="str">
        <f t="shared" ref="HQ27:KB33" ca="1" si="44">IF($N27="",
IF(AND(HQ$2&gt;=$M27,HQ$2&lt;=TODAY(),HQ$2&lt;$O27), 10,
IF(AND(HQ$2&gt;=$M27,HQ$2&lt;=TODAY(),HQ$2=$O27), 10,
IF(AND(HQ$2&gt;=$M27,HQ$2&lt;=TODAY(),HQ$2&gt;$O27), -10, ""))),
IF(AND(HQ$2&gt;=$M27,HQ$2&lt;=$N27,HQ$2&lt;$O27),10,
IF(AND(HQ$2&gt;=$M27,HQ$2&lt;=$N27,HQ$2=$O27),10,
IF(AND(HQ$2&gt;=$M27,HQ$2&lt;=$N27,HQ$2&gt;$O27),-10,""
))))</f>
        <v/>
      </c>
      <c r="HR27" s="19" t="str">
        <f t="shared" ca="1" si="44"/>
        <v/>
      </c>
      <c r="HS27" s="19" t="str">
        <f t="shared" ca="1" si="44"/>
        <v/>
      </c>
      <c r="HT27" s="19" t="str">
        <f t="shared" ca="1" si="44"/>
        <v/>
      </c>
      <c r="HU27" s="19" t="str">
        <f t="shared" ca="1" si="44"/>
        <v/>
      </c>
      <c r="HV27" s="19" t="str">
        <f t="shared" ca="1" si="44"/>
        <v/>
      </c>
      <c r="HW27" s="19" t="str">
        <f t="shared" ca="1" si="44"/>
        <v/>
      </c>
      <c r="HX27" s="19" t="str">
        <f t="shared" ca="1" si="44"/>
        <v/>
      </c>
      <c r="HY27" s="19" t="str">
        <f t="shared" ca="1" si="44"/>
        <v/>
      </c>
      <c r="HZ27" s="19" t="str">
        <f t="shared" ca="1" si="44"/>
        <v/>
      </c>
      <c r="IA27" s="19" t="str">
        <f t="shared" ca="1" si="44"/>
        <v/>
      </c>
      <c r="IB27" s="19" t="str">
        <f t="shared" ca="1" si="44"/>
        <v/>
      </c>
      <c r="IC27" s="19" t="str">
        <f t="shared" ca="1" si="44"/>
        <v/>
      </c>
      <c r="ID27" s="19" t="str">
        <f t="shared" ca="1" si="44"/>
        <v/>
      </c>
      <c r="IE27" s="19" t="str">
        <f t="shared" ca="1" si="44"/>
        <v/>
      </c>
      <c r="IF27" s="19" t="str">
        <f t="shared" ca="1" si="44"/>
        <v/>
      </c>
      <c r="IG27" s="19" t="str">
        <f t="shared" ca="1" si="44"/>
        <v/>
      </c>
      <c r="IH27" s="19" t="str">
        <f t="shared" ca="1" si="44"/>
        <v/>
      </c>
      <c r="II27" s="19" t="str">
        <f t="shared" ca="1" si="44"/>
        <v/>
      </c>
      <c r="IJ27" s="19" t="str">
        <f t="shared" ca="1" si="44"/>
        <v/>
      </c>
      <c r="IK27" s="19" t="str">
        <f t="shared" ca="1" si="44"/>
        <v/>
      </c>
      <c r="IL27" s="19" t="str">
        <f t="shared" ca="1" si="44"/>
        <v/>
      </c>
      <c r="IM27" s="19" t="str">
        <f t="shared" ca="1" si="44"/>
        <v/>
      </c>
      <c r="IN27" s="19" t="str">
        <f t="shared" ca="1" si="44"/>
        <v/>
      </c>
      <c r="IO27" s="19" t="str">
        <f t="shared" ca="1" si="44"/>
        <v/>
      </c>
      <c r="IP27" s="19" t="str">
        <f t="shared" ca="1" si="44"/>
        <v/>
      </c>
      <c r="IQ27" s="19" t="str">
        <f t="shared" ca="1" si="44"/>
        <v/>
      </c>
      <c r="IR27" s="19" t="str">
        <f t="shared" ca="1" si="44"/>
        <v/>
      </c>
      <c r="IS27" s="19" t="str">
        <f t="shared" ca="1" si="44"/>
        <v/>
      </c>
      <c r="IT27" s="19" t="str">
        <f t="shared" ca="1" si="44"/>
        <v/>
      </c>
      <c r="IU27" s="19" t="str">
        <f t="shared" ca="1" si="44"/>
        <v/>
      </c>
      <c r="IV27" s="19" t="str">
        <f t="shared" ca="1" si="44"/>
        <v/>
      </c>
      <c r="IW27" s="19" t="str">
        <f t="shared" ca="1" si="44"/>
        <v/>
      </c>
      <c r="IX27" s="19" t="str">
        <f t="shared" ca="1" si="44"/>
        <v/>
      </c>
      <c r="IY27" s="19" t="str">
        <f t="shared" ca="1" si="44"/>
        <v/>
      </c>
      <c r="IZ27" s="19" t="str">
        <f t="shared" ca="1" si="44"/>
        <v/>
      </c>
      <c r="JA27" s="19" t="str">
        <f t="shared" ca="1" si="44"/>
        <v/>
      </c>
      <c r="JB27" s="19" t="str">
        <f t="shared" ca="1" si="44"/>
        <v/>
      </c>
      <c r="JC27" s="19" t="str">
        <f t="shared" ca="1" si="44"/>
        <v/>
      </c>
      <c r="JD27" s="19" t="str">
        <f t="shared" ca="1" si="44"/>
        <v/>
      </c>
      <c r="JE27" s="19" t="str">
        <f t="shared" ca="1" si="44"/>
        <v/>
      </c>
      <c r="JF27" s="19" t="str">
        <f t="shared" ca="1" si="44"/>
        <v/>
      </c>
      <c r="JG27" s="19" t="str">
        <f t="shared" ca="1" si="44"/>
        <v/>
      </c>
      <c r="JH27" s="19" t="str">
        <f t="shared" ca="1" si="44"/>
        <v/>
      </c>
      <c r="JI27" s="19" t="str">
        <f t="shared" ca="1" si="44"/>
        <v/>
      </c>
      <c r="JJ27" s="19" t="str">
        <f t="shared" ca="1" si="44"/>
        <v/>
      </c>
      <c r="JK27" s="19" t="str">
        <f t="shared" ca="1" si="44"/>
        <v/>
      </c>
      <c r="JL27" s="19" t="str">
        <f t="shared" ca="1" si="44"/>
        <v/>
      </c>
      <c r="JM27" s="19" t="str">
        <f t="shared" ca="1" si="44"/>
        <v/>
      </c>
      <c r="JN27" s="19" t="str">
        <f t="shared" ca="1" si="44"/>
        <v/>
      </c>
      <c r="JO27" s="19" t="str">
        <f t="shared" ca="1" si="44"/>
        <v/>
      </c>
      <c r="JP27" s="19" t="str">
        <f t="shared" ca="1" si="44"/>
        <v/>
      </c>
      <c r="JQ27" s="19" t="str">
        <f t="shared" ca="1" si="44"/>
        <v/>
      </c>
      <c r="JR27" s="19" t="str">
        <f t="shared" ca="1" si="44"/>
        <v/>
      </c>
      <c r="JS27" s="19" t="str">
        <f t="shared" ca="1" si="44"/>
        <v/>
      </c>
      <c r="JT27" s="19" t="str">
        <f t="shared" ca="1" si="44"/>
        <v/>
      </c>
      <c r="JU27" s="19" t="str">
        <f t="shared" ca="1" si="44"/>
        <v/>
      </c>
      <c r="JV27" s="19" t="str">
        <f t="shared" ca="1" si="44"/>
        <v/>
      </c>
      <c r="JW27" s="19" t="str">
        <f t="shared" ca="1" si="44"/>
        <v/>
      </c>
      <c r="JX27" s="19" t="str">
        <f t="shared" ca="1" si="44"/>
        <v/>
      </c>
      <c r="JY27" s="19" t="str">
        <f t="shared" ca="1" si="44"/>
        <v/>
      </c>
      <c r="JZ27" s="19" t="str">
        <f t="shared" ca="1" si="44"/>
        <v/>
      </c>
      <c r="KA27" s="19" t="str">
        <f t="shared" ca="1" si="44"/>
        <v/>
      </c>
      <c r="KB27" s="19" t="str">
        <f t="shared" ca="1" si="44"/>
        <v/>
      </c>
      <c r="KC27" s="19" t="str">
        <f t="shared" ca="1" si="42"/>
        <v/>
      </c>
      <c r="KD27" s="19" t="str">
        <f t="shared" ca="1" si="42"/>
        <v/>
      </c>
      <c r="KE27" s="19" t="str">
        <f t="shared" ca="1" si="42"/>
        <v/>
      </c>
      <c r="KF27" s="19" t="str">
        <f t="shared" ca="1" si="42"/>
        <v/>
      </c>
      <c r="KG27" s="19" t="str">
        <f t="shared" ca="1" si="42"/>
        <v/>
      </c>
      <c r="KH27" s="19" t="str">
        <f t="shared" ca="1" si="42"/>
        <v/>
      </c>
      <c r="KI27" s="19" t="str">
        <f t="shared" ca="1" si="42"/>
        <v/>
      </c>
      <c r="KJ27" s="19" t="str">
        <f t="shared" ca="1" si="42"/>
        <v/>
      </c>
      <c r="KK27" s="19" t="str">
        <f t="shared" ca="1" si="42"/>
        <v/>
      </c>
      <c r="KL27" s="19" t="str">
        <f t="shared" ca="1" si="42"/>
        <v/>
      </c>
      <c r="KM27" s="19" t="str">
        <f t="shared" ca="1" si="42"/>
        <v/>
      </c>
      <c r="KN27" s="19" t="str">
        <f t="shared" ca="1" si="42"/>
        <v/>
      </c>
      <c r="KO27" s="19" t="str">
        <f t="shared" ca="1" si="42"/>
        <v/>
      </c>
      <c r="KP27" s="19" t="str">
        <f t="shared" ca="1" si="42"/>
        <v/>
      </c>
      <c r="KQ27" s="19" t="str">
        <f t="shared" ca="1" si="42"/>
        <v/>
      </c>
      <c r="KR27" s="19" t="str">
        <f t="shared" ca="1" si="42"/>
        <v/>
      </c>
      <c r="KS27" s="19" t="str">
        <f t="shared" ca="1" si="42"/>
        <v/>
      </c>
      <c r="KT27" s="19" t="str">
        <f t="shared" ca="1" si="42"/>
        <v/>
      </c>
      <c r="KU27" s="19" t="str">
        <f t="shared" ca="1" si="42"/>
        <v/>
      </c>
      <c r="KV27" s="19" t="str">
        <f t="shared" ca="1" si="42"/>
        <v/>
      </c>
      <c r="KW27" s="19" t="str">
        <f t="shared" ca="1" si="42"/>
        <v/>
      </c>
      <c r="KX27" s="19" t="str">
        <f t="shared" ca="1" si="42"/>
        <v/>
      </c>
      <c r="KY27" s="19" t="str">
        <f t="shared" ca="1" si="42"/>
        <v/>
      </c>
      <c r="KZ27" s="19" t="str">
        <f t="shared" ca="1" si="42"/>
        <v/>
      </c>
      <c r="LA27" s="19" t="str">
        <f t="shared" ca="1" si="42"/>
        <v/>
      </c>
      <c r="LB27" s="19" t="str">
        <f t="shared" ca="1" si="42"/>
        <v/>
      </c>
      <c r="LC27" s="19" t="str">
        <f t="shared" ca="1" si="42"/>
        <v/>
      </c>
      <c r="LD27" s="19" t="str">
        <f t="shared" ca="1" si="42"/>
        <v/>
      </c>
      <c r="LE27" s="19" t="str">
        <f t="shared" ca="1" si="42"/>
        <v/>
      </c>
      <c r="LF27" s="19" t="str">
        <f t="shared" ca="1" si="42"/>
        <v/>
      </c>
      <c r="LG27" s="19" t="str">
        <f t="shared" ca="1" si="42"/>
        <v/>
      </c>
      <c r="LH27" s="19" t="str">
        <f t="shared" ca="1" si="42"/>
        <v/>
      </c>
      <c r="LI27" s="19" t="str">
        <f t="shared" ca="1" si="42"/>
        <v/>
      </c>
      <c r="LJ27" s="19" t="str">
        <f t="shared" ca="1" si="42"/>
        <v/>
      </c>
      <c r="LK27" s="19" t="str">
        <f t="shared" ca="1" si="42"/>
        <v/>
      </c>
      <c r="LL27" s="19" t="str">
        <f t="shared" ca="1" si="42"/>
        <v/>
      </c>
      <c r="LM27" s="19" t="str">
        <f t="shared" ca="1" si="42"/>
        <v/>
      </c>
      <c r="LN27" s="19" t="str">
        <f t="shared" ca="1" si="42"/>
        <v/>
      </c>
      <c r="LO27" s="19" t="str">
        <f t="shared" ca="1" si="42"/>
        <v/>
      </c>
      <c r="LP27" s="19" t="str">
        <f t="shared" ca="1" si="42"/>
        <v/>
      </c>
      <c r="LQ27" s="19" t="str">
        <f t="shared" ca="1" si="42"/>
        <v/>
      </c>
      <c r="LR27" s="19" t="str">
        <f t="shared" ca="1" si="42"/>
        <v/>
      </c>
      <c r="LS27" s="19" t="str">
        <f t="shared" ca="1" si="42"/>
        <v/>
      </c>
      <c r="LT27" s="19" t="str">
        <f t="shared" ca="1" si="42"/>
        <v/>
      </c>
      <c r="LU27" s="19" t="str">
        <f t="shared" ca="1" si="42"/>
        <v/>
      </c>
      <c r="LV27" s="19" t="str">
        <f t="shared" ca="1" si="42"/>
        <v/>
      </c>
      <c r="LW27" s="19" t="str">
        <f t="shared" ca="1" si="42"/>
        <v/>
      </c>
      <c r="LX27" s="19" t="str">
        <f t="shared" ca="1" si="42"/>
        <v/>
      </c>
      <c r="LY27" s="19" t="str">
        <f t="shared" ca="1" si="42"/>
        <v/>
      </c>
      <c r="LZ27" s="19" t="str">
        <f t="shared" ca="1" si="42"/>
        <v/>
      </c>
      <c r="MA27" s="19" t="str">
        <f t="shared" ca="1" si="42"/>
        <v/>
      </c>
      <c r="MB27" s="19" t="str">
        <f t="shared" ca="1" si="42"/>
        <v/>
      </c>
      <c r="MC27" s="19" t="str">
        <f t="shared" ca="1" si="42"/>
        <v/>
      </c>
      <c r="MD27" s="19" t="str">
        <f t="shared" ca="1" si="42"/>
        <v/>
      </c>
      <c r="ME27" s="19" t="str">
        <f t="shared" ca="1" si="42"/>
        <v/>
      </c>
      <c r="MF27" s="19" t="str">
        <f t="shared" ca="1" si="42"/>
        <v/>
      </c>
      <c r="MG27" s="19" t="str">
        <f t="shared" ca="1" si="42"/>
        <v/>
      </c>
      <c r="MH27" s="19" t="str">
        <f t="shared" ca="1" si="42"/>
        <v/>
      </c>
      <c r="MI27" s="19" t="str">
        <f t="shared" ca="1" si="42"/>
        <v/>
      </c>
      <c r="MJ27" s="19" t="str">
        <f t="shared" ca="1" si="42"/>
        <v/>
      </c>
      <c r="MK27" s="19" t="str">
        <f t="shared" ca="1" si="42"/>
        <v/>
      </c>
      <c r="ML27" s="19" t="str">
        <f t="shared" ca="1" si="42"/>
        <v/>
      </c>
      <c r="MM27" s="19" t="str">
        <f t="shared" ca="1" si="42"/>
        <v/>
      </c>
      <c r="MN27" s="19" t="str">
        <f t="shared" ca="1" si="40"/>
        <v/>
      </c>
      <c r="MO27" s="19" t="str">
        <f t="shared" ca="1" si="40"/>
        <v/>
      </c>
      <c r="MP27" s="19" t="str">
        <f t="shared" ca="1" si="40"/>
        <v/>
      </c>
      <c r="MQ27" s="19" t="str">
        <f t="shared" ca="1" si="40"/>
        <v/>
      </c>
      <c r="MR27" s="19" t="str">
        <f t="shared" ca="1" si="40"/>
        <v/>
      </c>
      <c r="MS27" s="19" t="str">
        <f t="shared" ca="1" si="40"/>
        <v/>
      </c>
      <c r="MT27" s="19" t="str">
        <f t="shared" ca="1" si="40"/>
        <v/>
      </c>
      <c r="MU27" s="19" t="str">
        <f t="shared" ca="1" si="40"/>
        <v/>
      </c>
      <c r="MV27" s="19" t="str">
        <f t="shared" ca="1" si="40"/>
        <v/>
      </c>
      <c r="MW27" s="19" t="str">
        <f t="shared" ca="1" si="40"/>
        <v/>
      </c>
      <c r="MX27" s="19" t="str">
        <f t="shared" ca="1" si="40"/>
        <v/>
      </c>
      <c r="MY27" s="19" t="str">
        <f t="shared" ca="1" si="40"/>
        <v/>
      </c>
      <c r="MZ27" s="19" t="str">
        <f t="shared" ca="1" si="40"/>
        <v/>
      </c>
      <c r="NA27" s="19" t="str">
        <f t="shared" ca="1" si="40"/>
        <v/>
      </c>
      <c r="NB27" s="19" t="str">
        <f t="shared" ca="1" si="40"/>
        <v/>
      </c>
      <c r="NC27" s="19" t="str">
        <f t="shared" ca="1" si="40"/>
        <v/>
      </c>
      <c r="ND27" s="19" t="str">
        <f t="shared" ca="1" si="40"/>
        <v/>
      </c>
      <c r="NE27" s="19" t="str">
        <f t="shared" ca="1" si="40"/>
        <v/>
      </c>
      <c r="NF27" s="19" t="str">
        <f t="shared" ca="1" si="40"/>
        <v/>
      </c>
      <c r="NG27" s="19" t="str">
        <f t="shared" ca="1" si="40"/>
        <v/>
      </c>
      <c r="NH27" s="19" t="str">
        <f t="shared" ca="1" si="40"/>
        <v/>
      </c>
      <c r="NI27" s="19" t="str">
        <f t="shared" ca="1" si="40"/>
        <v/>
      </c>
      <c r="NJ27" s="19" t="str">
        <f t="shared" ca="1" si="40"/>
        <v/>
      </c>
      <c r="NK27" s="19" t="str">
        <f t="shared" ca="1" si="40"/>
        <v/>
      </c>
      <c r="NL27" s="19" t="str">
        <f t="shared" ca="1" si="40"/>
        <v/>
      </c>
      <c r="NM27" s="19" t="str">
        <f t="shared" ca="1" si="40"/>
        <v/>
      </c>
      <c r="NN27" s="19" t="str">
        <f t="shared" ca="1" si="40"/>
        <v/>
      </c>
      <c r="NO27" s="19" t="str">
        <f t="shared" ca="1" si="40"/>
        <v/>
      </c>
      <c r="NP27" s="19" t="str">
        <f t="shared" ca="1" si="40"/>
        <v/>
      </c>
      <c r="NQ27" s="19" t="str">
        <f t="shared" ca="1" si="40"/>
        <v/>
      </c>
      <c r="NR27" s="19" t="str">
        <f t="shared" ca="1" si="40"/>
        <v/>
      </c>
      <c r="NS27" s="19" t="str">
        <f t="shared" ca="1" si="40"/>
        <v/>
      </c>
      <c r="NT27" s="19" t="str">
        <f t="shared" ca="1" si="40"/>
        <v/>
      </c>
      <c r="NU27" s="19" t="str">
        <f t="shared" ca="1" si="40"/>
        <v/>
      </c>
      <c r="NV27" s="19" t="str">
        <f t="shared" ca="1" si="40"/>
        <v/>
      </c>
      <c r="NW27" s="19" t="str">
        <f t="shared" ca="1" si="40"/>
        <v/>
      </c>
      <c r="NX27" s="19" t="str">
        <f t="shared" ca="1" si="40"/>
        <v/>
      </c>
      <c r="NY27" s="19" t="str">
        <f t="shared" ca="1" si="40"/>
        <v/>
      </c>
      <c r="NZ27" s="19" t="str">
        <f t="shared" ca="1" si="40"/>
        <v/>
      </c>
      <c r="OA27" s="19" t="str">
        <f t="shared" ca="1" si="40"/>
        <v/>
      </c>
      <c r="OB27" s="19" t="str">
        <f t="shared" ca="1" si="40"/>
        <v/>
      </c>
      <c r="OC27" s="19" t="str">
        <f t="shared" ca="1" si="40"/>
        <v/>
      </c>
      <c r="OD27" s="16"/>
      <c r="OE27" s="16"/>
      <c r="OF27" s="16"/>
      <c r="OG27" s="16"/>
    </row>
    <row r="28" spans="1:397" s="25" customFormat="1" x14ac:dyDescent="0.2">
      <c r="A28" s="62"/>
      <c r="C28" s="128">
        <f>'Project Follow up - Base'!C29</f>
        <v>10</v>
      </c>
      <c r="D28" s="422" t="str">
        <f>'Project Follow up - Base'!D29</f>
        <v/>
      </c>
      <c r="E28" s="422"/>
      <c r="F28" s="43" t="str">
        <f>'Project Follow up - Base'!G29</f>
        <v/>
      </c>
      <c r="G28" s="43" t="str">
        <f>'Project Follow up - Base'!H29</f>
        <v/>
      </c>
      <c r="H28" s="45">
        <f>'Project Follow up - Base'!I29</f>
        <v>0</v>
      </c>
      <c r="M28" s="43" t="str">
        <f>'Project Follow up - Base'!M29</f>
        <v/>
      </c>
      <c r="N28" s="43" t="str">
        <f>'Project Follow up - Base'!N29</f>
        <v/>
      </c>
      <c r="O28" s="43" t="str">
        <f>'Project Follow up - Base'!O29</f>
        <v/>
      </c>
      <c r="P28" s="41" t="str">
        <f ca="1">'Project Follow up - Base'!P29</f>
        <v/>
      </c>
      <c r="Q28" s="104" t="str">
        <f>'Project Follow up - Base'!Q29</f>
        <v/>
      </c>
      <c r="R28" s="105" t="str">
        <f>'Project Follow up - Base'!R29</f>
        <v/>
      </c>
      <c r="S28" s="105" t="str">
        <f>'Project Follow up - Base'!S29</f>
        <v/>
      </c>
      <c r="T28" s="106" t="str">
        <f>'Project Follow up - Base'!T29</f>
        <v/>
      </c>
      <c r="U28" s="187" t="str">
        <f>'Project Follow up - Base'!U29</f>
        <v/>
      </c>
      <c r="V28" s="187" t="str">
        <f>'Project Follow up - Base'!V29</f>
        <v/>
      </c>
      <c r="W28" s="41" t="str">
        <f>'Project Follow up - Base'!W29</f>
        <v/>
      </c>
      <c r="X28" s="129" t="str">
        <f>'Project Follow up - Base'!X29</f>
        <v/>
      </c>
      <c r="Y28" s="320"/>
      <c r="Z28" s="17">
        <f t="shared" si="30"/>
        <v>1</v>
      </c>
      <c r="AA28" s="16"/>
      <c r="AB28" s="16"/>
      <c r="AC28" s="20" t="str">
        <f t="shared" ca="1" si="31"/>
        <v/>
      </c>
      <c r="AD28" s="20" t="str">
        <f t="shared" ca="1" si="39"/>
        <v/>
      </c>
      <c r="AE28" s="20" t="str">
        <f t="shared" ca="1" si="39"/>
        <v/>
      </c>
      <c r="AF28" s="20" t="str">
        <f t="shared" ca="1" si="39"/>
        <v/>
      </c>
      <c r="AG28" s="20" t="str">
        <f t="shared" ca="1" si="39"/>
        <v/>
      </c>
      <c r="AH28" s="20" t="str">
        <f t="shared" ca="1" si="39"/>
        <v/>
      </c>
      <c r="AI28" s="20" t="str">
        <f t="shared" ca="1" si="39"/>
        <v/>
      </c>
      <c r="AJ28" s="20" t="str">
        <f t="shared" ca="1" si="39"/>
        <v/>
      </c>
      <c r="AK28" s="20" t="str">
        <f t="shared" ca="1" si="39"/>
        <v/>
      </c>
      <c r="AL28" s="20" t="str">
        <f t="shared" ca="1" si="39"/>
        <v/>
      </c>
      <c r="AM28" s="20" t="str">
        <f t="shared" ca="1" si="39"/>
        <v/>
      </c>
      <c r="AN28" s="20" t="str">
        <f t="shared" ca="1" si="39"/>
        <v/>
      </c>
      <c r="AO28" s="20" t="str">
        <f t="shared" ca="1" si="39"/>
        <v/>
      </c>
      <c r="AP28" s="20" t="str">
        <f t="shared" ca="1" si="39"/>
        <v/>
      </c>
      <c r="AQ28" s="20" t="str">
        <f t="shared" ca="1" si="39"/>
        <v/>
      </c>
      <c r="AR28" s="20" t="str">
        <f t="shared" ca="1" si="39"/>
        <v/>
      </c>
      <c r="AS28" s="20" t="str">
        <f t="shared" ca="1" si="39"/>
        <v/>
      </c>
      <c r="AT28" s="20" t="str">
        <f t="shared" ca="1" si="39"/>
        <v/>
      </c>
      <c r="AU28" s="20" t="str">
        <f t="shared" ca="1" si="39"/>
        <v/>
      </c>
      <c r="AV28" s="20" t="str">
        <f t="shared" ca="1" si="39"/>
        <v/>
      </c>
      <c r="AW28" s="20" t="str">
        <f t="shared" ca="1" si="39"/>
        <v/>
      </c>
      <c r="AX28" s="20" t="str">
        <f t="shared" ca="1" si="39"/>
        <v/>
      </c>
      <c r="AY28" s="20" t="str">
        <f t="shared" ca="1" si="39"/>
        <v/>
      </c>
      <c r="AZ28" s="20" t="str">
        <f t="shared" ca="1" si="39"/>
        <v/>
      </c>
      <c r="BA28" s="20" t="str">
        <f t="shared" ca="1" si="39"/>
        <v/>
      </c>
      <c r="BB28" s="20" t="str">
        <f t="shared" ca="1" si="39"/>
        <v/>
      </c>
      <c r="BC28" s="20" t="str">
        <f t="shared" ca="1" si="39"/>
        <v/>
      </c>
      <c r="BD28" s="20" t="str">
        <f t="shared" ca="1" si="39"/>
        <v/>
      </c>
      <c r="BE28" s="20" t="str">
        <f t="shared" ca="1" si="39"/>
        <v/>
      </c>
      <c r="BF28" s="20" t="str">
        <f t="shared" ca="1" si="39"/>
        <v/>
      </c>
      <c r="BG28" s="20" t="str">
        <f t="shared" ca="1" si="39"/>
        <v/>
      </c>
      <c r="BH28" s="20" t="str">
        <f t="shared" ca="1" si="39"/>
        <v/>
      </c>
      <c r="BI28" s="20" t="str">
        <f t="shared" ca="1" si="39"/>
        <v/>
      </c>
      <c r="BJ28" s="20" t="str">
        <f t="shared" ca="1" si="39"/>
        <v/>
      </c>
      <c r="BK28" s="20" t="str">
        <f t="shared" ca="1" si="39"/>
        <v/>
      </c>
      <c r="BL28" s="20" t="str">
        <f t="shared" ca="1" si="39"/>
        <v/>
      </c>
      <c r="BM28" s="20" t="str">
        <f t="shared" ca="1" si="39"/>
        <v/>
      </c>
      <c r="BN28" s="20" t="str">
        <f t="shared" ca="1" si="39"/>
        <v/>
      </c>
      <c r="BO28" s="20" t="str">
        <f t="shared" ca="1" si="39"/>
        <v/>
      </c>
      <c r="BP28" s="20" t="str">
        <f t="shared" ca="1" si="39"/>
        <v/>
      </c>
      <c r="BQ28" s="20" t="str">
        <f t="shared" ca="1" si="39"/>
        <v/>
      </c>
      <c r="BR28" s="20" t="str">
        <f t="shared" ca="1" si="39"/>
        <v/>
      </c>
      <c r="BS28" s="20" t="str">
        <f t="shared" ca="1" si="39"/>
        <v/>
      </c>
      <c r="BT28" s="20" t="str">
        <f t="shared" ca="1" si="39"/>
        <v/>
      </c>
      <c r="BU28" s="20" t="str">
        <f t="shared" ca="1" si="39"/>
        <v/>
      </c>
      <c r="BV28" s="20" t="str">
        <f t="shared" ca="1" si="39"/>
        <v/>
      </c>
      <c r="BW28" s="20" t="str">
        <f t="shared" ca="1" si="39"/>
        <v/>
      </c>
      <c r="BX28" s="20" t="str">
        <f t="shared" ca="1" si="39"/>
        <v/>
      </c>
      <c r="BY28" s="20" t="str">
        <f t="shared" ca="1" si="39"/>
        <v/>
      </c>
      <c r="BZ28" s="20" t="str">
        <f t="shared" ca="1" si="39"/>
        <v/>
      </c>
      <c r="CA28" s="20" t="str">
        <f t="shared" ca="1" si="39"/>
        <v/>
      </c>
      <c r="CB28" s="20" t="str">
        <f t="shared" ca="1" si="39"/>
        <v/>
      </c>
      <c r="CC28" s="20" t="str">
        <f t="shared" ca="1" si="39"/>
        <v/>
      </c>
      <c r="CD28" s="20" t="str">
        <f t="shared" ca="1" si="39"/>
        <v/>
      </c>
      <c r="CE28" s="20" t="str">
        <f t="shared" ca="1" si="39"/>
        <v/>
      </c>
      <c r="CF28" s="20" t="str">
        <f t="shared" ca="1" si="39"/>
        <v/>
      </c>
      <c r="CG28" s="20" t="str">
        <f t="shared" ca="1" si="39"/>
        <v/>
      </c>
      <c r="CH28" s="20" t="str">
        <f t="shared" ca="1" si="39"/>
        <v/>
      </c>
      <c r="CI28" s="20" t="str">
        <f t="shared" ca="1" si="39"/>
        <v/>
      </c>
      <c r="CJ28" s="20" t="str">
        <f t="shared" ca="1" si="39"/>
        <v/>
      </c>
      <c r="CK28" s="20" t="str">
        <f t="shared" ca="1" si="39"/>
        <v/>
      </c>
      <c r="CL28" s="20" t="str">
        <f t="shared" ca="1" si="39"/>
        <v/>
      </c>
      <c r="CM28" s="20" t="str">
        <f t="shared" ca="1" si="39"/>
        <v/>
      </c>
      <c r="CN28" s="20" t="str">
        <f t="shared" ca="1" si="39"/>
        <v/>
      </c>
      <c r="CO28" s="20" t="str">
        <f t="shared" ref="CO28:EZ31" ca="1" si="45">IF($N28="",
IF(AND(CO$2&gt;=$M28,CO$2&lt;=TODAY(),CO$2&lt;$O28), 10,
IF(AND(CO$2&gt;=$M28,CO$2&lt;=TODAY(),CO$2=$O28), 10,
IF(AND(CO$2&gt;=$M28,CO$2&lt;=TODAY(),CO$2&gt;$O28), -10, ""))),
IF(AND(CO$2&gt;=$M28,CO$2&lt;=$N28,CO$2&lt;$O28),10,
IF(AND(CO$2&gt;=$M28,CO$2&lt;=$N28,CO$2=$O28),10,
IF(AND(CO$2&gt;=$M28,CO$2&lt;=$N28,CO$2&gt;$O28),-10,""
))))</f>
        <v/>
      </c>
      <c r="CP28" s="20" t="str">
        <f t="shared" ca="1" si="45"/>
        <v/>
      </c>
      <c r="CQ28" s="20" t="str">
        <f t="shared" ca="1" si="45"/>
        <v/>
      </c>
      <c r="CR28" s="20" t="str">
        <f t="shared" ca="1" si="45"/>
        <v/>
      </c>
      <c r="CS28" s="20" t="str">
        <f t="shared" ca="1" si="45"/>
        <v/>
      </c>
      <c r="CT28" s="19" t="str">
        <f t="shared" ca="1" si="45"/>
        <v/>
      </c>
      <c r="CU28" s="19" t="str">
        <f t="shared" ca="1" si="45"/>
        <v/>
      </c>
      <c r="CV28" s="19" t="str">
        <f t="shared" ca="1" si="45"/>
        <v/>
      </c>
      <c r="CW28" s="19" t="str">
        <f t="shared" ca="1" si="45"/>
        <v/>
      </c>
      <c r="CX28" s="19" t="str">
        <f t="shared" ca="1" si="45"/>
        <v/>
      </c>
      <c r="CY28" s="19" t="str">
        <f t="shared" ca="1" si="45"/>
        <v/>
      </c>
      <c r="CZ28" s="19" t="str">
        <f t="shared" ca="1" si="45"/>
        <v/>
      </c>
      <c r="DA28" s="19" t="str">
        <f t="shared" ca="1" si="45"/>
        <v/>
      </c>
      <c r="DB28" s="19" t="str">
        <f t="shared" ca="1" si="45"/>
        <v/>
      </c>
      <c r="DC28" s="19" t="str">
        <f t="shared" ca="1" si="45"/>
        <v/>
      </c>
      <c r="DD28" s="19" t="str">
        <f t="shared" ca="1" si="45"/>
        <v/>
      </c>
      <c r="DE28" s="19" t="str">
        <f t="shared" ca="1" si="45"/>
        <v/>
      </c>
      <c r="DF28" s="19" t="str">
        <f t="shared" ca="1" si="45"/>
        <v/>
      </c>
      <c r="DG28" s="19" t="str">
        <f t="shared" ca="1" si="45"/>
        <v/>
      </c>
      <c r="DH28" s="19" t="str">
        <f t="shared" ca="1" si="45"/>
        <v/>
      </c>
      <c r="DI28" s="19" t="str">
        <f t="shared" ca="1" si="45"/>
        <v/>
      </c>
      <c r="DJ28" s="19" t="str">
        <f t="shared" ca="1" si="45"/>
        <v/>
      </c>
      <c r="DK28" s="19" t="str">
        <f t="shared" ca="1" si="45"/>
        <v/>
      </c>
      <c r="DL28" s="19" t="str">
        <f t="shared" ca="1" si="45"/>
        <v/>
      </c>
      <c r="DM28" s="19" t="str">
        <f t="shared" ca="1" si="45"/>
        <v/>
      </c>
      <c r="DN28" s="19" t="str">
        <f t="shared" ca="1" si="45"/>
        <v/>
      </c>
      <c r="DO28" s="19" t="str">
        <f t="shared" ca="1" si="45"/>
        <v/>
      </c>
      <c r="DP28" s="19" t="str">
        <f t="shared" ca="1" si="45"/>
        <v/>
      </c>
      <c r="DQ28" s="19" t="str">
        <f t="shared" ca="1" si="45"/>
        <v/>
      </c>
      <c r="DR28" s="19" t="str">
        <f t="shared" ca="1" si="45"/>
        <v/>
      </c>
      <c r="DS28" s="19" t="str">
        <f t="shared" ca="1" si="45"/>
        <v/>
      </c>
      <c r="DT28" s="19" t="str">
        <f t="shared" ca="1" si="45"/>
        <v/>
      </c>
      <c r="DU28" s="19" t="str">
        <f t="shared" ca="1" si="45"/>
        <v/>
      </c>
      <c r="DV28" s="19" t="str">
        <f t="shared" ca="1" si="45"/>
        <v/>
      </c>
      <c r="DW28" s="19" t="str">
        <f t="shared" ca="1" si="45"/>
        <v/>
      </c>
      <c r="DX28" s="19" t="str">
        <f t="shared" ca="1" si="45"/>
        <v/>
      </c>
      <c r="DY28" s="19" t="str">
        <f t="shared" ca="1" si="45"/>
        <v/>
      </c>
      <c r="DZ28" s="19" t="str">
        <f t="shared" ca="1" si="45"/>
        <v/>
      </c>
      <c r="EA28" s="19" t="str">
        <f t="shared" ca="1" si="45"/>
        <v/>
      </c>
      <c r="EB28" s="19" t="str">
        <f t="shared" ca="1" si="45"/>
        <v/>
      </c>
      <c r="EC28" s="19" t="str">
        <f t="shared" ca="1" si="45"/>
        <v/>
      </c>
      <c r="ED28" s="19" t="str">
        <f t="shared" ca="1" si="45"/>
        <v/>
      </c>
      <c r="EE28" s="19" t="str">
        <f t="shared" ca="1" si="45"/>
        <v/>
      </c>
      <c r="EF28" s="19" t="str">
        <f t="shared" ca="1" si="45"/>
        <v/>
      </c>
      <c r="EG28" s="19" t="str">
        <f t="shared" ca="1" si="45"/>
        <v/>
      </c>
      <c r="EH28" s="19" t="str">
        <f t="shared" ca="1" si="45"/>
        <v/>
      </c>
      <c r="EI28" s="19" t="str">
        <f t="shared" ca="1" si="45"/>
        <v/>
      </c>
      <c r="EJ28" s="19" t="str">
        <f t="shared" ca="1" si="45"/>
        <v/>
      </c>
      <c r="EK28" s="19" t="str">
        <f t="shared" ca="1" si="45"/>
        <v/>
      </c>
      <c r="EL28" s="19" t="str">
        <f t="shared" ca="1" si="45"/>
        <v/>
      </c>
      <c r="EM28" s="19" t="str">
        <f t="shared" ca="1" si="45"/>
        <v/>
      </c>
      <c r="EN28" s="19" t="str">
        <f t="shared" ca="1" si="45"/>
        <v/>
      </c>
      <c r="EO28" s="19" t="str">
        <f t="shared" ca="1" si="45"/>
        <v/>
      </c>
      <c r="EP28" s="19" t="str">
        <f t="shared" ca="1" si="45"/>
        <v/>
      </c>
      <c r="EQ28" s="19" t="str">
        <f t="shared" ca="1" si="45"/>
        <v/>
      </c>
      <c r="ER28" s="19" t="str">
        <f t="shared" ca="1" si="45"/>
        <v/>
      </c>
      <c r="ES28" s="19" t="str">
        <f t="shared" ca="1" si="45"/>
        <v/>
      </c>
      <c r="ET28" s="19" t="str">
        <f t="shared" ca="1" si="45"/>
        <v/>
      </c>
      <c r="EU28" s="19" t="str">
        <f t="shared" ca="1" si="45"/>
        <v/>
      </c>
      <c r="EV28" s="19" t="str">
        <f t="shared" ca="1" si="45"/>
        <v/>
      </c>
      <c r="EW28" s="19" t="str">
        <f t="shared" ca="1" si="45"/>
        <v/>
      </c>
      <c r="EX28" s="19" t="str">
        <f t="shared" ca="1" si="45"/>
        <v/>
      </c>
      <c r="EY28" s="19" t="str">
        <f t="shared" ca="1" si="45"/>
        <v/>
      </c>
      <c r="EZ28" s="19" t="str">
        <f t="shared" ca="1" si="45"/>
        <v/>
      </c>
      <c r="FA28" s="19" t="str">
        <f t="shared" ca="1" si="35"/>
        <v/>
      </c>
      <c r="FB28" s="19" t="str">
        <f t="shared" ca="1" si="43"/>
        <v/>
      </c>
      <c r="FC28" s="19" t="str">
        <f t="shared" ca="1" si="43"/>
        <v/>
      </c>
      <c r="FD28" s="19" t="str">
        <f t="shared" ca="1" si="43"/>
        <v/>
      </c>
      <c r="FE28" s="19" t="str">
        <f t="shared" ca="1" si="43"/>
        <v/>
      </c>
      <c r="FF28" s="19" t="str">
        <f t="shared" ca="1" si="43"/>
        <v/>
      </c>
      <c r="FG28" s="19" t="str">
        <f t="shared" ca="1" si="43"/>
        <v/>
      </c>
      <c r="FH28" s="19" t="str">
        <f t="shared" ca="1" si="43"/>
        <v/>
      </c>
      <c r="FI28" s="19" t="str">
        <f t="shared" ca="1" si="43"/>
        <v/>
      </c>
      <c r="FJ28" s="19" t="str">
        <f t="shared" ca="1" si="43"/>
        <v/>
      </c>
      <c r="FK28" s="19" t="str">
        <f t="shared" ca="1" si="43"/>
        <v/>
      </c>
      <c r="FL28" s="19" t="str">
        <f t="shared" ca="1" si="43"/>
        <v/>
      </c>
      <c r="FM28" s="19" t="str">
        <f t="shared" ca="1" si="43"/>
        <v/>
      </c>
      <c r="FN28" s="19" t="str">
        <f t="shared" ca="1" si="43"/>
        <v/>
      </c>
      <c r="FO28" s="19" t="str">
        <f t="shared" ca="1" si="43"/>
        <v/>
      </c>
      <c r="FP28" s="19" t="str">
        <f t="shared" ca="1" si="43"/>
        <v/>
      </c>
      <c r="FQ28" s="19" t="str">
        <f t="shared" ca="1" si="43"/>
        <v/>
      </c>
      <c r="FR28" s="19" t="str">
        <f t="shared" ca="1" si="43"/>
        <v/>
      </c>
      <c r="FS28" s="19" t="str">
        <f t="shared" ca="1" si="43"/>
        <v/>
      </c>
      <c r="FT28" s="19" t="str">
        <f t="shared" ca="1" si="43"/>
        <v/>
      </c>
      <c r="FU28" s="19" t="str">
        <f t="shared" ca="1" si="43"/>
        <v/>
      </c>
      <c r="FV28" s="19" t="str">
        <f t="shared" ca="1" si="43"/>
        <v/>
      </c>
      <c r="FW28" s="19" t="str">
        <f t="shared" ca="1" si="43"/>
        <v/>
      </c>
      <c r="FX28" s="19" t="str">
        <f t="shared" ca="1" si="43"/>
        <v/>
      </c>
      <c r="FY28" s="19" t="str">
        <f t="shared" ca="1" si="43"/>
        <v/>
      </c>
      <c r="FZ28" s="19" t="str">
        <f t="shared" ca="1" si="43"/>
        <v/>
      </c>
      <c r="GA28" s="19" t="str">
        <f t="shared" ca="1" si="43"/>
        <v/>
      </c>
      <c r="GB28" s="19" t="str">
        <f t="shared" ca="1" si="43"/>
        <v/>
      </c>
      <c r="GC28" s="19" t="str">
        <f t="shared" ca="1" si="43"/>
        <v/>
      </c>
      <c r="GD28" s="19" t="str">
        <f t="shared" ca="1" si="43"/>
        <v/>
      </c>
      <c r="GE28" s="19" t="str">
        <f t="shared" ca="1" si="43"/>
        <v/>
      </c>
      <c r="GF28" s="19" t="str">
        <f t="shared" ca="1" si="43"/>
        <v/>
      </c>
      <c r="GG28" s="19" t="str">
        <f t="shared" ca="1" si="43"/>
        <v/>
      </c>
      <c r="GH28" s="19" t="str">
        <f t="shared" ca="1" si="43"/>
        <v/>
      </c>
      <c r="GI28" s="19" t="str">
        <f t="shared" ca="1" si="43"/>
        <v/>
      </c>
      <c r="GJ28" s="19" t="str">
        <f t="shared" ca="1" si="43"/>
        <v/>
      </c>
      <c r="GK28" s="19" t="str">
        <f t="shared" ca="1" si="43"/>
        <v/>
      </c>
      <c r="GL28" s="19" t="str">
        <f t="shared" ca="1" si="43"/>
        <v/>
      </c>
      <c r="GM28" s="19" t="str">
        <f t="shared" ca="1" si="43"/>
        <v/>
      </c>
      <c r="GN28" s="19" t="str">
        <f t="shared" ca="1" si="43"/>
        <v/>
      </c>
      <c r="GO28" s="19" t="str">
        <f t="shared" ca="1" si="43"/>
        <v/>
      </c>
      <c r="GP28" s="19" t="str">
        <f t="shared" ca="1" si="43"/>
        <v/>
      </c>
      <c r="GQ28" s="19" t="str">
        <f t="shared" ca="1" si="43"/>
        <v/>
      </c>
      <c r="GR28" s="19" t="str">
        <f t="shared" ca="1" si="43"/>
        <v/>
      </c>
      <c r="GS28" s="19" t="str">
        <f t="shared" ca="1" si="43"/>
        <v/>
      </c>
      <c r="GT28" s="19" t="str">
        <f t="shared" ca="1" si="43"/>
        <v/>
      </c>
      <c r="GU28" s="19" t="str">
        <f t="shared" ca="1" si="43"/>
        <v/>
      </c>
      <c r="GV28" s="19" t="str">
        <f t="shared" ca="1" si="43"/>
        <v/>
      </c>
      <c r="GW28" s="19" t="str">
        <f t="shared" ca="1" si="43"/>
        <v/>
      </c>
      <c r="GX28" s="19" t="str">
        <f t="shared" ca="1" si="43"/>
        <v/>
      </c>
      <c r="GY28" s="19" t="str">
        <f t="shared" ca="1" si="43"/>
        <v/>
      </c>
      <c r="GZ28" s="19" t="str">
        <f t="shared" ca="1" si="43"/>
        <v/>
      </c>
      <c r="HA28" s="19" t="str">
        <f t="shared" ca="1" si="43"/>
        <v/>
      </c>
      <c r="HB28" s="19" t="str">
        <f t="shared" ca="1" si="43"/>
        <v/>
      </c>
      <c r="HC28" s="19" t="str">
        <f t="shared" ca="1" si="43"/>
        <v/>
      </c>
      <c r="HD28" s="19" t="str">
        <f t="shared" ca="1" si="43"/>
        <v/>
      </c>
      <c r="HE28" s="19" t="str">
        <f t="shared" ca="1" si="43"/>
        <v/>
      </c>
      <c r="HF28" s="19" t="str">
        <f t="shared" ca="1" si="43"/>
        <v/>
      </c>
      <c r="HG28" s="19" t="str">
        <f t="shared" ca="1" si="43"/>
        <v/>
      </c>
      <c r="HH28" s="19" t="str">
        <f t="shared" ca="1" si="43"/>
        <v/>
      </c>
      <c r="HI28" s="19" t="str">
        <f t="shared" ca="1" si="43"/>
        <v/>
      </c>
      <c r="HJ28" s="19" t="str">
        <f t="shared" ca="1" si="43"/>
        <v/>
      </c>
      <c r="HK28" s="19" t="str">
        <f t="shared" ca="1" si="43"/>
        <v/>
      </c>
      <c r="HL28" s="19" t="str">
        <f t="shared" ca="1" si="43"/>
        <v/>
      </c>
      <c r="HM28" s="19" t="str">
        <f t="shared" ca="1" si="43"/>
        <v/>
      </c>
      <c r="HN28" s="19" t="str">
        <f t="shared" ca="1" si="41"/>
        <v/>
      </c>
      <c r="HO28" s="19" t="str">
        <f t="shared" ca="1" si="41"/>
        <v/>
      </c>
      <c r="HP28" s="19" t="str">
        <f t="shared" ref="HP28:KA33" ca="1" si="46">IF($N28="",
IF(AND(HP$2&gt;=$M28,HP$2&lt;=TODAY(),HP$2&lt;$O28), 10,
IF(AND(HP$2&gt;=$M28,HP$2&lt;=TODAY(),HP$2=$O28), 10,
IF(AND(HP$2&gt;=$M28,HP$2&lt;=TODAY(),HP$2&gt;$O28), -10, ""))),
IF(AND(HP$2&gt;=$M28,HP$2&lt;=$N28,HP$2&lt;$O28),10,
IF(AND(HP$2&gt;=$M28,HP$2&lt;=$N28,HP$2=$O28),10,
IF(AND(HP$2&gt;=$M28,HP$2&lt;=$N28,HP$2&gt;$O28),-10,""
))))</f>
        <v/>
      </c>
      <c r="HQ28" s="19" t="str">
        <f t="shared" ca="1" si="46"/>
        <v/>
      </c>
      <c r="HR28" s="19" t="str">
        <f t="shared" ca="1" si="46"/>
        <v/>
      </c>
      <c r="HS28" s="19" t="str">
        <f t="shared" ca="1" si="46"/>
        <v/>
      </c>
      <c r="HT28" s="19" t="str">
        <f t="shared" ca="1" si="46"/>
        <v/>
      </c>
      <c r="HU28" s="19" t="str">
        <f t="shared" ca="1" si="46"/>
        <v/>
      </c>
      <c r="HV28" s="19" t="str">
        <f t="shared" ca="1" si="46"/>
        <v/>
      </c>
      <c r="HW28" s="19" t="str">
        <f t="shared" ca="1" si="46"/>
        <v/>
      </c>
      <c r="HX28" s="19" t="str">
        <f t="shared" ca="1" si="46"/>
        <v/>
      </c>
      <c r="HY28" s="19" t="str">
        <f t="shared" ca="1" si="46"/>
        <v/>
      </c>
      <c r="HZ28" s="19" t="str">
        <f t="shared" ca="1" si="46"/>
        <v/>
      </c>
      <c r="IA28" s="19" t="str">
        <f t="shared" ca="1" si="46"/>
        <v/>
      </c>
      <c r="IB28" s="19" t="str">
        <f t="shared" ca="1" si="46"/>
        <v/>
      </c>
      <c r="IC28" s="19" t="str">
        <f t="shared" ca="1" si="46"/>
        <v/>
      </c>
      <c r="ID28" s="19" t="str">
        <f t="shared" ca="1" si="46"/>
        <v/>
      </c>
      <c r="IE28" s="19" t="str">
        <f t="shared" ca="1" si="46"/>
        <v/>
      </c>
      <c r="IF28" s="19" t="str">
        <f t="shared" ca="1" si="46"/>
        <v/>
      </c>
      <c r="IG28" s="19" t="str">
        <f t="shared" ca="1" si="46"/>
        <v/>
      </c>
      <c r="IH28" s="19" t="str">
        <f t="shared" ca="1" si="46"/>
        <v/>
      </c>
      <c r="II28" s="19" t="str">
        <f t="shared" ca="1" si="46"/>
        <v/>
      </c>
      <c r="IJ28" s="19" t="str">
        <f t="shared" ca="1" si="46"/>
        <v/>
      </c>
      <c r="IK28" s="19" t="str">
        <f t="shared" ca="1" si="46"/>
        <v/>
      </c>
      <c r="IL28" s="19" t="str">
        <f t="shared" ca="1" si="46"/>
        <v/>
      </c>
      <c r="IM28" s="19" t="str">
        <f t="shared" ca="1" si="46"/>
        <v/>
      </c>
      <c r="IN28" s="19" t="str">
        <f t="shared" ca="1" si="46"/>
        <v/>
      </c>
      <c r="IO28" s="19" t="str">
        <f t="shared" ca="1" si="46"/>
        <v/>
      </c>
      <c r="IP28" s="19" t="str">
        <f t="shared" ca="1" si="46"/>
        <v/>
      </c>
      <c r="IQ28" s="19" t="str">
        <f t="shared" ca="1" si="46"/>
        <v/>
      </c>
      <c r="IR28" s="19" t="str">
        <f t="shared" ca="1" si="46"/>
        <v/>
      </c>
      <c r="IS28" s="19" t="str">
        <f t="shared" ca="1" si="46"/>
        <v/>
      </c>
      <c r="IT28" s="19" t="str">
        <f t="shared" ca="1" si="46"/>
        <v/>
      </c>
      <c r="IU28" s="19" t="str">
        <f t="shared" ca="1" si="46"/>
        <v/>
      </c>
      <c r="IV28" s="19" t="str">
        <f t="shared" ca="1" si="46"/>
        <v/>
      </c>
      <c r="IW28" s="19" t="str">
        <f t="shared" ca="1" si="46"/>
        <v/>
      </c>
      <c r="IX28" s="19" t="str">
        <f t="shared" ca="1" si="46"/>
        <v/>
      </c>
      <c r="IY28" s="19" t="str">
        <f t="shared" ca="1" si="46"/>
        <v/>
      </c>
      <c r="IZ28" s="19" t="str">
        <f t="shared" ca="1" si="46"/>
        <v/>
      </c>
      <c r="JA28" s="19" t="str">
        <f t="shared" ca="1" si="46"/>
        <v/>
      </c>
      <c r="JB28" s="19" t="str">
        <f t="shared" ca="1" si="46"/>
        <v/>
      </c>
      <c r="JC28" s="19" t="str">
        <f t="shared" ca="1" si="46"/>
        <v/>
      </c>
      <c r="JD28" s="19" t="str">
        <f t="shared" ca="1" si="46"/>
        <v/>
      </c>
      <c r="JE28" s="19" t="str">
        <f t="shared" ca="1" si="46"/>
        <v/>
      </c>
      <c r="JF28" s="19" t="str">
        <f t="shared" ca="1" si="46"/>
        <v/>
      </c>
      <c r="JG28" s="19" t="str">
        <f t="shared" ca="1" si="46"/>
        <v/>
      </c>
      <c r="JH28" s="19" t="str">
        <f t="shared" ca="1" si="46"/>
        <v/>
      </c>
      <c r="JI28" s="19" t="str">
        <f t="shared" ca="1" si="46"/>
        <v/>
      </c>
      <c r="JJ28" s="19" t="str">
        <f t="shared" ca="1" si="46"/>
        <v/>
      </c>
      <c r="JK28" s="19" t="str">
        <f t="shared" ca="1" si="46"/>
        <v/>
      </c>
      <c r="JL28" s="19" t="str">
        <f t="shared" ca="1" si="46"/>
        <v/>
      </c>
      <c r="JM28" s="19" t="str">
        <f t="shared" ca="1" si="46"/>
        <v/>
      </c>
      <c r="JN28" s="19" t="str">
        <f t="shared" ca="1" si="46"/>
        <v/>
      </c>
      <c r="JO28" s="19" t="str">
        <f t="shared" ca="1" si="46"/>
        <v/>
      </c>
      <c r="JP28" s="19" t="str">
        <f t="shared" ca="1" si="46"/>
        <v/>
      </c>
      <c r="JQ28" s="19" t="str">
        <f t="shared" ca="1" si="46"/>
        <v/>
      </c>
      <c r="JR28" s="19" t="str">
        <f t="shared" ca="1" si="46"/>
        <v/>
      </c>
      <c r="JS28" s="19" t="str">
        <f t="shared" ca="1" si="46"/>
        <v/>
      </c>
      <c r="JT28" s="19" t="str">
        <f t="shared" ca="1" si="46"/>
        <v/>
      </c>
      <c r="JU28" s="19" t="str">
        <f t="shared" ca="1" si="46"/>
        <v/>
      </c>
      <c r="JV28" s="19" t="str">
        <f t="shared" ca="1" si="46"/>
        <v/>
      </c>
      <c r="JW28" s="19" t="str">
        <f t="shared" ca="1" si="46"/>
        <v/>
      </c>
      <c r="JX28" s="19" t="str">
        <f t="shared" ca="1" si="46"/>
        <v/>
      </c>
      <c r="JY28" s="19" t="str">
        <f t="shared" ca="1" si="46"/>
        <v/>
      </c>
      <c r="JZ28" s="19" t="str">
        <f t="shared" ca="1" si="46"/>
        <v/>
      </c>
      <c r="KA28" s="19" t="str">
        <f t="shared" ca="1" si="46"/>
        <v/>
      </c>
      <c r="KB28" s="19" t="str">
        <f t="shared" ca="1" si="44"/>
        <v/>
      </c>
      <c r="KC28" s="19" t="str">
        <f t="shared" ca="1" si="42"/>
        <v/>
      </c>
      <c r="KD28" s="19" t="str">
        <f t="shared" ca="1" si="42"/>
        <v/>
      </c>
      <c r="KE28" s="19" t="str">
        <f t="shared" ca="1" si="42"/>
        <v/>
      </c>
      <c r="KF28" s="19" t="str">
        <f t="shared" ca="1" si="42"/>
        <v/>
      </c>
      <c r="KG28" s="19" t="str">
        <f t="shared" ca="1" si="42"/>
        <v/>
      </c>
      <c r="KH28" s="19" t="str">
        <f t="shared" ca="1" si="42"/>
        <v/>
      </c>
      <c r="KI28" s="19" t="str">
        <f t="shared" ca="1" si="42"/>
        <v/>
      </c>
      <c r="KJ28" s="19" t="str">
        <f t="shared" ca="1" si="42"/>
        <v/>
      </c>
      <c r="KK28" s="19" t="str">
        <f t="shared" ca="1" si="42"/>
        <v/>
      </c>
      <c r="KL28" s="19" t="str">
        <f t="shared" ca="1" si="42"/>
        <v/>
      </c>
      <c r="KM28" s="19" t="str">
        <f t="shared" ca="1" si="42"/>
        <v/>
      </c>
      <c r="KN28" s="19" t="str">
        <f t="shared" ca="1" si="42"/>
        <v/>
      </c>
      <c r="KO28" s="19" t="str">
        <f t="shared" ca="1" si="42"/>
        <v/>
      </c>
      <c r="KP28" s="19" t="str">
        <f t="shared" ca="1" si="42"/>
        <v/>
      </c>
      <c r="KQ28" s="19" t="str">
        <f t="shared" ca="1" si="42"/>
        <v/>
      </c>
      <c r="KR28" s="19" t="str">
        <f t="shared" ca="1" si="42"/>
        <v/>
      </c>
      <c r="KS28" s="19" t="str">
        <f t="shared" ca="1" si="42"/>
        <v/>
      </c>
      <c r="KT28" s="19" t="str">
        <f t="shared" ca="1" si="42"/>
        <v/>
      </c>
      <c r="KU28" s="19" t="str">
        <f t="shared" ca="1" si="42"/>
        <v/>
      </c>
      <c r="KV28" s="19" t="str">
        <f t="shared" ca="1" si="42"/>
        <v/>
      </c>
      <c r="KW28" s="19" t="str">
        <f t="shared" ca="1" si="42"/>
        <v/>
      </c>
      <c r="KX28" s="19" t="str">
        <f t="shared" ca="1" si="42"/>
        <v/>
      </c>
      <c r="KY28" s="19" t="str">
        <f t="shared" ca="1" si="42"/>
        <v/>
      </c>
      <c r="KZ28" s="19" t="str">
        <f t="shared" ca="1" si="42"/>
        <v/>
      </c>
      <c r="LA28" s="19" t="str">
        <f t="shared" ca="1" si="42"/>
        <v/>
      </c>
      <c r="LB28" s="19" t="str">
        <f t="shared" ca="1" si="42"/>
        <v/>
      </c>
      <c r="LC28" s="19" t="str">
        <f t="shared" ca="1" si="42"/>
        <v/>
      </c>
      <c r="LD28" s="19" t="str">
        <f t="shared" ca="1" si="42"/>
        <v/>
      </c>
      <c r="LE28" s="19" t="str">
        <f t="shared" ca="1" si="42"/>
        <v/>
      </c>
      <c r="LF28" s="19" t="str">
        <f t="shared" ca="1" si="42"/>
        <v/>
      </c>
      <c r="LG28" s="19" t="str">
        <f t="shared" ca="1" si="42"/>
        <v/>
      </c>
      <c r="LH28" s="19" t="str">
        <f t="shared" ca="1" si="42"/>
        <v/>
      </c>
      <c r="LI28" s="19" t="str">
        <f t="shared" ca="1" si="42"/>
        <v/>
      </c>
      <c r="LJ28" s="19" t="str">
        <f t="shared" ca="1" si="42"/>
        <v/>
      </c>
      <c r="LK28" s="19" t="str">
        <f t="shared" ca="1" si="42"/>
        <v/>
      </c>
      <c r="LL28" s="19" t="str">
        <f t="shared" ca="1" si="42"/>
        <v/>
      </c>
      <c r="LM28" s="19" t="str">
        <f t="shared" ca="1" si="42"/>
        <v/>
      </c>
      <c r="LN28" s="19" t="str">
        <f t="shared" ca="1" si="42"/>
        <v/>
      </c>
      <c r="LO28" s="19" t="str">
        <f t="shared" ca="1" si="42"/>
        <v/>
      </c>
      <c r="LP28" s="19" t="str">
        <f t="shared" ca="1" si="42"/>
        <v/>
      </c>
      <c r="LQ28" s="19" t="str">
        <f t="shared" ca="1" si="42"/>
        <v/>
      </c>
      <c r="LR28" s="19" t="str">
        <f t="shared" ca="1" si="42"/>
        <v/>
      </c>
      <c r="LS28" s="19" t="str">
        <f t="shared" ca="1" si="42"/>
        <v/>
      </c>
      <c r="LT28" s="19" t="str">
        <f t="shared" ca="1" si="42"/>
        <v/>
      </c>
      <c r="LU28" s="19" t="str">
        <f t="shared" ca="1" si="42"/>
        <v/>
      </c>
      <c r="LV28" s="19" t="str">
        <f t="shared" ca="1" si="42"/>
        <v/>
      </c>
      <c r="LW28" s="19" t="str">
        <f t="shared" ca="1" si="42"/>
        <v/>
      </c>
      <c r="LX28" s="19" t="str">
        <f t="shared" ca="1" si="42"/>
        <v/>
      </c>
      <c r="LY28" s="19" t="str">
        <f t="shared" ca="1" si="42"/>
        <v/>
      </c>
      <c r="LZ28" s="19" t="str">
        <f t="shared" ca="1" si="42"/>
        <v/>
      </c>
      <c r="MA28" s="19" t="str">
        <f t="shared" ca="1" si="42"/>
        <v/>
      </c>
      <c r="MB28" s="19" t="str">
        <f t="shared" ca="1" si="42"/>
        <v/>
      </c>
      <c r="MC28" s="19" t="str">
        <f t="shared" ca="1" si="42"/>
        <v/>
      </c>
      <c r="MD28" s="19" t="str">
        <f t="shared" ca="1" si="42"/>
        <v/>
      </c>
      <c r="ME28" s="19" t="str">
        <f t="shared" ca="1" si="42"/>
        <v/>
      </c>
      <c r="MF28" s="19" t="str">
        <f t="shared" ca="1" si="42"/>
        <v/>
      </c>
      <c r="MG28" s="19" t="str">
        <f t="shared" ca="1" si="42"/>
        <v/>
      </c>
      <c r="MH28" s="19" t="str">
        <f t="shared" ca="1" si="42"/>
        <v/>
      </c>
      <c r="MI28" s="19" t="str">
        <f t="shared" ca="1" si="42"/>
        <v/>
      </c>
      <c r="MJ28" s="19" t="str">
        <f t="shared" ca="1" si="42"/>
        <v/>
      </c>
      <c r="MK28" s="19" t="str">
        <f t="shared" ca="1" si="42"/>
        <v/>
      </c>
      <c r="ML28" s="19" t="str">
        <f t="shared" ca="1" si="42"/>
        <v/>
      </c>
      <c r="MM28" s="19" t="str">
        <f t="shared" ca="1" si="42"/>
        <v/>
      </c>
      <c r="MN28" s="19" t="str">
        <f t="shared" ca="1" si="40"/>
        <v/>
      </c>
      <c r="MO28" s="19" t="str">
        <f t="shared" ca="1" si="40"/>
        <v/>
      </c>
      <c r="MP28" s="19" t="str">
        <f t="shared" ca="1" si="40"/>
        <v/>
      </c>
      <c r="MQ28" s="19" t="str">
        <f t="shared" ca="1" si="40"/>
        <v/>
      </c>
      <c r="MR28" s="19" t="str">
        <f t="shared" ca="1" si="40"/>
        <v/>
      </c>
      <c r="MS28" s="19" t="str">
        <f t="shared" ca="1" si="40"/>
        <v/>
      </c>
      <c r="MT28" s="19" t="str">
        <f t="shared" ca="1" si="40"/>
        <v/>
      </c>
      <c r="MU28" s="19" t="str">
        <f t="shared" ca="1" si="40"/>
        <v/>
      </c>
      <c r="MV28" s="19" t="str">
        <f t="shared" ca="1" si="40"/>
        <v/>
      </c>
      <c r="MW28" s="19" t="str">
        <f t="shared" ca="1" si="40"/>
        <v/>
      </c>
      <c r="MX28" s="19" t="str">
        <f t="shared" ca="1" si="40"/>
        <v/>
      </c>
      <c r="MY28" s="19" t="str">
        <f t="shared" ca="1" si="40"/>
        <v/>
      </c>
      <c r="MZ28" s="19" t="str">
        <f t="shared" ca="1" si="40"/>
        <v/>
      </c>
      <c r="NA28" s="19" t="str">
        <f t="shared" ca="1" si="40"/>
        <v/>
      </c>
      <c r="NB28" s="19" t="str">
        <f t="shared" ca="1" si="40"/>
        <v/>
      </c>
      <c r="NC28" s="19" t="str">
        <f t="shared" ca="1" si="40"/>
        <v/>
      </c>
      <c r="ND28" s="19" t="str">
        <f t="shared" ca="1" si="40"/>
        <v/>
      </c>
      <c r="NE28" s="19" t="str">
        <f t="shared" ca="1" si="40"/>
        <v/>
      </c>
      <c r="NF28" s="19" t="str">
        <f t="shared" ca="1" si="40"/>
        <v/>
      </c>
      <c r="NG28" s="19" t="str">
        <f t="shared" ca="1" si="40"/>
        <v/>
      </c>
      <c r="NH28" s="19" t="str">
        <f t="shared" ca="1" si="40"/>
        <v/>
      </c>
      <c r="NI28" s="19" t="str">
        <f t="shared" ca="1" si="40"/>
        <v/>
      </c>
      <c r="NJ28" s="19" t="str">
        <f t="shared" ca="1" si="40"/>
        <v/>
      </c>
      <c r="NK28" s="19" t="str">
        <f t="shared" ca="1" si="40"/>
        <v/>
      </c>
      <c r="NL28" s="19" t="str">
        <f t="shared" ca="1" si="40"/>
        <v/>
      </c>
      <c r="NM28" s="19" t="str">
        <f t="shared" ca="1" si="40"/>
        <v/>
      </c>
      <c r="NN28" s="19" t="str">
        <f t="shared" ca="1" si="40"/>
        <v/>
      </c>
      <c r="NO28" s="19" t="str">
        <f t="shared" ca="1" si="40"/>
        <v/>
      </c>
      <c r="NP28" s="19" t="str">
        <f t="shared" ca="1" si="40"/>
        <v/>
      </c>
      <c r="NQ28" s="19" t="str">
        <f t="shared" ca="1" si="40"/>
        <v/>
      </c>
      <c r="NR28" s="19" t="str">
        <f t="shared" ca="1" si="40"/>
        <v/>
      </c>
      <c r="NS28" s="19" t="str">
        <f t="shared" ca="1" si="40"/>
        <v/>
      </c>
      <c r="NT28" s="19" t="str">
        <f t="shared" ca="1" si="40"/>
        <v/>
      </c>
      <c r="NU28" s="19" t="str">
        <f t="shared" ca="1" si="40"/>
        <v/>
      </c>
      <c r="NV28" s="19" t="str">
        <f t="shared" ca="1" si="40"/>
        <v/>
      </c>
      <c r="NW28" s="19" t="str">
        <f t="shared" ca="1" si="40"/>
        <v/>
      </c>
      <c r="NX28" s="19" t="str">
        <f t="shared" ca="1" si="40"/>
        <v/>
      </c>
      <c r="NY28" s="19" t="str">
        <f t="shared" ca="1" si="40"/>
        <v/>
      </c>
      <c r="NZ28" s="19" t="str">
        <f t="shared" ca="1" si="40"/>
        <v/>
      </c>
      <c r="OA28" s="19" t="str">
        <f t="shared" ca="1" si="40"/>
        <v/>
      </c>
      <c r="OB28" s="19" t="str">
        <f t="shared" ca="1" si="40"/>
        <v/>
      </c>
      <c r="OC28" s="19" t="str">
        <f t="shared" ca="1" si="40"/>
        <v/>
      </c>
      <c r="OD28" s="16"/>
      <c r="OE28" s="16"/>
      <c r="OF28" s="16"/>
      <c r="OG28" s="16"/>
    </row>
    <row r="29" spans="1:397" s="25" customFormat="1" x14ac:dyDescent="0.2">
      <c r="A29" s="62"/>
      <c r="C29" s="128">
        <f>'Project Follow up - Base'!C30</f>
        <v>11</v>
      </c>
      <c r="D29" s="422" t="str">
        <f>'Project Follow up - Base'!D30</f>
        <v/>
      </c>
      <c r="E29" s="422"/>
      <c r="F29" s="43" t="str">
        <f>'Project Follow up - Base'!G30</f>
        <v/>
      </c>
      <c r="G29" s="43" t="str">
        <f>'Project Follow up - Base'!H30</f>
        <v/>
      </c>
      <c r="H29" s="45">
        <f>'Project Follow up - Base'!I30</f>
        <v>0</v>
      </c>
      <c r="M29" s="43" t="str">
        <f>'Project Follow up - Base'!M30</f>
        <v/>
      </c>
      <c r="N29" s="43" t="str">
        <f>'Project Follow up - Base'!N30</f>
        <v/>
      </c>
      <c r="O29" s="43" t="str">
        <f>'Project Follow up - Base'!O30</f>
        <v/>
      </c>
      <c r="P29" s="44" t="str">
        <f ca="1">'Project Follow up - Base'!P30</f>
        <v/>
      </c>
      <c r="Q29" s="104" t="str">
        <f>'Project Follow up - Base'!Q30</f>
        <v/>
      </c>
      <c r="R29" s="105" t="str">
        <f>'Project Follow up - Base'!R30</f>
        <v/>
      </c>
      <c r="S29" s="105" t="str">
        <f>'Project Follow up - Base'!S30</f>
        <v/>
      </c>
      <c r="T29" s="106" t="str">
        <f>'Project Follow up - Base'!T30</f>
        <v/>
      </c>
      <c r="U29" s="187" t="str">
        <f>'Project Follow up - Base'!U30</f>
        <v/>
      </c>
      <c r="V29" s="187" t="str">
        <f>'Project Follow up - Base'!V30</f>
        <v/>
      </c>
      <c r="W29" s="41" t="str">
        <f>'Project Follow up - Base'!W30</f>
        <v/>
      </c>
      <c r="X29" s="129" t="str">
        <f>'Project Follow up - Base'!X30</f>
        <v/>
      </c>
      <c r="Y29" s="320"/>
      <c r="Z29" s="17">
        <f t="shared" si="30"/>
        <v>1</v>
      </c>
      <c r="AA29" s="16"/>
      <c r="AB29" s="16"/>
      <c r="AC29" s="20" t="str">
        <f t="shared" ca="1" si="31"/>
        <v/>
      </c>
      <c r="AD29" s="20" t="str">
        <f t="shared" ref="AD29:CO32" ca="1" si="47">IF($N29="",
IF(AND(AD$2&gt;=$M29,AD$2&lt;=TODAY(),AD$2&lt;$O29), 10,
IF(AND(AD$2&gt;=$M29,AD$2&lt;=TODAY(),AD$2=$O29), 10,
IF(AND(AD$2&gt;=$M29,AD$2&lt;=TODAY(),AD$2&gt;$O29), -10, ""))),
IF(AND(AD$2&gt;=$M29,AD$2&lt;=$N29,AD$2&lt;$O29),10,
IF(AND(AD$2&gt;=$M29,AD$2&lt;=$N29,AD$2=$O29),10,
IF(AND(AD$2&gt;=$M29,AD$2&lt;=$N29,AD$2&gt;$O29),-10,""
))))</f>
        <v/>
      </c>
      <c r="AE29" s="20" t="str">
        <f t="shared" ca="1" si="47"/>
        <v/>
      </c>
      <c r="AF29" s="20" t="str">
        <f t="shared" ca="1" si="47"/>
        <v/>
      </c>
      <c r="AG29" s="20" t="str">
        <f t="shared" ca="1" si="47"/>
        <v/>
      </c>
      <c r="AH29" s="20" t="str">
        <f t="shared" ca="1" si="47"/>
        <v/>
      </c>
      <c r="AI29" s="20" t="str">
        <f t="shared" ca="1" si="47"/>
        <v/>
      </c>
      <c r="AJ29" s="20" t="str">
        <f t="shared" ca="1" si="47"/>
        <v/>
      </c>
      <c r="AK29" s="20" t="str">
        <f t="shared" ca="1" si="47"/>
        <v/>
      </c>
      <c r="AL29" s="20" t="str">
        <f t="shared" ca="1" si="47"/>
        <v/>
      </c>
      <c r="AM29" s="20" t="str">
        <f t="shared" ca="1" si="47"/>
        <v/>
      </c>
      <c r="AN29" s="20" t="str">
        <f t="shared" ca="1" si="47"/>
        <v/>
      </c>
      <c r="AO29" s="20" t="str">
        <f t="shared" ca="1" si="47"/>
        <v/>
      </c>
      <c r="AP29" s="20" t="str">
        <f t="shared" ca="1" si="47"/>
        <v/>
      </c>
      <c r="AQ29" s="20" t="str">
        <f t="shared" ca="1" si="47"/>
        <v/>
      </c>
      <c r="AR29" s="20" t="str">
        <f t="shared" ca="1" si="47"/>
        <v/>
      </c>
      <c r="AS29" s="20" t="str">
        <f t="shared" ca="1" si="47"/>
        <v/>
      </c>
      <c r="AT29" s="20" t="str">
        <f t="shared" ca="1" si="47"/>
        <v/>
      </c>
      <c r="AU29" s="20" t="str">
        <f t="shared" ca="1" si="47"/>
        <v/>
      </c>
      <c r="AV29" s="20" t="str">
        <f t="shared" ca="1" si="47"/>
        <v/>
      </c>
      <c r="AW29" s="20" t="str">
        <f t="shared" ca="1" si="47"/>
        <v/>
      </c>
      <c r="AX29" s="20" t="str">
        <f t="shared" ca="1" si="47"/>
        <v/>
      </c>
      <c r="AY29" s="20" t="str">
        <f t="shared" ca="1" si="47"/>
        <v/>
      </c>
      <c r="AZ29" s="20" t="str">
        <f t="shared" ca="1" si="47"/>
        <v/>
      </c>
      <c r="BA29" s="20" t="str">
        <f t="shared" ca="1" si="47"/>
        <v/>
      </c>
      <c r="BB29" s="20" t="str">
        <f t="shared" ca="1" si="47"/>
        <v/>
      </c>
      <c r="BC29" s="20" t="str">
        <f t="shared" ca="1" si="47"/>
        <v/>
      </c>
      <c r="BD29" s="20" t="str">
        <f t="shared" ca="1" si="47"/>
        <v/>
      </c>
      <c r="BE29" s="20" t="str">
        <f t="shared" ca="1" si="47"/>
        <v/>
      </c>
      <c r="BF29" s="20" t="str">
        <f t="shared" ca="1" si="47"/>
        <v/>
      </c>
      <c r="BG29" s="20" t="str">
        <f t="shared" ca="1" si="47"/>
        <v/>
      </c>
      <c r="BH29" s="20" t="str">
        <f t="shared" ca="1" si="47"/>
        <v/>
      </c>
      <c r="BI29" s="20" t="str">
        <f t="shared" ca="1" si="47"/>
        <v/>
      </c>
      <c r="BJ29" s="20" t="str">
        <f t="shared" ca="1" si="47"/>
        <v/>
      </c>
      <c r="BK29" s="20" t="str">
        <f t="shared" ca="1" si="47"/>
        <v/>
      </c>
      <c r="BL29" s="20" t="str">
        <f t="shared" ca="1" si="47"/>
        <v/>
      </c>
      <c r="BM29" s="20" t="str">
        <f t="shared" ca="1" si="47"/>
        <v/>
      </c>
      <c r="BN29" s="20" t="str">
        <f t="shared" ca="1" si="47"/>
        <v/>
      </c>
      <c r="BO29" s="20" t="str">
        <f t="shared" ca="1" si="47"/>
        <v/>
      </c>
      <c r="BP29" s="20" t="str">
        <f t="shared" ca="1" si="47"/>
        <v/>
      </c>
      <c r="BQ29" s="20" t="str">
        <f t="shared" ca="1" si="47"/>
        <v/>
      </c>
      <c r="BR29" s="20" t="str">
        <f t="shared" ca="1" si="47"/>
        <v/>
      </c>
      <c r="BS29" s="20" t="str">
        <f t="shared" ca="1" si="47"/>
        <v/>
      </c>
      <c r="BT29" s="20" t="str">
        <f t="shared" ca="1" si="47"/>
        <v/>
      </c>
      <c r="BU29" s="20" t="str">
        <f t="shared" ca="1" si="47"/>
        <v/>
      </c>
      <c r="BV29" s="20" t="str">
        <f t="shared" ca="1" si="47"/>
        <v/>
      </c>
      <c r="BW29" s="20" t="str">
        <f t="shared" ca="1" si="47"/>
        <v/>
      </c>
      <c r="BX29" s="20" t="str">
        <f t="shared" ca="1" si="47"/>
        <v/>
      </c>
      <c r="BY29" s="20" t="str">
        <f t="shared" ca="1" si="47"/>
        <v/>
      </c>
      <c r="BZ29" s="20" t="str">
        <f t="shared" ca="1" si="47"/>
        <v/>
      </c>
      <c r="CA29" s="20" t="str">
        <f t="shared" ca="1" si="47"/>
        <v/>
      </c>
      <c r="CB29" s="20" t="str">
        <f t="shared" ca="1" si="47"/>
        <v/>
      </c>
      <c r="CC29" s="20" t="str">
        <f t="shared" ca="1" si="47"/>
        <v/>
      </c>
      <c r="CD29" s="20" t="str">
        <f t="shared" ca="1" si="47"/>
        <v/>
      </c>
      <c r="CE29" s="20" t="str">
        <f t="shared" ca="1" si="47"/>
        <v/>
      </c>
      <c r="CF29" s="20" t="str">
        <f t="shared" ca="1" si="47"/>
        <v/>
      </c>
      <c r="CG29" s="20" t="str">
        <f t="shared" ca="1" si="47"/>
        <v/>
      </c>
      <c r="CH29" s="20" t="str">
        <f t="shared" ca="1" si="47"/>
        <v/>
      </c>
      <c r="CI29" s="20" t="str">
        <f t="shared" ca="1" si="47"/>
        <v/>
      </c>
      <c r="CJ29" s="20" t="str">
        <f t="shared" ca="1" si="47"/>
        <v/>
      </c>
      <c r="CK29" s="20" t="str">
        <f t="shared" ca="1" si="47"/>
        <v/>
      </c>
      <c r="CL29" s="20" t="str">
        <f t="shared" ca="1" si="47"/>
        <v/>
      </c>
      <c r="CM29" s="20" t="str">
        <f t="shared" ca="1" si="47"/>
        <v/>
      </c>
      <c r="CN29" s="20" t="str">
        <f t="shared" ca="1" si="47"/>
        <v/>
      </c>
      <c r="CO29" s="20" t="str">
        <f t="shared" ca="1" si="47"/>
        <v/>
      </c>
      <c r="CP29" s="20" t="str">
        <f t="shared" ca="1" si="45"/>
        <v/>
      </c>
      <c r="CQ29" s="20" t="str">
        <f t="shared" ca="1" si="45"/>
        <v/>
      </c>
      <c r="CR29" s="20" t="str">
        <f t="shared" ca="1" si="45"/>
        <v/>
      </c>
      <c r="CS29" s="20" t="str">
        <f t="shared" ca="1" si="45"/>
        <v/>
      </c>
      <c r="CT29" s="19" t="str">
        <f t="shared" ca="1" si="45"/>
        <v/>
      </c>
      <c r="CU29" s="19" t="str">
        <f t="shared" ca="1" si="45"/>
        <v/>
      </c>
      <c r="CV29" s="19" t="str">
        <f t="shared" ca="1" si="45"/>
        <v/>
      </c>
      <c r="CW29" s="19" t="str">
        <f t="shared" ca="1" si="45"/>
        <v/>
      </c>
      <c r="CX29" s="19" t="str">
        <f t="shared" ca="1" si="45"/>
        <v/>
      </c>
      <c r="CY29" s="19" t="str">
        <f t="shared" ca="1" si="45"/>
        <v/>
      </c>
      <c r="CZ29" s="19" t="str">
        <f t="shared" ca="1" si="45"/>
        <v/>
      </c>
      <c r="DA29" s="19" t="str">
        <f t="shared" ca="1" si="45"/>
        <v/>
      </c>
      <c r="DB29" s="19" t="str">
        <f t="shared" ca="1" si="45"/>
        <v/>
      </c>
      <c r="DC29" s="19" t="str">
        <f t="shared" ca="1" si="45"/>
        <v/>
      </c>
      <c r="DD29" s="19" t="str">
        <f t="shared" ca="1" si="45"/>
        <v/>
      </c>
      <c r="DE29" s="19" t="str">
        <f t="shared" ca="1" si="45"/>
        <v/>
      </c>
      <c r="DF29" s="19" t="str">
        <f t="shared" ca="1" si="45"/>
        <v/>
      </c>
      <c r="DG29" s="19" t="str">
        <f t="shared" ca="1" si="45"/>
        <v/>
      </c>
      <c r="DH29" s="19" t="str">
        <f t="shared" ca="1" si="45"/>
        <v/>
      </c>
      <c r="DI29" s="19" t="str">
        <f t="shared" ca="1" si="45"/>
        <v/>
      </c>
      <c r="DJ29" s="19" t="str">
        <f t="shared" ca="1" si="45"/>
        <v/>
      </c>
      <c r="DK29" s="19" t="str">
        <f t="shared" ca="1" si="45"/>
        <v/>
      </c>
      <c r="DL29" s="19" t="str">
        <f t="shared" ca="1" si="45"/>
        <v/>
      </c>
      <c r="DM29" s="19" t="str">
        <f t="shared" ca="1" si="45"/>
        <v/>
      </c>
      <c r="DN29" s="19" t="str">
        <f t="shared" ca="1" si="45"/>
        <v/>
      </c>
      <c r="DO29" s="19" t="str">
        <f t="shared" ca="1" si="45"/>
        <v/>
      </c>
      <c r="DP29" s="19" t="str">
        <f t="shared" ca="1" si="45"/>
        <v/>
      </c>
      <c r="DQ29" s="19" t="str">
        <f t="shared" ca="1" si="45"/>
        <v/>
      </c>
      <c r="DR29" s="19" t="str">
        <f t="shared" ca="1" si="45"/>
        <v/>
      </c>
      <c r="DS29" s="19" t="str">
        <f t="shared" ca="1" si="45"/>
        <v/>
      </c>
      <c r="DT29" s="19" t="str">
        <f t="shared" ca="1" si="45"/>
        <v/>
      </c>
      <c r="DU29" s="19" t="str">
        <f t="shared" ca="1" si="45"/>
        <v/>
      </c>
      <c r="DV29" s="19" t="str">
        <f t="shared" ca="1" si="45"/>
        <v/>
      </c>
      <c r="DW29" s="19" t="str">
        <f t="shared" ca="1" si="45"/>
        <v/>
      </c>
      <c r="DX29" s="19" t="str">
        <f t="shared" ca="1" si="45"/>
        <v/>
      </c>
      <c r="DY29" s="19" t="str">
        <f t="shared" ca="1" si="45"/>
        <v/>
      </c>
      <c r="DZ29" s="19" t="str">
        <f t="shared" ca="1" si="45"/>
        <v/>
      </c>
      <c r="EA29" s="19" t="str">
        <f t="shared" ca="1" si="45"/>
        <v/>
      </c>
      <c r="EB29" s="19" t="str">
        <f t="shared" ca="1" si="45"/>
        <v/>
      </c>
      <c r="EC29" s="19" t="str">
        <f t="shared" ca="1" si="45"/>
        <v/>
      </c>
      <c r="ED29" s="19" t="str">
        <f t="shared" ca="1" si="45"/>
        <v/>
      </c>
      <c r="EE29" s="19" t="str">
        <f t="shared" ca="1" si="45"/>
        <v/>
      </c>
      <c r="EF29" s="19" t="str">
        <f t="shared" ca="1" si="45"/>
        <v/>
      </c>
      <c r="EG29" s="19" t="str">
        <f t="shared" ca="1" si="45"/>
        <v/>
      </c>
      <c r="EH29" s="19" t="str">
        <f t="shared" ca="1" si="45"/>
        <v/>
      </c>
      <c r="EI29" s="19" t="str">
        <f t="shared" ca="1" si="45"/>
        <v/>
      </c>
      <c r="EJ29" s="19" t="str">
        <f t="shared" ca="1" si="45"/>
        <v/>
      </c>
      <c r="EK29" s="19" t="str">
        <f t="shared" ca="1" si="45"/>
        <v/>
      </c>
      <c r="EL29" s="19" t="str">
        <f t="shared" ca="1" si="45"/>
        <v/>
      </c>
      <c r="EM29" s="19" t="str">
        <f t="shared" ca="1" si="45"/>
        <v/>
      </c>
      <c r="EN29" s="19" t="str">
        <f t="shared" ca="1" si="45"/>
        <v/>
      </c>
      <c r="EO29" s="19" t="str">
        <f t="shared" ca="1" si="45"/>
        <v/>
      </c>
      <c r="EP29" s="19" t="str">
        <f t="shared" ca="1" si="45"/>
        <v/>
      </c>
      <c r="EQ29" s="19" t="str">
        <f t="shared" ca="1" si="45"/>
        <v/>
      </c>
      <c r="ER29" s="19" t="str">
        <f t="shared" ca="1" si="45"/>
        <v/>
      </c>
      <c r="ES29" s="19" t="str">
        <f t="shared" ca="1" si="45"/>
        <v/>
      </c>
      <c r="ET29" s="19" t="str">
        <f t="shared" ca="1" si="45"/>
        <v/>
      </c>
      <c r="EU29" s="19" t="str">
        <f t="shared" ca="1" si="45"/>
        <v/>
      </c>
      <c r="EV29" s="19" t="str">
        <f t="shared" ca="1" si="45"/>
        <v/>
      </c>
      <c r="EW29" s="19" t="str">
        <f t="shared" ca="1" si="45"/>
        <v/>
      </c>
      <c r="EX29" s="19" t="str">
        <f t="shared" ca="1" si="45"/>
        <v/>
      </c>
      <c r="EY29" s="19" t="str">
        <f t="shared" ca="1" si="45"/>
        <v/>
      </c>
      <c r="EZ29" s="19" t="str">
        <f t="shared" ca="1" si="45"/>
        <v/>
      </c>
      <c r="FA29" s="19" t="str">
        <f t="shared" ca="1" si="35"/>
        <v/>
      </c>
      <c r="FB29" s="19" t="str">
        <f t="shared" ca="1" si="43"/>
        <v/>
      </c>
      <c r="FC29" s="19" t="str">
        <f t="shared" ca="1" si="43"/>
        <v/>
      </c>
      <c r="FD29" s="19" t="str">
        <f t="shared" ca="1" si="43"/>
        <v/>
      </c>
      <c r="FE29" s="19" t="str">
        <f t="shared" ca="1" si="43"/>
        <v/>
      </c>
      <c r="FF29" s="19" t="str">
        <f t="shared" ca="1" si="43"/>
        <v/>
      </c>
      <c r="FG29" s="19" t="str">
        <f t="shared" ca="1" si="43"/>
        <v/>
      </c>
      <c r="FH29" s="19" t="str">
        <f t="shared" ca="1" si="43"/>
        <v/>
      </c>
      <c r="FI29" s="19" t="str">
        <f t="shared" ca="1" si="43"/>
        <v/>
      </c>
      <c r="FJ29" s="19" t="str">
        <f t="shared" ca="1" si="43"/>
        <v/>
      </c>
      <c r="FK29" s="19" t="str">
        <f t="shared" ca="1" si="43"/>
        <v/>
      </c>
      <c r="FL29" s="19" t="str">
        <f t="shared" ca="1" si="43"/>
        <v/>
      </c>
      <c r="FM29" s="19" t="str">
        <f t="shared" ca="1" si="43"/>
        <v/>
      </c>
      <c r="FN29" s="19" t="str">
        <f t="shared" ca="1" si="43"/>
        <v/>
      </c>
      <c r="FO29" s="19" t="str">
        <f t="shared" ca="1" si="43"/>
        <v/>
      </c>
      <c r="FP29" s="19" t="str">
        <f t="shared" ca="1" si="43"/>
        <v/>
      </c>
      <c r="FQ29" s="19" t="str">
        <f t="shared" ca="1" si="43"/>
        <v/>
      </c>
      <c r="FR29" s="19" t="str">
        <f t="shared" ca="1" si="43"/>
        <v/>
      </c>
      <c r="FS29" s="19" t="str">
        <f t="shared" ca="1" si="43"/>
        <v/>
      </c>
      <c r="FT29" s="19" t="str">
        <f t="shared" ca="1" si="43"/>
        <v/>
      </c>
      <c r="FU29" s="19" t="str">
        <f t="shared" ca="1" si="43"/>
        <v/>
      </c>
      <c r="FV29" s="19" t="str">
        <f t="shared" ca="1" si="43"/>
        <v/>
      </c>
      <c r="FW29" s="19" t="str">
        <f t="shared" ca="1" si="43"/>
        <v/>
      </c>
      <c r="FX29" s="19" t="str">
        <f t="shared" ca="1" si="43"/>
        <v/>
      </c>
      <c r="FY29" s="19" t="str">
        <f t="shared" ca="1" si="43"/>
        <v/>
      </c>
      <c r="FZ29" s="19" t="str">
        <f t="shared" ca="1" si="43"/>
        <v/>
      </c>
      <c r="GA29" s="19" t="str">
        <f t="shared" ca="1" si="43"/>
        <v/>
      </c>
      <c r="GB29" s="19" t="str">
        <f t="shared" ca="1" si="43"/>
        <v/>
      </c>
      <c r="GC29" s="19" t="str">
        <f t="shared" ca="1" si="43"/>
        <v/>
      </c>
      <c r="GD29" s="19" t="str">
        <f t="shared" ca="1" si="43"/>
        <v/>
      </c>
      <c r="GE29" s="19" t="str">
        <f t="shared" ca="1" si="43"/>
        <v/>
      </c>
      <c r="GF29" s="19" t="str">
        <f t="shared" ca="1" si="43"/>
        <v/>
      </c>
      <c r="GG29" s="19" t="str">
        <f t="shared" ca="1" si="43"/>
        <v/>
      </c>
      <c r="GH29" s="19" t="str">
        <f t="shared" ca="1" si="43"/>
        <v/>
      </c>
      <c r="GI29" s="19" t="str">
        <f t="shared" ca="1" si="43"/>
        <v/>
      </c>
      <c r="GJ29" s="19" t="str">
        <f t="shared" ca="1" si="43"/>
        <v/>
      </c>
      <c r="GK29" s="19" t="str">
        <f t="shared" ca="1" si="43"/>
        <v/>
      </c>
      <c r="GL29" s="19" t="str">
        <f t="shared" ca="1" si="43"/>
        <v/>
      </c>
      <c r="GM29" s="19" t="str">
        <f t="shared" ca="1" si="43"/>
        <v/>
      </c>
      <c r="GN29" s="19" t="str">
        <f t="shared" ca="1" si="43"/>
        <v/>
      </c>
      <c r="GO29" s="19" t="str">
        <f t="shared" ca="1" si="43"/>
        <v/>
      </c>
      <c r="GP29" s="19" t="str">
        <f t="shared" ca="1" si="43"/>
        <v/>
      </c>
      <c r="GQ29" s="19" t="str">
        <f t="shared" ca="1" si="43"/>
        <v/>
      </c>
      <c r="GR29" s="19" t="str">
        <f t="shared" ca="1" si="43"/>
        <v/>
      </c>
      <c r="GS29" s="19" t="str">
        <f t="shared" ca="1" si="43"/>
        <v/>
      </c>
      <c r="GT29" s="19" t="str">
        <f t="shared" ca="1" si="43"/>
        <v/>
      </c>
      <c r="GU29" s="19" t="str">
        <f t="shared" ca="1" si="43"/>
        <v/>
      </c>
      <c r="GV29" s="19" t="str">
        <f t="shared" ca="1" si="43"/>
        <v/>
      </c>
      <c r="GW29" s="19" t="str">
        <f t="shared" ca="1" si="43"/>
        <v/>
      </c>
      <c r="GX29" s="19" t="str">
        <f t="shared" ca="1" si="43"/>
        <v/>
      </c>
      <c r="GY29" s="19" t="str">
        <f t="shared" ca="1" si="43"/>
        <v/>
      </c>
      <c r="GZ29" s="19" t="str">
        <f t="shared" ca="1" si="43"/>
        <v/>
      </c>
      <c r="HA29" s="19" t="str">
        <f t="shared" ca="1" si="43"/>
        <v/>
      </c>
      <c r="HB29" s="19" t="str">
        <f t="shared" ca="1" si="43"/>
        <v/>
      </c>
      <c r="HC29" s="19" t="str">
        <f t="shared" ca="1" si="43"/>
        <v/>
      </c>
      <c r="HD29" s="19" t="str">
        <f t="shared" ca="1" si="43"/>
        <v/>
      </c>
      <c r="HE29" s="19" t="str">
        <f t="shared" ca="1" si="43"/>
        <v/>
      </c>
      <c r="HF29" s="19" t="str">
        <f t="shared" ca="1" si="43"/>
        <v/>
      </c>
      <c r="HG29" s="19" t="str">
        <f t="shared" ca="1" si="43"/>
        <v/>
      </c>
      <c r="HH29" s="19" t="str">
        <f t="shared" ca="1" si="43"/>
        <v/>
      </c>
      <c r="HI29" s="19" t="str">
        <f t="shared" ca="1" si="43"/>
        <v/>
      </c>
      <c r="HJ29" s="19" t="str">
        <f t="shared" ca="1" si="43"/>
        <v/>
      </c>
      <c r="HK29" s="19" t="str">
        <f t="shared" ca="1" si="43"/>
        <v/>
      </c>
      <c r="HL29" s="19" t="str">
        <f t="shared" ca="1" si="43"/>
        <v/>
      </c>
      <c r="HM29" s="19" t="str">
        <f t="shared" ca="1" si="43"/>
        <v/>
      </c>
      <c r="HN29" s="19" t="str">
        <f t="shared" ca="1" si="41"/>
        <v/>
      </c>
      <c r="HO29" s="19" t="str">
        <f t="shared" ca="1" si="41"/>
        <v/>
      </c>
      <c r="HP29" s="19" t="str">
        <f t="shared" ca="1" si="46"/>
        <v/>
      </c>
      <c r="HQ29" s="19" t="str">
        <f t="shared" ca="1" si="46"/>
        <v/>
      </c>
      <c r="HR29" s="19" t="str">
        <f t="shared" ca="1" si="46"/>
        <v/>
      </c>
      <c r="HS29" s="19" t="str">
        <f t="shared" ca="1" si="46"/>
        <v/>
      </c>
      <c r="HT29" s="19" t="str">
        <f t="shared" ca="1" si="46"/>
        <v/>
      </c>
      <c r="HU29" s="19" t="str">
        <f t="shared" ca="1" si="46"/>
        <v/>
      </c>
      <c r="HV29" s="19" t="str">
        <f t="shared" ca="1" si="46"/>
        <v/>
      </c>
      <c r="HW29" s="19" t="str">
        <f t="shared" ca="1" si="46"/>
        <v/>
      </c>
      <c r="HX29" s="19" t="str">
        <f t="shared" ca="1" si="46"/>
        <v/>
      </c>
      <c r="HY29" s="19" t="str">
        <f t="shared" ca="1" si="46"/>
        <v/>
      </c>
      <c r="HZ29" s="19" t="str">
        <f t="shared" ca="1" si="46"/>
        <v/>
      </c>
      <c r="IA29" s="19" t="str">
        <f t="shared" ca="1" si="46"/>
        <v/>
      </c>
      <c r="IB29" s="19" t="str">
        <f t="shared" ca="1" si="46"/>
        <v/>
      </c>
      <c r="IC29" s="19" t="str">
        <f t="shared" ca="1" si="46"/>
        <v/>
      </c>
      <c r="ID29" s="19" t="str">
        <f t="shared" ca="1" si="46"/>
        <v/>
      </c>
      <c r="IE29" s="19" t="str">
        <f t="shared" ca="1" si="46"/>
        <v/>
      </c>
      <c r="IF29" s="19" t="str">
        <f t="shared" ca="1" si="46"/>
        <v/>
      </c>
      <c r="IG29" s="19" t="str">
        <f t="shared" ca="1" si="46"/>
        <v/>
      </c>
      <c r="IH29" s="19" t="str">
        <f t="shared" ca="1" si="46"/>
        <v/>
      </c>
      <c r="II29" s="19" t="str">
        <f t="shared" ca="1" si="46"/>
        <v/>
      </c>
      <c r="IJ29" s="19" t="str">
        <f t="shared" ca="1" si="46"/>
        <v/>
      </c>
      <c r="IK29" s="19" t="str">
        <f t="shared" ca="1" si="46"/>
        <v/>
      </c>
      <c r="IL29" s="19" t="str">
        <f t="shared" ca="1" si="46"/>
        <v/>
      </c>
      <c r="IM29" s="19" t="str">
        <f t="shared" ca="1" si="46"/>
        <v/>
      </c>
      <c r="IN29" s="19" t="str">
        <f t="shared" ca="1" si="46"/>
        <v/>
      </c>
      <c r="IO29" s="19" t="str">
        <f t="shared" ca="1" si="46"/>
        <v/>
      </c>
      <c r="IP29" s="19" t="str">
        <f t="shared" ca="1" si="46"/>
        <v/>
      </c>
      <c r="IQ29" s="19" t="str">
        <f t="shared" ca="1" si="46"/>
        <v/>
      </c>
      <c r="IR29" s="19" t="str">
        <f t="shared" ca="1" si="46"/>
        <v/>
      </c>
      <c r="IS29" s="19" t="str">
        <f t="shared" ca="1" si="46"/>
        <v/>
      </c>
      <c r="IT29" s="19" t="str">
        <f t="shared" ca="1" si="46"/>
        <v/>
      </c>
      <c r="IU29" s="19" t="str">
        <f t="shared" ca="1" si="46"/>
        <v/>
      </c>
      <c r="IV29" s="19" t="str">
        <f t="shared" ca="1" si="46"/>
        <v/>
      </c>
      <c r="IW29" s="19" t="str">
        <f t="shared" ca="1" si="46"/>
        <v/>
      </c>
      <c r="IX29" s="19" t="str">
        <f t="shared" ca="1" si="46"/>
        <v/>
      </c>
      <c r="IY29" s="19" t="str">
        <f t="shared" ca="1" si="46"/>
        <v/>
      </c>
      <c r="IZ29" s="19" t="str">
        <f t="shared" ca="1" si="46"/>
        <v/>
      </c>
      <c r="JA29" s="19" t="str">
        <f t="shared" ca="1" si="46"/>
        <v/>
      </c>
      <c r="JB29" s="19" t="str">
        <f t="shared" ca="1" si="46"/>
        <v/>
      </c>
      <c r="JC29" s="19" t="str">
        <f t="shared" ca="1" si="46"/>
        <v/>
      </c>
      <c r="JD29" s="19" t="str">
        <f t="shared" ca="1" si="46"/>
        <v/>
      </c>
      <c r="JE29" s="19" t="str">
        <f t="shared" ca="1" si="46"/>
        <v/>
      </c>
      <c r="JF29" s="19" t="str">
        <f t="shared" ca="1" si="46"/>
        <v/>
      </c>
      <c r="JG29" s="19" t="str">
        <f t="shared" ca="1" si="46"/>
        <v/>
      </c>
      <c r="JH29" s="19" t="str">
        <f t="shared" ca="1" si="46"/>
        <v/>
      </c>
      <c r="JI29" s="19" t="str">
        <f t="shared" ca="1" si="46"/>
        <v/>
      </c>
      <c r="JJ29" s="19" t="str">
        <f t="shared" ca="1" si="46"/>
        <v/>
      </c>
      <c r="JK29" s="19" t="str">
        <f t="shared" ca="1" si="46"/>
        <v/>
      </c>
      <c r="JL29" s="19" t="str">
        <f t="shared" ca="1" si="46"/>
        <v/>
      </c>
      <c r="JM29" s="19" t="str">
        <f t="shared" ca="1" si="46"/>
        <v/>
      </c>
      <c r="JN29" s="19" t="str">
        <f t="shared" ca="1" si="46"/>
        <v/>
      </c>
      <c r="JO29" s="19" t="str">
        <f t="shared" ca="1" si="46"/>
        <v/>
      </c>
      <c r="JP29" s="19" t="str">
        <f t="shared" ca="1" si="46"/>
        <v/>
      </c>
      <c r="JQ29" s="19" t="str">
        <f t="shared" ca="1" si="46"/>
        <v/>
      </c>
      <c r="JR29" s="19" t="str">
        <f t="shared" ca="1" si="46"/>
        <v/>
      </c>
      <c r="JS29" s="19" t="str">
        <f t="shared" ca="1" si="46"/>
        <v/>
      </c>
      <c r="JT29" s="19" t="str">
        <f t="shared" ca="1" si="46"/>
        <v/>
      </c>
      <c r="JU29" s="19" t="str">
        <f t="shared" ca="1" si="46"/>
        <v/>
      </c>
      <c r="JV29" s="19" t="str">
        <f t="shared" ca="1" si="46"/>
        <v/>
      </c>
      <c r="JW29" s="19" t="str">
        <f t="shared" ca="1" si="46"/>
        <v/>
      </c>
      <c r="JX29" s="19" t="str">
        <f t="shared" ca="1" si="46"/>
        <v/>
      </c>
      <c r="JY29" s="19" t="str">
        <f t="shared" ca="1" si="46"/>
        <v/>
      </c>
      <c r="JZ29" s="19" t="str">
        <f t="shared" ca="1" si="46"/>
        <v/>
      </c>
      <c r="KA29" s="19" t="str">
        <f t="shared" ca="1" si="46"/>
        <v/>
      </c>
      <c r="KB29" s="19" t="str">
        <f t="shared" ca="1" si="44"/>
        <v/>
      </c>
      <c r="KC29" s="19" t="str">
        <f t="shared" ca="1" si="42"/>
        <v/>
      </c>
      <c r="KD29" s="19" t="str">
        <f t="shared" ca="1" si="42"/>
        <v/>
      </c>
      <c r="KE29" s="19" t="str">
        <f t="shared" ca="1" si="42"/>
        <v/>
      </c>
      <c r="KF29" s="19" t="str">
        <f t="shared" ca="1" si="42"/>
        <v/>
      </c>
      <c r="KG29" s="19" t="str">
        <f t="shared" ca="1" si="42"/>
        <v/>
      </c>
      <c r="KH29" s="19" t="str">
        <f t="shared" ca="1" si="42"/>
        <v/>
      </c>
      <c r="KI29" s="19" t="str">
        <f t="shared" ca="1" si="42"/>
        <v/>
      </c>
      <c r="KJ29" s="19" t="str">
        <f t="shared" ca="1" si="42"/>
        <v/>
      </c>
      <c r="KK29" s="19" t="str">
        <f t="shared" ca="1" si="42"/>
        <v/>
      </c>
      <c r="KL29" s="19" t="str">
        <f t="shared" ca="1" si="42"/>
        <v/>
      </c>
      <c r="KM29" s="19" t="str">
        <f t="shared" ca="1" si="42"/>
        <v/>
      </c>
      <c r="KN29" s="19" t="str">
        <f t="shared" ca="1" si="42"/>
        <v/>
      </c>
      <c r="KO29" s="19" t="str">
        <f t="shared" ca="1" si="42"/>
        <v/>
      </c>
      <c r="KP29" s="19" t="str">
        <f t="shared" ca="1" si="42"/>
        <v/>
      </c>
      <c r="KQ29" s="19" t="str">
        <f t="shared" ca="1" si="42"/>
        <v/>
      </c>
      <c r="KR29" s="19" t="str">
        <f t="shared" ca="1" si="42"/>
        <v/>
      </c>
      <c r="KS29" s="19" t="str">
        <f t="shared" ca="1" si="42"/>
        <v/>
      </c>
      <c r="KT29" s="19" t="str">
        <f t="shared" ca="1" si="42"/>
        <v/>
      </c>
      <c r="KU29" s="19" t="str">
        <f t="shared" ca="1" si="42"/>
        <v/>
      </c>
      <c r="KV29" s="19" t="str">
        <f t="shared" ca="1" si="42"/>
        <v/>
      </c>
      <c r="KW29" s="19" t="str">
        <f t="shared" ca="1" si="42"/>
        <v/>
      </c>
      <c r="KX29" s="19" t="str">
        <f t="shared" ca="1" si="42"/>
        <v/>
      </c>
      <c r="KY29" s="19" t="str">
        <f t="shared" ca="1" si="42"/>
        <v/>
      </c>
      <c r="KZ29" s="19" t="str">
        <f t="shared" ca="1" si="42"/>
        <v/>
      </c>
      <c r="LA29" s="19" t="str">
        <f t="shared" ca="1" si="42"/>
        <v/>
      </c>
      <c r="LB29" s="19" t="str">
        <f t="shared" ca="1" si="42"/>
        <v/>
      </c>
      <c r="LC29" s="19" t="str">
        <f t="shared" ca="1" si="42"/>
        <v/>
      </c>
      <c r="LD29" s="19" t="str">
        <f t="shared" ca="1" si="42"/>
        <v/>
      </c>
      <c r="LE29" s="19" t="str">
        <f t="shared" ca="1" si="42"/>
        <v/>
      </c>
      <c r="LF29" s="19" t="str">
        <f t="shared" ca="1" si="42"/>
        <v/>
      </c>
      <c r="LG29" s="19" t="str">
        <f t="shared" ca="1" si="42"/>
        <v/>
      </c>
      <c r="LH29" s="19" t="str">
        <f t="shared" ca="1" si="42"/>
        <v/>
      </c>
      <c r="LI29" s="19" t="str">
        <f t="shared" ca="1" si="42"/>
        <v/>
      </c>
      <c r="LJ29" s="19" t="str">
        <f t="shared" ca="1" si="42"/>
        <v/>
      </c>
      <c r="LK29" s="19" t="str">
        <f t="shared" ca="1" si="42"/>
        <v/>
      </c>
      <c r="LL29" s="19" t="str">
        <f t="shared" ca="1" si="42"/>
        <v/>
      </c>
      <c r="LM29" s="19" t="str">
        <f t="shared" ca="1" si="42"/>
        <v/>
      </c>
      <c r="LN29" s="19" t="str">
        <f t="shared" ca="1" si="42"/>
        <v/>
      </c>
      <c r="LO29" s="19" t="str">
        <f t="shared" ca="1" si="42"/>
        <v/>
      </c>
      <c r="LP29" s="19" t="str">
        <f t="shared" ca="1" si="42"/>
        <v/>
      </c>
      <c r="LQ29" s="19" t="str">
        <f t="shared" ca="1" si="42"/>
        <v/>
      </c>
      <c r="LR29" s="19" t="str">
        <f t="shared" ca="1" si="42"/>
        <v/>
      </c>
      <c r="LS29" s="19" t="str">
        <f t="shared" ca="1" si="42"/>
        <v/>
      </c>
      <c r="LT29" s="19" t="str">
        <f t="shared" ca="1" si="42"/>
        <v/>
      </c>
      <c r="LU29" s="19" t="str">
        <f t="shared" ca="1" si="42"/>
        <v/>
      </c>
      <c r="LV29" s="19" t="str">
        <f t="shared" ca="1" si="42"/>
        <v/>
      </c>
      <c r="LW29" s="19" t="str">
        <f t="shared" ca="1" si="42"/>
        <v/>
      </c>
      <c r="LX29" s="19" t="str">
        <f t="shared" ca="1" si="42"/>
        <v/>
      </c>
      <c r="LY29" s="19" t="str">
        <f t="shared" ca="1" si="42"/>
        <v/>
      </c>
      <c r="LZ29" s="19" t="str">
        <f t="shared" ca="1" si="42"/>
        <v/>
      </c>
      <c r="MA29" s="19" t="str">
        <f t="shared" ca="1" si="42"/>
        <v/>
      </c>
      <c r="MB29" s="19" t="str">
        <f t="shared" ca="1" si="42"/>
        <v/>
      </c>
      <c r="MC29" s="19" t="str">
        <f t="shared" ca="1" si="42"/>
        <v/>
      </c>
      <c r="MD29" s="19" t="str">
        <f t="shared" ca="1" si="42"/>
        <v/>
      </c>
      <c r="ME29" s="19" t="str">
        <f t="shared" ca="1" si="42"/>
        <v/>
      </c>
      <c r="MF29" s="19" t="str">
        <f t="shared" ca="1" si="42"/>
        <v/>
      </c>
      <c r="MG29" s="19" t="str">
        <f t="shared" ca="1" si="42"/>
        <v/>
      </c>
      <c r="MH29" s="19" t="str">
        <f t="shared" ca="1" si="42"/>
        <v/>
      </c>
      <c r="MI29" s="19" t="str">
        <f t="shared" ca="1" si="42"/>
        <v/>
      </c>
      <c r="MJ29" s="19" t="str">
        <f t="shared" ca="1" si="42"/>
        <v/>
      </c>
      <c r="MK29" s="19" t="str">
        <f t="shared" ca="1" si="42"/>
        <v/>
      </c>
      <c r="ML29" s="19" t="str">
        <f t="shared" ca="1" si="42"/>
        <v/>
      </c>
      <c r="MM29" s="19" t="str">
        <f t="shared" ca="1" si="42"/>
        <v/>
      </c>
      <c r="MN29" s="19" t="str">
        <f t="shared" ca="1" si="40"/>
        <v/>
      </c>
      <c r="MO29" s="19" t="str">
        <f t="shared" ca="1" si="40"/>
        <v/>
      </c>
      <c r="MP29" s="19" t="str">
        <f t="shared" ca="1" si="40"/>
        <v/>
      </c>
      <c r="MQ29" s="19" t="str">
        <f t="shared" ca="1" si="40"/>
        <v/>
      </c>
      <c r="MR29" s="19" t="str">
        <f t="shared" ca="1" si="40"/>
        <v/>
      </c>
      <c r="MS29" s="19" t="str">
        <f t="shared" ca="1" si="40"/>
        <v/>
      </c>
      <c r="MT29" s="19" t="str">
        <f t="shared" ca="1" si="40"/>
        <v/>
      </c>
      <c r="MU29" s="19" t="str">
        <f t="shared" ca="1" si="40"/>
        <v/>
      </c>
      <c r="MV29" s="19" t="str">
        <f t="shared" ca="1" si="40"/>
        <v/>
      </c>
      <c r="MW29" s="19" t="str">
        <f t="shared" ca="1" si="40"/>
        <v/>
      </c>
      <c r="MX29" s="19" t="str">
        <f t="shared" ca="1" si="40"/>
        <v/>
      </c>
      <c r="MY29" s="19" t="str">
        <f t="shared" ca="1" si="40"/>
        <v/>
      </c>
      <c r="MZ29" s="19" t="str">
        <f t="shared" ca="1" si="40"/>
        <v/>
      </c>
      <c r="NA29" s="19" t="str">
        <f t="shared" ca="1" si="40"/>
        <v/>
      </c>
      <c r="NB29" s="19" t="str">
        <f t="shared" ca="1" si="40"/>
        <v/>
      </c>
      <c r="NC29" s="19" t="str">
        <f t="shared" ca="1" si="40"/>
        <v/>
      </c>
      <c r="ND29" s="19" t="str">
        <f t="shared" ca="1" si="40"/>
        <v/>
      </c>
      <c r="NE29" s="19" t="str">
        <f t="shared" ca="1" si="40"/>
        <v/>
      </c>
      <c r="NF29" s="19" t="str">
        <f t="shared" ca="1" si="40"/>
        <v/>
      </c>
      <c r="NG29" s="19" t="str">
        <f t="shared" ca="1" si="40"/>
        <v/>
      </c>
      <c r="NH29" s="19" t="str">
        <f t="shared" ca="1" si="40"/>
        <v/>
      </c>
      <c r="NI29" s="19" t="str">
        <f t="shared" ca="1" si="40"/>
        <v/>
      </c>
      <c r="NJ29" s="19" t="str">
        <f t="shared" ca="1" si="40"/>
        <v/>
      </c>
      <c r="NK29" s="19" t="str">
        <f t="shared" ca="1" si="40"/>
        <v/>
      </c>
      <c r="NL29" s="19" t="str">
        <f t="shared" ca="1" si="40"/>
        <v/>
      </c>
      <c r="NM29" s="19" t="str">
        <f t="shared" ca="1" si="40"/>
        <v/>
      </c>
      <c r="NN29" s="19" t="str">
        <f t="shared" ca="1" si="40"/>
        <v/>
      </c>
      <c r="NO29" s="19" t="str">
        <f t="shared" ca="1" si="40"/>
        <v/>
      </c>
      <c r="NP29" s="19" t="str">
        <f t="shared" ca="1" si="40"/>
        <v/>
      </c>
      <c r="NQ29" s="19" t="str">
        <f t="shared" ca="1" si="40"/>
        <v/>
      </c>
      <c r="NR29" s="19" t="str">
        <f t="shared" ca="1" si="40"/>
        <v/>
      </c>
      <c r="NS29" s="19" t="str">
        <f t="shared" ca="1" si="40"/>
        <v/>
      </c>
      <c r="NT29" s="19" t="str">
        <f t="shared" ca="1" si="40"/>
        <v/>
      </c>
      <c r="NU29" s="19" t="str">
        <f t="shared" ca="1" si="40"/>
        <v/>
      </c>
      <c r="NV29" s="19" t="str">
        <f t="shared" ca="1" si="40"/>
        <v/>
      </c>
      <c r="NW29" s="19" t="str">
        <f t="shared" ca="1" si="40"/>
        <v/>
      </c>
      <c r="NX29" s="19" t="str">
        <f t="shared" ca="1" si="40"/>
        <v/>
      </c>
      <c r="NY29" s="19" t="str">
        <f t="shared" ca="1" si="40"/>
        <v/>
      </c>
      <c r="NZ29" s="19" t="str">
        <f t="shared" ca="1" si="40"/>
        <v/>
      </c>
      <c r="OA29" s="19" t="str">
        <f t="shared" ca="1" si="40"/>
        <v/>
      </c>
      <c r="OB29" s="19" t="str">
        <f t="shared" ca="1" si="40"/>
        <v/>
      </c>
      <c r="OC29" s="19" t="str">
        <f t="shared" ca="1" si="40"/>
        <v/>
      </c>
      <c r="OD29" s="16"/>
      <c r="OE29" s="16"/>
      <c r="OF29" s="16"/>
      <c r="OG29" s="16"/>
    </row>
    <row r="30" spans="1:397" s="25" customFormat="1" x14ac:dyDescent="0.2">
      <c r="A30" s="62"/>
      <c r="C30" s="128">
        <f>'Project Follow up - Base'!C31</f>
        <v>12</v>
      </c>
      <c r="D30" s="422" t="str">
        <f>'Project Follow up - Base'!D31</f>
        <v/>
      </c>
      <c r="E30" s="422"/>
      <c r="F30" s="43" t="str">
        <f>'Project Follow up - Base'!G31</f>
        <v/>
      </c>
      <c r="G30" s="43" t="str">
        <f>'Project Follow up - Base'!H31</f>
        <v/>
      </c>
      <c r="H30" s="45">
        <f>'Project Follow up - Base'!I31</f>
        <v>0</v>
      </c>
      <c r="M30" s="43" t="str">
        <f>'Project Follow up - Base'!M31</f>
        <v/>
      </c>
      <c r="N30" s="43" t="str">
        <f>'Project Follow up - Base'!N31</f>
        <v/>
      </c>
      <c r="O30" s="43" t="str">
        <f>'Project Follow up - Base'!O31</f>
        <v/>
      </c>
      <c r="P30" s="41" t="str">
        <f ca="1">'Project Follow up - Base'!P31</f>
        <v/>
      </c>
      <c r="Q30" s="104" t="str">
        <f>'Project Follow up - Base'!Q31</f>
        <v/>
      </c>
      <c r="R30" s="105" t="str">
        <f>'Project Follow up - Base'!R31</f>
        <v/>
      </c>
      <c r="S30" s="105" t="str">
        <f>'Project Follow up - Base'!S31</f>
        <v/>
      </c>
      <c r="T30" s="106" t="str">
        <f>'Project Follow up - Base'!T31</f>
        <v/>
      </c>
      <c r="U30" s="187" t="str">
        <f>'Project Follow up - Base'!U31</f>
        <v/>
      </c>
      <c r="V30" s="187" t="str">
        <f>'Project Follow up - Base'!V31</f>
        <v/>
      </c>
      <c r="W30" s="41" t="str">
        <f>'Project Follow up - Base'!W31</f>
        <v/>
      </c>
      <c r="X30" s="129" t="str">
        <f>'Project Follow up - Base'!X31</f>
        <v/>
      </c>
      <c r="Y30" s="320"/>
      <c r="Z30" s="17">
        <f t="shared" si="30"/>
        <v>1</v>
      </c>
      <c r="AA30" s="16"/>
      <c r="AB30" s="16"/>
      <c r="AC30" s="20" t="str">
        <f t="shared" ca="1" si="31"/>
        <v/>
      </c>
      <c r="AD30" s="20" t="str">
        <f t="shared" ca="1" si="47"/>
        <v/>
      </c>
      <c r="AE30" s="20" t="str">
        <f t="shared" ca="1" si="47"/>
        <v/>
      </c>
      <c r="AF30" s="20" t="str">
        <f t="shared" ca="1" si="47"/>
        <v/>
      </c>
      <c r="AG30" s="20" t="str">
        <f t="shared" ca="1" si="47"/>
        <v/>
      </c>
      <c r="AH30" s="20" t="str">
        <f t="shared" ca="1" si="47"/>
        <v/>
      </c>
      <c r="AI30" s="20" t="str">
        <f t="shared" ca="1" si="47"/>
        <v/>
      </c>
      <c r="AJ30" s="20" t="str">
        <f t="shared" ca="1" si="47"/>
        <v/>
      </c>
      <c r="AK30" s="20" t="str">
        <f t="shared" ca="1" si="47"/>
        <v/>
      </c>
      <c r="AL30" s="20" t="str">
        <f t="shared" ca="1" si="47"/>
        <v/>
      </c>
      <c r="AM30" s="20" t="str">
        <f t="shared" ca="1" si="47"/>
        <v/>
      </c>
      <c r="AN30" s="20" t="str">
        <f t="shared" ca="1" si="47"/>
        <v/>
      </c>
      <c r="AO30" s="20" t="str">
        <f t="shared" ca="1" si="47"/>
        <v/>
      </c>
      <c r="AP30" s="20" t="str">
        <f t="shared" ca="1" si="47"/>
        <v/>
      </c>
      <c r="AQ30" s="20" t="str">
        <f t="shared" ca="1" si="47"/>
        <v/>
      </c>
      <c r="AR30" s="20" t="str">
        <f t="shared" ca="1" si="47"/>
        <v/>
      </c>
      <c r="AS30" s="20" t="str">
        <f t="shared" ca="1" si="47"/>
        <v/>
      </c>
      <c r="AT30" s="20" t="str">
        <f t="shared" ca="1" si="47"/>
        <v/>
      </c>
      <c r="AU30" s="20" t="str">
        <f t="shared" ca="1" si="47"/>
        <v/>
      </c>
      <c r="AV30" s="20" t="str">
        <f t="shared" ca="1" si="47"/>
        <v/>
      </c>
      <c r="AW30" s="20" t="str">
        <f t="shared" ca="1" si="47"/>
        <v/>
      </c>
      <c r="AX30" s="20" t="str">
        <f t="shared" ca="1" si="47"/>
        <v/>
      </c>
      <c r="AY30" s="20" t="str">
        <f t="shared" ca="1" si="47"/>
        <v/>
      </c>
      <c r="AZ30" s="20" t="str">
        <f t="shared" ca="1" si="47"/>
        <v/>
      </c>
      <c r="BA30" s="20" t="str">
        <f t="shared" ca="1" si="47"/>
        <v/>
      </c>
      <c r="BB30" s="20" t="str">
        <f t="shared" ca="1" si="47"/>
        <v/>
      </c>
      <c r="BC30" s="20" t="str">
        <f t="shared" ca="1" si="47"/>
        <v/>
      </c>
      <c r="BD30" s="20" t="str">
        <f t="shared" ca="1" si="47"/>
        <v/>
      </c>
      <c r="BE30" s="20" t="str">
        <f t="shared" ca="1" si="47"/>
        <v/>
      </c>
      <c r="BF30" s="20" t="str">
        <f t="shared" ca="1" si="47"/>
        <v/>
      </c>
      <c r="BG30" s="20" t="str">
        <f t="shared" ca="1" si="47"/>
        <v/>
      </c>
      <c r="BH30" s="20" t="str">
        <f t="shared" ca="1" si="47"/>
        <v/>
      </c>
      <c r="BI30" s="20" t="str">
        <f t="shared" ca="1" si="47"/>
        <v/>
      </c>
      <c r="BJ30" s="20" t="str">
        <f t="shared" ca="1" si="47"/>
        <v/>
      </c>
      <c r="BK30" s="20" t="str">
        <f t="shared" ca="1" si="47"/>
        <v/>
      </c>
      <c r="BL30" s="20" t="str">
        <f t="shared" ca="1" si="47"/>
        <v/>
      </c>
      <c r="BM30" s="20" t="str">
        <f t="shared" ca="1" si="47"/>
        <v/>
      </c>
      <c r="BN30" s="20" t="str">
        <f t="shared" ca="1" si="47"/>
        <v/>
      </c>
      <c r="BO30" s="20" t="str">
        <f t="shared" ca="1" si="47"/>
        <v/>
      </c>
      <c r="BP30" s="20" t="str">
        <f t="shared" ca="1" si="47"/>
        <v/>
      </c>
      <c r="BQ30" s="20" t="str">
        <f t="shared" ca="1" si="47"/>
        <v/>
      </c>
      <c r="BR30" s="20" t="str">
        <f t="shared" ca="1" si="47"/>
        <v/>
      </c>
      <c r="BS30" s="20" t="str">
        <f t="shared" ca="1" si="47"/>
        <v/>
      </c>
      <c r="BT30" s="20" t="str">
        <f t="shared" ca="1" si="47"/>
        <v/>
      </c>
      <c r="BU30" s="20" t="str">
        <f t="shared" ca="1" si="47"/>
        <v/>
      </c>
      <c r="BV30" s="20" t="str">
        <f t="shared" ca="1" si="47"/>
        <v/>
      </c>
      <c r="BW30" s="20" t="str">
        <f t="shared" ca="1" si="47"/>
        <v/>
      </c>
      <c r="BX30" s="20" t="str">
        <f t="shared" ca="1" si="47"/>
        <v/>
      </c>
      <c r="BY30" s="20" t="str">
        <f t="shared" ca="1" si="47"/>
        <v/>
      </c>
      <c r="BZ30" s="20" t="str">
        <f t="shared" ca="1" si="47"/>
        <v/>
      </c>
      <c r="CA30" s="20" t="str">
        <f t="shared" ca="1" si="47"/>
        <v/>
      </c>
      <c r="CB30" s="20" t="str">
        <f t="shared" ca="1" si="47"/>
        <v/>
      </c>
      <c r="CC30" s="20" t="str">
        <f t="shared" ca="1" si="47"/>
        <v/>
      </c>
      <c r="CD30" s="20" t="str">
        <f t="shared" ca="1" si="47"/>
        <v/>
      </c>
      <c r="CE30" s="20" t="str">
        <f t="shared" ca="1" si="47"/>
        <v/>
      </c>
      <c r="CF30" s="20" t="str">
        <f t="shared" ca="1" si="47"/>
        <v/>
      </c>
      <c r="CG30" s="20" t="str">
        <f t="shared" ca="1" si="47"/>
        <v/>
      </c>
      <c r="CH30" s="20" t="str">
        <f t="shared" ca="1" si="47"/>
        <v/>
      </c>
      <c r="CI30" s="20" t="str">
        <f t="shared" ca="1" si="47"/>
        <v/>
      </c>
      <c r="CJ30" s="20" t="str">
        <f t="shared" ca="1" si="47"/>
        <v/>
      </c>
      <c r="CK30" s="20" t="str">
        <f t="shared" ca="1" si="47"/>
        <v/>
      </c>
      <c r="CL30" s="20" t="str">
        <f t="shared" ca="1" si="47"/>
        <v/>
      </c>
      <c r="CM30" s="20" t="str">
        <f t="shared" ca="1" si="47"/>
        <v/>
      </c>
      <c r="CN30" s="20" t="str">
        <f t="shared" ca="1" si="47"/>
        <v/>
      </c>
      <c r="CO30" s="20" t="str">
        <f t="shared" ca="1" si="47"/>
        <v/>
      </c>
      <c r="CP30" s="20" t="str">
        <f t="shared" ca="1" si="45"/>
        <v/>
      </c>
      <c r="CQ30" s="20" t="str">
        <f t="shared" ca="1" si="45"/>
        <v/>
      </c>
      <c r="CR30" s="20" t="str">
        <f t="shared" ca="1" si="45"/>
        <v/>
      </c>
      <c r="CS30" s="20" t="str">
        <f t="shared" ca="1" si="45"/>
        <v/>
      </c>
      <c r="CT30" s="19" t="str">
        <f t="shared" ca="1" si="45"/>
        <v/>
      </c>
      <c r="CU30" s="19" t="str">
        <f t="shared" ca="1" si="45"/>
        <v/>
      </c>
      <c r="CV30" s="19" t="str">
        <f t="shared" ca="1" si="45"/>
        <v/>
      </c>
      <c r="CW30" s="19" t="str">
        <f t="shared" ca="1" si="45"/>
        <v/>
      </c>
      <c r="CX30" s="19" t="str">
        <f t="shared" ca="1" si="45"/>
        <v/>
      </c>
      <c r="CY30" s="19" t="str">
        <f t="shared" ca="1" si="45"/>
        <v/>
      </c>
      <c r="CZ30" s="19" t="str">
        <f t="shared" ca="1" si="45"/>
        <v/>
      </c>
      <c r="DA30" s="19" t="str">
        <f t="shared" ca="1" si="45"/>
        <v/>
      </c>
      <c r="DB30" s="19" t="str">
        <f t="shared" ca="1" si="45"/>
        <v/>
      </c>
      <c r="DC30" s="19" t="str">
        <f t="shared" ca="1" si="45"/>
        <v/>
      </c>
      <c r="DD30" s="19" t="str">
        <f t="shared" ca="1" si="45"/>
        <v/>
      </c>
      <c r="DE30" s="19" t="str">
        <f t="shared" ca="1" si="45"/>
        <v/>
      </c>
      <c r="DF30" s="19" t="str">
        <f t="shared" ca="1" si="45"/>
        <v/>
      </c>
      <c r="DG30" s="19" t="str">
        <f t="shared" ca="1" si="45"/>
        <v/>
      </c>
      <c r="DH30" s="19" t="str">
        <f t="shared" ca="1" si="45"/>
        <v/>
      </c>
      <c r="DI30" s="19" t="str">
        <f t="shared" ca="1" si="45"/>
        <v/>
      </c>
      <c r="DJ30" s="19" t="str">
        <f t="shared" ca="1" si="45"/>
        <v/>
      </c>
      <c r="DK30" s="19" t="str">
        <f t="shared" ca="1" si="45"/>
        <v/>
      </c>
      <c r="DL30" s="19" t="str">
        <f t="shared" ca="1" si="45"/>
        <v/>
      </c>
      <c r="DM30" s="19" t="str">
        <f t="shared" ca="1" si="45"/>
        <v/>
      </c>
      <c r="DN30" s="19" t="str">
        <f t="shared" ca="1" si="45"/>
        <v/>
      </c>
      <c r="DO30" s="19" t="str">
        <f t="shared" ca="1" si="45"/>
        <v/>
      </c>
      <c r="DP30" s="19" t="str">
        <f t="shared" ca="1" si="45"/>
        <v/>
      </c>
      <c r="DQ30" s="19" t="str">
        <f t="shared" ca="1" si="45"/>
        <v/>
      </c>
      <c r="DR30" s="19" t="str">
        <f t="shared" ca="1" si="45"/>
        <v/>
      </c>
      <c r="DS30" s="19" t="str">
        <f t="shared" ca="1" si="45"/>
        <v/>
      </c>
      <c r="DT30" s="19" t="str">
        <f t="shared" ca="1" si="45"/>
        <v/>
      </c>
      <c r="DU30" s="19" t="str">
        <f t="shared" ca="1" si="45"/>
        <v/>
      </c>
      <c r="DV30" s="19" t="str">
        <f t="shared" ca="1" si="45"/>
        <v/>
      </c>
      <c r="DW30" s="19" t="str">
        <f t="shared" ca="1" si="45"/>
        <v/>
      </c>
      <c r="DX30" s="19" t="str">
        <f t="shared" ca="1" si="45"/>
        <v/>
      </c>
      <c r="DY30" s="19" t="str">
        <f t="shared" ca="1" si="45"/>
        <v/>
      </c>
      <c r="DZ30" s="19" t="str">
        <f t="shared" ca="1" si="45"/>
        <v/>
      </c>
      <c r="EA30" s="19" t="str">
        <f t="shared" ca="1" si="45"/>
        <v/>
      </c>
      <c r="EB30" s="19" t="str">
        <f t="shared" ca="1" si="45"/>
        <v/>
      </c>
      <c r="EC30" s="19" t="str">
        <f t="shared" ca="1" si="45"/>
        <v/>
      </c>
      <c r="ED30" s="19" t="str">
        <f t="shared" ca="1" si="45"/>
        <v/>
      </c>
      <c r="EE30" s="19" t="str">
        <f t="shared" ca="1" si="45"/>
        <v/>
      </c>
      <c r="EF30" s="19" t="str">
        <f t="shared" ca="1" si="45"/>
        <v/>
      </c>
      <c r="EG30" s="19" t="str">
        <f t="shared" ca="1" si="45"/>
        <v/>
      </c>
      <c r="EH30" s="19" t="str">
        <f t="shared" ca="1" si="45"/>
        <v/>
      </c>
      <c r="EI30" s="19" t="str">
        <f t="shared" ca="1" si="45"/>
        <v/>
      </c>
      <c r="EJ30" s="19" t="str">
        <f t="shared" ca="1" si="45"/>
        <v/>
      </c>
      <c r="EK30" s="19" t="str">
        <f t="shared" ca="1" si="45"/>
        <v/>
      </c>
      <c r="EL30" s="19" t="str">
        <f t="shared" ca="1" si="45"/>
        <v/>
      </c>
      <c r="EM30" s="19" t="str">
        <f t="shared" ca="1" si="45"/>
        <v/>
      </c>
      <c r="EN30" s="19" t="str">
        <f t="shared" ca="1" si="45"/>
        <v/>
      </c>
      <c r="EO30" s="19" t="str">
        <f t="shared" ca="1" si="45"/>
        <v/>
      </c>
      <c r="EP30" s="19" t="str">
        <f t="shared" ca="1" si="45"/>
        <v/>
      </c>
      <c r="EQ30" s="19" t="str">
        <f t="shared" ca="1" si="45"/>
        <v/>
      </c>
      <c r="ER30" s="19" t="str">
        <f t="shared" ca="1" si="45"/>
        <v/>
      </c>
      <c r="ES30" s="19" t="str">
        <f t="shared" ca="1" si="45"/>
        <v/>
      </c>
      <c r="ET30" s="19" t="str">
        <f t="shared" ca="1" si="45"/>
        <v/>
      </c>
      <c r="EU30" s="19" t="str">
        <f t="shared" ca="1" si="45"/>
        <v/>
      </c>
      <c r="EV30" s="19" t="str">
        <f t="shared" ca="1" si="45"/>
        <v/>
      </c>
      <c r="EW30" s="19" t="str">
        <f t="shared" ca="1" si="45"/>
        <v/>
      </c>
      <c r="EX30" s="19" t="str">
        <f t="shared" ca="1" si="45"/>
        <v/>
      </c>
      <c r="EY30" s="19" t="str">
        <f t="shared" ca="1" si="45"/>
        <v/>
      </c>
      <c r="EZ30" s="19" t="str">
        <f t="shared" ca="1" si="45"/>
        <v/>
      </c>
      <c r="FA30" s="19" t="str">
        <f t="shared" ca="1" si="35"/>
        <v/>
      </c>
      <c r="FB30" s="19" t="str">
        <f t="shared" ca="1" si="43"/>
        <v/>
      </c>
      <c r="FC30" s="19" t="str">
        <f t="shared" ca="1" si="43"/>
        <v/>
      </c>
      <c r="FD30" s="19" t="str">
        <f t="shared" ca="1" si="43"/>
        <v/>
      </c>
      <c r="FE30" s="19" t="str">
        <f t="shared" ca="1" si="43"/>
        <v/>
      </c>
      <c r="FF30" s="19" t="str">
        <f t="shared" ca="1" si="43"/>
        <v/>
      </c>
      <c r="FG30" s="19" t="str">
        <f t="shared" ca="1" si="43"/>
        <v/>
      </c>
      <c r="FH30" s="19" t="str">
        <f t="shared" ca="1" si="43"/>
        <v/>
      </c>
      <c r="FI30" s="19" t="str">
        <f t="shared" ca="1" si="43"/>
        <v/>
      </c>
      <c r="FJ30" s="19" t="str">
        <f t="shared" ca="1" si="43"/>
        <v/>
      </c>
      <c r="FK30" s="19" t="str">
        <f t="shared" ca="1" si="43"/>
        <v/>
      </c>
      <c r="FL30" s="19" t="str">
        <f t="shared" ca="1" si="43"/>
        <v/>
      </c>
      <c r="FM30" s="19" t="str">
        <f t="shared" ca="1" si="43"/>
        <v/>
      </c>
      <c r="FN30" s="19" t="str">
        <f t="shared" ca="1" si="43"/>
        <v/>
      </c>
      <c r="FO30" s="19" t="str">
        <f t="shared" ca="1" si="43"/>
        <v/>
      </c>
      <c r="FP30" s="19" t="str">
        <f t="shared" ca="1" si="43"/>
        <v/>
      </c>
      <c r="FQ30" s="19" t="str">
        <f t="shared" ca="1" si="43"/>
        <v/>
      </c>
      <c r="FR30" s="19" t="str">
        <f t="shared" ca="1" si="43"/>
        <v/>
      </c>
      <c r="FS30" s="19" t="str">
        <f t="shared" ca="1" si="43"/>
        <v/>
      </c>
      <c r="FT30" s="19" t="str">
        <f t="shared" ca="1" si="43"/>
        <v/>
      </c>
      <c r="FU30" s="19" t="str">
        <f t="shared" ca="1" si="43"/>
        <v/>
      </c>
      <c r="FV30" s="19" t="str">
        <f t="shared" ca="1" si="43"/>
        <v/>
      </c>
      <c r="FW30" s="19" t="str">
        <f t="shared" ca="1" si="43"/>
        <v/>
      </c>
      <c r="FX30" s="19" t="str">
        <f t="shared" ca="1" si="43"/>
        <v/>
      </c>
      <c r="FY30" s="19" t="str">
        <f t="shared" ca="1" si="43"/>
        <v/>
      </c>
      <c r="FZ30" s="19" t="str">
        <f t="shared" ca="1" si="43"/>
        <v/>
      </c>
      <c r="GA30" s="19" t="str">
        <f t="shared" ca="1" si="43"/>
        <v/>
      </c>
      <c r="GB30" s="19" t="str">
        <f t="shared" ca="1" si="43"/>
        <v/>
      </c>
      <c r="GC30" s="19" t="str">
        <f t="shared" ca="1" si="43"/>
        <v/>
      </c>
      <c r="GD30" s="19" t="str">
        <f t="shared" ca="1" si="43"/>
        <v/>
      </c>
      <c r="GE30" s="19" t="str">
        <f t="shared" ca="1" si="43"/>
        <v/>
      </c>
      <c r="GF30" s="19" t="str">
        <f t="shared" ca="1" si="43"/>
        <v/>
      </c>
      <c r="GG30" s="19" t="str">
        <f t="shared" ca="1" si="43"/>
        <v/>
      </c>
      <c r="GH30" s="19" t="str">
        <f t="shared" ca="1" si="43"/>
        <v/>
      </c>
      <c r="GI30" s="19" t="str">
        <f t="shared" ca="1" si="43"/>
        <v/>
      </c>
      <c r="GJ30" s="19" t="str">
        <f t="shared" ca="1" si="43"/>
        <v/>
      </c>
      <c r="GK30" s="19" t="str">
        <f t="shared" ca="1" si="43"/>
        <v/>
      </c>
      <c r="GL30" s="19" t="str">
        <f t="shared" ca="1" si="43"/>
        <v/>
      </c>
      <c r="GM30" s="19" t="str">
        <f t="shared" ca="1" si="43"/>
        <v/>
      </c>
      <c r="GN30" s="19" t="str">
        <f t="shared" ca="1" si="43"/>
        <v/>
      </c>
      <c r="GO30" s="19" t="str">
        <f t="shared" ca="1" si="43"/>
        <v/>
      </c>
      <c r="GP30" s="19" t="str">
        <f t="shared" ca="1" si="43"/>
        <v/>
      </c>
      <c r="GQ30" s="19" t="str">
        <f t="shared" ca="1" si="43"/>
        <v/>
      </c>
      <c r="GR30" s="19" t="str">
        <f t="shared" ca="1" si="43"/>
        <v/>
      </c>
      <c r="GS30" s="19" t="str">
        <f t="shared" ca="1" si="43"/>
        <v/>
      </c>
      <c r="GT30" s="19" t="str">
        <f t="shared" ca="1" si="43"/>
        <v/>
      </c>
      <c r="GU30" s="19" t="str">
        <f t="shared" ca="1" si="43"/>
        <v/>
      </c>
      <c r="GV30" s="19" t="str">
        <f t="shared" ca="1" si="43"/>
        <v/>
      </c>
      <c r="GW30" s="19" t="str">
        <f t="shared" ca="1" si="43"/>
        <v/>
      </c>
      <c r="GX30" s="19" t="str">
        <f t="shared" ca="1" si="43"/>
        <v/>
      </c>
      <c r="GY30" s="19" t="str">
        <f t="shared" ca="1" si="43"/>
        <v/>
      </c>
      <c r="GZ30" s="19" t="str">
        <f t="shared" ca="1" si="43"/>
        <v/>
      </c>
      <c r="HA30" s="19" t="str">
        <f t="shared" ca="1" si="43"/>
        <v/>
      </c>
      <c r="HB30" s="19" t="str">
        <f t="shared" ca="1" si="43"/>
        <v/>
      </c>
      <c r="HC30" s="19" t="str">
        <f t="shared" ca="1" si="43"/>
        <v/>
      </c>
      <c r="HD30" s="19" t="str">
        <f t="shared" ca="1" si="43"/>
        <v/>
      </c>
      <c r="HE30" s="19" t="str">
        <f t="shared" ca="1" si="43"/>
        <v/>
      </c>
      <c r="HF30" s="19" t="str">
        <f t="shared" ca="1" si="43"/>
        <v/>
      </c>
      <c r="HG30" s="19" t="str">
        <f t="shared" ca="1" si="43"/>
        <v/>
      </c>
      <c r="HH30" s="19" t="str">
        <f t="shared" ca="1" si="43"/>
        <v/>
      </c>
      <c r="HI30" s="19" t="str">
        <f t="shared" ca="1" si="43"/>
        <v/>
      </c>
      <c r="HJ30" s="19" t="str">
        <f t="shared" ca="1" si="43"/>
        <v/>
      </c>
      <c r="HK30" s="19" t="str">
        <f t="shared" ca="1" si="43"/>
        <v/>
      </c>
      <c r="HL30" s="19" t="str">
        <f t="shared" ca="1" si="43"/>
        <v/>
      </c>
      <c r="HM30" s="19" t="str">
        <f t="shared" ref="HM30:JX33" ca="1" si="48">IF($N30="",
IF(AND(HM$2&gt;=$M30,HM$2&lt;=TODAY(),HM$2&lt;$O30), 10,
IF(AND(HM$2&gt;=$M30,HM$2&lt;=TODAY(),HM$2=$O30), 10,
IF(AND(HM$2&gt;=$M30,HM$2&lt;=TODAY(),HM$2&gt;$O30), -10, ""))),
IF(AND(HM$2&gt;=$M30,HM$2&lt;=$N30,HM$2&lt;$O30),10,
IF(AND(HM$2&gt;=$M30,HM$2&lt;=$N30,HM$2=$O30),10,
IF(AND(HM$2&gt;=$M30,HM$2&lt;=$N30,HM$2&gt;$O30),-10,""
))))</f>
        <v/>
      </c>
      <c r="HN30" s="19" t="str">
        <f t="shared" ca="1" si="48"/>
        <v/>
      </c>
      <c r="HO30" s="19" t="str">
        <f t="shared" ca="1" si="48"/>
        <v/>
      </c>
      <c r="HP30" s="19" t="str">
        <f t="shared" ca="1" si="48"/>
        <v/>
      </c>
      <c r="HQ30" s="19" t="str">
        <f t="shared" ca="1" si="48"/>
        <v/>
      </c>
      <c r="HR30" s="19" t="str">
        <f t="shared" ca="1" si="48"/>
        <v/>
      </c>
      <c r="HS30" s="19" t="str">
        <f t="shared" ca="1" si="48"/>
        <v/>
      </c>
      <c r="HT30" s="19" t="str">
        <f t="shared" ca="1" si="48"/>
        <v/>
      </c>
      <c r="HU30" s="19" t="str">
        <f t="shared" ca="1" si="48"/>
        <v/>
      </c>
      <c r="HV30" s="19" t="str">
        <f t="shared" ca="1" si="48"/>
        <v/>
      </c>
      <c r="HW30" s="19" t="str">
        <f t="shared" ca="1" si="48"/>
        <v/>
      </c>
      <c r="HX30" s="19" t="str">
        <f t="shared" ca="1" si="48"/>
        <v/>
      </c>
      <c r="HY30" s="19" t="str">
        <f t="shared" ca="1" si="48"/>
        <v/>
      </c>
      <c r="HZ30" s="19" t="str">
        <f t="shared" ca="1" si="48"/>
        <v/>
      </c>
      <c r="IA30" s="19" t="str">
        <f t="shared" ca="1" si="48"/>
        <v/>
      </c>
      <c r="IB30" s="19" t="str">
        <f t="shared" ca="1" si="48"/>
        <v/>
      </c>
      <c r="IC30" s="19" t="str">
        <f t="shared" ca="1" si="48"/>
        <v/>
      </c>
      <c r="ID30" s="19" t="str">
        <f t="shared" ca="1" si="48"/>
        <v/>
      </c>
      <c r="IE30" s="19" t="str">
        <f t="shared" ca="1" si="48"/>
        <v/>
      </c>
      <c r="IF30" s="19" t="str">
        <f t="shared" ca="1" si="48"/>
        <v/>
      </c>
      <c r="IG30" s="19" t="str">
        <f t="shared" ca="1" si="48"/>
        <v/>
      </c>
      <c r="IH30" s="19" t="str">
        <f t="shared" ca="1" si="48"/>
        <v/>
      </c>
      <c r="II30" s="19" t="str">
        <f t="shared" ca="1" si="48"/>
        <v/>
      </c>
      <c r="IJ30" s="19" t="str">
        <f t="shared" ca="1" si="48"/>
        <v/>
      </c>
      <c r="IK30" s="19" t="str">
        <f t="shared" ca="1" si="48"/>
        <v/>
      </c>
      <c r="IL30" s="19" t="str">
        <f t="shared" ca="1" si="48"/>
        <v/>
      </c>
      <c r="IM30" s="19" t="str">
        <f t="shared" ca="1" si="48"/>
        <v/>
      </c>
      <c r="IN30" s="19" t="str">
        <f t="shared" ca="1" si="48"/>
        <v/>
      </c>
      <c r="IO30" s="19" t="str">
        <f t="shared" ca="1" si="48"/>
        <v/>
      </c>
      <c r="IP30" s="19" t="str">
        <f t="shared" ca="1" si="48"/>
        <v/>
      </c>
      <c r="IQ30" s="19" t="str">
        <f t="shared" ca="1" si="48"/>
        <v/>
      </c>
      <c r="IR30" s="19" t="str">
        <f t="shared" ca="1" si="48"/>
        <v/>
      </c>
      <c r="IS30" s="19" t="str">
        <f t="shared" ca="1" si="48"/>
        <v/>
      </c>
      <c r="IT30" s="19" t="str">
        <f t="shared" ca="1" si="48"/>
        <v/>
      </c>
      <c r="IU30" s="19" t="str">
        <f t="shared" ca="1" si="48"/>
        <v/>
      </c>
      <c r="IV30" s="19" t="str">
        <f t="shared" ca="1" si="48"/>
        <v/>
      </c>
      <c r="IW30" s="19" t="str">
        <f t="shared" ca="1" si="48"/>
        <v/>
      </c>
      <c r="IX30" s="19" t="str">
        <f t="shared" ca="1" si="48"/>
        <v/>
      </c>
      <c r="IY30" s="19" t="str">
        <f t="shared" ca="1" si="48"/>
        <v/>
      </c>
      <c r="IZ30" s="19" t="str">
        <f t="shared" ca="1" si="48"/>
        <v/>
      </c>
      <c r="JA30" s="19" t="str">
        <f t="shared" ca="1" si="48"/>
        <v/>
      </c>
      <c r="JB30" s="19" t="str">
        <f t="shared" ca="1" si="48"/>
        <v/>
      </c>
      <c r="JC30" s="19" t="str">
        <f t="shared" ca="1" si="48"/>
        <v/>
      </c>
      <c r="JD30" s="19" t="str">
        <f t="shared" ca="1" si="48"/>
        <v/>
      </c>
      <c r="JE30" s="19" t="str">
        <f t="shared" ca="1" si="48"/>
        <v/>
      </c>
      <c r="JF30" s="19" t="str">
        <f t="shared" ca="1" si="48"/>
        <v/>
      </c>
      <c r="JG30" s="19" t="str">
        <f t="shared" ca="1" si="48"/>
        <v/>
      </c>
      <c r="JH30" s="19" t="str">
        <f t="shared" ca="1" si="48"/>
        <v/>
      </c>
      <c r="JI30" s="19" t="str">
        <f t="shared" ca="1" si="48"/>
        <v/>
      </c>
      <c r="JJ30" s="19" t="str">
        <f t="shared" ca="1" si="48"/>
        <v/>
      </c>
      <c r="JK30" s="19" t="str">
        <f t="shared" ca="1" si="48"/>
        <v/>
      </c>
      <c r="JL30" s="19" t="str">
        <f t="shared" ca="1" si="48"/>
        <v/>
      </c>
      <c r="JM30" s="19" t="str">
        <f t="shared" ca="1" si="48"/>
        <v/>
      </c>
      <c r="JN30" s="19" t="str">
        <f t="shared" ca="1" si="48"/>
        <v/>
      </c>
      <c r="JO30" s="19" t="str">
        <f t="shared" ca="1" si="48"/>
        <v/>
      </c>
      <c r="JP30" s="19" t="str">
        <f t="shared" ca="1" si="48"/>
        <v/>
      </c>
      <c r="JQ30" s="19" t="str">
        <f t="shared" ca="1" si="48"/>
        <v/>
      </c>
      <c r="JR30" s="19" t="str">
        <f t="shared" ca="1" si="48"/>
        <v/>
      </c>
      <c r="JS30" s="19" t="str">
        <f t="shared" ca="1" si="48"/>
        <v/>
      </c>
      <c r="JT30" s="19" t="str">
        <f t="shared" ca="1" si="48"/>
        <v/>
      </c>
      <c r="JU30" s="19" t="str">
        <f t="shared" ca="1" si="48"/>
        <v/>
      </c>
      <c r="JV30" s="19" t="str">
        <f t="shared" ca="1" si="48"/>
        <v/>
      </c>
      <c r="JW30" s="19" t="str">
        <f t="shared" ca="1" si="48"/>
        <v/>
      </c>
      <c r="JX30" s="19" t="str">
        <f t="shared" ca="1" si="48"/>
        <v/>
      </c>
      <c r="JY30" s="19" t="str">
        <f t="shared" ca="1" si="46"/>
        <v/>
      </c>
      <c r="JZ30" s="19" t="str">
        <f t="shared" ca="1" si="46"/>
        <v/>
      </c>
      <c r="KA30" s="19" t="str">
        <f t="shared" ca="1" si="46"/>
        <v/>
      </c>
      <c r="KB30" s="19" t="str">
        <f t="shared" ca="1" si="44"/>
        <v/>
      </c>
      <c r="KC30" s="19" t="str">
        <f t="shared" ca="1" si="42"/>
        <v/>
      </c>
      <c r="KD30" s="19" t="str">
        <f t="shared" ca="1" si="42"/>
        <v/>
      </c>
      <c r="KE30" s="19" t="str">
        <f t="shared" ref="KE30:MP33" ca="1" si="49">IF($N30="",
IF(AND(KE$2&gt;=$M30,KE$2&lt;=TODAY(),KE$2&lt;$O30), 10,
IF(AND(KE$2&gt;=$M30,KE$2&lt;=TODAY(),KE$2=$O30), 10,
IF(AND(KE$2&gt;=$M30,KE$2&lt;=TODAY(),KE$2&gt;$O30), -10, ""))),
IF(AND(KE$2&gt;=$M30,KE$2&lt;=$N30,KE$2&lt;$O30),10,
IF(AND(KE$2&gt;=$M30,KE$2&lt;=$N30,KE$2=$O30),10,
IF(AND(KE$2&gt;=$M30,KE$2&lt;=$N30,KE$2&gt;$O30),-10,""
))))</f>
        <v/>
      </c>
      <c r="KF30" s="19" t="str">
        <f t="shared" ca="1" si="49"/>
        <v/>
      </c>
      <c r="KG30" s="19" t="str">
        <f t="shared" ca="1" si="49"/>
        <v/>
      </c>
      <c r="KH30" s="19" t="str">
        <f t="shared" ca="1" si="49"/>
        <v/>
      </c>
      <c r="KI30" s="19" t="str">
        <f t="shared" ca="1" si="49"/>
        <v/>
      </c>
      <c r="KJ30" s="19" t="str">
        <f t="shared" ca="1" si="49"/>
        <v/>
      </c>
      <c r="KK30" s="19" t="str">
        <f t="shared" ca="1" si="49"/>
        <v/>
      </c>
      <c r="KL30" s="19" t="str">
        <f t="shared" ca="1" si="49"/>
        <v/>
      </c>
      <c r="KM30" s="19" t="str">
        <f t="shared" ca="1" si="49"/>
        <v/>
      </c>
      <c r="KN30" s="19" t="str">
        <f t="shared" ca="1" si="49"/>
        <v/>
      </c>
      <c r="KO30" s="19" t="str">
        <f t="shared" ca="1" si="49"/>
        <v/>
      </c>
      <c r="KP30" s="19" t="str">
        <f t="shared" ca="1" si="49"/>
        <v/>
      </c>
      <c r="KQ30" s="19" t="str">
        <f t="shared" ca="1" si="49"/>
        <v/>
      </c>
      <c r="KR30" s="19" t="str">
        <f t="shared" ca="1" si="49"/>
        <v/>
      </c>
      <c r="KS30" s="19" t="str">
        <f t="shared" ca="1" si="49"/>
        <v/>
      </c>
      <c r="KT30" s="19" t="str">
        <f t="shared" ca="1" si="49"/>
        <v/>
      </c>
      <c r="KU30" s="19" t="str">
        <f t="shared" ca="1" si="49"/>
        <v/>
      </c>
      <c r="KV30" s="19" t="str">
        <f t="shared" ca="1" si="49"/>
        <v/>
      </c>
      <c r="KW30" s="19" t="str">
        <f t="shared" ca="1" si="49"/>
        <v/>
      </c>
      <c r="KX30" s="19" t="str">
        <f t="shared" ca="1" si="49"/>
        <v/>
      </c>
      <c r="KY30" s="19" t="str">
        <f t="shared" ca="1" si="49"/>
        <v/>
      </c>
      <c r="KZ30" s="19" t="str">
        <f t="shared" ca="1" si="49"/>
        <v/>
      </c>
      <c r="LA30" s="19" t="str">
        <f t="shared" ca="1" si="49"/>
        <v/>
      </c>
      <c r="LB30" s="19" t="str">
        <f t="shared" ca="1" si="49"/>
        <v/>
      </c>
      <c r="LC30" s="19" t="str">
        <f t="shared" ca="1" si="49"/>
        <v/>
      </c>
      <c r="LD30" s="19" t="str">
        <f t="shared" ca="1" si="49"/>
        <v/>
      </c>
      <c r="LE30" s="19" t="str">
        <f t="shared" ca="1" si="49"/>
        <v/>
      </c>
      <c r="LF30" s="19" t="str">
        <f t="shared" ca="1" si="49"/>
        <v/>
      </c>
      <c r="LG30" s="19" t="str">
        <f t="shared" ca="1" si="49"/>
        <v/>
      </c>
      <c r="LH30" s="19" t="str">
        <f t="shared" ca="1" si="49"/>
        <v/>
      </c>
      <c r="LI30" s="19" t="str">
        <f t="shared" ca="1" si="49"/>
        <v/>
      </c>
      <c r="LJ30" s="19" t="str">
        <f t="shared" ca="1" si="49"/>
        <v/>
      </c>
      <c r="LK30" s="19" t="str">
        <f t="shared" ca="1" si="49"/>
        <v/>
      </c>
      <c r="LL30" s="19" t="str">
        <f t="shared" ca="1" si="49"/>
        <v/>
      </c>
      <c r="LM30" s="19" t="str">
        <f t="shared" ca="1" si="49"/>
        <v/>
      </c>
      <c r="LN30" s="19" t="str">
        <f t="shared" ca="1" si="49"/>
        <v/>
      </c>
      <c r="LO30" s="19" t="str">
        <f t="shared" ca="1" si="49"/>
        <v/>
      </c>
      <c r="LP30" s="19" t="str">
        <f t="shared" ca="1" si="49"/>
        <v/>
      </c>
      <c r="LQ30" s="19" t="str">
        <f t="shared" ca="1" si="49"/>
        <v/>
      </c>
      <c r="LR30" s="19" t="str">
        <f t="shared" ca="1" si="49"/>
        <v/>
      </c>
      <c r="LS30" s="19" t="str">
        <f t="shared" ca="1" si="49"/>
        <v/>
      </c>
      <c r="LT30" s="19" t="str">
        <f t="shared" ca="1" si="49"/>
        <v/>
      </c>
      <c r="LU30" s="19" t="str">
        <f t="shared" ca="1" si="49"/>
        <v/>
      </c>
      <c r="LV30" s="19" t="str">
        <f t="shared" ca="1" si="49"/>
        <v/>
      </c>
      <c r="LW30" s="19" t="str">
        <f t="shared" ca="1" si="49"/>
        <v/>
      </c>
      <c r="LX30" s="19" t="str">
        <f t="shared" ca="1" si="49"/>
        <v/>
      </c>
      <c r="LY30" s="19" t="str">
        <f t="shared" ca="1" si="49"/>
        <v/>
      </c>
      <c r="LZ30" s="19" t="str">
        <f t="shared" ca="1" si="49"/>
        <v/>
      </c>
      <c r="MA30" s="19" t="str">
        <f t="shared" ca="1" si="49"/>
        <v/>
      </c>
      <c r="MB30" s="19" t="str">
        <f t="shared" ca="1" si="49"/>
        <v/>
      </c>
      <c r="MC30" s="19" t="str">
        <f t="shared" ca="1" si="49"/>
        <v/>
      </c>
      <c r="MD30" s="19" t="str">
        <f t="shared" ca="1" si="49"/>
        <v/>
      </c>
      <c r="ME30" s="19" t="str">
        <f t="shared" ca="1" si="49"/>
        <v/>
      </c>
      <c r="MF30" s="19" t="str">
        <f t="shared" ca="1" si="49"/>
        <v/>
      </c>
      <c r="MG30" s="19" t="str">
        <f t="shared" ca="1" si="49"/>
        <v/>
      </c>
      <c r="MH30" s="19" t="str">
        <f t="shared" ca="1" si="49"/>
        <v/>
      </c>
      <c r="MI30" s="19" t="str">
        <f t="shared" ca="1" si="49"/>
        <v/>
      </c>
      <c r="MJ30" s="19" t="str">
        <f t="shared" ca="1" si="49"/>
        <v/>
      </c>
      <c r="MK30" s="19" t="str">
        <f t="shared" ca="1" si="49"/>
        <v/>
      </c>
      <c r="ML30" s="19" t="str">
        <f t="shared" ca="1" si="49"/>
        <v/>
      </c>
      <c r="MM30" s="19" t="str">
        <f t="shared" ca="1" si="49"/>
        <v/>
      </c>
      <c r="MN30" s="19" t="str">
        <f t="shared" ca="1" si="49"/>
        <v/>
      </c>
      <c r="MO30" s="19" t="str">
        <f t="shared" ca="1" si="49"/>
        <v/>
      </c>
      <c r="MP30" s="19" t="str">
        <f t="shared" ca="1" si="49"/>
        <v/>
      </c>
      <c r="MQ30" s="19" t="str">
        <f t="shared" ca="1" si="40"/>
        <v/>
      </c>
      <c r="MR30" s="19" t="str">
        <f t="shared" ca="1" si="40"/>
        <v/>
      </c>
      <c r="MS30" s="19" t="str">
        <f t="shared" ca="1" si="40"/>
        <v/>
      </c>
      <c r="MT30" s="19" t="str">
        <f t="shared" ca="1" si="40"/>
        <v/>
      </c>
      <c r="MU30" s="19" t="str">
        <f t="shared" ca="1" si="40"/>
        <v/>
      </c>
      <c r="MV30" s="19" t="str">
        <f t="shared" ca="1" si="40"/>
        <v/>
      </c>
      <c r="MW30" s="19" t="str">
        <f t="shared" ca="1" si="40"/>
        <v/>
      </c>
      <c r="MX30" s="19" t="str">
        <f t="shared" ca="1" si="40"/>
        <v/>
      </c>
      <c r="MY30" s="19" t="str">
        <f t="shared" ca="1" si="40"/>
        <v/>
      </c>
      <c r="MZ30" s="19" t="str">
        <f t="shared" ca="1" si="40"/>
        <v/>
      </c>
      <c r="NA30" s="19" t="str">
        <f t="shared" ca="1" si="40"/>
        <v/>
      </c>
      <c r="NB30" s="19" t="str">
        <f t="shared" ca="1" si="40"/>
        <v/>
      </c>
      <c r="NC30" s="19" t="str">
        <f t="shared" ca="1" si="40"/>
        <v/>
      </c>
      <c r="ND30" s="19" t="str">
        <f t="shared" ca="1" si="40"/>
        <v/>
      </c>
      <c r="NE30" s="19" t="str">
        <f t="shared" ca="1" si="40"/>
        <v/>
      </c>
      <c r="NF30" s="19" t="str">
        <f t="shared" ca="1" si="40"/>
        <v/>
      </c>
      <c r="NG30" s="19" t="str">
        <f t="shared" ca="1" si="40"/>
        <v/>
      </c>
      <c r="NH30" s="19" t="str">
        <f t="shared" ca="1" si="40"/>
        <v/>
      </c>
      <c r="NI30" s="19" t="str">
        <f t="shared" ca="1" si="40"/>
        <v/>
      </c>
      <c r="NJ30" s="19" t="str">
        <f t="shared" ca="1" si="40"/>
        <v/>
      </c>
      <c r="NK30" s="19" t="str">
        <f t="shared" ca="1" si="40"/>
        <v/>
      </c>
      <c r="NL30" s="19" t="str">
        <f t="shared" ca="1" si="40"/>
        <v/>
      </c>
      <c r="NM30" s="19" t="str">
        <f t="shared" ca="1" si="40"/>
        <v/>
      </c>
      <c r="NN30" s="19" t="str">
        <f t="shared" ca="1" si="40"/>
        <v/>
      </c>
      <c r="NO30" s="19" t="str">
        <f t="shared" ca="1" si="40"/>
        <v/>
      </c>
      <c r="NP30" s="19" t="str">
        <f t="shared" ca="1" si="40"/>
        <v/>
      </c>
      <c r="NQ30" s="19" t="str">
        <f t="shared" ca="1" si="40"/>
        <v/>
      </c>
      <c r="NR30" s="19" t="str">
        <f t="shared" ca="1" si="40"/>
        <v/>
      </c>
      <c r="NS30" s="19" t="str">
        <f t="shared" ca="1" si="40"/>
        <v/>
      </c>
      <c r="NT30" s="19" t="str">
        <f t="shared" ca="1" si="40"/>
        <v/>
      </c>
      <c r="NU30" s="19" t="str">
        <f t="shared" ca="1" si="40"/>
        <v/>
      </c>
      <c r="NV30" s="19" t="str">
        <f t="shared" ca="1" si="40"/>
        <v/>
      </c>
      <c r="NW30" s="19" t="str">
        <f t="shared" ca="1" si="40"/>
        <v/>
      </c>
      <c r="NX30" s="19" t="str">
        <f t="shared" ca="1" si="40"/>
        <v/>
      </c>
      <c r="NY30" s="19" t="str">
        <f t="shared" ca="1" si="40"/>
        <v/>
      </c>
      <c r="NZ30" s="19" t="str">
        <f t="shared" ca="1" si="40"/>
        <v/>
      </c>
      <c r="OA30" s="19" t="str">
        <f t="shared" ca="1" si="40"/>
        <v/>
      </c>
      <c r="OB30" s="19" t="str">
        <f t="shared" ca="1" si="40"/>
        <v/>
      </c>
      <c r="OC30" s="19" t="str">
        <f t="shared" ca="1" si="40"/>
        <v/>
      </c>
      <c r="OD30" s="16"/>
      <c r="OE30" s="16"/>
      <c r="OF30" s="16"/>
      <c r="OG30" s="16"/>
    </row>
    <row r="31" spans="1:397" s="25" customFormat="1" x14ac:dyDescent="0.2">
      <c r="A31" s="62"/>
      <c r="C31" s="128">
        <f>'Project Follow up - Base'!C32</f>
        <v>13</v>
      </c>
      <c r="D31" s="422" t="str">
        <f>'Project Follow up - Base'!D32</f>
        <v/>
      </c>
      <c r="E31" s="422"/>
      <c r="F31" s="43" t="str">
        <f>'Project Follow up - Base'!G32</f>
        <v/>
      </c>
      <c r="G31" s="43" t="str">
        <f>'Project Follow up - Base'!H32</f>
        <v/>
      </c>
      <c r="H31" s="45">
        <f>'Project Follow up - Base'!I32</f>
        <v>0</v>
      </c>
      <c r="M31" s="43" t="str">
        <f>'Project Follow up - Base'!M32</f>
        <v/>
      </c>
      <c r="N31" s="43" t="str">
        <f>'Project Follow up - Base'!N32</f>
        <v/>
      </c>
      <c r="O31" s="43" t="str">
        <f>'Project Follow up - Base'!O32</f>
        <v/>
      </c>
      <c r="P31" s="44" t="str">
        <f ca="1">'Project Follow up - Base'!P32</f>
        <v/>
      </c>
      <c r="Q31" s="104" t="str">
        <f>'Project Follow up - Base'!Q32</f>
        <v/>
      </c>
      <c r="R31" s="105" t="str">
        <f>'Project Follow up - Base'!R32</f>
        <v/>
      </c>
      <c r="S31" s="105" t="str">
        <f>'Project Follow up - Base'!S32</f>
        <v/>
      </c>
      <c r="T31" s="106" t="str">
        <f>'Project Follow up - Base'!T32</f>
        <v/>
      </c>
      <c r="U31" s="187" t="str">
        <f>'Project Follow up - Base'!U32</f>
        <v/>
      </c>
      <c r="V31" s="187" t="str">
        <f>'Project Follow up - Base'!V32</f>
        <v/>
      </c>
      <c r="W31" s="41" t="str">
        <f>'Project Follow up - Base'!W32</f>
        <v/>
      </c>
      <c r="X31" s="129" t="str">
        <f>'Project Follow up - Base'!X32</f>
        <v/>
      </c>
      <c r="Y31" s="320"/>
      <c r="Z31" s="17">
        <f t="shared" si="30"/>
        <v>1</v>
      </c>
      <c r="AA31" s="16"/>
      <c r="AB31" s="16"/>
      <c r="AC31" s="20" t="str">
        <f t="shared" ca="1" si="31"/>
        <v/>
      </c>
      <c r="AD31" s="20" t="str">
        <f t="shared" ca="1" si="47"/>
        <v/>
      </c>
      <c r="AE31" s="20" t="str">
        <f t="shared" ca="1" si="47"/>
        <v/>
      </c>
      <c r="AF31" s="20" t="str">
        <f t="shared" ca="1" si="47"/>
        <v/>
      </c>
      <c r="AG31" s="20" t="str">
        <f t="shared" ca="1" si="47"/>
        <v/>
      </c>
      <c r="AH31" s="20" t="str">
        <f t="shared" ca="1" si="47"/>
        <v/>
      </c>
      <c r="AI31" s="20" t="str">
        <f t="shared" ca="1" si="47"/>
        <v/>
      </c>
      <c r="AJ31" s="20" t="str">
        <f t="shared" ca="1" si="47"/>
        <v/>
      </c>
      <c r="AK31" s="20" t="str">
        <f t="shared" ca="1" si="47"/>
        <v/>
      </c>
      <c r="AL31" s="20" t="str">
        <f t="shared" ca="1" si="47"/>
        <v/>
      </c>
      <c r="AM31" s="20" t="str">
        <f t="shared" ca="1" si="47"/>
        <v/>
      </c>
      <c r="AN31" s="20" t="str">
        <f t="shared" ca="1" si="47"/>
        <v/>
      </c>
      <c r="AO31" s="20" t="str">
        <f t="shared" ca="1" si="47"/>
        <v/>
      </c>
      <c r="AP31" s="20" t="str">
        <f t="shared" ca="1" si="47"/>
        <v/>
      </c>
      <c r="AQ31" s="20" t="str">
        <f t="shared" ca="1" si="47"/>
        <v/>
      </c>
      <c r="AR31" s="20" t="str">
        <f t="shared" ca="1" si="47"/>
        <v/>
      </c>
      <c r="AS31" s="20" t="str">
        <f t="shared" ca="1" si="47"/>
        <v/>
      </c>
      <c r="AT31" s="20" t="str">
        <f t="shared" ca="1" si="47"/>
        <v/>
      </c>
      <c r="AU31" s="20" t="str">
        <f t="shared" ca="1" si="47"/>
        <v/>
      </c>
      <c r="AV31" s="20" t="str">
        <f t="shared" ca="1" si="47"/>
        <v/>
      </c>
      <c r="AW31" s="20" t="str">
        <f t="shared" ca="1" si="47"/>
        <v/>
      </c>
      <c r="AX31" s="20" t="str">
        <f t="shared" ca="1" si="47"/>
        <v/>
      </c>
      <c r="AY31" s="20" t="str">
        <f t="shared" ca="1" si="47"/>
        <v/>
      </c>
      <c r="AZ31" s="20" t="str">
        <f t="shared" ca="1" si="47"/>
        <v/>
      </c>
      <c r="BA31" s="20" t="str">
        <f t="shared" ca="1" si="47"/>
        <v/>
      </c>
      <c r="BB31" s="20" t="str">
        <f t="shared" ca="1" si="47"/>
        <v/>
      </c>
      <c r="BC31" s="20" t="str">
        <f t="shared" ca="1" si="47"/>
        <v/>
      </c>
      <c r="BD31" s="20" t="str">
        <f t="shared" ca="1" si="47"/>
        <v/>
      </c>
      <c r="BE31" s="20" t="str">
        <f t="shared" ca="1" si="47"/>
        <v/>
      </c>
      <c r="BF31" s="20" t="str">
        <f t="shared" ca="1" si="47"/>
        <v/>
      </c>
      <c r="BG31" s="20" t="str">
        <f t="shared" ca="1" si="47"/>
        <v/>
      </c>
      <c r="BH31" s="20" t="str">
        <f t="shared" ca="1" si="47"/>
        <v/>
      </c>
      <c r="BI31" s="20" t="str">
        <f t="shared" ca="1" si="47"/>
        <v/>
      </c>
      <c r="BJ31" s="20" t="str">
        <f t="shared" ca="1" si="47"/>
        <v/>
      </c>
      <c r="BK31" s="20" t="str">
        <f t="shared" ca="1" si="47"/>
        <v/>
      </c>
      <c r="BL31" s="20" t="str">
        <f t="shared" ca="1" si="47"/>
        <v/>
      </c>
      <c r="BM31" s="20" t="str">
        <f t="shared" ca="1" si="47"/>
        <v/>
      </c>
      <c r="BN31" s="20" t="str">
        <f t="shared" ca="1" si="47"/>
        <v/>
      </c>
      <c r="BO31" s="20" t="str">
        <f t="shared" ca="1" si="47"/>
        <v/>
      </c>
      <c r="BP31" s="20" t="str">
        <f t="shared" ca="1" si="47"/>
        <v/>
      </c>
      <c r="BQ31" s="20" t="str">
        <f t="shared" ca="1" si="47"/>
        <v/>
      </c>
      <c r="BR31" s="20" t="str">
        <f t="shared" ca="1" si="47"/>
        <v/>
      </c>
      <c r="BS31" s="20" t="str">
        <f t="shared" ca="1" si="47"/>
        <v/>
      </c>
      <c r="BT31" s="20" t="str">
        <f t="shared" ca="1" si="47"/>
        <v/>
      </c>
      <c r="BU31" s="20" t="str">
        <f t="shared" ca="1" si="47"/>
        <v/>
      </c>
      <c r="BV31" s="20" t="str">
        <f t="shared" ca="1" si="47"/>
        <v/>
      </c>
      <c r="BW31" s="20" t="str">
        <f t="shared" ca="1" si="47"/>
        <v/>
      </c>
      <c r="BX31" s="20" t="str">
        <f t="shared" ca="1" si="47"/>
        <v/>
      </c>
      <c r="BY31" s="20" t="str">
        <f t="shared" ca="1" si="47"/>
        <v/>
      </c>
      <c r="BZ31" s="20" t="str">
        <f t="shared" ca="1" si="47"/>
        <v/>
      </c>
      <c r="CA31" s="20" t="str">
        <f t="shared" ca="1" si="47"/>
        <v/>
      </c>
      <c r="CB31" s="20" t="str">
        <f t="shared" ca="1" si="47"/>
        <v/>
      </c>
      <c r="CC31" s="20" t="str">
        <f t="shared" ca="1" si="47"/>
        <v/>
      </c>
      <c r="CD31" s="20" t="str">
        <f t="shared" ca="1" si="47"/>
        <v/>
      </c>
      <c r="CE31" s="20" t="str">
        <f t="shared" ca="1" si="47"/>
        <v/>
      </c>
      <c r="CF31" s="20" t="str">
        <f t="shared" ca="1" si="47"/>
        <v/>
      </c>
      <c r="CG31" s="20" t="str">
        <f t="shared" ca="1" si="47"/>
        <v/>
      </c>
      <c r="CH31" s="20" t="str">
        <f t="shared" ca="1" si="47"/>
        <v/>
      </c>
      <c r="CI31" s="20" t="str">
        <f t="shared" ca="1" si="47"/>
        <v/>
      </c>
      <c r="CJ31" s="20" t="str">
        <f t="shared" ca="1" si="47"/>
        <v/>
      </c>
      <c r="CK31" s="20" t="str">
        <f t="shared" ca="1" si="47"/>
        <v/>
      </c>
      <c r="CL31" s="20" t="str">
        <f t="shared" ca="1" si="47"/>
        <v/>
      </c>
      <c r="CM31" s="20" t="str">
        <f t="shared" ca="1" si="47"/>
        <v/>
      </c>
      <c r="CN31" s="20" t="str">
        <f t="shared" ca="1" si="47"/>
        <v/>
      </c>
      <c r="CO31" s="20" t="str">
        <f t="shared" ca="1" si="47"/>
        <v/>
      </c>
      <c r="CP31" s="20" t="str">
        <f t="shared" ca="1" si="45"/>
        <v/>
      </c>
      <c r="CQ31" s="20" t="str">
        <f t="shared" ca="1" si="45"/>
        <v/>
      </c>
      <c r="CR31" s="20" t="str">
        <f t="shared" ca="1" si="45"/>
        <v/>
      </c>
      <c r="CS31" s="20" t="str">
        <f t="shared" ca="1" si="45"/>
        <v/>
      </c>
      <c r="CT31" s="19" t="str">
        <f t="shared" ca="1" si="45"/>
        <v/>
      </c>
      <c r="CU31" s="19" t="str">
        <f t="shared" ca="1" si="45"/>
        <v/>
      </c>
      <c r="CV31" s="19" t="str">
        <f t="shared" ca="1" si="45"/>
        <v/>
      </c>
      <c r="CW31" s="19" t="str">
        <f t="shared" ca="1" si="45"/>
        <v/>
      </c>
      <c r="CX31" s="19" t="str">
        <f t="shared" ca="1" si="45"/>
        <v/>
      </c>
      <c r="CY31" s="19" t="str">
        <f t="shared" ca="1" si="45"/>
        <v/>
      </c>
      <c r="CZ31" s="19" t="str">
        <f t="shared" ca="1" si="45"/>
        <v/>
      </c>
      <c r="DA31" s="19" t="str">
        <f t="shared" ca="1" si="45"/>
        <v/>
      </c>
      <c r="DB31" s="19" t="str">
        <f t="shared" ca="1" si="45"/>
        <v/>
      </c>
      <c r="DC31" s="19" t="str">
        <f t="shared" ca="1" si="45"/>
        <v/>
      </c>
      <c r="DD31" s="19" t="str">
        <f t="shared" ca="1" si="45"/>
        <v/>
      </c>
      <c r="DE31" s="19" t="str">
        <f t="shared" ca="1" si="45"/>
        <v/>
      </c>
      <c r="DF31" s="19" t="str">
        <f t="shared" ca="1" si="45"/>
        <v/>
      </c>
      <c r="DG31" s="19" t="str">
        <f t="shared" ca="1" si="45"/>
        <v/>
      </c>
      <c r="DH31" s="19" t="str">
        <f t="shared" ca="1" si="45"/>
        <v/>
      </c>
      <c r="DI31" s="19" t="str">
        <f t="shared" ca="1" si="45"/>
        <v/>
      </c>
      <c r="DJ31" s="19" t="str">
        <f t="shared" ca="1" si="45"/>
        <v/>
      </c>
      <c r="DK31" s="19" t="str">
        <f t="shared" ca="1" si="45"/>
        <v/>
      </c>
      <c r="DL31" s="19" t="str">
        <f t="shared" ca="1" si="45"/>
        <v/>
      </c>
      <c r="DM31" s="19" t="str">
        <f t="shared" ca="1" si="45"/>
        <v/>
      </c>
      <c r="DN31" s="19" t="str">
        <f t="shared" ca="1" si="45"/>
        <v/>
      </c>
      <c r="DO31" s="19" t="str">
        <f t="shared" ca="1" si="45"/>
        <v/>
      </c>
      <c r="DP31" s="19" t="str">
        <f t="shared" ca="1" si="45"/>
        <v/>
      </c>
      <c r="DQ31" s="19" t="str">
        <f t="shared" ca="1" si="45"/>
        <v/>
      </c>
      <c r="DR31" s="19" t="str">
        <f t="shared" ca="1" si="45"/>
        <v/>
      </c>
      <c r="DS31" s="19" t="str">
        <f t="shared" ca="1" si="45"/>
        <v/>
      </c>
      <c r="DT31" s="19" t="str">
        <f t="shared" ca="1" si="45"/>
        <v/>
      </c>
      <c r="DU31" s="19" t="str">
        <f t="shared" ca="1" si="45"/>
        <v/>
      </c>
      <c r="DV31" s="19" t="str">
        <f t="shared" ca="1" si="45"/>
        <v/>
      </c>
      <c r="DW31" s="19" t="str">
        <f t="shared" ca="1" si="45"/>
        <v/>
      </c>
      <c r="DX31" s="19" t="str">
        <f t="shared" ca="1" si="45"/>
        <v/>
      </c>
      <c r="DY31" s="19" t="str">
        <f t="shared" ca="1" si="45"/>
        <v/>
      </c>
      <c r="DZ31" s="19" t="str">
        <f t="shared" ca="1" si="45"/>
        <v/>
      </c>
      <c r="EA31" s="19" t="str">
        <f t="shared" ca="1" si="45"/>
        <v/>
      </c>
      <c r="EB31" s="19" t="str">
        <f t="shared" ca="1" si="45"/>
        <v/>
      </c>
      <c r="EC31" s="19" t="str">
        <f t="shared" ca="1" si="45"/>
        <v/>
      </c>
      <c r="ED31" s="19" t="str">
        <f t="shared" ca="1" si="45"/>
        <v/>
      </c>
      <c r="EE31" s="19" t="str">
        <f t="shared" ca="1" si="45"/>
        <v/>
      </c>
      <c r="EF31" s="19" t="str">
        <f t="shared" ca="1" si="45"/>
        <v/>
      </c>
      <c r="EG31" s="19" t="str">
        <f t="shared" ca="1" si="45"/>
        <v/>
      </c>
      <c r="EH31" s="19" t="str">
        <f t="shared" ca="1" si="45"/>
        <v/>
      </c>
      <c r="EI31" s="19" t="str">
        <f t="shared" ca="1" si="45"/>
        <v/>
      </c>
      <c r="EJ31" s="19" t="str">
        <f t="shared" ca="1" si="45"/>
        <v/>
      </c>
      <c r="EK31" s="19" t="str">
        <f t="shared" ca="1" si="45"/>
        <v/>
      </c>
      <c r="EL31" s="19" t="str">
        <f t="shared" ca="1" si="45"/>
        <v/>
      </c>
      <c r="EM31" s="19" t="str">
        <f t="shared" ca="1" si="45"/>
        <v/>
      </c>
      <c r="EN31" s="19" t="str">
        <f t="shared" ca="1" si="45"/>
        <v/>
      </c>
      <c r="EO31" s="19" t="str">
        <f t="shared" ca="1" si="45"/>
        <v/>
      </c>
      <c r="EP31" s="19" t="str">
        <f t="shared" ca="1" si="45"/>
        <v/>
      </c>
      <c r="EQ31" s="19" t="str">
        <f t="shared" ca="1" si="45"/>
        <v/>
      </c>
      <c r="ER31" s="19" t="str">
        <f t="shared" ca="1" si="45"/>
        <v/>
      </c>
      <c r="ES31" s="19" t="str">
        <f t="shared" ca="1" si="45"/>
        <v/>
      </c>
      <c r="ET31" s="19" t="str">
        <f t="shared" ca="1" si="45"/>
        <v/>
      </c>
      <c r="EU31" s="19" t="str">
        <f t="shared" ca="1" si="45"/>
        <v/>
      </c>
      <c r="EV31" s="19" t="str">
        <f t="shared" ca="1" si="45"/>
        <v/>
      </c>
      <c r="EW31" s="19" t="str">
        <f t="shared" ca="1" si="45"/>
        <v/>
      </c>
      <c r="EX31" s="19" t="str">
        <f t="shared" ca="1" si="45"/>
        <v/>
      </c>
      <c r="EY31" s="19" t="str">
        <f t="shared" ca="1" si="45"/>
        <v/>
      </c>
      <c r="EZ31" s="19" t="str">
        <f t="shared" ca="1" si="45"/>
        <v/>
      </c>
      <c r="FA31" s="19" t="str">
        <f t="shared" ca="1" si="35"/>
        <v/>
      </c>
      <c r="FB31" s="19" t="str">
        <f t="shared" ref="FB31:HM33" ca="1" si="50">IF($N31="",
IF(AND(FB$2&gt;=$M31,FB$2&lt;=TODAY(),FB$2&lt;$O31), 10,
IF(AND(FB$2&gt;=$M31,FB$2&lt;=TODAY(),FB$2=$O31), 10,
IF(AND(FB$2&gt;=$M31,FB$2&lt;=TODAY(),FB$2&gt;$O31), -10, ""))),
IF(AND(FB$2&gt;=$M31,FB$2&lt;=$N31,FB$2&lt;$O31),10,
IF(AND(FB$2&gt;=$M31,FB$2&lt;=$N31,FB$2=$O31),10,
IF(AND(FB$2&gt;=$M31,FB$2&lt;=$N31,FB$2&gt;$O31),-10,""
))))</f>
        <v/>
      </c>
      <c r="FC31" s="19" t="str">
        <f t="shared" ca="1" si="50"/>
        <v/>
      </c>
      <c r="FD31" s="19" t="str">
        <f t="shared" ca="1" si="50"/>
        <v/>
      </c>
      <c r="FE31" s="19" t="str">
        <f t="shared" ca="1" si="50"/>
        <v/>
      </c>
      <c r="FF31" s="19" t="str">
        <f t="shared" ca="1" si="50"/>
        <v/>
      </c>
      <c r="FG31" s="19" t="str">
        <f t="shared" ca="1" si="50"/>
        <v/>
      </c>
      <c r="FH31" s="19" t="str">
        <f t="shared" ca="1" si="50"/>
        <v/>
      </c>
      <c r="FI31" s="19" t="str">
        <f t="shared" ca="1" si="50"/>
        <v/>
      </c>
      <c r="FJ31" s="19" t="str">
        <f t="shared" ca="1" si="50"/>
        <v/>
      </c>
      <c r="FK31" s="19" t="str">
        <f t="shared" ca="1" si="50"/>
        <v/>
      </c>
      <c r="FL31" s="19" t="str">
        <f t="shared" ca="1" si="50"/>
        <v/>
      </c>
      <c r="FM31" s="19" t="str">
        <f t="shared" ca="1" si="50"/>
        <v/>
      </c>
      <c r="FN31" s="19" t="str">
        <f t="shared" ca="1" si="50"/>
        <v/>
      </c>
      <c r="FO31" s="19" t="str">
        <f t="shared" ca="1" si="50"/>
        <v/>
      </c>
      <c r="FP31" s="19" t="str">
        <f t="shared" ca="1" si="50"/>
        <v/>
      </c>
      <c r="FQ31" s="19" t="str">
        <f t="shared" ca="1" si="50"/>
        <v/>
      </c>
      <c r="FR31" s="19" t="str">
        <f t="shared" ca="1" si="50"/>
        <v/>
      </c>
      <c r="FS31" s="19" t="str">
        <f t="shared" ca="1" si="50"/>
        <v/>
      </c>
      <c r="FT31" s="19" t="str">
        <f t="shared" ca="1" si="50"/>
        <v/>
      </c>
      <c r="FU31" s="19" t="str">
        <f t="shared" ca="1" si="50"/>
        <v/>
      </c>
      <c r="FV31" s="19" t="str">
        <f t="shared" ca="1" si="50"/>
        <v/>
      </c>
      <c r="FW31" s="19" t="str">
        <f t="shared" ca="1" si="50"/>
        <v/>
      </c>
      <c r="FX31" s="19" t="str">
        <f t="shared" ca="1" si="50"/>
        <v/>
      </c>
      <c r="FY31" s="19" t="str">
        <f t="shared" ca="1" si="50"/>
        <v/>
      </c>
      <c r="FZ31" s="19" t="str">
        <f t="shared" ca="1" si="50"/>
        <v/>
      </c>
      <c r="GA31" s="19" t="str">
        <f t="shared" ca="1" si="50"/>
        <v/>
      </c>
      <c r="GB31" s="19" t="str">
        <f t="shared" ca="1" si="50"/>
        <v/>
      </c>
      <c r="GC31" s="19" t="str">
        <f t="shared" ca="1" si="50"/>
        <v/>
      </c>
      <c r="GD31" s="19" t="str">
        <f t="shared" ca="1" si="50"/>
        <v/>
      </c>
      <c r="GE31" s="19" t="str">
        <f t="shared" ca="1" si="50"/>
        <v/>
      </c>
      <c r="GF31" s="19" t="str">
        <f t="shared" ca="1" si="50"/>
        <v/>
      </c>
      <c r="GG31" s="19" t="str">
        <f t="shared" ca="1" si="50"/>
        <v/>
      </c>
      <c r="GH31" s="19" t="str">
        <f t="shared" ca="1" si="50"/>
        <v/>
      </c>
      <c r="GI31" s="19" t="str">
        <f t="shared" ca="1" si="50"/>
        <v/>
      </c>
      <c r="GJ31" s="19" t="str">
        <f t="shared" ca="1" si="50"/>
        <v/>
      </c>
      <c r="GK31" s="19" t="str">
        <f t="shared" ca="1" si="50"/>
        <v/>
      </c>
      <c r="GL31" s="19" t="str">
        <f t="shared" ca="1" si="50"/>
        <v/>
      </c>
      <c r="GM31" s="19" t="str">
        <f t="shared" ca="1" si="50"/>
        <v/>
      </c>
      <c r="GN31" s="19" t="str">
        <f t="shared" ca="1" si="50"/>
        <v/>
      </c>
      <c r="GO31" s="19" t="str">
        <f t="shared" ca="1" si="50"/>
        <v/>
      </c>
      <c r="GP31" s="19" t="str">
        <f t="shared" ca="1" si="50"/>
        <v/>
      </c>
      <c r="GQ31" s="19" t="str">
        <f t="shared" ca="1" si="50"/>
        <v/>
      </c>
      <c r="GR31" s="19" t="str">
        <f t="shared" ca="1" si="50"/>
        <v/>
      </c>
      <c r="GS31" s="19" t="str">
        <f t="shared" ca="1" si="50"/>
        <v/>
      </c>
      <c r="GT31" s="19" t="str">
        <f t="shared" ca="1" si="50"/>
        <v/>
      </c>
      <c r="GU31" s="19" t="str">
        <f t="shared" ca="1" si="50"/>
        <v/>
      </c>
      <c r="GV31" s="19" t="str">
        <f t="shared" ca="1" si="50"/>
        <v/>
      </c>
      <c r="GW31" s="19" t="str">
        <f t="shared" ca="1" si="50"/>
        <v/>
      </c>
      <c r="GX31" s="19" t="str">
        <f t="shared" ca="1" si="50"/>
        <v/>
      </c>
      <c r="GY31" s="19" t="str">
        <f t="shared" ca="1" si="50"/>
        <v/>
      </c>
      <c r="GZ31" s="19" t="str">
        <f t="shared" ca="1" si="50"/>
        <v/>
      </c>
      <c r="HA31" s="19" t="str">
        <f t="shared" ca="1" si="50"/>
        <v/>
      </c>
      <c r="HB31" s="19" t="str">
        <f t="shared" ca="1" si="50"/>
        <v/>
      </c>
      <c r="HC31" s="19" t="str">
        <f t="shared" ca="1" si="50"/>
        <v/>
      </c>
      <c r="HD31" s="19" t="str">
        <f t="shared" ca="1" si="50"/>
        <v/>
      </c>
      <c r="HE31" s="19" t="str">
        <f t="shared" ca="1" si="50"/>
        <v/>
      </c>
      <c r="HF31" s="19" t="str">
        <f t="shared" ca="1" si="50"/>
        <v/>
      </c>
      <c r="HG31" s="19" t="str">
        <f t="shared" ca="1" si="50"/>
        <v/>
      </c>
      <c r="HH31" s="19" t="str">
        <f t="shared" ca="1" si="50"/>
        <v/>
      </c>
      <c r="HI31" s="19" t="str">
        <f t="shared" ca="1" si="50"/>
        <v/>
      </c>
      <c r="HJ31" s="19" t="str">
        <f t="shared" ca="1" si="50"/>
        <v/>
      </c>
      <c r="HK31" s="19" t="str">
        <f t="shared" ca="1" si="50"/>
        <v/>
      </c>
      <c r="HL31" s="19" t="str">
        <f t="shared" ca="1" si="50"/>
        <v/>
      </c>
      <c r="HM31" s="19" t="str">
        <f t="shared" ca="1" si="50"/>
        <v/>
      </c>
      <c r="HN31" s="19" t="str">
        <f t="shared" ca="1" si="48"/>
        <v/>
      </c>
      <c r="HO31" s="19" t="str">
        <f t="shared" ca="1" si="48"/>
        <v/>
      </c>
      <c r="HP31" s="19" t="str">
        <f t="shared" ca="1" si="48"/>
        <v/>
      </c>
      <c r="HQ31" s="19" t="str">
        <f t="shared" ca="1" si="48"/>
        <v/>
      </c>
      <c r="HR31" s="19" t="str">
        <f t="shared" ca="1" si="48"/>
        <v/>
      </c>
      <c r="HS31" s="19" t="str">
        <f t="shared" ca="1" si="48"/>
        <v/>
      </c>
      <c r="HT31" s="19" t="str">
        <f t="shared" ca="1" si="48"/>
        <v/>
      </c>
      <c r="HU31" s="19" t="str">
        <f t="shared" ca="1" si="48"/>
        <v/>
      </c>
      <c r="HV31" s="19" t="str">
        <f t="shared" ca="1" si="48"/>
        <v/>
      </c>
      <c r="HW31" s="19" t="str">
        <f t="shared" ca="1" si="48"/>
        <v/>
      </c>
      <c r="HX31" s="19" t="str">
        <f t="shared" ca="1" si="48"/>
        <v/>
      </c>
      <c r="HY31" s="19" t="str">
        <f t="shared" ca="1" si="48"/>
        <v/>
      </c>
      <c r="HZ31" s="19" t="str">
        <f t="shared" ca="1" si="48"/>
        <v/>
      </c>
      <c r="IA31" s="19" t="str">
        <f t="shared" ca="1" si="48"/>
        <v/>
      </c>
      <c r="IB31" s="19" t="str">
        <f t="shared" ca="1" si="48"/>
        <v/>
      </c>
      <c r="IC31" s="19" t="str">
        <f t="shared" ca="1" si="48"/>
        <v/>
      </c>
      <c r="ID31" s="19" t="str">
        <f t="shared" ca="1" si="48"/>
        <v/>
      </c>
      <c r="IE31" s="19" t="str">
        <f t="shared" ca="1" si="48"/>
        <v/>
      </c>
      <c r="IF31" s="19" t="str">
        <f t="shared" ca="1" si="48"/>
        <v/>
      </c>
      <c r="IG31" s="19" t="str">
        <f t="shared" ca="1" si="48"/>
        <v/>
      </c>
      <c r="IH31" s="19" t="str">
        <f t="shared" ca="1" si="48"/>
        <v/>
      </c>
      <c r="II31" s="19" t="str">
        <f t="shared" ca="1" si="48"/>
        <v/>
      </c>
      <c r="IJ31" s="19" t="str">
        <f t="shared" ca="1" si="48"/>
        <v/>
      </c>
      <c r="IK31" s="19" t="str">
        <f t="shared" ca="1" si="48"/>
        <v/>
      </c>
      <c r="IL31" s="19" t="str">
        <f t="shared" ca="1" si="48"/>
        <v/>
      </c>
      <c r="IM31" s="19" t="str">
        <f t="shared" ca="1" si="48"/>
        <v/>
      </c>
      <c r="IN31" s="19" t="str">
        <f t="shared" ca="1" si="48"/>
        <v/>
      </c>
      <c r="IO31" s="19" t="str">
        <f t="shared" ca="1" si="48"/>
        <v/>
      </c>
      <c r="IP31" s="19" t="str">
        <f t="shared" ca="1" si="48"/>
        <v/>
      </c>
      <c r="IQ31" s="19" t="str">
        <f t="shared" ca="1" si="48"/>
        <v/>
      </c>
      <c r="IR31" s="19" t="str">
        <f t="shared" ca="1" si="48"/>
        <v/>
      </c>
      <c r="IS31" s="19" t="str">
        <f t="shared" ca="1" si="48"/>
        <v/>
      </c>
      <c r="IT31" s="19" t="str">
        <f t="shared" ca="1" si="48"/>
        <v/>
      </c>
      <c r="IU31" s="19" t="str">
        <f t="shared" ca="1" si="48"/>
        <v/>
      </c>
      <c r="IV31" s="19" t="str">
        <f t="shared" ca="1" si="48"/>
        <v/>
      </c>
      <c r="IW31" s="19" t="str">
        <f t="shared" ca="1" si="48"/>
        <v/>
      </c>
      <c r="IX31" s="19" t="str">
        <f t="shared" ca="1" si="48"/>
        <v/>
      </c>
      <c r="IY31" s="19" t="str">
        <f t="shared" ca="1" si="48"/>
        <v/>
      </c>
      <c r="IZ31" s="19" t="str">
        <f t="shared" ca="1" si="48"/>
        <v/>
      </c>
      <c r="JA31" s="19" t="str">
        <f t="shared" ca="1" si="48"/>
        <v/>
      </c>
      <c r="JB31" s="19" t="str">
        <f t="shared" ca="1" si="48"/>
        <v/>
      </c>
      <c r="JC31" s="19" t="str">
        <f t="shared" ca="1" si="48"/>
        <v/>
      </c>
      <c r="JD31" s="19" t="str">
        <f t="shared" ca="1" si="48"/>
        <v/>
      </c>
      <c r="JE31" s="19" t="str">
        <f t="shared" ca="1" si="48"/>
        <v/>
      </c>
      <c r="JF31" s="19" t="str">
        <f t="shared" ca="1" si="48"/>
        <v/>
      </c>
      <c r="JG31" s="19" t="str">
        <f t="shared" ca="1" si="48"/>
        <v/>
      </c>
      <c r="JH31" s="19" t="str">
        <f t="shared" ca="1" si="48"/>
        <v/>
      </c>
      <c r="JI31" s="19" t="str">
        <f t="shared" ca="1" si="48"/>
        <v/>
      </c>
      <c r="JJ31" s="19" t="str">
        <f t="shared" ca="1" si="48"/>
        <v/>
      </c>
      <c r="JK31" s="19" t="str">
        <f t="shared" ca="1" si="48"/>
        <v/>
      </c>
      <c r="JL31" s="19" t="str">
        <f t="shared" ca="1" si="48"/>
        <v/>
      </c>
      <c r="JM31" s="19" t="str">
        <f t="shared" ca="1" si="48"/>
        <v/>
      </c>
      <c r="JN31" s="19" t="str">
        <f t="shared" ca="1" si="48"/>
        <v/>
      </c>
      <c r="JO31" s="19" t="str">
        <f t="shared" ca="1" si="48"/>
        <v/>
      </c>
      <c r="JP31" s="19" t="str">
        <f t="shared" ca="1" si="48"/>
        <v/>
      </c>
      <c r="JQ31" s="19" t="str">
        <f t="shared" ca="1" si="48"/>
        <v/>
      </c>
      <c r="JR31" s="19" t="str">
        <f t="shared" ca="1" si="48"/>
        <v/>
      </c>
      <c r="JS31" s="19" t="str">
        <f t="shared" ca="1" si="48"/>
        <v/>
      </c>
      <c r="JT31" s="19" t="str">
        <f t="shared" ca="1" si="48"/>
        <v/>
      </c>
      <c r="JU31" s="19" t="str">
        <f t="shared" ca="1" si="48"/>
        <v/>
      </c>
      <c r="JV31" s="19" t="str">
        <f t="shared" ca="1" si="48"/>
        <v/>
      </c>
      <c r="JW31" s="19" t="str">
        <f t="shared" ca="1" si="48"/>
        <v/>
      </c>
      <c r="JX31" s="19" t="str">
        <f t="shared" ca="1" si="48"/>
        <v/>
      </c>
      <c r="JY31" s="19" t="str">
        <f t="shared" ca="1" si="46"/>
        <v/>
      </c>
      <c r="JZ31" s="19" t="str">
        <f t="shared" ca="1" si="46"/>
        <v/>
      </c>
      <c r="KA31" s="19" t="str">
        <f t="shared" ca="1" si="46"/>
        <v/>
      </c>
      <c r="KB31" s="19" t="str">
        <f t="shared" ca="1" si="44"/>
        <v/>
      </c>
      <c r="KC31" s="19" t="str">
        <f t="shared" ref="KC31:MN33" ca="1" si="51">IF($N31="",
IF(AND(KC$2&gt;=$M31,KC$2&lt;=TODAY(),KC$2&lt;$O31), 10,
IF(AND(KC$2&gt;=$M31,KC$2&lt;=TODAY(),KC$2=$O31), 10,
IF(AND(KC$2&gt;=$M31,KC$2&lt;=TODAY(),KC$2&gt;$O31), -10, ""))),
IF(AND(KC$2&gt;=$M31,KC$2&lt;=$N31,KC$2&lt;$O31),10,
IF(AND(KC$2&gt;=$M31,KC$2&lt;=$N31,KC$2=$O31),10,
IF(AND(KC$2&gt;=$M31,KC$2&lt;=$N31,KC$2&gt;$O31),-10,""
))))</f>
        <v/>
      </c>
      <c r="KD31" s="19" t="str">
        <f t="shared" ca="1" si="51"/>
        <v/>
      </c>
      <c r="KE31" s="19" t="str">
        <f t="shared" ca="1" si="51"/>
        <v/>
      </c>
      <c r="KF31" s="19" t="str">
        <f t="shared" ca="1" si="51"/>
        <v/>
      </c>
      <c r="KG31" s="19" t="str">
        <f t="shared" ca="1" si="51"/>
        <v/>
      </c>
      <c r="KH31" s="19" t="str">
        <f t="shared" ca="1" si="51"/>
        <v/>
      </c>
      <c r="KI31" s="19" t="str">
        <f t="shared" ca="1" si="51"/>
        <v/>
      </c>
      <c r="KJ31" s="19" t="str">
        <f t="shared" ca="1" si="51"/>
        <v/>
      </c>
      <c r="KK31" s="19" t="str">
        <f t="shared" ca="1" si="51"/>
        <v/>
      </c>
      <c r="KL31" s="19" t="str">
        <f t="shared" ca="1" si="51"/>
        <v/>
      </c>
      <c r="KM31" s="19" t="str">
        <f t="shared" ca="1" si="51"/>
        <v/>
      </c>
      <c r="KN31" s="19" t="str">
        <f t="shared" ca="1" si="51"/>
        <v/>
      </c>
      <c r="KO31" s="19" t="str">
        <f t="shared" ca="1" si="51"/>
        <v/>
      </c>
      <c r="KP31" s="19" t="str">
        <f t="shared" ca="1" si="51"/>
        <v/>
      </c>
      <c r="KQ31" s="19" t="str">
        <f t="shared" ca="1" si="51"/>
        <v/>
      </c>
      <c r="KR31" s="19" t="str">
        <f t="shared" ca="1" si="51"/>
        <v/>
      </c>
      <c r="KS31" s="19" t="str">
        <f t="shared" ca="1" si="51"/>
        <v/>
      </c>
      <c r="KT31" s="19" t="str">
        <f t="shared" ca="1" si="51"/>
        <v/>
      </c>
      <c r="KU31" s="19" t="str">
        <f t="shared" ca="1" si="51"/>
        <v/>
      </c>
      <c r="KV31" s="19" t="str">
        <f t="shared" ca="1" si="51"/>
        <v/>
      </c>
      <c r="KW31" s="19" t="str">
        <f t="shared" ca="1" si="51"/>
        <v/>
      </c>
      <c r="KX31" s="19" t="str">
        <f t="shared" ca="1" si="51"/>
        <v/>
      </c>
      <c r="KY31" s="19" t="str">
        <f t="shared" ca="1" si="51"/>
        <v/>
      </c>
      <c r="KZ31" s="19" t="str">
        <f t="shared" ca="1" si="51"/>
        <v/>
      </c>
      <c r="LA31" s="19" t="str">
        <f t="shared" ca="1" si="51"/>
        <v/>
      </c>
      <c r="LB31" s="19" t="str">
        <f t="shared" ca="1" si="51"/>
        <v/>
      </c>
      <c r="LC31" s="19" t="str">
        <f t="shared" ca="1" si="51"/>
        <v/>
      </c>
      <c r="LD31" s="19" t="str">
        <f t="shared" ca="1" si="51"/>
        <v/>
      </c>
      <c r="LE31" s="19" t="str">
        <f t="shared" ca="1" si="51"/>
        <v/>
      </c>
      <c r="LF31" s="19" t="str">
        <f t="shared" ca="1" si="51"/>
        <v/>
      </c>
      <c r="LG31" s="19" t="str">
        <f t="shared" ca="1" si="51"/>
        <v/>
      </c>
      <c r="LH31" s="19" t="str">
        <f t="shared" ca="1" si="51"/>
        <v/>
      </c>
      <c r="LI31" s="19" t="str">
        <f t="shared" ca="1" si="51"/>
        <v/>
      </c>
      <c r="LJ31" s="19" t="str">
        <f t="shared" ca="1" si="51"/>
        <v/>
      </c>
      <c r="LK31" s="19" t="str">
        <f t="shared" ca="1" si="51"/>
        <v/>
      </c>
      <c r="LL31" s="19" t="str">
        <f t="shared" ca="1" si="51"/>
        <v/>
      </c>
      <c r="LM31" s="19" t="str">
        <f t="shared" ca="1" si="51"/>
        <v/>
      </c>
      <c r="LN31" s="19" t="str">
        <f t="shared" ca="1" si="51"/>
        <v/>
      </c>
      <c r="LO31" s="19" t="str">
        <f t="shared" ca="1" si="51"/>
        <v/>
      </c>
      <c r="LP31" s="19" t="str">
        <f t="shared" ca="1" si="51"/>
        <v/>
      </c>
      <c r="LQ31" s="19" t="str">
        <f t="shared" ca="1" si="51"/>
        <v/>
      </c>
      <c r="LR31" s="19" t="str">
        <f t="shared" ca="1" si="51"/>
        <v/>
      </c>
      <c r="LS31" s="19" t="str">
        <f t="shared" ca="1" si="51"/>
        <v/>
      </c>
      <c r="LT31" s="19" t="str">
        <f t="shared" ca="1" si="51"/>
        <v/>
      </c>
      <c r="LU31" s="19" t="str">
        <f t="shared" ca="1" si="51"/>
        <v/>
      </c>
      <c r="LV31" s="19" t="str">
        <f t="shared" ca="1" si="51"/>
        <v/>
      </c>
      <c r="LW31" s="19" t="str">
        <f t="shared" ca="1" si="51"/>
        <v/>
      </c>
      <c r="LX31" s="19" t="str">
        <f t="shared" ca="1" si="51"/>
        <v/>
      </c>
      <c r="LY31" s="19" t="str">
        <f t="shared" ca="1" si="51"/>
        <v/>
      </c>
      <c r="LZ31" s="19" t="str">
        <f t="shared" ca="1" si="51"/>
        <v/>
      </c>
      <c r="MA31" s="19" t="str">
        <f t="shared" ca="1" si="51"/>
        <v/>
      </c>
      <c r="MB31" s="19" t="str">
        <f t="shared" ca="1" si="51"/>
        <v/>
      </c>
      <c r="MC31" s="19" t="str">
        <f t="shared" ca="1" si="51"/>
        <v/>
      </c>
      <c r="MD31" s="19" t="str">
        <f t="shared" ca="1" si="51"/>
        <v/>
      </c>
      <c r="ME31" s="19" t="str">
        <f t="shared" ca="1" si="51"/>
        <v/>
      </c>
      <c r="MF31" s="19" t="str">
        <f t="shared" ca="1" si="51"/>
        <v/>
      </c>
      <c r="MG31" s="19" t="str">
        <f t="shared" ca="1" si="51"/>
        <v/>
      </c>
      <c r="MH31" s="19" t="str">
        <f t="shared" ca="1" si="51"/>
        <v/>
      </c>
      <c r="MI31" s="19" t="str">
        <f t="shared" ca="1" si="51"/>
        <v/>
      </c>
      <c r="MJ31" s="19" t="str">
        <f t="shared" ca="1" si="51"/>
        <v/>
      </c>
      <c r="MK31" s="19" t="str">
        <f t="shared" ca="1" si="51"/>
        <v/>
      </c>
      <c r="ML31" s="19" t="str">
        <f t="shared" ca="1" si="51"/>
        <v/>
      </c>
      <c r="MM31" s="19" t="str">
        <f t="shared" ca="1" si="51"/>
        <v/>
      </c>
      <c r="MN31" s="19" t="str">
        <f t="shared" ca="1" si="51"/>
        <v/>
      </c>
      <c r="MO31" s="19" t="str">
        <f t="shared" ca="1" si="49"/>
        <v/>
      </c>
      <c r="MP31" s="19" t="str">
        <f t="shared" ca="1" si="49"/>
        <v/>
      </c>
      <c r="MQ31" s="19" t="str">
        <f t="shared" ca="1" si="40"/>
        <v/>
      </c>
      <c r="MR31" s="19" t="str">
        <f t="shared" ca="1" si="40"/>
        <v/>
      </c>
      <c r="MS31" s="19" t="str">
        <f t="shared" ca="1" si="40"/>
        <v/>
      </c>
      <c r="MT31" s="19" t="str">
        <f t="shared" ca="1" si="40"/>
        <v/>
      </c>
      <c r="MU31" s="19" t="str">
        <f t="shared" ref="MU31:OC31" ca="1" si="52">IF($N31="",
IF(AND(MU$2&gt;=$M31,MU$2&lt;=TODAY(),MU$2&lt;$O31), 10,
IF(AND(MU$2&gt;=$M31,MU$2&lt;=TODAY(),MU$2=$O31), 10,
IF(AND(MU$2&gt;=$M31,MU$2&lt;=TODAY(),MU$2&gt;$O31), -10, ""))),
IF(AND(MU$2&gt;=$M31,MU$2&lt;=$N31,MU$2&lt;$O31),10,
IF(AND(MU$2&gt;=$M31,MU$2&lt;=$N31,MU$2=$O31),10,
IF(AND(MU$2&gt;=$M31,MU$2&lt;=$N31,MU$2&gt;$O31),-10,""
))))</f>
        <v/>
      </c>
      <c r="MV31" s="19" t="str">
        <f t="shared" ca="1" si="52"/>
        <v/>
      </c>
      <c r="MW31" s="19" t="str">
        <f t="shared" ca="1" si="52"/>
        <v/>
      </c>
      <c r="MX31" s="19" t="str">
        <f t="shared" ca="1" si="52"/>
        <v/>
      </c>
      <c r="MY31" s="19" t="str">
        <f t="shared" ca="1" si="52"/>
        <v/>
      </c>
      <c r="MZ31" s="19" t="str">
        <f t="shared" ca="1" si="52"/>
        <v/>
      </c>
      <c r="NA31" s="19" t="str">
        <f t="shared" ca="1" si="52"/>
        <v/>
      </c>
      <c r="NB31" s="19" t="str">
        <f t="shared" ca="1" si="52"/>
        <v/>
      </c>
      <c r="NC31" s="19" t="str">
        <f t="shared" ca="1" si="52"/>
        <v/>
      </c>
      <c r="ND31" s="19" t="str">
        <f t="shared" ca="1" si="52"/>
        <v/>
      </c>
      <c r="NE31" s="19" t="str">
        <f t="shared" ca="1" si="52"/>
        <v/>
      </c>
      <c r="NF31" s="19" t="str">
        <f t="shared" ca="1" si="52"/>
        <v/>
      </c>
      <c r="NG31" s="19" t="str">
        <f t="shared" ca="1" si="52"/>
        <v/>
      </c>
      <c r="NH31" s="19" t="str">
        <f t="shared" ca="1" si="52"/>
        <v/>
      </c>
      <c r="NI31" s="19" t="str">
        <f t="shared" ca="1" si="52"/>
        <v/>
      </c>
      <c r="NJ31" s="19" t="str">
        <f t="shared" ca="1" si="52"/>
        <v/>
      </c>
      <c r="NK31" s="19" t="str">
        <f t="shared" ca="1" si="52"/>
        <v/>
      </c>
      <c r="NL31" s="19" t="str">
        <f t="shared" ca="1" si="52"/>
        <v/>
      </c>
      <c r="NM31" s="19" t="str">
        <f t="shared" ca="1" si="52"/>
        <v/>
      </c>
      <c r="NN31" s="19" t="str">
        <f t="shared" ca="1" si="52"/>
        <v/>
      </c>
      <c r="NO31" s="19" t="str">
        <f t="shared" ca="1" si="52"/>
        <v/>
      </c>
      <c r="NP31" s="19" t="str">
        <f t="shared" ca="1" si="52"/>
        <v/>
      </c>
      <c r="NQ31" s="19" t="str">
        <f t="shared" ca="1" si="52"/>
        <v/>
      </c>
      <c r="NR31" s="19" t="str">
        <f t="shared" ca="1" si="52"/>
        <v/>
      </c>
      <c r="NS31" s="19" t="str">
        <f t="shared" ca="1" si="52"/>
        <v/>
      </c>
      <c r="NT31" s="19" t="str">
        <f t="shared" ca="1" si="52"/>
        <v/>
      </c>
      <c r="NU31" s="19" t="str">
        <f t="shared" ca="1" si="52"/>
        <v/>
      </c>
      <c r="NV31" s="19" t="str">
        <f t="shared" ca="1" si="52"/>
        <v/>
      </c>
      <c r="NW31" s="19" t="str">
        <f t="shared" ca="1" si="52"/>
        <v/>
      </c>
      <c r="NX31" s="19" t="str">
        <f t="shared" ca="1" si="52"/>
        <v/>
      </c>
      <c r="NY31" s="19" t="str">
        <f t="shared" ca="1" si="52"/>
        <v/>
      </c>
      <c r="NZ31" s="19" t="str">
        <f t="shared" ca="1" si="52"/>
        <v/>
      </c>
      <c r="OA31" s="19" t="str">
        <f t="shared" ca="1" si="52"/>
        <v/>
      </c>
      <c r="OB31" s="19" t="str">
        <f t="shared" ca="1" si="52"/>
        <v/>
      </c>
      <c r="OC31" s="19" t="str">
        <f t="shared" ca="1" si="52"/>
        <v/>
      </c>
      <c r="OD31" s="16"/>
      <c r="OE31" s="16"/>
      <c r="OF31" s="16"/>
      <c r="OG31" s="16"/>
    </row>
    <row r="32" spans="1:397" x14ac:dyDescent="0.2">
      <c r="C32" s="128">
        <f>'Project Follow up - Base'!C33</f>
        <v>14</v>
      </c>
      <c r="D32" s="422" t="str">
        <f>'Project Follow up - Base'!D33</f>
        <v/>
      </c>
      <c r="E32" s="422"/>
      <c r="F32" s="43" t="str">
        <f>'Project Follow up - Base'!G33</f>
        <v/>
      </c>
      <c r="G32" s="43" t="str">
        <f>'Project Follow up - Base'!H33</f>
        <v/>
      </c>
      <c r="H32" s="45">
        <f>'Project Follow up - Base'!I33</f>
        <v>0</v>
      </c>
      <c r="J32" s="25"/>
      <c r="K32" s="25"/>
      <c r="L32" s="25"/>
      <c r="M32" s="43" t="str">
        <f>'Project Follow up - Base'!M33</f>
        <v/>
      </c>
      <c r="N32" s="43" t="str">
        <f>'Project Follow up - Base'!N33</f>
        <v/>
      </c>
      <c r="O32" s="43" t="str">
        <f>'Project Follow up - Base'!O33</f>
        <v/>
      </c>
      <c r="P32" s="41" t="str">
        <f ca="1">'Project Follow up - Base'!P33</f>
        <v/>
      </c>
      <c r="Q32" s="104" t="str">
        <f>'Project Follow up - Base'!Q33</f>
        <v/>
      </c>
      <c r="R32" s="105" t="str">
        <f>'Project Follow up - Base'!R33</f>
        <v/>
      </c>
      <c r="S32" s="105" t="str">
        <f>'Project Follow up - Base'!S33</f>
        <v/>
      </c>
      <c r="T32" s="106" t="str">
        <f>'Project Follow up - Base'!T33</f>
        <v/>
      </c>
      <c r="U32" s="187" t="str">
        <f>'Project Follow up - Base'!U33</f>
        <v/>
      </c>
      <c r="V32" s="187" t="str">
        <f>'Project Follow up - Base'!V33</f>
        <v/>
      </c>
      <c r="W32" s="41" t="str">
        <f>'Project Follow up - Base'!W33</f>
        <v/>
      </c>
      <c r="X32" s="129" t="str">
        <f>'Project Follow up - Base'!X33</f>
        <v/>
      </c>
      <c r="Y32" s="320"/>
      <c r="Z32" s="17">
        <f t="shared" si="30"/>
        <v>1</v>
      </c>
      <c r="AC32" s="20" t="str">
        <f t="shared" ca="1" si="31"/>
        <v/>
      </c>
      <c r="AD32" s="20" t="str">
        <f t="shared" ca="1" si="47"/>
        <v/>
      </c>
      <c r="AE32" s="20" t="str">
        <f t="shared" ca="1" si="47"/>
        <v/>
      </c>
      <c r="AF32" s="20" t="str">
        <f t="shared" ca="1" si="47"/>
        <v/>
      </c>
      <c r="AG32" s="20" t="str">
        <f t="shared" ca="1" si="47"/>
        <v/>
      </c>
      <c r="AH32" s="20" t="str">
        <f t="shared" ca="1" si="47"/>
        <v/>
      </c>
      <c r="AI32" s="20" t="str">
        <f t="shared" ca="1" si="47"/>
        <v/>
      </c>
      <c r="AJ32" s="20" t="str">
        <f t="shared" ca="1" si="47"/>
        <v/>
      </c>
      <c r="AK32" s="20" t="str">
        <f t="shared" ca="1" si="47"/>
        <v/>
      </c>
      <c r="AL32" s="20" t="str">
        <f t="shared" ca="1" si="47"/>
        <v/>
      </c>
      <c r="AM32" s="20" t="str">
        <f t="shared" ca="1" si="47"/>
        <v/>
      </c>
      <c r="AN32" s="20" t="str">
        <f t="shared" ca="1" si="47"/>
        <v/>
      </c>
      <c r="AO32" s="20" t="str">
        <f t="shared" ca="1" si="47"/>
        <v/>
      </c>
      <c r="AP32" s="20" t="str">
        <f t="shared" ca="1" si="47"/>
        <v/>
      </c>
      <c r="AQ32" s="20" t="str">
        <f t="shared" ca="1" si="47"/>
        <v/>
      </c>
      <c r="AR32" s="20" t="str">
        <f t="shared" ca="1" si="47"/>
        <v/>
      </c>
      <c r="AS32" s="20" t="str">
        <f t="shared" ca="1" si="47"/>
        <v/>
      </c>
      <c r="AT32" s="20" t="str">
        <f t="shared" ca="1" si="47"/>
        <v/>
      </c>
      <c r="AU32" s="20" t="str">
        <f t="shared" ca="1" si="47"/>
        <v/>
      </c>
      <c r="AV32" s="20" t="str">
        <f t="shared" ca="1" si="47"/>
        <v/>
      </c>
      <c r="AW32" s="20" t="str">
        <f t="shared" ca="1" si="47"/>
        <v/>
      </c>
      <c r="AX32" s="20" t="str">
        <f t="shared" ca="1" si="47"/>
        <v/>
      </c>
      <c r="AY32" s="20" t="str">
        <f t="shared" ca="1" si="47"/>
        <v/>
      </c>
      <c r="AZ32" s="20" t="str">
        <f t="shared" ca="1" si="47"/>
        <v/>
      </c>
      <c r="BA32" s="20" t="str">
        <f t="shared" ca="1" si="47"/>
        <v/>
      </c>
      <c r="BB32" s="20" t="str">
        <f t="shared" ca="1" si="47"/>
        <v/>
      </c>
      <c r="BC32" s="20" t="str">
        <f t="shared" ca="1" si="47"/>
        <v/>
      </c>
      <c r="BD32" s="20" t="str">
        <f t="shared" ca="1" si="47"/>
        <v/>
      </c>
      <c r="BE32" s="20" t="str">
        <f t="shared" ca="1" si="47"/>
        <v/>
      </c>
      <c r="BF32" s="20" t="str">
        <f t="shared" ca="1" si="47"/>
        <v/>
      </c>
      <c r="BG32" s="20" t="str">
        <f t="shared" ca="1" si="47"/>
        <v/>
      </c>
      <c r="BH32" s="20" t="str">
        <f t="shared" ca="1" si="47"/>
        <v/>
      </c>
      <c r="BI32" s="20" t="str">
        <f t="shared" ca="1" si="47"/>
        <v/>
      </c>
      <c r="BJ32" s="20" t="str">
        <f t="shared" ca="1" si="47"/>
        <v/>
      </c>
      <c r="BK32" s="20" t="str">
        <f t="shared" ca="1" si="47"/>
        <v/>
      </c>
      <c r="BL32" s="20" t="str">
        <f t="shared" ca="1" si="47"/>
        <v/>
      </c>
      <c r="BM32" s="20" t="str">
        <f t="shared" ca="1" si="47"/>
        <v/>
      </c>
      <c r="BN32" s="20" t="str">
        <f t="shared" ca="1" si="47"/>
        <v/>
      </c>
      <c r="BO32" s="20" t="str">
        <f t="shared" ca="1" si="47"/>
        <v/>
      </c>
      <c r="BP32" s="20" t="str">
        <f t="shared" ca="1" si="47"/>
        <v/>
      </c>
      <c r="BQ32" s="20" t="str">
        <f t="shared" ca="1" si="47"/>
        <v/>
      </c>
      <c r="BR32" s="20" t="str">
        <f t="shared" ca="1" si="47"/>
        <v/>
      </c>
      <c r="BS32" s="20" t="str">
        <f t="shared" ca="1" si="47"/>
        <v/>
      </c>
      <c r="BT32" s="20" t="str">
        <f t="shared" ca="1" si="47"/>
        <v/>
      </c>
      <c r="BU32" s="20" t="str">
        <f t="shared" ca="1" si="47"/>
        <v/>
      </c>
      <c r="BV32" s="20" t="str">
        <f t="shared" ca="1" si="47"/>
        <v/>
      </c>
      <c r="BW32" s="20" t="str">
        <f t="shared" ca="1" si="47"/>
        <v/>
      </c>
      <c r="BX32" s="20" t="str">
        <f t="shared" ca="1" si="47"/>
        <v/>
      </c>
      <c r="BY32" s="20" t="str">
        <f t="shared" ca="1" si="47"/>
        <v/>
      </c>
      <c r="BZ32" s="20" t="str">
        <f t="shared" ca="1" si="47"/>
        <v/>
      </c>
      <c r="CA32" s="20" t="str">
        <f t="shared" ca="1" si="47"/>
        <v/>
      </c>
      <c r="CB32" s="20" t="str">
        <f t="shared" ca="1" si="47"/>
        <v/>
      </c>
      <c r="CC32" s="20" t="str">
        <f t="shared" ca="1" si="47"/>
        <v/>
      </c>
      <c r="CD32" s="20" t="str">
        <f t="shared" ca="1" si="47"/>
        <v/>
      </c>
      <c r="CE32" s="20" t="str">
        <f t="shared" ca="1" si="47"/>
        <v/>
      </c>
      <c r="CF32" s="20" t="str">
        <f t="shared" ca="1" si="47"/>
        <v/>
      </c>
      <c r="CG32" s="20" t="str">
        <f t="shared" ca="1" si="47"/>
        <v/>
      </c>
      <c r="CH32" s="20" t="str">
        <f t="shared" ca="1" si="47"/>
        <v/>
      </c>
      <c r="CI32" s="20" t="str">
        <f t="shared" ca="1" si="47"/>
        <v/>
      </c>
      <c r="CJ32" s="20" t="str">
        <f t="shared" ca="1" si="47"/>
        <v/>
      </c>
      <c r="CK32" s="20" t="str">
        <f t="shared" ca="1" si="47"/>
        <v/>
      </c>
      <c r="CL32" s="20" t="str">
        <f t="shared" ca="1" si="47"/>
        <v/>
      </c>
      <c r="CM32" s="20" t="str">
        <f t="shared" ca="1" si="47"/>
        <v/>
      </c>
      <c r="CN32" s="20" t="str">
        <f t="shared" ca="1" si="47"/>
        <v/>
      </c>
      <c r="CO32" s="20" t="str">
        <f t="shared" ref="CO32:EZ33" ca="1" si="53">IF($N32="",
IF(AND(CO$2&gt;=$M32,CO$2&lt;=TODAY(),CO$2&lt;$O32), 10,
IF(AND(CO$2&gt;=$M32,CO$2&lt;=TODAY(),CO$2=$O32), 10,
IF(AND(CO$2&gt;=$M32,CO$2&lt;=TODAY(),CO$2&gt;$O32), -10, ""))),
IF(AND(CO$2&gt;=$M32,CO$2&lt;=$N32,CO$2&lt;$O32),10,
IF(AND(CO$2&gt;=$M32,CO$2&lt;=$N32,CO$2=$O32),10,
IF(AND(CO$2&gt;=$M32,CO$2&lt;=$N32,CO$2&gt;$O32),-10,""
))))</f>
        <v/>
      </c>
      <c r="CP32" s="20" t="str">
        <f t="shared" ca="1" si="53"/>
        <v/>
      </c>
      <c r="CQ32" s="20" t="str">
        <f t="shared" ca="1" si="53"/>
        <v/>
      </c>
      <c r="CR32" s="20" t="str">
        <f t="shared" ca="1" si="53"/>
        <v/>
      </c>
      <c r="CS32" s="20" t="str">
        <f t="shared" ca="1" si="53"/>
        <v/>
      </c>
      <c r="CT32" s="19" t="str">
        <f t="shared" ca="1" si="53"/>
        <v/>
      </c>
      <c r="CU32" s="19" t="str">
        <f t="shared" ca="1" si="53"/>
        <v/>
      </c>
      <c r="CV32" s="19" t="str">
        <f t="shared" ca="1" si="53"/>
        <v/>
      </c>
      <c r="CW32" s="19" t="str">
        <f t="shared" ca="1" si="53"/>
        <v/>
      </c>
      <c r="CX32" s="19" t="str">
        <f t="shared" ca="1" si="53"/>
        <v/>
      </c>
      <c r="CY32" s="19" t="str">
        <f t="shared" ca="1" si="53"/>
        <v/>
      </c>
      <c r="CZ32" s="19" t="str">
        <f t="shared" ca="1" si="53"/>
        <v/>
      </c>
      <c r="DA32" s="19" t="str">
        <f t="shared" ca="1" si="53"/>
        <v/>
      </c>
      <c r="DB32" s="19" t="str">
        <f t="shared" ca="1" si="53"/>
        <v/>
      </c>
      <c r="DC32" s="19" t="str">
        <f t="shared" ca="1" si="53"/>
        <v/>
      </c>
      <c r="DD32" s="19" t="str">
        <f t="shared" ca="1" si="53"/>
        <v/>
      </c>
      <c r="DE32" s="19" t="str">
        <f t="shared" ca="1" si="53"/>
        <v/>
      </c>
      <c r="DF32" s="19" t="str">
        <f t="shared" ca="1" si="53"/>
        <v/>
      </c>
      <c r="DG32" s="19" t="str">
        <f t="shared" ca="1" si="53"/>
        <v/>
      </c>
      <c r="DH32" s="19" t="str">
        <f t="shared" ca="1" si="53"/>
        <v/>
      </c>
      <c r="DI32" s="19" t="str">
        <f t="shared" ca="1" si="53"/>
        <v/>
      </c>
      <c r="DJ32" s="19" t="str">
        <f t="shared" ca="1" si="53"/>
        <v/>
      </c>
      <c r="DK32" s="19" t="str">
        <f t="shared" ca="1" si="53"/>
        <v/>
      </c>
      <c r="DL32" s="19" t="str">
        <f t="shared" ca="1" si="53"/>
        <v/>
      </c>
      <c r="DM32" s="19" t="str">
        <f t="shared" ca="1" si="53"/>
        <v/>
      </c>
      <c r="DN32" s="19" t="str">
        <f t="shared" ca="1" si="53"/>
        <v/>
      </c>
      <c r="DO32" s="19" t="str">
        <f t="shared" ca="1" si="53"/>
        <v/>
      </c>
      <c r="DP32" s="19" t="str">
        <f t="shared" ca="1" si="53"/>
        <v/>
      </c>
      <c r="DQ32" s="19" t="str">
        <f t="shared" ca="1" si="53"/>
        <v/>
      </c>
      <c r="DR32" s="19" t="str">
        <f t="shared" ca="1" si="53"/>
        <v/>
      </c>
      <c r="DS32" s="19" t="str">
        <f t="shared" ca="1" si="53"/>
        <v/>
      </c>
      <c r="DT32" s="19" t="str">
        <f t="shared" ca="1" si="53"/>
        <v/>
      </c>
      <c r="DU32" s="19" t="str">
        <f t="shared" ca="1" si="53"/>
        <v/>
      </c>
      <c r="DV32" s="19" t="str">
        <f t="shared" ca="1" si="53"/>
        <v/>
      </c>
      <c r="DW32" s="19" t="str">
        <f t="shared" ca="1" si="53"/>
        <v/>
      </c>
      <c r="DX32" s="19" t="str">
        <f t="shared" ca="1" si="53"/>
        <v/>
      </c>
      <c r="DY32" s="19" t="str">
        <f t="shared" ca="1" si="53"/>
        <v/>
      </c>
      <c r="DZ32" s="19" t="str">
        <f t="shared" ca="1" si="53"/>
        <v/>
      </c>
      <c r="EA32" s="19" t="str">
        <f t="shared" ca="1" si="53"/>
        <v/>
      </c>
      <c r="EB32" s="19" t="str">
        <f t="shared" ca="1" si="53"/>
        <v/>
      </c>
      <c r="EC32" s="19" t="str">
        <f t="shared" ca="1" si="53"/>
        <v/>
      </c>
      <c r="ED32" s="19" t="str">
        <f t="shared" ca="1" si="53"/>
        <v/>
      </c>
      <c r="EE32" s="19" t="str">
        <f t="shared" ca="1" si="53"/>
        <v/>
      </c>
      <c r="EF32" s="19" t="str">
        <f t="shared" ca="1" si="53"/>
        <v/>
      </c>
      <c r="EG32" s="19" t="str">
        <f t="shared" ca="1" si="53"/>
        <v/>
      </c>
      <c r="EH32" s="19" t="str">
        <f t="shared" ca="1" si="53"/>
        <v/>
      </c>
      <c r="EI32" s="19" t="str">
        <f t="shared" ca="1" si="53"/>
        <v/>
      </c>
      <c r="EJ32" s="19" t="str">
        <f t="shared" ca="1" si="53"/>
        <v/>
      </c>
      <c r="EK32" s="19" t="str">
        <f t="shared" ca="1" si="53"/>
        <v/>
      </c>
      <c r="EL32" s="19" t="str">
        <f t="shared" ca="1" si="53"/>
        <v/>
      </c>
      <c r="EM32" s="19" t="str">
        <f t="shared" ca="1" si="53"/>
        <v/>
      </c>
      <c r="EN32" s="19" t="str">
        <f t="shared" ca="1" si="53"/>
        <v/>
      </c>
      <c r="EO32" s="19" t="str">
        <f t="shared" ca="1" si="53"/>
        <v/>
      </c>
      <c r="EP32" s="19" t="str">
        <f t="shared" ca="1" si="53"/>
        <v/>
      </c>
      <c r="EQ32" s="19" t="str">
        <f t="shared" ca="1" si="53"/>
        <v/>
      </c>
      <c r="ER32" s="19" t="str">
        <f t="shared" ca="1" si="53"/>
        <v/>
      </c>
      <c r="ES32" s="19" t="str">
        <f t="shared" ca="1" si="53"/>
        <v/>
      </c>
      <c r="ET32" s="19" t="str">
        <f t="shared" ca="1" si="53"/>
        <v/>
      </c>
      <c r="EU32" s="19" t="str">
        <f t="shared" ca="1" si="53"/>
        <v/>
      </c>
      <c r="EV32" s="19" t="str">
        <f t="shared" ca="1" si="53"/>
        <v/>
      </c>
      <c r="EW32" s="19" t="str">
        <f t="shared" ca="1" si="53"/>
        <v/>
      </c>
      <c r="EX32" s="19" t="str">
        <f t="shared" ca="1" si="53"/>
        <v/>
      </c>
      <c r="EY32" s="19" t="str">
        <f t="shared" ca="1" si="53"/>
        <v/>
      </c>
      <c r="EZ32" s="19" t="str">
        <f t="shared" ca="1" si="53"/>
        <v/>
      </c>
      <c r="FA32" s="19" t="str">
        <f t="shared" ca="1" si="35"/>
        <v/>
      </c>
      <c r="FB32" s="19" t="str">
        <f t="shared" ca="1" si="50"/>
        <v/>
      </c>
      <c r="FC32" s="19" t="str">
        <f t="shared" ca="1" si="50"/>
        <v/>
      </c>
      <c r="FD32" s="19" t="str">
        <f t="shared" ca="1" si="50"/>
        <v/>
      </c>
      <c r="FE32" s="19" t="str">
        <f t="shared" ca="1" si="50"/>
        <v/>
      </c>
      <c r="FF32" s="19" t="str">
        <f t="shared" ca="1" si="50"/>
        <v/>
      </c>
      <c r="FG32" s="19" t="str">
        <f t="shared" ca="1" si="50"/>
        <v/>
      </c>
      <c r="FH32" s="19" t="str">
        <f t="shared" ca="1" si="50"/>
        <v/>
      </c>
      <c r="FI32" s="19" t="str">
        <f t="shared" ca="1" si="50"/>
        <v/>
      </c>
      <c r="FJ32" s="19" t="str">
        <f t="shared" ca="1" si="50"/>
        <v/>
      </c>
      <c r="FK32" s="19" t="str">
        <f t="shared" ca="1" si="50"/>
        <v/>
      </c>
      <c r="FL32" s="19" t="str">
        <f t="shared" ca="1" si="50"/>
        <v/>
      </c>
      <c r="FM32" s="19" t="str">
        <f t="shared" ca="1" si="50"/>
        <v/>
      </c>
      <c r="FN32" s="19" t="str">
        <f t="shared" ca="1" si="50"/>
        <v/>
      </c>
      <c r="FO32" s="19" t="str">
        <f t="shared" ca="1" si="50"/>
        <v/>
      </c>
      <c r="FP32" s="19" t="str">
        <f t="shared" ca="1" si="50"/>
        <v/>
      </c>
      <c r="FQ32" s="19" t="str">
        <f t="shared" ca="1" si="50"/>
        <v/>
      </c>
      <c r="FR32" s="19" t="str">
        <f t="shared" ca="1" si="50"/>
        <v/>
      </c>
      <c r="FS32" s="19" t="str">
        <f t="shared" ca="1" si="50"/>
        <v/>
      </c>
      <c r="FT32" s="19" t="str">
        <f t="shared" ca="1" si="50"/>
        <v/>
      </c>
      <c r="FU32" s="19" t="str">
        <f t="shared" ca="1" si="50"/>
        <v/>
      </c>
      <c r="FV32" s="19" t="str">
        <f t="shared" ca="1" si="50"/>
        <v/>
      </c>
      <c r="FW32" s="19" t="str">
        <f t="shared" ca="1" si="50"/>
        <v/>
      </c>
      <c r="FX32" s="19" t="str">
        <f t="shared" ca="1" si="50"/>
        <v/>
      </c>
      <c r="FY32" s="19" t="str">
        <f t="shared" ca="1" si="50"/>
        <v/>
      </c>
      <c r="FZ32" s="19" t="str">
        <f t="shared" ca="1" si="50"/>
        <v/>
      </c>
      <c r="GA32" s="19" t="str">
        <f t="shared" ca="1" si="50"/>
        <v/>
      </c>
      <c r="GB32" s="19" t="str">
        <f t="shared" ca="1" si="50"/>
        <v/>
      </c>
      <c r="GC32" s="19" t="str">
        <f t="shared" ca="1" si="50"/>
        <v/>
      </c>
      <c r="GD32" s="19" t="str">
        <f t="shared" ca="1" si="50"/>
        <v/>
      </c>
      <c r="GE32" s="19" t="str">
        <f t="shared" ca="1" si="50"/>
        <v/>
      </c>
      <c r="GF32" s="19" t="str">
        <f t="shared" ca="1" si="50"/>
        <v/>
      </c>
      <c r="GG32" s="19" t="str">
        <f t="shared" ca="1" si="50"/>
        <v/>
      </c>
      <c r="GH32" s="19" t="str">
        <f t="shared" ca="1" si="50"/>
        <v/>
      </c>
      <c r="GI32" s="19" t="str">
        <f t="shared" ca="1" si="50"/>
        <v/>
      </c>
      <c r="GJ32" s="19" t="str">
        <f t="shared" ca="1" si="50"/>
        <v/>
      </c>
      <c r="GK32" s="19" t="str">
        <f t="shared" ca="1" si="50"/>
        <v/>
      </c>
      <c r="GL32" s="19" t="str">
        <f t="shared" ca="1" si="50"/>
        <v/>
      </c>
      <c r="GM32" s="19" t="str">
        <f t="shared" ca="1" si="50"/>
        <v/>
      </c>
      <c r="GN32" s="19" t="str">
        <f t="shared" ca="1" si="50"/>
        <v/>
      </c>
      <c r="GO32" s="19" t="str">
        <f t="shared" ca="1" si="50"/>
        <v/>
      </c>
      <c r="GP32" s="19" t="str">
        <f t="shared" ca="1" si="50"/>
        <v/>
      </c>
      <c r="GQ32" s="19" t="str">
        <f t="shared" ca="1" si="50"/>
        <v/>
      </c>
      <c r="GR32" s="19" t="str">
        <f t="shared" ca="1" si="50"/>
        <v/>
      </c>
      <c r="GS32" s="19" t="str">
        <f t="shared" ca="1" si="50"/>
        <v/>
      </c>
      <c r="GT32" s="19" t="str">
        <f t="shared" ca="1" si="50"/>
        <v/>
      </c>
      <c r="GU32" s="19" t="str">
        <f t="shared" ca="1" si="50"/>
        <v/>
      </c>
      <c r="GV32" s="19" t="str">
        <f t="shared" ca="1" si="50"/>
        <v/>
      </c>
      <c r="GW32" s="19" t="str">
        <f t="shared" ca="1" si="50"/>
        <v/>
      </c>
      <c r="GX32" s="19" t="str">
        <f t="shared" ca="1" si="50"/>
        <v/>
      </c>
      <c r="GY32" s="19" t="str">
        <f t="shared" ca="1" si="50"/>
        <v/>
      </c>
      <c r="GZ32" s="19" t="str">
        <f t="shared" ca="1" si="50"/>
        <v/>
      </c>
      <c r="HA32" s="19" t="str">
        <f t="shared" ca="1" si="50"/>
        <v/>
      </c>
      <c r="HB32" s="19" t="str">
        <f t="shared" ca="1" si="50"/>
        <v/>
      </c>
      <c r="HC32" s="19" t="str">
        <f t="shared" ca="1" si="50"/>
        <v/>
      </c>
      <c r="HD32" s="19" t="str">
        <f t="shared" ca="1" si="50"/>
        <v/>
      </c>
      <c r="HE32" s="19" t="str">
        <f t="shared" ca="1" si="50"/>
        <v/>
      </c>
      <c r="HF32" s="19" t="str">
        <f t="shared" ca="1" si="50"/>
        <v/>
      </c>
      <c r="HG32" s="19" t="str">
        <f t="shared" ca="1" si="50"/>
        <v/>
      </c>
      <c r="HH32" s="19" t="str">
        <f t="shared" ca="1" si="50"/>
        <v/>
      </c>
      <c r="HI32" s="19" t="str">
        <f t="shared" ca="1" si="50"/>
        <v/>
      </c>
      <c r="HJ32" s="19" t="str">
        <f t="shared" ca="1" si="50"/>
        <v/>
      </c>
      <c r="HK32" s="19" t="str">
        <f t="shared" ca="1" si="50"/>
        <v/>
      </c>
      <c r="HL32" s="19" t="str">
        <f t="shared" ca="1" si="50"/>
        <v/>
      </c>
      <c r="HM32" s="19" t="str">
        <f t="shared" ca="1" si="50"/>
        <v/>
      </c>
      <c r="HN32" s="19" t="str">
        <f t="shared" ca="1" si="48"/>
        <v/>
      </c>
      <c r="HO32" s="19" t="str">
        <f t="shared" ca="1" si="48"/>
        <v/>
      </c>
      <c r="HP32" s="19" t="str">
        <f t="shared" ca="1" si="48"/>
        <v/>
      </c>
      <c r="HQ32" s="19" t="str">
        <f t="shared" ca="1" si="48"/>
        <v/>
      </c>
      <c r="HR32" s="19" t="str">
        <f t="shared" ca="1" si="48"/>
        <v/>
      </c>
      <c r="HS32" s="19" t="str">
        <f t="shared" ca="1" si="48"/>
        <v/>
      </c>
      <c r="HT32" s="19" t="str">
        <f t="shared" ca="1" si="48"/>
        <v/>
      </c>
      <c r="HU32" s="19" t="str">
        <f t="shared" ca="1" si="48"/>
        <v/>
      </c>
      <c r="HV32" s="19" t="str">
        <f t="shared" ca="1" si="48"/>
        <v/>
      </c>
      <c r="HW32" s="19" t="str">
        <f t="shared" ca="1" si="48"/>
        <v/>
      </c>
      <c r="HX32" s="19" t="str">
        <f t="shared" ca="1" si="48"/>
        <v/>
      </c>
      <c r="HY32" s="19" t="str">
        <f t="shared" ca="1" si="48"/>
        <v/>
      </c>
      <c r="HZ32" s="19" t="str">
        <f t="shared" ca="1" si="48"/>
        <v/>
      </c>
      <c r="IA32" s="19" t="str">
        <f t="shared" ca="1" si="48"/>
        <v/>
      </c>
      <c r="IB32" s="19" t="str">
        <f t="shared" ca="1" si="48"/>
        <v/>
      </c>
      <c r="IC32" s="19" t="str">
        <f t="shared" ca="1" si="48"/>
        <v/>
      </c>
      <c r="ID32" s="19" t="str">
        <f t="shared" ca="1" si="48"/>
        <v/>
      </c>
      <c r="IE32" s="19" t="str">
        <f t="shared" ca="1" si="48"/>
        <v/>
      </c>
      <c r="IF32" s="19" t="str">
        <f t="shared" ca="1" si="48"/>
        <v/>
      </c>
      <c r="IG32" s="19" t="str">
        <f t="shared" ca="1" si="48"/>
        <v/>
      </c>
      <c r="IH32" s="19" t="str">
        <f t="shared" ca="1" si="48"/>
        <v/>
      </c>
      <c r="II32" s="19" t="str">
        <f t="shared" ca="1" si="48"/>
        <v/>
      </c>
      <c r="IJ32" s="19" t="str">
        <f t="shared" ca="1" si="48"/>
        <v/>
      </c>
      <c r="IK32" s="19" t="str">
        <f t="shared" ca="1" si="48"/>
        <v/>
      </c>
      <c r="IL32" s="19" t="str">
        <f t="shared" ca="1" si="48"/>
        <v/>
      </c>
      <c r="IM32" s="19" t="str">
        <f t="shared" ca="1" si="48"/>
        <v/>
      </c>
      <c r="IN32" s="19" t="str">
        <f t="shared" ca="1" si="48"/>
        <v/>
      </c>
      <c r="IO32" s="19" t="str">
        <f t="shared" ca="1" si="48"/>
        <v/>
      </c>
      <c r="IP32" s="19" t="str">
        <f t="shared" ca="1" si="48"/>
        <v/>
      </c>
      <c r="IQ32" s="19" t="str">
        <f t="shared" ca="1" si="48"/>
        <v/>
      </c>
      <c r="IR32" s="19" t="str">
        <f t="shared" ca="1" si="48"/>
        <v/>
      </c>
      <c r="IS32" s="19" t="str">
        <f t="shared" ca="1" si="48"/>
        <v/>
      </c>
      <c r="IT32" s="19" t="str">
        <f t="shared" ca="1" si="48"/>
        <v/>
      </c>
      <c r="IU32" s="19" t="str">
        <f t="shared" ca="1" si="48"/>
        <v/>
      </c>
      <c r="IV32" s="19" t="str">
        <f t="shared" ca="1" si="48"/>
        <v/>
      </c>
      <c r="IW32" s="19" t="str">
        <f t="shared" ca="1" si="48"/>
        <v/>
      </c>
      <c r="IX32" s="19" t="str">
        <f t="shared" ca="1" si="48"/>
        <v/>
      </c>
      <c r="IY32" s="19" t="str">
        <f t="shared" ca="1" si="48"/>
        <v/>
      </c>
      <c r="IZ32" s="19" t="str">
        <f t="shared" ca="1" si="48"/>
        <v/>
      </c>
      <c r="JA32" s="19" t="str">
        <f t="shared" ca="1" si="48"/>
        <v/>
      </c>
      <c r="JB32" s="19" t="str">
        <f t="shared" ca="1" si="48"/>
        <v/>
      </c>
      <c r="JC32" s="19" t="str">
        <f t="shared" ca="1" si="48"/>
        <v/>
      </c>
      <c r="JD32" s="19" t="str">
        <f t="shared" ca="1" si="48"/>
        <v/>
      </c>
      <c r="JE32" s="19" t="str">
        <f t="shared" ca="1" si="48"/>
        <v/>
      </c>
      <c r="JF32" s="19" t="str">
        <f t="shared" ca="1" si="48"/>
        <v/>
      </c>
      <c r="JG32" s="19" t="str">
        <f t="shared" ca="1" si="48"/>
        <v/>
      </c>
      <c r="JH32" s="19" t="str">
        <f t="shared" ca="1" si="48"/>
        <v/>
      </c>
      <c r="JI32" s="19" t="str">
        <f t="shared" ca="1" si="48"/>
        <v/>
      </c>
      <c r="JJ32" s="19" t="str">
        <f t="shared" ca="1" si="48"/>
        <v/>
      </c>
      <c r="JK32" s="19" t="str">
        <f t="shared" ca="1" si="48"/>
        <v/>
      </c>
      <c r="JL32" s="19" t="str">
        <f t="shared" ca="1" si="48"/>
        <v/>
      </c>
      <c r="JM32" s="19" t="str">
        <f t="shared" ca="1" si="48"/>
        <v/>
      </c>
      <c r="JN32" s="19" t="str">
        <f t="shared" ca="1" si="48"/>
        <v/>
      </c>
      <c r="JO32" s="19" t="str">
        <f t="shared" ca="1" si="48"/>
        <v/>
      </c>
      <c r="JP32" s="19" t="str">
        <f t="shared" ca="1" si="48"/>
        <v/>
      </c>
      <c r="JQ32" s="19" t="str">
        <f t="shared" ca="1" si="48"/>
        <v/>
      </c>
      <c r="JR32" s="19" t="str">
        <f t="shared" ca="1" si="48"/>
        <v/>
      </c>
      <c r="JS32" s="19" t="str">
        <f t="shared" ca="1" si="48"/>
        <v/>
      </c>
      <c r="JT32" s="19" t="str">
        <f t="shared" ca="1" si="48"/>
        <v/>
      </c>
      <c r="JU32" s="19" t="str">
        <f t="shared" ca="1" si="48"/>
        <v/>
      </c>
      <c r="JV32" s="19" t="str">
        <f t="shared" ca="1" si="48"/>
        <v/>
      </c>
      <c r="JW32" s="19" t="str">
        <f t="shared" ca="1" si="48"/>
        <v/>
      </c>
      <c r="JX32" s="19" t="str">
        <f t="shared" ca="1" si="48"/>
        <v/>
      </c>
      <c r="JY32" s="19" t="str">
        <f t="shared" ca="1" si="46"/>
        <v/>
      </c>
      <c r="JZ32" s="19" t="str">
        <f t="shared" ca="1" si="46"/>
        <v/>
      </c>
      <c r="KA32" s="19" t="str">
        <f t="shared" ca="1" si="46"/>
        <v/>
      </c>
      <c r="KB32" s="19" t="str">
        <f t="shared" ca="1" si="44"/>
        <v/>
      </c>
      <c r="KC32" s="19" t="str">
        <f t="shared" ca="1" si="51"/>
        <v/>
      </c>
      <c r="KD32" s="19" t="str">
        <f t="shared" ca="1" si="51"/>
        <v/>
      </c>
      <c r="KE32" s="19" t="str">
        <f t="shared" ca="1" si="51"/>
        <v/>
      </c>
      <c r="KF32" s="19" t="str">
        <f t="shared" ca="1" si="51"/>
        <v/>
      </c>
      <c r="KG32" s="19" t="str">
        <f t="shared" ca="1" si="51"/>
        <v/>
      </c>
      <c r="KH32" s="19" t="str">
        <f t="shared" ca="1" si="51"/>
        <v/>
      </c>
      <c r="KI32" s="19" t="str">
        <f t="shared" ca="1" si="51"/>
        <v/>
      </c>
      <c r="KJ32" s="19" t="str">
        <f t="shared" ca="1" si="51"/>
        <v/>
      </c>
      <c r="KK32" s="19" t="str">
        <f t="shared" ca="1" si="51"/>
        <v/>
      </c>
      <c r="KL32" s="19" t="str">
        <f t="shared" ca="1" si="51"/>
        <v/>
      </c>
      <c r="KM32" s="19" t="str">
        <f t="shared" ca="1" si="51"/>
        <v/>
      </c>
      <c r="KN32" s="19" t="str">
        <f t="shared" ca="1" si="51"/>
        <v/>
      </c>
      <c r="KO32" s="19" t="str">
        <f t="shared" ca="1" si="51"/>
        <v/>
      </c>
      <c r="KP32" s="19" t="str">
        <f t="shared" ca="1" si="51"/>
        <v/>
      </c>
      <c r="KQ32" s="19" t="str">
        <f t="shared" ca="1" si="51"/>
        <v/>
      </c>
      <c r="KR32" s="19" t="str">
        <f t="shared" ca="1" si="51"/>
        <v/>
      </c>
      <c r="KS32" s="19" t="str">
        <f t="shared" ca="1" si="51"/>
        <v/>
      </c>
      <c r="KT32" s="19" t="str">
        <f t="shared" ca="1" si="51"/>
        <v/>
      </c>
      <c r="KU32" s="19" t="str">
        <f t="shared" ca="1" si="51"/>
        <v/>
      </c>
      <c r="KV32" s="19" t="str">
        <f t="shared" ca="1" si="51"/>
        <v/>
      </c>
      <c r="KW32" s="19" t="str">
        <f t="shared" ca="1" si="51"/>
        <v/>
      </c>
      <c r="KX32" s="19" t="str">
        <f t="shared" ca="1" si="51"/>
        <v/>
      </c>
      <c r="KY32" s="19" t="str">
        <f t="shared" ca="1" si="51"/>
        <v/>
      </c>
      <c r="KZ32" s="19" t="str">
        <f t="shared" ca="1" si="51"/>
        <v/>
      </c>
      <c r="LA32" s="19" t="str">
        <f t="shared" ca="1" si="51"/>
        <v/>
      </c>
      <c r="LB32" s="19" t="str">
        <f t="shared" ca="1" si="51"/>
        <v/>
      </c>
      <c r="LC32" s="19" t="str">
        <f t="shared" ca="1" si="51"/>
        <v/>
      </c>
      <c r="LD32" s="19" t="str">
        <f t="shared" ca="1" si="51"/>
        <v/>
      </c>
      <c r="LE32" s="19" t="str">
        <f t="shared" ca="1" si="51"/>
        <v/>
      </c>
      <c r="LF32" s="19" t="str">
        <f t="shared" ca="1" si="51"/>
        <v/>
      </c>
      <c r="LG32" s="19" t="str">
        <f t="shared" ca="1" si="51"/>
        <v/>
      </c>
      <c r="LH32" s="19" t="str">
        <f t="shared" ca="1" si="51"/>
        <v/>
      </c>
      <c r="LI32" s="19" t="str">
        <f t="shared" ca="1" si="51"/>
        <v/>
      </c>
      <c r="LJ32" s="19" t="str">
        <f t="shared" ca="1" si="51"/>
        <v/>
      </c>
      <c r="LK32" s="19" t="str">
        <f t="shared" ca="1" si="51"/>
        <v/>
      </c>
      <c r="LL32" s="19" t="str">
        <f t="shared" ca="1" si="51"/>
        <v/>
      </c>
      <c r="LM32" s="19" t="str">
        <f t="shared" ca="1" si="51"/>
        <v/>
      </c>
      <c r="LN32" s="19" t="str">
        <f t="shared" ca="1" si="51"/>
        <v/>
      </c>
      <c r="LO32" s="19" t="str">
        <f t="shared" ca="1" si="51"/>
        <v/>
      </c>
      <c r="LP32" s="19" t="str">
        <f t="shared" ca="1" si="51"/>
        <v/>
      </c>
      <c r="LQ32" s="19" t="str">
        <f t="shared" ca="1" si="51"/>
        <v/>
      </c>
      <c r="LR32" s="19" t="str">
        <f t="shared" ca="1" si="51"/>
        <v/>
      </c>
      <c r="LS32" s="19" t="str">
        <f t="shared" ca="1" si="51"/>
        <v/>
      </c>
      <c r="LT32" s="19" t="str">
        <f t="shared" ca="1" si="51"/>
        <v/>
      </c>
      <c r="LU32" s="19" t="str">
        <f t="shared" ca="1" si="51"/>
        <v/>
      </c>
      <c r="LV32" s="19" t="str">
        <f t="shared" ca="1" si="51"/>
        <v/>
      </c>
      <c r="LW32" s="19" t="str">
        <f t="shared" ca="1" si="51"/>
        <v/>
      </c>
      <c r="LX32" s="19" t="str">
        <f t="shared" ca="1" si="51"/>
        <v/>
      </c>
      <c r="LY32" s="19" t="str">
        <f t="shared" ca="1" si="51"/>
        <v/>
      </c>
      <c r="LZ32" s="19" t="str">
        <f t="shared" ca="1" si="51"/>
        <v/>
      </c>
      <c r="MA32" s="19" t="str">
        <f t="shared" ca="1" si="51"/>
        <v/>
      </c>
      <c r="MB32" s="19" t="str">
        <f t="shared" ca="1" si="51"/>
        <v/>
      </c>
      <c r="MC32" s="19" t="str">
        <f t="shared" ca="1" si="51"/>
        <v/>
      </c>
      <c r="MD32" s="19" t="str">
        <f t="shared" ca="1" si="51"/>
        <v/>
      </c>
      <c r="ME32" s="19" t="str">
        <f t="shared" ca="1" si="51"/>
        <v/>
      </c>
      <c r="MF32" s="19" t="str">
        <f t="shared" ca="1" si="51"/>
        <v/>
      </c>
      <c r="MG32" s="19" t="str">
        <f t="shared" ca="1" si="51"/>
        <v/>
      </c>
      <c r="MH32" s="19" t="str">
        <f t="shared" ca="1" si="51"/>
        <v/>
      </c>
      <c r="MI32" s="19" t="str">
        <f t="shared" ca="1" si="51"/>
        <v/>
      </c>
      <c r="MJ32" s="19" t="str">
        <f t="shared" ca="1" si="51"/>
        <v/>
      </c>
      <c r="MK32" s="19" t="str">
        <f t="shared" ca="1" si="51"/>
        <v/>
      </c>
      <c r="ML32" s="19" t="str">
        <f t="shared" ca="1" si="51"/>
        <v/>
      </c>
      <c r="MM32" s="19" t="str">
        <f t="shared" ca="1" si="51"/>
        <v/>
      </c>
      <c r="MN32" s="19" t="str">
        <f t="shared" ca="1" si="51"/>
        <v/>
      </c>
      <c r="MO32" s="19" t="str">
        <f t="shared" ca="1" si="49"/>
        <v/>
      </c>
      <c r="MP32" s="19" t="str">
        <f t="shared" ca="1" si="49"/>
        <v/>
      </c>
      <c r="MQ32" s="19" t="str">
        <f t="shared" ref="MQ32:OC33" ca="1" si="54">IF($N32="",
IF(AND(MQ$2&gt;=$M32,MQ$2&lt;=TODAY(),MQ$2&lt;$O32), 10,
IF(AND(MQ$2&gt;=$M32,MQ$2&lt;=TODAY(),MQ$2=$O32), 10,
IF(AND(MQ$2&gt;=$M32,MQ$2&lt;=TODAY(),MQ$2&gt;$O32), -10, ""))),
IF(AND(MQ$2&gt;=$M32,MQ$2&lt;=$N32,MQ$2&lt;$O32),10,
IF(AND(MQ$2&gt;=$M32,MQ$2&lt;=$N32,MQ$2=$O32),10,
IF(AND(MQ$2&gt;=$M32,MQ$2&lt;=$N32,MQ$2&gt;$O32),-10,""
))))</f>
        <v/>
      </c>
      <c r="MR32" s="19" t="str">
        <f t="shared" ca="1" si="54"/>
        <v/>
      </c>
      <c r="MS32" s="19" t="str">
        <f t="shared" ca="1" si="54"/>
        <v/>
      </c>
      <c r="MT32" s="19" t="str">
        <f t="shared" ca="1" si="54"/>
        <v/>
      </c>
      <c r="MU32" s="19" t="str">
        <f t="shared" ca="1" si="54"/>
        <v/>
      </c>
      <c r="MV32" s="19" t="str">
        <f t="shared" ca="1" si="54"/>
        <v/>
      </c>
      <c r="MW32" s="19" t="str">
        <f t="shared" ca="1" si="54"/>
        <v/>
      </c>
      <c r="MX32" s="19" t="str">
        <f t="shared" ca="1" si="54"/>
        <v/>
      </c>
      <c r="MY32" s="19" t="str">
        <f t="shared" ca="1" si="54"/>
        <v/>
      </c>
      <c r="MZ32" s="19" t="str">
        <f t="shared" ca="1" si="54"/>
        <v/>
      </c>
      <c r="NA32" s="19" t="str">
        <f t="shared" ca="1" si="54"/>
        <v/>
      </c>
      <c r="NB32" s="19" t="str">
        <f t="shared" ca="1" si="54"/>
        <v/>
      </c>
      <c r="NC32" s="19" t="str">
        <f t="shared" ca="1" si="54"/>
        <v/>
      </c>
      <c r="ND32" s="19" t="str">
        <f t="shared" ca="1" si="54"/>
        <v/>
      </c>
      <c r="NE32" s="19" t="str">
        <f t="shared" ca="1" si="54"/>
        <v/>
      </c>
      <c r="NF32" s="19" t="str">
        <f t="shared" ca="1" si="54"/>
        <v/>
      </c>
      <c r="NG32" s="19" t="str">
        <f t="shared" ca="1" si="54"/>
        <v/>
      </c>
      <c r="NH32" s="19" t="str">
        <f t="shared" ca="1" si="54"/>
        <v/>
      </c>
      <c r="NI32" s="19" t="str">
        <f t="shared" ca="1" si="54"/>
        <v/>
      </c>
      <c r="NJ32" s="19" t="str">
        <f t="shared" ca="1" si="54"/>
        <v/>
      </c>
      <c r="NK32" s="19" t="str">
        <f t="shared" ca="1" si="54"/>
        <v/>
      </c>
      <c r="NL32" s="19" t="str">
        <f t="shared" ca="1" si="54"/>
        <v/>
      </c>
      <c r="NM32" s="19" t="str">
        <f t="shared" ca="1" si="54"/>
        <v/>
      </c>
      <c r="NN32" s="19" t="str">
        <f t="shared" ca="1" si="54"/>
        <v/>
      </c>
      <c r="NO32" s="19" t="str">
        <f t="shared" ca="1" si="54"/>
        <v/>
      </c>
      <c r="NP32" s="19" t="str">
        <f t="shared" ca="1" si="54"/>
        <v/>
      </c>
      <c r="NQ32" s="19" t="str">
        <f t="shared" ca="1" si="54"/>
        <v/>
      </c>
      <c r="NR32" s="19" t="str">
        <f t="shared" ca="1" si="54"/>
        <v/>
      </c>
      <c r="NS32" s="19" t="str">
        <f t="shared" ca="1" si="54"/>
        <v/>
      </c>
      <c r="NT32" s="19" t="str">
        <f t="shared" ca="1" si="54"/>
        <v/>
      </c>
      <c r="NU32" s="19" t="str">
        <f t="shared" ca="1" si="54"/>
        <v/>
      </c>
      <c r="NV32" s="19" t="str">
        <f t="shared" ca="1" si="54"/>
        <v/>
      </c>
      <c r="NW32" s="19" t="str">
        <f t="shared" ca="1" si="54"/>
        <v/>
      </c>
      <c r="NX32" s="19" t="str">
        <f t="shared" ca="1" si="54"/>
        <v/>
      </c>
      <c r="NY32" s="19" t="str">
        <f t="shared" ca="1" si="54"/>
        <v/>
      </c>
      <c r="NZ32" s="19" t="str">
        <f t="shared" ca="1" si="54"/>
        <v/>
      </c>
      <c r="OA32" s="19" t="str">
        <f t="shared" ca="1" si="54"/>
        <v/>
      </c>
      <c r="OB32" s="19" t="str">
        <f t="shared" ca="1" si="54"/>
        <v/>
      </c>
      <c r="OC32" s="19" t="str">
        <f t="shared" ca="1" si="54"/>
        <v/>
      </c>
    </row>
    <row r="33" spans="1:397" x14ac:dyDescent="0.2">
      <c r="C33" s="130">
        <f>'Project Follow up - Base'!C34</f>
        <v>15</v>
      </c>
      <c r="D33" s="479" t="str">
        <f>'Project Follow up - Base'!D34</f>
        <v/>
      </c>
      <c r="E33" s="479"/>
      <c r="F33" s="132" t="str">
        <f>'Project Follow up - Base'!G34</f>
        <v/>
      </c>
      <c r="G33" s="132" t="str">
        <f>'Project Follow up - Base'!H34</f>
        <v/>
      </c>
      <c r="H33" s="133">
        <f>'Project Follow up - Base'!I34</f>
        <v>0</v>
      </c>
      <c r="I33" s="134"/>
      <c r="J33" s="135"/>
      <c r="K33" s="135"/>
      <c r="L33" s="135"/>
      <c r="M33" s="132" t="str">
        <f>'Project Follow up - Base'!M34</f>
        <v/>
      </c>
      <c r="N33" s="132" t="str">
        <f>'Project Follow up - Base'!N34</f>
        <v/>
      </c>
      <c r="O33" s="132" t="str">
        <f>'Project Follow up - Base'!O34</f>
        <v/>
      </c>
      <c r="P33" s="136" t="str">
        <f ca="1">'Project Follow up - Base'!P34</f>
        <v/>
      </c>
      <c r="Q33" s="137" t="str">
        <f>'Project Follow up - Base'!Q34</f>
        <v/>
      </c>
      <c r="R33" s="138" t="str">
        <f>'Project Follow up - Base'!R34</f>
        <v/>
      </c>
      <c r="S33" s="138" t="str">
        <f>'Project Follow up - Base'!S34</f>
        <v/>
      </c>
      <c r="T33" s="139" t="str">
        <f>'Project Follow up - Base'!T34</f>
        <v/>
      </c>
      <c r="U33" s="396" t="str">
        <f>'Project Follow up - Base'!U34</f>
        <v/>
      </c>
      <c r="V33" s="396" t="str">
        <f>'Project Follow up - Base'!V34</f>
        <v/>
      </c>
      <c r="W33" s="131" t="str">
        <f>'Project Follow up - Base'!W34</f>
        <v/>
      </c>
      <c r="X33" s="140" t="str">
        <f>'Project Follow up - Base'!X34</f>
        <v/>
      </c>
      <c r="Y33" s="320"/>
      <c r="Z33" s="17">
        <f t="shared" si="30"/>
        <v>1</v>
      </c>
      <c r="AC33" s="20" t="str">
        <f t="shared" ca="1" si="31"/>
        <v/>
      </c>
      <c r="AD33" s="20" t="str">
        <f t="shared" ref="AD33:CO33" ca="1" si="55">IF($N33="",
IF(AND(AD$2&gt;=$M33,AD$2&lt;=TODAY(),AD$2&lt;$O33), 10,
IF(AND(AD$2&gt;=$M33,AD$2&lt;=TODAY(),AD$2=$O33), 10,
IF(AND(AD$2&gt;=$M33,AD$2&lt;=TODAY(),AD$2&gt;$O33), -10, ""))),
IF(AND(AD$2&gt;=$M33,AD$2&lt;=$N33,AD$2&lt;$O33),10,
IF(AND(AD$2&gt;=$M33,AD$2&lt;=$N33,AD$2=$O33),10,
IF(AND(AD$2&gt;=$M33,AD$2&lt;=$N33,AD$2&gt;$O33),-10,""
))))</f>
        <v/>
      </c>
      <c r="AE33" s="20" t="str">
        <f t="shared" ca="1" si="55"/>
        <v/>
      </c>
      <c r="AF33" s="20" t="str">
        <f t="shared" ca="1" si="55"/>
        <v/>
      </c>
      <c r="AG33" s="20" t="str">
        <f t="shared" ca="1" si="55"/>
        <v/>
      </c>
      <c r="AH33" s="20" t="str">
        <f t="shared" ca="1" si="55"/>
        <v/>
      </c>
      <c r="AI33" s="20" t="str">
        <f t="shared" ca="1" si="55"/>
        <v/>
      </c>
      <c r="AJ33" s="20" t="str">
        <f t="shared" ca="1" si="55"/>
        <v/>
      </c>
      <c r="AK33" s="20" t="str">
        <f t="shared" ca="1" si="55"/>
        <v/>
      </c>
      <c r="AL33" s="20" t="str">
        <f t="shared" ca="1" si="55"/>
        <v/>
      </c>
      <c r="AM33" s="20" t="str">
        <f t="shared" ca="1" si="55"/>
        <v/>
      </c>
      <c r="AN33" s="20" t="str">
        <f t="shared" ca="1" si="55"/>
        <v/>
      </c>
      <c r="AO33" s="20" t="str">
        <f t="shared" ca="1" si="55"/>
        <v/>
      </c>
      <c r="AP33" s="20" t="str">
        <f t="shared" ca="1" si="55"/>
        <v/>
      </c>
      <c r="AQ33" s="20" t="str">
        <f t="shared" ca="1" si="55"/>
        <v/>
      </c>
      <c r="AR33" s="20" t="str">
        <f t="shared" ca="1" si="55"/>
        <v/>
      </c>
      <c r="AS33" s="20" t="str">
        <f t="shared" ca="1" si="55"/>
        <v/>
      </c>
      <c r="AT33" s="20" t="str">
        <f t="shared" ca="1" si="55"/>
        <v/>
      </c>
      <c r="AU33" s="20" t="str">
        <f t="shared" ca="1" si="55"/>
        <v/>
      </c>
      <c r="AV33" s="20" t="str">
        <f t="shared" ca="1" si="55"/>
        <v/>
      </c>
      <c r="AW33" s="20" t="str">
        <f t="shared" ca="1" si="55"/>
        <v/>
      </c>
      <c r="AX33" s="20" t="str">
        <f t="shared" ca="1" si="55"/>
        <v/>
      </c>
      <c r="AY33" s="20" t="str">
        <f t="shared" ca="1" si="55"/>
        <v/>
      </c>
      <c r="AZ33" s="20" t="str">
        <f t="shared" ca="1" si="55"/>
        <v/>
      </c>
      <c r="BA33" s="20" t="str">
        <f t="shared" ca="1" si="55"/>
        <v/>
      </c>
      <c r="BB33" s="20" t="str">
        <f t="shared" ca="1" si="55"/>
        <v/>
      </c>
      <c r="BC33" s="20" t="str">
        <f t="shared" ca="1" si="55"/>
        <v/>
      </c>
      <c r="BD33" s="20" t="str">
        <f t="shared" ca="1" si="55"/>
        <v/>
      </c>
      <c r="BE33" s="20" t="str">
        <f t="shared" ca="1" si="55"/>
        <v/>
      </c>
      <c r="BF33" s="20" t="str">
        <f t="shared" ca="1" si="55"/>
        <v/>
      </c>
      <c r="BG33" s="20" t="str">
        <f t="shared" ca="1" si="55"/>
        <v/>
      </c>
      <c r="BH33" s="20" t="str">
        <f t="shared" ca="1" si="55"/>
        <v/>
      </c>
      <c r="BI33" s="20" t="str">
        <f t="shared" ca="1" si="55"/>
        <v/>
      </c>
      <c r="BJ33" s="20" t="str">
        <f t="shared" ca="1" si="55"/>
        <v/>
      </c>
      <c r="BK33" s="20" t="str">
        <f t="shared" ca="1" si="55"/>
        <v/>
      </c>
      <c r="BL33" s="20" t="str">
        <f t="shared" ca="1" si="55"/>
        <v/>
      </c>
      <c r="BM33" s="20" t="str">
        <f t="shared" ca="1" si="55"/>
        <v/>
      </c>
      <c r="BN33" s="20" t="str">
        <f t="shared" ca="1" si="55"/>
        <v/>
      </c>
      <c r="BO33" s="20" t="str">
        <f t="shared" ca="1" si="55"/>
        <v/>
      </c>
      <c r="BP33" s="20" t="str">
        <f t="shared" ca="1" si="55"/>
        <v/>
      </c>
      <c r="BQ33" s="20" t="str">
        <f t="shared" ca="1" si="55"/>
        <v/>
      </c>
      <c r="BR33" s="20" t="str">
        <f t="shared" ca="1" si="55"/>
        <v/>
      </c>
      <c r="BS33" s="20" t="str">
        <f t="shared" ca="1" si="55"/>
        <v/>
      </c>
      <c r="BT33" s="20" t="str">
        <f t="shared" ca="1" si="55"/>
        <v/>
      </c>
      <c r="BU33" s="20" t="str">
        <f t="shared" ca="1" si="55"/>
        <v/>
      </c>
      <c r="BV33" s="20" t="str">
        <f t="shared" ca="1" si="55"/>
        <v/>
      </c>
      <c r="BW33" s="20" t="str">
        <f t="shared" ca="1" si="55"/>
        <v/>
      </c>
      <c r="BX33" s="20" t="str">
        <f t="shared" ca="1" si="55"/>
        <v/>
      </c>
      <c r="BY33" s="20" t="str">
        <f t="shared" ca="1" si="55"/>
        <v/>
      </c>
      <c r="BZ33" s="20" t="str">
        <f t="shared" ca="1" si="55"/>
        <v/>
      </c>
      <c r="CA33" s="20" t="str">
        <f t="shared" ca="1" si="55"/>
        <v/>
      </c>
      <c r="CB33" s="20" t="str">
        <f t="shared" ca="1" si="55"/>
        <v/>
      </c>
      <c r="CC33" s="20" t="str">
        <f t="shared" ca="1" si="55"/>
        <v/>
      </c>
      <c r="CD33" s="20" t="str">
        <f t="shared" ca="1" si="55"/>
        <v/>
      </c>
      <c r="CE33" s="20" t="str">
        <f t="shared" ca="1" si="55"/>
        <v/>
      </c>
      <c r="CF33" s="20" t="str">
        <f t="shared" ca="1" si="55"/>
        <v/>
      </c>
      <c r="CG33" s="20" t="str">
        <f t="shared" ca="1" si="55"/>
        <v/>
      </c>
      <c r="CH33" s="20" t="str">
        <f t="shared" ca="1" si="55"/>
        <v/>
      </c>
      <c r="CI33" s="20" t="str">
        <f t="shared" ca="1" si="55"/>
        <v/>
      </c>
      <c r="CJ33" s="20" t="str">
        <f t="shared" ca="1" si="55"/>
        <v/>
      </c>
      <c r="CK33" s="20" t="str">
        <f t="shared" ca="1" si="55"/>
        <v/>
      </c>
      <c r="CL33" s="20" t="str">
        <f t="shared" ca="1" si="55"/>
        <v/>
      </c>
      <c r="CM33" s="20" t="str">
        <f t="shared" ca="1" si="55"/>
        <v/>
      </c>
      <c r="CN33" s="20" t="str">
        <f t="shared" ca="1" si="55"/>
        <v/>
      </c>
      <c r="CO33" s="20" t="str">
        <f t="shared" ca="1" si="55"/>
        <v/>
      </c>
      <c r="CP33" s="20" t="str">
        <f t="shared" ca="1" si="53"/>
        <v/>
      </c>
      <c r="CQ33" s="20" t="str">
        <f t="shared" ca="1" si="53"/>
        <v/>
      </c>
      <c r="CR33" s="20" t="str">
        <f t="shared" ca="1" si="53"/>
        <v/>
      </c>
      <c r="CS33" s="20" t="str">
        <f t="shared" ca="1" si="53"/>
        <v/>
      </c>
      <c r="CT33" s="19" t="str">
        <f t="shared" ca="1" si="53"/>
        <v/>
      </c>
      <c r="CU33" s="19" t="str">
        <f t="shared" ca="1" si="53"/>
        <v/>
      </c>
      <c r="CV33" s="19" t="str">
        <f t="shared" ca="1" si="53"/>
        <v/>
      </c>
      <c r="CW33" s="19" t="str">
        <f t="shared" ca="1" si="53"/>
        <v/>
      </c>
      <c r="CX33" s="19" t="str">
        <f t="shared" ca="1" si="53"/>
        <v/>
      </c>
      <c r="CY33" s="19" t="str">
        <f t="shared" ca="1" si="53"/>
        <v/>
      </c>
      <c r="CZ33" s="19" t="str">
        <f t="shared" ca="1" si="53"/>
        <v/>
      </c>
      <c r="DA33" s="19" t="str">
        <f t="shared" ca="1" si="53"/>
        <v/>
      </c>
      <c r="DB33" s="19" t="str">
        <f t="shared" ca="1" si="53"/>
        <v/>
      </c>
      <c r="DC33" s="19" t="str">
        <f t="shared" ca="1" si="53"/>
        <v/>
      </c>
      <c r="DD33" s="19" t="str">
        <f t="shared" ca="1" si="53"/>
        <v/>
      </c>
      <c r="DE33" s="19" t="str">
        <f t="shared" ca="1" si="53"/>
        <v/>
      </c>
      <c r="DF33" s="19" t="str">
        <f t="shared" ca="1" si="53"/>
        <v/>
      </c>
      <c r="DG33" s="19" t="str">
        <f t="shared" ca="1" si="53"/>
        <v/>
      </c>
      <c r="DH33" s="19" t="str">
        <f t="shared" ca="1" si="53"/>
        <v/>
      </c>
      <c r="DI33" s="19" t="str">
        <f t="shared" ca="1" si="53"/>
        <v/>
      </c>
      <c r="DJ33" s="19" t="str">
        <f t="shared" ca="1" si="53"/>
        <v/>
      </c>
      <c r="DK33" s="19" t="str">
        <f t="shared" ca="1" si="53"/>
        <v/>
      </c>
      <c r="DL33" s="19" t="str">
        <f t="shared" ca="1" si="53"/>
        <v/>
      </c>
      <c r="DM33" s="19" t="str">
        <f t="shared" ca="1" si="53"/>
        <v/>
      </c>
      <c r="DN33" s="19" t="str">
        <f t="shared" ca="1" si="53"/>
        <v/>
      </c>
      <c r="DO33" s="19" t="str">
        <f t="shared" ca="1" si="53"/>
        <v/>
      </c>
      <c r="DP33" s="19" t="str">
        <f t="shared" ca="1" si="53"/>
        <v/>
      </c>
      <c r="DQ33" s="19" t="str">
        <f t="shared" ca="1" si="53"/>
        <v/>
      </c>
      <c r="DR33" s="19" t="str">
        <f t="shared" ca="1" si="53"/>
        <v/>
      </c>
      <c r="DS33" s="19" t="str">
        <f t="shared" ca="1" si="53"/>
        <v/>
      </c>
      <c r="DT33" s="19" t="str">
        <f t="shared" ca="1" si="53"/>
        <v/>
      </c>
      <c r="DU33" s="19" t="str">
        <f t="shared" ca="1" si="53"/>
        <v/>
      </c>
      <c r="DV33" s="19" t="str">
        <f t="shared" ca="1" si="53"/>
        <v/>
      </c>
      <c r="DW33" s="19" t="str">
        <f t="shared" ca="1" si="53"/>
        <v/>
      </c>
      <c r="DX33" s="19" t="str">
        <f t="shared" ca="1" si="53"/>
        <v/>
      </c>
      <c r="DY33" s="19" t="str">
        <f t="shared" ca="1" si="53"/>
        <v/>
      </c>
      <c r="DZ33" s="19" t="str">
        <f t="shared" ca="1" si="53"/>
        <v/>
      </c>
      <c r="EA33" s="19" t="str">
        <f t="shared" ca="1" si="53"/>
        <v/>
      </c>
      <c r="EB33" s="19" t="str">
        <f t="shared" ca="1" si="53"/>
        <v/>
      </c>
      <c r="EC33" s="19" t="str">
        <f t="shared" ca="1" si="53"/>
        <v/>
      </c>
      <c r="ED33" s="19" t="str">
        <f t="shared" ca="1" si="53"/>
        <v/>
      </c>
      <c r="EE33" s="19" t="str">
        <f t="shared" ca="1" si="53"/>
        <v/>
      </c>
      <c r="EF33" s="19" t="str">
        <f t="shared" ca="1" si="53"/>
        <v/>
      </c>
      <c r="EG33" s="19" t="str">
        <f t="shared" ca="1" si="53"/>
        <v/>
      </c>
      <c r="EH33" s="19" t="str">
        <f t="shared" ca="1" si="53"/>
        <v/>
      </c>
      <c r="EI33" s="19" t="str">
        <f t="shared" ca="1" si="53"/>
        <v/>
      </c>
      <c r="EJ33" s="19" t="str">
        <f t="shared" ca="1" si="53"/>
        <v/>
      </c>
      <c r="EK33" s="19" t="str">
        <f t="shared" ca="1" si="53"/>
        <v/>
      </c>
      <c r="EL33" s="19" t="str">
        <f t="shared" ca="1" si="53"/>
        <v/>
      </c>
      <c r="EM33" s="19" t="str">
        <f t="shared" ca="1" si="53"/>
        <v/>
      </c>
      <c r="EN33" s="19" t="str">
        <f t="shared" ca="1" si="53"/>
        <v/>
      </c>
      <c r="EO33" s="19" t="str">
        <f t="shared" ca="1" si="53"/>
        <v/>
      </c>
      <c r="EP33" s="19" t="str">
        <f t="shared" ca="1" si="53"/>
        <v/>
      </c>
      <c r="EQ33" s="19" t="str">
        <f t="shared" ca="1" si="53"/>
        <v/>
      </c>
      <c r="ER33" s="19" t="str">
        <f t="shared" ca="1" si="53"/>
        <v/>
      </c>
      <c r="ES33" s="19" t="str">
        <f t="shared" ca="1" si="53"/>
        <v/>
      </c>
      <c r="ET33" s="19" t="str">
        <f t="shared" ca="1" si="53"/>
        <v/>
      </c>
      <c r="EU33" s="19" t="str">
        <f t="shared" ca="1" si="53"/>
        <v/>
      </c>
      <c r="EV33" s="19" t="str">
        <f t="shared" ca="1" si="53"/>
        <v/>
      </c>
      <c r="EW33" s="19" t="str">
        <f t="shared" ca="1" si="53"/>
        <v/>
      </c>
      <c r="EX33" s="19" t="str">
        <f t="shared" ca="1" si="53"/>
        <v/>
      </c>
      <c r="EY33" s="19" t="str">
        <f t="shared" ca="1" si="53"/>
        <v/>
      </c>
      <c r="EZ33" s="19" t="str">
        <f t="shared" ca="1" si="53"/>
        <v/>
      </c>
      <c r="FA33" s="19" t="str">
        <f t="shared" ca="1" si="35"/>
        <v/>
      </c>
      <c r="FB33" s="19" t="str">
        <f t="shared" ca="1" si="50"/>
        <v/>
      </c>
      <c r="FC33" s="19" t="str">
        <f t="shared" ca="1" si="50"/>
        <v/>
      </c>
      <c r="FD33" s="19" t="str">
        <f t="shared" ca="1" si="50"/>
        <v/>
      </c>
      <c r="FE33" s="19" t="str">
        <f t="shared" ca="1" si="50"/>
        <v/>
      </c>
      <c r="FF33" s="19" t="str">
        <f t="shared" ca="1" si="50"/>
        <v/>
      </c>
      <c r="FG33" s="19" t="str">
        <f t="shared" ca="1" si="50"/>
        <v/>
      </c>
      <c r="FH33" s="19" t="str">
        <f t="shared" ca="1" si="50"/>
        <v/>
      </c>
      <c r="FI33" s="19" t="str">
        <f t="shared" ca="1" si="50"/>
        <v/>
      </c>
      <c r="FJ33" s="19" t="str">
        <f t="shared" ca="1" si="50"/>
        <v/>
      </c>
      <c r="FK33" s="19" t="str">
        <f t="shared" ca="1" si="50"/>
        <v/>
      </c>
      <c r="FL33" s="19" t="str">
        <f t="shared" ca="1" si="50"/>
        <v/>
      </c>
      <c r="FM33" s="19" t="str">
        <f t="shared" ca="1" si="50"/>
        <v/>
      </c>
      <c r="FN33" s="19" t="str">
        <f t="shared" ca="1" si="50"/>
        <v/>
      </c>
      <c r="FO33" s="19" t="str">
        <f t="shared" ca="1" si="50"/>
        <v/>
      </c>
      <c r="FP33" s="19" t="str">
        <f t="shared" ca="1" si="50"/>
        <v/>
      </c>
      <c r="FQ33" s="19" t="str">
        <f t="shared" ca="1" si="50"/>
        <v/>
      </c>
      <c r="FR33" s="19" t="str">
        <f t="shared" ca="1" si="50"/>
        <v/>
      </c>
      <c r="FS33" s="19" t="str">
        <f t="shared" ca="1" si="50"/>
        <v/>
      </c>
      <c r="FT33" s="19" t="str">
        <f t="shared" ca="1" si="50"/>
        <v/>
      </c>
      <c r="FU33" s="19" t="str">
        <f t="shared" ca="1" si="50"/>
        <v/>
      </c>
      <c r="FV33" s="19" t="str">
        <f t="shared" ca="1" si="50"/>
        <v/>
      </c>
      <c r="FW33" s="19" t="str">
        <f t="shared" ca="1" si="50"/>
        <v/>
      </c>
      <c r="FX33" s="19" t="str">
        <f t="shared" ca="1" si="50"/>
        <v/>
      </c>
      <c r="FY33" s="19" t="str">
        <f t="shared" ca="1" si="50"/>
        <v/>
      </c>
      <c r="FZ33" s="19" t="str">
        <f t="shared" ca="1" si="50"/>
        <v/>
      </c>
      <c r="GA33" s="19" t="str">
        <f t="shared" ca="1" si="50"/>
        <v/>
      </c>
      <c r="GB33" s="19" t="str">
        <f t="shared" ca="1" si="50"/>
        <v/>
      </c>
      <c r="GC33" s="19" t="str">
        <f t="shared" ca="1" si="50"/>
        <v/>
      </c>
      <c r="GD33" s="19" t="str">
        <f t="shared" ca="1" si="50"/>
        <v/>
      </c>
      <c r="GE33" s="19" t="str">
        <f t="shared" ca="1" si="50"/>
        <v/>
      </c>
      <c r="GF33" s="19" t="str">
        <f t="shared" ca="1" si="50"/>
        <v/>
      </c>
      <c r="GG33" s="19" t="str">
        <f t="shared" ca="1" si="50"/>
        <v/>
      </c>
      <c r="GH33" s="19" t="str">
        <f t="shared" ca="1" si="50"/>
        <v/>
      </c>
      <c r="GI33" s="19" t="str">
        <f t="shared" ca="1" si="50"/>
        <v/>
      </c>
      <c r="GJ33" s="19" t="str">
        <f t="shared" ca="1" si="50"/>
        <v/>
      </c>
      <c r="GK33" s="19" t="str">
        <f t="shared" ca="1" si="50"/>
        <v/>
      </c>
      <c r="GL33" s="19" t="str">
        <f t="shared" ca="1" si="50"/>
        <v/>
      </c>
      <c r="GM33" s="19" t="str">
        <f t="shared" ca="1" si="50"/>
        <v/>
      </c>
      <c r="GN33" s="19" t="str">
        <f t="shared" ca="1" si="50"/>
        <v/>
      </c>
      <c r="GO33" s="19" t="str">
        <f t="shared" ca="1" si="50"/>
        <v/>
      </c>
      <c r="GP33" s="19" t="str">
        <f t="shared" ca="1" si="50"/>
        <v/>
      </c>
      <c r="GQ33" s="19" t="str">
        <f t="shared" ca="1" si="50"/>
        <v/>
      </c>
      <c r="GR33" s="19" t="str">
        <f t="shared" ca="1" si="50"/>
        <v/>
      </c>
      <c r="GS33" s="19" t="str">
        <f t="shared" ca="1" si="50"/>
        <v/>
      </c>
      <c r="GT33" s="19" t="str">
        <f t="shared" ca="1" si="50"/>
        <v/>
      </c>
      <c r="GU33" s="19" t="str">
        <f t="shared" ca="1" si="50"/>
        <v/>
      </c>
      <c r="GV33" s="19" t="str">
        <f t="shared" ca="1" si="50"/>
        <v/>
      </c>
      <c r="GW33" s="19" t="str">
        <f t="shared" ca="1" si="50"/>
        <v/>
      </c>
      <c r="GX33" s="19" t="str">
        <f t="shared" ca="1" si="50"/>
        <v/>
      </c>
      <c r="GY33" s="19" t="str">
        <f t="shared" ca="1" si="50"/>
        <v/>
      </c>
      <c r="GZ33" s="19" t="str">
        <f t="shared" ca="1" si="50"/>
        <v/>
      </c>
      <c r="HA33" s="19" t="str">
        <f t="shared" ca="1" si="50"/>
        <v/>
      </c>
      <c r="HB33" s="19" t="str">
        <f t="shared" ca="1" si="50"/>
        <v/>
      </c>
      <c r="HC33" s="19" t="str">
        <f t="shared" ca="1" si="50"/>
        <v/>
      </c>
      <c r="HD33" s="19" t="str">
        <f t="shared" ca="1" si="50"/>
        <v/>
      </c>
      <c r="HE33" s="19" t="str">
        <f t="shared" ca="1" si="50"/>
        <v/>
      </c>
      <c r="HF33" s="19" t="str">
        <f t="shared" ca="1" si="50"/>
        <v/>
      </c>
      <c r="HG33" s="19" t="str">
        <f t="shared" ca="1" si="50"/>
        <v/>
      </c>
      <c r="HH33" s="19" t="str">
        <f t="shared" ca="1" si="50"/>
        <v/>
      </c>
      <c r="HI33" s="19" t="str">
        <f t="shared" ca="1" si="50"/>
        <v/>
      </c>
      <c r="HJ33" s="19" t="str">
        <f t="shared" ca="1" si="50"/>
        <v/>
      </c>
      <c r="HK33" s="19" t="str">
        <f t="shared" ca="1" si="50"/>
        <v/>
      </c>
      <c r="HL33" s="19" t="str">
        <f t="shared" ca="1" si="50"/>
        <v/>
      </c>
      <c r="HM33" s="19" t="str">
        <f t="shared" ca="1" si="50"/>
        <v/>
      </c>
      <c r="HN33" s="19" t="str">
        <f t="shared" ca="1" si="48"/>
        <v/>
      </c>
      <c r="HO33" s="19" t="str">
        <f t="shared" ca="1" si="48"/>
        <v/>
      </c>
      <c r="HP33" s="19" t="str">
        <f t="shared" ca="1" si="48"/>
        <v/>
      </c>
      <c r="HQ33" s="19" t="str">
        <f t="shared" ca="1" si="48"/>
        <v/>
      </c>
      <c r="HR33" s="19" t="str">
        <f t="shared" ca="1" si="48"/>
        <v/>
      </c>
      <c r="HS33" s="19" t="str">
        <f t="shared" ca="1" si="48"/>
        <v/>
      </c>
      <c r="HT33" s="19" t="str">
        <f t="shared" ca="1" si="48"/>
        <v/>
      </c>
      <c r="HU33" s="19" t="str">
        <f t="shared" ca="1" si="48"/>
        <v/>
      </c>
      <c r="HV33" s="19" t="str">
        <f t="shared" ca="1" si="48"/>
        <v/>
      </c>
      <c r="HW33" s="19" t="str">
        <f t="shared" ca="1" si="48"/>
        <v/>
      </c>
      <c r="HX33" s="19" t="str">
        <f t="shared" ca="1" si="48"/>
        <v/>
      </c>
      <c r="HY33" s="19" t="str">
        <f t="shared" ca="1" si="48"/>
        <v/>
      </c>
      <c r="HZ33" s="19" t="str">
        <f t="shared" ca="1" si="48"/>
        <v/>
      </c>
      <c r="IA33" s="19" t="str">
        <f t="shared" ca="1" si="48"/>
        <v/>
      </c>
      <c r="IB33" s="19" t="str">
        <f t="shared" ca="1" si="48"/>
        <v/>
      </c>
      <c r="IC33" s="19" t="str">
        <f t="shared" ca="1" si="48"/>
        <v/>
      </c>
      <c r="ID33" s="19" t="str">
        <f t="shared" ca="1" si="48"/>
        <v/>
      </c>
      <c r="IE33" s="19" t="str">
        <f t="shared" ca="1" si="48"/>
        <v/>
      </c>
      <c r="IF33" s="19" t="str">
        <f t="shared" ca="1" si="48"/>
        <v/>
      </c>
      <c r="IG33" s="19" t="str">
        <f t="shared" ca="1" si="48"/>
        <v/>
      </c>
      <c r="IH33" s="19" t="str">
        <f t="shared" ca="1" si="48"/>
        <v/>
      </c>
      <c r="II33" s="19" t="str">
        <f t="shared" ca="1" si="48"/>
        <v/>
      </c>
      <c r="IJ33" s="19" t="str">
        <f t="shared" ca="1" si="48"/>
        <v/>
      </c>
      <c r="IK33" s="19" t="str">
        <f t="shared" ca="1" si="48"/>
        <v/>
      </c>
      <c r="IL33" s="19" t="str">
        <f t="shared" ca="1" si="48"/>
        <v/>
      </c>
      <c r="IM33" s="19" t="str">
        <f t="shared" ca="1" si="48"/>
        <v/>
      </c>
      <c r="IN33" s="19" t="str">
        <f t="shared" ca="1" si="48"/>
        <v/>
      </c>
      <c r="IO33" s="19" t="str">
        <f t="shared" ca="1" si="48"/>
        <v/>
      </c>
      <c r="IP33" s="19" t="str">
        <f t="shared" ca="1" si="48"/>
        <v/>
      </c>
      <c r="IQ33" s="19" t="str">
        <f t="shared" ca="1" si="48"/>
        <v/>
      </c>
      <c r="IR33" s="19" t="str">
        <f t="shared" ca="1" si="48"/>
        <v/>
      </c>
      <c r="IS33" s="19" t="str">
        <f t="shared" ca="1" si="48"/>
        <v/>
      </c>
      <c r="IT33" s="19" t="str">
        <f t="shared" ca="1" si="48"/>
        <v/>
      </c>
      <c r="IU33" s="19" t="str">
        <f t="shared" ca="1" si="48"/>
        <v/>
      </c>
      <c r="IV33" s="19" t="str">
        <f t="shared" ca="1" si="48"/>
        <v/>
      </c>
      <c r="IW33" s="19" t="str">
        <f t="shared" ca="1" si="48"/>
        <v/>
      </c>
      <c r="IX33" s="19" t="str">
        <f t="shared" ca="1" si="48"/>
        <v/>
      </c>
      <c r="IY33" s="19" t="str">
        <f t="shared" ca="1" si="48"/>
        <v/>
      </c>
      <c r="IZ33" s="19" t="str">
        <f t="shared" ca="1" si="48"/>
        <v/>
      </c>
      <c r="JA33" s="19" t="str">
        <f t="shared" ca="1" si="48"/>
        <v/>
      </c>
      <c r="JB33" s="19" t="str">
        <f t="shared" ca="1" si="48"/>
        <v/>
      </c>
      <c r="JC33" s="19" t="str">
        <f t="shared" ca="1" si="48"/>
        <v/>
      </c>
      <c r="JD33" s="19" t="str">
        <f t="shared" ca="1" si="48"/>
        <v/>
      </c>
      <c r="JE33" s="19" t="str">
        <f t="shared" ca="1" si="48"/>
        <v/>
      </c>
      <c r="JF33" s="19" t="str">
        <f t="shared" ca="1" si="48"/>
        <v/>
      </c>
      <c r="JG33" s="19" t="str">
        <f t="shared" ca="1" si="48"/>
        <v/>
      </c>
      <c r="JH33" s="19" t="str">
        <f t="shared" ca="1" si="48"/>
        <v/>
      </c>
      <c r="JI33" s="19" t="str">
        <f t="shared" ca="1" si="48"/>
        <v/>
      </c>
      <c r="JJ33" s="19" t="str">
        <f t="shared" ca="1" si="48"/>
        <v/>
      </c>
      <c r="JK33" s="19" t="str">
        <f t="shared" ca="1" si="48"/>
        <v/>
      </c>
      <c r="JL33" s="19" t="str">
        <f t="shared" ca="1" si="48"/>
        <v/>
      </c>
      <c r="JM33" s="19" t="str">
        <f t="shared" ca="1" si="48"/>
        <v/>
      </c>
      <c r="JN33" s="19" t="str">
        <f t="shared" ca="1" si="48"/>
        <v/>
      </c>
      <c r="JO33" s="19" t="str">
        <f t="shared" ca="1" si="48"/>
        <v/>
      </c>
      <c r="JP33" s="19" t="str">
        <f t="shared" ca="1" si="48"/>
        <v/>
      </c>
      <c r="JQ33" s="19" t="str">
        <f t="shared" ca="1" si="48"/>
        <v/>
      </c>
      <c r="JR33" s="19" t="str">
        <f t="shared" ca="1" si="48"/>
        <v/>
      </c>
      <c r="JS33" s="19" t="str">
        <f t="shared" ca="1" si="48"/>
        <v/>
      </c>
      <c r="JT33" s="19" t="str">
        <f t="shared" ca="1" si="48"/>
        <v/>
      </c>
      <c r="JU33" s="19" t="str">
        <f t="shared" ca="1" si="48"/>
        <v/>
      </c>
      <c r="JV33" s="19" t="str">
        <f t="shared" ca="1" si="48"/>
        <v/>
      </c>
      <c r="JW33" s="19" t="str">
        <f t="shared" ca="1" si="48"/>
        <v/>
      </c>
      <c r="JX33" s="19" t="str">
        <f t="shared" ca="1" si="48"/>
        <v/>
      </c>
      <c r="JY33" s="19" t="str">
        <f t="shared" ca="1" si="46"/>
        <v/>
      </c>
      <c r="JZ33" s="19" t="str">
        <f t="shared" ca="1" si="46"/>
        <v/>
      </c>
      <c r="KA33" s="19" t="str">
        <f t="shared" ca="1" si="46"/>
        <v/>
      </c>
      <c r="KB33" s="19" t="str">
        <f t="shared" ca="1" si="44"/>
        <v/>
      </c>
      <c r="KC33" s="19" t="str">
        <f t="shared" ca="1" si="51"/>
        <v/>
      </c>
      <c r="KD33" s="19" t="str">
        <f t="shared" ca="1" si="51"/>
        <v/>
      </c>
      <c r="KE33" s="19" t="str">
        <f t="shared" ca="1" si="51"/>
        <v/>
      </c>
      <c r="KF33" s="19" t="str">
        <f t="shared" ca="1" si="51"/>
        <v/>
      </c>
      <c r="KG33" s="19" t="str">
        <f t="shared" ca="1" si="51"/>
        <v/>
      </c>
      <c r="KH33" s="19" t="str">
        <f t="shared" ca="1" si="51"/>
        <v/>
      </c>
      <c r="KI33" s="19" t="str">
        <f t="shared" ca="1" si="51"/>
        <v/>
      </c>
      <c r="KJ33" s="19" t="str">
        <f t="shared" ca="1" si="51"/>
        <v/>
      </c>
      <c r="KK33" s="19" t="str">
        <f t="shared" ca="1" si="51"/>
        <v/>
      </c>
      <c r="KL33" s="19" t="str">
        <f t="shared" ca="1" si="51"/>
        <v/>
      </c>
      <c r="KM33" s="19" t="str">
        <f t="shared" ca="1" si="51"/>
        <v/>
      </c>
      <c r="KN33" s="19" t="str">
        <f t="shared" ca="1" si="51"/>
        <v/>
      </c>
      <c r="KO33" s="19" t="str">
        <f t="shared" ca="1" si="51"/>
        <v/>
      </c>
      <c r="KP33" s="19" t="str">
        <f t="shared" ca="1" si="51"/>
        <v/>
      </c>
      <c r="KQ33" s="19" t="str">
        <f t="shared" ca="1" si="51"/>
        <v/>
      </c>
      <c r="KR33" s="19" t="str">
        <f t="shared" ca="1" si="51"/>
        <v/>
      </c>
      <c r="KS33" s="19" t="str">
        <f t="shared" ca="1" si="51"/>
        <v/>
      </c>
      <c r="KT33" s="19" t="str">
        <f t="shared" ca="1" si="51"/>
        <v/>
      </c>
      <c r="KU33" s="19" t="str">
        <f t="shared" ca="1" si="51"/>
        <v/>
      </c>
      <c r="KV33" s="19" t="str">
        <f t="shared" ca="1" si="51"/>
        <v/>
      </c>
      <c r="KW33" s="19" t="str">
        <f t="shared" ca="1" si="51"/>
        <v/>
      </c>
      <c r="KX33" s="19" t="str">
        <f t="shared" ca="1" si="51"/>
        <v/>
      </c>
      <c r="KY33" s="19" t="str">
        <f t="shared" ca="1" si="51"/>
        <v/>
      </c>
      <c r="KZ33" s="19" t="str">
        <f t="shared" ca="1" si="51"/>
        <v/>
      </c>
      <c r="LA33" s="19" t="str">
        <f t="shared" ca="1" si="51"/>
        <v/>
      </c>
      <c r="LB33" s="19" t="str">
        <f t="shared" ca="1" si="51"/>
        <v/>
      </c>
      <c r="LC33" s="19" t="str">
        <f t="shared" ca="1" si="51"/>
        <v/>
      </c>
      <c r="LD33" s="19" t="str">
        <f t="shared" ca="1" si="51"/>
        <v/>
      </c>
      <c r="LE33" s="19" t="str">
        <f t="shared" ca="1" si="51"/>
        <v/>
      </c>
      <c r="LF33" s="19" t="str">
        <f t="shared" ca="1" si="51"/>
        <v/>
      </c>
      <c r="LG33" s="19" t="str">
        <f t="shared" ca="1" si="51"/>
        <v/>
      </c>
      <c r="LH33" s="19" t="str">
        <f t="shared" ca="1" si="51"/>
        <v/>
      </c>
      <c r="LI33" s="19" t="str">
        <f t="shared" ca="1" si="51"/>
        <v/>
      </c>
      <c r="LJ33" s="19" t="str">
        <f t="shared" ca="1" si="51"/>
        <v/>
      </c>
      <c r="LK33" s="19" t="str">
        <f t="shared" ca="1" si="51"/>
        <v/>
      </c>
      <c r="LL33" s="19" t="str">
        <f t="shared" ca="1" si="51"/>
        <v/>
      </c>
      <c r="LM33" s="19" t="str">
        <f t="shared" ca="1" si="51"/>
        <v/>
      </c>
      <c r="LN33" s="19" t="str">
        <f t="shared" ca="1" si="51"/>
        <v/>
      </c>
      <c r="LO33" s="19" t="str">
        <f t="shared" ca="1" si="51"/>
        <v/>
      </c>
      <c r="LP33" s="19" t="str">
        <f t="shared" ca="1" si="51"/>
        <v/>
      </c>
      <c r="LQ33" s="19" t="str">
        <f t="shared" ca="1" si="51"/>
        <v/>
      </c>
      <c r="LR33" s="19" t="str">
        <f t="shared" ca="1" si="51"/>
        <v/>
      </c>
      <c r="LS33" s="19" t="str">
        <f t="shared" ca="1" si="51"/>
        <v/>
      </c>
      <c r="LT33" s="19" t="str">
        <f t="shared" ca="1" si="51"/>
        <v/>
      </c>
      <c r="LU33" s="19" t="str">
        <f t="shared" ca="1" si="51"/>
        <v/>
      </c>
      <c r="LV33" s="19" t="str">
        <f t="shared" ca="1" si="51"/>
        <v/>
      </c>
      <c r="LW33" s="19" t="str">
        <f t="shared" ca="1" si="51"/>
        <v/>
      </c>
      <c r="LX33" s="19" t="str">
        <f t="shared" ca="1" si="51"/>
        <v/>
      </c>
      <c r="LY33" s="19" t="str">
        <f t="shared" ca="1" si="51"/>
        <v/>
      </c>
      <c r="LZ33" s="19" t="str">
        <f t="shared" ca="1" si="51"/>
        <v/>
      </c>
      <c r="MA33" s="19" t="str">
        <f t="shared" ca="1" si="51"/>
        <v/>
      </c>
      <c r="MB33" s="19" t="str">
        <f t="shared" ca="1" si="51"/>
        <v/>
      </c>
      <c r="MC33" s="19" t="str">
        <f t="shared" ca="1" si="51"/>
        <v/>
      </c>
      <c r="MD33" s="19" t="str">
        <f t="shared" ca="1" si="51"/>
        <v/>
      </c>
      <c r="ME33" s="19" t="str">
        <f t="shared" ca="1" si="51"/>
        <v/>
      </c>
      <c r="MF33" s="19" t="str">
        <f t="shared" ca="1" si="51"/>
        <v/>
      </c>
      <c r="MG33" s="19" t="str">
        <f t="shared" ca="1" si="51"/>
        <v/>
      </c>
      <c r="MH33" s="19" t="str">
        <f t="shared" ca="1" si="51"/>
        <v/>
      </c>
      <c r="MI33" s="19" t="str">
        <f t="shared" ca="1" si="51"/>
        <v/>
      </c>
      <c r="MJ33" s="19" t="str">
        <f t="shared" ca="1" si="51"/>
        <v/>
      </c>
      <c r="MK33" s="19" t="str">
        <f t="shared" ca="1" si="51"/>
        <v/>
      </c>
      <c r="ML33" s="19" t="str">
        <f t="shared" ca="1" si="51"/>
        <v/>
      </c>
      <c r="MM33" s="19" t="str">
        <f t="shared" ca="1" si="51"/>
        <v/>
      </c>
      <c r="MN33" s="19" t="str">
        <f t="shared" ca="1" si="51"/>
        <v/>
      </c>
      <c r="MO33" s="19" t="str">
        <f t="shared" ca="1" si="49"/>
        <v/>
      </c>
      <c r="MP33" s="19" t="str">
        <f t="shared" ca="1" si="49"/>
        <v/>
      </c>
      <c r="MQ33" s="19" t="str">
        <f t="shared" ca="1" si="54"/>
        <v/>
      </c>
      <c r="MR33" s="19" t="str">
        <f t="shared" ca="1" si="54"/>
        <v/>
      </c>
      <c r="MS33" s="19" t="str">
        <f t="shared" ca="1" si="54"/>
        <v/>
      </c>
      <c r="MT33" s="19" t="str">
        <f t="shared" ca="1" si="54"/>
        <v/>
      </c>
      <c r="MU33" s="19" t="str">
        <f t="shared" ca="1" si="54"/>
        <v/>
      </c>
      <c r="MV33" s="19" t="str">
        <f t="shared" ca="1" si="54"/>
        <v/>
      </c>
      <c r="MW33" s="19" t="str">
        <f t="shared" ca="1" si="54"/>
        <v/>
      </c>
      <c r="MX33" s="19" t="str">
        <f t="shared" ca="1" si="54"/>
        <v/>
      </c>
      <c r="MY33" s="19" t="str">
        <f t="shared" ca="1" si="54"/>
        <v/>
      </c>
      <c r="MZ33" s="19" t="str">
        <f t="shared" ca="1" si="54"/>
        <v/>
      </c>
      <c r="NA33" s="19" t="str">
        <f t="shared" ca="1" si="54"/>
        <v/>
      </c>
      <c r="NB33" s="19" t="str">
        <f t="shared" ca="1" si="54"/>
        <v/>
      </c>
      <c r="NC33" s="19" t="str">
        <f t="shared" ca="1" si="54"/>
        <v/>
      </c>
      <c r="ND33" s="19" t="str">
        <f t="shared" ca="1" si="54"/>
        <v/>
      </c>
      <c r="NE33" s="19" t="str">
        <f t="shared" ca="1" si="54"/>
        <v/>
      </c>
      <c r="NF33" s="19" t="str">
        <f t="shared" ca="1" si="54"/>
        <v/>
      </c>
      <c r="NG33" s="19" t="str">
        <f t="shared" ca="1" si="54"/>
        <v/>
      </c>
      <c r="NH33" s="19" t="str">
        <f t="shared" ca="1" si="54"/>
        <v/>
      </c>
      <c r="NI33" s="19" t="str">
        <f t="shared" ca="1" si="54"/>
        <v/>
      </c>
      <c r="NJ33" s="19" t="str">
        <f t="shared" ca="1" si="54"/>
        <v/>
      </c>
      <c r="NK33" s="19" t="str">
        <f t="shared" ca="1" si="54"/>
        <v/>
      </c>
      <c r="NL33" s="19" t="str">
        <f t="shared" ca="1" si="54"/>
        <v/>
      </c>
      <c r="NM33" s="19" t="str">
        <f t="shared" ca="1" si="54"/>
        <v/>
      </c>
      <c r="NN33" s="19" t="str">
        <f t="shared" ca="1" si="54"/>
        <v/>
      </c>
      <c r="NO33" s="19" t="str">
        <f t="shared" ca="1" si="54"/>
        <v/>
      </c>
      <c r="NP33" s="19" t="str">
        <f t="shared" ca="1" si="54"/>
        <v/>
      </c>
      <c r="NQ33" s="19" t="str">
        <f t="shared" ca="1" si="54"/>
        <v/>
      </c>
      <c r="NR33" s="19" t="str">
        <f t="shared" ca="1" si="54"/>
        <v/>
      </c>
      <c r="NS33" s="19" t="str">
        <f t="shared" ca="1" si="54"/>
        <v/>
      </c>
      <c r="NT33" s="19" t="str">
        <f t="shared" ca="1" si="54"/>
        <v/>
      </c>
      <c r="NU33" s="19" t="str">
        <f t="shared" ca="1" si="54"/>
        <v/>
      </c>
      <c r="NV33" s="19" t="str">
        <f t="shared" ca="1" si="54"/>
        <v/>
      </c>
      <c r="NW33" s="19" t="str">
        <f t="shared" ca="1" si="54"/>
        <v/>
      </c>
      <c r="NX33" s="19" t="str">
        <f t="shared" ca="1" si="54"/>
        <v/>
      </c>
      <c r="NY33" s="19" t="str">
        <f t="shared" ca="1" si="54"/>
        <v/>
      </c>
      <c r="NZ33" s="19" t="str">
        <f t="shared" ca="1" si="54"/>
        <v/>
      </c>
      <c r="OA33" s="19" t="str">
        <f t="shared" ca="1" si="54"/>
        <v/>
      </c>
      <c r="OB33" s="19" t="str">
        <f t="shared" ca="1" si="54"/>
        <v/>
      </c>
      <c r="OC33" s="19" t="str">
        <f t="shared" ca="1" si="54"/>
        <v/>
      </c>
    </row>
    <row r="34" spans="1:397" x14ac:dyDescent="0.2">
      <c r="F34" s="25"/>
      <c r="I34" s="35"/>
      <c r="J34" s="25"/>
      <c r="K34" s="25"/>
      <c r="L34" s="25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Z34" s="17"/>
      <c r="AC34" s="19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  <c r="IU34" s="19"/>
      <c r="IV34" s="19"/>
      <c r="IW34" s="19"/>
      <c r="IX34" s="19"/>
      <c r="IY34" s="19"/>
      <c r="IZ34" s="19"/>
      <c r="JA34" s="19"/>
      <c r="JB34" s="19"/>
      <c r="JC34" s="19"/>
      <c r="JD34" s="19"/>
      <c r="JE34" s="19"/>
      <c r="JF34" s="19"/>
      <c r="JG34" s="19"/>
      <c r="JH34" s="19"/>
      <c r="JI34" s="19"/>
      <c r="JJ34" s="19"/>
      <c r="JK34" s="19"/>
      <c r="JL34" s="19"/>
      <c r="JM34" s="19"/>
      <c r="JN34" s="19"/>
      <c r="JO34" s="19"/>
      <c r="JP34" s="19"/>
      <c r="JQ34" s="19"/>
      <c r="JR34" s="19"/>
      <c r="JS34" s="19"/>
      <c r="JT34" s="19"/>
      <c r="JU34" s="19"/>
      <c r="JV34" s="19"/>
      <c r="JW34" s="19"/>
      <c r="JX34" s="19"/>
      <c r="JY34" s="19"/>
      <c r="JZ34" s="19"/>
      <c r="KA34" s="19"/>
      <c r="KB34" s="19"/>
      <c r="KC34" s="19"/>
      <c r="KD34" s="19"/>
      <c r="KE34" s="19"/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  <c r="KW34" s="19"/>
      <c r="KX34" s="19"/>
      <c r="KY34" s="19"/>
      <c r="KZ34" s="19"/>
      <c r="LA34" s="19"/>
      <c r="LB34" s="19"/>
      <c r="LC34" s="19"/>
      <c r="LD34" s="19"/>
      <c r="LE34" s="19"/>
      <c r="LF34" s="19"/>
      <c r="LG34" s="19"/>
      <c r="LH34" s="19"/>
      <c r="LI34" s="19"/>
      <c r="LJ34" s="19"/>
      <c r="LK34" s="19"/>
      <c r="LL34" s="19"/>
      <c r="LM34" s="19"/>
      <c r="LN34" s="19"/>
      <c r="LO34" s="19"/>
      <c r="LP34" s="19"/>
      <c r="LQ34" s="19"/>
      <c r="LR34" s="19"/>
      <c r="LS34" s="19"/>
      <c r="LT34" s="19"/>
      <c r="LU34" s="19"/>
      <c r="LV34" s="19"/>
      <c r="LW34" s="19"/>
      <c r="LX34" s="19"/>
      <c r="LY34" s="19"/>
      <c r="LZ34" s="19"/>
      <c r="MA34" s="19"/>
      <c r="MB34" s="19"/>
      <c r="MC34" s="19"/>
      <c r="MD34" s="19"/>
      <c r="ME34" s="19"/>
      <c r="MF34" s="19"/>
      <c r="MG34" s="19"/>
      <c r="MH34" s="19"/>
      <c r="MI34" s="19"/>
      <c r="MJ34" s="19"/>
      <c r="MK34" s="19"/>
      <c r="ML34" s="19"/>
      <c r="MM34" s="19"/>
      <c r="MN34" s="19"/>
      <c r="MO34" s="19"/>
      <c r="MP34" s="19"/>
      <c r="MQ34" s="19"/>
      <c r="MR34" s="19"/>
      <c r="MS34" s="19"/>
      <c r="MT34" s="19"/>
      <c r="MU34" s="19"/>
      <c r="MV34" s="19"/>
      <c r="MW34" s="19"/>
      <c r="MX34" s="19"/>
      <c r="MY34" s="19"/>
      <c r="MZ34" s="19"/>
      <c r="NA34" s="19"/>
      <c r="NB34" s="19"/>
      <c r="NC34" s="19"/>
      <c r="ND34" s="19"/>
      <c r="NE34" s="19"/>
      <c r="NF34" s="19"/>
      <c r="NG34" s="19"/>
      <c r="NH34" s="19"/>
      <c r="NI34" s="19"/>
      <c r="NJ34" s="19"/>
      <c r="NK34" s="19"/>
      <c r="NL34" s="19"/>
      <c r="NM34" s="19"/>
      <c r="NN34" s="19"/>
      <c r="NO34" s="19"/>
      <c r="NP34" s="19"/>
      <c r="NQ34" s="19"/>
      <c r="NR34" s="19"/>
      <c r="NS34" s="19"/>
      <c r="NT34" s="19"/>
      <c r="NU34" s="19"/>
      <c r="NV34" s="19"/>
      <c r="NW34" s="19"/>
      <c r="NX34" s="19"/>
      <c r="NY34" s="19"/>
      <c r="NZ34" s="19"/>
      <c r="OA34" s="19"/>
      <c r="OB34" s="19"/>
      <c r="OC34" s="19"/>
    </row>
    <row r="35" spans="1:397" x14ac:dyDescent="0.2">
      <c r="I35" s="35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Z35" s="17"/>
      <c r="AC35" s="19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  <c r="IU35" s="19"/>
      <c r="IV35" s="19"/>
      <c r="IW35" s="19"/>
      <c r="IX35" s="19"/>
      <c r="IY35" s="19"/>
      <c r="IZ35" s="19"/>
      <c r="JA35" s="19"/>
      <c r="JB35" s="19"/>
      <c r="JC35" s="19"/>
      <c r="JD35" s="19"/>
      <c r="JE35" s="19"/>
      <c r="JF35" s="19"/>
      <c r="JG35" s="19"/>
      <c r="JH35" s="19"/>
      <c r="JI35" s="19"/>
      <c r="JJ35" s="19"/>
      <c r="JK35" s="19"/>
      <c r="JL35" s="19"/>
      <c r="JM35" s="19"/>
      <c r="JN35" s="19"/>
      <c r="JO35" s="19"/>
      <c r="JP35" s="19"/>
      <c r="JQ35" s="19"/>
      <c r="JR35" s="19"/>
      <c r="JS35" s="19"/>
      <c r="JT35" s="19"/>
      <c r="JU35" s="19"/>
      <c r="JV35" s="19"/>
      <c r="JW35" s="19"/>
      <c r="JX35" s="19"/>
      <c r="JY35" s="19"/>
      <c r="JZ35" s="19"/>
      <c r="KA35" s="19"/>
      <c r="KB35" s="19"/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19"/>
      <c r="LF35" s="19"/>
      <c r="LG35" s="19"/>
      <c r="LH35" s="19"/>
      <c r="LI35" s="19"/>
      <c r="LJ35" s="19"/>
      <c r="LK35" s="19"/>
      <c r="LL35" s="19"/>
      <c r="LM35" s="19"/>
      <c r="LN35" s="19"/>
      <c r="LO35" s="19"/>
      <c r="LP35" s="19"/>
      <c r="LQ35" s="19"/>
      <c r="LR35" s="19"/>
      <c r="LS35" s="19"/>
      <c r="LT35" s="19"/>
      <c r="LU35" s="19"/>
      <c r="LV35" s="19"/>
      <c r="LW35" s="19"/>
      <c r="LX35" s="19"/>
      <c r="LY35" s="19"/>
      <c r="LZ35" s="19"/>
      <c r="MA35" s="19"/>
      <c r="MB35" s="19"/>
      <c r="MC35" s="19"/>
      <c r="MD35" s="19"/>
      <c r="ME35" s="19"/>
      <c r="MF35" s="19"/>
      <c r="MG35" s="19"/>
      <c r="MH35" s="19"/>
      <c r="MI35" s="19"/>
      <c r="MJ35" s="19"/>
      <c r="MK35" s="19"/>
      <c r="ML35" s="19"/>
      <c r="MM35" s="19"/>
      <c r="MN35" s="19"/>
      <c r="MO35" s="19"/>
      <c r="MP35" s="19"/>
      <c r="MQ35" s="19"/>
      <c r="MR35" s="19"/>
      <c r="MS35" s="19"/>
      <c r="MT35" s="19"/>
      <c r="MU35" s="19"/>
      <c r="MV35" s="19"/>
      <c r="MW35" s="19"/>
      <c r="MX35" s="19"/>
      <c r="MY35" s="19"/>
      <c r="MZ35" s="19"/>
      <c r="NA35" s="19"/>
      <c r="NB35" s="19"/>
      <c r="NC35" s="19"/>
      <c r="ND35" s="19"/>
      <c r="NE35" s="19"/>
      <c r="NF35" s="19"/>
      <c r="NG35" s="19"/>
      <c r="NH35" s="19"/>
      <c r="NI35" s="19"/>
      <c r="NJ35" s="19"/>
      <c r="NK35" s="19"/>
      <c r="NL35" s="19"/>
      <c r="NM35" s="19"/>
      <c r="NN35" s="19"/>
      <c r="NO35" s="19"/>
      <c r="NP35" s="19"/>
      <c r="NQ35" s="19"/>
      <c r="NR35" s="19"/>
      <c r="NS35" s="19"/>
      <c r="NT35" s="19"/>
      <c r="NU35" s="19"/>
      <c r="NV35" s="19"/>
      <c r="NW35" s="19"/>
      <c r="NX35" s="19"/>
      <c r="NY35" s="19"/>
      <c r="NZ35" s="19"/>
      <c r="OA35" s="19"/>
      <c r="OB35" s="19"/>
      <c r="OC35" s="19"/>
    </row>
    <row r="36" spans="1:397" s="29" customFormat="1" ht="38.25" customHeight="1" x14ac:dyDescent="0.2">
      <c r="A36" s="62"/>
      <c r="B36" s="102" t="s">
        <v>77</v>
      </c>
      <c r="C36" s="115" t="s">
        <v>78</v>
      </c>
      <c r="D36" s="115" t="s">
        <v>79</v>
      </c>
      <c r="E36" s="115" t="s">
        <v>62</v>
      </c>
      <c r="F36" s="115" t="s">
        <v>80</v>
      </c>
      <c r="G36" s="115" t="s">
        <v>81</v>
      </c>
      <c r="H36" s="115" t="s">
        <v>82</v>
      </c>
      <c r="M36" s="115"/>
      <c r="N36" s="115"/>
      <c r="O36" s="115" t="s">
        <v>83</v>
      </c>
      <c r="P36" s="60" t="s">
        <v>84</v>
      </c>
      <c r="Q36" s="115" t="s">
        <v>65</v>
      </c>
      <c r="R36" s="115" t="s">
        <v>66</v>
      </c>
      <c r="S36" s="115" t="s">
        <v>71</v>
      </c>
      <c r="T36" s="60" t="s">
        <v>67</v>
      </c>
      <c r="U36" s="115" t="s">
        <v>68</v>
      </c>
      <c r="V36" s="115" t="s">
        <v>69</v>
      </c>
      <c r="W36" s="115" t="s">
        <v>70</v>
      </c>
      <c r="X36" s="312" t="s">
        <v>72</v>
      </c>
      <c r="Y36" s="103" t="s">
        <v>73</v>
      </c>
      <c r="Z36" s="16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  <c r="GG36" s="28"/>
      <c r="GH36" s="28"/>
      <c r="GI36" s="28"/>
      <c r="GJ36" s="28"/>
      <c r="GK36" s="28"/>
      <c r="GL36" s="28"/>
      <c r="GM36" s="28"/>
      <c r="GN36" s="28"/>
      <c r="GO36" s="28"/>
      <c r="GP36" s="28"/>
      <c r="GQ36" s="28"/>
      <c r="GR36" s="28"/>
      <c r="GS36" s="28"/>
      <c r="GT36" s="28"/>
      <c r="GU36" s="28"/>
      <c r="GV36" s="28"/>
      <c r="GW36" s="28"/>
      <c r="GX36" s="28"/>
      <c r="GY36" s="28"/>
      <c r="GZ36" s="28"/>
      <c r="HA36" s="28"/>
      <c r="HB36" s="28"/>
      <c r="HC36" s="28"/>
      <c r="HD36" s="28"/>
      <c r="HE36" s="28"/>
      <c r="HF36" s="28"/>
      <c r="HG36" s="28"/>
      <c r="HH36" s="28"/>
      <c r="HI36" s="28"/>
      <c r="HJ36" s="28"/>
      <c r="HK36" s="28"/>
      <c r="HL36" s="28"/>
      <c r="HM36" s="28"/>
      <c r="HN36" s="28"/>
      <c r="HO36" s="28"/>
      <c r="HP36" s="28"/>
      <c r="HQ36" s="28"/>
      <c r="HR36" s="28"/>
      <c r="HS36" s="28"/>
      <c r="HT36" s="28"/>
      <c r="HU36" s="28"/>
      <c r="HV36" s="28"/>
      <c r="HW36" s="28"/>
      <c r="HX36" s="28"/>
      <c r="HY36" s="28"/>
      <c r="HZ36" s="28"/>
      <c r="IA36" s="28"/>
      <c r="IB36" s="28"/>
      <c r="IC36" s="28"/>
      <c r="ID36" s="28"/>
      <c r="IE36" s="28"/>
      <c r="IF36" s="28"/>
      <c r="IG36" s="28"/>
      <c r="IH36" s="28"/>
      <c r="II36" s="28"/>
      <c r="IJ36" s="28"/>
      <c r="IK36" s="28"/>
      <c r="IL36" s="28"/>
      <c r="IM36" s="28"/>
      <c r="IN36" s="28"/>
      <c r="IO36" s="28"/>
      <c r="IP36" s="28"/>
      <c r="IQ36" s="28"/>
      <c r="IR36" s="28"/>
      <c r="IS36" s="28"/>
      <c r="IT36" s="28"/>
      <c r="IU36" s="28"/>
      <c r="IV36" s="28"/>
      <c r="IW36" s="28"/>
      <c r="IX36" s="28"/>
      <c r="IY36" s="28"/>
      <c r="IZ36" s="28"/>
      <c r="JA36" s="28"/>
      <c r="JB36" s="28"/>
      <c r="JC36" s="28"/>
      <c r="JD36" s="28"/>
      <c r="JE36" s="28"/>
      <c r="JF36" s="28"/>
      <c r="JG36" s="28"/>
      <c r="JH36" s="28"/>
      <c r="JI36" s="28"/>
      <c r="JJ36" s="28"/>
      <c r="JK36" s="28"/>
      <c r="JL36" s="28"/>
      <c r="JM36" s="28"/>
      <c r="JN36" s="28"/>
      <c r="JO36" s="28"/>
      <c r="JP36" s="28"/>
      <c r="JQ36" s="28"/>
      <c r="JR36" s="28"/>
      <c r="JS36" s="28"/>
      <c r="JT36" s="28"/>
      <c r="JU36" s="28"/>
      <c r="JV36" s="28"/>
      <c r="JW36" s="28"/>
      <c r="JX36" s="28"/>
      <c r="JY36" s="28"/>
      <c r="JZ36" s="28"/>
      <c r="KA36" s="28"/>
      <c r="KB36" s="28"/>
      <c r="KC36" s="28"/>
      <c r="KD36" s="28"/>
      <c r="KE36" s="28"/>
      <c r="KF36" s="28"/>
      <c r="KG36" s="28"/>
      <c r="KH36" s="28"/>
      <c r="KI36" s="28"/>
      <c r="KJ36" s="28"/>
      <c r="KK36" s="28"/>
      <c r="KL36" s="28"/>
      <c r="KM36" s="28"/>
      <c r="KN36" s="28"/>
      <c r="KO36" s="28"/>
      <c r="KP36" s="28"/>
      <c r="KQ36" s="28"/>
      <c r="KR36" s="28"/>
      <c r="KS36" s="28"/>
      <c r="KT36" s="28"/>
      <c r="KU36" s="28"/>
      <c r="KV36" s="28"/>
      <c r="KW36" s="28"/>
      <c r="KX36" s="28"/>
      <c r="KY36" s="28"/>
      <c r="KZ36" s="28"/>
      <c r="LA36" s="28"/>
      <c r="LB36" s="28"/>
      <c r="LC36" s="28"/>
      <c r="LD36" s="28"/>
      <c r="LE36" s="28"/>
      <c r="LF36" s="28"/>
      <c r="LG36" s="28"/>
      <c r="LH36" s="28"/>
      <c r="LI36" s="28"/>
      <c r="LJ36" s="28"/>
      <c r="LK36" s="28"/>
      <c r="LL36" s="28"/>
      <c r="LM36" s="28"/>
      <c r="LN36" s="28"/>
      <c r="LO36" s="28"/>
      <c r="LP36" s="28"/>
      <c r="LQ36" s="28"/>
      <c r="LR36" s="28"/>
      <c r="LS36" s="28"/>
      <c r="LT36" s="28"/>
      <c r="LU36" s="28"/>
      <c r="LV36" s="28"/>
      <c r="LW36" s="28"/>
      <c r="LX36" s="28"/>
      <c r="LY36" s="28"/>
      <c r="LZ36" s="28"/>
      <c r="MA36" s="28"/>
      <c r="MB36" s="28"/>
      <c r="MC36" s="28"/>
      <c r="MD36" s="28"/>
      <c r="ME36" s="28"/>
      <c r="MF36" s="28"/>
      <c r="MG36" s="28"/>
      <c r="MH36" s="28"/>
      <c r="MI36" s="28"/>
      <c r="MJ36" s="28"/>
      <c r="MK36" s="28"/>
      <c r="ML36" s="28"/>
      <c r="MM36" s="28"/>
      <c r="MN36" s="28"/>
      <c r="MO36" s="28"/>
      <c r="MP36" s="28"/>
      <c r="MQ36" s="28"/>
      <c r="MR36" s="28"/>
      <c r="MS36" s="28"/>
      <c r="MT36" s="28"/>
      <c r="MU36" s="28"/>
      <c r="MV36" s="28"/>
      <c r="MW36" s="28"/>
      <c r="MX36" s="28"/>
      <c r="MY36" s="28"/>
      <c r="MZ36" s="28"/>
      <c r="NA36" s="28"/>
      <c r="NB36" s="28"/>
      <c r="NC36" s="28"/>
      <c r="ND36" s="28"/>
      <c r="NE36" s="28"/>
      <c r="NF36" s="28"/>
      <c r="NG36" s="28"/>
      <c r="NH36" s="28"/>
      <c r="NI36" s="28"/>
      <c r="NJ36" s="28"/>
      <c r="NK36" s="28"/>
      <c r="NL36" s="28"/>
      <c r="NM36" s="28"/>
      <c r="NN36" s="28"/>
      <c r="NO36" s="28"/>
      <c r="NP36" s="28"/>
      <c r="NQ36" s="28"/>
      <c r="NR36" s="28"/>
      <c r="NS36" s="28"/>
      <c r="NT36" s="28"/>
      <c r="NU36" s="28"/>
      <c r="NV36" s="28"/>
      <c r="NW36" s="28"/>
      <c r="NX36" s="28"/>
      <c r="NY36" s="28"/>
      <c r="NZ36" s="28"/>
      <c r="OA36" s="28"/>
      <c r="OB36" s="28"/>
      <c r="OC36" s="28"/>
    </row>
    <row r="37" spans="1:397" s="25" customFormat="1" x14ac:dyDescent="0.2">
      <c r="A37" s="62"/>
      <c r="B37" s="108" t="str">
        <f>'Project Follow up - Base'!B38</f>
        <v>Design</v>
      </c>
      <c r="C37" s="109" t="str">
        <f>'Project Follow up - Base'!C38</f>
        <v>Younes Al-Ammar</v>
      </c>
      <c r="D37" s="110" t="str">
        <f>'Project Follow up - Base'!D38</f>
        <v>Riyadh Almaghrabi</v>
      </c>
      <c r="E37" s="109">
        <f>'Project Follow up - Base'!E38</f>
        <v>45677</v>
      </c>
      <c r="F37" s="109">
        <f>'Project Follow up - Base'!F38</f>
        <v>45778</v>
      </c>
      <c r="G37" s="110">
        <f>'Project Follow up - Base'!G38</f>
        <v>70</v>
      </c>
      <c r="H37" s="110">
        <f>'Project Follow up - Base'!H38</f>
        <v>2</v>
      </c>
      <c r="I37" s="111"/>
      <c r="J37" s="111"/>
      <c r="K37" s="111"/>
      <c r="L37" s="111"/>
      <c r="M37" s="109">
        <f>'Project Follow up - Base'!M38</f>
        <v>0</v>
      </c>
      <c r="N37" s="112">
        <f>'Project Follow up - Base'!N38</f>
        <v>0.45714285714285713</v>
      </c>
      <c r="O37" s="113">
        <f>'Project Follow up - Base'!I38</f>
        <v>0</v>
      </c>
      <c r="P37" s="110">
        <f>'Project Follow up - Base'!J38</f>
        <v>70</v>
      </c>
      <c r="Q37" s="49">
        <f>IF(MIN(F40:F69)=0,_xlfn.MINIFS(F40:F69,F40:F69,"&gt;"&amp;0),MIN(F40:F69))</f>
        <v>45659</v>
      </c>
      <c r="R37" s="49">
        <f>IF(MAX(G40:G69)=0,0,MAX(G40:G69))</f>
        <v>45844</v>
      </c>
      <c r="S37" s="113" t="str">
        <f>IF(Y37=1,"Not Started", IF(X37&lt;0,"Delayed",IF(PRODUCT(Z40:Z69)=1,"Completed","On Going ")))</f>
        <v>Delayed</v>
      </c>
      <c r="T37" s="113">
        <f>'Project Follow up - Base'!O38</f>
        <v>102</v>
      </c>
      <c r="U37" s="324">
        <f>'Project Follow up - Base'!P38</f>
        <v>62</v>
      </c>
      <c r="V37" s="325">
        <f>'Project Follow up - Base'!Q38</f>
        <v>0</v>
      </c>
      <c r="W37" s="326">
        <f>IF(R37="",0,NETWORKDAYS.INTL(Q37, R37,7,List!$M$3:$M$100))</f>
        <v>127</v>
      </c>
      <c r="X37" s="313">
        <f>P37-T37</f>
        <v>-32</v>
      </c>
      <c r="Y37" s="114">
        <f>X37/P37</f>
        <v>-0.45714285714285713</v>
      </c>
      <c r="Z37" s="16">
        <f>IF(S37="","",IF(S37="Completed",1,0))</f>
        <v>0</v>
      </c>
      <c r="AC37" s="20" t="str">
        <f>IF(AND(AC$2&gt;=$Q37,AC$2&lt;=$R37,AC$2&lt;$F37),10,IF( AND(AC$2&gt;=$Q37,AC$2&lt;=$R37,AC$2=$F37),10,IF(AND(AC$2&gt;=$Q37,AC$2&lt;=$R37,AC$2&gt;$F37),-10,"")))</f>
        <v/>
      </c>
      <c r="AD37" s="20" t="str">
        <f t="shared" ref="AD37:CO37" si="56">IF(AND(AD$2&gt;=$Q37,AD$2&lt;=$R37,AD$2&lt;$F37),10,IF( AND(AD$2&gt;=$Q37,AD$2&lt;=$R37,AD$2=$F37),10,IF(AND(AD$2&gt;=$Q37,AD$2&lt;=$R37,AD$2&gt;$F37),-10,"")))</f>
        <v/>
      </c>
      <c r="AE37" s="20" t="str">
        <f t="shared" si="56"/>
        <v/>
      </c>
      <c r="AF37" s="20" t="str">
        <f t="shared" si="56"/>
        <v/>
      </c>
      <c r="AG37" s="20" t="str">
        <f t="shared" si="56"/>
        <v/>
      </c>
      <c r="AH37" s="20" t="str">
        <f t="shared" si="56"/>
        <v/>
      </c>
      <c r="AI37" s="20" t="str">
        <f t="shared" si="56"/>
        <v/>
      </c>
      <c r="AJ37" s="20">
        <f t="shared" si="56"/>
        <v>10</v>
      </c>
      <c r="AK37" s="20">
        <f t="shared" si="56"/>
        <v>10</v>
      </c>
      <c r="AL37" s="20">
        <f t="shared" si="56"/>
        <v>10</v>
      </c>
      <c r="AM37" s="20">
        <f t="shared" si="56"/>
        <v>10</v>
      </c>
      <c r="AN37" s="20">
        <f t="shared" si="56"/>
        <v>10</v>
      </c>
      <c r="AO37" s="20">
        <f t="shared" si="56"/>
        <v>10</v>
      </c>
      <c r="AP37" s="20">
        <f t="shared" si="56"/>
        <v>10</v>
      </c>
      <c r="AQ37" s="20">
        <f t="shared" si="56"/>
        <v>10</v>
      </c>
      <c r="AR37" s="20">
        <f t="shared" si="56"/>
        <v>10</v>
      </c>
      <c r="AS37" s="20">
        <f t="shared" si="56"/>
        <v>10</v>
      </c>
      <c r="AT37" s="20">
        <f t="shared" si="56"/>
        <v>10</v>
      </c>
      <c r="AU37" s="20">
        <f t="shared" si="56"/>
        <v>10</v>
      </c>
      <c r="AV37" s="20">
        <f t="shared" si="56"/>
        <v>10</v>
      </c>
      <c r="AW37" s="20">
        <f t="shared" si="56"/>
        <v>10</v>
      </c>
      <c r="AX37" s="20">
        <f t="shared" si="56"/>
        <v>10</v>
      </c>
      <c r="AY37" s="20">
        <f t="shared" si="56"/>
        <v>10</v>
      </c>
      <c r="AZ37" s="20">
        <f t="shared" si="56"/>
        <v>10</v>
      </c>
      <c r="BA37" s="20">
        <f t="shared" si="56"/>
        <v>10</v>
      </c>
      <c r="BB37" s="20">
        <f t="shared" si="56"/>
        <v>10</v>
      </c>
      <c r="BC37" s="20">
        <f t="shared" si="56"/>
        <v>10</v>
      </c>
      <c r="BD37" s="20">
        <f t="shared" si="56"/>
        <v>10</v>
      </c>
      <c r="BE37" s="20">
        <f t="shared" si="56"/>
        <v>10</v>
      </c>
      <c r="BF37" s="20">
        <f t="shared" si="56"/>
        <v>10</v>
      </c>
      <c r="BG37" s="20">
        <f t="shared" si="56"/>
        <v>10</v>
      </c>
      <c r="BH37" s="20">
        <f t="shared" si="56"/>
        <v>10</v>
      </c>
      <c r="BI37" s="20">
        <f t="shared" si="56"/>
        <v>10</v>
      </c>
      <c r="BJ37" s="20">
        <f t="shared" si="56"/>
        <v>10</v>
      </c>
      <c r="BK37" s="20">
        <f t="shared" si="56"/>
        <v>10</v>
      </c>
      <c r="BL37" s="20">
        <f t="shared" si="56"/>
        <v>10</v>
      </c>
      <c r="BM37" s="20">
        <f t="shared" si="56"/>
        <v>10</v>
      </c>
      <c r="BN37" s="20">
        <f t="shared" si="56"/>
        <v>10</v>
      </c>
      <c r="BO37" s="20">
        <f t="shared" si="56"/>
        <v>10</v>
      </c>
      <c r="BP37" s="20">
        <f t="shared" si="56"/>
        <v>10</v>
      </c>
      <c r="BQ37" s="20">
        <f t="shared" si="56"/>
        <v>10</v>
      </c>
      <c r="BR37" s="20">
        <f t="shared" si="56"/>
        <v>10</v>
      </c>
      <c r="BS37" s="20">
        <f t="shared" si="56"/>
        <v>10</v>
      </c>
      <c r="BT37" s="20">
        <f t="shared" si="56"/>
        <v>10</v>
      </c>
      <c r="BU37" s="20">
        <f t="shared" si="56"/>
        <v>10</v>
      </c>
      <c r="BV37" s="20">
        <f t="shared" si="56"/>
        <v>10</v>
      </c>
      <c r="BW37" s="20">
        <f t="shared" si="56"/>
        <v>10</v>
      </c>
      <c r="BX37" s="20">
        <f t="shared" si="56"/>
        <v>10</v>
      </c>
      <c r="BY37" s="20">
        <f t="shared" si="56"/>
        <v>10</v>
      </c>
      <c r="BZ37" s="20">
        <f t="shared" si="56"/>
        <v>10</v>
      </c>
      <c r="CA37" s="20">
        <f t="shared" si="56"/>
        <v>10</v>
      </c>
      <c r="CB37" s="20">
        <f t="shared" si="56"/>
        <v>10</v>
      </c>
      <c r="CC37" s="20">
        <f t="shared" si="56"/>
        <v>10</v>
      </c>
      <c r="CD37" s="20">
        <f t="shared" si="56"/>
        <v>10</v>
      </c>
      <c r="CE37" s="20">
        <f t="shared" si="56"/>
        <v>10</v>
      </c>
      <c r="CF37" s="20">
        <f t="shared" si="56"/>
        <v>10</v>
      </c>
      <c r="CG37" s="20">
        <f t="shared" si="56"/>
        <v>10</v>
      </c>
      <c r="CH37" s="20">
        <f t="shared" si="56"/>
        <v>10</v>
      </c>
      <c r="CI37" s="20">
        <f t="shared" si="56"/>
        <v>10</v>
      </c>
      <c r="CJ37" s="20">
        <f t="shared" si="56"/>
        <v>10</v>
      </c>
      <c r="CK37" s="20">
        <f t="shared" si="56"/>
        <v>10</v>
      </c>
      <c r="CL37" s="20">
        <f t="shared" si="56"/>
        <v>10</v>
      </c>
      <c r="CM37" s="20">
        <f t="shared" si="56"/>
        <v>10</v>
      </c>
      <c r="CN37" s="20">
        <f t="shared" si="56"/>
        <v>10</v>
      </c>
      <c r="CO37" s="20">
        <f t="shared" si="56"/>
        <v>10</v>
      </c>
      <c r="CP37" s="20">
        <f t="shared" ref="CP37:FA37" si="57">IF(AND(CP$2&gt;=$Q37,CP$2&lt;=$R37,CP$2&lt;$F37),10,IF( AND(CP$2&gt;=$Q37,CP$2&lt;=$R37,CP$2=$F37),10,IF(AND(CP$2&gt;=$Q37,CP$2&lt;=$R37,CP$2&gt;$F37),-10,"")))</f>
        <v>10</v>
      </c>
      <c r="CQ37" s="20">
        <f t="shared" si="57"/>
        <v>10</v>
      </c>
      <c r="CR37" s="20">
        <f t="shared" si="57"/>
        <v>10</v>
      </c>
      <c r="CS37" s="20">
        <f t="shared" si="57"/>
        <v>10</v>
      </c>
      <c r="CT37" s="20">
        <f t="shared" si="57"/>
        <v>10</v>
      </c>
      <c r="CU37" s="20">
        <f t="shared" si="57"/>
        <v>10</v>
      </c>
      <c r="CV37" s="20">
        <f t="shared" si="57"/>
        <v>10</v>
      </c>
      <c r="CW37" s="20">
        <f t="shared" si="57"/>
        <v>10</v>
      </c>
      <c r="CX37" s="20">
        <f t="shared" si="57"/>
        <v>10</v>
      </c>
      <c r="CY37" s="20">
        <f t="shared" si="57"/>
        <v>10</v>
      </c>
      <c r="CZ37" s="20">
        <f t="shared" si="57"/>
        <v>10</v>
      </c>
      <c r="DA37" s="20">
        <f t="shared" si="57"/>
        <v>10</v>
      </c>
      <c r="DB37" s="20">
        <f t="shared" si="57"/>
        <v>10</v>
      </c>
      <c r="DC37" s="20">
        <f t="shared" si="57"/>
        <v>10</v>
      </c>
      <c r="DD37" s="20">
        <f t="shared" si="57"/>
        <v>10</v>
      </c>
      <c r="DE37" s="20">
        <f t="shared" si="57"/>
        <v>10</v>
      </c>
      <c r="DF37" s="20">
        <f t="shared" si="57"/>
        <v>10</v>
      </c>
      <c r="DG37" s="20">
        <f t="shared" si="57"/>
        <v>10</v>
      </c>
      <c r="DH37" s="20">
        <f t="shared" si="57"/>
        <v>10</v>
      </c>
      <c r="DI37" s="20">
        <f t="shared" si="57"/>
        <v>10</v>
      </c>
      <c r="DJ37" s="20">
        <f t="shared" si="57"/>
        <v>10</v>
      </c>
      <c r="DK37" s="20">
        <f t="shared" si="57"/>
        <v>10</v>
      </c>
      <c r="DL37" s="20">
        <f t="shared" si="57"/>
        <v>10</v>
      </c>
      <c r="DM37" s="20">
        <f t="shared" si="57"/>
        <v>10</v>
      </c>
      <c r="DN37" s="20">
        <f t="shared" si="57"/>
        <v>10</v>
      </c>
      <c r="DO37" s="20">
        <f t="shared" si="57"/>
        <v>10</v>
      </c>
      <c r="DP37" s="20">
        <f t="shared" si="57"/>
        <v>10</v>
      </c>
      <c r="DQ37" s="20">
        <f t="shared" si="57"/>
        <v>10</v>
      </c>
      <c r="DR37" s="20">
        <f t="shared" si="57"/>
        <v>10</v>
      </c>
      <c r="DS37" s="20">
        <f t="shared" si="57"/>
        <v>10</v>
      </c>
      <c r="DT37" s="20">
        <f t="shared" si="57"/>
        <v>10</v>
      </c>
      <c r="DU37" s="20">
        <f t="shared" si="57"/>
        <v>10</v>
      </c>
      <c r="DV37" s="20">
        <f t="shared" si="57"/>
        <v>10</v>
      </c>
      <c r="DW37" s="20">
        <f t="shared" si="57"/>
        <v>10</v>
      </c>
      <c r="DX37" s="20">
        <f t="shared" si="57"/>
        <v>10</v>
      </c>
      <c r="DY37" s="20">
        <f t="shared" si="57"/>
        <v>10</v>
      </c>
      <c r="DZ37" s="20">
        <f t="shared" si="57"/>
        <v>10</v>
      </c>
      <c r="EA37" s="20">
        <f t="shared" si="57"/>
        <v>10</v>
      </c>
      <c r="EB37" s="20">
        <f t="shared" si="57"/>
        <v>10</v>
      </c>
      <c r="EC37" s="20">
        <f t="shared" si="57"/>
        <v>10</v>
      </c>
      <c r="ED37" s="20">
        <f t="shared" si="57"/>
        <v>10</v>
      </c>
      <c r="EE37" s="20">
        <f t="shared" si="57"/>
        <v>10</v>
      </c>
      <c r="EF37" s="20">
        <f t="shared" si="57"/>
        <v>10</v>
      </c>
      <c r="EG37" s="20">
        <f t="shared" si="57"/>
        <v>10</v>
      </c>
      <c r="EH37" s="20">
        <f t="shared" si="57"/>
        <v>10</v>
      </c>
      <c r="EI37" s="20">
        <f t="shared" si="57"/>
        <v>10</v>
      </c>
      <c r="EJ37" s="20">
        <f t="shared" si="57"/>
        <v>10</v>
      </c>
      <c r="EK37" s="20">
        <f t="shared" si="57"/>
        <v>10</v>
      </c>
      <c r="EL37" s="20">
        <f t="shared" si="57"/>
        <v>10</v>
      </c>
      <c r="EM37" s="20">
        <f t="shared" si="57"/>
        <v>10</v>
      </c>
      <c r="EN37" s="20">
        <f t="shared" si="57"/>
        <v>10</v>
      </c>
      <c r="EO37" s="20">
        <f t="shared" si="57"/>
        <v>10</v>
      </c>
      <c r="EP37" s="20">
        <f t="shared" si="57"/>
        <v>10</v>
      </c>
      <c r="EQ37" s="20">
        <f t="shared" si="57"/>
        <v>10</v>
      </c>
      <c r="ER37" s="20">
        <f t="shared" si="57"/>
        <v>10</v>
      </c>
      <c r="ES37" s="20">
        <f t="shared" si="57"/>
        <v>10</v>
      </c>
      <c r="ET37" s="20">
        <f t="shared" si="57"/>
        <v>10</v>
      </c>
      <c r="EU37" s="20">
        <f t="shared" si="57"/>
        <v>10</v>
      </c>
      <c r="EV37" s="20">
        <f t="shared" si="57"/>
        <v>10</v>
      </c>
      <c r="EW37" s="20">
        <f t="shared" si="57"/>
        <v>10</v>
      </c>
      <c r="EX37" s="20">
        <f t="shared" si="57"/>
        <v>10</v>
      </c>
      <c r="EY37" s="20">
        <f t="shared" si="57"/>
        <v>10</v>
      </c>
      <c r="EZ37" s="20">
        <f t="shared" si="57"/>
        <v>-10</v>
      </c>
      <c r="FA37" s="20">
        <f t="shared" si="57"/>
        <v>-10</v>
      </c>
      <c r="FB37" s="20">
        <f t="shared" ref="FB37:HM37" si="58">IF(AND(FB$2&gt;=$Q37,FB$2&lt;=$R37,FB$2&lt;$F37),10,IF( AND(FB$2&gt;=$Q37,FB$2&lt;=$R37,FB$2=$F37),10,IF(AND(FB$2&gt;=$Q37,FB$2&lt;=$R37,FB$2&gt;$F37),-10,"")))</f>
        <v>-10</v>
      </c>
      <c r="FC37" s="20">
        <f t="shared" si="58"/>
        <v>-10</v>
      </c>
      <c r="FD37" s="20">
        <f t="shared" si="58"/>
        <v>-10</v>
      </c>
      <c r="FE37" s="20">
        <f t="shared" si="58"/>
        <v>-10</v>
      </c>
      <c r="FF37" s="20">
        <f t="shared" si="58"/>
        <v>-10</v>
      </c>
      <c r="FG37" s="20">
        <f t="shared" si="58"/>
        <v>-10</v>
      </c>
      <c r="FH37" s="20">
        <f t="shared" si="58"/>
        <v>-10</v>
      </c>
      <c r="FI37" s="20">
        <f t="shared" si="58"/>
        <v>-10</v>
      </c>
      <c r="FJ37" s="20">
        <f t="shared" si="58"/>
        <v>-10</v>
      </c>
      <c r="FK37" s="20">
        <f t="shared" si="58"/>
        <v>-10</v>
      </c>
      <c r="FL37" s="20">
        <f t="shared" si="58"/>
        <v>-10</v>
      </c>
      <c r="FM37" s="20">
        <f t="shared" si="58"/>
        <v>-10</v>
      </c>
      <c r="FN37" s="20">
        <f t="shared" si="58"/>
        <v>-10</v>
      </c>
      <c r="FO37" s="20">
        <f t="shared" si="58"/>
        <v>-10</v>
      </c>
      <c r="FP37" s="20">
        <f t="shared" si="58"/>
        <v>-10</v>
      </c>
      <c r="FQ37" s="20">
        <f t="shared" si="58"/>
        <v>-10</v>
      </c>
      <c r="FR37" s="20">
        <f t="shared" si="58"/>
        <v>-10</v>
      </c>
      <c r="FS37" s="20">
        <f t="shared" si="58"/>
        <v>-10</v>
      </c>
      <c r="FT37" s="20">
        <f t="shared" si="58"/>
        <v>-10</v>
      </c>
      <c r="FU37" s="20">
        <f t="shared" si="58"/>
        <v>-10</v>
      </c>
      <c r="FV37" s="20">
        <f t="shared" si="58"/>
        <v>-10</v>
      </c>
      <c r="FW37" s="20">
        <f t="shared" si="58"/>
        <v>-10</v>
      </c>
      <c r="FX37" s="20">
        <f t="shared" si="58"/>
        <v>-10</v>
      </c>
      <c r="FY37" s="20">
        <f t="shared" si="58"/>
        <v>-10</v>
      </c>
      <c r="FZ37" s="20">
        <f t="shared" si="58"/>
        <v>-10</v>
      </c>
      <c r="GA37" s="20">
        <f t="shared" si="58"/>
        <v>-10</v>
      </c>
      <c r="GB37" s="20">
        <f t="shared" si="58"/>
        <v>-10</v>
      </c>
      <c r="GC37" s="20">
        <f t="shared" si="58"/>
        <v>-10</v>
      </c>
      <c r="GD37" s="20">
        <f t="shared" si="58"/>
        <v>-10</v>
      </c>
      <c r="GE37" s="20">
        <f t="shared" si="58"/>
        <v>-10</v>
      </c>
      <c r="GF37" s="20">
        <f t="shared" si="58"/>
        <v>-10</v>
      </c>
      <c r="GG37" s="20">
        <f t="shared" si="58"/>
        <v>-10</v>
      </c>
      <c r="GH37" s="20">
        <f t="shared" si="58"/>
        <v>-10</v>
      </c>
      <c r="GI37" s="20">
        <f t="shared" si="58"/>
        <v>-10</v>
      </c>
      <c r="GJ37" s="20">
        <f t="shared" si="58"/>
        <v>-10</v>
      </c>
      <c r="GK37" s="20">
        <f t="shared" si="58"/>
        <v>-10</v>
      </c>
      <c r="GL37" s="20">
        <f t="shared" si="58"/>
        <v>-10</v>
      </c>
      <c r="GM37" s="20">
        <f t="shared" si="58"/>
        <v>-10</v>
      </c>
      <c r="GN37" s="20">
        <f t="shared" si="58"/>
        <v>-10</v>
      </c>
      <c r="GO37" s="20">
        <f t="shared" si="58"/>
        <v>-10</v>
      </c>
      <c r="GP37" s="20">
        <f t="shared" si="58"/>
        <v>-10</v>
      </c>
      <c r="GQ37" s="20">
        <f t="shared" si="58"/>
        <v>-10</v>
      </c>
      <c r="GR37" s="20">
        <f t="shared" si="58"/>
        <v>-10</v>
      </c>
      <c r="GS37" s="20">
        <f t="shared" si="58"/>
        <v>-10</v>
      </c>
      <c r="GT37" s="20">
        <f t="shared" si="58"/>
        <v>-10</v>
      </c>
      <c r="GU37" s="20">
        <f t="shared" si="58"/>
        <v>-10</v>
      </c>
      <c r="GV37" s="20">
        <f t="shared" si="58"/>
        <v>-10</v>
      </c>
      <c r="GW37" s="20">
        <f t="shared" si="58"/>
        <v>-10</v>
      </c>
      <c r="GX37" s="20">
        <f t="shared" si="58"/>
        <v>-10</v>
      </c>
      <c r="GY37" s="20">
        <f t="shared" si="58"/>
        <v>-10</v>
      </c>
      <c r="GZ37" s="20">
        <f t="shared" si="58"/>
        <v>-10</v>
      </c>
      <c r="HA37" s="20">
        <f t="shared" si="58"/>
        <v>-10</v>
      </c>
      <c r="HB37" s="20">
        <f t="shared" si="58"/>
        <v>-10</v>
      </c>
      <c r="HC37" s="20">
        <f t="shared" si="58"/>
        <v>-10</v>
      </c>
      <c r="HD37" s="20">
        <f t="shared" si="58"/>
        <v>-10</v>
      </c>
      <c r="HE37" s="20">
        <f t="shared" si="58"/>
        <v>-10</v>
      </c>
      <c r="HF37" s="20">
        <f t="shared" si="58"/>
        <v>-10</v>
      </c>
      <c r="HG37" s="20">
        <f t="shared" si="58"/>
        <v>-10</v>
      </c>
      <c r="HH37" s="20">
        <f t="shared" si="58"/>
        <v>-10</v>
      </c>
      <c r="HI37" s="20">
        <f t="shared" si="58"/>
        <v>-10</v>
      </c>
      <c r="HJ37" s="20">
        <f t="shared" si="58"/>
        <v>-10</v>
      </c>
      <c r="HK37" s="20">
        <f t="shared" si="58"/>
        <v>-10</v>
      </c>
      <c r="HL37" s="20">
        <f t="shared" si="58"/>
        <v>-10</v>
      </c>
      <c r="HM37" s="20">
        <f t="shared" si="58"/>
        <v>-10</v>
      </c>
      <c r="HN37" s="20" t="str">
        <f t="shared" ref="HN37:JY37" si="59">IF(AND(HN$2&gt;=$Q37,HN$2&lt;=$R37,HN$2&lt;$F37),10,IF( AND(HN$2&gt;=$Q37,HN$2&lt;=$R37,HN$2=$F37),10,IF(AND(HN$2&gt;=$Q37,HN$2&lt;=$R37,HN$2&gt;$F37),-10,"")))</f>
        <v/>
      </c>
      <c r="HO37" s="20" t="str">
        <f t="shared" si="59"/>
        <v/>
      </c>
      <c r="HP37" s="20" t="str">
        <f t="shared" si="59"/>
        <v/>
      </c>
      <c r="HQ37" s="20" t="str">
        <f t="shared" si="59"/>
        <v/>
      </c>
      <c r="HR37" s="20" t="str">
        <f t="shared" si="59"/>
        <v/>
      </c>
      <c r="HS37" s="20" t="str">
        <f t="shared" si="59"/>
        <v/>
      </c>
      <c r="HT37" s="20" t="str">
        <f t="shared" si="59"/>
        <v/>
      </c>
      <c r="HU37" s="20" t="str">
        <f t="shared" si="59"/>
        <v/>
      </c>
      <c r="HV37" s="20" t="str">
        <f t="shared" si="59"/>
        <v/>
      </c>
      <c r="HW37" s="20" t="str">
        <f t="shared" si="59"/>
        <v/>
      </c>
      <c r="HX37" s="20" t="str">
        <f t="shared" si="59"/>
        <v/>
      </c>
      <c r="HY37" s="20" t="str">
        <f t="shared" si="59"/>
        <v/>
      </c>
      <c r="HZ37" s="20" t="str">
        <f t="shared" si="59"/>
        <v/>
      </c>
      <c r="IA37" s="20" t="str">
        <f t="shared" si="59"/>
        <v/>
      </c>
      <c r="IB37" s="20" t="str">
        <f t="shared" si="59"/>
        <v/>
      </c>
      <c r="IC37" s="20" t="str">
        <f t="shared" si="59"/>
        <v/>
      </c>
      <c r="ID37" s="20" t="str">
        <f t="shared" si="59"/>
        <v/>
      </c>
      <c r="IE37" s="20" t="str">
        <f t="shared" si="59"/>
        <v/>
      </c>
      <c r="IF37" s="20" t="str">
        <f t="shared" si="59"/>
        <v/>
      </c>
      <c r="IG37" s="20" t="str">
        <f t="shared" si="59"/>
        <v/>
      </c>
      <c r="IH37" s="20" t="str">
        <f t="shared" si="59"/>
        <v/>
      </c>
      <c r="II37" s="20" t="str">
        <f t="shared" si="59"/>
        <v/>
      </c>
      <c r="IJ37" s="20" t="str">
        <f t="shared" si="59"/>
        <v/>
      </c>
      <c r="IK37" s="20" t="str">
        <f t="shared" si="59"/>
        <v/>
      </c>
      <c r="IL37" s="20" t="str">
        <f t="shared" si="59"/>
        <v/>
      </c>
      <c r="IM37" s="20" t="str">
        <f t="shared" si="59"/>
        <v/>
      </c>
      <c r="IN37" s="20" t="str">
        <f t="shared" si="59"/>
        <v/>
      </c>
      <c r="IO37" s="20" t="str">
        <f t="shared" si="59"/>
        <v/>
      </c>
      <c r="IP37" s="20" t="str">
        <f t="shared" si="59"/>
        <v/>
      </c>
      <c r="IQ37" s="20" t="str">
        <f t="shared" si="59"/>
        <v/>
      </c>
      <c r="IR37" s="20" t="str">
        <f t="shared" si="59"/>
        <v/>
      </c>
      <c r="IS37" s="20" t="str">
        <f t="shared" si="59"/>
        <v/>
      </c>
      <c r="IT37" s="20" t="str">
        <f t="shared" si="59"/>
        <v/>
      </c>
      <c r="IU37" s="20" t="str">
        <f t="shared" si="59"/>
        <v/>
      </c>
      <c r="IV37" s="20" t="str">
        <f t="shared" si="59"/>
        <v/>
      </c>
      <c r="IW37" s="20" t="str">
        <f t="shared" si="59"/>
        <v/>
      </c>
      <c r="IX37" s="20" t="str">
        <f t="shared" si="59"/>
        <v/>
      </c>
      <c r="IY37" s="20" t="str">
        <f t="shared" si="59"/>
        <v/>
      </c>
      <c r="IZ37" s="20" t="str">
        <f t="shared" si="59"/>
        <v/>
      </c>
      <c r="JA37" s="20" t="str">
        <f t="shared" si="59"/>
        <v/>
      </c>
      <c r="JB37" s="20" t="str">
        <f t="shared" si="59"/>
        <v/>
      </c>
      <c r="JC37" s="20" t="str">
        <f t="shared" si="59"/>
        <v/>
      </c>
      <c r="JD37" s="20" t="str">
        <f t="shared" si="59"/>
        <v/>
      </c>
      <c r="JE37" s="20" t="str">
        <f t="shared" si="59"/>
        <v/>
      </c>
      <c r="JF37" s="20" t="str">
        <f t="shared" si="59"/>
        <v/>
      </c>
      <c r="JG37" s="20" t="str">
        <f t="shared" si="59"/>
        <v/>
      </c>
      <c r="JH37" s="20" t="str">
        <f t="shared" si="59"/>
        <v/>
      </c>
      <c r="JI37" s="20" t="str">
        <f t="shared" si="59"/>
        <v/>
      </c>
      <c r="JJ37" s="20" t="str">
        <f t="shared" si="59"/>
        <v/>
      </c>
      <c r="JK37" s="20" t="str">
        <f t="shared" si="59"/>
        <v/>
      </c>
      <c r="JL37" s="20" t="str">
        <f t="shared" si="59"/>
        <v/>
      </c>
      <c r="JM37" s="20" t="str">
        <f t="shared" si="59"/>
        <v/>
      </c>
      <c r="JN37" s="20" t="str">
        <f t="shared" si="59"/>
        <v/>
      </c>
      <c r="JO37" s="20" t="str">
        <f t="shared" si="59"/>
        <v/>
      </c>
      <c r="JP37" s="20" t="str">
        <f t="shared" si="59"/>
        <v/>
      </c>
      <c r="JQ37" s="20" t="str">
        <f t="shared" si="59"/>
        <v/>
      </c>
      <c r="JR37" s="20" t="str">
        <f t="shared" si="59"/>
        <v/>
      </c>
      <c r="JS37" s="20" t="str">
        <f t="shared" si="59"/>
        <v/>
      </c>
      <c r="JT37" s="20" t="str">
        <f t="shared" si="59"/>
        <v/>
      </c>
      <c r="JU37" s="20" t="str">
        <f t="shared" si="59"/>
        <v/>
      </c>
      <c r="JV37" s="20" t="str">
        <f t="shared" si="59"/>
        <v/>
      </c>
      <c r="JW37" s="20" t="str">
        <f t="shared" si="59"/>
        <v/>
      </c>
      <c r="JX37" s="20" t="str">
        <f t="shared" si="59"/>
        <v/>
      </c>
      <c r="JY37" s="20" t="str">
        <f t="shared" si="59"/>
        <v/>
      </c>
      <c r="JZ37" s="20" t="str">
        <f t="shared" ref="JZ37:MK37" si="60">IF(AND(JZ$2&gt;=$Q37,JZ$2&lt;=$R37,JZ$2&lt;$F37),10,IF( AND(JZ$2&gt;=$Q37,JZ$2&lt;=$R37,JZ$2=$F37),10,IF(AND(JZ$2&gt;=$Q37,JZ$2&lt;=$R37,JZ$2&gt;$F37),-10,"")))</f>
        <v/>
      </c>
      <c r="KA37" s="20" t="str">
        <f t="shared" si="60"/>
        <v/>
      </c>
      <c r="KB37" s="20" t="str">
        <f t="shared" si="60"/>
        <v/>
      </c>
      <c r="KC37" s="20" t="str">
        <f t="shared" si="60"/>
        <v/>
      </c>
      <c r="KD37" s="20" t="str">
        <f t="shared" si="60"/>
        <v/>
      </c>
      <c r="KE37" s="20" t="str">
        <f t="shared" si="60"/>
        <v/>
      </c>
      <c r="KF37" s="20" t="str">
        <f t="shared" si="60"/>
        <v/>
      </c>
      <c r="KG37" s="20" t="str">
        <f t="shared" si="60"/>
        <v/>
      </c>
      <c r="KH37" s="20" t="str">
        <f t="shared" si="60"/>
        <v/>
      </c>
      <c r="KI37" s="20" t="str">
        <f t="shared" si="60"/>
        <v/>
      </c>
      <c r="KJ37" s="20" t="str">
        <f t="shared" si="60"/>
        <v/>
      </c>
      <c r="KK37" s="20" t="str">
        <f t="shared" si="60"/>
        <v/>
      </c>
      <c r="KL37" s="20" t="str">
        <f t="shared" si="60"/>
        <v/>
      </c>
      <c r="KM37" s="20" t="str">
        <f t="shared" si="60"/>
        <v/>
      </c>
      <c r="KN37" s="20" t="str">
        <f t="shared" si="60"/>
        <v/>
      </c>
      <c r="KO37" s="20" t="str">
        <f t="shared" si="60"/>
        <v/>
      </c>
      <c r="KP37" s="20" t="str">
        <f t="shared" si="60"/>
        <v/>
      </c>
      <c r="KQ37" s="20" t="str">
        <f t="shared" si="60"/>
        <v/>
      </c>
      <c r="KR37" s="20" t="str">
        <f t="shared" si="60"/>
        <v/>
      </c>
      <c r="KS37" s="20" t="str">
        <f t="shared" si="60"/>
        <v/>
      </c>
      <c r="KT37" s="20" t="str">
        <f t="shared" si="60"/>
        <v/>
      </c>
      <c r="KU37" s="20" t="str">
        <f t="shared" si="60"/>
        <v/>
      </c>
      <c r="KV37" s="20" t="str">
        <f t="shared" si="60"/>
        <v/>
      </c>
      <c r="KW37" s="20" t="str">
        <f t="shared" si="60"/>
        <v/>
      </c>
      <c r="KX37" s="20" t="str">
        <f t="shared" si="60"/>
        <v/>
      </c>
      <c r="KY37" s="20" t="str">
        <f t="shared" si="60"/>
        <v/>
      </c>
      <c r="KZ37" s="20" t="str">
        <f t="shared" si="60"/>
        <v/>
      </c>
      <c r="LA37" s="20" t="str">
        <f t="shared" si="60"/>
        <v/>
      </c>
      <c r="LB37" s="20" t="str">
        <f t="shared" si="60"/>
        <v/>
      </c>
      <c r="LC37" s="20" t="str">
        <f t="shared" si="60"/>
        <v/>
      </c>
      <c r="LD37" s="20" t="str">
        <f t="shared" si="60"/>
        <v/>
      </c>
      <c r="LE37" s="20" t="str">
        <f t="shared" si="60"/>
        <v/>
      </c>
      <c r="LF37" s="20" t="str">
        <f t="shared" si="60"/>
        <v/>
      </c>
      <c r="LG37" s="20" t="str">
        <f t="shared" si="60"/>
        <v/>
      </c>
      <c r="LH37" s="20" t="str">
        <f t="shared" si="60"/>
        <v/>
      </c>
      <c r="LI37" s="20" t="str">
        <f t="shared" si="60"/>
        <v/>
      </c>
      <c r="LJ37" s="20" t="str">
        <f t="shared" si="60"/>
        <v/>
      </c>
      <c r="LK37" s="20" t="str">
        <f t="shared" si="60"/>
        <v/>
      </c>
      <c r="LL37" s="20" t="str">
        <f t="shared" si="60"/>
        <v/>
      </c>
      <c r="LM37" s="20" t="str">
        <f t="shared" si="60"/>
        <v/>
      </c>
      <c r="LN37" s="20" t="str">
        <f t="shared" si="60"/>
        <v/>
      </c>
      <c r="LO37" s="20" t="str">
        <f t="shared" si="60"/>
        <v/>
      </c>
      <c r="LP37" s="20" t="str">
        <f t="shared" si="60"/>
        <v/>
      </c>
      <c r="LQ37" s="20" t="str">
        <f t="shared" si="60"/>
        <v/>
      </c>
      <c r="LR37" s="20" t="str">
        <f t="shared" si="60"/>
        <v/>
      </c>
      <c r="LS37" s="20" t="str">
        <f t="shared" si="60"/>
        <v/>
      </c>
      <c r="LT37" s="20" t="str">
        <f t="shared" si="60"/>
        <v/>
      </c>
      <c r="LU37" s="20" t="str">
        <f t="shared" si="60"/>
        <v/>
      </c>
      <c r="LV37" s="20" t="str">
        <f t="shared" si="60"/>
        <v/>
      </c>
      <c r="LW37" s="20" t="str">
        <f t="shared" si="60"/>
        <v/>
      </c>
      <c r="LX37" s="20" t="str">
        <f t="shared" si="60"/>
        <v/>
      </c>
      <c r="LY37" s="20" t="str">
        <f t="shared" si="60"/>
        <v/>
      </c>
      <c r="LZ37" s="20" t="str">
        <f t="shared" si="60"/>
        <v/>
      </c>
      <c r="MA37" s="20" t="str">
        <f t="shared" si="60"/>
        <v/>
      </c>
      <c r="MB37" s="20" t="str">
        <f t="shared" si="60"/>
        <v/>
      </c>
      <c r="MC37" s="20" t="str">
        <f t="shared" si="60"/>
        <v/>
      </c>
      <c r="MD37" s="20" t="str">
        <f t="shared" si="60"/>
        <v/>
      </c>
      <c r="ME37" s="20" t="str">
        <f t="shared" si="60"/>
        <v/>
      </c>
      <c r="MF37" s="20" t="str">
        <f t="shared" si="60"/>
        <v/>
      </c>
      <c r="MG37" s="20" t="str">
        <f t="shared" si="60"/>
        <v/>
      </c>
      <c r="MH37" s="20" t="str">
        <f t="shared" si="60"/>
        <v/>
      </c>
      <c r="MI37" s="20" t="str">
        <f t="shared" si="60"/>
        <v/>
      </c>
      <c r="MJ37" s="20" t="str">
        <f t="shared" si="60"/>
        <v/>
      </c>
      <c r="MK37" s="20" t="str">
        <f t="shared" si="60"/>
        <v/>
      </c>
      <c r="ML37" s="20" t="str">
        <f t="shared" ref="ML37:OC37" si="61">IF(AND(ML$2&gt;=$Q37,ML$2&lt;=$R37,ML$2&lt;$F37),10,IF( AND(ML$2&gt;=$Q37,ML$2&lt;=$R37,ML$2=$F37),10,IF(AND(ML$2&gt;=$Q37,ML$2&lt;=$R37,ML$2&gt;$F37),-10,"")))</f>
        <v/>
      </c>
      <c r="MM37" s="20" t="str">
        <f t="shared" si="61"/>
        <v/>
      </c>
      <c r="MN37" s="20" t="str">
        <f t="shared" si="61"/>
        <v/>
      </c>
      <c r="MO37" s="20" t="str">
        <f t="shared" si="61"/>
        <v/>
      </c>
      <c r="MP37" s="20" t="str">
        <f t="shared" si="61"/>
        <v/>
      </c>
      <c r="MQ37" s="20" t="str">
        <f t="shared" si="61"/>
        <v/>
      </c>
      <c r="MR37" s="20" t="str">
        <f t="shared" si="61"/>
        <v/>
      </c>
      <c r="MS37" s="20" t="str">
        <f t="shared" si="61"/>
        <v/>
      </c>
      <c r="MT37" s="20" t="str">
        <f t="shared" si="61"/>
        <v/>
      </c>
      <c r="MU37" s="20" t="str">
        <f t="shared" si="61"/>
        <v/>
      </c>
      <c r="MV37" s="20" t="str">
        <f t="shared" si="61"/>
        <v/>
      </c>
      <c r="MW37" s="20" t="str">
        <f t="shared" si="61"/>
        <v/>
      </c>
      <c r="MX37" s="20" t="str">
        <f t="shared" si="61"/>
        <v/>
      </c>
      <c r="MY37" s="20" t="str">
        <f t="shared" si="61"/>
        <v/>
      </c>
      <c r="MZ37" s="20" t="str">
        <f t="shared" si="61"/>
        <v/>
      </c>
      <c r="NA37" s="20" t="str">
        <f t="shared" si="61"/>
        <v/>
      </c>
      <c r="NB37" s="20" t="str">
        <f t="shared" si="61"/>
        <v/>
      </c>
      <c r="NC37" s="20" t="str">
        <f t="shared" si="61"/>
        <v/>
      </c>
      <c r="ND37" s="20" t="str">
        <f t="shared" si="61"/>
        <v/>
      </c>
      <c r="NE37" s="20" t="str">
        <f t="shared" si="61"/>
        <v/>
      </c>
      <c r="NF37" s="20" t="str">
        <f t="shared" si="61"/>
        <v/>
      </c>
      <c r="NG37" s="20" t="str">
        <f t="shared" si="61"/>
        <v/>
      </c>
      <c r="NH37" s="20" t="str">
        <f t="shared" si="61"/>
        <v/>
      </c>
      <c r="NI37" s="20" t="str">
        <f t="shared" si="61"/>
        <v/>
      </c>
      <c r="NJ37" s="20" t="str">
        <f t="shared" si="61"/>
        <v/>
      </c>
      <c r="NK37" s="20" t="str">
        <f t="shared" si="61"/>
        <v/>
      </c>
      <c r="NL37" s="20" t="str">
        <f t="shared" si="61"/>
        <v/>
      </c>
      <c r="NM37" s="20" t="str">
        <f t="shared" si="61"/>
        <v/>
      </c>
      <c r="NN37" s="20" t="str">
        <f t="shared" si="61"/>
        <v/>
      </c>
      <c r="NO37" s="20" t="str">
        <f t="shared" si="61"/>
        <v/>
      </c>
      <c r="NP37" s="20" t="str">
        <f t="shared" si="61"/>
        <v/>
      </c>
      <c r="NQ37" s="20" t="str">
        <f t="shared" si="61"/>
        <v/>
      </c>
      <c r="NR37" s="20" t="str">
        <f t="shared" si="61"/>
        <v/>
      </c>
      <c r="NS37" s="20" t="str">
        <f t="shared" si="61"/>
        <v/>
      </c>
      <c r="NT37" s="20" t="str">
        <f t="shared" si="61"/>
        <v/>
      </c>
      <c r="NU37" s="20" t="str">
        <f t="shared" si="61"/>
        <v/>
      </c>
      <c r="NV37" s="20" t="str">
        <f t="shared" si="61"/>
        <v/>
      </c>
      <c r="NW37" s="20" t="str">
        <f t="shared" si="61"/>
        <v/>
      </c>
      <c r="NX37" s="20" t="str">
        <f t="shared" si="61"/>
        <v/>
      </c>
      <c r="NY37" s="20" t="str">
        <f t="shared" si="61"/>
        <v/>
      </c>
      <c r="NZ37" s="20" t="str">
        <f t="shared" si="61"/>
        <v/>
      </c>
      <c r="OA37" s="20" t="str">
        <f t="shared" si="61"/>
        <v/>
      </c>
      <c r="OB37" s="20" t="str">
        <f t="shared" si="61"/>
        <v/>
      </c>
      <c r="OC37" s="20" t="str">
        <f t="shared" si="61"/>
        <v/>
      </c>
    </row>
    <row r="38" spans="1:397" s="25" customFormat="1" x14ac:dyDescent="0.2">
      <c r="A38" s="62"/>
      <c r="H38" s="399" t="str">
        <f>'Project Follow up - Base'!H39</f>
        <v>Remaining:  0</v>
      </c>
      <c r="U38" s="30"/>
      <c r="V38" s="30"/>
      <c r="X38" s="31"/>
      <c r="Y38" s="31"/>
      <c r="Z38" s="31"/>
      <c r="AA38" s="31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  <c r="KZ38" s="20"/>
      <c r="LA38" s="20"/>
      <c r="LB38" s="20"/>
      <c r="LC38" s="20"/>
      <c r="LD38" s="20"/>
      <c r="LE38" s="20"/>
      <c r="LF38" s="20"/>
      <c r="LG38" s="20"/>
      <c r="LH38" s="20"/>
      <c r="LI38" s="20"/>
      <c r="LJ38" s="20"/>
      <c r="LK38" s="20"/>
      <c r="LL38" s="20"/>
      <c r="LM38" s="20"/>
      <c r="LN38" s="20"/>
      <c r="LO38" s="20"/>
      <c r="LP38" s="20"/>
      <c r="LQ38" s="20"/>
      <c r="LR38" s="20"/>
      <c r="LS38" s="20"/>
      <c r="LT38" s="20"/>
      <c r="LU38" s="20"/>
      <c r="LV38" s="20"/>
      <c r="LW38" s="20"/>
      <c r="LX38" s="20"/>
      <c r="LY38" s="20"/>
      <c r="LZ38" s="20"/>
      <c r="MA38" s="20"/>
      <c r="MB38" s="20"/>
      <c r="MC38" s="20"/>
      <c r="MD38" s="20"/>
      <c r="ME38" s="20"/>
      <c r="MF38" s="20"/>
      <c r="MG38" s="20"/>
      <c r="MH38" s="20"/>
      <c r="MI38" s="20"/>
      <c r="MJ38" s="20"/>
      <c r="MK38" s="20"/>
      <c r="ML38" s="20"/>
      <c r="MM38" s="20"/>
      <c r="MN38" s="20"/>
      <c r="MO38" s="20"/>
      <c r="MP38" s="20"/>
      <c r="MQ38" s="20"/>
      <c r="MR38" s="20"/>
      <c r="MS38" s="20"/>
      <c r="MT38" s="20"/>
      <c r="MU38" s="20"/>
      <c r="MV38" s="20"/>
      <c r="MW38" s="20"/>
      <c r="MX38" s="20"/>
      <c r="MY38" s="20"/>
      <c r="MZ38" s="20"/>
      <c r="NA38" s="20"/>
      <c r="NB38" s="20"/>
      <c r="NC38" s="20"/>
      <c r="ND38" s="20"/>
      <c r="NE38" s="20"/>
      <c r="NF38" s="20"/>
      <c r="NG38" s="20"/>
      <c r="NH38" s="20"/>
      <c r="NI38" s="20"/>
      <c r="NJ38" s="20"/>
      <c r="NK38" s="20"/>
      <c r="NL38" s="20"/>
      <c r="NM38" s="20"/>
      <c r="NN38" s="20"/>
      <c r="NO38" s="20"/>
      <c r="NP38" s="20"/>
      <c r="NQ38" s="20"/>
      <c r="NR38" s="20"/>
      <c r="NS38" s="20"/>
      <c r="NT38" s="20"/>
      <c r="NU38" s="20"/>
      <c r="NV38" s="20"/>
      <c r="NW38" s="20"/>
      <c r="NX38" s="20"/>
      <c r="NY38" s="20"/>
      <c r="NZ38" s="20"/>
      <c r="OA38" s="20"/>
      <c r="OB38" s="20"/>
      <c r="OC38" s="20"/>
    </row>
    <row r="39" spans="1:397" s="29" customFormat="1" ht="27" customHeight="1" x14ac:dyDescent="0.2">
      <c r="A39" s="62"/>
      <c r="C39" s="102" t="s">
        <v>85</v>
      </c>
      <c r="D39" s="424" t="s">
        <v>86</v>
      </c>
      <c r="E39" s="424"/>
      <c r="F39" s="115" t="s">
        <v>94</v>
      </c>
      <c r="G39" s="115" t="s">
        <v>95</v>
      </c>
      <c r="H39" s="115" t="s">
        <v>161</v>
      </c>
      <c r="J39" s="25"/>
      <c r="K39" s="25"/>
      <c r="L39" s="25"/>
      <c r="M39" s="115" t="s">
        <v>94</v>
      </c>
      <c r="N39" s="115" t="s">
        <v>95</v>
      </c>
      <c r="O39" s="115" t="s">
        <v>80</v>
      </c>
      <c r="P39" s="115" t="s">
        <v>71</v>
      </c>
      <c r="Q39" s="115" t="s">
        <v>96</v>
      </c>
      <c r="R39" s="115" t="s">
        <v>97</v>
      </c>
      <c r="S39" s="115" t="s">
        <v>98</v>
      </c>
      <c r="T39" s="115" t="s">
        <v>99</v>
      </c>
      <c r="U39" s="60" t="s">
        <v>104</v>
      </c>
      <c r="V39" s="307" t="s">
        <v>101</v>
      </c>
      <c r="W39" s="115" t="s">
        <v>102</v>
      </c>
      <c r="X39" s="103" t="s">
        <v>103</v>
      </c>
      <c r="Y39" s="31"/>
      <c r="Z39" s="33"/>
      <c r="AA39" s="34"/>
      <c r="AB39" s="34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  <c r="FS39" s="28"/>
      <c r="FT39" s="28"/>
      <c r="FU39" s="28"/>
      <c r="FV39" s="28"/>
      <c r="FW39" s="28"/>
      <c r="FX39" s="28"/>
      <c r="FY39" s="28"/>
      <c r="FZ39" s="28"/>
      <c r="GA39" s="28"/>
      <c r="GB39" s="28"/>
      <c r="GC39" s="28"/>
      <c r="GD39" s="28"/>
      <c r="GE39" s="28"/>
      <c r="GF39" s="28"/>
      <c r="GG39" s="28"/>
      <c r="GH39" s="28"/>
      <c r="GI39" s="28"/>
      <c r="GJ39" s="28"/>
      <c r="GK39" s="28"/>
      <c r="GL39" s="28"/>
      <c r="GM39" s="28"/>
      <c r="GN39" s="28"/>
      <c r="GO39" s="28"/>
      <c r="GP39" s="28"/>
      <c r="GQ39" s="28"/>
      <c r="GR39" s="28"/>
      <c r="GS39" s="28"/>
      <c r="GT39" s="28"/>
      <c r="GU39" s="28"/>
      <c r="GV39" s="28"/>
      <c r="GW39" s="28"/>
      <c r="GX39" s="28"/>
      <c r="GY39" s="28"/>
      <c r="GZ39" s="28"/>
      <c r="HA39" s="28"/>
      <c r="HB39" s="28"/>
      <c r="HC39" s="28"/>
      <c r="HD39" s="28"/>
      <c r="HE39" s="28"/>
      <c r="HF39" s="28"/>
      <c r="HG39" s="28"/>
      <c r="HH39" s="28"/>
      <c r="HI39" s="28"/>
      <c r="HJ39" s="28"/>
      <c r="HK39" s="28"/>
      <c r="HL39" s="28"/>
      <c r="HM39" s="28"/>
      <c r="HN39" s="28"/>
      <c r="HO39" s="28"/>
      <c r="HP39" s="28"/>
      <c r="HQ39" s="28"/>
      <c r="HR39" s="28"/>
      <c r="HS39" s="28"/>
      <c r="HT39" s="28"/>
      <c r="HU39" s="28"/>
      <c r="HV39" s="28"/>
      <c r="HW39" s="28"/>
      <c r="HX39" s="28"/>
      <c r="HY39" s="28"/>
      <c r="HZ39" s="28"/>
      <c r="IA39" s="28"/>
      <c r="IB39" s="28"/>
      <c r="IC39" s="28"/>
      <c r="ID39" s="28"/>
      <c r="IE39" s="28"/>
      <c r="IF39" s="28"/>
      <c r="IG39" s="28"/>
      <c r="IH39" s="28"/>
      <c r="II39" s="28"/>
      <c r="IJ39" s="28"/>
      <c r="IK39" s="28"/>
      <c r="IL39" s="28"/>
      <c r="IM39" s="28"/>
      <c r="IN39" s="28"/>
      <c r="IO39" s="28"/>
      <c r="IP39" s="28"/>
      <c r="IQ39" s="28"/>
      <c r="IR39" s="28"/>
      <c r="IS39" s="28"/>
      <c r="IT39" s="28"/>
      <c r="IU39" s="28"/>
      <c r="IV39" s="28"/>
      <c r="IW39" s="28"/>
      <c r="IX39" s="28"/>
      <c r="IY39" s="28"/>
      <c r="IZ39" s="28"/>
      <c r="JA39" s="28"/>
      <c r="JB39" s="28"/>
      <c r="JC39" s="28"/>
      <c r="JD39" s="28"/>
      <c r="JE39" s="28"/>
      <c r="JF39" s="28"/>
      <c r="JG39" s="28"/>
      <c r="JH39" s="28"/>
      <c r="JI39" s="28"/>
      <c r="JJ39" s="28"/>
      <c r="JK39" s="28"/>
      <c r="JL39" s="28"/>
      <c r="JM39" s="28"/>
      <c r="JN39" s="28"/>
      <c r="JO39" s="28"/>
      <c r="JP39" s="28"/>
      <c r="JQ39" s="28"/>
      <c r="JR39" s="28"/>
      <c r="JS39" s="28"/>
      <c r="JT39" s="28"/>
      <c r="JU39" s="28"/>
      <c r="JV39" s="28"/>
      <c r="JW39" s="28"/>
      <c r="JX39" s="28"/>
      <c r="JY39" s="28"/>
      <c r="JZ39" s="28"/>
      <c r="KA39" s="28"/>
      <c r="KB39" s="28"/>
      <c r="KC39" s="28"/>
      <c r="KD39" s="28"/>
      <c r="KE39" s="28"/>
      <c r="KF39" s="28"/>
      <c r="KG39" s="28"/>
      <c r="KH39" s="28"/>
      <c r="KI39" s="28"/>
      <c r="KJ39" s="28"/>
      <c r="KK39" s="28"/>
      <c r="KL39" s="28"/>
      <c r="KM39" s="28"/>
      <c r="KN39" s="28"/>
      <c r="KO39" s="28"/>
      <c r="KP39" s="28"/>
      <c r="KQ39" s="28"/>
      <c r="KR39" s="28"/>
      <c r="KS39" s="28"/>
      <c r="KT39" s="28"/>
      <c r="KU39" s="28"/>
      <c r="KV39" s="28"/>
      <c r="KW39" s="28"/>
      <c r="KX39" s="28"/>
      <c r="KY39" s="28"/>
      <c r="KZ39" s="28"/>
      <c r="LA39" s="28"/>
      <c r="LB39" s="28"/>
      <c r="LC39" s="28"/>
      <c r="LD39" s="28"/>
      <c r="LE39" s="28"/>
      <c r="LF39" s="28"/>
      <c r="LG39" s="28"/>
      <c r="LH39" s="28"/>
      <c r="LI39" s="28"/>
      <c r="LJ39" s="28"/>
      <c r="LK39" s="28"/>
      <c r="LL39" s="28"/>
      <c r="LM39" s="28"/>
      <c r="LN39" s="28"/>
      <c r="LO39" s="28"/>
      <c r="LP39" s="28"/>
      <c r="LQ39" s="28"/>
      <c r="LR39" s="28"/>
      <c r="LS39" s="28"/>
      <c r="LT39" s="28"/>
      <c r="LU39" s="28"/>
      <c r="LV39" s="28"/>
      <c r="LW39" s="28"/>
      <c r="LX39" s="28"/>
      <c r="LY39" s="28"/>
      <c r="LZ39" s="28"/>
      <c r="MA39" s="28"/>
      <c r="MB39" s="28"/>
      <c r="MC39" s="28"/>
      <c r="MD39" s="28"/>
      <c r="ME39" s="28"/>
      <c r="MF39" s="28"/>
      <c r="MG39" s="28"/>
      <c r="MH39" s="28"/>
      <c r="MI39" s="28"/>
      <c r="MJ39" s="28"/>
      <c r="MK39" s="28"/>
      <c r="ML39" s="28"/>
      <c r="MM39" s="28"/>
      <c r="MN39" s="28"/>
      <c r="MO39" s="28"/>
      <c r="MP39" s="28"/>
      <c r="MQ39" s="28"/>
      <c r="MR39" s="28"/>
      <c r="MS39" s="28"/>
      <c r="MT39" s="28"/>
      <c r="MU39" s="28"/>
      <c r="MV39" s="28"/>
      <c r="MW39" s="28"/>
      <c r="MX39" s="28"/>
      <c r="MY39" s="28"/>
      <c r="MZ39" s="28"/>
      <c r="NA39" s="28"/>
      <c r="NB39" s="28"/>
      <c r="NC39" s="28"/>
      <c r="ND39" s="28"/>
      <c r="NE39" s="28"/>
      <c r="NF39" s="28"/>
      <c r="NG39" s="28"/>
      <c r="NH39" s="28"/>
      <c r="NI39" s="28"/>
      <c r="NJ39" s="28"/>
      <c r="NK39" s="28"/>
      <c r="NL39" s="28"/>
      <c r="NM39" s="28"/>
      <c r="NN39" s="28"/>
      <c r="NO39" s="28"/>
      <c r="NP39" s="28"/>
      <c r="NQ39" s="28"/>
      <c r="NR39" s="28"/>
      <c r="NS39" s="28"/>
      <c r="NT39" s="28"/>
      <c r="NU39" s="28"/>
      <c r="NV39" s="28"/>
      <c r="NW39" s="28"/>
      <c r="NX39" s="28"/>
      <c r="NY39" s="28"/>
      <c r="NZ39" s="28"/>
      <c r="OA39" s="28"/>
      <c r="OB39" s="28"/>
      <c r="OC39" s="28"/>
    </row>
    <row r="40" spans="1:397" ht="14.25" x14ac:dyDescent="0.2">
      <c r="C40" s="117">
        <f>'Project Follow up - Base'!C41</f>
        <v>1</v>
      </c>
      <c r="D40" s="483" t="str">
        <f>'Project Follow up - Base'!D41</f>
        <v>Working on - Design 25%</v>
      </c>
      <c r="E40" s="484" t="str">
        <f>'Project Follow up - Base'!E41</f>
        <v/>
      </c>
      <c r="F40" s="119">
        <f>'Project Follow up - Base'!G41</f>
        <v>45659</v>
      </c>
      <c r="G40" s="119">
        <f>'Project Follow up - Base'!H41</f>
        <v>45696</v>
      </c>
      <c r="H40" s="120">
        <f>'Project Follow up - Base'!I41</f>
        <v>26</v>
      </c>
      <c r="I40" s="121"/>
      <c r="J40" s="122"/>
      <c r="K40" s="122"/>
      <c r="L40" s="122"/>
      <c r="M40" s="119">
        <f>'Project Follow up - Base'!M41</f>
        <v>45659</v>
      </c>
      <c r="N40" s="119">
        <f>'Project Follow up - Base'!N41</f>
        <v>45696</v>
      </c>
      <c r="O40" s="119">
        <f>'Project Follow up - Base'!O41</f>
        <v>45686</v>
      </c>
      <c r="P40" s="123" t="str">
        <f ca="1">'Project Follow up - Base'!P41</f>
        <v>Delayed</v>
      </c>
      <c r="Q40" s="124" t="str">
        <f>'Project Follow up - Base'!Q41</f>
        <v/>
      </c>
      <c r="R40" s="125" t="str">
        <f>'Project Follow up - Base'!R41</f>
        <v>Devlopment</v>
      </c>
      <c r="S40" s="125" t="str">
        <f>'Project Follow up - Base'!S41</f>
        <v>...</v>
      </c>
      <c r="T40" s="126" t="str">
        <f>'Project Follow up - Base'!T41</f>
        <v>...</v>
      </c>
      <c r="U40" s="395" t="str">
        <f>'Project Follow up - Base'!U41</f>
        <v/>
      </c>
      <c r="V40" s="395" t="str">
        <f>'Project Follow up - Base'!V41</f>
        <v/>
      </c>
      <c r="W40" s="384" t="str">
        <f>'Project Follow up - Base'!W41</f>
        <v>Deliev 03</v>
      </c>
      <c r="X40" s="384" t="str">
        <f>'Project Follow up - Base'!X41</f>
        <v>MOM 03</v>
      </c>
      <c r="Y40" s="320"/>
      <c r="Z40" s="17">
        <f t="shared" ref="Z40:Z69" si="62">IF(AND(F40=0,G40=0),"",IF( G40=0,0,1))</f>
        <v>1</v>
      </c>
      <c r="AC40" s="20" t="str">
        <f ca="1">IF($N40="",
IF(AND(AC$2&gt;=$M40,AC$2&lt;=TODAY(),AC$2&lt;$O40), 10,
IF(AND(AC$2&gt;=$M40,AC$2&lt;=TODAY(),AC$2=$O40), 10,
IF(AND(AC$2&gt;=$M40,AC$2&lt;=TODAY(),AC$2&gt;$O40), -10, ""))),
IF(AND(AC$2&gt;=$M40,AC$2&lt;=$N40,AC$2&lt;$O40),10,
IF(AND(AC$2&gt;=$M40,AC$2&lt;=$N40,AC$2=$O40),10,
IF(AND(AC$2&gt;=$M40,AC$2&lt;=$N40,AC$2&gt;$O40),-10,""
))))</f>
        <v/>
      </c>
      <c r="AD40" s="20" t="str">
        <f t="shared" ref="AD40:CO41" ca="1" si="63">IF($N40="",
IF(AND(AD$2&gt;=$M40,AD$2&lt;=TODAY(),AD$2&lt;$O40), 10,
IF(AND(AD$2&gt;=$M40,AD$2&lt;=TODAY(),AD$2=$O40), 10,
IF(AND(AD$2&gt;=$M40,AD$2&lt;=TODAY(),AD$2&gt;$O40), -10, ""))),
IF(AND(AD$2&gt;=$M40,AD$2&lt;=$N40,AD$2&lt;$O40),10,
IF(AND(AD$2&gt;=$M40,AD$2&lt;=$N40,AD$2=$O40),10,
IF(AND(AD$2&gt;=$M40,AD$2&lt;=$N40,AD$2&gt;$O40),-10,""
))))</f>
        <v/>
      </c>
      <c r="AE40" s="20" t="str">
        <f t="shared" ca="1" si="63"/>
        <v/>
      </c>
      <c r="AF40" s="20" t="str">
        <f t="shared" ca="1" si="63"/>
        <v/>
      </c>
      <c r="AG40" s="20" t="str">
        <f t="shared" ca="1" si="63"/>
        <v/>
      </c>
      <c r="AH40" s="20" t="str">
        <f t="shared" ca="1" si="63"/>
        <v/>
      </c>
      <c r="AI40" s="20" t="str">
        <f t="shared" ca="1" si="63"/>
        <v/>
      </c>
      <c r="AJ40" s="20">
        <f t="shared" ca="1" si="63"/>
        <v>10</v>
      </c>
      <c r="AK40" s="20">
        <f t="shared" ca="1" si="63"/>
        <v>10</v>
      </c>
      <c r="AL40" s="20">
        <f t="shared" ca="1" si="63"/>
        <v>10</v>
      </c>
      <c r="AM40" s="20">
        <f t="shared" ca="1" si="63"/>
        <v>10</v>
      </c>
      <c r="AN40" s="20">
        <f t="shared" ca="1" si="63"/>
        <v>10</v>
      </c>
      <c r="AO40" s="20">
        <f t="shared" ca="1" si="63"/>
        <v>10</v>
      </c>
      <c r="AP40" s="20">
        <f t="shared" ca="1" si="63"/>
        <v>10</v>
      </c>
      <c r="AQ40" s="20">
        <f t="shared" ca="1" si="63"/>
        <v>10</v>
      </c>
      <c r="AR40" s="20">
        <f t="shared" ca="1" si="63"/>
        <v>10</v>
      </c>
      <c r="AS40" s="20">
        <f t="shared" ca="1" si="63"/>
        <v>10</v>
      </c>
      <c r="AT40" s="20">
        <f t="shared" ca="1" si="63"/>
        <v>10</v>
      </c>
      <c r="AU40" s="20">
        <f t="shared" ca="1" si="63"/>
        <v>10</v>
      </c>
      <c r="AV40" s="20">
        <f t="shared" ca="1" si="63"/>
        <v>10</v>
      </c>
      <c r="AW40" s="20">
        <f t="shared" ca="1" si="63"/>
        <v>10</v>
      </c>
      <c r="AX40" s="20">
        <f t="shared" ca="1" si="63"/>
        <v>10</v>
      </c>
      <c r="AY40" s="20">
        <f t="shared" ca="1" si="63"/>
        <v>10</v>
      </c>
      <c r="AZ40" s="20">
        <f t="shared" ca="1" si="63"/>
        <v>10</v>
      </c>
      <c r="BA40" s="20">
        <f t="shared" ca="1" si="63"/>
        <v>10</v>
      </c>
      <c r="BB40" s="20">
        <f t="shared" ca="1" si="63"/>
        <v>10</v>
      </c>
      <c r="BC40" s="20">
        <f t="shared" ca="1" si="63"/>
        <v>10</v>
      </c>
      <c r="BD40" s="20">
        <f t="shared" ca="1" si="63"/>
        <v>10</v>
      </c>
      <c r="BE40" s="20">
        <f t="shared" ca="1" si="63"/>
        <v>10</v>
      </c>
      <c r="BF40" s="20">
        <f t="shared" ca="1" si="63"/>
        <v>10</v>
      </c>
      <c r="BG40" s="20">
        <f t="shared" ca="1" si="63"/>
        <v>10</v>
      </c>
      <c r="BH40" s="20">
        <f t="shared" ca="1" si="63"/>
        <v>10</v>
      </c>
      <c r="BI40" s="20">
        <f t="shared" ca="1" si="63"/>
        <v>10</v>
      </c>
      <c r="BJ40" s="20">
        <f t="shared" ca="1" si="63"/>
        <v>10</v>
      </c>
      <c r="BK40" s="20">
        <f t="shared" ca="1" si="63"/>
        <v>10</v>
      </c>
      <c r="BL40" s="20">
        <f t="shared" ca="1" si="63"/>
        <v>-10</v>
      </c>
      <c r="BM40" s="20">
        <f t="shared" ca="1" si="63"/>
        <v>-10</v>
      </c>
      <c r="BN40" s="20">
        <f t="shared" ca="1" si="63"/>
        <v>-10</v>
      </c>
      <c r="BO40" s="20">
        <f t="shared" ca="1" si="63"/>
        <v>-10</v>
      </c>
      <c r="BP40" s="20">
        <f t="shared" ca="1" si="63"/>
        <v>-10</v>
      </c>
      <c r="BQ40" s="20">
        <f t="shared" ca="1" si="63"/>
        <v>-10</v>
      </c>
      <c r="BR40" s="20">
        <f t="shared" ca="1" si="63"/>
        <v>-10</v>
      </c>
      <c r="BS40" s="20">
        <f t="shared" ca="1" si="63"/>
        <v>-10</v>
      </c>
      <c r="BT40" s="20">
        <f t="shared" ca="1" si="63"/>
        <v>-10</v>
      </c>
      <c r="BU40" s="20">
        <f t="shared" ca="1" si="63"/>
        <v>-10</v>
      </c>
      <c r="BV40" s="20" t="str">
        <f t="shared" ca="1" si="63"/>
        <v/>
      </c>
      <c r="BW40" s="20" t="str">
        <f t="shared" ca="1" si="63"/>
        <v/>
      </c>
      <c r="BX40" s="20" t="str">
        <f t="shared" ca="1" si="63"/>
        <v/>
      </c>
      <c r="BY40" s="20" t="str">
        <f t="shared" ca="1" si="63"/>
        <v/>
      </c>
      <c r="BZ40" s="20" t="str">
        <f t="shared" ca="1" si="63"/>
        <v/>
      </c>
      <c r="CA40" s="20" t="str">
        <f t="shared" ca="1" si="63"/>
        <v/>
      </c>
      <c r="CB40" s="20" t="str">
        <f t="shared" ca="1" si="63"/>
        <v/>
      </c>
      <c r="CC40" s="20" t="str">
        <f t="shared" ca="1" si="63"/>
        <v/>
      </c>
      <c r="CD40" s="20" t="str">
        <f t="shared" ca="1" si="63"/>
        <v/>
      </c>
      <c r="CE40" s="20" t="str">
        <f t="shared" ca="1" si="63"/>
        <v/>
      </c>
      <c r="CF40" s="20" t="str">
        <f t="shared" ca="1" si="63"/>
        <v/>
      </c>
      <c r="CG40" s="20" t="str">
        <f t="shared" ca="1" si="63"/>
        <v/>
      </c>
      <c r="CH40" s="20" t="str">
        <f t="shared" ca="1" si="63"/>
        <v/>
      </c>
      <c r="CI40" s="20" t="str">
        <f t="shared" ca="1" si="63"/>
        <v/>
      </c>
      <c r="CJ40" s="20" t="str">
        <f t="shared" ca="1" si="63"/>
        <v/>
      </c>
      <c r="CK40" s="20" t="str">
        <f t="shared" ca="1" si="63"/>
        <v/>
      </c>
      <c r="CL40" s="20" t="str">
        <f t="shared" ca="1" si="63"/>
        <v/>
      </c>
      <c r="CM40" s="20" t="str">
        <f t="shared" ca="1" si="63"/>
        <v/>
      </c>
      <c r="CN40" s="20" t="str">
        <f t="shared" ca="1" si="63"/>
        <v/>
      </c>
      <c r="CO40" s="20" t="str">
        <f t="shared" ca="1" si="63"/>
        <v/>
      </c>
      <c r="CP40" s="20" t="str">
        <f t="shared" ref="CP40:FA43" ca="1" si="64">IF($N40="",
IF(AND(CP$2&gt;=$M40,CP$2&lt;=TODAY(),CP$2&lt;$O40), 10,
IF(AND(CP$2&gt;=$M40,CP$2&lt;=TODAY(),CP$2=$O40), 10,
IF(AND(CP$2&gt;=$M40,CP$2&lt;=TODAY(),CP$2&gt;$O40), -10, ""))),
IF(AND(CP$2&gt;=$M40,CP$2&lt;=$N40,CP$2&lt;$O40),10,
IF(AND(CP$2&gt;=$M40,CP$2&lt;=$N40,CP$2=$O40),10,
IF(AND(CP$2&gt;=$M40,CP$2&lt;=$N40,CP$2&gt;$O40),-10,""
))))</f>
        <v/>
      </c>
      <c r="CQ40" s="20" t="str">
        <f t="shared" ca="1" si="64"/>
        <v/>
      </c>
      <c r="CR40" s="20" t="str">
        <f t="shared" ca="1" si="64"/>
        <v/>
      </c>
      <c r="CS40" s="20" t="str">
        <f t="shared" ca="1" si="64"/>
        <v/>
      </c>
      <c r="CT40" s="19" t="str">
        <f t="shared" ca="1" si="64"/>
        <v/>
      </c>
      <c r="CU40" s="19" t="str">
        <f t="shared" ca="1" si="64"/>
        <v/>
      </c>
      <c r="CV40" s="19" t="str">
        <f t="shared" ca="1" si="64"/>
        <v/>
      </c>
      <c r="CW40" s="19" t="str">
        <f t="shared" ca="1" si="64"/>
        <v/>
      </c>
      <c r="CX40" s="19" t="str">
        <f t="shared" ca="1" si="64"/>
        <v/>
      </c>
      <c r="CY40" s="19" t="str">
        <f t="shared" ca="1" si="64"/>
        <v/>
      </c>
      <c r="CZ40" s="19" t="str">
        <f t="shared" ca="1" si="64"/>
        <v/>
      </c>
      <c r="DA40" s="19" t="str">
        <f t="shared" ca="1" si="64"/>
        <v/>
      </c>
      <c r="DB40" s="19" t="str">
        <f t="shared" ca="1" si="64"/>
        <v/>
      </c>
      <c r="DC40" s="19" t="str">
        <f t="shared" ca="1" si="64"/>
        <v/>
      </c>
      <c r="DD40" s="19" t="str">
        <f t="shared" ca="1" si="64"/>
        <v/>
      </c>
      <c r="DE40" s="19" t="str">
        <f t="shared" ca="1" si="64"/>
        <v/>
      </c>
      <c r="DF40" s="19" t="str">
        <f t="shared" ca="1" si="64"/>
        <v/>
      </c>
      <c r="DG40" s="19" t="str">
        <f t="shared" ca="1" si="64"/>
        <v/>
      </c>
      <c r="DH40" s="19" t="str">
        <f t="shared" ca="1" si="64"/>
        <v/>
      </c>
      <c r="DI40" s="19" t="str">
        <f t="shared" ca="1" si="64"/>
        <v/>
      </c>
      <c r="DJ40" s="19" t="str">
        <f t="shared" ca="1" si="64"/>
        <v/>
      </c>
      <c r="DK40" s="19" t="str">
        <f t="shared" ca="1" si="64"/>
        <v/>
      </c>
      <c r="DL40" s="19" t="str">
        <f t="shared" ca="1" si="64"/>
        <v/>
      </c>
      <c r="DM40" s="19" t="str">
        <f t="shared" ca="1" si="64"/>
        <v/>
      </c>
      <c r="DN40" s="19" t="str">
        <f t="shared" ca="1" si="64"/>
        <v/>
      </c>
      <c r="DO40" s="19" t="str">
        <f t="shared" ca="1" si="64"/>
        <v/>
      </c>
      <c r="DP40" s="19" t="str">
        <f t="shared" ca="1" si="64"/>
        <v/>
      </c>
      <c r="DQ40" s="19" t="str">
        <f t="shared" ca="1" si="64"/>
        <v/>
      </c>
      <c r="DR40" s="19" t="str">
        <f t="shared" ca="1" si="64"/>
        <v/>
      </c>
      <c r="DS40" s="19" t="str">
        <f t="shared" ca="1" si="64"/>
        <v/>
      </c>
      <c r="DT40" s="19" t="str">
        <f t="shared" ca="1" si="64"/>
        <v/>
      </c>
      <c r="DU40" s="19" t="str">
        <f t="shared" ca="1" si="64"/>
        <v/>
      </c>
      <c r="DV40" s="19" t="str">
        <f t="shared" ca="1" si="64"/>
        <v/>
      </c>
      <c r="DW40" s="19" t="str">
        <f t="shared" ca="1" si="64"/>
        <v/>
      </c>
      <c r="DX40" s="19" t="str">
        <f t="shared" ca="1" si="64"/>
        <v/>
      </c>
      <c r="DY40" s="19" t="str">
        <f t="shared" ca="1" si="64"/>
        <v/>
      </c>
      <c r="DZ40" s="19" t="str">
        <f t="shared" ca="1" si="64"/>
        <v/>
      </c>
      <c r="EA40" s="19" t="str">
        <f t="shared" ca="1" si="64"/>
        <v/>
      </c>
      <c r="EB40" s="19" t="str">
        <f t="shared" ca="1" si="64"/>
        <v/>
      </c>
      <c r="EC40" s="19" t="str">
        <f t="shared" ca="1" si="64"/>
        <v/>
      </c>
      <c r="ED40" s="19" t="str">
        <f t="shared" ca="1" si="64"/>
        <v/>
      </c>
      <c r="EE40" s="19" t="str">
        <f t="shared" ca="1" si="64"/>
        <v/>
      </c>
      <c r="EF40" s="19" t="str">
        <f t="shared" ca="1" si="64"/>
        <v/>
      </c>
      <c r="EG40" s="19" t="str">
        <f t="shared" ca="1" si="64"/>
        <v/>
      </c>
      <c r="EH40" s="19" t="str">
        <f t="shared" ca="1" si="64"/>
        <v/>
      </c>
      <c r="EI40" s="19" t="str">
        <f t="shared" ca="1" si="64"/>
        <v/>
      </c>
      <c r="EJ40" s="19" t="str">
        <f t="shared" ca="1" si="64"/>
        <v/>
      </c>
      <c r="EK40" s="19" t="str">
        <f t="shared" ca="1" si="64"/>
        <v/>
      </c>
      <c r="EL40" s="19" t="str">
        <f t="shared" ca="1" si="64"/>
        <v/>
      </c>
      <c r="EM40" s="19" t="str">
        <f t="shared" ca="1" si="64"/>
        <v/>
      </c>
      <c r="EN40" s="19" t="str">
        <f t="shared" ca="1" si="64"/>
        <v/>
      </c>
      <c r="EO40" s="19" t="str">
        <f t="shared" ca="1" si="64"/>
        <v/>
      </c>
      <c r="EP40" s="19" t="str">
        <f t="shared" ca="1" si="64"/>
        <v/>
      </c>
      <c r="EQ40" s="19" t="str">
        <f t="shared" ca="1" si="64"/>
        <v/>
      </c>
      <c r="ER40" s="19" t="str">
        <f t="shared" ca="1" si="64"/>
        <v/>
      </c>
      <c r="ES40" s="19" t="str">
        <f t="shared" ca="1" si="64"/>
        <v/>
      </c>
      <c r="ET40" s="19" t="str">
        <f t="shared" ca="1" si="64"/>
        <v/>
      </c>
      <c r="EU40" s="19" t="str">
        <f t="shared" ca="1" si="64"/>
        <v/>
      </c>
      <c r="EV40" s="19" t="str">
        <f t="shared" ca="1" si="64"/>
        <v/>
      </c>
      <c r="EW40" s="19" t="str">
        <f t="shared" ca="1" si="64"/>
        <v/>
      </c>
      <c r="EX40" s="19" t="str">
        <f t="shared" ca="1" si="64"/>
        <v/>
      </c>
      <c r="EY40" s="19" t="str">
        <f t="shared" ca="1" si="64"/>
        <v/>
      </c>
      <c r="EZ40" s="19" t="str">
        <f t="shared" ca="1" si="64"/>
        <v/>
      </c>
      <c r="FA40" s="19" t="str">
        <f t="shared" ca="1" si="64"/>
        <v/>
      </c>
      <c r="FB40" s="19" t="str">
        <f t="shared" ref="FB40:HM46" ca="1" si="65">IF($N40="",
IF(AND(FB$2&gt;=$M40,FB$2&lt;=TODAY(),FB$2&lt;$O40), 10,
IF(AND(FB$2&gt;=$M40,FB$2&lt;=TODAY(),FB$2=$O40), 10,
IF(AND(FB$2&gt;=$M40,FB$2&lt;=TODAY(),FB$2&gt;$O40), -10, ""))),
IF(AND(FB$2&gt;=$M40,FB$2&lt;=$N40,FB$2&lt;$O40),10,
IF(AND(FB$2&gt;=$M40,FB$2&lt;=$N40,FB$2=$O40),10,
IF(AND(FB$2&gt;=$M40,FB$2&lt;=$N40,FB$2&gt;$O40),-10,""
))))</f>
        <v/>
      </c>
      <c r="FC40" s="19" t="str">
        <f t="shared" ca="1" si="65"/>
        <v/>
      </c>
      <c r="FD40" s="19" t="str">
        <f t="shared" ca="1" si="65"/>
        <v/>
      </c>
      <c r="FE40" s="19" t="str">
        <f t="shared" ca="1" si="65"/>
        <v/>
      </c>
      <c r="FF40" s="19" t="str">
        <f t="shared" ca="1" si="65"/>
        <v/>
      </c>
      <c r="FG40" s="19" t="str">
        <f t="shared" ca="1" si="65"/>
        <v/>
      </c>
      <c r="FH40" s="19" t="str">
        <f t="shared" ca="1" si="65"/>
        <v/>
      </c>
      <c r="FI40" s="19" t="str">
        <f t="shared" ca="1" si="65"/>
        <v/>
      </c>
      <c r="FJ40" s="19" t="str">
        <f t="shared" ca="1" si="65"/>
        <v/>
      </c>
      <c r="FK40" s="19" t="str">
        <f t="shared" ca="1" si="65"/>
        <v/>
      </c>
      <c r="FL40" s="19" t="str">
        <f t="shared" ca="1" si="65"/>
        <v/>
      </c>
      <c r="FM40" s="19" t="str">
        <f t="shared" ca="1" si="65"/>
        <v/>
      </c>
      <c r="FN40" s="19" t="str">
        <f t="shared" ca="1" si="65"/>
        <v/>
      </c>
      <c r="FO40" s="19" t="str">
        <f t="shared" ca="1" si="65"/>
        <v/>
      </c>
      <c r="FP40" s="19" t="str">
        <f t="shared" ca="1" si="65"/>
        <v/>
      </c>
      <c r="FQ40" s="19" t="str">
        <f t="shared" ca="1" si="65"/>
        <v/>
      </c>
      <c r="FR40" s="19" t="str">
        <f t="shared" ca="1" si="65"/>
        <v/>
      </c>
      <c r="FS40" s="19" t="str">
        <f t="shared" ca="1" si="65"/>
        <v/>
      </c>
      <c r="FT40" s="19" t="str">
        <f t="shared" ca="1" si="65"/>
        <v/>
      </c>
      <c r="FU40" s="19" t="str">
        <f t="shared" ca="1" si="65"/>
        <v/>
      </c>
      <c r="FV40" s="19" t="str">
        <f t="shared" ca="1" si="65"/>
        <v/>
      </c>
      <c r="FW40" s="19" t="str">
        <f t="shared" ca="1" si="65"/>
        <v/>
      </c>
      <c r="FX40" s="19" t="str">
        <f t="shared" ca="1" si="65"/>
        <v/>
      </c>
      <c r="FY40" s="19" t="str">
        <f t="shared" ca="1" si="65"/>
        <v/>
      </c>
      <c r="FZ40" s="19" t="str">
        <f t="shared" ca="1" si="65"/>
        <v/>
      </c>
      <c r="GA40" s="19" t="str">
        <f t="shared" ca="1" si="65"/>
        <v/>
      </c>
      <c r="GB40" s="19" t="str">
        <f t="shared" ca="1" si="65"/>
        <v/>
      </c>
      <c r="GC40" s="19" t="str">
        <f t="shared" ca="1" si="65"/>
        <v/>
      </c>
      <c r="GD40" s="19" t="str">
        <f t="shared" ca="1" si="65"/>
        <v/>
      </c>
      <c r="GE40" s="19" t="str">
        <f t="shared" ca="1" si="65"/>
        <v/>
      </c>
      <c r="GF40" s="19" t="str">
        <f t="shared" ca="1" si="65"/>
        <v/>
      </c>
      <c r="GG40" s="19" t="str">
        <f t="shared" ca="1" si="65"/>
        <v/>
      </c>
      <c r="GH40" s="19" t="str">
        <f t="shared" ca="1" si="65"/>
        <v/>
      </c>
      <c r="GI40" s="19" t="str">
        <f t="shared" ca="1" si="65"/>
        <v/>
      </c>
      <c r="GJ40" s="19" t="str">
        <f t="shared" ca="1" si="65"/>
        <v/>
      </c>
      <c r="GK40" s="19" t="str">
        <f t="shared" ca="1" si="65"/>
        <v/>
      </c>
      <c r="GL40" s="19" t="str">
        <f t="shared" ca="1" si="65"/>
        <v/>
      </c>
      <c r="GM40" s="19" t="str">
        <f t="shared" ca="1" si="65"/>
        <v/>
      </c>
      <c r="GN40" s="19" t="str">
        <f t="shared" ca="1" si="65"/>
        <v/>
      </c>
      <c r="GO40" s="19" t="str">
        <f t="shared" ca="1" si="65"/>
        <v/>
      </c>
      <c r="GP40" s="19" t="str">
        <f t="shared" ca="1" si="65"/>
        <v/>
      </c>
      <c r="GQ40" s="19" t="str">
        <f t="shared" ca="1" si="65"/>
        <v/>
      </c>
      <c r="GR40" s="19" t="str">
        <f t="shared" ca="1" si="65"/>
        <v/>
      </c>
      <c r="GS40" s="19" t="str">
        <f t="shared" ca="1" si="65"/>
        <v/>
      </c>
      <c r="GT40" s="19" t="str">
        <f t="shared" ca="1" si="65"/>
        <v/>
      </c>
      <c r="GU40" s="19" t="str">
        <f t="shared" ca="1" si="65"/>
        <v/>
      </c>
      <c r="GV40" s="19" t="str">
        <f t="shared" ca="1" si="65"/>
        <v/>
      </c>
      <c r="GW40" s="19" t="str">
        <f t="shared" ca="1" si="65"/>
        <v/>
      </c>
      <c r="GX40" s="19" t="str">
        <f t="shared" ca="1" si="65"/>
        <v/>
      </c>
      <c r="GY40" s="19" t="str">
        <f t="shared" ca="1" si="65"/>
        <v/>
      </c>
      <c r="GZ40" s="19" t="str">
        <f t="shared" ca="1" si="65"/>
        <v/>
      </c>
      <c r="HA40" s="19" t="str">
        <f t="shared" ca="1" si="65"/>
        <v/>
      </c>
      <c r="HB40" s="19" t="str">
        <f t="shared" ca="1" si="65"/>
        <v/>
      </c>
      <c r="HC40" s="19" t="str">
        <f t="shared" ca="1" si="65"/>
        <v/>
      </c>
      <c r="HD40" s="19" t="str">
        <f t="shared" ca="1" si="65"/>
        <v/>
      </c>
      <c r="HE40" s="19" t="str">
        <f t="shared" ca="1" si="65"/>
        <v/>
      </c>
      <c r="HF40" s="19" t="str">
        <f t="shared" ca="1" si="65"/>
        <v/>
      </c>
      <c r="HG40" s="19" t="str">
        <f t="shared" ca="1" si="65"/>
        <v/>
      </c>
      <c r="HH40" s="19" t="str">
        <f t="shared" ca="1" si="65"/>
        <v/>
      </c>
      <c r="HI40" s="19" t="str">
        <f t="shared" ca="1" si="65"/>
        <v/>
      </c>
      <c r="HJ40" s="19" t="str">
        <f t="shared" ca="1" si="65"/>
        <v/>
      </c>
      <c r="HK40" s="19" t="str">
        <f t="shared" ca="1" si="65"/>
        <v/>
      </c>
      <c r="HL40" s="19" t="str">
        <f t="shared" ca="1" si="65"/>
        <v/>
      </c>
      <c r="HM40" s="19" t="str">
        <f t="shared" ca="1" si="65"/>
        <v/>
      </c>
      <c r="HN40" s="19" t="str">
        <f t="shared" ref="HN40:JY43" ca="1" si="66">IF($N40="",
IF(AND(HN$2&gt;=$M40,HN$2&lt;=TODAY(),HN$2&lt;$O40), 10,
IF(AND(HN$2&gt;=$M40,HN$2&lt;=TODAY(),HN$2=$O40), 10,
IF(AND(HN$2&gt;=$M40,HN$2&lt;=TODAY(),HN$2&gt;$O40), -10, ""))),
IF(AND(HN$2&gt;=$M40,HN$2&lt;=$N40,HN$2&lt;$O40),10,
IF(AND(HN$2&gt;=$M40,HN$2&lt;=$N40,HN$2=$O40),10,
IF(AND(HN$2&gt;=$M40,HN$2&lt;=$N40,HN$2&gt;$O40),-10,""
))))</f>
        <v/>
      </c>
      <c r="HO40" s="19" t="str">
        <f t="shared" ca="1" si="66"/>
        <v/>
      </c>
      <c r="HP40" s="19" t="str">
        <f t="shared" ca="1" si="66"/>
        <v/>
      </c>
      <c r="HQ40" s="19" t="str">
        <f t="shared" ca="1" si="66"/>
        <v/>
      </c>
      <c r="HR40" s="19" t="str">
        <f t="shared" ca="1" si="66"/>
        <v/>
      </c>
      <c r="HS40" s="19" t="str">
        <f t="shared" ca="1" si="66"/>
        <v/>
      </c>
      <c r="HT40" s="19" t="str">
        <f t="shared" ca="1" si="66"/>
        <v/>
      </c>
      <c r="HU40" s="19" t="str">
        <f t="shared" ca="1" si="66"/>
        <v/>
      </c>
      <c r="HV40" s="19" t="str">
        <f t="shared" ca="1" si="66"/>
        <v/>
      </c>
      <c r="HW40" s="19" t="str">
        <f t="shared" ca="1" si="66"/>
        <v/>
      </c>
      <c r="HX40" s="19" t="str">
        <f t="shared" ca="1" si="66"/>
        <v/>
      </c>
      <c r="HY40" s="19" t="str">
        <f t="shared" ca="1" si="66"/>
        <v/>
      </c>
      <c r="HZ40" s="19" t="str">
        <f t="shared" ca="1" si="66"/>
        <v/>
      </c>
      <c r="IA40" s="19" t="str">
        <f t="shared" ca="1" si="66"/>
        <v/>
      </c>
      <c r="IB40" s="19" t="str">
        <f t="shared" ca="1" si="66"/>
        <v/>
      </c>
      <c r="IC40" s="19" t="str">
        <f t="shared" ca="1" si="66"/>
        <v/>
      </c>
      <c r="ID40" s="19" t="str">
        <f t="shared" ca="1" si="66"/>
        <v/>
      </c>
      <c r="IE40" s="19" t="str">
        <f t="shared" ca="1" si="66"/>
        <v/>
      </c>
      <c r="IF40" s="19" t="str">
        <f t="shared" ca="1" si="66"/>
        <v/>
      </c>
      <c r="IG40" s="19" t="str">
        <f t="shared" ca="1" si="66"/>
        <v/>
      </c>
      <c r="IH40" s="19" t="str">
        <f t="shared" ca="1" si="66"/>
        <v/>
      </c>
      <c r="II40" s="19" t="str">
        <f t="shared" ca="1" si="66"/>
        <v/>
      </c>
      <c r="IJ40" s="19" t="str">
        <f t="shared" ca="1" si="66"/>
        <v/>
      </c>
      <c r="IK40" s="19" t="str">
        <f t="shared" ca="1" si="66"/>
        <v/>
      </c>
      <c r="IL40" s="19" t="str">
        <f t="shared" ca="1" si="66"/>
        <v/>
      </c>
      <c r="IM40" s="19" t="str">
        <f t="shared" ca="1" si="66"/>
        <v/>
      </c>
      <c r="IN40" s="19" t="str">
        <f t="shared" ca="1" si="66"/>
        <v/>
      </c>
      <c r="IO40" s="19" t="str">
        <f t="shared" ca="1" si="66"/>
        <v/>
      </c>
      <c r="IP40" s="19" t="str">
        <f t="shared" ca="1" si="66"/>
        <v/>
      </c>
      <c r="IQ40" s="19" t="str">
        <f t="shared" ca="1" si="66"/>
        <v/>
      </c>
      <c r="IR40" s="19" t="str">
        <f t="shared" ca="1" si="66"/>
        <v/>
      </c>
      <c r="IS40" s="19" t="str">
        <f t="shared" ca="1" si="66"/>
        <v/>
      </c>
      <c r="IT40" s="19" t="str">
        <f t="shared" ca="1" si="66"/>
        <v/>
      </c>
      <c r="IU40" s="19" t="str">
        <f t="shared" ca="1" si="66"/>
        <v/>
      </c>
      <c r="IV40" s="19" t="str">
        <f t="shared" ca="1" si="66"/>
        <v/>
      </c>
      <c r="IW40" s="19" t="str">
        <f t="shared" ca="1" si="66"/>
        <v/>
      </c>
      <c r="IX40" s="19" t="str">
        <f t="shared" ca="1" si="66"/>
        <v/>
      </c>
      <c r="IY40" s="19" t="str">
        <f t="shared" ca="1" si="66"/>
        <v/>
      </c>
      <c r="IZ40" s="19" t="str">
        <f t="shared" ca="1" si="66"/>
        <v/>
      </c>
      <c r="JA40" s="19" t="str">
        <f t="shared" ca="1" si="66"/>
        <v/>
      </c>
      <c r="JB40" s="19" t="str">
        <f t="shared" ca="1" si="66"/>
        <v/>
      </c>
      <c r="JC40" s="19" t="str">
        <f t="shared" ca="1" si="66"/>
        <v/>
      </c>
      <c r="JD40" s="19" t="str">
        <f t="shared" ca="1" si="66"/>
        <v/>
      </c>
      <c r="JE40" s="19" t="str">
        <f t="shared" ca="1" si="66"/>
        <v/>
      </c>
      <c r="JF40" s="19" t="str">
        <f t="shared" ca="1" si="66"/>
        <v/>
      </c>
      <c r="JG40" s="19" t="str">
        <f t="shared" ca="1" si="66"/>
        <v/>
      </c>
      <c r="JH40" s="19" t="str">
        <f t="shared" ca="1" si="66"/>
        <v/>
      </c>
      <c r="JI40" s="19" t="str">
        <f t="shared" ca="1" si="66"/>
        <v/>
      </c>
      <c r="JJ40" s="19" t="str">
        <f t="shared" ca="1" si="66"/>
        <v/>
      </c>
      <c r="JK40" s="19" t="str">
        <f t="shared" ca="1" si="66"/>
        <v/>
      </c>
      <c r="JL40" s="19" t="str">
        <f t="shared" ca="1" si="66"/>
        <v/>
      </c>
      <c r="JM40" s="19" t="str">
        <f t="shared" ca="1" si="66"/>
        <v/>
      </c>
      <c r="JN40" s="19" t="str">
        <f t="shared" ca="1" si="66"/>
        <v/>
      </c>
      <c r="JO40" s="19" t="str">
        <f t="shared" ca="1" si="66"/>
        <v/>
      </c>
      <c r="JP40" s="19" t="str">
        <f t="shared" ca="1" si="66"/>
        <v/>
      </c>
      <c r="JQ40" s="19" t="str">
        <f t="shared" ca="1" si="66"/>
        <v/>
      </c>
      <c r="JR40" s="19" t="str">
        <f t="shared" ca="1" si="66"/>
        <v/>
      </c>
      <c r="JS40" s="19" t="str">
        <f t="shared" ca="1" si="66"/>
        <v/>
      </c>
      <c r="JT40" s="19" t="str">
        <f t="shared" ca="1" si="66"/>
        <v/>
      </c>
      <c r="JU40" s="19" t="str">
        <f t="shared" ca="1" si="66"/>
        <v/>
      </c>
      <c r="JV40" s="19" t="str">
        <f t="shared" ca="1" si="66"/>
        <v/>
      </c>
      <c r="JW40" s="19" t="str">
        <f t="shared" ca="1" si="66"/>
        <v/>
      </c>
      <c r="JX40" s="19" t="str">
        <f t="shared" ca="1" si="66"/>
        <v/>
      </c>
      <c r="JY40" s="19" t="str">
        <f t="shared" ca="1" si="66"/>
        <v/>
      </c>
      <c r="JZ40" s="19" t="str">
        <f t="shared" ref="JZ40:MK46" ca="1" si="67">IF($N40="",
IF(AND(JZ$2&gt;=$M40,JZ$2&lt;=TODAY(),JZ$2&lt;$O40), 10,
IF(AND(JZ$2&gt;=$M40,JZ$2&lt;=TODAY(),JZ$2=$O40), 10,
IF(AND(JZ$2&gt;=$M40,JZ$2&lt;=TODAY(),JZ$2&gt;$O40), -10, ""))),
IF(AND(JZ$2&gt;=$M40,JZ$2&lt;=$N40,JZ$2&lt;$O40),10,
IF(AND(JZ$2&gt;=$M40,JZ$2&lt;=$N40,JZ$2=$O40),10,
IF(AND(JZ$2&gt;=$M40,JZ$2&lt;=$N40,JZ$2&gt;$O40),-10,""
))))</f>
        <v/>
      </c>
      <c r="KA40" s="19" t="str">
        <f t="shared" ca="1" si="67"/>
        <v/>
      </c>
      <c r="KB40" s="19" t="str">
        <f t="shared" ca="1" si="67"/>
        <v/>
      </c>
      <c r="KC40" s="19" t="str">
        <f t="shared" ca="1" si="67"/>
        <v/>
      </c>
      <c r="KD40" s="19" t="str">
        <f t="shared" ca="1" si="67"/>
        <v/>
      </c>
      <c r="KE40" s="19" t="str">
        <f t="shared" ca="1" si="67"/>
        <v/>
      </c>
      <c r="KF40" s="19" t="str">
        <f t="shared" ca="1" si="67"/>
        <v/>
      </c>
      <c r="KG40" s="19" t="str">
        <f t="shared" ca="1" si="67"/>
        <v/>
      </c>
      <c r="KH40" s="19" t="str">
        <f t="shared" ca="1" si="67"/>
        <v/>
      </c>
      <c r="KI40" s="19" t="str">
        <f t="shared" ca="1" si="67"/>
        <v/>
      </c>
      <c r="KJ40" s="19" t="str">
        <f t="shared" ca="1" si="67"/>
        <v/>
      </c>
      <c r="KK40" s="19" t="str">
        <f t="shared" ca="1" si="67"/>
        <v/>
      </c>
      <c r="KL40" s="19" t="str">
        <f t="shared" ca="1" si="67"/>
        <v/>
      </c>
      <c r="KM40" s="19" t="str">
        <f t="shared" ca="1" si="67"/>
        <v/>
      </c>
      <c r="KN40" s="19" t="str">
        <f t="shared" ca="1" si="67"/>
        <v/>
      </c>
      <c r="KO40" s="19" t="str">
        <f t="shared" ca="1" si="67"/>
        <v/>
      </c>
      <c r="KP40" s="19" t="str">
        <f t="shared" ca="1" si="67"/>
        <v/>
      </c>
      <c r="KQ40" s="19" t="str">
        <f t="shared" ca="1" si="67"/>
        <v/>
      </c>
      <c r="KR40" s="19" t="str">
        <f t="shared" ca="1" si="67"/>
        <v/>
      </c>
      <c r="KS40" s="19" t="str">
        <f t="shared" ca="1" si="67"/>
        <v/>
      </c>
      <c r="KT40" s="19" t="str">
        <f t="shared" ca="1" si="67"/>
        <v/>
      </c>
      <c r="KU40" s="19" t="str">
        <f t="shared" ca="1" si="67"/>
        <v/>
      </c>
      <c r="KV40" s="19" t="str">
        <f t="shared" ca="1" si="67"/>
        <v/>
      </c>
      <c r="KW40" s="19" t="str">
        <f t="shared" ca="1" si="67"/>
        <v/>
      </c>
      <c r="KX40" s="19" t="str">
        <f t="shared" ca="1" si="67"/>
        <v/>
      </c>
      <c r="KY40" s="19" t="str">
        <f t="shared" ca="1" si="67"/>
        <v/>
      </c>
      <c r="KZ40" s="19" t="str">
        <f t="shared" ca="1" si="67"/>
        <v/>
      </c>
      <c r="LA40" s="19" t="str">
        <f t="shared" ca="1" si="67"/>
        <v/>
      </c>
      <c r="LB40" s="19" t="str">
        <f t="shared" ca="1" si="67"/>
        <v/>
      </c>
      <c r="LC40" s="19" t="str">
        <f t="shared" ca="1" si="67"/>
        <v/>
      </c>
      <c r="LD40" s="19" t="str">
        <f t="shared" ca="1" si="67"/>
        <v/>
      </c>
      <c r="LE40" s="19" t="str">
        <f t="shared" ca="1" si="67"/>
        <v/>
      </c>
      <c r="LF40" s="19" t="str">
        <f t="shared" ca="1" si="67"/>
        <v/>
      </c>
      <c r="LG40" s="19" t="str">
        <f t="shared" ca="1" si="67"/>
        <v/>
      </c>
      <c r="LH40" s="19" t="str">
        <f t="shared" ca="1" si="67"/>
        <v/>
      </c>
      <c r="LI40" s="19" t="str">
        <f t="shared" ca="1" si="67"/>
        <v/>
      </c>
      <c r="LJ40" s="19" t="str">
        <f t="shared" ca="1" si="67"/>
        <v/>
      </c>
      <c r="LK40" s="19" t="str">
        <f t="shared" ca="1" si="67"/>
        <v/>
      </c>
      <c r="LL40" s="19" t="str">
        <f t="shared" ca="1" si="67"/>
        <v/>
      </c>
      <c r="LM40" s="19" t="str">
        <f t="shared" ca="1" si="67"/>
        <v/>
      </c>
      <c r="LN40" s="19" t="str">
        <f t="shared" ca="1" si="67"/>
        <v/>
      </c>
      <c r="LO40" s="19" t="str">
        <f t="shared" ca="1" si="67"/>
        <v/>
      </c>
      <c r="LP40" s="19" t="str">
        <f t="shared" ca="1" si="67"/>
        <v/>
      </c>
      <c r="LQ40" s="19" t="str">
        <f t="shared" ca="1" si="67"/>
        <v/>
      </c>
      <c r="LR40" s="19" t="str">
        <f t="shared" ca="1" si="67"/>
        <v/>
      </c>
      <c r="LS40" s="19" t="str">
        <f t="shared" ca="1" si="67"/>
        <v/>
      </c>
      <c r="LT40" s="19" t="str">
        <f t="shared" ca="1" si="67"/>
        <v/>
      </c>
      <c r="LU40" s="19" t="str">
        <f t="shared" ca="1" si="67"/>
        <v/>
      </c>
      <c r="LV40" s="19" t="str">
        <f t="shared" ca="1" si="67"/>
        <v/>
      </c>
      <c r="LW40" s="19" t="str">
        <f t="shared" ca="1" si="67"/>
        <v/>
      </c>
      <c r="LX40" s="19" t="str">
        <f t="shared" ca="1" si="67"/>
        <v/>
      </c>
      <c r="LY40" s="19" t="str">
        <f t="shared" ca="1" si="67"/>
        <v/>
      </c>
      <c r="LZ40" s="19" t="str">
        <f t="shared" ca="1" si="67"/>
        <v/>
      </c>
      <c r="MA40" s="19" t="str">
        <f t="shared" ca="1" si="67"/>
        <v/>
      </c>
      <c r="MB40" s="19" t="str">
        <f t="shared" ca="1" si="67"/>
        <v/>
      </c>
      <c r="MC40" s="19" t="str">
        <f t="shared" ca="1" si="67"/>
        <v/>
      </c>
      <c r="MD40" s="19" t="str">
        <f t="shared" ca="1" si="67"/>
        <v/>
      </c>
      <c r="ME40" s="19" t="str">
        <f t="shared" ca="1" si="67"/>
        <v/>
      </c>
      <c r="MF40" s="19" t="str">
        <f t="shared" ca="1" si="67"/>
        <v/>
      </c>
      <c r="MG40" s="19" t="str">
        <f t="shared" ca="1" si="67"/>
        <v/>
      </c>
      <c r="MH40" s="19" t="str">
        <f t="shared" ca="1" si="67"/>
        <v/>
      </c>
      <c r="MI40" s="19" t="str">
        <f t="shared" ca="1" si="67"/>
        <v/>
      </c>
      <c r="MJ40" s="19" t="str">
        <f t="shared" ca="1" si="67"/>
        <v/>
      </c>
      <c r="MK40" s="19" t="str">
        <f t="shared" ca="1" si="67"/>
        <v/>
      </c>
      <c r="ML40" s="19" t="str">
        <f t="shared" ref="ML40:OC45" ca="1" si="68">IF($N40="",
IF(AND(ML$2&gt;=$M40,ML$2&lt;=TODAY(),ML$2&lt;$O40), 10,
IF(AND(ML$2&gt;=$M40,ML$2&lt;=TODAY(),ML$2=$O40), 10,
IF(AND(ML$2&gt;=$M40,ML$2&lt;=TODAY(),ML$2&gt;$O40), -10, ""))),
IF(AND(ML$2&gt;=$M40,ML$2&lt;=$N40,ML$2&lt;$O40),10,
IF(AND(ML$2&gt;=$M40,ML$2&lt;=$N40,ML$2=$O40),10,
IF(AND(ML$2&gt;=$M40,ML$2&lt;=$N40,ML$2&gt;$O40),-10,""
))))</f>
        <v/>
      </c>
      <c r="MM40" s="19" t="str">
        <f t="shared" ca="1" si="68"/>
        <v/>
      </c>
      <c r="MN40" s="19" t="str">
        <f t="shared" ca="1" si="68"/>
        <v/>
      </c>
      <c r="MO40" s="19" t="str">
        <f t="shared" ca="1" si="68"/>
        <v/>
      </c>
      <c r="MP40" s="19" t="str">
        <f t="shared" ca="1" si="68"/>
        <v/>
      </c>
      <c r="MQ40" s="19" t="str">
        <f t="shared" ca="1" si="68"/>
        <v/>
      </c>
      <c r="MR40" s="19" t="str">
        <f t="shared" ca="1" si="68"/>
        <v/>
      </c>
      <c r="MS40" s="19" t="str">
        <f t="shared" ca="1" si="68"/>
        <v/>
      </c>
      <c r="MT40" s="19" t="str">
        <f t="shared" ca="1" si="68"/>
        <v/>
      </c>
      <c r="MU40" s="19" t="str">
        <f t="shared" ca="1" si="68"/>
        <v/>
      </c>
      <c r="MV40" s="19" t="str">
        <f t="shared" ca="1" si="68"/>
        <v/>
      </c>
      <c r="MW40" s="19" t="str">
        <f t="shared" ca="1" si="68"/>
        <v/>
      </c>
      <c r="MX40" s="19" t="str">
        <f t="shared" ca="1" si="68"/>
        <v/>
      </c>
      <c r="MY40" s="19" t="str">
        <f t="shared" ca="1" si="68"/>
        <v/>
      </c>
      <c r="MZ40" s="19" t="str">
        <f t="shared" ca="1" si="68"/>
        <v/>
      </c>
      <c r="NA40" s="19" t="str">
        <f t="shared" ca="1" si="68"/>
        <v/>
      </c>
      <c r="NB40" s="19" t="str">
        <f t="shared" ca="1" si="68"/>
        <v/>
      </c>
      <c r="NC40" s="19" t="str">
        <f t="shared" ca="1" si="68"/>
        <v/>
      </c>
      <c r="ND40" s="19" t="str">
        <f t="shared" ca="1" si="68"/>
        <v/>
      </c>
      <c r="NE40" s="19" t="str">
        <f t="shared" ca="1" si="68"/>
        <v/>
      </c>
      <c r="NF40" s="19" t="str">
        <f t="shared" ca="1" si="68"/>
        <v/>
      </c>
      <c r="NG40" s="19" t="str">
        <f t="shared" ca="1" si="68"/>
        <v/>
      </c>
      <c r="NH40" s="19" t="str">
        <f t="shared" ca="1" si="68"/>
        <v/>
      </c>
      <c r="NI40" s="19" t="str">
        <f t="shared" ca="1" si="68"/>
        <v/>
      </c>
      <c r="NJ40" s="19" t="str">
        <f t="shared" ca="1" si="68"/>
        <v/>
      </c>
      <c r="NK40" s="19" t="str">
        <f t="shared" ca="1" si="68"/>
        <v/>
      </c>
      <c r="NL40" s="19" t="str">
        <f t="shared" ca="1" si="68"/>
        <v/>
      </c>
      <c r="NM40" s="19" t="str">
        <f t="shared" ca="1" si="68"/>
        <v/>
      </c>
      <c r="NN40" s="19" t="str">
        <f t="shared" ca="1" si="68"/>
        <v/>
      </c>
      <c r="NO40" s="19" t="str">
        <f t="shared" ca="1" si="68"/>
        <v/>
      </c>
      <c r="NP40" s="19" t="str">
        <f t="shared" ca="1" si="68"/>
        <v/>
      </c>
      <c r="NQ40" s="19" t="str">
        <f t="shared" ca="1" si="68"/>
        <v/>
      </c>
      <c r="NR40" s="19" t="str">
        <f t="shared" ca="1" si="68"/>
        <v/>
      </c>
      <c r="NS40" s="19" t="str">
        <f t="shared" ca="1" si="68"/>
        <v/>
      </c>
      <c r="NT40" s="19" t="str">
        <f t="shared" ca="1" si="68"/>
        <v/>
      </c>
      <c r="NU40" s="19" t="str">
        <f t="shared" ca="1" si="68"/>
        <v/>
      </c>
      <c r="NV40" s="19" t="str">
        <f t="shared" ca="1" si="68"/>
        <v/>
      </c>
      <c r="NW40" s="19" t="str">
        <f t="shared" ca="1" si="68"/>
        <v/>
      </c>
      <c r="NX40" s="19" t="str">
        <f t="shared" ca="1" si="68"/>
        <v/>
      </c>
      <c r="NY40" s="19" t="str">
        <f t="shared" ca="1" si="68"/>
        <v/>
      </c>
      <c r="NZ40" s="19" t="str">
        <f t="shared" ca="1" si="68"/>
        <v/>
      </c>
      <c r="OA40" s="19" t="str">
        <f t="shared" ca="1" si="68"/>
        <v/>
      </c>
      <c r="OB40" s="19" t="str">
        <f t="shared" ca="1" si="68"/>
        <v/>
      </c>
      <c r="OC40" s="19" t="str">
        <f t="shared" ca="1" si="68"/>
        <v/>
      </c>
    </row>
    <row r="41" spans="1:397" ht="14.25" x14ac:dyDescent="0.2">
      <c r="C41" s="128">
        <f>'Project Follow up - Base'!C42</f>
        <v>2</v>
      </c>
      <c r="D41" s="406" t="str">
        <f>'Project Follow up - Base'!D42</f>
        <v>ReWorking  - Design 25%</v>
      </c>
      <c r="E41" s="407" t="str">
        <f>'Project Follow up - Base'!E42</f>
        <v/>
      </c>
      <c r="F41" s="43">
        <f>'Project Follow up - Base'!G42</f>
        <v>45697</v>
      </c>
      <c r="G41" s="43">
        <f>'Project Follow up - Base'!H42</f>
        <v>45697</v>
      </c>
      <c r="H41" s="45">
        <f>'Project Follow up - Base'!I42</f>
        <v>1</v>
      </c>
      <c r="J41" s="25"/>
      <c r="K41" s="25"/>
      <c r="L41" s="25"/>
      <c r="M41" s="43">
        <f>'Project Follow up - Base'!M42</f>
        <v>45697</v>
      </c>
      <c r="N41" s="43">
        <f>'Project Follow up - Base'!N42</f>
        <v>45697</v>
      </c>
      <c r="O41" s="43">
        <f>'Project Follow up - Base'!O42</f>
        <v>45708</v>
      </c>
      <c r="P41" s="41" t="str">
        <f ca="1">'Project Follow up - Base'!P42</f>
        <v>Completed</v>
      </c>
      <c r="Q41" s="104" t="str">
        <f>'Project Follow up - Base'!Q42</f>
        <v/>
      </c>
      <c r="R41" s="105" t="str">
        <f>'Project Follow up - Base'!R42</f>
        <v>Client</v>
      </c>
      <c r="S41" s="105" t="str">
        <f>'Project Follow up - Base'!S42</f>
        <v>Client Modification</v>
      </c>
      <c r="T41" s="106" t="str">
        <f>'Project Follow up - Base'!T42</f>
        <v/>
      </c>
      <c r="U41" s="187" t="str">
        <f>'Project Follow up - Base'!U42</f>
        <v/>
      </c>
      <c r="V41" s="187" t="str">
        <f>'Project Follow up - Base'!V42</f>
        <v/>
      </c>
      <c r="W41" s="384" t="str">
        <f>'Project Follow up - Base'!W42</f>
        <v>Deliev 04</v>
      </c>
      <c r="X41" s="384" t="str">
        <f>'Project Follow up - Base'!X42</f>
        <v>MOM 04</v>
      </c>
      <c r="Y41" s="320"/>
      <c r="Z41" s="17">
        <f t="shared" si="62"/>
        <v>1</v>
      </c>
      <c r="AC41" s="20" t="str">
        <f t="shared" ref="AC41:AR69" ca="1" si="69">IF($N41="",
IF(AND(AC$2&gt;=$M41,AC$2&lt;=TODAY(),AC$2&lt;$O41), 10,
IF(AND(AC$2&gt;=$M41,AC$2&lt;=TODAY(),AC$2=$O41), 10,
IF(AND(AC$2&gt;=$M41,AC$2&lt;=TODAY(),AC$2&gt;$O41), -10, ""))),
IF(AND(AC$2&gt;=$M41,AC$2&lt;=$N41,AC$2&lt;$O41),10,
IF(AND(AC$2&gt;=$M41,AC$2&lt;=$N41,AC$2=$O41),10,
IF(AND(AC$2&gt;=$M41,AC$2&lt;=$N41,AC$2&gt;$O41),-10,""
))))</f>
        <v/>
      </c>
      <c r="AD41" s="20" t="str">
        <f t="shared" ca="1" si="69"/>
        <v/>
      </c>
      <c r="AE41" s="20" t="str">
        <f t="shared" ca="1" si="69"/>
        <v/>
      </c>
      <c r="AF41" s="20" t="str">
        <f t="shared" ca="1" si="69"/>
        <v/>
      </c>
      <c r="AG41" s="20" t="str">
        <f t="shared" ca="1" si="69"/>
        <v/>
      </c>
      <c r="AH41" s="20" t="str">
        <f t="shared" ca="1" si="69"/>
        <v/>
      </c>
      <c r="AI41" s="20" t="str">
        <f t="shared" ca="1" si="69"/>
        <v/>
      </c>
      <c r="AJ41" s="20" t="str">
        <f t="shared" ca="1" si="69"/>
        <v/>
      </c>
      <c r="AK41" s="20" t="str">
        <f t="shared" ca="1" si="69"/>
        <v/>
      </c>
      <c r="AL41" s="20" t="str">
        <f t="shared" ca="1" si="69"/>
        <v/>
      </c>
      <c r="AM41" s="20" t="str">
        <f t="shared" ca="1" si="69"/>
        <v/>
      </c>
      <c r="AN41" s="20" t="str">
        <f t="shared" ca="1" si="69"/>
        <v/>
      </c>
      <c r="AO41" s="20" t="str">
        <f t="shared" ca="1" si="69"/>
        <v/>
      </c>
      <c r="AP41" s="20" t="str">
        <f t="shared" ca="1" si="69"/>
        <v/>
      </c>
      <c r="AQ41" s="20" t="str">
        <f t="shared" ca="1" si="69"/>
        <v/>
      </c>
      <c r="AR41" s="20" t="str">
        <f t="shared" ca="1" si="69"/>
        <v/>
      </c>
      <c r="AS41" s="20" t="str">
        <f t="shared" ca="1" si="63"/>
        <v/>
      </c>
      <c r="AT41" s="20" t="str">
        <f t="shared" ca="1" si="63"/>
        <v/>
      </c>
      <c r="AU41" s="20" t="str">
        <f t="shared" ca="1" si="63"/>
        <v/>
      </c>
      <c r="AV41" s="20" t="str">
        <f t="shared" ca="1" si="63"/>
        <v/>
      </c>
      <c r="AW41" s="20" t="str">
        <f t="shared" ca="1" si="63"/>
        <v/>
      </c>
      <c r="AX41" s="20" t="str">
        <f t="shared" ca="1" si="63"/>
        <v/>
      </c>
      <c r="AY41" s="20" t="str">
        <f t="shared" ca="1" si="63"/>
        <v/>
      </c>
      <c r="AZ41" s="20" t="str">
        <f t="shared" ca="1" si="63"/>
        <v/>
      </c>
      <c r="BA41" s="20" t="str">
        <f t="shared" ca="1" si="63"/>
        <v/>
      </c>
      <c r="BB41" s="20" t="str">
        <f t="shared" ca="1" si="63"/>
        <v/>
      </c>
      <c r="BC41" s="20" t="str">
        <f t="shared" ca="1" si="63"/>
        <v/>
      </c>
      <c r="BD41" s="20" t="str">
        <f t="shared" ca="1" si="63"/>
        <v/>
      </c>
      <c r="BE41" s="20" t="str">
        <f t="shared" ca="1" si="63"/>
        <v/>
      </c>
      <c r="BF41" s="20" t="str">
        <f t="shared" ca="1" si="63"/>
        <v/>
      </c>
      <c r="BG41" s="20" t="str">
        <f t="shared" ca="1" si="63"/>
        <v/>
      </c>
      <c r="BH41" s="20" t="str">
        <f t="shared" ca="1" si="63"/>
        <v/>
      </c>
      <c r="BI41" s="20" t="str">
        <f t="shared" ca="1" si="63"/>
        <v/>
      </c>
      <c r="BJ41" s="20" t="str">
        <f t="shared" ca="1" si="63"/>
        <v/>
      </c>
      <c r="BK41" s="20" t="str">
        <f t="shared" ca="1" si="63"/>
        <v/>
      </c>
      <c r="BL41" s="20" t="str">
        <f t="shared" ca="1" si="63"/>
        <v/>
      </c>
      <c r="BM41" s="20" t="str">
        <f t="shared" ca="1" si="63"/>
        <v/>
      </c>
      <c r="BN41" s="20" t="str">
        <f t="shared" ca="1" si="63"/>
        <v/>
      </c>
      <c r="BO41" s="20" t="str">
        <f t="shared" ca="1" si="63"/>
        <v/>
      </c>
      <c r="BP41" s="20" t="str">
        <f t="shared" ca="1" si="63"/>
        <v/>
      </c>
      <c r="BQ41" s="20" t="str">
        <f t="shared" ca="1" si="63"/>
        <v/>
      </c>
      <c r="BR41" s="20" t="str">
        <f t="shared" ca="1" si="63"/>
        <v/>
      </c>
      <c r="BS41" s="20" t="str">
        <f t="shared" ca="1" si="63"/>
        <v/>
      </c>
      <c r="BT41" s="20" t="str">
        <f t="shared" ca="1" si="63"/>
        <v/>
      </c>
      <c r="BU41" s="20" t="str">
        <f t="shared" ca="1" si="63"/>
        <v/>
      </c>
      <c r="BV41" s="20">
        <f t="shared" ca="1" si="63"/>
        <v>10</v>
      </c>
      <c r="BW41" s="20" t="str">
        <f t="shared" ca="1" si="63"/>
        <v/>
      </c>
      <c r="BX41" s="20" t="str">
        <f t="shared" ca="1" si="63"/>
        <v/>
      </c>
      <c r="BY41" s="20" t="str">
        <f t="shared" ca="1" si="63"/>
        <v/>
      </c>
      <c r="BZ41" s="20" t="str">
        <f t="shared" ca="1" si="63"/>
        <v/>
      </c>
      <c r="CA41" s="20" t="str">
        <f t="shared" ca="1" si="63"/>
        <v/>
      </c>
      <c r="CB41" s="20" t="str">
        <f t="shared" ca="1" si="63"/>
        <v/>
      </c>
      <c r="CC41" s="20" t="str">
        <f t="shared" ca="1" si="63"/>
        <v/>
      </c>
      <c r="CD41" s="20" t="str">
        <f t="shared" ca="1" si="63"/>
        <v/>
      </c>
      <c r="CE41" s="20" t="str">
        <f t="shared" ca="1" si="63"/>
        <v/>
      </c>
      <c r="CF41" s="20" t="str">
        <f t="shared" ca="1" si="63"/>
        <v/>
      </c>
      <c r="CG41" s="20" t="str">
        <f t="shared" ca="1" si="63"/>
        <v/>
      </c>
      <c r="CH41" s="20" t="str">
        <f t="shared" ca="1" si="63"/>
        <v/>
      </c>
      <c r="CI41" s="20" t="str">
        <f t="shared" ca="1" si="63"/>
        <v/>
      </c>
      <c r="CJ41" s="20" t="str">
        <f t="shared" ca="1" si="63"/>
        <v/>
      </c>
      <c r="CK41" s="20" t="str">
        <f t="shared" ca="1" si="63"/>
        <v/>
      </c>
      <c r="CL41" s="20" t="str">
        <f t="shared" ca="1" si="63"/>
        <v/>
      </c>
      <c r="CM41" s="20" t="str">
        <f t="shared" ca="1" si="63"/>
        <v/>
      </c>
      <c r="CN41" s="20" t="str">
        <f t="shared" ca="1" si="63"/>
        <v/>
      </c>
      <c r="CO41" s="20" t="str">
        <f t="shared" ca="1" si="63"/>
        <v/>
      </c>
      <c r="CP41" s="20" t="str">
        <f t="shared" ca="1" si="64"/>
        <v/>
      </c>
      <c r="CQ41" s="20" t="str">
        <f t="shared" ca="1" si="64"/>
        <v/>
      </c>
      <c r="CR41" s="20" t="str">
        <f t="shared" ca="1" si="64"/>
        <v/>
      </c>
      <c r="CS41" s="20" t="str">
        <f t="shared" ca="1" si="64"/>
        <v/>
      </c>
      <c r="CT41" s="19" t="str">
        <f t="shared" ca="1" si="64"/>
        <v/>
      </c>
      <c r="CU41" s="19" t="str">
        <f t="shared" ca="1" si="64"/>
        <v/>
      </c>
      <c r="CV41" s="19" t="str">
        <f t="shared" ca="1" si="64"/>
        <v/>
      </c>
      <c r="CW41" s="19" t="str">
        <f t="shared" ca="1" si="64"/>
        <v/>
      </c>
      <c r="CX41" s="19" t="str">
        <f t="shared" ca="1" si="64"/>
        <v/>
      </c>
      <c r="CY41" s="19" t="str">
        <f t="shared" ca="1" si="64"/>
        <v/>
      </c>
      <c r="CZ41" s="19" t="str">
        <f t="shared" ca="1" si="64"/>
        <v/>
      </c>
      <c r="DA41" s="19" t="str">
        <f t="shared" ca="1" si="64"/>
        <v/>
      </c>
      <c r="DB41" s="19" t="str">
        <f t="shared" ca="1" si="64"/>
        <v/>
      </c>
      <c r="DC41" s="19" t="str">
        <f t="shared" ca="1" si="64"/>
        <v/>
      </c>
      <c r="DD41" s="19" t="str">
        <f t="shared" ca="1" si="64"/>
        <v/>
      </c>
      <c r="DE41" s="19" t="str">
        <f t="shared" ca="1" si="64"/>
        <v/>
      </c>
      <c r="DF41" s="19" t="str">
        <f t="shared" ca="1" si="64"/>
        <v/>
      </c>
      <c r="DG41" s="19" t="str">
        <f t="shared" ca="1" si="64"/>
        <v/>
      </c>
      <c r="DH41" s="19" t="str">
        <f t="shared" ca="1" si="64"/>
        <v/>
      </c>
      <c r="DI41" s="19" t="str">
        <f t="shared" ca="1" si="64"/>
        <v/>
      </c>
      <c r="DJ41" s="19" t="str">
        <f t="shared" ca="1" si="64"/>
        <v/>
      </c>
      <c r="DK41" s="19" t="str">
        <f t="shared" ca="1" si="64"/>
        <v/>
      </c>
      <c r="DL41" s="19" t="str">
        <f t="shared" ca="1" si="64"/>
        <v/>
      </c>
      <c r="DM41" s="19" t="str">
        <f t="shared" ca="1" si="64"/>
        <v/>
      </c>
      <c r="DN41" s="19" t="str">
        <f t="shared" ca="1" si="64"/>
        <v/>
      </c>
      <c r="DO41" s="19" t="str">
        <f t="shared" ca="1" si="64"/>
        <v/>
      </c>
      <c r="DP41" s="19" t="str">
        <f t="shared" ca="1" si="64"/>
        <v/>
      </c>
      <c r="DQ41" s="19" t="str">
        <f t="shared" ca="1" si="64"/>
        <v/>
      </c>
      <c r="DR41" s="19" t="str">
        <f t="shared" ca="1" si="64"/>
        <v/>
      </c>
      <c r="DS41" s="19" t="str">
        <f t="shared" ca="1" si="64"/>
        <v/>
      </c>
      <c r="DT41" s="19" t="str">
        <f t="shared" ca="1" si="64"/>
        <v/>
      </c>
      <c r="DU41" s="19" t="str">
        <f t="shared" ca="1" si="64"/>
        <v/>
      </c>
      <c r="DV41" s="19" t="str">
        <f t="shared" ca="1" si="64"/>
        <v/>
      </c>
      <c r="DW41" s="19" t="str">
        <f t="shared" ca="1" si="64"/>
        <v/>
      </c>
      <c r="DX41" s="19" t="str">
        <f t="shared" ca="1" si="64"/>
        <v/>
      </c>
      <c r="DY41" s="19" t="str">
        <f t="shared" ca="1" si="64"/>
        <v/>
      </c>
      <c r="DZ41" s="19" t="str">
        <f t="shared" ca="1" si="64"/>
        <v/>
      </c>
      <c r="EA41" s="19" t="str">
        <f t="shared" ca="1" si="64"/>
        <v/>
      </c>
      <c r="EB41" s="19" t="str">
        <f t="shared" ca="1" si="64"/>
        <v/>
      </c>
      <c r="EC41" s="19" t="str">
        <f t="shared" ca="1" si="64"/>
        <v/>
      </c>
      <c r="ED41" s="19" t="str">
        <f t="shared" ca="1" si="64"/>
        <v/>
      </c>
      <c r="EE41" s="19" t="str">
        <f t="shared" ca="1" si="64"/>
        <v/>
      </c>
      <c r="EF41" s="19" t="str">
        <f t="shared" ca="1" si="64"/>
        <v/>
      </c>
      <c r="EG41" s="19" t="str">
        <f t="shared" ca="1" si="64"/>
        <v/>
      </c>
      <c r="EH41" s="19" t="str">
        <f t="shared" ca="1" si="64"/>
        <v/>
      </c>
      <c r="EI41" s="19" t="str">
        <f t="shared" ca="1" si="64"/>
        <v/>
      </c>
      <c r="EJ41" s="19" t="str">
        <f t="shared" ca="1" si="64"/>
        <v/>
      </c>
      <c r="EK41" s="19" t="str">
        <f t="shared" ca="1" si="64"/>
        <v/>
      </c>
      <c r="EL41" s="19" t="str">
        <f t="shared" ca="1" si="64"/>
        <v/>
      </c>
      <c r="EM41" s="19" t="str">
        <f t="shared" ca="1" si="64"/>
        <v/>
      </c>
      <c r="EN41" s="19" t="str">
        <f t="shared" ca="1" si="64"/>
        <v/>
      </c>
      <c r="EO41" s="19" t="str">
        <f t="shared" ca="1" si="64"/>
        <v/>
      </c>
      <c r="EP41" s="19" t="str">
        <f t="shared" ca="1" si="64"/>
        <v/>
      </c>
      <c r="EQ41" s="19" t="str">
        <f t="shared" ca="1" si="64"/>
        <v/>
      </c>
      <c r="ER41" s="19" t="str">
        <f t="shared" ca="1" si="64"/>
        <v/>
      </c>
      <c r="ES41" s="19" t="str">
        <f t="shared" ca="1" si="64"/>
        <v/>
      </c>
      <c r="ET41" s="19" t="str">
        <f t="shared" ca="1" si="64"/>
        <v/>
      </c>
      <c r="EU41" s="19" t="str">
        <f t="shared" ca="1" si="64"/>
        <v/>
      </c>
      <c r="EV41" s="19" t="str">
        <f t="shared" ca="1" si="64"/>
        <v/>
      </c>
      <c r="EW41" s="19" t="str">
        <f t="shared" ca="1" si="64"/>
        <v/>
      </c>
      <c r="EX41" s="19" t="str">
        <f t="shared" ca="1" si="64"/>
        <v/>
      </c>
      <c r="EY41" s="19" t="str">
        <f t="shared" ca="1" si="64"/>
        <v/>
      </c>
      <c r="EZ41" s="19" t="str">
        <f t="shared" ca="1" si="64"/>
        <v/>
      </c>
      <c r="FA41" s="19" t="str">
        <f t="shared" ca="1" si="64"/>
        <v/>
      </c>
      <c r="FB41" s="19" t="str">
        <f t="shared" ca="1" si="65"/>
        <v/>
      </c>
      <c r="FC41" s="19" t="str">
        <f t="shared" ca="1" si="65"/>
        <v/>
      </c>
      <c r="FD41" s="19" t="str">
        <f t="shared" ca="1" si="65"/>
        <v/>
      </c>
      <c r="FE41" s="19" t="str">
        <f t="shared" ca="1" si="65"/>
        <v/>
      </c>
      <c r="FF41" s="19" t="str">
        <f t="shared" ca="1" si="65"/>
        <v/>
      </c>
      <c r="FG41" s="19" t="str">
        <f t="shared" ca="1" si="65"/>
        <v/>
      </c>
      <c r="FH41" s="19" t="str">
        <f t="shared" ca="1" si="65"/>
        <v/>
      </c>
      <c r="FI41" s="19" t="str">
        <f t="shared" ca="1" si="65"/>
        <v/>
      </c>
      <c r="FJ41" s="19" t="str">
        <f t="shared" ca="1" si="65"/>
        <v/>
      </c>
      <c r="FK41" s="19" t="str">
        <f t="shared" ca="1" si="65"/>
        <v/>
      </c>
      <c r="FL41" s="19" t="str">
        <f t="shared" ca="1" si="65"/>
        <v/>
      </c>
      <c r="FM41" s="19" t="str">
        <f t="shared" ca="1" si="65"/>
        <v/>
      </c>
      <c r="FN41" s="19" t="str">
        <f t="shared" ca="1" si="65"/>
        <v/>
      </c>
      <c r="FO41" s="19" t="str">
        <f t="shared" ca="1" si="65"/>
        <v/>
      </c>
      <c r="FP41" s="19" t="str">
        <f t="shared" ca="1" si="65"/>
        <v/>
      </c>
      <c r="FQ41" s="19" t="str">
        <f t="shared" ca="1" si="65"/>
        <v/>
      </c>
      <c r="FR41" s="19" t="str">
        <f t="shared" ca="1" si="65"/>
        <v/>
      </c>
      <c r="FS41" s="19" t="str">
        <f t="shared" ca="1" si="65"/>
        <v/>
      </c>
      <c r="FT41" s="19" t="str">
        <f t="shared" ca="1" si="65"/>
        <v/>
      </c>
      <c r="FU41" s="19" t="str">
        <f t="shared" ca="1" si="65"/>
        <v/>
      </c>
      <c r="FV41" s="19" t="str">
        <f t="shared" ca="1" si="65"/>
        <v/>
      </c>
      <c r="FW41" s="19" t="str">
        <f t="shared" ca="1" si="65"/>
        <v/>
      </c>
      <c r="FX41" s="19" t="str">
        <f t="shared" ca="1" si="65"/>
        <v/>
      </c>
      <c r="FY41" s="19" t="str">
        <f t="shared" ca="1" si="65"/>
        <v/>
      </c>
      <c r="FZ41" s="19" t="str">
        <f t="shared" ca="1" si="65"/>
        <v/>
      </c>
      <c r="GA41" s="19" t="str">
        <f t="shared" ca="1" si="65"/>
        <v/>
      </c>
      <c r="GB41" s="19" t="str">
        <f t="shared" ca="1" si="65"/>
        <v/>
      </c>
      <c r="GC41" s="19" t="str">
        <f t="shared" ca="1" si="65"/>
        <v/>
      </c>
      <c r="GD41" s="19" t="str">
        <f t="shared" ca="1" si="65"/>
        <v/>
      </c>
      <c r="GE41" s="19" t="str">
        <f t="shared" ca="1" si="65"/>
        <v/>
      </c>
      <c r="GF41" s="19" t="str">
        <f t="shared" ca="1" si="65"/>
        <v/>
      </c>
      <c r="GG41" s="19" t="str">
        <f t="shared" ca="1" si="65"/>
        <v/>
      </c>
      <c r="GH41" s="19" t="str">
        <f t="shared" ca="1" si="65"/>
        <v/>
      </c>
      <c r="GI41" s="19" t="str">
        <f t="shared" ca="1" si="65"/>
        <v/>
      </c>
      <c r="GJ41" s="19" t="str">
        <f t="shared" ca="1" si="65"/>
        <v/>
      </c>
      <c r="GK41" s="19" t="str">
        <f t="shared" ca="1" si="65"/>
        <v/>
      </c>
      <c r="GL41" s="19" t="str">
        <f t="shared" ca="1" si="65"/>
        <v/>
      </c>
      <c r="GM41" s="19" t="str">
        <f t="shared" ca="1" si="65"/>
        <v/>
      </c>
      <c r="GN41" s="19" t="str">
        <f t="shared" ca="1" si="65"/>
        <v/>
      </c>
      <c r="GO41" s="19" t="str">
        <f t="shared" ca="1" si="65"/>
        <v/>
      </c>
      <c r="GP41" s="19" t="str">
        <f t="shared" ca="1" si="65"/>
        <v/>
      </c>
      <c r="GQ41" s="19" t="str">
        <f t="shared" ca="1" si="65"/>
        <v/>
      </c>
      <c r="GR41" s="19" t="str">
        <f t="shared" ca="1" si="65"/>
        <v/>
      </c>
      <c r="GS41" s="19" t="str">
        <f t="shared" ca="1" si="65"/>
        <v/>
      </c>
      <c r="GT41" s="19" t="str">
        <f t="shared" ca="1" si="65"/>
        <v/>
      </c>
      <c r="GU41" s="19" t="str">
        <f t="shared" ca="1" si="65"/>
        <v/>
      </c>
      <c r="GV41" s="19" t="str">
        <f t="shared" ca="1" si="65"/>
        <v/>
      </c>
      <c r="GW41" s="19" t="str">
        <f t="shared" ca="1" si="65"/>
        <v/>
      </c>
      <c r="GX41" s="19" t="str">
        <f t="shared" ca="1" si="65"/>
        <v/>
      </c>
      <c r="GY41" s="19" t="str">
        <f t="shared" ca="1" si="65"/>
        <v/>
      </c>
      <c r="GZ41" s="19" t="str">
        <f t="shared" ca="1" si="65"/>
        <v/>
      </c>
      <c r="HA41" s="19" t="str">
        <f t="shared" ca="1" si="65"/>
        <v/>
      </c>
      <c r="HB41" s="19" t="str">
        <f t="shared" ca="1" si="65"/>
        <v/>
      </c>
      <c r="HC41" s="19" t="str">
        <f t="shared" ca="1" si="65"/>
        <v/>
      </c>
      <c r="HD41" s="19" t="str">
        <f t="shared" ca="1" si="65"/>
        <v/>
      </c>
      <c r="HE41" s="19" t="str">
        <f t="shared" ca="1" si="65"/>
        <v/>
      </c>
      <c r="HF41" s="19" t="str">
        <f t="shared" ca="1" si="65"/>
        <v/>
      </c>
      <c r="HG41" s="19" t="str">
        <f t="shared" ca="1" si="65"/>
        <v/>
      </c>
      <c r="HH41" s="19" t="str">
        <f t="shared" ca="1" si="65"/>
        <v/>
      </c>
      <c r="HI41" s="19" t="str">
        <f t="shared" ca="1" si="65"/>
        <v/>
      </c>
      <c r="HJ41" s="19" t="str">
        <f t="shared" ca="1" si="65"/>
        <v/>
      </c>
      <c r="HK41" s="19" t="str">
        <f t="shared" ca="1" si="65"/>
        <v/>
      </c>
      <c r="HL41" s="19" t="str">
        <f t="shared" ca="1" si="65"/>
        <v/>
      </c>
      <c r="HM41" s="19" t="str">
        <f t="shared" ca="1" si="65"/>
        <v/>
      </c>
      <c r="HN41" s="19" t="str">
        <f t="shared" ca="1" si="66"/>
        <v/>
      </c>
      <c r="HO41" s="19" t="str">
        <f t="shared" ca="1" si="66"/>
        <v/>
      </c>
      <c r="HP41" s="19" t="str">
        <f t="shared" ca="1" si="66"/>
        <v/>
      </c>
      <c r="HQ41" s="19" t="str">
        <f t="shared" ca="1" si="66"/>
        <v/>
      </c>
      <c r="HR41" s="19" t="str">
        <f t="shared" ca="1" si="66"/>
        <v/>
      </c>
      <c r="HS41" s="19" t="str">
        <f t="shared" ca="1" si="66"/>
        <v/>
      </c>
      <c r="HT41" s="19" t="str">
        <f t="shared" ca="1" si="66"/>
        <v/>
      </c>
      <c r="HU41" s="19" t="str">
        <f t="shared" ca="1" si="66"/>
        <v/>
      </c>
      <c r="HV41" s="19" t="str">
        <f t="shared" ca="1" si="66"/>
        <v/>
      </c>
      <c r="HW41" s="19" t="str">
        <f t="shared" ca="1" si="66"/>
        <v/>
      </c>
      <c r="HX41" s="19" t="str">
        <f t="shared" ca="1" si="66"/>
        <v/>
      </c>
      <c r="HY41" s="19" t="str">
        <f t="shared" ca="1" si="66"/>
        <v/>
      </c>
      <c r="HZ41" s="19" t="str">
        <f t="shared" ca="1" si="66"/>
        <v/>
      </c>
      <c r="IA41" s="19" t="str">
        <f t="shared" ca="1" si="66"/>
        <v/>
      </c>
      <c r="IB41" s="19" t="str">
        <f t="shared" ca="1" si="66"/>
        <v/>
      </c>
      <c r="IC41" s="19" t="str">
        <f t="shared" ca="1" si="66"/>
        <v/>
      </c>
      <c r="ID41" s="19" t="str">
        <f t="shared" ca="1" si="66"/>
        <v/>
      </c>
      <c r="IE41" s="19" t="str">
        <f t="shared" ca="1" si="66"/>
        <v/>
      </c>
      <c r="IF41" s="19" t="str">
        <f t="shared" ca="1" si="66"/>
        <v/>
      </c>
      <c r="IG41" s="19" t="str">
        <f t="shared" ca="1" si="66"/>
        <v/>
      </c>
      <c r="IH41" s="19" t="str">
        <f t="shared" ca="1" si="66"/>
        <v/>
      </c>
      <c r="II41" s="19" t="str">
        <f t="shared" ca="1" si="66"/>
        <v/>
      </c>
      <c r="IJ41" s="19" t="str">
        <f t="shared" ca="1" si="66"/>
        <v/>
      </c>
      <c r="IK41" s="19" t="str">
        <f t="shared" ca="1" si="66"/>
        <v/>
      </c>
      <c r="IL41" s="19" t="str">
        <f t="shared" ca="1" si="66"/>
        <v/>
      </c>
      <c r="IM41" s="19" t="str">
        <f t="shared" ca="1" si="66"/>
        <v/>
      </c>
      <c r="IN41" s="19" t="str">
        <f t="shared" ca="1" si="66"/>
        <v/>
      </c>
      <c r="IO41" s="19" t="str">
        <f t="shared" ca="1" si="66"/>
        <v/>
      </c>
      <c r="IP41" s="19" t="str">
        <f t="shared" ca="1" si="66"/>
        <v/>
      </c>
      <c r="IQ41" s="19" t="str">
        <f t="shared" ca="1" si="66"/>
        <v/>
      </c>
      <c r="IR41" s="19" t="str">
        <f t="shared" ca="1" si="66"/>
        <v/>
      </c>
      <c r="IS41" s="19" t="str">
        <f t="shared" ca="1" si="66"/>
        <v/>
      </c>
      <c r="IT41" s="19" t="str">
        <f t="shared" ca="1" si="66"/>
        <v/>
      </c>
      <c r="IU41" s="19" t="str">
        <f t="shared" ca="1" si="66"/>
        <v/>
      </c>
      <c r="IV41" s="19" t="str">
        <f t="shared" ca="1" si="66"/>
        <v/>
      </c>
      <c r="IW41" s="19" t="str">
        <f t="shared" ca="1" si="66"/>
        <v/>
      </c>
      <c r="IX41" s="19" t="str">
        <f t="shared" ca="1" si="66"/>
        <v/>
      </c>
      <c r="IY41" s="19" t="str">
        <f t="shared" ca="1" si="66"/>
        <v/>
      </c>
      <c r="IZ41" s="19" t="str">
        <f t="shared" ca="1" si="66"/>
        <v/>
      </c>
      <c r="JA41" s="19" t="str">
        <f t="shared" ca="1" si="66"/>
        <v/>
      </c>
      <c r="JB41" s="19" t="str">
        <f t="shared" ca="1" si="66"/>
        <v/>
      </c>
      <c r="JC41" s="19" t="str">
        <f t="shared" ca="1" si="66"/>
        <v/>
      </c>
      <c r="JD41" s="19" t="str">
        <f t="shared" ca="1" si="66"/>
        <v/>
      </c>
      <c r="JE41" s="19" t="str">
        <f t="shared" ca="1" si="66"/>
        <v/>
      </c>
      <c r="JF41" s="19" t="str">
        <f t="shared" ca="1" si="66"/>
        <v/>
      </c>
      <c r="JG41" s="19" t="str">
        <f t="shared" ca="1" si="66"/>
        <v/>
      </c>
      <c r="JH41" s="19" t="str">
        <f t="shared" ca="1" si="66"/>
        <v/>
      </c>
      <c r="JI41" s="19" t="str">
        <f t="shared" ca="1" si="66"/>
        <v/>
      </c>
      <c r="JJ41" s="19" t="str">
        <f t="shared" ca="1" si="66"/>
        <v/>
      </c>
      <c r="JK41" s="19" t="str">
        <f t="shared" ca="1" si="66"/>
        <v/>
      </c>
      <c r="JL41" s="19" t="str">
        <f t="shared" ca="1" si="66"/>
        <v/>
      </c>
      <c r="JM41" s="19" t="str">
        <f t="shared" ca="1" si="66"/>
        <v/>
      </c>
      <c r="JN41" s="19" t="str">
        <f t="shared" ca="1" si="66"/>
        <v/>
      </c>
      <c r="JO41" s="19" t="str">
        <f t="shared" ca="1" si="66"/>
        <v/>
      </c>
      <c r="JP41" s="19" t="str">
        <f t="shared" ca="1" si="66"/>
        <v/>
      </c>
      <c r="JQ41" s="19" t="str">
        <f t="shared" ca="1" si="66"/>
        <v/>
      </c>
      <c r="JR41" s="19" t="str">
        <f t="shared" ca="1" si="66"/>
        <v/>
      </c>
      <c r="JS41" s="19" t="str">
        <f t="shared" ca="1" si="66"/>
        <v/>
      </c>
      <c r="JT41" s="19" t="str">
        <f t="shared" ca="1" si="66"/>
        <v/>
      </c>
      <c r="JU41" s="19" t="str">
        <f t="shared" ca="1" si="66"/>
        <v/>
      </c>
      <c r="JV41" s="19" t="str">
        <f t="shared" ca="1" si="66"/>
        <v/>
      </c>
      <c r="JW41" s="19" t="str">
        <f t="shared" ca="1" si="66"/>
        <v/>
      </c>
      <c r="JX41" s="19" t="str">
        <f t="shared" ca="1" si="66"/>
        <v/>
      </c>
      <c r="JY41" s="19" t="str">
        <f t="shared" ca="1" si="66"/>
        <v/>
      </c>
      <c r="JZ41" s="19" t="str">
        <f t="shared" ca="1" si="67"/>
        <v/>
      </c>
      <c r="KA41" s="19" t="str">
        <f t="shared" ca="1" si="67"/>
        <v/>
      </c>
      <c r="KB41" s="19" t="str">
        <f t="shared" ca="1" si="67"/>
        <v/>
      </c>
      <c r="KC41" s="19" t="str">
        <f t="shared" ca="1" si="67"/>
        <v/>
      </c>
      <c r="KD41" s="19" t="str">
        <f t="shared" ca="1" si="67"/>
        <v/>
      </c>
      <c r="KE41" s="19" t="str">
        <f t="shared" ca="1" si="67"/>
        <v/>
      </c>
      <c r="KF41" s="19" t="str">
        <f t="shared" ca="1" si="67"/>
        <v/>
      </c>
      <c r="KG41" s="19" t="str">
        <f t="shared" ca="1" si="67"/>
        <v/>
      </c>
      <c r="KH41" s="19" t="str">
        <f t="shared" ca="1" si="67"/>
        <v/>
      </c>
      <c r="KI41" s="19" t="str">
        <f t="shared" ca="1" si="67"/>
        <v/>
      </c>
      <c r="KJ41" s="19" t="str">
        <f t="shared" ca="1" si="67"/>
        <v/>
      </c>
      <c r="KK41" s="19" t="str">
        <f t="shared" ca="1" si="67"/>
        <v/>
      </c>
      <c r="KL41" s="19" t="str">
        <f t="shared" ca="1" si="67"/>
        <v/>
      </c>
      <c r="KM41" s="19" t="str">
        <f t="shared" ca="1" si="67"/>
        <v/>
      </c>
      <c r="KN41" s="19" t="str">
        <f t="shared" ca="1" si="67"/>
        <v/>
      </c>
      <c r="KO41" s="19" t="str">
        <f t="shared" ca="1" si="67"/>
        <v/>
      </c>
      <c r="KP41" s="19" t="str">
        <f t="shared" ca="1" si="67"/>
        <v/>
      </c>
      <c r="KQ41" s="19" t="str">
        <f t="shared" ca="1" si="67"/>
        <v/>
      </c>
      <c r="KR41" s="19" t="str">
        <f t="shared" ca="1" si="67"/>
        <v/>
      </c>
      <c r="KS41" s="19" t="str">
        <f t="shared" ca="1" si="67"/>
        <v/>
      </c>
      <c r="KT41" s="19" t="str">
        <f t="shared" ca="1" si="67"/>
        <v/>
      </c>
      <c r="KU41" s="19" t="str">
        <f t="shared" ca="1" si="67"/>
        <v/>
      </c>
      <c r="KV41" s="19" t="str">
        <f t="shared" ca="1" si="67"/>
        <v/>
      </c>
      <c r="KW41" s="19" t="str">
        <f t="shared" ca="1" si="67"/>
        <v/>
      </c>
      <c r="KX41" s="19" t="str">
        <f t="shared" ca="1" si="67"/>
        <v/>
      </c>
      <c r="KY41" s="19" t="str">
        <f t="shared" ca="1" si="67"/>
        <v/>
      </c>
      <c r="KZ41" s="19" t="str">
        <f t="shared" ca="1" si="67"/>
        <v/>
      </c>
      <c r="LA41" s="19" t="str">
        <f t="shared" ca="1" si="67"/>
        <v/>
      </c>
      <c r="LB41" s="19" t="str">
        <f t="shared" ca="1" si="67"/>
        <v/>
      </c>
      <c r="LC41" s="19" t="str">
        <f t="shared" ca="1" si="67"/>
        <v/>
      </c>
      <c r="LD41" s="19" t="str">
        <f t="shared" ca="1" si="67"/>
        <v/>
      </c>
      <c r="LE41" s="19" t="str">
        <f t="shared" ca="1" si="67"/>
        <v/>
      </c>
      <c r="LF41" s="19" t="str">
        <f t="shared" ca="1" si="67"/>
        <v/>
      </c>
      <c r="LG41" s="19" t="str">
        <f t="shared" ca="1" si="67"/>
        <v/>
      </c>
      <c r="LH41" s="19" t="str">
        <f t="shared" ca="1" si="67"/>
        <v/>
      </c>
      <c r="LI41" s="19" t="str">
        <f t="shared" ca="1" si="67"/>
        <v/>
      </c>
      <c r="LJ41" s="19" t="str">
        <f t="shared" ca="1" si="67"/>
        <v/>
      </c>
      <c r="LK41" s="19" t="str">
        <f t="shared" ca="1" si="67"/>
        <v/>
      </c>
      <c r="LL41" s="19" t="str">
        <f t="shared" ca="1" si="67"/>
        <v/>
      </c>
      <c r="LM41" s="19" t="str">
        <f t="shared" ca="1" si="67"/>
        <v/>
      </c>
      <c r="LN41" s="19" t="str">
        <f t="shared" ca="1" si="67"/>
        <v/>
      </c>
      <c r="LO41" s="19" t="str">
        <f t="shared" ca="1" si="67"/>
        <v/>
      </c>
      <c r="LP41" s="19" t="str">
        <f t="shared" ca="1" si="67"/>
        <v/>
      </c>
      <c r="LQ41" s="19" t="str">
        <f t="shared" ca="1" si="67"/>
        <v/>
      </c>
      <c r="LR41" s="19" t="str">
        <f t="shared" ca="1" si="67"/>
        <v/>
      </c>
      <c r="LS41" s="19" t="str">
        <f t="shared" ca="1" si="67"/>
        <v/>
      </c>
      <c r="LT41" s="19" t="str">
        <f t="shared" ca="1" si="67"/>
        <v/>
      </c>
      <c r="LU41" s="19" t="str">
        <f t="shared" ca="1" si="67"/>
        <v/>
      </c>
      <c r="LV41" s="19" t="str">
        <f t="shared" ca="1" si="67"/>
        <v/>
      </c>
      <c r="LW41" s="19" t="str">
        <f t="shared" ca="1" si="67"/>
        <v/>
      </c>
      <c r="LX41" s="19" t="str">
        <f t="shared" ca="1" si="67"/>
        <v/>
      </c>
      <c r="LY41" s="19" t="str">
        <f t="shared" ca="1" si="67"/>
        <v/>
      </c>
      <c r="LZ41" s="19" t="str">
        <f t="shared" ca="1" si="67"/>
        <v/>
      </c>
      <c r="MA41" s="19" t="str">
        <f t="shared" ca="1" si="67"/>
        <v/>
      </c>
      <c r="MB41" s="19" t="str">
        <f t="shared" ca="1" si="67"/>
        <v/>
      </c>
      <c r="MC41" s="19" t="str">
        <f t="shared" ca="1" si="67"/>
        <v/>
      </c>
      <c r="MD41" s="19" t="str">
        <f t="shared" ca="1" si="67"/>
        <v/>
      </c>
      <c r="ME41" s="19" t="str">
        <f t="shared" ca="1" si="67"/>
        <v/>
      </c>
      <c r="MF41" s="19" t="str">
        <f t="shared" ca="1" si="67"/>
        <v/>
      </c>
      <c r="MG41" s="19" t="str">
        <f t="shared" ca="1" si="67"/>
        <v/>
      </c>
      <c r="MH41" s="19" t="str">
        <f t="shared" ca="1" si="67"/>
        <v/>
      </c>
      <c r="MI41" s="19" t="str">
        <f t="shared" ca="1" si="67"/>
        <v/>
      </c>
      <c r="MJ41" s="19" t="str">
        <f t="shared" ca="1" si="67"/>
        <v/>
      </c>
      <c r="MK41" s="19" t="str">
        <f t="shared" ca="1" si="67"/>
        <v/>
      </c>
      <c r="ML41" s="19" t="str">
        <f t="shared" ca="1" si="68"/>
        <v/>
      </c>
      <c r="MM41" s="19" t="str">
        <f t="shared" ca="1" si="68"/>
        <v/>
      </c>
      <c r="MN41" s="19" t="str">
        <f t="shared" ca="1" si="68"/>
        <v/>
      </c>
      <c r="MO41" s="19" t="str">
        <f t="shared" ca="1" si="68"/>
        <v/>
      </c>
      <c r="MP41" s="19" t="str">
        <f t="shared" ca="1" si="68"/>
        <v/>
      </c>
      <c r="MQ41" s="19" t="str">
        <f t="shared" ca="1" si="68"/>
        <v/>
      </c>
      <c r="MR41" s="19" t="str">
        <f t="shared" ca="1" si="68"/>
        <v/>
      </c>
      <c r="MS41" s="19" t="str">
        <f t="shared" ca="1" si="68"/>
        <v/>
      </c>
      <c r="MT41" s="19" t="str">
        <f t="shared" ca="1" si="68"/>
        <v/>
      </c>
      <c r="MU41" s="19" t="str">
        <f t="shared" ca="1" si="68"/>
        <v/>
      </c>
      <c r="MV41" s="19" t="str">
        <f t="shared" ca="1" si="68"/>
        <v/>
      </c>
      <c r="MW41" s="19" t="str">
        <f t="shared" ca="1" si="68"/>
        <v/>
      </c>
      <c r="MX41" s="19" t="str">
        <f t="shared" ca="1" si="68"/>
        <v/>
      </c>
      <c r="MY41" s="19" t="str">
        <f t="shared" ca="1" si="68"/>
        <v/>
      </c>
      <c r="MZ41" s="19" t="str">
        <f t="shared" ca="1" si="68"/>
        <v/>
      </c>
      <c r="NA41" s="19" t="str">
        <f t="shared" ca="1" si="68"/>
        <v/>
      </c>
      <c r="NB41" s="19" t="str">
        <f t="shared" ca="1" si="68"/>
        <v/>
      </c>
      <c r="NC41" s="19" t="str">
        <f t="shared" ca="1" si="68"/>
        <v/>
      </c>
      <c r="ND41" s="19" t="str">
        <f t="shared" ca="1" si="68"/>
        <v/>
      </c>
      <c r="NE41" s="19" t="str">
        <f t="shared" ca="1" si="68"/>
        <v/>
      </c>
      <c r="NF41" s="19" t="str">
        <f t="shared" ca="1" si="68"/>
        <v/>
      </c>
      <c r="NG41" s="19" t="str">
        <f t="shared" ca="1" si="68"/>
        <v/>
      </c>
      <c r="NH41" s="19" t="str">
        <f t="shared" ca="1" si="68"/>
        <v/>
      </c>
      <c r="NI41" s="19" t="str">
        <f t="shared" ca="1" si="68"/>
        <v/>
      </c>
      <c r="NJ41" s="19" t="str">
        <f t="shared" ca="1" si="68"/>
        <v/>
      </c>
      <c r="NK41" s="19" t="str">
        <f t="shared" ca="1" si="68"/>
        <v/>
      </c>
      <c r="NL41" s="19" t="str">
        <f t="shared" ca="1" si="68"/>
        <v/>
      </c>
      <c r="NM41" s="19" t="str">
        <f t="shared" ca="1" si="68"/>
        <v/>
      </c>
      <c r="NN41" s="19" t="str">
        <f t="shared" ca="1" si="68"/>
        <v/>
      </c>
      <c r="NO41" s="19" t="str">
        <f t="shared" ca="1" si="68"/>
        <v/>
      </c>
      <c r="NP41" s="19" t="str">
        <f t="shared" ca="1" si="68"/>
        <v/>
      </c>
      <c r="NQ41" s="19" t="str">
        <f t="shared" ca="1" si="68"/>
        <v/>
      </c>
      <c r="NR41" s="19" t="str">
        <f t="shared" ca="1" si="68"/>
        <v/>
      </c>
      <c r="NS41" s="19" t="str">
        <f t="shared" ca="1" si="68"/>
        <v/>
      </c>
      <c r="NT41" s="19" t="str">
        <f t="shared" ca="1" si="68"/>
        <v/>
      </c>
      <c r="NU41" s="19" t="str">
        <f t="shared" ca="1" si="68"/>
        <v/>
      </c>
      <c r="NV41" s="19" t="str">
        <f t="shared" ca="1" si="68"/>
        <v/>
      </c>
      <c r="NW41" s="19" t="str">
        <f t="shared" ca="1" si="68"/>
        <v/>
      </c>
      <c r="NX41" s="19" t="str">
        <f t="shared" ca="1" si="68"/>
        <v/>
      </c>
      <c r="NY41" s="19" t="str">
        <f t="shared" ca="1" si="68"/>
        <v/>
      </c>
      <c r="NZ41" s="19" t="str">
        <f t="shared" ca="1" si="68"/>
        <v/>
      </c>
      <c r="OA41" s="19" t="str">
        <f t="shared" ca="1" si="68"/>
        <v/>
      </c>
      <c r="OB41" s="19" t="str">
        <f t="shared" ca="1" si="68"/>
        <v/>
      </c>
      <c r="OC41" s="19" t="str">
        <f t="shared" ca="1" si="68"/>
        <v/>
      </c>
    </row>
    <row r="42" spans="1:397" s="25" customFormat="1" ht="14.25" x14ac:dyDescent="0.2">
      <c r="A42" s="62"/>
      <c r="C42" s="128">
        <f>'Project Follow up - Base'!C43</f>
        <v>3</v>
      </c>
      <c r="D42" s="406" t="str">
        <f>'Project Follow up - Base'!D43</f>
        <v xml:space="preserve">Review and Comment - Design  25% </v>
      </c>
      <c r="E42" s="407" t="str">
        <f>'Project Follow up - Base'!E43</f>
        <v/>
      </c>
      <c r="F42" s="43">
        <f>'Project Follow up - Base'!G43</f>
        <v>45698</v>
      </c>
      <c r="G42" s="43">
        <f>'Project Follow up - Base'!H43</f>
        <v>45698</v>
      </c>
      <c r="H42" s="45">
        <f>'Project Follow up - Base'!I43</f>
        <v>1</v>
      </c>
      <c r="M42" s="43">
        <f>'Project Follow up - Base'!M43</f>
        <v>45698</v>
      </c>
      <c r="N42" s="43">
        <f>'Project Follow up - Base'!N43</f>
        <v>45698</v>
      </c>
      <c r="O42" s="43">
        <f>'Project Follow up - Base'!O43</f>
        <v>45704</v>
      </c>
      <c r="P42" s="44" t="str">
        <f ca="1">'Project Follow up - Base'!P43</f>
        <v>Completed</v>
      </c>
      <c r="Q42" s="104" t="str">
        <f>'Project Follow up - Base'!Q43</f>
        <v/>
      </c>
      <c r="R42" s="105" t="str">
        <f>'Project Follow up - Base'!R43</f>
        <v>...</v>
      </c>
      <c r="S42" s="105" t="str">
        <f>'Project Follow up - Base'!S43</f>
        <v>...</v>
      </c>
      <c r="T42" s="106" t="str">
        <f>'Project Follow up - Base'!T43</f>
        <v>...</v>
      </c>
      <c r="U42" s="187" t="str">
        <f>'Project Follow up - Base'!U43</f>
        <v/>
      </c>
      <c r="V42" s="187" t="str">
        <f>'Project Follow up - Base'!V43</f>
        <v/>
      </c>
      <c r="W42" s="384" t="str">
        <f>'Project Follow up - Base'!W43</f>
        <v/>
      </c>
      <c r="X42" s="384" t="str">
        <f>'Project Follow up - Base'!X43</f>
        <v/>
      </c>
      <c r="Y42" s="320"/>
      <c r="Z42" s="17">
        <f t="shared" si="62"/>
        <v>1</v>
      </c>
      <c r="AA42" s="16"/>
      <c r="AB42" s="16"/>
      <c r="AC42" s="20" t="str">
        <f t="shared" ca="1" si="69"/>
        <v/>
      </c>
      <c r="AD42" s="20" t="str">
        <f t="shared" ref="AD42:CO45" ca="1" si="70">IF($N42="",
IF(AND(AD$2&gt;=$M42,AD$2&lt;=TODAY(),AD$2&lt;$O42), 10,
IF(AND(AD$2&gt;=$M42,AD$2&lt;=TODAY(),AD$2=$O42), 10,
IF(AND(AD$2&gt;=$M42,AD$2&lt;=TODAY(),AD$2&gt;$O42), -10, ""))),
IF(AND(AD$2&gt;=$M42,AD$2&lt;=$N42,AD$2&lt;$O42),10,
IF(AND(AD$2&gt;=$M42,AD$2&lt;=$N42,AD$2=$O42),10,
IF(AND(AD$2&gt;=$M42,AD$2&lt;=$N42,AD$2&gt;$O42),-10,""
))))</f>
        <v/>
      </c>
      <c r="AE42" s="20" t="str">
        <f t="shared" ca="1" si="70"/>
        <v/>
      </c>
      <c r="AF42" s="20" t="str">
        <f t="shared" ca="1" si="70"/>
        <v/>
      </c>
      <c r="AG42" s="20" t="str">
        <f t="shared" ca="1" si="70"/>
        <v/>
      </c>
      <c r="AH42" s="20" t="str">
        <f t="shared" ca="1" si="70"/>
        <v/>
      </c>
      <c r="AI42" s="20" t="str">
        <f t="shared" ca="1" si="70"/>
        <v/>
      </c>
      <c r="AJ42" s="20" t="str">
        <f t="shared" ca="1" si="70"/>
        <v/>
      </c>
      <c r="AK42" s="20" t="str">
        <f t="shared" ca="1" si="70"/>
        <v/>
      </c>
      <c r="AL42" s="20" t="str">
        <f t="shared" ca="1" si="70"/>
        <v/>
      </c>
      <c r="AM42" s="20" t="str">
        <f t="shared" ca="1" si="70"/>
        <v/>
      </c>
      <c r="AN42" s="20" t="str">
        <f t="shared" ca="1" si="70"/>
        <v/>
      </c>
      <c r="AO42" s="20" t="str">
        <f t="shared" ca="1" si="70"/>
        <v/>
      </c>
      <c r="AP42" s="20" t="str">
        <f t="shared" ca="1" si="70"/>
        <v/>
      </c>
      <c r="AQ42" s="20" t="str">
        <f t="shared" ca="1" si="70"/>
        <v/>
      </c>
      <c r="AR42" s="20" t="str">
        <f t="shared" ca="1" si="70"/>
        <v/>
      </c>
      <c r="AS42" s="20" t="str">
        <f t="shared" ca="1" si="70"/>
        <v/>
      </c>
      <c r="AT42" s="20" t="str">
        <f t="shared" ca="1" si="70"/>
        <v/>
      </c>
      <c r="AU42" s="20" t="str">
        <f t="shared" ca="1" si="70"/>
        <v/>
      </c>
      <c r="AV42" s="20" t="str">
        <f t="shared" ca="1" si="70"/>
        <v/>
      </c>
      <c r="AW42" s="20" t="str">
        <f t="shared" ca="1" si="70"/>
        <v/>
      </c>
      <c r="AX42" s="20" t="str">
        <f t="shared" ca="1" si="70"/>
        <v/>
      </c>
      <c r="AY42" s="20" t="str">
        <f t="shared" ca="1" si="70"/>
        <v/>
      </c>
      <c r="AZ42" s="20" t="str">
        <f t="shared" ca="1" si="70"/>
        <v/>
      </c>
      <c r="BA42" s="20" t="str">
        <f t="shared" ca="1" si="70"/>
        <v/>
      </c>
      <c r="BB42" s="20" t="str">
        <f t="shared" ca="1" si="70"/>
        <v/>
      </c>
      <c r="BC42" s="20" t="str">
        <f t="shared" ca="1" si="70"/>
        <v/>
      </c>
      <c r="BD42" s="20" t="str">
        <f t="shared" ca="1" si="70"/>
        <v/>
      </c>
      <c r="BE42" s="20" t="str">
        <f t="shared" ca="1" si="70"/>
        <v/>
      </c>
      <c r="BF42" s="20" t="str">
        <f t="shared" ca="1" si="70"/>
        <v/>
      </c>
      <c r="BG42" s="20" t="str">
        <f t="shared" ca="1" si="70"/>
        <v/>
      </c>
      <c r="BH42" s="20" t="str">
        <f t="shared" ca="1" si="70"/>
        <v/>
      </c>
      <c r="BI42" s="20" t="str">
        <f t="shared" ca="1" si="70"/>
        <v/>
      </c>
      <c r="BJ42" s="20" t="str">
        <f t="shared" ca="1" si="70"/>
        <v/>
      </c>
      <c r="BK42" s="20" t="str">
        <f t="shared" ca="1" si="70"/>
        <v/>
      </c>
      <c r="BL42" s="20" t="str">
        <f t="shared" ca="1" si="70"/>
        <v/>
      </c>
      <c r="BM42" s="20" t="str">
        <f t="shared" ca="1" si="70"/>
        <v/>
      </c>
      <c r="BN42" s="20" t="str">
        <f t="shared" ca="1" si="70"/>
        <v/>
      </c>
      <c r="BO42" s="20" t="str">
        <f t="shared" ca="1" si="70"/>
        <v/>
      </c>
      <c r="BP42" s="20" t="str">
        <f t="shared" ca="1" si="70"/>
        <v/>
      </c>
      <c r="BQ42" s="20" t="str">
        <f t="shared" ca="1" si="70"/>
        <v/>
      </c>
      <c r="BR42" s="20" t="str">
        <f t="shared" ca="1" si="70"/>
        <v/>
      </c>
      <c r="BS42" s="20" t="str">
        <f t="shared" ca="1" si="70"/>
        <v/>
      </c>
      <c r="BT42" s="20" t="str">
        <f t="shared" ca="1" si="70"/>
        <v/>
      </c>
      <c r="BU42" s="20" t="str">
        <f t="shared" ca="1" si="70"/>
        <v/>
      </c>
      <c r="BV42" s="20" t="str">
        <f t="shared" ca="1" si="70"/>
        <v/>
      </c>
      <c r="BW42" s="20">
        <f t="shared" ca="1" si="70"/>
        <v>10</v>
      </c>
      <c r="BX42" s="20" t="str">
        <f t="shared" ca="1" si="70"/>
        <v/>
      </c>
      <c r="BY42" s="20" t="str">
        <f t="shared" ca="1" si="70"/>
        <v/>
      </c>
      <c r="BZ42" s="20" t="str">
        <f t="shared" ca="1" si="70"/>
        <v/>
      </c>
      <c r="CA42" s="20" t="str">
        <f t="shared" ca="1" si="70"/>
        <v/>
      </c>
      <c r="CB42" s="20" t="str">
        <f t="shared" ca="1" si="70"/>
        <v/>
      </c>
      <c r="CC42" s="20" t="str">
        <f t="shared" ca="1" si="70"/>
        <v/>
      </c>
      <c r="CD42" s="20" t="str">
        <f t="shared" ca="1" si="70"/>
        <v/>
      </c>
      <c r="CE42" s="20" t="str">
        <f t="shared" ca="1" si="70"/>
        <v/>
      </c>
      <c r="CF42" s="20" t="str">
        <f t="shared" ca="1" si="70"/>
        <v/>
      </c>
      <c r="CG42" s="20" t="str">
        <f t="shared" ca="1" si="70"/>
        <v/>
      </c>
      <c r="CH42" s="20" t="str">
        <f t="shared" ca="1" si="70"/>
        <v/>
      </c>
      <c r="CI42" s="20" t="str">
        <f t="shared" ca="1" si="70"/>
        <v/>
      </c>
      <c r="CJ42" s="20" t="str">
        <f t="shared" ca="1" si="70"/>
        <v/>
      </c>
      <c r="CK42" s="20" t="str">
        <f t="shared" ca="1" si="70"/>
        <v/>
      </c>
      <c r="CL42" s="20" t="str">
        <f t="shared" ca="1" si="70"/>
        <v/>
      </c>
      <c r="CM42" s="20" t="str">
        <f t="shared" ca="1" si="70"/>
        <v/>
      </c>
      <c r="CN42" s="20" t="str">
        <f t="shared" ca="1" si="70"/>
        <v/>
      </c>
      <c r="CO42" s="20" t="str">
        <f t="shared" ca="1" si="70"/>
        <v/>
      </c>
      <c r="CP42" s="20" t="str">
        <f t="shared" ca="1" si="64"/>
        <v/>
      </c>
      <c r="CQ42" s="20" t="str">
        <f t="shared" ca="1" si="64"/>
        <v/>
      </c>
      <c r="CR42" s="20" t="str">
        <f t="shared" ca="1" si="64"/>
        <v/>
      </c>
      <c r="CS42" s="20" t="str">
        <f t="shared" ca="1" si="64"/>
        <v/>
      </c>
      <c r="CT42" s="19" t="str">
        <f t="shared" ca="1" si="64"/>
        <v/>
      </c>
      <c r="CU42" s="19" t="str">
        <f t="shared" ca="1" si="64"/>
        <v/>
      </c>
      <c r="CV42" s="19" t="str">
        <f t="shared" ca="1" si="64"/>
        <v/>
      </c>
      <c r="CW42" s="19" t="str">
        <f t="shared" ca="1" si="64"/>
        <v/>
      </c>
      <c r="CX42" s="19" t="str">
        <f t="shared" ca="1" si="64"/>
        <v/>
      </c>
      <c r="CY42" s="19" t="str">
        <f t="shared" ca="1" si="64"/>
        <v/>
      </c>
      <c r="CZ42" s="19" t="str">
        <f t="shared" ca="1" si="64"/>
        <v/>
      </c>
      <c r="DA42" s="19" t="str">
        <f t="shared" ca="1" si="64"/>
        <v/>
      </c>
      <c r="DB42" s="19" t="str">
        <f t="shared" ca="1" si="64"/>
        <v/>
      </c>
      <c r="DC42" s="19" t="str">
        <f t="shared" ca="1" si="64"/>
        <v/>
      </c>
      <c r="DD42" s="19" t="str">
        <f t="shared" ca="1" si="64"/>
        <v/>
      </c>
      <c r="DE42" s="19" t="str">
        <f t="shared" ca="1" si="64"/>
        <v/>
      </c>
      <c r="DF42" s="19" t="str">
        <f t="shared" ca="1" si="64"/>
        <v/>
      </c>
      <c r="DG42" s="19" t="str">
        <f t="shared" ca="1" si="64"/>
        <v/>
      </c>
      <c r="DH42" s="19" t="str">
        <f t="shared" ca="1" si="64"/>
        <v/>
      </c>
      <c r="DI42" s="19" t="str">
        <f t="shared" ca="1" si="64"/>
        <v/>
      </c>
      <c r="DJ42" s="19" t="str">
        <f t="shared" ca="1" si="64"/>
        <v/>
      </c>
      <c r="DK42" s="19" t="str">
        <f t="shared" ca="1" si="64"/>
        <v/>
      </c>
      <c r="DL42" s="19" t="str">
        <f t="shared" ca="1" si="64"/>
        <v/>
      </c>
      <c r="DM42" s="19" t="str">
        <f t="shared" ca="1" si="64"/>
        <v/>
      </c>
      <c r="DN42" s="19" t="str">
        <f t="shared" ca="1" si="64"/>
        <v/>
      </c>
      <c r="DO42" s="19" t="str">
        <f t="shared" ca="1" si="64"/>
        <v/>
      </c>
      <c r="DP42" s="19" t="str">
        <f t="shared" ca="1" si="64"/>
        <v/>
      </c>
      <c r="DQ42" s="19" t="str">
        <f t="shared" ca="1" si="64"/>
        <v/>
      </c>
      <c r="DR42" s="19" t="str">
        <f t="shared" ca="1" si="64"/>
        <v/>
      </c>
      <c r="DS42" s="19" t="str">
        <f t="shared" ca="1" si="64"/>
        <v/>
      </c>
      <c r="DT42" s="19" t="str">
        <f t="shared" ca="1" si="64"/>
        <v/>
      </c>
      <c r="DU42" s="19" t="str">
        <f t="shared" ca="1" si="64"/>
        <v/>
      </c>
      <c r="DV42" s="19" t="str">
        <f t="shared" ca="1" si="64"/>
        <v/>
      </c>
      <c r="DW42" s="19" t="str">
        <f t="shared" ca="1" si="64"/>
        <v/>
      </c>
      <c r="DX42" s="19" t="str">
        <f t="shared" ca="1" si="64"/>
        <v/>
      </c>
      <c r="DY42" s="19" t="str">
        <f t="shared" ca="1" si="64"/>
        <v/>
      </c>
      <c r="DZ42" s="19" t="str">
        <f t="shared" ca="1" si="64"/>
        <v/>
      </c>
      <c r="EA42" s="19" t="str">
        <f t="shared" ca="1" si="64"/>
        <v/>
      </c>
      <c r="EB42" s="19" t="str">
        <f t="shared" ca="1" si="64"/>
        <v/>
      </c>
      <c r="EC42" s="19" t="str">
        <f t="shared" ca="1" si="64"/>
        <v/>
      </c>
      <c r="ED42" s="19" t="str">
        <f t="shared" ca="1" si="64"/>
        <v/>
      </c>
      <c r="EE42" s="19" t="str">
        <f t="shared" ca="1" si="64"/>
        <v/>
      </c>
      <c r="EF42" s="19" t="str">
        <f t="shared" ca="1" si="64"/>
        <v/>
      </c>
      <c r="EG42" s="19" t="str">
        <f t="shared" ca="1" si="64"/>
        <v/>
      </c>
      <c r="EH42" s="19" t="str">
        <f t="shared" ca="1" si="64"/>
        <v/>
      </c>
      <c r="EI42" s="19" t="str">
        <f t="shared" ca="1" si="64"/>
        <v/>
      </c>
      <c r="EJ42" s="19" t="str">
        <f t="shared" ca="1" si="64"/>
        <v/>
      </c>
      <c r="EK42" s="19" t="str">
        <f t="shared" ca="1" si="64"/>
        <v/>
      </c>
      <c r="EL42" s="19" t="str">
        <f t="shared" ca="1" si="64"/>
        <v/>
      </c>
      <c r="EM42" s="19" t="str">
        <f t="shared" ca="1" si="64"/>
        <v/>
      </c>
      <c r="EN42" s="19" t="str">
        <f t="shared" ca="1" si="64"/>
        <v/>
      </c>
      <c r="EO42" s="19" t="str">
        <f t="shared" ca="1" si="64"/>
        <v/>
      </c>
      <c r="EP42" s="19" t="str">
        <f t="shared" ca="1" si="64"/>
        <v/>
      </c>
      <c r="EQ42" s="19" t="str">
        <f t="shared" ca="1" si="64"/>
        <v/>
      </c>
      <c r="ER42" s="19" t="str">
        <f t="shared" ca="1" si="64"/>
        <v/>
      </c>
      <c r="ES42" s="19" t="str">
        <f t="shared" ca="1" si="64"/>
        <v/>
      </c>
      <c r="ET42" s="19" t="str">
        <f t="shared" ca="1" si="64"/>
        <v/>
      </c>
      <c r="EU42" s="19" t="str">
        <f t="shared" ca="1" si="64"/>
        <v/>
      </c>
      <c r="EV42" s="19" t="str">
        <f t="shared" ca="1" si="64"/>
        <v/>
      </c>
      <c r="EW42" s="19" t="str">
        <f t="shared" ca="1" si="64"/>
        <v/>
      </c>
      <c r="EX42" s="19" t="str">
        <f t="shared" ca="1" si="64"/>
        <v/>
      </c>
      <c r="EY42" s="19" t="str">
        <f t="shared" ca="1" si="64"/>
        <v/>
      </c>
      <c r="EZ42" s="19" t="str">
        <f t="shared" ca="1" si="64"/>
        <v/>
      </c>
      <c r="FA42" s="19" t="str">
        <f t="shared" ca="1" si="64"/>
        <v/>
      </c>
      <c r="FB42" s="19" t="str">
        <f t="shared" ca="1" si="65"/>
        <v/>
      </c>
      <c r="FC42" s="19" t="str">
        <f t="shared" ca="1" si="65"/>
        <v/>
      </c>
      <c r="FD42" s="19" t="str">
        <f t="shared" ca="1" si="65"/>
        <v/>
      </c>
      <c r="FE42" s="19" t="str">
        <f t="shared" ca="1" si="65"/>
        <v/>
      </c>
      <c r="FF42" s="19" t="str">
        <f t="shared" ca="1" si="65"/>
        <v/>
      </c>
      <c r="FG42" s="19" t="str">
        <f t="shared" ca="1" si="65"/>
        <v/>
      </c>
      <c r="FH42" s="19" t="str">
        <f t="shared" ca="1" si="65"/>
        <v/>
      </c>
      <c r="FI42" s="19" t="str">
        <f t="shared" ca="1" si="65"/>
        <v/>
      </c>
      <c r="FJ42" s="19" t="str">
        <f t="shared" ca="1" si="65"/>
        <v/>
      </c>
      <c r="FK42" s="19" t="str">
        <f t="shared" ca="1" si="65"/>
        <v/>
      </c>
      <c r="FL42" s="19" t="str">
        <f t="shared" ca="1" si="65"/>
        <v/>
      </c>
      <c r="FM42" s="19" t="str">
        <f t="shared" ca="1" si="65"/>
        <v/>
      </c>
      <c r="FN42" s="19" t="str">
        <f t="shared" ca="1" si="65"/>
        <v/>
      </c>
      <c r="FO42" s="19" t="str">
        <f t="shared" ca="1" si="65"/>
        <v/>
      </c>
      <c r="FP42" s="19" t="str">
        <f t="shared" ca="1" si="65"/>
        <v/>
      </c>
      <c r="FQ42" s="19" t="str">
        <f t="shared" ca="1" si="65"/>
        <v/>
      </c>
      <c r="FR42" s="19" t="str">
        <f t="shared" ca="1" si="65"/>
        <v/>
      </c>
      <c r="FS42" s="19" t="str">
        <f t="shared" ca="1" si="65"/>
        <v/>
      </c>
      <c r="FT42" s="19" t="str">
        <f t="shared" ca="1" si="65"/>
        <v/>
      </c>
      <c r="FU42" s="19" t="str">
        <f t="shared" ca="1" si="65"/>
        <v/>
      </c>
      <c r="FV42" s="19" t="str">
        <f t="shared" ca="1" si="65"/>
        <v/>
      </c>
      <c r="FW42" s="19" t="str">
        <f t="shared" ca="1" si="65"/>
        <v/>
      </c>
      <c r="FX42" s="19" t="str">
        <f t="shared" ca="1" si="65"/>
        <v/>
      </c>
      <c r="FY42" s="19" t="str">
        <f t="shared" ca="1" si="65"/>
        <v/>
      </c>
      <c r="FZ42" s="19" t="str">
        <f t="shared" ca="1" si="65"/>
        <v/>
      </c>
      <c r="GA42" s="19" t="str">
        <f t="shared" ca="1" si="65"/>
        <v/>
      </c>
      <c r="GB42" s="19" t="str">
        <f t="shared" ca="1" si="65"/>
        <v/>
      </c>
      <c r="GC42" s="19" t="str">
        <f t="shared" ca="1" si="65"/>
        <v/>
      </c>
      <c r="GD42" s="19" t="str">
        <f t="shared" ca="1" si="65"/>
        <v/>
      </c>
      <c r="GE42" s="19" t="str">
        <f t="shared" ca="1" si="65"/>
        <v/>
      </c>
      <c r="GF42" s="19" t="str">
        <f t="shared" ca="1" si="65"/>
        <v/>
      </c>
      <c r="GG42" s="19" t="str">
        <f t="shared" ca="1" si="65"/>
        <v/>
      </c>
      <c r="GH42" s="19" t="str">
        <f t="shared" ca="1" si="65"/>
        <v/>
      </c>
      <c r="GI42" s="19" t="str">
        <f t="shared" ca="1" si="65"/>
        <v/>
      </c>
      <c r="GJ42" s="19" t="str">
        <f t="shared" ca="1" si="65"/>
        <v/>
      </c>
      <c r="GK42" s="19" t="str">
        <f t="shared" ca="1" si="65"/>
        <v/>
      </c>
      <c r="GL42" s="19" t="str">
        <f t="shared" ca="1" si="65"/>
        <v/>
      </c>
      <c r="GM42" s="19" t="str">
        <f t="shared" ca="1" si="65"/>
        <v/>
      </c>
      <c r="GN42" s="19" t="str">
        <f t="shared" ca="1" si="65"/>
        <v/>
      </c>
      <c r="GO42" s="19" t="str">
        <f t="shared" ca="1" si="65"/>
        <v/>
      </c>
      <c r="GP42" s="19" t="str">
        <f t="shared" ca="1" si="65"/>
        <v/>
      </c>
      <c r="GQ42" s="19" t="str">
        <f t="shared" ca="1" si="65"/>
        <v/>
      </c>
      <c r="GR42" s="19" t="str">
        <f t="shared" ca="1" si="65"/>
        <v/>
      </c>
      <c r="GS42" s="19" t="str">
        <f t="shared" ca="1" si="65"/>
        <v/>
      </c>
      <c r="GT42" s="19" t="str">
        <f t="shared" ca="1" si="65"/>
        <v/>
      </c>
      <c r="GU42" s="19" t="str">
        <f t="shared" ca="1" si="65"/>
        <v/>
      </c>
      <c r="GV42" s="19" t="str">
        <f t="shared" ca="1" si="65"/>
        <v/>
      </c>
      <c r="GW42" s="19" t="str">
        <f t="shared" ca="1" si="65"/>
        <v/>
      </c>
      <c r="GX42" s="19" t="str">
        <f t="shared" ca="1" si="65"/>
        <v/>
      </c>
      <c r="GY42" s="19" t="str">
        <f t="shared" ca="1" si="65"/>
        <v/>
      </c>
      <c r="GZ42" s="19" t="str">
        <f t="shared" ca="1" si="65"/>
        <v/>
      </c>
      <c r="HA42" s="19" t="str">
        <f t="shared" ca="1" si="65"/>
        <v/>
      </c>
      <c r="HB42" s="19" t="str">
        <f t="shared" ca="1" si="65"/>
        <v/>
      </c>
      <c r="HC42" s="19" t="str">
        <f t="shared" ca="1" si="65"/>
        <v/>
      </c>
      <c r="HD42" s="19" t="str">
        <f t="shared" ca="1" si="65"/>
        <v/>
      </c>
      <c r="HE42" s="19" t="str">
        <f t="shared" ca="1" si="65"/>
        <v/>
      </c>
      <c r="HF42" s="19" t="str">
        <f t="shared" ca="1" si="65"/>
        <v/>
      </c>
      <c r="HG42" s="19" t="str">
        <f t="shared" ca="1" si="65"/>
        <v/>
      </c>
      <c r="HH42" s="19" t="str">
        <f t="shared" ca="1" si="65"/>
        <v/>
      </c>
      <c r="HI42" s="19" t="str">
        <f t="shared" ca="1" si="65"/>
        <v/>
      </c>
      <c r="HJ42" s="19" t="str">
        <f t="shared" ca="1" si="65"/>
        <v/>
      </c>
      <c r="HK42" s="19" t="str">
        <f t="shared" ca="1" si="65"/>
        <v/>
      </c>
      <c r="HL42" s="19" t="str">
        <f t="shared" ca="1" si="65"/>
        <v/>
      </c>
      <c r="HM42" s="19" t="str">
        <f t="shared" ca="1" si="65"/>
        <v/>
      </c>
      <c r="HN42" s="19" t="str">
        <f t="shared" ca="1" si="66"/>
        <v/>
      </c>
      <c r="HO42" s="19" t="str">
        <f t="shared" ca="1" si="66"/>
        <v/>
      </c>
      <c r="HP42" s="19" t="str">
        <f t="shared" ca="1" si="66"/>
        <v/>
      </c>
      <c r="HQ42" s="19" t="str">
        <f t="shared" ca="1" si="66"/>
        <v/>
      </c>
      <c r="HR42" s="19" t="str">
        <f t="shared" ca="1" si="66"/>
        <v/>
      </c>
      <c r="HS42" s="19" t="str">
        <f t="shared" ca="1" si="66"/>
        <v/>
      </c>
      <c r="HT42" s="19" t="str">
        <f t="shared" ca="1" si="66"/>
        <v/>
      </c>
      <c r="HU42" s="19" t="str">
        <f t="shared" ca="1" si="66"/>
        <v/>
      </c>
      <c r="HV42" s="19" t="str">
        <f t="shared" ca="1" si="66"/>
        <v/>
      </c>
      <c r="HW42" s="19" t="str">
        <f t="shared" ca="1" si="66"/>
        <v/>
      </c>
      <c r="HX42" s="19" t="str">
        <f t="shared" ca="1" si="66"/>
        <v/>
      </c>
      <c r="HY42" s="19" t="str">
        <f t="shared" ca="1" si="66"/>
        <v/>
      </c>
      <c r="HZ42" s="19" t="str">
        <f t="shared" ca="1" si="66"/>
        <v/>
      </c>
      <c r="IA42" s="19" t="str">
        <f t="shared" ca="1" si="66"/>
        <v/>
      </c>
      <c r="IB42" s="19" t="str">
        <f t="shared" ca="1" si="66"/>
        <v/>
      </c>
      <c r="IC42" s="19" t="str">
        <f t="shared" ca="1" si="66"/>
        <v/>
      </c>
      <c r="ID42" s="19" t="str">
        <f t="shared" ca="1" si="66"/>
        <v/>
      </c>
      <c r="IE42" s="19" t="str">
        <f t="shared" ca="1" si="66"/>
        <v/>
      </c>
      <c r="IF42" s="19" t="str">
        <f t="shared" ca="1" si="66"/>
        <v/>
      </c>
      <c r="IG42" s="19" t="str">
        <f t="shared" ca="1" si="66"/>
        <v/>
      </c>
      <c r="IH42" s="19" t="str">
        <f t="shared" ca="1" si="66"/>
        <v/>
      </c>
      <c r="II42" s="19" t="str">
        <f t="shared" ca="1" si="66"/>
        <v/>
      </c>
      <c r="IJ42" s="19" t="str">
        <f t="shared" ca="1" si="66"/>
        <v/>
      </c>
      <c r="IK42" s="19" t="str">
        <f t="shared" ca="1" si="66"/>
        <v/>
      </c>
      <c r="IL42" s="19" t="str">
        <f t="shared" ca="1" si="66"/>
        <v/>
      </c>
      <c r="IM42" s="19" t="str">
        <f t="shared" ca="1" si="66"/>
        <v/>
      </c>
      <c r="IN42" s="19" t="str">
        <f t="shared" ca="1" si="66"/>
        <v/>
      </c>
      <c r="IO42" s="19" t="str">
        <f t="shared" ca="1" si="66"/>
        <v/>
      </c>
      <c r="IP42" s="19" t="str">
        <f t="shared" ca="1" si="66"/>
        <v/>
      </c>
      <c r="IQ42" s="19" t="str">
        <f t="shared" ca="1" si="66"/>
        <v/>
      </c>
      <c r="IR42" s="19" t="str">
        <f t="shared" ca="1" si="66"/>
        <v/>
      </c>
      <c r="IS42" s="19" t="str">
        <f t="shared" ca="1" si="66"/>
        <v/>
      </c>
      <c r="IT42" s="19" t="str">
        <f t="shared" ca="1" si="66"/>
        <v/>
      </c>
      <c r="IU42" s="19" t="str">
        <f t="shared" ca="1" si="66"/>
        <v/>
      </c>
      <c r="IV42" s="19" t="str">
        <f t="shared" ca="1" si="66"/>
        <v/>
      </c>
      <c r="IW42" s="19" t="str">
        <f t="shared" ca="1" si="66"/>
        <v/>
      </c>
      <c r="IX42" s="19" t="str">
        <f t="shared" ca="1" si="66"/>
        <v/>
      </c>
      <c r="IY42" s="19" t="str">
        <f t="shared" ca="1" si="66"/>
        <v/>
      </c>
      <c r="IZ42" s="19" t="str">
        <f t="shared" ca="1" si="66"/>
        <v/>
      </c>
      <c r="JA42" s="19" t="str">
        <f t="shared" ca="1" si="66"/>
        <v/>
      </c>
      <c r="JB42" s="19" t="str">
        <f t="shared" ca="1" si="66"/>
        <v/>
      </c>
      <c r="JC42" s="19" t="str">
        <f t="shared" ca="1" si="66"/>
        <v/>
      </c>
      <c r="JD42" s="19" t="str">
        <f t="shared" ca="1" si="66"/>
        <v/>
      </c>
      <c r="JE42" s="19" t="str">
        <f t="shared" ca="1" si="66"/>
        <v/>
      </c>
      <c r="JF42" s="19" t="str">
        <f t="shared" ca="1" si="66"/>
        <v/>
      </c>
      <c r="JG42" s="19" t="str">
        <f t="shared" ca="1" si="66"/>
        <v/>
      </c>
      <c r="JH42" s="19" t="str">
        <f t="shared" ca="1" si="66"/>
        <v/>
      </c>
      <c r="JI42" s="19" t="str">
        <f t="shared" ca="1" si="66"/>
        <v/>
      </c>
      <c r="JJ42" s="19" t="str">
        <f t="shared" ca="1" si="66"/>
        <v/>
      </c>
      <c r="JK42" s="19" t="str">
        <f t="shared" ca="1" si="66"/>
        <v/>
      </c>
      <c r="JL42" s="19" t="str">
        <f t="shared" ca="1" si="66"/>
        <v/>
      </c>
      <c r="JM42" s="19" t="str">
        <f t="shared" ca="1" si="66"/>
        <v/>
      </c>
      <c r="JN42" s="19" t="str">
        <f t="shared" ca="1" si="66"/>
        <v/>
      </c>
      <c r="JO42" s="19" t="str">
        <f t="shared" ca="1" si="66"/>
        <v/>
      </c>
      <c r="JP42" s="19" t="str">
        <f t="shared" ca="1" si="66"/>
        <v/>
      </c>
      <c r="JQ42" s="19" t="str">
        <f t="shared" ca="1" si="66"/>
        <v/>
      </c>
      <c r="JR42" s="19" t="str">
        <f t="shared" ca="1" si="66"/>
        <v/>
      </c>
      <c r="JS42" s="19" t="str">
        <f t="shared" ca="1" si="66"/>
        <v/>
      </c>
      <c r="JT42" s="19" t="str">
        <f t="shared" ca="1" si="66"/>
        <v/>
      </c>
      <c r="JU42" s="19" t="str">
        <f t="shared" ca="1" si="66"/>
        <v/>
      </c>
      <c r="JV42" s="19" t="str">
        <f t="shared" ca="1" si="66"/>
        <v/>
      </c>
      <c r="JW42" s="19" t="str">
        <f t="shared" ca="1" si="66"/>
        <v/>
      </c>
      <c r="JX42" s="19" t="str">
        <f t="shared" ca="1" si="66"/>
        <v/>
      </c>
      <c r="JY42" s="19" t="str">
        <f t="shared" ca="1" si="66"/>
        <v/>
      </c>
      <c r="JZ42" s="19" t="str">
        <f t="shared" ca="1" si="67"/>
        <v/>
      </c>
      <c r="KA42" s="19" t="str">
        <f t="shared" ca="1" si="67"/>
        <v/>
      </c>
      <c r="KB42" s="19" t="str">
        <f t="shared" ca="1" si="67"/>
        <v/>
      </c>
      <c r="KC42" s="19" t="str">
        <f t="shared" ca="1" si="67"/>
        <v/>
      </c>
      <c r="KD42" s="19" t="str">
        <f t="shared" ca="1" si="67"/>
        <v/>
      </c>
      <c r="KE42" s="19" t="str">
        <f t="shared" ca="1" si="67"/>
        <v/>
      </c>
      <c r="KF42" s="19" t="str">
        <f t="shared" ca="1" si="67"/>
        <v/>
      </c>
      <c r="KG42" s="19" t="str">
        <f t="shared" ca="1" si="67"/>
        <v/>
      </c>
      <c r="KH42" s="19" t="str">
        <f t="shared" ca="1" si="67"/>
        <v/>
      </c>
      <c r="KI42" s="19" t="str">
        <f t="shared" ca="1" si="67"/>
        <v/>
      </c>
      <c r="KJ42" s="19" t="str">
        <f t="shared" ca="1" si="67"/>
        <v/>
      </c>
      <c r="KK42" s="19" t="str">
        <f t="shared" ca="1" si="67"/>
        <v/>
      </c>
      <c r="KL42" s="19" t="str">
        <f t="shared" ca="1" si="67"/>
        <v/>
      </c>
      <c r="KM42" s="19" t="str">
        <f t="shared" ca="1" si="67"/>
        <v/>
      </c>
      <c r="KN42" s="19" t="str">
        <f t="shared" ca="1" si="67"/>
        <v/>
      </c>
      <c r="KO42" s="19" t="str">
        <f t="shared" ca="1" si="67"/>
        <v/>
      </c>
      <c r="KP42" s="19" t="str">
        <f t="shared" ca="1" si="67"/>
        <v/>
      </c>
      <c r="KQ42" s="19" t="str">
        <f t="shared" ca="1" si="67"/>
        <v/>
      </c>
      <c r="KR42" s="19" t="str">
        <f t="shared" ca="1" si="67"/>
        <v/>
      </c>
      <c r="KS42" s="19" t="str">
        <f t="shared" ca="1" si="67"/>
        <v/>
      </c>
      <c r="KT42" s="19" t="str">
        <f t="shared" ca="1" si="67"/>
        <v/>
      </c>
      <c r="KU42" s="19" t="str">
        <f t="shared" ca="1" si="67"/>
        <v/>
      </c>
      <c r="KV42" s="19" t="str">
        <f t="shared" ca="1" si="67"/>
        <v/>
      </c>
      <c r="KW42" s="19" t="str">
        <f t="shared" ca="1" si="67"/>
        <v/>
      </c>
      <c r="KX42" s="19" t="str">
        <f t="shared" ca="1" si="67"/>
        <v/>
      </c>
      <c r="KY42" s="19" t="str">
        <f t="shared" ca="1" si="67"/>
        <v/>
      </c>
      <c r="KZ42" s="19" t="str">
        <f t="shared" ca="1" si="67"/>
        <v/>
      </c>
      <c r="LA42" s="19" t="str">
        <f t="shared" ca="1" si="67"/>
        <v/>
      </c>
      <c r="LB42" s="19" t="str">
        <f t="shared" ca="1" si="67"/>
        <v/>
      </c>
      <c r="LC42" s="19" t="str">
        <f t="shared" ca="1" si="67"/>
        <v/>
      </c>
      <c r="LD42" s="19" t="str">
        <f t="shared" ca="1" si="67"/>
        <v/>
      </c>
      <c r="LE42" s="19" t="str">
        <f t="shared" ca="1" si="67"/>
        <v/>
      </c>
      <c r="LF42" s="19" t="str">
        <f t="shared" ca="1" si="67"/>
        <v/>
      </c>
      <c r="LG42" s="19" t="str">
        <f t="shared" ca="1" si="67"/>
        <v/>
      </c>
      <c r="LH42" s="19" t="str">
        <f t="shared" ca="1" si="67"/>
        <v/>
      </c>
      <c r="LI42" s="19" t="str">
        <f t="shared" ca="1" si="67"/>
        <v/>
      </c>
      <c r="LJ42" s="19" t="str">
        <f t="shared" ca="1" si="67"/>
        <v/>
      </c>
      <c r="LK42" s="19" t="str">
        <f t="shared" ca="1" si="67"/>
        <v/>
      </c>
      <c r="LL42" s="19" t="str">
        <f t="shared" ca="1" si="67"/>
        <v/>
      </c>
      <c r="LM42" s="19" t="str">
        <f t="shared" ca="1" si="67"/>
        <v/>
      </c>
      <c r="LN42" s="19" t="str">
        <f t="shared" ca="1" si="67"/>
        <v/>
      </c>
      <c r="LO42" s="19" t="str">
        <f t="shared" ca="1" si="67"/>
        <v/>
      </c>
      <c r="LP42" s="19" t="str">
        <f t="shared" ca="1" si="67"/>
        <v/>
      </c>
      <c r="LQ42" s="19" t="str">
        <f t="shared" ca="1" si="67"/>
        <v/>
      </c>
      <c r="LR42" s="19" t="str">
        <f t="shared" ca="1" si="67"/>
        <v/>
      </c>
      <c r="LS42" s="19" t="str">
        <f t="shared" ca="1" si="67"/>
        <v/>
      </c>
      <c r="LT42" s="19" t="str">
        <f t="shared" ca="1" si="67"/>
        <v/>
      </c>
      <c r="LU42" s="19" t="str">
        <f t="shared" ca="1" si="67"/>
        <v/>
      </c>
      <c r="LV42" s="19" t="str">
        <f t="shared" ca="1" si="67"/>
        <v/>
      </c>
      <c r="LW42" s="19" t="str">
        <f t="shared" ca="1" si="67"/>
        <v/>
      </c>
      <c r="LX42" s="19" t="str">
        <f t="shared" ca="1" si="67"/>
        <v/>
      </c>
      <c r="LY42" s="19" t="str">
        <f t="shared" ca="1" si="67"/>
        <v/>
      </c>
      <c r="LZ42" s="19" t="str">
        <f t="shared" ca="1" si="67"/>
        <v/>
      </c>
      <c r="MA42" s="19" t="str">
        <f t="shared" ca="1" si="67"/>
        <v/>
      </c>
      <c r="MB42" s="19" t="str">
        <f t="shared" ca="1" si="67"/>
        <v/>
      </c>
      <c r="MC42" s="19" t="str">
        <f t="shared" ca="1" si="67"/>
        <v/>
      </c>
      <c r="MD42" s="19" t="str">
        <f t="shared" ca="1" si="67"/>
        <v/>
      </c>
      <c r="ME42" s="19" t="str">
        <f t="shared" ca="1" si="67"/>
        <v/>
      </c>
      <c r="MF42" s="19" t="str">
        <f t="shared" ca="1" si="67"/>
        <v/>
      </c>
      <c r="MG42" s="19" t="str">
        <f t="shared" ca="1" si="67"/>
        <v/>
      </c>
      <c r="MH42" s="19" t="str">
        <f t="shared" ca="1" si="67"/>
        <v/>
      </c>
      <c r="MI42" s="19" t="str">
        <f t="shared" ca="1" si="67"/>
        <v/>
      </c>
      <c r="MJ42" s="19" t="str">
        <f t="shared" ca="1" si="67"/>
        <v/>
      </c>
      <c r="MK42" s="19" t="str">
        <f t="shared" ca="1" si="67"/>
        <v/>
      </c>
      <c r="ML42" s="19" t="str">
        <f t="shared" ca="1" si="68"/>
        <v/>
      </c>
      <c r="MM42" s="19" t="str">
        <f t="shared" ca="1" si="68"/>
        <v/>
      </c>
      <c r="MN42" s="19" t="str">
        <f t="shared" ca="1" si="68"/>
        <v/>
      </c>
      <c r="MO42" s="19" t="str">
        <f t="shared" ca="1" si="68"/>
        <v/>
      </c>
      <c r="MP42" s="19" t="str">
        <f t="shared" ca="1" si="68"/>
        <v/>
      </c>
      <c r="MQ42" s="19" t="str">
        <f t="shared" ca="1" si="68"/>
        <v/>
      </c>
      <c r="MR42" s="19" t="str">
        <f t="shared" ca="1" si="68"/>
        <v/>
      </c>
      <c r="MS42" s="19" t="str">
        <f t="shared" ca="1" si="68"/>
        <v/>
      </c>
      <c r="MT42" s="19" t="str">
        <f t="shared" ca="1" si="68"/>
        <v/>
      </c>
      <c r="MU42" s="19" t="str">
        <f t="shared" ca="1" si="68"/>
        <v/>
      </c>
      <c r="MV42" s="19" t="str">
        <f t="shared" ca="1" si="68"/>
        <v/>
      </c>
      <c r="MW42" s="19" t="str">
        <f t="shared" ca="1" si="68"/>
        <v/>
      </c>
      <c r="MX42" s="19" t="str">
        <f t="shared" ca="1" si="68"/>
        <v/>
      </c>
      <c r="MY42" s="19" t="str">
        <f t="shared" ca="1" si="68"/>
        <v/>
      </c>
      <c r="MZ42" s="19" t="str">
        <f t="shared" ca="1" si="68"/>
        <v/>
      </c>
      <c r="NA42" s="19" t="str">
        <f t="shared" ca="1" si="68"/>
        <v/>
      </c>
      <c r="NB42" s="19" t="str">
        <f t="shared" ca="1" si="68"/>
        <v/>
      </c>
      <c r="NC42" s="19" t="str">
        <f t="shared" ca="1" si="68"/>
        <v/>
      </c>
      <c r="ND42" s="19" t="str">
        <f t="shared" ca="1" si="68"/>
        <v/>
      </c>
      <c r="NE42" s="19" t="str">
        <f t="shared" ca="1" si="68"/>
        <v/>
      </c>
      <c r="NF42" s="19" t="str">
        <f t="shared" ca="1" si="68"/>
        <v/>
      </c>
      <c r="NG42" s="19" t="str">
        <f t="shared" ca="1" si="68"/>
        <v/>
      </c>
      <c r="NH42" s="19" t="str">
        <f t="shared" ca="1" si="68"/>
        <v/>
      </c>
      <c r="NI42" s="19" t="str">
        <f t="shared" ca="1" si="68"/>
        <v/>
      </c>
      <c r="NJ42" s="19" t="str">
        <f t="shared" ca="1" si="68"/>
        <v/>
      </c>
      <c r="NK42" s="19" t="str">
        <f t="shared" ca="1" si="68"/>
        <v/>
      </c>
      <c r="NL42" s="19" t="str">
        <f t="shared" ca="1" si="68"/>
        <v/>
      </c>
      <c r="NM42" s="19" t="str">
        <f t="shared" ca="1" si="68"/>
        <v/>
      </c>
      <c r="NN42" s="19" t="str">
        <f t="shared" ca="1" si="68"/>
        <v/>
      </c>
      <c r="NO42" s="19" t="str">
        <f t="shared" ca="1" si="68"/>
        <v/>
      </c>
      <c r="NP42" s="19" t="str">
        <f t="shared" ca="1" si="68"/>
        <v/>
      </c>
      <c r="NQ42" s="19" t="str">
        <f t="shared" ca="1" si="68"/>
        <v/>
      </c>
      <c r="NR42" s="19" t="str">
        <f t="shared" ca="1" si="68"/>
        <v/>
      </c>
      <c r="NS42" s="19" t="str">
        <f t="shared" ca="1" si="68"/>
        <v/>
      </c>
      <c r="NT42" s="19" t="str">
        <f t="shared" ca="1" si="68"/>
        <v/>
      </c>
      <c r="NU42" s="19" t="str">
        <f t="shared" ca="1" si="68"/>
        <v/>
      </c>
      <c r="NV42" s="19" t="str">
        <f t="shared" ca="1" si="68"/>
        <v/>
      </c>
      <c r="NW42" s="19" t="str">
        <f t="shared" ca="1" si="68"/>
        <v/>
      </c>
      <c r="NX42" s="19" t="str">
        <f t="shared" ca="1" si="68"/>
        <v/>
      </c>
      <c r="NY42" s="19" t="str">
        <f t="shared" ca="1" si="68"/>
        <v/>
      </c>
      <c r="NZ42" s="19" t="str">
        <f t="shared" ca="1" si="68"/>
        <v/>
      </c>
      <c r="OA42" s="19" t="str">
        <f t="shared" ca="1" si="68"/>
        <v/>
      </c>
      <c r="OB42" s="19" t="str">
        <f t="shared" ca="1" si="68"/>
        <v/>
      </c>
      <c r="OC42" s="19" t="str">
        <f t="shared" ca="1" si="68"/>
        <v/>
      </c>
      <c r="OD42" s="16"/>
      <c r="OE42" s="16"/>
      <c r="OF42" s="16"/>
      <c r="OG42" s="16"/>
    </row>
    <row r="43" spans="1:397" s="25" customFormat="1" ht="14.25" x14ac:dyDescent="0.2">
      <c r="A43" s="62"/>
      <c r="C43" s="128">
        <f>'Project Follow up - Base'!C44</f>
        <v>4</v>
      </c>
      <c r="D43" s="406" t="str">
        <f>'Project Follow up - Base'!D44</f>
        <v>ReWorking  - Design 25%</v>
      </c>
      <c r="E43" s="407" t="str">
        <f>'Project Follow up - Base'!E44</f>
        <v/>
      </c>
      <c r="F43" s="43">
        <f>'Project Follow up - Base'!G44</f>
        <v>45699</v>
      </c>
      <c r="G43" s="43">
        <f>'Project Follow up - Base'!H44</f>
        <v>45707</v>
      </c>
      <c r="H43" s="45">
        <f>'Project Follow up - Base'!I44</f>
        <v>7</v>
      </c>
      <c r="M43" s="43">
        <f>'Project Follow up - Base'!M44</f>
        <v>45699</v>
      </c>
      <c r="N43" s="43">
        <f>'Project Follow up - Base'!N44</f>
        <v>45707</v>
      </c>
      <c r="O43" s="43">
        <f>'Project Follow up - Base'!O44</f>
        <v>45712</v>
      </c>
      <c r="P43" s="41" t="str">
        <f ca="1">'Project Follow up - Base'!P44</f>
        <v>Completed</v>
      </c>
      <c r="Q43" s="104" t="str">
        <f>'Project Follow up - Base'!Q44</f>
        <v/>
      </c>
      <c r="R43" s="105" t="str">
        <f>'Project Follow up - Base'!R44</f>
        <v>Client</v>
      </c>
      <c r="S43" s="105" t="str">
        <f>'Project Follow up - Base'!S44</f>
        <v>Client Modification</v>
      </c>
      <c r="T43" s="106" t="str">
        <f>'Project Follow up - Base'!T44</f>
        <v/>
      </c>
      <c r="U43" s="187" t="str">
        <f>'Project Follow up - Base'!U44</f>
        <v/>
      </c>
      <c r="V43" s="187" t="str">
        <f>'Project Follow up - Base'!V44</f>
        <v/>
      </c>
      <c r="W43" s="384" t="str">
        <f>'Project Follow up - Base'!W44</f>
        <v>Deliev 05</v>
      </c>
      <c r="X43" s="384" t="str">
        <f>'Project Follow up - Base'!X44</f>
        <v>MOM 05</v>
      </c>
      <c r="Y43" s="320"/>
      <c r="Z43" s="17">
        <f t="shared" si="62"/>
        <v>1</v>
      </c>
      <c r="AA43" s="16"/>
      <c r="AB43" s="16"/>
      <c r="AC43" s="20" t="str">
        <f t="shared" ca="1" si="69"/>
        <v/>
      </c>
      <c r="AD43" s="20" t="str">
        <f t="shared" ca="1" si="70"/>
        <v/>
      </c>
      <c r="AE43" s="20" t="str">
        <f t="shared" ca="1" si="70"/>
        <v/>
      </c>
      <c r="AF43" s="20" t="str">
        <f t="shared" ca="1" si="70"/>
        <v/>
      </c>
      <c r="AG43" s="20" t="str">
        <f t="shared" ca="1" si="70"/>
        <v/>
      </c>
      <c r="AH43" s="20" t="str">
        <f t="shared" ca="1" si="70"/>
        <v/>
      </c>
      <c r="AI43" s="20" t="str">
        <f t="shared" ca="1" si="70"/>
        <v/>
      </c>
      <c r="AJ43" s="20" t="str">
        <f t="shared" ca="1" si="70"/>
        <v/>
      </c>
      <c r="AK43" s="20" t="str">
        <f t="shared" ca="1" si="70"/>
        <v/>
      </c>
      <c r="AL43" s="20" t="str">
        <f t="shared" ca="1" si="70"/>
        <v/>
      </c>
      <c r="AM43" s="20" t="str">
        <f t="shared" ca="1" si="70"/>
        <v/>
      </c>
      <c r="AN43" s="20" t="str">
        <f t="shared" ca="1" si="70"/>
        <v/>
      </c>
      <c r="AO43" s="20" t="str">
        <f t="shared" ca="1" si="70"/>
        <v/>
      </c>
      <c r="AP43" s="20" t="str">
        <f t="shared" ca="1" si="70"/>
        <v/>
      </c>
      <c r="AQ43" s="20" t="str">
        <f t="shared" ca="1" si="70"/>
        <v/>
      </c>
      <c r="AR43" s="20" t="str">
        <f t="shared" ca="1" si="70"/>
        <v/>
      </c>
      <c r="AS43" s="20" t="str">
        <f t="shared" ca="1" si="70"/>
        <v/>
      </c>
      <c r="AT43" s="20" t="str">
        <f t="shared" ca="1" si="70"/>
        <v/>
      </c>
      <c r="AU43" s="20" t="str">
        <f t="shared" ca="1" si="70"/>
        <v/>
      </c>
      <c r="AV43" s="20" t="str">
        <f t="shared" ca="1" si="70"/>
        <v/>
      </c>
      <c r="AW43" s="20" t="str">
        <f t="shared" ca="1" si="70"/>
        <v/>
      </c>
      <c r="AX43" s="20" t="str">
        <f t="shared" ca="1" si="70"/>
        <v/>
      </c>
      <c r="AY43" s="20" t="str">
        <f t="shared" ca="1" si="70"/>
        <v/>
      </c>
      <c r="AZ43" s="20" t="str">
        <f t="shared" ca="1" si="70"/>
        <v/>
      </c>
      <c r="BA43" s="20" t="str">
        <f t="shared" ca="1" si="70"/>
        <v/>
      </c>
      <c r="BB43" s="20" t="str">
        <f t="shared" ca="1" si="70"/>
        <v/>
      </c>
      <c r="BC43" s="20" t="str">
        <f t="shared" ca="1" si="70"/>
        <v/>
      </c>
      <c r="BD43" s="20" t="str">
        <f t="shared" ca="1" si="70"/>
        <v/>
      </c>
      <c r="BE43" s="20" t="str">
        <f t="shared" ca="1" si="70"/>
        <v/>
      </c>
      <c r="BF43" s="20" t="str">
        <f t="shared" ca="1" si="70"/>
        <v/>
      </c>
      <c r="BG43" s="20" t="str">
        <f t="shared" ca="1" si="70"/>
        <v/>
      </c>
      <c r="BH43" s="20" t="str">
        <f t="shared" ca="1" si="70"/>
        <v/>
      </c>
      <c r="BI43" s="20" t="str">
        <f t="shared" ca="1" si="70"/>
        <v/>
      </c>
      <c r="BJ43" s="20" t="str">
        <f t="shared" ca="1" si="70"/>
        <v/>
      </c>
      <c r="BK43" s="20" t="str">
        <f t="shared" ca="1" si="70"/>
        <v/>
      </c>
      <c r="BL43" s="20" t="str">
        <f t="shared" ca="1" si="70"/>
        <v/>
      </c>
      <c r="BM43" s="20" t="str">
        <f t="shared" ca="1" si="70"/>
        <v/>
      </c>
      <c r="BN43" s="20" t="str">
        <f t="shared" ca="1" si="70"/>
        <v/>
      </c>
      <c r="BO43" s="20" t="str">
        <f t="shared" ca="1" si="70"/>
        <v/>
      </c>
      <c r="BP43" s="20" t="str">
        <f t="shared" ca="1" si="70"/>
        <v/>
      </c>
      <c r="BQ43" s="20" t="str">
        <f t="shared" ca="1" si="70"/>
        <v/>
      </c>
      <c r="BR43" s="20" t="str">
        <f t="shared" ca="1" si="70"/>
        <v/>
      </c>
      <c r="BS43" s="20" t="str">
        <f t="shared" ca="1" si="70"/>
        <v/>
      </c>
      <c r="BT43" s="20" t="str">
        <f t="shared" ca="1" si="70"/>
        <v/>
      </c>
      <c r="BU43" s="20" t="str">
        <f t="shared" ca="1" si="70"/>
        <v/>
      </c>
      <c r="BV43" s="20" t="str">
        <f t="shared" ca="1" si="70"/>
        <v/>
      </c>
      <c r="BW43" s="20" t="str">
        <f t="shared" ca="1" si="70"/>
        <v/>
      </c>
      <c r="BX43" s="20">
        <f t="shared" ca="1" si="70"/>
        <v>10</v>
      </c>
      <c r="BY43" s="20">
        <f t="shared" ca="1" si="70"/>
        <v>10</v>
      </c>
      <c r="BZ43" s="20">
        <f t="shared" ca="1" si="70"/>
        <v>10</v>
      </c>
      <c r="CA43" s="20">
        <f t="shared" ca="1" si="70"/>
        <v>10</v>
      </c>
      <c r="CB43" s="20">
        <f t="shared" ca="1" si="70"/>
        <v>10</v>
      </c>
      <c r="CC43" s="20">
        <f t="shared" ca="1" si="70"/>
        <v>10</v>
      </c>
      <c r="CD43" s="20">
        <f t="shared" ca="1" si="70"/>
        <v>10</v>
      </c>
      <c r="CE43" s="20">
        <f t="shared" ca="1" si="70"/>
        <v>10</v>
      </c>
      <c r="CF43" s="20">
        <f t="shared" ca="1" si="70"/>
        <v>10</v>
      </c>
      <c r="CG43" s="20" t="str">
        <f t="shared" ca="1" si="70"/>
        <v/>
      </c>
      <c r="CH43" s="20" t="str">
        <f t="shared" ca="1" si="70"/>
        <v/>
      </c>
      <c r="CI43" s="20" t="str">
        <f t="shared" ca="1" si="70"/>
        <v/>
      </c>
      <c r="CJ43" s="20" t="str">
        <f t="shared" ca="1" si="70"/>
        <v/>
      </c>
      <c r="CK43" s="20" t="str">
        <f t="shared" ca="1" si="70"/>
        <v/>
      </c>
      <c r="CL43" s="20" t="str">
        <f t="shared" ca="1" si="70"/>
        <v/>
      </c>
      <c r="CM43" s="20" t="str">
        <f t="shared" ca="1" si="70"/>
        <v/>
      </c>
      <c r="CN43" s="20" t="str">
        <f t="shared" ca="1" si="70"/>
        <v/>
      </c>
      <c r="CO43" s="20" t="str">
        <f t="shared" ca="1" si="70"/>
        <v/>
      </c>
      <c r="CP43" s="20" t="str">
        <f t="shared" ca="1" si="64"/>
        <v/>
      </c>
      <c r="CQ43" s="20" t="str">
        <f t="shared" ca="1" si="64"/>
        <v/>
      </c>
      <c r="CR43" s="20" t="str">
        <f t="shared" ca="1" si="64"/>
        <v/>
      </c>
      <c r="CS43" s="20" t="str">
        <f t="shared" ca="1" si="64"/>
        <v/>
      </c>
      <c r="CT43" s="19" t="str">
        <f t="shared" ca="1" si="64"/>
        <v/>
      </c>
      <c r="CU43" s="19" t="str">
        <f t="shared" ca="1" si="64"/>
        <v/>
      </c>
      <c r="CV43" s="19" t="str">
        <f t="shared" ca="1" si="64"/>
        <v/>
      </c>
      <c r="CW43" s="19" t="str">
        <f t="shared" ca="1" si="64"/>
        <v/>
      </c>
      <c r="CX43" s="19" t="str">
        <f t="shared" ca="1" si="64"/>
        <v/>
      </c>
      <c r="CY43" s="19" t="str">
        <f t="shared" ca="1" si="64"/>
        <v/>
      </c>
      <c r="CZ43" s="19" t="str">
        <f t="shared" ca="1" si="64"/>
        <v/>
      </c>
      <c r="DA43" s="19" t="str">
        <f t="shared" ca="1" si="64"/>
        <v/>
      </c>
      <c r="DB43" s="19" t="str">
        <f t="shared" ca="1" si="64"/>
        <v/>
      </c>
      <c r="DC43" s="19" t="str">
        <f t="shared" ca="1" si="64"/>
        <v/>
      </c>
      <c r="DD43" s="19" t="str">
        <f t="shared" ca="1" si="64"/>
        <v/>
      </c>
      <c r="DE43" s="19" t="str">
        <f t="shared" ca="1" si="64"/>
        <v/>
      </c>
      <c r="DF43" s="19" t="str">
        <f t="shared" ca="1" si="64"/>
        <v/>
      </c>
      <c r="DG43" s="19" t="str">
        <f t="shared" ca="1" si="64"/>
        <v/>
      </c>
      <c r="DH43" s="19" t="str">
        <f t="shared" ca="1" si="64"/>
        <v/>
      </c>
      <c r="DI43" s="19" t="str">
        <f t="shared" ca="1" si="64"/>
        <v/>
      </c>
      <c r="DJ43" s="19" t="str">
        <f t="shared" ca="1" si="64"/>
        <v/>
      </c>
      <c r="DK43" s="19" t="str">
        <f t="shared" ca="1" si="64"/>
        <v/>
      </c>
      <c r="DL43" s="19" t="str">
        <f t="shared" ca="1" si="64"/>
        <v/>
      </c>
      <c r="DM43" s="19" t="str">
        <f t="shared" ca="1" si="64"/>
        <v/>
      </c>
      <c r="DN43" s="19" t="str">
        <f t="shared" ca="1" si="64"/>
        <v/>
      </c>
      <c r="DO43" s="19" t="str">
        <f t="shared" ca="1" si="64"/>
        <v/>
      </c>
      <c r="DP43" s="19" t="str">
        <f t="shared" ca="1" si="64"/>
        <v/>
      </c>
      <c r="DQ43" s="19" t="str">
        <f t="shared" ca="1" si="64"/>
        <v/>
      </c>
      <c r="DR43" s="19" t="str">
        <f t="shared" ca="1" si="64"/>
        <v/>
      </c>
      <c r="DS43" s="19" t="str">
        <f t="shared" ca="1" si="64"/>
        <v/>
      </c>
      <c r="DT43" s="19" t="str">
        <f t="shared" ca="1" si="64"/>
        <v/>
      </c>
      <c r="DU43" s="19" t="str">
        <f t="shared" ca="1" si="64"/>
        <v/>
      </c>
      <c r="DV43" s="19" t="str">
        <f t="shared" ca="1" si="64"/>
        <v/>
      </c>
      <c r="DW43" s="19" t="str">
        <f t="shared" ca="1" si="64"/>
        <v/>
      </c>
      <c r="DX43" s="19" t="str">
        <f t="shared" ca="1" si="64"/>
        <v/>
      </c>
      <c r="DY43" s="19" t="str">
        <f t="shared" ca="1" si="64"/>
        <v/>
      </c>
      <c r="DZ43" s="19" t="str">
        <f t="shared" ca="1" si="64"/>
        <v/>
      </c>
      <c r="EA43" s="19" t="str">
        <f t="shared" ca="1" si="64"/>
        <v/>
      </c>
      <c r="EB43" s="19" t="str">
        <f t="shared" ca="1" si="64"/>
        <v/>
      </c>
      <c r="EC43" s="19" t="str">
        <f t="shared" ca="1" si="64"/>
        <v/>
      </c>
      <c r="ED43" s="19" t="str">
        <f t="shared" ca="1" si="64"/>
        <v/>
      </c>
      <c r="EE43" s="19" t="str">
        <f t="shared" ca="1" si="64"/>
        <v/>
      </c>
      <c r="EF43" s="19" t="str">
        <f t="shared" ca="1" si="64"/>
        <v/>
      </c>
      <c r="EG43" s="19" t="str">
        <f t="shared" ca="1" si="64"/>
        <v/>
      </c>
      <c r="EH43" s="19" t="str">
        <f t="shared" ca="1" si="64"/>
        <v/>
      </c>
      <c r="EI43" s="19" t="str">
        <f t="shared" ca="1" si="64"/>
        <v/>
      </c>
      <c r="EJ43" s="19" t="str">
        <f t="shared" ca="1" si="64"/>
        <v/>
      </c>
      <c r="EK43" s="19" t="str">
        <f t="shared" ca="1" si="64"/>
        <v/>
      </c>
      <c r="EL43" s="19" t="str">
        <f t="shared" ca="1" si="64"/>
        <v/>
      </c>
      <c r="EM43" s="19" t="str">
        <f t="shared" ca="1" si="64"/>
        <v/>
      </c>
      <c r="EN43" s="19" t="str">
        <f t="shared" ca="1" si="64"/>
        <v/>
      </c>
      <c r="EO43" s="19" t="str">
        <f t="shared" ca="1" si="64"/>
        <v/>
      </c>
      <c r="EP43" s="19" t="str">
        <f t="shared" ca="1" si="64"/>
        <v/>
      </c>
      <c r="EQ43" s="19" t="str">
        <f t="shared" ca="1" si="64"/>
        <v/>
      </c>
      <c r="ER43" s="19" t="str">
        <f t="shared" ca="1" si="64"/>
        <v/>
      </c>
      <c r="ES43" s="19" t="str">
        <f t="shared" ca="1" si="64"/>
        <v/>
      </c>
      <c r="ET43" s="19" t="str">
        <f t="shared" ca="1" si="64"/>
        <v/>
      </c>
      <c r="EU43" s="19" t="str">
        <f t="shared" ca="1" si="64"/>
        <v/>
      </c>
      <c r="EV43" s="19" t="str">
        <f t="shared" ca="1" si="64"/>
        <v/>
      </c>
      <c r="EW43" s="19" t="str">
        <f t="shared" ca="1" si="64"/>
        <v/>
      </c>
      <c r="EX43" s="19" t="str">
        <f t="shared" ca="1" si="64"/>
        <v/>
      </c>
      <c r="EY43" s="19" t="str">
        <f t="shared" ca="1" si="64"/>
        <v/>
      </c>
      <c r="EZ43" s="19" t="str">
        <f t="shared" ca="1" si="64"/>
        <v/>
      </c>
      <c r="FA43" s="19" t="str">
        <f t="shared" ref="FA43:HL47" ca="1" si="71">IF($N43="",
IF(AND(FA$2&gt;=$M43,FA$2&lt;=TODAY(),FA$2&lt;$O43), 10,
IF(AND(FA$2&gt;=$M43,FA$2&lt;=TODAY(),FA$2=$O43), 10,
IF(AND(FA$2&gt;=$M43,FA$2&lt;=TODAY(),FA$2&gt;$O43), -10, ""))),
IF(AND(FA$2&gt;=$M43,FA$2&lt;=$N43,FA$2&lt;$O43),10,
IF(AND(FA$2&gt;=$M43,FA$2&lt;=$N43,FA$2=$O43),10,
IF(AND(FA$2&gt;=$M43,FA$2&lt;=$N43,FA$2&gt;$O43),-10,""
))))</f>
        <v/>
      </c>
      <c r="FB43" s="19" t="str">
        <f t="shared" ca="1" si="71"/>
        <v/>
      </c>
      <c r="FC43" s="19" t="str">
        <f t="shared" ca="1" si="71"/>
        <v/>
      </c>
      <c r="FD43" s="19" t="str">
        <f t="shared" ca="1" si="71"/>
        <v/>
      </c>
      <c r="FE43" s="19" t="str">
        <f t="shared" ca="1" si="71"/>
        <v/>
      </c>
      <c r="FF43" s="19" t="str">
        <f t="shared" ca="1" si="71"/>
        <v/>
      </c>
      <c r="FG43" s="19" t="str">
        <f t="shared" ca="1" si="71"/>
        <v/>
      </c>
      <c r="FH43" s="19" t="str">
        <f t="shared" ca="1" si="71"/>
        <v/>
      </c>
      <c r="FI43" s="19" t="str">
        <f t="shared" ca="1" si="71"/>
        <v/>
      </c>
      <c r="FJ43" s="19" t="str">
        <f t="shared" ca="1" si="71"/>
        <v/>
      </c>
      <c r="FK43" s="19" t="str">
        <f t="shared" ca="1" si="71"/>
        <v/>
      </c>
      <c r="FL43" s="19" t="str">
        <f t="shared" ca="1" si="71"/>
        <v/>
      </c>
      <c r="FM43" s="19" t="str">
        <f t="shared" ca="1" si="71"/>
        <v/>
      </c>
      <c r="FN43" s="19" t="str">
        <f t="shared" ca="1" si="71"/>
        <v/>
      </c>
      <c r="FO43" s="19" t="str">
        <f t="shared" ca="1" si="71"/>
        <v/>
      </c>
      <c r="FP43" s="19" t="str">
        <f t="shared" ca="1" si="71"/>
        <v/>
      </c>
      <c r="FQ43" s="19" t="str">
        <f t="shared" ca="1" si="71"/>
        <v/>
      </c>
      <c r="FR43" s="19" t="str">
        <f t="shared" ca="1" si="71"/>
        <v/>
      </c>
      <c r="FS43" s="19" t="str">
        <f t="shared" ca="1" si="71"/>
        <v/>
      </c>
      <c r="FT43" s="19" t="str">
        <f t="shared" ca="1" si="71"/>
        <v/>
      </c>
      <c r="FU43" s="19" t="str">
        <f t="shared" ca="1" si="71"/>
        <v/>
      </c>
      <c r="FV43" s="19" t="str">
        <f t="shared" ca="1" si="71"/>
        <v/>
      </c>
      <c r="FW43" s="19" t="str">
        <f t="shared" ca="1" si="71"/>
        <v/>
      </c>
      <c r="FX43" s="19" t="str">
        <f t="shared" ca="1" si="71"/>
        <v/>
      </c>
      <c r="FY43" s="19" t="str">
        <f t="shared" ca="1" si="71"/>
        <v/>
      </c>
      <c r="FZ43" s="19" t="str">
        <f t="shared" ca="1" si="71"/>
        <v/>
      </c>
      <c r="GA43" s="19" t="str">
        <f t="shared" ca="1" si="71"/>
        <v/>
      </c>
      <c r="GB43" s="19" t="str">
        <f t="shared" ca="1" si="71"/>
        <v/>
      </c>
      <c r="GC43" s="19" t="str">
        <f t="shared" ca="1" si="71"/>
        <v/>
      </c>
      <c r="GD43" s="19" t="str">
        <f t="shared" ca="1" si="71"/>
        <v/>
      </c>
      <c r="GE43" s="19" t="str">
        <f t="shared" ca="1" si="71"/>
        <v/>
      </c>
      <c r="GF43" s="19" t="str">
        <f t="shared" ca="1" si="71"/>
        <v/>
      </c>
      <c r="GG43" s="19" t="str">
        <f t="shared" ca="1" si="71"/>
        <v/>
      </c>
      <c r="GH43" s="19" t="str">
        <f t="shared" ca="1" si="71"/>
        <v/>
      </c>
      <c r="GI43" s="19" t="str">
        <f t="shared" ca="1" si="71"/>
        <v/>
      </c>
      <c r="GJ43" s="19" t="str">
        <f t="shared" ca="1" si="71"/>
        <v/>
      </c>
      <c r="GK43" s="19" t="str">
        <f t="shared" ca="1" si="71"/>
        <v/>
      </c>
      <c r="GL43" s="19" t="str">
        <f t="shared" ca="1" si="71"/>
        <v/>
      </c>
      <c r="GM43" s="19" t="str">
        <f t="shared" ca="1" si="71"/>
        <v/>
      </c>
      <c r="GN43" s="19" t="str">
        <f t="shared" ca="1" si="71"/>
        <v/>
      </c>
      <c r="GO43" s="19" t="str">
        <f t="shared" ca="1" si="71"/>
        <v/>
      </c>
      <c r="GP43" s="19" t="str">
        <f t="shared" ca="1" si="71"/>
        <v/>
      </c>
      <c r="GQ43" s="19" t="str">
        <f t="shared" ca="1" si="71"/>
        <v/>
      </c>
      <c r="GR43" s="19" t="str">
        <f t="shared" ca="1" si="71"/>
        <v/>
      </c>
      <c r="GS43" s="19" t="str">
        <f t="shared" ca="1" si="71"/>
        <v/>
      </c>
      <c r="GT43" s="19" t="str">
        <f t="shared" ca="1" si="71"/>
        <v/>
      </c>
      <c r="GU43" s="19" t="str">
        <f t="shared" ca="1" si="71"/>
        <v/>
      </c>
      <c r="GV43" s="19" t="str">
        <f t="shared" ca="1" si="71"/>
        <v/>
      </c>
      <c r="GW43" s="19" t="str">
        <f t="shared" ca="1" si="71"/>
        <v/>
      </c>
      <c r="GX43" s="19" t="str">
        <f t="shared" ca="1" si="71"/>
        <v/>
      </c>
      <c r="GY43" s="19" t="str">
        <f t="shared" ca="1" si="71"/>
        <v/>
      </c>
      <c r="GZ43" s="19" t="str">
        <f t="shared" ca="1" si="71"/>
        <v/>
      </c>
      <c r="HA43" s="19" t="str">
        <f t="shared" ca="1" si="71"/>
        <v/>
      </c>
      <c r="HB43" s="19" t="str">
        <f t="shared" ca="1" si="71"/>
        <v/>
      </c>
      <c r="HC43" s="19" t="str">
        <f t="shared" ca="1" si="71"/>
        <v/>
      </c>
      <c r="HD43" s="19" t="str">
        <f t="shared" ca="1" si="71"/>
        <v/>
      </c>
      <c r="HE43" s="19" t="str">
        <f t="shared" ca="1" si="71"/>
        <v/>
      </c>
      <c r="HF43" s="19" t="str">
        <f t="shared" ca="1" si="71"/>
        <v/>
      </c>
      <c r="HG43" s="19" t="str">
        <f t="shared" ca="1" si="71"/>
        <v/>
      </c>
      <c r="HH43" s="19" t="str">
        <f t="shared" ca="1" si="71"/>
        <v/>
      </c>
      <c r="HI43" s="19" t="str">
        <f t="shared" ca="1" si="71"/>
        <v/>
      </c>
      <c r="HJ43" s="19" t="str">
        <f t="shared" ca="1" si="71"/>
        <v/>
      </c>
      <c r="HK43" s="19" t="str">
        <f t="shared" ca="1" si="71"/>
        <v/>
      </c>
      <c r="HL43" s="19" t="str">
        <f t="shared" ca="1" si="71"/>
        <v/>
      </c>
      <c r="HM43" s="19" t="str">
        <f t="shared" ca="1" si="65"/>
        <v/>
      </c>
      <c r="HN43" s="19" t="str">
        <f t="shared" ca="1" si="66"/>
        <v/>
      </c>
      <c r="HO43" s="19" t="str">
        <f t="shared" ca="1" si="66"/>
        <v/>
      </c>
      <c r="HP43" s="19" t="str">
        <f t="shared" ca="1" si="66"/>
        <v/>
      </c>
      <c r="HQ43" s="19" t="str">
        <f t="shared" ca="1" si="66"/>
        <v/>
      </c>
      <c r="HR43" s="19" t="str">
        <f t="shared" ca="1" si="66"/>
        <v/>
      </c>
      <c r="HS43" s="19" t="str">
        <f t="shared" ca="1" si="66"/>
        <v/>
      </c>
      <c r="HT43" s="19" t="str">
        <f t="shared" ca="1" si="66"/>
        <v/>
      </c>
      <c r="HU43" s="19" t="str">
        <f t="shared" ca="1" si="66"/>
        <v/>
      </c>
      <c r="HV43" s="19" t="str">
        <f t="shared" ca="1" si="66"/>
        <v/>
      </c>
      <c r="HW43" s="19" t="str">
        <f t="shared" ca="1" si="66"/>
        <v/>
      </c>
      <c r="HX43" s="19" t="str">
        <f t="shared" ca="1" si="66"/>
        <v/>
      </c>
      <c r="HY43" s="19" t="str">
        <f t="shared" ca="1" si="66"/>
        <v/>
      </c>
      <c r="HZ43" s="19" t="str">
        <f t="shared" ca="1" si="66"/>
        <v/>
      </c>
      <c r="IA43" s="19" t="str">
        <f t="shared" ca="1" si="66"/>
        <v/>
      </c>
      <c r="IB43" s="19" t="str">
        <f t="shared" ca="1" si="66"/>
        <v/>
      </c>
      <c r="IC43" s="19" t="str">
        <f t="shared" ca="1" si="66"/>
        <v/>
      </c>
      <c r="ID43" s="19" t="str">
        <f t="shared" ca="1" si="66"/>
        <v/>
      </c>
      <c r="IE43" s="19" t="str">
        <f t="shared" ca="1" si="66"/>
        <v/>
      </c>
      <c r="IF43" s="19" t="str">
        <f t="shared" ca="1" si="66"/>
        <v/>
      </c>
      <c r="IG43" s="19" t="str">
        <f t="shared" ca="1" si="66"/>
        <v/>
      </c>
      <c r="IH43" s="19" t="str">
        <f t="shared" ca="1" si="66"/>
        <v/>
      </c>
      <c r="II43" s="19" t="str">
        <f t="shared" ca="1" si="66"/>
        <v/>
      </c>
      <c r="IJ43" s="19" t="str">
        <f t="shared" ca="1" si="66"/>
        <v/>
      </c>
      <c r="IK43" s="19" t="str">
        <f t="shared" ca="1" si="66"/>
        <v/>
      </c>
      <c r="IL43" s="19" t="str">
        <f t="shared" ca="1" si="66"/>
        <v/>
      </c>
      <c r="IM43" s="19" t="str">
        <f t="shared" ca="1" si="66"/>
        <v/>
      </c>
      <c r="IN43" s="19" t="str">
        <f t="shared" ca="1" si="66"/>
        <v/>
      </c>
      <c r="IO43" s="19" t="str">
        <f t="shared" ca="1" si="66"/>
        <v/>
      </c>
      <c r="IP43" s="19" t="str">
        <f t="shared" ca="1" si="66"/>
        <v/>
      </c>
      <c r="IQ43" s="19" t="str">
        <f t="shared" ca="1" si="66"/>
        <v/>
      </c>
      <c r="IR43" s="19" t="str">
        <f t="shared" ca="1" si="66"/>
        <v/>
      </c>
      <c r="IS43" s="19" t="str">
        <f t="shared" ca="1" si="66"/>
        <v/>
      </c>
      <c r="IT43" s="19" t="str">
        <f t="shared" ca="1" si="66"/>
        <v/>
      </c>
      <c r="IU43" s="19" t="str">
        <f t="shared" ca="1" si="66"/>
        <v/>
      </c>
      <c r="IV43" s="19" t="str">
        <f t="shared" ca="1" si="66"/>
        <v/>
      </c>
      <c r="IW43" s="19" t="str">
        <f t="shared" ca="1" si="66"/>
        <v/>
      </c>
      <c r="IX43" s="19" t="str">
        <f t="shared" ca="1" si="66"/>
        <v/>
      </c>
      <c r="IY43" s="19" t="str">
        <f t="shared" ca="1" si="66"/>
        <v/>
      </c>
      <c r="IZ43" s="19" t="str">
        <f t="shared" ca="1" si="66"/>
        <v/>
      </c>
      <c r="JA43" s="19" t="str">
        <f t="shared" ca="1" si="66"/>
        <v/>
      </c>
      <c r="JB43" s="19" t="str">
        <f t="shared" ca="1" si="66"/>
        <v/>
      </c>
      <c r="JC43" s="19" t="str">
        <f t="shared" ca="1" si="66"/>
        <v/>
      </c>
      <c r="JD43" s="19" t="str">
        <f t="shared" ca="1" si="66"/>
        <v/>
      </c>
      <c r="JE43" s="19" t="str">
        <f t="shared" ca="1" si="66"/>
        <v/>
      </c>
      <c r="JF43" s="19" t="str">
        <f t="shared" ca="1" si="66"/>
        <v/>
      </c>
      <c r="JG43" s="19" t="str">
        <f t="shared" ca="1" si="66"/>
        <v/>
      </c>
      <c r="JH43" s="19" t="str">
        <f t="shared" ca="1" si="66"/>
        <v/>
      </c>
      <c r="JI43" s="19" t="str">
        <f t="shared" ca="1" si="66"/>
        <v/>
      </c>
      <c r="JJ43" s="19" t="str">
        <f t="shared" ca="1" si="66"/>
        <v/>
      </c>
      <c r="JK43" s="19" t="str">
        <f t="shared" ca="1" si="66"/>
        <v/>
      </c>
      <c r="JL43" s="19" t="str">
        <f t="shared" ca="1" si="66"/>
        <v/>
      </c>
      <c r="JM43" s="19" t="str">
        <f t="shared" ca="1" si="66"/>
        <v/>
      </c>
      <c r="JN43" s="19" t="str">
        <f t="shared" ca="1" si="66"/>
        <v/>
      </c>
      <c r="JO43" s="19" t="str">
        <f t="shared" ca="1" si="66"/>
        <v/>
      </c>
      <c r="JP43" s="19" t="str">
        <f t="shared" ca="1" si="66"/>
        <v/>
      </c>
      <c r="JQ43" s="19" t="str">
        <f t="shared" ca="1" si="66"/>
        <v/>
      </c>
      <c r="JR43" s="19" t="str">
        <f t="shared" ca="1" si="66"/>
        <v/>
      </c>
      <c r="JS43" s="19" t="str">
        <f t="shared" ca="1" si="66"/>
        <v/>
      </c>
      <c r="JT43" s="19" t="str">
        <f t="shared" ca="1" si="66"/>
        <v/>
      </c>
      <c r="JU43" s="19" t="str">
        <f t="shared" ca="1" si="66"/>
        <v/>
      </c>
      <c r="JV43" s="19" t="str">
        <f t="shared" ca="1" si="66"/>
        <v/>
      </c>
      <c r="JW43" s="19" t="str">
        <f t="shared" ca="1" si="66"/>
        <v/>
      </c>
      <c r="JX43" s="19" t="str">
        <f t="shared" ca="1" si="66"/>
        <v/>
      </c>
      <c r="JY43" s="19" t="str">
        <f t="shared" ref="JY43:MJ47" ca="1" si="72">IF($N43="",
IF(AND(JY$2&gt;=$M43,JY$2&lt;=TODAY(),JY$2&lt;$O43), 10,
IF(AND(JY$2&gt;=$M43,JY$2&lt;=TODAY(),JY$2=$O43), 10,
IF(AND(JY$2&gt;=$M43,JY$2&lt;=TODAY(),JY$2&gt;$O43), -10, ""))),
IF(AND(JY$2&gt;=$M43,JY$2&lt;=$N43,JY$2&lt;$O43),10,
IF(AND(JY$2&gt;=$M43,JY$2&lt;=$N43,JY$2=$O43),10,
IF(AND(JY$2&gt;=$M43,JY$2&lt;=$N43,JY$2&gt;$O43),-10,""
))))</f>
        <v/>
      </c>
      <c r="JZ43" s="19" t="str">
        <f t="shared" ca="1" si="72"/>
        <v/>
      </c>
      <c r="KA43" s="19" t="str">
        <f t="shared" ca="1" si="72"/>
        <v/>
      </c>
      <c r="KB43" s="19" t="str">
        <f t="shared" ca="1" si="72"/>
        <v/>
      </c>
      <c r="KC43" s="19" t="str">
        <f t="shared" ca="1" si="72"/>
        <v/>
      </c>
      <c r="KD43" s="19" t="str">
        <f t="shared" ca="1" si="72"/>
        <v/>
      </c>
      <c r="KE43" s="19" t="str">
        <f t="shared" ca="1" si="72"/>
        <v/>
      </c>
      <c r="KF43" s="19" t="str">
        <f t="shared" ca="1" si="72"/>
        <v/>
      </c>
      <c r="KG43" s="19" t="str">
        <f t="shared" ca="1" si="72"/>
        <v/>
      </c>
      <c r="KH43" s="19" t="str">
        <f t="shared" ca="1" si="72"/>
        <v/>
      </c>
      <c r="KI43" s="19" t="str">
        <f t="shared" ca="1" si="72"/>
        <v/>
      </c>
      <c r="KJ43" s="19" t="str">
        <f t="shared" ca="1" si="72"/>
        <v/>
      </c>
      <c r="KK43" s="19" t="str">
        <f t="shared" ca="1" si="72"/>
        <v/>
      </c>
      <c r="KL43" s="19" t="str">
        <f t="shared" ca="1" si="72"/>
        <v/>
      </c>
      <c r="KM43" s="19" t="str">
        <f t="shared" ca="1" si="72"/>
        <v/>
      </c>
      <c r="KN43" s="19" t="str">
        <f t="shared" ca="1" si="72"/>
        <v/>
      </c>
      <c r="KO43" s="19" t="str">
        <f t="shared" ca="1" si="72"/>
        <v/>
      </c>
      <c r="KP43" s="19" t="str">
        <f t="shared" ca="1" si="72"/>
        <v/>
      </c>
      <c r="KQ43" s="19" t="str">
        <f t="shared" ca="1" si="72"/>
        <v/>
      </c>
      <c r="KR43" s="19" t="str">
        <f t="shared" ca="1" si="72"/>
        <v/>
      </c>
      <c r="KS43" s="19" t="str">
        <f t="shared" ca="1" si="72"/>
        <v/>
      </c>
      <c r="KT43" s="19" t="str">
        <f t="shared" ca="1" si="72"/>
        <v/>
      </c>
      <c r="KU43" s="19" t="str">
        <f t="shared" ca="1" si="72"/>
        <v/>
      </c>
      <c r="KV43" s="19" t="str">
        <f t="shared" ca="1" si="72"/>
        <v/>
      </c>
      <c r="KW43" s="19" t="str">
        <f t="shared" ca="1" si="72"/>
        <v/>
      </c>
      <c r="KX43" s="19" t="str">
        <f t="shared" ca="1" si="72"/>
        <v/>
      </c>
      <c r="KY43" s="19" t="str">
        <f t="shared" ca="1" si="72"/>
        <v/>
      </c>
      <c r="KZ43" s="19" t="str">
        <f t="shared" ca="1" si="72"/>
        <v/>
      </c>
      <c r="LA43" s="19" t="str">
        <f t="shared" ca="1" si="72"/>
        <v/>
      </c>
      <c r="LB43" s="19" t="str">
        <f t="shared" ca="1" si="72"/>
        <v/>
      </c>
      <c r="LC43" s="19" t="str">
        <f t="shared" ca="1" si="72"/>
        <v/>
      </c>
      <c r="LD43" s="19" t="str">
        <f t="shared" ca="1" si="72"/>
        <v/>
      </c>
      <c r="LE43" s="19" t="str">
        <f t="shared" ca="1" si="72"/>
        <v/>
      </c>
      <c r="LF43" s="19" t="str">
        <f t="shared" ca="1" si="72"/>
        <v/>
      </c>
      <c r="LG43" s="19" t="str">
        <f t="shared" ca="1" si="72"/>
        <v/>
      </c>
      <c r="LH43" s="19" t="str">
        <f t="shared" ca="1" si="72"/>
        <v/>
      </c>
      <c r="LI43" s="19" t="str">
        <f t="shared" ca="1" si="72"/>
        <v/>
      </c>
      <c r="LJ43" s="19" t="str">
        <f t="shared" ca="1" si="72"/>
        <v/>
      </c>
      <c r="LK43" s="19" t="str">
        <f t="shared" ca="1" si="72"/>
        <v/>
      </c>
      <c r="LL43" s="19" t="str">
        <f t="shared" ca="1" si="72"/>
        <v/>
      </c>
      <c r="LM43" s="19" t="str">
        <f t="shared" ca="1" si="72"/>
        <v/>
      </c>
      <c r="LN43" s="19" t="str">
        <f t="shared" ca="1" si="72"/>
        <v/>
      </c>
      <c r="LO43" s="19" t="str">
        <f t="shared" ca="1" si="72"/>
        <v/>
      </c>
      <c r="LP43" s="19" t="str">
        <f t="shared" ca="1" si="72"/>
        <v/>
      </c>
      <c r="LQ43" s="19" t="str">
        <f t="shared" ca="1" si="72"/>
        <v/>
      </c>
      <c r="LR43" s="19" t="str">
        <f t="shared" ca="1" si="72"/>
        <v/>
      </c>
      <c r="LS43" s="19" t="str">
        <f t="shared" ca="1" si="72"/>
        <v/>
      </c>
      <c r="LT43" s="19" t="str">
        <f t="shared" ca="1" si="72"/>
        <v/>
      </c>
      <c r="LU43" s="19" t="str">
        <f t="shared" ca="1" si="72"/>
        <v/>
      </c>
      <c r="LV43" s="19" t="str">
        <f t="shared" ca="1" si="72"/>
        <v/>
      </c>
      <c r="LW43" s="19" t="str">
        <f t="shared" ca="1" si="72"/>
        <v/>
      </c>
      <c r="LX43" s="19" t="str">
        <f t="shared" ca="1" si="72"/>
        <v/>
      </c>
      <c r="LY43" s="19" t="str">
        <f t="shared" ca="1" si="72"/>
        <v/>
      </c>
      <c r="LZ43" s="19" t="str">
        <f t="shared" ca="1" si="72"/>
        <v/>
      </c>
      <c r="MA43" s="19" t="str">
        <f t="shared" ca="1" si="72"/>
        <v/>
      </c>
      <c r="MB43" s="19" t="str">
        <f t="shared" ca="1" si="72"/>
        <v/>
      </c>
      <c r="MC43" s="19" t="str">
        <f t="shared" ca="1" si="72"/>
        <v/>
      </c>
      <c r="MD43" s="19" t="str">
        <f t="shared" ca="1" si="72"/>
        <v/>
      </c>
      <c r="ME43" s="19" t="str">
        <f t="shared" ca="1" si="72"/>
        <v/>
      </c>
      <c r="MF43" s="19" t="str">
        <f t="shared" ca="1" si="72"/>
        <v/>
      </c>
      <c r="MG43" s="19" t="str">
        <f t="shared" ca="1" si="72"/>
        <v/>
      </c>
      <c r="MH43" s="19" t="str">
        <f t="shared" ca="1" si="72"/>
        <v/>
      </c>
      <c r="MI43" s="19" t="str">
        <f t="shared" ca="1" si="72"/>
        <v/>
      </c>
      <c r="MJ43" s="19" t="str">
        <f t="shared" ca="1" si="72"/>
        <v/>
      </c>
      <c r="MK43" s="19" t="str">
        <f t="shared" ca="1" si="67"/>
        <v/>
      </c>
      <c r="ML43" s="19" t="str">
        <f t="shared" ca="1" si="68"/>
        <v/>
      </c>
      <c r="MM43" s="19" t="str">
        <f t="shared" ca="1" si="68"/>
        <v/>
      </c>
      <c r="MN43" s="19" t="str">
        <f t="shared" ca="1" si="68"/>
        <v/>
      </c>
      <c r="MO43" s="19" t="str">
        <f t="shared" ca="1" si="68"/>
        <v/>
      </c>
      <c r="MP43" s="19" t="str">
        <f t="shared" ca="1" si="68"/>
        <v/>
      </c>
      <c r="MQ43" s="19" t="str">
        <f t="shared" ca="1" si="68"/>
        <v/>
      </c>
      <c r="MR43" s="19" t="str">
        <f t="shared" ca="1" si="68"/>
        <v/>
      </c>
      <c r="MS43" s="19" t="str">
        <f t="shared" ca="1" si="68"/>
        <v/>
      </c>
      <c r="MT43" s="19" t="str">
        <f t="shared" ca="1" si="68"/>
        <v/>
      </c>
      <c r="MU43" s="19" t="str">
        <f t="shared" ca="1" si="68"/>
        <v/>
      </c>
      <c r="MV43" s="19" t="str">
        <f t="shared" ca="1" si="68"/>
        <v/>
      </c>
      <c r="MW43" s="19" t="str">
        <f t="shared" ca="1" si="68"/>
        <v/>
      </c>
      <c r="MX43" s="19" t="str">
        <f t="shared" ca="1" si="68"/>
        <v/>
      </c>
      <c r="MY43" s="19" t="str">
        <f t="shared" ca="1" si="68"/>
        <v/>
      </c>
      <c r="MZ43" s="19" t="str">
        <f t="shared" ca="1" si="68"/>
        <v/>
      </c>
      <c r="NA43" s="19" t="str">
        <f t="shared" ca="1" si="68"/>
        <v/>
      </c>
      <c r="NB43" s="19" t="str">
        <f t="shared" ca="1" si="68"/>
        <v/>
      </c>
      <c r="NC43" s="19" t="str">
        <f t="shared" ca="1" si="68"/>
        <v/>
      </c>
      <c r="ND43" s="19" t="str">
        <f t="shared" ca="1" si="68"/>
        <v/>
      </c>
      <c r="NE43" s="19" t="str">
        <f t="shared" ca="1" si="68"/>
        <v/>
      </c>
      <c r="NF43" s="19" t="str">
        <f t="shared" ca="1" si="68"/>
        <v/>
      </c>
      <c r="NG43" s="19" t="str">
        <f t="shared" ca="1" si="68"/>
        <v/>
      </c>
      <c r="NH43" s="19" t="str">
        <f t="shared" ca="1" si="68"/>
        <v/>
      </c>
      <c r="NI43" s="19" t="str">
        <f t="shared" ca="1" si="68"/>
        <v/>
      </c>
      <c r="NJ43" s="19" t="str">
        <f t="shared" ca="1" si="68"/>
        <v/>
      </c>
      <c r="NK43" s="19" t="str">
        <f t="shared" ca="1" si="68"/>
        <v/>
      </c>
      <c r="NL43" s="19" t="str">
        <f t="shared" ca="1" si="68"/>
        <v/>
      </c>
      <c r="NM43" s="19" t="str">
        <f t="shared" ca="1" si="68"/>
        <v/>
      </c>
      <c r="NN43" s="19" t="str">
        <f t="shared" ca="1" si="68"/>
        <v/>
      </c>
      <c r="NO43" s="19" t="str">
        <f t="shared" ca="1" si="68"/>
        <v/>
      </c>
      <c r="NP43" s="19" t="str">
        <f t="shared" ca="1" si="68"/>
        <v/>
      </c>
      <c r="NQ43" s="19" t="str">
        <f t="shared" ca="1" si="68"/>
        <v/>
      </c>
      <c r="NR43" s="19" t="str">
        <f t="shared" ca="1" si="68"/>
        <v/>
      </c>
      <c r="NS43" s="19" t="str">
        <f t="shared" ca="1" si="68"/>
        <v/>
      </c>
      <c r="NT43" s="19" t="str">
        <f t="shared" ca="1" si="68"/>
        <v/>
      </c>
      <c r="NU43" s="19" t="str">
        <f t="shared" ca="1" si="68"/>
        <v/>
      </c>
      <c r="NV43" s="19" t="str">
        <f t="shared" ca="1" si="68"/>
        <v/>
      </c>
      <c r="NW43" s="19" t="str">
        <f t="shared" ca="1" si="68"/>
        <v/>
      </c>
      <c r="NX43" s="19" t="str">
        <f t="shared" ca="1" si="68"/>
        <v/>
      </c>
      <c r="NY43" s="19" t="str">
        <f t="shared" ca="1" si="68"/>
        <v/>
      </c>
      <c r="NZ43" s="19" t="str">
        <f t="shared" ca="1" si="68"/>
        <v/>
      </c>
      <c r="OA43" s="19" t="str">
        <f t="shared" ca="1" si="68"/>
        <v/>
      </c>
      <c r="OB43" s="19" t="str">
        <f t="shared" ca="1" si="68"/>
        <v/>
      </c>
      <c r="OC43" s="19" t="str">
        <f t="shared" ca="1" si="68"/>
        <v/>
      </c>
      <c r="OD43" s="16"/>
      <c r="OE43" s="16"/>
      <c r="OF43" s="16"/>
      <c r="OG43" s="16"/>
    </row>
    <row r="44" spans="1:397" s="25" customFormat="1" ht="14.25" x14ac:dyDescent="0.2">
      <c r="A44" s="62"/>
      <c r="C44" s="128">
        <f>'Project Follow up - Base'!C45</f>
        <v>5</v>
      </c>
      <c r="D44" s="406" t="str">
        <f>'Project Follow up - Base'!D45</f>
        <v xml:space="preserve">Review and Comment - Design  25% </v>
      </c>
      <c r="E44" s="407" t="str">
        <f>'Project Follow up - Base'!E45</f>
        <v/>
      </c>
      <c r="F44" s="43">
        <f>'Project Follow up - Base'!G45</f>
        <v>45708</v>
      </c>
      <c r="G44" s="43">
        <f>'Project Follow up - Base'!H45</f>
        <v>45708</v>
      </c>
      <c r="H44" s="45">
        <f>'Project Follow up - Base'!I45</f>
        <v>1</v>
      </c>
      <c r="M44" s="43">
        <f>'Project Follow up - Base'!M45</f>
        <v>45708</v>
      </c>
      <c r="N44" s="43">
        <f>'Project Follow up - Base'!N45</f>
        <v>45708</v>
      </c>
      <c r="O44" s="43">
        <f>'Project Follow up - Base'!O45</f>
        <v>45714</v>
      </c>
      <c r="P44" s="44" t="str">
        <f ca="1">'Project Follow up - Base'!P45</f>
        <v>Completed</v>
      </c>
      <c r="Q44" s="104" t="str">
        <f>'Project Follow up - Base'!Q45</f>
        <v/>
      </c>
      <c r="R44" s="105" t="str">
        <f>'Project Follow up - Base'!R45</f>
        <v>...</v>
      </c>
      <c r="S44" s="105" t="str">
        <f>'Project Follow up - Base'!S45</f>
        <v>...</v>
      </c>
      <c r="T44" s="106" t="str">
        <f>'Project Follow up - Base'!T45</f>
        <v>...</v>
      </c>
      <c r="U44" s="187" t="str">
        <f>'Project Follow up - Base'!U45</f>
        <v/>
      </c>
      <c r="V44" s="187" t="str">
        <f>'Project Follow up - Base'!V45</f>
        <v/>
      </c>
      <c r="W44" s="384" t="str">
        <f>'Project Follow up - Base'!W45</f>
        <v/>
      </c>
      <c r="X44" s="384" t="str">
        <f>'Project Follow up - Base'!X45</f>
        <v/>
      </c>
      <c r="Y44" s="320"/>
      <c r="Z44" s="17">
        <f t="shared" si="62"/>
        <v>1</v>
      </c>
      <c r="AA44" s="16"/>
      <c r="AB44" s="16"/>
      <c r="AC44" s="20" t="str">
        <f t="shared" ca="1" si="69"/>
        <v/>
      </c>
      <c r="AD44" s="20" t="str">
        <f t="shared" ca="1" si="70"/>
        <v/>
      </c>
      <c r="AE44" s="20" t="str">
        <f t="shared" ca="1" si="70"/>
        <v/>
      </c>
      <c r="AF44" s="20" t="str">
        <f t="shared" ca="1" si="70"/>
        <v/>
      </c>
      <c r="AG44" s="20" t="str">
        <f t="shared" ca="1" si="70"/>
        <v/>
      </c>
      <c r="AH44" s="20" t="str">
        <f t="shared" ca="1" si="70"/>
        <v/>
      </c>
      <c r="AI44" s="20" t="str">
        <f t="shared" ca="1" si="70"/>
        <v/>
      </c>
      <c r="AJ44" s="20" t="str">
        <f t="shared" ca="1" si="70"/>
        <v/>
      </c>
      <c r="AK44" s="20" t="str">
        <f t="shared" ca="1" si="70"/>
        <v/>
      </c>
      <c r="AL44" s="20" t="str">
        <f t="shared" ca="1" si="70"/>
        <v/>
      </c>
      <c r="AM44" s="20" t="str">
        <f t="shared" ca="1" si="70"/>
        <v/>
      </c>
      <c r="AN44" s="20" t="str">
        <f t="shared" ca="1" si="70"/>
        <v/>
      </c>
      <c r="AO44" s="20" t="str">
        <f t="shared" ca="1" si="70"/>
        <v/>
      </c>
      <c r="AP44" s="20" t="str">
        <f t="shared" ca="1" si="70"/>
        <v/>
      </c>
      <c r="AQ44" s="20" t="str">
        <f t="shared" ca="1" si="70"/>
        <v/>
      </c>
      <c r="AR44" s="20" t="str">
        <f t="shared" ca="1" si="70"/>
        <v/>
      </c>
      <c r="AS44" s="20" t="str">
        <f t="shared" ca="1" si="70"/>
        <v/>
      </c>
      <c r="AT44" s="20" t="str">
        <f t="shared" ca="1" si="70"/>
        <v/>
      </c>
      <c r="AU44" s="20" t="str">
        <f t="shared" ca="1" si="70"/>
        <v/>
      </c>
      <c r="AV44" s="20" t="str">
        <f t="shared" ca="1" si="70"/>
        <v/>
      </c>
      <c r="AW44" s="20" t="str">
        <f t="shared" ca="1" si="70"/>
        <v/>
      </c>
      <c r="AX44" s="20" t="str">
        <f t="shared" ca="1" si="70"/>
        <v/>
      </c>
      <c r="AY44" s="20" t="str">
        <f t="shared" ca="1" si="70"/>
        <v/>
      </c>
      <c r="AZ44" s="20" t="str">
        <f t="shared" ca="1" si="70"/>
        <v/>
      </c>
      <c r="BA44" s="20" t="str">
        <f t="shared" ca="1" si="70"/>
        <v/>
      </c>
      <c r="BB44" s="20" t="str">
        <f t="shared" ca="1" si="70"/>
        <v/>
      </c>
      <c r="BC44" s="20" t="str">
        <f t="shared" ca="1" si="70"/>
        <v/>
      </c>
      <c r="BD44" s="20" t="str">
        <f t="shared" ca="1" si="70"/>
        <v/>
      </c>
      <c r="BE44" s="20" t="str">
        <f t="shared" ca="1" si="70"/>
        <v/>
      </c>
      <c r="BF44" s="20" t="str">
        <f t="shared" ca="1" si="70"/>
        <v/>
      </c>
      <c r="BG44" s="20" t="str">
        <f t="shared" ca="1" si="70"/>
        <v/>
      </c>
      <c r="BH44" s="20" t="str">
        <f t="shared" ca="1" si="70"/>
        <v/>
      </c>
      <c r="BI44" s="20" t="str">
        <f t="shared" ca="1" si="70"/>
        <v/>
      </c>
      <c r="BJ44" s="20" t="str">
        <f t="shared" ca="1" si="70"/>
        <v/>
      </c>
      <c r="BK44" s="20" t="str">
        <f t="shared" ca="1" si="70"/>
        <v/>
      </c>
      <c r="BL44" s="20" t="str">
        <f t="shared" ca="1" si="70"/>
        <v/>
      </c>
      <c r="BM44" s="20" t="str">
        <f t="shared" ca="1" si="70"/>
        <v/>
      </c>
      <c r="BN44" s="20" t="str">
        <f t="shared" ca="1" si="70"/>
        <v/>
      </c>
      <c r="BO44" s="20" t="str">
        <f t="shared" ca="1" si="70"/>
        <v/>
      </c>
      <c r="BP44" s="20" t="str">
        <f t="shared" ca="1" si="70"/>
        <v/>
      </c>
      <c r="BQ44" s="20" t="str">
        <f t="shared" ca="1" si="70"/>
        <v/>
      </c>
      <c r="BR44" s="20" t="str">
        <f t="shared" ca="1" si="70"/>
        <v/>
      </c>
      <c r="BS44" s="20" t="str">
        <f t="shared" ca="1" si="70"/>
        <v/>
      </c>
      <c r="BT44" s="20" t="str">
        <f t="shared" ca="1" si="70"/>
        <v/>
      </c>
      <c r="BU44" s="20" t="str">
        <f t="shared" ca="1" si="70"/>
        <v/>
      </c>
      <c r="BV44" s="20" t="str">
        <f t="shared" ca="1" si="70"/>
        <v/>
      </c>
      <c r="BW44" s="20" t="str">
        <f t="shared" ca="1" si="70"/>
        <v/>
      </c>
      <c r="BX44" s="20" t="str">
        <f t="shared" ca="1" si="70"/>
        <v/>
      </c>
      <c r="BY44" s="20" t="str">
        <f t="shared" ca="1" si="70"/>
        <v/>
      </c>
      <c r="BZ44" s="20" t="str">
        <f t="shared" ca="1" si="70"/>
        <v/>
      </c>
      <c r="CA44" s="20" t="str">
        <f t="shared" ca="1" si="70"/>
        <v/>
      </c>
      <c r="CB44" s="20" t="str">
        <f t="shared" ca="1" si="70"/>
        <v/>
      </c>
      <c r="CC44" s="20" t="str">
        <f t="shared" ca="1" si="70"/>
        <v/>
      </c>
      <c r="CD44" s="20" t="str">
        <f t="shared" ca="1" si="70"/>
        <v/>
      </c>
      <c r="CE44" s="20" t="str">
        <f t="shared" ca="1" si="70"/>
        <v/>
      </c>
      <c r="CF44" s="20" t="str">
        <f t="shared" ca="1" si="70"/>
        <v/>
      </c>
      <c r="CG44" s="20">
        <f t="shared" ca="1" si="70"/>
        <v>10</v>
      </c>
      <c r="CH44" s="20" t="str">
        <f t="shared" ca="1" si="70"/>
        <v/>
      </c>
      <c r="CI44" s="20" t="str">
        <f t="shared" ca="1" si="70"/>
        <v/>
      </c>
      <c r="CJ44" s="20" t="str">
        <f t="shared" ca="1" si="70"/>
        <v/>
      </c>
      <c r="CK44" s="20" t="str">
        <f t="shared" ca="1" si="70"/>
        <v/>
      </c>
      <c r="CL44" s="20" t="str">
        <f t="shared" ca="1" si="70"/>
        <v/>
      </c>
      <c r="CM44" s="20" t="str">
        <f t="shared" ca="1" si="70"/>
        <v/>
      </c>
      <c r="CN44" s="20" t="str">
        <f t="shared" ca="1" si="70"/>
        <v/>
      </c>
      <c r="CO44" s="20" t="str">
        <f t="shared" ca="1" si="70"/>
        <v/>
      </c>
      <c r="CP44" s="20" t="str">
        <f t="shared" ref="CP44:FA59" ca="1" si="73">IF($N44="",
IF(AND(CP$2&gt;=$M44,CP$2&lt;=TODAY(),CP$2&lt;$O44), 10,
IF(AND(CP$2&gt;=$M44,CP$2&lt;=TODAY(),CP$2=$O44), 10,
IF(AND(CP$2&gt;=$M44,CP$2&lt;=TODAY(),CP$2&gt;$O44), -10, ""))),
IF(AND(CP$2&gt;=$M44,CP$2&lt;=$N44,CP$2&lt;$O44),10,
IF(AND(CP$2&gt;=$M44,CP$2&lt;=$N44,CP$2=$O44),10,
IF(AND(CP$2&gt;=$M44,CP$2&lt;=$N44,CP$2&gt;$O44),-10,""
))))</f>
        <v/>
      </c>
      <c r="CQ44" s="20" t="str">
        <f t="shared" ca="1" si="73"/>
        <v/>
      </c>
      <c r="CR44" s="20" t="str">
        <f t="shared" ca="1" si="73"/>
        <v/>
      </c>
      <c r="CS44" s="20" t="str">
        <f t="shared" ca="1" si="73"/>
        <v/>
      </c>
      <c r="CT44" s="19" t="str">
        <f t="shared" ca="1" si="73"/>
        <v/>
      </c>
      <c r="CU44" s="19" t="str">
        <f t="shared" ca="1" si="73"/>
        <v/>
      </c>
      <c r="CV44" s="19" t="str">
        <f t="shared" ca="1" si="73"/>
        <v/>
      </c>
      <c r="CW44" s="19" t="str">
        <f t="shared" ca="1" si="73"/>
        <v/>
      </c>
      <c r="CX44" s="19" t="str">
        <f t="shared" ca="1" si="73"/>
        <v/>
      </c>
      <c r="CY44" s="19" t="str">
        <f t="shared" ca="1" si="73"/>
        <v/>
      </c>
      <c r="CZ44" s="19" t="str">
        <f t="shared" ca="1" si="73"/>
        <v/>
      </c>
      <c r="DA44" s="19" t="str">
        <f t="shared" ca="1" si="73"/>
        <v/>
      </c>
      <c r="DB44" s="19" t="str">
        <f t="shared" ca="1" si="73"/>
        <v/>
      </c>
      <c r="DC44" s="19" t="str">
        <f t="shared" ca="1" si="73"/>
        <v/>
      </c>
      <c r="DD44" s="19" t="str">
        <f t="shared" ca="1" si="73"/>
        <v/>
      </c>
      <c r="DE44" s="19" t="str">
        <f t="shared" ca="1" si="73"/>
        <v/>
      </c>
      <c r="DF44" s="19" t="str">
        <f t="shared" ca="1" si="73"/>
        <v/>
      </c>
      <c r="DG44" s="19" t="str">
        <f t="shared" ca="1" si="73"/>
        <v/>
      </c>
      <c r="DH44" s="19" t="str">
        <f t="shared" ca="1" si="73"/>
        <v/>
      </c>
      <c r="DI44" s="19" t="str">
        <f t="shared" ca="1" si="73"/>
        <v/>
      </c>
      <c r="DJ44" s="19" t="str">
        <f t="shared" ca="1" si="73"/>
        <v/>
      </c>
      <c r="DK44" s="19" t="str">
        <f t="shared" ca="1" si="73"/>
        <v/>
      </c>
      <c r="DL44" s="19" t="str">
        <f t="shared" ca="1" si="73"/>
        <v/>
      </c>
      <c r="DM44" s="19" t="str">
        <f t="shared" ca="1" si="73"/>
        <v/>
      </c>
      <c r="DN44" s="19" t="str">
        <f t="shared" ca="1" si="73"/>
        <v/>
      </c>
      <c r="DO44" s="19" t="str">
        <f t="shared" ca="1" si="73"/>
        <v/>
      </c>
      <c r="DP44" s="19" t="str">
        <f t="shared" ca="1" si="73"/>
        <v/>
      </c>
      <c r="DQ44" s="19" t="str">
        <f t="shared" ca="1" si="73"/>
        <v/>
      </c>
      <c r="DR44" s="19" t="str">
        <f t="shared" ca="1" si="73"/>
        <v/>
      </c>
      <c r="DS44" s="19" t="str">
        <f t="shared" ca="1" si="73"/>
        <v/>
      </c>
      <c r="DT44" s="19" t="str">
        <f t="shared" ca="1" si="73"/>
        <v/>
      </c>
      <c r="DU44" s="19" t="str">
        <f t="shared" ca="1" si="73"/>
        <v/>
      </c>
      <c r="DV44" s="19" t="str">
        <f t="shared" ca="1" si="73"/>
        <v/>
      </c>
      <c r="DW44" s="19" t="str">
        <f t="shared" ca="1" si="73"/>
        <v/>
      </c>
      <c r="DX44" s="19" t="str">
        <f t="shared" ca="1" si="73"/>
        <v/>
      </c>
      <c r="DY44" s="19" t="str">
        <f t="shared" ca="1" si="73"/>
        <v/>
      </c>
      <c r="DZ44" s="19" t="str">
        <f t="shared" ca="1" si="73"/>
        <v/>
      </c>
      <c r="EA44" s="19" t="str">
        <f t="shared" ca="1" si="73"/>
        <v/>
      </c>
      <c r="EB44" s="19" t="str">
        <f t="shared" ca="1" si="73"/>
        <v/>
      </c>
      <c r="EC44" s="19" t="str">
        <f t="shared" ca="1" si="73"/>
        <v/>
      </c>
      <c r="ED44" s="19" t="str">
        <f t="shared" ca="1" si="73"/>
        <v/>
      </c>
      <c r="EE44" s="19" t="str">
        <f t="shared" ca="1" si="73"/>
        <v/>
      </c>
      <c r="EF44" s="19" t="str">
        <f t="shared" ca="1" si="73"/>
        <v/>
      </c>
      <c r="EG44" s="19" t="str">
        <f t="shared" ca="1" si="73"/>
        <v/>
      </c>
      <c r="EH44" s="19" t="str">
        <f t="shared" ca="1" si="73"/>
        <v/>
      </c>
      <c r="EI44" s="19" t="str">
        <f t="shared" ca="1" si="73"/>
        <v/>
      </c>
      <c r="EJ44" s="19" t="str">
        <f t="shared" ca="1" si="73"/>
        <v/>
      </c>
      <c r="EK44" s="19" t="str">
        <f t="shared" ca="1" si="73"/>
        <v/>
      </c>
      <c r="EL44" s="19" t="str">
        <f t="shared" ca="1" si="73"/>
        <v/>
      </c>
      <c r="EM44" s="19" t="str">
        <f t="shared" ca="1" si="73"/>
        <v/>
      </c>
      <c r="EN44" s="19" t="str">
        <f t="shared" ca="1" si="73"/>
        <v/>
      </c>
      <c r="EO44" s="19" t="str">
        <f t="shared" ca="1" si="73"/>
        <v/>
      </c>
      <c r="EP44" s="19" t="str">
        <f t="shared" ca="1" si="73"/>
        <v/>
      </c>
      <c r="EQ44" s="19" t="str">
        <f t="shared" ca="1" si="73"/>
        <v/>
      </c>
      <c r="ER44" s="19" t="str">
        <f t="shared" ca="1" si="73"/>
        <v/>
      </c>
      <c r="ES44" s="19" t="str">
        <f t="shared" ca="1" si="73"/>
        <v/>
      </c>
      <c r="ET44" s="19" t="str">
        <f t="shared" ca="1" si="73"/>
        <v/>
      </c>
      <c r="EU44" s="19" t="str">
        <f t="shared" ca="1" si="73"/>
        <v/>
      </c>
      <c r="EV44" s="19" t="str">
        <f t="shared" ca="1" si="73"/>
        <v/>
      </c>
      <c r="EW44" s="19" t="str">
        <f t="shared" ca="1" si="73"/>
        <v/>
      </c>
      <c r="EX44" s="19" t="str">
        <f t="shared" ca="1" si="73"/>
        <v/>
      </c>
      <c r="EY44" s="19" t="str">
        <f t="shared" ca="1" si="73"/>
        <v/>
      </c>
      <c r="EZ44" s="19" t="str">
        <f t="shared" ca="1" si="73"/>
        <v/>
      </c>
      <c r="FA44" s="19" t="str">
        <f t="shared" ca="1" si="73"/>
        <v/>
      </c>
      <c r="FB44" s="19" t="str">
        <f t="shared" ca="1" si="71"/>
        <v/>
      </c>
      <c r="FC44" s="19" t="str">
        <f t="shared" ca="1" si="71"/>
        <v/>
      </c>
      <c r="FD44" s="19" t="str">
        <f t="shared" ca="1" si="71"/>
        <v/>
      </c>
      <c r="FE44" s="19" t="str">
        <f t="shared" ca="1" si="71"/>
        <v/>
      </c>
      <c r="FF44" s="19" t="str">
        <f t="shared" ca="1" si="71"/>
        <v/>
      </c>
      <c r="FG44" s="19" t="str">
        <f t="shared" ca="1" si="71"/>
        <v/>
      </c>
      <c r="FH44" s="19" t="str">
        <f t="shared" ca="1" si="71"/>
        <v/>
      </c>
      <c r="FI44" s="19" t="str">
        <f t="shared" ca="1" si="71"/>
        <v/>
      </c>
      <c r="FJ44" s="19" t="str">
        <f t="shared" ca="1" si="71"/>
        <v/>
      </c>
      <c r="FK44" s="19" t="str">
        <f t="shared" ca="1" si="71"/>
        <v/>
      </c>
      <c r="FL44" s="19" t="str">
        <f t="shared" ca="1" si="71"/>
        <v/>
      </c>
      <c r="FM44" s="19" t="str">
        <f t="shared" ca="1" si="71"/>
        <v/>
      </c>
      <c r="FN44" s="19" t="str">
        <f t="shared" ca="1" si="71"/>
        <v/>
      </c>
      <c r="FO44" s="19" t="str">
        <f t="shared" ca="1" si="71"/>
        <v/>
      </c>
      <c r="FP44" s="19" t="str">
        <f t="shared" ca="1" si="71"/>
        <v/>
      </c>
      <c r="FQ44" s="19" t="str">
        <f t="shared" ca="1" si="71"/>
        <v/>
      </c>
      <c r="FR44" s="19" t="str">
        <f t="shared" ca="1" si="71"/>
        <v/>
      </c>
      <c r="FS44" s="19" t="str">
        <f t="shared" ca="1" si="71"/>
        <v/>
      </c>
      <c r="FT44" s="19" t="str">
        <f t="shared" ca="1" si="71"/>
        <v/>
      </c>
      <c r="FU44" s="19" t="str">
        <f t="shared" ca="1" si="71"/>
        <v/>
      </c>
      <c r="FV44" s="19" t="str">
        <f t="shared" ca="1" si="71"/>
        <v/>
      </c>
      <c r="FW44" s="19" t="str">
        <f t="shared" ca="1" si="71"/>
        <v/>
      </c>
      <c r="FX44" s="19" t="str">
        <f t="shared" ca="1" si="71"/>
        <v/>
      </c>
      <c r="FY44" s="19" t="str">
        <f t="shared" ca="1" si="71"/>
        <v/>
      </c>
      <c r="FZ44" s="19" t="str">
        <f t="shared" ca="1" si="71"/>
        <v/>
      </c>
      <c r="GA44" s="19" t="str">
        <f t="shared" ca="1" si="71"/>
        <v/>
      </c>
      <c r="GB44" s="19" t="str">
        <f t="shared" ca="1" si="71"/>
        <v/>
      </c>
      <c r="GC44" s="19" t="str">
        <f t="shared" ca="1" si="71"/>
        <v/>
      </c>
      <c r="GD44" s="19" t="str">
        <f t="shared" ca="1" si="71"/>
        <v/>
      </c>
      <c r="GE44" s="19" t="str">
        <f t="shared" ca="1" si="71"/>
        <v/>
      </c>
      <c r="GF44" s="19" t="str">
        <f t="shared" ca="1" si="71"/>
        <v/>
      </c>
      <c r="GG44" s="19" t="str">
        <f t="shared" ca="1" si="71"/>
        <v/>
      </c>
      <c r="GH44" s="19" t="str">
        <f t="shared" ca="1" si="71"/>
        <v/>
      </c>
      <c r="GI44" s="19" t="str">
        <f t="shared" ca="1" si="71"/>
        <v/>
      </c>
      <c r="GJ44" s="19" t="str">
        <f t="shared" ca="1" si="71"/>
        <v/>
      </c>
      <c r="GK44" s="19" t="str">
        <f t="shared" ca="1" si="71"/>
        <v/>
      </c>
      <c r="GL44" s="19" t="str">
        <f t="shared" ca="1" si="71"/>
        <v/>
      </c>
      <c r="GM44" s="19" t="str">
        <f t="shared" ca="1" si="71"/>
        <v/>
      </c>
      <c r="GN44" s="19" t="str">
        <f t="shared" ca="1" si="71"/>
        <v/>
      </c>
      <c r="GO44" s="19" t="str">
        <f t="shared" ca="1" si="71"/>
        <v/>
      </c>
      <c r="GP44" s="19" t="str">
        <f t="shared" ca="1" si="71"/>
        <v/>
      </c>
      <c r="GQ44" s="19" t="str">
        <f t="shared" ca="1" si="71"/>
        <v/>
      </c>
      <c r="GR44" s="19" t="str">
        <f t="shared" ca="1" si="71"/>
        <v/>
      </c>
      <c r="GS44" s="19" t="str">
        <f t="shared" ca="1" si="71"/>
        <v/>
      </c>
      <c r="GT44" s="19" t="str">
        <f t="shared" ca="1" si="71"/>
        <v/>
      </c>
      <c r="GU44" s="19" t="str">
        <f t="shared" ca="1" si="71"/>
        <v/>
      </c>
      <c r="GV44" s="19" t="str">
        <f t="shared" ca="1" si="71"/>
        <v/>
      </c>
      <c r="GW44" s="19" t="str">
        <f t="shared" ca="1" si="71"/>
        <v/>
      </c>
      <c r="GX44" s="19" t="str">
        <f t="shared" ca="1" si="71"/>
        <v/>
      </c>
      <c r="GY44" s="19" t="str">
        <f t="shared" ca="1" si="71"/>
        <v/>
      </c>
      <c r="GZ44" s="19" t="str">
        <f t="shared" ca="1" si="71"/>
        <v/>
      </c>
      <c r="HA44" s="19" t="str">
        <f t="shared" ca="1" si="71"/>
        <v/>
      </c>
      <c r="HB44" s="19" t="str">
        <f t="shared" ca="1" si="71"/>
        <v/>
      </c>
      <c r="HC44" s="19" t="str">
        <f t="shared" ca="1" si="71"/>
        <v/>
      </c>
      <c r="HD44" s="19" t="str">
        <f t="shared" ca="1" si="71"/>
        <v/>
      </c>
      <c r="HE44" s="19" t="str">
        <f t="shared" ca="1" si="71"/>
        <v/>
      </c>
      <c r="HF44" s="19" t="str">
        <f t="shared" ca="1" si="71"/>
        <v/>
      </c>
      <c r="HG44" s="19" t="str">
        <f t="shared" ca="1" si="71"/>
        <v/>
      </c>
      <c r="HH44" s="19" t="str">
        <f t="shared" ca="1" si="71"/>
        <v/>
      </c>
      <c r="HI44" s="19" t="str">
        <f t="shared" ca="1" si="71"/>
        <v/>
      </c>
      <c r="HJ44" s="19" t="str">
        <f t="shared" ca="1" si="71"/>
        <v/>
      </c>
      <c r="HK44" s="19" t="str">
        <f t="shared" ca="1" si="71"/>
        <v/>
      </c>
      <c r="HL44" s="19" t="str">
        <f t="shared" ca="1" si="71"/>
        <v/>
      </c>
      <c r="HM44" s="19" t="str">
        <f t="shared" ca="1" si="65"/>
        <v/>
      </c>
      <c r="HN44" s="19" t="str">
        <f t="shared" ref="HN44:JY48" ca="1" si="74">IF($N44="",
IF(AND(HN$2&gt;=$M44,HN$2&lt;=TODAY(),HN$2&lt;$O44), 10,
IF(AND(HN$2&gt;=$M44,HN$2&lt;=TODAY(),HN$2=$O44), 10,
IF(AND(HN$2&gt;=$M44,HN$2&lt;=TODAY(),HN$2&gt;$O44), -10, ""))),
IF(AND(HN$2&gt;=$M44,HN$2&lt;=$N44,HN$2&lt;$O44),10,
IF(AND(HN$2&gt;=$M44,HN$2&lt;=$N44,HN$2=$O44),10,
IF(AND(HN$2&gt;=$M44,HN$2&lt;=$N44,HN$2&gt;$O44),-10,""
))))</f>
        <v/>
      </c>
      <c r="HO44" s="19" t="str">
        <f t="shared" ca="1" si="74"/>
        <v/>
      </c>
      <c r="HP44" s="19" t="str">
        <f t="shared" ca="1" si="74"/>
        <v/>
      </c>
      <c r="HQ44" s="19" t="str">
        <f t="shared" ca="1" si="74"/>
        <v/>
      </c>
      <c r="HR44" s="19" t="str">
        <f t="shared" ca="1" si="74"/>
        <v/>
      </c>
      <c r="HS44" s="19" t="str">
        <f t="shared" ca="1" si="74"/>
        <v/>
      </c>
      <c r="HT44" s="19" t="str">
        <f t="shared" ca="1" si="74"/>
        <v/>
      </c>
      <c r="HU44" s="19" t="str">
        <f t="shared" ca="1" si="74"/>
        <v/>
      </c>
      <c r="HV44" s="19" t="str">
        <f t="shared" ca="1" si="74"/>
        <v/>
      </c>
      <c r="HW44" s="19" t="str">
        <f t="shared" ca="1" si="74"/>
        <v/>
      </c>
      <c r="HX44" s="19" t="str">
        <f t="shared" ca="1" si="74"/>
        <v/>
      </c>
      <c r="HY44" s="19" t="str">
        <f t="shared" ca="1" si="74"/>
        <v/>
      </c>
      <c r="HZ44" s="19" t="str">
        <f t="shared" ca="1" si="74"/>
        <v/>
      </c>
      <c r="IA44" s="19" t="str">
        <f t="shared" ca="1" si="74"/>
        <v/>
      </c>
      <c r="IB44" s="19" t="str">
        <f t="shared" ca="1" si="74"/>
        <v/>
      </c>
      <c r="IC44" s="19" t="str">
        <f t="shared" ca="1" si="74"/>
        <v/>
      </c>
      <c r="ID44" s="19" t="str">
        <f t="shared" ca="1" si="74"/>
        <v/>
      </c>
      <c r="IE44" s="19" t="str">
        <f t="shared" ca="1" si="74"/>
        <v/>
      </c>
      <c r="IF44" s="19" t="str">
        <f t="shared" ca="1" si="74"/>
        <v/>
      </c>
      <c r="IG44" s="19" t="str">
        <f t="shared" ca="1" si="74"/>
        <v/>
      </c>
      <c r="IH44" s="19" t="str">
        <f t="shared" ca="1" si="74"/>
        <v/>
      </c>
      <c r="II44" s="19" t="str">
        <f t="shared" ca="1" si="74"/>
        <v/>
      </c>
      <c r="IJ44" s="19" t="str">
        <f t="shared" ca="1" si="74"/>
        <v/>
      </c>
      <c r="IK44" s="19" t="str">
        <f t="shared" ca="1" si="74"/>
        <v/>
      </c>
      <c r="IL44" s="19" t="str">
        <f t="shared" ca="1" si="74"/>
        <v/>
      </c>
      <c r="IM44" s="19" t="str">
        <f t="shared" ca="1" si="74"/>
        <v/>
      </c>
      <c r="IN44" s="19" t="str">
        <f t="shared" ca="1" si="74"/>
        <v/>
      </c>
      <c r="IO44" s="19" t="str">
        <f t="shared" ca="1" si="74"/>
        <v/>
      </c>
      <c r="IP44" s="19" t="str">
        <f t="shared" ca="1" si="74"/>
        <v/>
      </c>
      <c r="IQ44" s="19" t="str">
        <f t="shared" ca="1" si="74"/>
        <v/>
      </c>
      <c r="IR44" s="19" t="str">
        <f t="shared" ca="1" si="74"/>
        <v/>
      </c>
      <c r="IS44" s="19" t="str">
        <f t="shared" ca="1" si="74"/>
        <v/>
      </c>
      <c r="IT44" s="19" t="str">
        <f t="shared" ca="1" si="74"/>
        <v/>
      </c>
      <c r="IU44" s="19" t="str">
        <f t="shared" ca="1" si="74"/>
        <v/>
      </c>
      <c r="IV44" s="19" t="str">
        <f t="shared" ca="1" si="74"/>
        <v/>
      </c>
      <c r="IW44" s="19" t="str">
        <f t="shared" ca="1" si="74"/>
        <v/>
      </c>
      <c r="IX44" s="19" t="str">
        <f t="shared" ca="1" si="74"/>
        <v/>
      </c>
      <c r="IY44" s="19" t="str">
        <f t="shared" ca="1" si="74"/>
        <v/>
      </c>
      <c r="IZ44" s="19" t="str">
        <f t="shared" ca="1" si="74"/>
        <v/>
      </c>
      <c r="JA44" s="19" t="str">
        <f t="shared" ca="1" si="74"/>
        <v/>
      </c>
      <c r="JB44" s="19" t="str">
        <f t="shared" ca="1" si="74"/>
        <v/>
      </c>
      <c r="JC44" s="19" t="str">
        <f t="shared" ca="1" si="74"/>
        <v/>
      </c>
      <c r="JD44" s="19" t="str">
        <f t="shared" ca="1" si="74"/>
        <v/>
      </c>
      <c r="JE44" s="19" t="str">
        <f t="shared" ca="1" si="74"/>
        <v/>
      </c>
      <c r="JF44" s="19" t="str">
        <f t="shared" ca="1" si="74"/>
        <v/>
      </c>
      <c r="JG44" s="19" t="str">
        <f t="shared" ca="1" si="74"/>
        <v/>
      </c>
      <c r="JH44" s="19" t="str">
        <f t="shared" ca="1" si="74"/>
        <v/>
      </c>
      <c r="JI44" s="19" t="str">
        <f t="shared" ca="1" si="74"/>
        <v/>
      </c>
      <c r="JJ44" s="19" t="str">
        <f t="shared" ca="1" si="74"/>
        <v/>
      </c>
      <c r="JK44" s="19" t="str">
        <f t="shared" ca="1" si="74"/>
        <v/>
      </c>
      <c r="JL44" s="19" t="str">
        <f t="shared" ca="1" si="74"/>
        <v/>
      </c>
      <c r="JM44" s="19" t="str">
        <f t="shared" ca="1" si="74"/>
        <v/>
      </c>
      <c r="JN44" s="19" t="str">
        <f t="shared" ca="1" si="74"/>
        <v/>
      </c>
      <c r="JO44" s="19" t="str">
        <f t="shared" ca="1" si="74"/>
        <v/>
      </c>
      <c r="JP44" s="19" t="str">
        <f t="shared" ca="1" si="74"/>
        <v/>
      </c>
      <c r="JQ44" s="19" t="str">
        <f t="shared" ca="1" si="74"/>
        <v/>
      </c>
      <c r="JR44" s="19" t="str">
        <f t="shared" ca="1" si="74"/>
        <v/>
      </c>
      <c r="JS44" s="19" t="str">
        <f t="shared" ca="1" si="74"/>
        <v/>
      </c>
      <c r="JT44" s="19" t="str">
        <f t="shared" ca="1" si="74"/>
        <v/>
      </c>
      <c r="JU44" s="19" t="str">
        <f t="shared" ca="1" si="74"/>
        <v/>
      </c>
      <c r="JV44" s="19" t="str">
        <f t="shared" ca="1" si="74"/>
        <v/>
      </c>
      <c r="JW44" s="19" t="str">
        <f t="shared" ca="1" si="74"/>
        <v/>
      </c>
      <c r="JX44" s="19" t="str">
        <f t="shared" ca="1" si="74"/>
        <v/>
      </c>
      <c r="JY44" s="19" t="str">
        <f t="shared" ca="1" si="74"/>
        <v/>
      </c>
      <c r="JZ44" s="19" t="str">
        <f t="shared" ca="1" si="72"/>
        <v/>
      </c>
      <c r="KA44" s="19" t="str">
        <f t="shared" ca="1" si="72"/>
        <v/>
      </c>
      <c r="KB44" s="19" t="str">
        <f t="shared" ca="1" si="72"/>
        <v/>
      </c>
      <c r="KC44" s="19" t="str">
        <f t="shared" ca="1" si="72"/>
        <v/>
      </c>
      <c r="KD44" s="19" t="str">
        <f t="shared" ca="1" si="72"/>
        <v/>
      </c>
      <c r="KE44" s="19" t="str">
        <f t="shared" ca="1" si="72"/>
        <v/>
      </c>
      <c r="KF44" s="19" t="str">
        <f t="shared" ca="1" si="72"/>
        <v/>
      </c>
      <c r="KG44" s="19" t="str">
        <f t="shared" ca="1" si="72"/>
        <v/>
      </c>
      <c r="KH44" s="19" t="str">
        <f t="shared" ca="1" si="72"/>
        <v/>
      </c>
      <c r="KI44" s="19" t="str">
        <f t="shared" ca="1" si="72"/>
        <v/>
      </c>
      <c r="KJ44" s="19" t="str">
        <f t="shared" ca="1" si="72"/>
        <v/>
      </c>
      <c r="KK44" s="19" t="str">
        <f t="shared" ca="1" si="72"/>
        <v/>
      </c>
      <c r="KL44" s="19" t="str">
        <f t="shared" ca="1" si="72"/>
        <v/>
      </c>
      <c r="KM44" s="19" t="str">
        <f t="shared" ca="1" si="72"/>
        <v/>
      </c>
      <c r="KN44" s="19" t="str">
        <f t="shared" ca="1" si="72"/>
        <v/>
      </c>
      <c r="KO44" s="19" t="str">
        <f t="shared" ca="1" si="72"/>
        <v/>
      </c>
      <c r="KP44" s="19" t="str">
        <f t="shared" ca="1" si="72"/>
        <v/>
      </c>
      <c r="KQ44" s="19" t="str">
        <f t="shared" ca="1" si="72"/>
        <v/>
      </c>
      <c r="KR44" s="19" t="str">
        <f t="shared" ca="1" si="72"/>
        <v/>
      </c>
      <c r="KS44" s="19" t="str">
        <f t="shared" ca="1" si="72"/>
        <v/>
      </c>
      <c r="KT44" s="19" t="str">
        <f t="shared" ca="1" si="72"/>
        <v/>
      </c>
      <c r="KU44" s="19" t="str">
        <f t="shared" ca="1" si="72"/>
        <v/>
      </c>
      <c r="KV44" s="19" t="str">
        <f t="shared" ca="1" si="72"/>
        <v/>
      </c>
      <c r="KW44" s="19" t="str">
        <f t="shared" ca="1" si="72"/>
        <v/>
      </c>
      <c r="KX44" s="19" t="str">
        <f t="shared" ca="1" si="72"/>
        <v/>
      </c>
      <c r="KY44" s="19" t="str">
        <f t="shared" ca="1" si="72"/>
        <v/>
      </c>
      <c r="KZ44" s="19" t="str">
        <f t="shared" ca="1" si="72"/>
        <v/>
      </c>
      <c r="LA44" s="19" t="str">
        <f t="shared" ca="1" si="72"/>
        <v/>
      </c>
      <c r="LB44" s="19" t="str">
        <f t="shared" ca="1" si="72"/>
        <v/>
      </c>
      <c r="LC44" s="19" t="str">
        <f t="shared" ca="1" si="72"/>
        <v/>
      </c>
      <c r="LD44" s="19" t="str">
        <f t="shared" ca="1" si="72"/>
        <v/>
      </c>
      <c r="LE44" s="19" t="str">
        <f t="shared" ca="1" si="72"/>
        <v/>
      </c>
      <c r="LF44" s="19" t="str">
        <f t="shared" ca="1" si="72"/>
        <v/>
      </c>
      <c r="LG44" s="19" t="str">
        <f t="shared" ca="1" si="72"/>
        <v/>
      </c>
      <c r="LH44" s="19" t="str">
        <f t="shared" ca="1" si="72"/>
        <v/>
      </c>
      <c r="LI44" s="19" t="str">
        <f t="shared" ca="1" si="72"/>
        <v/>
      </c>
      <c r="LJ44" s="19" t="str">
        <f t="shared" ca="1" si="72"/>
        <v/>
      </c>
      <c r="LK44" s="19" t="str">
        <f t="shared" ca="1" si="72"/>
        <v/>
      </c>
      <c r="LL44" s="19" t="str">
        <f t="shared" ca="1" si="72"/>
        <v/>
      </c>
      <c r="LM44" s="19" t="str">
        <f t="shared" ca="1" si="72"/>
        <v/>
      </c>
      <c r="LN44" s="19" t="str">
        <f t="shared" ca="1" si="72"/>
        <v/>
      </c>
      <c r="LO44" s="19" t="str">
        <f t="shared" ca="1" si="72"/>
        <v/>
      </c>
      <c r="LP44" s="19" t="str">
        <f t="shared" ca="1" si="72"/>
        <v/>
      </c>
      <c r="LQ44" s="19" t="str">
        <f t="shared" ca="1" si="72"/>
        <v/>
      </c>
      <c r="LR44" s="19" t="str">
        <f t="shared" ca="1" si="72"/>
        <v/>
      </c>
      <c r="LS44" s="19" t="str">
        <f t="shared" ca="1" si="72"/>
        <v/>
      </c>
      <c r="LT44" s="19" t="str">
        <f t="shared" ca="1" si="72"/>
        <v/>
      </c>
      <c r="LU44" s="19" t="str">
        <f t="shared" ca="1" si="72"/>
        <v/>
      </c>
      <c r="LV44" s="19" t="str">
        <f t="shared" ca="1" si="72"/>
        <v/>
      </c>
      <c r="LW44" s="19" t="str">
        <f t="shared" ca="1" si="72"/>
        <v/>
      </c>
      <c r="LX44" s="19" t="str">
        <f t="shared" ca="1" si="72"/>
        <v/>
      </c>
      <c r="LY44" s="19" t="str">
        <f t="shared" ca="1" si="72"/>
        <v/>
      </c>
      <c r="LZ44" s="19" t="str">
        <f t="shared" ca="1" si="72"/>
        <v/>
      </c>
      <c r="MA44" s="19" t="str">
        <f t="shared" ca="1" si="72"/>
        <v/>
      </c>
      <c r="MB44" s="19" t="str">
        <f t="shared" ca="1" si="72"/>
        <v/>
      </c>
      <c r="MC44" s="19" t="str">
        <f t="shared" ca="1" si="72"/>
        <v/>
      </c>
      <c r="MD44" s="19" t="str">
        <f t="shared" ca="1" si="72"/>
        <v/>
      </c>
      <c r="ME44" s="19" t="str">
        <f t="shared" ca="1" si="72"/>
        <v/>
      </c>
      <c r="MF44" s="19" t="str">
        <f t="shared" ca="1" si="72"/>
        <v/>
      </c>
      <c r="MG44" s="19" t="str">
        <f t="shared" ca="1" si="72"/>
        <v/>
      </c>
      <c r="MH44" s="19" t="str">
        <f t="shared" ca="1" si="72"/>
        <v/>
      </c>
      <c r="MI44" s="19" t="str">
        <f t="shared" ca="1" si="72"/>
        <v/>
      </c>
      <c r="MJ44" s="19" t="str">
        <f t="shared" ca="1" si="72"/>
        <v/>
      </c>
      <c r="MK44" s="19" t="str">
        <f t="shared" ca="1" si="67"/>
        <v/>
      </c>
      <c r="ML44" s="19" t="str">
        <f t="shared" ca="1" si="68"/>
        <v/>
      </c>
      <c r="MM44" s="19" t="str">
        <f t="shared" ca="1" si="68"/>
        <v/>
      </c>
      <c r="MN44" s="19" t="str">
        <f t="shared" ca="1" si="68"/>
        <v/>
      </c>
      <c r="MO44" s="19" t="str">
        <f t="shared" ca="1" si="68"/>
        <v/>
      </c>
      <c r="MP44" s="19" t="str">
        <f t="shared" ca="1" si="68"/>
        <v/>
      </c>
      <c r="MQ44" s="19" t="str">
        <f t="shared" ca="1" si="68"/>
        <v/>
      </c>
      <c r="MR44" s="19" t="str">
        <f t="shared" ca="1" si="68"/>
        <v/>
      </c>
      <c r="MS44" s="19" t="str">
        <f t="shared" ca="1" si="68"/>
        <v/>
      </c>
      <c r="MT44" s="19" t="str">
        <f t="shared" ca="1" si="68"/>
        <v/>
      </c>
      <c r="MU44" s="19" t="str">
        <f t="shared" ca="1" si="68"/>
        <v/>
      </c>
      <c r="MV44" s="19" t="str">
        <f t="shared" ca="1" si="68"/>
        <v/>
      </c>
      <c r="MW44" s="19" t="str">
        <f t="shared" ca="1" si="68"/>
        <v/>
      </c>
      <c r="MX44" s="19" t="str">
        <f t="shared" ca="1" si="68"/>
        <v/>
      </c>
      <c r="MY44" s="19" t="str">
        <f t="shared" ca="1" si="68"/>
        <v/>
      </c>
      <c r="MZ44" s="19" t="str">
        <f t="shared" ca="1" si="68"/>
        <v/>
      </c>
      <c r="NA44" s="19" t="str">
        <f t="shared" ca="1" si="68"/>
        <v/>
      </c>
      <c r="NB44" s="19" t="str">
        <f t="shared" ca="1" si="68"/>
        <v/>
      </c>
      <c r="NC44" s="19" t="str">
        <f t="shared" ca="1" si="68"/>
        <v/>
      </c>
      <c r="ND44" s="19" t="str">
        <f t="shared" ca="1" si="68"/>
        <v/>
      </c>
      <c r="NE44" s="19" t="str">
        <f t="shared" ca="1" si="68"/>
        <v/>
      </c>
      <c r="NF44" s="19" t="str">
        <f t="shared" ca="1" si="68"/>
        <v/>
      </c>
      <c r="NG44" s="19" t="str">
        <f t="shared" ca="1" si="68"/>
        <v/>
      </c>
      <c r="NH44" s="19" t="str">
        <f t="shared" ca="1" si="68"/>
        <v/>
      </c>
      <c r="NI44" s="19" t="str">
        <f t="shared" ca="1" si="68"/>
        <v/>
      </c>
      <c r="NJ44" s="19" t="str">
        <f t="shared" ca="1" si="68"/>
        <v/>
      </c>
      <c r="NK44" s="19" t="str">
        <f t="shared" ca="1" si="68"/>
        <v/>
      </c>
      <c r="NL44" s="19" t="str">
        <f t="shared" ca="1" si="68"/>
        <v/>
      </c>
      <c r="NM44" s="19" t="str">
        <f t="shared" ca="1" si="68"/>
        <v/>
      </c>
      <c r="NN44" s="19" t="str">
        <f t="shared" ca="1" si="68"/>
        <v/>
      </c>
      <c r="NO44" s="19" t="str">
        <f t="shared" ca="1" si="68"/>
        <v/>
      </c>
      <c r="NP44" s="19" t="str">
        <f t="shared" ca="1" si="68"/>
        <v/>
      </c>
      <c r="NQ44" s="19" t="str">
        <f t="shared" ca="1" si="68"/>
        <v/>
      </c>
      <c r="NR44" s="19" t="str">
        <f t="shared" ca="1" si="68"/>
        <v/>
      </c>
      <c r="NS44" s="19" t="str">
        <f t="shared" ca="1" si="68"/>
        <v/>
      </c>
      <c r="NT44" s="19" t="str">
        <f t="shared" ca="1" si="68"/>
        <v/>
      </c>
      <c r="NU44" s="19" t="str">
        <f t="shared" ca="1" si="68"/>
        <v/>
      </c>
      <c r="NV44" s="19" t="str">
        <f t="shared" ca="1" si="68"/>
        <v/>
      </c>
      <c r="NW44" s="19" t="str">
        <f t="shared" ca="1" si="68"/>
        <v/>
      </c>
      <c r="NX44" s="19" t="str">
        <f t="shared" ca="1" si="68"/>
        <v/>
      </c>
      <c r="NY44" s="19" t="str">
        <f t="shared" ca="1" si="68"/>
        <v/>
      </c>
      <c r="NZ44" s="19" t="str">
        <f t="shared" ca="1" si="68"/>
        <v/>
      </c>
      <c r="OA44" s="19" t="str">
        <f t="shared" ca="1" si="68"/>
        <v/>
      </c>
      <c r="OB44" s="19" t="str">
        <f t="shared" ca="1" si="68"/>
        <v/>
      </c>
      <c r="OC44" s="19" t="str">
        <f t="shared" ca="1" si="68"/>
        <v/>
      </c>
      <c r="OD44" s="16"/>
      <c r="OE44" s="16"/>
      <c r="OF44" s="16"/>
      <c r="OG44" s="16"/>
    </row>
    <row r="45" spans="1:397" s="25" customFormat="1" ht="14.25" x14ac:dyDescent="0.2">
      <c r="A45" s="62"/>
      <c r="C45" s="128">
        <f>'Project Follow up - Base'!C46</f>
        <v>6</v>
      </c>
      <c r="D45" s="406" t="str">
        <f>'Project Follow up - Base'!D46</f>
        <v>ReWorking  - Design 25%</v>
      </c>
      <c r="E45" s="407" t="str">
        <f>'Project Follow up - Base'!E46</f>
        <v/>
      </c>
      <c r="F45" s="43">
        <f>'Project Follow up - Base'!G46</f>
        <v>45709</v>
      </c>
      <c r="G45" s="43">
        <f>'Project Follow up - Base'!H46</f>
        <v>45721</v>
      </c>
      <c r="H45" s="45">
        <f>'Project Follow up - Base'!I46</f>
        <v>9</v>
      </c>
      <c r="M45" s="43">
        <f>'Project Follow up - Base'!M46</f>
        <v>45709</v>
      </c>
      <c r="N45" s="43">
        <f>'Project Follow up - Base'!N46</f>
        <v>45721</v>
      </c>
      <c r="O45" s="43">
        <f>'Project Follow up - Base'!O46</f>
        <v>45721</v>
      </c>
      <c r="P45" s="41" t="str">
        <f ca="1">'Project Follow up - Base'!P46</f>
        <v>Completed</v>
      </c>
      <c r="Q45" s="104" t="str">
        <f>'Project Follow up - Base'!Q46</f>
        <v/>
      </c>
      <c r="R45" s="105" t="str">
        <f>'Project Follow up - Base'!R46</f>
        <v>Client</v>
      </c>
      <c r="S45" s="105" t="str">
        <f>'Project Follow up - Base'!S46</f>
        <v xml:space="preserve">Client Modification </v>
      </c>
      <c r="T45" s="106" t="str">
        <f>'Project Follow up - Base'!T46</f>
        <v/>
      </c>
      <c r="U45" s="187" t="str">
        <f>'Project Follow up - Base'!U46</f>
        <v/>
      </c>
      <c r="V45" s="187" t="str">
        <f>'Project Follow up - Base'!V46</f>
        <v/>
      </c>
      <c r="W45" s="384" t="str">
        <f>'Project Follow up - Base'!W46</f>
        <v>Deliev 06</v>
      </c>
      <c r="X45" s="384" t="str">
        <f>'Project Follow up - Base'!X46</f>
        <v>MOM 06</v>
      </c>
      <c r="Y45" s="320"/>
      <c r="Z45" s="17">
        <f t="shared" si="62"/>
        <v>1</v>
      </c>
      <c r="AA45" s="16"/>
      <c r="AB45" s="16"/>
      <c r="AC45" s="20" t="str">
        <f t="shared" ca="1" si="69"/>
        <v/>
      </c>
      <c r="AD45" s="20" t="str">
        <f t="shared" ca="1" si="70"/>
        <v/>
      </c>
      <c r="AE45" s="20" t="str">
        <f t="shared" ca="1" si="70"/>
        <v/>
      </c>
      <c r="AF45" s="20" t="str">
        <f t="shared" ca="1" si="70"/>
        <v/>
      </c>
      <c r="AG45" s="20" t="str">
        <f t="shared" ca="1" si="70"/>
        <v/>
      </c>
      <c r="AH45" s="20" t="str">
        <f t="shared" ca="1" si="70"/>
        <v/>
      </c>
      <c r="AI45" s="20" t="str">
        <f t="shared" ca="1" si="70"/>
        <v/>
      </c>
      <c r="AJ45" s="20" t="str">
        <f t="shared" ca="1" si="70"/>
        <v/>
      </c>
      <c r="AK45" s="20" t="str">
        <f t="shared" ca="1" si="70"/>
        <v/>
      </c>
      <c r="AL45" s="20" t="str">
        <f t="shared" ca="1" si="70"/>
        <v/>
      </c>
      <c r="AM45" s="20" t="str">
        <f t="shared" ca="1" si="70"/>
        <v/>
      </c>
      <c r="AN45" s="20" t="str">
        <f t="shared" ca="1" si="70"/>
        <v/>
      </c>
      <c r="AO45" s="20" t="str">
        <f t="shared" ca="1" si="70"/>
        <v/>
      </c>
      <c r="AP45" s="20" t="str">
        <f t="shared" ca="1" si="70"/>
        <v/>
      </c>
      <c r="AQ45" s="20" t="str">
        <f t="shared" ca="1" si="70"/>
        <v/>
      </c>
      <c r="AR45" s="20" t="str">
        <f t="shared" ca="1" si="70"/>
        <v/>
      </c>
      <c r="AS45" s="20" t="str">
        <f t="shared" ca="1" si="70"/>
        <v/>
      </c>
      <c r="AT45" s="20" t="str">
        <f t="shared" ca="1" si="70"/>
        <v/>
      </c>
      <c r="AU45" s="20" t="str">
        <f t="shared" ca="1" si="70"/>
        <v/>
      </c>
      <c r="AV45" s="20" t="str">
        <f t="shared" ca="1" si="70"/>
        <v/>
      </c>
      <c r="AW45" s="20" t="str">
        <f t="shared" ca="1" si="70"/>
        <v/>
      </c>
      <c r="AX45" s="20" t="str">
        <f t="shared" ca="1" si="70"/>
        <v/>
      </c>
      <c r="AY45" s="20" t="str">
        <f t="shared" ca="1" si="70"/>
        <v/>
      </c>
      <c r="AZ45" s="20" t="str">
        <f t="shared" ca="1" si="70"/>
        <v/>
      </c>
      <c r="BA45" s="20" t="str">
        <f t="shared" ca="1" si="70"/>
        <v/>
      </c>
      <c r="BB45" s="20" t="str">
        <f t="shared" ca="1" si="70"/>
        <v/>
      </c>
      <c r="BC45" s="20" t="str">
        <f t="shared" ca="1" si="70"/>
        <v/>
      </c>
      <c r="BD45" s="20" t="str">
        <f t="shared" ca="1" si="70"/>
        <v/>
      </c>
      <c r="BE45" s="20" t="str">
        <f t="shared" ca="1" si="70"/>
        <v/>
      </c>
      <c r="BF45" s="20" t="str">
        <f t="shared" ca="1" si="70"/>
        <v/>
      </c>
      <c r="BG45" s="20" t="str">
        <f t="shared" ca="1" si="70"/>
        <v/>
      </c>
      <c r="BH45" s="20" t="str">
        <f t="shared" ca="1" si="70"/>
        <v/>
      </c>
      <c r="BI45" s="20" t="str">
        <f t="shared" ca="1" si="70"/>
        <v/>
      </c>
      <c r="BJ45" s="20" t="str">
        <f t="shared" ca="1" si="70"/>
        <v/>
      </c>
      <c r="BK45" s="20" t="str">
        <f t="shared" ca="1" si="70"/>
        <v/>
      </c>
      <c r="BL45" s="20" t="str">
        <f t="shared" ca="1" si="70"/>
        <v/>
      </c>
      <c r="BM45" s="20" t="str">
        <f t="shared" ca="1" si="70"/>
        <v/>
      </c>
      <c r="BN45" s="20" t="str">
        <f t="shared" ca="1" si="70"/>
        <v/>
      </c>
      <c r="BO45" s="20" t="str">
        <f t="shared" ca="1" si="70"/>
        <v/>
      </c>
      <c r="BP45" s="20" t="str">
        <f t="shared" ca="1" si="70"/>
        <v/>
      </c>
      <c r="BQ45" s="20" t="str">
        <f t="shared" ca="1" si="70"/>
        <v/>
      </c>
      <c r="BR45" s="20" t="str">
        <f t="shared" ca="1" si="70"/>
        <v/>
      </c>
      <c r="BS45" s="20" t="str">
        <f t="shared" ca="1" si="70"/>
        <v/>
      </c>
      <c r="BT45" s="20" t="str">
        <f t="shared" ca="1" si="70"/>
        <v/>
      </c>
      <c r="BU45" s="20" t="str">
        <f t="shared" ca="1" si="70"/>
        <v/>
      </c>
      <c r="BV45" s="20" t="str">
        <f t="shared" ca="1" si="70"/>
        <v/>
      </c>
      <c r="BW45" s="20" t="str">
        <f t="shared" ca="1" si="70"/>
        <v/>
      </c>
      <c r="BX45" s="20" t="str">
        <f t="shared" ca="1" si="70"/>
        <v/>
      </c>
      <c r="BY45" s="20" t="str">
        <f t="shared" ca="1" si="70"/>
        <v/>
      </c>
      <c r="BZ45" s="20" t="str">
        <f t="shared" ca="1" si="70"/>
        <v/>
      </c>
      <c r="CA45" s="20" t="str">
        <f t="shared" ca="1" si="70"/>
        <v/>
      </c>
      <c r="CB45" s="20" t="str">
        <f t="shared" ca="1" si="70"/>
        <v/>
      </c>
      <c r="CC45" s="20" t="str">
        <f t="shared" ca="1" si="70"/>
        <v/>
      </c>
      <c r="CD45" s="20" t="str">
        <f t="shared" ca="1" si="70"/>
        <v/>
      </c>
      <c r="CE45" s="20" t="str">
        <f t="shared" ca="1" si="70"/>
        <v/>
      </c>
      <c r="CF45" s="20" t="str">
        <f t="shared" ca="1" si="70"/>
        <v/>
      </c>
      <c r="CG45" s="20" t="str">
        <f t="shared" ca="1" si="70"/>
        <v/>
      </c>
      <c r="CH45" s="20">
        <f t="shared" ca="1" si="70"/>
        <v>10</v>
      </c>
      <c r="CI45" s="20">
        <f t="shared" ca="1" si="70"/>
        <v>10</v>
      </c>
      <c r="CJ45" s="20">
        <f t="shared" ca="1" si="70"/>
        <v>10</v>
      </c>
      <c r="CK45" s="20">
        <f t="shared" ca="1" si="70"/>
        <v>10</v>
      </c>
      <c r="CL45" s="20">
        <f t="shared" ca="1" si="70"/>
        <v>10</v>
      </c>
      <c r="CM45" s="20">
        <f t="shared" ca="1" si="70"/>
        <v>10</v>
      </c>
      <c r="CN45" s="20">
        <f t="shared" ca="1" si="70"/>
        <v>10</v>
      </c>
      <c r="CO45" s="20">
        <f t="shared" ref="CO45:EZ48" ca="1" si="75">IF($N45="",
IF(AND(CO$2&gt;=$M45,CO$2&lt;=TODAY(),CO$2&lt;$O45), 10,
IF(AND(CO$2&gt;=$M45,CO$2&lt;=TODAY(),CO$2=$O45), 10,
IF(AND(CO$2&gt;=$M45,CO$2&lt;=TODAY(),CO$2&gt;$O45), -10, ""))),
IF(AND(CO$2&gt;=$M45,CO$2&lt;=$N45,CO$2&lt;$O45),10,
IF(AND(CO$2&gt;=$M45,CO$2&lt;=$N45,CO$2=$O45),10,
IF(AND(CO$2&gt;=$M45,CO$2&lt;=$N45,CO$2&gt;$O45),-10,""
))))</f>
        <v>10</v>
      </c>
      <c r="CP45" s="20">
        <f t="shared" ca="1" si="75"/>
        <v>10</v>
      </c>
      <c r="CQ45" s="20">
        <f t="shared" ca="1" si="75"/>
        <v>10</v>
      </c>
      <c r="CR45" s="20">
        <f t="shared" ca="1" si="75"/>
        <v>10</v>
      </c>
      <c r="CS45" s="20">
        <f t="shared" ca="1" si="75"/>
        <v>10</v>
      </c>
      <c r="CT45" s="19">
        <f t="shared" ca="1" si="75"/>
        <v>10</v>
      </c>
      <c r="CU45" s="19" t="str">
        <f t="shared" ca="1" si="75"/>
        <v/>
      </c>
      <c r="CV45" s="19" t="str">
        <f t="shared" ca="1" si="75"/>
        <v/>
      </c>
      <c r="CW45" s="19" t="str">
        <f t="shared" ca="1" si="75"/>
        <v/>
      </c>
      <c r="CX45" s="19" t="str">
        <f t="shared" ca="1" si="75"/>
        <v/>
      </c>
      <c r="CY45" s="19" t="str">
        <f t="shared" ca="1" si="75"/>
        <v/>
      </c>
      <c r="CZ45" s="19" t="str">
        <f t="shared" ca="1" si="75"/>
        <v/>
      </c>
      <c r="DA45" s="19" t="str">
        <f t="shared" ca="1" si="75"/>
        <v/>
      </c>
      <c r="DB45" s="19" t="str">
        <f t="shared" ca="1" si="75"/>
        <v/>
      </c>
      <c r="DC45" s="19" t="str">
        <f t="shared" ca="1" si="75"/>
        <v/>
      </c>
      <c r="DD45" s="19" t="str">
        <f t="shared" ca="1" si="75"/>
        <v/>
      </c>
      <c r="DE45" s="19" t="str">
        <f t="shared" ca="1" si="75"/>
        <v/>
      </c>
      <c r="DF45" s="19" t="str">
        <f t="shared" ca="1" si="75"/>
        <v/>
      </c>
      <c r="DG45" s="19" t="str">
        <f t="shared" ca="1" si="75"/>
        <v/>
      </c>
      <c r="DH45" s="19" t="str">
        <f t="shared" ca="1" si="75"/>
        <v/>
      </c>
      <c r="DI45" s="19" t="str">
        <f t="shared" ca="1" si="75"/>
        <v/>
      </c>
      <c r="DJ45" s="19" t="str">
        <f t="shared" ca="1" si="75"/>
        <v/>
      </c>
      <c r="DK45" s="19" t="str">
        <f t="shared" ca="1" si="75"/>
        <v/>
      </c>
      <c r="DL45" s="19" t="str">
        <f t="shared" ca="1" si="75"/>
        <v/>
      </c>
      <c r="DM45" s="19" t="str">
        <f t="shared" ca="1" si="75"/>
        <v/>
      </c>
      <c r="DN45" s="19" t="str">
        <f t="shared" ca="1" si="75"/>
        <v/>
      </c>
      <c r="DO45" s="19" t="str">
        <f t="shared" ca="1" si="75"/>
        <v/>
      </c>
      <c r="DP45" s="19" t="str">
        <f t="shared" ca="1" si="75"/>
        <v/>
      </c>
      <c r="DQ45" s="19" t="str">
        <f t="shared" ca="1" si="75"/>
        <v/>
      </c>
      <c r="DR45" s="19" t="str">
        <f t="shared" ca="1" si="75"/>
        <v/>
      </c>
      <c r="DS45" s="19" t="str">
        <f t="shared" ca="1" si="75"/>
        <v/>
      </c>
      <c r="DT45" s="19" t="str">
        <f t="shared" ca="1" si="75"/>
        <v/>
      </c>
      <c r="DU45" s="19" t="str">
        <f t="shared" ca="1" si="75"/>
        <v/>
      </c>
      <c r="DV45" s="19" t="str">
        <f t="shared" ca="1" si="75"/>
        <v/>
      </c>
      <c r="DW45" s="19" t="str">
        <f t="shared" ca="1" si="75"/>
        <v/>
      </c>
      <c r="DX45" s="19" t="str">
        <f t="shared" ca="1" si="75"/>
        <v/>
      </c>
      <c r="DY45" s="19" t="str">
        <f t="shared" ca="1" si="75"/>
        <v/>
      </c>
      <c r="DZ45" s="19" t="str">
        <f t="shared" ca="1" si="75"/>
        <v/>
      </c>
      <c r="EA45" s="19" t="str">
        <f t="shared" ca="1" si="75"/>
        <v/>
      </c>
      <c r="EB45" s="19" t="str">
        <f t="shared" ca="1" si="75"/>
        <v/>
      </c>
      <c r="EC45" s="19" t="str">
        <f t="shared" ca="1" si="75"/>
        <v/>
      </c>
      <c r="ED45" s="19" t="str">
        <f t="shared" ca="1" si="75"/>
        <v/>
      </c>
      <c r="EE45" s="19" t="str">
        <f t="shared" ca="1" si="75"/>
        <v/>
      </c>
      <c r="EF45" s="19" t="str">
        <f t="shared" ca="1" si="75"/>
        <v/>
      </c>
      <c r="EG45" s="19" t="str">
        <f t="shared" ca="1" si="75"/>
        <v/>
      </c>
      <c r="EH45" s="19" t="str">
        <f t="shared" ca="1" si="75"/>
        <v/>
      </c>
      <c r="EI45" s="19" t="str">
        <f t="shared" ca="1" si="75"/>
        <v/>
      </c>
      <c r="EJ45" s="19" t="str">
        <f t="shared" ca="1" si="75"/>
        <v/>
      </c>
      <c r="EK45" s="19" t="str">
        <f t="shared" ca="1" si="75"/>
        <v/>
      </c>
      <c r="EL45" s="19" t="str">
        <f t="shared" ca="1" si="75"/>
        <v/>
      </c>
      <c r="EM45" s="19" t="str">
        <f t="shared" ca="1" si="75"/>
        <v/>
      </c>
      <c r="EN45" s="19" t="str">
        <f t="shared" ca="1" si="75"/>
        <v/>
      </c>
      <c r="EO45" s="19" t="str">
        <f t="shared" ca="1" si="75"/>
        <v/>
      </c>
      <c r="EP45" s="19" t="str">
        <f t="shared" ca="1" si="75"/>
        <v/>
      </c>
      <c r="EQ45" s="19" t="str">
        <f t="shared" ca="1" si="75"/>
        <v/>
      </c>
      <c r="ER45" s="19" t="str">
        <f t="shared" ca="1" si="75"/>
        <v/>
      </c>
      <c r="ES45" s="19" t="str">
        <f t="shared" ca="1" si="75"/>
        <v/>
      </c>
      <c r="ET45" s="19" t="str">
        <f t="shared" ca="1" si="75"/>
        <v/>
      </c>
      <c r="EU45" s="19" t="str">
        <f t="shared" ca="1" si="75"/>
        <v/>
      </c>
      <c r="EV45" s="19" t="str">
        <f t="shared" ca="1" si="75"/>
        <v/>
      </c>
      <c r="EW45" s="19" t="str">
        <f t="shared" ca="1" si="75"/>
        <v/>
      </c>
      <c r="EX45" s="19" t="str">
        <f t="shared" ca="1" si="75"/>
        <v/>
      </c>
      <c r="EY45" s="19" t="str">
        <f t="shared" ca="1" si="75"/>
        <v/>
      </c>
      <c r="EZ45" s="19" t="str">
        <f t="shared" ca="1" si="75"/>
        <v/>
      </c>
      <c r="FA45" s="19" t="str">
        <f t="shared" ca="1" si="73"/>
        <v/>
      </c>
      <c r="FB45" s="19" t="str">
        <f t="shared" ca="1" si="71"/>
        <v/>
      </c>
      <c r="FC45" s="19" t="str">
        <f t="shared" ca="1" si="71"/>
        <v/>
      </c>
      <c r="FD45" s="19" t="str">
        <f t="shared" ca="1" si="71"/>
        <v/>
      </c>
      <c r="FE45" s="19" t="str">
        <f t="shared" ca="1" si="71"/>
        <v/>
      </c>
      <c r="FF45" s="19" t="str">
        <f t="shared" ca="1" si="71"/>
        <v/>
      </c>
      <c r="FG45" s="19" t="str">
        <f t="shared" ca="1" si="71"/>
        <v/>
      </c>
      <c r="FH45" s="19" t="str">
        <f t="shared" ca="1" si="71"/>
        <v/>
      </c>
      <c r="FI45" s="19" t="str">
        <f t="shared" ca="1" si="71"/>
        <v/>
      </c>
      <c r="FJ45" s="19" t="str">
        <f t="shared" ca="1" si="71"/>
        <v/>
      </c>
      <c r="FK45" s="19" t="str">
        <f t="shared" ca="1" si="71"/>
        <v/>
      </c>
      <c r="FL45" s="19" t="str">
        <f t="shared" ca="1" si="71"/>
        <v/>
      </c>
      <c r="FM45" s="19" t="str">
        <f t="shared" ca="1" si="71"/>
        <v/>
      </c>
      <c r="FN45" s="19" t="str">
        <f t="shared" ca="1" si="71"/>
        <v/>
      </c>
      <c r="FO45" s="19" t="str">
        <f t="shared" ca="1" si="71"/>
        <v/>
      </c>
      <c r="FP45" s="19" t="str">
        <f t="shared" ca="1" si="71"/>
        <v/>
      </c>
      <c r="FQ45" s="19" t="str">
        <f t="shared" ca="1" si="71"/>
        <v/>
      </c>
      <c r="FR45" s="19" t="str">
        <f t="shared" ca="1" si="71"/>
        <v/>
      </c>
      <c r="FS45" s="19" t="str">
        <f t="shared" ca="1" si="71"/>
        <v/>
      </c>
      <c r="FT45" s="19" t="str">
        <f t="shared" ca="1" si="71"/>
        <v/>
      </c>
      <c r="FU45" s="19" t="str">
        <f t="shared" ca="1" si="71"/>
        <v/>
      </c>
      <c r="FV45" s="19" t="str">
        <f t="shared" ca="1" si="71"/>
        <v/>
      </c>
      <c r="FW45" s="19" t="str">
        <f t="shared" ca="1" si="71"/>
        <v/>
      </c>
      <c r="FX45" s="19" t="str">
        <f t="shared" ca="1" si="71"/>
        <v/>
      </c>
      <c r="FY45" s="19" t="str">
        <f t="shared" ca="1" si="71"/>
        <v/>
      </c>
      <c r="FZ45" s="19" t="str">
        <f t="shared" ca="1" si="71"/>
        <v/>
      </c>
      <c r="GA45" s="19" t="str">
        <f t="shared" ca="1" si="71"/>
        <v/>
      </c>
      <c r="GB45" s="19" t="str">
        <f t="shared" ca="1" si="71"/>
        <v/>
      </c>
      <c r="GC45" s="19" t="str">
        <f t="shared" ca="1" si="71"/>
        <v/>
      </c>
      <c r="GD45" s="19" t="str">
        <f t="shared" ca="1" si="71"/>
        <v/>
      </c>
      <c r="GE45" s="19" t="str">
        <f t="shared" ca="1" si="71"/>
        <v/>
      </c>
      <c r="GF45" s="19" t="str">
        <f t="shared" ca="1" si="71"/>
        <v/>
      </c>
      <c r="GG45" s="19" t="str">
        <f t="shared" ca="1" si="71"/>
        <v/>
      </c>
      <c r="GH45" s="19" t="str">
        <f t="shared" ca="1" si="71"/>
        <v/>
      </c>
      <c r="GI45" s="19" t="str">
        <f t="shared" ca="1" si="71"/>
        <v/>
      </c>
      <c r="GJ45" s="19" t="str">
        <f t="shared" ca="1" si="71"/>
        <v/>
      </c>
      <c r="GK45" s="19" t="str">
        <f t="shared" ca="1" si="71"/>
        <v/>
      </c>
      <c r="GL45" s="19" t="str">
        <f t="shared" ca="1" si="71"/>
        <v/>
      </c>
      <c r="GM45" s="19" t="str">
        <f t="shared" ca="1" si="71"/>
        <v/>
      </c>
      <c r="GN45" s="19" t="str">
        <f t="shared" ca="1" si="71"/>
        <v/>
      </c>
      <c r="GO45" s="19" t="str">
        <f t="shared" ca="1" si="71"/>
        <v/>
      </c>
      <c r="GP45" s="19" t="str">
        <f t="shared" ca="1" si="71"/>
        <v/>
      </c>
      <c r="GQ45" s="19" t="str">
        <f t="shared" ca="1" si="71"/>
        <v/>
      </c>
      <c r="GR45" s="19" t="str">
        <f t="shared" ca="1" si="71"/>
        <v/>
      </c>
      <c r="GS45" s="19" t="str">
        <f t="shared" ca="1" si="71"/>
        <v/>
      </c>
      <c r="GT45" s="19" t="str">
        <f t="shared" ca="1" si="71"/>
        <v/>
      </c>
      <c r="GU45" s="19" t="str">
        <f t="shared" ca="1" si="71"/>
        <v/>
      </c>
      <c r="GV45" s="19" t="str">
        <f t="shared" ca="1" si="71"/>
        <v/>
      </c>
      <c r="GW45" s="19" t="str">
        <f t="shared" ca="1" si="71"/>
        <v/>
      </c>
      <c r="GX45" s="19" t="str">
        <f t="shared" ca="1" si="71"/>
        <v/>
      </c>
      <c r="GY45" s="19" t="str">
        <f t="shared" ca="1" si="71"/>
        <v/>
      </c>
      <c r="GZ45" s="19" t="str">
        <f t="shared" ca="1" si="71"/>
        <v/>
      </c>
      <c r="HA45" s="19" t="str">
        <f t="shared" ca="1" si="71"/>
        <v/>
      </c>
      <c r="HB45" s="19" t="str">
        <f t="shared" ca="1" si="71"/>
        <v/>
      </c>
      <c r="HC45" s="19" t="str">
        <f t="shared" ca="1" si="71"/>
        <v/>
      </c>
      <c r="HD45" s="19" t="str">
        <f t="shared" ca="1" si="71"/>
        <v/>
      </c>
      <c r="HE45" s="19" t="str">
        <f t="shared" ca="1" si="71"/>
        <v/>
      </c>
      <c r="HF45" s="19" t="str">
        <f t="shared" ca="1" si="71"/>
        <v/>
      </c>
      <c r="HG45" s="19" t="str">
        <f t="shared" ca="1" si="71"/>
        <v/>
      </c>
      <c r="HH45" s="19" t="str">
        <f t="shared" ca="1" si="71"/>
        <v/>
      </c>
      <c r="HI45" s="19" t="str">
        <f t="shared" ca="1" si="71"/>
        <v/>
      </c>
      <c r="HJ45" s="19" t="str">
        <f t="shared" ca="1" si="71"/>
        <v/>
      </c>
      <c r="HK45" s="19" t="str">
        <f t="shared" ca="1" si="71"/>
        <v/>
      </c>
      <c r="HL45" s="19" t="str">
        <f t="shared" ca="1" si="71"/>
        <v/>
      </c>
      <c r="HM45" s="19" t="str">
        <f t="shared" ca="1" si="65"/>
        <v/>
      </c>
      <c r="HN45" s="19" t="str">
        <f t="shared" ca="1" si="74"/>
        <v/>
      </c>
      <c r="HO45" s="19" t="str">
        <f t="shared" ca="1" si="74"/>
        <v/>
      </c>
      <c r="HP45" s="19" t="str">
        <f t="shared" ca="1" si="74"/>
        <v/>
      </c>
      <c r="HQ45" s="19" t="str">
        <f t="shared" ca="1" si="74"/>
        <v/>
      </c>
      <c r="HR45" s="19" t="str">
        <f t="shared" ca="1" si="74"/>
        <v/>
      </c>
      <c r="HS45" s="19" t="str">
        <f t="shared" ca="1" si="74"/>
        <v/>
      </c>
      <c r="HT45" s="19" t="str">
        <f t="shared" ca="1" si="74"/>
        <v/>
      </c>
      <c r="HU45" s="19" t="str">
        <f t="shared" ca="1" si="74"/>
        <v/>
      </c>
      <c r="HV45" s="19" t="str">
        <f t="shared" ca="1" si="74"/>
        <v/>
      </c>
      <c r="HW45" s="19" t="str">
        <f t="shared" ca="1" si="74"/>
        <v/>
      </c>
      <c r="HX45" s="19" t="str">
        <f t="shared" ca="1" si="74"/>
        <v/>
      </c>
      <c r="HY45" s="19" t="str">
        <f t="shared" ca="1" si="74"/>
        <v/>
      </c>
      <c r="HZ45" s="19" t="str">
        <f t="shared" ca="1" si="74"/>
        <v/>
      </c>
      <c r="IA45" s="19" t="str">
        <f t="shared" ca="1" si="74"/>
        <v/>
      </c>
      <c r="IB45" s="19" t="str">
        <f t="shared" ca="1" si="74"/>
        <v/>
      </c>
      <c r="IC45" s="19" t="str">
        <f t="shared" ca="1" si="74"/>
        <v/>
      </c>
      <c r="ID45" s="19" t="str">
        <f t="shared" ca="1" si="74"/>
        <v/>
      </c>
      <c r="IE45" s="19" t="str">
        <f t="shared" ca="1" si="74"/>
        <v/>
      </c>
      <c r="IF45" s="19" t="str">
        <f t="shared" ca="1" si="74"/>
        <v/>
      </c>
      <c r="IG45" s="19" t="str">
        <f t="shared" ca="1" si="74"/>
        <v/>
      </c>
      <c r="IH45" s="19" t="str">
        <f t="shared" ca="1" si="74"/>
        <v/>
      </c>
      <c r="II45" s="19" t="str">
        <f t="shared" ca="1" si="74"/>
        <v/>
      </c>
      <c r="IJ45" s="19" t="str">
        <f t="shared" ca="1" si="74"/>
        <v/>
      </c>
      <c r="IK45" s="19" t="str">
        <f t="shared" ca="1" si="74"/>
        <v/>
      </c>
      <c r="IL45" s="19" t="str">
        <f t="shared" ca="1" si="74"/>
        <v/>
      </c>
      <c r="IM45" s="19" t="str">
        <f t="shared" ca="1" si="74"/>
        <v/>
      </c>
      <c r="IN45" s="19" t="str">
        <f t="shared" ca="1" si="74"/>
        <v/>
      </c>
      <c r="IO45" s="19" t="str">
        <f t="shared" ca="1" si="74"/>
        <v/>
      </c>
      <c r="IP45" s="19" t="str">
        <f t="shared" ca="1" si="74"/>
        <v/>
      </c>
      <c r="IQ45" s="19" t="str">
        <f t="shared" ca="1" si="74"/>
        <v/>
      </c>
      <c r="IR45" s="19" t="str">
        <f t="shared" ca="1" si="74"/>
        <v/>
      </c>
      <c r="IS45" s="19" t="str">
        <f t="shared" ca="1" si="74"/>
        <v/>
      </c>
      <c r="IT45" s="19" t="str">
        <f t="shared" ca="1" si="74"/>
        <v/>
      </c>
      <c r="IU45" s="19" t="str">
        <f t="shared" ca="1" si="74"/>
        <v/>
      </c>
      <c r="IV45" s="19" t="str">
        <f t="shared" ca="1" si="74"/>
        <v/>
      </c>
      <c r="IW45" s="19" t="str">
        <f t="shared" ca="1" si="74"/>
        <v/>
      </c>
      <c r="IX45" s="19" t="str">
        <f t="shared" ca="1" si="74"/>
        <v/>
      </c>
      <c r="IY45" s="19" t="str">
        <f t="shared" ca="1" si="74"/>
        <v/>
      </c>
      <c r="IZ45" s="19" t="str">
        <f t="shared" ca="1" si="74"/>
        <v/>
      </c>
      <c r="JA45" s="19" t="str">
        <f t="shared" ca="1" si="74"/>
        <v/>
      </c>
      <c r="JB45" s="19" t="str">
        <f t="shared" ca="1" si="74"/>
        <v/>
      </c>
      <c r="JC45" s="19" t="str">
        <f t="shared" ca="1" si="74"/>
        <v/>
      </c>
      <c r="JD45" s="19" t="str">
        <f t="shared" ca="1" si="74"/>
        <v/>
      </c>
      <c r="JE45" s="19" t="str">
        <f t="shared" ca="1" si="74"/>
        <v/>
      </c>
      <c r="JF45" s="19" t="str">
        <f t="shared" ca="1" si="74"/>
        <v/>
      </c>
      <c r="JG45" s="19" t="str">
        <f t="shared" ca="1" si="74"/>
        <v/>
      </c>
      <c r="JH45" s="19" t="str">
        <f t="shared" ca="1" si="74"/>
        <v/>
      </c>
      <c r="JI45" s="19" t="str">
        <f t="shared" ca="1" si="74"/>
        <v/>
      </c>
      <c r="JJ45" s="19" t="str">
        <f t="shared" ca="1" si="74"/>
        <v/>
      </c>
      <c r="JK45" s="19" t="str">
        <f t="shared" ca="1" si="74"/>
        <v/>
      </c>
      <c r="JL45" s="19" t="str">
        <f t="shared" ca="1" si="74"/>
        <v/>
      </c>
      <c r="JM45" s="19" t="str">
        <f t="shared" ca="1" si="74"/>
        <v/>
      </c>
      <c r="JN45" s="19" t="str">
        <f t="shared" ca="1" si="74"/>
        <v/>
      </c>
      <c r="JO45" s="19" t="str">
        <f t="shared" ca="1" si="74"/>
        <v/>
      </c>
      <c r="JP45" s="19" t="str">
        <f t="shared" ca="1" si="74"/>
        <v/>
      </c>
      <c r="JQ45" s="19" t="str">
        <f t="shared" ca="1" si="74"/>
        <v/>
      </c>
      <c r="JR45" s="19" t="str">
        <f t="shared" ca="1" si="74"/>
        <v/>
      </c>
      <c r="JS45" s="19" t="str">
        <f t="shared" ca="1" si="74"/>
        <v/>
      </c>
      <c r="JT45" s="19" t="str">
        <f t="shared" ca="1" si="74"/>
        <v/>
      </c>
      <c r="JU45" s="19" t="str">
        <f t="shared" ca="1" si="74"/>
        <v/>
      </c>
      <c r="JV45" s="19" t="str">
        <f t="shared" ca="1" si="74"/>
        <v/>
      </c>
      <c r="JW45" s="19" t="str">
        <f t="shared" ca="1" si="74"/>
        <v/>
      </c>
      <c r="JX45" s="19" t="str">
        <f t="shared" ca="1" si="74"/>
        <v/>
      </c>
      <c r="JY45" s="19" t="str">
        <f t="shared" ca="1" si="74"/>
        <v/>
      </c>
      <c r="JZ45" s="19" t="str">
        <f t="shared" ca="1" si="72"/>
        <v/>
      </c>
      <c r="KA45" s="19" t="str">
        <f t="shared" ca="1" si="72"/>
        <v/>
      </c>
      <c r="KB45" s="19" t="str">
        <f t="shared" ca="1" si="72"/>
        <v/>
      </c>
      <c r="KC45" s="19" t="str">
        <f t="shared" ca="1" si="72"/>
        <v/>
      </c>
      <c r="KD45" s="19" t="str">
        <f t="shared" ca="1" si="72"/>
        <v/>
      </c>
      <c r="KE45" s="19" t="str">
        <f t="shared" ca="1" si="72"/>
        <v/>
      </c>
      <c r="KF45" s="19" t="str">
        <f t="shared" ca="1" si="72"/>
        <v/>
      </c>
      <c r="KG45" s="19" t="str">
        <f t="shared" ca="1" si="72"/>
        <v/>
      </c>
      <c r="KH45" s="19" t="str">
        <f t="shared" ca="1" si="72"/>
        <v/>
      </c>
      <c r="KI45" s="19" t="str">
        <f t="shared" ca="1" si="72"/>
        <v/>
      </c>
      <c r="KJ45" s="19" t="str">
        <f t="shared" ca="1" si="72"/>
        <v/>
      </c>
      <c r="KK45" s="19" t="str">
        <f t="shared" ca="1" si="72"/>
        <v/>
      </c>
      <c r="KL45" s="19" t="str">
        <f t="shared" ca="1" si="72"/>
        <v/>
      </c>
      <c r="KM45" s="19" t="str">
        <f t="shared" ca="1" si="72"/>
        <v/>
      </c>
      <c r="KN45" s="19" t="str">
        <f t="shared" ca="1" si="72"/>
        <v/>
      </c>
      <c r="KO45" s="19" t="str">
        <f t="shared" ca="1" si="72"/>
        <v/>
      </c>
      <c r="KP45" s="19" t="str">
        <f t="shared" ca="1" si="72"/>
        <v/>
      </c>
      <c r="KQ45" s="19" t="str">
        <f t="shared" ca="1" si="72"/>
        <v/>
      </c>
      <c r="KR45" s="19" t="str">
        <f t="shared" ca="1" si="72"/>
        <v/>
      </c>
      <c r="KS45" s="19" t="str">
        <f t="shared" ca="1" si="72"/>
        <v/>
      </c>
      <c r="KT45" s="19" t="str">
        <f t="shared" ca="1" si="72"/>
        <v/>
      </c>
      <c r="KU45" s="19" t="str">
        <f t="shared" ca="1" si="72"/>
        <v/>
      </c>
      <c r="KV45" s="19" t="str">
        <f t="shared" ca="1" si="72"/>
        <v/>
      </c>
      <c r="KW45" s="19" t="str">
        <f t="shared" ca="1" si="72"/>
        <v/>
      </c>
      <c r="KX45" s="19" t="str">
        <f t="shared" ca="1" si="72"/>
        <v/>
      </c>
      <c r="KY45" s="19" t="str">
        <f t="shared" ca="1" si="72"/>
        <v/>
      </c>
      <c r="KZ45" s="19" t="str">
        <f t="shared" ca="1" si="72"/>
        <v/>
      </c>
      <c r="LA45" s="19" t="str">
        <f t="shared" ca="1" si="72"/>
        <v/>
      </c>
      <c r="LB45" s="19" t="str">
        <f t="shared" ca="1" si="72"/>
        <v/>
      </c>
      <c r="LC45" s="19" t="str">
        <f t="shared" ca="1" si="72"/>
        <v/>
      </c>
      <c r="LD45" s="19" t="str">
        <f t="shared" ca="1" si="72"/>
        <v/>
      </c>
      <c r="LE45" s="19" t="str">
        <f t="shared" ca="1" si="72"/>
        <v/>
      </c>
      <c r="LF45" s="19" t="str">
        <f t="shared" ca="1" si="72"/>
        <v/>
      </c>
      <c r="LG45" s="19" t="str">
        <f t="shared" ca="1" si="72"/>
        <v/>
      </c>
      <c r="LH45" s="19" t="str">
        <f t="shared" ca="1" si="72"/>
        <v/>
      </c>
      <c r="LI45" s="19" t="str">
        <f t="shared" ca="1" si="72"/>
        <v/>
      </c>
      <c r="LJ45" s="19" t="str">
        <f t="shared" ca="1" si="72"/>
        <v/>
      </c>
      <c r="LK45" s="19" t="str">
        <f t="shared" ca="1" si="72"/>
        <v/>
      </c>
      <c r="LL45" s="19" t="str">
        <f t="shared" ca="1" si="72"/>
        <v/>
      </c>
      <c r="LM45" s="19" t="str">
        <f t="shared" ca="1" si="72"/>
        <v/>
      </c>
      <c r="LN45" s="19" t="str">
        <f t="shared" ca="1" si="72"/>
        <v/>
      </c>
      <c r="LO45" s="19" t="str">
        <f t="shared" ca="1" si="72"/>
        <v/>
      </c>
      <c r="LP45" s="19" t="str">
        <f t="shared" ca="1" si="72"/>
        <v/>
      </c>
      <c r="LQ45" s="19" t="str">
        <f t="shared" ca="1" si="72"/>
        <v/>
      </c>
      <c r="LR45" s="19" t="str">
        <f t="shared" ca="1" si="72"/>
        <v/>
      </c>
      <c r="LS45" s="19" t="str">
        <f t="shared" ca="1" si="72"/>
        <v/>
      </c>
      <c r="LT45" s="19" t="str">
        <f t="shared" ca="1" si="72"/>
        <v/>
      </c>
      <c r="LU45" s="19" t="str">
        <f t="shared" ca="1" si="72"/>
        <v/>
      </c>
      <c r="LV45" s="19" t="str">
        <f t="shared" ca="1" si="72"/>
        <v/>
      </c>
      <c r="LW45" s="19" t="str">
        <f t="shared" ca="1" si="72"/>
        <v/>
      </c>
      <c r="LX45" s="19" t="str">
        <f t="shared" ca="1" si="72"/>
        <v/>
      </c>
      <c r="LY45" s="19" t="str">
        <f t="shared" ca="1" si="72"/>
        <v/>
      </c>
      <c r="LZ45" s="19" t="str">
        <f t="shared" ca="1" si="72"/>
        <v/>
      </c>
      <c r="MA45" s="19" t="str">
        <f t="shared" ca="1" si="72"/>
        <v/>
      </c>
      <c r="MB45" s="19" t="str">
        <f t="shared" ca="1" si="72"/>
        <v/>
      </c>
      <c r="MC45" s="19" t="str">
        <f t="shared" ca="1" si="72"/>
        <v/>
      </c>
      <c r="MD45" s="19" t="str">
        <f t="shared" ca="1" si="72"/>
        <v/>
      </c>
      <c r="ME45" s="19" t="str">
        <f t="shared" ca="1" si="72"/>
        <v/>
      </c>
      <c r="MF45" s="19" t="str">
        <f t="shared" ca="1" si="72"/>
        <v/>
      </c>
      <c r="MG45" s="19" t="str">
        <f t="shared" ca="1" si="72"/>
        <v/>
      </c>
      <c r="MH45" s="19" t="str">
        <f t="shared" ca="1" si="72"/>
        <v/>
      </c>
      <c r="MI45" s="19" t="str">
        <f t="shared" ca="1" si="72"/>
        <v/>
      </c>
      <c r="MJ45" s="19" t="str">
        <f t="shared" ca="1" si="72"/>
        <v/>
      </c>
      <c r="MK45" s="19" t="str">
        <f t="shared" ca="1" si="67"/>
        <v/>
      </c>
      <c r="ML45" s="19" t="str">
        <f t="shared" ca="1" si="68"/>
        <v/>
      </c>
      <c r="MM45" s="19" t="str">
        <f t="shared" ca="1" si="68"/>
        <v/>
      </c>
      <c r="MN45" s="19" t="str">
        <f t="shared" ca="1" si="68"/>
        <v/>
      </c>
      <c r="MO45" s="19" t="str">
        <f t="shared" ca="1" si="68"/>
        <v/>
      </c>
      <c r="MP45" s="19" t="str">
        <f t="shared" ca="1" si="68"/>
        <v/>
      </c>
      <c r="MQ45" s="19" t="str">
        <f t="shared" ca="1" si="68"/>
        <v/>
      </c>
      <c r="MR45" s="19" t="str">
        <f t="shared" ca="1" si="68"/>
        <v/>
      </c>
      <c r="MS45" s="19" t="str">
        <f t="shared" ca="1" si="68"/>
        <v/>
      </c>
      <c r="MT45" s="19" t="str">
        <f t="shared" ca="1" si="68"/>
        <v/>
      </c>
      <c r="MU45" s="19" t="str">
        <f t="shared" ca="1" si="68"/>
        <v/>
      </c>
      <c r="MV45" s="19" t="str">
        <f t="shared" ca="1" si="68"/>
        <v/>
      </c>
      <c r="MW45" s="19" t="str">
        <f t="shared" ca="1" si="68"/>
        <v/>
      </c>
      <c r="MX45" s="19" t="str">
        <f t="shared" ca="1" si="68"/>
        <v/>
      </c>
      <c r="MY45" s="19" t="str">
        <f t="shared" ca="1" si="68"/>
        <v/>
      </c>
      <c r="MZ45" s="19" t="str">
        <f t="shared" ca="1" si="68"/>
        <v/>
      </c>
      <c r="NA45" s="19" t="str">
        <f t="shared" ca="1" si="68"/>
        <v/>
      </c>
      <c r="NB45" s="19" t="str">
        <f t="shared" ca="1" si="68"/>
        <v/>
      </c>
      <c r="NC45" s="19" t="str">
        <f t="shared" ca="1" si="68"/>
        <v/>
      </c>
      <c r="ND45" s="19" t="str">
        <f t="shared" ca="1" si="68"/>
        <v/>
      </c>
      <c r="NE45" s="19" t="str">
        <f t="shared" ca="1" si="68"/>
        <v/>
      </c>
      <c r="NF45" s="19" t="str">
        <f t="shared" ca="1" si="68"/>
        <v/>
      </c>
      <c r="NG45" s="19" t="str">
        <f t="shared" ca="1" si="68"/>
        <v/>
      </c>
      <c r="NH45" s="19" t="str">
        <f t="shared" ca="1" si="68"/>
        <v/>
      </c>
      <c r="NI45" s="19" t="str">
        <f t="shared" ca="1" si="68"/>
        <v/>
      </c>
      <c r="NJ45" s="19" t="str">
        <f t="shared" ca="1" si="68"/>
        <v/>
      </c>
      <c r="NK45" s="19" t="str">
        <f t="shared" ca="1" si="68"/>
        <v/>
      </c>
      <c r="NL45" s="19" t="str">
        <f t="shared" ca="1" si="68"/>
        <v/>
      </c>
      <c r="NM45" s="19" t="str">
        <f t="shared" ca="1" si="68"/>
        <v/>
      </c>
      <c r="NN45" s="19" t="str">
        <f t="shared" ca="1" si="68"/>
        <v/>
      </c>
      <c r="NO45" s="19" t="str">
        <f t="shared" ca="1" si="68"/>
        <v/>
      </c>
      <c r="NP45" s="19" t="str">
        <f t="shared" ca="1" si="68"/>
        <v/>
      </c>
      <c r="NQ45" s="19" t="str">
        <f t="shared" ca="1" si="68"/>
        <v/>
      </c>
      <c r="NR45" s="19" t="str">
        <f t="shared" ca="1" si="68"/>
        <v/>
      </c>
      <c r="NS45" s="19" t="str">
        <f t="shared" ca="1" si="68"/>
        <v/>
      </c>
      <c r="NT45" s="19" t="str">
        <f t="shared" ca="1" si="68"/>
        <v/>
      </c>
      <c r="NU45" s="19" t="str">
        <f t="shared" ref="NU45:OC45" ca="1" si="76">IF($N45="",
IF(AND(NU$2&gt;=$M45,NU$2&lt;=TODAY(),NU$2&lt;$O45), 10,
IF(AND(NU$2&gt;=$M45,NU$2&lt;=TODAY(),NU$2=$O45), 10,
IF(AND(NU$2&gt;=$M45,NU$2&lt;=TODAY(),NU$2&gt;$O45), -10, ""))),
IF(AND(NU$2&gt;=$M45,NU$2&lt;=$N45,NU$2&lt;$O45),10,
IF(AND(NU$2&gt;=$M45,NU$2&lt;=$N45,NU$2=$O45),10,
IF(AND(NU$2&gt;=$M45,NU$2&lt;=$N45,NU$2&gt;$O45),-10,""
))))</f>
        <v/>
      </c>
      <c r="NV45" s="19" t="str">
        <f t="shared" ca="1" si="76"/>
        <v/>
      </c>
      <c r="NW45" s="19" t="str">
        <f t="shared" ca="1" si="76"/>
        <v/>
      </c>
      <c r="NX45" s="19" t="str">
        <f t="shared" ca="1" si="76"/>
        <v/>
      </c>
      <c r="NY45" s="19" t="str">
        <f t="shared" ca="1" si="76"/>
        <v/>
      </c>
      <c r="NZ45" s="19" t="str">
        <f t="shared" ca="1" si="76"/>
        <v/>
      </c>
      <c r="OA45" s="19" t="str">
        <f t="shared" ca="1" si="76"/>
        <v/>
      </c>
      <c r="OB45" s="19" t="str">
        <f t="shared" ca="1" si="76"/>
        <v/>
      </c>
      <c r="OC45" s="19" t="str">
        <f t="shared" ca="1" si="76"/>
        <v/>
      </c>
      <c r="OD45" s="16"/>
      <c r="OE45" s="16"/>
      <c r="OF45" s="16"/>
      <c r="OG45" s="16"/>
    </row>
    <row r="46" spans="1:397" s="25" customFormat="1" ht="14.25" x14ac:dyDescent="0.2">
      <c r="A46" s="62"/>
      <c r="C46" s="128">
        <f>'Project Follow up - Base'!C47</f>
        <v>7</v>
      </c>
      <c r="D46" s="406" t="str">
        <f>'Project Follow up - Base'!D47</f>
        <v xml:space="preserve">Approved - Design 25% </v>
      </c>
      <c r="E46" s="407" t="str">
        <f>'Project Follow up - Base'!E47</f>
        <v/>
      </c>
      <c r="F46" s="43">
        <f>'Project Follow up - Base'!G47</f>
        <v>45722</v>
      </c>
      <c r="G46" s="43">
        <f>'Project Follow up - Base'!H47</f>
        <v>45722</v>
      </c>
      <c r="H46" s="45">
        <f>'Project Follow up - Base'!I47</f>
        <v>1</v>
      </c>
      <c r="M46" s="43">
        <f>'Project Follow up - Base'!M47</f>
        <v>45722</v>
      </c>
      <c r="N46" s="43">
        <f>'Project Follow up - Base'!N47</f>
        <v>45722</v>
      </c>
      <c r="O46" s="43">
        <f>'Project Follow up - Base'!O47</f>
        <v>45722</v>
      </c>
      <c r="P46" s="44" t="str">
        <f ca="1">'Project Follow up - Base'!P47</f>
        <v>Completed</v>
      </c>
      <c r="Q46" s="104" t="str">
        <f>'Project Follow up - Base'!Q47</f>
        <v/>
      </c>
      <c r="R46" s="105" t="str">
        <f>'Project Follow up - Base'!R47</f>
        <v/>
      </c>
      <c r="S46" s="105" t="str">
        <f>'Project Follow up - Base'!S47</f>
        <v/>
      </c>
      <c r="T46" s="106" t="str">
        <f>'Project Follow up - Base'!T47</f>
        <v>Client</v>
      </c>
      <c r="U46" s="187" t="str">
        <f>'Project Follow up - Base'!U47</f>
        <v/>
      </c>
      <c r="V46" s="187" t="str">
        <f>'Project Follow up - Base'!V47</f>
        <v/>
      </c>
      <c r="W46" s="384" t="str">
        <f>'Project Follow up - Base'!W47</f>
        <v/>
      </c>
      <c r="X46" s="384" t="str">
        <f>'Project Follow up - Base'!X47</f>
        <v/>
      </c>
      <c r="Y46" s="320"/>
      <c r="Z46" s="17">
        <f t="shared" si="62"/>
        <v>1</v>
      </c>
      <c r="AA46" s="16"/>
      <c r="AB46" s="16"/>
      <c r="AC46" s="20" t="str">
        <f t="shared" ca="1" si="69"/>
        <v/>
      </c>
      <c r="AD46" s="20" t="str">
        <f t="shared" ref="AD46:CO49" ca="1" si="77">IF($N46="",
IF(AND(AD$2&gt;=$M46,AD$2&lt;=TODAY(),AD$2&lt;$O46), 10,
IF(AND(AD$2&gt;=$M46,AD$2&lt;=TODAY(),AD$2=$O46), 10,
IF(AND(AD$2&gt;=$M46,AD$2&lt;=TODAY(),AD$2&gt;$O46), -10, ""))),
IF(AND(AD$2&gt;=$M46,AD$2&lt;=$N46,AD$2&lt;$O46),10,
IF(AND(AD$2&gt;=$M46,AD$2&lt;=$N46,AD$2=$O46),10,
IF(AND(AD$2&gt;=$M46,AD$2&lt;=$N46,AD$2&gt;$O46),-10,""
))))</f>
        <v/>
      </c>
      <c r="AE46" s="20" t="str">
        <f t="shared" ca="1" si="77"/>
        <v/>
      </c>
      <c r="AF46" s="20" t="str">
        <f t="shared" ca="1" si="77"/>
        <v/>
      </c>
      <c r="AG46" s="20" t="str">
        <f t="shared" ca="1" si="77"/>
        <v/>
      </c>
      <c r="AH46" s="20" t="str">
        <f t="shared" ca="1" si="77"/>
        <v/>
      </c>
      <c r="AI46" s="20" t="str">
        <f t="shared" ca="1" si="77"/>
        <v/>
      </c>
      <c r="AJ46" s="20" t="str">
        <f t="shared" ca="1" si="77"/>
        <v/>
      </c>
      <c r="AK46" s="20" t="str">
        <f t="shared" ca="1" si="77"/>
        <v/>
      </c>
      <c r="AL46" s="20" t="str">
        <f t="shared" ca="1" si="77"/>
        <v/>
      </c>
      <c r="AM46" s="20" t="str">
        <f t="shared" ca="1" si="77"/>
        <v/>
      </c>
      <c r="AN46" s="20" t="str">
        <f t="shared" ca="1" si="77"/>
        <v/>
      </c>
      <c r="AO46" s="20" t="str">
        <f t="shared" ca="1" si="77"/>
        <v/>
      </c>
      <c r="AP46" s="20" t="str">
        <f t="shared" ca="1" si="77"/>
        <v/>
      </c>
      <c r="AQ46" s="20" t="str">
        <f t="shared" ca="1" si="77"/>
        <v/>
      </c>
      <c r="AR46" s="20" t="str">
        <f t="shared" ca="1" si="77"/>
        <v/>
      </c>
      <c r="AS46" s="20" t="str">
        <f t="shared" ca="1" si="77"/>
        <v/>
      </c>
      <c r="AT46" s="20" t="str">
        <f t="shared" ca="1" si="77"/>
        <v/>
      </c>
      <c r="AU46" s="20" t="str">
        <f t="shared" ca="1" si="77"/>
        <v/>
      </c>
      <c r="AV46" s="20" t="str">
        <f t="shared" ca="1" si="77"/>
        <v/>
      </c>
      <c r="AW46" s="20" t="str">
        <f t="shared" ca="1" si="77"/>
        <v/>
      </c>
      <c r="AX46" s="20" t="str">
        <f t="shared" ca="1" si="77"/>
        <v/>
      </c>
      <c r="AY46" s="20" t="str">
        <f t="shared" ca="1" si="77"/>
        <v/>
      </c>
      <c r="AZ46" s="20" t="str">
        <f t="shared" ca="1" si="77"/>
        <v/>
      </c>
      <c r="BA46" s="20" t="str">
        <f t="shared" ca="1" si="77"/>
        <v/>
      </c>
      <c r="BB46" s="20" t="str">
        <f t="shared" ca="1" si="77"/>
        <v/>
      </c>
      <c r="BC46" s="20" t="str">
        <f t="shared" ca="1" si="77"/>
        <v/>
      </c>
      <c r="BD46" s="20" t="str">
        <f t="shared" ca="1" si="77"/>
        <v/>
      </c>
      <c r="BE46" s="20" t="str">
        <f t="shared" ca="1" si="77"/>
        <v/>
      </c>
      <c r="BF46" s="20" t="str">
        <f t="shared" ca="1" si="77"/>
        <v/>
      </c>
      <c r="BG46" s="20" t="str">
        <f t="shared" ca="1" si="77"/>
        <v/>
      </c>
      <c r="BH46" s="20" t="str">
        <f t="shared" ca="1" si="77"/>
        <v/>
      </c>
      <c r="BI46" s="20" t="str">
        <f t="shared" ca="1" si="77"/>
        <v/>
      </c>
      <c r="BJ46" s="20" t="str">
        <f t="shared" ca="1" si="77"/>
        <v/>
      </c>
      <c r="BK46" s="20" t="str">
        <f t="shared" ca="1" si="77"/>
        <v/>
      </c>
      <c r="BL46" s="20" t="str">
        <f t="shared" ca="1" si="77"/>
        <v/>
      </c>
      <c r="BM46" s="20" t="str">
        <f t="shared" ca="1" si="77"/>
        <v/>
      </c>
      <c r="BN46" s="20" t="str">
        <f t="shared" ca="1" si="77"/>
        <v/>
      </c>
      <c r="BO46" s="20" t="str">
        <f t="shared" ca="1" si="77"/>
        <v/>
      </c>
      <c r="BP46" s="20" t="str">
        <f t="shared" ca="1" si="77"/>
        <v/>
      </c>
      <c r="BQ46" s="20" t="str">
        <f t="shared" ca="1" si="77"/>
        <v/>
      </c>
      <c r="BR46" s="20" t="str">
        <f t="shared" ca="1" si="77"/>
        <v/>
      </c>
      <c r="BS46" s="20" t="str">
        <f t="shared" ca="1" si="77"/>
        <v/>
      </c>
      <c r="BT46" s="20" t="str">
        <f t="shared" ca="1" si="77"/>
        <v/>
      </c>
      <c r="BU46" s="20" t="str">
        <f t="shared" ca="1" si="77"/>
        <v/>
      </c>
      <c r="BV46" s="20" t="str">
        <f t="shared" ca="1" si="77"/>
        <v/>
      </c>
      <c r="BW46" s="20" t="str">
        <f t="shared" ca="1" si="77"/>
        <v/>
      </c>
      <c r="BX46" s="20" t="str">
        <f t="shared" ca="1" si="77"/>
        <v/>
      </c>
      <c r="BY46" s="20" t="str">
        <f t="shared" ca="1" si="77"/>
        <v/>
      </c>
      <c r="BZ46" s="20" t="str">
        <f t="shared" ca="1" si="77"/>
        <v/>
      </c>
      <c r="CA46" s="20" t="str">
        <f t="shared" ca="1" si="77"/>
        <v/>
      </c>
      <c r="CB46" s="20" t="str">
        <f t="shared" ca="1" si="77"/>
        <v/>
      </c>
      <c r="CC46" s="20" t="str">
        <f t="shared" ca="1" si="77"/>
        <v/>
      </c>
      <c r="CD46" s="20" t="str">
        <f t="shared" ca="1" si="77"/>
        <v/>
      </c>
      <c r="CE46" s="20" t="str">
        <f t="shared" ca="1" si="77"/>
        <v/>
      </c>
      <c r="CF46" s="20" t="str">
        <f t="shared" ca="1" si="77"/>
        <v/>
      </c>
      <c r="CG46" s="20" t="str">
        <f t="shared" ca="1" si="77"/>
        <v/>
      </c>
      <c r="CH46" s="20" t="str">
        <f t="shared" ca="1" si="77"/>
        <v/>
      </c>
      <c r="CI46" s="20" t="str">
        <f t="shared" ca="1" si="77"/>
        <v/>
      </c>
      <c r="CJ46" s="20" t="str">
        <f t="shared" ca="1" si="77"/>
        <v/>
      </c>
      <c r="CK46" s="20" t="str">
        <f t="shared" ca="1" si="77"/>
        <v/>
      </c>
      <c r="CL46" s="20" t="str">
        <f t="shared" ca="1" si="77"/>
        <v/>
      </c>
      <c r="CM46" s="20" t="str">
        <f t="shared" ca="1" si="77"/>
        <v/>
      </c>
      <c r="CN46" s="20" t="str">
        <f t="shared" ca="1" si="77"/>
        <v/>
      </c>
      <c r="CO46" s="20" t="str">
        <f t="shared" ca="1" si="77"/>
        <v/>
      </c>
      <c r="CP46" s="20" t="str">
        <f t="shared" ca="1" si="75"/>
        <v/>
      </c>
      <c r="CQ46" s="20" t="str">
        <f t="shared" ca="1" si="75"/>
        <v/>
      </c>
      <c r="CR46" s="20" t="str">
        <f t="shared" ca="1" si="75"/>
        <v/>
      </c>
      <c r="CS46" s="20" t="str">
        <f t="shared" ca="1" si="75"/>
        <v/>
      </c>
      <c r="CT46" s="19" t="str">
        <f t="shared" ca="1" si="75"/>
        <v/>
      </c>
      <c r="CU46" s="19">
        <f t="shared" ca="1" si="75"/>
        <v>10</v>
      </c>
      <c r="CV46" s="19" t="str">
        <f t="shared" ca="1" si="75"/>
        <v/>
      </c>
      <c r="CW46" s="19" t="str">
        <f t="shared" ca="1" si="75"/>
        <v/>
      </c>
      <c r="CX46" s="19" t="str">
        <f t="shared" ca="1" si="75"/>
        <v/>
      </c>
      <c r="CY46" s="19" t="str">
        <f t="shared" ca="1" si="75"/>
        <v/>
      </c>
      <c r="CZ46" s="19" t="str">
        <f t="shared" ca="1" si="75"/>
        <v/>
      </c>
      <c r="DA46" s="19" t="str">
        <f t="shared" ca="1" si="75"/>
        <v/>
      </c>
      <c r="DB46" s="19" t="str">
        <f t="shared" ca="1" si="75"/>
        <v/>
      </c>
      <c r="DC46" s="19" t="str">
        <f t="shared" ca="1" si="75"/>
        <v/>
      </c>
      <c r="DD46" s="19" t="str">
        <f t="shared" ca="1" si="75"/>
        <v/>
      </c>
      <c r="DE46" s="19" t="str">
        <f t="shared" ca="1" si="75"/>
        <v/>
      </c>
      <c r="DF46" s="19" t="str">
        <f t="shared" ca="1" si="75"/>
        <v/>
      </c>
      <c r="DG46" s="19" t="str">
        <f t="shared" ca="1" si="75"/>
        <v/>
      </c>
      <c r="DH46" s="19" t="str">
        <f t="shared" ca="1" si="75"/>
        <v/>
      </c>
      <c r="DI46" s="19" t="str">
        <f t="shared" ca="1" si="75"/>
        <v/>
      </c>
      <c r="DJ46" s="19" t="str">
        <f t="shared" ca="1" si="75"/>
        <v/>
      </c>
      <c r="DK46" s="19" t="str">
        <f t="shared" ca="1" si="75"/>
        <v/>
      </c>
      <c r="DL46" s="19" t="str">
        <f t="shared" ca="1" si="75"/>
        <v/>
      </c>
      <c r="DM46" s="19" t="str">
        <f t="shared" ca="1" si="75"/>
        <v/>
      </c>
      <c r="DN46" s="19" t="str">
        <f t="shared" ca="1" si="75"/>
        <v/>
      </c>
      <c r="DO46" s="19" t="str">
        <f t="shared" ca="1" si="75"/>
        <v/>
      </c>
      <c r="DP46" s="19" t="str">
        <f t="shared" ca="1" si="75"/>
        <v/>
      </c>
      <c r="DQ46" s="19" t="str">
        <f t="shared" ca="1" si="75"/>
        <v/>
      </c>
      <c r="DR46" s="19" t="str">
        <f t="shared" ca="1" si="75"/>
        <v/>
      </c>
      <c r="DS46" s="19" t="str">
        <f t="shared" ca="1" si="75"/>
        <v/>
      </c>
      <c r="DT46" s="19" t="str">
        <f t="shared" ca="1" si="75"/>
        <v/>
      </c>
      <c r="DU46" s="19" t="str">
        <f t="shared" ca="1" si="75"/>
        <v/>
      </c>
      <c r="DV46" s="19" t="str">
        <f t="shared" ca="1" si="75"/>
        <v/>
      </c>
      <c r="DW46" s="19" t="str">
        <f t="shared" ca="1" si="75"/>
        <v/>
      </c>
      <c r="DX46" s="19" t="str">
        <f t="shared" ca="1" si="75"/>
        <v/>
      </c>
      <c r="DY46" s="19" t="str">
        <f t="shared" ca="1" si="75"/>
        <v/>
      </c>
      <c r="DZ46" s="19" t="str">
        <f t="shared" ca="1" si="75"/>
        <v/>
      </c>
      <c r="EA46" s="19" t="str">
        <f t="shared" ca="1" si="75"/>
        <v/>
      </c>
      <c r="EB46" s="19" t="str">
        <f t="shared" ca="1" si="75"/>
        <v/>
      </c>
      <c r="EC46" s="19" t="str">
        <f t="shared" ca="1" si="75"/>
        <v/>
      </c>
      <c r="ED46" s="19" t="str">
        <f t="shared" ca="1" si="75"/>
        <v/>
      </c>
      <c r="EE46" s="19" t="str">
        <f t="shared" ca="1" si="75"/>
        <v/>
      </c>
      <c r="EF46" s="19" t="str">
        <f t="shared" ca="1" si="75"/>
        <v/>
      </c>
      <c r="EG46" s="19" t="str">
        <f t="shared" ca="1" si="75"/>
        <v/>
      </c>
      <c r="EH46" s="19" t="str">
        <f t="shared" ca="1" si="75"/>
        <v/>
      </c>
      <c r="EI46" s="19" t="str">
        <f t="shared" ca="1" si="75"/>
        <v/>
      </c>
      <c r="EJ46" s="19" t="str">
        <f t="shared" ca="1" si="75"/>
        <v/>
      </c>
      <c r="EK46" s="19" t="str">
        <f t="shared" ca="1" si="75"/>
        <v/>
      </c>
      <c r="EL46" s="19" t="str">
        <f t="shared" ca="1" si="75"/>
        <v/>
      </c>
      <c r="EM46" s="19" t="str">
        <f t="shared" ca="1" si="75"/>
        <v/>
      </c>
      <c r="EN46" s="19" t="str">
        <f t="shared" ca="1" si="75"/>
        <v/>
      </c>
      <c r="EO46" s="19" t="str">
        <f t="shared" ca="1" si="75"/>
        <v/>
      </c>
      <c r="EP46" s="19" t="str">
        <f t="shared" ca="1" si="75"/>
        <v/>
      </c>
      <c r="EQ46" s="19" t="str">
        <f t="shared" ca="1" si="75"/>
        <v/>
      </c>
      <c r="ER46" s="19" t="str">
        <f t="shared" ca="1" si="75"/>
        <v/>
      </c>
      <c r="ES46" s="19" t="str">
        <f t="shared" ca="1" si="75"/>
        <v/>
      </c>
      <c r="ET46" s="19" t="str">
        <f t="shared" ca="1" si="75"/>
        <v/>
      </c>
      <c r="EU46" s="19" t="str">
        <f t="shared" ca="1" si="75"/>
        <v/>
      </c>
      <c r="EV46" s="19" t="str">
        <f t="shared" ca="1" si="75"/>
        <v/>
      </c>
      <c r="EW46" s="19" t="str">
        <f t="shared" ca="1" si="75"/>
        <v/>
      </c>
      <c r="EX46" s="19" t="str">
        <f t="shared" ca="1" si="75"/>
        <v/>
      </c>
      <c r="EY46" s="19" t="str">
        <f t="shared" ca="1" si="75"/>
        <v/>
      </c>
      <c r="EZ46" s="19" t="str">
        <f t="shared" ca="1" si="75"/>
        <v/>
      </c>
      <c r="FA46" s="19" t="str">
        <f t="shared" ca="1" si="73"/>
        <v/>
      </c>
      <c r="FB46" s="19" t="str">
        <f t="shared" ca="1" si="71"/>
        <v/>
      </c>
      <c r="FC46" s="19" t="str">
        <f t="shared" ca="1" si="71"/>
        <v/>
      </c>
      <c r="FD46" s="19" t="str">
        <f t="shared" ca="1" si="71"/>
        <v/>
      </c>
      <c r="FE46" s="19" t="str">
        <f t="shared" ca="1" si="71"/>
        <v/>
      </c>
      <c r="FF46" s="19" t="str">
        <f t="shared" ca="1" si="71"/>
        <v/>
      </c>
      <c r="FG46" s="19" t="str">
        <f t="shared" ca="1" si="71"/>
        <v/>
      </c>
      <c r="FH46" s="19" t="str">
        <f t="shared" ca="1" si="71"/>
        <v/>
      </c>
      <c r="FI46" s="19" t="str">
        <f t="shared" ca="1" si="71"/>
        <v/>
      </c>
      <c r="FJ46" s="19" t="str">
        <f t="shared" ca="1" si="71"/>
        <v/>
      </c>
      <c r="FK46" s="19" t="str">
        <f t="shared" ca="1" si="71"/>
        <v/>
      </c>
      <c r="FL46" s="19" t="str">
        <f t="shared" ca="1" si="71"/>
        <v/>
      </c>
      <c r="FM46" s="19" t="str">
        <f t="shared" ca="1" si="71"/>
        <v/>
      </c>
      <c r="FN46" s="19" t="str">
        <f t="shared" ca="1" si="71"/>
        <v/>
      </c>
      <c r="FO46" s="19" t="str">
        <f t="shared" ca="1" si="71"/>
        <v/>
      </c>
      <c r="FP46" s="19" t="str">
        <f t="shared" ca="1" si="71"/>
        <v/>
      </c>
      <c r="FQ46" s="19" t="str">
        <f t="shared" ca="1" si="71"/>
        <v/>
      </c>
      <c r="FR46" s="19" t="str">
        <f t="shared" ca="1" si="71"/>
        <v/>
      </c>
      <c r="FS46" s="19" t="str">
        <f t="shared" ca="1" si="71"/>
        <v/>
      </c>
      <c r="FT46" s="19" t="str">
        <f t="shared" ca="1" si="71"/>
        <v/>
      </c>
      <c r="FU46" s="19" t="str">
        <f t="shared" ca="1" si="71"/>
        <v/>
      </c>
      <c r="FV46" s="19" t="str">
        <f t="shared" ca="1" si="71"/>
        <v/>
      </c>
      <c r="FW46" s="19" t="str">
        <f t="shared" ca="1" si="71"/>
        <v/>
      </c>
      <c r="FX46" s="19" t="str">
        <f t="shared" ca="1" si="71"/>
        <v/>
      </c>
      <c r="FY46" s="19" t="str">
        <f t="shared" ca="1" si="71"/>
        <v/>
      </c>
      <c r="FZ46" s="19" t="str">
        <f t="shared" ca="1" si="71"/>
        <v/>
      </c>
      <c r="GA46" s="19" t="str">
        <f t="shared" ca="1" si="71"/>
        <v/>
      </c>
      <c r="GB46" s="19" t="str">
        <f t="shared" ca="1" si="71"/>
        <v/>
      </c>
      <c r="GC46" s="19" t="str">
        <f t="shared" ca="1" si="71"/>
        <v/>
      </c>
      <c r="GD46" s="19" t="str">
        <f t="shared" ca="1" si="71"/>
        <v/>
      </c>
      <c r="GE46" s="19" t="str">
        <f t="shared" ca="1" si="71"/>
        <v/>
      </c>
      <c r="GF46" s="19" t="str">
        <f t="shared" ca="1" si="71"/>
        <v/>
      </c>
      <c r="GG46" s="19" t="str">
        <f t="shared" ca="1" si="71"/>
        <v/>
      </c>
      <c r="GH46" s="19" t="str">
        <f t="shared" ca="1" si="71"/>
        <v/>
      </c>
      <c r="GI46" s="19" t="str">
        <f t="shared" ca="1" si="71"/>
        <v/>
      </c>
      <c r="GJ46" s="19" t="str">
        <f t="shared" ca="1" si="71"/>
        <v/>
      </c>
      <c r="GK46" s="19" t="str">
        <f t="shared" ca="1" si="71"/>
        <v/>
      </c>
      <c r="GL46" s="19" t="str">
        <f t="shared" ca="1" si="71"/>
        <v/>
      </c>
      <c r="GM46" s="19" t="str">
        <f t="shared" ca="1" si="71"/>
        <v/>
      </c>
      <c r="GN46" s="19" t="str">
        <f t="shared" ca="1" si="71"/>
        <v/>
      </c>
      <c r="GO46" s="19" t="str">
        <f t="shared" ca="1" si="71"/>
        <v/>
      </c>
      <c r="GP46" s="19" t="str">
        <f t="shared" ca="1" si="71"/>
        <v/>
      </c>
      <c r="GQ46" s="19" t="str">
        <f t="shared" ca="1" si="71"/>
        <v/>
      </c>
      <c r="GR46" s="19" t="str">
        <f t="shared" ca="1" si="71"/>
        <v/>
      </c>
      <c r="GS46" s="19" t="str">
        <f t="shared" ca="1" si="71"/>
        <v/>
      </c>
      <c r="GT46" s="19" t="str">
        <f t="shared" ca="1" si="71"/>
        <v/>
      </c>
      <c r="GU46" s="19" t="str">
        <f t="shared" ca="1" si="71"/>
        <v/>
      </c>
      <c r="GV46" s="19" t="str">
        <f t="shared" ca="1" si="71"/>
        <v/>
      </c>
      <c r="GW46" s="19" t="str">
        <f t="shared" ca="1" si="71"/>
        <v/>
      </c>
      <c r="GX46" s="19" t="str">
        <f t="shared" ca="1" si="71"/>
        <v/>
      </c>
      <c r="GY46" s="19" t="str">
        <f t="shared" ca="1" si="71"/>
        <v/>
      </c>
      <c r="GZ46" s="19" t="str">
        <f t="shared" ca="1" si="71"/>
        <v/>
      </c>
      <c r="HA46" s="19" t="str">
        <f t="shared" ca="1" si="71"/>
        <v/>
      </c>
      <c r="HB46" s="19" t="str">
        <f t="shared" ca="1" si="71"/>
        <v/>
      </c>
      <c r="HC46" s="19" t="str">
        <f t="shared" ca="1" si="71"/>
        <v/>
      </c>
      <c r="HD46" s="19" t="str">
        <f t="shared" ca="1" si="71"/>
        <v/>
      </c>
      <c r="HE46" s="19" t="str">
        <f t="shared" ca="1" si="71"/>
        <v/>
      </c>
      <c r="HF46" s="19" t="str">
        <f t="shared" ca="1" si="71"/>
        <v/>
      </c>
      <c r="HG46" s="19" t="str">
        <f t="shared" ca="1" si="71"/>
        <v/>
      </c>
      <c r="HH46" s="19" t="str">
        <f t="shared" ca="1" si="71"/>
        <v/>
      </c>
      <c r="HI46" s="19" t="str">
        <f t="shared" ca="1" si="71"/>
        <v/>
      </c>
      <c r="HJ46" s="19" t="str">
        <f t="shared" ca="1" si="71"/>
        <v/>
      </c>
      <c r="HK46" s="19" t="str">
        <f t="shared" ca="1" si="71"/>
        <v/>
      </c>
      <c r="HL46" s="19" t="str">
        <f t="shared" ca="1" si="71"/>
        <v/>
      </c>
      <c r="HM46" s="19" t="str">
        <f t="shared" ca="1" si="65"/>
        <v/>
      </c>
      <c r="HN46" s="19" t="str">
        <f t="shared" ca="1" si="74"/>
        <v/>
      </c>
      <c r="HO46" s="19" t="str">
        <f t="shared" ca="1" si="74"/>
        <v/>
      </c>
      <c r="HP46" s="19" t="str">
        <f t="shared" ca="1" si="74"/>
        <v/>
      </c>
      <c r="HQ46" s="19" t="str">
        <f t="shared" ca="1" si="74"/>
        <v/>
      </c>
      <c r="HR46" s="19" t="str">
        <f t="shared" ca="1" si="74"/>
        <v/>
      </c>
      <c r="HS46" s="19" t="str">
        <f t="shared" ca="1" si="74"/>
        <v/>
      </c>
      <c r="HT46" s="19" t="str">
        <f t="shared" ca="1" si="74"/>
        <v/>
      </c>
      <c r="HU46" s="19" t="str">
        <f t="shared" ca="1" si="74"/>
        <v/>
      </c>
      <c r="HV46" s="19" t="str">
        <f t="shared" ca="1" si="74"/>
        <v/>
      </c>
      <c r="HW46" s="19" t="str">
        <f t="shared" ca="1" si="74"/>
        <v/>
      </c>
      <c r="HX46" s="19" t="str">
        <f t="shared" ca="1" si="74"/>
        <v/>
      </c>
      <c r="HY46" s="19" t="str">
        <f t="shared" ca="1" si="74"/>
        <v/>
      </c>
      <c r="HZ46" s="19" t="str">
        <f t="shared" ca="1" si="74"/>
        <v/>
      </c>
      <c r="IA46" s="19" t="str">
        <f t="shared" ca="1" si="74"/>
        <v/>
      </c>
      <c r="IB46" s="19" t="str">
        <f t="shared" ca="1" si="74"/>
        <v/>
      </c>
      <c r="IC46" s="19" t="str">
        <f t="shared" ca="1" si="74"/>
        <v/>
      </c>
      <c r="ID46" s="19" t="str">
        <f t="shared" ca="1" si="74"/>
        <v/>
      </c>
      <c r="IE46" s="19" t="str">
        <f t="shared" ca="1" si="74"/>
        <v/>
      </c>
      <c r="IF46" s="19" t="str">
        <f t="shared" ca="1" si="74"/>
        <v/>
      </c>
      <c r="IG46" s="19" t="str">
        <f t="shared" ca="1" si="74"/>
        <v/>
      </c>
      <c r="IH46" s="19" t="str">
        <f t="shared" ca="1" si="74"/>
        <v/>
      </c>
      <c r="II46" s="19" t="str">
        <f t="shared" ca="1" si="74"/>
        <v/>
      </c>
      <c r="IJ46" s="19" t="str">
        <f t="shared" ca="1" si="74"/>
        <v/>
      </c>
      <c r="IK46" s="19" t="str">
        <f t="shared" ca="1" si="74"/>
        <v/>
      </c>
      <c r="IL46" s="19" t="str">
        <f t="shared" ca="1" si="74"/>
        <v/>
      </c>
      <c r="IM46" s="19" t="str">
        <f t="shared" ca="1" si="74"/>
        <v/>
      </c>
      <c r="IN46" s="19" t="str">
        <f t="shared" ca="1" si="74"/>
        <v/>
      </c>
      <c r="IO46" s="19" t="str">
        <f t="shared" ca="1" si="74"/>
        <v/>
      </c>
      <c r="IP46" s="19" t="str">
        <f t="shared" ca="1" si="74"/>
        <v/>
      </c>
      <c r="IQ46" s="19" t="str">
        <f t="shared" ca="1" si="74"/>
        <v/>
      </c>
      <c r="IR46" s="19" t="str">
        <f t="shared" ca="1" si="74"/>
        <v/>
      </c>
      <c r="IS46" s="19" t="str">
        <f t="shared" ca="1" si="74"/>
        <v/>
      </c>
      <c r="IT46" s="19" t="str">
        <f t="shared" ca="1" si="74"/>
        <v/>
      </c>
      <c r="IU46" s="19" t="str">
        <f t="shared" ca="1" si="74"/>
        <v/>
      </c>
      <c r="IV46" s="19" t="str">
        <f t="shared" ca="1" si="74"/>
        <v/>
      </c>
      <c r="IW46" s="19" t="str">
        <f t="shared" ca="1" si="74"/>
        <v/>
      </c>
      <c r="IX46" s="19" t="str">
        <f t="shared" ca="1" si="74"/>
        <v/>
      </c>
      <c r="IY46" s="19" t="str">
        <f t="shared" ca="1" si="74"/>
        <v/>
      </c>
      <c r="IZ46" s="19" t="str">
        <f t="shared" ca="1" si="74"/>
        <v/>
      </c>
      <c r="JA46" s="19" t="str">
        <f t="shared" ca="1" si="74"/>
        <v/>
      </c>
      <c r="JB46" s="19" t="str">
        <f t="shared" ca="1" si="74"/>
        <v/>
      </c>
      <c r="JC46" s="19" t="str">
        <f t="shared" ca="1" si="74"/>
        <v/>
      </c>
      <c r="JD46" s="19" t="str">
        <f t="shared" ca="1" si="74"/>
        <v/>
      </c>
      <c r="JE46" s="19" t="str">
        <f t="shared" ca="1" si="74"/>
        <v/>
      </c>
      <c r="JF46" s="19" t="str">
        <f t="shared" ca="1" si="74"/>
        <v/>
      </c>
      <c r="JG46" s="19" t="str">
        <f t="shared" ca="1" si="74"/>
        <v/>
      </c>
      <c r="JH46" s="19" t="str">
        <f t="shared" ca="1" si="74"/>
        <v/>
      </c>
      <c r="JI46" s="19" t="str">
        <f t="shared" ca="1" si="74"/>
        <v/>
      </c>
      <c r="JJ46" s="19" t="str">
        <f t="shared" ca="1" si="74"/>
        <v/>
      </c>
      <c r="JK46" s="19" t="str">
        <f t="shared" ca="1" si="74"/>
        <v/>
      </c>
      <c r="JL46" s="19" t="str">
        <f t="shared" ca="1" si="74"/>
        <v/>
      </c>
      <c r="JM46" s="19" t="str">
        <f t="shared" ca="1" si="74"/>
        <v/>
      </c>
      <c r="JN46" s="19" t="str">
        <f t="shared" ca="1" si="74"/>
        <v/>
      </c>
      <c r="JO46" s="19" t="str">
        <f t="shared" ca="1" si="74"/>
        <v/>
      </c>
      <c r="JP46" s="19" t="str">
        <f t="shared" ca="1" si="74"/>
        <v/>
      </c>
      <c r="JQ46" s="19" t="str">
        <f t="shared" ca="1" si="74"/>
        <v/>
      </c>
      <c r="JR46" s="19" t="str">
        <f t="shared" ca="1" si="74"/>
        <v/>
      </c>
      <c r="JS46" s="19" t="str">
        <f t="shared" ca="1" si="74"/>
        <v/>
      </c>
      <c r="JT46" s="19" t="str">
        <f t="shared" ca="1" si="74"/>
        <v/>
      </c>
      <c r="JU46" s="19" t="str">
        <f t="shared" ca="1" si="74"/>
        <v/>
      </c>
      <c r="JV46" s="19" t="str">
        <f t="shared" ca="1" si="74"/>
        <v/>
      </c>
      <c r="JW46" s="19" t="str">
        <f t="shared" ca="1" si="74"/>
        <v/>
      </c>
      <c r="JX46" s="19" t="str">
        <f t="shared" ca="1" si="74"/>
        <v/>
      </c>
      <c r="JY46" s="19" t="str">
        <f t="shared" ca="1" si="74"/>
        <v/>
      </c>
      <c r="JZ46" s="19" t="str">
        <f t="shared" ca="1" si="72"/>
        <v/>
      </c>
      <c r="KA46" s="19" t="str">
        <f t="shared" ca="1" si="72"/>
        <v/>
      </c>
      <c r="KB46" s="19" t="str">
        <f t="shared" ca="1" si="72"/>
        <v/>
      </c>
      <c r="KC46" s="19" t="str">
        <f t="shared" ca="1" si="72"/>
        <v/>
      </c>
      <c r="KD46" s="19" t="str">
        <f t="shared" ca="1" si="72"/>
        <v/>
      </c>
      <c r="KE46" s="19" t="str">
        <f t="shared" ca="1" si="72"/>
        <v/>
      </c>
      <c r="KF46" s="19" t="str">
        <f t="shared" ca="1" si="72"/>
        <v/>
      </c>
      <c r="KG46" s="19" t="str">
        <f t="shared" ca="1" si="72"/>
        <v/>
      </c>
      <c r="KH46" s="19" t="str">
        <f t="shared" ca="1" si="72"/>
        <v/>
      </c>
      <c r="KI46" s="19" t="str">
        <f t="shared" ca="1" si="72"/>
        <v/>
      </c>
      <c r="KJ46" s="19" t="str">
        <f t="shared" ca="1" si="72"/>
        <v/>
      </c>
      <c r="KK46" s="19" t="str">
        <f t="shared" ca="1" si="72"/>
        <v/>
      </c>
      <c r="KL46" s="19" t="str">
        <f t="shared" ca="1" si="72"/>
        <v/>
      </c>
      <c r="KM46" s="19" t="str">
        <f t="shared" ca="1" si="72"/>
        <v/>
      </c>
      <c r="KN46" s="19" t="str">
        <f t="shared" ca="1" si="72"/>
        <v/>
      </c>
      <c r="KO46" s="19" t="str">
        <f t="shared" ca="1" si="72"/>
        <v/>
      </c>
      <c r="KP46" s="19" t="str">
        <f t="shared" ca="1" si="72"/>
        <v/>
      </c>
      <c r="KQ46" s="19" t="str">
        <f t="shared" ca="1" si="72"/>
        <v/>
      </c>
      <c r="KR46" s="19" t="str">
        <f t="shared" ca="1" si="72"/>
        <v/>
      </c>
      <c r="KS46" s="19" t="str">
        <f t="shared" ca="1" si="72"/>
        <v/>
      </c>
      <c r="KT46" s="19" t="str">
        <f t="shared" ca="1" si="72"/>
        <v/>
      </c>
      <c r="KU46" s="19" t="str">
        <f t="shared" ca="1" si="72"/>
        <v/>
      </c>
      <c r="KV46" s="19" t="str">
        <f t="shared" ca="1" si="72"/>
        <v/>
      </c>
      <c r="KW46" s="19" t="str">
        <f t="shared" ca="1" si="72"/>
        <v/>
      </c>
      <c r="KX46" s="19" t="str">
        <f t="shared" ca="1" si="72"/>
        <v/>
      </c>
      <c r="KY46" s="19" t="str">
        <f t="shared" ca="1" si="72"/>
        <v/>
      </c>
      <c r="KZ46" s="19" t="str">
        <f t="shared" ca="1" si="72"/>
        <v/>
      </c>
      <c r="LA46" s="19" t="str">
        <f t="shared" ca="1" si="72"/>
        <v/>
      </c>
      <c r="LB46" s="19" t="str">
        <f t="shared" ca="1" si="72"/>
        <v/>
      </c>
      <c r="LC46" s="19" t="str">
        <f t="shared" ca="1" si="72"/>
        <v/>
      </c>
      <c r="LD46" s="19" t="str">
        <f t="shared" ca="1" si="72"/>
        <v/>
      </c>
      <c r="LE46" s="19" t="str">
        <f t="shared" ca="1" si="72"/>
        <v/>
      </c>
      <c r="LF46" s="19" t="str">
        <f t="shared" ca="1" si="72"/>
        <v/>
      </c>
      <c r="LG46" s="19" t="str">
        <f t="shared" ca="1" si="72"/>
        <v/>
      </c>
      <c r="LH46" s="19" t="str">
        <f t="shared" ca="1" si="72"/>
        <v/>
      </c>
      <c r="LI46" s="19" t="str">
        <f t="shared" ca="1" si="72"/>
        <v/>
      </c>
      <c r="LJ46" s="19" t="str">
        <f t="shared" ca="1" si="72"/>
        <v/>
      </c>
      <c r="LK46" s="19" t="str">
        <f t="shared" ca="1" si="72"/>
        <v/>
      </c>
      <c r="LL46" s="19" t="str">
        <f t="shared" ca="1" si="72"/>
        <v/>
      </c>
      <c r="LM46" s="19" t="str">
        <f t="shared" ca="1" si="72"/>
        <v/>
      </c>
      <c r="LN46" s="19" t="str">
        <f t="shared" ca="1" si="72"/>
        <v/>
      </c>
      <c r="LO46" s="19" t="str">
        <f t="shared" ca="1" si="72"/>
        <v/>
      </c>
      <c r="LP46" s="19" t="str">
        <f t="shared" ca="1" si="72"/>
        <v/>
      </c>
      <c r="LQ46" s="19" t="str">
        <f t="shared" ca="1" si="72"/>
        <v/>
      </c>
      <c r="LR46" s="19" t="str">
        <f t="shared" ca="1" si="72"/>
        <v/>
      </c>
      <c r="LS46" s="19" t="str">
        <f t="shared" ca="1" si="72"/>
        <v/>
      </c>
      <c r="LT46" s="19" t="str">
        <f t="shared" ca="1" si="72"/>
        <v/>
      </c>
      <c r="LU46" s="19" t="str">
        <f t="shared" ca="1" si="72"/>
        <v/>
      </c>
      <c r="LV46" s="19" t="str">
        <f t="shared" ca="1" si="72"/>
        <v/>
      </c>
      <c r="LW46" s="19" t="str">
        <f t="shared" ca="1" si="72"/>
        <v/>
      </c>
      <c r="LX46" s="19" t="str">
        <f t="shared" ca="1" si="72"/>
        <v/>
      </c>
      <c r="LY46" s="19" t="str">
        <f t="shared" ca="1" si="72"/>
        <v/>
      </c>
      <c r="LZ46" s="19" t="str">
        <f t="shared" ca="1" si="72"/>
        <v/>
      </c>
      <c r="MA46" s="19" t="str">
        <f t="shared" ca="1" si="72"/>
        <v/>
      </c>
      <c r="MB46" s="19" t="str">
        <f t="shared" ca="1" si="72"/>
        <v/>
      </c>
      <c r="MC46" s="19" t="str">
        <f t="shared" ca="1" si="72"/>
        <v/>
      </c>
      <c r="MD46" s="19" t="str">
        <f t="shared" ca="1" si="72"/>
        <v/>
      </c>
      <c r="ME46" s="19" t="str">
        <f t="shared" ca="1" si="72"/>
        <v/>
      </c>
      <c r="MF46" s="19" t="str">
        <f t="shared" ca="1" si="72"/>
        <v/>
      </c>
      <c r="MG46" s="19" t="str">
        <f t="shared" ca="1" si="72"/>
        <v/>
      </c>
      <c r="MH46" s="19" t="str">
        <f t="shared" ca="1" si="72"/>
        <v/>
      </c>
      <c r="MI46" s="19" t="str">
        <f t="shared" ca="1" si="72"/>
        <v/>
      </c>
      <c r="MJ46" s="19" t="str">
        <f t="shared" ca="1" si="72"/>
        <v/>
      </c>
      <c r="MK46" s="19" t="str">
        <f t="shared" ca="1" si="67"/>
        <v/>
      </c>
      <c r="ML46" s="19" t="str">
        <f t="shared" ref="ML46:OC52" ca="1" si="78">IF($N46="",
IF(AND(ML$2&gt;=$M46,ML$2&lt;=TODAY(),ML$2&lt;$O46), 10,
IF(AND(ML$2&gt;=$M46,ML$2&lt;=TODAY(),ML$2=$O46), 10,
IF(AND(ML$2&gt;=$M46,ML$2&lt;=TODAY(),ML$2&gt;$O46), -10, ""))),
IF(AND(ML$2&gt;=$M46,ML$2&lt;=$N46,ML$2&lt;$O46),10,
IF(AND(ML$2&gt;=$M46,ML$2&lt;=$N46,ML$2=$O46),10,
IF(AND(ML$2&gt;=$M46,ML$2&lt;=$N46,ML$2&gt;$O46),-10,""
))))</f>
        <v/>
      </c>
      <c r="MM46" s="19" t="str">
        <f t="shared" ca="1" si="78"/>
        <v/>
      </c>
      <c r="MN46" s="19" t="str">
        <f t="shared" ca="1" si="78"/>
        <v/>
      </c>
      <c r="MO46" s="19" t="str">
        <f t="shared" ca="1" si="78"/>
        <v/>
      </c>
      <c r="MP46" s="19" t="str">
        <f t="shared" ca="1" si="78"/>
        <v/>
      </c>
      <c r="MQ46" s="19" t="str">
        <f t="shared" ca="1" si="78"/>
        <v/>
      </c>
      <c r="MR46" s="19" t="str">
        <f t="shared" ca="1" si="78"/>
        <v/>
      </c>
      <c r="MS46" s="19" t="str">
        <f t="shared" ca="1" si="78"/>
        <v/>
      </c>
      <c r="MT46" s="19" t="str">
        <f t="shared" ca="1" si="78"/>
        <v/>
      </c>
      <c r="MU46" s="19" t="str">
        <f t="shared" ca="1" si="78"/>
        <v/>
      </c>
      <c r="MV46" s="19" t="str">
        <f t="shared" ca="1" si="78"/>
        <v/>
      </c>
      <c r="MW46" s="19" t="str">
        <f t="shared" ca="1" si="78"/>
        <v/>
      </c>
      <c r="MX46" s="19" t="str">
        <f t="shared" ca="1" si="78"/>
        <v/>
      </c>
      <c r="MY46" s="19" t="str">
        <f t="shared" ca="1" si="78"/>
        <v/>
      </c>
      <c r="MZ46" s="19" t="str">
        <f t="shared" ca="1" si="78"/>
        <v/>
      </c>
      <c r="NA46" s="19" t="str">
        <f t="shared" ca="1" si="78"/>
        <v/>
      </c>
      <c r="NB46" s="19" t="str">
        <f t="shared" ca="1" si="78"/>
        <v/>
      </c>
      <c r="NC46" s="19" t="str">
        <f t="shared" ca="1" si="78"/>
        <v/>
      </c>
      <c r="ND46" s="19" t="str">
        <f t="shared" ca="1" si="78"/>
        <v/>
      </c>
      <c r="NE46" s="19" t="str">
        <f t="shared" ca="1" si="78"/>
        <v/>
      </c>
      <c r="NF46" s="19" t="str">
        <f t="shared" ca="1" si="78"/>
        <v/>
      </c>
      <c r="NG46" s="19" t="str">
        <f t="shared" ca="1" si="78"/>
        <v/>
      </c>
      <c r="NH46" s="19" t="str">
        <f t="shared" ca="1" si="78"/>
        <v/>
      </c>
      <c r="NI46" s="19" t="str">
        <f t="shared" ca="1" si="78"/>
        <v/>
      </c>
      <c r="NJ46" s="19" t="str">
        <f t="shared" ca="1" si="78"/>
        <v/>
      </c>
      <c r="NK46" s="19" t="str">
        <f t="shared" ca="1" si="78"/>
        <v/>
      </c>
      <c r="NL46" s="19" t="str">
        <f t="shared" ca="1" si="78"/>
        <v/>
      </c>
      <c r="NM46" s="19" t="str">
        <f t="shared" ca="1" si="78"/>
        <v/>
      </c>
      <c r="NN46" s="19" t="str">
        <f t="shared" ca="1" si="78"/>
        <v/>
      </c>
      <c r="NO46" s="19" t="str">
        <f t="shared" ca="1" si="78"/>
        <v/>
      </c>
      <c r="NP46" s="19" t="str">
        <f t="shared" ca="1" si="78"/>
        <v/>
      </c>
      <c r="NQ46" s="19" t="str">
        <f t="shared" ca="1" si="78"/>
        <v/>
      </c>
      <c r="NR46" s="19" t="str">
        <f t="shared" ca="1" si="78"/>
        <v/>
      </c>
      <c r="NS46" s="19" t="str">
        <f t="shared" ca="1" si="78"/>
        <v/>
      </c>
      <c r="NT46" s="19" t="str">
        <f t="shared" ca="1" si="78"/>
        <v/>
      </c>
      <c r="NU46" s="19" t="str">
        <f t="shared" ca="1" si="78"/>
        <v/>
      </c>
      <c r="NV46" s="19" t="str">
        <f t="shared" ca="1" si="78"/>
        <v/>
      </c>
      <c r="NW46" s="19" t="str">
        <f t="shared" ca="1" si="78"/>
        <v/>
      </c>
      <c r="NX46" s="19" t="str">
        <f t="shared" ca="1" si="78"/>
        <v/>
      </c>
      <c r="NY46" s="19" t="str">
        <f t="shared" ca="1" si="78"/>
        <v/>
      </c>
      <c r="NZ46" s="19" t="str">
        <f t="shared" ca="1" si="78"/>
        <v/>
      </c>
      <c r="OA46" s="19" t="str">
        <f t="shared" ca="1" si="78"/>
        <v/>
      </c>
      <c r="OB46" s="19" t="str">
        <f t="shared" ca="1" si="78"/>
        <v/>
      </c>
      <c r="OC46" s="19" t="str">
        <f t="shared" ca="1" si="78"/>
        <v/>
      </c>
      <c r="OD46" s="16"/>
      <c r="OE46" s="16"/>
      <c r="OF46" s="16"/>
      <c r="OG46" s="16"/>
    </row>
    <row r="47" spans="1:397" s="25" customFormat="1" ht="14.25" x14ac:dyDescent="0.2">
      <c r="A47" s="62"/>
      <c r="C47" s="128">
        <f>'Project Follow up - Base'!C48</f>
        <v>8</v>
      </c>
      <c r="D47" s="406" t="str">
        <f>'Project Follow up - Base'!D48</f>
        <v>Working on - Design 50%</v>
      </c>
      <c r="E47" s="407" t="str">
        <f>'Project Follow up - Base'!E48</f>
        <v/>
      </c>
      <c r="F47" s="43">
        <f>'Project Follow up - Base'!G48</f>
        <v>45723</v>
      </c>
      <c r="G47" s="43">
        <f>'Project Follow up - Base'!H48</f>
        <v>45734</v>
      </c>
      <c r="H47" s="45">
        <f>'Project Follow up - Base'!I48</f>
        <v>8</v>
      </c>
      <c r="M47" s="43">
        <f>'Project Follow up - Base'!M48</f>
        <v>45723</v>
      </c>
      <c r="N47" s="43">
        <f>'Project Follow up - Base'!N48</f>
        <v>45734</v>
      </c>
      <c r="O47" s="43">
        <f>'Project Follow up - Base'!O48</f>
        <v>45754</v>
      </c>
      <c r="P47" s="41" t="str">
        <f ca="1">'Project Follow up - Base'!P48</f>
        <v>Completed</v>
      </c>
      <c r="Q47" s="104" t="str">
        <f>'Project Follow up - Base'!Q48</f>
        <v/>
      </c>
      <c r="R47" s="105" t="str">
        <f>'Project Follow up - Base'!R48</f>
        <v>Client</v>
      </c>
      <c r="S47" s="105" t="str">
        <f>'Project Follow up - Base'!S48</f>
        <v xml:space="preserve">Client Modification </v>
      </c>
      <c r="T47" s="106" t="str">
        <f>'Project Follow up - Base'!T48</f>
        <v/>
      </c>
      <c r="U47" s="187" t="str">
        <f>'Project Follow up - Base'!U48</f>
        <v/>
      </c>
      <c r="V47" s="187" t="str">
        <f>'Project Follow up - Base'!V48</f>
        <v/>
      </c>
      <c r="W47" s="384" t="str">
        <f>'Project Follow up - Base'!W48</f>
        <v>Deliev 07</v>
      </c>
      <c r="X47" s="384" t="str">
        <f>'Project Follow up - Base'!X48</f>
        <v>MOM 07</v>
      </c>
      <c r="Y47" s="320"/>
      <c r="Z47" s="17">
        <f t="shared" si="62"/>
        <v>1</v>
      </c>
      <c r="AA47" s="16"/>
      <c r="AB47" s="16"/>
      <c r="AC47" s="20" t="str">
        <f t="shared" ca="1" si="69"/>
        <v/>
      </c>
      <c r="AD47" s="20" t="str">
        <f t="shared" ca="1" si="77"/>
        <v/>
      </c>
      <c r="AE47" s="20" t="str">
        <f t="shared" ca="1" si="77"/>
        <v/>
      </c>
      <c r="AF47" s="20" t="str">
        <f t="shared" ca="1" si="77"/>
        <v/>
      </c>
      <c r="AG47" s="20" t="str">
        <f t="shared" ca="1" si="77"/>
        <v/>
      </c>
      <c r="AH47" s="20" t="str">
        <f t="shared" ca="1" si="77"/>
        <v/>
      </c>
      <c r="AI47" s="20" t="str">
        <f t="shared" ca="1" si="77"/>
        <v/>
      </c>
      <c r="AJ47" s="20" t="str">
        <f t="shared" ca="1" si="77"/>
        <v/>
      </c>
      <c r="AK47" s="20" t="str">
        <f t="shared" ca="1" si="77"/>
        <v/>
      </c>
      <c r="AL47" s="20" t="str">
        <f t="shared" ca="1" si="77"/>
        <v/>
      </c>
      <c r="AM47" s="20" t="str">
        <f t="shared" ca="1" si="77"/>
        <v/>
      </c>
      <c r="AN47" s="20" t="str">
        <f t="shared" ca="1" si="77"/>
        <v/>
      </c>
      <c r="AO47" s="20" t="str">
        <f t="shared" ca="1" si="77"/>
        <v/>
      </c>
      <c r="AP47" s="20" t="str">
        <f t="shared" ca="1" si="77"/>
        <v/>
      </c>
      <c r="AQ47" s="20" t="str">
        <f t="shared" ca="1" si="77"/>
        <v/>
      </c>
      <c r="AR47" s="20" t="str">
        <f t="shared" ca="1" si="77"/>
        <v/>
      </c>
      <c r="AS47" s="20" t="str">
        <f t="shared" ca="1" si="77"/>
        <v/>
      </c>
      <c r="AT47" s="20" t="str">
        <f t="shared" ca="1" si="77"/>
        <v/>
      </c>
      <c r="AU47" s="20" t="str">
        <f t="shared" ca="1" si="77"/>
        <v/>
      </c>
      <c r="AV47" s="20" t="str">
        <f t="shared" ca="1" si="77"/>
        <v/>
      </c>
      <c r="AW47" s="20" t="str">
        <f t="shared" ca="1" si="77"/>
        <v/>
      </c>
      <c r="AX47" s="20" t="str">
        <f t="shared" ca="1" si="77"/>
        <v/>
      </c>
      <c r="AY47" s="20" t="str">
        <f t="shared" ca="1" si="77"/>
        <v/>
      </c>
      <c r="AZ47" s="20" t="str">
        <f t="shared" ca="1" si="77"/>
        <v/>
      </c>
      <c r="BA47" s="20" t="str">
        <f t="shared" ca="1" si="77"/>
        <v/>
      </c>
      <c r="BB47" s="20" t="str">
        <f t="shared" ca="1" si="77"/>
        <v/>
      </c>
      <c r="BC47" s="20" t="str">
        <f t="shared" ca="1" si="77"/>
        <v/>
      </c>
      <c r="BD47" s="20" t="str">
        <f t="shared" ca="1" si="77"/>
        <v/>
      </c>
      <c r="BE47" s="20" t="str">
        <f t="shared" ca="1" si="77"/>
        <v/>
      </c>
      <c r="BF47" s="20" t="str">
        <f t="shared" ca="1" si="77"/>
        <v/>
      </c>
      <c r="BG47" s="20" t="str">
        <f t="shared" ca="1" si="77"/>
        <v/>
      </c>
      <c r="BH47" s="20" t="str">
        <f t="shared" ca="1" si="77"/>
        <v/>
      </c>
      <c r="BI47" s="20" t="str">
        <f t="shared" ca="1" si="77"/>
        <v/>
      </c>
      <c r="BJ47" s="20" t="str">
        <f t="shared" ca="1" si="77"/>
        <v/>
      </c>
      <c r="BK47" s="20" t="str">
        <f t="shared" ca="1" si="77"/>
        <v/>
      </c>
      <c r="BL47" s="20" t="str">
        <f t="shared" ca="1" si="77"/>
        <v/>
      </c>
      <c r="BM47" s="20" t="str">
        <f t="shared" ca="1" si="77"/>
        <v/>
      </c>
      <c r="BN47" s="20" t="str">
        <f t="shared" ca="1" si="77"/>
        <v/>
      </c>
      <c r="BO47" s="20" t="str">
        <f t="shared" ca="1" si="77"/>
        <v/>
      </c>
      <c r="BP47" s="20" t="str">
        <f t="shared" ca="1" si="77"/>
        <v/>
      </c>
      <c r="BQ47" s="20" t="str">
        <f t="shared" ca="1" si="77"/>
        <v/>
      </c>
      <c r="BR47" s="20" t="str">
        <f t="shared" ca="1" si="77"/>
        <v/>
      </c>
      <c r="BS47" s="20" t="str">
        <f t="shared" ca="1" si="77"/>
        <v/>
      </c>
      <c r="BT47" s="20" t="str">
        <f t="shared" ca="1" si="77"/>
        <v/>
      </c>
      <c r="BU47" s="20" t="str">
        <f t="shared" ca="1" si="77"/>
        <v/>
      </c>
      <c r="BV47" s="20" t="str">
        <f t="shared" ca="1" si="77"/>
        <v/>
      </c>
      <c r="BW47" s="20" t="str">
        <f t="shared" ca="1" si="77"/>
        <v/>
      </c>
      <c r="BX47" s="20" t="str">
        <f t="shared" ca="1" si="77"/>
        <v/>
      </c>
      <c r="BY47" s="20" t="str">
        <f t="shared" ca="1" si="77"/>
        <v/>
      </c>
      <c r="BZ47" s="20" t="str">
        <f t="shared" ca="1" si="77"/>
        <v/>
      </c>
      <c r="CA47" s="20" t="str">
        <f t="shared" ca="1" si="77"/>
        <v/>
      </c>
      <c r="CB47" s="20" t="str">
        <f t="shared" ca="1" si="77"/>
        <v/>
      </c>
      <c r="CC47" s="20" t="str">
        <f t="shared" ca="1" si="77"/>
        <v/>
      </c>
      <c r="CD47" s="20" t="str">
        <f t="shared" ca="1" si="77"/>
        <v/>
      </c>
      <c r="CE47" s="20" t="str">
        <f t="shared" ca="1" si="77"/>
        <v/>
      </c>
      <c r="CF47" s="20" t="str">
        <f t="shared" ca="1" si="77"/>
        <v/>
      </c>
      <c r="CG47" s="20" t="str">
        <f t="shared" ca="1" si="77"/>
        <v/>
      </c>
      <c r="CH47" s="20" t="str">
        <f t="shared" ca="1" si="77"/>
        <v/>
      </c>
      <c r="CI47" s="20" t="str">
        <f t="shared" ca="1" si="77"/>
        <v/>
      </c>
      <c r="CJ47" s="20" t="str">
        <f t="shared" ca="1" si="77"/>
        <v/>
      </c>
      <c r="CK47" s="20" t="str">
        <f t="shared" ca="1" si="77"/>
        <v/>
      </c>
      <c r="CL47" s="20" t="str">
        <f t="shared" ca="1" si="77"/>
        <v/>
      </c>
      <c r="CM47" s="20" t="str">
        <f t="shared" ca="1" si="77"/>
        <v/>
      </c>
      <c r="CN47" s="20" t="str">
        <f t="shared" ca="1" si="77"/>
        <v/>
      </c>
      <c r="CO47" s="20" t="str">
        <f t="shared" ca="1" si="77"/>
        <v/>
      </c>
      <c r="CP47" s="20" t="str">
        <f t="shared" ca="1" si="75"/>
        <v/>
      </c>
      <c r="CQ47" s="20" t="str">
        <f t="shared" ca="1" si="75"/>
        <v/>
      </c>
      <c r="CR47" s="20" t="str">
        <f t="shared" ca="1" si="75"/>
        <v/>
      </c>
      <c r="CS47" s="20" t="str">
        <f t="shared" ca="1" si="75"/>
        <v/>
      </c>
      <c r="CT47" s="19" t="str">
        <f t="shared" ca="1" si="75"/>
        <v/>
      </c>
      <c r="CU47" s="19" t="str">
        <f t="shared" ca="1" si="75"/>
        <v/>
      </c>
      <c r="CV47" s="19">
        <f t="shared" ca="1" si="75"/>
        <v>10</v>
      </c>
      <c r="CW47" s="19">
        <f t="shared" ca="1" si="75"/>
        <v>10</v>
      </c>
      <c r="CX47" s="19">
        <f t="shared" ca="1" si="75"/>
        <v>10</v>
      </c>
      <c r="CY47" s="19">
        <f t="shared" ca="1" si="75"/>
        <v>10</v>
      </c>
      <c r="CZ47" s="19">
        <f t="shared" ca="1" si="75"/>
        <v>10</v>
      </c>
      <c r="DA47" s="19">
        <f t="shared" ca="1" si="75"/>
        <v>10</v>
      </c>
      <c r="DB47" s="19">
        <f t="shared" ca="1" si="75"/>
        <v>10</v>
      </c>
      <c r="DC47" s="19">
        <f t="shared" ca="1" si="75"/>
        <v>10</v>
      </c>
      <c r="DD47" s="19">
        <f t="shared" ca="1" si="75"/>
        <v>10</v>
      </c>
      <c r="DE47" s="19">
        <f t="shared" ca="1" si="75"/>
        <v>10</v>
      </c>
      <c r="DF47" s="19">
        <f t="shared" ca="1" si="75"/>
        <v>10</v>
      </c>
      <c r="DG47" s="19">
        <f t="shared" ca="1" si="75"/>
        <v>10</v>
      </c>
      <c r="DH47" s="19" t="str">
        <f t="shared" ca="1" si="75"/>
        <v/>
      </c>
      <c r="DI47" s="19" t="str">
        <f t="shared" ca="1" si="75"/>
        <v/>
      </c>
      <c r="DJ47" s="19" t="str">
        <f t="shared" ca="1" si="75"/>
        <v/>
      </c>
      <c r="DK47" s="19" t="str">
        <f t="shared" ca="1" si="75"/>
        <v/>
      </c>
      <c r="DL47" s="19" t="str">
        <f t="shared" ca="1" si="75"/>
        <v/>
      </c>
      <c r="DM47" s="19" t="str">
        <f t="shared" ca="1" si="75"/>
        <v/>
      </c>
      <c r="DN47" s="19" t="str">
        <f t="shared" ca="1" si="75"/>
        <v/>
      </c>
      <c r="DO47" s="19" t="str">
        <f t="shared" ca="1" si="75"/>
        <v/>
      </c>
      <c r="DP47" s="19" t="str">
        <f t="shared" ca="1" si="75"/>
        <v/>
      </c>
      <c r="DQ47" s="19" t="str">
        <f t="shared" ca="1" si="75"/>
        <v/>
      </c>
      <c r="DR47" s="19" t="str">
        <f t="shared" ca="1" si="75"/>
        <v/>
      </c>
      <c r="DS47" s="19" t="str">
        <f t="shared" ca="1" si="75"/>
        <v/>
      </c>
      <c r="DT47" s="19" t="str">
        <f t="shared" ca="1" si="75"/>
        <v/>
      </c>
      <c r="DU47" s="19" t="str">
        <f t="shared" ca="1" si="75"/>
        <v/>
      </c>
      <c r="DV47" s="19" t="str">
        <f t="shared" ca="1" si="75"/>
        <v/>
      </c>
      <c r="DW47" s="19" t="str">
        <f t="shared" ca="1" si="75"/>
        <v/>
      </c>
      <c r="DX47" s="19" t="str">
        <f t="shared" ca="1" si="75"/>
        <v/>
      </c>
      <c r="DY47" s="19" t="str">
        <f t="shared" ca="1" si="75"/>
        <v/>
      </c>
      <c r="DZ47" s="19" t="str">
        <f t="shared" ca="1" si="75"/>
        <v/>
      </c>
      <c r="EA47" s="19" t="str">
        <f t="shared" ca="1" si="75"/>
        <v/>
      </c>
      <c r="EB47" s="19" t="str">
        <f t="shared" ca="1" si="75"/>
        <v/>
      </c>
      <c r="EC47" s="19" t="str">
        <f t="shared" ca="1" si="75"/>
        <v/>
      </c>
      <c r="ED47" s="19" t="str">
        <f t="shared" ca="1" si="75"/>
        <v/>
      </c>
      <c r="EE47" s="19" t="str">
        <f t="shared" ca="1" si="75"/>
        <v/>
      </c>
      <c r="EF47" s="19" t="str">
        <f t="shared" ca="1" si="75"/>
        <v/>
      </c>
      <c r="EG47" s="19" t="str">
        <f t="shared" ca="1" si="75"/>
        <v/>
      </c>
      <c r="EH47" s="19" t="str">
        <f t="shared" ca="1" si="75"/>
        <v/>
      </c>
      <c r="EI47" s="19" t="str">
        <f t="shared" ca="1" si="75"/>
        <v/>
      </c>
      <c r="EJ47" s="19" t="str">
        <f t="shared" ca="1" si="75"/>
        <v/>
      </c>
      <c r="EK47" s="19" t="str">
        <f t="shared" ca="1" si="75"/>
        <v/>
      </c>
      <c r="EL47" s="19" t="str">
        <f t="shared" ca="1" si="75"/>
        <v/>
      </c>
      <c r="EM47" s="19" t="str">
        <f t="shared" ca="1" si="75"/>
        <v/>
      </c>
      <c r="EN47" s="19" t="str">
        <f t="shared" ca="1" si="75"/>
        <v/>
      </c>
      <c r="EO47" s="19" t="str">
        <f t="shared" ca="1" si="75"/>
        <v/>
      </c>
      <c r="EP47" s="19" t="str">
        <f t="shared" ca="1" si="75"/>
        <v/>
      </c>
      <c r="EQ47" s="19" t="str">
        <f t="shared" ca="1" si="75"/>
        <v/>
      </c>
      <c r="ER47" s="19" t="str">
        <f t="shared" ca="1" si="75"/>
        <v/>
      </c>
      <c r="ES47" s="19" t="str">
        <f t="shared" ca="1" si="75"/>
        <v/>
      </c>
      <c r="ET47" s="19" t="str">
        <f t="shared" ca="1" si="75"/>
        <v/>
      </c>
      <c r="EU47" s="19" t="str">
        <f t="shared" ca="1" si="75"/>
        <v/>
      </c>
      <c r="EV47" s="19" t="str">
        <f t="shared" ca="1" si="75"/>
        <v/>
      </c>
      <c r="EW47" s="19" t="str">
        <f t="shared" ca="1" si="75"/>
        <v/>
      </c>
      <c r="EX47" s="19" t="str">
        <f t="shared" ca="1" si="75"/>
        <v/>
      </c>
      <c r="EY47" s="19" t="str">
        <f t="shared" ca="1" si="75"/>
        <v/>
      </c>
      <c r="EZ47" s="19" t="str">
        <f t="shared" ca="1" si="75"/>
        <v/>
      </c>
      <c r="FA47" s="19" t="str">
        <f t="shared" ca="1" si="73"/>
        <v/>
      </c>
      <c r="FB47" s="19" t="str">
        <f t="shared" ca="1" si="71"/>
        <v/>
      </c>
      <c r="FC47" s="19" t="str">
        <f t="shared" ca="1" si="71"/>
        <v/>
      </c>
      <c r="FD47" s="19" t="str">
        <f t="shared" ref="FD47:HO50" ca="1" si="79">IF($N47="",
IF(AND(FD$2&gt;=$M47,FD$2&lt;=TODAY(),FD$2&lt;$O47), 10,
IF(AND(FD$2&gt;=$M47,FD$2&lt;=TODAY(),FD$2=$O47), 10,
IF(AND(FD$2&gt;=$M47,FD$2&lt;=TODAY(),FD$2&gt;$O47), -10, ""))),
IF(AND(FD$2&gt;=$M47,FD$2&lt;=$N47,FD$2&lt;$O47),10,
IF(AND(FD$2&gt;=$M47,FD$2&lt;=$N47,FD$2=$O47),10,
IF(AND(FD$2&gt;=$M47,FD$2&lt;=$N47,FD$2&gt;$O47),-10,""
))))</f>
        <v/>
      </c>
      <c r="FE47" s="19" t="str">
        <f t="shared" ca="1" si="79"/>
        <v/>
      </c>
      <c r="FF47" s="19" t="str">
        <f t="shared" ca="1" si="79"/>
        <v/>
      </c>
      <c r="FG47" s="19" t="str">
        <f t="shared" ca="1" si="79"/>
        <v/>
      </c>
      <c r="FH47" s="19" t="str">
        <f t="shared" ca="1" si="79"/>
        <v/>
      </c>
      <c r="FI47" s="19" t="str">
        <f t="shared" ca="1" si="79"/>
        <v/>
      </c>
      <c r="FJ47" s="19" t="str">
        <f t="shared" ca="1" si="79"/>
        <v/>
      </c>
      <c r="FK47" s="19" t="str">
        <f t="shared" ca="1" si="79"/>
        <v/>
      </c>
      <c r="FL47" s="19" t="str">
        <f t="shared" ca="1" si="79"/>
        <v/>
      </c>
      <c r="FM47" s="19" t="str">
        <f t="shared" ca="1" si="79"/>
        <v/>
      </c>
      <c r="FN47" s="19" t="str">
        <f t="shared" ca="1" si="79"/>
        <v/>
      </c>
      <c r="FO47" s="19" t="str">
        <f t="shared" ca="1" si="79"/>
        <v/>
      </c>
      <c r="FP47" s="19" t="str">
        <f t="shared" ca="1" si="79"/>
        <v/>
      </c>
      <c r="FQ47" s="19" t="str">
        <f t="shared" ca="1" si="79"/>
        <v/>
      </c>
      <c r="FR47" s="19" t="str">
        <f t="shared" ca="1" si="79"/>
        <v/>
      </c>
      <c r="FS47" s="19" t="str">
        <f t="shared" ca="1" si="79"/>
        <v/>
      </c>
      <c r="FT47" s="19" t="str">
        <f t="shared" ca="1" si="79"/>
        <v/>
      </c>
      <c r="FU47" s="19" t="str">
        <f t="shared" ca="1" si="79"/>
        <v/>
      </c>
      <c r="FV47" s="19" t="str">
        <f t="shared" ca="1" si="79"/>
        <v/>
      </c>
      <c r="FW47" s="19" t="str">
        <f t="shared" ca="1" si="79"/>
        <v/>
      </c>
      <c r="FX47" s="19" t="str">
        <f t="shared" ca="1" si="79"/>
        <v/>
      </c>
      <c r="FY47" s="19" t="str">
        <f t="shared" ca="1" si="79"/>
        <v/>
      </c>
      <c r="FZ47" s="19" t="str">
        <f t="shared" ca="1" si="79"/>
        <v/>
      </c>
      <c r="GA47" s="19" t="str">
        <f t="shared" ca="1" si="79"/>
        <v/>
      </c>
      <c r="GB47" s="19" t="str">
        <f t="shared" ca="1" si="79"/>
        <v/>
      </c>
      <c r="GC47" s="19" t="str">
        <f t="shared" ca="1" si="79"/>
        <v/>
      </c>
      <c r="GD47" s="19" t="str">
        <f t="shared" ca="1" si="79"/>
        <v/>
      </c>
      <c r="GE47" s="19" t="str">
        <f t="shared" ca="1" si="79"/>
        <v/>
      </c>
      <c r="GF47" s="19" t="str">
        <f t="shared" ca="1" si="79"/>
        <v/>
      </c>
      <c r="GG47" s="19" t="str">
        <f t="shared" ca="1" si="79"/>
        <v/>
      </c>
      <c r="GH47" s="19" t="str">
        <f t="shared" ca="1" si="79"/>
        <v/>
      </c>
      <c r="GI47" s="19" t="str">
        <f t="shared" ca="1" si="79"/>
        <v/>
      </c>
      <c r="GJ47" s="19" t="str">
        <f t="shared" ca="1" si="79"/>
        <v/>
      </c>
      <c r="GK47" s="19" t="str">
        <f t="shared" ca="1" si="79"/>
        <v/>
      </c>
      <c r="GL47" s="19" t="str">
        <f t="shared" ca="1" si="79"/>
        <v/>
      </c>
      <c r="GM47" s="19" t="str">
        <f t="shared" ca="1" si="79"/>
        <v/>
      </c>
      <c r="GN47" s="19" t="str">
        <f t="shared" ca="1" si="79"/>
        <v/>
      </c>
      <c r="GO47" s="19" t="str">
        <f t="shared" ca="1" si="79"/>
        <v/>
      </c>
      <c r="GP47" s="19" t="str">
        <f t="shared" ca="1" si="79"/>
        <v/>
      </c>
      <c r="GQ47" s="19" t="str">
        <f t="shared" ca="1" si="79"/>
        <v/>
      </c>
      <c r="GR47" s="19" t="str">
        <f t="shared" ca="1" si="79"/>
        <v/>
      </c>
      <c r="GS47" s="19" t="str">
        <f t="shared" ca="1" si="79"/>
        <v/>
      </c>
      <c r="GT47" s="19" t="str">
        <f t="shared" ca="1" si="79"/>
        <v/>
      </c>
      <c r="GU47" s="19" t="str">
        <f t="shared" ca="1" si="79"/>
        <v/>
      </c>
      <c r="GV47" s="19" t="str">
        <f t="shared" ca="1" si="79"/>
        <v/>
      </c>
      <c r="GW47" s="19" t="str">
        <f t="shared" ca="1" si="79"/>
        <v/>
      </c>
      <c r="GX47" s="19" t="str">
        <f t="shared" ca="1" si="79"/>
        <v/>
      </c>
      <c r="GY47" s="19" t="str">
        <f t="shared" ca="1" si="79"/>
        <v/>
      </c>
      <c r="GZ47" s="19" t="str">
        <f t="shared" ca="1" si="79"/>
        <v/>
      </c>
      <c r="HA47" s="19" t="str">
        <f t="shared" ca="1" si="79"/>
        <v/>
      </c>
      <c r="HB47" s="19" t="str">
        <f t="shared" ca="1" si="79"/>
        <v/>
      </c>
      <c r="HC47" s="19" t="str">
        <f t="shared" ca="1" si="79"/>
        <v/>
      </c>
      <c r="HD47" s="19" t="str">
        <f t="shared" ca="1" si="79"/>
        <v/>
      </c>
      <c r="HE47" s="19" t="str">
        <f t="shared" ca="1" si="79"/>
        <v/>
      </c>
      <c r="HF47" s="19" t="str">
        <f t="shared" ca="1" si="79"/>
        <v/>
      </c>
      <c r="HG47" s="19" t="str">
        <f t="shared" ca="1" si="79"/>
        <v/>
      </c>
      <c r="HH47" s="19" t="str">
        <f t="shared" ca="1" si="79"/>
        <v/>
      </c>
      <c r="HI47" s="19" t="str">
        <f t="shared" ca="1" si="79"/>
        <v/>
      </c>
      <c r="HJ47" s="19" t="str">
        <f t="shared" ca="1" si="79"/>
        <v/>
      </c>
      <c r="HK47" s="19" t="str">
        <f t="shared" ca="1" si="79"/>
        <v/>
      </c>
      <c r="HL47" s="19" t="str">
        <f t="shared" ca="1" si="79"/>
        <v/>
      </c>
      <c r="HM47" s="19" t="str">
        <f t="shared" ca="1" si="79"/>
        <v/>
      </c>
      <c r="HN47" s="19" t="str">
        <f t="shared" ca="1" si="79"/>
        <v/>
      </c>
      <c r="HO47" s="19" t="str">
        <f t="shared" ca="1" si="79"/>
        <v/>
      </c>
      <c r="HP47" s="19" t="str">
        <f t="shared" ca="1" si="74"/>
        <v/>
      </c>
      <c r="HQ47" s="19" t="str">
        <f t="shared" ca="1" si="74"/>
        <v/>
      </c>
      <c r="HR47" s="19" t="str">
        <f t="shared" ca="1" si="74"/>
        <v/>
      </c>
      <c r="HS47" s="19" t="str">
        <f t="shared" ca="1" si="74"/>
        <v/>
      </c>
      <c r="HT47" s="19" t="str">
        <f t="shared" ca="1" si="74"/>
        <v/>
      </c>
      <c r="HU47" s="19" t="str">
        <f t="shared" ca="1" si="74"/>
        <v/>
      </c>
      <c r="HV47" s="19" t="str">
        <f t="shared" ca="1" si="74"/>
        <v/>
      </c>
      <c r="HW47" s="19" t="str">
        <f t="shared" ca="1" si="74"/>
        <v/>
      </c>
      <c r="HX47" s="19" t="str">
        <f t="shared" ca="1" si="74"/>
        <v/>
      </c>
      <c r="HY47" s="19" t="str">
        <f t="shared" ca="1" si="74"/>
        <v/>
      </c>
      <c r="HZ47" s="19" t="str">
        <f t="shared" ca="1" si="74"/>
        <v/>
      </c>
      <c r="IA47" s="19" t="str">
        <f t="shared" ca="1" si="74"/>
        <v/>
      </c>
      <c r="IB47" s="19" t="str">
        <f t="shared" ca="1" si="74"/>
        <v/>
      </c>
      <c r="IC47" s="19" t="str">
        <f t="shared" ca="1" si="74"/>
        <v/>
      </c>
      <c r="ID47" s="19" t="str">
        <f t="shared" ca="1" si="74"/>
        <v/>
      </c>
      <c r="IE47" s="19" t="str">
        <f t="shared" ca="1" si="74"/>
        <v/>
      </c>
      <c r="IF47" s="19" t="str">
        <f t="shared" ca="1" si="74"/>
        <v/>
      </c>
      <c r="IG47" s="19" t="str">
        <f t="shared" ca="1" si="74"/>
        <v/>
      </c>
      <c r="IH47" s="19" t="str">
        <f t="shared" ca="1" si="74"/>
        <v/>
      </c>
      <c r="II47" s="19" t="str">
        <f t="shared" ca="1" si="74"/>
        <v/>
      </c>
      <c r="IJ47" s="19" t="str">
        <f t="shared" ca="1" si="74"/>
        <v/>
      </c>
      <c r="IK47" s="19" t="str">
        <f t="shared" ca="1" si="74"/>
        <v/>
      </c>
      <c r="IL47" s="19" t="str">
        <f t="shared" ca="1" si="74"/>
        <v/>
      </c>
      <c r="IM47" s="19" t="str">
        <f t="shared" ca="1" si="74"/>
        <v/>
      </c>
      <c r="IN47" s="19" t="str">
        <f t="shared" ca="1" si="74"/>
        <v/>
      </c>
      <c r="IO47" s="19" t="str">
        <f t="shared" ca="1" si="74"/>
        <v/>
      </c>
      <c r="IP47" s="19" t="str">
        <f t="shared" ca="1" si="74"/>
        <v/>
      </c>
      <c r="IQ47" s="19" t="str">
        <f t="shared" ca="1" si="74"/>
        <v/>
      </c>
      <c r="IR47" s="19" t="str">
        <f t="shared" ca="1" si="74"/>
        <v/>
      </c>
      <c r="IS47" s="19" t="str">
        <f t="shared" ca="1" si="74"/>
        <v/>
      </c>
      <c r="IT47" s="19" t="str">
        <f t="shared" ca="1" si="74"/>
        <v/>
      </c>
      <c r="IU47" s="19" t="str">
        <f t="shared" ca="1" si="74"/>
        <v/>
      </c>
      <c r="IV47" s="19" t="str">
        <f t="shared" ca="1" si="74"/>
        <v/>
      </c>
      <c r="IW47" s="19" t="str">
        <f t="shared" ca="1" si="74"/>
        <v/>
      </c>
      <c r="IX47" s="19" t="str">
        <f t="shared" ca="1" si="74"/>
        <v/>
      </c>
      <c r="IY47" s="19" t="str">
        <f t="shared" ca="1" si="74"/>
        <v/>
      </c>
      <c r="IZ47" s="19" t="str">
        <f t="shared" ca="1" si="74"/>
        <v/>
      </c>
      <c r="JA47" s="19" t="str">
        <f t="shared" ca="1" si="74"/>
        <v/>
      </c>
      <c r="JB47" s="19" t="str">
        <f t="shared" ca="1" si="74"/>
        <v/>
      </c>
      <c r="JC47" s="19" t="str">
        <f t="shared" ca="1" si="74"/>
        <v/>
      </c>
      <c r="JD47" s="19" t="str">
        <f t="shared" ca="1" si="74"/>
        <v/>
      </c>
      <c r="JE47" s="19" t="str">
        <f t="shared" ca="1" si="74"/>
        <v/>
      </c>
      <c r="JF47" s="19" t="str">
        <f t="shared" ca="1" si="74"/>
        <v/>
      </c>
      <c r="JG47" s="19" t="str">
        <f t="shared" ca="1" si="74"/>
        <v/>
      </c>
      <c r="JH47" s="19" t="str">
        <f t="shared" ca="1" si="74"/>
        <v/>
      </c>
      <c r="JI47" s="19" t="str">
        <f t="shared" ca="1" si="74"/>
        <v/>
      </c>
      <c r="JJ47" s="19" t="str">
        <f t="shared" ca="1" si="74"/>
        <v/>
      </c>
      <c r="JK47" s="19" t="str">
        <f t="shared" ca="1" si="74"/>
        <v/>
      </c>
      <c r="JL47" s="19" t="str">
        <f t="shared" ca="1" si="74"/>
        <v/>
      </c>
      <c r="JM47" s="19" t="str">
        <f t="shared" ca="1" si="74"/>
        <v/>
      </c>
      <c r="JN47" s="19" t="str">
        <f t="shared" ca="1" si="74"/>
        <v/>
      </c>
      <c r="JO47" s="19" t="str">
        <f t="shared" ca="1" si="74"/>
        <v/>
      </c>
      <c r="JP47" s="19" t="str">
        <f t="shared" ca="1" si="74"/>
        <v/>
      </c>
      <c r="JQ47" s="19" t="str">
        <f t="shared" ca="1" si="74"/>
        <v/>
      </c>
      <c r="JR47" s="19" t="str">
        <f t="shared" ca="1" si="74"/>
        <v/>
      </c>
      <c r="JS47" s="19" t="str">
        <f t="shared" ca="1" si="74"/>
        <v/>
      </c>
      <c r="JT47" s="19" t="str">
        <f t="shared" ca="1" si="74"/>
        <v/>
      </c>
      <c r="JU47" s="19" t="str">
        <f t="shared" ca="1" si="74"/>
        <v/>
      </c>
      <c r="JV47" s="19" t="str">
        <f t="shared" ca="1" si="74"/>
        <v/>
      </c>
      <c r="JW47" s="19" t="str">
        <f t="shared" ca="1" si="74"/>
        <v/>
      </c>
      <c r="JX47" s="19" t="str">
        <f t="shared" ca="1" si="74"/>
        <v/>
      </c>
      <c r="JY47" s="19" t="str">
        <f t="shared" ca="1" si="74"/>
        <v/>
      </c>
      <c r="JZ47" s="19" t="str">
        <f t="shared" ca="1" si="72"/>
        <v/>
      </c>
      <c r="KA47" s="19" t="str">
        <f t="shared" ca="1" si="72"/>
        <v/>
      </c>
      <c r="KB47" s="19" t="str">
        <f t="shared" ref="KB47:MM51" ca="1" si="80">IF($N47="",
IF(AND(KB$2&gt;=$M47,KB$2&lt;=TODAY(),KB$2&lt;$O47), 10,
IF(AND(KB$2&gt;=$M47,KB$2&lt;=TODAY(),KB$2=$O47), 10,
IF(AND(KB$2&gt;=$M47,KB$2&lt;=TODAY(),KB$2&gt;$O47), -10, ""))),
IF(AND(KB$2&gt;=$M47,KB$2&lt;=$N47,KB$2&lt;$O47),10,
IF(AND(KB$2&gt;=$M47,KB$2&lt;=$N47,KB$2=$O47),10,
IF(AND(KB$2&gt;=$M47,KB$2&lt;=$N47,KB$2&gt;$O47),-10,""
))))</f>
        <v/>
      </c>
      <c r="KC47" s="19" t="str">
        <f t="shared" ca="1" si="80"/>
        <v/>
      </c>
      <c r="KD47" s="19" t="str">
        <f t="shared" ca="1" si="80"/>
        <v/>
      </c>
      <c r="KE47" s="19" t="str">
        <f t="shared" ca="1" si="80"/>
        <v/>
      </c>
      <c r="KF47" s="19" t="str">
        <f t="shared" ca="1" si="80"/>
        <v/>
      </c>
      <c r="KG47" s="19" t="str">
        <f t="shared" ca="1" si="80"/>
        <v/>
      </c>
      <c r="KH47" s="19" t="str">
        <f t="shared" ca="1" si="80"/>
        <v/>
      </c>
      <c r="KI47" s="19" t="str">
        <f t="shared" ca="1" si="80"/>
        <v/>
      </c>
      <c r="KJ47" s="19" t="str">
        <f t="shared" ca="1" si="80"/>
        <v/>
      </c>
      <c r="KK47" s="19" t="str">
        <f t="shared" ca="1" si="80"/>
        <v/>
      </c>
      <c r="KL47" s="19" t="str">
        <f t="shared" ca="1" si="80"/>
        <v/>
      </c>
      <c r="KM47" s="19" t="str">
        <f t="shared" ca="1" si="80"/>
        <v/>
      </c>
      <c r="KN47" s="19" t="str">
        <f t="shared" ca="1" si="80"/>
        <v/>
      </c>
      <c r="KO47" s="19" t="str">
        <f t="shared" ca="1" si="80"/>
        <v/>
      </c>
      <c r="KP47" s="19" t="str">
        <f t="shared" ca="1" si="80"/>
        <v/>
      </c>
      <c r="KQ47" s="19" t="str">
        <f t="shared" ca="1" si="80"/>
        <v/>
      </c>
      <c r="KR47" s="19" t="str">
        <f t="shared" ca="1" si="80"/>
        <v/>
      </c>
      <c r="KS47" s="19" t="str">
        <f t="shared" ca="1" si="80"/>
        <v/>
      </c>
      <c r="KT47" s="19" t="str">
        <f t="shared" ca="1" si="80"/>
        <v/>
      </c>
      <c r="KU47" s="19" t="str">
        <f t="shared" ca="1" si="80"/>
        <v/>
      </c>
      <c r="KV47" s="19" t="str">
        <f t="shared" ca="1" si="80"/>
        <v/>
      </c>
      <c r="KW47" s="19" t="str">
        <f t="shared" ca="1" si="80"/>
        <v/>
      </c>
      <c r="KX47" s="19" t="str">
        <f t="shared" ca="1" si="80"/>
        <v/>
      </c>
      <c r="KY47" s="19" t="str">
        <f t="shared" ca="1" si="80"/>
        <v/>
      </c>
      <c r="KZ47" s="19" t="str">
        <f t="shared" ca="1" si="80"/>
        <v/>
      </c>
      <c r="LA47" s="19" t="str">
        <f t="shared" ca="1" si="80"/>
        <v/>
      </c>
      <c r="LB47" s="19" t="str">
        <f t="shared" ca="1" si="80"/>
        <v/>
      </c>
      <c r="LC47" s="19" t="str">
        <f t="shared" ca="1" si="80"/>
        <v/>
      </c>
      <c r="LD47" s="19" t="str">
        <f t="shared" ca="1" si="80"/>
        <v/>
      </c>
      <c r="LE47" s="19" t="str">
        <f t="shared" ca="1" si="80"/>
        <v/>
      </c>
      <c r="LF47" s="19" t="str">
        <f t="shared" ca="1" si="80"/>
        <v/>
      </c>
      <c r="LG47" s="19" t="str">
        <f t="shared" ca="1" si="80"/>
        <v/>
      </c>
      <c r="LH47" s="19" t="str">
        <f t="shared" ca="1" si="80"/>
        <v/>
      </c>
      <c r="LI47" s="19" t="str">
        <f t="shared" ca="1" si="80"/>
        <v/>
      </c>
      <c r="LJ47" s="19" t="str">
        <f t="shared" ca="1" si="80"/>
        <v/>
      </c>
      <c r="LK47" s="19" t="str">
        <f t="shared" ca="1" si="80"/>
        <v/>
      </c>
      <c r="LL47" s="19" t="str">
        <f t="shared" ca="1" si="80"/>
        <v/>
      </c>
      <c r="LM47" s="19" t="str">
        <f t="shared" ca="1" si="80"/>
        <v/>
      </c>
      <c r="LN47" s="19" t="str">
        <f t="shared" ca="1" si="80"/>
        <v/>
      </c>
      <c r="LO47" s="19" t="str">
        <f t="shared" ca="1" si="80"/>
        <v/>
      </c>
      <c r="LP47" s="19" t="str">
        <f t="shared" ca="1" si="80"/>
        <v/>
      </c>
      <c r="LQ47" s="19" t="str">
        <f t="shared" ca="1" si="80"/>
        <v/>
      </c>
      <c r="LR47" s="19" t="str">
        <f t="shared" ca="1" si="80"/>
        <v/>
      </c>
      <c r="LS47" s="19" t="str">
        <f t="shared" ca="1" si="80"/>
        <v/>
      </c>
      <c r="LT47" s="19" t="str">
        <f t="shared" ca="1" si="80"/>
        <v/>
      </c>
      <c r="LU47" s="19" t="str">
        <f t="shared" ca="1" si="80"/>
        <v/>
      </c>
      <c r="LV47" s="19" t="str">
        <f t="shared" ca="1" si="80"/>
        <v/>
      </c>
      <c r="LW47" s="19" t="str">
        <f t="shared" ca="1" si="80"/>
        <v/>
      </c>
      <c r="LX47" s="19" t="str">
        <f t="shared" ca="1" si="80"/>
        <v/>
      </c>
      <c r="LY47" s="19" t="str">
        <f t="shared" ca="1" si="80"/>
        <v/>
      </c>
      <c r="LZ47" s="19" t="str">
        <f t="shared" ca="1" si="80"/>
        <v/>
      </c>
      <c r="MA47" s="19" t="str">
        <f t="shared" ca="1" si="80"/>
        <v/>
      </c>
      <c r="MB47" s="19" t="str">
        <f t="shared" ca="1" si="80"/>
        <v/>
      </c>
      <c r="MC47" s="19" t="str">
        <f t="shared" ca="1" si="80"/>
        <v/>
      </c>
      <c r="MD47" s="19" t="str">
        <f t="shared" ca="1" si="80"/>
        <v/>
      </c>
      <c r="ME47" s="19" t="str">
        <f t="shared" ca="1" si="80"/>
        <v/>
      </c>
      <c r="MF47" s="19" t="str">
        <f t="shared" ca="1" si="80"/>
        <v/>
      </c>
      <c r="MG47" s="19" t="str">
        <f t="shared" ca="1" si="80"/>
        <v/>
      </c>
      <c r="MH47" s="19" t="str">
        <f t="shared" ca="1" si="80"/>
        <v/>
      </c>
      <c r="MI47" s="19" t="str">
        <f t="shared" ca="1" si="80"/>
        <v/>
      </c>
      <c r="MJ47" s="19" t="str">
        <f t="shared" ca="1" si="80"/>
        <v/>
      </c>
      <c r="MK47" s="19" t="str">
        <f t="shared" ca="1" si="80"/>
        <v/>
      </c>
      <c r="ML47" s="19" t="str">
        <f t="shared" ca="1" si="80"/>
        <v/>
      </c>
      <c r="MM47" s="19" t="str">
        <f t="shared" ca="1" si="80"/>
        <v/>
      </c>
      <c r="MN47" s="19" t="str">
        <f t="shared" ca="1" si="78"/>
        <v/>
      </c>
      <c r="MO47" s="19" t="str">
        <f t="shared" ca="1" si="78"/>
        <v/>
      </c>
      <c r="MP47" s="19" t="str">
        <f t="shared" ca="1" si="78"/>
        <v/>
      </c>
      <c r="MQ47" s="19" t="str">
        <f t="shared" ca="1" si="78"/>
        <v/>
      </c>
      <c r="MR47" s="19" t="str">
        <f t="shared" ca="1" si="78"/>
        <v/>
      </c>
      <c r="MS47" s="19" t="str">
        <f t="shared" ca="1" si="78"/>
        <v/>
      </c>
      <c r="MT47" s="19" t="str">
        <f t="shared" ca="1" si="78"/>
        <v/>
      </c>
      <c r="MU47" s="19" t="str">
        <f t="shared" ca="1" si="78"/>
        <v/>
      </c>
      <c r="MV47" s="19" t="str">
        <f t="shared" ca="1" si="78"/>
        <v/>
      </c>
      <c r="MW47" s="19" t="str">
        <f t="shared" ca="1" si="78"/>
        <v/>
      </c>
      <c r="MX47" s="19" t="str">
        <f t="shared" ca="1" si="78"/>
        <v/>
      </c>
      <c r="MY47" s="19" t="str">
        <f t="shared" ca="1" si="78"/>
        <v/>
      </c>
      <c r="MZ47" s="19" t="str">
        <f t="shared" ca="1" si="78"/>
        <v/>
      </c>
      <c r="NA47" s="19" t="str">
        <f t="shared" ca="1" si="78"/>
        <v/>
      </c>
      <c r="NB47" s="19" t="str">
        <f t="shared" ca="1" si="78"/>
        <v/>
      </c>
      <c r="NC47" s="19" t="str">
        <f t="shared" ca="1" si="78"/>
        <v/>
      </c>
      <c r="ND47" s="19" t="str">
        <f t="shared" ca="1" si="78"/>
        <v/>
      </c>
      <c r="NE47" s="19" t="str">
        <f t="shared" ca="1" si="78"/>
        <v/>
      </c>
      <c r="NF47" s="19" t="str">
        <f t="shared" ca="1" si="78"/>
        <v/>
      </c>
      <c r="NG47" s="19" t="str">
        <f t="shared" ca="1" si="78"/>
        <v/>
      </c>
      <c r="NH47" s="19" t="str">
        <f t="shared" ca="1" si="78"/>
        <v/>
      </c>
      <c r="NI47" s="19" t="str">
        <f t="shared" ca="1" si="78"/>
        <v/>
      </c>
      <c r="NJ47" s="19" t="str">
        <f t="shared" ca="1" si="78"/>
        <v/>
      </c>
      <c r="NK47" s="19" t="str">
        <f t="shared" ca="1" si="78"/>
        <v/>
      </c>
      <c r="NL47" s="19" t="str">
        <f t="shared" ca="1" si="78"/>
        <v/>
      </c>
      <c r="NM47" s="19" t="str">
        <f t="shared" ca="1" si="78"/>
        <v/>
      </c>
      <c r="NN47" s="19" t="str">
        <f t="shared" ca="1" si="78"/>
        <v/>
      </c>
      <c r="NO47" s="19" t="str">
        <f t="shared" ca="1" si="78"/>
        <v/>
      </c>
      <c r="NP47" s="19" t="str">
        <f t="shared" ca="1" si="78"/>
        <v/>
      </c>
      <c r="NQ47" s="19" t="str">
        <f t="shared" ca="1" si="78"/>
        <v/>
      </c>
      <c r="NR47" s="19" t="str">
        <f t="shared" ca="1" si="78"/>
        <v/>
      </c>
      <c r="NS47" s="19" t="str">
        <f t="shared" ca="1" si="78"/>
        <v/>
      </c>
      <c r="NT47" s="19" t="str">
        <f t="shared" ca="1" si="78"/>
        <v/>
      </c>
      <c r="NU47" s="19" t="str">
        <f t="shared" ca="1" si="78"/>
        <v/>
      </c>
      <c r="NV47" s="19" t="str">
        <f t="shared" ca="1" si="78"/>
        <v/>
      </c>
      <c r="NW47" s="19" t="str">
        <f t="shared" ca="1" si="78"/>
        <v/>
      </c>
      <c r="NX47" s="19" t="str">
        <f t="shared" ca="1" si="78"/>
        <v/>
      </c>
      <c r="NY47" s="19" t="str">
        <f t="shared" ca="1" si="78"/>
        <v/>
      </c>
      <c r="NZ47" s="19" t="str">
        <f t="shared" ca="1" si="78"/>
        <v/>
      </c>
      <c r="OA47" s="19" t="str">
        <f t="shared" ca="1" si="78"/>
        <v/>
      </c>
      <c r="OB47" s="19" t="str">
        <f t="shared" ca="1" si="78"/>
        <v/>
      </c>
      <c r="OC47" s="19" t="str">
        <f t="shared" ca="1" si="78"/>
        <v/>
      </c>
      <c r="OD47" s="16"/>
      <c r="OE47" s="16"/>
      <c r="OF47" s="16"/>
      <c r="OG47" s="16"/>
    </row>
    <row r="48" spans="1:397" s="25" customFormat="1" ht="14.25" x14ac:dyDescent="0.2">
      <c r="A48" s="62"/>
      <c r="C48" s="128">
        <f>'Project Follow up - Base'!C49</f>
        <v>9</v>
      </c>
      <c r="D48" s="406" t="str">
        <f>'Project Follow up - Base'!D49</f>
        <v xml:space="preserve">Approved - Design 50% </v>
      </c>
      <c r="E48" s="407" t="str">
        <f>'Project Follow up - Base'!E49</f>
        <v/>
      </c>
      <c r="F48" s="43">
        <f>'Project Follow up - Base'!G49</f>
        <v>45735</v>
      </c>
      <c r="G48" s="43">
        <f>'Project Follow up - Base'!H49</f>
        <v>45735</v>
      </c>
      <c r="H48" s="45">
        <f>'Project Follow up - Base'!I49</f>
        <v>1</v>
      </c>
      <c r="M48" s="43">
        <f>'Project Follow up - Base'!M49</f>
        <v>45735</v>
      </c>
      <c r="N48" s="43">
        <f>'Project Follow up - Base'!N49</f>
        <v>45735</v>
      </c>
      <c r="O48" s="43">
        <f>'Project Follow up - Base'!O49</f>
        <v>45735</v>
      </c>
      <c r="P48" s="44" t="str">
        <f ca="1">'Project Follow up - Base'!P49</f>
        <v>Completed</v>
      </c>
      <c r="Q48" s="104" t="str">
        <f>'Project Follow up - Base'!Q49</f>
        <v/>
      </c>
      <c r="R48" s="105" t="str">
        <f>'Project Follow up - Base'!R49</f>
        <v/>
      </c>
      <c r="S48" s="105" t="str">
        <f>'Project Follow up - Base'!S49</f>
        <v/>
      </c>
      <c r="T48" s="106" t="str">
        <f>'Project Follow up - Base'!T49</f>
        <v>Client</v>
      </c>
      <c r="U48" s="187" t="str">
        <f>'Project Follow up - Base'!U49</f>
        <v/>
      </c>
      <c r="V48" s="187" t="str">
        <f>'Project Follow up - Base'!V49</f>
        <v/>
      </c>
      <c r="W48" s="384" t="str">
        <f>'Project Follow up - Base'!W49</f>
        <v/>
      </c>
      <c r="X48" s="384" t="str">
        <f>'Project Follow up - Base'!X49</f>
        <v/>
      </c>
      <c r="Y48" s="320"/>
      <c r="Z48" s="17">
        <f t="shared" si="62"/>
        <v>1</v>
      </c>
      <c r="AA48" s="16"/>
      <c r="AB48" s="16"/>
      <c r="AC48" s="20" t="str">
        <f t="shared" ca="1" si="69"/>
        <v/>
      </c>
      <c r="AD48" s="20" t="str">
        <f t="shared" ca="1" si="77"/>
        <v/>
      </c>
      <c r="AE48" s="20" t="str">
        <f t="shared" ca="1" si="77"/>
        <v/>
      </c>
      <c r="AF48" s="20" t="str">
        <f t="shared" ca="1" si="77"/>
        <v/>
      </c>
      <c r="AG48" s="20" t="str">
        <f t="shared" ca="1" si="77"/>
        <v/>
      </c>
      <c r="AH48" s="20" t="str">
        <f t="shared" ca="1" si="77"/>
        <v/>
      </c>
      <c r="AI48" s="20" t="str">
        <f t="shared" ca="1" si="77"/>
        <v/>
      </c>
      <c r="AJ48" s="20" t="str">
        <f t="shared" ca="1" si="77"/>
        <v/>
      </c>
      <c r="AK48" s="20" t="str">
        <f t="shared" ca="1" si="77"/>
        <v/>
      </c>
      <c r="AL48" s="20" t="str">
        <f t="shared" ca="1" si="77"/>
        <v/>
      </c>
      <c r="AM48" s="20" t="str">
        <f t="shared" ca="1" si="77"/>
        <v/>
      </c>
      <c r="AN48" s="20" t="str">
        <f t="shared" ca="1" si="77"/>
        <v/>
      </c>
      <c r="AO48" s="20" t="str">
        <f t="shared" ca="1" si="77"/>
        <v/>
      </c>
      <c r="AP48" s="20" t="str">
        <f t="shared" ca="1" si="77"/>
        <v/>
      </c>
      <c r="AQ48" s="20" t="str">
        <f t="shared" ca="1" si="77"/>
        <v/>
      </c>
      <c r="AR48" s="20" t="str">
        <f t="shared" ca="1" si="77"/>
        <v/>
      </c>
      <c r="AS48" s="20" t="str">
        <f t="shared" ca="1" si="77"/>
        <v/>
      </c>
      <c r="AT48" s="20" t="str">
        <f t="shared" ca="1" si="77"/>
        <v/>
      </c>
      <c r="AU48" s="20" t="str">
        <f t="shared" ca="1" si="77"/>
        <v/>
      </c>
      <c r="AV48" s="20" t="str">
        <f t="shared" ca="1" si="77"/>
        <v/>
      </c>
      <c r="AW48" s="20" t="str">
        <f t="shared" ca="1" si="77"/>
        <v/>
      </c>
      <c r="AX48" s="20" t="str">
        <f t="shared" ca="1" si="77"/>
        <v/>
      </c>
      <c r="AY48" s="20" t="str">
        <f t="shared" ca="1" si="77"/>
        <v/>
      </c>
      <c r="AZ48" s="20" t="str">
        <f t="shared" ca="1" si="77"/>
        <v/>
      </c>
      <c r="BA48" s="20" t="str">
        <f t="shared" ca="1" si="77"/>
        <v/>
      </c>
      <c r="BB48" s="20" t="str">
        <f t="shared" ca="1" si="77"/>
        <v/>
      </c>
      <c r="BC48" s="20" t="str">
        <f t="shared" ca="1" si="77"/>
        <v/>
      </c>
      <c r="BD48" s="20" t="str">
        <f t="shared" ca="1" si="77"/>
        <v/>
      </c>
      <c r="BE48" s="20" t="str">
        <f t="shared" ca="1" si="77"/>
        <v/>
      </c>
      <c r="BF48" s="20" t="str">
        <f t="shared" ca="1" si="77"/>
        <v/>
      </c>
      <c r="BG48" s="20" t="str">
        <f t="shared" ca="1" si="77"/>
        <v/>
      </c>
      <c r="BH48" s="20" t="str">
        <f t="shared" ca="1" si="77"/>
        <v/>
      </c>
      <c r="BI48" s="20" t="str">
        <f t="shared" ca="1" si="77"/>
        <v/>
      </c>
      <c r="BJ48" s="20" t="str">
        <f t="shared" ca="1" si="77"/>
        <v/>
      </c>
      <c r="BK48" s="20" t="str">
        <f t="shared" ca="1" si="77"/>
        <v/>
      </c>
      <c r="BL48" s="20" t="str">
        <f t="shared" ca="1" si="77"/>
        <v/>
      </c>
      <c r="BM48" s="20" t="str">
        <f t="shared" ca="1" si="77"/>
        <v/>
      </c>
      <c r="BN48" s="20" t="str">
        <f t="shared" ca="1" si="77"/>
        <v/>
      </c>
      <c r="BO48" s="20" t="str">
        <f t="shared" ca="1" si="77"/>
        <v/>
      </c>
      <c r="BP48" s="20" t="str">
        <f t="shared" ca="1" si="77"/>
        <v/>
      </c>
      <c r="BQ48" s="20" t="str">
        <f t="shared" ca="1" si="77"/>
        <v/>
      </c>
      <c r="BR48" s="20" t="str">
        <f t="shared" ca="1" si="77"/>
        <v/>
      </c>
      <c r="BS48" s="20" t="str">
        <f t="shared" ca="1" si="77"/>
        <v/>
      </c>
      <c r="BT48" s="20" t="str">
        <f t="shared" ca="1" si="77"/>
        <v/>
      </c>
      <c r="BU48" s="20" t="str">
        <f t="shared" ca="1" si="77"/>
        <v/>
      </c>
      <c r="BV48" s="20" t="str">
        <f t="shared" ca="1" si="77"/>
        <v/>
      </c>
      <c r="BW48" s="20" t="str">
        <f t="shared" ca="1" si="77"/>
        <v/>
      </c>
      <c r="BX48" s="20" t="str">
        <f t="shared" ca="1" si="77"/>
        <v/>
      </c>
      <c r="BY48" s="20" t="str">
        <f t="shared" ca="1" si="77"/>
        <v/>
      </c>
      <c r="BZ48" s="20" t="str">
        <f t="shared" ca="1" si="77"/>
        <v/>
      </c>
      <c r="CA48" s="20" t="str">
        <f t="shared" ca="1" si="77"/>
        <v/>
      </c>
      <c r="CB48" s="20" t="str">
        <f t="shared" ca="1" si="77"/>
        <v/>
      </c>
      <c r="CC48" s="20" t="str">
        <f t="shared" ca="1" si="77"/>
        <v/>
      </c>
      <c r="CD48" s="20" t="str">
        <f t="shared" ca="1" si="77"/>
        <v/>
      </c>
      <c r="CE48" s="20" t="str">
        <f t="shared" ca="1" si="77"/>
        <v/>
      </c>
      <c r="CF48" s="20" t="str">
        <f t="shared" ca="1" si="77"/>
        <v/>
      </c>
      <c r="CG48" s="20" t="str">
        <f t="shared" ca="1" si="77"/>
        <v/>
      </c>
      <c r="CH48" s="20" t="str">
        <f t="shared" ca="1" si="77"/>
        <v/>
      </c>
      <c r="CI48" s="20" t="str">
        <f t="shared" ca="1" si="77"/>
        <v/>
      </c>
      <c r="CJ48" s="20" t="str">
        <f t="shared" ca="1" si="77"/>
        <v/>
      </c>
      <c r="CK48" s="20" t="str">
        <f t="shared" ca="1" si="77"/>
        <v/>
      </c>
      <c r="CL48" s="20" t="str">
        <f t="shared" ca="1" si="77"/>
        <v/>
      </c>
      <c r="CM48" s="20" t="str">
        <f t="shared" ca="1" si="77"/>
        <v/>
      </c>
      <c r="CN48" s="20" t="str">
        <f t="shared" ca="1" si="77"/>
        <v/>
      </c>
      <c r="CO48" s="20" t="str">
        <f t="shared" ca="1" si="77"/>
        <v/>
      </c>
      <c r="CP48" s="20" t="str">
        <f t="shared" ca="1" si="75"/>
        <v/>
      </c>
      <c r="CQ48" s="20" t="str">
        <f t="shared" ca="1" si="75"/>
        <v/>
      </c>
      <c r="CR48" s="20" t="str">
        <f t="shared" ca="1" si="75"/>
        <v/>
      </c>
      <c r="CS48" s="20" t="str">
        <f t="shared" ca="1" si="75"/>
        <v/>
      </c>
      <c r="CT48" s="19" t="str">
        <f t="shared" ca="1" si="75"/>
        <v/>
      </c>
      <c r="CU48" s="19" t="str">
        <f t="shared" ca="1" si="75"/>
        <v/>
      </c>
      <c r="CV48" s="19" t="str">
        <f t="shared" ca="1" si="75"/>
        <v/>
      </c>
      <c r="CW48" s="19" t="str">
        <f t="shared" ca="1" si="75"/>
        <v/>
      </c>
      <c r="CX48" s="19" t="str">
        <f t="shared" ca="1" si="75"/>
        <v/>
      </c>
      <c r="CY48" s="19" t="str">
        <f t="shared" ca="1" si="75"/>
        <v/>
      </c>
      <c r="CZ48" s="19" t="str">
        <f t="shared" ca="1" si="75"/>
        <v/>
      </c>
      <c r="DA48" s="19" t="str">
        <f t="shared" ca="1" si="75"/>
        <v/>
      </c>
      <c r="DB48" s="19" t="str">
        <f t="shared" ca="1" si="75"/>
        <v/>
      </c>
      <c r="DC48" s="19" t="str">
        <f t="shared" ca="1" si="75"/>
        <v/>
      </c>
      <c r="DD48" s="19" t="str">
        <f t="shared" ca="1" si="75"/>
        <v/>
      </c>
      <c r="DE48" s="19" t="str">
        <f t="shared" ca="1" si="75"/>
        <v/>
      </c>
      <c r="DF48" s="19" t="str">
        <f t="shared" ca="1" si="75"/>
        <v/>
      </c>
      <c r="DG48" s="19" t="str">
        <f t="shared" ca="1" si="75"/>
        <v/>
      </c>
      <c r="DH48" s="19">
        <f t="shared" ca="1" si="75"/>
        <v>10</v>
      </c>
      <c r="DI48" s="19" t="str">
        <f t="shared" ca="1" si="75"/>
        <v/>
      </c>
      <c r="DJ48" s="19" t="str">
        <f t="shared" ca="1" si="75"/>
        <v/>
      </c>
      <c r="DK48" s="19" t="str">
        <f t="shared" ca="1" si="75"/>
        <v/>
      </c>
      <c r="DL48" s="19" t="str">
        <f t="shared" ca="1" si="75"/>
        <v/>
      </c>
      <c r="DM48" s="19" t="str">
        <f t="shared" ca="1" si="75"/>
        <v/>
      </c>
      <c r="DN48" s="19" t="str">
        <f t="shared" ca="1" si="75"/>
        <v/>
      </c>
      <c r="DO48" s="19" t="str">
        <f t="shared" ca="1" si="75"/>
        <v/>
      </c>
      <c r="DP48" s="19" t="str">
        <f t="shared" ca="1" si="75"/>
        <v/>
      </c>
      <c r="DQ48" s="19" t="str">
        <f t="shared" ca="1" si="75"/>
        <v/>
      </c>
      <c r="DR48" s="19" t="str">
        <f t="shared" ca="1" si="75"/>
        <v/>
      </c>
      <c r="DS48" s="19" t="str">
        <f t="shared" ca="1" si="75"/>
        <v/>
      </c>
      <c r="DT48" s="19" t="str">
        <f t="shared" ca="1" si="75"/>
        <v/>
      </c>
      <c r="DU48" s="19" t="str">
        <f t="shared" ca="1" si="75"/>
        <v/>
      </c>
      <c r="DV48" s="19" t="str">
        <f t="shared" ca="1" si="75"/>
        <v/>
      </c>
      <c r="DW48" s="19" t="str">
        <f t="shared" ca="1" si="75"/>
        <v/>
      </c>
      <c r="DX48" s="19" t="str">
        <f t="shared" ca="1" si="75"/>
        <v/>
      </c>
      <c r="DY48" s="19" t="str">
        <f t="shared" ca="1" si="75"/>
        <v/>
      </c>
      <c r="DZ48" s="19" t="str">
        <f t="shared" ca="1" si="75"/>
        <v/>
      </c>
      <c r="EA48" s="19" t="str">
        <f t="shared" ca="1" si="75"/>
        <v/>
      </c>
      <c r="EB48" s="19" t="str">
        <f t="shared" ca="1" si="75"/>
        <v/>
      </c>
      <c r="EC48" s="19" t="str">
        <f t="shared" ca="1" si="75"/>
        <v/>
      </c>
      <c r="ED48" s="19" t="str">
        <f t="shared" ca="1" si="75"/>
        <v/>
      </c>
      <c r="EE48" s="19" t="str">
        <f t="shared" ca="1" si="75"/>
        <v/>
      </c>
      <c r="EF48" s="19" t="str">
        <f t="shared" ca="1" si="75"/>
        <v/>
      </c>
      <c r="EG48" s="19" t="str">
        <f t="shared" ca="1" si="75"/>
        <v/>
      </c>
      <c r="EH48" s="19" t="str">
        <f t="shared" ca="1" si="75"/>
        <v/>
      </c>
      <c r="EI48" s="19" t="str">
        <f t="shared" ca="1" si="75"/>
        <v/>
      </c>
      <c r="EJ48" s="19" t="str">
        <f t="shared" ca="1" si="75"/>
        <v/>
      </c>
      <c r="EK48" s="19" t="str">
        <f t="shared" ca="1" si="75"/>
        <v/>
      </c>
      <c r="EL48" s="19" t="str">
        <f t="shared" ca="1" si="75"/>
        <v/>
      </c>
      <c r="EM48" s="19" t="str">
        <f t="shared" ca="1" si="75"/>
        <v/>
      </c>
      <c r="EN48" s="19" t="str">
        <f t="shared" ca="1" si="75"/>
        <v/>
      </c>
      <c r="EO48" s="19" t="str">
        <f t="shared" ca="1" si="75"/>
        <v/>
      </c>
      <c r="EP48" s="19" t="str">
        <f t="shared" ca="1" si="75"/>
        <v/>
      </c>
      <c r="EQ48" s="19" t="str">
        <f t="shared" ca="1" si="75"/>
        <v/>
      </c>
      <c r="ER48" s="19" t="str">
        <f t="shared" ca="1" si="75"/>
        <v/>
      </c>
      <c r="ES48" s="19" t="str">
        <f t="shared" ca="1" si="75"/>
        <v/>
      </c>
      <c r="ET48" s="19" t="str">
        <f t="shared" ca="1" si="75"/>
        <v/>
      </c>
      <c r="EU48" s="19" t="str">
        <f t="shared" ca="1" si="75"/>
        <v/>
      </c>
      <c r="EV48" s="19" t="str">
        <f t="shared" ca="1" si="75"/>
        <v/>
      </c>
      <c r="EW48" s="19" t="str">
        <f t="shared" ca="1" si="75"/>
        <v/>
      </c>
      <c r="EX48" s="19" t="str">
        <f t="shared" ca="1" si="75"/>
        <v/>
      </c>
      <c r="EY48" s="19" t="str">
        <f t="shared" ca="1" si="75"/>
        <v/>
      </c>
      <c r="EZ48" s="19" t="str">
        <f t="shared" ca="1" si="75"/>
        <v/>
      </c>
      <c r="FA48" s="19" t="str">
        <f t="shared" ca="1" si="73"/>
        <v/>
      </c>
      <c r="FB48" s="19" t="str">
        <f t="shared" ref="FB48:HM51" ca="1" si="81">IF($N48="",
IF(AND(FB$2&gt;=$M48,FB$2&lt;=TODAY(),FB$2&lt;$O48), 10,
IF(AND(FB$2&gt;=$M48,FB$2&lt;=TODAY(),FB$2=$O48), 10,
IF(AND(FB$2&gt;=$M48,FB$2&lt;=TODAY(),FB$2&gt;$O48), -10, ""))),
IF(AND(FB$2&gt;=$M48,FB$2&lt;=$N48,FB$2&lt;$O48),10,
IF(AND(FB$2&gt;=$M48,FB$2&lt;=$N48,FB$2=$O48),10,
IF(AND(FB$2&gt;=$M48,FB$2&lt;=$N48,FB$2&gt;$O48),-10,""
))))</f>
        <v/>
      </c>
      <c r="FC48" s="19" t="str">
        <f t="shared" ca="1" si="81"/>
        <v/>
      </c>
      <c r="FD48" s="19" t="str">
        <f t="shared" ca="1" si="81"/>
        <v/>
      </c>
      <c r="FE48" s="19" t="str">
        <f t="shared" ca="1" si="81"/>
        <v/>
      </c>
      <c r="FF48" s="19" t="str">
        <f t="shared" ca="1" si="81"/>
        <v/>
      </c>
      <c r="FG48" s="19" t="str">
        <f t="shared" ca="1" si="81"/>
        <v/>
      </c>
      <c r="FH48" s="19" t="str">
        <f t="shared" ca="1" si="81"/>
        <v/>
      </c>
      <c r="FI48" s="19" t="str">
        <f t="shared" ca="1" si="81"/>
        <v/>
      </c>
      <c r="FJ48" s="19" t="str">
        <f t="shared" ca="1" si="81"/>
        <v/>
      </c>
      <c r="FK48" s="19" t="str">
        <f t="shared" ca="1" si="81"/>
        <v/>
      </c>
      <c r="FL48" s="19" t="str">
        <f t="shared" ca="1" si="81"/>
        <v/>
      </c>
      <c r="FM48" s="19" t="str">
        <f t="shared" ca="1" si="81"/>
        <v/>
      </c>
      <c r="FN48" s="19" t="str">
        <f t="shared" ca="1" si="81"/>
        <v/>
      </c>
      <c r="FO48" s="19" t="str">
        <f t="shared" ca="1" si="81"/>
        <v/>
      </c>
      <c r="FP48" s="19" t="str">
        <f t="shared" ca="1" si="81"/>
        <v/>
      </c>
      <c r="FQ48" s="19" t="str">
        <f t="shared" ca="1" si="81"/>
        <v/>
      </c>
      <c r="FR48" s="19" t="str">
        <f t="shared" ca="1" si="81"/>
        <v/>
      </c>
      <c r="FS48" s="19" t="str">
        <f t="shared" ca="1" si="81"/>
        <v/>
      </c>
      <c r="FT48" s="19" t="str">
        <f t="shared" ca="1" si="81"/>
        <v/>
      </c>
      <c r="FU48" s="19" t="str">
        <f t="shared" ca="1" si="81"/>
        <v/>
      </c>
      <c r="FV48" s="19" t="str">
        <f t="shared" ca="1" si="81"/>
        <v/>
      </c>
      <c r="FW48" s="19" t="str">
        <f t="shared" ca="1" si="81"/>
        <v/>
      </c>
      <c r="FX48" s="19" t="str">
        <f t="shared" ca="1" si="81"/>
        <v/>
      </c>
      <c r="FY48" s="19" t="str">
        <f t="shared" ca="1" si="81"/>
        <v/>
      </c>
      <c r="FZ48" s="19" t="str">
        <f t="shared" ca="1" si="81"/>
        <v/>
      </c>
      <c r="GA48" s="19" t="str">
        <f t="shared" ca="1" si="81"/>
        <v/>
      </c>
      <c r="GB48" s="19" t="str">
        <f t="shared" ca="1" si="81"/>
        <v/>
      </c>
      <c r="GC48" s="19" t="str">
        <f t="shared" ca="1" si="81"/>
        <v/>
      </c>
      <c r="GD48" s="19" t="str">
        <f t="shared" ca="1" si="81"/>
        <v/>
      </c>
      <c r="GE48" s="19" t="str">
        <f t="shared" ca="1" si="81"/>
        <v/>
      </c>
      <c r="GF48" s="19" t="str">
        <f t="shared" ca="1" si="81"/>
        <v/>
      </c>
      <c r="GG48" s="19" t="str">
        <f t="shared" ca="1" si="81"/>
        <v/>
      </c>
      <c r="GH48" s="19" t="str">
        <f t="shared" ca="1" si="81"/>
        <v/>
      </c>
      <c r="GI48" s="19" t="str">
        <f t="shared" ca="1" si="81"/>
        <v/>
      </c>
      <c r="GJ48" s="19" t="str">
        <f t="shared" ca="1" si="81"/>
        <v/>
      </c>
      <c r="GK48" s="19" t="str">
        <f t="shared" ca="1" si="81"/>
        <v/>
      </c>
      <c r="GL48" s="19" t="str">
        <f t="shared" ca="1" si="81"/>
        <v/>
      </c>
      <c r="GM48" s="19" t="str">
        <f t="shared" ca="1" si="81"/>
        <v/>
      </c>
      <c r="GN48" s="19" t="str">
        <f t="shared" ca="1" si="81"/>
        <v/>
      </c>
      <c r="GO48" s="19" t="str">
        <f t="shared" ca="1" si="81"/>
        <v/>
      </c>
      <c r="GP48" s="19" t="str">
        <f t="shared" ca="1" si="81"/>
        <v/>
      </c>
      <c r="GQ48" s="19" t="str">
        <f t="shared" ca="1" si="81"/>
        <v/>
      </c>
      <c r="GR48" s="19" t="str">
        <f t="shared" ca="1" si="81"/>
        <v/>
      </c>
      <c r="GS48" s="19" t="str">
        <f t="shared" ca="1" si="81"/>
        <v/>
      </c>
      <c r="GT48" s="19" t="str">
        <f t="shared" ca="1" si="81"/>
        <v/>
      </c>
      <c r="GU48" s="19" t="str">
        <f t="shared" ca="1" si="81"/>
        <v/>
      </c>
      <c r="GV48" s="19" t="str">
        <f t="shared" ca="1" si="81"/>
        <v/>
      </c>
      <c r="GW48" s="19" t="str">
        <f t="shared" ca="1" si="81"/>
        <v/>
      </c>
      <c r="GX48" s="19" t="str">
        <f t="shared" ca="1" si="81"/>
        <v/>
      </c>
      <c r="GY48" s="19" t="str">
        <f t="shared" ca="1" si="81"/>
        <v/>
      </c>
      <c r="GZ48" s="19" t="str">
        <f t="shared" ca="1" si="81"/>
        <v/>
      </c>
      <c r="HA48" s="19" t="str">
        <f t="shared" ca="1" si="81"/>
        <v/>
      </c>
      <c r="HB48" s="19" t="str">
        <f t="shared" ca="1" si="81"/>
        <v/>
      </c>
      <c r="HC48" s="19" t="str">
        <f t="shared" ca="1" si="81"/>
        <v/>
      </c>
      <c r="HD48" s="19" t="str">
        <f t="shared" ca="1" si="81"/>
        <v/>
      </c>
      <c r="HE48" s="19" t="str">
        <f t="shared" ca="1" si="81"/>
        <v/>
      </c>
      <c r="HF48" s="19" t="str">
        <f t="shared" ca="1" si="81"/>
        <v/>
      </c>
      <c r="HG48" s="19" t="str">
        <f t="shared" ca="1" si="81"/>
        <v/>
      </c>
      <c r="HH48" s="19" t="str">
        <f t="shared" ca="1" si="81"/>
        <v/>
      </c>
      <c r="HI48" s="19" t="str">
        <f t="shared" ca="1" si="81"/>
        <v/>
      </c>
      <c r="HJ48" s="19" t="str">
        <f t="shared" ca="1" si="81"/>
        <v/>
      </c>
      <c r="HK48" s="19" t="str">
        <f t="shared" ca="1" si="81"/>
        <v/>
      </c>
      <c r="HL48" s="19" t="str">
        <f t="shared" ca="1" si="81"/>
        <v/>
      </c>
      <c r="HM48" s="19" t="str">
        <f t="shared" ca="1" si="81"/>
        <v/>
      </c>
      <c r="HN48" s="19" t="str">
        <f t="shared" ca="1" si="79"/>
        <v/>
      </c>
      <c r="HO48" s="19" t="str">
        <f t="shared" ca="1" si="79"/>
        <v/>
      </c>
      <c r="HP48" s="19" t="str">
        <f t="shared" ca="1" si="74"/>
        <v/>
      </c>
      <c r="HQ48" s="19" t="str">
        <f t="shared" ref="HQ48:KB61" ca="1" si="82">IF($N48="",
IF(AND(HQ$2&gt;=$M48,HQ$2&lt;=TODAY(),HQ$2&lt;$O48), 10,
IF(AND(HQ$2&gt;=$M48,HQ$2&lt;=TODAY(),HQ$2=$O48), 10,
IF(AND(HQ$2&gt;=$M48,HQ$2&lt;=TODAY(),HQ$2&gt;$O48), -10, ""))),
IF(AND(HQ$2&gt;=$M48,HQ$2&lt;=$N48,HQ$2&lt;$O48),10,
IF(AND(HQ$2&gt;=$M48,HQ$2&lt;=$N48,HQ$2=$O48),10,
IF(AND(HQ$2&gt;=$M48,HQ$2&lt;=$N48,HQ$2&gt;$O48),-10,""
))))</f>
        <v/>
      </c>
      <c r="HR48" s="19" t="str">
        <f t="shared" ca="1" si="82"/>
        <v/>
      </c>
      <c r="HS48" s="19" t="str">
        <f t="shared" ca="1" si="82"/>
        <v/>
      </c>
      <c r="HT48" s="19" t="str">
        <f t="shared" ca="1" si="82"/>
        <v/>
      </c>
      <c r="HU48" s="19" t="str">
        <f t="shared" ca="1" si="82"/>
        <v/>
      </c>
      <c r="HV48" s="19" t="str">
        <f t="shared" ca="1" si="82"/>
        <v/>
      </c>
      <c r="HW48" s="19" t="str">
        <f t="shared" ca="1" si="82"/>
        <v/>
      </c>
      <c r="HX48" s="19" t="str">
        <f t="shared" ca="1" si="82"/>
        <v/>
      </c>
      <c r="HY48" s="19" t="str">
        <f t="shared" ca="1" si="82"/>
        <v/>
      </c>
      <c r="HZ48" s="19" t="str">
        <f t="shared" ca="1" si="82"/>
        <v/>
      </c>
      <c r="IA48" s="19" t="str">
        <f t="shared" ca="1" si="82"/>
        <v/>
      </c>
      <c r="IB48" s="19" t="str">
        <f t="shared" ca="1" si="82"/>
        <v/>
      </c>
      <c r="IC48" s="19" t="str">
        <f t="shared" ca="1" si="82"/>
        <v/>
      </c>
      <c r="ID48" s="19" t="str">
        <f t="shared" ca="1" si="82"/>
        <v/>
      </c>
      <c r="IE48" s="19" t="str">
        <f t="shared" ca="1" si="82"/>
        <v/>
      </c>
      <c r="IF48" s="19" t="str">
        <f t="shared" ca="1" si="82"/>
        <v/>
      </c>
      <c r="IG48" s="19" t="str">
        <f t="shared" ca="1" si="82"/>
        <v/>
      </c>
      <c r="IH48" s="19" t="str">
        <f t="shared" ca="1" si="82"/>
        <v/>
      </c>
      <c r="II48" s="19" t="str">
        <f t="shared" ca="1" si="82"/>
        <v/>
      </c>
      <c r="IJ48" s="19" t="str">
        <f t="shared" ca="1" si="82"/>
        <v/>
      </c>
      <c r="IK48" s="19" t="str">
        <f t="shared" ca="1" si="82"/>
        <v/>
      </c>
      <c r="IL48" s="19" t="str">
        <f t="shared" ca="1" si="82"/>
        <v/>
      </c>
      <c r="IM48" s="19" t="str">
        <f t="shared" ca="1" si="82"/>
        <v/>
      </c>
      <c r="IN48" s="19" t="str">
        <f t="shared" ca="1" si="82"/>
        <v/>
      </c>
      <c r="IO48" s="19" t="str">
        <f t="shared" ca="1" si="82"/>
        <v/>
      </c>
      <c r="IP48" s="19" t="str">
        <f t="shared" ca="1" si="82"/>
        <v/>
      </c>
      <c r="IQ48" s="19" t="str">
        <f t="shared" ca="1" si="82"/>
        <v/>
      </c>
      <c r="IR48" s="19" t="str">
        <f t="shared" ca="1" si="82"/>
        <v/>
      </c>
      <c r="IS48" s="19" t="str">
        <f t="shared" ca="1" si="82"/>
        <v/>
      </c>
      <c r="IT48" s="19" t="str">
        <f t="shared" ca="1" si="82"/>
        <v/>
      </c>
      <c r="IU48" s="19" t="str">
        <f t="shared" ca="1" si="82"/>
        <v/>
      </c>
      <c r="IV48" s="19" t="str">
        <f t="shared" ca="1" si="82"/>
        <v/>
      </c>
      <c r="IW48" s="19" t="str">
        <f t="shared" ca="1" si="82"/>
        <v/>
      </c>
      <c r="IX48" s="19" t="str">
        <f t="shared" ca="1" si="82"/>
        <v/>
      </c>
      <c r="IY48" s="19" t="str">
        <f t="shared" ca="1" si="82"/>
        <v/>
      </c>
      <c r="IZ48" s="19" t="str">
        <f t="shared" ca="1" si="82"/>
        <v/>
      </c>
      <c r="JA48" s="19" t="str">
        <f t="shared" ca="1" si="82"/>
        <v/>
      </c>
      <c r="JB48" s="19" t="str">
        <f t="shared" ca="1" si="82"/>
        <v/>
      </c>
      <c r="JC48" s="19" t="str">
        <f t="shared" ca="1" si="82"/>
        <v/>
      </c>
      <c r="JD48" s="19" t="str">
        <f t="shared" ca="1" si="82"/>
        <v/>
      </c>
      <c r="JE48" s="19" t="str">
        <f t="shared" ca="1" si="82"/>
        <v/>
      </c>
      <c r="JF48" s="19" t="str">
        <f t="shared" ca="1" si="82"/>
        <v/>
      </c>
      <c r="JG48" s="19" t="str">
        <f t="shared" ca="1" si="82"/>
        <v/>
      </c>
      <c r="JH48" s="19" t="str">
        <f t="shared" ca="1" si="82"/>
        <v/>
      </c>
      <c r="JI48" s="19" t="str">
        <f t="shared" ca="1" si="82"/>
        <v/>
      </c>
      <c r="JJ48" s="19" t="str">
        <f t="shared" ca="1" si="82"/>
        <v/>
      </c>
      <c r="JK48" s="19" t="str">
        <f t="shared" ca="1" si="82"/>
        <v/>
      </c>
      <c r="JL48" s="19" t="str">
        <f t="shared" ca="1" si="82"/>
        <v/>
      </c>
      <c r="JM48" s="19" t="str">
        <f t="shared" ca="1" si="82"/>
        <v/>
      </c>
      <c r="JN48" s="19" t="str">
        <f t="shared" ca="1" si="82"/>
        <v/>
      </c>
      <c r="JO48" s="19" t="str">
        <f t="shared" ca="1" si="82"/>
        <v/>
      </c>
      <c r="JP48" s="19" t="str">
        <f t="shared" ca="1" si="82"/>
        <v/>
      </c>
      <c r="JQ48" s="19" t="str">
        <f t="shared" ca="1" si="82"/>
        <v/>
      </c>
      <c r="JR48" s="19" t="str">
        <f t="shared" ca="1" si="82"/>
        <v/>
      </c>
      <c r="JS48" s="19" t="str">
        <f t="shared" ca="1" si="82"/>
        <v/>
      </c>
      <c r="JT48" s="19" t="str">
        <f t="shared" ca="1" si="82"/>
        <v/>
      </c>
      <c r="JU48" s="19" t="str">
        <f t="shared" ca="1" si="82"/>
        <v/>
      </c>
      <c r="JV48" s="19" t="str">
        <f t="shared" ca="1" si="82"/>
        <v/>
      </c>
      <c r="JW48" s="19" t="str">
        <f t="shared" ca="1" si="82"/>
        <v/>
      </c>
      <c r="JX48" s="19" t="str">
        <f t="shared" ca="1" si="82"/>
        <v/>
      </c>
      <c r="JY48" s="19" t="str">
        <f t="shared" ca="1" si="82"/>
        <v/>
      </c>
      <c r="JZ48" s="19" t="str">
        <f t="shared" ca="1" si="82"/>
        <v/>
      </c>
      <c r="KA48" s="19" t="str">
        <f t="shared" ca="1" si="82"/>
        <v/>
      </c>
      <c r="KB48" s="19" t="str">
        <f t="shared" ca="1" si="82"/>
        <v/>
      </c>
      <c r="KC48" s="19" t="str">
        <f t="shared" ca="1" si="80"/>
        <v/>
      </c>
      <c r="KD48" s="19" t="str">
        <f t="shared" ca="1" si="80"/>
        <v/>
      </c>
      <c r="KE48" s="19" t="str">
        <f t="shared" ca="1" si="80"/>
        <v/>
      </c>
      <c r="KF48" s="19" t="str">
        <f t="shared" ca="1" si="80"/>
        <v/>
      </c>
      <c r="KG48" s="19" t="str">
        <f t="shared" ca="1" si="80"/>
        <v/>
      </c>
      <c r="KH48" s="19" t="str">
        <f t="shared" ca="1" si="80"/>
        <v/>
      </c>
      <c r="KI48" s="19" t="str">
        <f t="shared" ca="1" si="80"/>
        <v/>
      </c>
      <c r="KJ48" s="19" t="str">
        <f t="shared" ca="1" si="80"/>
        <v/>
      </c>
      <c r="KK48" s="19" t="str">
        <f t="shared" ca="1" si="80"/>
        <v/>
      </c>
      <c r="KL48" s="19" t="str">
        <f t="shared" ca="1" si="80"/>
        <v/>
      </c>
      <c r="KM48" s="19" t="str">
        <f t="shared" ca="1" si="80"/>
        <v/>
      </c>
      <c r="KN48" s="19" t="str">
        <f t="shared" ca="1" si="80"/>
        <v/>
      </c>
      <c r="KO48" s="19" t="str">
        <f t="shared" ca="1" si="80"/>
        <v/>
      </c>
      <c r="KP48" s="19" t="str">
        <f t="shared" ca="1" si="80"/>
        <v/>
      </c>
      <c r="KQ48" s="19" t="str">
        <f t="shared" ca="1" si="80"/>
        <v/>
      </c>
      <c r="KR48" s="19" t="str">
        <f t="shared" ca="1" si="80"/>
        <v/>
      </c>
      <c r="KS48" s="19" t="str">
        <f t="shared" ca="1" si="80"/>
        <v/>
      </c>
      <c r="KT48" s="19" t="str">
        <f t="shared" ca="1" si="80"/>
        <v/>
      </c>
      <c r="KU48" s="19" t="str">
        <f t="shared" ca="1" si="80"/>
        <v/>
      </c>
      <c r="KV48" s="19" t="str">
        <f t="shared" ca="1" si="80"/>
        <v/>
      </c>
      <c r="KW48" s="19" t="str">
        <f t="shared" ca="1" si="80"/>
        <v/>
      </c>
      <c r="KX48" s="19" t="str">
        <f t="shared" ca="1" si="80"/>
        <v/>
      </c>
      <c r="KY48" s="19" t="str">
        <f t="shared" ca="1" si="80"/>
        <v/>
      </c>
      <c r="KZ48" s="19" t="str">
        <f t="shared" ca="1" si="80"/>
        <v/>
      </c>
      <c r="LA48" s="19" t="str">
        <f t="shared" ca="1" si="80"/>
        <v/>
      </c>
      <c r="LB48" s="19" t="str">
        <f t="shared" ca="1" si="80"/>
        <v/>
      </c>
      <c r="LC48" s="19" t="str">
        <f t="shared" ca="1" si="80"/>
        <v/>
      </c>
      <c r="LD48" s="19" t="str">
        <f t="shared" ca="1" si="80"/>
        <v/>
      </c>
      <c r="LE48" s="19" t="str">
        <f t="shared" ca="1" si="80"/>
        <v/>
      </c>
      <c r="LF48" s="19" t="str">
        <f t="shared" ca="1" si="80"/>
        <v/>
      </c>
      <c r="LG48" s="19" t="str">
        <f t="shared" ca="1" si="80"/>
        <v/>
      </c>
      <c r="LH48" s="19" t="str">
        <f t="shared" ca="1" si="80"/>
        <v/>
      </c>
      <c r="LI48" s="19" t="str">
        <f t="shared" ca="1" si="80"/>
        <v/>
      </c>
      <c r="LJ48" s="19" t="str">
        <f t="shared" ca="1" si="80"/>
        <v/>
      </c>
      <c r="LK48" s="19" t="str">
        <f t="shared" ca="1" si="80"/>
        <v/>
      </c>
      <c r="LL48" s="19" t="str">
        <f t="shared" ca="1" si="80"/>
        <v/>
      </c>
      <c r="LM48" s="19" t="str">
        <f t="shared" ca="1" si="80"/>
        <v/>
      </c>
      <c r="LN48" s="19" t="str">
        <f t="shared" ca="1" si="80"/>
        <v/>
      </c>
      <c r="LO48" s="19" t="str">
        <f t="shared" ca="1" si="80"/>
        <v/>
      </c>
      <c r="LP48" s="19" t="str">
        <f t="shared" ca="1" si="80"/>
        <v/>
      </c>
      <c r="LQ48" s="19" t="str">
        <f t="shared" ca="1" si="80"/>
        <v/>
      </c>
      <c r="LR48" s="19" t="str">
        <f t="shared" ca="1" si="80"/>
        <v/>
      </c>
      <c r="LS48" s="19" t="str">
        <f t="shared" ca="1" si="80"/>
        <v/>
      </c>
      <c r="LT48" s="19" t="str">
        <f t="shared" ca="1" si="80"/>
        <v/>
      </c>
      <c r="LU48" s="19" t="str">
        <f t="shared" ca="1" si="80"/>
        <v/>
      </c>
      <c r="LV48" s="19" t="str">
        <f t="shared" ca="1" si="80"/>
        <v/>
      </c>
      <c r="LW48" s="19" t="str">
        <f t="shared" ca="1" si="80"/>
        <v/>
      </c>
      <c r="LX48" s="19" t="str">
        <f t="shared" ca="1" si="80"/>
        <v/>
      </c>
      <c r="LY48" s="19" t="str">
        <f t="shared" ca="1" si="80"/>
        <v/>
      </c>
      <c r="LZ48" s="19" t="str">
        <f t="shared" ca="1" si="80"/>
        <v/>
      </c>
      <c r="MA48" s="19" t="str">
        <f t="shared" ca="1" si="80"/>
        <v/>
      </c>
      <c r="MB48" s="19" t="str">
        <f t="shared" ca="1" si="80"/>
        <v/>
      </c>
      <c r="MC48" s="19" t="str">
        <f t="shared" ca="1" si="80"/>
        <v/>
      </c>
      <c r="MD48" s="19" t="str">
        <f t="shared" ca="1" si="80"/>
        <v/>
      </c>
      <c r="ME48" s="19" t="str">
        <f t="shared" ca="1" si="80"/>
        <v/>
      </c>
      <c r="MF48" s="19" t="str">
        <f t="shared" ca="1" si="80"/>
        <v/>
      </c>
      <c r="MG48" s="19" t="str">
        <f t="shared" ca="1" si="80"/>
        <v/>
      </c>
      <c r="MH48" s="19" t="str">
        <f t="shared" ca="1" si="80"/>
        <v/>
      </c>
      <c r="MI48" s="19" t="str">
        <f t="shared" ca="1" si="80"/>
        <v/>
      </c>
      <c r="MJ48" s="19" t="str">
        <f t="shared" ca="1" si="80"/>
        <v/>
      </c>
      <c r="MK48" s="19" t="str">
        <f t="shared" ca="1" si="80"/>
        <v/>
      </c>
      <c r="ML48" s="19" t="str">
        <f t="shared" ca="1" si="80"/>
        <v/>
      </c>
      <c r="MM48" s="19" t="str">
        <f t="shared" ca="1" si="80"/>
        <v/>
      </c>
      <c r="MN48" s="19" t="str">
        <f t="shared" ca="1" si="78"/>
        <v/>
      </c>
      <c r="MO48" s="19" t="str">
        <f t="shared" ca="1" si="78"/>
        <v/>
      </c>
      <c r="MP48" s="19" t="str">
        <f t="shared" ca="1" si="78"/>
        <v/>
      </c>
      <c r="MQ48" s="19" t="str">
        <f t="shared" ca="1" si="78"/>
        <v/>
      </c>
      <c r="MR48" s="19" t="str">
        <f t="shared" ca="1" si="78"/>
        <v/>
      </c>
      <c r="MS48" s="19" t="str">
        <f t="shared" ca="1" si="78"/>
        <v/>
      </c>
      <c r="MT48" s="19" t="str">
        <f t="shared" ca="1" si="78"/>
        <v/>
      </c>
      <c r="MU48" s="19" t="str">
        <f t="shared" ca="1" si="78"/>
        <v/>
      </c>
      <c r="MV48" s="19" t="str">
        <f t="shared" ca="1" si="78"/>
        <v/>
      </c>
      <c r="MW48" s="19" t="str">
        <f t="shared" ca="1" si="78"/>
        <v/>
      </c>
      <c r="MX48" s="19" t="str">
        <f t="shared" ca="1" si="78"/>
        <v/>
      </c>
      <c r="MY48" s="19" t="str">
        <f t="shared" ca="1" si="78"/>
        <v/>
      </c>
      <c r="MZ48" s="19" t="str">
        <f t="shared" ca="1" si="78"/>
        <v/>
      </c>
      <c r="NA48" s="19" t="str">
        <f t="shared" ca="1" si="78"/>
        <v/>
      </c>
      <c r="NB48" s="19" t="str">
        <f t="shared" ca="1" si="78"/>
        <v/>
      </c>
      <c r="NC48" s="19" t="str">
        <f t="shared" ca="1" si="78"/>
        <v/>
      </c>
      <c r="ND48" s="19" t="str">
        <f t="shared" ca="1" si="78"/>
        <v/>
      </c>
      <c r="NE48" s="19" t="str">
        <f t="shared" ca="1" si="78"/>
        <v/>
      </c>
      <c r="NF48" s="19" t="str">
        <f t="shared" ca="1" si="78"/>
        <v/>
      </c>
      <c r="NG48" s="19" t="str">
        <f t="shared" ca="1" si="78"/>
        <v/>
      </c>
      <c r="NH48" s="19" t="str">
        <f t="shared" ca="1" si="78"/>
        <v/>
      </c>
      <c r="NI48" s="19" t="str">
        <f t="shared" ca="1" si="78"/>
        <v/>
      </c>
      <c r="NJ48" s="19" t="str">
        <f t="shared" ca="1" si="78"/>
        <v/>
      </c>
      <c r="NK48" s="19" t="str">
        <f t="shared" ca="1" si="78"/>
        <v/>
      </c>
      <c r="NL48" s="19" t="str">
        <f t="shared" ca="1" si="78"/>
        <v/>
      </c>
      <c r="NM48" s="19" t="str">
        <f t="shared" ca="1" si="78"/>
        <v/>
      </c>
      <c r="NN48" s="19" t="str">
        <f t="shared" ca="1" si="78"/>
        <v/>
      </c>
      <c r="NO48" s="19" t="str">
        <f t="shared" ca="1" si="78"/>
        <v/>
      </c>
      <c r="NP48" s="19" t="str">
        <f t="shared" ca="1" si="78"/>
        <v/>
      </c>
      <c r="NQ48" s="19" t="str">
        <f t="shared" ca="1" si="78"/>
        <v/>
      </c>
      <c r="NR48" s="19" t="str">
        <f t="shared" ca="1" si="78"/>
        <v/>
      </c>
      <c r="NS48" s="19" t="str">
        <f t="shared" ca="1" si="78"/>
        <v/>
      </c>
      <c r="NT48" s="19" t="str">
        <f t="shared" ca="1" si="78"/>
        <v/>
      </c>
      <c r="NU48" s="19" t="str">
        <f t="shared" ca="1" si="78"/>
        <v/>
      </c>
      <c r="NV48" s="19" t="str">
        <f t="shared" ca="1" si="78"/>
        <v/>
      </c>
      <c r="NW48" s="19" t="str">
        <f t="shared" ca="1" si="78"/>
        <v/>
      </c>
      <c r="NX48" s="19" t="str">
        <f t="shared" ca="1" si="78"/>
        <v/>
      </c>
      <c r="NY48" s="19" t="str">
        <f t="shared" ca="1" si="78"/>
        <v/>
      </c>
      <c r="NZ48" s="19" t="str">
        <f t="shared" ca="1" si="78"/>
        <v/>
      </c>
      <c r="OA48" s="19" t="str">
        <f t="shared" ca="1" si="78"/>
        <v/>
      </c>
      <c r="OB48" s="19" t="str">
        <f t="shared" ca="1" si="78"/>
        <v/>
      </c>
      <c r="OC48" s="19" t="str">
        <f t="shared" ca="1" si="78"/>
        <v/>
      </c>
      <c r="OD48" s="16"/>
      <c r="OE48" s="16"/>
      <c r="OF48" s="16"/>
      <c r="OG48" s="16"/>
    </row>
    <row r="49" spans="1:397" s="25" customFormat="1" ht="14.25" x14ac:dyDescent="0.2">
      <c r="A49" s="62"/>
      <c r="C49" s="128">
        <f>'Project Follow up - Base'!C50</f>
        <v>10</v>
      </c>
      <c r="D49" s="406" t="str">
        <f>'Project Follow up - Base'!D50</f>
        <v>Working on - Design 75%</v>
      </c>
      <c r="E49" s="407" t="str">
        <f>'Project Follow up - Base'!E50</f>
        <v/>
      </c>
      <c r="F49" s="43">
        <f>'Project Follow up - Base'!G50</f>
        <v>45736</v>
      </c>
      <c r="G49" s="43">
        <f>'Project Follow up - Base'!H50</f>
        <v>45742</v>
      </c>
      <c r="H49" s="45">
        <f>'Project Follow up - Base'!I50</f>
        <v>5</v>
      </c>
      <c r="M49" s="43">
        <f>'Project Follow up - Base'!M50</f>
        <v>45736</v>
      </c>
      <c r="N49" s="43">
        <f>'Project Follow up - Base'!N50</f>
        <v>45742</v>
      </c>
      <c r="O49" s="43">
        <f>'Project Follow up - Base'!O50</f>
        <v>45768</v>
      </c>
      <c r="P49" s="41" t="str">
        <f ca="1">'Project Follow up - Base'!P50</f>
        <v>Completed</v>
      </c>
      <c r="Q49" s="104" t="str">
        <f>'Project Follow up - Base'!Q50</f>
        <v/>
      </c>
      <c r="R49" s="105" t="str">
        <f>'Project Follow up - Base'!R50</f>
        <v>Client</v>
      </c>
      <c r="S49" s="105" t="str">
        <f>'Project Follow up - Base'!S50</f>
        <v/>
      </c>
      <c r="T49" s="106" t="str">
        <f>'Project Follow up - Base'!T50</f>
        <v/>
      </c>
      <c r="U49" s="187" t="str">
        <f>'Project Follow up - Base'!U50</f>
        <v/>
      </c>
      <c r="V49" s="187" t="str">
        <f>'Project Follow up - Base'!V50</f>
        <v/>
      </c>
      <c r="W49" s="384" t="str">
        <f>'Project Follow up - Base'!W50</f>
        <v>Deliev 08</v>
      </c>
      <c r="X49" s="384" t="str">
        <f>'Project Follow up - Base'!X50</f>
        <v>MOM 08</v>
      </c>
      <c r="Y49" s="320"/>
      <c r="Z49" s="17">
        <f t="shared" si="62"/>
        <v>1</v>
      </c>
      <c r="AA49" s="16"/>
      <c r="AB49" s="16"/>
      <c r="AC49" s="20" t="str">
        <f t="shared" ca="1" si="69"/>
        <v/>
      </c>
      <c r="AD49" s="20" t="str">
        <f t="shared" ca="1" si="77"/>
        <v/>
      </c>
      <c r="AE49" s="20" t="str">
        <f t="shared" ca="1" si="77"/>
        <v/>
      </c>
      <c r="AF49" s="20" t="str">
        <f t="shared" ca="1" si="77"/>
        <v/>
      </c>
      <c r="AG49" s="20" t="str">
        <f t="shared" ca="1" si="77"/>
        <v/>
      </c>
      <c r="AH49" s="20" t="str">
        <f t="shared" ca="1" si="77"/>
        <v/>
      </c>
      <c r="AI49" s="20" t="str">
        <f t="shared" ca="1" si="77"/>
        <v/>
      </c>
      <c r="AJ49" s="20" t="str">
        <f t="shared" ca="1" si="77"/>
        <v/>
      </c>
      <c r="AK49" s="20" t="str">
        <f t="shared" ca="1" si="77"/>
        <v/>
      </c>
      <c r="AL49" s="20" t="str">
        <f t="shared" ca="1" si="77"/>
        <v/>
      </c>
      <c r="AM49" s="20" t="str">
        <f t="shared" ca="1" si="77"/>
        <v/>
      </c>
      <c r="AN49" s="20" t="str">
        <f t="shared" ca="1" si="77"/>
        <v/>
      </c>
      <c r="AO49" s="20" t="str">
        <f t="shared" ca="1" si="77"/>
        <v/>
      </c>
      <c r="AP49" s="20" t="str">
        <f t="shared" ca="1" si="77"/>
        <v/>
      </c>
      <c r="AQ49" s="20" t="str">
        <f t="shared" ca="1" si="77"/>
        <v/>
      </c>
      <c r="AR49" s="20" t="str">
        <f t="shared" ca="1" si="77"/>
        <v/>
      </c>
      <c r="AS49" s="20" t="str">
        <f t="shared" ca="1" si="77"/>
        <v/>
      </c>
      <c r="AT49" s="20" t="str">
        <f t="shared" ca="1" si="77"/>
        <v/>
      </c>
      <c r="AU49" s="20" t="str">
        <f t="shared" ca="1" si="77"/>
        <v/>
      </c>
      <c r="AV49" s="20" t="str">
        <f t="shared" ca="1" si="77"/>
        <v/>
      </c>
      <c r="AW49" s="20" t="str">
        <f t="shared" ca="1" si="77"/>
        <v/>
      </c>
      <c r="AX49" s="20" t="str">
        <f t="shared" ca="1" si="77"/>
        <v/>
      </c>
      <c r="AY49" s="20" t="str">
        <f t="shared" ca="1" si="77"/>
        <v/>
      </c>
      <c r="AZ49" s="20" t="str">
        <f t="shared" ca="1" si="77"/>
        <v/>
      </c>
      <c r="BA49" s="20" t="str">
        <f t="shared" ca="1" si="77"/>
        <v/>
      </c>
      <c r="BB49" s="20" t="str">
        <f t="shared" ca="1" si="77"/>
        <v/>
      </c>
      <c r="BC49" s="20" t="str">
        <f t="shared" ca="1" si="77"/>
        <v/>
      </c>
      <c r="BD49" s="20" t="str">
        <f t="shared" ca="1" si="77"/>
        <v/>
      </c>
      <c r="BE49" s="20" t="str">
        <f t="shared" ca="1" si="77"/>
        <v/>
      </c>
      <c r="BF49" s="20" t="str">
        <f t="shared" ca="1" si="77"/>
        <v/>
      </c>
      <c r="BG49" s="20" t="str">
        <f t="shared" ca="1" si="77"/>
        <v/>
      </c>
      <c r="BH49" s="20" t="str">
        <f t="shared" ca="1" si="77"/>
        <v/>
      </c>
      <c r="BI49" s="20" t="str">
        <f t="shared" ca="1" si="77"/>
        <v/>
      </c>
      <c r="BJ49" s="20" t="str">
        <f t="shared" ca="1" si="77"/>
        <v/>
      </c>
      <c r="BK49" s="20" t="str">
        <f t="shared" ca="1" si="77"/>
        <v/>
      </c>
      <c r="BL49" s="20" t="str">
        <f t="shared" ca="1" si="77"/>
        <v/>
      </c>
      <c r="BM49" s="20" t="str">
        <f t="shared" ca="1" si="77"/>
        <v/>
      </c>
      <c r="BN49" s="20" t="str">
        <f t="shared" ca="1" si="77"/>
        <v/>
      </c>
      <c r="BO49" s="20" t="str">
        <f t="shared" ca="1" si="77"/>
        <v/>
      </c>
      <c r="BP49" s="20" t="str">
        <f t="shared" ca="1" si="77"/>
        <v/>
      </c>
      <c r="BQ49" s="20" t="str">
        <f t="shared" ca="1" si="77"/>
        <v/>
      </c>
      <c r="BR49" s="20" t="str">
        <f t="shared" ca="1" si="77"/>
        <v/>
      </c>
      <c r="BS49" s="20" t="str">
        <f t="shared" ca="1" si="77"/>
        <v/>
      </c>
      <c r="BT49" s="20" t="str">
        <f t="shared" ca="1" si="77"/>
        <v/>
      </c>
      <c r="BU49" s="20" t="str">
        <f t="shared" ca="1" si="77"/>
        <v/>
      </c>
      <c r="BV49" s="20" t="str">
        <f t="shared" ca="1" si="77"/>
        <v/>
      </c>
      <c r="BW49" s="20" t="str">
        <f t="shared" ca="1" si="77"/>
        <v/>
      </c>
      <c r="BX49" s="20" t="str">
        <f t="shared" ca="1" si="77"/>
        <v/>
      </c>
      <c r="BY49" s="20" t="str">
        <f t="shared" ca="1" si="77"/>
        <v/>
      </c>
      <c r="BZ49" s="20" t="str">
        <f t="shared" ca="1" si="77"/>
        <v/>
      </c>
      <c r="CA49" s="20" t="str">
        <f t="shared" ca="1" si="77"/>
        <v/>
      </c>
      <c r="CB49" s="20" t="str">
        <f t="shared" ca="1" si="77"/>
        <v/>
      </c>
      <c r="CC49" s="20" t="str">
        <f t="shared" ca="1" si="77"/>
        <v/>
      </c>
      <c r="CD49" s="20" t="str">
        <f t="shared" ca="1" si="77"/>
        <v/>
      </c>
      <c r="CE49" s="20" t="str">
        <f t="shared" ca="1" si="77"/>
        <v/>
      </c>
      <c r="CF49" s="20" t="str">
        <f t="shared" ca="1" si="77"/>
        <v/>
      </c>
      <c r="CG49" s="20" t="str">
        <f t="shared" ca="1" si="77"/>
        <v/>
      </c>
      <c r="CH49" s="20" t="str">
        <f t="shared" ca="1" si="77"/>
        <v/>
      </c>
      <c r="CI49" s="20" t="str">
        <f t="shared" ca="1" si="77"/>
        <v/>
      </c>
      <c r="CJ49" s="20" t="str">
        <f t="shared" ca="1" si="77"/>
        <v/>
      </c>
      <c r="CK49" s="20" t="str">
        <f t="shared" ca="1" si="77"/>
        <v/>
      </c>
      <c r="CL49" s="20" t="str">
        <f t="shared" ca="1" si="77"/>
        <v/>
      </c>
      <c r="CM49" s="20" t="str">
        <f t="shared" ca="1" si="77"/>
        <v/>
      </c>
      <c r="CN49" s="20" t="str">
        <f t="shared" ca="1" si="77"/>
        <v/>
      </c>
      <c r="CO49" s="20" t="str">
        <f t="shared" ref="CO49:EZ52" ca="1" si="83">IF($N49="",
IF(AND(CO$2&gt;=$M49,CO$2&lt;=TODAY(),CO$2&lt;$O49), 10,
IF(AND(CO$2&gt;=$M49,CO$2&lt;=TODAY(),CO$2=$O49), 10,
IF(AND(CO$2&gt;=$M49,CO$2&lt;=TODAY(),CO$2&gt;$O49), -10, ""))),
IF(AND(CO$2&gt;=$M49,CO$2&lt;=$N49,CO$2&lt;$O49),10,
IF(AND(CO$2&gt;=$M49,CO$2&lt;=$N49,CO$2=$O49),10,
IF(AND(CO$2&gt;=$M49,CO$2&lt;=$N49,CO$2&gt;$O49),-10,""
))))</f>
        <v/>
      </c>
      <c r="CP49" s="20" t="str">
        <f t="shared" ca="1" si="83"/>
        <v/>
      </c>
      <c r="CQ49" s="20" t="str">
        <f t="shared" ca="1" si="83"/>
        <v/>
      </c>
      <c r="CR49" s="20" t="str">
        <f t="shared" ca="1" si="83"/>
        <v/>
      </c>
      <c r="CS49" s="20" t="str">
        <f t="shared" ca="1" si="83"/>
        <v/>
      </c>
      <c r="CT49" s="19" t="str">
        <f t="shared" ca="1" si="83"/>
        <v/>
      </c>
      <c r="CU49" s="19" t="str">
        <f t="shared" ca="1" si="83"/>
        <v/>
      </c>
      <c r="CV49" s="19" t="str">
        <f t="shared" ca="1" si="83"/>
        <v/>
      </c>
      <c r="CW49" s="19" t="str">
        <f t="shared" ca="1" si="83"/>
        <v/>
      </c>
      <c r="CX49" s="19" t="str">
        <f t="shared" ca="1" si="83"/>
        <v/>
      </c>
      <c r="CY49" s="19" t="str">
        <f t="shared" ca="1" si="83"/>
        <v/>
      </c>
      <c r="CZ49" s="19" t="str">
        <f t="shared" ca="1" si="83"/>
        <v/>
      </c>
      <c r="DA49" s="19" t="str">
        <f t="shared" ca="1" si="83"/>
        <v/>
      </c>
      <c r="DB49" s="19" t="str">
        <f t="shared" ca="1" si="83"/>
        <v/>
      </c>
      <c r="DC49" s="19" t="str">
        <f t="shared" ca="1" si="83"/>
        <v/>
      </c>
      <c r="DD49" s="19" t="str">
        <f t="shared" ca="1" si="83"/>
        <v/>
      </c>
      <c r="DE49" s="19" t="str">
        <f t="shared" ca="1" si="83"/>
        <v/>
      </c>
      <c r="DF49" s="19" t="str">
        <f t="shared" ca="1" si="83"/>
        <v/>
      </c>
      <c r="DG49" s="19" t="str">
        <f t="shared" ca="1" si="83"/>
        <v/>
      </c>
      <c r="DH49" s="19" t="str">
        <f t="shared" ca="1" si="83"/>
        <v/>
      </c>
      <c r="DI49" s="19">
        <f t="shared" ca="1" si="83"/>
        <v>10</v>
      </c>
      <c r="DJ49" s="19">
        <f t="shared" ca="1" si="83"/>
        <v>10</v>
      </c>
      <c r="DK49" s="19">
        <f t="shared" ca="1" si="83"/>
        <v>10</v>
      </c>
      <c r="DL49" s="19">
        <f t="shared" ca="1" si="83"/>
        <v>10</v>
      </c>
      <c r="DM49" s="19">
        <f t="shared" ca="1" si="83"/>
        <v>10</v>
      </c>
      <c r="DN49" s="19">
        <f t="shared" ca="1" si="83"/>
        <v>10</v>
      </c>
      <c r="DO49" s="19">
        <f t="shared" ca="1" si="83"/>
        <v>10</v>
      </c>
      <c r="DP49" s="19" t="str">
        <f t="shared" ca="1" si="83"/>
        <v/>
      </c>
      <c r="DQ49" s="19" t="str">
        <f t="shared" ca="1" si="83"/>
        <v/>
      </c>
      <c r="DR49" s="19" t="str">
        <f t="shared" ca="1" si="83"/>
        <v/>
      </c>
      <c r="DS49" s="19" t="str">
        <f t="shared" ca="1" si="83"/>
        <v/>
      </c>
      <c r="DT49" s="19" t="str">
        <f t="shared" ca="1" si="83"/>
        <v/>
      </c>
      <c r="DU49" s="19" t="str">
        <f t="shared" ca="1" si="83"/>
        <v/>
      </c>
      <c r="DV49" s="19" t="str">
        <f t="shared" ca="1" si="83"/>
        <v/>
      </c>
      <c r="DW49" s="19" t="str">
        <f t="shared" ca="1" si="83"/>
        <v/>
      </c>
      <c r="DX49" s="19" t="str">
        <f t="shared" ca="1" si="83"/>
        <v/>
      </c>
      <c r="DY49" s="19" t="str">
        <f t="shared" ca="1" si="83"/>
        <v/>
      </c>
      <c r="DZ49" s="19" t="str">
        <f t="shared" ca="1" si="83"/>
        <v/>
      </c>
      <c r="EA49" s="19" t="str">
        <f t="shared" ca="1" si="83"/>
        <v/>
      </c>
      <c r="EB49" s="19" t="str">
        <f t="shared" ca="1" si="83"/>
        <v/>
      </c>
      <c r="EC49" s="19" t="str">
        <f t="shared" ca="1" si="83"/>
        <v/>
      </c>
      <c r="ED49" s="19" t="str">
        <f t="shared" ca="1" si="83"/>
        <v/>
      </c>
      <c r="EE49" s="19" t="str">
        <f t="shared" ca="1" si="83"/>
        <v/>
      </c>
      <c r="EF49" s="19" t="str">
        <f t="shared" ca="1" si="83"/>
        <v/>
      </c>
      <c r="EG49" s="19" t="str">
        <f t="shared" ca="1" si="83"/>
        <v/>
      </c>
      <c r="EH49" s="19" t="str">
        <f t="shared" ca="1" si="83"/>
        <v/>
      </c>
      <c r="EI49" s="19" t="str">
        <f t="shared" ca="1" si="83"/>
        <v/>
      </c>
      <c r="EJ49" s="19" t="str">
        <f t="shared" ca="1" si="83"/>
        <v/>
      </c>
      <c r="EK49" s="19" t="str">
        <f t="shared" ca="1" si="83"/>
        <v/>
      </c>
      <c r="EL49" s="19" t="str">
        <f t="shared" ca="1" si="83"/>
        <v/>
      </c>
      <c r="EM49" s="19" t="str">
        <f t="shared" ca="1" si="83"/>
        <v/>
      </c>
      <c r="EN49" s="19" t="str">
        <f t="shared" ca="1" si="83"/>
        <v/>
      </c>
      <c r="EO49" s="19" t="str">
        <f t="shared" ca="1" si="83"/>
        <v/>
      </c>
      <c r="EP49" s="19" t="str">
        <f t="shared" ca="1" si="83"/>
        <v/>
      </c>
      <c r="EQ49" s="19" t="str">
        <f t="shared" ca="1" si="83"/>
        <v/>
      </c>
      <c r="ER49" s="19" t="str">
        <f t="shared" ca="1" si="83"/>
        <v/>
      </c>
      <c r="ES49" s="19" t="str">
        <f t="shared" ca="1" si="83"/>
        <v/>
      </c>
      <c r="ET49" s="19" t="str">
        <f t="shared" ca="1" si="83"/>
        <v/>
      </c>
      <c r="EU49" s="19" t="str">
        <f t="shared" ca="1" si="83"/>
        <v/>
      </c>
      <c r="EV49" s="19" t="str">
        <f t="shared" ca="1" si="83"/>
        <v/>
      </c>
      <c r="EW49" s="19" t="str">
        <f t="shared" ca="1" si="83"/>
        <v/>
      </c>
      <c r="EX49" s="19" t="str">
        <f t="shared" ca="1" si="83"/>
        <v/>
      </c>
      <c r="EY49" s="19" t="str">
        <f t="shared" ca="1" si="83"/>
        <v/>
      </c>
      <c r="EZ49" s="19" t="str">
        <f t="shared" ca="1" si="83"/>
        <v/>
      </c>
      <c r="FA49" s="19" t="str">
        <f t="shared" ca="1" si="73"/>
        <v/>
      </c>
      <c r="FB49" s="19" t="str">
        <f t="shared" ca="1" si="81"/>
        <v/>
      </c>
      <c r="FC49" s="19" t="str">
        <f t="shared" ca="1" si="81"/>
        <v/>
      </c>
      <c r="FD49" s="19" t="str">
        <f t="shared" ca="1" si="81"/>
        <v/>
      </c>
      <c r="FE49" s="19" t="str">
        <f t="shared" ca="1" si="81"/>
        <v/>
      </c>
      <c r="FF49" s="19" t="str">
        <f t="shared" ca="1" si="81"/>
        <v/>
      </c>
      <c r="FG49" s="19" t="str">
        <f t="shared" ca="1" si="81"/>
        <v/>
      </c>
      <c r="FH49" s="19" t="str">
        <f t="shared" ca="1" si="81"/>
        <v/>
      </c>
      <c r="FI49" s="19" t="str">
        <f t="shared" ca="1" si="81"/>
        <v/>
      </c>
      <c r="FJ49" s="19" t="str">
        <f t="shared" ca="1" si="81"/>
        <v/>
      </c>
      <c r="FK49" s="19" t="str">
        <f t="shared" ca="1" si="81"/>
        <v/>
      </c>
      <c r="FL49" s="19" t="str">
        <f t="shared" ca="1" si="81"/>
        <v/>
      </c>
      <c r="FM49" s="19" t="str">
        <f t="shared" ca="1" si="81"/>
        <v/>
      </c>
      <c r="FN49" s="19" t="str">
        <f t="shared" ca="1" si="81"/>
        <v/>
      </c>
      <c r="FO49" s="19" t="str">
        <f t="shared" ca="1" si="81"/>
        <v/>
      </c>
      <c r="FP49" s="19" t="str">
        <f t="shared" ca="1" si="81"/>
        <v/>
      </c>
      <c r="FQ49" s="19" t="str">
        <f t="shared" ca="1" si="81"/>
        <v/>
      </c>
      <c r="FR49" s="19" t="str">
        <f t="shared" ca="1" si="81"/>
        <v/>
      </c>
      <c r="FS49" s="19" t="str">
        <f t="shared" ca="1" si="81"/>
        <v/>
      </c>
      <c r="FT49" s="19" t="str">
        <f t="shared" ca="1" si="81"/>
        <v/>
      </c>
      <c r="FU49" s="19" t="str">
        <f t="shared" ca="1" si="81"/>
        <v/>
      </c>
      <c r="FV49" s="19" t="str">
        <f t="shared" ca="1" si="81"/>
        <v/>
      </c>
      <c r="FW49" s="19" t="str">
        <f t="shared" ca="1" si="81"/>
        <v/>
      </c>
      <c r="FX49" s="19" t="str">
        <f t="shared" ca="1" si="81"/>
        <v/>
      </c>
      <c r="FY49" s="19" t="str">
        <f t="shared" ca="1" si="81"/>
        <v/>
      </c>
      <c r="FZ49" s="19" t="str">
        <f t="shared" ca="1" si="81"/>
        <v/>
      </c>
      <c r="GA49" s="19" t="str">
        <f t="shared" ca="1" si="81"/>
        <v/>
      </c>
      <c r="GB49" s="19" t="str">
        <f t="shared" ca="1" si="81"/>
        <v/>
      </c>
      <c r="GC49" s="19" t="str">
        <f t="shared" ca="1" si="81"/>
        <v/>
      </c>
      <c r="GD49" s="19" t="str">
        <f t="shared" ca="1" si="81"/>
        <v/>
      </c>
      <c r="GE49" s="19" t="str">
        <f t="shared" ca="1" si="81"/>
        <v/>
      </c>
      <c r="GF49" s="19" t="str">
        <f t="shared" ca="1" si="81"/>
        <v/>
      </c>
      <c r="GG49" s="19" t="str">
        <f t="shared" ca="1" si="81"/>
        <v/>
      </c>
      <c r="GH49" s="19" t="str">
        <f t="shared" ca="1" si="81"/>
        <v/>
      </c>
      <c r="GI49" s="19" t="str">
        <f t="shared" ca="1" si="81"/>
        <v/>
      </c>
      <c r="GJ49" s="19" t="str">
        <f t="shared" ca="1" si="81"/>
        <v/>
      </c>
      <c r="GK49" s="19" t="str">
        <f t="shared" ca="1" si="81"/>
        <v/>
      </c>
      <c r="GL49" s="19" t="str">
        <f t="shared" ca="1" si="81"/>
        <v/>
      </c>
      <c r="GM49" s="19" t="str">
        <f t="shared" ca="1" si="81"/>
        <v/>
      </c>
      <c r="GN49" s="19" t="str">
        <f t="shared" ca="1" si="81"/>
        <v/>
      </c>
      <c r="GO49" s="19" t="str">
        <f t="shared" ca="1" si="81"/>
        <v/>
      </c>
      <c r="GP49" s="19" t="str">
        <f t="shared" ca="1" si="81"/>
        <v/>
      </c>
      <c r="GQ49" s="19" t="str">
        <f t="shared" ca="1" si="81"/>
        <v/>
      </c>
      <c r="GR49" s="19" t="str">
        <f t="shared" ca="1" si="81"/>
        <v/>
      </c>
      <c r="GS49" s="19" t="str">
        <f t="shared" ca="1" si="81"/>
        <v/>
      </c>
      <c r="GT49" s="19" t="str">
        <f t="shared" ca="1" si="81"/>
        <v/>
      </c>
      <c r="GU49" s="19" t="str">
        <f t="shared" ca="1" si="81"/>
        <v/>
      </c>
      <c r="GV49" s="19" t="str">
        <f t="shared" ca="1" si="81"/>
        <v/>
      </c>
      <c r="GW49" s="19" t="str">
        <f t="shared" ca="1" si="81"/>
        <v/>
      </c>
      <c r="GX49" s="19" t="str">
        <f t="shared" ca="1" si="81"/>
        <v/>
      </c>
      <c r="GY49" s="19" t="str">
        <f t="shared" ca="1" si="81"/>
        <v/>
      </c>
      <c r="GZ49" s="19" t="str">
        <f t="shared" ca="1" si="81"/>
        <v/>
      </c>
      <c r="HA49" s="19" t="str">
        <f t="shared" ca="1" si="81"/>
        <v/>
      </c>
      <c r="HB49" s="19" t="str">
        <f t="shared" ca="1" si="81"/>
        <v/>
      </c>
      <c r="HC49" s="19" t="str">
        <f t="shared" ca="1" si="81"/>
        <v/>
      </c>
      <c r="HD49" s="19" t="str">
        <f t="shared" ca="1" si="81"/>
        <v/>
      </c>
      <c r="HE49" s="19" t="str">
        <f t="shared" ca="1" si="81"/>
        <v/>
      </c>
      <c r="HF49" s="19" t="str">
        <f t="shared" ca="1" si="81"/>
        <v/>
      </c>
      <c r="HG49" s="19" t="str">
        <f t="shared" ca="1" si="81"/>
        <v/>
      </c>
      <c r="HH49" s="19" t="str">
        <f t="shared" ca="1" si="81"/>
        <v/>
      </c>
      <c r="HI49" s="19" t="str">
        <f t="shared" ca="1" si="81"/>
        <v/>
      </c>
      <c r="HJ49" s="19" t="str">
        <f t="shared" ca="1" si="81"/>
        <v/>
      </c>
      <c r="HK49" s="19" t="str">
        <f t="shared" ca="1" si="81"/>
        <v/>
      </c>
      <c r="HL49" s="19" t="str">
        <f t="shared" ca="1" si="81"/>
        <v/>
      </c>
      <c r="HM49" s="19" t="str">
        <f t="shared" ca="1" si="81"/>
        <v/>
      </c>
      <c r="HN49" s="19" t="str">
        <f t="shared" ca="1" si="79"/>
        <v/>
      </c>
      <c r="HO49" s="19" t="str">
        <f t="shared" ca="1" si="79"/>
        <v/>
      </c>
      <c r="HP49" s="19" t="str">
        <f t="shared" ref="HP49:KA61" ca="1" si="84">IF($N49="",
IF(AND(HP$2&gt;=$M49,HP$2&lt;=TODAY(),HP$2&lt;$O49), 10,
IF(AND(HP$2&gt;=$M49,HP$2&lt;=TODAY(),HP$2=$O49), 10,
IF(AND(HP$2&gt;=$M49,HP$2&lt;=TODAY(),HP$2&gt;$O49), -10, ""))),
IF(AND(HP$2&gt;=$M49,HP$2&lt;=$N49,HP$2&lt;$O49),10,
IF(AND(HP$2&gt;=$M49,HP$2&lt;=$N49,HP$2=$O49),10,
IF(AND(HP$2&gt;=$M49,HP$2&lt;=$N49,HP$2&gt;$O49),-10,""
))))</f>
        <v/>
      </c>
      <c r="HQ49" s="19" t="str">
        <f t="shared" ca="1" si="84"/>
        <v/>
      </c>
      <c r="HR49" s="19" t="str">
        <f t="shared" ca="1" si="84"/>
        <v/>
      </c>
      <c r="HS49" s="19" t="str">
        <f t="shared" ca="1" si="84"/>
        <v/>
      </c>
      <c r="HT49" s="19" t="str">
        <f t="shared" ca="1" si="84"/>
        <v/>
      </c>
      <c r="HU49" s="19" t="str">
        <f t="shared" ca="1" si="84"/>
        <v/>
      </c>
      <c r="HV49" s="19" t="str">
        <f t="shared" ca="1" si="84"/>
        <v/>
      </c>
      <c r="HW49" s="19" t="str">
        <f t="shared" ca="1" si="84"/>
        <v/>
      </c>
      <c r="HX49" s="19" t="str">
        <f t="shared" ca="1" si="84"/>
        <v/>
      </c>
      <c r="HY49" s="19" t="str">
        <f t="shared" ca="1" si="84"/>
        <v/>
      </c>
      <c r="HZ49" s="19" t="str">
        <f t="shared" ca="1" si="84"/>
        <v/>
      </c>
      <c r="IA49" s="19" t="str">
        <f t="shared" ca="1" si="84"/>
        <v/>
      </c>
      <c r="IB49" s="19" t="str">
        <f t="shared" ca="1" si="84"/>
        <v/>
      </c>
      <c r="IC49" s="19" t="str">
        <f t="shared" ca="1" si="84"/>
        <v/>
      </c>
      <c r="ID49" s="19" t="str">
        <f t="shared" ca="1" si="84"/>
        <v/>
      </c>
      <c r="IE49" s="19" t="str">
        <f t="shared" ca="1" si="84"/>
        <v/>
      </c>
      <c r="IF49" s="19" t="str">
        <f t="shared" ca="1" si="84"/>
        <v/>
      </c>
      <c r="IG49" s="19" t="str">
        <f t="shared" ca="1" si="84"/>
        <v/>
      </c>
      <c r="IH49" s="19" t="str">
        <f t="shared" ca="1" si="84"/>
        <v/>
      </c>
      <c r="II49" s="19" t="str">
        <f t="shared" ca="1" si="84"/>
        <v/>
      </c>
      <c r="IJ49" s="19" t="str">
        <f t="shared" ca="1" si="84"/>
        <v/>
      </c>
      <c r="IK49" s="19" t="str">
        <f t="shared" ca="1" si="84"/>
        <v/>
      </c>
      <c r="IL49" s="19" t="str">
        <f t="shared" ca="1" si="84"/>
        <v/>
      </c>
      <c r="IM49" s="19" t="str">
        <f t="shared" ca="1" si="84"/>
        <v/>
      </c>
      <c r="IN49" s="19" t="str">
        <f t="shared" ca="1" si="84"/>
        <v/>
      </c>
      <c r="IO49" s="19" t="str">
        <f t="shared" ca="1" si="84"/>
        <v/>
      </c>
      <c r="IP49" s="19" t="str">
        <f t="shared" ca="1" si="84"/>
        <v/>
      </c>
      <c r="IQ49" s="19" t="str">
        <f t="shared" ca="1" si="84"/>
        <v/>
      </c>
      <c r="IR49" s="19" t="str">
        <f t="shared" ca="1" si="84"/>
        <v/>
      </c>
      <c r="IS49" s="19" t="str">
        <f t="shared" ca="1" si="84"/>
        <v/>
      </c>
      <c r="IT49" s="19" t="str">
        <f t="shared" ca="1" si="84"/>
        <v/>
      </c>
      <c r="IU49" s="19" t="str">
        <f t="shared" ca="1" si="84"/>
        <v/>
      </c>
      <c r="IV49" s="19" t="str">
        <f t="shared" ca="1" si="84"/>
        <v/>
      </c>
      <c r="IW49" s="19" t="str">
        <f t="shared" ca="1" si="84"/>
        <v/>
      </c>
      <c r="IX49" s="19" t="str">
        <f t="shared" ca="1" si="84"/>
        <v/>
      </c>
      <c r="IY49" s="19" t="str">
        <f t="shared" ca="1" si="84"/>
        <v/>
      </c>
      <c r="IZ49" s="19" t="str">
        <f t="shared" ca="1" si="84"/>
        <v/>
      </c>
      <c r="JA49" s="19" t="str">
        <f t="shared" ca="1" si="84"/>
        <v/>
      </c>
      <c r="JB49" s="19" t="str">
        <f t="shared" ca="1" si="84"/>
        <v/>
      </c>
      <c r="JC49" s="19" t="str">
        <f t="shared" ca="1" si="84"/>
        <v/>
      </c>
      <c r="JD49" s="19" t="str">
        <f t="shared" ca="1" si="84"/>
        <v/>
      </c>
      <c r="JE49" s="19" t="str">
        <f t="shared" ca="1" si="84"/>
        <v/>
      </c>
      <c r="JF49" s="19" t="str">
        <f t="shared" ca="1" si="84"/>
        <v/>
      </c>
      <c r="JG49" s="19" t="str">
        <f t="shared" ca="1" si="84"/>
        <v/>
      </c>
      <c r="JH49" s="19" t="str">
        <f t="shared" ca="1" si="84"/>
        <v/>
      </c>
      <c r="JI49" s="19" t="str">
        <f t="shared" ca="1" si="84"/>
        <v/>
      </c>
      <c r="JJ49" s="19" t="str">
        <f t="shared" ca="1" si="84"/>
        <v/>
      </c>
      <c r="JK49" s="19" t="str">
        <f t="shared" ca="1" si="84"/>
        <v/>
      </c>
      <c r="JL49" s="19" t="str">
        <f t="shared" ca="1" si="84"/>
        <v/>
      </c>
      <c r="JM49" s="19" t="str">
        <f t="shared" ca="1" si="84"/>
        <v/>
      </c>
      <c r="JN49" s="19" t="str">
        <f t="shared" ca="1" si="84"/>
        <v/>
      </c>
      <c r="JO49" s="19" t="str">
        <f t="shared" ca="1" si="84"/>
        <v/>
      </c>
      <c r="JP49" s="19" t="str">
        <f t="shared" ca="1" si="84"/>
        <v/>
      </c>
      <c r="JQ49" s="19" t="str">
        <f t="shared" ca="1" si="84"/>
        <v/>
      </c>
      <c r="JR49" s="19" t="str">
        <f t="shared" ca="1" si="84"/>
        <v/>
      </c>
      <c r="JS49" s="19" t="str">
        <f t="shared" ca="1" si="84"/>
        <v/>
      </c>
      <c r="JT49" s="19" t="str">
        <f t="shared" ca="1" si="84"/>
        <v/>
      </c>
      <c r="JU49" s="19" t="str">
        <f t="shared" ca="1" si="84"/>
        <v/>
      </c>
      <c r="JV49" s="19" t="str">
        <f t="shared" ca="1" si="84"/>
        <v/>
      </c>
      <c r="JW49" s="19" t="str">
        <f t="shared" ca="1" si="84"/>
        <v/>
      </c>
      <c r="JX49" s="19" t="str">
        <f t="shared" ca="1" si="84"/>
        <v/>
      </c>
      <c r="JY49" s="19" t="str">
        <f t="shared" ca="1" si="84"/>
        <v/>
      </c>
      <c r="JZ49" s="19" t="str">
        <f t="shared" ca="1" si="84"/>
        <v/>
      </c>
      <c r="KA49" s="19" t="str">
        <f t="shared" ca="1" si="84"/>
        <v/>
      </c>
      <c r="KB49" s="19" t="str">
        <f t="shared" ca="1" si="82"/>
        <v/>
      </c>
      <c r="KC49" s="19" t="str">
        <f t="shared" ca="1" si="80"/>
        <v/>
      </c>
      <c r="KD49" s="19" t="str">
        <f t="shared" ca="1" si="80"/>
        <v/>
      </c>
      <c r="KE49" s="19" t="str">
        <f t="shared" ca="1" si="80"/>
        <v/>
      </c>
      <c r="KF49" s="19" t="str">
        <f t="shared" ca="1" si="80"/>
        <v/>
      </c>
      <c r="KG49" s="19" t="str">
        <f t="shared" ca="1" si="80"/>
        <v/>
      </c>
      <c r="KH49" s="19" t="str">
        <f t="shared" ca="1" si="80"/>
        <v/>
      </c>
      <c r="KI49" s="19" t="str">
        <f t="shared" ca="1" si="80"/>
        <v/>
      </c>
      <c r="KJ49" s="19" t="str">
        <f t="shared" ca="1" si="80"/>
        <v/>
      </c>
      <c r="KK49" s="19" t="str">
        <f t="shared" ca="1" si="80"/>
        <v/>
      </c>
      <c r="KL49" s="19" t="str">
        <f t="shared" ca="1" si="80"/>
        <v/>
      </c>
      <c r="KM49" s="19" t="str">
        <f t="shared" ca="1" si="80"/>
        <v/>
      </c>
      <c r="KN49" s="19" t="str">
        <f t="shared" ca="1" si="80"/>
        <v/>
      </c>
      <c r="KO49" s="19" t="str">
        <f t="shared" ca="1" si="80"/>
        <v/>
      </c>
      <c r="KP49" s="19" t="str">
        <f t="shared" ca="1" si="80"/>
        <v/>
      </c>
      <c r="KQ49" s="19" t="str">
        <f t="shared" ca="1" si="80"/>
        <v/>
      </c>
      <c r="KR49" s="19" t="str">
        <f t="shared" ca="1" si="80"/>
        <v/>
      </c>
      <c r="KS49" s="19" t="str">
        <f t="shared" ca="1" si="80"/>
        <v/>
      </c>
      <c r="KT49" s="19" t="str">
        <f t="shared" ca="1" si="80"/>
        <v/>
      </c>
      <c r="KU49" s="19" t="str">
        <f t="shared" ca="1" si="80"/>
        <v/>
      </c>
      <c r="KV49" s="19" t="str">
        <f t="shared" ca="1" si="80"/>
        <v/>
      </c>
      <c r="KW49" s="19" t="str">
        <f t="shared" ca="1" si="80"/>
        <v/>
      </c>
      <c r="KX49" s="19" t="str">
        <f t="shared" ca="1" si="80"/>
        <v/>
      </c>
      <c r="KY49" s="19" t="str">
        <f t="shared" ca="1" si="80"/>
        <v/>
      </c>
      <c r="KZ49" s="19" t="str">
        <f t="shared" ca="1" si="80"/>
        <v/>
      </c>
      <c r="LA49" s="19" t="str">
        <f t="shared" ca="1" si="80"/>
        <v/>
      </c>
      <c r="LB49" s="19" t="str">
        <f t="shared" ca="1" si="80"/>
        <v/>
      </c>
      <c r="LC49" s="19" t="str">
        <f t="shared" ca="1" si="80"/>
        <v/>
      </c>
      <c r="LD49" s="19" t="str">
        <f t="shared" ca="1" si="80"/>
        <v/>
      </c>
      <c r="LE49" s="19" t="str">
        <f t="shared" ca="1" si="80"/>
        <v/>
      </c>
      <c r="LF49" s="19" t="str">
        <f t="shared" ca="1" si="80"/>
        <v/>
      </c>
      <c r="LG49" s="19" t="str">
        <f t="shared" ca="1" si="80"/>
        <v/>
      </c>
      <c r="LH49" s="19" t="str">
        <f t="shared" ca="1" si="80"/>
        <v/>
      </c>
      <c r="LI49" s="19" t="str">
        <f t="shared" ca="1" si="80"/>
        <v/>
      </c>
      <c r="LJ49" s="19" t="str">
        <f t="shared" ca="1" si="80"/>
        <v/>
      </c>
      <c r="LK49" s="19" t="str">
        <f t="shared" ca="1" si="80"/>
        <v/>
      </c>
      <c r="LL49" s="19" t="str">
        <f t="shared" ca="1" si="80"/>
        <v/>
      </c>
      <c r="LM49" s="19" t="str">
        <f t="shared" ca="1" si="80"/>
        <v/>
      </c>
      <c r="LN49" s="19" t="str">
        <f t="shared" ca="1" si="80"/>
        <v/>
      </c>
      <c r="LO49" s="19" t="str">
        <f t="shared" ca="1" si="80"/>
        <v/>
      </c>
      <c r="LP49" s="19" t="str">
        <f t="shared" ca="1" si="80"/>
        <v/>
      </c>
      <c r="LQ49" s="19" t="str">
        <f t="shared" ca="1" si="80"/>
        <v/>
      </c>
      <c r="LR49" s="19" t="str">
        <f t="shared" ca="1" si="80"/>
        <v/>
      </c>
      <c r="LS49" s="19" t="str">
        <f t="shared" ca="1" si="80"/>
        <v/>
      </c>
      <c r="LT49" s="19" t="str">
        <f t="shared" ca="1" si="80"/>
        <v/>
      </c>
      <c r="LU49" s="19" t="str">
        <f t="shared" ca="1" si="80"/>
        <v/>
      </c>
      <c r="LV49" s="19" t="str">
        <f t="shared" ca="1" si="80"/>
        <v/>
      </c>
      <c r="LW49" s="19" t="str">
        <f t="shared" ca="1" si="80"/>
        <v/>
      </c>
      <c r="LX49" s="19" t="str">
        <f t="shared" ca="1" si="80"/>
        <v/>
      </c>
      <c r="LY49" s="19" t="str">
        <f t="shared" ca="1" si="80"/>
        <v/>
      </c>
      <c r="LZ49" s="19" t="str">
        <f t="shared" ca="1" si="80"/>
        <v/>
      </c>
      <c r="MA49" s="19" t="str">
        <f t="shared" ca="1" si="80"/>
        <v/>
      </c>
      <c r="MB49" s="19" t="str">
        <f t="shared" ca="1" si="80"/>
        <v/>
      </c>
      <c r="MC49" s="19" t="str">
        <f t="shared" ca="1" si="80"/>
        <v/>
      </c>
      <c r="MD49" s="19" t="str">
        <f t="shared" ca="1" si="80"/>
        <v/>
      </c>
      <c r="ME49" s="19" t="str">
        <f t="shared" ca="1" si="80"/>
        <v/>
      </c>
      <c r="MF49" s="19" t="str">
        <f t="shared" ca="1" si="80"/>
        <v/>
      </c>
      <c r="MG49" s="19" t="str">
        <f t="shared" ca="1" si="80"/>
        <v/>
      </c>
      <c r="MH49" s="19" t="str">
        <f t="shared" ca="1" si="80"/>
        <v/>
      </c>
      <c r="MI49" s="19" t="str">
        <f t="shared" ca="1" si="80"/>
        <v/>
      </c>
      <c r="MJ49" s="19" t="str">
        <f t="shared" ca="1" si="80"/>
        <v/>
      </c>
      <c r="MK49" s="19" t="str">
        <f t="shared" ca="1" si="80"/>
        <v/>
      </c>
      <c r="ML49" s="19" t="str">
        <f t="shared" ca="1" si="80"/>
        <v/>
      </c>
      <c r="MM49" s="19" t="str">
        <f t="shared" ca="1" si="80"/>
        <v/>
      </c>
      <c r="MN49" s="19" t="str">
        <f t="shared" ca="1" si="78"/>
        <v/>
      </c>
      <c r="MO49" s="19" t="str">
        <f t="shared" ca="1" si="78"/>
        <v/>
      </c>
      <c r="MP49" s="19" t="str">
        <f t="shared" ca="1" si="78"/>
        <v/>
      </c>
      <c r="MQ49" s="19" t="str">
        <f t="shared" ca="1" si="78"/>
        <v/>
      </c>
      <c r="MR49" s="19" t="str">
        <f t="shared" ca="1" si="78"/>
        <v/>
      </c>
      <c r="MS49" s="19" t="str">
        <f t="shared" ca="1" si="78"/>
        <v/>
      </c>
      <c r="MT49" s="19" t="str">
        <f t="shared" ca="1" si="78"/>
        <v/>
      </c>
      <c r="MU49" s="19" t="str">
        <f t="shared" ca="1" si="78"/>
        <v/>
      </c>
      <c r="MV49" s="19" t="str">
        <f t="shared" ca="1" si="78"/>
        <v/>
      </c>
      <c r="MW49" s="19" t="str">
        <f t="shared" ca="1" si="78"/>
        <v/>
      </c>
      <c r="MX49" s="19" t="str">
        <f t="shared" ca="1" si="78"/>
        <v/>
      </c>
      <c r="MY49" s="19" t="str">
        <f t="shared" ca="1" si="78"/>
        <v/>
      </c>
      <c r="MZ49" s="19" t="str">
        <f t="shared" ca="1" si="78"/>
        <v/>
      </c>
      <c r="NA49" s="19" t="str">
        <f t="shared" ca="1" si="78"/>
        <v/>
      </c>
      <c r="NB49" s="19" t="str">
        <f t="shared" ca="1" si="78"/>
        <v/>
      </c>
      <c r="NC49" s="19" t="str">
        <f t="shared" ca="1" si="78"/>
        <v/>
      </c>
      <c r="ND49" s="19" t="str">
        <f t="shared" ca="1" si="78"/>
        <v/>
      </c>
      <c r="NE49" s="19" t="str">
        <f t="shared" ca="1" si="78"/>
        <v/>
      </c>
      <c r="NF49" s="19" t="str">
        <f t="shared" ca="1" si="78"/>
        <v/>
      </c>
      <c r="NG49" s="19" t="str">
        <f t="shared" ca="1" si="78"/>
        <v/>
      </c>
      <c r="NH49" s="19" t="str">
        <f t="shared" ca="1" si="78"/>
        <v/>
      </c>
      <c r="NI49" s="19" t="str">
        <f t="shared" ca="1" si="78"/>
        <v/>
      </c>
      <c r="NJ49" s="19" t="str">
        <f t="shared" ca="1" si="78"/>
        <v/>
      </c>
      <c r="NK49" s="19" t="str">
        <f t="shared" ca="1" si="78"/>
        <v/>
      </c>
      <c r="NL49" s="19" t="str">
        <f t="shared" ca="1" si="78"/>
        <v/>
      </c>
      <c r="NM49" s="19" t="str">
        <f t="shared" ca="1" si="78"/>
        <v/>
      </c>
      <c r="NN49" s="19" t="str">
        <f t="shared" ca="1" si="78"/>
        <v/>
      </c>
      <c r="NO49" s="19" t="str">
        <f t="shared" ca="1" si="78"/>
        <v/>
      </c>
      <c r="NP49" s="19" t="str">
        <f t="shared" ca="1" si="78"/>
        <v/>
      </c>
      <c r="NQ49" s="19" t="str">
        <f t="shared" ca="1" si="78"/>
        <v/>
      </c>
      <c r="NR49" s="19" t="str">
        <f t="shared" ca="1" si="78"/>
        <v/>
      </c>
      <c r="NS49" s="19" t="str">
        <f t="shared" ca="1" si="78"/>
        <v/>
      </c>
      <c r="NT49" s="19" t="str">
        <f t="shared" ca="1" si="78"/>
        <v/>
      </c>
      <c r="NU49" s="19" t="str">
        <f t="shared" ca="1" si="78"/>
        <v/>
      </c>
      <c r="NV49" s="19" t="str">
        <f t="shared" ca="1" si="78"/>
        <v/>
      </c>
      <c r="NW49" s="19" t="str">
        <f t="shared" ca="1" si="78"/>
        <v/>
      </c>
      <c r="NX49" s="19" t="str">
        <f t="shared" ca="1" si="78"/>
        <v/>
      </c>
      <c r="NY49" s="19" t="str">
        <f t="shared" ca="1" si="78"/>
        <v/>
      </c>
      <c r="NZ49" s="19" t="str">
        <f t="shared" ca="1" si="78"/>
        <v/>
      </c>
      <c r="OA49" s="19" t="str">
        <f t="shared" ca="1" si="78"/>
        <v/>
      </c>
      <c r="OB49" s="19" t="str">
        <f t="shared" ca="1" si="78"/>
        <v/>
      </c>
      <c r="OC49" s="19" t="str">
        <f t="shared" ca="1" si="78"/>
        <v/>
      </c>
      <c r="OD49" s="16"/>
      <c r="OE49" s="16"/>
      <c r="OF49" s="16"/>
      <c r="OG49" s="16"/>
    </row>
    <row r="50" spans="1:397" s="25" customFormat="1" ht="14.25" x14ac:dyDescent="0.2">
      <c r="A50" s="62"/>
      <c r="C50" s="128">
        <f>'Project Follow up - Base'!C51</f>
        <v>11</v>
      </c>
      <c r="D50" s="406" t="str">
        <f>'Project Follow up - Base'!D51</f>
        <v>Review and Comment - Design 75%</v>
      </c>
      <c r="E50" s="407" t="str">
        <f>'Project Follow up - Base'!E51</f>
        <v/>
      </c>
      <c r="F50" s="43">
        <f>'Project Follow up - Base'!G51</f>
        <v>45743</v>
      </c>
      <c r="G50" s="43">
        <f>'Project Follow up - Base'!H51</f>
        <v>45743</v>
      </c>
      <c r="H50" s="45">
        <f>'Project Follow up - Base'!I51</f>
        <v>1</v>
      </c>
      <c r="M50" s="43">
        <f>'Project Follow up - Base'!M51</f>
        <v>45743</v>
      </c>
      <c r="N50" s="43">
        <f>'Project Follow up - Base'!N51</f>
        <v>45743</v>
      </c>
      <c r="O50" s="43">
        <f>'Project Follow up - Base'!O51</f>
        <v>45754</v>
      </c>
      <c r="P50" s="44" t="str">
        <f ca="1">'Project Follow up - Base'!P51</f>
        <v>Completed</v>
      </c>
      <c r="Q50" s="104" t="str">
        <f>'Project Follow up - Base'!Q51</f>
        <v/>
      </c>
      <c r="R50" s="105" t="str">
        <f>'Project Follow up - Base'!R51</f>
        <v/>
      </c>
      <c r="S50" s="105" t="str">
        <f>'Project Follow up - Base'!S51</f>
        <v/>
      </c>
      <c r="T50" s="106" t="str">
        <f>'Project Follow up - Base'!T51</f>
        <v>Client</v>
      </c>
      <c r="U50" s="187" t="str">
        <f>'Project Follow up - Base'!U51</f>
        <v/>
      </c>
      <c r="V50" s="187" t="str">
        <f>'Project Follow up - Base'!V51</f>
        <v/>
      </c>
      <c r="W50" s="384" t="str">
        <f>'Project Follow up - Base'!W51</f>
        <v/>
      </c>
      <c r="X50" s="384" t="str">
        <f>'Project Follow up - Base'!X51</f>
        <v/>
      </c>
      <c r="Y50" s="320"/>
      <c r="Z50" s="17">
        <f t="shared" si="62"/>
        <v>1</v>
      </c>
      <c r="AA50" s="16"/>
      <c r="AB50" s="16"/>
      <c r="AC50" s="20" t="str">
        <f t="shared" ca="1" si="69"/>
        <v/>
      </c>
      <c r="AD50" s="20" t="str">
        <f t="shared" ref="AD50:CO53" ca="1" si="85">IF($N50="",
IF(AND(AD$2&gt;=$M50,AD$2&lt;=TODAY(),AD$2&lt;$O50), 10,
IF(AND(AD$2&gt;=$M50,AD$2&lt;=TODAY(),AD$2=$O50), 10,
IF(AND(AD$2&gt;=$M50,AD$2&lt;=TODAY(),AD$2&gt;$O50), -10, ""))),
IF(AND(AD$2&gt;=$M50,AD$2&lt;=$N50,AD$2&lt;$O50),10,
IF(AND(AD$2&gt;=$M50,AD$2&lt;=$N50,AD$2=$O50),10,
IF(AND(AD$2&gt;=$M50,AD$2&lt;=$N50,AD$2&gt;$O50),-10,""
))))</f>
        <v/>
      </c>
      <c r="AE50" s="20" t="str">
        <f t="shared" ca="1" si="85"/>
        <v/>
      </c>
      <c r="AF50" s="20" t="str">
        <f t="shared" ca="1" si="85"/>
        <v/>
      </c>
      <c r="AG50" s="20" t="str">
        <f t="shared" ca="1" si="85"/>
        <v/>
      </c>
      <c r="AH50" s="20" t="str">
        <f t="shared" ca="1" si="85"/>
        <v/>
      </c>
      <c r="AI50" s="20" t="str">
        <f t="shared" ca="1" si="85"/>
        <v/>
      </c>
      <c r="AJ50" s="20" t="str">
        <f t="shared" ca="1" si="85"/>
        <v/>
      </c>
      <c r="AK50" s="20" t="str">
        <f t="shared" ca="1" si="85"/>
        <v/>
      </c>
      <c r="AL50" s="20" t="str">
        <f t="shared" ca="1" si="85"/>
        <v/>
      </c>
      <c r="AM50" s="20" t="str">
        <f t="shared" ca="1" si="85"/>
        <v/>
      </c>
      <c r="AN50" s="20" t="str">
        <f t="shared" ca="1" si="85"/>
        <v/>
      </c>
      <c r="AO50" s="20" t="str">
        <f t="shared" ca="1" si="85"/>
        <v/>
      </c>
      <c r="AP50" s="20" t="str">
        <f t="shared" ca="1" si="85"/>
        <v/>
      </c>
      <c r="AQ50" s="20" t="str">
        <f t="shared" ca="1" si="85"/>
        <v/>
      </c>
      <c r="AR50" s="20" t="str">
        <f t="shared" ca="1" si="85"/>
        <v/>
      </c>
      <c r="AS50" s="20" t="str">
        <f t="shared" ca="1" si="85"/>
        <v/>
      </c>
      <c r="AT50" s="20" t="str">
        <f t="shared" ca="1" si="85"/>
        <v/>
      </c>
      <c r="AU50" s="20" t="str">
        <f t="shared" ca="1" si="85"/>
        <v/>
      </c>
      <c r="AV50" s="20" t="str">
        <f t="shared" ca="1" si="85"/>
        <v/>
      </c>
      <c r="AW50" s="20" t="str">
        <f t="shared" ca="1" si="85"/>
        <v/>
      </c>
      <c r="AX50" s="20" t="str">
        <f t="shared" ca="1" si="85"/>
        <v/>
      </c>
      <c r="AY50" s="20" t="str">
        <f t="shared" ca="1" si="85"/>
        <v/>
      </c>
      <c r="AZ50" s="20" t="str">
        <f t="shared" ca="1" si="85"/>
        <v/>
      </c>
      <c r="BA50" s="20" t="str">
        <f t="shared" ca="1" si="85"/>
        <v/>
      </c>
      <c r="BB50" s="20" t="str">
        <f t="shared" ca="1" si="85"/>
        <v/>
      </c>
      <c r="BC50" s="20" t="str">
        <f t="shared" ca="1" si="85"/>
        <v/>
      </c>
      <c r="BD50" s="20" t="str">
        <f t="shared" ca="1" si="85"/>
        <v/>
      </c>
      <c r="BE50" s="20" t="str">
        <f t="shared" ca="1" si="85"/>
        <v/>
      </c>
      <c r="BF50" s="20" t="str">
        <f t="shared" ca="1" si="85"/>
        <v/>
      </c>
      <c r="BG50" s="20" t="str">
        <f t="shared" ca="1" si="85"/>
        <v/>
      </c>
      <c r="BH50" s="20" t="str">
        <f t="shared" ca="1" si="85"/>
        <v/>
      </c>
      <c r="BI50" s="20" t="str">
        <f t="shared" ca="1" si="85"/>
        <v/>
      </c>
      <c r="BJ50" s="20" t="str">
        <f t="shared" ca="1" si="85"/>
        <v/>
      </c>
      <c r="BK50" s="20" t="str">
        <f t="shared" ca="1" si="85"/>
        <v/>
      </c>
      <c r="BL50" s="20" t="str">
        <f t="shared" ca="1" si="85"/>
        <v/>
      </c>
      <c r="BM50" s="20" t="str">
        <f t="shared" ca="1" si="85"/>
        <v/>
      </c>
      <c r="BN50" s="20" t="str">
        <f t="shared" ca="1" si="85"/>
        <v/>
      </c>
      <c r="BO50" s="20" t="str">
        <f t="shared" ca="1" si="85"/>
        <v/>
      </c>
      <c r="BP50" s="20" t="str">
        <f t="shared" ca="1" si="85"/>
        <v/>
      </c>
      <c r="BQ50" s="20" t="str">
        <f t="shared" ca="1" si="85"/>
        <v/>
      </c>
      <c r="BR50" s="20" t="str">
        <f t="shared" ca="1" si="85"/>
        <v/>
      </c>
      <c r="BS50" s="20" t="str">
        <f t="shared" ca="1" si="85"/>
        <v/>
      </c>
      <c r="BT50" s="20" t="str">
        <f t="shared" ca="1" si="85"/>
        <v/>
      </c>
      <c r="BU50" s="20" t="str">
        <f t="shared" ca="1" si="85"/>
        <v/>
      </c>
      <c r="BV50" s="20" t="str">
        <f t="shared" ca="1" si="85"/>
        <v/>
      </c>
      <c r="BW50" s="20" t="str">
        <f t="shared" ca="1" si="85"/>
        <v/>
      </c>
      <c r="BX50" s="20" t="str">
        <f t="shared" ca="1" si="85"/>
        <v/>
      </c>
      <c r="BY50" s="20" t="str">
        <f t="shared" ca="1" si="85"/>
        <v/>
      </c>
      <c r="BZ50" s="20" t="str">
        <f t="shared" ca="1" si="85"/>
        <v/>
      </c>
      <c r="CA50" s="20" t="str">
        <f t="shared" ca="1" si="85"/>
        <v/>
      </c>
      <c r="CB50" s="20" t="str">
        <f t="shared" ca="1" si="85"/>
        <v/>
      </c>
      <c r="CC50" s="20" t="str">
        <f t="shared" ca="1" si="85"/>
        <v/>
      </c>
      <c r="CD50" s="20" t="str">
        <f t="shared" ca="1" si="85"/>
        <v/>
      </c>
      <c r="CE50" s="20" t="str">
        <f t="shared" ca="1" si="85"/>
        <v/>
      </c>
      <c r="CF50" s="20" t="str">
        <f t="shared" ca="1" si="85"/>
        <v/>
      </c>
      <c r="CG50" s="20" t="str">
        <f t="shared" ca="1" si="85"/>
        <v/>
      </c>
      <c r="CH50" s="20" t="str">
        <f t="shared" ca="1" si="85"/>
        <v/>
      </c>
      <c r="CI50" s="20" t="str">
        <f t="shared" ca="1" si="85"/>
        <v/>
      </c>
      <c r="CJ50" s="20" t="str">
        <f t="shared" ca="1" si="85"/>
        <v/>
      </c>
      <c r="CK50" s="20" t="str">
        <f t="shared" ca="1" si="85"/>
        <v/>
      </c>
      <c r="CL50" s="20" t="str">
        <f t="shared" ca="1" si="85"/>
        <v/>
      </c>
      <c r="CM50" s="20" t="str">
        <f t="shared" ca="1" si="85"/>
        <v/>
      </c>
      <c r="CN50" s="20" t="str">
        <f t="shared" ca="1" si="85"/>
        <v/>
      </c>
      <c r="CO50" s="20" t="str">
        <f t="shared" ca="1" si="85"/>
        <v/>
      </c>
      <c r="CP50" s="20" t="str">
        <f t="shared" ca="1" si="83"/>
        <v/>
      </c>
      <c r="CQ50" s="20" t="str">
        <f t="shared" ca="1" si="83"/>
        <v/>
      </c>
      <c r="CR50" s="20" t="str">
        <f t="shared" ca="1" si="83"/>
        <v/>
      </c>
      <c r="CS50" s="20" t="str">
        <f t="shared" ca="1" si="83"/>
        <v/>
      </c>
      <c r="CT50" s="19" t="str">
        <f t="shared" ca="1" si="83"/>
        <v/>
      </c>
      <c r="CU50" s="19" t="str">
        <f t="shared" ca="1" si="83"/>
        <v/>
      </c>
      <c r="CV50" s="19" t="str">
        <f t="shared" ca="1" si="83"/>
        <v/>
      </c>
      <c r="CW50" s="19" t="str">
        <f t="shared" ca="1" si="83"/>
        <v/>
      </c>
      <c r="CX50" s="19" t="str">
        <f t="shared" ca="1" si="83"/>
        <v/>
      </c>
      <c r="CY50" s="19" t="str">
        <f t="shared" ca="1" si="83"/>
        <v/>
      </c>
      <c r="CZ50" s="19" t="str">
        <f t="shared" ca="1" si="83"/>
        <v/>
      </c>
      <c r="DA50" s="19" t="str">
        <f t="shared" ca="1" si="83"/>
        <v/>
      </c>
      <c r="DB50" s="19" t="str">
        <f t="shared" ca="1" si="83"/>
        <v/>
      </c>
      <c r="DC50" s="19" t="str">
        <f t="shared" ca="1" si="83"/>
        <v/>
      </c>
      <c r="DD50" s="19" t="str">
        <f t="shared" ca="1" si="83"/>
        <v/>
      </c>
      <c r="DE50" s="19" t="str">
        <f t="shared" ca="1" si="83"/>
        <v/>
      </c>
      <c r="DF50" s="19" t="str">
        <f t="shared" ca="1" si="83"/>
        <v/>
      </c>
      <c r="DG50" s="19" t="str">
        <f t="shared" ca="1" si="83"/>
        <v/>
      </c>
      <c r="DH50" s="19" t="str">
        <f t="shared" ca="1" si="83"/>
        <v/>
      </c>
      <c r="DI50" s="19" t="str">
        <f t="shared" ca="1" si="83"/>
        <v/>
      </c>
      <c r="DJ50" s="19" t="str">
        <f t="shared" ca="1" si="83"/>
        <v/>
      </c>
      <c r="DK50" s="19" t="str">
        <f t="shared" ca="1" si="83"/>
        <v/>
      </c>
      <c r="DL50" s="19" t="str">
        <f t="shared" ca="1" si="83"/>
        <v/>
      </c>
      <c r="DM50" s="19" t="str">
        <f t="shared" ca="1" si="83"/>
        <v/>
      </c>
      <c r="DN50" s="19" t="str">
        <f t="shared" ca="1" si="83"/>
        <v/>
      </c>
      <c r="DO50" s="19" t="str">
        <f t="shared" ca="1" si="83"/>
        <v/>
      </c>
      <c r="DP50" s="19">
        <f t="shared" ca="1" si="83"/>
        <v>10</v>
      </c>
      <c r="DQ50" s="19" t="str">
        <f t="shared" ca="1" si="83"/>
        <v/>
      </c>
      <c r="DR50" s="19" t="str">
        <f t="shared" ca="1" si="83"/>
        <v/>
      </c>
      <c r="DS50" s="19" t="str">
        <f t="shared" ca="1" si="83"/>
        <v/>
      </c>
      <c r="DT50" s="19" t="str">
        <f t="shared" ca="1" si="83"/>
        <v/>
      </c>
      <c r="DU50" s="19" t="str">
        <f t="shared" ca="1" si="83"/>
        <v/>
      </c>
      <c r="DV50" s="19" t="str">
        <f t="shared" ca="1" si="83"/>
        <v/>
      </c>
      <c r="DW50" s="19" t="str">
        <f t="shared" ca="1" si="83"/>
        <v/>
      </c>
      <c r="DX50" s="19" t="str">
        <f t="shared" ca="1" si="83"/>
        <v/>
      </c>
      <c r="DY50" s="19" t="str">
        <f t="shared" ca="1" si="83"/>
        <v/>
      </c>
      <c r="DZ50" s="19" t="str">
        <f t="shared" ca="1" si="83"/>
        <v/>
      </c>
      <c r="EA50" s="19" t="str">
        <f t="shared" ca="1" si="83"/>
        <v/>
      </c>
      <c r="EB50" s="19" t="str">
        <f t="shared" ca="1" si="83"/>
        <v/>
      </c>
      <c r="EC50" s="19" t="str">
        <f t="shared" ca="1" si="83"/>
        <v/>
      </c>
      <c r="ED50" s="19" t="str">
        <f t="shared" ca="1" si="83"/>
        <v/>
      </c>
      <c r="EE50" s="19" t="str">
        <f t="shared" ca="1" si="83"/>
        <v/>
      </c>
      <c r="EF50" s="19" t="str">
        <f t="shared" ca="1" si="83"/>
        <v/>
      </c>
      <c r="EG50" s="19" t="str">
        <f t="shared" ca="1" si="83"/>
        <v/>
      </c>
      <c r="EH50" s="19" t="str">
        <f t="shared" ca="1" si="83"/>
        <v/>
      </c>
      <c r="EI50" s="19" t="str">
        <f t="shared" ca="1" si="83"/>
        <v/>
      </c>
      <c r="EJ50" s="19" t="str">
        <f t="shared" ca="1" si="83"/>
        <v/>
      </c>
      <c r="EK50" s="19" t="str">
        <f t="shared" ca="1" si="83"/>
        <v/>
      </c>
      <c r="EL50" s="19" t="str">
        <f t="shared" ca="1" si="83"/>
        <v/>
      </c>
      <c r="EM50" s="19" t="str">
        <f t="shared" ca="1" si="83"/>
        <v/>
      </c>
      <c r="EN50" s="19" t="str">
        <f t="shared" ca="1" si="83"/>
        <v/>
      </c>
      <c r="EO50" s="19" t="str">
        <f t="shared" ca="1" si="83"/>
        <v/>
      </c>
      <c r="EP50" s="19" t="str">
        <f t="shared" ca="1" si="83"/>
        <v/>
      </c>
      <c r="EQ50" s="19" t="str">
        <f t="shared" ca="1" si="83"/>
        <v/>
      </c>
      <c r="ER50" s="19" t="str">
        <f t="shared" ca="1" si="83"/>
        <v/>
      </c>
      <c r="ES50" s="19" t="str">
        <f t="shared" ca="1" si="83"/>
        <v/>
      </c>
      <c r="ET50" s="19" t="str">
        <f t="shared" ca="1" si="83"/>
        <v/>
      </c>
      <c r="EU50" s="19" t="str">
        <f t="shared" ca="1" si="83"/>
        <v/>
      </c>
      <c r="EV50" s="19" t="str">
        <f t="shared" ca="1" si="83"/>
        <v/>
      </c>
      <c r="EW50" s="19" t="str">
        <f t="shared" ca="1" si="83"/>
        <v/>
      </c>
      <c r="EX50" s="19" t="str">
        <f t="shared" ca="1" si="83"/>
        <v/>
      </c>
      <c r="EY50" s="19" t="str">
        <f t="shared" ca="1" si="83"/>
        <v/>
      </c>
      <c r="EZ50" s="19" t="str">
        <f t="shared" ca="1" si="83"/>
        <v/>
      </c>
      <c r="FA50" s="19" t="str">
        <f t="shared" ca="1" si="73"/>
        <v/>
      </c>
      <c r="FB50" s="19" t="str">
        <f t="shared" ca="1" si="81"/>
        <v/>
      </c>
      <c r="FC50" s="19" t="str">
        <f t="shared" ca="1" si="81"/>
        <v/>
      </c>
      <c r="FD50" s="19" t="str">
        <f t="shared" ca="1" si="81"/>
        <v/>
      </c>
      <c r="FE50" s="19" t="str">
        <f t="shared" ca="1" si="81"/>
        <v/>
      </c>
      <c r="FF50" s="19" t="str">
        <f t="shared" ca="1" si="81"/>
        <v/>
      </c>
      <c r="FG50" s="19" t="str">
        <f t="shared" ca="1" si="81"/>
        <v/>
      </c>
      <c r="FH50" s="19" t="str">
        <f t="shared" ca="1" si="81"/>
        <v/>
      </c>
      <c r="FI50" s="19" t="str">
        <f t="shared" ca="1" si="81"/>
        <v/>
      </c>
      <c r="FJ50" s="19" t="str">
        <f t="shared" ca="1" si="81"/>
        <v/>
      </c>
      <c r="FK50" s="19" t="str">
        <f t="shared" ca="1" si="81"/>
        <v/>
      </c>
      <c r="FL50" s="19" t="str">
        <f t="shared" ca="1" si="81"/>
        <v/>
      </c>
      <c r="FM50" s="19" t="str">
        <f t="shared" ca="1" si="81"/>
        <v/>
      </c>
      <c r="FN50" s="19" t="str">
        <f t="shared" ca="1" si="81"/>
        <v/>
      </c>
      <c r="FO50" s="19" t="str">
        <f t="shared" ca="1" si="81"/>
        <v/>
      </c>
      <c r="FP50" s="19" t="str">
        <f t="shared" ca="1" si="81"/>
        <v/>
      </c>
      <c r="FQ50" s="19" t="str">
        <f t="shared" ca="1" si="81"/>
        <v/>
      </c>
      <c r="FR50" s="19" t="str">
        <f t="shared" ca="1" si="81"/>
        <v/>
      </c>
      <c r="FS50" s="19" t="str">
        <f t="shared" ca="1" si="81"/>
        <v/>
      </c>
      <c r="FT50" s="19" t="str">
        <f t="shared" ca="1" si="81"/>
        <v/>
      </c>
      <c r="FU50" s="19" t="str">
        <f t="shared" ca="1" si="81"/>
        <v/>
      </c>
      <c r="FV50" s="19" t="str">
        <f t="shared" ca="1" si="81"/>
        <v/>
      </c>
      <c r="FW50" s="19" t="str">
        <f t="shared" ca="1" si="81"/>
        <v/>
      </c>
      <c r="FX50" s="19" t="str">
        <f t="shared" ca="1" si="81"/>
        <v/>
      </c>
      <c r="FY50" s="19" t="str">
        <f t="shared" ca="1" si="81"/>
        <v/>
      </c>
      <c r="FZ50" s="19" t="str">
        <f t="shared" ca="1" si="81"/>
        <v/>
      </c>
      <c r="GA50" s="19" t="str">
        <f t="shared" ca="1" si="81"/>
        <v/>
      </c>
      <c r="GB50" s="19" t="str">
        <f t="shared" ca="1" si="81"/>
        <v/>
      </c>
      <c r="GC50" s="19" t="str">
        <f t="shared" ca="1" si="81"/>
        <v/>
      </c>
      <c r="GD50" s="19" t="str">
        <f t="shared" ca="1" si="81"/>
        <v/>
      </c>
      <c r="GE50" s="19" t="str">
        <f t="shared" ca="1" si="81"/>
        <v/>
      </c>
      <c r="GF50" s="19" t="str">
        <f t="shared" ca="1" si="81"/>
        <v/>
      </c>
      <c r="GG50" s="19" t="str">
        <f t="shared" ca="1" si="81"/>
        <v/>
      </c>
      <c r="GH50" s="19" t="str">
        <f t="shared" ca="1" si="81"/>
        <v/>
      </c>
      <c r="GI50" s="19" t="str">
        <f t="shared" ca="1" si="81"/>
        <v/>
      </c>
      <c r="GJ50" s="19" t="str">
        <f t="shared" ca="1" si="81"/>
        <v/>
      </c>
      <c r="GK50" s="19" t="str">
        <f t="shared" ca="1" si="81"/>
        <v/>
      </c>
      <c r="GL50" s="19" t="str">
        <f t="shared" ca="1" si="81"/>
        <v/>
      </c>
      <c r="GM50" s="19" t="str">
        <f t="shared" ca="1" si="81"/>
        <v/>
      </c>
      <c r="GN50" s="19" t="str">
        <f t="shared" ca="1" si="81"/>
        <v/>
      </c>
      <c r="GO50" s="19" t="str">
        <f t="shared" ca="1" si="81"/>
        <v/>
      </c>
      <c r="GP50" s="19" t="str">
        <f t="shared" ca="1" si="81"/>
        <v/>
      </c>
      <c r="GQ50" s="19" t="str">
        <f t="shared" ca="1" si="81"/>
        <v/>
      </c>
      <c r="GR50" s="19" t="str">
        <f t="shared" ca="1" si="81"/>
        <v/>
      </c>
      <c r="GS50" s="19" t="str">
        <f t="shared" ca="1" si="81"/>
        <v/>
      </c>
      <c r="GT50" s="19" t="str">
        <f t="shared" ca="1" si="81"/>
        <v/>
      </c>
      <c r="GU50" s="19" t="str">
        <f t="shared" ca="1" si="81"/>
        <v/>
      </c>
      <c r="GV50" s="19" t="str">
        <f t="shared" ca="1" si="81"/>
        <v/>
      </c>
      <c r="GW50" s="19" t="str">
        <f t="shared" ca="1" si="81"/>
        <v/>
      </c>
      <c r="GX50" s="19" t="str">
        <f t="shared" ca="1" si="81"/>
        <v/>
      </c>
      <c r="GY50" s="19" t="str">
        <f t="shared" ca="1" si="81"/>
        <v/>
      </c>
      <c r="GZ50" s="19" t="str">
        <f t="shared" ca="1" si="81"/>
        <v/>
      </c>
      <c r="HA50" s="19" t="str">
        <f t="shared" ca="1" si="81"/>
        <v/>
      </c>
      <c r="HB50" s="19" t="str">
        <f t="shared" ca="1" si="81"/>
        <v/>
      </c>
      <c r="HC50" s="19" t="str">
        <f t="shared" ca="1" si="81"/>
        <v/>
      </c>
      <c r="HD50" s="19" t="str">
        <f t="shared" ca="1" si="81"/>
        <v/>
      </c>
      <c r="HE50" s="19" t="str">
        <f t="shared" ca="1" si="81"/>
        <v/>
      </c>
      <c r="HF50" s="19" t="str">
        <f t="shared" ca="1" si="81"/>
        <v/>
      </c>
      <c r="HG50" s="19" t="str">
        <f t="shared" ca="1" si="81"/>
        <v/>
      </c>
      <c r="HH50" s="19" t="str">
        <f t="shared" ca="1" si="81"/>
        <v/>
      </c>
      <c r="HI50" s="19" t="str">
        <f t="shared" ca="1" si="81"/>
        <v/>
      </c>
      <c r="HJ50" s="19" t="str">
        <f t="shared" ca="1" si="81"/>
        <v/>
      </c>
      <c r="HK50" s="19" t="str">
        <f t="shared" ca="1" si="81"/>
        <v/>
      </c>
      <c r="HL50" s="19" t="str">
        <f t="shared" ca="1" si="81"/>
        <v/>
      </c>
      <c r="HM50" s="19" t="str">
        <f t="shared" ca="1" si="81"/>
        <v/>
      </c>
      <c r="HN50" s="19" t="str">
        <f t="shared" ca="1" si="79"/>
        <v/>
      </c>
      <c r="HO50" s="19" t="str">
        <f t="shared" ca="1" si="79"/>
        <v/>
      </c>
      <c r="HP50" s="19" t="str">
        <f t="shared" ca="1" si="84"/>
        <v/>
      </c>
      <c r="HQ50" s="19" t="str">
        <f t="shared" ca="1" si="84"/>
        <v/>
      </c>
      <c r="HR50" s="19" t="str">
        <f t="shared" ca="1" si="84"/>
        <v/>
      </c>
      <c r="HS50" s="19" t="str">
        <f t="shared" ca="1" si="84"/>
        <v/>
      </c>
      <c r="HT50" s="19" t="str">
        <f t="shared" ca="1" si="84"/>
        <v/>
      </c>
      <c r="HU50" s="19" t="str">
        <f t="shared" ca="1" si="84"/>
        <v/>
      </c>
      <c r="HV50" s="19" t="str">
        <f t="shared" ca="1" si="84"/>
        <v/>
      </c>
      <c r="HW50" s="19" t="str">
        <f t="shared" ca="1" si="84"/>
        <v/>
      </c>
      <c r="HX50" s="19" t="str">
        <f t="shared" ca="1" si="84"/>
        <v/>
      </c>
      <c r="HY50" s="19" t="str">
        <f t="shared" ca="1" si="84"/>
        <v/>
      </c>
      <c r="HZ50" s="19" t="str">
        <f t="shared" ca="1" si="84"/>
        <v/>
      </c>
      <c r="IA50" s="19" t="str">
        <f t="shared" ca="1" si="84"/>
        <v/>
      </c>
      <c r="IB50" s="19" t="str">
        <f t="shared" ca="1" si="84"/>
        <v/>
      </c>
      <c r="IC50" s="19" t="str">
        <f t="shared" ca="1" si="84"/>
        <v/>
      </c>
      <c r="ID50" s="19" t="str">
        <f t="shared" ca="1" si="84"/>
        <v/>
      </c>
      <c r="IE50" s="19" t="str">
        <f t="shared" ca="1" si="84"/>
        <v/>
      </c>
      <c r="IF50" s="19" t="str">
        <f t="shared" ca="1" si="84"/>
        <v/>
      </c>
      <c r="IG50" s="19" t="str">
        <f t="shared" ca="1" si="84"/>
        <v/>
      </c>
      <c r="IH50" s="19" t="str">
        <f t="shared" ca="1" si="84"/>
        <v/>
      </c>
      <c r="II50" s="19" t="str">
        <f t="shared" ca="1" si="84"/>
        <v/>
      </c>
      <c r="IJ50" s="19" t="str">
        <f t="shared" ca="1" si="84"/>
        <v/>
      </c>
      <c r="IK50" s="19" t="str">
        <f t="shared" ca="1" si="84"/>
        <v/>
      </c>
      <c r="IL50" s="19" t="str">
        <f t="shared" ca="1" si="84"/>
        <v/>
      </c>
      <c r="IM50" s="19" t="str">
        <f t="shared" ca="1" si="84"/>
        <v/>
      </c>
      <c r="IN50" s="19" t="str">
        <f t="shared" ca="1" si="84"/>
        <v/>
      </c>
      <c r="IO50" s="19" t="str">
        <f t="shared" ca="1" si="84"/>
        <v/>
      </c>
      <c r="IP50" s="19" t="str">
        <f t="shared" ca="1" si="84"/>
        <v/>
      </c>
      <c r="IQ50" s="19" t="str">
        <f t="shared" ca="1" si="84"/>
        <v/>
      </c>
      <c r="IR50" s="19" t="str">
        <f t="shared" ca="1" si="84"/>
        <v/>
      </c>
      <c r="IS50" s="19" t="str">
        <f t="shared" ca="1" si="84"/>
        <v/>
      </c>
      <c r="IT50" s="19" t="str">
        <f t="shared" ca="1" si="84"/>
        <v/>
      </c>
      <c r="IU50" s="19" t="str">
        <f t="shared" ca="1" si="84"/>
        <v/>
      </c>
      <c r="IV50" s="19" t="str">
        <f t="shared" ca="1" si="84"/>
        <v/>
      </c>
      <c r="IW50" s="19" t="str">
        <f t="shared" ca="1" si="84"/>
        <v/>
      </c>
      <c r="IX50" s="19" t="str">
        <f t="shared" ca="1" si="84"/>
        <v/>
      </c>
      <c r="IY50" s="19" t="str">
        <f t="shared" ca="1" si="84"/>
        <v/>
      </c>
      <c r="IZ50" s="19" t="str">
        <f t="shared" ca="1" si="84"/>
        <v/>
      </c>
      <c r="JA50" s="19" t="str">
        <f t="shared" ca="1" si="84"/>
        <v/>
      </c>
      <c r="JB50" s="19" t="str">
        <f t="shared" ca="1" si="84"/>
        <v/>
      </c>
      <c r="JC50" s="19" t="str">
        <f t="shared" ca="1" si="84"/>
        <v/>
      </c>
      <c r="JD50" s="19" t="str">
        <f t="shared" ca="1" si="84"/>
        <v/>
      </c>
      <c r="JE50" s="19" t="str">
        <f t="shared" ca="1" si="84"/>
        <v/>
      </c>
      <c r="JF50" s="19" t="str">
        <f t="shared" ca="1" si="84"/>
        <v/>
      </c>
      <c r="JG50" s="19" t="str">
        <f t="shared" ca="1" si="84"/>
        <v/>
      </c>
      <c r="JH50" s="19" t="str">
        <f t="shared" ca="1" si="84"/>
        <v/>
      </c>
      <c r="JI50" s="19" t="str">
        <f t="shared" ca="1" si="84"/>
        <v/>
      </c>
      <c r="JJ50" s="19" t="str">
        <f t="shared" ca="1" si="84"/>
        <v/>
      </c>
      <c r="JK50" s="19" t="str">
        <f t="shared" ca="1" si="84"/>
        <v/>
      </c>
      <c r="JL50" s="19" t="str">
        <f t="shared" ca="1" si="84"/>
        <v/>
      </c>
      <c r="JM50" s="19" t="str">
        <f t="shared" ca="1" si="84"/>
        <v/>
      </c>
      <c r="JN50" s="19" t="str">
        <f t="shared" ca="1" si="84"/>
        <v/>
      </c>
      <c r="JO50" s="19" t="str">
        <f t="shared" ca="1" si="84"/>
        <v/>
      </c>
      <c r="JP50" s="19" t="str">
        <f t="shared" ca="1" si="84"/>
        <v/>
      </c>
      <c r="JQ50" s="19" t="str">
        <f t="shared" ca="1" si="84"/>
        <v/>
      </c>
      <c r="JR50" s="19" t="str">
        <f t="shared" ca="1" si="84"/>
        <v/>
      </c>
      <c r="JS50" s="19" t="str">
        <f t="shared" ca="1" si="84"/>
        <v/>
      </c>
      <c r="JT50" s="19" t="str">
        <f t="shared" ca="1" si="84"/>
        <v/>
      </c>
      <c r="JU50" s="19" t="str">
        <f t="shared" ca="1" si="84"/>
        <v/>
      </c>
      <c r="JV50" s="19" t="str">
        <f t="shared" ca="1" si="84"/>
        <v/>
      </c>
      <c r="JW50" s="19" t="str">
        <f t="shared" ca="1" si="84"/>
        <v/>
      </c>
      <c r="JX50" s="19" t="str">
        <f t="shared" ca="1" si="84"/>
        <v/>
      </c>
      <c r="JY50" s="19" t="str">
        <f t="shared" ca="1" si="84"/>
        <v/>
      </c>
      <c r="JZ50" s="19" t="str">
        <f t="shared" ca="1" si="84"/>
        <v/>
      </c>
      <c r="KA50" s="19" t="str">
        <f t="shared" ca="1" si="84"/>
        <v/>
      </c>
      <c r="KB50" s="19" t="str">
        <f t="shared" ca="1" si="82"/>
        <v/>
      </c>
      <c r="KC50" s="19" t="str">
        <f t="shared" ca="1" si="80"/>
        <v/>
      </c>
      <c r="KD50" s="19" t="str">
        <f t="shared" ca="1" si="80"/>
        <v/>
      </c>
      <c r="KE50" s="19" t="str">
        <f t="shared" ca="1" si="80"/>
        <v/>
      </c>
      <c r="KF50" s="19" t="str">
        <f t="shared" ca="1" si="80"/>
        <v/>
      </c>
      <c r="KG50" s="19" t="str">
        <f t="shared" ca="1" si="80"/>
        <v/>
      </c>
      <c r="KH50" s="19" t="str">
        <f t="shared" ca="1" si="80"/>
        <v/>
      </c>
      <c r="KI50" s="19" t="str">
        <f t="shared" ca="1" si="80"/>
        <v/>
      </c>
      <c r="KJ50" s="19" t="str">
        <f t="shared" ca="1" si="80"/>
        <v/>
      </c>
      <c r="KK50" s="19" t="str">
        <f t="shared" ca="1" si="80"/>
        <v/>
      </c>
      <c r="KL50" s="19" t="str">
        <f t="shared" ca="1" si="80"/>
        <v/>
      </c>
      <c r="KM50" s="19" t="str">
        <f t="shared" ca="1" si="80"/>
        <v/>
      </c>
      <c r="KN50" s="19" t="str">
        <f t="shared" ca="1" si="80"/>
        <v/>
      </c>
      <c r="KO50" s="19" t="str">
        <f t="shared" ca="1" si="80"/>
        <v/>
      </c>
      <c r="KP50" s="19" t="str">
        <f t="shared" ca="1" si="80"/>
        <v/>
      </c>
      <c r="KQ50" s="19" t="str">
        <f t="shared" ca="1" si="80"/>
        <v/>
      </c>
      <c r="KR50" s="19" t="str">
        <f t="shared" ca="1" si="80"/>
        <v/>
      </c>
      <c r="KS50" s="19" t="str">
        <f t="shared" ca="1" si="80"/>
        <v/>
      </c>
      <c r="KT50" s="19" t="str">
        <f t="shared" ca="1" si="80"/>
        <v/>
      </c>
      <c r="KU50" s="19" t="str">
        <f t="shared" ca="1" si="80"/>
        <v/>
      </c>
      <c r="KV50" s="19" t="str">
        <f t="shared" ca="1" si="80"/>
        <v/>
      </c>
      <c r="KW50" s="19" t="str">
        <f t="shared" ca="1" si="80"/>
        <v/>
      </c>
      <c r="KX50" s="19" t="str">
        <f t="shared" ca="1" si="80"/>
        <v/>
      </c>
      <c r="KY50" s="19" t="str">
        <f t="shared" ca="1" si="80"/>
        <v/>
      </c>
      <c r="KZ50" s="19" t="str">
        <f t="shared" ca="1" si="80"/>
        <v/>
      </c>
      <c r="LA50" s="19" t="str">
        <f t="shared" ca="1" si="80"/>
        <v/>
      </c>
      <c r="LB50" s="19" t="str">
        <f t="shared" ca="1" si="80"/>
        <v/>
      </c>
      <c r="LC50" s="19" t="str">
        <f t="shared" ca="1" si="80"/>
        <v/>
      </c>
      <c r="LD50" s="19" t="str">
        <f t="shared" ca="1" si="80"/>
        <v/>
      </c>
      <c r="LE50" s="19" t="str">
        <f t="shared" ca="1" si="80"/>
        <v/>
      </c>
      <c r="LF50" s="19" t="str">
        <f t="shared" ca="1" si="80"/>
        <v/>
      </c>
      <c r="LG50" s="19" t="str">
        <f t="shared" ca="1" si="80"/>
        <v/>
      </c>
      <c r="LH50" s="19" t="str">
        <f t="shared" ca="1" si="80"/>
        <v/>
      </c>
      <c r="LI50" s="19" t="str">
        <f t="shared" ca="1" si="80"/>
        <v/>
      </c>
      <c r="LJ50" s="19" t="str">
        <f t="shared" ca="1" si="80"/>
        <v/>
      </c>
      <c r="LK50" s="19" t="str">
        <f t="shared" ca="1" si="80"/>
        <v/>
      </c>
      <c r="LL50" s="19" t="str">
        <f t="shared" ca="1" si="80"/>
        <v/>
      </c>
      <c r="LM50" s="19" t="str">
        <f t="shared" ca="1" si="80"/>
        <v/>
      </c>
      <c r="LN50" s="19" t="str">
        <f t="shared" ca="1" si="80"/>
        <v/>
      </c>
      <c r="LO50" s="19" t="str">
        <f t="shared" ca="1" si="80"/>
        <v/>
      </c>
      <c r="LP50" s="19" t="str">
        <f t="shared" ca="1" si="80"/>
        <v/>
      </c>
      <c r="LQ50" s="19" t="str">
        <f t="shared" ca="1" si="80"/>
        <v/>
      </c>
      <c r="LR50" s="19" t="str">
        <f t="shared" ca="1" si="80"/>
        <v/>
      </c>
      <c r="LS50" s="19" t="str">
        <f t="shared" ca="1" si="80"/>
        <v/>
      </c>
      <c r="LT50" s="19" t="str">
        <f t="shared" ca="1" si="80"/>
        <v/>
      </c>
      <c r="LU50" s="19" t="str">
        <f t="shared" ca="1" si="80"/>
        <v/>
      </c>
      <c r="LV50" s="19" t="str">
        <f t="shared" ca="1" si="80"/>
        <v/>
      </c>
      <c r="LW50" s="19" t="str">
        <f t="shared" ca="1" si="80"/>
        <v/>
      </c>
      <c r="LX50" s="19" t="str">
        <f t="shared" ca="1" si="80"/>
        <v/>
      </c>
      <c r="LY50" s="19" t="str">
        <f t="shared" ca="1" si="80"/>
        <v/>
      </c>
      <c r="LZ50" s="19" t="str">
        <f t="shared" ca="1" si="80"/>
        <v/>
      </c>
      <c r="MA50" s="19" t="str">
        <f t="shared" ca="1" si="80"/>
        <v/>
      </c>
      <c r="MB50" s="19" t="str">
        <f t="shared" ca="1" si="80"/>
        <v/>
      </c>
      <c r="MC50" s="19" t="str">
        <f t="shared" ca="1" si="80"/>
        <v/>
      </c>
      <c r="MD50" s="19" t="str">
        <f t="shared" ca="1" si="80"/>
        <v/>
      </c>
      <c r="ME50" s="19" t="str">
        <f t="shared" ca="1" si="80"/>
        <v/>
      </c>
      <c r="MF50" s="19" t="str">
        <f t="shared" ca="1" si="80"/>
        <v/>
      </c>
      <c r="MG50" s="19" t="str">
        <f t="shared" ca="1" si="80"/>
        <v/>
      </c>
      <c r="MH50" s="19" t="str">
        <f t="shared" ca="1" si="80"/>
        <v/>
      </c>
      <c r="MI50" s="19" t="str">
        <f t="shared" ca="1" si="80"/>
        <v/>
      </c>
      <c r="MJ50" s="19" t="str">
        <f t="shared" ca="1" si="80"/>
        <v/>
      </c>
      <c r="MK50" s="19" t="str">
        <f t="shared" ca="1" si="80"/>
        <v/>
      </c>
      <c r="ML50" s="19" t="str">
        <f t="shared" ca="1" si="80"/>
        <v/>
      </c>
      <c r="MM50" s="19" t="str">
        <f t="shared" ca="1" si="80"/>
        <v/>
      </c>
      <c r="MN50" s="19" t="str">
        <f t="shared" ca="1" si="78"/>
        <v/>
      </c>
      <c r="MO50" s="19" t="str">
        <f t="shared" ca="1" si="78"/>
        <v/>
      </c>
      <c r="MP50" s="19" t="str">
        <f t="shared" ca="1" si="78"/>
        <v/>
      </c>
      <c r="MQ50" s="19" t="str">
        <f t="shared" ca="1" si="78"/>
        <v/>
      </c>
      <c r="MR50" s="19" t="str">
        <f t="shared" ca="1" si="78"/>
        <v/>
      </c>
      <c r="MS50" s="19" t="str">
        <f t="shared" ca="1" si="78"/>
        <v/>
      </c>
      <c r="MT50" s="19" t="str">
        <f t="shared" ca="1" si="78"/>
        <v/>
      </c>
      <c r="MU50" s="19" t="str">
        <f t="shared" ca="1" si="78"/>
        <v/>
      </c>
      <c r="MV50" s="19" t="str">
        <f t="shared" ca="1" si="78"/>
        <v/>
      </c>
      <c r="MW50" s="19" t="str">
        <f t="shared" ca="1" si="78"/>
        <v/>
      </c>
      <c r="MX50" s="19" t="str">
        <f t="shared" ca="1" si="78"/>
        <v/>
      </c>
      <c r="MY50" s="19" t="str">
        <f t="shared" ca="1" si="78"/>
        <v/>
      </c>
      <c r="MZ50" s="19" t="str">
        <f t="shared" ca="1" si="78"/>
        <v/>
      </c>
      <c r="NA50" s="19" t="str">
        <f t="shared" ca="1" si="78"/>
        <v/>
      </c>
      <c r="NB50" s="19" t="str">
        <f t="shared" ca="1" si="78"/>
        <v/>
      </c>
      <c r="NC50" s="19" t="str">
        <f t="shared" ca="1" si="78"/>
        <v/>
      </c>
      <c r="ND50" s="19" t="str">
        <f t="shared" ca="1" si="78"/>
        <v/>
      </c>
      <c r="NE50" s="19" t="str">
        <f t="shared" ca="1" si="78"/>
        <v/>
      </c>
      <c r="NF50" s="19" t="str">
        <f t="shared" ca="1" si="78"/>
        <v/>
      </c>
      <c r="NG50" s="19" t="str">
        <f t="shared" ca="1" si="78"/>
        <v/>
      </c>
      <c r="NH50" s="19" t="str">
        <f t="shared" ca="1" si="78"/>
        <v/>
      </c>
      <c r="NI50" s="19" t="str">
        <f t="shared" ca="1" si="78"/>
        <v/>
      </c>
      <c r="NJ50" s="19" t="str">
        <f t="shared" ca="1" si="78"/>
        <v/>
      </c>
      <c r="NK50" s="19" t="str">
        <f t="shared" ca="1" si="78"/>
        <v/>
      </c>
      <c r="NL50" s="19" t="str">
        <f t="shared" ca="1" si="78"/>
        <v/>
      </c>
      <c r="NM50" s="19" t="str">
        <f t="shared" ca="1" si="78"/>
        <v/>
      </c>
      <c r="NN50" s="19" t="str">
        <f t="shared" ca="1" si="78"/>
        <v/>
      </c>
      <c r="NO50" s="19" t="str">
        <f t="shared" ca="1" si="78"/>
        <v/>
      </c>
      <c r="NP50" s="19" t="str">
        <f t="shared" ca="1" si="78"/>
        <v/>
      </c>
      <c r="NQ50" s="19" t="str">
        <f t="shared" ca="1" si="78"/>
        <v/>
      </c>
      <c r="NR50" s="19" t="str">
        <f t="shared" ca="1" si="78"/>
        <v/>
      </c>
      <c r="NS50" s="19" t="str">
        <f t="shared" ca="1" si="78"/>
        <v/>
      </c>
      <c r="NT50" s="19" t="str">
        <f t="shared" ca="1" si="78"/>
        <v/>
      </c>
      <c r="NU50" s="19" t="str">
        <f t="shared" ca="1" si="78"/>
        <v/>
      </c>
      <c r="NV50" s="19" t="str">
        <f t="shared" ca="1" si="78"/>
        <v/>
      </c>
      <c r="NW50" s="19" t="str">
        <f t="shared" ca="1" si="78"/>
        <v/>
      </c>
      <c r="NX50" s="19" t="str">
        <f t="shared" ca="1" si="78"/>
        <v/>
      </c>
      <c r="NY50" s="19" t="str">
        <f t="shared" ca="1" si="78"/>
        <v/>
      </c>
      <c r="NZ50" s="19" t="str">
        <f t="shared" ca="1" si="78"/>
        <v/>
      </c>
      <c r="OA50" s="19" t="str">
        <f t="shared" ca="1" si="78"/>
        <v/>
      </c>
      <c r="OB50" s="19" t="str">
        <f t="shared" ca="1" si="78"/>
        <v/>
      </c>
      <c r="OC50" s="19" t="str">
        <f t="shared" ca="1" si="78"/>
        <v/>
      </c>
      <c r="OD50" s="16"/>
      <c r="OE50" s="16"/>
      <c r="OF50" s="16"/>
      <c r="OG50" s="16"/>
    </row>
    <row r="51" spans="1:397" s="25" customFormat="1" ht="14.25" x14ac:dyDescent="0.2">
      <c r="A51" s="62"/>
      <c r="C51" s="128">
        <f>'Project Follow up - Base'!C52</f>
        <v>12</v>
      </c>
      <c r="D51" s="406" t="str">
        <f>'Project Follow up - Base'!D52</f>
        <v xml:space="preserve">ReWorking - Design 75% </v>
      </c>
      <c r="E51" s="407" t="str">
        <f>'Project Follow up - Base'!E52</f>
        <v/>
      </c>
      <c r="F51" s="43">
        <f>'Project Follow up - Base'!G52</f>
        <v>45744</v>
      </c>
      <c r="G51" s="43">
        <f>'Project Follow up - Base'!H52</f>
        <v>45776</v>
      </c>
      <c r="H51" s="45">
        <f>'Project Follow up - Base'!I52</f>
        <v>20</v>
      </c>
      <c r="M51" s="43">
        <f>'Project Follow up - Base'!M52</f>
        <v>45744</v>
      </c>
      <c r="N51" s="43">
        <f>'Project Follow up - Base'!N52</f>
        <v>45776</v>
      </c>
      <c r="O51" s="43">
        <f>'Project Follow up - Base'!O52</f>
        <v>45761</v>
      </c>
      <c r="P51" s="41" t="str">
        <f ca="1">'Project Follow up - Base'!P52</f>
        <v>Delayed</v>
      </c>
      <c r="Q51" s="104" t="str">
        <f>'Project Follow up - Base'!Q52</f>
        <v/>
      </c>
      <c r="R51" s="105" t="str">
        <f>'Project Follow up - Base'!R52</f>
        <v>Internally</v>
      </c>
      <c r="S51" s="105" t="str">
        <f>'Project Follow up - Base'!S52</f>
        <v>Technical Mistake</v>
      </c>
      <c r="T51" s="106" t="str">
        <f>'Project Follow up - Base'!T52</f>
        <v/>
      </c>
      <c r="U51" s="187" t="str">
        <f>'Project Follow up - Base'!U52</f>
        <v/>
      </c>
      <c r="V51" s="187" t="str">
        <f>'Project Follow up - Base'!V52</f>
        <v/>
      </c>
      <c r="W51" s="384" t="str">
        <f>'Project Follow up - Base'!W52</f>
        <v>Deliev 09</v>
      </c>
      <c r="X51" s="384" t="str">
        <f>'Project Follow up - Base'!X52</f>
        <v>MOM 09</v>
      </c>
      <c r="Y51" s="320"/>
      <c r="Z51" s="17">
        <f t="shared" si="62"/>
        <v>1</v>
      </c>
      <c r="AA51" s="16"/>
      <c r="AB51" s="16"/>
      <c r="AC51" s="20" t="str">
        <f t="shared" ca="1" si="69"/>
        <v/>
      </c>
      <c r="AD51" s="20" t="str">
        <f t="shared" ca="1" si="85"/>
        <v/>
      </c>
      <c r="AE51" s="20" t="str">
        <f t="shared" ca="1" si="85"/>
        <v/>
      </c>
      <c r="AF51" s="20" t="str">
        <f t="shared" ca="1" si="85"/>
        <v/>
      </c>
      <c r="AG51" s="20" t="str">
        <f t="shared" ca="1" si="85"/>
        <v/>
      </c>
      <c r="AH51" s="20" t="str">
        <f t="shared" ca="1" si="85"/>
        <v/>
      </c>
      <c r="AI51" s="20" t="str">
        <f t="shared" ca="1" si="85"/>
        <v/>
      </c>
      <c r="AJ51" s="20" t="str">
        <f t="shared" ca="1" si="85"/>
        <v/>
      </c>
      <c r="AK51" s="20" t="str">
        <f t="shared" ca="1" si="85"/>
        <v/>
      </c>
      <c r="AL51" s="20" t="str">
        <f t="shared" ca="1" si="85"/>
        <v/>
      </c>
      <c r="AM51" s="20" t="str">
        <f t="shared" ca="1" si="85"/>
        <v/>
      </c>
      <c r="AN51" s="20" t="str">
        <f t="shared" ca="1" si="85"/>
        <v/>
      </c>
      <c r="AO51" s="20" t="str">
        <f t="shared" ca="1" si="85"/>
        <v/>
      </c>
      <c r="AP51" s="20" t="str">
        <f t="shared" ca="1" si="85"/>
        <v/>
      </c>
      <c r="AQ51" s="20" t="str">
        <f t="shared" ca="1" si="85"/>
        <v/>
      </c>
      <c r="AR51" s="20" t="str">
        <f t="shared" ca="1" si="85"/>
        <v/>
      </c>
      <c r="AS51" s="20" t="str">
        <f t="shared" ca="1" si="85"/>
        <v/>
      </c>
      <c r="AT51" s="20" t="str">
        <f t="shared" ca="1" si="85"/>
        <v/>
      </c>
      <c r="AU51" s="20" t="str">
        <f t="shared" ca="1" si="85"/>
        <v/>
      </c>
      <c r="AV51" s="20" t="str">
        <f t="shared" ca="1" si="85"/>
        <v/>
      </c>
      <c r="AW51" s="20" t="str">
        <f t="shared" ca="1" si="85"/>
        <v/>
      </c>
      <c r="AX51" s="20" t="str">
        <f t="shared" ca="1" si="85"/>
        <v/>
      </c>
      <c r="AY51" s="20" t="str">
        <f t="shared" ca="1" si="85"/>
        <v/>
      </c>
      <c r="AZ51" s="20" t="str">
        <f t="shared" ca="1" si="85"/>
        <v/>
      </c>
      <c r="BA51" s="20" t="str">
        <f t="shared" ca="1" si="85"/>
        <v/>
      </c>
      <c r="BB51" s="20" t="str">
        <f t="shared" ca="1" si="85"/>
        <v/>
      </c>
      <c r="BC51" s="20" t="str">
        <f t="shared" ca="1" si="85"/>
        <v/>
      </c>
      <c r="BD51" s="20" t="str">
        <f t="shared" ca="1" si="85"/>
        <v/>
      </c>
      <c r="BE51" s="20" t="str">
        <f t="shared" ca="1" si="85"/>
        <v/>
      </c>
      <c r="BF51" s="20" t="str">
        <f t="shared" ca="1" si="85"/>
        <v/>
      </c>
      <c r="BG51" s="20" t="str">
        <f t="shared" ca="1" si="85"/>
        <v/>
      </c>
      <c r="BH51" s="20" t="str">
        <f t="shared" ca="1" si="85"/>
        <v/>
      </c>
      <c r="BI51" s="20" t="str">
        <f t="shared" ca="1" si="85"/>
        <v/>
      </c>
      <c r="BJ51" s="20" t="str">
        <f t="shared" ca="1" si="85"/>
        <v/>
      </c>
      <c r="BK51" s="20" t="str">
        <f t="shared" ca="1" si="85"/>
        <v/>
      </c>
      <c r="BL51" s="20" t="str">
        <f t="shared" ca="1" si="85"/>
        <v/>
      </c>
      <c r="BM51" s="20" t="str">
        <f t="shared" ca="1" si="85"/>
        <v/>
      </c>
      <c r="BN51" s="20" t="str">
        <f t="shared" ca="1" si="85"/>
        <v/>
      </c>
      <c r="BO51" s="20" t="str">
        <f t="shared" ca="1" si="85"/>
        <v/>
      </c>
      <c r="BP51" s="20" t="str">
        <f t="shared" ca="1" si="85"/>
        <v/>
      </c>
      <c r="BQ51" s="20" t="str">
        <f t="shared" ca="1" si="85"/>
        <v/>
      </c>
      <c r="BR51" s="20" t="str">
        <f t="shared" ca="1" si="85"/>
        <v/>
      </c>
      <c r="BS51" s="20" t="str">
        <f t="shared" ca="1" si="85"/>
        <v/>
      </c>
      <c r="BT51" s="20" t="str">
        <f t="shared" ca="1" si="85"/>
        <v/>
      </c>
      <c r="BU51" s="20" t="str">
        <f t="shared" ca="1" si="85"/>
        <v/>
      </c>
      <c r="BV51" s="20" t="str">
        <f t="shared" ca="1" si="85"/>
        <v/>
      </c>
      <c r="BW51" s="20" t="str">
        <f t="shared" ca="1" si="85"/>
        <v/>
      </c>
      <c r="BX51" s="20" t="str">
        <f t="shared" ca="1" si="85"/>
        <v/>
      </c>
      <c r="BY51" s="20" t="str">
        <f t="shared" ca="1" si="85"/>
        <v/>
      </c>
      <c r="BZ51" s="20" t="str">
        <f t="shared" ca="1" si="85"/>
        <v/>
      </c>
      <c r="CA51" s="20" t="str">
        <f t="shared" ca="1" si="85"/>
        <v/>
      </c>
      <c r="CB51" s="20" t="str">
        <f t="shared" ca="1" si="85"/>
        <v/>
      </c>
      <c r="CC51" s="20" t="str">
        <f t="shared" ca="1" si="85"/>
        <v/>
      </c>
      <c r="CD51" s="20" t="str">
        <f t="shared" ca="1" si="85"/>
        <v/>
      </c>
      <c r="CE51" s="20" t="str">
        <f t="shared" ca="1" si="85"/>
        <v/>
      </c>
      <c r="CF51" s="20" t="str">
        <f t="shared" ca="1" si="85"/>
        <v/>
      </c>
      <c r="CG51" s="20" t="str">
        <f t="shared" ca="1" si="85"/>
        <v/>
      </c>
      <c r="CH51" s="20" t="str">
        <f t="shared" ca="1" si="85"/>
        <v/>
      </c>
      <c r="CI51" s="20" t="str">
        <f t="shared" ca="1" si="85"/>
        <v/>
      </c>
      <c r="CJ51" s="20" t="str">
        <f t="shared" ca="1" si="85"/>
        <v/>
      </c>
      <c r="CK51" s="20" t="str">
        <f t="shared" ca="1" si="85"/>
        <v/>
      </c>
      <c r="CL51" s="20" t="str">
        <f t="shared" ca="1" si="85"/>
        <v/>
      </c>
      <c r="CM51" s="20" t="str">
        <f t="shared" ca="1" si="85"/>
        <v/>
      </c>
      <c r="CN51" s="20" t="str">
        <f t="shared" ca="1" si="85"/>
        <v/>
      </c>
      <c r="CO51" s="20" t="str">
        <f t="shared" ca="1" si="85"/>
        <v/>
      </c>
      <c r="CP51" s="20" t="str">
        <f t="shared" ca="1" si="83"/>
        <v/>
      </c>
      <c r="CQ51" s="20" t="str">
        <f t="shared" ca="1" si="83"/>
        <v/>
      </c>
      <c r="CR51" s="20" t="str">
        <f t="shared" ca="1" si="83"/>
        <v/>
      </c>
      <c r="CS51" s="20" t="str">
        <f t="shared" ca="1" si="83"/>
        <v/>
      </c>
      <c r="CT51" s="19" t="str">
        <f t="shared" ca="1" si="83"/>
        <v/>
      </c>
      <c r="CU51" s="19" t="str">
        <f t="shared" ca="1" si="83"/>
        <v/>
      </c>
      <c r="CV51" s="19" t="str">
        <f t="shared" ca="1" si="83"/>
        <v/>
      </c>
      <c r="CW51" s="19" t="str">
        <f t="shared" ca="1" si="83"/>
        <v/>
      </c>
      <c r="CX51" s="19" t="str">
        <f t="shared" ca="1" si="83"/>
        <v/>
      </c>
      <c r="CY51" s="19" t="str">
        <f t="shared" ca="1" si="83"/>
        <v/>
      </c>
      <c r="CZ51" s="19" t="str">
        <f t="shared" ca="1" si="83"/>
        <v/>
      </c>
      <c r="DA51" s="19" t="str">
        <f t="shared" ca="1" si="83"/>
        <v/>
      </c>
      <c r="DB51" s="19" t="str">
        <f t="shared" ca="1" si="83"/>
        <v/>
      </c>
      <c r="DC51" s="19" t="str">
        <f t="shared" ca="1" si="83"/>
        <v/>
      </c>
      <c r="DD51" s="19" t="str">
        <f t="shared" ca="1" si="83"/>
        <v/>
      </c>
      <c r="DE51" s="19" t="str">
        <f t="shared" ca="1" si="83"/>
        <v/>
      </c>
      <c r="DF51" s="19" t="str">
        <f t="shared" ca="1" si="83"/>
        <v/>
      </c>
      <c r="DG51" s="19" t="str">
        <f t="shared" ca="1" si="83"/>
        <v/>
      </c>
      <c r="DH51" s="19" t="str">
        <f t="shared" ca="1" si="83"/>
        <v/>
      </c>
      <c r="DI51" s="19" t="str">
        <f t="shared" ca="1" si="83"/>
        <v/>
      </c>
      <c r="DJ51" s="19" t="str">
        <f t="shared" ca="1" si="83"/>
        <v/>
      </c>
      <c r="DK51" s="19" t="str">
        <f t="shared" ca="1" si="83"/>
        <v/>
      </c>
      <c r="DL51" s="19" t="str">
        <f t="shared" ca="1" si="83"/>
        <v/>
      </c>
      <c r="DM51" s="19" t="str">
        <f t="shared" ca="1" si="83"/>
        <v/>
      </c>
      <c r="DN51" s="19" t="str">
        <f t="shared" ca="1" si="83"/>
        <v/>
      </c>
      <c r="DO51" s="19" t="str">
        <f t="shared" ca="1" si="83"/>
        <v/>
      </c>
      <c r="DP51" s="19" t="str">
        <f t="shared" ca="1" si="83"/>
        <v/>
      </c>
      <c r="DQ51" s="19">
        <f t="shared" ca="1" si="83"/>
        <v>10</v>
      </c>
      <c r="DR51" s="19">
        <f t="shared" ca="1" si="83"/>
        <v>10</v>
      </c>
      <c r="DS51" s="19">
        <f t="shared" ca="1" si="83"/>
        <v>10</v>
      </c>
      <c r="DT51" s="19">
        <f t="shared" ca="1" si="83"/>
        <v>10</v>
      </c>
      <c r="DU51" s="19">
        <f t="shared" ca="1" si="83"/>
        <v>10</v>
      </c>
      <c r="DV51" s="19">
        <f t="shared" ca="1" si="83"/>
        <v>10</v>
      </c>
      <c r="DW51" s="19">
        <f t="shared" ca="1" si="83"/>
        <v>10</v>
      </c>
      <c r="DX51" s="19">
        <f t="shared" ca="1" si="83"/>
        <v>10</v>
      </c>
      <c r="DY51" s="19">
        <f t="shared" ca="1" si="83"/>
        <v>10</v>
      </c>
      <c r="DZ51" s="19">
        <f t="shared" ca="1" si="83"/>
        <v>10</v>
      </c>
      <c r="EA51" s="19">
        <f t="shared" ca="1" si="83"/>
        <v>10</v>
      </c>
      <c r="EB51" s="19">
        <f t="shared" ca="1" si="83"/>
        <v>10</v>
      </c>
      <c r="EC51" s="19">
        <f t="shared" ca="1" si="83"/>
        <v>10</v>
      </c>
      <c r="ED51" s="19">
        <f t="shared" ca="1" si="83"/>
        <v>10</v>
      </c>
      <c r="EE51" s="19">
        <f t="shared" ca="1" si="83"/>
        <v>10</v>
      </c>
      <c r="EF51" s="19">
        <f t="shared" ca="1" si="83"/>
        <v>10</v>
      </c>
      <c r="EG51" s="19">
        <f t="shared" ca="1" si="83"/>
        <v>10</v>
      </c>
      <c r="EH51" s="19">
        <f t="shared" ca="1" si="83"/>
        <v>10</v>
      </c>
      <c r="EI51" s="19">
        <f t="shared" ca="1" si="83"/>
        <v>-10</v>
      </c>
      <c r="EJ51" s="19">
        <f t="shared" ca="1" si="83"/>
        <v>-10</v>
      </c>
      <c r="EK51" s="19">
        <f t="shared" ca="1" si="83"/>
        <v>-10</v>
      </c>
      <c r="EL51" s="19">
        <f t="shared" ca="1" si="83"/>
        <v>-10</v>
      </c>
      <c r="EM51" s="19">
        <f t="shared" ca="1" si="83"/>
        <v>-10</v>
      </c>
      <c r="EN51" s="19">
        <f t="shared" ca="1" si="83"/>
        <v>-10</v>
      </c>
      <c r="EO51" s="19">
        <f t="shared" ca="1" si="83"/>
        <v>-10</v>
      </c>
      <c r="EP51" s="19">
        <f t="shared" ca="1" si="83"/>
        <v>-10</v>
      </c>
      <c r="EQ51" s="19">
        <f t="shared" ca="1" si="83"/>
        <v>-10</v>
      </c>
      <c r="ER51" s="19">
        <f t="shared" ca="1" si="83"/>
        <v>-10</v>
      </c>
      <c r="ES51" s="19">
        <f t="shared" ca="1" si="83"/>
        <v>-10</v>
      </c>
      <c r="ET51" s="19">
        <f t="shared" ca="1" si="83"/>
        <v>-10</v>
      </c>
      <c r="EU51" s="19">
        <f t="shared" ca="1" si="83"/>
        <v>-10</v>
      </c>
      <c r="EV51" s="19">
        <f t="shared" ca="1" si="83"/>
        <v>-10</v>
      </c>
      <c r="EW51" s="19">
        <f t="shared" ca="1" si="83"/>
        <v>-10</v>
      </c>
      <c r="EX51" s="19" t="str">
        <f t="shared" ca="1" si="83"/>
        <v/>
      </c>
      <c r="EY51" s="19" t="str">
        <f t="shared" ca="1" si="83"/>
        <v/>
      </c>
      <c r="EZ51" s="19" t="str">
        <f t="shared" ca="1" si="83"/>
        <v/>
      </c>
      <c r="FA51" s="19" t="str">
        <f t="shared" ca="1" si="73"/>
        <v/>
      </c>
      <c r="FB51" s="19" t="str">
        <f t="shared" ca="1" si="81"/>
        <v/>
      </c>
      <c r="FC51" s="19" t="str">
        <f t="shared" ca="1" si="81"/>
        <v/>
      </c>
      <c r="FD51" s="19" t="str">
        <f t="shared" ca="1" si="81"/>
        <v/>
      </c>
      <c r="FE51" s="19" t="str">
        <f t="shared" ca="1" si="81"/>
        <v/>
      </c>
      <c r="FF51" s="19" t="str">
        <f t="shared" ca="1" si="81"/>
        <v/>
      </c>
      <c r="FG51" s="19" t="str">
        <f t="shared" ca="1" si="81"/>
        <v/>
      </c>
      <c r="FH51" s="19" t="str">
        <f t="shared" ca="1" si="81"/>
        <v/>
      </c>
      <c r="FI51" s="19" t="str">
        <f t="shared" ca="1" si="81"/>
        <v/>
      </c>
      <c r="FJ51" s="19" t="str">
        <f t="shared" ca="1" si="81"/>
        <v/>
      </c>
      <c r="FK51" s="19" t="str">
        <f t="shared" ca="1" si="81"/>
        <v/>
      </c>
      <c r="FL51" s="19" t="str">
        <f t="shared" ca="1" si="81"/>
        <v/>
      </c>
      <c r="FM51" s="19" t="str">
        <f t="shared" ca="1" si="81"/>
        <v/>
      </c>
      <c r="FN51" s="19" t="str">
        <f t="shared" ca="1" si="81"/>
        <v/>
      </c>
      <c r="FO51" s="19" t="str">
        <f t="shared" ca="1" si="81"/>
        <v/>
      </c>
      <c r="FP51" s="19" t="str">
        <f t="shared" ca="1" si="81"/>
        <v/>
      </c>
      <c r="FQ51" s="19" t="str">
        <f t="shared" ca="1" si="81"/>
        <v/>
      </c>
      <c r="FR51" s="19" t="str">
        <f t="shared" ca="1" si="81"/>
        <v/>
      </c>
      <c r="FS51" s="19" t="str">
        <f t="shared" ca="1" si="81"/>
        <v/>
      </c>
      <c r="FT51" s="19" t="str">
        <f t="shared" ca="1" si="81"/>
        <v/>
      </c>
      <c r="FU51" s="19" t="str">
        <f t="shared" ca="1" si="81"/>
        <v/>
      </c>
      <c r="FV51" s="19" t="str">
        <f t="shared" ca="1" si="81"/>
        <v/>
      </c>
      <c r="FW51" s="19" t="str">
        <f t="shared" ca="1" si="81"/>
        <v/>
      </c>
      <c r="FX51" s="19" t="str">
        <f t="shared" ca="1" si="81"/>
        <v/>
      </c>
      <c r="FY51" s="19" t="str">
        <f t="shared" ca="1" si="81"/>
        <v/>
      </c>
      <c r="FZ51" s="19" t="str">
        <f t="shared" ca="1" si="81"/>
        <v/>
      </c>
      <c r="GA51" s="19" t="str">
        <f t="shared" ca="1" si="81"/>
        <v/>
      </c>
      <c r="GB51" s="19" t="str">
        <f t="shared" ca="1" si="81"/>
        <v/>
      </c>
      <c r="GC51" s="19" t="str">
        <f t="shared" ca="1" si="81"/>
        <v/>
      </c>
      <c r="GD51" s="19" t="str">
        <f t="shared" ca="1" si="81"/>
        <v/>
      </c>
      <c r="GE51" s="19" t="str">
        <f t="shared" ca="1" si="81"/>
        <v/>
      </c>
      <c r="GF51" s="19" t="str">
        <f t="shared" ca="1" si="81"/>
        <v/>
      </c>
      <c r="GG51" s="19" t="str">
        <f t="shared" ca="1" si="81"/>
        <v/>
      </c>
      <c r="GH51" s="19" t="str">
        <f t="shared" ca="1" si="81"/>
        <v/>
      </c>
      <c r="GI51" s="19" t="str">
        <f t="shared" ca="1" si="81"/>
        <v/>
      </c>
      <c r="GJ51" s="19" t="str">
        <f t="shared" ca="1" si="81"/>
        <v/>
      </c>
      <c r="GK51" s="19" t="str">
        <f t="shared" ca="1" si="81"/>
        <v/>
      </c>
      <c r="GL51" s="19" t="str">
        <f t="shared" ca="1" si="81"/>
        <v/>
      </c>
      <c r="GM51" s="19" t="str">
        <f t="shared" ca="1" si="81"/>
        <v/>
      </c>
      <c r="GN51" s="19" t="str">
        <f t="shared" ca="1" si="81"/>
        <v/>
      </c>
      <c r="GO51" s="19" t="str">
        <f t="shared" ca="1" si="81"/>
        <v/>
      </c>
      <c r="GP51" s="19" t="str">
        <f t="shared" ca="1" si="81"/>
        <v/>
      </c>
      <c r="GQ51" s="19" t="str">
        <f t="shared" ca="1" si="81"/>
        <v/>
      </c>
      <c r="GR51" s="19" t="str">
        <f t="shared" ca="1" si="81"/>
        <v/>
      </c>
      <c r="GS51" s="19" t="str">
        <f t="shared" ca="1" si="81"/>
        <v/>
      </c>
      <c r="GT51" s="19" t="str">
        <f t="shared" ca="1" si="81"/>
        <v/>
      </c>
      <c r="GU51" s="19" t="str">
        <f t="shared" ca="1" si="81"/>
        <v/>
      </c>
      <c r="GV51" s="19" t="str">
        <f t="shared" ca="1" si="81"/>
        <v/>
      </c>
      <c r="GW51" s="19" t="str">
        <f t="shared" ca="1" si="81"/>
        <v/>
      </c>
      <c r="GX51" s="19" t="str">
        <f t="shared" ca="1" si="81"/>
        <v/>
      </c>
      <c r="GY51" s="19" t="str">
        <f t="shared" ca="1" si="81"/>
        <v/>
      </c>
      <c r="GZ51" s="19" t="str">
        <f t="shared" ca="1" si="81"/>
        <v/>
      </c>
      <c r="HA51" s="19" t="str">
        <f t="shared" ca="1" si="81"/>
        <v/>
      </c>
      <c r="HB51" s="19" t="str">
        <f t="shared" ca="1" si="81"/>
        <v/>
      </c>
      <c r="HC51" s="19" t="str">
        <f t="shared" ca="1" si="81"/>
        <v/>
      </c>
      <c r="HD51" s="19" t="str">
        <f t="shared" ca="1" si="81"/>
        <v/>
      </c>
      <c r="HE51" s="19" t="str">
        <f t="shared" ca="1" si="81"/>
        <v/>
      </c>
      <c r="HF51" s="19" t="str">
        <f t="shared" ca="1" si="81"/>
        <v/>
      </c>
      <c r="HG51" s="19" t="str">
        <f t="shared" ca="1" si="81"/>
        <v/>
      </c>
      <c r="HH51" s="19" t="str">
        <f t="shared" ca="1" si="81"/>
        <v/>
      </c>
      <c r="HI51" s="19" t="str">
        <f t="shared" ca="1" si="81"/>
        <v/>
      </c>
      <c r="HJ51" s="19" t="str">
        <f t="shared" ca="1" si="81"/>
        <v/>
      </c>
      <c r="HK51" s="19" t="str">
        <f t="shared" ca="1" si="81"/>
        <v/>
      </c>
      <c r="HL51" s="19" t="str">
        <f t="shared" ca="1" si="81"/>
        <v/>
      </c>
      <c r="HM51" s="19" t="str">
        <f t="shared" ref="HM51:JX54" ca="1" si="86">IF($N51="",
IF(AND(HM$2&gt;=$M51,HM$2&lt;=TODAY(),HM$2&lt;$O51), 10,
IF(AND(HM$2&gt;=$M51,HM$2&lt;=TODAY(),HM$2=$O51), 10,
IF(AND(HM$2&gt;=$M51,HM$2&lt;=TODAY(),HM$2&gt;$O51), -10, ""))),
IF(AND(HM$2&gt;=$M51,HM$2&lt;=$N51,HM$2&lt;$O51),10,
IF(AND(HM$2&gt;=$M51,HM$2&lt;=$N51,HM$2=$O51),10,
IF(AND(HM$2&gt;=$M51,HM$2&lt;=$N51,HM$2&gt;$O51),-10,""
))))</f>
        <v/>
      </c>
      <c r="HN51" s="19" t="str">
        <f t="shared" ca="1" si="86"/>
        <v/>
      </c>
      <c r="HO51" s="19" t="str">
        <f t="shared" ca="1" si="86"/>
        <v/>
      </c>
      <c r="HP51" s="19" t="str">
        <f t="shared" ca="1" si="86"/>
        <v/>
      </c>
      <c r="HQ51" s="19" t="str">
        <f t="shared" ca="1" si="86"/>
        <v/>
      </c>
      <c r="HR51" s="19" t="str">
        <f t="shared" ca="1" si="86"/>
        <v/>
      </c>
      <c r="HS51" s="19" t="str">
        <f t="shared" ca="1" si="86"/>
        <v/>
      </c>
      <c r="HT51" s="19" t="str">
        <f t="shared" ca="1" si="86"/>
        <v/>
      </c>
      <c r="HU51" s="19" t="str">
        <f t="shared" ca="1" si="86"/>
        <v/>
      </c>
      <c r="HV51" s="19" t="str">
        <f t="shared" ca="1" si="86"/>
        <v/>
      </c>
      <c r="HW51" s="19" t="str">
        <f t="shared" ca="1" si="86"/>
        <v/>
      </c>
      <c r="HX51" s="19" t="str">
        <f t="shared" ca="1" si="86"/>
        <v/>
      </c>
      <c r="HY51" s="19" t="str">
        <f t="shared" ca="1" si="86"/>
        <v/>
      </c>
      <c r="HZ51" s="19" t="str">
        <f t="shared" ca="1" si="86"/>
        <v/>
      </c>
      <c r="IA51" s="19" t="str">
        <f t="shared" ca="1" si="86"/>
        <v/>
      </c>
      <c r="IB51" s="19" t="str">
        <f t="shared" ca="1" si="86"/>
        <v/>
      </c>
      <c r="IC51" s="19" t="str">
        <f t="shared" ca="1" si="86"/>
        <v/>
      </c>
      <c r="ID51" s="19" t="str">
        <f t="shared" ca="1" si="86"/>
        <v/>
      </c>
      <c r="IE51" s="19" t="str">
        <f t="shared" ca="1" si="86"/>
        <v/>
      </c>
      <c r="IF51" s="19" t="str">
        <f t="shared" ca="1" si="86"/>
        <v/>
      </c>
      <c r="IG51" s="19" t="str">
        <f t="shared" ca="1" si="86"/>
        <v/>
      </c>
      <c r="IH51" s="19" t="str">
        <f t="shared" ca="1" si="86"/>
        <v/>
      </c>
      <c r="II51" s="19" t="str">
        <f t="shared" ca="1" si="86"/>
        <v/>
      </c>
      <c r="IJ51" s="19" t="str">
        <f t="shared" ca="1" si="86"/>
        <v/>
      </c>
      <c r="IK51" s="19" t="str">
        <f t="shared" ca="1" si="86"/>
        <v/>
      </c>
      <c r="IL51" s="19" t="str">
        <f t="shared" ca="1" si="86"/>
        <v/>
      </c>
      <c r="IM51" s="19" t="str">
        <f t="shared" ca="1" si="86"/>
        <v/>
      </c>
      <c r="IN51" s="19" t="str">
        <f t="shared" ca="1" si="86"/>
        <v/>
      </c>
      <c r="IO51" s="19" t="str">
        <f t="shared" ca="1" si="86"/>
        <v/>
      </c>
      <c r="IP51" s="19" t="str">
        <f t="shared" ca="1" si="86"/>
        <v/>
      </c>
      <c r="IQ51" s="19" t="str">
        <f t="shared" ca="1" si="86"/>
        <v/>
      </c>
      <c r="IR51" s="19" t="str">
        <f t="shared" ca="1" si="86"/>
        <v/>
      </c>
      <c r="IS51" s="19" t="str">
        <f t="shared" ca="1" si="86"/>
        <v/>
      </c>
      <c r="IT51" s="19" t="str">
        <f t="shared" ca="1" si="86"/>
        <v/>
      </c>
      <c r="IU51" s="19" t="str">
        <f t="shared" ca="1" si="86"/>
        <v/>
      </c>
      <c r="IV51" s="19" t="str">
        <f t="shared" ca="1" si="86"/>
        <v/>
      </c>
      <c r="IW51" s="19" t="str">
        <f t="shared" ca="1" si="86"/>
        <v/>
      </c>
      <c r="IX51" s="19" t="str">
        <f t="shared" ca="1" si="86"/>
        <v/>
      </c>
      <c r="IY51" s="19" t="str">
        <f t="shared" ca="1" si="86"/>
        <v/>
      </c>
      <c r="IZ51" s="19" t="str">
        <f t="shared" ca="1" si="86"/>
        <v/>
      </c>
      <c r="JA51" s="19" t="str">
        <f t="shared" ca="1" si="86"/>
        <v/>
      </c>
      <c r="JB51" s="19" t="str">
        <f t="shared" ca="1" si="86"/>
        <v/>
      </c>
      <c r="JC51" s="19" t="str">
        <f t="shared" ca="1" si="86"/>
        <v/>
      </c>
      <c r="JD51" s="19" t="str">
        <f t="shared" ca="1" si="86"/>
        <v/>
      </c>
      <c r="JE51" s="19" t="str">
        <f t="shared" ca="1" si="86"/>
        <v/>
      </c>
      <c r="JF51" s="19" t="str">
        <f t="shared" ca="1" si="86"/>
        <v/>
      </c>
      <c r="JG51" s="19" t="str">
        <f t="shared" ca="1" si="86"/>
        <v/>
      </c>
      <c r="JH51" s="19" t="str">
        <f t="shared" ca="1" si="86"/>
        <v/>
      </c>
      <c r="JI51" s="19" t="str">
        <f t="shared" ca="1" si="86"/>
        <v/>
      </c>
      <c r="JJ51" s="19" t="str">
        <f t="shared" ca="1" si="86"/>
        <v/>
      </c>
      <c r="JK51" s="19" t="str">
        <f t="shared" ca="1" si="86"/>
        <v/>
      </c>
      <c r="JL51" s="19" t="str">
        <f t="shared" ca="1" si="86"/>
        <v/>
      </c>
      <c r="JM51" s="19" t="str">
        <f t="shared" ca="1" si="86"/>
        <v/>
      </c>
      <c r="JN51" s="19" t="str">
        <f t="shared" ca="1" si="86"/>
        <v/>
      </c>
      <c r="JO51" s="19" t="str">
        <f t="shared" ca="1" si="86"/>
        <v/>
      </c>
      <c r="JP51" s="19" t="str">
        <f t="shared" ca="1" si="86"/>
        <v/>
      </c>
      <c r="JQ51" s="19" t="str">
        <f t="shared" ca="1" si="86"/>
        <v/>
      </c>
      <c r="JR51" s="19" t="str">
        <f t="shared" ca="1" si="86"/>
        <v/>
      </c>
      <c r="JS51" s="19" t="str">
        <f t="shared" ca="1" si="86"/>
        <v/>
      </c>
      <c r="JT51" s="19" t="str">
        <f t="shared" ca="1" si="86"/>
        <v/>
      </c>
      <c r="JU51" s="19" t="str">
        <f t="shared" ca="1" si="86"/>
        <v/>
      </c>
      <c r="JV51" s="19" t="str">
        <f t="shared" ca="1" si="86"/>
        <v/>
      </c>
      <c r="JW51" s="19" t="str">
        <f t="shared" ca="1" si="86"/>
        <v/>
      </c>
      <c r="JX51" s="19" t="str">
        <f t="shared" ca="1" si="86"/>
        <v/>
      </c>
      <c r="JY51" s="19" t="str">
        <f t="shared" ca="1" si="84"/>
        <v/>
      </c>
      <c r="JZ51" s="19" t="str">
        <f t="shared" ca="1" si="84"/>
        <v/>
      </c>
      <c r="KA51" s="19" t="str">
        <f t="shared" ca="1" si="84"/>
        <v/>
      </c>
      <c r="KB51" s="19" t="str">
        <f t="shared" ca="1" si="82"/>
        <v/>
      </c>
      <c r="KC51" s="19" t="str">
        <f t="shared" ca="1" si="80"/>
        <v/>
      </c>
      <c r="KD51" s="19" t="str">
        <f t="shared" ca="1" si="80"/>
        <v/>
      </c>
      <c r="KE51" s="19" t="str">
        <f t="shared" ref="KE51:MP54" ca="1" si="87">IF($N51="",
IF(AND(KE$2&gt;=$M51,KE$2&lt;=TODAY(),KE$2&lt;$O51), 10,
IF(AND(KE$2&gt;=$M51,KE$2&lt;=TODAY(),KE$2=$O51), 10,
IF(AND(KE$2&gt;=$M51,KE$2&lt;=TODAY(),KE$2&gt;$O51), -10, ""))),
IF(AND(KE$2&gt;=$M51,KE$2&lt;=$N51,KE$2&lt;$O51),10,
IF(AND(KE$2&gt;=$M51,KE$2&lt;=$N51,KE$2=$O51),10,
IF(AND(KE$2&gt;=$M51,KE$2&lt;=$N51,KE$2&gt;$O51),-10,""
))))</f>
        <v/>
      </c>
      <c r="KF51" s="19" t="str">
        <f t="shared" ca="1" si="87"/>
        <v/>
      </c>
      <c r="KG51" s="19" t="str">
        <f t="shared" ca="1" si="87"/>
        <v/>
      </c>
      <c r="KH51" s="19" t="str">
        <f t="shared" ca="1" si="87"/>
        <v/>
      </c>
      <c r="KI51" s="19" t="str">
        <f t="shared" ca="1" si="87"/>
        <v/>
      </c>
      <c r="KJ51" s="19" t="str">
        <f t="shared" ca="1" si="87"/>
        <v/>
      </c>
      <c r="KK51" s="19" t="str">
        <f t="shared" ca="1" si="87"/>
        <v/>
      </c>
      <c r="KL51" s="19" t="str">
        <f t="shared" ca="1" si="87"/>
        <v/>
      </c>
      <c r="KM51" s="19" t="str">
        <f t="shared" ca="1" si="87"/>
        <v/>
      </c>
      <c r="KN51" s="19" t="str">
        <f t="shared" ca="1" si="87"/>
        <v/>
      </c>
      <c r="KO51" s="19" t="str">
        <f t="shared" ca="1" si="87"/>
        <v/>
      </c>
      <c r="KP51" s="19" t="str">
        <f t="shared" ca="1" si="87"/>
        <v/>
      </c>
      <c r="KQ51" s="19" t="str">
        <f t="shared" ca="1" si="87"/>
        <v/>
      </c>
      <c r="KR51" s="19" t="str">
        <f t="shared" ca="1" si="87"/>
        <v/>
      </c>
      <c r="KS51" s="19" t="str">
        <f t="shared" ca="1" si="87"/>
        <v/>
      </c>
      <c r="KT51" s="19" t="str">
        <f t="shared" ca="1" si="87"/>
        <v/>
      </c>
      <c r="KU51" s="19" t="str">
        <f t="shared" ca="1" si="87"/>
        <v/>
      </c>
      <c r="KV51" s="19" t="str">
        <f t="shared" ca="1" si="87"/>
        <v/>
      </c>
      <c r="KW51" s="19" t="str">
        <f t="shared" ca="1" si="87"/>
        <v/>
      </c>
      <c r="KX51" s="19" t="str">
        <f t="shared" ca="1" si="87"/>
        <v/>
      </c>
      <c r="KY51" s="19" t="str">
        <f t="shared" ca="1" si="87"/>
        <v/>
      </c>
      <c r="KZ51" s="19" t="str">
        <f t="shared" ca="1" si="87"/>
        <v/>
      </c>
      <c r="LA51" s="19" t="str">
        <f t="shared" ca="1" si="87"/>
        <v/>
      </c>
      <c r="LB51" s="19" t="str">
        <f t="shared" ca="1" si="87"/>
        <v/>
      </c>
      <c r="LC51" s="19" t="str">
        <f t="shared" ca="1" si="87"/>
        <v/>
      </c>
      <c r="LD51" s="19" t="str">
        <f t="shared" ca="1" si="87"/>
        <v/>
      </c>
      <c r="LE51" s="19" t="str">
        <f t="shared" ca="1" si="87"/>
        <v/>
      </c>
      <c r="LF51" s="19" t="str">
        <f t="shared" ca="1" si="87"/>
        <v/>
      </c>
      <c r="LG51" s="19" t="str">
        <f t="shared" ca="1" si="87"/>
        <v/>
      </c>
      <c r="LH51" s="19" t="str">
        <f t="shared" ca="1" si="87"/>
        <v/>
      </c>
      <c r="LI51" s="19" t="str">
        <f t="shared" ca="1" si="87"/>
        <v/>
      </c>
      <c r="LJ51" s="19" t="str">
        <f t="shared" ca="1" si="87"/>
        <v/>
      </c>
      <c r="LK51" s="19" t="str">
        <f t="shared" ca="1" si="87"/>
        <v/>
      </c>
      <c r="LL51" s="19" t="str">
        <f t="shared" ca="1" si="87"/>
        <v/>
      </c>
      <c r="LM51" s="19" t="str">
        <f t="shared" ca="1" si="87"/>
        <v/>
      </c>
      <c r="LN51" s="19" t="str">
        <f t="shared" ca="1" si="87"/>
        <v/>
      </c>
      <c r="LO51" s="19" t="str">
        <f t="shared" ca="1" si="87"/>
        <v/>
      </c>
      <c r="LP51" s="19" t="str">
        <f t="shared" ca="1" si="87"/>
        <v/>
      </c>
      <c r="LQ51" s="19" t="str">
        <f t="shared" ca="1" si="87"/>
        <v/>
      </c>
      <c r="LR51" s="19" t="str">
        <f t="shared" ca="1" si="87"/>
        <v/>
      </c>
      <c r="LS51" s="19" t="str">
        <f t="shared" ca="1" si="87"/>
        <v/>
      </c>
      <c r="LT51" s="19" t="str">
        <f t="shared" ca="1" si="87"/>
        <v/>
      </c>
      <c r="LU51" s="19" t="str">
        <f t="shared" ca="1" si="87"/>
        <v/>
      </c>
      <c r="LV51" s="19" t="str">
        <f t="shared" ca="1" si="87"/>
        <v/>
      </c>
      <c r="LW51" s="19" t="str">
        <f t="shared" ca="1" si="87"/>
        <v/>
      </c>
      <c r="LX51" s="19" t="str">
        <f t="shared" ca="1" si="87"/>
        <v/>
      </c>
      <c r="LY51" s="19" t="str">
        <f t="shared" ca="1" si="87"/>
        <v/>
      </c>
      <c r="LZ51" s="19" t="str">
        <f t="shared" ca="1" si="87"/>
        <v/>
      </c>
      <c r="MA51" s="19" t="str">
        <f t="shared" ca="1" si="87"/>
        <v/>
      </c>
      <c r="MB51" s="19" t="str">
        <f t="shared" ca="1" si="87"/>
        <v/>
      </c>
      <c r="MC51" s="19" t="str">
        <f t="shared" ca="1" si="87"/>
        <v/>
      </c>
      <c r="MD51" s="19" t="str">
        <f t="shared" ca="1" si="87"/>
        <v/>
      </c>
      <c r="ME51" s="19" t="str">
        <f t="shared" ca="1" si="87"/>
        <v/>
      </c>
      <c r="MF51" s="19" t="str">
        <f t="shared" ca="1" si="87"/>
        <v/>
      </c>
      <c r="MG51" s="19" t="str">
        <f t="shared" ca="1" si="87"/>
        <v/>
      </c>
      <c r="MH51" s="19" t="str">
        <f t="shared" ca="1" si="87"/>
        <v/>
      </c>
      <c r="MI51" s="19" t="str">
        <f t="shared" ca="1" si="87"/>
        <v/>
      </c>
      <c r="MJ51" s="19" t="str">
        <f t="shared" ca="1" si="87"/>
        <v/>
      </c>
      <c r="MK51" s="19" t="str">
        <f t="shared" ca="1" si="87"/>
        <v/>
      </c>
      <c r="ML51" s="19" t="str">
        <f t="shared" ca="1" si="87"/>
        <v/>
      </c>
      <c r="MM51" s="19" t="str">
        <f t="shared" ca="1" si="87"/>
        <v/>
      </c>
      <c r="MN51" s="19" t="str">
        <f t="shared" ca="1" si="87"/>
        <v/>
      </c>
      <c r="MO51" s="19" t="str">
        <f t="shared" ca="1" si="87"/>
        <v/>
      </c>
      <c r="MP51" s="19" t="str">
        <f t="shared" ca="1" si="87"/>
        <v/>
      </c>
      <c r="MQ51" s="19" t="str">
        <f t="shared" ca="1" si="78"/>
        <v/>
      </c>
      <c r="MR51" s="19" t="str">
        <f t="shared" ca="1" si="78"/>
        <v/>
      </c>
      <c r="MS51" s="19" t="str">
        <f t="shared" ca="1" si="78"/>
        <v/>
      </c>
      <c r="MT51" s="19" t="str">
        <f t="shared" ca="1" si="78"/>
        <v/>
      </c>
      <c r="MU51" s="19" t="str">
        <f t="shared" ca="1" si="78"/>
        <v/>
      </c>
      <c r="MV51" s="19" t="str">
        <f t="shared" ca="1" si="78"/>
        <v/>
      </c>
      <c r="MW51" s="19" t="str">
        <f t="shared" ca="1" si="78"/>
        <v/>
      </c>
      <c r="MX51" s="19" t="str">
        <f t="shared" ca="1" si="78"/>
        <v/>
      </c>
      <c r="MY51" s="19" t="str">
        <f t="shared" ca="1" si="78"/>
        <v/>
      </c>
      <c r="MZ51" s="19" t="str">
        <f t="shared" ca="1" si="78"/>
        <v/>
      </c>
      <c r="NA51" s="19" t="str">
        <f t="shared" ca="1" si="78"/>
        <v/>
      </c>
      <c r="NB51" s="19" t="str">
        <f t="shared" ca="1" si="78"/>
        <v/>
      </c>
      <c r="NC51" s="19" t="str">
        <f t="shared" ca="1" si="78"/>
        <v/>
      </c>
      <c r="ND51" s="19" t="str">
        <f t="shared" ca="1" si="78"/>
        <v/>
      </c>
      <c r="NE51" s="19" t="str">
        <f t="shared" ca="1" si="78"/>
        <v/>
      </c>
      <c r="NF51" s="19" t="str">
        <f t="shared" ca="1" si="78"/>
        <v/>
      </c>
      <c r="NG51" s="19" t="str">
        <f t="shared" ca="1" si="78"/>
        <v/>
      </c>
      <c r="NH51" s="19" t="str">
        <f t="shared" ca="1" si="78"/>
        <v/>
      </c>
      <c r="NI51" s="19" t="str">
        <f t="shared" ca="1" si="78"/>
        <v/>
      </c>
      <c r="NJ51" s="19" t="str">
        <f t="shared" ca="1" si="78"/>
        <v/>
      </c>
      <c r="NK51" s="19" t="str">
        <f t="shared" ca="1" si="78"/>
        <v/>
      </c>
      <c r="NL51" s="19" t="str">
        <f t="shared" ca="1" si="78"/>
        <v/>
      </c>
      <c r="NM51" s="19" t="str">
        <f t="shared" ca="1" si="78"/>
        <v/>
      </c>
      <c r="NN51" s="19" t="str">
        <f t="shared" ca="1" si="78"/>
        <v/>
      </c>
      <c r="NO51" s="19" t="str">
        <f t="shared" ca="1" si="78"/>
        <v/>
      </c>
      <c r="NP51" s="19" t="str">
        <f t="shared" ca="1" si="78"/>
        <v/>
      </c>
      <c r="NQ51" s="19" t="str">
        <f t="shared" ca="1" si="78"/>
        <v/>
      </c>
      <c r="NR51" s="19" t="str">
        <f t="shared" ca="1" si="78"/>
        <v/>
      </c>
      <c r="NS51" s="19" t="str">
        <f t="shared" ca="1" si="78"/>
        <v/>
      </c>
      <c r="NT51" s="19" t="str">
        <f t="shared" ca="1" si="78"/>
        <v/>
      </c>
      <c r="NU51" s="19" t="str">
        <f t="shared" ca="1" si="78"/>
        <v/>
      </c>
      <c r="NV51" s="19" t="str">
        <f t="shared" ca="1" si="78"/>
        <v/>
      </c>
      <c r="NW51" s="19" t="str">
        <f t="shared" ca="1" si="78"/>
        <v/>
      </c>
      <c r="NX51" s="19" t="str">
        <f t="shared" ca="1" si="78"/>
        <v/>
      </c>
      <c r="NY51" s="19" t="str">
        <f t="shared" ca="1" si="78"/>
        <v/>
      </c>
      <c r="NZ51" s="19" t="str">
        <f t="shared" ca="1" si="78"/>
        <v/>
      </c>
      <c r="OA51" s="19" t="str">
        <f t="shared" ca="1" si="78"/>
        <v/>
      </c>
      <c r="OB51" s="19" t="str">
        <f t="shared" ca="1" si="78"/>
        <v/>
      </c>
      <c r="OC51" s="19" t="str">
        <f t="shared" ca="1" si="78"/>
        <v/>
      </c>
      <c r="OD51" s="16"/>
      <c r="OE51" s="16"/>
      <c r="OF51" s="16"/>
      <c r="OG51" s="16"/>
    </row>
    <row r="52" spans="1:397" s="25" customFormat="1" ht="14.25" x14ac:dyDescent="0.2">
      <c r="A52" s="62"/>
      <c r="C52" s="128">
        <f>'Project Follow up - Base'!C53</f>
        <v>13</v>
      </c>
      <c r="D52" s="406" t="str">
        <f>'Project Follow up - Base'!D53</f>
        <v>Review and Comment - Design 75%</v>
      </c>
      <c r="E52" s="407" t="str">
        <f>'Project Follow up - Base'!E53</f>
        <v/>
      </c>
      <c r="F52" s="43">
        <f>'Project Follow up - Base'!G53</f>
        <v>45740</v>
      </c>
      <c r="G52" s="43">
        <f>'Project Follow up - Base'!H53</f>
        <v>45794</v>
      </c>
      <c r="H52" s="45">
        <f>'Project Follow up - Base'!I53</f>
        <v>36</v>
      </c>
      <c r="M52" s="43">
        <f>'Project Follow up - Base'!M53</f>
        <v>45740</v>
      </c>
      <c r="N52" s="43">
        <f>'Project Follow up - Base'!N53</f>
        <v>45794</v>
      </c>
      <c r="O52" s="43">
        <f>'Project Follow up - Base'!O53</f>
        <v>45749</v>
      </c>
      <c r="P52" s="44" t="str">
        <f ca="1">'Project Follow up - Base'!P53</f>
        <v>Delayed</v>
      </c>
      <c r="Q52" s="104" t="str">
        <f>'Project Follow up - Base'!Q53</f>
        <v/>
      </c>
      <c r="R52" s="105" t="str">
        <f>'Project Follow up - Base'!R53</f>
        <v/>
      </c>
      <c r="S52" s="105" t="str">
        <f>'Project Follow up - Base'!S53</f>
        <v/>
      </c>
      <c r="T52" s="106" t="str">
        <f>'Project Follow up - Base'!T53</f>
        <v>Client</v>
      </c>
      <c r="U52" s="187" t="str">
        <f>'Project Follow up - Base'!U53</f>
        <v/>
      </c>
      <c r="V52" s="187" t="str">
        <f>'Project Follow up - Base'!V53</f>
        <v/>
      </c>
      <c r="W52" s="384" t="str">
        <f>'Project Follow up - Base'!W53</f>
        <v/>
      </c>
      <c r="X52" s="384" t="str">
        <f>'Project Follow up - Base'!X53</f>
        <v/>
      </c>
      <c r="Y52" s="320"/>
      <c r="Z52" s="17">
        <f t="shared" si="62"/>
        <v>1</v>
      </c>
      <c r="AA52" s="16"/>
      <c r="AB52" s="16"/>
      <c r="AC52" s="20" t="str">
        <f t="shared" ca="1" si="69"/>
        <v/>
      </c>
      <c r="AD52" s="20" t="str">
        <f t="shared" ca="1" si="85"/>
        <v/>
      </c>
      <c r="AE52" s="20" t="str">
        <f t="shared" ca="1" si="85"/>
        <v/>
      </c>
      <c r="AF52" s="20" t="str">
        <f t="shared" ca="1" si="85"/>
        <v/>
      </c>
      <c r="AG52" s="20" t="str">
        <f t="shared" ca="1" si="85"/>
        <v/>
      </c>
      <c r="AH52" s="20" t="str">
        <f t="shared" ca="1" si="85"/>
        <v/>
      </c>
      <c r="AI52" s="20" t="str">
        <f t="shared" ca="1" si="85"/>
        <v/>
      </c>
      <c r="AJ52" s="20" t="str">
        <f t="shared" ca="1" si="85"/>
        <v/>
      </c>
      <c r="AK52" s="20" t="str">
        <f t="shared" ca="1" si="85"/>
        <v/>
      </c>
      <c r="AL52" s="20" t="str">
        <f t="shared" ca="1" si="85"/>
        <v/>
      </c>
      <c r="AM52" s="20" t="str">
        <f t="shared" ca="1" si="85"/>
        <v/>
      </c>
      <c r="AN52" s="20" t="str">
        <f t="shared" ca="1" si="85"/>
        <v/>
      </c>
      <c r="AO52" s="20" t="str">
        <f t="shared" ca="1" si="85"/>
        <v/>
      </c>
      <c r="AP52" s="20" t="str">
        <f t="shared" ca="1" si="85"/>
        <v/>
      </c>
      <c r="AQ52" s="20" t="str">
        <f t="shared" ca="1" si="85"/>
        <v/>
      </c>
      <c r="AR52" s="20" t="str">
        <f t="shared" ca="1" si="85"/>
        <v/>
      </c>
      <c r="AS52" s="20" t="str">
        <f t="shared" ca="1" si="85"/>
        <v/>
      </c>
      <c r="AT52" s="20" t="str">
        <f t="shared" ca="1" si="85"/>
        <v/>
      </c>
      <c r="AU52" s="20" t="str">
        <f t="shared" ca="1" si="85"/>
        <v/>
      </c>
      <c r="AV52" s="20" t="str">
        <f t="shared" ca="1" si="85"/>
        <v/>
      </c>
      <c r="AW52" s="20" t="str">
        <f t="shared" ca="1" si="85"/>
        <v/>
      </c>
      <c r="AX52" s="20" t="str">
        <f t="shared" ca="1" si="85"/>
        <v/>
      </c>
      <c r="AY52" s="20" t="str">
        <f t="shared" ca="1" si="85"/>
        <v/>
      </c>
      <c r="AZ52" s="20" t="str">
        <f t="shared" ca="1" si="85"/>
        <v/>
      </c>
      <c r="BA52" s="20" t="str">
        <f t="shared" ca="1" si="85"/>
        <v/>
      </c>
      <c r="BB52" s="20" t="str">
        <f t="shared" ca="1" si="85"/>
        <v/>
      </c>
      <c r="BC52" s="20" t="str">
        <f t="shared" ca="1" si="85"/>
        <v/>
      </c>
      <c r="BD52" s="20" t="str">
        <f t="shared" ca="1" si="85"/>
        <v/>
      </c>
      <c r="BE52" s="20" t="str">
        <f t="shared" ca="1" si="85"/>
        <v/>
      </c>
      <c r="BF52" s="20" t="str">
        <f t="shared" ca="1" si="85"/>
        <v/>
      </c>
      <c r="BG52" s="20" t="str">
        <f t="shared" ca="1" si="85"/>
        <v/>
      </c>
      <c r="BH52" s="20" t="str">
        <f t="shared" ca="1" si="85"/>
        <v/>
      </c>
      <c r="BI52" s="20" t="str">
        <f t="shared" ca="1" si="85"/>
        <v/>
      </c>
      <c r="BJ52" s="20" t="str">
        <f t="shared" ca="1" si="85"/>
        <v/>
      </c>
      <c r="BK52" s="20" t="str">
        <f t="shared" ca="1" si="85"/>
        <v/>
      </c>
      <c r="BL52" s="20" t="str">
        <f t="shared" ca="1" si="85"/>
        <v/>
      </c>
      <c r="BM52" s="20" t="str">
        <f t="shared" ca="1" si="85"/>
        <v/>
      </c>
      <c r="BN52" s="20" t="str">
        <f t="shared" ca="1" si="85"/>
        <v/>
      </c>
      <c r="BO52" s="20" t="str">
        <f t="shared" ca="1" si="85"/>
        <v/>
      </c>
      <c r="BP52" s="20" t="str">
        <f t="shared" ca="1" si="85"/>
        <v/>
      </c>
      <c r="BQ52" s="20" t="str">
        <f t="shared" ca="1" si="85"/>
        <v/>
      </c>
      <c r="BR52" s="20" t="str">
        <f t="shared" ca="1" si="85"/>
        <v/>
      </c>
      <c r="BS52" s="20" t="str">
        <f t="shared" ca="1" si="85"/>
        <v/>
      </c>
      <c r="BT52" s="20" t="str">
        <f t="shared" ca="1" si="85"/>
        <v/>
      </c>
      <c r="BU52" s="20" t="str">
        <f t="shared" ca="1" si="85"/>
        <v/>
      </c>
      <c r="BV52" s="20" t="str">
        <f t="shared" ca="1" si="85"/>
        <v/>
      </c>
      <c r="BW52" s="20" t="str">
        <f t="shared" ca="1" si="85"/>
        <v/>
      </c>
      <c r="BX52" s="20" t="str">
        <f t="shared" ca="1" si="85"/>
        <v/>
      </c>
      <c r="BY52" s="20" t="str">
        <f t="shared" ca="1" si="85"/>
        <v/>
      </c>
      <c r="BZ52" s="20" t="str">
        <f t="shared" ca="1" si="85"/>
        <v/>
      </c>
      <c r="CA52" s="20" t="str">
        <f t="shared" ca="1" si="85"/>
        <v/>
      </c>
      <c r="CB52" s="20" t="str">
        <f t="shared" ca="1" si="85"/>
        <v/>
      </c>
      <c r="CC52" s="20" t="str">
        <f t="shared" ca="1" si="85"/>
        <v/>
      </c>
      <c r="CD52" s="20" t="str">
        <f t="shared" ca="1" si="85"/>
        <v/>
      </c>
      <c r="CE52" s="20" t="str">
        <f t="shared" ca="1" si="85"/>
        <v/>
      </c>
      <c r="CF52" s="20" t="str">
        <f t="shared" ca="1" si="85"/>
        <v/>
      </c>
      <c r="CG52" s="20" t="str">
        <f t="shared" ca="1" si="85"/>
        <v/>
      </c>
      <c r="CH52" s="20" t="str">
        <f t="shared" ca="1" si="85"/>
        <v/>
      </c>
      <c r="CI52" s="20" t="str">
        <f t="shared" ca="1" si="85"/>
        <v/>
      </c>
      <c r="CJ52" s="20" t="str">
        <f t="shared" ca="1" si="85"/>
        <v/>
      </c>
      <c r="CK52" s="20" t="str">
        <f t="shared" ca="1" si="85"/>
        <v/>
      </c>
      <c r="CL52" s="20" t="str">
        <f t="shared" ca="1" si="85"/>
        <v/>
      </c>
      <c r="CM52" s="20" t="str">
        <f t="shared" ca="1" si="85"/>
        <v/>
      </c>
      <c r="CN52" s="20" t="str">
        <f t="shared" ca="1" si="85"/>
        <v/>
      </c>
      <c r="CO52" s="20" t="str">
        <f t="shared" ca="1" si="85"/>
        <v/>
      </c>
      <c r="CP52" s="20" t="str">
        <f t="shared" ca="1" si="83"/>
        <v/>
      </c>
      <c r="CQ52" s="20" t="str">
        <f t="shared" ca="1" si="83"/>
        <v/>
      </c>
      <c r="CR52" s="20" t="str">
        <f t="shared" ca="1" si="83"/>
        <v/>
      </c>
      <c r="CS52" s="20" t="str">
        <f t="shared" ca="1" si="83"/>
        <v/>
      </c>
      <c r="CT52" s="19" t="str">
        <f t="shared" ca="1" si="83"/>
        <v/>
      </c>
      <c r="CU52" s="19" t="str">
        <f t="shared" ca="1" si="83"/>
        <v/>
      </c>
      <c r="CV52" s="19" t="str">
        <f t="shared" ca="1" si="83"/>
        <v/>
      </c>
      <c r="CW52" s="19" t="str">
        <f t="shared" ca="1" si="83"/>
        <v/>
      </c>
      <c r="CX52" s="19" t="str">
        <f t="shared" ca="1" si="83"/>
        <v/>
      </c>
      <c r="CY52" s="19" t="str">
        <f t="shared" ca="1" si="83"/>
        <v/>
      </c>
      <c r="CZ52" s="19" t="str">
        <f t="shared" ca="1" si="83"/>
        <v/>
      </c>
      <c r="DA52" s="19" t="str">
        <f t="shared" ca="1" si="83"/>
        <v/>
      </c>
      <c r="DB52" s="19" t="str">
        <f t="shared" ca="1" si="83"/>
        <v/>
      </c>
      <c r="DC52" s="19" t="str">
        <f t="shared" ca="1" si="83"/>
        <v/>
      </c>
      <c r="DD52" s="19" t="str">
        <f t="shared" ca="1" si="83"/>
        <v/>
      </c>
      <c r="DE52" s="19" t="str">
        <f t="shared" ca="1" si="83"/>
        <v/>
      </c>
      <c r="DF52" s="19" t="str">
        <f t="shared" ca="1" si="83"/>
        <v/>
      </c>
      <c r="DG52" s="19" t="str">
        <f t="shared" ca="1" si="83"/>
        <v/>
      </c>
      <c r="DH52" s="19" t="str">
        <f t="shared" ca="1" si="83"/>
        <v/>
      </c>
      <c r="DI52" s="19" t="str">
        <f t="shared" ca="1" si="83"/>
        <v/>
      </c>
      <c r="DJ52" s="19" t="str">
        <f t="shared" ca="1" si="83"/>
        <v/>
      </c>
      <c r="DK52" s="19" t="str">
        <f t="shared" ca="1" si="83"/>
        <v/>
      </c>
      <c r="DL52" s="19" t="str">
        <f t="shared" ca="1" si="83"/>
        <v/>
      </c>
      <c r="DM52" s="19">
        <f t="shared" ca="1" si="83"/>
        <v>10</v>
      </c>
      <c r="DN52" s="19">
        <f t="shared" ca="1" si="83"/>
        <v>10</v>
      </c>
      <c r="DO52" s="19">
        <f t="shared" ca="1" si="83"/>
        <v>10</v>
      </c>
      <c r="DP52" s="19">
        <f t="shared" ca="1" si="83"/>
        <v>10</v>
      </c>
      <c r="DQ52" s="19">
        <f t="shared" ca="1" si="83"/>
        <v>10</v>
      </c>
      <c r="DR52" s="19">
        <f t="shared" ca="1" si="83"/>
        <v>10</v>
      </c>
      <c r="DS52" s="19">
        <f t="shared" ca="1" si="83"/>
        <v>10</v>
      </c>
      <c r="DT52" s="19">
        <f t="shared" ca="1" si="83"/>
        <v>10</v>
      </c>
      <c r="DU52" s="19">
        <f t="shared" ca="1" si="83"/>
        <v>10</v>
      </c>
      <c r="DV52" s="19">
        <f t="shared" ca="1" si="83"/>
        <v>10</v>
      </c>
      <c r="DW52" s="19">
        <f t="shared" ca="1" si="83"/>
        <v>-10</v>
      </c>
      <c r="DX52" s="19">
        <f t="shared" ca="1" si="83"/>
        <v>-10</v>
      </c>
      <c r="DY52" s="19">
        <f t="shared" ca="1" si="83"/>
        <v>-10</v>
      </c>
      <c r="DZ52" s="19">
        <f t="shared" ca="1" si="83"/>
        <v>-10</v>
      </c>
      <c r="EA52" s="19">
        <f t="shared" ca="1" si="83"/>
        <v>-10</v>
      </c>
      <c r="EB52" s="19">
        <f t="shared" ca="1" si="83"/>
        <v>-10</v>
      </c>
      <c r="EC52" s="19">
        <f t="shared" ca="1" si="83"/>
        <v>-10</v>
      </c>
      <c r="ED52" s="19">
        <f t="shared" ca="1" si="83"/>
        <v>-10</v>
      </c>
      <c r="EE52" s="19">
        <f t="shared" ca="1" si="83"/>
        <v>-10</v>
      </c>
      <c r="EF52" s="19">
        <f t="shared" ca="1" si="83"/>
        <v>-10</v>
      </c>
      <c r="EG52" s="19">
        <f t="shared" ca="1" si="83"/>
        <v>-10</v>
      </c>
      <c r="EH52" s="19">
        <f t="shared" ca="1" si="83"/>
        <v>-10</v>
      </c>
      <c r="EI52" s="19">
        <f t="shared" ca="1" si="83"/>
        <v>-10</v>
      </c>
      <c r="EJ52" s="19">
        <f t="shared" ca="1" si="83"/>
        <v>-10</v>
      </c>
      <c r="EK52" s="19">
        <f t="shared" ca="1" si="83"/>
        <v>-10</v>
      </c>
      <c r="EL52" s="19">
        <f t="shared" ca="1" si="83"/>
        <v>-10</v>
      </c>
      <c r="EM52" s="19">
        <f t="shared" ca="1" si="83"/>
        <v>-10</v>
      </c>
      <c r="EN52" s="19">
        <f t="shared" ca="1" si="83"/>
        <v>-10</v>
      </c>
      <c r="EO52" s="19">
        <f t="shared" ca="1" si="83"/>
        <v>-10</v>
      </c>
      <c r="EP52" s="19">
        <f t="shared" ca="1" si="83"/>
        <v>-10</v>
      </c>
      <c r="EQ52" s="19">
        <f t="shared" ca="1" si="83"/>
        <v>-10</v>
      </c>
      <c r="ER52" s="19">
        <f t="shared" ca="1" si="83"/>
        <v>-10</v>
      </c>
      <c r="ES52" s="19">
        <f t="shared" ca="1" si="83"/>
        <v>-10</v>
      </c>
      <c r="ET52" s="19">
        <f t="shared" ca="1" si="83"/>
        <v>-10</v>
      </c>
      <c r="EU52" s="19">
        <f t="shared" ca="1" si="83"/>
        <v>-10</v>
      </c>
      <c r="EV52" s="19">
        <f t="shared" ca="1" si="83"/>
        <v>-10</v>
      </c>
      <c r="EW52" s="19">
        <f t="shared" ca="1" si="83"/>
        <v>-10</v>
      </c>
      <c r="EX52" s="19">
        <f t="shared" ca="1" si="83"/>
        <v>-10</v>
      </c>
      <c r="EY52" s="19">
        <f t="shared" ca="1" si="83"/>
        <v>-10</v>
      </c>
      <c r="EZ52" s="19">
        <f t="shared" ca="1" si="83"/>
        <v>-10</v>
      </c>
      <c r="FA52" s="19">
        <f t="shared" ca="1" si="73"/>
        <v>-10</v>
      </c>
      <c r="FB52" s="19">
        <f t="shared" ref="FB52:HM55" ca="1" si="88">IF($N52="",
IF(AND(FB$2&gt;=$M52,FB$2&lt;=TODAY(),FB$2&lt;$O52), 10,
IF(AND(FB$2&gt;=$M52,FB$2&lt;=TODAY(),FB$2=$O52), 10,
IF(AND(FB$2&gt;=$M52,FB$2&lt;=TODAY(),FB$2&gt;$O52), -10, ""))),
IF(AND(FB$2&gt;=$M52,FB$2&lt;=$N52,FB$2&lt;$O52),10,
IF(AND(FB$2&gt;=$M52,FB$2&lt;=$N52,FB$2=$O52),10,
IF(AND(FB$2&gt;=$M52,FB$2&lt;=$N52,FB$2&gt;$O52),-10,""
))))</f>
        <v>-10</v>
      </c>
      <c r="FC52" s="19">
        <f t="shared" ca="1" si="88"/>
        <v>-10</v>
      </c>
      <c r="FD52" s="19">
        <f t="shared" ca="1" si="88"/>
        <v>-10</v>
      </c>
      <c r="FE52" s="19">
        <f t="shared" ca="1" si="88"/>
        <v>-10</v>
      </c>
      <c r="FF52" s="19">
        <f t="shared" ca="1" si="88"/>
        <v>-10</v>
      </c>
      <c r="FG52" s="19">
        <f t="shared" ca="1" si="88"/>
        <v>-10</v>
      </c>
      <c r="FH52" s="19">
        <f t="shared" ca="1" si="88"/>
        <v>-10</v>
      </c>
      <c r="FI52" s="19">
        <f t="shared" ca="1" si="88"/>
        <v>-10</v>
      </c>
      <c r="FJ52" s="19">
        <f t="shared" ca="1" si="88"/>
        <v>-10</v>
      </c>
      <c r="FK52" s="19">
        <f t="shared" ca="1" si="88"/>
        <v>-10</v>
      </c>
      <c r="FL52" s="19">
        <f t="shared" ca="1" si="88"/>
        <v>-10</v>
      </c>
      <c r="FM52" s="19">
        <f t="shared" ca="1" si="88"/>
        <v>-10</v>
      </c>
      <c r="FN52" s="19">
        <f t="shared" ca="1" si="88"/>
        <v>-10</v>
      </c>
      <c r="FO52" s="19">
        <f t="shared" ca="1" si="88"/>
        <v>-10</v>
      </c>
      <c r="FP52" s="19" t="str">
        <f t="shared" ca="1" si="88"/>
        <v/>
      </c>
      <c r="FQ52" s="19" t="str">
        <f t="shared" ca="1" si="88"/>
        <v/>
      </c>
      <c r="FR52" s="19" t="str">
        <f t="shared" ca="1" si="88"/>
        <v/>
      </c>
      <c r="FS52" s="19" t="str">
        <f t="shared" ca="1" si="88"/>
        <v/>
      </c>
      <c r="FT52" s="19" t="str">
        <f t="shared" ca="1" si="88"/>
        <v/>
      </c>
      <c r="FU52" s="19" t="str">
        <f t="shared" ca="1" si="88"/>
        <v/>
      </c>
      <c r="FV52" s="19" t="str">
        <f t="shared" ca="1" si="88"/>
        <v/>
      </c>
      <c r="FW52" s="19" t="str">
        <f t="shared" ca="1" si="88"/>
        <v/>
      </c>
      <c r="FX52" s="19" t="str">
        <f t="shared" ca="1" si="88"/>
        <v/>
      </c>
      <c r="FY52" s="19" t="str">
        <f t="shared" ca="1" si="88"/>
        <v/>
      </c>
      <c r="FZ52" s="19" t="str">
        <f t="shared" ca="1" si="88"/>
        <v/>
      </c>
      <c r="GA52" s="19" t="str">
        <f t="shared" ca="1" si="88"/>
        <v/>
      </c>
      <c r="GB52" s="19" t="str">
        <f t="shared" ca="1" si="88"/>
        <v/>
      </c>
      <c r="GC52" s="19" t="str">
        <f t="shared" ca="1" si="88"/>
        <v/>
      </c>
      <c r="GD52" s="19" t="str">
        <f t="shared" ca="1" si="88"/>
        <v/>
      </c>
      <c r="GE52" s="19" t="str">
        <f t="shared" ca="1" si="88"/>
        <v/>
      </c>
      <c r="GF52" s="19" t="str">
        <f t="shared" ca="1" si="88"/>
        <v/>
      </c>
      <c r="GG52" s="19" t="str">
        <f t="shared" ca="1" si="88"/>
        <v/>
      </c>
      <c r="GH52" s="19" t="str">
        <f t="shared" ca="1" si="88"/>
        <v/>
      </c>
      <c r="GI52" s="19" t="str">
        <f t="shared" ca="1" si="88"/>
        <v/>
      </c>
      <c r="GJ52" s="19" t="str">
        <f t="shared" ca="1" si="88"/>
        <v/>
      </c>
      <c r="GK52" s="19" t="str">
        <f t="shared" ca="1" si="88"/>
        <v/>
      </c>
      <c r="GL52" s="19" t="str">
        <f t="shared" ca="1" si="88"/>
        <v/>
      </c>
      <c r="GM52" s="19" t="str">
        <f t="shared" ca="1" si="88"/>
        <v/>
      </c>
      <c r="GN52" s="19" t="str">
        <f t="shared" ca="1" si="88"/>
        <v/>
      </c>
      <c r="GO52" s="19" t="str">
        <f t="shared" ca="1" si="88"/>
        <v/>
      </c>
      <c r="GP52" s="19" t="str">
        <f t="shared" ca="1" si="88"/>
        <v/>
      </c>
      <c r="GQ52" s="19" t="str">
        <f t="shared" ca="1" si="88"/>
        <v/>
      </c>
      <c r="GR52" s="19" t="str">
        <f t="shared" ca="1" si="88"/>
        <v/>
      </c>
      <c r="GS52" s="19" t="str">
        <f t="shared" ca="1" si="88"/>
        <v/>
      </c>
      <c r="GT52" s="19" t="str">
        <f t="shared" ca="1" si="88"/>
        <v/>
      </c>
      <c r="GU52" s="19" t="str">
        <f t="shared" ca="1" si="88"/>
        <v/>
      </c>
      <c r="GV52" s="19" t="str">
        <f t="shared" ca="1" si="88"/>
        <v/>
      </c>
      <c r="GW52" s="19" t="str">
        <f t="shared" ca="1" si="88"/>
        <v/>
      </c>
      <c r="GX52" s="19" t="str">
        <f t="shared" ca="1" si="88"/>
        <v/>
      </c>
      <c r="GY52" s="19" t="str">
        <f t="shared" ca="1" si="88"/>
        <v/>
      </c>
      <c r="GZ52" s="19" t="str">
        <f t="shared" ca="1" si="88"/>
        <v/>
      </c>
      <c r="HA52" s="19" t="str">
        <f t="shared" ca="1" si="88"/>
        <v/>
      </c>
      <c r="HB52" s="19" t="str">
        <f t="shared" ca="1" si="88"/>
        <v/>
      </c>
      <c r="HC52" s="19" t="str">
        <f t="shared" ca="1" si="88"/>
        <v/>
      </c>
      <c r="HD52" s="19" t="str">
        <f t="shared" ca="1" si="88"/>
        <v/>
      </c>
      <c r="HE52" s="19" t="str">
        <f t="shared" ca="1" si="88"/>
        <v/>
      </c>
      <c r="HF52" s="19" t="str">
        <f t="shared" ca="1" si="88"/>
        <v/>
      </c>
      <c r="HG52" s="19" t="str">
        <f t="shared" ca="1" si="88"/>
        <v/>
      </c>
      <c r="HH52" s="19" t="str">
        <f t="shared" ca="1" si="88"/>
        <v/>
      </c>
      <c r="HI52" s="19" t="str">
        <f t="shared" ca="1" si="88"/>
        <v/>
      </c>
      <c r="HJ52" s="19" t="str">
        <f t="shared" ca="1" si="88"/>
        <v/>
      </c>
      <c r="HK52" s="19" t="str">
        <f t="shared" ca="1" si="88"/>
        <v/>
      </c>
      <c r="HL52" s="19" t="str">
        <f t="shared" ca="1" si="88"/>
        <v/>
      </c>
      <c r="HM52" s="19" t="str">
        <f t="shared" ca="1" si="88"/>
        <v/>
      </c>
      <c r="HN52" s="19" t="str">
        <f t="shared" ca="1" si="86"/>
        <v/>
      </c>
      <c r="HO52" s="19" t="str">
        <f t="shared" ca="1" si="86"/>
        <v/>
      </c>
      <c r="HP52" s="19" t="str">
        <f t="shared" ca="1" si="86"/>
        <v/>
      </c>
      <c r="HQ52" s="19" t="str">
        <f t="shared" ca="1" si="86"/>
        <v/>
      </c>
      <c r="HR52" s="19" t="str">
        <f t="shared" ca="1" si="86"/>
        <v/>
      </c>
      <c r="HS52" s="19" t="str">
        <f t="shared" ca="1" si="86"/>
        <v/>
      </c>
      <c r="HT52" s="19" t="str">
        <f t="shared" ca="1" si="86"/>
        <v/>
      </c>
      <c r="HU52" s="19" t="str">
        <f t="shared" ca="1" si="86"/>
        <v/>
      </c>
      <c r="HV52" s="19" t="str">
        <f t="shared" ca="1" si="86"/>
        <v/>
      </c>
      <c r="HW52" s="19" t="str">
        <f t="shared" ca="1" si="86"/>
        <v/>
      </c>
      <c r="HX52" s="19" t="str">
        <f t="shared" ca="1" si="86"/>
        <v/>
      </c>
      <c r="HY52" s="19" t="str">
        <f t="shared" ca="1" si="86"/>
        <v/>
      </c>
      <c r="HZ52" s="19" t="str">
        <f t="shared" ca="1" si="86"/>
        <v/>
      </c>
      <c r="IA52" s="19" t="str">
        <f t="shared" ca="1" si="86"/>
        <v/>
      </c>
      <c r="IB52" s="19" t="str">
        <f t="shared" ca="1" si="86"/>
        <v/>
      </c>
      <c r="IC52" s="19" t="str">
        <f t="shared" ca="1" si="86"/>
        <v/>
      </c>
      <c r="ID52" s="19" t="str">
        <f t="shared" ca="1" si="86"/>
        <v/>
      </c>
      <c r="IE52" s="19" t="str">
        <f t="shared" ca="1" si="86"/>
        <v/>
      </c>
      <c r="IF52" s="19" t="str">
        <f t="shared" ca="1" si="86"/>
        <v/>
      </c>
      <c r="IG52" s="19" t="str">
        <f t="shared" ca="1" si="86"/>
        <v/>
      </c>
      <c r="IH52" s="19" t="str">
        <f t="shared" ca="1" si="86"/>
        <v/>
      </c>
      <c r="II52" s="19" t="str">
        <f t="shared" ca="1" si="86"/>
        <v/>
      </c>
      <c r="IJ52" s="19" t="str">
        <f t="shared" ca="1" si="86"/>
        <v/>
      </c>
      <c r="IK52" s="19" t="str">
        <f t="shared" ca="1" si="86"/>
        <v/>
      </c>
      <c r="IL52" s="19" t="str">
        <f t="shared" ca="1" si="86"/>
        <v/>
      </c>
      <c r="IM52" s="19" t="str">
        <f t="shared" ca="1" si="86"/>
        <v/>
      </c>
      <c r="IN52" s="19" t="str">
        <f t="shared" ca="1" si="86"/>
        <v/>
      </c>
      <c r="IO52" s="19" t="str">
        <f t="shared" ca="1" si="86"/>
        <v/>
      </c>
      <c r="IP52" s="19" t="str">
        <f t="shared" ca="1" si="86"/>
        <v/>
      </c>
      <c r="IQ52" s="19" t="str">
        <f t="shared" ca="1" si="86"/>
        <v/>
      </c>
      <c r="IR52" s="19" t="str">
        <f t="shared" ca="1" si="86"/>
        <v/>
      </c>
      <c r="IS52" s="19" t="str">
        <f t="shared" ca="1" si="86"/>
        <v/>
      </c>
      <c r="IT52" s="19" t="str">
        <f t="shared" ca="1" si="86"/>
        <v/>
      </c>
      <c r="IU52" s="19" t="str">
        <f t="shared" ca="1" si="86"/>
        <v/>
      </c>
      <c r="IV52" s="19" t="str">
        <f t="shared" ca="1" si="86"/>
        <v/>
      </c>
      <c r="IW52" s="19" t="str">
        <f t="shared" ca="1" si="86"/>
        <v/>
      </c>
      <c r="IX52" s="19" t="str">
        <f t="shared" ca="1" si="86"/>
        <v/>
      </c>
      <c r="IY52" s="19" t="str">
        <f t="shared" ca="1" si="86"/>
        <v/>
      </c>
      <c r="IZ52" s="19" t="str">
        <f t="shared" ca="1" si="86"/>
        <v/>
      </c>
      <c r="JA52" s="19" t="str">
        <f t="shared" ca="1" si="86"/>
        <v/>
      </c>
      <c r="JB52" s="19" t="str">
        <f t="shared" ca="1" si="86"/>
        <v/>
      </c>
      <c r="JC52" s="19" t="str">
        <f t="shared" ca="1" si="86"/>
        <v/>
      </c>
      <c r="JD52" s="19" t="str">
        <f t="shared" ca="1" si="86"/>
        <v/>
      </c>
      <c r="JE52" s="19" t="str">
        <f t="shared" ca="1" si="86"/>
        <v/>
      </c>
      <c r="JF52" s="19" t="str">
        <f t="shared" ca="1" si="86"/>
        <v/>
      </c>
      <c r="JG52" s="19" t="str">
        <f t="shared" ca="1" si="86"/>
        <v/>
      </c>
      <c r="JH52" s="19" t="str">
        <f t="shared" ca="1" si="86"/>
        <v/>
      </c>
      <c r="JI52" s="19" t="str">
        <f t="shared" ca="1" si="86"/>
        <v/>
      </c>
      <c r="JJ52" s="19" t="str">
        <f t="shared" ca="1" si="86"/>
        <v/>
      </c>
      <c r="JK52" s="19" t="str">
        <f t="shared" ca="1" si="86"/>
        <v/>
      </c>
      <c r="JL52" s="19" t="str">
        <f t="shared" ca="1" si="86"/>
        <v/>
      </c>
      <c r="JM52" s="19" t="str">
        <f t="shared" ca="1" si="86"/>
        <v/>
      </c>
      <c r="JN52" s="19" t="str">
        <f t="shared" ca="1" si="86"/>
        <v/>
      </c>
      <c r="JO52" s="19" t="str">
        <f t="shared" ca="1" si="86"/>
        <v/>
      </c>
      <c r="JP52" s="19" t="str">
        <f t="shared" ca="1" si="86"/>
        <v/>
      </c>
      <c r="JQ52" s="19" t="str">
        <f t="shared" ca="1" si="86"/>
        <v/>
      </c>
      <c r="JR52" s="19" t="str">
        <f t="shared" ca="1" si="86"/>
        <v/>
      </c>
      <c r="JS52" s="19" t="str">
        <f t="shared" ca="1" si="86"/>
        <v/>
      </c>
      <c r="JT52" s="19" t="str">
        <f t="shared" ca="1" si="86"/>
        <v/>
      </c>
      <c r="JU52" s="19" t="str">
        <f t="shared" ca="1" si="86"/>
        <v/>
      </c>
      <c r="JV52" s="19" t="str">
        <f t="shared" ca="1" si="86"/>
        <v/>
      </c>
      <c r="JW52" s="19" t="str">
        <f t="shared" ca="1" si="86"/>
        <v/>
      </c>
      <c r="JX52" s="19" t="str">
        <f t="shared" ca="1" si="86"/>
        <v/>
      </c>
      <c r="JY52" s="19" t="str">
        <f t="shared" ca="1" si="84"/>
        <v/>
      </c>
      <c r="JZ52" s="19" t="str">
        <f t="shared" ca="1" si="84"/>
        <v/>
      </c>
      <c r="KA52" s="19" t="str">
        <f t="shared" ca="1" si="84"/>
        <v/>
      </c>
      <c r="KB52" s="19" t="str">
        <f t="shared" ca="1" si="82"/>
        <v/>
      </c>
      <c r="KC52" s="19" t="str">
        <f t="shared" ref="KC52:MN55" ca="1" si="89">IF($N52="",
IF(AND(KC$2&gt;=$M52,KC$2&lt;=TODAY(),KC$2&lt;$O52), 10,
IF(AND(KC$2&gt;=$M52,KC$2&lt;=TODAY(),KC$2=$O52), 10,
IF(AND(KC$2&gt;=$M52,KC$2&lt;=TODAY(),KC$2&gt;$O52), -10, ""))),
IF(AND(KC$2&gt;=$M52,KC$2&lt;=$N52,KC$2&lt;$O52),10,
IF(AND(KC$2&gt;=$M52,KC$2&lt;=$N52,KC$2=$O52),10,
IF(AND(KC$2&gt;=$M52,KC$2&lt;=$N52,KC$2&gt;$O52),-10,""
))))</f>
        <v/>
      </c>
      <c r="KD52" s="19" t="str">
        <f t="shared" ca="1" si="89"/>
        <v/>
      </c>
      <c r="KE52" s="19" t="str">
        <f t="shared" ca="1" si="89"/>
        <v/>
      </c>
      <c r="KF52" s="19" t="str">
        <f t="shared" ca="1" si="89"/>
        <v/>
      </c>
      <c r="KG52" s="19" t="str">
        <f t="shared" ca="1" si="89"/>
        <v/>
      </c>
      <c r="KH52" s="19" t="str">
        <f t="shared" ca="1" si="89"/>
        <v/>
      </c>
      <c r="KI52" s="19" t="str">
        <f t="shared" ca="1" si="89"/>
        <v/>
      </c>
      <c r="KJ52" s="19" t="str">
        <f t="shared" ca="1" si="89"/>
        <v/>
      </c>
      <c r="KK52" s="19" t="str">
        <f t="shared" ca="1" si="89"/>
        <v/>
      </c>
      <c r="KL52" s="19" t="str">
        <f t="shared" ca="1" si="89"/>
        <v/>
      </c>
      <c r="KM52" s="19" t="str">
        <f t="shared" ca="1" si="89"/>
        <v/>
      </c>
      <c r="KN52" s="19" t="str">
        <f t="shared" ca="1" si="89"/>
        <v/>
      </c>
      <c r="KO52" s="19" t="str">
        <f t="shared" ca="1" si="89"/>
        <v/>
      </c>
      <c r="KP52" s="19" t="str">
        <f t="shared" ca="1" si="89"/>
        <v/>
      </c>
      <c r="KQ52" s="19" t="str">
        <f t="shared" ca="1" si="89"/>
        <v/>
      </c>
      <c r="KR52" s="19" t="str">
        <f t="shared" ca="1" si="89"/>
        <v/>
      </c>
      <c r="KS52" s="19" t="str">
        <f t="shared" ca="1" si="89"/>
        <v/>
      </c>
      <c r="KT52" s="19" t="str">
        <f t="shared" ca="1" si="89"/>
        <v/>
      </c>
      <c r="KU52" s="19" t="str">
        <f t="shared" ca="1" si="89"/>
        <v/>
      </c>
      <c r="KV52" s="19" t="str">
        <f t="shared" ca="1" si="89"/>
        <v/>
      </c>
      <c r="KW52" s="19" t="str">
        <f t="shared" ca="1" si="89"/>
        <v/>
      </c>
      <c r="KX52" s="19" t="str">
        <f t="shared" ca="1" si="89"/>
        <v/>
      </c>
      <c r="KY52" s="19" t="str">
        <f t="shared" ca="1" si="89"/>
        <v/>
      </c>
      <c r="KZ52" s="19" t="str">
        <f t="shared" ca="1" si="89"/>
        <v/>
      </c>
      <c r="LA52" s="19" t="str">
        <f t="shared" ca="1" si="89"/>
        <v/>
      </c>
      <c r="LB52" s="19" t="str">
        <f t="shared" ca="1" si="89"/>
        <v/>
      </c>
      <c r="LC52" s="19" t="str">
        <f t="shared" ca="1" si="89"/>
        <v/>
      </c>
      <c r="LD52" s="19" t="str">
        <f t="shared" ca="1" si="89"/>
        <v/>
      </c>
      <c r="LE52" s="19" t="str">
        <f t="shared" ca="1" si="89"/>
        <v/>
      </c>
      <c r="LF52" s="19" t="str">
        <f t="shared" ca="1" si="89"/>
        <v/>
      </c>
      <c r="LG52" s="19" t="str">
        <f t="shared" ca="1" si="89"/>
        <v/>
      </c>
      <c r="LH52" s="19" t="str">
        <f t="shared" ca="1" si="89"/>
        <v/>
      </c>
      <c r="LI52" s="19" t="str">
        <f t="shared" ca="1" si="89"/>
        <v/>
      </c>
      <c r="LJ52" s="19" t="str">
        <f t="shared" ca="1" si="89"/>
        <v/>
      </c>
      <c r="LK52" s="19" t="str">
        <f t="shared" ca="1" si="89"/>
        <v/>
      </c>
      <c r="LL52" s="19" t="str">
        <f t="shared" ca="1" si="89"/>
        <v/>
      </c>
      <c r="LM52" s="19" t="str">
        <f t="shared" ca="1" si="89"/>
        <v/>
      </c>
      <c r="LN52" s="19" t="str">
        <f t="shared" ca="1" si="89"/>
        <v/>
      </c>
      <c r="LO52" s="19" t="str">
        <f t="shared" ca="1" si="89"/>
        <v/>
      </c>
      <c r="LP52" s="19" t="str">
        <f t="shared" ca="1" si="89"/>
        <v/>
      </c>
      <c r="LQ52" s="19" t="str">
        <f t="shared" ca="1" si="89"/>
        <v/>
      </c>
      <c r="LR52" s="19" t="str">
        <f t="shared" ca="1" si="89"/>
        <v/>
      </c>
      <c r="LS52" s="19" t="str">
        <f t="shared" ca="1" si="89"/>
        <v/>
      </c>
      <c r="LT52" s="19" t="str">
        <f t="shared" ca="1" si="89"/>
        <v/>
      </c>
      <c r="LU52" s="19" t="str">
        <f t="shared" ca="1" si="89"/>
        <v/>
      </c>
      <c r="LV52" s="19" t="str">
        <f t="shared" ca="1" si="89"/>
        <v/>
      </c>
      <c r="LW52" s="19" t="str">
        <f t="shared" ca="1" si="89"/>
        <v/>
      </c>
      <c r="LX52" s="19" t="str">
        <f t="shared" ca="1" si="89"/>
        <v/>
      </c>
      <c r="LY52" s="19" t="str">
        <f t="shared" ca="1" si="89"/>
        <v/>
      </c>
      <c r="LZ52" s="19" t="str">
        <f t="shared" ca="1" si="89"/>
        <v/>
      </c>
      <c r="MA52" s="19" t="str">
        <f t="shared" ca="1" si="89"/>
        <v/>
      </c>
      <c r="MB52" s="19" t="str">
        <f t="shared" ca="1" si="89"/>
        <v/>
      </c>
      <c r="MC52" s="19" t="str">
        <f t="shared" ca="1" si="89"/>
        <v/>
      </c>
      <c r="MD52" s="19" t="str">
        <f t="shared" ca="1" si="89"/>
        <v/>
      </c>
      <c r="ME52" s="19" t="str">
        <f t="shared" ca="1" si="89"/>
        <v/>
      </c>
      <c r="MF52" s="19" t="str">
        <f t="shared" ca="1" si="89"/>
        <v/>
      </c>
      <c r="MG52" s="19" t="str">
        <f t="shared" ca="1" si="89"/>
        <v/>
      </c>
      <c r="MH52" s="19" t="str">
        <f t="shared" ca="1" si="89"/>
        <v/>
      </c>
      <c r="MI52" s="19" t="str">
        <f t="shared" ca="1" si="89"/>
        <v/>
      </c>
      <c r="MJ52" s="19" t="str">
        <f t="shared" ca="1" si="89"/>
        <v/>
      </c>
      <c r="MK52" s="19" t="str">
        <f t="shared" ca="1" si="89"/>
        <v/>
      </c>
      <c r="ML52" s="19" t="str">
        <f t="shared" ca="1" si="89"/>
        <v/>
      </c>
      <c r="MM52" s="19" t="str">
        <f t="shared" ca="1" si="89"/>
        <v/>
      </c>
      <c r="MN52" s="19" t="str">
        <f t="shared" ca="1" si="89"/>
        <v/>
      </c>
      <c r="MO52" s="19" t="str">
        <f t="shared" ca="1" si="87"/>
        <v/>
      </c>
      <c r="MP52" s="19" t="str">
        <f t="shared" ca="1" si="87"/>
        <v/>
      </c>
      <c r="MQ52" s="19" t="str">
        <f t="shared" ca="1" si="78"/>
        <v/>
      </c>
      <c r="MR52" s="19" t="str">
        <f t="shared" ca="1" si="78"/>
        <v/>
      </c>
      <c r="MS52" s="19" t="str">
        <f t="shared" ca="1" si="78"/>
        <v/>
      </c>
      <c r="MT52" s="19" t="str">
        <f t="shared" ca="1" si="78"/>
        <v/>
      </c>
      <c r="MU52" s="19" t="str">
        <f t="shared" ref="MU52:OC52" ca="1" si="90">IF($N52="",
IF(AND(MU$2&gt;=$M52,MU$2&lt;=TODAY(),MU$2&lt;$O52), 10,
IF(AND(MU$2&gt;=$M52,MU$2&lt;=TODAY(),MU$2=$O52), 10,
IF(AND(MU$2&gt;=$M52,MU$2&lt;=TODAY(),MU$2&gt;$O52), -10, ""))),
IF(AND(MU$2&gt;=$M52,MU$2&lt;=$N52,MU$2&lt;$O52),10,
IF(AND(MU$2&gt;=$M52,MU$2&lt;=$N52,MU$2=$O52),10,
IF(AND(MU$2&gt;=$M52,MU$2&lt;=$N52,MU$2&gt;$O52),-10,""
))))</f>
        <v/>
      </c>
      <c r="MV52" s="19" t="str">
        <f t="shared" ca="1" si="90"/>
        <v/>
      </c>
      <c r="MW52" s="19" t="str">
        <f t="shared" ca="1" si="90"/>
        <v/>
      </c>
      <c r="MX52" s="19" t="str">
        <f t="shared" ca="1" si="90"/>
        <v/>
      </c>
      <c r="MY52" s="19" t="str">
        <f t="shared" ca="1" si="90"/>
        <v/>
      </c>
      <c r="MZ52" s="19" t="str">
        <f t="shared" ca="1" si="90"/>
        <v/>
      </c>
      <c r="NA52" s="19" t="str">
        <f t="shared" ca="1" si="90"/>
        <v/>
      </c>
      <c r="NB52" s="19" t="str">
        <f t="shared" ca="1" si="90"/>
        <v/>
      </c>
      <c r="NC52" s="19" t="str">
        <f t="shared" ca="1" si="90"/>
        <v/>
      </c>
      <c r="ND52" s="19" t="str">
        <f t="shared" ca="1" si="90"/>
        <v/>
      </c>
      <c r="NE52" s="19" t="str">
        <f t="shared" ca="1" si="90"/>
        <v/>
      </c>
      <c r="NF52" s="19" t="str">
        <f t="shared" ca="1" si="90"/>
        <v/>
      </c>
      <c r="NG52" s="19" t="str">
        <f t="shared" ca="1" si="90"/>
        <v/>
      </c>
      <c r="NH52" s="19" t="str">
        <f t="shared" ca="1" si="90"/>
        <v/>
      </c>
      <c r="NI52" s="19" t="str">
        <f t="shared" ca="1" si="90"/>
        <v/>
      </c>
      <c r="NJ52" s="19" t="str">
        <f t="shared" ca="1" si="90"/>
        <v/>
      </c>
      <c r="NK52" s="19" t="str">
        <f t="shared" ca="1" si="90"/>
        <v/>
      </c>
      <c r="NL52" s="19" t="str">
        <f t="shared" ca="1" si="90"/>
        <v/>
      </c>
      <c r="NM52" s="19" t="str">
        <f t="shared" ca="1" si="90"/>
        <v/>
      </c>
      <c r="NN52" s="19" t="str">
        <f t="shared" ca="1" si="90"/>
        <v/>
      </c>
      <c r="NO52" s="19" t="str">
        <f t="shared" ca="1" si="90"/>
        <v/>
      </c>
      <c r="NP52" s="19" t="str">
        <f t="shared" ca="1" si="90"/>
        <v/>
      </c>
      <c r="NQ52" s="19" t="str">
        <f t="shared" ca="1" si="90"/>
        <v/>
      </c>
      <c r="NR52" s="19" t="str">
        <f t="shared" ca="1" si="90"/>
        <v/>
      </c>
      <c r="NS52" s="19" t="str">
        <f t="shared" ca="1" si="90"/>
        <v/>
      </c>
      <c r="NT52" s="19" t="str">
        <f t="shared" ca="1" si="90"/>
        <v/>
      </c>
      <c r="NU52" s="19" t="str">
        <f t="shared" ca="1" si="90"/>
        <v/>
      </c>
      <c r="NV52" s="19" t="str">
        <f t="shared" ca="1" si="90"/>
        <v/>
      </c>
      <c r="NW52" s="19" t="str">
        <f t="shared" ca="1" si="90"/>
        <v/>
      </c>
      <c r="NX52" s="19" t="str">
        <f t="shared" ca="1" si="90"/>
        <v/>
      </c>
      <c r="NY52" s="19" t="str">
        <f t="shared" ca="1" si="90"/>
        <v/>
      </c>
      <c r="NZ52" s="19" t="str">
        <f t="shared" ca="1" si="90"/>
        <v/>
      </c>
      <c r="OA52" s="19" t="str">
        <f t="shared" ca="1" si="90"/>
        <v/>
      </c>
      <c r="OB52" s="19" t="str">
        <f t="shared" ca="1" si="90"/>
        <v/>
      </c>
      <c r="OC52" s="19" t="str">
        <f t="shared" ca="1" si="90"/>
        <v/>
      </c>
      <c r="OD52" s="16"/>
      <c r="OE52" s="16"/>
      <c r="OF52" s="16"/>
      <c r="OG52" s="16"/>
    </row>
    <row r="53" spans="1:397" ht="14.25" x14ac:dyDescent="0.2">
      <c r="C53" s="128">
        <f>'Project Follow up - Base'!C54</f>
        <v>14</v>
      </c>
      <c r="D53" s="406" t="str">
        <f>'Project Follow up - Base'!D54</f>
        <v>Coordinate with Out-source</v>
      </c>
      <c r="E53" s="407" t="str">
        <f>'Project Follow up - Base'!E54</f>
        <v/>
      </c>
      <c r="F53" s="43">
        <f>'Project Follow up - Base'!G54</f>
        <v>45795</v>
      </c>
      <c r="G53" s="43">
        <f>'Project Follow up - Base'!H54</f>
        <v>45812</v>
      </c>
      <c r="H53" s="45">
        <f>'Project Follow up - Base'!I54</f>
        <v>14</v>
      </c>
      <c r="J53" s="25"/>
      <c r="K53" s="25"/>
      <c r="L53" s="25"/>
      <c r="M53" s="43">
        <f>'Project Follow up - Base'!M54</f>
        <v>45795</v>
      </c>
      <c r="N53" s="43">
        <f>'Project Follow up - Base'!N54</f>
        <v>45812</v>
      </c>
      <c r="O53" s="43">
        <f>'Project Follow up - Base'!O54</f>
        <v>45806</v>
      </c>
      <c r="P53" s="41" t="str">
        <f ca="1">'Project Follow up - Base'!P54</f>
        <v>Delayed</v>
      </c>
      <c r="Q53" s="104" t="str">
        <f>'Project Follow up - Base'!Q54</f>
        <v/>
      </c>
      <c r="R53" s="105" t="str">
        <f>'Project Follow up - Base'!R54</f>
        <v/>
      </c>
      <c r="S53" s="105" t="str">
        <f>'Project Follow up - Base'!S54</f>
        <v/>
      </c>
      <c r="T53" s="106" t="str">
        <f>'Project Follow up - Base'!T54</f>
        <v>Client</v>
      </c>
      <c r="U53" s="187" t="str">
        <f>'Project Follow up - Base'!U54</f>
        <v/>
      </c>
      <c r="V53" s="187" t="str">
        <f>'Project Follow up - Base'!V54</f>
        <v/>
      </c>
      <c r="W53" s="384" t="str">
        <f>'Project Follow up - Base'!W54</f>
        <v/>
      </c>
      <c r="X53" s="384" t="str">
        <f>'Project Follow up - Base'!X54</f>
        <v/>
      </c>
      <c r="Y53" s="320"/>
      <c r="Z53" s="17">
        <f t="shared" si="62"/>
        <v>1</v>
      </c>
      <c r="AC53" s="20" t="str">
        <f t="shared" ca="1" si="69"/>
        <v/>
      </c>
      <c r="AD53" s="20" t="str">
        <f t="shared" ca="1" si="85"/>
        <v/>
      </c>
      <c r="AE53" s="20" t="str">
        <f t="shared" ca="1" si="85"/>
        <v/>
      </c>
      <c r="AF53" s="20" t="str">
        <f t="shared" ca="1" si="85"/>
        <v/>
      </c>
      <c r="AG53" s="20" t="str">
        <f t="shared" ca="1" si="85"/>
        <v/>
      </c>
      <c r="AH53" s="20" t="str">
        <f t="shared" ca="1" si="85"/>
        <v/>
      </c>
      <c r="AI53" s="20" t="str">
        <f t="shared" ca="1" si="85"/>
        <v/>
      </c>
      <c r="AJ53" s="20" t="str">
        <f t="shared" ca="1" si="85"/>
        <v/>
      </c>
      <c r="AK53" s="20" t="str">
        <f t="shared" ca="1" si="85"/>
        <v/>
      </c>
      <c r="AL53" s="20" t="str">
        <f t="shared" ca="1" si="85"/>
        <v/>
      </c>
      <c r="AM53" s="20" t="str">
        <f t="shared" ca="1" si="85"/>
        <v/>
      </c>
      <c r="AN53" s="20" t="str">
        <f t="shared" ca="1" si="85"/>
        <v/>
      </c>
      <c r="AO53" s="20" t="str">
        <f t="shared" ca="1" si="85"/>
        <v/>
      </c>
      <c r="AP53" s="20" t="str">
        <f t="shared" ca="1" si="85"/>
        <v/>
      </c>
      <c r="AQ53" s="20" t="str">
        <f t="shared" ca="1" si="85"/>
        <v/>
      </c>
      <c r="AR53" s="20" t="str">
        <f t="shared" ca="1" si="85"/>
        <v/>
      </c>
      <c r="AS53" s="20" t="str">
        <f t="shared" ca="1" si="85"/>
        <v/>
      </c>
      <c r="AT53" s="20" t="str">
        <f t="shared" ca="1" si="85"/>
        <v/>
      </c>
      <c r="AU53" s="20" t="str">
        <f t="shared" ca="1" si="85"/>
        <v/>
      </c>
      <c r="AV53" s="20" t="str">
        <f t="shared" ca="1" si="85"/>
        <v/>
      </c>
      <c r="AW53" s="20" t="str">
        <f t="shared" ca="1" si="85"/>
        <v/>
      </c>
      <c r="AX53" s="20" t="str">
        <f t="shared" ca="1" si="85"/>
        <v/>
      </c>
      <c r="AY53" s="20" t="str">
        <f t="shared" ca="1" si="85"/>
        <v/>
      </c>
      <c r="AZ53" s="20" t="str">
        <f t="shared" ca="1" si="85"/>
        <v/>
      </c>
      <c r="BA53" s="20" t="str">
        <f t="shared" ca="1" si="85"/>
        <v/>
      </c>
      <c r="BB53" s="20" t="str">
        <f t="shared" ca="1" si="85"/>
        <v/>
      </c>
      <c r="BC53" s="20" t="str">
        <f t="shared" ca="1" si="85"/>
        <v/>
      </c>
      <c r="BD53" s="20" t="str">
        <f t="shared" ca="1" si="85"/>
        <v/>
      </c>
      <c r="BE53" s="20" t="str">
        <f t="shared" ca="1" si="85"/>
        <v/>
      </c>
      <c r="BF53" s="20" t="str">
        <f t="shared" ca="1" si="85"/>
        <v/>
      </c>
      <c r="BG53" s="20" t="str">
        <f t="shared" ca="1" si="85"/>
        <v/>
      </c>
      <c r="BH53" s="20" t="str">
        <f t="shared" ca="1" si="85"/>
        <v/>
      </c>
      <c r="BI53" s="20" t="str">
        <f t="shared" ca="1" si="85"/>
        <v/>
      </c>
      <c r="BJ53" s="20" t="str">
        <f t="shared" ca="1" si="85"/>
        <v/>
      </c>
      <c r="BK53" s="20" t="str">
        <f t="shared" ca="1" si="85"/>
        <v/>
      </c>
      <c r="BL53" s="20" t="str">
        <f t="shared" ca="1" si="85"/>
        <v/>
      </c>
      <c r="BM53" s="20" t="str">
        <f t="shared" ca="1" si="85"/>
        <v/>
      </c>
      <c r="BN53" s="20" t="str">
        <f t="shared" ca="1" si="85"/>
        <v/>
      </c>
      <c r="BO53" s="20" t="str">
        <f t="shared" ca="1" si="85"/>
        <v/>
      </c>
      <c r="BP53" s="20" t="str">
        <f t="shared" ca="1" si="85"/>
        <v/>
      </c>
      <c r="BQ53" s="20" t="str">
        <f t="shared" ca="1" si="85"/>
        <v/>
      </c>
      <c r="BR53" s="20" t="str">
        <f t="shared" ca="1" si="85"/>
        <v/>
      </c>
      <c r="BS53" s="20" t="str">
        <f t="shared" ca="1" si="85"/>
        <v/>
      </c>
      <c r="BT53" s="20" t="str">
        <f t="shared" ca="1" si="85"/>
        <v/>
      </c>
      <c r="BU53" s="20" t="str">
        <f t="shared" ca="1" si="85"/>
        <v/>
      </c>
      <c r="BV53" s="20" t="str">
        <f t="shared" ca="1" si="85"/>
        <v/>
      </c>
      <c r="BW53" s="20" t="str">
        <f t="shared" ca="1" si="85"/>
        <v/>
      </c>
      <c r="BX53" s="20" t="str">
        <f t="shared" ca="1" si="85"/>
        <v/>
      </c>
      <c r="BY53" s="20" t="str">
        <f t="shared" ca="1" si="85"/>
        <v/>
      </c>
      <c r="BZ53" s="20" t="str">
        <f t="shared" ca="1" si="85"/>
        <v/>
      </c>
      <c r="CA53" s="20" t="str">
        <f t="shared" ca="1" si="85"/>
        <v/>
      </c>
      <c r="CB53" s="20" t="str">
        <f t="shared" ca="1" si="85"/>
        <v/>
      </c>
      <c r="CC53" s="20" t="str">
        <f t="shared" ca="1" si="85"/>
        <v/>
      </c>
      <c r="CD53" s="20" t="str">
        <f t="shared" ca="1" si="85"/>
        <v/>
      </c>
      <c r="CE53" s="20" t="str">
        <f t="shared" ca="1" si="85"/>
        <v/>
      </c>
      <c r="CF53" s="20" t="str">
        <f t="shared" ca="1" si="85"/>
        <v/>
      </c>
      <c r="CG53" s="20" t="str">
        <f t="shared" ca="1" si="85"/>
        <v/>
      </c>
      <c r="CH53" s="20" t="str">
        <f t="shared" ca="1" si="85"/>
        <v/>
      </c>
      <c r="CI53" s="20" t="str">
        <f t="shared" ca="1" si="85"/>
        <v/>
      </c>
      <c r="CJ53" s="20" t="str">
        <f t="shared" ca="1" si="85"/>
        <v/>
      </c>
      <c r="CK53" s="20" t="str">
        <f t="shared" ca="1" si="85"/>
        <v/>
      </c>
      <c r="CL53" s="20" t="str">
        <f t="shared" ca="1" si="85"/>
        <v/>
      </c>
      <c r="CM53" s="20" t="str">
        <f t="shared" ca="1" si="85"/>
        <v/>
      </c>
      <c r="CN53" s="20" t="str">
        <f t="shared" ca="1" si="85"/>
        <v/>
      </c>
      <c r="CO53" s="20" t="str">
        <f t="shared" ref="CO53:EZ56" ca="1" si="91">IF($N53="",
IF(AND(CO$2&gt;=$M53,CO$2&lt;=TODAY(),CO$2&lt;$O53), 10,
IF(AND(CO$2&gt;=$M53,CO$2&lt;=TODAY(),CO$2=$O53), 10,
IF(AND(CO$2&gt;=$M53,CO$2&lt;=TODAY(),CO$2&gt;$O53), -10, ""))),
IF(AND(CO$2&gt;=$M53,CO$2&lt;=$N53,CO$2&lt;$O53),10,
IF(AND(CO$2&gt;=$M53,CO$2&lt;=$N53,CO$2=$O53),10,
IF(AND(CO$2&gt;=$M53,CO$2&lt;=$N53,CO$2&gt;$O53),-10,""
))))</f>
        <v/>
      </c>
      <c r="CP53" s="20" t="str">
        <f t="shared" ca="1" si="91"/>
        <v/>
      </c>
      <c r="CQ53" s="20" t="str">
        <f t="shared" ca="1" si="91"/>
        <v/>
      </c>
      <c r="CR53" s="20" t="str">
        <f t="shared" ca="1" si="91"/>
        <v/>
      </c>
      <c r="CS53" s="20" t="str">
        <f t="shared" ca="1" si="91"/>
        <v/>
      </c>
      <c r="CT53" s="19" t="str">
        <f t="shared" ca="1" si="91"/>
        <v/>
      </c>
      <c r="CU53" s="19" t="str">
        <f t="shared" ca="1" si="91"/>
        <v/>
      </c>
      <c r="CV53" s="19" t="str">
        <f t="shared" ca="1" si="91"/>
        <v/>
      </c>
      <c r="CW53" s="19" t="str">
        <f t="shared" ca="1" si="91"/>
        <v/>
      </c>
      <c r="CX53" s="19" t="str">
        <f t="shared" ca="1" si="91"/>
        <v/>
      </c>
      <c r="CY53" s="19" t="str">
        <f t="shared" ca="1" si="91"/>
        <v/>
      </c>
      <c r="CZ53" s="19" t="str">
        <f t="shared" ca="1" si="91"/>
        <v/>
      </c>
      <c r="DA53" s="19" t="str">
        <f t="shared" ca="1" si="91"/>
        <v/>
      </c>
      <c r="DB53" s="19" t="str">
        <f t="shared" ca="1" si="91"/>
        <v/>
      </c>
      <c r="DC53" s="19" t="str">
        <f t="shared" ca="1" si="91"/>
        <v/>
      </c>
      <c r="DD53" s="19" t="str">
        <f t="shared" ca="1" si="91"/>
        <v/>
      </c>
      <c r="DE53" s="19" t="str">
        <f t="shared" ca="1" si="91"/>
        <v/>
      </c>
      <c r="DF53" s="19" t="str">
        <f t="shared" ca="1" si="91"/>
        <v/>
      </c>
      <c r="DG53" s="19" t="str">
        <f t="shared" ca="1" si="91"/>
        <v/>
      </c>
      <c r="DH53" s="19" t="str">
        <f t="shared" ca="1" si="91"/>
        <v/>
      </c>
      <c r="DI53" s="19" t="str">
        <f t="shared" ca="1" si="91"/>
        <v/>
      </c>
      <c r="DJ53" s="19" t="str">
        <f t="shared" ca="1" si="91"/>
        <v/>
      </c>
      <c r="DK53" s="19" t="str">
        <f t="shared" ca="1" si="91"/>
        <v/>
      </c>
      <c r="DL53" s="19" t="str">
        <f t="shared" ca="1" si="91"/>
        <v/>
      </c>
      <c r="DM53" s="19" t="str">
        <f t="shared" ca="1" si="91"/>
        <v/>
      </c>
      <c r="DN53" s="19" t="str">
        <f t="shared" ca="1" si="91"/>
        <v/>
      </c>
      <c r="DO53" s="19" t="str">
        <f t="shared" ca="1" si="91"/>
        <v/>
      </c>
      <c r="DP53" s="19" t="str">
        <f t="shared" ca="1" si="91"/>
        <v/>
      </c>
      <c r="DQ53" s="19" t="str">
        <f t="shared" ca="1" si="91"/>
        <v/>
      </c>
      <c r="DR53" s="19" t="str">
        <f t="shared" ca="1" si="91"/>
        <v/>
      </c>
      <c r="DS53" s="19" t="str">
        <f t="shared" ca="1" si="91"/>
        <v/>
      </c>
      <c r="DT53" s="19" t="str">
        <f t="shared" ca="1" si="91"/>
        <v/>
      </c>
      <c r="DU53" s="19" t="str">
        <f t="shared" ca="1" si="91"/>
        <v/>
      </c>
      <c r="DV53" s="19" t="str">
        <f t="shared" ca="1" si="91"/>
        <v/>
      </c>
      <c r="DW53" s="19" t="str">
        <f t="shared" ca="1" si="91"/>
        <v/>
      </c>
      <c r="DX53" s="19" t="str">
        <f t="shared" ca="1" si="91"/>
        <v/>
      </c>
      <c r="DY53" s="19" t="str">
        <f t="shared" ca="1" si="91"/>
        <v/>
      </c>
      <c r="DZ53" s="19" t="str">
        <f t="shared" ca="1" si="91"/>
        <v/>
      </c>
      <c r="EA53" s="19" t="str">
        <f t="shared" ca="1" si="91"/>
        <v/>
      </c>
      <c r="EB53" s="19" t="str">
        <f t="shared" ca="1" si="91"/>
        <v/>
      </c>
      <c r="EC53" s="19" t="str">
        <f t="shared" ca="1" si="91"/>
        <v/>
      </c>
      <c r="ED53" s="19" t="str">
        <f t="shared" ca="1" si="91"/>
        <v/>
      </c>
      <c r="EE53" s="19" t="str">
        <f t="shared" ca="1" si="91"/>
        <v/>
      </c>
      <c r="EF53" s="19" t="str">
        <f t="shared" ca="1" si="91"/>
        <v/>
      </c>
      <c r="EG53" s="19" t="str">
        <f t="shared" ca="1" si="91"/>
        <v/>
      </c>
      <c r="EH53" s="19" t="str">
        <f t="shared" ca="1" si="91"/>
        <v/>
      </c>
      <c r="EI53" s="19" t="str">
        <f t="shared" ca="1" si="91"/>
        <v/>
      </c>
      <c r="EJ53" s="19" t="str">
        <f t="shared" ca="1" si="91"/>
        <v/>
      </c>
      <c r="EK53" s="19" t="str">
        <f t="shared" ca="1" si="91"/>
        <v/>
      </c>
      <c r="EL53" s="19" t="str">
        <f t="shared" ca="1" si="91"/>
        <v/>
      </c>
      <c r="EM53" s="19" t="str">
        <f t="shared" ca="1" si="91"/>
        <v/>
      </c>
      <c r="EN53" s="19" t="str">
        <f t="shared" ca="1" si="91"/>
        <v/>
      </c>
      <c r="EO53" s="19" t="str">
        <f t="shared" ca="1" si="91"/>
        <v/>
      </c>
      <c r="EP53" s="19" t="str">
        <f t="shared" ca="1" si="91"/>
        <v/>
      </c>
      <c r="EQ53" s="19" t="str">
        <f t="shared" ca="1" si="91"/>
        <v/>
      </c>
      <c r="ER53" s="19" t="str">
        <f t="shared" ca="1" si="91"/>
        <v/>
      </c>
      <c r="ES53" s="19" t="str">
        <f t="shared" ca="1" si="91"/>
        <v/>
      </c>
      <c r="ET53" s="19" t="str">
        <f t="shared" ca="1" si="91"/>
        <v/>
      </c>
      <c r="EU53" s="19" t="str">
        <f t="shared" ca="1" si="91"/>
        <v/>
      </c>
      <c r="EV53" s="19" t="str">
        <f t="shared" ca="1" si="91"/>
        <v/>
      </c>
      <c r="EW53" s="19" t="str">
        <f t="shared" ca="1" si="91"/>
        <v/>
      </c>
      <c r="EX53" s="19" t="str">
        <f t="shared" ca="1" si="91"/>
        <v/>
      </c>
      <c r="EY53" s="19" t="str">
        <f t="shared" ca="1" si="91"/>
        <v/>
      </c>
      <c r="EZ53" s="19" t="str">
        <f t="shared" ca="1" si="91"/>
        <v/>
      </c>
      <c r="FA53" s="19" t="str">
        <f t="shared" ca="1" si="73"/>
        <v/>
      </c>
      <c r="FB53" s="19" t="str">
        <f t="shared" ca="1" si="88"/>
        <v/>
      </c>
      <c r="FC53" s="19" t="str">
        <f t="shared" ca="1" si="88"/>
        <v/>
      </c>
      <c r="FD53" s="19" t="str">
        <f t="shared" ca="1" si="88"/>
        <v/>
      </c>
      <c r="FE53" s="19" t="str">
        <f t="shared" ca="1" si="88"/>
        <v/>
      </c>
      <c r="FF53" s="19" t="str">
        <f t="shared" ca="1" si="88"/>
        <v/>
      </c>
      <c r="FG53" s="19" t="str">
        <f t="shared" ca="1" si="88"/>
        <v/>
      </c>
      <c r="FH53" s="19" t="str">
        <f t="shared" ca="1" si="88"/>
        <v/>
      </c>
      <c r="FI53" s="19" t="str">
        <f t="shared" ca="1" si="88"/>
        <v/>
      </c>
      <c r="FJ53" s="19" t="str">
        <f t="shared" ca="1" si="88"/>
        <v/>
      </c>
      <c r="FK53" s="19" t="str">
        <f t="shared" ca="1" si="88"/>
        <v/>
      </c>
      <c r="FL53" s="19" t="str">
        <f t="shared" ca="1" si="88"/>
        <v/>
      </c>
      <c r="FM53" s="19" t="str">
        <f t="shared" ca="1" si="88"/>
        <v/>
      </c>
      <c r="FN53" s="19" t="str">
        <f t="shared" ca="1" si="88"/>
        <v/>
      </c>
      <c r="FO53" s="19" t="str">
        <f t="shared" ca="1" si="88"/>
        <v/>
      </c>
      <c r="FP53" s="19">
        <f t="shared" ca="1" si="88"/>
        <v>10</v>
      </c>
      <c r="FQ53" s="19">
        <f t="shared" ca="1" si="88"/>
        <v>10</v>
      </c>
      <c r="FR53" s="19">
        <f t="shared" ca="1" si="88"/>
        <v>10</v>
      </c>
      <c r="FS53" s="19">
        <f t="shared" ca="1" si="88"/>
        <v>10</v>
      </c>
      <c r="FT53" s="19">
        <f t="shared" ca="1" si="88"/>
        <v>10</v>
      </c>
      <c r="FU53" s="19">
        <f t="shared" ca="1" si="88"/>
        <v>10</v>
      </c>
      <c r="FV53" s="19">
        <f t="shared" ca="1" si="88"/>
        <v>10</v>
      </c>
      <c r="FW53" s="19">
        <f t="shared" ca="1" si="88"/>
        <v>10</v>
      </c>
      <c r="FX53" s="19">
        <f t="shared" ca="1" si="88"/>
        <v>10</v>
      </c>
      <c r="FY53" s="19">
        <f t="shared" ca="1" si="88"/>
        <v>10</v>
      </c>
      <c r="FZ53" s="19">
        <f t="shared" ca="1" si="88"/>
        <v>10</v>
      </c>
      <c r="GA53" s="19">
        <f t="shared" ca="1" si="88"/>
        <v>10</v>
      </c>
      <c r="GB53" s="19">
        <f t="shared" ca="1" si="88"/>
        <v>-10</v>
      </c>
      <c r="GC53" s="19">
        <f t="shared" ca="1" si="88"/>
        <v>-10</v>
      </c>
      <c r="GD53" s="19">
        <f t="shared" ca="1" si="88"/>
        <v>-10</v>
      </c>
      <c r="GE53" s="19">
        <f t="shared" ca="1" si="88"/>
        <v>-10</v>
      </c>
      <c r="GF53" s="19">
        <f t="shared" ca="1" si="88"/>
        <v>-10</v>
      </c>
      <c r="GG53" s="19">
        <f t="shared" ca="1" si="88"/>
        <v>-10</v>
      </c>
      <c r="GH53" s="19" t="str">
        <f t="shared" ca="1" si="88"/>
        <v/>
      </c>
      <c r="GI53" s="19" t="str">
        <f t="shared" ca="1" si="88"/>
        <v/>
      </c>
      <c r="GJ53" s="19" t="str">
        <f t="shared" ca="1" si="88"/>
        <v/>
      </c>
      <c r="GK53" s="19" t="str">
        <f t="shared" ca="1" si="88"/>
        <v/>
      </c>
      <c r="GL53" s="19" t="str">
        <f t="shared" ca="1" si="88"/>
        <v/>
      </c>
      <c r="GM53" s="19" t="str">
        <f t="shared" ca="1" si="88"/>
        <v/>
      </c>
      <c r="GN53" s="19" t="str">
        <f t="shared" ca="1" si="88"/>
        <v/>
      </c>
      <c r="GO53" s="19" t="str">
        <f t="shared" ca="1" si="88"/>
        <v/>
      </c>
      <c r="GP53" s="19" t="str">
        <f t="shared" ca="1" si="88"/>
        <v/>
      </c>
      <c r="GQ53" s="19" t="str">
        <f t="shared" ca="1" si="88"/>
        <v/>
      </c>
      <c r="GR53" s="19" t="str">
        <f t="shared" ca="1" si="88"/>
        <v/>
      </c>
      <c r="GS53" s="19" t="str">
        <f t="shared" ca="1" si="88"/>
        <v/>
      </c>
      <c r="GT53" s="19" t="str">
        <f t="shared" ca="1" si="88"/>
        <v/>
      </c>
      <c r="GU53" s="19" t="str">
        <f t="shared" ca="1" si="88"/>
        <v/>
      </c>
      <c r="GV53" s="19" t="str">
        <f t="shared" ca="1" si="88"/>
        <v/>
      </c>
      <c r="GW53" s="19" t="str">
        <f t="shared" ca="1" si="88"/>
        <v/>
      </c>
      <c r="GX53" s="19" t="str">
        <f t="shared" ca="1" si="88"/>
        <v/>
      </c>
      <c r="GY53" s="19" t="str">
        <f t="shared" ca="1" si="88"/>
        <v/>
      </c>
      <c r="GZ53" s="19" t="str">
        <f t="shared" ca="1" si="88"/>
        <v/>
      </c>
      <c r="HA53" s="19" t="str">
        <f t="shared" ca="1" si="88"/>
        <v/>
      </c>
      <c r="HB53" s="19" t="str">
        <f t="shared" ca="1" si="88"/>
        <v/>
      </c>
      <c r="HC53" s="19" t="str">
        <f t="shared" ca="1" si="88"/>
        <v/>
      </c>
      <c r="HD53" s="19" t="str">
        <f t="shared" ca="1" si="88"/>
        <v/>
      </c>
      <c r="HE53" s="19" t="str">
        <f t="shared" ca="1" si="88"/>
        <v/>
      </c>
      <c r="HF53" s="19" t="str">
        <f t="shared" ca="1" si="88"/>
        <v/>
      </c>
      <c r="HG53" s="19" t="str">
        <f t="shared" ca="1" si="88"/>
        <v/>
      </c>
      <c r="HH53" s="19" t="str">
        <f t="shared" ca="1" si="88"/>
        <v/>
      </c>
      <c r="HI53" s="19" t="str">
        <f t="shared" ca="1" si="88"/>
        <v/>
      </c>
      <c r="HJ53" s="19" t="str">
        <f t="shared" ca="1" si="88"/>
        <v/>
      </c>
      <c r="HK53" s="19" t="str">
        <f t="shared" ca="1" si="88"/>
        <v/>
      </c>
      <c r="HL53" s="19" t="str">
        <f t="shared" ca="1" si="88"/>
        <v/>
      </c>
      <c r="HM53" s="19" t="str">
        <f t="shared" ca="1" si="88"/>
        <v/>
      </c>
      <c r="HN53" s="19" t="str">
        <f t="shared" ca="1" si="86"/>
        <v/>
      </c>
      <c r="HO53" s="19" t="str">
        <f t="shared" ca="1" si="86"/>
        <v/>
      </c>
      <c r="HP53" s="19" t="str">
        <f t="shared" ca="1" si="86"/>
        <v/>
      </c>
      <c r="HQ53" s="19" t="str">
        <f t="shared" ca="1" si="86"/>
        <v/>
      </c>
      <c r="HR53" s="19" t="str">
        <f t="shared" ca="1" si="86"/>
        <v/>
      </c>
      <c r="HS53" s="19" t="str">
        <f t="shared" ca="1" si="86"/>
        <v/>
      </c>
      <c r="HT53" s="19" t="str">
        <f t="shared" ca="1" si="86"/>
        <v/>
      </c>
      <c r="HU53" s="19" t="str">
        <f t="shared" ca="1" si="86"/>
        <v/>
      </c>
      <c r="HV53" s="19" t="str">
        <f t="shared" ca="1" si="86"/>
        <v/>
      </c>
      <c r="HW53" s="19" t="str">
        <f t="shared" ca="1" si="86"/>
        <v/>
      </c>
      <c r="HX53" s="19" t="str">
        <f t="shared" ca="1" si="86"/>
        <v/>
      </c>
      <c r="HY53" s="19" t="str">
        <f t="shared" ca="1" si="86"/>
        <v/>
      </c>
      <c r="HZ53" s="19" t="str">
        <f t="shared" ca="1" si="86"/>
        <v/>
      </c>
      <c r="IA53" s="19" t="str">
        <f t="shared" ca="1" si="86"/>
        <v/>
      </c>
      <c r="IB53" s="19" t="str">
        <f t="shared" ca="1" si="86"/>
        <v/>
      </c>
      <c r="IC53" s="19" t="str">
        <f t="shared" ca="1" si="86"/>
        <v/>
      </c>
      <c r="ID53" s="19" t="str">
        <f t="shared" ca="1" si="86"/>
        <v/>
      </c>
      <c r="IE53" s="19" t="str">
        <f t="shared" ca="1" si="86"/>
        <v/>
      </c>
      <c r="IF53" s="19" t="str">
        <f t="shared" ca="1" si="86"/>
        <v/>
      </c>
      <c r="IG53" s="19" t="str">
        <f t="shared" ca="1" si="86"/>
        <v/>
      </c>
      <c r="IH53" s="19" t="str">
        <f t="shared" ca="1" si="86"/>
        <v/>
      </c>
      <c r="II53" s="19" t="str">
        <f t="shared" ca="1" si="86"/>
        <v/>
      </c>
      <c r="IJ53" s="19" t="str">
        <f t="shared" ca="1" si="86"/>
        <v/>
      </c>
      <c r="IK53" s="19" t="str">
        <f t="shared" ca="1" si="86"/>
        <v/>
      </c>
      <c r="IL53" s="19" t="str">
        <f t="shared" ca="1" si="86"/>
        <v/>
      </c>
      <c r="IM53" s="19" t="str">
        <f t="shared" ca="1" si="86"/>
        <v/>
      </c>
      <c r="IN53" s="19" t="str">
        <f t="shared" ca="1" si="86"/>
        <v/>
      </c>
      <c r="IO53" s="19" t="str">
        <f t="shared" ca="1" si="86"/>
        <v/>
      </c>
      <c r="IP53" s="19" t="str">
        <f t="shared" ca="1" si="86"/>
        <v/>
      </c>
      <c r="IQ53" s="19" t="str">
        <f t="shared" ca="1" si="86"/>
        <v/>
      </c>
      <c r="IR53" s="19" t="str">
        <f t="shared" ca="1" si="86"/>
        <v/>
      </c>
      <c r="IS53" s="19" t="str">
        <f t="shared" ca="1" si="86"/>
        <v/>
      </c>
      <c r="IT53" s="19" t="str">
        <f t="shared" ca="1" si="86"/>
        <v/>
      </c>
      <c r="IU53" s="19" t="str">
        <f t="shared" ca="1" si="86"/>
        <v/>
      </c>
      <c r="IV53" s="19" t="str">
        <f t="shared" ca="1" si="86"/>
        <v/>
      </c>
      <c r="IW53" s="19" t="str">
        <f t="shared" ca="1" si="86"/>
        <v/>
      </c>
      <c r="IX53" s="19" t="str">
        <f t="shared" ca="1" si="86"/>
        <v/>
      </c>
      <c r="IY53" s="19" t="str">
        <f t="shared" ca="1" si="86"/>
        <v/>
      </c>
      <c r="IZ53" s="19" t="str">
        <f t="shared" ca="1" si="86"/>
        <v/>
      </c>
      <c r="JA53" s="19" t="str">
        <f t="shared" ca="1" si="86"/>
        <v/>
      </c>
      <c r="JB53" s="19" t="str">
        <f t="shared" ca="1" si="86"/>
        <v/>
      </c>
      <c r="JC53" s="19" t="str">
        <f t="shared" ca="1" si="86"/>
        <v/>
      </c>
      <c r="JD53" s="19" t="str">
        <f t="shared" ca="1" si="86"/>
        <v/>
      </c>
      <c r="JE53" s="19" t="str">
        <f t="shared" ca="1" si="86"/>
        <v/>
      </c>
      <c r="JF53" s="19" t="str">
        <f t="shared" ca="1" si="86"/>
        <v/>
      </c>
      <c r="JG53" s="19" t="str">
        <f t="shared" ca="1" si="86"/>
        <v/>
      </c>
      <c r="JH53" s="19" t="str">
        <f t="shared" ca="1" si="86"/>
        <v/>
      </c>
      <c r="JI53" s="19" t="str">
        <f t="shared" ca="1" si="86"/>
        <v/>
      </c>
      <c r="JJ53" s="19" t="str">
        <f t="shared" ca="1" si="86"/>
        <v/>
      </c>
      <c r="JK53" s="19" t="str">
        <f t="shared" ca="1" si="86"/>
        <v/>
      </c>
      <c r="JL53" s="19" t="str">
        <f t="shared" ca="1" si="86"/>
        <v/>
      </c>
      <c r="JM53" s="19" t="str">
        <f t="shared" ca="1" si="86"/>
        <v/>
      </c>
      <c r="JN53" s="19" t="str">
        <f t="shared" ca="1" si="86"/>
        <v/>
      </c>
      <c r="JO53" s="19" t="str">
        <f t="shared" ca="1" si="86"/>
        <v/>
      </c>
      <c r="JP53" s="19" t="str">
        <f t="shared" ca="1" si="86"/>
        <v/>
      </c>
      <c r="JQ53" s="19" t="str">
        <f t="shared" ca="1" si="86"/>
        <v/>
      </c>
      <c r="JR53" s="19" t="str">
        <f t="shared" ca="1" si="86"/>
        <v/>
      </c>
      <c r="JS53" s="19" t="str">
        <f t="shared" ca="1" si="86"/>
        <v/>
      </c>
      <c r="JT53" s="19" t="str">
        <f t="shared" ca="1" si="86"/>
        <v/>
      </c>
      <c r="JU53" s="19" t="str">
        <f t="shared" ca="1" si="86"/>
        <v/>
      </c>
      <c r="JV53" s="19" t="str">
        <f t="shared" ca="1" si="86"/>
        <v/>
      </c>
      <c r="JW53" s="19" t="str">
        <f t="shared" ca="1" si="86"/>
        <v/>
      </c>
      <c r="JX53" s="19" t="str">
        <f t="shared" ca="1" si="86"/>
        <v/>
      </c>
      <c r="JY53" s="19" t="str">
        <f t="shared" ca="1" si="84"/>
        <v/>
      </c>
      <c r="JZ53" s="19" t="str">
        <f t="shared" ca="1" si="84"/>
        <v/>
      </c>
      <c r="KA53" s="19" t="str">
        <f t="shared" ca="1" si="84"/>
        <v/>
      </c>
      <c r="KB53" s="19" t="str">
        <f t="shared" ca="1" si="82"/>
        <v/>
      </c>
      <c r="KC53" s="19" t="str">
        <f t="shared" ca="1" si="89"/>
        <v/>
      </c>
      <c r="KD53" s="19" t="str">
        <f t="shared" ca="1" si="89"/>
        <v/>
      </c>
      <c r="KE53" s="19" t="str">
        <f t="shared" ca="1" si="89"/>
        <v/>
      </c>
      <c r="KF53" s="19" t="str">
        <f t="shared" ca="1" si="89"/>
        <v/>
      </c>
      <c r="KG53" s="19" t="str">
        <f t="shared" ca="1" si="89"/>
        <v/>
      </c>
      <c r="KH53" s="19" t="str">
        <f t="shared" ca="1" si="89"/>
        <v/>
      </c>
      <c r="KI53" s="19" t="str">
        <f t="shared" ca="1" si="89"/>
        <v/>
      </c>
      <c r="KJ53" s="19" t="str">
        <f t="shared" ca="1" si="89"/>
        <v/>
      </c>
      <c r="KK53" s="19" t="str">
        <f t="shared" ca="1" si="89"/>
        <v/>
      </c>
      <c r="KL53" s="19" t="str">
        <f t="shared" ca="1" si="89"/>
        <v/>
      </c>
      <c r="KM53" s="19" t="str">
        <f t="shared" ca="1" si="89"/>
        <v/>
      </c>
      <c r="KN53" s="19" t="str">
        <f t="shared" ca="1" si="89"/>
        <v/>
      </c>
      <c r="KO53" s="19" t="str">
        <f t="shared" ca="1" si="89"/>
        <v/>
      </c>
      <c r="KP53" s="19" t="str">
        <f t="shared" ca="1" si="89"/>
        <v/>
      </c>
      <c r="KQ53" s="19" t="str">
        <f t="shared" ca="1" si="89"/>
        <v/>
      </c>
      <c r="KR53" s="19" t="str">
        <f t="shared" ca="1" si="89"/>
        <v/>
      </c>
      <c r="KS53" s="19" t="str">
        <f t="shared" ca="1" si="89"/>
        <v/>
      </c>
      <c r="KT53" s="19" t="str">
        <f t="shared" ca="1" si="89"/>
        <v/>
      </c>
      <c r="KU53" s="19" t="str">
        <f t="shared" ca="1" si="89"/>
        <v/>
      </c>
      <c r="KV53" s="19" t="str">
        <f t="shared" ca="1" si="89"/>
        <v/>
      </c>
      <c r="KW53" s="19" t="str">
        <f t="shared" ca="1" si="89"/>
        <v/>
      </c>
      <c r="KX53" s="19" t="str">
        <f t="shared" ca="1" si="89"/>
        <v/>
      </c>
      <c r="KY53" s="19" t="str">
        <f t="shared" ca="1" si="89"/>
        <v/>
      </c>
      <c r="KZ53" s="19" t="str">
        <f t="shared" ca="1" si="89"/>
        <v/>
      </c>
      <c r="LA53" s="19" t="str">
        <f t="shared" ca="1" si="89"/>
        <v/>
      </c>
      <c r="LB53" s="19" t="str">
        <f t="shared" ca="1" si="89"/>
        <v/>
      </c>
      <c r="LC53" s="19" t="str">
        <f t="shared" ca="1" si="89"/>
        <v/>
      </c>
      <c r="LD53" s="19" t="str">
        <f t="shared" ca="1" si="89"/>
        <v/>
      </c>
      <c r="LE53" s="19" t="str">
        <f t="shared" ca="1" si="89"/>
        <v/>
      </c>
      <c r="LF53" s="19" t="str">
        <f t="shared" ca="1" si="89"/>
        <v/>
      </c>
      <c r="LG53" s="19" t="str">
        <f t="shared" ca="1" si="89"/>
        <v/>
      </c>
      <c r="LH53" s="19" t="str">
        <f t="shared" ca="1" si="89"/>
        <v/>
      </c>
      <c r="LI53" s="19" t="str">
        <f t="shared" ca="1" si="89"/>
        <v/>
      </c>
      <c r="LJ53" s="19" t="str">
        <f t="shared" ca="1" si="89"/>
        <v/>
      </c>
      <c r="LK53" s="19" t="str">
        <f t="shared" ca="1" si="89"/>
        <v/>
      </c>
      <c r="LL53" s="19" t="str">
        <f t="shared" ca="1" si="89"/>
        <v/>
      </c>
      <c r="LM53" s="19" t="str">
        <f t="shared" ca="1" si="89"/>
        <v/>
      </c>
      <c r="LN53" s="19" t="str">
        <f t="shared" ca="1" si="89"/>
        <v/>
      </c>
      <c r="LO53" s="19" t="str">
        <f t="shared" ca="1" si="89"/>
        <v/>
      </c>
      <c r="LP53" s="19" t="str">
        <f t="shared" ca="1" si="89"/>
        <v/>
      </c>
      <c r="LQ53" s="19" t="str">
        <f t="shared" ca="1" si="89"/>
        <v/>
      </c>
      <c r="LR53" s="19" t="str">
        <f t="shared" ca="1" si="89"/>
        <v/>
      </c>
      <c r="LS53" s="19" t="str">
        <f t="shared" ca="1" si="89"/>
        <v/>
      </c>
      <c r="LT53" s="19" t="str">
        <f t="shared" ca="1" si="89"/>
        <v/>
      </c>
      <c r="LU53" s="19" t="str">
        <f t="shared" ca="1" si="89"/>
        <v/>
      </c>
      <c r="LV53" s="19" t="str">
        <f t="shared" ca="1" si="89"/>
        <v/>
      </c>
      <c r="LW53" s="19" t="str">
        <f t="shared" ca="1" si="89"/>
        <v/>
      </c>
      <c r="LX53" s="19" t="str">
        <f t="shared" ca="1" si="89"/>
        <v/>
      </c>
      <c r="LY53" s="19" t="str">
        <f t="shared" ca="1" si="89"/>
        <v/>
      </c>
      <c r="LZ53" s="19" t="str">
        <f t="shared" ca="1" si="89"/>
        <v/>
      </c>
      <c r="MA53" s="19" t="str">
        <f t="shared" ca="1" si="89"/>
        <v/>
      </c>
      <c r="MB53" s="19" t="str">
        <f t="shared" ca="1" si="89"/>
        <v/>
      </c>
      <c r="MC53" s="19" t="str">
        <f t="shared" ca="1" si="89"/>
        <v/>
      </c>
      <c r="MD53" s="19" t="str">
        <f t="shared" ca="1" si="89"/>
        <v/>
      </c>
      <c r="ME53" s="19" t="str">
        <f t="shared" ca="1" si="89"/>
        <v/>
      </c>
      <c r="MF53" s="19" t="str">
        <f t="shared" ca="1" si="89"/>
        <v/>
      </c>
      <c r="MG53" s="19" t="str">
        <f t="shared" ca="1" si="89"/>
        <v/>
      </c>
      <c r="MH53" s="19" t="str">
        <f t="shared" ca="1" si="89"/>
        <v/>
      </c>
      <c r="MI53" s="19" t="str">
        <f t="shared" ca="1" si="89"/>
        <v/>
      </c>
      <c r="MJ53" s="19" t="str">
        <f t="shared" ca="1" si="89"/>
        <v/>
      </c>
      <c r="MK53" s="19" t="str">
        <f t="shared" ca="1" si="89"/>
        <v/>
      </c>
      <c r="ML53" s="19" t="str">
        <f t="shared" ca="1" si="89"/>
        <v/>
      </c>
      <c r="MM53" s="19" t="str">
        <f t="shared" ca="1" si="89"/>
        <v/>
      </c>
      <c r="MN53" s="19" t="str">
        <f t="shared" ca="1" si="89"/>
        <v/>
      </c>
      <c r="MO53" s="19" t="str">
        <f t="shared" ca="1" si="87"/>
        <v/>
      </c>
      <c r="MP53" s="19" t="str">
        <f t="shared" ca="1" si="87"/>
        <v/>
      </c>
      <c r="MQ53" s="19" t="str">
        <f t="shared" ref="MQ53:OC54" ca="1" si="92">IF($N53="",
IF(AND(MQ$2&gt;=$M53,MQ$2&lt;=TODAY(),MQ$2&lt;$O53), 10,
IF(AND(MQ$2&gt;=$M53,MQ$2&lt;=TODAY(),MQ$2=$O53), 10,
IF(AND(MQ$2&gt;=$M53,MQ$2&lt;=TODAY(),MQ$2&gt;$O53), -10, ""))),
IF(AND(MQ$2&gt;=$M53,MQ$2&lt;=$N53,MQ$2&lt;$O53),10,
IF(AND(MQ$2&gt;=$M53,MQ$2&lt;=$N53,MQ$2=$O53),10,
IF(AND(MQ$2&gt;=$M53,MQ$2&lt;=$N53,MQ$2&gt;$O53),-10,""
))))</f>
        <v/>
      </c>
      <c r="MR53" s="19" t="str">
        <f t="shared" ca="1" si="92"/>
        <v/>
      </c>
      <c r="MS53" s="19" t="str">
        <f t="shared" ca="1" si="92"/>
        <v/>
      </c>
      <c r="MT53" s="19" t="str">
        <f t="shared" ca="1" si="92"/>
        <v/>
      </c>
      <c r="MU53" s="19" t="str">
        <f t="shared" ca="1" si="92"/>
        <v/>
      </c>
      <c r="MV53" s="19" t="str">
        <f t="shared" ca="1" si="92"/>
        <v/>
      </c>
      <c r="MW53" s="19" t="str">
        <f t="shared" ca="1" si="92"/>
        <v/>
      </c>
      <c r="MX53" s="19" t="str">
        <f t="shared" ca="1" si="92"/>
        <v/>
      </c>
      <c r="MY53" s="19" t="str">
        <f t="shared" ca="1" si="92"/>
        <v/>
      </c>
      <c r="MZ53" s="19" t="str">
        <f t="shared" ca="1" si="92"/>
        <v/>
      </c>
      <c r="NA53" s="19" t="str">
        <f t="shared" ca="1" si="92"/>
        <v/>
      </c>
      <c r="NB53" s="19" t="str">
        <f t="shared" ca="1" si="92"/>
        <v/>
      </c>
      <c r="NC53" s="19" t="str">
        <f t="shared" ca="1" si="92"/>
        <v/>
      </c>
      <c r="ND53" s="19" t="str">
        <f t="shared" ca="1" si="92"/>
        <v/>
      </c>
      <c r="NE53" s="19" t="str">
        <f t="shared" ca="1" si="92"/>
        <v/>
      </c>
      <c r="NF53" s="19" t="str">
        <f t="shared" ca="1" si="92"/>
        <v/>
      </c>
      <c r="NG53" s="19" t="str">
        <f t="shared" ca="1" si="92"/>
        <v/>
      </c>
      <c r="NH53" s="19" t="str">
        <f t="shared" ca="1" si="92"/>
        <v/>
      </c>
      <c r="NI53" s="19" t="str">
        <f t="shared" ca="1" si="92"/>
        <v/>
      </c>
      <c r="NJ53" s="19" t="str">
        <f t="shared" ca="1" si="92"/>
        <v/>
      </c>
      <c r="NK53" s="19" t="str">
        <f t="shared" ca="1" si="92"/>
        <v/>
      </c>
      <c r="NL53" s="19" t="str">
        <f t="shared" ca="1" si="92"/>
        <v/>
      </c>
      <c r="NM53" s="19" t="str">
        <f t="shared" ca="1" si="92"/>
        <v/>
      </c>
      <c r="NN53" s="19" t="str">
        <f t="shared" ca="1" si="92"/>
        <v/>
      </c>
      <c r="NO53" s="19" t="str">
        <f t="shared" ca="1" si="92"/>
        <v/>
      </c>
      <c r="NP53" s="19" t="str">
        <f t="shared" ca="1" si="92"/>
        <v/>
      </c>
      <c r="NQ53" s="19" t="str">
        <f t="shared" ca="1" si="92"/>
        <v/>
      </c>
      <c r="NR53" s="19" t="str">
        <f t="shared" ca="1" si="92"/>
        <v/>
      </c>
      <c r="NS53" s="19" t="str">
        <f t="shared" ca="1" si="92"/>
        <v/>
      </c>
      <c r="NT53" s="19" t="str">
        <f t="shared" ca="1" si="92"/>
        <v/>
      </c>
      <c r="NU53" s="19" t="str">
        <f t="shared" ca="1" si="92"/>
        <v/>
      </c>
      <c r="NV53" s="19" t="str">
        <f t="shared" ca="1" si="92"/>
        <v/>
      </c>
      <c r="NW53" s="19" t="str">
        <f t="shared" ca="1" si="92"/>
        <v/>
      </c>
      <c r="NX53" s="19" t="str">
        <f t="shared" ca="1" si="92"/>
        <v/>
      </c>
      <c r="NY53" s="19" t="str">
        <f t="shared" ca="1" si="92"/>
        <v/>
      </c>
      <c r="NZ53" s="19" t="str">
        <f t="shared" ca="1" si="92"/>
        <v/>
      </c>
      <c r="OA53" s="19" t="str">
        <f t="shared" ca="1" si="92"/>
        <v/>
      </c>
      <c r="OB53" s="19" t="str">
        <f t="shared" ca="1" si="92"/>
        <v/>
      </c>
      <c r="OC53" s="19" t="str">
        <f t="shared" ca="1" si="92"/>
        <v/>
      </c>
    </row>
    <row r="54" spans="1:397" ht="14.25" x14ac:dyDescent="0.2">
      <c r="C54" s="128">
        <f>'Project Follow up - Base'!C55</f>
        <v>15</v>
      </c>
      <c r="D54" s="406" t="str">
        <f>'Project Follow up - Base'!D55</f>
        <v>Working on - Design 100%</v>
      </c>
      <c r="E54" s="407" t="str">
        <f>'Project Follow up - Base'!E55</f>
        <v/>
      </c>
      <c r="F54" s="43">
        <f>'Project Follow up - Base'!G55</f>
        <v>45795</v>
      </c>
      <c r="G54" s="43">
        <f>'Project Follow up - Base'!H55</f>
        <v>45811</v>
      </c>
      <c r="H54" s="45">
        <f>'Project Follow up - Base'!I55</f>
        <v>13</v>
      </c>
      <c r="J54" s="25"/>
      <c r="K54" s="25"/>
      <c r="L54" s="25"/>
      <c r="M54" s="43">
        <f>'Project Follow up - Base'!M55</f>
        <v>45795</v>
      </c>
      <c r="N54" s="43">
        <f>'Project Follow up - Base'!N55</f>
        <v>45811</v>
      </c>
      <c r="O54" s="43">
        <f>'Project Follow up - Base'!O55</f>
        <v>45824</v>
      </c>
      <c r="P54" s="44" t="str">
        <f ca="1">'Project Follow up - Base'!P55</f>
        <v>Completed</v>
      </c>
      <c r="Q54" s="104" t="str">
        <f>'Project Follow up - Base'!Q55</f>
        <v/>
      </c>
      <c r="R54" s="105" t="str">
        <f>'Project Follow up - Base'!R55</f>
        <v>Client</v>
      </c>
      <c r="S54" s="105" t="str">
        <f>'Project Follow up - Base'!S55</f>
        <v xml:space="preserve">Client Modification </v>
      </c>
      <c r="T54" s="106" t="str">
        <f>'Project Follow up - Base'!T55</f>
        <v/>
      </c>
      <c r="U54" s="187" t="str">
        <f>'Project Follow up - Base'!U55</f>
        <v/>
      </c>
      <c r="V54" s="187" t="str">
        <f>'Project Follow up - Base'!V55</f>
        <v/>
      </c>
      <c r="W54" s="384" t="str">
        <f>'Project Follow up - Base'!W55</f>
        <v>Deliev 10</v>
      </c>
      <c r="X54" s="384" t="str">
        <f>'Project Follow up - Base'!X55</f>
        <v>MOM 10</v>
      </c>
      <c r="Y54" s="320"/>
      <c r="Z54" s="17">
        <f t="shared" si="62"/>
        <v>1</v>
      </c>
      <c r="AC54" s="20" t="str">
        <f t="shared" ca="1" si="69"/>
        <v/>
      </c>
      <c r="AD54" s="20" t="str">
        <f t="shared" ref="AD54:CO57" ca="1" si="93">IF($N54="",
IF(AND(AD$2&gt;=$M54,AD$2&lt;=TODAY(),AD$2&lt;$O54), 10,
IF(AND(AD$2&gt;=$M54,AD$2&lt;=TODAY(),AD$2=$O54), 10,
IF(AND(AD$2&gt;=$M54,AD$2&lt;=TODAY(),AD$2&gt;$O54), -10, ""))),
IF(AND(AD$2&gt;=$M54,AD$2&lt;=$N54,AD$2&lt;$O54),10,
IF(AND(AD$2&gt;=$M54,AD$2&lt;=$N54,AD$2=$O54),10,
IF(AND(AD$2&gt;=$M54,AD$2&lt;=$N54,AD$2&gt;$O54),-10,""
))))</f>
        <v/>
      </c>
      <c r="AE54" s="20" t="str">
        <f t="shared" ca="1" si="93"/>
        <v/>
      </c>
      <c r="AF54" s="20" t="str">
        <f t="shared" ca="1" si="93"/>
        <v/>
      </c>
      <c r="AG54" s="20" t="str">
        <f t="shared" ca="1" si="93"/>
        <v/>
      </c>
      <c r="AH54" s="20" t="str">
        <f t="shared" ca="1" si="93"/>
        <v/>
      </c>
      <c r="AI54" s="20" t="str">
        <f t="shared" ca="1" si="93"/>
        <v/>
      </c>
      <c r="AJ54" s="20" t="str">
        <f t="shared" ca="1" si="93"/>
        <v/>
      </c>
      <c r="AK54" s="20" t="str">
        <f t="shared" ca="1" si="93"/>
        <v/>
      </c>
      <c r="AL54" s="20" t="str">
        <f t="shared" ca="1" si="93"/>
        <v/>
      </c>
      <c r="AM54" s="20" t="str">
        <f t="shared" ca="1" si="93"/>
        <v/>
      </c>
      <c r="AN54" s="20" t="str">
        <f t="shared" ca="1" si="93"/>
        <v/>
      </c>
      <c r="AO54" s="20" t="str">
        <f t="shared" ca="1" si="93"/>
        <v/>
      </c>
      <c r="AP54" s="20" t="str">
        <f t="shared" ca="1" si="93"/>
        <v/>
      </c>
      <c r="AQ54" s="20" t="str">
        <f t="shared" ca="1" si="93"/>
        <v/>
      </c>
      <c r="AR54" s="20" t="str">
        <f t="shared" ca="1" si="93"/>
        <v/>
      </c>
      <c r="AS54" s="20" t="str">
        <f t="shared" ca="1" si="93"/>
        <v/>
      </c>
      <c r="AT54" s="20" t="str">
        <f t="shared" ca="1" si="93"/>
        <v/>
      </c>
      <c r="AU54" s="20" t="str">
        <f t="shared" ca="1" si="93"/>
        <v/>
      </c>
      <c r="AV54" s="20" t="str">
        <f t="shared" ca="1" si="93"/>
        <v/>
      </c>
      <c r="AW54" s="20" t="str">
        <f t="shared" ca="1" si="93"/>
        <v/>
      </c>
      <c r="AX54" s="20" t="str">
        <f t="shared" ca="1" si="93"/>
        <v/>
      </c>
      <c r="AY54" s="20" t="str">
        <f t="shared" ca="1" si="93"/>
        <v/>
      </c>
      <c r="AZ54" s="20" t="str">
        <f t="shared" ca="1" si="93"/>
        <v/>
      </c>
      <c r="BA54" s="20" t="str">
        <f t="shared" ca="1" si="93"/>
        <v/>
      </c>
      <c r="BB54" s="20" t="str">
        <f t="shared" ca="1" si="93"/>
        <v/>
      </c>
      <c r="BC54" s="20" t="str">
        <f t="shared" ca="1" si="93"/>
        <v/>
      </c>
      <c r="BD54" s="20" t="str">
        <f t="shared" ca="1" si="93"/>
        <v/>
      </c>
      <c r="BE54" s="20" t="str">
        <f t="shared" ca="1" si="93"/>
        <v/>
      </c>
      <c r="BF54" s="20" t="str">
        <f t="shared" ca="1" si="93"/>
        <v/>
      </c>
      <c r="BG54" s="20" t="str">
        <f t="shared" ca="1" si="93"/>
        <v/>
      </c>
      <c r="BH54" s="20" t="str">
        <f t="shared" ca="1" si="93"/>
        <v/>
      </c>
      <c r="BI54" s="20" t="str">
        <f t="shared" ca="1" si="93"/>
        <v/>
      </c>
      <c r="BJ54" s="20" t="str">
        <f t="shared" ca="1" si="93"/>
        <v/>
      </c>
      <c r="BK54" s="20" t="str">
        <f t="shared" ca="1" si="93"/>
        <v/>
      </c>
      <c r="BL54" s="20" t="str">
        <f t="shared" ca="1" si="93"/>
        <v/>
      </c>
      <c r="BM54" s="20" t="str">
        <f t="shared" ca="1" si="93"/>
        <v/>
      </c>
      <c r="BN54" s="20" t="str">
        <f t="shared" ca="1" si="93"/>
        <v/>
      </c>
      <c r="BO54" s="20" t="str">
        <f t="shared" ca="1" si="93"/>
        <v/>
      </c>
      <c r="BP54" s="20" t="str">
        <f t="shared" ca="1" si="93"/>
        <v/>
      </c>
      <c r="BQ54" s="20" t="str">
        <f t="shared" ca="1" si="93"/>
        <v/>
      </c>
      <c r="BR54" s="20" t="str">
        <f t="shared" ca="1" si="93"/>
        <v/>
      </c>
      <c r="BS54" s="20" t="str">
        <f t="shared" ca="1" si="93"/>
        <v/>
      </c>
      <c r="BT54" s="20" t="str">
        <f t="shared" ca="1" si="93"/>
        <v/>
      </c>
      <c r="BU54" s="20" t="str">
        <f t="shared" ca="1" si="93"/>
        <v/>
      </c>
      <c r="BV54" s="20" t="str">
        <f t="shared" ca="1" si="93"/>
        <v/>
      </c>
      <c r="BW54" s="20" t="str">
        <f t="shared" ca="1" si="93"/>
        <v/>
      </c>
      <c r="BX54" s="20" t="str">
        <f t="shared" ca="1" si="93"/>
        <v/>
      </c>
      <c r="BY54" s="20" t="str">
        <f t="shared" ca="1" si="93"/>
        <v/>
      </c>
      <c r="BZ54" s="20" t="str">
        <f t="shared" ca="1" si="93"/>
        <v/>
      </c>
      <c r="CA54" s="20" t="str">
        <f t="shared" ca="1" si="93"/>
        <v/>
      </c>
      <c r="CB54" s="20" t="str">
        <f t="shared" ca="1" si="93"/>
        <v/>
      </c>
      <c r="CC54" s="20" t="str">
        <f t="shared" ca="1" si="93"/>
        <v/>
      </c>
      <c r="CD54" s="20" t="str">
        <f t="shared" ca="1" si="93"/>
        <v/>
      </c>
      <c r="CE54" s="20" t="str">
        <f t="shared" ca="1" si="93"/>
        <v/>
      </c>
      <c r="CF54" s="20" t="str">
        <f t="shared" ca="1" si="93"/>
        <v/>
      </c>
      <c r="CG54" s="20" t="str">
        <f t="shared" ca="1" si="93"/>
        <v/>
      </c>
      <c r="CH54" s="20" t="str">
        <f t="shared" ca="1" si="93"/>
        <v/>
      </c>
      <c r="CI54" s="20" t="str">
        <f t="shared" ca="1" si="93"/>
        <v/>
      </c>
      <c r="CJ54" s="20" t="str">
        <f t="shared" ca="1" si="93"/>
        <v/>
      </c>
      <c r="CK54" s="20" t="str">
        <f t="shared" ca="1" si="93"/>
        <v/>
      </c>
      <c r="CL54" s="20" t="str">
        <f t="shared" ca="1" si="93"/>
        <v/>
      </c>
      <c r="CM54" s="20" t="str">
        <f t="shared" ca="1" si="93"/>
        <v/>
      </c>
      <c r="CN54" s="20" t="str">
        <f t="shared" ca="1" si="93"/>
        <v/>
      </c>
      <c r="CO54" s="20" t="str">
        <f t="shared" ca="1" si="93"/>
        <v/>
      </c>
      <c r="CP54" s="20" t="str">
        <f t="shared" ca="1" si="91"/>
        <v/>
      </c>
      <c r="CQ54" s="20" t="str">
        <f t="shared" ca="1" si="91"/>
        <v/>
      </c>
      <c r="CR54" s="20" t="str">
        <f t="shared" ca="1" si="91"/>
        <v/>
      </c>
      <c r="CS54" s="20" t="str">
        <f t="shared" ca="1" si="91"/>
        <v/>
      </c>
      <c r="CT54" s="19" t="str">
        <f t="shared" ca="1" si="91"/>
        <v/>
      </c>
      <c r="CU54" s="19" t="str">
        <f t="shared" ca="1" si="91"/>
        <v/>
      </c>
      <c r="CV54" s="19" t="str">
        <f t="shared" ca="1" si="91"/>
        <v/>
      </c>
      <c r="CW54" s="19" t="str">
        <f t="shared" ca="1" si="91"/>
        <v/>
      </c>
      <c r="CX54" s="19" t="str">
        <f t="shared" ca="1" si="91"/>
        <v/>
      </c>
      <c r="CY54" s="19" t="str">
        <f t="shared" ca="1" si="91"/>
        <v/>
      </c>
      <c r="CZ54" s="19" t="str">
        <f t="shared" ca="1" si="91"/>
        <v/>
      </c>
      <c r="DA54" s="19" t="str">
        <f t="shared" ca="1" si="91"/>
        <v/>
      </c>
      <c r="DB54" s="19" t="str">
        <f t="shared" ca="1" si="91"/>
        <v/>
      </c>
      <c r="DC54" s="19" t="str">
        <f t="shared" ca="1" si="91"/>
        <v/>
      </c>
      <c r="DD54" s="19" t="str">
        <f t="shared" ca="1" si="91"/>
        <v/>
      </c>
      <c r="DE54" s="19" t="str">
        <f t="shared" ca="1" si="91"/>
        <v/>
      </c>
      <c r="DF54" s="19" t="str">
        <f t="shared" ca="1" si="91"/>
        <v/>
      </c>
      <c r="DG54" s="19" t="str">
        <f t="shared" ca="1" si="91"/>
        <v/>
      </c>
      <c r="DH54" s="19" t="str">
        <f t="shared" ca="1" si="91"/>
        <v/>
      </c>
      <c r="DI54" s="19" t="str">
        <f t="shared" ca="1" si="91"/>
        <v/>
      </c>
      <c r="DJ54" s="19" t="str">
        <f t="shared" ca="1" si="91"/>
        <v/>
      </c>
      <c r="DK54" s="19" t="str">
        <f t="shared" ca="1" si="91"/>
        <v/>
      </c>
      <c r="DL54" s="19" t="str">
        <f t="shared" ca="1" si="91"/>
        <v/>
      </c>
      <c r="DM54" s="19" t="str">
        <f t="shared" ca="1" si="91"/>
        <v/>
      </c>
      <c r="DN54" s="19" t="str">
        <f t="shared" ca="1" si="91"/>
        <v/>
      </c>
      <c r="DO54" s="19" t="str">
        <f t="shared" ca="1" si="91"/>
        <v/>
      </c>
      <c r="DP54" s="19" t="str">
        <f t="shared" ca="1" si="91"/>
        <v/>
      </c>
      <c r="DQ54" s="19" t="str">
        <f t="shared" ca="1" si="91"/>
        <v/>
      </c>
      <c r="DR54" s="19" t="str">
        <f t="shared" ca="1" si="91"/>
        <v/>
      </c>
      <c r="DS54" s="19" t="str">
        <f t="shared" ca="1" si="91"/>
        <v/>
      </c>
      <c r="DT54" s="19" t="str">
        <f t="shared" ca="1" si="91"/>
        <v/>
      </c>
      <c r="DU54" s="19" t="str">
        <f t="shared" ca="1" si="91"/>
        <v/>
      </c>
      <c r="DV54" s="19" t="str">
        <f t="shared" ca="1" si="91"/>
        <v/>
      </c>
      <c r="DW54" s="19" t="str">
        <f t="shared" ca="1" si="91"/>
        <v/>
      </c>
      <c r="DX54" s="19" t="str">
        <f t="shared" ca="1" si="91"/>
        <v/>
      </c>
      <c r="DY54" s="19" t="str">
        <f t="shared" ca="1" si="91"/>
        <v/>
      </c>
      <c r="DZ54" s="19" t="str">
        <f t="shared" ca="1" si="91"/>
        <v/>
      </c>
      <c r="EA54" s="19" t="str">
        <f t="shared" ca="1" si="91"/>
        <v/>
      </c>
      <c r="EB54" s="19" t="str">
        <f t="shared" ca="1" si="91"/>
        <v/>
      </c>
      <c r="EC54" s="19" t="str">
        <f t="shared" ca="1" si="91"/>
        <v/>
      </c>
      <c r="ED54" s="19" t="str">
        <f t="shared" ca="1" si="91"/>
        <v/>
      </c>
      <c r="EE54" s="19" t="str">
        <f t="shared" ca="1" si="91"/>
        <v/>
      </c>
      <c r="EF54" s="19" t="str">
        <f t="shared" ca="1" si="91"/>
        <v/>
      </c>
      <c r="EG54" s="19" t="str">
        <f t="shared" ca="1" si="91"/>
        <v/>
      </c>
      <c r="EH54" s="19" t="str">
        <f t="shared" ca="1" si="91"/>
        <v/>
      </c>
      <c r="EI54" s="19" t="str">
        <f t="shared" ca="1" si="91"/>
        <v/>
      </c>
      <c r="EJ54" s="19" t="str">
        <f t="shared" ca="1" si="91"/>
        <v/>
      </c>
      <c r="EK54" s="19" t="str">
        <f t="shared" ca="1" si="91"/>
        <v/>
      </c>
      <c r="EL54" s="19" t="str">
        <f t="shared" ca="1" si="91"/>
        <v/>
      </c>
      <c r="EM54" s="19" t="str">
        <f t="shared" ca="1" si="91"/>
        <v/>
      </c>
      <c r="EN54" s="19" t="str">
        <f t="shared" ca="1" si="91"/>
        <v/>
      </c>
      <c r="EO54" s="19" t="str">
        <f t="shared" ca="1" si="91"/>
        <v/>
      </c>
      <c r="EP54" s="19" t="str">
        <f t="shared" ca="1" si="91"/>
        <v/>
      </c>
      <c r="EQ54" s="19" t="str">
        <f t="shared" ca="1" si="91"/>
        <v/>
      </c>
      <c r="ER54" s="19" t="str">
        <f t="shared" ca="1" si="91"/>
        <v/>
      </c>
      <c r="ES54" s="19" t="str">
        <f t="shared" ca="1" si="91"/>
        <v/>
      </c>
      <c r="ET54" s="19" t="str">
        <f t="shared" ca="1" si="91"/>
        <v/>
      </c>
      <c r="EU54" s="19" t="str">
        <f t="shared" ca="1" si="91"/>
        <v/>
      </c>
      <c r="EV54" s="19" t="str">
        <f t="shared" ca="1" si="91"/>
        <v/>
      </c>
      <c r="EW54" s="19" t="str">
        <f t="shared" ca="1" si="91"/>
        <v/>
      </c>
      <c r="EX54" s="19" t="str">
        <f t="shared" ca="1" si="91"/>
        <v/>
      </c>
      <c r="EY54" s="19" t="str">
        <f t="shared" ca="1" si="91"/>
        <v/>
      </c>
      <c r="EZ54" s="19" t="str">
        <f t="shared" ca="1" si="91"/>
        <v/>
      </c>
      <c r="FA54" s="19" t="str">
        <f t="shared" ca="1" si="73"/>
        <v/>
      </c>
      <c r="FB54" s="19" t="str">
        <f t="shared" ca="1" si="88"/>
        <v/>
      </c>
      <c r="FC54" s="19" t="str">
        <f t="shared" ca="1" si="88"/>
        <v/>
      </c>
      <c r="FD54" s="19" t="str">
        <f t="shared" ca="1" si="88"/>
        <v/>
      </c>
      <c r="FE54" s="19" t="str">
        <f t="shared" ca="1" si="88"/>
        <v/>
      </c>
      <c r="FF54" s="19" t="str">
        <f t="shared" ca="1" si="88"/>
        <v/>
      </c>
      <c r="FG54" s="19" t="str">
        <f t="shared" ca="1" si="88"/>
        <v/>
      </c>
      <c r="FH54" s="19" t="str">
        <f t="shared" ca="1" si="88"/>
        <v/>
      </c>
      <c r="FI54" s="19" t="str">
        <f t="shared" ca="1" si="88"/>
        <v/>
      </c>
      <c r="FJ54" s="19" t="str">
        <f t="shared" ca="1" si="88"/>
        <v/>
      </c>
      <c r="FK54" s="19" t="str">
        <f t="shared" ca="1" si="88"/>
        <v/>
      </c>
      <c r="FL54" s="19" t="str">
        <f t="shared" ca="1" si="88"/>
        <v/>
      </c>
      <c r="FM54" s="19" t="str">
        <f t="shared" ca="1" si="88"/>
        <v/>
      </c>
      <c r="FN54" s="19" t="str">
        <f t="shared" ca="1" si="88"/>
        <v/>
      </c>
      <c r="FO54" s="19" t="str">
        <f t="shared" ca="1" si="88"/>
        <v/>
      </c>
      <c r="FP54" s="19">
        <f t="shared" ca="1" si="88"/>
        <v>10</v>
      </c>
      <c r="FQ54" s="19">
        <f t="shared" ca="1" si="88"/>
        <v>10</v>
      </c>
      <c r="FR54" s="19">
        <f t="shared" ca="1" si="88"/>
        <v>10</v>
      </c>
      <c r="FS54" s="19">
        <f t="shared" ca="1" si="88"/>
        <v>10</v>
      </c>
      <c r="FT54" s="19">
        <f t="shared" ca="1" si="88"/>
        <v>10</v>
      </c>
      <c r="FU54" s="19">
        <f t="shared" ca="1" si="88"/>
        <v>10</v>
      </c>
      <c r="FV54" s="19">
        <f t="shared" ca="1" si="88"/>
        <v>10</v>
      </c>
      <c r="FW54" s="19">
        <f t="shared" ca="1" si="88"/>
        <v>10</v>
      </c>
      <c r="FX54" s="19">
        <f t="shared" ca="1" si="88"/>
        <v>10</v>
      </c>
      <c r="FY54" s="19">
        <f t="shared" ca="1" si="88"/>
        <v>10</v>
      </c>
      <c r="FZ54" s="19">
        <f t="shared" ca="1" si="88"/>
        <v>10</v>
      </c>
      <c r="GA54" s="19">
        <f t="shared" ca="1" si="88"/>
        <v>10</v>
      </c>
      <c r="GB54" s="19">
        <f t="shared" ca="1" si="88"/>
        <v>10</v>
      </c>
      <c r="GC54" s="19">
        <f t="shared" ca="1" si="88"/>
        <v>10</v>
      </c>
      <c r="GD54" s="19">
        <f t="shared" ca="1" si="88"/>
        <v>10</v>
      </c>
      <c r="GE54" s="19">
        <f t="shared" ca="1" si="88"/>
        <v>10</v>
      </c>
      <c r="GF54" s="19">
        <f t="shared" ca="1" si="88"/>
        <v>10</v>
      </c>
      <c r="GG54" s="19" t="str">
        <f t="shared" ca="1" si="88"/>
        <v/>
      </c>
      <c r="GH54" s="19" t="str">
        <f t="shared" ca="1" si="88"/>
        <v/>
      </c>
      <c r="GI54" s="19" t="str">
        <f t="shared" ca="1" si="88"/>
        <v/>
      </c>
      <c r="GJ54" s="19" t="str">
        <f t="shared" ca="1" si="88"/>
        <v/>
      </c>
      <c r="GK54" s="19" t="str">
        <f t="shared" ca="1" si="88"/>
        <v/>
      </c>
      <c r="GL54" s="19" t="str">
        <f t="shared" ca="1" si="88"/>
        <v/>
      </c>
      <c r="GM54" s="19" t="str">
        <f t="shared" ca="1" si="88"/>
        <v/>
      </c>
      <c r="GN54" s="19" t="str">
        <f t="shared" ca="1" si="88"/>
        <v/>
      </c>
      <c r="GO54" s="19" t="str">
        <f t="shared" ca="1" si="88"/>
        <v/>
      </c>
      <c r="GP54" s="19" t="str">
        <f t="shared" ca="1" si="88"/>
        <v/>
      </c>
      <c r="GQ54" s="19" t="str">
        <f t="shared" ca="1" si="88"/>
        <v/>
      </c>
      <c r="GR54" s="19" t="str">
        <f t="shared" ca="1" si="88"/>
        <v/>
      </c>
      <c r="GS54" s="19" t="str">
        <f t="shared" ca="1" si="88"/>
        <v/>
      </c>
      <c r="GT54" s="19" t="str">
        <f t="shared" ca="1" si="88"/>
        <v/>
      </c>
      <c r="GU54" s="19" t="str">
        <f t="shared" ca="1" si="88"/>
        <v/>
      </c>
      <c r="GV54" s="19" t="str">
        <f t="shared" ca="1" si="88"/>
        <v/>
      </c>
      <c r="GW54" s="19" t="str">
        <f t="shared" ca="1" si="88"/>
        <v/>
      </c>
      <c r="GX54" s="19" t="str">
        <f t="shared" ca="1" si="88"/>
        <v/>
      </c>
      <c r="GY54" s="19" t="str">
        <f t="shared" ca="1" si="88"/>
        <v/>
      </c>
      <c r="GZ54" s="19" t="str">
        <f t="shared" ca="1" si="88"/>
        <v/>
      </c>
      <c r="HA54" s="19" t="str">
        <f t="shared" ca="1" si="88"/>
        <v/>
      </c>
      <c r="HB54" s="19" t="str">
        <f t="shared" ca="1" si="88"/>
        <v/>
      </c>
      <c r="HC54" s="19" t="str">
        <f t="shared" ca="1" si="88"/>
        <v/>
      </c>
      <c r="HD54" s="19" t="str">
        <f t="shared" ca="1" si="88"/>
        <v/>
      </c>
      <c r="HE54" s="19" t="str">
        <f t="shared" ca="1" si="88"/>
        <v/>
      </c>
      <c r="HF54" s="19" t="str">
        <f t="shared" ca="1" si="88"/>
        <v/>
      </c>
      <c r="HG54" s="19" t="str">
        <f t="shared" ca="1" si="88"/>
        <v/>
      </c>
      <c r="HH54" s="19" t="str">
        <f t="shared" ca="1" si="88"/>
        <v/>
      </c>
      <c r="HI54" s="19" t="str">
        <f t="shared" ca="1" si="88"/>
        <v/>
      </c>
      <c r="HJ54" s="19" t="str">
        <f t="shared" ca="1" si="88"/>
        <v/>
      </c>
      <c r="HK54" s="19" t="str">
        <f t="shared" ca="1" si="88"/>
        <v/>
      </c>
      <c r="HL54" s="19" t="str">
        <f t="shared" ca="1" si="88"/>
        <v/>
      </c>
      <c r="HM54" s="19" t="str">
        <f t="shared" ca="1" si="88"/>
        <v/>
      </c>
      <c r="HN54" s="19" t="str">
        <f t="shared" ca="1" si="86"/>
        <v/>
      </c>
      <c r="HO54" s="19" t="str">
        <f t="shared" ca="1" si="86"/>
        <v/>
      </c>
      <c r="HP54" s="19" t="str">
        <f t="shared" ca="1" si="86"/>
        <v/>
      </c>
      <c r="HQ54" s="19" t="str">
        <f t="shared" ca="1" si="86"/>
        <v/>
      </c>
      <c r="HR54" s="19" t="str">
        <f t="shared" ca="1" si="86"/>
        <v/>
      </c>
      <c r="HS54" s="19" t="str">
        <f t="shared" ca="1" si="86"/>
        <v/>
      </c>
      <c r="HT54" s="19" t="str">
        <f t="shared" ca="1" si="86"/>
        <v/>
      </c>
      <c r="HU54" s="19" t="str">
        <f t="shared" ca="1" si="86"/>
        <v/>
      </c>
      <c r="HV54" s="19" t="str">
        <f t="shared" ca="1" si="86"/>
        <v/>
      </c>
      <c r="HW54" s="19" t="str">
        <f t="shared" ca="1" si="86"/>
        <v/>
      </c>
      <c r="HX54" s="19" t="str">
        <f t="shared" ca="1" si="86"/>
        <v/>
      </c>
      <c r="HY54" s="19" t="str">
        <f t="shared" ca="1" si="86"/>
        <v/>
      </c>
      <c r="HZ54" s="19" t="str">
        <f t="shared" ca="1" si="86"/>
        <v/>
      </c>
      <c r="IA54" s="19" t="str">
        <f t="shared" ca="1" si="86"/>
        <v/>
      </c>
      <c r="IB54" s="19" t="str">
        <f t="shared" ca="1" si="86"/>
        <v/>
      </c>
      <c r="IC54" s="19" t="str">
        <f t="shared" ca="1" si="86"/>
        <v/>
      </c>
      <c r="ID54" s="19" t="str">
        <f t="shared" ca="1" si="86"/>
        <v/>
      </c>
      <c r="IE54" s="19" t="str">
        <f t="shared" ca="1" si="86"/>
        <v/>
      </c>
      <c r="IF54" s="19" t="str">
        <f t="shared" ca="1" si="86"/>
        <v/>
      </c>
      <c r="IG54" s="19" t="str">
        <f t="shared" ca="1" si="86"/>
        <v/>
      </c>
      <c r="IH54" s="19" t="str">
        <f t="shared" ca="1" si="86"/>
        <v/>
      </c>
      <c r="II54" s="19" t="str">
        <f t="shared" ca="1" si="86"/>
        <v/>
      </c>
      <c r="IJ54" s="19" t="str">
        <f t="shared" ca="1" si="86"/>
        <v/>
      </c>
      <c r="IK54" s="19" t="str">
        <f t="shared" ca="1" si="86"/>
        <v/>
      </c>
      <c r="IL54" s="19" t="str">
        <f t="shared" ca="1" si="86"/>
        <v/>
      </c>
      <c r="IM54" s="19" t="str">
        <f t="shared" ca="1" si="86"/>
        <v/>
      </c>
      <c r="IN54" s="19" t="str">
        <f t="shared" ca="1" si="86"/>
        <v/>
      </c>
      <c r="IO54" s="19" t="str">
        <f t="shared" ca="1" si="86"/>
        <v/>
      </c>
      <c r="IP54" s="19" t="str">
        <f t="shared" ca="1" si="86"/>
        <v/>
      </c>
      <c r="IQ54" s="19" t="str">
        <f t="shared" ca="1" si="86"/>
        <v/>
      </c>
      <c r="IR54" s="19" t="str">
        <f t="shared" ca="1" si="86"/>
        <v/>
      </c>
      <c r="IS54" s="19" t="str">
        <f t="shared" ca="1" si="86"/>
        <v/>
      </c>
      <c r="IT54" s="19" t="str">
        <f t="shared" ca="1" si="86"/>
        <v/>
      </c>
      <c r="IU54" s="19" t="str">
        <f t="shared" ca="1" si="86"/>
        <v/>
      </c>
      <c r="IV54" s="19" t="str">
        <f t="shared" ca="1" si="86"/>
        <v/>
      </c>
      <c r="IW54" s="19" t="str">
        <f t="shared" ca="1" si="86"/>
        <v/>
      </c>
      <c r="IX54" s="19" t="str">
        <f t="shared" ca="1" si="86"/>
        <v/>
      </c>
      <c r="IY54" s="19" t="str">
        <f t="shared" ca="1" si="86"/>
        <v/>
      </c>
      <c r="IZ54" s="19" t="str">
        <f t="shared" ca="1" si="86"/>
        <v/>
      </c>
      <c r="JA54" s="19" t="str">
        <f t="shared" ca="1" si="86"/>
        <v/>
      </c>
      <c r="JB54" s="19" t="str">
        <f t="shared" ca="1" si="86"/>
        <v/>
      </c>
      <c r="JC54" s="19" t="str">
        <f t="shared" ca="1" si="86"/>
        <v/>
      </c>
      <c r="JD54" s="19" t="str">
        <f t="shared" ca="1" si="86"/>
        <v/>
      </c>
      <c r="JE54" s="19" t="str">
        <f t="shared" ca="1" si="86"/>
        <v/>
      </c>
      <c r="JF54" s="19" t="str">
        <f t="shared" ca="1" si="86"/>
        <v/>
      </c>
      <c r="JG54" s="19" t="str">
        <f t="shared" ca="1" si="86"/>
        <v/>
      </c>
      <c r="JH54" s="19" t="str">
        <f t="shared" ca="1" si="86"/>
        <v/>
      </c>
      <c r="JI54" s="19" t="str">
        <f t="shared" ca="1" si="86"/>
        <v/>
      </c>
      <c r="JJ54" s="19" t="str">
        <f t="shared" ca="1" si="86"/>
        <v/>
      </c>
      <c r="JK54" s="19" t="str">
        <f t="shared" ca="1" si="86"/>
        <v/>
      </c>
      <c r="JL54" s="19" t="str">
        <f t="shared" ca="1" si="86"/>
        <v/>
      </c>
      <c r="JM54" s="19" t="str">
        <f t="shared" ca="1" si="86"/>
        <v/>
      </c>
      <c r="JN54" s="19" t="str">
        <f t="shared" ca="1" si="86"/>
        <v/>
      </c>
      <c r="JO54" s="19" t="str">
        <f t="shared" ca="1" si="86"/>
        <v/>
      </c>
      <c r="JP54" s="19" t="str">
        <f t="shared" ca="1" si="86"/>
        <v/>
      </c>
      <c r="JQ54" s="19" t="str">
        <f t="shared" ca="1" si="86"/>
        <v/>
      </c>
      <c r="JR54" s="19" t="str">
        <f t="shared" ca="1" si="86"/>
        <v/>
      </c>
      <c r="JS54" s="19" t="str">
        <f t="shared" ca="1" si="86"/>
        <v/>
      </c>
      <c r="JT54" s="19" t="str">
        <f t="shared" ca="1" si="86"/>
        <v/>
      </c>
      <c r="JU54" s="19" t="str">
        <f t="shared" ca="1" si="86"/>
        <v/>
      </c>
      <c r="JV54" s="19" t="str">
        <f t="shared" ca="1" si="86"/>
        <v/>
      </c>
      <c r="JW54" s="19" t="str">
        <f t="shared" ca="1" si="86"/>
        <v/>
      </c>
      <c r="JX54" s="19" t="str">
        <f t="shared" ca="1" si="86"/>
        <v/>
      </c>
      <c r="JY54" s="19" t="str">
        <f t="shared" ca="1" si="84"/>
        <v/>
      </c>
      <c r="JZ54" s="19" t="str">
        <f t="shared" ca="1" si="84"/>
        <v/>
      </c>
      <c r="KA54" s="19" t="str">
        <f t="shared" ca="1" si="84"/>
        <v/>
      </c>
      <c r="KB54" s="19" t="str">
        <f t="shared" ca="1" si="82"/>
        <v/>
      </c>
      <c r="KC54" s="19" t="str">
        <f t="shared" ca="1" si="89"/>
        <v/>
      </c>
      <c r="KD54" s="19" t="str">
        <f t="shared" ca="1" si="89"/>
        <v/>
      </c>
      <c r="KE54" s="19" t="str">
        <f t="shared" ca="1" si="89"/>
        <v/>
      </c>
      <c r="KF54" s="19" t="str">
        <f t="shared" ca="1" si="89"/>
        <v/>
      </c>
      <c r="KG54" s="19" t="str">
        <f t="shared" ca="1" si="89"/>
        <v/>
      </c>
      <c r="KH54" s="19" t="str">
        <f t="shared" ca="1" si="89"/>
        <v/>
      </c>
      <c r="KI54" s="19" t="str">
        <f t="shared" ca="1" si="89"/>
        <v/>
      </c>
      <c r="KJ54" s="19" t="str">
        <f t="shared" ca="1" si="89"/>
        <v/>
      </c>
      <c r="KK54" s="19" t="str">
        <f t="shared" ca="1" si="89"/>
        <v/>
      </c>
      <c r="KL54" s="19" t="str">
        <f t="shared" ca="1" si="89"/>
        <v/>
      </c>
      <c r="KM54" s="19" t="str">
        <f t="shared" ca="1" si="89"/>
        <v/>
      </c>
      <c r="KN54" s="19" t="str">
        <f t="shared" ca="1" si="89"/>
        <v/>
      </c>
      <c r="KO54" s="19" t="str">
        <f t="shared" ca="1" si="89"/>
        <v/>
      </c>
      <c r="KP54" s="19" t="str">
        <f t="shared" ca="1" si="89"/>
        <v/>
      </c>
      <c r="KQ54" s="19" t="str">
        <f t="shared" ca="1" si="89"/>
        <v/>
      </c>
      <c r="KR54" s="19" t="str">
        <f t="shared" ca="1" si="89"/>
        <v/>
      </c>
      <c r="KS54" s="19" t="str">
        <f t="shared" ca="1" si="89"/>
        <v/>
      </c>
      <c r="KT54" s="19" t="str">
        <f t="shared" ca="1" si="89"/>
        <v/>
      </c>
      <c r="KU54" s="19" t="str">
        <f t="shared" ca="1" si="89"/>
        <v/>
      </c>
      <c r="KV54" s="19" t="str">
        <f t="shared" ca="1" si="89"/>
        <v/>
      </c>
      <c r="KW54" s="19" t="str">
        <f t="shared" ca="1" si="89"/>
        <v/>
      </c>
      <c r="KX54" s="19" t="str">
        <f t="shared" ca="1" si="89"/>
        <v/>
      </c>
      <c r="KY54" s="19" t="str">
        <f t="shared" ca="1" si="89"/>
        <v/>
      </c>
      <c r="KZ54" s="19" t="str">
        <f t="shared" ca="1" si="89"/>
        <v/>
      </c>
      <c r="LA54" s="19" t="str">
        <f t="shared" ca="1" si="89"/>
        <v/>
      </c>
      <c r="LB54" s="19" t="str">
        <f t="shared" ca="1" si="89"/>
        <v/>
      </c>
      <c r="LC54" s="19" t="str">
        <f t="shared" ca="1" si="89"/>
        <v/>
      </c>
      <c r="LD54" s="19" t="str">
        <f t="shared" ca="1" si="89"/>
        <v/>
      </c>
      <c r="LE54" s="19" t="str">
        <f t="shared" ca="1" si="89"/>
        <v/>
      </c>
      <c r="LF54" s="19" t="str">
        <f t="shared" ca="1" si="89"/>
        <v/>
      </c>
      <c r="LG54" s="19" t="str">
        <f t="shared" ca="1" si="89"/>
        <v/>
      </c>
      <c r="LH54" s="19" t="str">
        <f t="shared" ca="1" si="89"/>
        <v/>
      </c>
      <c r="LI54" s="19" t="str">
        <f t="shared" ca="1" si="89"/>
        <v/>
      </c>
      <c r="LJ54" s="19" t="str">
        <f t="shared" ca="1" si="89"/>
        <v/>
      </c>
      <c r="LK54" s="19" t="str">
        <f t="shared" ca="1" si="89"/>
        <v/>
      </c>
      <c r="LL54" s="19" t="str">
        <f t="shared" ca="1" si="89"/>
        <v/>
      </c>
      <c r="LM54" s="19" t="str">
        <f t="shared" ca="1" si="89"/>
        <v/>
      </c>
      <c r="LN54" s="19" t="str">
        <f t="shared" ca="1" si="89"/>
        <v/>
      </c>
      <c r="LO54" s="19" t="str">
        <f t="shared" ca="1" si="89"/>
        <v/>
      </c>
      <c r="LP54" s="19" t="str">
        <f t="shared" ca="1" si="89"/>
        <v/>
      </c>
      <c r="LQ54" s="19" t="str">
        <f t="shared" ca="1" si="89"/>
        <v/>
      </c>
      <c r="LR54" s="19" t="str">
        <f t="shared" ca="1" si="89"/>
        <v/>
      </c>
      <c r="LS54" s="19" t="str">
        <f t="shared" ca="1" si="89"/>
        <v/>
      </c>
      <c r="LT54" s="19" t="str">
        <f t="shared" ca="1" si="89"/>
        <v/>
      </c>
      <c r="LU54" s="19" t="str">
        <f t="shared" ca="1" si="89"/>
        <v/>
      </c>
      <c r="LV54" s="19" t="str">
        <f t="shared" ca="1" si="89"/>
        <v/>
      </c>
      <c r="LW54" s="19" t="str">
        <f t="shared" ca="1" si="89"/>
        <v/>
      </c>
      <c r="LX54" s="19" t="str">
        <f t="shared" ca="1" si="89"/>
        <v/>
      </c>
      <c r="LY54" s="19" t="str">
        <f t="shared" ca="1" si="89"/>
        <v/>
      </c>
      <c r="LZ54" s="19" t="str">
        <f t="shared" ca="1" si="89"/>
        <v/>
      </c>
      <c r="MA54" s="19" t="str">
        <f t="shared" ca="1" si="89"/>
        <v/>
      </c>
      <c r="MB54" s="19" t="str">
        <f t="shared" ca="1" si="89"/>
        <v/>
      </c>
      <c r="MC54" s="19" t="str">
        <f t="shared" ca="1" si="89"/>
        <v/>
      </c>
      <c r="MD54" s="19" t="str">
        <f t="shared" ca="1" si="89"/>
        <v/>
      </c>
      <c r="ME54" s="19" t="str">
        <f t="shared" ca="1" si="89"/>
        <v/>
      </c>
      <c r="MF54" s="19" t="str">
        <f t="shared" ca="1" si="89"/>
        <v/>
      </c>
      <c r="MG54" s="19" t="str">
        <f t="shared" ca="1" si="89"/>
        <v/>
      </c>
      <c r="MH54" s="19" t="str">
        <f t="shared" ca="1" si="89"/>
        <v/>
      </c>
      <c r="MI54" s="19" t="str">
        <f t="shared" ca="1" si="89"/>
        <v/>
      </c>
      <c r="MJ54" s="19" t="str">
        <f t="shared" ca="1" si="89"/>
        <v/>
      </c>
      <c r="MK54" s="19" t="str">
        <f t="shared" ca="1" si="89"/>
        <v/>
      </c>
      <c r="ML54" s="19" t="str">
        <f t="shared" ca="1" si="89"/>
        <v/>
      </c>
      <c r="MM54" s="19" t="str">
        <f t="shared" ca="1" si="89"/>
        <v/>
      </c>
      <c r="MN54" s="19" t="str">
        <f t="shared" ca="1" si="89"/>
        <v/>
      </c>
      <c r="MO54" s="19" t="str">
        <f t="shared" ca="1" si="87"/>
        <v/>
      </c>
      <c r="MP54" s="19" t="str">
        <f t="shared" ca="1" si="87"/>
        <v/>
      </c>
      <c r="MQ54" s="19" t="str">
        <f t="shared" ca="1" si="92"/>
        <v/>
      </c>
      <c r="MR54" s="19" t="str">
        <f t="shared" ca="1" si="92"/>
        <v/>
      </c>
      <c r="MS54" s="19" t="str">
        <f t="shared" ca="1" si="92"/>
        <v/>
      </c>
      <c r="MT54" s="19" t="str">
        <f t="shared" ca="1" si="92"/>
        <v/>
      </c>
      <c r="MU54" s="19" t="str">
        <f t="shared" ca="1" si="92"/>
        <v/>
      </c>
      <c r="MV54" s="19" t="str">
        <f t="shared" ca="1" si="92"/>
        <v/>
      </c>
      <c r="MW54" s="19" t="str">
        <f t="shared" ca="1" si="92"/>
        <v/>
      </c>
      <c r="MX54" s="19" t="str">
        <f t="shared" ca="1" si="92"/>
        <v/>
      </c>
      <c r="MY54" s="19" t="str">
        <f t="shared" ca="1" si="92"/>
        <v/>
      </c>
      <c r="MZ54" s="19" t="str">
        <f t="shared" ca="1" si="92"/>
        <v/>
      </c>
      <c r="NA54" s="19" t="str">
        <f t="shared" ca="1" si="92"/>
        <v/>
      </c>
      <c r="NB54" s="19" t="str">
        <f t="shared" ca="1" si="92"/>
        <v/>
      </c>
      <c r="NC54" s="19" t="str">
        <f t="shared" ca="1" si="92"/>
        <v/>
      </c>
      <c r="ND54" s="19" t="str">
        <f t="shared" ca="1" si="92"/>
        <v/>
      </c>
      <c r="NE54" s="19" t="str">
        <f t="shared" ca="1" si="92"/>
        <v/>
      </c>
      <c r="NF54" s="19" t="str">
        <f t="shared" ca="1" si="92"/>
        <v/>
      </c>
      <c r="NG54" s="19" t="str">
        <f t="shared" ca="1" si="92"/>
        <v/>
      </c>
      <c r="NH54" s="19" t="str">
        <f t="shared" ca="1" si="92"/>
        <v/>
      </c>
      <c r="NI54" s="19" t="str">
        <f t="shared" ca="1" si="92"/>
        <v/>
      </c>
      <c r="NJ54" s="19" t="str">
        <f t="shared" ca="1" si="92"/>
        <v/>
      </c>
      <c r="NK54" s="19" t="str">
        <f t="shared" ca="1" si="92"/>
        <v/>
      </c>
      <c r="NL54" s="19" t="str">
        <f t="shared" ca="1" si="92"/>
        <v/>
      </c>
      <c r="NM54" s="19" t="str">
        <f t="shared" ca="1" si="92"/>
        <v/>
      </c>
      <c r="NN54" s="19" t="str">
        <f t="shared" ca="1" si="92"/>
        <v/>
      </c>
      <c r="NO54" s="19" t="str">
        <f t="shared" ca="1" si="92"/>
        <v/>
      </c>
      <c r="NP54" s="19" t="str">
        <f t="shared" ca="1" si="92"/>
        <v/>
      </c>
      <c r="NQ54" s="19" t="str">
        <f t="shared" ca="1" si="92"/>
        <v/>
      </c>
      <c r="NR54" s="19" t="str">
        <f t="shared" ca="1" si="92"/>
        <v/>
      </c>
      <c r="NS54" s="19" t="str">
        <f t="shared" ca="1" si="92"/>
        <v/>
      </c>
      <c r="NT54" s="19" t="str">
        <f t="shared" ca="1" si="92"/>
        <v/>
      </c>
      <c r="NU54" s="19" t="str">
        <f t="shared" ca="1" si="92"/>
        <v/>
      </c>
      <c r="NV54" s="19" t="str">
        <f t="shared" ca="1" si="92"/>
        <v/>
      </c>
      <c r="NW54" s="19" t="str">
        <f t="shared" ca="1" si="92"/>
        <v/>
      </c>
      <c r="NX54" s="19" t="str">
        <f t="shared" ca="1" si="92"/>
        <v/>
      </c>
      <c r="NY54" s="19" t="str">
        <f t="shared" ca="1" si="92"/>
        <v/>
      </c>
      <c r="NZ54" s="19" t="str">
        <f t="shared" ca="1" si="92"/>
        <v/>
      </c>
      <c r="OA54" s="19" t="str">
        <f t="shared" ca="1" si="92"/>
        <v/>
      </c>
      <c r="OB54" s="19" t="str">
        <f t="shared" ca="1" si="92"/>
        <v/>
      </c>
      <c r="OC54" s="19" t="str">
        <f t="shared" ca="1" si="92"/>
        <v/>
      </c>
    </row>
    <row r="55" spans="1:397" ht="14.25" x14ac:dyDescent="0.2">
      <c r="C55" s="128">
        <f>'Project Follow up - Base'!C56</f>
        <v>16</v>
      </c>
      <c r="D55" s="406" t="str">
        <f>'Project Follow up - Base'!D56</f>
        <v>ReWorking - Design 100%</v>
      </c>
      <c r="E55" s="407" t="str">
        <f>'Project Follow up - Base'!E56</f>
        <v/>
      </c>
      <c r="F55" s="43">
        <f>'Project Follow up - Base'!G56</f>
        <v>45812</v>
      </c>
      <c r="G55" s="43">
        <f>'Project Follow up - Base'!H56</f>
        <v>45831</v>
      </c>
      <c r="H55" s="45">
        <f>'Project Follow up - Base'!I56</f>
        <v>12</v>
      </c>
      <c r="J55" s="25"/>
      <c r="K55" s="25"/>
      <c r="L55" s="25"/>
      <c r="M55" s="43">
        <f>'Project Follow up - Base'!M56</f>
        <v>45812</v>
      </c>
      <c r="N55" s="43">
        <f>'Project Follow up - Base'!N56</f>
        <v>45831</v>
      </c>
      <c r="O55" s="43">
        <f>'Project Follow up - Base'!O56</f>
        <v>45827</v>
      </c>
      <c r="P55" s="41" t="str">
        <f ca="1">'Project Follow up - Base'!P56</f>
        <v>Delayed</v>
      </c>
      <c r="Q55" s="104" t="str">
        <f>'Project Follow up - Base'!Q56</f>
        <v/>
      </c>
      <c r="R55" s="105" t="str">
        <f>'Project Follow up - Base'!R56</f>
        <v>Client</v>
      </c>
      <c r="S55" s="105" t="str">
        <f>'Project Follow up - Base'!S56</f>
        <v xml:space="preserve">Client Modification </v>
      </c>
      <c r="T55" s="106" t="str">
        <f>'Project Follow up - Base'!T56</f>
        <v/>
      </c>
      <c r="U55" s="187" t="str">
        <f>'Project Follow up - Base'!U56</f>
        <v/>
      </c>
      <c r="V55" s="187" t="str">
        <f>'Project Follow up - Base'!V56</f>
        <v/>
      </c>
      <c r="W55" s="384" t="str">
        <f>'Project Follow up - Base'!W56</f>
        <v>Deliev 11</v>
      </c>
      <c r="X55" s="384" t="str">
        <f>'Project Follow up - Base'!X56</f>
        <v>MOM 11</v>
      </c>
      <c r="Y55" s="320"/>
      <c r="Z55" s="17">
        <f t="shared" si="62"/>
        <v>1</v>
      </c>
      <c r="AC55" s="20" t="str">
        <f t="shared" ca="1" si="69"/>
        <v/>
      </c>
      <c r="AD55" s="20" t="str">
        <f t="shared" ca="1" si="93"/>
        <v/>
      </c>
      <c r="AE55" s="20" t="str">
        <f t="shared" ca="1" si="93"/>
        <v/>
      </c>
      <c r="AF55" s="20" t="str">
        <f t="shared" ca="1" si="93"/>
        <v/>
      </c>
      <c r="AG55" s="20" t="str">
        <f t="shared" ca="1" si="93"/>
        <v/>
      </c>
      <c r="AH55" s="20" t="str">
        <f t="shared" ca="1" si="93"/>
        <v/>
      </c>
      <c r="AI55" s="20" t="str">
        <f t="shared" ca="1" si="93"/>
        <v/>
      </c>
      <c r="AJ55" s="20" t="str">
        <f t="shared" ca="1" si="93"/>
        <v/>
      </c>
      <c r="AK55" s="20" t="str">
        <f t="shared" ca="1" si="93"/>
        <v/>
      </c>
      <c r="AL55" s="20" t="str">
        <f t="shared" ca="1" si="93"/>
        <v/>
      </c>
      <c r="AM55" s="20" t="str">
        <f t="shared" ca="1" si="93"/>
        <v/>
      </c>
      <c r="AN55" s="20" t="str">
        <f t="shared" ca="1" si="93"/>
        <v/>
      </c>
      <c r="AO55" s="20" t="str">
        <f t="shared" ca="1" si="93"/>
        <v/>
      </c>
      <c r="AP55" s="20" t="str">
        <f t="shared" ca="1" si="93"/>
        <v/>
      </c>
      <c r="AQ55" s="20" t="str">
        <f t="shared" ca="1" si="93"/>
        <v/>
      </c>
      <c r="AR55" s="20" t="str">
        <f t="shared" ca="1" si="93"/>
        <v/>
      </c>
      <c r="AS55" s="20" t="str">
        <f t="shared" ca="1" si="93"/>
        <v/>
      </c>
      <c r="AT55" s="20" t="str">
        <f t="shared" ca="1" si="93"/>
        <v/>
      </c>
      <c r="AU55" s="20" t="str">
        <f t="shared" ca="1" si="93"/>
        <v/>
      </c>
      <c r="AV55" s="20" t="str">
        <f t="shared" ca="1" si="93"/>
        <v/>
      </c>
      <c r="AW55" s="20" t="str">
        <f t="shared" ca="1" si="93"/>
        <v/>
      </c>
      <c r="AX55" s="20" t="str">
        <f t="shared" ca="1" si="93"/>
        <v/>
      </c>
      <c r="AY55" s="20" t="str">
        <f t="shared" ca="1" si="93"/>
        <v/>
      </c>
      <c r="AZ55" s="20" t="str">
        <f t="shared" ca="1" si="93"/>
        <v/>
      </c>
      <c r="BA55" s="20" t="str">
        <f t="shared" ca="1" si="93"/>
        <v/>
      </c>
      <c r="BB55" s="20" t="str">
        <f t="shared" ca="1" si="93"/>
        <v/>
      </c>
      <c r="BC55" s="20" t="str">
        <f t="shared" ca="1" si="93"/>
        <v/>
      </c>
      <c r="BD55" s="20" t="str">
        <f t="shared" ca="1" si="93"/>
        <v/>
      </c>
      <c r="BE55" s="20" t="str">
        <f t="shared" ca="1" si="93"/>
        <v/>
      </c>
      <c r="BF55" s="20" t="str">
        <f t="shared" ca="1" si="93"/>
        <v/>
      </c>
      <c r="BG55" s="20" t="str">
        <f t="shared" ca="1" si="93"/>
        <v/>
      </c>
      <c r="BH55" s="20" t="str">
        <f t="shared" ca="1" si="93"/>
        <v/>
      </c>
      <c r="BI55" s="20" t="str">
        <f t="shared" ca="1" si="93"/>
        <v/>
      </c>
      <c r="BJ55" s="20" t="str">
        <f t="shared" ca="1" si="93"/>
        <v/>
      </c>
      <c r="BK55" s="20" t="str">
        <f t="shared" ca="1" si="93"/>
        <v/>
      </c>
      <c r="BL55" s="20" t="str">
        <f t="shared" ca="1" si="93"/>
        <v/>
      </c>
      <c r="BM55" s="20" t="str">
        <f t="shared" ca="1" si="93"/>
        <v/>
      </c>
      <c r="BN55" s="20" t="str">
        <f t="shared" ca="1" si="93"/>
        <v/>
      </c>
      <c r="BO55" s="20" t="str">
        <f t="shared" ca="1" si="93"/>
        <v/>
      </c>
      <c r="BP55" s="20" t="str">
        <f t="shared" ca="1" si="93"/>
        <v/>
      </c>
      <c r="BQ55" s="20" t="str">
        <f t="shared" ca="1" si="93"/>
        <v/>
      </c>
      <c r="BR55" s="20" t="str">
        <f t="shared" ca="1" si="93"/>
        <v/>
      </c>
      <c r="BS55" s="20" t="str">
        <f t="shared" ca="1" si="93"/>
        <v/>
      </c>
      <c r="BT55" s="20" t="str">
        <f t="shared" ca="1" si="93"/>
        <v/>
      </c>
      <c r="BU55" s="20" t="str">
        <f t="shared" ca="1" si="93"/>
        <v/>
      </c>
      <c r="BV55" s="20" t="str">
        <f t="shared" ca="1" si="93"/>
        <v/>
      </c>
      <c r="BW55" s="20" t="str">
        <f t="shared" ca="1" si="93"/>
        <v/>
      </c>
      <c r="BX55" s="20" t="str">
        <f t="shared" ca="1" si="93"/>
        <v/>
      </c>
      <c r="BY55" s="20" t="str">
        <f t="shared" ca="1" si="93"/>
        <v/>
      </c>
      <c r="BZ55" s="20" t="str">
        <f t="shared" ca="1" si="93"/>
        <v/>
      </c>
      <c r="CA55" s="20" t="str">
        <f t="shared" ca="1" si="93"/>
        <v/>
      </c>
      <c r="CB55" s="20" t="str">
        <f t="shared" ca="1" si="93"/>
        <v/>
      </c>
      <c r="CC55" s="20" t="str">
        <f t="shared" ca="1" si="93"/>
        <v/>
      </c>
      <c r="CD55" s="20" t="str">
        <f t="shared" ca="1" si="93"/>
        <v/>
      </c>
      <c r="CE55" s="20" t="str">
        <f t="shared" ca="1" si="93"/>
        <v/>
      </c>
      <c r="CF55" s="20" t="str">
        <f t="shared" ca="1" si="93"/>
        <v/>
      </c>
      <c r="CG55" s="20" t="str">
        <f t="shared" ca="1" si="93"/>
        <v/>
      </c>
      <c r="CH55" s="20" t="str">
        <f t="shared" ca="1" si="93"/>
        <v/>
      </c>
      <c r="CI55" s="20" t="str">
        <f t="shared" ca="1" si="93"/>
        <v/>
      </c>
      <c r="CJ55" s="20" t="str">
        <f t="shared" ca="1" si="93"/>
        <v/>
      </c>
      <c r="CK55" s="20" t="str">
        <f t="shared" ca="1" si="93"/>
        <v/>
      </c>
      <c r="CL55" s="20" t="str">
        <f t="shared" ca="1" si="93"/>
        <v/>
      </c>
      <c r="CM55" s="20" t="str">
        <f t="shared" ca="1" si="93"/>
        <v/>
      </c>
      <c r="CN55" s="20" t="str">
        <f t="shared" ca="1" si="93"/>
        <v/>
      </c>
      <c r="CO55" s="20" t="str">
        <f t="shared" ca="1" si="93"/>
        <v/>
      </c>
      <c r="CP55" s="20" t="str">
        <f t="shared" ca="1" si="91"/>
        <v/>
      </c>
      <c r="CQ55" s="20" t="str">
        <f t="shared" ca="1" si="91"/>
        <v/>
      </c>
      <c r="CR55" s="20" t="str">
        <f t="shared" ca="1" si="91"/>
        <v/>
      </c>
      <c r="CS55" s="20" t="str">
        <f t="shared" ca="1" si="91"/>
        <v/>
      </c>
      <c r="CT55" s="19" t="str">
        <f t="shared" ca="1" si="91"/>
        <v/>
      </c>
      <c r="CU55" s="19" t="str">
        <f t="shared" ca="1" si="91"/>
        <v/>
      </c>
      <c r="CV55" s="19" t="str">
        <f t="shared" ca="1" si="91"/>
        <v/>
      </c>
      <c r="CW55" s="19" t="str">
        <f t="shared" ca="1" si="91"/>
        <v/>
      </c>
      <c r="CX55" s="19" t="str">
        <f t="shared" ca="1" si="91"/>
        <v/>
      </c>
      <c r="CY55" s="19" t="str">
        <f t="shared" ca="1" si="91"/>
        <v/>
      </c>
      <c r="CZ55" s="19" t="str">
        <f t="shared" ca="1" si="91"/>
        <v/>
      </c>
      <c r="DA55" s="19" t="str">
        <f t="shared" ca="1" si="91"/>
        <v/>
      </c>
      <c r="DB55" s="19" t="str">
        <f t="shared" ca="1" si="91"/>
        <v/>
      </c>
      <c r="DC55" s="19" t="str">
        <f t="shared" ca="1" si="91"/>
        <v/>
      </c>
      <c r="DD55" s="19" t="str">
        <f t="shared" ca="1" si="91"/>
        <v/>
      </c>
      <c r="DE55" s="19" t="str">
        <f t="shared" ca="1" si="91"/>
        <v/>
      </c>
      <c r="DF55" s="19" t="str">
        <f t="shared" ca="1" si="91"/>
        <v/>
      </c>
      <c r="DG55" s="19" t="str">
        <f t="shared" ca="1" si="91"/>
        <v/>
      </c>
      <c r="DH55" s="19" t="str">
        <f t="shared" ca="1" si="91"/>
        <v/>
      </c>
      <c r="DI55" s="19" t="str">
        <f t="shared" ca="1" si="91"/>
        <v/>
      </c>
      <c r="DJ55" s="19" t="str">
        <f t="shared" ca="1" si="91"/>
        <v/>
      </c>
      <c r="DK55" s="19" t="str">
        <f t="shared" ca="1" si="91"/>
        <v/>
      </c>
      <c r="DL55" s="19" t="str">
        <f t="shared" ca="1" si="91"/>
        <v/>
      </c>
      <c r="DM55" s="19" t="str">
        <f t="shared" ca="1" si="91"/>
        <v/>
      </c>
      <c r="DN55" s="19" t="str">
        <f t="shared" ca="1" si="91"/>
        <v/>
      </c>
      <c r="DO55" s="19" t="str">
        <f t="shared" ca="1" si="91"/>
        <v/>
      </c>
      <c r="DP55" s="19" t="str">
        <f t="shared" ca="1" si="91"/>
        <v/>
      </c>
      <c r="DQ55" s="19" t="str">
        <f t="shared" ca="1" si="91"/>
        <v/>
      </c>
      <c r="DR55" s="19" t="str">
        <f t="shared" ca="1" si="91"/>
        <v/>
      </c>
      <c r="DS55" s="19" t="str">
        <f t="shared" ca="1" si="91"/>
        <v/>
      </c>
      <c r="DT55" s="19" t="str">
        <f t="shared" ca="1" si="91"/>
        <v/>
      </c>
      <c r="DU55" s="19" t="str">
        <f t="shared" ca="1" si="91"/>
        <v/>
      </c>
      <c r="DV55" s="19" t="str">
        <f t="shared" ca="1" si="91"/>
        <v/>
      </c>
      <c r="DW55" s="19" t="str">
        <f t="shared" ca="1" si="91"/>
        <v/>
      </c>
      <c r="DX55" s="19" t="str">
        <f t="shared" ca="1" si="91"/>
        <v/>
      </c>
      <c r="DY55" s="19" t="str">
        <f t="shared" ca="1" si="91"/>
        <v/>
      </c>
      <c r="DZ55" s="19" t="str">
        <f t="shared" ca="1" si="91"/>
        <v/>
      </c>
      <c r="EA55" s="19" t="str">
        <f t="shared" ca="1" si="91"/>
        <v/>
      </c>
      <c r="EB55" s="19" t="str">
        <f t="shared" ca="1" si="91"/>
        <v/>
      </c>
      <c r="EC55" s="19" t="str">
        <f t="shared" ca="1" si="91"/>
        <v/>
      </c>
      <c r="ED55" s="19" t="str">
        <f t="shared" ca="1" si="91"/>
        <v/>
      </c>
      <c r="EE55" s="19" t="str">
        <f t="shared" ca="1" si="91"/>
        <v/>
      </c>
      <c r="EF55" s="19" t="str">
        <f t="shared" ca="1" si="91"/>
        <v/>
      </c>
      <c r="EG55" s="19" t="str">
        <f t="shared" ca="1" si="91"/>
        <v/>
      </c>
      <c r="EH55" s="19" t="str">
        <f t="shared" ca="1" si="91"/>
        <v/>
      </c>
      <c r="EI55" s="19" t="str">
        <f t="shared" ca="1" si="91"/>
        <v/>
      </c>
      <c r="EJ55" s="19" t="str">
        <f t="shared" ca="1" si="91"/>
        <v/>
      </c>
      <c r="EK55" s="19" t="str">
        <f t="shared" ca="1" si="91"/>
        <v/>
      </c>
      <c r="EL55" s="19" t="str">
        <f t="shared" ca="1" si="91"/>
        <v/>
      </c>
      <c r="EM55" s="19" t="str">
        <f t="shared" ca="1" si="91"/>
        <v/>
      </c>
      <c r="EN55" s="19" t="str">
        <f t="shared" ca="1" si="91"/>
        <v/>
      </c>
      <c r="EO55" s="19" t="str">
        <f t="shared" ca="1" si="91"/>
        <v/>
      </c>
      <c r="EP55" s="19" t="str">
        <f t="shared" ca="1" si="91"/>
        <v/>
      </c>
      <c r="EQ55" s="19" t="str">
        <f t="shared" ca="1" si="91"/>
        <v/>
      </c>
      <c r="ER55" s="19" t="str">
        <f t="shared" ca="1" si="91"/>
        <v/>
      </c>
      <c r="ES55" s="19" t="str">
        <f t="shared" ca="1" si="91"/>
        <v/>
      </c>
      <c r="ET55" s="19" t="str">
        <f t="shared" ca="1" si="91"/>
        <v/>
      </c>
      <c r="EU55" s="19" t="str">
        <f t="shared" ca="1" si="91"/>
        <v/>
      </c>
      <c r="EV55" s="19" t="str">
        <f t="shared" ca="1" si="91"/>
        <v/>
      </c>
      <c r="EW55" s="19" t="str">
        <f t="shared" ca="1" si="91"/>
        <v/>
      </c>
      <c r="EX55" s="19" t="str">
        <f t="shared" ca="1" si="91"/>
        <v/>
      </c>
      <c r="EY55" s="19" t="str">
        <f t="shared" ca="1" si="91"/>
        <v/>
      </c>
      <c r="EZ55" s="19" t="str">
        <f t="shared" ca="1" si="91"/>
        <v/>
      </c>
      <c r="FA55" s="19" t="str">
        <f t="shared" ca="1" si="73"/>
        <v/>
      </c>
      <c r="FB55" s="19" t="str">
        <f t="shared" ca="1" si="88"/>
        <v/>
      </c>
      <c r="FC55" s="19" t="str">
        <f t="shared" ca="1" si="88"/>
        <v/>
      </c>
      <c r="FD55" s="19" t="str">
        <f t="shared" ca="1" si="88"/>
        <v/>
      </c>
      <c r="FE55" s="19" t="str">
        <f t="shared" ca="1" si="88"/>
        <v/>
      </c>
      <c r="FF55" s="19" t="str">
        <f t="shared" ca="1" si="88"/>
        <v/>
      </c>
      <c r="FG55" s="19" t="str">
        <f t="shared" ca="1" si="88"/>
        <v/>
      </c>
      <c r="FH55" s="19" t="str">
        <f t="shared" ca="1" si="88"/>
        <v/>
      </c>
      <c r="FI55" s="19" t="str">
        <f t="shared" ca="1" si="88"/>
        <v/>
      </c>
      <c r="FJ55" s="19" t="str">
        <f t="shared" ca="1" si="88"/>
        <v/>
      </c>
      <c r="FK55" s="19" t="str">
        <f t="shared" ca="1" si="88"/>
        <v/>
      </c>
      <c r="FL55" s="19" t="str">
        <f t="shared" ca="1" si="88"/>
        <v/>
      </c>
      <c r="FM55" s="19" t="str">
        <f t="shared" ca="1" si="88"/>
        <v/>
      </c>
      <c r="FN55" s="19" t="str">
        <f t="shared" ca="1" si="88"/>
        <v/>
      </c>
      <c r="FO55" s="19" t="str">
        <f t="shared" ca="1" si="88"/>
        <v/>
      </c>
      <c r="FP55" s="19" t="str">
        <f t="shared" ca="1" si="88"/>
        <v/>
      </c>
      <c r="FQ55" s="19" t="str">
        <f t="shared" ca="1" si="88"/>
        <v/>
      </c>
      <c r="FR55" s="19" t="str">
        <f t="shared" ca="1" si="88"/>
        <v/>
      </c>
      <c r="FS55" s="19" t="str">
        <f t="shared" ca="1" si="88"/>
        <v/>
      </c>
      <c r="FT55" s="19" t="str">
        <f t="shared" ca="1" si="88"/>
        <v/>
      </c>
      <c r="FU55" s="19" t="str">
        <f t="shared" ca="1" si="88"/>
        <v/>
      </c>
      <c r="FV55" s="19" t="str">
        <f t="shared" ca="1" si="88"/>
        <v/>
      </c>
      <c r="FW55" s="19" t="str">
        <f t="shared" ca="1" si="88"/>
        <v/>
      </c>
      <c r="FX55" s="19" t="str">
        <f t="shared" ca="1" si="88"/>
        <v/>
      </c>
      <c r="FY55" s="19" t="str">
        <f t="shared" ca="1" si="88"/>
        <v/>
      </c>
      <c r="FZ55" s="19" t="str">
        <f t="shared" ca="1" si="88"/>
        <v/>
      </c>
      <c r="GA55" s="19" t="str">
        <f t="shared" ca="1" si="88"/>
        <v/>
      </c>
      <c r="GB55" s="19" t="str">
        <f t="shared" ca="1" si="88"/>
        <v/>
      </c>
      <c r="GC55" s="19" t="str">
        <f t="shared" ca="1" si="88"/>
        <v/>
      </c>
      <c r="GD55" s="19" t="str">
        <f t="shared" ca="1" si="88"/>
        <v/>
      </c>
      <c r="GE55" s="19" t="str">
        <f t="shared" ca="1" si="88"/>
        <v/>
      </c>
      <c r="GF55" s="19" t="str">
        <f t="shared" ca="1" si="88"/>
        <v/>
      </c>
      <c r="GG55" s="19">
        <f t="shared" ca="1" si="88"/>
        <v>10</v>
      </c>
      <c r="GH55" s="19">
        <f t="shared" ca="1" si="88"/>
        <v>10</v>
      </c>
      <c r="GI55" s="19">
        <f t="shared" ca="1" si="88"/>
        <v>10</v>
      </c>
      <c r="GJ55" s="19">
        <f t="shared" ca="1" si="88"/>
        <v>10</v>
      </c>
      <c r="GK55" s="19">
        <f t="shared" ca="1" si="88"/>
        <v>10</v>
      </c>
      <c r="GL55" s="19">
        <f t="shared" ca="1" si="88"/>
        <v>10</v>
      </c>
      <c r="GM55" s="19">
        <f t="shared" ca="1" si="88"/>
        <v>10</v>
      </c>
      <c r="GN55" s="19">
        <f t="shared" ca="1" si="88"/>
        <v>10</v>
      </c>
      <c r="GO55" s="19">
        <f t="shared" ca="1" si="88"/>
        <v>10</v>
      </c>
      <c r="GP55" s="19">
        <f t="shared" ca="1" si="88"/>
        <v>10</v>
      </c>
      <c r="GQ55" s="19">
        <f t="shared" ca="1" si="88"/>
        <v>10</v>
      </c>
      <c r="GR55" s="19">
        <f t="shared" ca="1" si="88"/>
        <v>10</v>
      </c>
      <c r="GS55" s="19">
        <f t="shared" ca="1" si="88"/>
        <v>10</v>
      </c>
      <c r="GT55" s="19">
        <f t="shared" ca="1" si="88"/>
        <v>10</v>
      </c>
      <c r="GU55" s="19">
        <f t="shared" ca="1" si="88"/>
        <v>10</v>
      </c>
      <c r="GV55" s="19">
        <f t="shared" ca="1" si="88"/>
        <v>10</v>
      </c>
      <c r="GW55" s="19">
        <f t="shared" ca="1" si="88"/>
        <v>-10</v>
      </c>
      <c r="GX55" s="19">
        <f t="shared" ca="1" si="88"/>
        <v>-10</v>
      </c>
      <c r="GY55" s="19">
        <f t="shared" ca="1" si="88"/>
        <v>-10</v>
      </c>
      <c r="GZ55" s="19">
        <f t="shared" ca="1" si="88"/>
        <v>-10</v>
      </c>
      <c r="HA55" s="19" t="str">
        <f t="shared" ca="1" si="88"/>
        <v/>
      </c>
      <c r="HB55" s="19" t="str">
        <f t="shared" ca="1" si="88"/>
        <v/>
      </c>
      <c r="HC55" s="19" t="str">
        <f t="shared" ca="1" si="88"/>
        <v/>
      </c>
      <c r="HD55" s="19" t="str">
        <f t="shared" ca="1" si="88"/>
        <v/>
      </c>
      <c r="HE55" s="19" t="str">
        <f t="shared" ca="1" si="88"/>
        <v/>
      </c>
      <c r="HF55" s="19" t="str">
        <f t="shared" ca="1" si="88"/>
        <v/>
      </c>
      <c r="HG55" s="19" t="str">
        <f t="shared" ca="1" si="88"/>
        <v/>
      </c>
      <c r="HH55" s="19" t="str">
        <f t="shared" ca="1" si="88"/>
        <v/>
      </c>
      <c r="HI55" s="19" t="str">
        <f t="shared" ca="1" si="88"/>
        <v/>
      </c>
      <c r="HJ55" s="19" t="str">
        <f t="shared" ca="1" si="88"/>
        <v/>
      </c>
      <c r="HK55" s="19" t="str">
        <f t="shared" ca="1" si="88"/>
        <v/>
      </c>
      <c r="HL55" s="19" t="str">
        <f t="shared" ca="1" si="88"/>
        <v/>
      </c>
      <c r="HM55" s="19" t="str">
        <f t="shared" ref="HM55:JX58" ca="1" si="94">IF($N55="",
IF(AND(HM$2&gt;=$M55,HM$2&lt;=TODAY(),HM$2&lt;$O55), 10,
IF(AND(HM$2&gt;=$M55,HM$2&lt;=TODAY(),HM$2=$O55), 10,
IF(AND(HM$2&gt;=$M55,HM$2&lt;=TODAY(),HM$2&gt;$O55), -10, ""))),
IF(AND(HM$2&gt;=$M55,HM$2&lt;=$N55,HM$2&lt;$O55),10,
IF(AND(HM$2&gt;=$M55,HM$2&lt;=$N55,HM$2=$O55),10,
IF(AND(HM$2&gt;=$M55,HM$2&lt;=$N55,HM$2&gt;$O55),-10,""
))))</f>
        <v/>
      </c>
      <c r="HN55" s="19" t="str">
        <f t="shared" ca="1" si="94"/>
        <v/>
      </c>
      <c r="HO55" s="19" t="str">
        <f t="shared" ca="1" si="94"/>
        <v/>
      </c>
      <c r="HP55" s="19" t="str">
        <f t="shared" ca="1" si="94"/>
        <v/>
      </c>
      <c r="HQ55" s="19" t="str">
        <f t="shared" ca="1" si="94"/>
        <v/>
      </c>
      <c r="HR55" s="19" t="str">
        <f t="shared" ca="1" si="94"/>
        <v/>
      </c>
      <c r="HS55" s="19" t="str">
        <f t="shared" ca="1" si="94"/>
        <v/>
      </c>
      <c r="HT55" s="19" t="str">
        <f t="shared" ca="1" si="94"/>
        <v/>
      </c>
      <c r="HU55" s="19" t="str">
        <f t="shared" ca="1" si="94"/>
        <v/>
      </c>
      <c r="HV55" s="19" t="str">
        <f t="shared" ca="1" si="94"/>
        <v/>
      </c>
      <c r="HW55" s="19" t="str">
        <f t="shared" ca="1" si="94"/>
        <v/>
      </c>
      <c r="HX55" s="19" t="str">
        <f t="shared" ca="1" si="94"/>
        <v/>
      </c>
      <c r="HY55" s="19" t="str">
        <f t="shared" ca="1" si="94"/>
        <v/>
      </c>
      <c r="HZ55" s="19" t="str">
        <f t="shared" ca="1" si="94"/>
        <v/>
      </c>
      <c r="IA55" s="19" t="str">
        <f t="shared" ca="1" si="94"/>
        <v/>
      </c>
      <c r="IB55" s="19" t="str">
        <f t="shared" ca="1" si="94"/>
        <v/>
      </c>
      <c r="IC55" s="19" t="str">
        <f t="shared" ca="1" si="94"/>
        <v/>
      </c>
      <c r="ID55" s="19" t="str">
        <f t="shared" ca="1" si="94"/>
        <v/>
      </c>
      <c r="IE55" s="19" t="str">
        <f t="shared" ca="1" si="94"/>
        <v/>
      </c>
      <c r="IF55" s="19" t="str">
        <f t="shared" ca="1" si="94"/>
        <v/>
      </c>
      <c r="IG55" s="19" t="str">
        <f t="shared" ca="1" si="94"/>
        <v/>
      </c>
      <c r="IH55" s="19" t="str">
        <f t="shared" ca="1" si="94"/>
        <v/>
      </c>
      <c r="II55" s="19" t="str">
        <f t="shared" ca="1" si="94"/>
        <v/>
      </c>
      <c r="IJ55" s="19" t="str">
        <f t="shared" ca="1" si="94"/>
        <v/>
      </c>
      <c r="IK55" s="19" t="str">
        <f t="shared" ca="1" si="94"/>
        <v/>
      </c>
      <c r="IL55" s="19" t="str">
        <f t="shared" ca="1" si="94"/>
        <v/>
      </c>
      <c r="IM55" s="19" t="str">
        <f t="shared" ca="1" si="94"/>
        <v/>
      </c>
      <c r="IN55" s="19" t="str">
        <f t="shared" ca="1" si="94"/>
        <v/>
      </c>
      <c r="IO55" s="19" t="str">
        <f t="shared" ca="1" si="94"/>
        <v/>
      </c>
      <c r="IP55" s="19" t="str">
        <f t="shared" ca="1" si="94"/>
        <v/>
      </c>
      <c r="IQ55" s="19" t="str">
        <f t="shared" ca="1" si="94"/>
        <v/>
      </c>
      <c r="IR55" s="19" t="str">
        <f t="shared" ca="1" si="94"/>
        <v/>
      </c>
      <c r="IS55" s="19" t="str">
        <f t="shared" ca="1" si="94"/>
        <v/>
      </c>
      <c r="IT55" s="19" t="str">
        <f t="shared" ca="1" si="94"/>
        <v/>
      </c>
      <c r="IU55" s="19" t="str">
        <f t="shared" ca="1" si="94"/>
        <v/>
      </c>
      <c r="IV55" s="19" t="str">
        <f t="shared" ca="1" si="94"/>
        <v/>
      </c>
      <c r="IW55" s="19" t="str">
        <f t="shared" ca="1" si="94"/>
        <v/>
      </c>
      <c r="IX55" s="19" t="str">
        <f t="shared" ca="1" si="94"/>
        <v/>
      </c>
      <c r="IY55" s="19" t="str">
        <f t="shared" ca="1" si="94"/>
        <v/>
      </c>
      <c r="IZ55" s="19" t="str">
        <f t="shared" ca="1" si="94"/>
        <v/>
      </c>
      <c r="JA55" s="19" t="str">
        <f t="shared" ca="1" si="94"/>
        <v/>
      </c>
      <c r="JB55" s="19" t="str">
        <f t="shared" ca="1" si="94"/>
        <v/>
      </c>
      <c r="JC55" s="19" t="str">
        <f t="shared" ca="1" si="94"/>
        <v/>
      </c>
      <c r="JD55" s="19" t="str">
        <f t="shared" ca="1" si="94"/>
        <v/>
      </c>
      <c r="JE55" s="19" t="str">
        <f t="shared" ca="1" si="94"/>
        <v/>
      </c>
      <c r="JF55" s="19" t="str">
        <f t="shared" ca="1" si="94"/>
        <v/>
      </c>
      <c r="JG55" s="19" t="str">
        <f t="shared" ca="1" si="94"/>
        <v/>
      </c>
      <c r="JH55" s="19" t="str">
        <f t="shared" ca="1" si="94"/>
        <v/>
      </c>
      <c r="JI55" s="19" t="str">
        <f t="shared" ca="1" si="94"/>
        <v/>
      </c>
      <c r="JJ55" s="19" t="str">
        <f t="shared" ca="1" si="94"/>
        <v/>
      </c>
      <c r="JK55" s="19" t="str">
        <f t="shared" ca="1" si="94"/>
        <v/>
      </c>
      <c r="JL55" s="19" t="str">
        <f t="shared" ca="1" si="94"/>
        <v/>
      </c>
      <c r="JM55" s="19" t="str">
        <f t="shared" ca="1" si="94"/>
        <v/>
      </c>
      <c r="JN55" s="19" t="str">
        <f t="shared" ca="1" si="94"/>
        <v/>
      </c>
      <c r="JO55" s="19" t="str">
        <f t="shared" ca="1" si="94"/>
        <v/>
      </c>
      <c r="JP55" s="19" t="str">
        <f t="shared" ca="1" si="94"/>
        <v/>
      </c>
      <c r="JQ55" s="19" t="str">
        <f t="shared" ca="1" si="94"/>
        <v/>
      </c>
      <c r="JR55" s="19" t="str">
        <f t="shared" ca="1" si="94"/>
        <v/>
      </c>
      <c r="JS55" s="19" t="str">
        <f t="shared" ca="1" si="94"/>
        <v/>
      </c>
      <c r="JT55" s="19" t="str">
        <f t="shared" ca="1" si="94"/>
        <v/>
      </c>
      <c r="JU55" s="19" t="str">
        <f t="shared" ca="1" si="94"/>
        <v/>
      </c>
      <c r="JV55" s="19" t="str">
        <f t="shared" ca="1" si="94"/>
        <v/>
      </c>
      <c r="JW55" s="19" t="str">
        <f t="shared" ca="1" si="94"/>
        <v/>
      </c>
      <c r="JX55" s="19" t="str">
        <f t="shared" ca="1" si="94"/>
        <v/>
      </c>
      <c r="JY55" s="19" t="str">
        <f t="shared" ca="1" si="84"/>
        <v/>
      </c>
      <c r="JZ55" s="19" t="str">
        <f t="shared" ca="1" si="84"/>
        <v/>
      </c>
      <c r="KA55" s="19" t="str">
        <f t="shared" ca="1" si="84"/>
        <v/>
      </c>
      <c r="KB55" s="19" t="str">
        <f t="shared" ca="1" si="82"/>
        <v/>
      </c>
      <c r="KC55" s="19" t="str">
        <f t="shared" ca="1" si="89"/>
        <v/>
      </c>
      <c r="KD55" s="19" t="str">
        <f t="shared" ca="1" si="89"/>
        <v/>
      </c>
      <c r="KE55" s="19" t="str">
        <f t="shared" ca="1" si="89"/>
        <v/>
      </c>
      <c r="KF55" s="19" t="str">
        <f t="shared" ca="1" si="89"/>
        <v/>
      </c>
      <c r="KG55" s="19" t="str">
        <f t="shared" ca="1" si="89"/>
        <v/>
      </c>
      <c r="KH55" s="19" t="str">
        <f t="shared" ca="1" si="89"/>
        <v/>
      </c>
      <c r="KI55" s="19" t="str">
        <f t="shared" ca="1" si="89"/>
        <v/>
      </c>
      <c r="KJ55" s="19" t="str">
        <f t="shared" ca="1" si="89"/>
        <v/>
      </c>
      <c r="KK55" s="19" t="str">
        <f t="shared" ca="1" si="89"/>
        <v/>
      </c>
      <c r="KL55" s="19" t="str">
        <f t="shared" ca="1" si="89"/>
        <v/>
      </c>
      <c r="KM55" s="19" t="str">
        <f t="shared" ca="1" si="89"/>
        <v/>
      </c>
      <c r="KN55" s="19" t="str">
        <f t="shared" ca="1" si="89"/>
        <v/>
      </c>
      <c r="KO55" s="19" t="str">
        <f t="shared" ca="1" si="89"/>
        <v/>
      </c>
      <c r="KP55" s="19" t="str">
        <f t="shared" ca="1" si="89"/>
        <v/>
      </c>
      <c r="KQ55" s="19" t="str">
        <f t="shared" ca="1" si="89"/>
        <v/>
      </c>
      <c r="KR55" s="19" t="str">
        <f t="shared" ca="1" si="89"/>
        <v/>
      </c>
      <c r="KS55" s="19" t="str">
        <f t="shared" ca="1" si="89"/>
        <v/>
      </c>
      <c r="KT55" s="19" t="str">
        <f t="shared" ca="1" si="89"/>
        <v/>
      </c>
      <c r="KU55" s="19" t="str">
        <f t="shared" ca="1" si="89"/>
        <v/>
      </c>
      <c r="KV55" s="19" t="str">
        <f t="shared" ca="1" si="89"/>
        <v/>
      </c>
      <c r="KW55" s="19" t="str">
        <f t="shared" ca="1" si="89"/>
        <v/>
      </c>
      <c r="KX55" s="19" t="str">
        <f t="shared" ca="1" si="89"/>
        <v/>
      </c>
      <c r="KY55" s="19" t="str">
        <f t="shared" ca="1" si="89"/>
        <v/>
      </c>
      <c r="KZ55" s="19" t="str">
        <f t="shared" ca="1" si="89"/>
        <v/>
      </c>
      <c r="LA55" s="19" t="str">
        <f t="shared" ca="1" si="89"/>
        <v/>
      </c>
      <c r="LB55" s="19" t="str">
        <f t="shared" ca="1" si="89"/>
        <v/>
      </c>
      <c r="LC55" s="19" t="str">
        <f t="shared" ca="1" si="89"/>
        <v/>
      </c>
      <c r="LD55" s="19" t="str">
        <f t="shared" ca="1" si="89"/>
        <v/>
      </c>
      <c r="LE55" s="19" t="str">
        <f t="shared" ca="1" si="89"/>
        <v/>
      </c>
      <c r="LF55" s="19" t="str">
        <f t="shared" ca="1" si="89"/>
        <v/>
      </c>
      <c r="LG55" s="19" t="str">
        <f t="shared" ca="1" si="89"/>
        <v/>
      </c>
      <c r="LH55" s="19" t="str">
        <f t="shared" ca="1" si="89"/>
        <v/>
      </c>
      <c r="LI55" s="19" t="str">
        <f t="shared" ca="1" si="89"/>
        <v/>
      </c>
      <c r="LJ55" s="19" t="str">
        <f t="shared" ca="1" si="89"/>
        <v/>
      </c>
      <c r="LK55" s="19" t="str">
        <f t="shared" ca="1" si="89"/>
        <v/>
      </c>
      <c r="LL55" s="19" t="str">
        <f t="shared" ca="1" si="89"/>
        <v/>
      </c>
      <c r="LM55" s="19" t="str">
        <f t="shared" ca="1" si="89"/>
        <v/>
      </c>
      <c r="LN55" s="19" t="str">
        <f t="shared" ca="1" si="89"/>
        <v/>
      </c>
      <c r="LO55" s="19" t="str">
        <f t="shared" ca="1" si="89"/>
        <v/>
      </c>
      <c r="LP55" s="19" t="str">
        <f t="shared" ca="1" si="89"/>
        <v/>
      </c>
      <c r="LQ55" s="19" t="str">
        <f t="shared" ca="1" si="89"/>
        <v/>
      </c>
      <c r="LR55" s="19" t="str">
        <f t="shared" ca="1" si="89"/>
        <v/>
      </c>
      <c r="LS55" s="19" t="str">
        <f t="shared" ca="1" si="89"/>
        <v/>
      </c>
      <c r="LT55" s="19" t="str">
        <f t="shared" ca="1" si="89"/>
        <v/>
      </c>
      <c r="LU55" s="19" t="str">
        <f t="shared" ca="1" si="89"/>
        <v/>
      </c>
      <c r="LV55" s="19" t="str">
        <f t="shared" ca="1" si="89"/>
        <v/>
      </c>
      <c r="LW55" s="19" t="str">
        <f t="shared" ca="1" si="89"/>
        <v/>
      </c>
      <c r="LX55" s="19" t="str">
        <f t="shared" ca="1" si="89"/>
        <v/>
      </c>
      <c r="LY55" s="19" t="str">
        <f t="shared" ca="1" si="89"/>
        <v/>
      </c>
      <c r="LZ55" s="19" t="str">
        <f t="shared" ca="1" si="89"/>
        <v/>
      </c>
      <c r="MA55" s="19" t="str">
        <f t="shared" ca="1" si="89"/>
        <v/>
      </c>
      <c r="MB55" s="19" t="str">
        <f t="shared" ca="1" si="89"/>
        <v/>
      </c>
      <c r="MC55" s="19" t="str">
        <f t="shared" ca="1" si="89"/>
        <v/>
      </c>
      <c r="MD55" s="19" t="str">
        <f t="shared" ca="1" si="89"/>
        <v/>
      </c>
      <c r="ME55" s="19" t="str">
        <f t="shared" ca="1" si="89"/>
        <v/>
      </c>
      <c r="MF55" s="19" t="str">
        <f t="shared" ca="1" si="89"/>
        <v/>
      </c>
      <c r="MG55" s="19" t="str">
        <f t="shared" ca="1" si="89"/>
        <v/>
      </c>
      <c r="MH55" s="19" t="str">
        <f t="shared" ca="1" si="89"/>
        <v/>
      </c>
      <c r="MI55" s="19" t="str">
        <f t="shared" ca="1" si="89"/>
        <v/>
      </c>
      <c r="MJ55" s="19" t="str">
        <f t="shared" ca="1" si="89"/>
        <v/>
      </c>
      <c r="MK55" s="19" t="str">
        <f t="shared" ca="1" si="89"/>
        <v/>
      </c>
      <c r="ML55" s="19" t="str">
        <f t="shared" ca="1" si="89"/>
        <v/>
      </c>
      <c r="MM55" s="19" t="str">
        <f t="shared" ca="1" si="89"/>
        <v/>
      </c>
      <c r="MN55" s="19" t="str">
        <f t="shared" ref="MN55:OC58" ca="1" si="95">IF($N55="",
IF(AND(MN$2&gt;=$M55,MN$2&lt;=TODAY(),MN$2&lt;$O55), 10,
IF(AND(MN$2&gt;=$M55,MN$2&lt;=TODAY(),MN$2=$O55), 10,
IF(AND(MN$2&gt;=$M55,MN$2&lt;=TODAY(),MN$2&gt;$O55), -10, ""))),
IF(AND(MN$2&gt;=$M55,MN$2&lt;=$N55,MN$2&lt;$O55),10,
IF(AND(MN$2&gt;=$M55,MN$2&lt;=$N55,MN$2=$O55),10,
IF(AND(MN$2&gt;=$M55,MN$2&lt;=$N55,MN$2&gt;$O55),-10,""
))))</f>
        <v/>
      </c>
      <c r="MO55" s="19" t="str">
        <f t="shared" ca="1" si="95"/>
        <v/>
      </c>
      <c r="MP55" s="19" t="str">
        <f t="shared" ca="1" si="95"/>
        <v/>
      </c>
      <c r="MQ55" s="19" t="str">
        <f t="shared" ca="1" si="95"/>
        <v/>
      </c>
      <c r="MR55" s="19" t="str">
        <f t="shared" ca="1" si="95"/>
        <v/>
      </c>
      <c r="MS55" s="19" t="str">
        <f t="shared" ca="1" si="95"/>
        <v/>
      </c>
      <c r="MT55" s="19" t="str">
        <f t="shared" ca="1" si="95"/>
        <v/>
      </c>
      <c r="MU55" s="19" t="str">
        <f t="shared" ca="1" si="95"/>
        <v/>
      </c>
      <c r="MV55" s="19" t="str">
        <f t="shared" ca="1" si="95"/>
        <v/>
      </c>
      <c r="MW55" s="19" t="str">
        <f t="shared" ca="1" si="95"/>
        <v/>
      </c>
      <c r="MX55" s="19" t="str">
        <f t="shared" ca="1" si="95"/>
        <v/>
      </c>
      <c r="MY55" s="19" t="str">
        <f t="shared" ca="1" si="95"/>
        <v/>
      </c>
      <c r="MZ55" s="19" t="str">
        <f t="shared" ca="1" si="95"/>
        <v/>
      </c>
      <c r="NA55" s="19" t="str">
        <f t="shared" ca="1" si="95"/>
        <v/>
      </c>
      <c r="NB55" s="19" t="str">
        <f t="shared" ca="1" si="95"/>
        <v/>
      </c>
      <c r="NC55" s="19" t="str">
        <f t="shared" ca="1" si="95"/>
        <v/>
      </c>
      <c r="ND55" s="19" t="str">
        <f t="shared" ca="1" si="95"/>
        <v/>
      </c>
      <c r="NE55" s="19" t="str">
        <f t="shared" ca="1" si="95"/>
        <v/>
      </c>
      <c r="NF55" s="19" t="str">
        <f t="shared" ca="1" si="95"/>
        <v/>
      </c>
      <c r="NG55" s="19" t="str">
        <f t="shared" ca="1" si="95"/>
        <v/>
      </c>
      <c r="NH55" s="19" t="str">
        <f t="shared" ca="1" si="95"/>
        <v/>
      </c>
      <c r="NI55" s="19" t="str">
        <f t="shared" ca="1" si="95"/>
        <v/>
      </c>
      <c r="NJ55" s="19" t="str">
        <f t="shared" ca="1" si="95"/>
        <v/>
      </c>
      <c r="NK55" s="19" t="str">
        <f t="shared" ca="1" si="95"/>
        <v/>
      </c>
      <c r="NL55" s="19" t="str">
        <f t="shared" ca="1" si="95"/>
        <v/>
      </c>
      <c r="NM55" s="19" t="str">
        <f t="shared" ca="1" si="95"/>
        <v/>
      </c>
      <c r="NN55" s="19" t="str">
        <f t="shared" ca="1" si="95"/>
        <v/>
      </c>
      <c r="NO55" s="19" t="str">
        <f t="shared" ca="1" si="95"/>
        <v/>
      </c>
      <c r="NP55" s="19" t="str">
        <f t="shared" ca="1" si="95"/>
        <v/>
      </c>
      <c r="NQ55" s="19" t="str">
        <f t="shared" ca="1" si="95"/>
        <v/>
      </c>
      <c r="NR55" s="19" t="str">
        <f t="shared" ca="1" si="95"/>
        <v/>
      </c>
      <c r="NS55" s="19" t="str">
        <f t="shared" ca="1" si="95"/>
        <v/>
      </c>
      <c r="NT55" s="19" t="str">
        <f t="shared" ca="1" si="95"/>
        <v/>
      </c>
      <c r="NU55" s="19" t="str">
        <f t="shared" ca="1" si="95"/>
        <v/>
      </c>
      <c r="NV55" s="19" t="str">
        <f t="shared" ca="1" si="95"/>
        <v/>
      </c>
      <c r="NW55" s="19" t="str">
        <f t="shared" ca="1" si="95"/>
        <v/>
      </c>
      <c r="NX55" s="19" t="str">
        <f t="shared" ca="1" si="95"/>
        <v/>
      </c>
      <c r="NY55" s="19" t="str">
        <f t="shared" ca="1" si="95"/>
        <v/>
      </c>
      <c r="NZ55" s="19" t="str">
        <f t="shared" ca="1" si="95"/>
        <v/>
      </c>
      <c r="OA55" s="19" t="str">
        <f t="shared" ca="1" si="95"/>
        <v/>
      </c>
      <c r="OB55" s="19" t="str">
        <f t="shared" ca="1" si="95"/>
        <v/>
      </c>
      <c r="OC55" s="19" t="str">
        <f t="shared" ca="1" si="95"/>
        <v/>
      </c>
    </row>
    <row r="56" spans="1:397" ht="14.25" x14ac:dyDescent="0.2">
      <c r="C56" s="128">
        <f>'Project Follow up - Base'!C57</f>
        <v>17</v>
      </c>
      <c r="D56" s="406" t="str">
        <f>'Project Follow up - Base'!D57</f>
        <v>Review and Comment - Design 100%</v>
      </c>
      <c r="E56" s="407" t="str">
        <f>'Project Follow up - Base'!E57</f>
        <v/>
      </c>
      <c r="F56" s="43">
        <f>'Project Follow up - Base'!G57</f>
        <v>45832</v>
      </c>
      <c r="G56" s="43">
        <f>'Project Follow up - Base'!H57</f>
        <v>45838</v>
      </c>
      <c r="H56" s="45">
        <f>'Project Follow up - Base'!I57</f>
        <v>5</v>
      </c>
      <c r="J56" s="25"/>
      <c r="K56" s="25"/>
      <c r="L56" s="25"/>
      <c r="M56" s="43">
        <f>'Project Follow up - Base'!M57</f>
        <v>45832</v>
      </c>
      <c r="N56" s="43">
        <f>'Project Follow up - Base'!N57</f>
        <v>45838</v>
      </c>
      <c r="O56" s="43">
        <f>'Project Follow up - Base'!O57</f>
        <v>45838</v>
      </c>
      <c r="P56" s="44" t="str">
        <f ca="1">'Project Follow up - Base'!P57</f>
        <v>Completed</v>
      </c>
      <c r="Q56" s="104" t="str">
        <f>'Project Follow up - Base'!Q57</f>
        <v/>
      </c>
      <c r="R56" s="105" t="str">
        <f>'Project Follow up - Base'!R57</f>
        <v/>
      </c>
      <c r="S56" s="105" t="str">
        <f>'Project Follow up - Base'!S57</f>
        <v/>
      </c>
      <c r="T56" s="106" t="str">
        <f>'Project Follow up - Base'!T57</f>
        <v>Client</v>
      </c>
      <c r="U56" s="187" t="str">
        <f>'Project Follow up - Base'!U57</f>
        <v/>
      </c>
      <c r="V56" s="187" t="str">
        <f>'Project Follow up - Base'!V57</f>
        <v/>
      </c>
      <c r="W56" s="384" t="str">
        <f>'Project Follow up - Base'!W57</f>
        <v/>
      </c>
      <c r="X56" s="384" t="str">
        <f>'Project Follow up - Base'!X57</f>
        <v/>
      </c>
      <c r="Y56" s="320"/>
      <c r="Z56" s="17">
        <f t="shared" si="62"/>
        <v>1</v>
      </c>
      <c r="AC56" s="19" t="str">
        <f t="shared" ca="1" si="69"/>
        <v/>
      </c>
      <c r="AD56" s="20" t="str">
        <f t="shared" ca="1" si="93"/>
        <v/>
      </c>
      <c r="AE56" s="20" t="str">
        <f t="shared" ca="1" si="93"/>
        <v/>
      </c>
      <c r="AF56" s="20" t="str">
        <f t="shared" ca="1" si="93"/>
        <v/>
      </c>
      <c r="AG56" s="20" t="str">
        <f t="shared" ca="1" si="93"/>
        <v/>
      </c>
      <c r="AH56" s="20" t="str">
        <f t="shared" ca="1" si="93"/>
        <v/>
      </c>
      <c r="AI56" s="20" t="str">
        <f t="shared" ca="1" si="93"/>
        <v/>
      </c>
      <c r="AJ56" s="20" t="str">
        <f t="shared" ca="1" si="93"/>
        <v/>
      </c>
      <c r="AK56" s="20" t="str">
        <f t="shared" ca="1" si="93"/>
        <v/>
      </c>
      <c r="AL56" s="20" t="str">
        <f t="shared" ca="1" si="93"/>
        <v/>
      </c>
      <c r="AM56" s="20" t="str">
        <f t="shared" ca="1" si="93"/>
        <v/>
      </c>
      <c r="AN56" s="20" t="str">
        <f t="shared" ca="1" si="93"/>
        <v/>
      </c>
      <c r="AO56" s="20" t="str">
        <f t="shared" ca="1" si="93"/>
        <v/>
      </c>
      <c r="AP56" s="20" t="str">
        <f t="shared" ca="1" si="93"/>
        <v/>
      </c>
      <c r="AQ56" s="20" t="str">
        <f t="shared" ca="1" si="93"/>
        <v/>
      </c>
      <c r="AR56" s="20" t="str">
        <f t="shared" ca="1" si="93"/>
        <v/>
      </c>
      <c r="AS56" s="20" t="str">
        <f t="shared" ca="1" si="93"/>
        <v/>
      </c>
      <c r="AT56" s="20" t="str">
        <f t="shared" ca="1" si="93"/>
        <v/>
      </c>
      <c r="AU56" s="20" t="str">
        <f t="shared" ca="1" si="93"/>
        <v/>
      </c>
      <c r="AV56" s="20" t="str">
        <f t="shared" ca="1" si="93"/>
        <v/>
      </c>
      <c r="AW56" s="20" t="str">
        <f t="shared" ca="1" si="93"/>
        <v/>
      </c>
      <c r="AX56" s="20" t="str">
        <f t="shared" ca="1" si="93"/>
        <v/>
      </c>
      <c r="AY56" s="20" t="str">
        <f t="shared" ca="1" si="93"/>
        <v/>
      </c>
      <c r="AZ56" s="20" t="str">
        <f t="shared" ca="1" si="93"/>
        <v/>
      </c>
      <c r="BA56" s="20" t="str">
        <f t="shared" ca="1" si="93"/>
        <v/>
      </c>
      <c r="BB56" s="20" t="str">
        <f t="shared" ca="1" si="93"/>
        <v/>
      </c>
      <c r="BC56" s="20" t="str">
        <f t="shared" ca="1" si="93"/>
        <v/>
      </c>
      <c r="BD56" s="20" t="str">
        <f t="shared" ca="1" si="93"/>
        <v/>
      </c>
      <c r="BE56" s="20" t="str">
        <f t="shared" ca="1" si="93"/>
        <v/>
      </c>
      <c r="BF56" s="20" t="str">
        <f t="shared" ca="1" si="93"/>
        <v/>
      </c>
      <c r="BG56" s="20" t="str">
        <f t="shared" ca="1" si="93"/>
        <v/>
      </c>
      <c r="BH56" s="20" t="str">
        <f t="shared" ca="1" si="93"/>
        <v/>
      </c>
      <c r="BI56" s="20" t="str">
        <f t="shared" ca="1" si="93"/>
        <v/>
      </c>
      <c r="BJ56" s="20" t="str">
        <f t="shared" ca="1" si="93"/>
        <v/>
      </c>
      <c r="BK56" s="20" t="str">
        <f t="shared" ca="1" si="93"/>
        <v/>
      </c>
      <c r="BL56" s="20" t="str">
        <f t="shared" ca="1" si="93"/>
        <v/>
      </c>
      <c r="BM56" s="20" t="str">
        <f t="shared" ca="1" si="93"/>
        <v/>
      </c>
      <c r="BN56" s="20" t="str">
        <f t="shared" ca="1" si="93"/>
        <v/>
      </c>
      <c r="BO56" s="20" t="str">
        <f t="shared" ca="1" si="93"/>
        <v/>
      </c>
      <c r="BP56" s="20" t="str">
        <f t="shared" ca="1" si="93"/>
        <v/>
      </c>
      <c r="BQ56" s="20" t="str">
        <f t="shared" ca="1" si="93"/>
        <v/>
      </c>
      <c r="BR56" s="20" t="str">
        <f t="shared" ca="1" si="93"/>
        <v/>
      </c>
      <c r="BS56" s="20" t="str">
        <f t="shared" ca="1" si="93"/>
        <v/>
      </c>
      <c r="BT56" s="20" t="str">
        <f t="shared" ca="1" si="93"/>
        <v/>
      </c>
      <c r="BU56" s="20" t="str">
        <f t="shared" ca="1" si="93"/>
        <v/>
      </c>
      <c r="BV56" s="20" t="str">
        <f t="shared" ca="1" si="93"/>
        <v/>
      </c>
      <c r="BW56" s="20" t="str">
        <f t="shared" ca="1" si="93"/>
        <v/>
      </c>
      <c r="BX56" s="20" t="str">
        <f t="shared" ca="1" si="93"/>
        <v/>
      </c>
      <c r="BY56" s="20" t="str">
        <f t="shared" ca="1" si="93"/>
        <v/>
      </c>
      <c r="BZ56" s="20" t="str">
        <f t="shared" ca="1" si="93"/>
        <v/>
      </c>
      <c r="CA56" s="20" t="str">
        <f t="shared" ca="1" si="93"/>
        <v/>
      </c>
      <c r="CB56" s="20" t="str">
        <f t="shared" ca="1" si="93"/>
        <v/>
      </c>
      <c r="CC56" s="20" t="str">
        <f t="shared" ca="1" si="93"/>
        <v/>
      </c>
      <c r="CD56" s="20" t="str">
        <f t="shared" ca="1" si="93"/>
        <v/>
      </c>
      <c r="CE56" s="20" t="str">
        <f t="shared" ca="1" si="93"/>
        <v/>
      </c>
      <c r="CF56" s="20" t="str">
        <f t="shared" ca="1" si="93"/>
        <v/>
      </c>
      <c r="CG56" s="20" t="str">
        <f t="shared" ca="1" si="93"/>
        <v/>
      </c>
      <c r="CH56" s="20" t="str">
        <f t="shared" ca="1" si="93"/>
        <v/>
      </c>
      <c r="CI56" s="20" t="str">
        <f t="shared" ca="1" si="93"/>
        <v/>
      </c>
      <c r="CJ56" s="20" t="str">
        <f t="shared" ca="1" si="93"/>
        <v/>
      </c>
      <c r="CK56" s="20" t="str">
        <f t="shared" ca="1" si="93"/>
        <v/>
      </c>
      <c r="CL56" s="20" t="str">
        <f t="shared" ca="1" si="93"/>
        <v/>
      </c>
      <c r="CM56" s="20" t="str">
        <f t="shared" ca="1" si="93"/>
        <v/>
      </c>
      <c r="CN56" s="20" t="str">
        <f t="shared" ca="1" si="93"/>
        <v/>
      </c>
      <c r="CO56" s="20" t="str">
        <f t="shared" ca="1" si="93"/>
        <v/>
      </c>
      <c r="CP56" s="20" t="str">
        <f t="shared" ca="1" si="91"/>
        <v/>
      </c>
      <c r="CQ56" s="20" t="str">
        <f t="shared" ca="1" si="91"/>
        <v/>
      </c>
      <c r="CR56" s="20" t="str">
        <f t="shared" ca="1" si="91"/>
        <v/>
      </c>
      <c r="CS56" s="20" t="str">
        <f t="shared" ca="1" si="91"/>
        <v/>
      </c>
      <c r="CT56" s="20" t="str">
        <f t="shared" ca="1" si="91"/>
        <v/>
      </c>
      <c r="CU56" s="19" t="str">
        <f t="shared" ca="1" si="91"/>
        <v/>
      </c>
      <c r="CV56" s="19" t="str">
        <f t="shared" ca="1" si="91"/>
        <v/>
      </c>
      <c r="CW56" s="19" t="str">
        <f t="shared" ca="1" si="91"/>
        <v/>
      </c>
      <c r="CX56" s="19" t="str">
        <f t="shared" ca="1" si="91"/>
        <v/>
      </c>
      <c r="CY56" s="19" t="str">
        <f t="shared" ca="1" si="91"/>
        <v/>
      </c>
      <c r="CZ56" s="19" t="str">
        <f t="shared" ca="1" si="91"/>
        <v/>
      </c>
      <c r="DA56" s="19" t="str">
        <f t="shared" ca="1" si="91"/>
        <v/>
      </c>
      <c r="DB56" s="19" t="str">
        <f t="shared" ca="1" si="91"/>
        <v/>
      </c>
      <c r="DC56" s="19" t="str">
        <f t="shared" ca="1" si="91"/>
        <v/>
      </c>
      <c r="DD56" s="19" t="str">
        <f t="shared" ca="1" si="91"/>
        <v/>
      </c>
      <c r="DE56" s="19" t="str">
        <f t="shared" ca="1" si="91"/>
        <v/>
      </c>
      <c r="DF56" s="19" t="str">
        <f t="shared" ca="1" si="91"/>
        <v/>
      </c>
      <c r="DG56" s="19" t="str">
        <f t="shared" ca="1" si="91"/>
        <v/>
      </c>
      <c r="DH56" s="19" t="str">
        <f t="shared" ca="1" si="91"/>
        <v/>
      </c>
      <c r="DI56" s="19" t="str">
        <f t="shared" ca="1" si="91"/>
        <v/>
      </c>
      <c r="DJ56" s="19" t="str">
        <f t="shared" ca="1" si="91"/>
        <v/>
      </c>
      <c r="DK56" s="19" t="str">
        <f t="shared" ca="1" si="91"/>
        <v/>
      </c>
      <c r="DL56" s="19" t="str">
        <f t="shared" ca="1" si="91"/>
        <v/>
      </c>
      <c r="DM56" s="19" t="str">
        <f t="shared" ca="1" si="91"/>
        <v/>
      </c>
      <c r="DN56" s="19" t="str">
        <f t="shared" ca="1" si="91"/>
        <v/>
      </c>
      <c r="DO56" s="19" t="str">
        <f t="shared" ca="1" si="91"/>
        <v/>
      </c>
      <c r="DP56" s="19" t="str">
        <f t="shared" ca="1" si="91"/>
        <v/>
      </c>
      <c r="DQ56" s="19" t="str">
        <f t="shared" ca="1" si="91"/>
        <v/>
      </c>
      <c r="DR56" s="19" t="str">
        <f t="shared" ca="1" si="91"/>
        <v/>
      </c>
      <c r="DS56" s="19" t="str">
        <f t="shared" ca="1" si="91"/>
        <v/>
      </c>
      <c r="DT56" s="19" t="str">
        <f t="shared" ca="1" si="91"/>
        <v/>
      </c>
      <c r="DU56" s="19" t="str">
        <f t="shared" ca="1" si="91"/>
        <v/>
      </c>
      <c r="DV56" s="19" t="str">
        <f t="shared" ca="1" si="91"/>
        <v/>
      </c>
      <c r="DW56" s="19" t="str">
        <f t="shared" ca="1" si="91"/>
        <v/>
      </c>
      <c r="DX56" s="19" t="str">
        <f t="shared" ca="1" si="91"/>
        <v/>
      </c>
      <c r="DY56" s="19" t="str">
        <f t="shared" ca="1" si="91"/>
        <v/>
      </c>
      <c r="DZ56" s="19" t="str">
        <f t="shared" ca="1" si="91"/>
        <v/>
      </c>
      <c r="EA56" s="19" t="str">
        <f t="shared" ca="1" si="91"/>
        <v/>
      </c>
      <c r="EB56" s="19" t="str">
        <f t="shared" ca="1" si="91"/>
        <v/>
      </c>
      <c r="EC56" s="19" t="str">
        <f t="shared" ca="1" si="91"/>
        <v/>
      </c>
      <c r="ED56" s="19" t="str">
        <f t="shared" ca="1" si="91"/>
        <v/>
      </c>
      <c r="EE56" s="19" t="str">
        <f t="shared" ca="1" si="91"/>
        <v/>
      </c>
      <c r="EF56" s="19" t="str">
        <f t="shared" ca="1" si="91"/>
        <v/>
      </c>
      <c r="EG56" s="19" t="str">
        <f t="shared" ca="1" si="91"/>
        <v/>
      </c>
      <c r="EH56" s="19" t="str">
        <f t="shared" ca="1" si="91"/>
        <v/>
      </c>
      <c r="EI56" s="19" t="str">
        <f t="shared" ca="1" si="91"/>
        <v/>
      </c>
      <c r="EJ56" s="19" t="str">
        <f t="shared" ca="1" si="91"/>
        <v/>
      </c>
      <c r="EK56" s="19" t="str">
        <f t="shared" ca="1" si="91"/>
        <v/>
      </c>
      <c r="EL56" s="19" t="str">
        <f t="shared" ca="1" si="91"/>
        <v/>
      </c>
      <c r="EM56" s="19" t="str">
        <f t="shared" ca="1" si="91"/>
        <v/>
      </c>
      <c r="EN56" s="19" t="str">
        <f t="shared" ca="1" si="91"/>
        <v/>
      </c>
      <c r="EO56" s="19" t="str">
        <f t="shared" ca="1" si="91"/>
        <v/>
      </c>
      <c r="EP56" s="19" t="str">
        <f t="shared" ca="1" si="91"/>
        <v/>
      </c>
      <c r="EQ56" s="19" t="str">
        <f t="shared" ca="1" si="91"/>
        <v/>
      </c>
      <c r="ER56" s="19" t="str">
        <f t="shared" ca="1" si="91"/>
        <v/>
      </c>
      <c r="ES56" s="19" t="str">
        <f t="shared" ca="1" si="91"/>
        <v/>
      </c>
      <c r="ET56" s="19" t="str">
        <f t="shared" ca="1" si="91"/>
        <v/>
      </c>
      <c r="EU56" s="19" t="str">
        <f t="shared" ca="1" si="91"/>
        <v/>
      </c>
      <c r="EV56" s="19" t="str">
        <f t="shared" ca="1" si="91"/>
        <v/>
      </c>
      <c r="EW56" s="19" t="str">
        <f t="shared" ca="1" si="91"/>
        <v/>
      </c>
      <c r="EX56" s="19" t="str">
        <f t="shared" ca="1" si="91"/>
        <v/>
      </c>
      <c r="EY56" s="19" t="str">
        <f t="shared" ca="1" si="91"/>
        <v/>
      </c>
      <c r="EZ56" s="19" t="str">
        <f t="shared" ca="1" si="91"/>
        <v/>
      </c>
      <c r="FA56" s="19" t="str">
        <f t="shared" ca="1" si="73"/>
        <v/>
      </c>
      <c r="FB56" s="19" t="str">
        <f t="shared" ref="FB56:HM59" ca="1" si="96">IF($N56="",
IF(AND(FB$2&gt;=$M56,FB$2&lt;=TODAY(),FB$2&lt;$O56), 10,
IF(AND(FB$2&gt;=$M56,FB$2&lt;=TODAY(),FB$2=$O56), 10,
IF(AND(FB$2&gt;=$M56,FB$2&lt;=TODAY(),FB$2&gt;$O56), -10, ""))),
IF(AND(FB$2&gt;=$M56,FB$2&lt;=$N56,FB$2&lt;$O56),10,
IF(AND(FB$2&gt;=$M56,FB$2&lt;=$N56,FB$2=$O56),10,
IF(AND(FB$2&gt;=$M56,FB$2&lt;=$N56,FB$2&gt;$O56),-10,""
))))</f>
        <v/>
      </c>
      <c r="FC56" s="19" t="str">
        <f t="shared" ca="1" si="96"/>
        <v/>
      </c>
      <c r="FD56" s="19" t="str">
        <f t="shared" ca="1" si="96"/>
        <v/>
      </c>
      <c r="FE56" s="19" t="str">
        <f t="shared" ca="1" si="96"/>
        <v/>
      </c>
      <c r="FF56" s="19" t="str">
        <f t="shared" ca="1" si="96"/>
        <v/>
      </c>
      <c r="FG56" s="19" t="str">
        <f t="shared" ca="1" si="96"/>
        <v/>
      </c>
      <c r="FH56" s="19" t="str">
        <f t="shared" ca="1" si="96"/>
        <v/>
      </c>
      <c r="FI56" s="19" t="str">
        <f t="shared" ca="1" si="96"/>
        <v/>
      </c>
      <c r="FJ56" s="19" t="str">
        <f t="shared" ca="1" si="96"/>
        <v/>
      </c>
      <c r="FK56" s="19" t="str">
        <f t="shared" ca="1" si="96"/>
        <v/>
      </c>
      <c r="FL56" s="19" t="str">
        <f t="shared" ca="1" si="96"/>
        <v/>
      </c>
      <c r="FM56" s="19" t="str">
        <f t="shared" ca="1" si="96"/>
        <v/>
      </c>
      <c r="FN56" s="19" t="str">
        <f t="shared" ca="1" si="96"/>
        <v/>
      </c>
      <c r="FO56" s="19" t="str">
        <f t="shared" ca="1" si="96"/>
        <v/>
      </c>
      <c r="FP56" s="19" t="str">
        <f t="shared" ca="1" si="96"/>
        <v/>
      </c>
      <c r="FQ56" s="19" t="str">
        <f t="shared" ca="1" si="96"/>
        <v/>
      </c>
      <c r="FR56" s="19" t="str">
        <f t="shared" ca="1" si="96"/>
        <v/>
      </c>
      <c r="FS56" s="19" t="str">
        <f t="shared" ca="1" si="96"/>
        <v/>
      </c>
      <c r="FT56" s="19" t="str">
        <f t="shared" ca="1" si="96"/>
        <v/>
      </c>
      <c r="FU56" s="19" t="str">
        <f t="shared" ca="1" si="96"/>
        <v/>
      </c>
      <c r="FV56" s="19" t="str">
        <f t="shared" ca="1" si="96"/>
        <v/>
      </c>
      <c r="FW56" s="19" t="str">
        <f t="shared" ca="1" si="96"/>
        <v/>
      </c>
      <c r="FX56" s="19" t="str">
        <f t="shared" ca="1" si="96"/>
        <v/>
      </c>
      <c r="FY56" s="19" t="str">
        <f t="shared" ca="1" si="96"/>
        <v/>
      </c>
      <c r="FZ56" s="19" t="str">
        <f t="shared" ca="1" si="96"/>
        <v/>
      </c>
      <c r="GA56" s="19" t="str">
        <f t="shared" ca="1" si="96"/>
        <v/>
      </c>
      <c r="GB56" s="19" t="str">
        <f t="shared" ca="1" si="96"/>
        <v/>
      </c>
      <c r="GC56" s="19" t="str">
        <f t="shared" ca="1" si="96"/>
        <v/>
      </c>
      <c r="GD56" s="19" t="str">
        <f t="shared" ca="1" si="96"/>
        <v/>
      </c>
      <c r="GE56" s="19" t="str">
        <f t="shared" ca="1" si="96"/>
        <v/>
      </c>
      <c r="GF56" s="19" t="str">
        <f t="shared" ca="1" si="96"/>
        <v/>
      </c>
      <c r="GG56" s="19" t="str">
        <f t="shared" ca="1" si="96"/>
        <v/>
      </c>
      <c r="GH56" s="19" t="str">
        <f t="shared" ca="1" si="96"/>
        <v/>
      </c>
      <c r="GI56" s="19" t="str">
        <f t="shared" ca="1" si="96"/>
        <v/>
      </c>
      <c r="GJ56" s="19" t="str">
        <f t="shared" ca="1" si="96"/>
        <v/>
      </c>
      <c r="GK56" s="19" t="str">
        <f t="shared" ca="1" si="96"/>
        <v/>
      </c>
      <c r="GL56" s="19" t="str">
        <f t="shared" ca="1" si="96"/>
        <v/>
      </c>
      <c r="GM56" s="19" t="str">
        <f t="shared" ca="1" si="96"/>
        <v/>
      </c>
      <c r="GN56" s="19" t="str">
        <f t="shared" ca="1" si="96"/>
        <v/>
      </c>
      <c r="GO56" s="19" t="str">
        <f t="shared" ca="1" si="96"/>
        <v/>
      </c>
      <c r="GP56" s="19" t="str">
        <f t="shared" ca="1" si="96"/>
        <v/>
      </c>
      <c r="GQ56" s="19" t="str">
        <f t="shared" ca="1" si="96"/>
        <v/>
      </c>
      <c r="GR56" s="19" t="str">
        <f t="shared" ca="1" si="96"/>
        <v/>
      </c>
      <c r="GS56" s="19" t="str">
        <f t="shared" ca="1" si="96"/>
        <v/>
      </c>
      <c r="GT56" s="19" t="str">
        <f t="shared" ca="1" si="96"/>
        <v/>
      </c>
      <c r="GU56" s="19" t="str">
        <f t="shared" ca="1" si="96"/>
        <v/>
      </c>
      <c r="GV56" s="19" t="str">
        <f t="shared" ca="1" si="96"/>
        <v/>
      </c>
      <c r="GW56" s="19" t="str">
        <f t="shared" ca="1" si="96"/>
        <v/>
      </c>
      <c r="GX56" s="19" t="str">
        <f t="shared" ca="1" si="96"/>
        <v/>
      </c>
      <c r="GY56" s="19" t="str">
        <f t="shared" ca="1" si="96"/>
        <v/>
      </c>
      <c r="GZ56" s="19" t="str">
        <f t="shared" ca="1" si="96"/>
        <v/>
      </c>
      <c r="HA56" s="19">
        <f t="shared" ca="1" si="96"/>
        <v>10</v>
      </c>
      <c r="HB56" s="19">
        <f t="shared" ca="1" si="96"/>
        <v>10</v>
      </c>
      <c r="HC56" s="19">
        <f t="shared" ca="1" si="96"/>
        <v>10</v>
      </c>
      <c r="HD56" s="19">
        <f t="shared" ca="1" si="96"/>
        <v>10</v>
      </c>
      <c r="HE56" s="19">
        <f t="shared" ca="1" si="96"/>
        <v>10</v>
      </c>
      <c r="HF56" s="19">
        <f t="shared" ca="1" si="96"/>
        <v>10</v>
      </c>
      <c r="HG56" s="19">
        <f t="shared" ca="1" si="96"/>
        <v>10</v>
      </c>
      <c r="HH56" s="19" t="str">
        <f t="shared" ca="1" si="96"/>
        <v/>
      </c>
      <c r="HI56" s="19" t="str">
        <f t="shared" ca="1" si="96"/>
        <v/>
      </c>
      <c r="HJ56" s="19" t="str">
        <f t="shared" ca="1" si="96"/>
        <v/>
      </c>
      <c r="HK56" s="19" t="str">
        <f t="shared" ca="1" si="96"/>
        <v/>
      </c>
      <c r="HL56" s="19" t="str">
        <f t="shared" ca="1" si="96"/>
        <v/>
      </c>
      <c r="HM56" s="19" t="str">
        <f t="shared" ca="1" si="96"/>
        <v/>
      </c>
      <c r="HN56" s="19" t="str">
        <f t="shared" ca="1" si="94"/>
        <v/>
      </c>
      <c r="HO56" s="19" t="str">
        <f t="shared" ca="1" si="94"/>
        <v/>
      </c>
      <c r="HP56" s="19" t="str">
        <f t="shared" ca="1" si="94"/>
        <v/>
      </c>
      <c r="HQ56" s="19" t="str">
        <f t="shared" ca="1" si="94"/>
        <v/>
      </c>
      <c r="HR56" s="19" t="str">
        <f t="shared" ca="1" si="94"/>
        <v/>
      </c>
      <c r="HS56" s="19" t="str">
        <f t="shared" ca="1" si="94"/>
        <v/>
      </c>
      <c r="HT56" s="19" t="str">
        <f t="shared" ca="1" si="94"/>
        <v/>
      </c>
      <c r="HU56" s="19" t="str">
        <f t="shared" ca="1" si="94"/>
        <v/>
      </c>
      <c r="HV56" s="19" t="str">
        <f t="shared" ca="1" si="94"/>
        <v/>
      </c>
      <c r="HW56" s="19" t="str">
        <f t="shared" ca="1" si="94"/>
        <v/>
      </c>
      <c r="HX56" s="19" t="str">
        <f t="shared" ca="1" si="94"/>
        <v/>
      </c>
      <c r="HY56" s="19" t="str">
        <f t="shared" ca="1" si="94"/>
        <v/>
      </c>
      <c r="HZ56" s="19" t="str">
        <f t="shared" ca="1" si="94"/>
        <v/>
      </c>
      <c r="IA56" s="19" t="str">
        <f t="shared" ca="1" si="94"/>
        <v/>
      </c>
      <c r="IB56" s="19" t="str">
        <f t="shared" ca="1" si="94"/>
        <v/>
      </c>
      <c r="IC56" s="19" t="str">
        <f t="shared" ca="1" si="94"/>
        <v/>
      </c>
      <c r="ID56" s="19" t="str">
        <f t="shared" ca="1" si="94"/>
        <v/>
      </c>
      <c r="IE56" s="19" t="str">
        <f t="shared" ca="1" si="94"/>
        <v/>
      </c>
      <c r="IF56" s="19" t="str">
        <f t="shared" ca="1" si="94"/>
        <v/>
      </c>
      <c r="IG56" s="19" t="str">
        <f t="shared" ca="1" si="94"/>
        <v/>
      </c>
      <c r="IH56" s="19" t="str">
        <f t="shared" ca="1" si="94"/>
        <v/>
      </c>
      <c r="II56" s="19" t="str">
        <f t="shared" ca="1" si="94"/>
        <v/>
      </c>
      <c r="IJ56" s="19" t="str">
        <f t="shared" ca="1" si="94"/>
        <v/>
      </c>
      <c r="IK56" s="19" t="str">
        <f t="shared" ca="1" si="94"/>
        <v/>
      </c>
      <c r="IL56" s="19" t="str">
        <f t="shared" ca="1" si="94"/>
        <v/>
      </c>
      <c r="IM56" s="19" t="str">
        <f t="shared" ca="1" si="94"/>
        <v/>
      </c>
      <c r="IN56" s="19" t="str">
        <f t="shared" ca="1" si="94"/>
        <v/>
      </c>
      <c r="IO56" s="19" t="str">
        <f t="shared" ca="1" si="94"/>
        <v/>
      </c>
      <c r="IP56" s="19" t="str">
        <f t="shared" ca="1" si="94"/>
        <v/>
      </c>
      <c r="IQ56" s="19" t="str">
        <f t="shared" ca="1" si="94"/>
        <v/>
      </c>
      <c r="IR56" s="19" t="str">
        <f t="shared" ca="1" si="94"/>
        <v/>
      </c>
      <c r="IS56" s="19" t="str">
        <f t="shared" ca="1" si="94"/>
        <v/>
      </c>
      <c r="IT56" s="19" t="str">
        <f t="shared" ca="1" si="94"/>
        <v/>
      </c>
      <c r="IU56" s="19" t="str">
        <f t="shared" ca="1" si="94"/>
        <v/>
      </c>
      <c r="IV56" s="19" t="str">
        <f t="shared" ca="1" si="94"/>
        <v/>
      </c>
      <c r="IW56" s="19" t="str">
        <f t="shared" ca="1" si="94"/>
        <v/>
      </c>
      <c r="IX56" s="19" t="str">
        <f t="shared" ca="1" si="94"/>
        <v/>
      </c>
      <c r="IY56" s="19" t="str">
        <f t="shared" ca="1" si="94"/>
        <v/>
      </c>
      <c r="IZ56" s="19" t="str">
        <f t="shared" ca="1" si="94"/>
        <v/>
      </c>
      <c r="JA56" s="19" t="str">
        <f t="shared" ca="1" si="94"/>
        <v/>
      </c>
      <c r="JB56" s="19" t="str">
        <f t="shared" ca="1" si="94"/>
        <v/>
      </c>
      <c r="JC56" s="19" t="str">
        <f t="shared" ca="1" si="94"/>
        <v/>
      </c>
      <c r="JD56" s="19" t="str">
        <f t="shared" ca="1" si="94"/>
        <v/>
      </c>
      <c r="JE56" s="19" t="str">
        <f t="shared" ca="1" si="94"/>
        <v/>
      </c>
      <c r="JF56" s="19" t="str">
        <f t="shared" ca="1" si="94"/>
        <v/>
      </c>
      <c r="JG56" s="19" t="str">
        <f t="shared" ca="1" si="94"/>
        <v/>
      </c>
      <c r="JH56" s="19" t="str">
        <f t="shared" ca="1" si="94"/>
        <v/>
      </c>
      <c r="JI56" s="19" t="str">
        <f t="shared" ca="1" si="94"/>
        <v/>
      </c>
      <c r="JJ56" s="19" t="str">
        <f t="shared" ca="1" si="94"/>
        <v/>
      </c>
      <c r="JK56" s="19" t="str">
        <f t="shared" ca="1" si="94"/>
        <v/>
      </c>
      <c r="JL56" s="19" t="str">
        <f t="shared" ca="1" si="94"/>
        <v/>
      </c>
      <c r="JM56" s="19" t="str">
        <f t="shared" ca="1" si="94"/>
        <v/>
      </c>
      <c r="JN56" s="19" t="str">
        <f t="shared" ca="1" si="94"/>
        <v/>
      </c>
      <c r="JO56" s="19" t="str">
        <f t="shared" ca="1" si="94"/>
        <v/>
      </c>
      <c r="JP56" s="19" t="str">
        <f t="shared" ca="1" si="94"/>
        <v/>
      </c>
      <c r="JQ56" s="19" t="str">
        <f t="shared" ca="1" si="94"/>
        <v/>
      </c>
      <c r="JR56" s="19" t="str">
        <f t="shared" ca="1" si="94"/>
        <v/>
      </c>
      <c r="JS56" s="19" t="str">
        <f t="shared" ca="1" si="94"/>
        <v/>
      </c>
      <c r="JT56" s="19" t="str">
        <f t="shared" ca="1" si="94"/>
        <v/>
      </c>
      <c r="JU56" s="19" t="str">
        <f t="shared" ca="1" si="94"/>
        <v/>
      </c>
      <c r="JV56" s="19" t="str">
        <f t="shared" ca="1" si="94"/>
        <v/>
      </c>
      <c r="JW56" s="19" t="str">
        <f t="shared" ca="1" si="94"/>
        <v/>
      </c>
      <c r="JX56" s="19" t="str">
        <f t="shared" ca="1" si="94"/>
        <v/>
      </c>
      <c r="JY56" s="19" t="str">
        <f t="shared" ca="1" si="84"/>
        <v/>
      </c>
      <c r="JZ56" s="19" t="str">
        <f t="shared" ca="1" si="84"/>
        <v/>
      </c>
      <c r="KA56" s="19" t="str">
        <f t="shared" ca="1" si="84"/>
        <v/>
      </c>
      <c r="KB56" s="19" t="str">
        <f t="shared" ca="1" si="82"/>
        <v/>
      </c>
      <c r="KC56" s="19" t="str">
        <f t="shared" ref="KC56:MN59" ca="1" si="97">IF($N56="",
IF(AND(KC$2&gt;=$M56,KC$2&lt;=TODAY(),KC$2&lt;$O56), 10,
IF(AND(KC$2&gt;=$M56,KC$2&lt;=TODAY(),KC$2=$O56), 10,
IF(AND(KC$2&gt;=$M56,KC$2&lt;=TODAY(),KC$2&gt;$O56), -10, ""))),
IF(AND(KC$2&gt;=$M56,KC$2&lt;=$N56,KC$2&lt;$O56),10,
IF(AND(KC$2&gt;=$M56,KC$2&lt;=$N56,KC$2=$O56),10,
IF(AND(KC$2&gt;=$M56,KC$2&lt;=$N56,KC$2&gt;$O56),-10,""
))))</f>
        <v/>
      </c>
      <c r="KD56" s="19" t="str">
        <f t="shared" ca="1" si="97"/>
        <v/>
      </c>
      <c r="KE56" s="19" t="str">
        <f t="shared" ca="1" si="97"/>
        <v/>
      </c>
      <c r="KF56" s="19" t="str">
        <f t="shared" ca="1" si="97"/>
        <v/>
      </c>
      <c r="KG56" s="19" t="str">
        <f t="shared" ca="1" si="97"/>
        <v/>
      </c>
      <c r="KH56" s="19" t="str">
        <f t="shared" ca="1" si="97"/>
        <v/>
      </c>
      <c r="KI56" s="19" t="str">
        <f t="shared" ca="1" si="97"/>
        <v/>
      </c>
      <c r="KJ56" s="19" t="str">
        <f t="shared" ca="1" si="97"/>
        <v/>
      </c>
      <c r="KK56" s="19" t="str">
        <f t="shared" ca="1" si="97"/>
        <v/>
      </c>
      <c r="KL56" s="19" t="str">
        <f t="shared" ca="1" si="97"/>
        <v/>
      </c>
      <c r="KM56" s="19" t="str">
        <f t="shared" ca="1" si="97"/>
        <v/>
      </c>
      <c r="KN56" s="19" t="str">
        <f t="shared" ca="1" si="97"/>
        <v/>
      </c>
      <c r="KO56" s="19" t="str">
        <f t="shared" ca="1" si="97"/>
        <v/>
      </c>
      <c r="KP56" s="19" t="str">
        <f t="shared" ca="1" si="97"/>
        <v/>
      </c>
      <c r="KQ56" s="19" t="str">
        <f t="shared" ca="1" si="97"/>
        <v/>
      </c>
      <c r="KR56" s="19" t="str">
        <f t="shared" ca="1" si="97"/>
        <v/>
      </c>
      <c r="KS56" s="19" t="str">
        <f t="shared" ca="1" si="97"/>
        <v/>
      </c>
      <c r="KT56" s="19" t="str">
        <f t="shared" ca="1" si="97"/>
        <v/>
      </c>
      <c r="KU56" s="19" t="str">
        <f t="shared" ca="1" si="97"/>
        <v/>
      </c>
      <c r="KV56" s="19" t="str">
        <f t="shared" ca="1" si="97"/>
        <v/>
      </c>
      <c r="KW56" s="19" t="str">
        <f t="shared" ca="1" si="97"/>
        <v/>
      </c>
      <c r="KX56" s="19" t="str">
        <f t="shared" ca="1" si="97"/>
        <v/>
      </c>
      <c r="KY56" s="19" t="str">
        <f t="shared" ca="1" si="97"/>
        <v/>
      </c>
      <c r="KZ56" s="19" t="str">
        <f t="shared" ca="1" si="97"/>
        <v/>
      </c>
      <c r="LA56" s="19" t="str">
        <f t="shared" ca="1" si="97"/>
        <v/>
      </c>
      <c r="LB56" s="19" t="str">
        <f t="shared" ca="1" si="97"/>
        <v/>
      </c>
      <c r="LC56" s="19" t="str">
        <f t="shared" ca="1" si="97"/>
        <v/>
      </c>
      <c r="LD56" s="19" t="str">
        <f t="shared" ca="1" si="97"/>
        <v/>
      </c>
      <c r="LE56" s="19" t="str">
        <f t="shared" ca="1" si="97"/>
        <v/>
      </c>
      <c r="LF56" s="19" t="str">
        <f t="shared" ca="1" si="97"/>
        <v/>
      </c>
      <c r="LG56" s="19" t="str">
        <f t="shared" ca="1" si="97"/>
        <v/>
      </c>
      <c r="LH56" s="19" t="str">
        <f t="shared" ca="1" si="97"/>
        <v/>
      </c>
      <c r="LI56" s="19" t="str">
        <f t="shared" ca="1" si="97"/>
        <v/>
      </c>
      <c r="LJ56" s="19" t="str">
        <f t="shared" ca="1" si="97"/>
        <v/>
      </c>
      <c r="LK56" s="19" t="str">
        <f t="shared" ca="1" si="97"/>
        <v/>
      </c>
      <c r="LL56" s="19" t="str">
        <f t="shared" ca="1" si="97"/>
        <v/>
      </c>
      <c r="LM56" s="19" t="str">
        <f t="shared" ca="1" si="97"/>
        <v/>
      </c>
      <c r="LN56" s="19" t="str">
        <f t="shared" ca="1" si="97"/>
        <v/>
      </c>
      <c r="LO56" s="19" t="str">
        <f t="shared" ca="1" si="97"/>
        <v/>
      </c>
      <c r="LP56" s="19" t="str">
        <f t="shared" ca="1" si="97"/>
        <v/>
      </c>
      <c r="LQ56" s="19" t="str">
        <f t="shared" ca="1" si="97"/>
        <v/>
      </c>
      <c r="LR56" s="19" t="str">
        <f t="shared" ca="1" si="97"/>
        <v/>
      </c>
      <c r="LS56" s="19" t="str">
        <f t="shared" ca="1" si="97"/>
        <v/>
      </c>
      <c r="LT56" s="19" t="str">
        <f t="shared" ca="1" si="97"/>
        <v/>
      </c>
      <c r="LU56" s="19" t="str">
        <f t="shared" ca="1" si="97"/>
        <v/>
      </c>
      <c r="LV56" s="19" t="str">
        <f t="shared" ca="1" si="97"/>
        <v/>
      </c>
      <c r="LW56" s="19" t="str">
        <f t="shared" ca="1" si="97"/>
        <v/>
      </c>
      <c r="LX56" s="19" t="str">
        <f t="shared" ca="1" si="97"/>
        <v/>
      </c>
      <c r="LY56" s="19" t="str">
        <f t="shared" ca="1" si="97"/>
        <v/>
      </c>
      <c r="LZ56" s="19" t="str">
        <f t="shared" ca="1" si="97"/>
        <v/>
      </c>
      <c r="MA56" s="19" t="str">
        <f t="shared" ca="1" si="97"/>
        <v/>
      </c>
      <c r="MB56" s="19" t="str">
        <f t="shared" ca="1" si="97"/>
        <v/>
      </c>
      <c r="MC56" s="19" t="str">
        <f t="shared" ca="1" si="97"/>
        <v/>
      </c>
      <c r="MD56" s="19" t="str">
        <f t="shared" ca="1" si="97"/>
        <v/>
      </c>
      <c r="ME56" s="19" t="str">
        <f t="shared" ca="1" si="97"/>
        <v/>
      </c>
      <c r="MF56" s="19" t="str">
        <f t="shared" ca="1" si="97"/>
        <v/>
      </c>
      <c r="MG56" s="19" t="str">
        <f t="shared" ca="1" si="97"/>
        <v/>
      </c>
      <c r="MH56" s="19" t="str">
        <f t="shared" ca="1" si="97"/>
        <v/>
      </c>
      <c r="MI56" s="19" t="str">
        <f t="shared" ca="1" si="97"/>
        <v/>
      </c>
      <c r="MJ56" s="19" t="str">
        <f t="shared" ca="1" si="97"/>
        <v/>
      </c>
      <c r="MK56" s="19" t="str">
        <f t="shared" ca="1" si="97"/>
        <v/>
      </c>
      <c r="ML56" s="19" t="str">
        <f t="shared" ca="1" si="97"/>
        <v/>
      </c>
      <c r="MM56" s="19" t="str">
        <f t="shared" ca="1" si="97"/>
        <v/>
      </c>
      <c r="MN56" s="19" t="str">
        <f t="shared" ca="1" si="97"/>
        <v/>
      </c>
      <c r="MO56" s="19" t="str">
        <f t="shared" ca="1" si="95"/>
        <v/>
      </c>
      <c r="MP56" s="19" t="str">
        <f t="shared" ca="1" si="95"/>
        <v/>
      </c>
      <c r="MQ56" s="19" t="str">
        <f t="shared" ca="1" si="95"/>
        <v/>
      </c>
      <c r="MR56" s="19" t="str">
        <f t="shared" ca="1" si="95"/>
        <v/>
      </c>
      <c r="MS56" s="19" t="str">
        <f t="shared" ca="1" si="95"/>
        <v/>
      </c>
      <c r="MT56" s="19" t="str">
        <f t="shared" ca="1" si="95"/>
        <v/>
      </c>
      <c r="MU56" s="19" t="str">
        <f t="shared" ca="1" si="95"/>
        <v/>
      </c>
      <c r="MV56" s="19" t="str">
        <f t="shared" ca="1" si="95"/>
        <v/>
      </c>
      <c r="MW56" s="19" t="str">
        <f t="shared" ca="1" si="95"/>
        <v/>
      </c>
      <c r="MX56" s="19" t="str">
        <f t="shared" ca="1" si="95"/>
        <v/>
      </c>
      <c r="MY56" s="19" t="str">
        <f t="shared" ca="1" si="95"/>
        <v/>
      </c>
      <c r="MZ56" s="19" t="str">
        <f t="shared" ca="1" si="95"/>
        <v/>
      </c>
      <c r="NA56" s="19" t="str">
        <f t="shared" ca="1" si="95"/>
        <v/>
      </c>
      <c r="NB56" s="19" t="str">
        <f t="shared" ca="1" si="95"/>
        <v/>
      </c>
      <c r="NC56" s="19" t="str">
        <f t="shared" ca="1" si="95"/>
        <v/>
      </c>
      <c r="ND56" s="19" t="str">
        <f t="shared" ca="1" si="95"/>
        <v/>
      </c>
      <c r="NE56" s="19" t="str">
        <f t="shared" ca="1" si="95"/>
        <v/>
      </c>
      <c r="NF56" s="19" t="str">
        <f t="shared" ca="1" si="95"/>
        <v/>
      </c>
      <c r="NG56" s="19" t="str">
        <f t="shared" ca="1" si="95"/>
        <v/>
      </c>
      <c r="NH56" s="19" t="str">
        <f t="shared" ca="1" si="95"/>
        <v/>
      </c>
      <c r="NI56" s="19" t="str">
        <f t="shared" ca="1" si="95"/>
        <v/>
      </c>
      <c r="NJ56" s="19" t="str">
        <f t="shared" ca="1" si="95"/>
        <v/>
      </c>
      <c r="NK56" s="19" t="str">
        <f t="shared" ca="1" si="95"/>
        <v/>
      </c>
      <c r="NL56" s="19" t="str">
        <f t="shared" ca="1" si="95"/>
        <v/>
      </c>
      <c r="NM56" s="19" t="str">
        <f t="shared" ca="1" si="95"/>
        <v/>
      </c>
      <c r="NN56" s="19" t="str">
        <f t="shared" ca="1" si="95"/>
        <v/>
      </c>
      <c r="NO56" s="19" t="str">
        <f t="shared" ca="1" si="95"/>
        <v/>
      </c>
      <c r="NP56" s="19" t="str">
        <f t="shared" ca="1" si="95"/>
        <v/>
      </c>
      <c r="NQ56" s="19" t="str">
        <f t="shared" ca="1" si="95"/>
        <v/>
      </c>
      <c r="NR56" s="19" t="str">
        <f t="shared" ca="1" si="95"/>
        <v/>
      </c>
      <c r="NS56" s="19" t="str">
        <f t="shared" ca="1" si="95"/>
        <v/>
      </c>
      <c r="NT56" s="19" t="str">
        <f t="shared" ca="1" si="95"/>
        <v/>
      </c>
      <c r="NU56" s="19" t="str">
        <f t="shared" ca="1" si="95"/>
        <v/>
      </c>
      <c r="NV56" s="19" t="str">
        <f t="shared" ca="1" si="95"/>
        <v/>
      </c>
      <c r="NW56" s="19" t="str">
        <f t="shared" ca="1" si="95"/>
        <v/>
      </c>
      <c r="NX56" s="19" t="str">
        <f t="shared" ca="1" si="95"/>
        <v/>
      </c>
      <c r="NY56" s="19" t="str">
        <f t="shared" ca="1" si="95"/>
        <v/>
      </c>
      <c r="NZ56" s="19" t="str">
        <f t="shared" ca="1" si="95"/>
        <v/>
      </c>
      <c r="OA56" s="19" t="str">
        <f t="shared" ca="1" si="95"/>
        <v/>
      </c>
      <c r="OB56" s="19" t="str">
        <f t="shared" ca="1" si="95"/>
        <v/>
      </c>
      <c r="OC56" s="19" t="str">
        <f t="shared" ca="1" si="95"/>
        <v/>
      </c>
    </row>
    <row r="57" spans="1:397" ht="14.25" x14ac:dyDescent="0.2">
      <c r="C57" s="128">
        <f>'Project Follow up - Base'!C58</f>
        <v>18</v>
      </c>
      <c r="D57" s="406" t="str">
        <f>'Project Follow up - Base'!D58</f>
        <v>ReWorking - Design 100%</v>
      </c>
      <c r="E57" s="407" t="str">
        <f>'Project Follow up - Base'!E58</f>
        <v/>
      </c>
      <c r="F57" s="43">
        <f>'Project Follow up - Base'!G58</f>
        <v>45839</v>
      </c>
      <c r="G57" s="43">
        <f>'Project Follow up - Base'!H58</f>
        <v>45839</v>
      </c>
      <c r="H57" s="45">
        <f>'Project Follow up - Base'!I58</f>
        <v>1</v>
      </c>
      <c r="J57" s="25"/>
      <c r="K57" s="25"/>
      <c r="L57" s="25"/>
      <c r="M57" s="43">
        <f>'Project Follow up - Base'!M58</f>
        <v>45839</v>
      </c>
      <c r="N57" s="43">
        <f>'Project Follow up - Base'!N58</f>
        <v>45839</v>
      </c>
      <c r="O57" s="43">
        <f>'Project Follow up - Base'!O58</f>
        <v>45852</v>
      </c>
      <c r="P57" s="41" t="str">
        <f ca="1">'Project Follow up - Base'!P58</f>
        <v>Completed</v>
      </c>
      <c r="Q57" s="104" t="str">
        <f>'Project Follow up - Base'!Q58</f>
        <v/>
      </c>
      <c r="R57" s="105" t="str">
        <f>'Project Follow up - Base'!R58</f>
        <v>Client</v>
      </c>
      <c r="S57" s="105" t="str">
        <f>'Project Follow up - Base'!S58</f>
        <v xml:space="preserve">Client Modification </v>
      </c>
      <c r="T57" s="106" t="str">
        <f>'Project Follow up - Base'!T58</f>
        <v/>
      </c>
      <c r="U57" s="187" t="str">
        <f>'Project Follow up - Base'!U58</f>
        <v/>
      </c>
      <c r="V57" s="187" t="str">
        <f>'Project Follow up - Base'!V58</f>
        <v/>
      </c>
      <c r="W57" s="384" t="str">
        <f>'Project Follow up - Base'!W58</f>
        <v>Deliev 12</v>
      </c>
      <c r="X57" s="384" t="str">
        <f>'Project Follow up - Base'!X58</f>
        <v>MOM 12</v>
      </c>
      <c r="Y57" s="320"/>
      <c r="Z57" s="17">
        <f t="shared" si="62"/>
        <v>1</v>
      </c>
      <c r="AC57" s="19" t="str">
        <f t="shared" ca="1" si="69"/>
        <v/>
      </c>
      <c r="AD57" s="20" t="str">
        <f t="shared" ca="1" si="93"/>
        <v/>
      </c>
      <c r="AE57" s="20" t="str">
        <f t="shared" ca="1" si="93"/>
        <v/>
      </c>
      <c r="AF57" s="20" t="str">
        <f t="shared" ca="1" si="93"/>
        <v/>
      </c>
      <c r="AG57" s="20" t="str">
        <f t="shared" ca="1" si="93"/>
        <v/>
      </c>
      <c r="AH57" s="20" t="str">
        <f t="shared" ca="1" si="93"/>
        <v/>
      </c>
      <c r="AI57" s="20" t="str">
        <f t="shared" ca="1" si="93"/>
        <v/>
      </c>
      <c r="AJ57" s="20" t="str">
        <f t="shared" ca="1" si="93"/>
        <v/>
      </c>
      <c r="AK57" s="20" t="str">
        <f t="shared" ca="1" si="93"/>
        <v/>
      </c>
      <c r="AL57" s="20" t="str">
        <f t="shared" ca="1" si="93"/>
        <v/>
      </c>
      <c r="AM57" s="20" t="str">
        <f t="shared" ca="1" si="93"/>
        <v/>
      </c>
      <c r="AN57" s="20" t="str">
        <f t="shared" ca="1" si="93"/>
        <v/>
      </c>
      <c r="AO57" s="20" t="str">
        <f t="shared" ca="1" si="93"/>
        <v/>
      </c>
      <c r="AP57" s="20" t="str">
        <f t="shared" ca="1" si="93"/>
        <v/>
      </c>
      <c r="AQ57" s="20" t="str">
        <f t="shared" ca="1" si="93"/>
        <v/>
      </c>
      <c r="AR57" s="20" t="str">
        <f t="shared" ca="1" si="93"/>
        <v/>
      </c>
      <c r="AS57" s="20" t="str">
        <f t="shared" ca="1" si="93"/>
        <v/>
      </c>
      <c r="AT57" s="20" t="str">
        <f t="shared" ca="1" si="93"/>
        <v/>
      </c>
      <c r="AU57" s="20" t="str">
        <f t="shared" ca="1" si="93"/>
        <v/>
      </c>
      <c r="AV57" s="20" t="str">
        <f t="shared" ca="1" si="93"/>
        <v/>
      </c>
      <c r="AW57" s="20" t="str">
        <f t="shared" ca="1" si="93"/>
        <v/>
      </c>
      <c r="AX57" s="20" t="str">
        <f t="shared" ca="1" si="93"/>
        <v/>
      </c>
      <c r="AY57" s="20" t="str">
        <f t="shared" ca="1" si="93"/>
        <v/>
      </c>
      <c r="AZ57" s="20" t="str">
        <f t="shared" ca="1" si="93"/>
        <v/>
      </c>
      <c r="BA57" s="20" t="str">
        <f t="shared" ca="1" si="93"/>
        <v/>
      </c>
      <c r="BB57" s="20" t="str">
        <f t="shared" ca="1" si="93"/>
        <v/>
      </c>
      <c r="BC57" s="20" t="str">
        <f t="shared" ca="1" si="93"/>
        <v/>
      </c>
      <c r="BD57" s="20" t="str">
        <f t="shared" ca="1" si="93"/>
        <v/>
      </c>
      <c r="BE57" s="20" t="str">
        <f t="shared" ca="1" si="93"/>
        <v/>
      </c>
      <c r="BF57" s="20" t="str">
        <f t="shared" ca="1" si="93"/>
        <v/>
      </c>
      <c r="BG57" s="20" t="str">
        <f t="shared" ca="1" si="93"/>
        <v/>
      </c>
      <c r="BH57" s="20" t="str">
        <f t="shared" ca="1" si="93"/>
        <v/>
      </c>
      <c r="BI57" s="20" t="str">
        <f t="shared" ca="1" si="93"/>
        <v/>
      </c>
      <c r="BJ57" s="20" t="str">
        <f t="shared" ca="1" si="93"/>
        <v/>
      </c>
      <c r="BK57" s="20" t="str">
        <f t="shared" ca="1" si="93"/>
        <v/>
      </c>
      <c r="BL57" s="20" t="str">
        <f t="shared" ca="1" si="93"/>
        <v/>
      </c>
      <c r="BM57" s="20" t="str">
        <f t="shared" ca="1" si="93"/>
        <v/>
      </c>
      <c r="BN57" s="20" t="str">
        <f t="shared" ca="1" si="93"/>
        <v/>
      </c>
      <c r="BO57" s="20" t="str">
        <f t="shared" ca="1" si="93"/>
        <v/>
      </c>
      <c r="BP57" s="20" t="str">
        <f t="shared" ca="1" si="93"/>
        <v/>
      </c>
      <c r="BQ57" s="20" t="str">
        <f t="shared" ca="1" si="93"/>
        <v/>
      </c>
      <c r="BR57" s="20" t="str">
        <f t="shared" ca="1" si="93"/>
        <v/>
      </c>
      <c r="BS57" s="20" t="str">
        <f t="shared" ca="1" si="93"/>
        <v/>
      </c>
      <c r="BT57" s="20" t="str">
        <f t="shared" ca="1" si="93"/>
        <v/>
      </c>
      <c r="BU57" s="20" t="str">
        <f t="shared" ca="1" si="93"/>
        <v/>
      </c>
      <c r="BV57" s="20" t="str">
        <f t="shared" ca="1" si="93"/>
        <v/>
      </c>
      <c r="BW57" s="20" t="str">
        <f t="shared" ca="1" si="93"/>
        <v/>
      </c>
      <c r="BX57" s="20" t="str">
        <f t="shared" ca="1" si="93"/>
        <v/>
      </c>
      <c r="BY57" s="20" t="str">
        <f t="shared" ca="1" si="93"/>
        <v/>
      </c>
      <c r="BZ57" s="20" t="str">
        <f t="shared" ca="1" si="93"/>
        <v/>
      </c>
      <c r="CA57" s="20" t="str">
        <f t="shared" ca="1" si="93"/>
        <v/>
      </c>
      <c r="CB57" s="20" t="str">
        <f t="shared" ca="1" si="93"/>
        <v/>
      </c>
      <c r="CC57" s="20" t="str">
        <f t="shared" ca="1" si="93"/>
        <v/>
      </c>
      <c r="CD57" s="20" t="str">
        <f t="shared" ca="1" si="93"/>
        <v/>
      </c>
      <c r="CE57" s="20" t="str">
        <f t="shared" ca="1" si="93"/>
        <v/>
      </c>
      <c r="CF57" s="20" t="str">
        <f t="shared" ca="1" si="93"/>
        <v/>
      </c>
      <c r="CG57" s="20" t="str">
        <f t="shared" ca="1" si="93"/>
        <v/>
      </c>
      <c r="CH57" s="20" t="str">
        <f t="shared" ca="1" si="93"/>
        <v/>
      </c>
      <c r="CI57" s="20" t="str">
        <f t="shared" ca="1" si="93"/>
        <v/>
      </c>
      <c r="CJ57" s="20" t="str">
        <f t="shared" ca="1" si="93"/>
        <v/>
      </c>
      <c r="CK57" s="20" t="str">
        <f t="shared" ca="1" si="93"/>
        <v/>
      </c>
      <c r="CL57" s="20" t="str">
        <f t="shared" ca="1" si="93"/>
        <v/>
      </c>
      <c r="CM57" s="20" t="str">
        <f t="shared" ca="1" si="93"/>
        <v/>
      </c>
      <c r="CN57" s="20" t="str">
        <f t="shared" ca="1" si="93"/>
        <v/>
      </c>
      <c r="CO57" s="20" t="str">
        <f t="shared" ref="CO57:EZ60" ca="1" si="98">IF($N57="",
IF(AND(CO$2&gt;=$M57,CO$2&lt;=TODAY(),CO$2&lt;$O57), 10,
IF(AND(CO$2&gt;=$M57,CO$2&lt;=TODAY(),CO$2=$O57), 10,
IF(AND(CO$2&gt;=$M57,CO$2&lt;=TODAY(),CO$2&gt;$O57), -10, ""))),
IF(AND(CO$2&gt;=$M57,CO$2&lt;=$N57,CO$2&lt;$O57),10,
IF(AND(CO$2&gt;=$M57,CO$2&lt;=$N57,CO$2=$O57),10,
IF(AND(CO$2&gt;=$M57,CO$2&lt;=$N57,CO$2&gt;$O57),-10,""
))))</f>
        <v/>
      </c>
      <c r="CP57" s="20" t="str">
        <f t="shared" ca="1" si="98"/>
        <v/>
      </c>
      <c r="CQ57" s="20" t="str">
        <f t="shared" ca="1" si="98"/>
        <v/>
      </c>
      <c r="CR57" s="20" t="str">
        <f t="shared" ca="1" si="98"/>
        <v/>
      </c>
      <c r="CS57" s="20" t="str">
        <f t="shared" ca="1" si="98"/>
        <v/>
      </c>
      <c r="CT57" s="20" t="str">
        <f t="shared" ca="1" si="98"/>
        <v/>
      </c>
      <c r="CU57" s="19" t="str">
        <f t="shared" ca="1" si="98"/>
        <v/>
      </c>
      <c r="CV57" s="19" t="str">
        <f t="shared" ca="1" si="98"/>
        <v/>
      </c>
      <c r="CW57" s="19" t="str">
        <f t="shared" ca="1" si="98"/>
        <v/>
      </c>
      <c r="CX57" s="19" t="str">
        <f t="shared" ca="1" si="98"/>
        <v/>
      </c>
      <c r="CY57" s="19" t="str">
        <f t="shared" ca="1" si="98"/>
        <v/>
      </c>
      <c r="CZ57" s="19" t="str">
        <f t="shared" ca="1" si="98"/>
        <v/>
      </c>
      <c r="DA57" s="19" t="str">
        <f t="shared" ca="1" si="98"/>
        <v/>
      </c>
      <c r="DB57" s="19" t="str">
        <f t="shared" ca="1" si="98"/>
        <v/>
      </c>
      <c r="DC57" s="19" t="str">
        <f t="shared" ca="1" si="98"/>
        <v/>
      </c>
      <c r="DD57" s="19" t="str">
        <f t="shared" ca="1" si="98"/>
        <v/>
      </c>
      <c r="DE57" s="19" t="str">
        <f t="shared" ca="1" si="98"/>
        <v/>
      </c>
      <c r="DF57" s="19" t="str">
        <f t="shared" ca="1" si="98"/>
        <v/>
      </c>
      <c r="DG57" s="19" t="str">
        <f t="shared" ca="1" si="98"/>
        <v/>
      </c>
      <c r="DH57" s="19" t="str">
        <f t="shared" ca="1" si="98"/>
        <v/>
      </c>
      <c r="DI57" s="19" t="str">
        <f t="shared" ca="1" si="98"/>
        <v/>
      </c>
      <c r="DJ57" s="19" t="str">
        <f t="shared" ca="1" si="98"/>
        <v/>
      </c>
      <c r="DK57" s="19" t="str">
        <f t="shared" ca="1" si="98"/>
        <v/>
      </c>
      <c r="DL57" s="19" t="str">
        <f t="shared" ca="1" si="98"/>
        <v/>
      </c>
      <c r="DM57" s="19" t="str">
        <f t="shared" ca="1" si="98"/>
        <v/>
      </c>
      <c r="DN57" s="19" t="str">
        <f t="shared" ca="1" si="98"/>
        <v/>
      </c>
      <c r="DO57" s="19" t="str">
        <f t="shared" ca="1" si="98"/>
        <v/>
      </c>
      <c r="DP57" s="19" t="str">
        <f t="shared" ca="1" si="98"/>
        <v/>
      </c>
      <c r="DQ57" s="19" t="str">
        <f t="shared" ca="1" si="98"/>
        <v/>
      </c>
      <c r="DR57" s="19" t="str">
        <f t="shared" ca="1" si="98"/>
        <v/>
      </c>
      <c r="DS57" s="19" t="str">
        <f t="shared" ca="1" si="98"/>
        <v/>
      </c>
      <c r="DT57" s="19" t="str">
        <f t="shared" ca="1" si="98"/>
        <v/>
      </c>
      <c r="DU57" s="19" t="str">
        <f t="shared" ca="1" si="98"/>
        <v/>
      </c>
      <c r="DV57" s="19" t="str">
        <f t="shared" ca="1" si="98"/>
        <v/>
      </c>
      <c r="DW57" s="19" t="str">
        <f t="shared" ca="1" si="98"/>
        <v/>
      </c>
      <c r="DX57" s="19" t="str">
        <f t="shared" ca="1" si="98"/>
        <v/>
      </c>
      <c r="DY57" s="19" t="str">
        <f t="shared" ca="1" si="98"/>
        <v/>
      </c>
      <c r="DZ57" s="19" t="str">
        <f t="shared" ca="1" si="98"/>
        <v/>
      </c>
      <c r="EA57" s="19" t="str">
        <f t="shared" ca="1" si="98"/>
        <v/>
      </c>
      <c r="EB57" s="19" t="str">
        <f t="shared" ca="1" si="98"/>
        <v/>
      </c>
      <c r="EC57" s="19" t="str">
        <f t="shared" ca="1" si="98"/>
        <v/>
      </c>
      <c r="ED57" s="19" t="str">
        <f t="shared" ca="1" si="98"/>
        <v/>
      </c>
      <c r="EE57" s="19" t="str">
        <f t="shared" ca="1" si="98"/>
        <v/>
      </c>
      <c r="EF57" s="19" t="str">
        <f t="shared" ca="1" si="98"/>
        <v/>
      </c>
      <c r="EG57" s="19" t="str">
        <f t="shared" ca="1" si="98"/>
        <v/>
      </c>
      <c r="EH57" s="19" t="str">
        <f t="shared" ca="1" si="98"/>
        <v/>
      </c>
      <c r="EI57" s="19" t="str">
        <f t="shared" ca="1" si="98"/>
        <v/>
      </c>
      <c r="EJ57" s="19" t="str">
        <f t="shared" ca="1" si="98"/>
        <v/>
      </c>
      <c r="EK57" s="19" t="str">
        <f t="shared" ca="1" si="98"/>
        <v/>
      </c>
      <c r="EL57" s="19" t="str">
        <f t="shared" ca="1" si="98"/>
        <v/>
      </c>
      <c r="EM57" s="19" t="str">
        <f t="shared" ca="1" si="98"/>
        <v/>
      </c>
      <c r="EN57" s="19" t="str">
        <f t="shared" ca="1" si="98"/>
        <v/>
      </c>
      <c r="EO57" s="19" t="str">
        <f t="shared" ca="1" si="98"/>
        <v/>
      </c>
      <c r="EP57" s="19" t="str">
        <f t="shared" ca="1" si="98"/>
        <v/>
      </c>
      <c r="EQ57" s="19" t="str">
        <f t="shared" ca="1" si="98"/>
        <v/>
      </c>
      <c r="ER57" s="19" t="str">
        <f t="shared" ca="1" si="98"/>
        <v/>
      </c>
      <c r="ES57" s="19" t="str">
        <f t="shared" ca="1" si="98"/>
        <v/>
      </c>
      <c r="ET57" s="19" t="str">
        <f t="shared" ca="1" si="98"/>
        <v/>
      </c>
      <c r="EU57" s="19" t="str">
        <f t="shared" ca="1" si="98"/>
        <v/>
      </c>
      <c r="EV57" s="19" t="str">
        <f t="shared" ca="1" si="98"/>
        <v/>
      </c>
      <c r="EW57" s="19" t="str">
        <f t="shared" ca="1" si="98"/>
        <v/>
      </c>
      <c r="EX57" s="19" t="str">
        <f t="shared" ca="1" si="98"/>
        <v/>
      </c>
      <c r="EY57" s="19" t="str">
        <f t="shared" ca="1" si="98"/>
        <v/>
      </c>
      <c r="EZ57" s="19" t="str">
        <f t="shared" ca="1" si="98"/>
        <v/>
      </c>
      <c r="FA57" s="19" t="str">
        <f t="shared" ca="1" si="73"/>
        <v/>
      </c>
      <c r="FB57" s="19" t="str">
        <f t="shared" ca="1" si="96"/>
        <v/>
      </c>
      <c r="FC57" s="19" t="str">
        <f t="shared" ca="1" si="96"/>
        <v/>
      </c>
      <c r="FD57" s="19" t="str">
        <f t="shared" ca="1" si="96"/>
        <v/>
      </c>
      <c r="FE57" s="19" t="str">
        <f t="shared" ca="1" si="96"/>
        <v/>
      </c>
      <c r="FF57" s="19" t="str">
        <f t="shared" ca="1" si="96"/>
        <v/>
      </c>
      <c r="FG57" s="19" t="str">
        <f t="shared" ca="1" si="96"/>
        <v/>
      </c>
      <c r="FH57" s="19" t="str">
        <f t="shared" ca="1" si="96"/>
        <v/>
      </c>
      <c r="FI57" s="19" t="str">
        <f t="shared" ca="1" si="96"/>
        <v/>
      </c>
      <c r="FJ57" s="19" t="str">
        <f t="shared" ca="1" si="96"/>
        <v/>
      </c>
      <c r="FK57" s="19" t="str">
        <f t="shared" ca="1" si="96"/>
        <v/>
      </c>
      <c r="FL57" s="19" t="str">
        <f t="shared" ca="1" si="96"/>
        <v/>
      </c>
      <c r="FM57" s="19" t="str">
        <f t="shared" ca="1" si="96"/>
        <v/>
      </c>
      <c r="FN57" s="19" t="str">
        <f t="shared" ca="1" si="96"/>
        <v/>
      </c>
      <c r="FO57" s="19" t="str">
        <f t="shared" ca="1" si="96"/>
        <v/>
      </c>
      <c r="FP57" s="19" t="str">
        <f t="shared" ca="1" si="96"/>
        <v/>
      </c>
      <c r="FQ57" s="19" t="str">
        <f t="shared" ca="1" si="96"/>
        <v/>
      </c>
      <c r="FR57" s="19" t="str">
        <f t="shared" ca="1" si="96"/>
        <v/>
      </c>
      <c r="FS57" s="19" t="str">
        <f t="shared" ca="1" si="96"/>
        <v/>
      </c>
      <c r="FT57" s="19" t="str">
        <f t="shared" ca="1" si="96"/>
        <v/>
      </c>
      <c r="FU57" s="19" t="str">
        <f t="shared" ca="1" si="96"/>
        <v/>
      </c>
      <c r="FV57" s="19" t="str">
        <f t="shared" ca="1" si="96"/>
        <v/>
      </c>
      <c r="FW57" s="19" t="str">
        <f t="shared" ca="1" si="96"/>
        <v/>
      </c>
      <c r="FX57" s="19" t="str">
        <f t="shared" ca="1" si="96"/>
        <v/>
      </c>
      <c r="FY57" s="19" t="str">
        <f t="shared" ca="1" si="96"/>
        <v/>
      </c>
      <c r="FZ57" s="19" t="str">
        <f t="shared" ca="1" si="96"/>
        <v/>
      </c>
      <c r="GA57" s="19" t="str">
        <f t="shared" ca="1" si="96"/>
        <v/>
      </c>
      <c r="GB57" s="19" t="str">
        <f t="shared" ca="1" si="96"/>
        <v/>
      </c>
      <c r="GC57" s="19" t="str">
        <f t="shared" ca="1" si="96"/>
        <v/>
      </c>
      <c r="GD57" s="19" t="str">
        <f t="shared" ca="1" si="96"/>
        <v/>
      </c>
      <c r="GE57" s="19" t="str">
        <f t="shared" ca="1" si="96"/>
        <v/>
      </c>
      <c r="GF57" s="19" t="str">
        <f t="shared" ca="1" si="96"/>
        <v/>
      </c>
      <c r="GG57" s="19" t="str">
        <f t="shared" ca="1" si="96"/>
        <v/>
      </c>
      <c r="GH57" s="19" t="str">
        <f t="shared" ca="1" si="96"/>
        <v/>
      </c>
      <c r="GI57" s="19" t="str">
        <f t="shared" ca="1" si="96"/>
        <v/>
      </c>
      <c r="GJ57" s="19" t="str">
        <f t="shared" ca="1" si="96"/>
        <v/>
      </c>
      <c r="GK57" s="19" t="str">
        <f t="shared" ca="1" si="96"/>
        <v/>
      </c>
      <c r="GL57" s="19" t="str">
        <f t="shared" ca="1" si="96"/>
        <v/>
      </c>
      <c r="GM57" s="19" t="str">
        <f t="shared" ca="1" si="96"/>
        <v/>
      </c>
      <c r="GN57" s="19" t="str">
        <f t="shared" ca="1" si="96"/>
        <v/>
      </c>
      <c r="GO57" s="19" t="str">
        <f t="shared" ca="1" si="96"/>
        <v/>
      </c>
      <c r="GP57" s="19" t="str">
        <f t="shared" ca="1" si="96"/>
        <v/>
      </c>
      <c r="GQ57" s="19" t="str">
        <f t="shared" ca="1" si="96"/>
        <v/>
      </c>
      <c r="GR57" s="19" t="str">
        <f t="shared" ca="1" si="96"/>
        <v/>
      </c>
      <c r="GS57" s="19" t="str">
        <f t="shared" ca="1" si="96"/>
        <v/>
      </c>
      <c r="GT57" s="19" t="str">
        <f t="shared" ca="1" si="96"/>
        <v/>
      </c>
      <c r="GU57" s="19" t="str">
        <f t="shared" ca="1" si="96"/>
        <v/>
      </c>
      <c r="GV57" s="19" t="str">
        <f t="shared" ca="1" si="96"/>
        <v/>
      </c>
      <c r="GW57" s="19" t="str">
        <f t="shared" ca="1" si="96"/>
        <v/>
      </c>
      <c r="GX57" s="19" t="str">
        <f t="shared" ca="1" si="96"/>
        <v/>
      </c>
      <c r="GY57" s="19" t="str">
        <f t="shared" ca="1" si="96"/>
        <v/>
      </c>
      <c r="GZ57" s="19" t="str">
        <f t="shared" ca="1" si="96"/>
        <v/>
      </c>
      <c r="HA57" s="19" t="str">
        <f t="shared" ca="1" si="96"/>
        <v/>
      </c>
      <c r="HB57" s="19" t="str">
        <f t="shared" ca="1" si="96"/>
        <v/>
      </c>
      <c r="HC57" s="19" t="str">
        <f t="shared" ca="1" si="96"/>
        <v/>
      </c>
      <c r="HD57" s="19" t="str">
        <f t="shared" ca="1" si="96"/>
        <v/>
      </c>
      <c r="HE57" s="19" t="str">
        <f t="shared" ca="1" si="96"/>
        <v/>
      </c>
      <c r="HF57" s="19" t="str">
        <f t="shared" ca="1" si="96"/>
        <v/>
      </c>
      <c r="HG57" s="19" t="str">
        <f t="shared" ca="1" si="96"/>
        <v/>
      </c>
      <c r="HH57" s="19">
        <f t="shared" ca="1" si="96"/>
        <v>10</v>
      </c>
      <c r="HI57" s="19" t="str">
        <f t="shared" ca="1" si="96"/>
        <v/>
      </c>
      <c r="HJ57" s="19" t="str">
        <f t="shared" ca="1" si="96"/>
        <v/>
      </c>
      <c r="HK57" s="19" t="str">
        <f t="shared" ca="1" si="96"/>
        <v/>
      </c>
      <c r="HL57" s="19" t="str">
        <f t="shared" ca="1" si="96"/>
        <v/>
      </c>
      <c r="HM57" s="19" t="str">
        <f t="shared" ca="1" si="96"/>
        <v/>
      </c>
      <c r="HN57" s="19" t="str">
        <f t="shared" ca="1" si="94"/>
        <v/>
      </c>
      <c r="HO57" s="19" t="str">
        <f t="shared" ca="1" si="94"/>
        <v/>
      </c>
      <c r="HP57" s="19" t="str">
        <f t="shared" ca="1" si="94"/>
        <v/>
      </c>
      <c r="HQ57" s="19" t="str">
        <f t="shared" ca="1" si="94"/>
        <v/>
      </c>
      <c r="HR57" s="19" t="str">
        <f t="shared" ca="1" si="94"/>
        <v/>
      </c>
      <c r="HS57" s="19" t="str">
        <f t="shared" ca="1" si="94"/>
        <v/>
      </c>
      <c r="HT57" s="19" t="str">
        <f t="shared" ca="1" si="94"/>
        <v/>
      </c>
      <c r="HU57" s="19" t="str">
        <f t="shared" ca="1" si="94"/>
        <v/>
      </c>
      <c r="HV57" s="19" t="str">
        <f t="shared" ca="1" si="94"/>
        <v/>
      </c>
      <c r="HW57" s="19" t="str">
        <f t="shared" ca="1" si="94"/>
        <v/>
      </c>
      <c r="HX57" s="19" t="str">
        <f t="shared" ca="1" si="94"/>
        <v/>
      </c>
      <c r="HY57" s="19" t="str">
        <f t="shared" ca="1" si="94"/>
        <v/>
      </c>
      <c r="HZ57" s="19" t="str">
        <f t="shared" ca="1" si="94"/>
        <v/>
      </c>
      <c r="IA57" s="19" t="str">
        <f t="shared" ca="1" si="94"/>
        <v/>
      </c>
      <c r="IB57" s="19" t="str">
        <f t="shared" ca="1" si="94"/>
        <v/>
      </c>
      <c r="IC57" s="19" t="str">
        <f t="shared" ca="1" si="94"/>
        <v/>
      </c>
      <c r="ID57" s="19" t="str">
        <f t="shared" ca="1" si="94"/>
        <v/>
      </c>
      <c r="IE57" s="19" t="str">
        <f t="shared" ca="1" si="94"/>
        <v/>
      </c>
      <c r="IF57" s="19" t="str">
        <f t="shared" ca="1" si="94"/>
        <v/>
      </c>
      <c r="IG57" s="19" t="str">
        <f t="shared" ca="1" si="94"/>
        <v/>
      </c>
      <c r="IH57" s="19" t="str">
        <f t="shared" ca="1" si="94"/>
        <v/>
      </c>
      <c r="II57" s="19" t="str">
        <f t="shared" ca="1" si="94"/>
        <v/>
      </c>
      <c r="IJ57" s="19" t="str">
        <f t="shared" ca="1" si="94"/>
        <v/>
      </c>
      <c r="IK57" s="19" t="str">
        <f t="shared" ca="1" si="94"/>
        <v/>
      </c>
      <c r="IL57" s="19" t="str">
        <f t="shared" ca="1" si="94"/>
        <v/>
      </c>
      <c r="IM57" s="19" t="str">
        <f t="shared" ca="1" si="94"/>
        <v/>
      </c>
      <c r="IN57" s="19" t="str">
        <f t="shared" ca="1" si="94"/>
        <v/>
      </c>
      <c r="IO57" s="19" t="str">
        <f t="shared" ca="1" si="94"/>
        <v/>
      </c>
      <c r="IP57" s="19" t="str">
        <f t="shared" ca="1" si="94"/>
        <v/>
      </c>
      <c r="IQ57" s="19" t="str">
        <f t="shared" ca="1" si="94"/>
        <v/>
      </c>
      <c r="IR57" s="19" t="str">
        <f t="shared" ca="1" si="94"/>
        <v/>
      </c>
      <c r="IS57" s="19" t="str">
        <f t="shared" ca="1" si="94"/>
        <v/>
      </c>
      <c r="IT57" s="19" t="str">
        <f t="shared" ca="1" si="94"/>
        <v/>
      </c>
      <c r="IU57" s="19" t="str">
        <f t="shared" ca="1" si="94"/>
        <v/>
      </c>
      <c r="IV57" s="19" t="str">
        <f t="shared" ca="1" si="94"/>
        <v/>
      </c>
      <c r="IW57" s="19" t="str">
        <f t="shared" ca="1" si="94"/>
        <v/>
      </c>
      <c r="IX57" s="19" t="str">
        <f t="shared" ca="1" si="94"/>
        <v/>
      </c>
      <c r="IY57" s="19" t="str">
        <f t="shared" ca="1" si="94"/>
        <v/>
      </c>
      <c r="IZ57" s="19" t="str">
        <f t="shared" ca="1" si="94"/>
        <v/>
      </c>
      <c r="JA57" s="19" t="str">
        <f t="shared" ca="1" si="94"/>
        <v/>
      </c>
      <c r="JB57" s="19" t="str">
        <f t="shared" ca="1" si="94"/>
        <v/>
      </c>
      <c r="JC57" s="19" t="str">
        <f t="shared" ca="1" si="94"/>
        <v/>
      </c>
      <c r="JD57" s="19" t="str">
        <f t="shared" ca="1" si="94"/>
        <v/>
      </c>
      <c r="JE57" s="19" t="str">
        <f t="shared" ca="1" si="94"/>
        <v/>
      </c>
      <c r="JF57" s="19" t="str">
        <f t="shared" ca="1" si="94"/>
        <v/>
      </c>
      <c r="JG57" s="19" t="str">
        <f t="shared" ca="1" si="94"/>
        <v/>
      </c>
      <c r="JH57" s="19" t="str">
        <f t="shared" ca="1" si="94"/>
        <v/>
      </c>
      <c r="JI57" s="19" t="str">
        <f t="shared" ca="1" si="94"/>
        <v/>
      </c>
      <c r="JJ57" s="19" t="str">
        <f t="shared" ca="1" si="94"/>
        <v/>
      </c>
      <c r="JK57" s="19" t="str">
        <f t="shared" ca="1" si="94"/>
        <v/>
      </c>
      <c r="JL57" s="19" t="str">
        <f t="shared" ca="1" si="94"/>
        <v/>
      </c>
      <c r="JM57" s="19" t="str">
        <f t="shared" ca="1" si="94"/>
        <v/>
      </c>
      <c r="JN57" s="19" t="str">
        <f t="shared" ca="1" si="94"/>
        <v/>
      </c>
      <c r="JO57" s="19" t="str">
        <f t="shared" ca="1" si="94"/>
        <v/>
      </c>
      <c r="JP57" s="19" t="str">
        <f t="shared" ca="1" si="94"/>
        <v/>
      </c>
      <c r="JQ57" s="19" t="str">
        <f t="shared" ca="1" si="94"/>
        <v/>
      </c>
      <c r="JR57" s="19" t="str">
        <f t="shared" ca="1" si="94"/>
        <v/>
      </c>
      <c r="JS57" s="19" t="str">
        <f t="shared" ca="1" si="94"/>
        <v/>
      </c>
      <c r="JT57" s="19" t="str">
        <f t="shared" ca="1" si="94"/>
        <v/>
      </c>
      <c r="JU57" s="19" t="str">
        <f t="shared" ca="1" si="94"/>
        <v/>
      </c>
      <c r="JV57" s="19" t="str">
        <f t="shared" ca="1" si="94"/>
        <v/>
      </c>
      <c r="JW57" s="19" t="str">
        <f t="shared" ca="1" si="94"/>
        <v/>
      </c>
      <c r="JX57" s="19" t="str">
        <f t="shared" ca="1" si="94"/>
        <v/>
      </c>
      <c r="JY57" s="19" t="str">
        <f t="shared" ca="1" si="84"/>
        <v/>
      </c>
      <c r="JZ57" s="19" t="str">
        <f t="shared" ca="1" si="84"/>
        <v/>
      </c>
      <c r="KA57" s="19" t="str">
        <f t="shared" ca="1" si="84"/>
        <v/>
      </c>
      <c r="KB57" s="19" t="str">
        <f t="shared" ca="1" si="82"/>
        <v/>
      </c>
      <c r="KC57" s="19" t="str">
        <f t="shared" ca="1" si="97"/>
        <v/>
      </c>
      <c r="KD57" s="19" t="str">
        <f t="shared" ca="1" si="97"/>
        <v/>
      </c>
      <c r="KE57" s="19" t="str">
        <f t="shared" ca="1" si="97"/>
        <v/>
      </c>
      <c r="KF57" s="19" t="str">
        <f t="shared" ca="1" si="97"/>
        <v/>
      </c>
      <c r="KG57" s="19" t="str">
        <f t="shared" ca="1" si="97"/>
        <v/>
      </c>
      <c r="KH57" s="19" t="str">
        <f t="shared" ca="1" si="97"/>
        <v/>
      </c>
      <c r="KI57" s="19" t="str">
        <f t="shared" ca="1" si="97"/>
        <v/>
      </c>
      <c r="KJ57" s="19" t="str">
        <f t="shared" ca="1" si="97"/>
        <v/>
      </c>
      <c r="KK57" s="19" t="str">
        <f t="shared" ca="1" si="97"/>
        <v/>
      </c>
      <c r="KL57" s="19" t="str">
        <f t="shared" ca="1" si="97"/>
        <v/>
      </c>
      <c r="KM57" s="19" t="str">
        <f t="shared" ca="1" si="97"/>
        <v/>
      </c>
      <c r="KN57" s="19" t="str">
        <f t="shared" ca="1" si="97"/>
        <v/>
      </c>
      <c r="KO57" s="19" t="str">
        <f t="shared" ca="1" si="97"/>
        <v/>
      </c>
      <c r="KP57" s="19" t="str">
        <f t="shared" ca="1" si="97"/>
        <v/>
      </c>
      <c r="KQ57" s="19" t="str">
        <f t="shared" ca="1" si="97"/>
        <v/>
      </c>
      <c r="KR57" s="19" t="str">
        <f t="shared" ca="1" si="97"/>
        <v/>
      </c>
      <c r="KS57" s="19" t="str">
        <f t="shared" ca="1" si="97"/>
        <v/>
      </c>
      <c r="KT57" s="19" t="str">
        <f t="shared" ca="1" si="97"/>
        <v/>
      </c>
      <c r="KU57" s="19" t="str">
        <f t="shared" ca="1" si="97"/>
        <v/>
      </c>
      <c r="KV57" s="19" t="str">
        <f t="shared" ca="1" si="97"/>
        <v/>
      </c>
      <c r="KW57" s="19" t="str">
        <f t="shared" ca="1" si="97"/>
        <v/>
      </c>
      <c r="KX57" s="19" t="str">
        <f t="shared" ca="1" si="97"/>
        <v/>
      </c>
      <c r="KY57" s="19" t="str">
        <f t="shared" ca="1" si="97"/>
        <v/>
      </c>
      <c r="KZ57" s="19" t="str">
        <f t="shared" ca="1" si="97"/>
        <v/>
      </c>
      <c r="LA57" s="19" t="str">
        <f t="shared" ca="1" si="97"/>
        <v/>
      </c>
      <c r="LB57" s="19" t="str">
        <f t="shared" ca="1" si="97"/>
        <v/>
      </c>
      <c r="LC57" s="19" t="str">
        <f t="shared" ca="1" si="97"/>
        <v/>
      </c>
      <c r="LD57" s="19" t="str">
        <f t="shared" ca="1" si="97"/>
        <v/>
      </c>
      <c r="LE57" s="19" t="str">
        <f t="shared" ca="1" si="97"/>
        <v/>
      </c>
      <c r="LF57" s="19" t="str">
        <f t="shared" ca="1" si="97"/>
        <v/>
      </c>
      <c r="LG57" s="19" t="str">
        <f t="shared" ca="1" si="97"/>
        <v/>
      </c>
      <c r="LH57" s="19" t="str">
        <f t="shared" ca="1" si="97"/>
        <v/>
      </c>
      <c r="LI57" s="19" t="str">
        <f t="shared" ca="1" si="97"/>
        <v/>
      </c>
      <c r="LJ57" s="19" t="str">
        <f t="shared" ca="1" si="97"/>
        <v/>
      </c>
      <c r="LK57" s="19" t="str">
        <f t="shared" ca="1" si="97"/>
        <v/>
      </c>
      <c r="LL57" s="19" t="str">
        <f t="shared" ca="1" si="97"/>
        <v/>
      </c>
      <c r="LM57" s="19" t="str">
        <f t="shared" ca="1" si="97"/>
        <v/>
      </c>
      <c r="LN57" s="19" t="str">
        <f t="shared" ca="1" si="97"/>
        <v/>
      </c>
      <c r="LO57" s="19" t="str">
        <f t="shared" ca="1" si="97"/>
        <v/>
      </c>
      <c r="LP57" s="19" t="str">
        <f t="shared" ca="1" si="97"/>
        <v/>
      </c>
      <c r="LQ57" s="19" t="str">
        <f t="shared" ca="1" si="97"/>
        <v/>
      </c>
      <c r="LR57" s="19" t="str">
        <f t="shared" ca="1" si="97"/>
        <v/>
      </c>
      <c r="LS57" s="19" t="str">
        <f t="shared" ca="1" si="97"/>
        <v/>
      </c>
      <c r="LT57" s="19" t="str">
        <f t="shared" ca="1" si="97"/>
        <v/>
      </c>
      <c r="LU57" s="19" t="str">
        <f t="shared" ca="1" si="97"/>
        <v/>
      </c>
      <c r="LV57" s="19" t="str">
        <f t="shared" ca="1" si="97"/>
        <v/>
      </c>
      <c r="LW57" s="19" t="str">
        <f t="shared" ca="1" si="97"/>
        <v/>
      </c>
      <c r="LX57" s="19" t="str">
        <f t="shared" ca="1" si="97"/>
        <v/>
      </c>
      <c r="LY57" s="19" t="str">
        <f t="shared" ca="1" si="97"/>
        <v/>
      </c>
      <c r="LZ57" s="19" t="str">
        <f t="shared" ca="1" si="97"/>
        <v/>
      </c>
      <c r="MA57" s="19" t="str">
        <f t="shared" ca="1" si="97"/>
        <v/>
      </c>
      <c r="MB57" s="19" t="str">
        <f t="shared" ca="1" si="97"/>
        <v/>
      </c>
      <c r="MC57" s="19" t="str">
        <f t="shared" ca="1" si="97"/>
        <v/>
      </c>
      <c r="MD57" s="19" t="str">
        <f t="shared" ca="1" si="97"/>
        <v/>
      </c>
      <c r="ME57" s="19" t="str">
        <f t="shared" ca="1" si="97"/>
        <v/>
      </c>
      <c r="MF57" s="19" t="str">
        <f t="shared" ca="1" si="97"/>
        <v/>
      </c>
      <c r="MG57" s="19" t="str">
        <f t="shared" ca="1" si="97"/>
        <v/>
      </c>
      <c r="MH57" s="19" t="str">
        <f t="shared" ca="1" si="97"/>
        <v/>
      </c>
      <c r="MI57" s="19" t="str">
        <f t="shared" ca="1" si="97"/>
        <v/>
      </c>
      <c r="MJ57" s="19" t="str">
        <f t="shared" ca="1" si="97"/>
        <v/>
      </c>
      <c r="MK57" s="19" t="str">
        <f t="shared" ca="1" si="97"/>
        <v/>
      </c>
      <c r="ML57" s="19" t="str">
        <f t="shared" ca="1" si="97"/>
        <v/>
      </c>
      <c r="MM57" s="19" t="str">
        <f t="shared" ca="1" si="97"/>
        <v/>
      </c>
      <c r="MN57" s="19" t="str">
        <f t="shared" ca="1" si="97"/>
        <v/>
      </c>
      <c r="MO57" s="19" t="str">
        <f t="shared" ca="1" si="95"/>
        <v/>
      </c>
      <c r="MP57" s="19" t="str">
        <f t="shared" ca="1" si="95"/>
        <v/>
      </c>
      <c r="MQ57" s="19" t="str">
        <f t="shared" ca="1" si="95"/>
        <v/>
      </c>
      <c r="MR57" s="19" t="str">
        <f t="shared" ca="1" si="95"/>
        <v/>
      </c>
      <c r="MS57" s="19" t="str">
        <f t="shared" ca="1" si="95"/>
        <v/>
      </c>
      <c r="MT57" s="19" t="str">
        <f t="shared" ca="1" si="95"/>
        <v/>
      </c>
      <c r="MU57" s="19" t="str">
        <f t="shared" ca="1" si="95"/>
        <v/>
      </c>
      <c r="MV57" s="19" t="str">
        <f t="shared" ca="1" si="95"/>
        <v/>
      </c>
      <c r="MW57" s="19" t="str">
        <f t="shared" ca="1" si="95"/>
        <v/>
      </c>
      <c r="MX57" s="19" t="str">
        <f t="shared" ca="1" si="95"/>
        <v/>
      </c>
      <c r="MY57" s="19" t="str">
        <f t="shared" ca="1" si="95"/>
        <v/>
      </c>
      <c r="MZ57" s="19" t="str">
        <f t="shared" ca="1" si="95"/>
        <v/>
      </c>
      <c r="NA57" s="19" t="str">
        <f t="shared" ca="1" si="95"/>
        <v/>
      </c>
      <c r="NB57" s="19" t="str">
        <f t="shared" ca="1" si="95"/>
        <v/>
      </c>
      <c r="NC57" s="19" t="str">
        <f t="shared" ca="1" si="95"/>
        <v/>
      </c>
      <c r="ND57" s="19" t="str">
        <f t="shared" ca="1" si="95"/>
        <v/>
      </c>
      <c r="NE57" s="19" t="str">
        <f t="shared" ca="1" si="95"/>
        <v/>
      </c>
      <c r="NF57" s="19" t="str">
        <f t="shared" ca="1" si="95"/>
        <v/>
      </c>
      <c r="NG57" s="19" t="str">
        <f t="shared" ca="1" si="95"/>
        <v/>
      </c>
      <c r="NH57" s="19" t="str">
        <f t="shared" ca="1" si="95"/>
        <v/>
      </c>
      <c r="NI57" s="19" t="str">
        <f t="shared" ca="1" si="95"/>
        <v/>
      </c>
      <c r="NJ57" s="19" t="str">
        <f t="shared" ca="1" si="95"/>
        <v/>
      </c>
      <c r="NK57" s="19" t="str">
        <f t="shared" ca="1" si="95"/>
        <v/>
      </c>
      <c r="NL57" s="19" t="str">
        <f t="shared" ca="1" si="95"/>
        <v/>
      </c>
      <c r="NM57" s="19" t="str">
        <f t="shared" ca="1" si="95"/>
        <v/>
      </c>
      <c r="NN57" s="19" t="str">
        <f t="shared" ca="1" si="95"/>
        <v/>
      </c>
      <c r="NO57" s="19" t="str">
        <f t="shared" ca="1" si="95"/>
        <v/>
      </c>
      <c r="NP57" s="19" t="str">
        <f t="shared" ca="1" si="95"/>
        <v/>
      </c>
      <c r="NQ57" s="19" t="str">
        <f t="shared" ca="1" si="95"/>
        <v/>
      </c>
      <c r="NR57" s="19" t="str">
        <f t="shared" ca="1" si="95"/>
        <v/>
      </c>
      <c r="NS57" s="19" t="str">
        <f t="shared" ca="1" si="95"/>
        <v/>
      </c>
      <c r="NT57" s="19" t="str">
        <f t="shared" ca="1" si="95"/>
        <v/>
      </c>
      <c r="NU57" s="19" t="str">
        <f t="shared" ca="1" si="95"/>
        <v/>
      </c>
      <c r="NV57" s="19" t="str">
        <f t="shared" ca="1" si="95"/>
        <v/>
      </c>
      <c r="NW57" s="19" t="str">
        <f t="shared" ca="1" si="95"/>
        <v/>
      </c>
      <c r="NX57" s="19" t="str">
        <f t="shared" ca="1" si="95"/>
        <v/>
      </c>
      <c r="NY57" s="19" t="str">
        <f t="shared" ca="1" si="95"/>
        <v/>
      </c>
      <c r="NZ57" s="19" t="str">
        <f t="shared" ca="1" si="95"/>
        <v/>
      </c>
      <c r="OA57" s="19" t="str">
        <f t="shared" ca="1" si="95"/>
        <v/>
      </c>
      <c r="OB57" s="19" t="str">
        <f t="shared" ca="1" si="95"/>
        <v/>
      </c>
      <c r="OC57" s="19" t="str">
        <f t="shared" ca="1" si="95"/>
        <v/>
      </c>
    </row>
    <row r="58" spans="1:397" x14ac:dyDescent="0.2">
      <c r="C58" s="128">
        <f>'Project Follow up - Base'!C59</f>
        <v>19</v>
      </c>
      <c r="D58" s="406" t="str">
        <f>'Project Follow up - Base'!D59</f>
        <v>Review and Comment - Design 100%</v>
      </c>
      <c r="E58" s="407" t="str">
        <f>'Project Follow up - Base'!E59</f>
        <v/>
      </c>
      <c r="F58" s="43">
        <f>'Project Follow up - Base'!G59</f>
        <v>45840</v>
      </c>
      <c r="G58" s="43">
        <f>'Project Follow up - Base'!H59</f>
        <v>45844</v>
      </c>
      <c r="H58" s="45">
        <f>'Project Follow up - Base'!I59</f>
        <v>3</v>
      </c>
      <c r="J58" s="25"/>
      <c r="K58" s="25"/>
      <c r="L58" s="25"/>
      <c r="M58" s="43">
        <f>'Project Follow up - Base'!M59</f>
        <v>45840</v>
      </c>
      <c r="N58" s="43">
        <f>'Project Follow up - Base'!N59</f>
        <v>45844</v>
      </c>
      <c r="O58" s="43">
        <f>'Project Follow up - Base'!O59</f>
        <v>45846</v>
      </c>
      <c r="P58" s="44" t="str">
        <f ca="1">'Project Follow up - Base'!P59</f>
        <v>Completed</v>
      </c>
      <c r="Q58" s="104" t="str">
        <f>'Project Follow up - Base'!Q59</f>
        <v/>
      </c>
      <c r="R58" s="105" t="str">
        <f>'Project Follow up - Base'!R59</f>
        <v/>
      </c>
      <c r="S58" s="105" t="str">
        <f>'Project Follow up - Base'!S59</f>
        <v/>
      </c>
      <c r="T58" s="106" t="str">
        <f>'Project Follow up - Base'!T59</f>
        <v>Client</v>
      </c>
      <c r="U58" s="187" t="str">
        <f>'Project Follow up - Base'!U59</f>
        <v/>
      </c>
      <c r="V58" s="187" t="str">
        <f>'Project Follow up - Base'!V59</f>
        <v/>
      </c>
      <c r="W58" s="41" t="str">
        <f>'Project Follow up - Base'!W59</f>
        <v/>
      </c>
      <c r="X58" s="129" t="str">
        <f>'Project Follow up - Base'!X59</f>
        <v/>
      </c>
      <c r="Y58" s="320"/>
      <c r="Z58" s="17">
        <f t="shared" si="62"/>
        <v>1</v>
      </c>
      <c r="AC58" s="19" t="str">
        <f t="shared" ca="1" si="69"/>
        <v/>
      </c>
      <c r="AD58" s="20" t="str">
        <f t="shared" ref="AD58:CO61" ca="1" si="99">IF($N58="",
IF(AND(AD$2&gt;=$M58,AD$2&lt;=TODAY(),AD$2&lt;$O58), 10,
IF(AND(AD$2&gt;=$M58,AD$2&lt;=TODAY(),AD$2=$O58), 10,
IF(AND(AD$2&gt;=$M58,AD$2&lt;=TODAY(),AD$2&gt;$O58), -10, ""))),
IF(AND(AD$2&gt;=$M58,AD$2&lt;=$N58,AD$2&lt;$O58),10,
IF(AND(AD$2&gt;=$M58,AD$2&lt;=$N58,AD$2=$O58),10,
IF(AND(AD$2&gt;=$M58,AD$2&lt;=$N58,AD$2&gt;$O58),-10,""
))))</f>
        <v/>
      </c>
      <c r="AE58" s="20" t="str">
        <f t="shared" ca="1" si="99"/>
        <v/>
      </c>
      <c r="AF58" s="20" t="str">
        <f t="shared" ca="1" si="99"/>
        <v/>
      </c>
      <c r="AG58" s="20" t="str">
        <f t="shared" ca="1" si="99"/>
        <v/>
      </c>
      <c r="AH58" s="20" t="str">
        <f t="shared" ca="1" si="99"/>
        <v/>
      </c>
      <c r="AI58" s="20" t="str">
        <f t="shared" ca="1" si="99"/>
        <v/>
      </c>
      <c r="AJ58" s="20" t="str">
        <f t="shared" ca="1" si="99"/>
        <v/>
      </c>
      <c r="AK58" s="20" t="str">
        <f t="shared" ca="1" si="99"/>
        <v/>
      </c>
      <c r="AL58" s="20" t="str">
        <f t="shared" ca="1" si="99"/>
        <v/>
      </c>
      <c r="AM58" s="20" t="str">
        <f t="shared" ca="1" si="99"/>
        <v/>
      </c>
      <c r="AN58" s="20" t="str">
        <f t="shared" ca="1" si="99"/>
        <v/>
      </c>
      <c r="AO58" s="20" t="str">
        <f t="shared" ca="1" si="99"/>
        <v/>
      </c>
      <c r="AP58" s="20" t="str">
        <f t="shared" ca="1" si="99"/>
        <v/>
      </c>
      <c r="AQ58" s="20" t="str">
        <f t="shared" ca="1" si="99"/>
        <v/>
      </c>
      <c r="AR58" s="20" t="str">
        <f t="shared" ca="1" si="99"/>
        <v/>
      </c>
      <c r="AS58" s="20" t="str">
        <f t="shared" ca="1" si="99"/>
        <v/>
      </c>
      <c r="AT58" s="20" t="str">
        <f t="shared" ca="1" si="99"/>
        <v/>
      </c>
      <c r="AU58" s="20" t="str">
        <f t="shared" ca="1" si="99"/>
        <v/>
      </c>
      <c r="AV58" s="20" t="str">
        <f t="shared" ca="1" si="99"/>
        <v/>
      </c>
      <c r="AW58" s="20" t="str">
        <f t="shared" ca="1" si="99"/>
        <v/>
      </c>
      <c r="AX58" s="20" t="str">
        <f t="shared" ca="1" si="99"/>
        <v/>
      </c>
      <c r="AY58" s="20" t="str">
        <f t="shared" ca="1" si="99"/>
        <v/>
      </c>
      <c r="AZ58" s="20" t="str">
        <f t="shared" ca="1" si="99"/>
        <v/>
      </c>
      <c r="BA58" s="20" t="str">
        <f t="shared" ca="1" si="99"/>
        <v/>
      </c>
      <c r="BB58" s="20" t="str">
        <f t="shared" ca="1" si="99"/>
        <v/>
      </c>
      <c r="BC58" s="20" t="str">
        <f t="shared" ca="1" si="99"/>
        <v/>
      </c>
      <c r="BD58" s="20" t="str">
        <f t="shared" ca="1" si="99"/>
        <v/>
      </c>
      <c r="BE58" s="20" t="str">
        <f t="shared" ca="1" si="99"/>
        <v/>
      </c>
      <c r="BF58" s="20" t="str">
        <f t="shared" ca="1" si="99"/>
        <v/>
      </c>
      <c r="BG58" s="20" t="str">
        <f t="shared" ca="1" si="99"/>
        <v/>
      </c>
      <c r="BH58" s="20" t="str">
        <f t="shared" ca="1" si="99"/>
        <v/>
      </c>
      <c r="BI58" s="20" t="str">
        <f t="shared" ca="1" si="99"/>
        <v/>
      </c>
      <c r="BJ58" s="20" t="str">
        <f t="shared" ca="1" si="99"/>
        <v/>
      </c>
      <c r="BK58" s="20" t="str">
        <f t="shared" ca="1" si="99"/>
        <v/>
      </c>
      <c r="BL58" s="20" t="str">
        <f t="shared" ca="1" si="99"/>
        <v/>
      </c>
      <c r="BM58" s="20" t="str">
        <f t="shared" ca="1" si="99"/>
        <v/>
      </c>
      <c r="BN58" s="20" t="str">
        <f t="shared" ca="1" si="99"/>
        <v/>
      </c>
      <c r="BO58" s="20" t="str">
        <f t="shared" ca="1" si="99"/>
        <v/>
      </c>
      <c r="BP58" s="20" t="str">
        <f t="shared" ca="1" si="99"/>
        <v/>
      </c>
      <c r="BQ58" s="20" t="str">
        <f t="shared" ca="1" si="99"/>
        <v/>
      </c>
      <c r="BR58" s="20" t="str">
        <f t="shared" ca="1" si="99"/>
        <v/>
      </c>
      <c r="BS58" s="20" t="str">
        <f t="shared" ca="1" si="99"/>
        <v/>
      </c>
      <c r="BT58" s="20" t="str">
        <f t="shared" ca="1" si="99"/>
        <v/>
      </c>
      <c r="BU58" s="20" t="str">
        <f t="shared" ca="1" si="99"/>
        <v/>
      </c>
      <c r="BV58" s="20" t="str">
        <f t="shared" ca="1" si="99"/>
        <v/>
      </c>
      <c r="BW58" s="20" t="str">
        <f t="shared" ca="1" si="99"/>
        <v/>
      </c>
      <c r="BX58" s="20" t="str">
        <f t="shared" ca="1" si="99"/>
        <v/>
      </c>
      <c r="BY58" s="20" t="str">
        <f t="shared" ca="1" si="99"/>
        <v/>
      </c>
      <c r="BZ58" s="20" t="str">
        <f t="shared" ca="1" si="99"/>
        <v/>
      </c>
      <c r="CA58" s="20" t="str">
        <f t="shared" ca="1" si="99"/>
        <v/>
      </c>
      <c r="CB58" s="20" t="str">
        <f t="shared" ca="1" si="99"/>
        <v/>
      </c>
      <c r="CC58" s="20" t="str">
        <f t="shared" ca="1" si="99"/>
        <v/>
      </c>
      <c r="CD58" s="20" t="str">
        <f t="shared" ca="1" si="99"/>
        <v/>
      </c>
      <c r="CE58" s="20" t="str">
        <f t="shared" ca="1" si="99"/>
        <v/>
      </c>
      <c r="CF58" s="20" t="str">
        <f t="shared" ca="1" si="99"/>
        <v/>
      </c>
      <c r="CG58" s="20" t="str">
        <f t="shared" ca="1" si="99"/>
        <v/>
      </c>
      <c r="CH58" s="20" t="str">
        <f t="shared" ca="1" si="99"/>
        <v/>
      </c>
      <c r="CI58" s="20" t="str">
        <f t="shared" ca="1" si="99"/>
        <v/>
      </c>
      <c r="CJ58" s="20" t="str">
        <f t="shared" ca="1" si="99"/>
        <v/>
      </c>
      <c r="CK58" s="20" t="str">
        <f t="shared" ca="1" si="99"/>
        <v/>
      </c>
      <c r="CL58" s="20" t="str">
        <f t="shared" ca="1" si="99"/>
        <v/>
      </c>
      <c r="CM58" s="20" t="str">
        <f t="shared" ca="1" si="99"/>
        <v/>
      </c>
      <c r="CN58" s="20" t="str">
        <f t="shared" ca="1" si="99"/>
        <v/>
      </c>
      <c r="CO58" s="20" t="str">
        <f t="shared" ca="1" si="99"/>
        <v/>
      </c>
      <c r="CP58" s="20" t="str">
        <f t="shared" ca="1" si="98"/>
        <v/>
      </c>
      <c r="CQ58" s="20" t="str">
        <f t="shared" ca="1" si="98"/>
        <v/>
      </c>
      <c r="CR58" s="20" t="str">
        <f t="shared" ca="1" si="98"/>
        <v/>
      </c>
      <c r="CS58" s="20" t="str">
        <f t="shared" ca="1" si="98"/>
        <v/>
      </c>
      <c r="CT58" s="20" t="str">
        <f t="shared" ca="1" si="98"/>
        <v/>
      </c>
      <c r="CU58" s="19" t="str">
        <f t="shared" ca="1" si="98"/>
        <v/>
      </c>
      <c r="CV58" s="19" t="str">
        <f t="shared" ca="1" si="98"/>
        <v/>
      </c>
      <c r="CW58" s="19" t="str">
        <f t="shared" ca="1" si="98"/>
        <v/>
      </c>
      <c r="CX58" s="19" t="str">
        <f t="shared" ca="1" si="98"/>
        <v/>
      </c>
      <c r="CY58" s="19" t="str">
        <f t="shared" ca="1" si="98"/>
        <v/>
      </c>
      <c r="CZ58" s="19" t="str">
        <f t="shared" ca="1" si="98"/>
        <v/>
      </c>
      <c r="DA58" s="19" t="str">
        <f t="shared" ca="1" si="98"/>
        <v/>
      </c>
      <c r="DB58" s="19" t="str">
        <f t="shared" ca="1" si="98"/>
        <v/>
      </c>
      <c r="DC58" s="19" t="str">
        <f t="shared" ca="1" si="98"/>
        <v/>
      </c>
      <c r="DD58" s="19" t="str">
        <f t="shared" ca="1" si="98"/>
        <v/>
      </c>
      <c r="DE58" s="19" t="str">
        <f t="shared" ca="1" si="98"/>
        <v/>
      </c>
      <c r="DF58" s="19" t="str">
        <f t="shared" ca="1" si="98"/>
        <v/>
      </c>
      <c r="DG58" s="19" t="str">
        <f t="shared" ca="1" si="98"/>
        <v/>
      </c>
      <c r="DH58" s="19" t="str">
        <f t="shared" ca="1" si="98"/>
        <v/>
      </c>
      <c r="DI58" s="19" t="str">
        <f t="shared" ca="1" si="98"/>
        <v/>
      </c>
      <c r="DJ58" s="19" t="str">
        <f t="shared" ca="1" si="98"/>
        <v/>
      </c>
      <c r="DK58" s="19" t="str">
        <f t="shared" ca="1" si="98"/>
        <v/>
      </c>
      <c r="DL58" s="19" t="str">
        <f t="shared" ca="1" si="98"/>
        <v/>
      </c>
      <c r="DM58" s="19" t="str">
        <f t="shared" ca="1" si="98"/>
        <v/>
      </c>
      <c r="DN58" s="19" t="str">
        <f t="shared" ca="1" si="98"/>
        <v/>
      </c>
      <c r="DO58" s="19" t="str">
        <f t="shared" ca="1" si="98"/>
        <v/>
      </c>
      <c r="DP58" s="19" t="str">
        <f t="shared" ca="1" si="98"/>
        <v/>
      </c>
      <c r="DQ58" s="19" t="str">
        <f t="shared" ca="1" si="98"/>
        <v/>
      </c>
      <c r="DR58" s="19" t="str">
        <f t="shared" ca="1" si="98"/>
        <v/>
      </c>
      <c r="DS58" s="19" t="str">
        <f t="shared" ca="1" si="98"/>
        <v/>
      </c>
      <c r="DT58" s="19" t="str">
        <f t="shared" ca="1" si="98"/>
        <v/>
      </c>
      <c r="DU58" s="19" t="str">
        <f t="shared" ca="1" si="98"/>
        <v/>
      </c>
      <c r="DV58" s="19" t="str">
        <f t="shared" ca="1" si="98"/>
        <v/>
      </c>
      <c r="DW58" s="19" t="str">
        <f t="shared" ca="1" si="98"/>
        <v/>
      </c>
      <c r="DX58" s="19" t="str">
        <f t="shared" ca="1" si="98"/>
        <v/>
      </c>
      <c r="DY58" s="19" t="str">
        <f t="shared" ca="1" si="98"/>
        <v/>
      </c>
      <c r="DZ58" s="19" t="str">
        <f t="shared" ca="1" si="98"/>
        <v/>
      </c>
      <c r="EA58" s="19" t="str">
        <f t="shared" ca="1" si="98"/>
        <v/>
      </c>
      <c r="EB58" s="19" t="str">
        <f t="shared" ca="1" si="98"/>
        <v/>
      </c>
      <c r="EC58" s="19" t="str">
        <f t="shared" ca="1" si="98"/>
        <v/>
      </c>
      <c r="ED58" s="19" t="str">
        <f t="shared" ca="1" si="98"/>
        <v/>
      </c>
      <c r="EE58" s="19" t="str">
        <f t="shared" ca="1" si="98"/>
        <v/>
      </c>
      <c r="EF58" s="19" t="str">
        <f t="shared" ca="1" si="98"/>
        <v/>
      </c>
      <c r="EG58" s="19" t="str">
        <f t="shared" ca="1" si="98"/>
        <v/>
      </c>
      <c r="EH58" s="19" t="str">
        <f t="shared" ca="1" si="98"/>
        <v/>
      </c>
      <c r="EI58" s="19" t="str">
        <f t="shared" ca="1" si="98"/>
        <v/>
      </c>
      <c r="EJ58" s="19" t="str">
        <f t="shared" ca="1" si="98"/>
        <v/>
      </c>
      <c r="EK58" s="19" t="str">
        <f t="shared" ca="1" si="98"/>
        <v/>
      </c>
      <c r="EL58" s="19" t="str">
        <f t="shared" ca="1" si="98"/>
        <v/>
      </c>
      <c r="EM58" s="19" t="str">
        <f t="shared" ca="1" si="98"/>
        <v/>
      </c>
      <c r="EN58" s="19" t="str">
        <f t="shared" ca="1" si="98"/>
        <v/>
      </c>
      <c r="EO58" s="19" t="str">
        <f t="shared" ca="1" si="98"/>
        <v/>
      </c>
      <c r="EP58" s="19" t="str">
        <f t="shared" ca="1" si="98"/>
        <v/>
      </c>
      <c r="EQ58" s="19" t="str">
        <f t="shared" ca="1" si="98"/>
        <v/>
      </c>
      <c r="ER58" s="19" t="str">
        <f t="shared" ca="1" si="98"/>
        <v/>
      </c>
      <c r="ES58" s="19" t="str">
        <f t="shared" ca="1" si="98"/>
        <v/>
      </c>
      <c r="ET58" s="19" t="str">
        <f t="shared" ca="1" si="98"/>
        <v/>
      </c>
      <c r="EU58" s="19" t="str">
        <f t="shared" ca="1" si="98"/>
        <v/>
      </c>
      <c r="EV58" s="19" t="str">
        <f t="shared" ca="1" si="98"/>
        <v/>
      </c>
      <c r="EW58" s="19" t="str">
        <f t="shared" ca="1" si="98"/>
        <v/>
      </c>
      <c r="EX58" s="19" t="str">
        <f t="shared" ca="1" si="98"/>
        <v/>
      </c>
      <c r="EY58" s="19" t="str">
        <f t="shared" ca="1" si="98"/>
        <v/>
      </c>
      <c r="EZ58" s="19" t="str">
        <f t="shared" ca="1" si="98"/>
        <v/>
      </c>
      <c r="FA58" s="19" t="str">
        <f t="shared" ca="1" si="73"/>
        <v/>
      </c>
      <c r="FB58" s="19" t="str">
        <f t="shared" ca="1" si="96"/>
        <v/>
      </c>
      <c r="FC58" s="19" t="str">
        <f t="shared" ca="1" si="96"/>
        <v/>
      </c>
      <c r="FD58" s="19" t="str">
        <f t="shared" ca="1" si="96"/>
        <v/>
      </c>
      <c r="FE58" s="19" t="str">
        <f t="shared" ca="1" si="96"/>
        <v/>
      </c>
      <c r="FF58" s="19" t="str">
        <f t="shared" ca="1" si="96"/>
        <v/>
      </c>
      <c r="FG58" s="19" t="str">
        <f t="shared" ca="1" si="96"/>
        <v/>
      </c>
      <c r="FH58" s="19" t="str">
        <f t="shared" ca="1" si="96"/>
        <v/>
      </c>
      <c r="FI58" s="19" t="str">
        <f t="shared" ca="1" si="96"/>
        <v/>
      </c>
      <c r="FJ58" s="19" t="str">
        <f t="shared" ca="1" si="96"/>
        <v/>
      </c>
      <c r="FK58" s="19" t="str">
        <f t="shared" ca="1" si="96"/>
        <v/>
      </c>
      <c r="FL58" s="19" t="str">
        <f t="shared" ca="1" si="96"/>
        <v/>
      </c>
      <c r="FM58" s="19" t="str">
        <f t="shared" ca="1" si="96"/>
        <v/>
      </c>
      <c r="FN58" s="19" t="str">
        <f t="shared" ca="1" si="96"/>
        <v/>
      </c>
      <c r="FO58" s="19" t="str">
        <f t="shared" ca="1" si="96"/>
        <v/>
      </c>
      <c r="FP58" s="19" t="str">
        <f t="shared" ca="1" si="96"/>
        <v/>
      </c>
      <c r="FQ58" s="19" t="str">
        <f t="shared" ca="1" si="96"/>
        <v/>
      </c>
      <c r="FR58" s="19" t="str">
        <f t="shared" ca="1" si="96"/>
        <v/>
      </c>
      <c r="FS58" s="19" t="str">
        <f t="shared" ca="1" si="96"/>
        <v/>
      </c>
      <c r="FT58" s="19" t="str">
        <f t="shared" ca="1" si="96"/>
        <v/>
      </c>
      <c r="FU58" s="19" t="str">
        <f t="shared" ca="1" si="96"/>
        <v/>
      </c>
      <c r="FV58" s="19" t="str">
        <f t="shared" ca="1" si="96"/>
        <v/>
      </c>
      <c r="FW58" s="19" t="str">
        <f t="shared" ca="1" si="96"/>
        <v/>
      </c>
      <c r="FX58" s="19" t="str">
        <f t="shared" ca="1" si="96"/>
        <v/>
      </c>
      <c r="FY58" s="19" t="str">
        <f t="shared" ca="1" si="96"/>
        <v/>
      </c>
      <c r="FZ58" s="19" t="str">
        <f t="shared" ca="1" si="96"/>
        <v/>
      </c>
      <c r="GA58" s="19" t="str">
        <f t="shared" ca="1" si="96"/>
        <v/>
      </c>
      <c r="GB58" s="19" t="str">
        <f t="shared" ca="1" si="96"/>
        <v/>
      </c>
      <c r="GC58" s="19" t="str">
        <f t="shared" ca="1" si="96"/>
        <v/>
      </c>
      <c r="GD58" s="19" t="str">
        <f t="shared" ca="1" si="96"/>
        <v/>
      </c>
      <c r="GE58" s="19" t="str">
        <f t="shared" ca="1" si="96"/>
        <v/>
      </c>
      <c r="GF58" s="19" t="str">
        <f t="shared" ca="1" si="96"/>
        <v/>
      </c>
      <c r="GG58" s="19" t="str">
        <f t="shared" ca="1" si="96"/>
        <v/>
      </c>
      <c r="GH58" s="19" t="str">
        <f t="shared" ca="1" si="96"/>
        <v/>
      </c>
      <c r="GI58" s="19" t="str">
        <f t="shared" ca="1" si="96"/>
        <v/>
      </c>
      <c r="GJ58" s="19" t="str">
        <f t="shared" ca="1" si="96"/>
        <v/>
      </c>
      <c r="GK58" s="19" t="str">
        <f t="shared" ca="1" si="96"/>
        <v/>
      </c>
      <c r="GL58" s="19" t="str">
        <f t="shared" ca="1" si="96"/>
        <v/>
      </c>
      <c r="GM58" s="19" t="str">
        <f t="shared" ca="1" si="96"/>
        <v/>
      </c>
      <c r="GN58" s="19" t="str">
        <f t="shared" ca="1" si="96"/>
        <v/>
      </c>
      <c r="GO58" s="19" t="str">
        <f t="shared" ca="1" si="96"/>
        <v/>
      </c>
      <c r="GP58" s="19" t="str">
        <f t="shared" ca="1" si="96"/>
        <v/>
      </c>
      <c r="GQ58" s="19" t="str">
        <f t="shared" ca="1" si="96"/>
        <v/>
      </c>
      <c r="GR58" s="19" t="str">
        <f t="shared" ca="1" si="96"/>
        <v/>
      </c>
      <c r="GS58" s="19" t="str">
        <f t="shared" ca="1" si="96"/>
        <v/>
      </c>
      <c r="GT58" s="19" t="str">
        <f t="shared" ca="1" si="96"/>
        <v/>
      </c>
      <c r="GU58" s="19" t="str">
        <f t="shared" ca="1" si="96"/>
        <v/>
      </c>
      <c r="GV58" s="19" t="str">
        <f t="shared" ca="1" si="96"/>
        <v/>
      </c>
      <c r="GW58" s="19" t="str">
        <f t="shared" ca="1" si="96"/>
        <v/>
      </c>
      <c r="GX58" s="19" t="str">
        <f t="shared" ca="1" si="96"/>
        <v/>
      </c>
      <c r="GY58" s="19" t="str">
        <f t="shared" ca="1" si="96"/>
        <v/>
      </c>
      <c r="GZ58" s="19" t="str">
        <f t="shared" ca="1" si="96"/>
        <v/>
      </c>
      <c r="HA58" s="19" t="str">
        <f t="shared" ca="1" si="96"/>
        <v/>
      </c>
      <c r="HB58" s="19" t="str">
        <f t="shared" ca="1" si="96"/>
        <v/>
      </c>
      <c r="HC58" s="19" t="str">
        <f t="shared" ca="1" si="96"/>
        <v/>
      </c>
      <c r="HD58" s="19" t="str">
        <f t="shared" ca="1" si="96"/>
        <v/>
      </c>
      <c r="HE58" s="19" t="str">
        <f t="shared" ca="1" si="96"/>
        <v/>
      </c>
      <c r="HF58" s="19" t="str">
        <f t="shared" ca="1" si="96"/>
        <v/>
      </c>
      <c r="HG58" s="19" t="str">
        <f t="shared" ca="1" si="96"/>
        <v/>
      </c>
      <c r="HH58" s="19" t="str">
        <f t="shared" ca="1" si="96"/>
        <v/>
      </c>
      <c r="HI58" s="19">
        <f t="shared" ca="1" si="96"/>
        <v>10</v>
      </c>
      <c r="HJ58" s="19">
        <f t="shared" ca="1" si="96"/>
        <v>10</v>
      </c>
      <c r="HK58" s="19">
        <f t="shared" ca="1" si="96"/>
        <v>10</v>
      </c>
      <c r="HL58" s="19">
        <f t="shared" ca="1" si="96"/>
        <v>10</v>
      </c>
      <c r="HM58" s="19">
        <f t="shared" ca="1" si="96"/>
        <v>10</v>
      </c>
      <c r="HN58" s="19" t="str">
        <f t="shared" ca="1" si="94"/>
        <v/>
      </c>
      <c r="HO58" s="19" t="str">
        <f t="shared" ca="1" si="94"/>
        <v/>
      </c>
      <c r="HP58" s="19" t="str">
        <f t="shared" ca="1" si="94"/>
        <v/>
      </c>
      <c r="HQ58" s="19" t="str">
        <f t="shared" ca="1" si="94"/>
        <v/>
      </c>
      <c r="HR58" s="19" t="str">
        <f t="shared" ca="1" si="94"/>
        <v/>
      </c>
      <c r="HS58" s="19" t="str">
        <f t="shared" ca="1" si="94"/>
        <v/>
      </c>
      <c r="HT58" s="19" t="str">
        <f t="shared" ca="1" si="94"/>
        <v/>
      </c>
      <c r="HU58" s="19" t="str">
        <f t="shared" ca="1" si="94"/>
        <v/>
      </c>
      <c r="HV58" s="19" t="str">
        <f t="shared" ca="1" si="94"/>
        <v/>
      </c>
      <c r="HW58" s="19" t="str">
        <f t="shared" ca="1" si="94"/>
        <v/>
      </c>
      <c r="HX58" s="19" t="str">
        <f t="shared" ca="1" si="94"/>
        <v/>
      </c>
      <c r="HY58" s="19" t="str">
        <f t="shared" ca="1" si="94"/>
        <v/>
      </c>
      <c r="HZ58" s="19" t="str">
        <f t="shared" ca="1" si="94"/>
        <v/>
      </c>
      <c r="IA58" s="19" t="str">
        <f t="shared" ca="1" si="94"/>
        <v/>
      </c>
      <c r="IB58" s="19" t="str">
        <f t="shared" ca="1" si="94"/>
        <v/>
      </c>
      <c r="IC58" s="19" t="str">
        <f t="shared" ca="1" si="94"/>
        <v/>
      </c>
      <c r="ID58" s="19" t="str">
        <f t="shared" ca="1" si="94"/>
        <v/>
      </c>
      <c r="IE58" s="19" t="str">
        <f t="shared" ca="1" si="94"/>
        <v/>
      </c>
      <c r="IF58" s="19" t="str">
        <f t="shared" ca="1" si="94"/>
        <v/>
      </c>
      <c r="IG58" s="19" t="str">
        <f t="shared" ca="1" si="94"/>
        <v/>
      </c>
      <c r="IH58" s="19" t="str">
        <f t="shared" ca="1" si="94"/>
        <v/>
      </c>
      <c r="II58" s="19" t="str">
        <f t="shared" ca="1" si="94"/>
        <v/>
      </c>
      <c r="IJ58" s="19" t="str">
        <f t="shared" ca="1" si="94"/>
        <v/>
      </c>
      <c r="IK58" s="19" t="str">
        <f t="shared" ca="1" si="94"/>
        <v/>
      </c>
      <c r="IL58" s="19" t="str">
        <f t="shared" ca="1" si="94"/>
        <v/>
      </c>
      <c r="IM58" s="19" t="str">
        <f t="shared" ca="1" si="94"/>
        <v/>
      </c>
      <c r="IN58" s="19" t="str">
        <f t="shared" ca="1" si="94"/>
        <v/>
      </c>
      <c r="IO58" s="19" t="str">
        <f t="shared" ca="1" si="94"/>
        <v/>
      </c>
      <c r="IP58" s="19" t="str">
        <f t="shared" ca="1" si="94"/>
        <v/>
      </c>
      <c r="IQ58" s="19" t="str">
        <f t="shared" ca="1" si="94"/>
        <v/>
      </c>
      <c r="IR58" s="19" t="str">
        <f t="shared" ca="1" si="94"/>
        <v/>
      </c>
      <c r="IS58" s="19" t="str">
        <f t="shared" ca="1" si="94"/>
        <v/>
      </c>
      <c r="IT58" s="19" t="str">
        <f t="shared" ca="1" si="94"/>
        <v/>
      </c>
      <c r="IU58" s="19" t="str">
        <f t="shared" ca="1" si="94"/>
        <v/>
      </c>
      <c r="IV58" s="19" t="str">
        <f t="shared" ca="1" si="94"/>
        <v/>
      </c>
      <c r="IW58" s="19" t="str">
        <f t="shared" ca="1" si="94"/>
        <v/>
      </c>
      <c r="IX58" s="19" t="str">
        <f t="shared" ca="1" si="94"/>
        <v/>
      </c>
      <c r="IY58" s="19" t="str">
        <f t="shared" ca="1" si="94"/>
        <v/>
      </c>
      <c r="IZ58" s="19" t="str">
        <f t="shared" ca="1" si="94"/>
        <v/>
      </c>
      <c r="JA58" s="19" t="str">
        <f t="shared" ca="1" si="94"/>
        <v/>
      </c>
      <c r="JB58" s="19" t="str">
        <f t="shared" ca="1" si="94"/>
        <v/>
      </c>
      <c r="JC58" s="19" t="str">
        <f t="shared" ca="1" si="94"/>
        <v/>
      </c>
      <c r="JD58" s="19" t="str">
        <f t="shared" ca="1" si="94"/>
        <v/>
      </c>
      <c r="JE58" s="19" t="str">
        <f t="shared" ca="1" si="94"/>
        <v/>
      </c>
      <c r="JF58" s="19" t="str">
        <f t="shared" ca="1" si="94"/>
        <v/>
      </c>
      <c r="JG58" s="19" t="str">
        <f t="shared" ca="1" si="94"/>
        <v/>
      </c>
      <c r="JH58" s="19" t="str">
        <f t="shared" ca="1" si="94"/>
        <v/>
      </c>
      <c r="JI58" s="19" t="str">
        <f t="shared" ca="1" si="94"/>
        <v/>
      </c>
      <c r="JJ58" s="19" t="str">
        <f t="shared" ca="1" si="94"/>
        <v/>
      </c>
      <c r="JK58" s="19" t="str">
        <f t="shared" ca="1" si="94"/>
        <v/>
      </c>
      <c r="JL58" s="19" t="str">
        <f t="shared" ca="1" si="94"/>
        <v/>
      </c>
      <c r="JM58" s="19" t="str">
        <f t="shared" ca="1" si="94"/>
        <v/>
      </c>
      <c r="JN58" s="19" t="str">
        <f t="shared" ca="1" si="94"/>
        <v/>
      </c>
      <c r="JO58" s="19" t="str">
        <f t="shared" ca="1" si="94"/>
        <v/>
      </c>
      <c r="JP58" s="19" t="str">
        <f t="shared" ca="1" si="94"/>
        <v/>
      </c>
      <c r="JQ58" s="19" t="str">
        <f t="shared" ca="1" si="94"/>
        <v/>
      </c>
      <c r="JR58" s="19" t="str">
        <f t="shared" ca="1" si="94"/>
        <v/>
      </c>
      <c r="JS58" s="19" t="str">
        <f t="shared" ca="1" si="94"/>
        <v/>
      </c>
      <c r="JT58" s="19" t="str">
        <f t="shared" ca="1" si="94"/>
        <v/>
      </c>
      <c r="JU58" s="19" t="str">
        <f t="shared" ca="1" si="94"/>
        <v/>
      </c>
      <c r="JV58" s="19" t="str">
        <f t="shared" ca="1" si="94"/>
        <v/>
      </c>
      <c r="JW58" s="19" t="str">
        <f t="shared" ca="1" si="94"/>
        <v/>
      </c>
      <c r="JX58" s="19" t="str">
        <f t="shared" ca="1" si="94"/>
        <v/>
      </c>
      <c r="JY58" s="19" t="str">
        <f t="shared" ca="1" si="84"/>
        <v/>
      </c>
      <c r="JZ58" s="19" t="str">
        <f t="shared" ca="1" si="84"/>
        <v/>
      </c>
      <c r="KA58" s="19" t="str">
        <f t="shared" ca="1" si="84"/>
        <v/>
      </c>
      <c r="KB58" s="19" t="str">
        <f t="shared" ca="1" si="82"/>
        <v/>
      </c>
      <c r="KC58" s="19" t="str">
        <f t="shared" ca="1" si="97"/>
        <v/>
      </c>
      <c r="KD58" s="19" t="str">
        <f t="shared" ca="1" si="97"/>
        <v/>
      </c>
      <c r="KE58" s="19" t="str">
        <f t="shared" ca="1" si="97"/>
        <v/>
      </c>
      <c r="KF58" s="19" t="str">
        <f t="shared" ca="1" si="97"/>
        <v/>
      </c>
      <c r="KG58" s="19" t="str">
        <f t="shared" ca="1" si="97"/>
        <v/>
      </c>
      <c r="KH58" s="19" t="str">
        <f t="shared" ca="1" si="97"/>
        <v/>
      </c>
      <c r="KI58" s="19" t="str">
        <f t="shared" ca="1" si="97"/>
        <v/>
      </c>
      <c r="KJ58" s="19" t="str">
        <f t="shared" ca="1" si="97"/>
        <v/>
      </c>
      <c r="KK58" s="19" t="str">
        <f t="shared" ca="1" si="97"/>
        <v/>
      </c>
      <c r="KL58" s="19" t="str">
        <f t="shared" ca="1" si="97"/>
        <v/>
      </c>
      <c r="KM58" s="19" t="str">
        <f t="shared" ca="1" si="97"/>
        <v/>
      </c>
      <c r="KN58" s="19" t="str">
        <f t="shared" ca="1" si="97"/>
        <v/>
      </c>
      <c r="KO58" s="19" t="str">
        <f t="shared" ca="1" si="97"/>
        <v/>
      </c>
      <c r="KP58" s="19" t="str">
        <f t="shared" ca="1" si="97"/>
        <v/>
      </c>
      <c r="KQ58" s="19" t="str">
        <f t="shared" ca="1" si="97"/>
        <v/>
      </c>
      <c r="KR58" s="19" t="str">
        <f t="shared" ca="1" si="97"/>
        <v/>
      </c>
      <c r="KS58" s="19" t="str">
        <f t="shared" ca="1" si="97"/>
        <v/>
      </c>
      <c r="KT58" s="19" t="str">
        <f t="shared" ca="1" si="97"/>
        <v/>
      </c>
      <c r="KU58" s="19" t="str">
        <f t="shared" ca="1" si="97"/>
        <v/>
      </c>
      <c r="KV58" s="19" t="str">
        <f t="shared" ca="1" si="97"/>
        <v/>
      </c>
      <c r="KW58" s="19" t="str">
        <f t="shared" ca="1" si="97"/>
        <v/>
      </c>
      <c r="KX58" s="19" t="str">
        <f t="shared" ca="1" si="97"/>
        <v/>
      </c>
      <c r="KY58" s="19" t="str">
        <f t="shared" ca="1" si="97"/>
        <v/>
      </c>
      <c r="KZ58" s="19" t="str">
        <f t="shared" ca="1" si="97"/>
        <v/>
      </c>
      <c r="LA58" s="19" t="str">
        <f t="shared" ca="1" si="97"/>
        <v/>
      </c>
      <c r="LB58" s="19" t="str">
        <f t="shared" ca="1" si="97"/>
        <v/>
      </c>
      <c r="LC58" s="19" t="str">
        <f t="shared" ca="1" si="97"/>
        <v/>
      </c>
      <c r="LD58" s="19" t="str">
        <f t="shared" ca="1" si="97"/>
        <v/>
      </c>
      <c r="LE58" s="19" t="str">
        <f t="shared" ca="1" si="97"/>
        <v/>
      </c>
      <c r="LF58" s="19" t="str">
        <f t="shared" ca="1" si="97"/>
        <v/>
      </c>
      <c r="LG58" s="19" t="str">
        <f t="shared" ca="1" si="97"/>
        <v/>
      </c>
      <c r="LH58" s="19" t="str">
        <f t="shared" ca="1" si="97"/>
        <v/>
      </c>
      <c r="LI58" s="19" t="str">
        <f t="shared" ca="1" si="97"/>
        <v/>
      </c>
      <c r="LJ58" s="19" t="str">
        <f t="shared" ca="1" si="97"/>
        <v/>
      </c>
      <c r="LK58" s="19" t="str">
        <f t="shared" ca="1" si="97"/>
        <v/>
      </c>
      <c r="LL58" s="19" t="str">
        <f t="shared" ca="1" si="97"/>
        <v/>
      </c>
      <c r="LM58" s="19" t="str">
        <f t="shared" ca="1" si="97"/>
        <v/>
      </c>
      <c r="LN58" s="19" t="str">
        <f t="shared" ca="1" si="97"/>
        <v/>
      </c>
      <c r="LO58" s="19" t="str">
        <f t="shared" ca="1" si="97"/>
        <v/>
      </c>
      <c r="LP58" s="19" t="str">
        <f t="shared" ca="1" si="97"/>
        <v/>
      </c>
      <c r="LQ58" s="19" t="str">
        <f t="shared" ca="1" si="97"/>
        <v/>
      </c>
      <c r="LR58" s="19" t="str">
        <f t="shared" ca="1" si="97"/>
        <v/>
      </c>
      <c r="LS58" s="19" t="str">
        <f t="shared" ca="1" si="97"/>
        <v/>
      </c>
      <c r="LT58" s="19" t="str">
        <f t="shared" ca="1" si="97"/>
        <v/>
      </c>
      <c r="LU58" s="19" t="str">
        <f t="shared" ca="1" si="97"/>
        <v/>
      </c>
      <c r="LV58" s="19" t="str">
        <f t="shared" ca="1" si="97"/>
        <v/>
      </c>
      <c r="LW58" s="19" t="str">
        <f t="shared" ca="1" si="97"/>
        <v/>
      </c>
      <c r="LX58" s="19" t="str">
        <f t="shared" ca="1" si="97"/>
        <v/>
      </c>
      <c r="LY58" s="19" t="str">
        <f t="shared" ca="1" si="97"/>
        <v/>
      </c>
      <c r="LZ58" s="19" t="str">
        <f t="shared" ca="1" si="97"/>
        <v/>
      </c>
      <c r="MA58" s="19" t="str">
        <f t="shared" ca="1" si="97"/>
        <v/>
      </c>
      <c r="MB58" s="19" t="str">
        <f t="shared" ca="1" si="97"/>
        <v/>
      </c>
      <c r="MC58" s="19" t="str">
        <f t="shared" ca="1" si="97"/>
        <v/>
      </c>
      <c r="MD58" s="19" t="str">
        <f t="shared" ca="1" si="97"/>
        <v/>
      </c>
      <c r="ME58" s="19" t="str">
        <f t="shared" ca="1" si="97"/>
        <v/>
      </c>
      <c r="MF58" s="19" t="str">
        <f t="shared" ca="1" si="97"/>
        <v/>
      </c>
      <c r="MG58" s="19" t="str">
        <f t="shared" ca="1" si="97"/>
        <v/>
      </c>
      <c r="MH58" s="19" t="str">
        <f t="shared" ca="1" si="97"/>
        <v/>
      </c>
      <c r="MI58" s="19" t="str">
        <f t="shared" ca="1" si="97"/>
        <v/>
      </c>
      <c r="MJ58" s="19" t="str">
        <f t="shared" ca="1" si="97"/>
        <v/>
      </c>
      <c r="MK58" s="19" t="str">
        <f t="shared" ca="1" si="97"/>
        <v/>
      </c>
      <c r="ML58" s="19" t="str">
        <f t="shared" ca="1" si="97"/>
        <v/>
      </c>
      <c r="MM58" s="19" t="str">
        <f t="shared" ca="1" si="97"/>
        <v/>
      </c>
      <c r="MN58" s="19" t="str">
        <f t="shared" ca="1" si="97"/>
        <v/>
      </c>
      <c r="MO58" s="19" t="str">
        <f t="shared" ca="1" si="95"/>
        <v/>
      </c>
      <c r="MP58" s="19" t="str">
        <f t="shared" ca="1" si="95"/>
        <v/>
      </c>
      <c r="MQ58" s="19" t="str">
        <f t="shared" ca="1" si="95"/>
        <v/>
      </c>
      <c r="MR58" s="19" t="str">
        <f t="shared" ca="1" si="95"/>
        <v/>
      </c>
      <c r="MS58" s="19" t="str">
        <f t="shared" ca="1" si="95"/>
        <v/>
      </c>
      <c r="MT58" s="19" t="str">
        <f t="shared" ca="1" si="95"/>
        <v/>
      </c>
      <c r="MU58" s="19" t="str">
        <f t="shared" ca="1" si="95"/>
        <v/>
      </c>
      <c r="MV58" s="19" t="str">
        <f t="shared" ca="1" si="95"/>
        <v/>
      </c>
      <c r="MW58" s="19" t="str">
        <f t="shared" ca="1" si="95"/>
        <v/>
      </c>
      <c r="MX58" s="19" t="str">
        <f t="shared" ca="1" si="95"/>
        <v/>
      </c>
      <c r="MY58" s="19" t="str">
        <f t="shared" ca="1" si="95"/>
        <v/>
      </c>
      <c r="MZ58" s="19" t="str">
        <f t="shared" ca="1" si="95"/>
        <v/>
      </c>
      <c r="NA58" s="19" t="str">
        <f t="shared" ca="1" si="95"/>
        <v/>
      </c>
      <c r="NB58" s="19" t="str">
        <f t="shared" ca="1" si="95"/>
        <v/>
      </c>
      <c r="NC58" s="19" t="str">
        <f t="shared" ca="1" si="95"/>
        <v/>
      </c>
      <c r="ND58" s="19" t="str">
        <f t="shared" ca="1" si="95"/>
        <v/>
      </c>
      <c r="NE58" s="19" t="str">
        <f t="shared" ca="1" si="95"/>
        <v/>
      </c>
      <c r="NF58" s="19" t="str">
        <f t="shared" ca="1" si="95"/>
        <v/>
      </c>
      <c r="NG58" s="19" t="str">
        <f t="shared" ca="1" si="95"/>
        <v/>
      </c>
      <c r="NH58" s="19" t="str">
        <f t="shared" ca="1" si="95"/>
        <v/>
      </c>
      <c r="NI58" s="19" t="str">
        <f t="shared" ca="1" si="95"/>
        <v/>
      </c>
      <c r="NJ58" s="19" t="str">
        <f t="shared" ca="1" si="95"/>
        <v/>
      </c>
      <c r="NK58" s="19" t="str">
        <f t="shared" ca="1" si="95"/>
        <v/>
      </c>
      <c r="NL58" s="19" t="str">
        <f t="shared" ca="1" si="95"/>
        <v/>
      </c>
      <c r="NM58" s="19" t="str">
        <f t="shared" ca="1" si="95"/>
        <v/>
      </c>
      <c r="NN58" s="19" t="str">
        <f t="shared" ca="1" si="95"/>
        <v/>
      </c>
      <c r="NO58" s="19" t="str">
        <f t="shared" ca="1" si="95"/>
        <v/>
      </c>
      <c r="NP58" s="19" t="str">
        <f t="shared" ca="1" si="95"/>
        <v/>
      </c>
      <c r="NQ58" s="19" t="str">
        <f t="shared" ca="1" si="95"/>
        <v/>
      </c>
      <c r="NR58" s="19" t="str">
        <f t="shared" ca="1" si="95"/>
        <v/>
      </c>
      <c r="NS58" s="19" t="str">
        <f t="shared" ca="1" si="95"/>
        <v/>
      </c>
      <c r="NT58" s="19" t="str">
        <f t="shared" ca="1" si="95"/>
        <v/>
      </c>
      <c r="NU58" s="19" t="str">
        <f t="shared" ca="1" si="95"/>
        <v/>
      </c>
      <c r="NV58" s="19" t="str">
        <f t="shared" ca="1" si="95"/>
        <v/>
      </c>
      <c r="NW58" s="19" t="str">
        <f t="shared" ca="1" si="95"/>
        <v/>
      </c>
      <c r="NX58" s="19" t="str">
        <f t="shared" ca="1" si="95"/>
        <v/>
      </c>
      <c r="NY58" s="19" t="str">
        <f t="shared" ca="1" si="95"/>
        <v/>
      </c>
      <c r="NZ58" s="19" t="str">
        <f t="shared" ca="1" si="95"/>
        <v/>
      </c>
      <c r="OA58" s="19" t="str">
        <f t="shared" ca="1" si="95"/>
        <v/>
      </c>
      <c r="OB58" s="19" t="str">
        <f t="shared" ca="1" si="95"/>
        <v/>
      </c>
      <c r="OC58" s="19" t="str">
        <f t="shared" ca="1" si="95"/>
        <v/>
      </c>
    </row>
    <row r="59" spans="1:397" x14ac:dyDescent="0.2">
      <c r="C59" s="128">
        <f>'Project Follow up - Base'!C60</f>
        <v>20</v>
      </c>
      <c r="D59" s="406" t="str">
        <f>'Project Follow up - Base'!D60</f>
        <v/>
      </c>
      <c r="E59" s="407" t="str">
        <f>'Project Follow up - Base'!E60</f>
        <v/>
      </c>
      <c r="F59" s="43" t="str">
        <f>'Project Follow up - Base'!G60</f>
        <v/>
      </c>
      <c r="G59" s="43" t="str">
        <f>'Project Follow up - Base'!H60</f>
        <v/>
      </c>
      <c r="H59" s="45">
        <f>'Project Follow up - Base'!I60</f>
        <v>0</v>
      </c>
      <c r="J59" s="25"/>
      <c r="K59" s="25"/>
      <c r="L59" s="25"/>
      <c r="M59" s="43" t="str">
        <f>'Project Follow up - Base'!M60</f>
        <v/>
      </c>
      <c r="N59" s="43" t="str">
        <f>'Project Follow up - Base'!N60</f>
        <v/>
      </c>
      <c r="O59" s="43" t="str">
        <f>'Project Follow up - Base'!O60</f>
        <v/>
      </c>
      <c r="P59" s="41" t="str">
        <f ca="1">'Project Follow up - Base'!P60</f>
        <v/>
      </c>
      <c r="Q59" s="104" t="str">
        <f>'Project Follow up - Base'!Q60</f>
        <v/>
      </c>
      <c r="R59" s="105" t="str">
        <f>'Project Follow up - Base'!R60</f>
        <v/>
      </c>
      <c r="S59" s="105" t="str">
        <f>'Project Follow up - Base'!S60</f>
        <v/>
      </c>
      <c r="T59" s="106" t="str">
        <f>'Project Follow up - Base'!T60</f>
        <v/>
      </c>
      <c r="U59" s="187" t="str">
        <f>'Project Follow up - Base'!U60</f>
        <v/>
      </c>
      <c r="V59" s="187" t="str">
        <f>'Project Follow up - Base'!V60</f>
        <v/>
      </c>
      <c r="W59" s="41" t="str">
        <f>'Project Follow up - Base'!W60</f>
        <v/>
      </c>
      <c r="X59" s="129" t="str">
        <f>'Project Follow up - Base'!X60</f>
        <v/>
      </c>
      <c r="Y59" s="320"/>
      <c r="Z59" s="17">
        <f t="shared" si="62"/>
        <v>1</v>
      </c>
      <c r="AC59" s="19" t="str">
        <f t="shared" ca="1" si="69"/>
        <v/>
      </c>
      <c r="AD59" s="20" t="str">
        <f t="shared" ca="1" si="99"/>
        <v/>
      </c>
      <c r="AE59" s="20" t="str">
        <f t="shared" ca="1" si="99"/>
        <v/>
      </c>
      <c r="AF59" s="20" t="str">
        <f t="shared" ca="1" si="99"/>
        <v/>
      </c>
      <c r="AG59" s="20" t="str">
        <f t="shared" ca="1" si="99"/>
        <v/>
      </c>
      <c r="AH59" s="20" t="str">
        <f t="shared" ca="1" si="99"/>
        <v/>
      </c>
      <c r="AI59" s="20" t="str">
        <f t="shared" ca="1" si="99"/>
        <v/>
      </c>
      <c r="AJ59" s="20" t="str">
        <f t="shared" ca="1" si="99"/>
        <v/>
      </c>
      <c r="AK59" s="20" t="str">
        <f t="shared" ca="1" si="99"/>
        <v/>
      </c>
      <c r="AL59" s="20" t="str">
        <f t="shared" ca="1" si="99"/>
        <v/>
      </c>
      <c r="AM59" s="20" t="str">
        <f t="shared" ca="1" si="99"/>
        <v/>
      </c>
      <c r="AN59" s="20" t="str">
        <f t="shared" ca="1" si="99"/>
        <v/>
      </c>
      <c r="AO59" s="20" t="str">
        <f t="shared" ca="1" si="99"/>
        <v/>
      </c>
      <c r="AP59" s="20" t="str">
        <f t="shared" ca="1" si="99"/>
        <v/>
      </c>
      <c r="AQ59" s="20" t="str">
        <f t="shared" ca="1" si="99"/>
        <v/>
      </c>
      <c r="AR59" s="20" t="str">
        <f t="shared" ca="1" si="99"/>
        <v/>
      </c>
      <c r="AS59" s="20" t="str">
        <f t="shared" ca="1" si="99"/>
        <v/>
      </c>
      <c r="AT59" s="20" t="str">
        <f t="shared" ca="1" si="99"/>
        <v/>
      </c>
      <c r="AU59" s="20" t="str">
        <f t="shared" ca="1" si="99"/>
        <v/>
      </c>
      <c r="AV59" s="20" t="str">
        <f t="shared" ca="1" si="99"/>
        <v/>
      </c>
      <c r="AW59" s="20" t="str">
        <f t="shared" ca="1" si="99"/>
        <v/>
      </c>
      <c r="AX59" s="20" t="str">
        <f t="shared" ca="1" si="99"/>
        <v/>
      </c>
      <c r="AY59" s="20" t="str">
        <f t="shared" ca="1" si="99"/>
        <v/>
      </c>
      <c r="AZ59" s="20" t="str">
        <f t="shared" ca="1" si="99"/>
        <v/>
      </c>
      <c r="BA59" s="20" t="str">
        <f t="shared" ca="1" si="99"/>
        <v/>
      </c>
      <c r="BB59" s="20" t="str">
        <f t="shared" ca="1" si="99"/>
        <v/>
      </c>
      <c r="BC59" s="20" t="str">
        <f t="shared" ca="1" si="99"/>
        <v/>
      </c>
      <c r="BD59" s="20" t="str">
        <f t="shared" ca="1" si="99"/>
        <v/>
      </c>
      <c r="BE59" s="20" t="str">
        <f t="shared" ca="1" si="99"/>
        <v/>
      </c>
      <c r="BF59" s="20" t="str">
        <f t="shared" ca="1" si="99"/>
        <v/>
      </c>
      <c r="BG59" s="20" t="str">
        <f t="shared" ca="1" si="99"/>
        <v/>
      </c>
      <c r="BH59" s="20" t="str">
        <f t="shared" ca="1" si="99"/>
        <v/>
      </c>
      <c r="BI59" s="20" t="str">
        <f t="shared" ca="1" si="99"/>
        <v/>
      </c>
      <c r="BJ59" s="20" t="str">
        <f t="shared" ca="1" si="99"/>
        <v/>
      </c>
      <c r="BK59" s="20" t="str">
        <f t="shared" ca="1" si="99"/>
        <v/>
      </c>
      <c r="BL59" s="20" t="str">
        <f t="shared" ca="1" si="99"/>
        <v/>
      </c>
      <c r="BM59" s="20" t="str">
        <f t="shared" ca="1" si="99"/>
        <v/>
      </c>
      <c r="BN59" s="20" t="str">
        <f t="shared" ca="1" si="99"/>
        <v/>
      </c>
      <c r="BO59" s="20" t="str">
        <f t="shared" ca="1" si="99"/>
        <v/>
      </c>
      <c r="BP59" s="20" t="str">
        <f t="shared" ca="1" si="99"/>
        <v/>
      </c>
      <c r="BQ59" s="20" t="str">
        <f t="shared" ca="1" si="99"/>
        <v/>
      </c>
      <c r="BR59" s="20" t="str">
        <f t="shared" ca="1" si="99"/>
        <v/>
      </c>
      <c r="BS59" s="20" t="str">
        <f t="shared" ca="1" si="99"/>
        <v/>
      </c>
      <c r="BT59" s="20" t="str">
        <f t="shared" ca="1" si="99"/>
        <v/>
      </c>
      <c r="BU59" s="20" t="str">
        <f t="shared" ca="1" si="99"/>
        <v/>
      </c>
      <c r="BV59" s="20" t="str">
        <f t="shared" ca="1" si="99"/>
        <v/>
      </c>
      <c r="BW59" s="20" t="str">
        <f t="shared" ca="1" si="99"/>
        <v/>
      </c>
      <c r="BX59" s="20" t="str">
        <f t="shared" ca="1" si="99"/>
        <v/>
      </c>
      <c r="BY59" s="20" t="str">
        <f t="shared" ca="1" si="99"/>
        <v/>
      </c>
      <c r="BZ59" s="20" t="str">
        <f t="shared" ca="1" si="99"/>
        <v/>
      </c>
      <c r="CA59" s="20" t="str">
        <f t="shared" ca="1" si="99"/>
        <v/>
      </c>
      <c r="CB59" s="20" t="str">
        <f t="shared" ca="1" si="99"/>
        <v/>
      </c>
      <c r="CC59" s="20" t="str">
        <f t="shared" ca="1" si="99"/>
        <v/>
      </c>
      <c r="CD59" s="20" t="str">
        <f t="shared" ca="1" si="99"/>
        <v/>
      </c>
      <c r="CE59" s="20" t="str">
        <f t="shared" ca="1" si="99"/>
        <v/>
      </c>
      <c r="CF59" s="20" t="str">
        <f t="shared" ca="1" si="99"/>
        <v/>
      </c>
      <c r="CG59" s="20" t="str">
        <f t="shared" ca="1" si="99"/>
        <v/>
      </c>
      <c r="CH59" s="20" t="str">
        <f t="shared" ca="1" si="99"/>
        <v/>
      </c>
      <c r="CI59" s="20" t="str">
        <f t="shared" ca="1" si="99"/>
        <v/>
      </c>
      <c r="CJ59" s="20" t="str">
        <f t="shared" ca="1" si="99"/>
        <v/>
      </c>
      <c r="CK59" s="20" t="str">
        <f t="shared" ca="1" si="99"/>
        <v/>
      </c>
      <c r="CL59" s="20" t="str">
        <f t="shared" ca="1" si="99"/>
        <v/>
      </c>
      <c r="CM59" s="20" t="str">
        <f t="shared" ca="1" si="99"/>
        <v/>
      </c>
      <c r="CN59" s="20" t="str">
        <f t="shared" ca="1" si="99"/>
        <v/>
      </c>
      <c r="CO59" s="20" t="str">
        <f t="shared" ca="1" si="99"/>
        <v/>
      </c>
      <c r="CP59" s="20" t="str">
        <f t="shared" ca="1" si="98"/>
        <v/>
      </c>
      <c r="CQ59" s="20" t="str">
        <f t="shared" ca="1" si="98"/>
        <v/>
      </c>
      <c r="CR59" s="20" t="str">
        <f t="shared" ca="1" si="98"/>
        <v/>
      </c>
      <c r="CS59" s="20" t="str">
        <f t="shared" ca="1" si="98"/>
        <v/>
      </c>
      <c r="CT59" s="20" t="str">
        <f t="shared" ca="1" si="98"/>
        <v/>
      </c>
      <c r="CU59" s="19" t="str">
        <f t="shared" ca="1" si="98"/>
        <v/>
      </c>
      <c r="CV59" s="19" t="str">
        <f t="shared" ca="1" si="98"/>
        <v/>
      </c>
      <c r="CW59" s="19" t="str">
        <f t="shared" ca="1" si="98"/>
        <v/>
      </c>
      <c r="CX59" s="19" t="str">
        <f t="shared" ca="1" si="98"/>
        <v/>
      </c>
      <c r="CY59" s="19" t="str">
        <f t="shared" ca="1" si="98"/>
        <v/>
      </c>
      <c r="CZ59" s="19" t="str">
        <f t="shared" ca="1" si="98"/>
        <v/>
      </c>
      <c r="DA59" s="19" t="str">
        <f t="shared" ca="1" si="98"/>
        <v/>
      </c>
      <c r="DB59" s="19" t="str">
        <f t="shared" ca="1" si="98"/>
        <v/>
      </c>
      <c r="DC59" s="19" t="str">
        <f t="shared" ca="1" si="98"/>
        <v/>
      </c>
      <c r="DD59" s="19" t="str">
        <f t="shared" ca="1" si="98"/>
        <v/>
      </c>
      <c r="DE59" s="19" t="str">
        <f t="shared" ca="1" si="98"/>
        <v/>
      </c>
      <c r="DF59" s="19" t="str">
        <f t="shared" ca="1" si="98"/>
        <v/>
      </c>
      <c r="DG59" s="19" t="str">
        <f t="shared" ca="1" si="98"/>
        <v/>
      </c>
      <c r="DH59" s="19" t="str">
        <f t="shared" ca="1" si="98"/>
        <v/>
      </c>
      <c r="DI59" s="19" t="str">
        <f t="shared" ca="1" si="98"/>
        <v/>
      </c>
      <c r="DJ59" s="19" t="str">
        <f t="shared" ca="1" si="98"/>
        <v/>
      </c>
      <c r="DK59" s="19" t="str">
        <f t="shared" ca="1" si="98"/>
        <v/>
      </c>
      <c r="DL59" s="19" t="str">
        <f t="shared" ca="1" si="98"/>
        <v/>
      </c>
      <c r="DM59" s="19" t="str">
        <f t="shared" ca="1" si="98"/>
        <v/>
      </c>
      <c r="DN59" s="19" t="str">
        <f t="shared" ca="1" si="98"/>
        <v/>
      </c>
      <c r="DO59" s="19" t="str">
        <f t="shared" ca="1" si="98"/>
        <v/>
      </c>
      <c r="DP59" s="19" t="str">
        <f t="shared" ca="1" si="98"/>
        <v/>
      </c>
      <c r="DQ59" s="19" t="str">
        <f t="shared" ca="1" si="98"/>
        <v/>
      </c>
      <c r="DR59" s="19" t="str">
        <f t="shared" ca="1" si="98"/>
        <v/>
      </c>
      <c r="DS59" s="19" t="str">
        <f t="shared" ca="1" si="98"/>
        <v/>
      </c>
      <c r="DT59" s="19" t="str">
        <f t="shared" ca="1" si="98"/>
        <v/>
      </c>
      <c r="DU59" s="19" t="str">
        <f t="shared" ca="1" si="98"/>
        <v/>
      </c>
      <c r="DV59" s="19" t="str">
        <f t="shared" ca="1" si="98"/>
        <v/>
      </c>
      <c r="DW59" s="19" t="str">
        <f t="shared" ca="1" si="98"/>
        <v/>
      </c>
      <c r="DX59" s="19" t="str">
        <f t="shared" ca="1" si="98"/>
        <v/>
      </c>
      <c r="DY59" s="19" t="str">
        <f t="shared" ca="1" si="98"/>
        <v/>
      </c>
      <c r="DZ59" s="19" t="str">
        <f t="shared" ca="1" si="98"/>
        <v/>
      </c>
      <c r="EA59" s="19" t="str">
        <f t="shared" ca="1" si="98"/>
        <v/>
      </c>
      <c r="EB59" s="19" t="str">
        <f t="shared" ca="1" si="98"/>
        <v/>
      </c>
      <c r="EC59" s="19" t="str">
        <f t="shared" ca="1" si="98"/>
        <v/>
      </c>
      <c r="ED59" s="19" t="str">
        <f t="shared" ca="1" si="98"/>
        <v/>
      </c>
      <c r="EE59" s="19" t="str">
        <f t="shared" ca="1" si="98"/>
        <v/>
      </c>
      <c r="EF59" s="19" t="str">
        <f t="shared" ca="1" si="98"/>
        <v/>
      </c>
      <c r="EG59" s="19" t="str">
        <f t="shared" ca="1" si="98"/>
        <v/>
      </c>
      <c r="EH59" s="19" t="str">
        <f t="shared" ca="1" si="98"/>
        <v/>
      </c>
      <c r="EI59" s="19" t="str">
        <f t="shared" ca="1" si="98"/>
        <v/>
      </c>
      <c r="EJ59" s="19" t="str">
        <f t="shared" ca="1" si="98"/>
        <v/>
      </c>
      <c r="EK59" s="19" t="str">
        <f t="shared" ca="1" si="98"/>
        <v/>
      </c>
      <c r="EL59" s="19" t="str">
        <f t="shared" ca="1" si="98"/>
        <v/>
      </c>
      <c r="EM59" s="19" t="str">
        <f t="shared" ca="1" si="98"/>
        <v/>
      </c>
      <c r="EN59" s="19" t="str">
        <f t="shared" ca="1" si="98"/>
        <v/>
      </c>
      <c r="EO59" s="19" t="str">
        <f t="shared" ca="1" si="98"/>
        <v/>
      </c>
      <c r="EP59" s="19" t="str">
        <f t="shared" ca="1" si="98"/>
        <v/>
      </c>
      <c r="EQ59" s="19" t="str">
        <f t="shared" ca="1" si="98"/>
        <v/>
      </c>
      <c r="ER59" s="19" t="str">
        <f t="shared" ca="1" si="98"/>
        <v/>
      </c>
      <c r="ES59" s="19" t="str">
        <f t="shared" ca="1" si="98"/>
        <v/>
      </c>
      <c r="ET59" s="19" t="str">
        <f t="shared" ca="1" si="98"/>
        <v/>
      </c>
      <c r="EU59" s="19" t="str">
        <f t="shared" ca="1" si="98"/>
        <v/>
      </c>
      <c r="EV59" s="19" t="str">
        <f t="shared" ca="1" si="98"/>
        <v/>
      </c>
      <c r="EW59" s="19" t="str">
        <f t="shared" ca="1" si="98"/>
        <v/>
      </c>
      <c r="EX59" s="19" t="str">
        <f t="shared" ca="1" si="98"/>
        <v/>
      </c>
      <c r="EY59" s="19" t="str">
        <f t="shared" ca="1" si="98"/>
        <v/>
      </c>
      <c r="EZ59" s="19" t="str">
        <f t="shared" ca="1" si="98"/>
        <v/>
      </c>
      <c r="FA59" s="19" t="str">
        <f t="shared" ca="1" si="73"/>
        <v/>
      </c>
      <c r="FB59" s="19" t="str">
        <f t="shared" ca="1" si="96"/>
        <v/>
      </c>
      <c r="FC59" s="19" t="str">
        <f t="shared" ca="1" si="96"/>
        <v/>
      </c>
      <c r="FD59" s="19" t="str">
        <f t="shared" ca="1" si="96"/>
        <v/>
      </c>
      <c r="FE59" s="19" t="str">
        <f t="shared" ca="1" si="96"/>
        <v/>
      </c>
      <c r="FF59" s="19" t="str">
        <f t="shared" ca="1" si="96"/>
        <v/>
      </c>
      <c r="FG59" s="19" t="str">
        <f t="shared" ca="1" si="96"/>
        <v/>
      </c>
      <c r="FH59" s="19" t="str">
        <f t="shared" ca="1" si="96"/>
        <v/>
      </c>
      <c r="FI59" s="19" t="str">
        <f t="shared" ca="1" si="96"/>
        <v/>
      </c>
      <c r="FJ59" s="19" t="str">
        <f t="shared" ca="1" si="96"/>
        <v/>
      </c>
      <c r="FK59" s="19" t="str">
        <f t="shared" ca="1" si="96"/>
        <v/>
      </c>
      <c r="FL59" s="19" t="str">
        <f t="shared" ca="1" si="96"/>
        <v/>
      </c>
      <c r="FM59" s="19" t="str">
        <f t="shared" ca="1" si="96"/>
        <v/>
      </c>
      <c r="FN59" s="19" t="str">
        <f t="shared" ca="1" si="96"/>
        <v/>
      </c>
      <c r="FO59" s="19" t="str">
        <f t="shared" ca="1" si="96"/>
        <v/>
      </c>
      <c r="FP59" s="19" t="str">
        <f t="shared" ca="1" si="96"/>
        <v/>
      </c>
      <c r="FQ59" s="19" t="str">
        <f t="shared" ca="1" si="96"/>
        <v/>
      </c>
      <c r="FR59" s="19" t="str">
        <f t="shared" ca="1" si="96"/>
        <v/>
      </c>
      <c r="FS59" s="19" t="str">
        <f t="shared" ca="1" si="96"/>
        <v/>
      </c>
      <c r="FT59" s="19" t="str">
        <f t="shared" ca="1" si="96"/>
        <v/>
      </c>
      <c r="FU59" s="19" t="str">
        <f t="shared" ca="1" si="96"/>
        <v/>
      </c>
      <c r="FV59" s="19" t="str">
        <f t="shared" ca="1" si="96"/>
        <v/>
      </c>
      <c r="FW59" s="19" t="str">
        <f t="shared" ca="1" si="96"/>
        <v/>
      </c>
      <c r="FX59" s="19" t="str">
        <f t="shared" ca="1" si="96"/>
        <v/>
      </c>
      <c r="FY59" s="19" t="str">
        <f t="shared" ca="1" si="96"/>
        <v/>
      </c>
      <c r="FZ59" s="19" t="str">
        <f t="shared" ca="1" si="96"/>
        <v/>
      </c>
      <c r="GA59" s="19" t="str">
        <f t="shared" ca="1" si="96"/>
        <v/>
      </c>
      <c r="GB59" s="19" t="str">
        <f t="shared" ca="1" si="96"/>
        <v/>
      </c>
      <c r="GC59" s="19" t="str">
        <f t="shared" ca="1" si="96"/>
        <v/>
      </c>
      <c r="GD59" s="19" t="str">
        <f t="shared" ca="1" si="96"/>
        <v/>
      </c>
      <c r="GE59" s="19" t="str">
        <f t="shared" ca="1" si="96"/>
        <v/>
      </c>
      <c r="GF59" s="19" t="str">
        <f t="shared" ca="1" si="96"/>
        <v/>
      </c>
      <c r="GG59" s="19" t="str">
        <f t="shared" ca="1" si="96"/>
        <v/>
      </c>
      <c r="GH59" s="19" t="str">
        <f t="shared" ca="1" si="96"/>
        <v/>
      </c>
      <c r="GI59" s="19" t="str">
        <f t="shared" ca="1" si="96"/>
        <v/>
      </c>
      <c r="GJ59" s="19" t="str">
        <f t="shared" ca="1" si="96"/>
        <v/>
      </c>
      <c r="GK59" s="19" t="str">
        <f t="shared" ca="1" si="96"/>
        <v/>
      </c>
      <c r="GL59" s="19" t="str">
        <f t="shared" ca="1" si="96"/>
        <v/>
      </c>
      <c r="GM59" s="19" t="str">
        <f t="shared" ca="1" si="96"/>
        <v/>
      </c>
      <c r="GN59" s="19" t="str">
        <f t="shared" ca="1" si="96"/>
        <v/>
      </c>
      <c r="GO59" s="19" t="str">
        <f t="shared" ca="1" si="96"/>
        <v/>
      </c>
      <c r="GP59" s="19" t="str">
        <f t="shared" ca="1" si="96"/>
        <v/>
      </c>
      <c r="GQ59" s="19" t="str">
        <f t="shared" ca="1" si="96"/>
        <v/>
      </c>
      <c r="GR59" s="19" t="str">
        <f t="shared" ca="1" si="96"/>
        <v/>
      </c>
      <c r="GS59" s="19" t="str">
        <f t="shared" ca="1" si="96"/>
        <v/>
      </c>
      <c r="GT59" s="19" t="str">
        <f t="shared" ca="1" si="96"/>
        <v/>
      </c>
      <c r="GU59" s="19" t="str">
        <f t="shared" ca="1" si="96"/>
        <v/>
      </c>
      <c r="GV59" s="19" t="str">
        <f t="shared" ca="1" si="96"/>
        <v/>
      </c>
      <c r="GW59" s="19" t="str">
        <f t="shared" ca="1" si="96"/>
        <v/>
      </c>
      <c r="GX59" s="19" t="str">
        <f t="shared" ca="1" si="96"/>
        <v/>
      </c>
      <c r="GY59" s="19" t="str">
        <f t="shared" ca="1" si="96"/>
        <v/>
      </c>
      <c r="GZ59" s="19" t="str">
        <f t="shared" ca="1" si="96"/>
        <v/>
      </c>
      <c r="HA59" s="19" t="str">
        <f t="shared" ca="1" si="96"/>
        <v/>
      </c>
      <c r="HB59" s="19" t="str">
        <f t="shared" ca="1" si="96"/>
        <v/>
      </c>
      <c r="HC59" s="19" t="str">
        <f t="shared" ca="1" si="96"/>
        <v/>
      </c>
      <c r="HD59" s="19" t="str">
        <f t="shared" ca="1" si="96"/>
        <v/>
      </c>
      <c r="HE59" s="19" t="str">
        <f t="shared" ca="1" si="96"/>
        <v/>
      </c>
      <c r="HF59" s="19" t="str">
        <f t="shared" ca="1" si="96"/>
        <v/>
      </c>
      <c r="HG59" s="19" t="str">
        <f t="shared" ca="1" si="96"/>
        <v/>
      </c>
      <c r="HH59" s="19" t="str">
        <f t="shared" ca="1" si="96"/>
        <v/>
      </c>
      <c r="HI59" s="19" t="str">
        <f t="shared" ca="1" si="96"/>
        <v/>
      </c>
      <c r="HJ59" s="19" t="str">
        <f t="shared" ca="1" si="96"/>
        <v/>
      </c>
      <c r="HK59" s="19" t="str">
        <f t="shared" ca="1" si="96"/>
        <v/>
      </c>
      <c r="HL59" s="19" t="str">
        <f t="shared" ca="1" si="96"/>
        <v/>
      </c>
      <c r="HM59" s="19" t="str">
        <f t="shared" ref="HM59:JX62" ca="1" si="100">IF($N59="",
IF(AND(HM$2&gt;=$M59,HM$2&lt;=TODAY(),HM$2&lt;$O59), 10,
IF(AND(HM$2&gt;=$M59,HM$2&lt;=TODAY(),HM$2=$O59), 10,
IF(AND(HM$2&gt;=$M59,HM$2&lt;=TODAY(),HM$2&gt;$O59), -10, ""))),
IF(AND(HM$2&gt;=$M59,HM$2&lt;=$N59,HM$2&lt;$O59),10,
IF(AND(HM$2&gt;=$M59,HM$2&lt;=$N59,HM$2=$O59),10,
IF(AND(HM$2&gt;=$M59,HM$2&lt;=$N59,HM$2&gt;$O59),-10,""
))))</f>
        <v/>
      </c>
      <c r="HN59" s="19" t="str">
        <f t="shared" ca="1" si="100"/>
        <v/>
      </c>
      <c r="HO59" s="19" t="str">
        <f t="shared" ca="1" si="100"/>
        <v/>
      </c>
      <c r="HP59" s="19" t="str">
        <f t="shared" ca="1" si="100"/>
        <v/>
      </c>
      <c r="HQ59" s="19" t="str">
        <f t="shared" ca="1" si="100"/>
        <v/>
      </c>
      <c r="HR59" s="19" t="str">
        <f t="shared" ca="1" si="100"/>
        <v/>
      </c>
      <c r="HS59" s="19" t="str">
        <f t="shared" ca="1" si="100"/>
        <v/>
      </c>
      <c r="HT59" s="19" t="str">
        <f t="shared" ca="1" si="100"/>
        <v/>
      </c>
      <c r="HU59" s="19" t="str">
        <f t="shared" ca="1" si="100"/>
        <v/>
      </c>
      <c r="HV59" s="19" t="str">
        <f t="shared" ca="1" si="100"/>
        <v/>
      </c>
      <c r="HW59" s="19" t="str">
        <f t="shared" ca="1" si="100"/>
        <v/>
      </c>
      <c r="HX59" s="19" t="str">
        <f t="shared" ca="1" si="100"/>
        <v/>
      </c>
      <c r="HY59" s="19" t="str">
        <f t="shared" ca="1" si="100"/>
        <v/>
      </c>
      <c r="HZ59" s="19" t="str">
        <f t="shared" ca="1" si="100"/>
        <v/>
      </c>
      <c r="IA59" s="19" t="str">
        <f t="shared" ca="1" si="100"/>
        <v/>
      </c>
      <c r="IB59" s="19" t="str">
        <f t="shared" ca="1" si="100"/>
        <v/>
      </c>
      <c r="IC59" s="19" t="str">
        <f t="shared" ca="1" si="100"/>
        <v/>
      </c>
      <c r="ID59" s="19" t="str">
        <f t="shared" ca="1" si="100"/>
        <v/>
      </c>
      <c r="IE59" s="19" t="str">
        <f t="shared" ca="1" si="100"/>
        <v/>
      </c>
      <c r="IF59" s="19" t="str">
        <f t="shared" ca="1" si="100"/>
        <v/>
      </c>
      <c r="IG59" s="19" t="str">
        <f t="shared" ca="1" si="100"/>
        <v/>
      </c>
      <c r="IH59" s="19" t="str">
        <f t="shared" ca="1" si="100"/>
        <v/>
      </c>
      <c r="II59" s="19" t="str">
        <f t="shared" ca="1" si="100"/>
        <v/>
      </c>
      <c r="IJ59" s="19" t="str">
        <f t="shared" ca="1" si="100"/>
        <v/>
      </c>
      <c r="IK59" s="19" t="str">
        <f t="shared" ca="1" si="100"/>
        <v/>
      </c>
      <c r="IL59" s="19" t="str">
        <f t="shared" ca="1" si="100"/>
        <v/>
      </c>
      <c r="IM59" s="19" t="str">
        <f t="shared" ca="1" si="100"/>
        <v/>
      </c>
      <c r="IN59" s="19" t="str">
        <f t="shared" ca="1" si="100"/>
        <v/>
      </c>
      <c r="IO59" s="19" t="str">
        <f t="shared" ca="1" si="100"/>
        <v/>
      </c>
      <c r="IP59" s="19" t="str">
        <f t="shared" ca="1" si="100"/>
        <v/>
      </c>
      <c r="IQ59" s="19" t="str">
        <f t="shared" ca="1" si="100"/>
        <v/>
      </c>
      <c r="IR59" s="19" t="str">
        <f t="shared" ca="1" si="100"/>
        <v/>
      </c>
      <c r="IS59" s="19" t="str">
        <f t="shared" ca="1" si="100"/>
        <v/>
      </c>
      <c r="IT59" s="19" t="str">
        <f t="shared" ca="1" si="100"/>
        <v/>
      </c>
      <c r="IU59" s="19" t="str">
        <f t="shared" ca="1" si="100"/>
        <v/>
      </c>
      <c r="IV59" s="19" t="str">
        <f t="shared" ca="1" si="100"/>
        <v/>
      </c>
      <c r="IW59" s="19" t="str">
        <f t="shared" ca="1" si="100"/>
        <v/>
      </c>
      <c r="IX59" s="19" t="str">
        <f t="shared" ca="1" si="100"/>
        <v/>
      </c>
      <c r="IY59" s="19" t="str">
        <f t="shared" ca="1" si="100"/>
        <v/>
      </c>
      <c r="IZ59" s="19" t="str">
        <f t="shared" ca="1" si="100"/>
        <v/>
      </c>
      <c r="JA59" s="19" t="str">
        <f t="shared" ca="1" si="100"/>
        <v/>
      </c>
      <c r="JB59" s="19" t="str">
        <f t="shared" ca="1" si="100"/>
        <v/>
      </c>
      <c r="JC59" s="19" t="str">
        <f t="shared" ca="1" si="100"/>
        <v/>
      </c>
      <c r="JD59" s="19" t="str">
        <f t="shared" ca="1" si="100"/>
        <v/>
      </c>
      <c r="JE59" s="19" t="str">
        <f t="shared" ca="1" si="100"/>
        <v/>
      </c>
      <c r="JF59" s="19" t="str">
        <f t="shared" ca="1" si="100"/>
        <v/>
      </c>
      <c r="JG59" s="19" t="str">
        <f t="shared" ca="1" si="100"/>
        <v/>
      </c>
      <c r="JH59" s="19" t="str">
        <f t="shared" ca="1" si="100"/>
        <v/>
      </c>
      <c r="JI59" s="19" t="str">
        <f t="shared" ca="1" si="100"/>
        <v/>
      </c>
      <c r="JJ59" s="19" t="str">
        <f t="shared" ca="1" si="100"/>
        <v/>
      </c>
      <c r="JK59" s="19" t="str">
        <f t="shared" ca="1" si="100"/>
        <v/>
      </c>
      <c r="JL59" s="19" t="str">
        <f t="shared" ca="1" si="100"/>
        <v/>
      </c>
      <c r="JM59" s="19" t="str">
        <f t="shared" ca="1" si="100"/>
        <v/>
      </c>
      <c r="JN59" s="19" t="str">
        <f t="shared" ca="1" si="100"/>
        <v/>
      </c>
      <c r="JO59" s="19" t="str">
        <f t="shared" ca="1" si="100"/>
        <v/>
      </c>
      <c r="JP59" s="19" t="str">
        <f t="shared" ca="1" si="100"/>
        <v/>
      </c>
      <c r="JQ59" s="19" t="str">
        <f t="shared" ca="1" si="100"/>
        <v/>
      </c>
      <c r="JR59" s="19" t="str">
        <f t="shared" ca="1" si="100"/>
        <v/>
      </c>
      <c r="JS59" s="19" t="str">
        <f t="shared" ca="1" si="100"/>
        <v/>
      </c>
      <c r="JT59" s="19" t="str">
        <f t="shared" ca="1" si="100"/>
        <v/>
      </c>
      <c r="JU59" s="19" t="str">
        <f t="shared" ca="1" si="100"/>
        <v/>
      </c>
      <c r="JV59" s="19" t="str">
        <f t="shared" ca="1" si="100"/>
        <v/>
      </c>
      <c r="JW59" s="19" t="str">
        <f t="shared" ca="1" si="100"/>
        <v/>
      </c>
      <c r="JX59" s="19" t="str">
        <f t="shared" ca="1" si="100"/>
        <v/>
      </c>
      <c r="JY59" s="19" t="str">
        <f t="shared" ca="1" si="84"/>
        <v/>
      </c>
      <c r="JZ59" s="19" t="str">
        <f t="shared" ca="1" si="84"/>
        <v/>
      </c>
      <c r="KA59" s="19" t="str">
        <f t="shared" ca="1" si="84"/>
        <v/>
      </c>
      <c r="KB59" s="19" t="str">
        <f t="shared" ca="1" si="82"/>
        <v/>
      </c>
      <c r="KC59" s="19" t="str">
        <f t="shared" ca="1" si="97"/>
        <v/>
      </c>
      <c r="KD59" s="19" t="str">
        <f t="shared" ca="1" si="97"/>
        <v/>
      </c>
      <c r="KE59" s="19" t="str">
        <f t="shared" ca="1" si="97"/>
        <v/>
      </c>
      <c r="KF59" s="19" t="str">
        <f t="shared" ca="1" si="97"/>
        <v/>
      </c>
      <c r="KG59" s="19" t="str">
        <f t="shared" ca="1" si="97"/>
        <v/>
      </c>
      <c r="KH59" s="19" t="str">
        <f t="shared" ca="1" si="97"/>
        <v/>
      </c>
      <c r="KI59" s="19" t="str">
        <f t="shared" ca="1" si="97"/>
        <v/>
      </c>
      <c r="KJ59" s="19" t="str">
        <f t="shared" ca="1" si="97"/>
        <v/>
      </c>
      <c r="KK59" s="19" t="str">
        <f t="shared" ca="1" si="97"/>
        <v/>
      </c>
      <c r="KL59" s="19" t="str">
        <f t="shared" ca="1" si="97"/>
        <v/>
      </c>
      <c r="KM59" s="19" t="str">
        <f t="shared" ca="1" si="97"/>
        <v/>
      </c>
      <c r="KN59" s="19" t="str">
        <f t="shared" ca="1" si="97"/>
        <v/>
      </c>
      <c r="KO59" s="19" t="str">
        <f t="shared" ca="1" si="97"/>
        <v/>
      </c>
      <c r="KP59" s="19" t="str">
        <f t="shared" ca="1" si="97"/>
        <v/>
      </c>
      <c r="KQ59" s="19" t="str">
        <f t="shared" ca="1" si="97"/>
        <v/>
      </c>
      <c r="KR59" s="19" t="str">
        <f t="shared" ca="1" si="97"/>
        <v/>
      </c>
      <c r="KS59" s="19" t="str">
        <f t="shared" ca="1" si="97"/>
        <v/>
      </c>
      <c r="KT59" s="19" t="str">
        <f t="shared" ca="1" si="97"/>
        <v/>
      </c>
      <c r="KU59" s="19" t="str">
        <f t="shared" ca="1" si="97"/>
        <v/>
      </c>
      <c r="KV59" s="19" t="str">
        <f t="shared" ca="1" si="97"/>
        <v/>
      </c>
      <c r="KW59" s="19" t="str">
        <f t="shared" ca="1" si="97"/>
        <v/>
      </c>
      <c r="KX59" s="19" t="str">
        <f t="shared" ca="1" si="97"/>
        <v/>
      </c>
      <c r="KY59" s="19" t="str">
        <f t="shared" ca="1" si="97"/>
        <v/>
      </c>
      <c r="KZ59" s="19" t="str">
        <f t="shared" ca="1" si="97"/>
        <v/>
      </c>
      <c r="LA59" s="19" t="str">
        <f t="shared" ca="1" si="97"/>
        <v/>
      </c>
      <c r="LB59" s="19" t="str">
        <f t="shared" ca="1" si="97"/>
        <v/>
      </c>
      <c r="LC59" s="19" t="str">
        <f t="shared" ca="1" si="97"/>
        <v/>
      </c>
      <c r="LD59" s="19" t="str">
        <f t="shared" ca="1" si="97"/>
        <v/>
      </c>
      <c r="LE59" s="19" t="str">
        <f t="shared" ca="1" si="97"/>
        <v/>
      </c>
      <c r="LF59" s="19" t="str">
        <f t="shared" ca="1" si="97"/>
        <v/>
      </c>
      <c r="LG59" s="19" t="str">
        <f t="shared" ca="1" si="97"/>
        <v/>
      </c>
      <c r="LH59" s="19" t="str">
        <f t="shared" ca="1" si="97"/>
        <v/>
      </c>
      <c r="LI59" s="19" t="str">
        <f t="shared" ca="1" si="97"/>
        <v/>
      </c>
      <c r="LJ59" s="19" t="str">
        <f t="shared" ca="1" si="97"/>
        <v/>
      </c>
      <c r="LK59" s="19" t="str">
        <f t="shared" ca="1" si="97"/>
        <v/>
      </c>
      <c r="LL59" s="19" t="str">
        <f t="shared" ca="1" si="97"/>
        <v/>
      </c>
      <c r="LM59" s="19" t="str">
        <f t="shared" ca="1" si="97"/>
        <v/>
      </c>
      <c r="LN59" s="19" t="str">
        <f t="shared" ca="1" si="97"/>
        <v/>
      </c>
      <c r="LO59" s="19" t="str">
        <f t="shared" ca="1" si="97"/>
        <v/>
      </c>
      <c r="LP59" s="19" t="str">
        <f t="shared" ca="1" si="97"/>
        <v/>
      </c>
      <c r="LQ59" s="19" t="str">
        <f t="shared" ca="1" si="97"/>
        <v/>
      </c>
      <c r="LR59" s="19" t="str">
        <f t="shared" ca="1" si="97"/>
        <v/>
      </c>
      <c r="LS59" s="19" t="str">
        <f t="shared" ca="1" si="97"/>
        <v/>
      </c>
      <c r="LT59" s="19" t="str">
        <f t="shared" ca="1" si="97"/>
        <v/>
      </c>
      <c r="LU59" s="19" t="str">
        <f t="shared" ca="1" si="97"/>
        <v/>
      </c>
      <c r="LV59" s="19" t="str">
        <f t="shared" ca="1" si="97"/>
        <v/>
      </c>
      <c r="LW59" s="19" t="str">
        <f t="shared" ca="1" si="97"/>
        <v/>
      </c>
      <c r="LX59" s="19" t="str">
        <f t="shared" ca="1" si="97"/>
        <v/>
      </c>
      <c r="LY59" s="19" t="str">
        <f t="shared" ca="1" si="97"/>
        <v/>
      </c>
      <c r="LZ59" s="19" t="str">
        <f t="shared" ca="1" si="97"/>
        <v/>
      </c>
      <c r="MA59" s="19" t="str">
        <f t="shared" ca="1" si="97"/>
        <v/>
      </c>
      <c r="MB59" s="19" t="str">
        <f t="shared" ca="1" si="97"/>
        <v/>
      </c>
      <c r="MC59" s="19" t="str">
        <f t="shared" ca="1" si="97"/>
        <v/>
      </c>
      <c r="MD59" s="19" t="str">
        <f t="shared" ca="1" si="97"/>
        <v/>
      </c>
      <c r="ME59" s="19" t="str">
        <f t="shared" ca="1" si="97"/>
        <v/>
      </c>
      <c r="MF59" s="19" t="str">
        <f t="shared" ca="1" si="97"/>
        <v/>
      </c>
      <c r="MG59" s="19" t="str">
        <f t="shared" ca="1" si="97"/>
        <v/>
      </c>
      <c r="MH59" s="19" t="str">
        <f t="shared" ca="1" si="97"/>
        <v/>
      </c>
      <c r="MI59" s="19" t="str">
        <f t="shared" ca="1" si="97"/>
        <v/>
      </c>
      <c r="MJ59" s="19" t="str">
        <f t="shared" ca="1" si="97"/>
        <v/>
      </c>
      <c r="MK59" s="19" t="str">
        <f t="shared" ca="1" si="97"/>
        <v/>
      </c>
      <c r="ML59" s="19" t="str">
        <f t="shared" ca="1" si="97"/>
        <v/>
      </c>
      <c r="MM59" s="19" t="str">
        <f t="shared" ca="1" si="97"/>
        <v/>
      </c>
      <c r="MN59" s="19" t="str">
        <f t="shared" ref="MN59:OC64" ca="1" si="101">IF($N59="",
IF(AND(MN$2&gt;=$M59,MN$2&lt;=TODAY(),MN$2&lt;$O59), 10,
IF(AND(MN$2&gt;=$M59,MN$2&lt;=TODAY(),MN$2=$O59), 10,
IF(AND(MN$2&gt;=$M59,MN$2&lt;=TODAY(),MN$2&gt;$O59), -10, ""))),
IF(AND(MN$2&gt;=$M59,MN$2&lt;=$N59,MN$2&lt;$O59),10,
IF(AND(MN$2&gt;=$M59,MN$2&lt;=$N59,MN$2=$O59),10,
IF(AND(MN$2&gt;=$M59,MN$2&lt;=$N59,MN$2&gt;$O59),-10,""
))))</f>
        <v/>
      </c>
      <c r="MO59" s="19" t="str">
        <f t="shared" ca="1" si="101"/>
        <v/>
      </c>
      <c r="MP59" s="19" t="str">
        <f t="shared" ca="1" si="101"/>
        <v/>
      </c>
      <c r="MQ59" s="19" t="str">
        <f t="shared" ca="1" si="101"/>
        <v/>
      </c>
      <c r="MR59" s="19" t="str">
        <f t="shared" ca="1" si="101"/>
        <v/>
      </c>
      <c r="MS59" s="19" t="str">
        <f t="shared" ca="1" si="101"/>
        <v/>
      </c>
      <c r="MT59" s="19" t="str">
        <f t="shared" ca="1" si="101"/>
        <v/>
      </c>
      <c r="MU59" s="19" t="str">
        <f t="shared" ca="1" si="101"/>
        <v/>
      </c>
      <c r="MV59" s="19" t="str">
        <f t="shared" ca="1" si="101"/>
        <v/>
      </c>
      <c r="MW59" s="19" t="str">
        <f t="shared" ca="1" si="101"/>
        <v/>
      </c>
      <c r="MX59" s="19" t="str">
        <f t="shared" ca="1" si="101"/>
        <v/>
      </c>
      <c r="MY59" s="19" t="str">
        <f t="shared" ca="1" si="101"/>
        <v/>
      </c>
      <c r="MZ59" s="19" t="str">
        <f t="shared" ca="1" si="101"/>
        <v/>
      </c>
      <c r="NA59" s="19" t="str">
        <f t="shared" ca="1" si="101"/>
        <v/>
      </c>
      <c r="NB59" s="19" t="str">
        <f t="shared" ca="1" si="101"/>
        <v/>
      </c>
      <c r="NC59" s="19" t="str">
        <f t="shared" ca="1" si="101"/>
        <v/>
      </c>
      <c r="ND59" s="19" t="str">
        <f t="shared" ca="1" si="101"/>
        <v/>
      </c>
      <c r="NE59" s="19" t="str">
        <f t="shared" ca="1" si="101"/>
        <v/>
      </c>
      <c r="NF59" s="19" t="str">
        <f t="shared" ca="1" si="101"/>
        <v/>
      </c>
      <c r="NG59" s="19" t="str">
        <f t="shared" ca="1" si="101"/>
        <v/>
      </c>
      <c r="NH59" s="19" t="str">
        <f t="shared" ca="1" si="101"/>
        <v/>
      </c>
      <c r="NI59" s="19" t="str">
        <f t="shared" ca="1" si="101"/>
        <v/>
      </c>
      <c r="NJ59" s="19" t="str">
        <f t="shared" ca="1" si="101"/>
        <v/>
      </c>
      <c r="NK59" s="19" t="str">
        <f t="shared" ca="1" si="101"/>
        <v/>
      </c>
      <c r="NL59" s="19" t="str">
        <f t="shared" ca="1" si="101"/>
        <v/>
      </c>
      <c r="NM59" s="19" t="str">
        <f t="shared" ca="1" si="101"/>
        <v/>
      </c>
      <c r="NN59" s="19" t="str">
        <f t="shared" ca="1" si="101"/>
        <v/>
      </c>
      <c r="NO59" s="19" t="str">
        <f t="shared" ca="1" si="101"/>
        <v/>
      </c>
      <c r="NP59" s="19" t="str">
        <f t="shared" ca="1" si="101"/>
        <v/>
      </c>
      <c r="NQ59" s="19" t="str">
        <f t="shared" ca="1" si="101"/>
        <v/>
      </c>
      <c r="NR59" s="19" t="str">
        <f t="shared" ca="1" si="101"/>
        <v/>
      </c>
      <c r="NS59" s="19" t="str">
        <f t="shared" ca="1" si="101"/>
        <v/>
      </c>
      <c r="NT59" s="19" t="str">
        <f t="shared" ca="1" si="101"/>
        <v/>
      </c>
      <c r="NU59" s="19" t="str">
        <f t="shared" ca="1" si="101"/>
        <v/>
      </c>
      <c r="NV59" s="19" t="str">
        <f t="shared" ca="1" si="101"/>
        <v/>
      </c>
      <c r="NW59" s="19" t="str">
        <f t="shared" ca="1" si="101"/>
        <v/>
      </c>
      <c r="NX59" s="19" t="str">
        <f t="shared" ca="1" si="101"/>
        <v/>
      </c>
      <c r="NY59" s="19" t="str">
        <f t="shared" ca="1" si="101"/>
        <v/>
      </c>
      <c r="NZ59" s="19" t="str">
        <f t="shared" ca="1" si="101"/>
        <v/>
      </c>
      <c r="OA59" s="19" t="str">
        <f t="shared" ca="1" si="101"/>
        <v/>
      </c>
      <c r="OB59" s="19" t="str">
        <f t="shared" ca="1" si="101"/>
        <v/>
      </c>
      <c r="OC59" s="19" t="str">
        <f t="shared" ca="1" si="101"/>
        <v/>
      </c>
    </row>
    <row r="60" spans="1:397" x14ac:dyDescent="0.2">
      <c r="C60" s="128">
        <f>'Project Follow up - Base'!C61</f>
        <v>21</v>
      </c>
      <c r="D60" s="406" t="str">
        <f>'Project Follow up - Base'!D61</f>
        <v/>
      </c>
      <c r="E60" s="407" t="str">
        <f>'Project Follow up - Base'!E61</f>
        <v/>
      </c>
      <c r="F60" s="43" t="str">
        <f>'Project Follow up - Base'!G61</f>
        <v/>
      </c>
      <c r="G60" s="43" t="str">
        <f>'Project Follow up - Base'!H61</f>
        <v/>
      </c>
      <c r="H60" s="45">
        <f>'Project Follow up - Base'!I61</f>
        <v>0</v>
      </c>
      <c r="J60" s="25"/>
      <c r="K60" s="25"/>
      <c r="L60" s="25"/>
      <c r="M60" s="43" t="str">
        <f>'Project Follow up - Base'!M61</f>
        <v/>
      </c>
      <c r="N60" s="43" t="str">
        <f>'Project Follow up - Base'!N61</f>
        <v/>
      </c>
      <c r="O60" s="43" t="str">
        <f>'Project Follow up - Base'!O61</f>
        <v/>
      </c>
      <c r="P60" s="44" t="str">
        <f ca="1">'Project Follow up - Base'!P61</f>
        <v/>
      </c>
      <c r="Q60" s="104" t="str">
        <f>'Project Follow up - Base'!Q61</f>
        <v/>
      </c>
      <c r="R60" s="105" t="str">
        <f>'Project Follow up - Base'!R61</f>
        <v/>
      </c>
      <c r="S60" s="105" t="str">
        <f>'Project Follow up - Base'!S61</f>
        <v/>
      </c>
      <c r="T60" s="106" t="str">
        <f>'Project Follow up - Base'!T61</f>
        <v/>
      </c>
      <c r="U60" s="187" t="str">
        <f>'Project Follow up - Base'!U61</f>
        <v/>
      </c>
      <c r="V60" s="187" t="str">
        <f>'Project Follow up - Base'!V61</f>
        <v/>
      </c>
      <c r="W60" s="41" t="str">
        <f>'Project Follow up - Base'!W61</f>
        <v/>
      </c>
      <c r="X60" s="129" t="str">
        <f>'Project Follow up - Base'!X61</f>
        <v/>
      </c>
      <c r="Y60" s="320"/>
      <c r="Z60" s="17">
        <f t="shared" si="62"/>
        <v>1</v>
      </c>
      <c r="AC60" s="19" t="str">
        <f t="shared" ca="1" si="69"/>
        <v/>
      </c>
      <c r="AD60" s="20" t="str">
        <f t="shared" ca="1" si="99"/>
        <v/>
      </c>
      <c r="AE60" s="20" t="str">
        <f t="shared" ca="1" si="99"/>
        <v/>
      </c>
      <c r="AF60" s="20" t="str">
        <f t="shared" ca="1" si="99"/>
        <v/>
      </c>
      <c r="AG60" s="20" t="str">
        <f t="shared" ca="1" si="99"/>
        <v/>
      </c>
      <c r="AH60" s="20" t="str">
        <f t="shared" ca="1" si="99"/>
        <v/>
      </c>
      <c r="AI60" s="20" t="str">
        <f t="shared" ca="1" si="99"/>
        <v/>
      </c>
      <c r="AJ60" s="20" t="str">
        <f t="shared" ca="1" si="99"/>
        <v/>
      </c>
      <c r="AK60" s="20" t="str">
        <f t="shared" ca="1" si="99"/>
        <v/>
      </c>
      <c r="AL60" s="20" t="str">
        <f t="shared" ca="1" si="99"/>
        <v/>
      </c>
      <c r="AM60" s="20" t="str">
        <f t="shared" ca="1" si="99"/>
        <v/>
      </c>
      <c r="AN60" s="20" t="str">
        <f t="shared" ca="1" si="99"/>
        <v/>
      </c>
      <c r="AO60" s="20" t="str">
        <f t="shared" ca="1" si="99"/>
        <v/>
      </c>
      <c r="AP60" s="20" t="str">
        <f t="shared" ca="1" si="99"/>
        <v/>
      </c>
      <c r="AQ60" s="20" t="str">
        <f t="shared" ca="1" si="99"/>
        <v/>
      </c>
      <c r="AR60" s="20" t="str">
        <f t="shared" ca="1" si="99"/>
        <v/>
      </c>
      <c r="AS60" s="20" t="str">
        <f t="shared" ca="1" si="99"/>
        <v/>
      </c>
      <c r="AT60" s="20" t="str">
        <f t="shared" ca="1" si="99"/>
        <v/>
      </c>
      <c r="AU60" s="20" t="str">
        <f t="shared" ca="1" si="99"/>
        <v/>
      </c>
      <c r="AV60" s="20" t="str">
        <f t="shared" ca="1" si="99"/>
        <v/>
      </c>
      <c r="AW60" s="20" t="str">
        <f t="shared" ca="1" si="99"/>
        <v/>
      </c>
      <c r="AX60" s="20" t="str">
        <f t="shared" ca="1" si="99"/>
        <v/>
      </c>
      <c r="AY60" s="20" t="str">
        <f t="shared" ca="1" si="99"/>
        <v/>
      </c>
      <c r="AZ60" s="20" t="str">
        <f t="shared" ca="1" si="99"/>
        <v/>
      </c>
      <c r="BA60" s="20" t="str">
        <f t="shared" ca="1" si="99"/>
        <v/>
      </c>
      <c r="BB60" s="20" t="str">
        <f t="shared" ca="1" si="99"/>
        <v/>
      </c>
      <c r="BC60" s="20" t="str">
        <f t="shared" ca="1" si="99"/>
        <v/>
      </c>
      <c r="BD60" s="20" t="str">
        <f t="shared" ca="1" si="99"/>
        <v/>
      </c>
      <c r="BE60" s="20" t="str">
        <f t="shared" ca="1" si="99"/>
        <v/>
      </c>
      <c r="BF60" s="20" t="str">
        <f t="shared" ca="1" si="99"/>
        <v/>
      </c>
      <c r="BG60" s="20" t="str">
        <f t="shared" ca="1" si="99"/>
        <v/>
      </c>
      <c r="BH60" s="20" t="str">
        <f t="shared" ca="1" si="99"/>
        <v/>
      </c>
      <c r="BI60" s="20" t="str">
        <f t="shared" ca="1" si="99"/>
        <v/>
      </c>
      <c r="BJ60" s="20" t="str">
        <f t="shared" ca="1" si="99"/>
        <v/>
      </c>
      <c r="BK60" s="20" t="str">
        <f t="shared" ca="1" si="99"/>
        <v/>
      </c>
      <c r="BL60" s="20" t="str">
        <f t="shared" ca="1" si="99"/>
        <v/>
      </c>
      <c r="BM60" s="20" t="str">
        <f t="shared" ca="1" si="99"/>
        <v/>
      </c>
      <c r="BN60" s="20" t="str">
        <f t="shared" ca="1" si="99"/>
        <v/>
      </c>
      <c r="BO60" s="20" t="str">
        <f t="shared" ca="1" si="99"/>
        <v/>
      </c>
      <c r="BP60" s="20" t="str">
        <f t="shared" ca="1" si="99"/>
        <v/>
      </c>
      <c r="BQ60" s="20" t="str">
        <f t="shared" ca="1" si="99"/>
        <v/>
      </c>
      <c r="BR60" s="20" t="str">
        <f t="shared" ca="1" si="99"/>
        <v/>
      </c>
      <c r="BS60" s="20" t="str">
        <f t="shared" ca="1" si="99"/>
        <v/>
      </c>
      <c r="BT60" s="20" t="str">
        <f t="shared" ca="1" si="99"/>
        <v/>
      </c>
      <c r="BU60" s="20" t="str">
        <f t="shared" ca="1" si="99"/>
        <v/>
      </c>
      <c r="BV60" s="20" t="str">
        <f t="shared" ca="1" si="99"/>
        <v/>
      </c>
      <c r="BW60" s="20" t="str">
        <f t="shared" ca="1" si="99"/>
        <v/>
      </c>
      <c r="BX60" s="20" t="str">
        <f t="shared" ca="1" si="99"/>
        <v/>
      </c>
      <c r="BY60" s="20" t="str">
        <f t="shared" ca="1" si="99"/>
        <v/>
      </c>
      <c r="BZ60" s="20" t="str">
        <f t="shared" ca="1" si="99"/>
        <v/>
      </c>
      <c r="CA60" s="20" t="str">
        <f t="shared" ca="1" si="99"/>
        <v/>
      </c>
      <c r="CB60" s="20" t="str">
        <f t="shared" ca="1" si="99"/>
        <v/>
      </c>
      <c r="CC60" s="20" t="str">
        <f t="shared" ca="1" si="99"/>
        <v/>
      </c>
      <c r="CD60" s="20" t="str">
        <f t="shared" ca="1" si="99"/>
        <v/>
      </c>
      <c r="CE60" s="20" t="str">
        <f t="shared" ca="1" si="99"/>
        <v/>
      </c>
      <c r="CF60" s="20" t="str">
        <f t="shared" ca="1" si="99"/>
        <v/>
      </c>
      <c r="CG60" s="20" t="str">
        <f t="shared" ca="1" si="99"/>
        <v/>
      </c>
      <c r="CH60" s="20" t="str">
        <f t="shared" ca="1" si="99"/>
        <v/>
      </c>
      <c r="CI60" s="20" t="str">
        <f t="shared" ca="1" si="99"/>
        <v/>
      </c>
      <c r="CJ60" s="20" t="str">
        <f t="shared" ca="1" si="99"/>
        <v/>
      </c>
      <c r="CK60" s="20" t="str">
        <f t="shared" ca="1" si="99"/>
        <v/>
      </c>
      <c r="CL60" s="20" t="str">
        <f t="shared" ca="1" si="99"/>
        <v/>
      </c>
      <c r="CM60" s="20" t="str">
        <f t="shared" ca="1" si="99"/>
        <v/>
      </c>
      <c r="CN60" s="20" t="str">
        <f t="shared" ca="1" si="99"/>
        <v/>
      </c>
      <c r="CO60" s="20" t="str">
        <f t="shared" ca="1" si="99"/>
        <v/>
      </c>
      <c r="CP60" s="20" t="str">
        <f t="shared" ca="1" si="98"/>
        <v/>
      </c>
      <c r="CQ60" s="20" t="str">
        <f t="shared" ca="1" si="98"/>
        <v/>
      </c>
      <c r="CR60" s="20" t="str">
        <f t="shared" ca="1" si="98"/>
        <v/>
      </c>
      <c r="CS60" s="20" t="str">
        <f t="shared" ca="1" si="98"/>
        <v/>
      </c>
      <c r="CT60" s="20" t="str">
        <f t="shared" ca="1" si="98"/>
        <v/>
      </c>
      <c r="CU60" s="19" t="str">
        <f t="shared" ca="1" si="98"/>
        <v/>
      </c>
      <c r="CV60" s="19" t="str">
        <f t="shared" ca="1" si="98"/>
        <v/>
      </c>
      <c r="CW60" s="19" t="str">
        <f t="shared" ca="1" si="98"/>
        <v/>
      </c>
      <c r="CX60" s="19" t="str">
        <f t="shared" ca="1" si="98"/>
        <v/>
      </c>
      <c r="CY60" s="19" t="str">
        <f t="shared" ca="1" si="98"/>
        <v/>
      </c>
      <c r="CZ60" s="19" t="str">
        <f t="shared" ca="1" si="98"/>
        <v/>
      </c>
      <c r="DA60" s="19" t="str">
        <f t="shared" ca="1" si="98"/>
        <v/>
      </c>
      <c r="DB60" s="19" t="str">
        <f t="shared" ca="1" si="98"/>
        <v/>
      </c>
      <c r="DC60" s="19" t="str">
        <f t="shared" ca="1" si="98"/>
        <v/>
      </c>
      <c r="DD60" s="19" t="str">
        <f t="shared" ca="1" si="98"/>
        <v/>
      </c>
      <c r="DE60" s="19" t="str">
        <f t="shared" ca="1" si="98"/>
        <v/>
      </c>
      <c r="DF60" s="19" t="str">
        <f t="shared" ca="1" si="98"/>
        <v/>
      </c>
      <c r="DG60" s="19" t="str">
        <f t="shared" ca="1" si="98"/>
        <v/>
      </c>
      <c r="DH60" s="19" t="str">
        <f t="shared" ca="1" si="98"/>
        <v/>
      </c>
      <c r="DI60" s="19" t="str">
        <f t="shared" ca="1" si="98"/>
        <v/>
      </c>
      <c r="DJ60" s="19" t="str">
        <f t="shared" ca="1" si="98"/>
        <v/>
      </c>
      <c r="DK60" s="19" t="str">
        <f t="shared" ca="1" si="98"/>
        <v/>
      </c>
      <c r="DL60" s="19" t="str">
        <f t="shared" ca="1" si="98"/>
        <v/>
      </c>
      <c r="DM60" s="19" t="str">
        <f t="shared" ca="1" si="98"/>
        <v/>
      </c>
      <c r="DN60" s="19" t="str">
        <f t="shared" ca="1" si="98"/>
        <v/>
      </c>
      <c r="DO60" s="19" t="str">
        <f t="shared" ca="1" si="98"/>
        <v/>
      </c>
      <c r="DP60" s="19" t="str">
        <f t="shared" ca="1" si="98"/>
        <v/>
      </c>
      <c r="DQ60" s="19" t="str">
        <f t="shared" ca="1" si="98"/>
        <v/>
      </c>
      <c r="DR60" s="19" t="str">
        <f t="shared" ca="1" si="98"/>
        <v/>
      </c>
      <c r="DS60" s="19" t="str">
        <f t="shared" ca="1" si="98"/>
        <v/>
      </c>
      <c r="DT60" s="19" t="str">
        <f t="shared" ca="1" si="98"/>
        <v/>
      </c>
      <c r="DU60" s="19" t="str">
        <f t="shared" ca="1" si="98"/>
        <v/>
      </c>
      <c r="DV60" s="19" t="str">
        <f t="shared" ca="1" si="98"/>
        <v/>
      </c>
      <c r="DW60" s="19" t="str">
        <f t="shared" ca="1" si="98"/>
        <v/>
      </c>
      <c r="DX60" s="19" t="str">
        <f t="shared" ca="1" si="98"/>
        <v/>
      </c>
      <c r="DY60" s="19" t="str">
        <f t="shared" ca="1" si="98"/>
        <v/>
      </c>
      <c r="DZ60" s="19" t="str">
        <f t="shared" ca="1" si="98"/>
        <v/>
      </c>
      <c r="EA60" s="19" t="str">
        <f t="shared" ca="1" si="98"/>
        <v/>
      </c>
      <c r="EB60" s="19" t="str">
        <f t="shared" ca="1" si="98"/>
        <v/>
      </c>
      <c r="EC60" s="19" t="str">
        <f t="shared" ca="1" si="98"/>
        <v/>
      </c>
      <c r="ED60" s="19" t="str">
        <f t="shared" ca="1" si="98"/>
        <v/>
      </c>
      <c r="EE60" s="19" t="str">
        <f t="shared" ca="1" si="98"/>
        <v/>
      </c>
      <c r="EF60" s="19" t="str">
        <f t="shared" ca="1" si="98"/>
        <v/>
      </c>
      <c r="EG60" s="19" t="str">
        <f t="shared" ca="1" si="98"/>
        <v/>
      </c>
      <c r="EH60" s="19" t="str">
        <f t="shared" ca="1" si="98"/>
        <v/>
      </c>
      <c r="EI60" s="19" t="str">
        <f t="shared" ca="1" si="98"/>
        <v/>
      </c>
      <c r="EJ60" s="19" t="str">
        <f t="shared" ca="1" si="98"/>
        <v/>
      </c>
      <c r="EK60" s="19" t="str">
        <f t="shared" ca="1" si="98"/>
        <v/>
      </c>
      <c r="EL60" s="19" t="str">
        <f t="shared" ca="1" si="98"/>
        <v/>
      </c>
      <c r="EM60" s="19" t="str">
        <f t="shared" ca="1" si="98"/>
        <v/>
      </c>
      <c r="EN60" s="19" t="str">
        <f t="shared" ca="1" si="98"/>
        <v/>
      </c>
      <c r="EO60" s="19" t="str">
        <f t="shared" ca="1" si="98"/>
        <v/>
      </c>
      <c r="EP60" s="19" t="str">
        <f t="shared" ca="1" si="98"/>
        <v/>
      </c>
      <c r="EQ60" s="19" t="str">
        <f t="shared" ca="1" si="98"/>
        <v/>
      </c>
      <c r="ER60" s="19" t="str">
        <f t="shared" ca="1" si="98"/>
        <v/>
      </c>
      <c r="ES60" s="19" t="str">
        <f t="shared" ca="1" si="98"/>
        <v/>
      </c>
      <c r="ET60" s="19" t="str">
        <f t="shared" ca="1" si="98"/>
        <v/>
      </c>
      <c r="EU60" s="19" t="str">
        <f t="shared" ca="1" si="98"/>
        <v/>
      </c>
      <c r="EV60" s="19" t="str">
        <f t="shared" ca="1" si="98"/>
        <v/>
      </c>
      <c r="EW60" s="19" t="str">
        <f t="shared" ca="1" si="98"/>
        <v/>
      </c>
      <c r="EX60" s="19" t="str">
        <f t="shared" ca="1" si="98"/>
        <v/>
      </c>
      <c r="EY60" s="19" t="str">
        <f t="shared" ca="1" si="98"/>
        <v/>
      </c>
      <c r="EZ60" s="19" t="str">
        <f t="shared" ca="1" si="98"/>
        <v/>
      </c>
      <c r="FA60" s="19" t="str">
        <f t="shared" ref="FA60:HL63" ca="1" si="102">IF($N60="",
IF(AND(FA$2&gt;=$M60,FA$2&lt;=TODAY(),FA$2&lt;$O60), 10,
IF(AND(FA$2&gt;=$M60,FA$2&lt;=TODAY(),FA$2=$O60), 10,
IF(AND(FA$2&gt;=$M60,FA$2&lt;=TODAY(),FA$2&gt;$O60), -10, ""))),
IF(AND(FA$2&gt;=$M60,FA$2&lt;=$N60,FA$2&lt;$O60),10,
IF(AND(FA$2&gt;=$M60,FA$2&lt;=$N60,FA$2=$O60),10,
IF(AND(FA$2&gt;=$M60,FA$2&lt;=$N60,FA$2&gt;$O60),-10,""
))))</f>
        <v/>
      </c>
      <c r="FB60" s="19" t="str">
        <f t="shared" ca="1" si="102"/>
        <v/>
      </c>
      <c r="FC60" s="19" t="str">
        <f t="shared" ca="1" si="102"/>
        <v/>
      </c>
      <c r="FD60" s="19" t="str">
        <f t="shared" ca="1" si="102"/>
        <v/>
      </c>
      <c r="FE60" s="19" t="str">
        <f t="shared" ca="1" si="102"/>
        <v/>
      </c>
      <c r="FF60" s="19" t="str">
        <f t="shared" ca="1" si="102"/>
        <v/>
      </c>
      <c r="FG60" s="19" t="str">
        <f t="shared" ca="1" si="102"/>
        <v/>
      </c>
      <c r="FH60" s="19" t="str">
        <f t="shared" ca="1" si="102"/>
        <v/>
      </c>
      <c r="FI60" s="19" t="str">
        <f t="shared" ca="1" si="102"/>
        <v/>
      </c>
      <c r="FJ60" s="19" t="str">
        <f t="shared" ca="1" si="102"/>
        <v/>
      </c>
      <c r="FK60" s="19" t="str">
        <f t="shared" ca="1" si="102"/>
        <v/>
      </c>
      <c r="FL60" s="19" t="str">
        <f t="shared" ca="1" si="102"/>
        <v/>
      </c>
      <c r="FM60" s="19" t="str">
        <f t="shared" ca="1" si="102"/>
        <v/>
      </c>
      <c r="FN60" s="19" t="str">
        <f t="shared" ca="1" si="102"/>
        <v/>
      </c>
      <c r="FO60" s="19" t="str">
        <f t="shared" ca="1" si="102"/>
        <v/>
      </c>
      <c r="FP60" s="19" t="str">
        <f t="shared" ca="1" si="102"/>
        <v/>
      </c>
      <c r="FQ60" s="19" t="str">
        <f t="shared" ca="1" si="102"/>
        <v/>
      </c>
      <c r="FR60" s="19" t="str">
        <f t="shared" ca="1" si="102"/>
        <v/>
      </c>
      <c r="FS60" s="19" t="str">
        <f t="shared" ca="1" si="102"/>
        <v/>
      </c>
      <c r="FT60" s="19" t="str">
        <f t="shared" ca="1" si="102"/>
        <v/>
      </c>
      <c r="FU60" s="19" t="str">
        <f t="shared" ca="1" si="102"/>
        <v/>
      </c>
      <c r="FV60" s="19" t="str">
        <f t="shared" ca="1" si="102"/>
        <v/>
      </c>
      <c r="FW60" s="19" t="str">
        <f t="shared" ca="1" si="102"/>
        <v/>
      </c>
      <c r="FX60" s="19" t="str">
        <f t="shared" ca="1" si="102"/>
        <v/>
      </c>
      <c r="FY60" s="19" t="str">
        <f t="shared" ca="1" si="102"/>
        <v/>
      </c>
      <c r="FZ60" s="19" t="str">
        <f t="shared" ca="1" si="102"/>
        <v/>
      </c>
      <c r="GA60" s="19" t="str">
        <f t="shared" ca="1" si="102"/>
        <v/>
      </c>
      <c r="GB60" s="19" t="str">
        <f t="shared" ca="1" si="102"/>
        <v/>
      </c>
      <c r="GC60" s="19" t="str">
        <f t="shared" ca="1" si="102"/>
        <v/>
      </c>
      <c r="GD60" s="19" t="str">
        <f t="shared" ca="1" si="102"/>
        <v/>
      </c>
      <c r="GE60" s="19" t="str">
        <f t="shared" ca="1" si="102"/>
        <v/>
      </c>
      <c r="GF60" s="19" t="str">
        <f t="shared" ca="1" si="102"/>
        <v/>
      </c>
      <c r="GG60" s="19" t="str">
        <f t="shared" ca="1" si="102"/>
        <v/>
      </c>
      <c r="GH60" s="19" t="str">
        <f t="shared" ca="1" si="102"/>
        <v/>
      </c>
      <c r="GI60" s="19" t="str">
        <f t="shared" ca="1" si="102"/>
        <v/>
      </c>
      <c r="GJ60" s="19" t="str">
        <f t="shared" ca="1" si="102"/>
        <v/>
      </c>
      <c r="GK60" s="19" t="str">
        <f t="shared" ca="1" si="102"/>
        <v/>
      </c>
      <c r="GL60" s="19" t="str">
        <f t="shared" ca="1" si="102"/>
        <v/>
      </c>
      <c r="GM60" s="19" t="str">
        <f t="shared" ca="1" si="102"/>
        <v/>
      </c>
      <c r="GN60" s="19" t="str">
        <f t="shared" ca="1" si="102"/>
        <v/>
      </c>
      <c r="GO60" s="19" t="str">
        <f t="shared" ca="1" si="102"/>
        <v/>
      </c>
      <c r="GP60" s="19" t="str">
        <f t="shared" ca="1" si="102"/>
        <v/>
      </c>
      <c r="GQ60" s="19" t="str">
        <f t="shared" ca="1" si="102"/>
        <v/>
      </c>
      <c r="GR60" s="19" t="str">
        <f t="shared" ca="1" si="102"/>
        <v/>
      </c>
      <c r="GS60" s="19" t="str">
        <f t="shared" ca="1" si="102"/>
        <v/>
      </c>
      <c r="GT60" s="19" t="str">
        <f t="shared" ca="1" si="102"/>
        <v/>
      </c>
      <c r="GU60" s="19" t="str">
        <f t="shared" ca="1" si="102"/>
        <v/>
      </c>
      <c r="GV60" s="19" t="str">
        <f t="shared" ca="1" si="102"/>
        <v/>
      </c>
      <c r="GW60" s="19" t="str">
        <f t="shared" ca="1" si="102"/>
        <v/>
      </c>
      <c r="GX60" s="19" t="str">
        <f t="shared" ca="1" si="102"/>
        <v/>
      </c>
      <c r="GY60" s="19" t="str">
        <f t="shared" ca="1" si="102"/>
        <v/>
      </c>
      <c r="GZ60" s="19" t="str">
        <f t="shared" ca="1" si="102"/>
        <v/>
      </c>
      <c r="HA60" s="19" t="str">
        <f t="shared" ca="1" si="102"/>
        <v/>
      </c>
      <c r="HB60" s="19" t="str">
        <f t="shared" ca="1" si="102"/>
        <v/>
      </c>
      <c r="HC60" s="19" t="str">
        <f t="shared" ca="1" si="102"/>
        <v/>
      </c>
      <c r="HD60" s="19" t="str">
        <f t="shared" ca="1" si="102"/>
        <v/>
      </c>
      <c r="HE60" s="19" t="str">
        <f t="shared" ca="1" si="102"/>
        <v/>
      </c>
      <c r="HF60" s="19" t="str">
        <f t="shared" ca="1" si="102"/>
        <v/>
      </c>
      <c r="HG60" s="19" t="str">
        <f t="shared" ca="1" si="102"/>
        <v/>
      </c>
      <c r="HH60" s="19" t="str">
        <f t="shared" ca="1" si="102"/>
        <v/>
      </c>
      <c r="HI60" s="19" t="str">
        <f t="shared" ca="1" si="102"/>
        <v/>
      </c>
      <c r="HJ60" s="19" t="str">
        <f t="shared" ca="1" si="102"/>
        <v/>
      </c>
      <c r="HK60" s="19" t="str">
        <f t="shared" ca="1" si="102"/>
        <v/>
      </c>
      <c r="HL60" s="19" t="str">
        <f t="shared" ca="1" si="102"/>
        <v/>
      </c>
      <c r="HM60" s="19" t="str">
        <f t="shared" ca="1" si="100"/>
        <v/>
      </c>
      <c r="HN60" s="19" t="str">
        <f t="shared" ca="1" si="100"/>
        <v/>
      </c>
      <c r="HO60" s="19" t="str">
        <f t="shared" ca="1" si="100"/>
        <v/>
      </c>
      <c r="HP60" s="19" t="str">
        <f t="shared" ca="1" si="100"/>
        <v/>
      </c>
      <c r="HQ60" s="19" t="str">
        <f t="shared" ca="1" si="100"/>
        <v/>
      </c>
      <c r="HR60" s="19" t="str">
        <f t="shared" ca="1" si="100"/>
        <v/>
      </c>
      <c r="HS60" s="19" t="str">
        <f t="shared" ca="1" si="100"/>
        <v/>
      </c>
      <c r="HT60" s="19" t="str">
        <f t="shared" ca="1" si="100"/>
        <v/>
      </c>
      <c r="HU60" s="19" t="str">
        <f t="shared" ca="1" si="100"/>
        <v/>
      </c>
      <c r="HV60" s="19" t="str">
        <f t="shared" ca="1" si="100"/>
        <v/>
      </c>
      <c r="HW60" s="19" t="str">
        <f t="shared" ca="1" si="100"/>
        <v/>
      </c>
      <c r="HX60" s="19" t="str">
        <f t="shared" ca="1" si="100"/>
        <v/>
      </c>
      <c r="HY60" s="19" t="str">
        <f t="shared" ca="1" si="100"/>
        <v/>
      </c>
      <c r="HZ60" s="19" t="str">
        <f t="shared" ca="1" si="100"/>
        <v/>
      </c>
      <c r="IA60" s="19" t="str">
        <f t="shared" ca="1" si="100"/>
        <v/>
      </c>
      <c r="IB60" s="19" t="str">
        <f t="shared" ca="1" si="100"/>
        <v/>
      </c>
      <c r="IC60" s="19" t="str">
        <f t="shared" ca="1" si="100"/>
        <v/>
      </c>
      <c r="ID60" s="19" t="str">
        <f t="shared" ca="1" si="100"/>
        <v/>
      </c>
      <c r="IE60" s="19" t="str">
        <f t="shared" ca="1" si="100"/>
        <v/>
      </c>
      <c r="IF60" s="19" t="str">
        <f t="shared" ca="1" si="100"/>
        <v/>
      </c>
      <c r="IG60" s="19" t="str">
        <f t="shared" ca="1" si="100"/>
        <v/>
      </c>
      <c r="IH60" s="19" t="str">
        <f t="shared" ca="1" si="100"/>
        <v/>
      </c>
      <c r="II60" s="19" t="str">
        <f t="shared" ca="1" si="100"/>
        <v/>
      </c>
      <c r="IJ60" s="19" t="str">
        <f t="shared" ca="1" si="100"/>
        <v/>
      </c>
      <c r="IK60" s="19" t="str">
        <f t="shared" ca="1" si="100"/>
        <v/>
      </c>
      <c r="IL60" s="19" t="str">
        <f t="shared" ca="1" si="100"/>
        <v/>
      </c>
      <c r="IM60" s="19" t="str">
        <f t="shared" ca="1" si="100"/>
        <v/>
      </c>
      <c r="IN60" s="19" t="str">
        <f t="shared" ca="1" si="100"/>
        <v/>
      </c>
      <c r="IO60" s="19" t="str">
        <f t="shared" ca="1" si="100"/>
        <v/>
      </c>
      <c r="IP60" s="19" t="str">
        <f t="shared" ca="1" si="100"/>
        <v/>
      </c>
      <c r="IQ60" s="19" t="str">
        <f t="shared" ca="1" si="100"/>
        <v/>
      </c>
      <c r="IR60" s="19" t="str">
        <f t="shared" ca="1" si="100"/>
        <v/>
      </c>
      <c r="IS60" s="19" t="str">
        <f t="shared" ca="1" si="100"/>
        <v/>
      </c>
      <c r="IT60" s="19" t="str">
        <f t="shared" ca="1" si="100"/>
        <v/>
      </c>
      <c r="IU60" s="19" t="str">
        <f t="shared" ca="1" si="100"/>
        <v/>
      </c>
      <c r="IV60" s="19" t="str">
        <f t="shared" ca="1" si="100"/>
        <v/>
      </c>
      <c r="IW60" s="19" t="str">
        <f t="shared" ca="1" si="100"/>
        <v/>
      </c>
      <c r="IX60" s="19" t="str">
        <f t="shared" ca="1" si="100"/>
        <v/>
      </c>
      <c r="IY60" s="19" t="str">
        <f t="shared" ca="1" si="100"/>
        <v/>
      </c>
      <c r="IZ60" s="19" t="str">
        <f t="shared" ca="1" si="100"/>
        <v/>
      </c>
      <c r="JA60" s="19" t="str">
        <f t="shared" ca="1" si="100"/>
        <v/>
      </c>
      <c r="JB60" s="19" t="str">
        <f t="shared" ca="1" si="100"/>
        <v/>
      </c>
      <c r="JC60" s="19" t="str">
        <f t="shared" ca="1" si="100"/>
        <v/>
      </c>
      <c r="JD60" s="19" t="str">
        <f t="shared" ca="1" si="100"/>
        <v/>
      </c>
      <c r="JE60" s="19" t="str">
        <f t="shared" ca="1" si="100"/>
        <v/>
      </c>
      <c r="JF60" s="19" t="str">
        <f t="shared" ca="1" si="100"/>
        <v/>
      </c>
      <c r="JG60" s="19" t="str">
        <f t="shared" ca="1" si="100"/>
        <v/>
      </c>
      <c r="JH60" s="19" t="str">
        <f t="shared" ca="1" si="100"/>
        <v/>
      </c>
      <c r="JI60" s="19" t="str">
        <f t="shared" ca="1" si="100"/>
        <v/>
      </c>
      <c r="JJ60" s="19" t="str">
        <f t="shared" ca="1" si="100"/>
        <v/>
      </c>
      <c r="JK60" s="19" t="str">
        <f t="shared" ca="1" si="100"/>
        <v/>
      </c>
      <c r="JL60" s="19" t="str">
        <f t="shared" ca="1" si="100"/>
        <v/>
      </c>
      <c r="JM60" s="19" t="str">
        <f t="shared" ca="1" si="100"/>
        <v/>
      </c>
      <c r="JN60" s="19" t="str">
        <f t="shared" ca="1" si="100"/>
        <v/>
      </c>
      <c r="JO60" s="19" t="str">
        <f t="shared" ca="1" si="100"/>
        <v/>
      </c>
      <c r="JP60" s="19" t="str">
        <f t="shared" ca="1" si="100"/>
        <v/>
      </c>
      <c r="JQ60" s="19" t="str">
        <f t="shared" ca="1" si="100"/>
        <v/>
      </c>
      <c r="JR60" s="19" t="str">
        <f t="shared" ca="1" si="100"/>
        <v/>
      </c>
      <c r="JS60" s="19" t="str">
        <f t="shared" ca="1" si="100"/>
        <v/>
      </c>
      <c r="JT60" s="19" t="str">
        <f t="shared" ca="1" si="100"/>
        <v/>
      </c>
      <c r="JU60" s="19" t="str">
        <f t="shared" ca="1" si="100"/>
        <v/>
      </c>
      <c r="JV60" s="19" t="str">
        <f t="shared" ca="1" si="100"/>
        <v/>
      </c>
      <c r="JW60" s="19" t="str">
        <f t="shared" ca="1" si="100"/>
        <v/>
      </c>
      <c r="JX60" s="19" t="str">
        <f t="shared" ca="1" si="100"/>
        <v/>
      </c>
      <c r="JY60" s="19" t="str">
        <f t="shared" ca="1" si="84"/>
        <v/>
      </c>
      <c r="JZ60" s="19" t="str">
        <f t="shared" ca="1" si="84"/>
        <v/>
      </c>
      <c r="KA60" s="19" t="str">
        <f t="shared" ca="1" si="84"/>
        <v/>
      </c>
      <c r="KB60" s="19" t="str">
        <f t="shared" ca="1" si="82"/>
        <v/>
      </c>
      <c r="KC60" s="19" t="str">
        <f t="shared" ref="KC60:MN64" ca="1" si="103">IF($N60="",
IF(AND(KC$2&gt;=$M60,KC$2&lt;=TODAY(),KC$2&lt;$O60), 10,
IF(AND(KC$2&gt;=$M60,KC$2&lt;=TODAY(),KC$2=$O60), 10,
IF(AND(KC$2&gt;=$M60,KC$2&lt;=TODAY(),KC$2&gt;$O60), -10, ""))),
IF(AND(KC$2&gt;=$M60,KC$2&lt;=$N60,KC$2&lt;$O60),10,
IF(AND(KC$2&gt;=$M60,KC$2&lt;=$N60,KC$2=$O60),10,
IF(AND(KC$2&gt;=$M60,KC$2&lt;=$N60,KC$2&gt;$O60),-10,""
))))</f>
        <v/>
      </c>
      <c r="KD60" s="19" t="str">
        <f t="shared" ca="1" si="103"/>
        <v/>
      </c>
      <c r="KE60" s="19" t="str">
        <f t="shared" ca="1" si="103"/>
        <v/>
      </c>
      <c r="KF60" s="19" t="str">
        <f t="shared" ca="1" si="103"/>
        <v/>
      </c>
      <c r="KG60" s="19" t="str">
        <f t="shared" ca="1" si="103"/>
        <v/>
      </c>
      <c r="KH60" s="19" t="str">
        <f t="shared" ca="1" si="103"/>
        <v/>
      </c>
      <c r="KI60" s="19" t="str">
        <f t="shared" ca="1" si="103"/>
        <v/>
      </c>
      <c r="KJ60" s="19" t="str">
        <f t="shared" ca="1" si="103"/>
        <v/>
      </c>
      <c r="KK60" s="19" t="str">
        <f t="shared" ca="1" si="103"/>
        <v/>
      </c>
      <c r="KL60" s="19" t="str">
        <f t="shared" ca="1" si="103"/>
        <v/>
      </c>
      <c r="KM60" s="19" t="str">
        <f t="shared" ca="1" si="103"/>
        <v/>
      </c>
      <c r="KN60" s="19" t="str">
        <f t="shared" ca="1" si="103"/>
        <v/>
      </c>
      <c r="KO60" s="19" t="str">
        <f t="shared" ca="1" si="103"/>
        <v/>
      </c>
      <c r="KP60" s="19" t="str">
        <f t="shared" ca="1" si="103"/>
        <v/>
      </c>
      <c r="KQ60" s="19" t="str">
        <f t="shared" ca="1" si="103"/>
        <v/>
      </c>
      <c r="KR60" s="19" t="str">
        <f t="shared" ca="1" si="103"/>
        <v/>
      </c>
      <c r="KS60" s="19" t="str">
        <f t="shared" ca="1" si="103"/>
        <v/>
      </c>
      <c r="KT60" s="19" t="str">
        <f t="shared" ca="1" si="103"/>
        <v/>
      </c>
      <c r="KU60" s="19" t="str">
        <f t="shared" ca="1" si="103"/>
        <v/>
      </c>
      <c r="KV60" s="19" t="str">
        <f t="shared" ca="1" si="103"/>
        <v/>
      </c>
      <c r="KW60" s="19" t="str">
        <f t="shared" ca="1" si="103"/>
        <v/>
      </c>
      <c r="KX60" s="19" t="str">
        <f t="shared" ca="1" si="103"/>
        <v/>
      </c>
      <c r="KY60" s="19" t="str">
        <f t="shared" ca="1" si="103"/>
        <v/>
      </c>
      <c r="KZ60" s="19" t="str">
        <f t="shared" ca="1" si="103"/>
        <v/>
      </c>
      <c r="LA60" s="19" t="str">
        <f t="shared" ca="1" si="103"/>
        <v/>
      </c>
      <c r="LB60" s="19" t="str">
        <f t="shared" ca="1" si="103"/>
        <v/>
      </c>
      <c r="LC60" s="19" t="str">
        <f t="shared" ca="1" si="103"/>
        <v/>
      </c>
      <c r="LD60" s="19" t="str">
        <f t="shared" ca="1" si="103"/>
        <v/>
      </c>
      <c r="LE60" s="19" t="str">
        <f t="shared" ca="1" si="103"/>
        <v/>
      </c>
      <c r="LF60" s="19" t="str">
        <f t="shared" ca="1" si="103"/>
        <v/>
      </c>
      <c r="LG60" s="19" t="str">
        <f t="shared" ca="1" si="103"/>
        <v/>
      </c>
      <c r="LH60" s="19" t="str">
        <f t="shared" ca="1" si="103"/>
        <v/>
      </c>
      <c r="LI60" s="19" t="str">
        <f t="shared" ca="1" si="103"/>
        <v/>
      </c>
      <c r="LJ60" s="19" t="str">
        <f t="shared" ca="1" si="103"/>
        <v/>
      </c>
      <c r="LK60" s="19" t="str">
        <f t="shared" ca="1" si="103"/>
        <v/>
      </c>
      <c r="LL60" s="19" t="str">
        <f t="shared" ca="1" si="103"/>
        <v/>
      </c>
      <c r="LM60" s="19" t="str">
        <f t="shared" ca="1" si="103"/>
        <v/>
      </c>
      <c r="LN60" s="19" t="str">
        <f t="shared" ca="1" si="103"/>
        <v/>
      </c>
      <c r="LO60" s="19" t="str">
        <f t="shared" ca="1" si="103"/>
        <v/>
      </c>
      <c r="LP60" s="19" t="str">
        <f t="shared" ca="1" si="103"/>
        <v/>
      </c>
      <c r="LQ60" s="19" t="str">
        <f t="shared" ca="1" si="103"/>
        <v/>
      </c>
      <c r="LR60" s="19" t="str">
        <f t="shared" ca="1" si="103"/>
        <v/>
      </c>
      <c r="LS60" s="19" t="str">
        <f t="shared" ca="1" si="103"/>
        <v/>
      </c>
      <c r="LT60" s="19" t="str">
        <f t="shared" ca="1" si="103"/>
        <v/>
      </c>
      <c r="LU60" s="19" t="str">
        <f t="shared" ca="1" si="103"/>
        <v/>
      </c>
      <c r="LV60" s="19" t="str">
        <f t="shared" ca="1" si="103"/>
        <v/>
      </c>
      <c r="LW60" s="19" t="str">
        <f t="shared" ca="1" si="103"/>
        <v/>
      </c>
      <c r="LX60" s="19" t="str">
        <f t="shared" ca="1" si="103"/>
        <v/>
      </c>
      <c r="LY60" s="19" t="str">
        <f t="shared" ca="1" si="103"/>
        <v/>
      </c>
      <c r="LZ60" s="19" t="str">
        <f t="shared" ca="1" si="103"/>
        <v/>
      </c>
      <c r="MA60" s="19" t="str">
        <f t="shared" ca="1" si="103"/>
        <v/>
      </c>
      <c r="MB60" s="19" t="str">
        <f t="shared" ca="1" si="103"/>
        <v/>
      </c>
      <c r="MC60" s="19" t="str">
        <f t="shared" ca="1" si="103"/>
        <v/>
      </c>
      <c r="MD60" s="19" t="str">
        <f t="shared" ca="1" si="103"/>
        <v/>
      </c>
      <c r="ME60" s="19" t="str">
        <f t="shared" ca="1" si="103"/>
        <v/>
      </c>
      <c r="MF60" s="19" t="str">
        <f t="shared" ca="1" si="103"/>
        <v/>
      </c>
      <c r="MG60" s="19" t="str">
        <f t="shared" ca="1" si="103"/>
        <v/>
      </c>
      <c r="MH60" s="19" t="str">
        <f t="shared" ca="1" si="103"/>
        <v/>
      </c>
      <c r="MI60" s="19" t="str">
        <f t="shared" ca="1" si="103"/>
        <v/>
      </c>
      <c r="MJ60" s="19" t="str">
        <f t="shared" ca="1" si="103"/>
        <v/>
      </c>
      <c r="MK60" s="19" t="str">
        <f t="shared" ca="1" si="103"/>
        <v/>
      </c>
      <c r="ML60" s="19" t="str">
        <f t="shared" ca="1" si="103"/>
        <v/>
      </c>
      <c r="MM60" s="19" t="str">
        <f t="shared" ca="1" si="103"/>
        <v/>
      </c>
      <c r="MN60" s="19" t="str">
        <f t="shared" ca="1" si="103"/>
        <v/>
      </c>
      <c r="MO60" s="19" t="str">
        <f t="shared" ca="1" si="101"/>
        <v/>
      </c>
      <c r="MP60" s="19" t="str">
        <f t="shared" ca="1" si="101"/>
        <v/>
      </c>
      <c r="MQ60" s="19" t="str">
        <f t="shared" ca="1" si="101"/>
        <v/>
      </c>
      <c r="MR60" s="19" t="str">
        <f t="shared" ca="1" si="101"/>
        <v/>
      </c>
      <c r="MS60" s="19" t="str">
        <f t="shared" ca="1" si="101"/>
        <v/>
      </c>
      <c r="MT60" s="19" t="str">
        <f t="shared" ca="1" si="101"/>
        <v/>
      </c>
      <c r="MU60" s="19" t="str">
        <f t="shared" ca="1" si="101"/>
        <v/>
      </c>
      <c r="MV60" s="19" t="str">
        <f t="shared" ca="1" si="101"/>
        <v/>
      </c>
      <c r="MW60" s="19" t="str">
        <f t="shared" ca="1" si="101"/>
        <v/>
      </c>
      <c r="MX60" s="19" t="str">
        <f t="shared" ca="1" si="101"/>
        <v/>
      </c>
      <c r="MY60" s="19" t="str">
        <f t="shared" ca="1" si="101"/>
        <v/>
      </c>
      <c r="MZ60" s="19" t="str">
        <f t="shared" ca="1" si="101"/>
        <v/>
      </c>
      <c r="NA60" s="19" t="str">
        <f t="shared" ca="1" si="101"/>
        <v/>
      </c>
      <c r="NB60" s="19" t="str">
        <f t="shared" ca="1" si="101"/>
        <v/>
      </c>
      <c r="NC60" s="19" t="str">
        <f t="shared" ca="1" si="101"/>
        <v/>
      </c>
      <c r="ND60" s="19" t="str">
        <f t="shared" ca="1" si="101"/>
        <v/>
      </c>
      <c r="NE60" s="19" t="str">
        <f t="shared" ca="1" si="101"/>
        <v/>
      </c>
      <c r="NF60" s="19" t="str">
        <f t="shared" ca="1" si="101"/>
        <v/>
      </c>
      <c r="NG60" s="19" t="str">
        <f t="shared" ca="1" si="101"/>
        <v/>
      </c>
      <c r="NH60" s="19" t="str">
        <f t="shared" ca="1" si="101"/>
        <v/>
      </c>
      <c r="NI60" s="19" t="str">
        <f t="shared" ca="1" si="101"/>
        <v/>
      </c>
      <c r="NJ60" s="19" t="str">
        <f t="shared" ca="1" si="101"/>
        <v/>
      </c>
      <c r="NK60" s="19" t="str">
        <f t="shared" ca="1" si="101"/>
        <v/>
      </c>
      <c r="NL60" s="19" t="str">
        <f t="shared" ca="1" si="101"/>
        <v/>
      </c>
      <c r="NM60" s="19" t="str">
        <f t="shared" ca="1" si="101"/>
        <v/>
      </c>
      <c r="NN60" s="19" t="str">
        <f t="shared" ca="1" si="101"/>
        <v/>
      </c>
      <c r="NO60" s="19" t="str">
        <f t="shared" ca="1" si="101"/>
        <v/>
      </c>
      <c r="NP60" s="19" t="str">
        <f t="shared" ca="1" si="101"/>
        <v/>
      </c>
      <c r="NQ60" s="19" t="str">
        <f t="shared" ca="1" si="101"/>
        <v/>
      </c>
      <c r="NR60" s="19" t="str">
        <f t="shared" ca="1" si="101"/>
        <v/>
      </c>
      <c r="NS60" s="19" t="str">
        <f t="shared" ca="1" si="101"/>
        <v/>
      </c>
      <c r="NT60" s="19" t="str">
        <f t="shared" ca="1" si="101"/>
        <v/>
      </c>
      <c r="NU60" s="19" t="str">
        <f t="shared" ca="1" si="101"/>
        <v/>
      </c>
      <c r="NV60" s="19" t="str">
        <f t="shared" ca="1" si="101"/>
        <v/>
      </c>
      <c r="NW60" s="19" t="str">
        <f t="shared" ca="1" si="101"/>
        <v/>
      </c>
      <c r="NX60" s="19" t="str">
        <f t="shared" ca="1" si="101"/>
        <v/>
      </c>
      <c r="NY60" s="19" t="str">
        <f t="shared" ca="1" si="101"/>
        <v/>
      </c>
      <c r="NZ60" s="19" t="str">
        <f t="shared" ca="1" si="101"/>
        <v/>
      </c>
      <c r="OA60" s="19" t="str">
        <f t="shared" ca="1" si="101"/>
        <v/>
      </c>
      <c r="OB60" s="19" t="str">
        <f t="shared" ca="1" si="101"/>
        <v/>
      </c>
      <c r="OC60" s="19" t="str">
        <f t="shared" ca="1" si="101"/>
        <v/>
      </c>
    </row>
    <row r="61" spans="1:397" x14ac:dyDescent="0.2">
      <c r="C61" s="128">
        <f>'Project Follow up - Base'!C62</f>
        <v>22</v>
      </c>
      <c r="D61" s="406" t="str">
        <f>'Project Follow up - Base'!D62</f>
        <v/>
      </c>
      <c r="E61" s="407" t="str">
        <f>'Project Follow up - Base'!E62</f>
        <v/>
      </c>
      <c r="F61" s="43" t="str">
        <f>'Project Follow up - Base'!G62</f>
        <v/>
      </c>
      <c r="G61" s="43" t="str">
        <f>'Project Follow up - Base'!H62</f>
        <v/>
      </c>
      <c r="H61" s="45">
        <f>'Project Follow up - Base'!I62</f>
        <v>0</v>
      </c>
      <c r="J61" s="25"/>
      <c r="K61" s="25"/>
      <c r="L61" s="25"/>
      <c r="M61" s="43" t="str">
        <f>'Project Follow up - Base'!M62</f>
        <v/>
      </c>
      <c r="N61" s="43" t="str">
        <f>'Project Follow up - Base'!N62</f>
        <v/>
      </c>
      <c r="O61" s="43" t="str">
        <f>'Project Follow up - Base'!O62</f>
        <v/>
      </c>
      <c r="P61" s="41" t="str">
        <f ca="1">'Project Follow up - Base'!P62</f>
        <v/>
      </c>
      <c r="Q61" s="104" t="str">
        <f>'Project Follow up - Base'!Q62</f>
        <v/>
      </c>
      <c r="R61" s="105" t="str">
        <f>'Project Follow up - Base'!R62</f>
        <v/>
      </c>
      <c r="S61" s="105" t="str">
        <f>'Project Follow up - Base'!S62</f>
        <v/>
      </c>
      <c r="T61" s="106" t="str">
        <f>'Project Follow up - Base'!T62</f>
        <v/>
      </c>
      <c r="U61" s="187" t="str">
        <f>'Project Follow up - Base'!U62</f>
        <v/>
      </c>
      <c r="V61" s="187" t="str">
        <f>'Project Follow up - Base'!V62</f>
        <v/>
      </c>
      <c r="W61" s="41" t="str">
        <f>'Project Follow up - Base'!W62</f>
        <v/>
      </c>
      <c r="X61" s="129" t="str">
        <f>'Project Follow up - Base'!X62</f>
        <v/>
      </c>
      <c r="Y61" s="320"/>
      <c r="Z61" s="17">
        <f t="shared" si="62"/>
        <v>1</v>
      </c>
      <c r="AC61" s="19" t="str">
        <f t="shared" ca="1" si="69"/>
        <v/>
      </c>
      <c r="AD61" s="20" t="str">
        <f t="shared" ca="1" si="99"/>
        <v/>
      </c>
      <c r="AE61" s="20" t="str">
        <f t="shared" ca="1" si="99"/>
        <v/>
      </c>
      <c r="AF61" s="20" t="str">
        <f t="shared" ca="1" si="99"/>
        <v/>
      </c>
      <c r="AG61" s="20" t="str">
        <f t="shared" ca="1" si="99"/>
        <v/>
      </c>
      <c r="AH61" s="20" t="str">
        <f t="shared" ca="1" si="99"/>
        <v/>
      </c>
      <c r="AI61" s="20" t="str">
        <f t="shared" ca="1" si="99"/>
        <v/>
      </c>
      <c r="AJ61" s="20" t="str">
        <f t="shared" ca="1" si="99"/>
        <v/>
      </c>
      <c r="AK61" s="20" t="str">
        <f t="shared" ca="1" si="99"/>
        <v/>
      </c>
      <c r="AL61" s="20" t="str">
        <f t="shared" ca="1" si="99"/>
        <v/>
      </c>
      <c r="AM61" s="20" t="str">
        <f t="shared" ca="1" si="99"/>
        <v/>
      </c>
      <c r="AN61" s="20" t="str">
        <f t="shared" ca="1" si="99"/>
        <v/>
      </c>
      <c r="AO61" s="20" t="str">
        <f t="shared" ca="1" si="99"/>
        <v/>
      </c>
      <c r="AP61" s="20" t="str">
        <f t="shared" ca="1" si="99"/>
        <v/>
      </c>
      <c r="AQ61" s="20" t="str">
        <f t="shared" ca="1" si="99"/>
        <v/>
      </c>
      <c r="AR61" s="20" t="str">
        <f t="shared" ca="1" si="99"/>
        <v/>
      </c>
      <c r="AS61" s="20" t="str">
        <f t="shared" ca="1" si="99"/>
        <v/>
      </c>
      <c r="AT61" s="20" t="str">
        <f t="shared" ca="1" si="99"/>
        <v/>
      </c>
      <c r="AU61" s="20" t="str">
        <f t="shared" ca="1" si="99"/>
        <v/>
      </c>
      <c r="AV61" s="20" t="str">
        <f t="shared" ca="1" si="99"/>
        <v/>
      </c>
      <c r="AW61" s="20" t="str">
        <f t="shared" ca="1" si="99"/>
        <v/>
      </c>
      <c r="AX61" s="20" t="str">
        <f t="shared" ca="1" si="99"/>
        <v/>
      </c>
      <c r="AY61" s="20" t="str">
        <f t="shared" ca="1" si="99"/>
        <v/>
      </c>
      <c r="AZ61" s="20" t="str">
        <f t="shared" ca="1" si="99"/>
        <v/>
      </c>
      <c r="BA61" s="20" t="str">
        <f t="shared" ca="1" si="99"/>
        <v/>
      </c>
      <c r="BB61" s="20" t="str">
        <f t="shared" ca="1" si="99"/>
        <v/>
      </c>
      <c r="BC61" s="20" t="str">
        <f t="shared" ca="1" si="99"/>
        <v/>
      </c>
      <c r="BD61" s="20" t="str">
        <f t="shared" ca="1" si="99"/>
        <v/>
      </c>
      <c r="BE61" s="20" t="str">
        <f t="shared" ca="1" si="99"/>
        <v/>
      </c>
      <c r="BF61" s="20" t="str">
        <f t="shared" ca="1" si="99"/>
        <v/>
      </c>
      <c r="BG61" s="20" t="str">
        <f t="shared" ca="1" si="99"/>
        <v/>
      </c>
      <c r="BH61" s="20" t="str">
        <f t="shared" ca="1" si="99"/>
        <v/>
      </c>
      <c r="BI61" s="20" t="str">
        <f t="shared" ca="1" si="99"/>
        <v/>
      </c>
      <c r="BJ61" s="20" t="str">
        <f t="shared" ca="1" si="99"/>
        <v/>
      </c>
      <c r="BK61" s="20" t="str">
        <f t="shared" ca="1" si="99"/>
        <v/>
      </c>
      <c r="BL61" s="20" t="str">
        <f t="shared" ca="1" si="99"/>
        <v/>
      </c>
      <c r="BM61" s="20" t="str">
        <f t="shared" ca="1" si="99"/>
        <v/>
      </c>
      <c r="BN61" s="20" t="str">
        <f t="shared" ca="1" si="99"/>
        <v/>
      </c>
      <c r="BO61" s="20" t="str">
        <f t="shared" ca="1" si="99"/>
        <v/>
      </c>
      <c r="BP61" s="20" t="str">
        <f t="shared" ca="1" si="99"/>
        <v/>
      </c>
      <c r="BQ61" s="20" t="str">
        <f t="shared" ca="1" si="99"/>
        <v/>
      </c>
      <c r="BR61" s="20" t="str">
        <f t="shared" ca="1" si="99"/>
        <v/>
      </c>
      <c r="BS61" s="20" t="str">
        <f t="shared" ca="1" si="99"/>
        <v/>
      </c>
      <c r="BT61" s="20" t="str">
        <f t="shared" ca="1" si="99"/>
        <v/>
      </c>
      <c r="BU61" s="20" t="str">
        <f t="shared" ca="1" si="99"/>
        <v/>
      </c>
      <c r="BV61" s="20" t="str">
        <f t="shared" ca="1" si="99"/>
        <v/>
      </c>
      <c r="BW61" s="20" t="str">
        <f t="shared" ca="1" si="99"/>
        <v/>
      </c>
      <c r="BX61" s="20" t="str">
        <f t="shared" ca="1" si="99"/>
        <v/>
      </c>
      <c r="BY61" s="20" t="str">
        <f t="shared" ca="1" si="99"/>
        <v/>
      </c>
      <c r="BZ61" s="20" t="str">
        <f t="shared" ca="1" si="99"/>
        <v/>
      </c>
      <c r="CA61" s="20" t="str">
        <f t="shared" ca="1" si="99"/>
        <v/>
      </c>
      <c r="CB61" s="20" t="str">
        <f t="shared" ca="1" si="99"/>
        <v/>
      </c>
      <c r="CC61" s="20" t="str">
        <f t="shared" ca="1" si="99"/>
        <v/>
      </c>
      <c r="CD61" s="20" t="str">
        <f t="shared" ca="1" si="99"/>
        <v/>
      </c>
      <c r="CE61" s="20" t="str">
        <f t="shared" ca="1" si="99"/>
        <v/>
      </c>
      <c r="CF61" s="20" t="str">
        <f t="shared" ca="1" si="99"/>
        <v/>
      </c>
      <c r="CG61" s="20" t="str">
        <f t="shared" ca="1" si="99"/>
        <v/>
      </c>
      <c r="CH61" s="20" t="str">
        <f t="shared" ca="1" si="99"/>
        <v/>
      </c>
      <c r="CI61" s="20" t="str">
        <f t="shared" ca="1" si="99"/>
        <v/>
      </c>
      <c r="CJ61" s="20" t="str">
        <f t="shared" ca="1" si="99"/>
        <v/>
      </c>
      <c r="CK61" s="20" t="str">
        <f t="shared" ca="1" si="99"/>
        <v/>
      </c>
      <c r="CL61" s="20" t="str">
        <f t="shared" ca="1" si="99"/>
        <v/>
      </c>
      <c r="CM61" s="20" t="str">
        <f t="shared" ca="1" si="99"/>
        <v/>
      </c>
      <c r="CN61" s="20" t="str">
        <f t="shared" ca="1" si="99"/>
        <v/>
      </c>
      <c r="CO61" s="20" t="str">
        <f t="shared" ref="CO61:EZ64" ca="1" si="104">IF($N61="",
IF(AND(CO$2&gt;=$M61,CO$2&lt;=TODAY(),CO$2&lt;$O61), 10,
IF(AND(CO$2&gt;=$M61,CO$2&lt;=TODAY(),CO$2=$O61), 10,
IF(AND(CO$2&gt;=$M61,CO$2&lt;=TODAY(),CO$2&gt;$O61), -10, ""))),
IF(AND(CO$2&gt;=$M61,CO$2&lt;=$N61,CO$2&lt;$O61),10,
IF(AND(CO$2&gt;=$M61,CO$2&lt;=$N61,CO$2=$O61),10,
IF(AND(CO$2&gt;=$M61,CO$2&lt;=$N61,CO$2&gt;$O61),-10,""
))))</f>
        <v/>
      </c>
      <c r="CP61" s="20" t="str">
        <f t="shared" ca="1" si="104"/>
        <v/>
      </c>
      <c r="CQ61" s="20" t="str">
        <f t="shared" ca="1" si="104"/>
        <v/>
      </c>
      <c r="CR61" s="20" t="str">
        <f t="shared" ca="1" si="104"/>
        <v/>
      </c>
      <c r="CS61" s="20" t="str">
        <f t="shared" ca="1" si="104"/>
        <v/>
      </c>
      <c r="CT61" s="20" t="str">
        <f t="shared" ca="1" si="104"/>
        <v/>
      </c>
      <c r="CU61" s="19" t="str">
        <f t="shared" ca="1" si="104"/>
        <v/>
      </c>
      <c r="CV61" s="19" t="str">
        <f t="shared" ca="1" si="104"/>
        <v/>
      </c>
      <c r="CW61" s="19" t="str">
        <f t="shared" ca="1" si="104"/>
        <v/>
      </c>
      <c r="CX61" s="19" t="str">
        <f t="shared" ca="1" si="104"/>
        <v/>
      </c>
      <c r="CY61" s="19" t="str">
        <f t="shared" ca="1" si="104"/>
        <v/>
      </c>
      <c r="CZ61" s="19" t="str">
        <f t="shared" ca="1" si="104"/>
        <v/>
      </c>
      <c r="DA61" s="19" t="str">
        <f t="shared" ca="1" si="104"/>
        <v/>
      </c>
      <c r="DB61" s="19" t="str">
        <f t="shared" ca="1" si="104"/>
        <v/>
      </c>
      <c r="DC61" s="19" t="str">
        <f t="shared" ca="1" si="104"/>
        <v/>
      </c>
      <c r="DD61" s="19" t="str">
        <f t="shared" ca="1" si="104"/>
        <v/>
      </c>
      <c r="DE61" s="19" t="str">
        <f t="shared" ca="1" si="104"/>
        <v/>
      </c>
      <c r="DF61" s="19" t="str">
        <f t="shared" ca="1" si="104"/>
        <v/>
      </c>
      <c r="DG61" s="19" t="str">
        <f t="shared" ca="1" si="104"/>
        <v/>
      </c>
      <c r="DH61" s="19" t="str">
        <f t="shared" ca="1" si="104"/>
        <v/>
      </c>
      <c r="DI61" s="19" t="str">
        <f t="shared" ca="1" si="104"/>
        <v/>
      </c>
      <c r="DJ61" s="19" t="str">
        <f t="shared" ca="1" si="104"/>
        <v/>
      </c>
      <c r="DK61" s="19" t="str">
        <f t="shared" ca="1" si="104"/>
        <v/>
      </c>
      <c r="DL61" s="19" t="str">
        <f t="shared" ca="1" si="104"/>
        <v/>
      </c>
      <c r="DM61" s="19" t="str">
        <f t="shared" ca="1" si="104"/>
        <v/>
      </c>
      <c r="DN61" s="19" t="str">
        <f t="shared" ca="1" si="104"/>
        <v/>
      </c>
      <c r="DO61" s="19" t="str">
        <f t="shared" ca="1" si="104"/>
        <v/>
      </c>
      <c r="DP61" s="19" t="str">
        <f t="shared" ca="1" si="104"/>
        <v/>
      </c>
      <c r="DQ61" s="19" t="str">
        <f t="shared" ca="1" si="104"/>
        <v/>
      </c>
      <c r="DR61" s="19" t="str">
        <f t="shared" ca="1" si="104"/>
        <v/>
      </c>
      <c r="DS61" s="19" t="str">
        <f t="shared" ca="1" si="104"/>
        <v/>
      </c>
      <c r="DT61" s="19" t="str">
        <f t="shared" ca="1" si="104"/>
        <v/>
      </c>
      <c r="DU61" s="19" t="str">
        <f t="shared" ca="1" si="104"/>
        <v/>
      </c>
      <c r="DV61" s="19" t="str">
        <f t="shared" ca="1" si="104"/>
        <v/>
      </c>
      <c r="DW61" s="19" t="str">
        <f t="shared" ca="1" si="104"/>
        <v/>
      </c>
      <c r="DX61" s="19" t="str">
        <f t="shared" ca="1" si="104"/>
        <v/>
      </c>
      <c r="DY61" s="19" t="str">
        <f t="shared" ca="1" si="104"/>
        <v/>
      </c>
      <c r="DZ61" s="19" t="str">
        <f t="shared" ca="1" si="104"/>
        <v/>
      </c>
      <c r="EA61" s="19" t="str">
        <f t="shared" ca="1" si="104"/>
        <v/>
      </c>
      <c r="EB61" s="19" t="str">
        <f t="shared" ca="1" si="104"/>
        <v/>
      </c>
      <c r="EC61" s="19" t="str">
        <f t="shared" ca="1" si="104"/>
        <v/>
      </c>
      <c r="ED61" s="19" t="str">
        <f t="shared" ca="1" si="104"/>
        <v/>
      </c>
      <c r="EE61" s="19" t="str">
        <f t="shared" ca="1" si="104"/>
        <v/>
      </c>
      <c r="EF61" s="19" t="str">
        <f t="shared" ca="1" si="104"/>
        <v/>
      </c>
      <c r="EG61" s="19" t="str">
        <f t="shared" ca="1" si="104"/>
        <v/>
      </c>
      <c r="EH61" s="19" t="str">
        <f t="shared" ca="1" si="104"/>
        <v/>
      </c>
      <c r="EI61" s="19" t="str">
        <f t="shared" ca="1" si="104"/>
        <v/>
      </c>
      <c r="EJ61" s="19" t="str">
        <f t="shared" ca="1" si="104"/>
        <v/>
      </c>
      <c r="EK61" s="19" t="str">
        <f t="shared" ca="1" si="104"/>
        <v/>
      </c>
      <c r="EL61" s="19" t="str">
        <f t="shared" ca="1" si="104"/>
        <v/>
      </c>
      <c r="EM61" s="19" t="str">
        <f t="shared" ca="1" si="104"/>
        <v/>
      </c>
      <c r="EN61" s="19" t="str">
        <f t="shared" ca="1" si="104"/>
        <v/>
      </c>
      <c r="EO61" s="19" t="str">
        <f t="shared" ca="1" si="104"/>
        <v/>
      </c>
      <c r="EP61" s="19" t="str">
        <f t="shared" ca="1" si="104"/>
        <v/>
      </c>
      <c r="EQ61" s="19" t="str">
        <f t="shared" ca="1" si="104"/>
        <v/>
      </c>
      <c r="ER61" s="19" t="str">
        <f t="shared" ca="1" si="104"/>
        <v/>
      </c>
      <c r="ES61" s="19" t="str">
        <f t="shared" ca="1" si="104"/>
        <v/>
      </c>
      <c r="ET61" s="19" t="str">
        <f t="shared" ca="1" si="104"/>
        <v/>
      </c>
      <c r="EU61" s="19" t="str">
        <f t="shared" ca="1" si="104"/>
        <v/>
      </c>
      <c r="EV61" s="19" t="str">
        <f t="shared" ca="1" si="104"/>
        <v/>
      </c>
      <c r="EW61" s="19" t="str">
        <f t="shared" ca="1" si="104"/>
        <v/>
      </c>
      <c r="EX61" s="19" t="str">
        <f t="shared" ca="1" si="104"/>
        <v/>
      </c>
      <c r="EY61" s="19" t="str">
        <f t="shared" ca="1" si="104"/>
        <v/>
      </c>
      <c r="EZ61" s="19" t="str">
        <f t="shared" ca="1" si="104"/>
        <v/>
      </c>
      <c r="FA61" s="19" t="str">
        <f t="shared" ca="1" si="102"/>
        <v/>
      </c>
      <c r="FB61" s="19" t="str">
        <f t="shared" ca="1" si="102"/>
        <v/>
      </c>
      <c r="FC61" s="19" t="str">
        <f t="shared" ca="1" si="102"/>
        <v/>
      </c>
      <c r="FD61" s="19" t="str">
        <f t="shared" ca="1" si="102"/>
        <v/>
      </c>
      <c r="FE61" s="19" t="str">
        <f t="shared" ca="1" si="102"/>
        <v/>
      </c>
      <c r="FF61" s="19" t="str">
        <f t="shared" ca="1" si="102"/>
        <v/>
      </c>
      <c r="FG61" s="19" t="str">
        <f t="shared" ca="1" si="102"/>
        <v/>
      </c>
      <c r="FH61" s="19" t="str">
        <f t="shared" ca="1" si="102"/>
        <v/>
      </c>
      <c r="FI61" s="19" t="str">
        <f t="shared" ca="1" si="102"/>
        <v/>
      </c>
      <c r="FJ61" s="19" t="str">
        <f t="shared" ca="1" si="102"/>
        <v/>
      </c>
      <c r="FK61" s="19" t="str">
        <f t="shared" ca="1" si="102"/>
        <v/>
      </c>
      <c r="FL61" s="19" t="str">
        <f t="shared" ca="1" si="102"/>
        <v/>
      </c>
      <c r="FM61" s="19" t="str">
        <f t="shared" ca="1" si="102"/>
        <v/>
      </c>
      <c r="FN61" s="19" t="str">
        <f t="shared" ca="1" si="102"/>
        <v/>
      </c>
      <c r="FO61" s="19" t="str">
        <f t="shared" ca="1" si="102"/>
        <v/>
      </c>
      <c r="FP61" s="19" t="str">
        <f t="shared" ca="1" si="102"/>
        <v/>
      </c>
      <c r="FQ61" s="19" t="str">
        <f t="shared" ca="1" si="102"/>
        <v/>
      </c>
      <c r="FR61" s="19" t="str">
        <f t="shared" ca="1" si="102"/>
        <v/>
      </c>
      <c r="FS61" s="19" t="str">
        <f t="shared" ca="1" si="102"/>
        <v/>
      </c>
      <c r="FT61" s="19" t="str">
        <f t="shared" ca="1" si="102"/>
        <v/>
      </c>
      <c r="FU61" s="19" t="str">
        <f t="shared" ca="1" si="102"/>
        <v/>
      </c>
      <c r="FV61" s="19" t="str">
        <f t="shared" ca="1" si="102"/>
        <v/>
      </c>
      <c r="FW61" s="19" t="str">
        <f t="shared" ca="1" si="102"/>
        <v/>
      </c>
      <c r="FX61" s="19" t="str">
        <f t="shared" ca="1" si="102"/>
        <v/>
      </c>
      <c r="FY61" s="19" t="str">
        <f t="shared" ca="1" si="102"/>
        <v/>
      </c>
      <c r="FZ61" s="19" t="str">
        <f t="shared" ca="1" si="102"/>
        <v/>
      </c>
      <c r="GA61" s="19" t="str">
        <f t="shared" ca="1" si="102"/>
        <v/>
      </c>
      <c r="GB61" s="19" t="str">
        <f t="shared" ca="1" si="102"/>
        <v/>
      </c>
      <c r="GC61" s="19" t="str">
        <f t="shared" ca="1" si="102"/>
        <v/>
      </c>
      <c r="GD61" s="19" t="str">
        <f t="shared" ca="1" si="102"/>
        <v/>
      </c>
      <c r="GE61" s="19" t="str">
        <f t="shared" ca="1" si="102"/>
        <v/>
      </c>
      <c r="GF61" s="19" t="str">
        <f t="shared" ca="1" si="102"/>
        <v/>
      </c>
      <c r="GG61" s="19" t="str">
        <f t="shared" ca="1" si="102"/>
        <v/>
      </c>
      <c r="GH61" s="19" t="str">
        <f t="shared" ca="1" si="102"/>
        <v/>
      </c>
      <c r="GI61" s="19" t="str">
        <f t="shared" ca="1" si="102"/>
        <v/>
      </c>
      <c r="GJ61" s="19" t="str">
        <f t="shared" ca="1" si="102"/>
        <v/>
      </c>
      <c r="GK61" s="19" t="str">
        <f t="shared" ca="1" si="102"/>
        <v/>
      </c>
      <c r="GL61" s="19" t="str">
        <f t="shared" ca="1" si="102"/>
        <v/>
      </c>
      <c r="GM61" s="19" t="str">
        <f t="shared" ca="1" si="102"/>
        <v/>
      </c>
      <c r="GN61" s="19" t="str">
        <f t="shared" ca="1" si="102"/>
        <v/>
      </c>
      <c r="GO61" s="19" t="str">
        <f t="shared" ca="1" si="102"/>
        <v/>
      </c>
      <c r="GP61" s="19" t="str">
        <f t="shared" ca="1" si="102"/>
        <v/>
      </c>
      <c r="GQ61" s="19" t="str">
        <f t="shared" ca="1" si="102"/>
        <v/>
      </c>
      <c r="GR61" s="19" t="str">
        <f t="shared" ca="1" si="102"/>
        <v/>
      </c>
      <c r="GS61" s="19" t="str">
        <f t="shared" ca="1" si="102"/>
        <v/>
      </c>
      <c r="GT61" s="19" t="str">
        <f t="shared" ca="1" si="102"/>
        <v/>
      </c>
      <c r="GU61" s="19" t="str">
        <f t="shared" ca="1" si="102"/>
        <v/>
      </c>
      <c r="GV61" s="19" t="str">
        <f t="shared" ca="1" si="102"/>
        <v/>
      </c>
      <c r="GW61" s="19" t="str">
        <f t="shared" ca="1" si="102"/>
        <v/>
      </c>
      <c r="GX61" s="19" t="str">
        <f t="shared" ca="1" si="102"/>
        <v/>
      </c>
      <c r="GY61" s="19" t="str">
        <f t="shared" ca="1" si="102"/>
        <v/>
      </c>
      <c r="GZ61" s="19" t="str">
        <f t="shared" ca="1" si="102"/>
        <v/>
      </c>
      <c r="HA61" s="19" t="str">
        <f t="shared" ca="1" si="102"/>
        <v/>
      </c>
      <c r="HB61" s="19" t="str">
        <f t="shared" ca="1" si="102"/>
        <v/>
      </c>
      <c r="HC61" s="19" t="str">
        <f t="shared" ca="1" si="102"/>
        <v/>
      </c>
      <c r="HD61" s="19" t="str">
        <f t="shared" ca="1" si="102"/>
        <v/>
      </c>
      <c r="HE61" s="19" t="str">
        <f t="shared" ca="1" si="102"/>
        <v/>
      </c>
      <c r="HF61" s="19" t="str">
        <f t="shared" ca="1" si="102"/>
        <v/>
      </c>
      <c r="HG61" s="19" t="str">
        <f t="shared" ca="1" si="102"/>
        <v/>
      </c>
      <c r="HH61" s="19" t="str">
        <f t="shared" ca="1" si="102"/>
        <v/>
      </c>
      <c r="HI61" s="19" t="str">
        <f t="shared" ca="1" si="102"/>
        <v/>
      </c>
      <c r="HJ61" s="19" t="str">
        <f t="shared" ca="1" si="102"/>
        <v/>
      </c>
      <c r="HK61" s="19" t="str">
        <f t="shared" ca="1" si="102"/>
        <v/>
      </c>
      <c r="HL61" s="19" t="str">
        <f t="shared" ca="1" si="102"/>
        <v/>
      </c>
      <c r="HM61" s="19" t="str">
        <f t="shared" ca="1" si="100"/>
        <v/>
      </c>
      <c r="HN61" s="19" t="str">
        <f t="shared" ca="1" si="100"/>
        <v/>
      </c>
      <c r="HO61" s="19" t="str">
        <f t="shared" ca="1" si="100"/>
        <v/>
      </c>
      <c r="HP61" s="19" t="str">
        <f t="shared" ca="1" si="100"/>
        <v/>
      </c>
      <c r="HQ61" s="19" t="str">
        <f t="shared" ca="1" si="100"/>
        <v/>
      </c>
      <c r="HR61" s="19" t="str">
        <f t="shared" ca="1" si="100"/>
        <v/>
      </c>
      <c r="HS61" s="19" t="str">
        <f t="shared" ca="1" si="100"/>
        <v/>
      </c>
      <c r="HT61" s="19" t="str">
        <f t="shared" ca="1" si="100"/>
        <v/>
      </c>
      <c r="HU61" s="19" t="str">
        <f t="shared" ca="1" si="100"/>
        <v/>
      </c>
      <c r="HV61" s="19" t="str">
        <f t="shared" ca="1" si="100"/>
        <v/>
      </c>
      <c r="HW61" s="19" t="str">
        <f t="shared" ca="1" si="100"/>
        <v/>
      </c>
      <c r="HX61" s="19" t="str">
        <f t="shared" ca="1" si="100"/>
        <v/>
      </c>
      <c r="HY61" s="19" t="str">
        <f t="shared" ca="1" si="100"/>
        <v/>
      </c>
      <c r="HZ61" s="19" t="str">
        <f t="shared" ca="1" si="100"/>
        <v/>
      </c>
      <c r="IA61" s="19" t="str">
        <f t="shared" ca="1" si="100"/>
        <v/>
      </c>
      <c r="IB61" s="19" t="str">
        <f t="shared" ca="1" si="100"/>
        <v/>
      </c>
      <c r="IC61" s="19" t="str">
        <f t="shared" ca="1" si="100"/>
        <v/>
      </c>
      <c r="ID61" s="19" t="str">
        <f t="shared" ca="1" si="100"/>
        <v/>
      </c>
      <c r="IE61" s="19" t="str">
        <f t="shared" ca="1" si="100"/>
        <v/>
      </c>
      <c r="IF61" s="19" t="str">
        <f t="shared" ca="1" si="100"/>
        <v/>
      </c>
      <c r="IG61" s="19" t="str">
        <f t="shared" ca="1" si="100"/>
        <v/>
      </c>
      <c r="IH61" s="19" t="str">
        <f t="shared" ca="1" si="100"/>
        <v/>
      </c>
      <c r="II61" s="19" t="str">
        <f t="shared" ca="1" si="100"/>
        <v/>
      </c>
      <c r="IJ61" s="19" t="str">
        <f t="shared" ca="1" si="100"/>
        <v/>
      </c>
      <c r="IK61" s="19" t="str">
        <f t="shared" ca="1" si="100"/>
        <v/>
      </c>
      <c r="IL61" s="19" t="str">
        <f t="shared" ca="1" si="100"/>
        <v/>
      </c>
      <c r="IM61" s="19" t="str">
        <f t="shared" ca="1" si="100"/>
        <v/>
      </c>
      <c r="IN61" s="19" t="str">
        <f t="shared" ca="1" si="100"/>
        <v/>
      </c>
      <c r="IO61" s="19" t="str">
        <f t="shared" ca="1" si="100"/>
        <v/>
      </c>
      <c r="IP61" s="19" t="str">
        <f t="shared" ca="1" si="100"/>
        <v/>
      </c>
      <c r="IQ61" s="19" t="str">
        <f t="shared" ca="1" si="100"/>
        <v/>
      </c>
      <c r="IR61" s="19" t="str">
        <f t="shared" ca="1" si="100"/>
        <v/>
      </c>
      <c r="IS61" s="19" t="str">
        <f t="shared" ca="1" si="100"/>
        <v/>
      </c>
      <c r="IT61" s="19" t="str">
        <f t="shared" ca="1" si="100"/>
        <v/>
      </c>
      <c r="IU61" s="19" t="str">
        <f t="shared" ca="1" si="100"/>
        <v/>
      </c>
      <c r="IV61" s="19" t="str">
        <f t="shared" ca="1" si="100"/>
        <v/>
      </c>
      <c r="IW61" s="19" t="str">
        <f t="shared" ca="1" si="100"/>
        <v/>
      </c>
      <c r="IX61" s="19" t="str">
        <f t="shared" ca="1" si="100"/>
        <v/>
      </c>
      <c r="IY61" s="19" t="str">
        <f t="shared" ca="1" si="100"/>
        <v/>
      </c>
      <c r="IZ61" s="19" t="str">
        <f t="shared" ca="1" si="100"/>
        <v/>
      </c>
      <c r="JA61" s="19" t="str">
        <f t="shared" ca="1" si="100"/>
        <v/>
      </c>
      <c r="JB61" s="19" t="str">
        <f t="shared" ca="1" si="100"/>
        <v/>
      </c>
      <c r="JC61" s="19" t="str">
        <f t="shared" ca="1" si="100"/>
        <v/>
      </c>
      <c r="JD61" s="19" t="str">
        <f t="shared" ca="1" si="100"/>
        <v/>
      </c>
      <c r="JE61" s="19" t="str">
        <f t="shared" ca="1" si="100"/>
        <v/>
      </c>
      <c r="JF61" s="19" t="str">
        <f t="shared" ca="1" si="100"/>
        <v/>
      </c>
      <c r="JG61" s="19" t="str">
        <f t="shared" ca="1" si="100"/>
        <v/>
      </c>
      <c r="JH61" s="19" t="str">
        <f t="shared" ca="1" si="100"/>
        <v/>
      </c>
      <c r="JI61" s="19" t="str">
        <f t="shared" ca="1" si="100"/>
        <v/>
      </c>
      <c r="JJ61" s="19" t="str">
        <f t="shared" ca="1" si="100"/>
        <v/>
      </c>
      <c r="JK61" s="19" t="str">
        <f t="shared" ca="1" si="100"/>
        <v/>
      </c>
      <c r="JL61" s="19" t="str">
        <f t="shared" ca="1" si="100"/>
        <v/>
      </c>
      <c r="JM61" s="19" t="str">
        <f t="shared" ca="1" si="100"/>
        <v/>
      </c>
      <c r="JN61" s="19" t="str">
        <f t="shared" ca="1" si="100"/>
        <v/>
      </c>
      <c r="JO61" s="19" t="str">
        <f t="shared" ca="1" si="100"/>
        <v/>
      </c>
      <c r="JP61" s="19" t="str">
        <f t="shared" ca="1" si="100"/>
        <v/>
      </c>
      <c r="JQ61" s="19" t="str">
        <f t="shared" ca="1" si="100"/>
        <v/>
      </c>
      <c r="JR61" s="19" t="str">
        <f t="shared" ca="1" si="100"/>
        <v/>
      </c>
      <c r="JS61" s="19" t="str">
        <f t="shared" ca="1" si="100"/>
        <v/>
      </c>
      <c r="JT61" s="19" t="str">
        <f t="shared" ca="1" si="100"/>
        <v/>
      </c>
      <c r="JU61" s="19" t="str">
        <f t="shared" ca="1" si="100"/>
        <v/>
      </c>
      <c r="JV61" s="19" t="str">
        <f t="shared" ca="1" si="100"/>
        <v/>
      </c>
      <c r="JW61" s="19" t="str">
        <f t="shared" ca="1" si="100"/>
        <v/>
      </c>
      <c r="JX61" s="19" t="str">
        <f t="shared" ca="1" si="100"/>
        <v/>
      </c>
      <c r="JY61" s="19" t="str">
        <f t="shared" ca="1" si="84"/>
        <v/>
      </c>
      <c r="JZ61" s="19" t="str">
        <f t="shared" ca="1" si="84"/>
        <v/>
      </c>
      <c r="KA61" s="19" t="str">
        <f t="shared" ca="1" si="84"/>
        <v/>
      </c>
      <c r="KB61" s="19" t="str">
        <f t="shared" ca="1" si="82"/>
        <v/>
      </c>
      <c r="KC61" s="19" t="str">
        <f t="shared" ca="1" si="103"/>
        <v/>
      </c>
      <c r="KD61" s="19" t="str">
        <f t="shared" ca="1" si="103"/>
        <v/>
      </c>
      <c r="KE61" s="19" t="str">
        <f t="shared" ca="1" si="103"/>
        <v/>
      </c>
      <c r="KF61" s="19" t="str">
        <f t="shared" ca="1" si="103"/>
        <v/>
      </c>
      <c r="KG61" s="19" t="str">
        <f t="shared" ca="1" si="103"/>
        <v/>
      </c>
      <c r="KH61" s="19" t="str">
        <f t="shared" ca="1" si="103"/>
        <v/>
      </c>
      <c r="KI61" s="19" t="str">
        <f t="shared" ca="1" si="103"/>
        <v/>
      </c>
      <c r="KJ61" s="19" t="str">
        <f t="shared" ca="1" si="103"/>
        <v/>
      </c>
      <c r="KK61" s="19" t="str">
        <f t="shared" ca="1" si="103"/>
        <v/>
      </c>
      <c r="KL61" s="19" t="str">
        <f t="shared" ca="1" si="103"/>
        <v/>
      </c>
      <c r="KM61" s="19" t="str">
        <f t="shared" ca="1" si="103"/>
        <v/>
      </c>
      <c r="KN61" s="19" t="str">
        <f t="shared" ca="1" si="103"/>
        <v/>
      </c>
      <c r="KO61" s="19" t="str">
        <f t="shared" ca="1" si="103"/>
        <v/>
      </c>
      <c r="KP61" s="19" t="str">
        <f t="shared" ca="1" si="103"/>
        <v/>
      </c>
      <c r="KQ61" s="19" t="str">
        <f t="shared" ca="1" si="103"/>
        <v/>
      </c>
      <c r="KR61" s="19" t="str">
        <f t="shared" ca="1" si="103"/>
        <v/>
      </c>
      <c r="KS61" s="19" t="str">
        <f t="shared" ca="1" si="103"/>
        <v/>
      </c>
      <c r="KT61" s="19" t="str">
        <f t="shared" ca="1" si="103"/>
        <v/>
      </c>
      <c r="KU61" s="19" t="str">
        <f t="shared" ca="1" si="103"/>
        <v/>
      </c>
      <c r="KV61" s="19" t="str">
        <f t="shared" ca="1" si="103"/>
        <v/>
      </c>
      <c r="KW61" s="19" t="str">
        <f t="shared" ca="1" si="103"/>
        <v/>
      </c>
      <c r="KX61" s="19" t="str">
        <f t="shared" ca="1" si="103"/>
        <v/>
      </c>
      <c r="KY61" s="19" t="str">
        <f t="shared" ca="1" si="103"/>
        <v/>
      </c>
      <c r="KZ61" s="19" t="str">
        <f t="shared" ca="1" si="103"/>
        <v/>
      </c>
      <c r="LA61" s="19" t="str">
        <f t="shared" ca="1" si="103"/>
        <v/>
      </c>
      <c r="LB61" s="19" t="str">
        <f t="shared" ca="1" si="103"/>
        <v/>
      </c>
      <c r="LC61" s="19" t="str">
        <f t="shared" ca="1" si="103"/>
        <v/>
      </c>
      <c r="LD61" s="19" t="str">
        <f t="shared" ca="1" si="103"/>
        <v/>
      </c>
      <c r="LE61" s="19" t="str">
        <f t="shared" ca="1" si="103"/>
        <v/>
      </c>
      <c r="LF61" s="19" t="str">
        <f t="shared" ca="1" si="103"/>
        <v/>
      </c>
      <c r="LG61" s="19" t="str">
        <f t="shared" ca="1" si="103"/>
        <v/>
      </c>
      <c r="LH61" s="19" t="str">
        <f t="shared" ca="1" si="103"/>
        <v/>
      </c>
      <c r="LI61" s="19" t="str">
        <f t="shared" ca="1" si="103"/>
        <v/>
      </c>
      <c r="LJ61" s="19" t="str">
        <f t="shared" ca="1" si="103"/>
        <v/>
      </c>
      <c r="LK61" s="19" t="str">
        <f t="shared" ca="1" si="103"/>
        <v/>
      </c>
      <c r="LL61" s="19" t="str">
        <f t="shared" ca="1" si="103"/>
        <v/>
      </c>
      <c r="LM61" s="19" t="str">
        <f t="shared" ca="1" si="103"/>
        <v/>
      </c>
      <c r="LN61" s="19" t="str">
        <f t="shared" ca="1" si="103"/>
        <v/>
      </c>
      <c r="LO61" s="19" t="str">
        <f t="shared" ca="1" si="103"/>
        <v/>
      </c>
      <c r="LP61" s="19" t="str">
        <f t="shared" ca="1" si="103"/>
        <v/>
      </c>
      <c r="LQ61" s="19" t="str">
        <f t="shared" ca="1" si="103"/>
        <v/>
      </c>
      <c r="LR61" s="19" t="str">
        <f t="shared" ca="1" si="103"/>
        <v/>
      </c>
      <c r="LS61" s="19" t="str">
        <f t="shared" ca="1" si="103"/>
        <v/>
      </c>
      <c r="LT61" s="19" t="str">
        <f t="shared" ca="1" si="103"/>
        <v/>
      </c>
      <c r="LU61" s="19" t="str">
        <f t="shared" ca="1" si="103"/>
        <v/>
      </c>
      <c r="LV61" s="19" t="str">
        <f t="shared" ca="1" si="103"/>
        <v/>
      </c>
      <c r="LW61" s="19" t="str">
        <f t="shared" ca="1" si="103"/>
        <v/>
      </c>
      <c r="LX61" s="19" t="str">
        <f t="shared" ca="1" si="103"/>
        <v/>
      </c>
      <c r="LY61" s="19" t="str">
        <f t="shared" ca="1" si="103"/>
        <v/>
      </c>
      <c r="LZ61" s="19" t="str">
        <f t="shared" ca="1" si="103"/>
        <v/>
      </c>
      <c r="MA61" s="19" t="str">
        <f t="shared" ca="1" si="103"/>
        <v/>
      </c>
      <c r="MB61" s="19" t="str">
        <f t="shared" ca="1" si="103"/>
        <v/>
      </c>
      <c r="MC61" s="19" t="str">
        <f t="shared" ca="1" si="103"/>
        <v/>
      </c>
      <c r="MD61" s="19" t="str">
        <f t="shared" ca="1" si="103"/>
        <v/>
      </c>
      <c r="ME61" s="19" t="str">
        <f t="shared" ca="1" si="103"/>
        <v/>
      </c>
      <c r="MF61" s="19" t="str">
        <f t="shared" ca="1" si="103"/>
        <v/>
      </c>
      <c r="MG61" s="19" t="str">
        <f t="shared" ca="1" si="103"/>
        <v/>
      </c>
      <c r="MH61" s="19" t="str">
        <f t="shared" ca="1" si="103"/>
        <v/>
      </c>
      <c r="MI61" s="19" t="str">
        <f t="shared" ca="1" si="103"/>
        <v/>
      </c>
      <c r="MJ61" s="19" t="str">
        <f t="shared" ca="1" si="103"/>
        <v/>
      </c>
      <c r="MK61" s="19" t="str">
        <f t="shared" ca="1" si="103"/>
        <v/>
      </c>
      <c r="ML61" s="19" t="str">
        <f t="shared" ca="1" si="103"/>
        <v/>
      </c>
      <c r="MM61" s="19" t="str">
        <f t="shared" ca="1" si="103"/>
        <v/>
      </c>
      <c r="MN61" s="19" t="str">
        <f t="shared" ca="1" si="103"/>
        <v/>
      </c>
      <c r="MO61" s="19" t="str">
        <f t="shared" ca="1" si="101"/>
        <v/>
      </c>
      <c r="MP61" s="19" t="str">
        <f t="shared" ca="1" si="101"/>
        <v/>
      </c>
      <c r="MQ61" s="19" t="str">
        <f t="shared" ca="1" si="101"/>
        <v/>
      </c>
      <c r="MR61" s="19" t="str">
        <f t="shared" ca="1" si="101"/>
        <v/>
      </c>
      <c r="MS61" s="19" t="str">
        <f t="shared" ca="1" si="101"/>
        <v/>
      </c>
      <c r="MT61" s="19" t="str">
        <f t="shared" ca="1" si="101"/>
        <v/>
      </c>
      <c r="MU61" s="19" t="str">
        <f t="shared" ca="1" si="101"/>
        <v/>
      </c>
      <c r="MV61" s="19" t="str">
        <f t="shared" ca="1" si="101"/>
        <v/>
      </c>
      <c r="MW61" s="19" t="str">
        <f t="shared" ca="1" si="101"/>
        <v/>
      </c>
      <c r="MX61" s="19" t="str">
        <f t="shared" ca="1" si="101"/>
        <v/>
      </c>
      <c r="MY61" s="19" t="str">
        <f t="shared" ca="1" si="101"/>
        <v/>
      </c>
      <c r="MZ61" s="19" t="str">
        <f t="shared" ca="1" si="101"/>
        <v/>
      </c>
      <c r="NA61" s="19" t="str">
        <f t="shared" ca="1" si="101"/>
        <v/>
      </c>
      <c r="NB61" s="19" t="str">
        <f t="shared" ca="1" si="101"/>
        <v/>
      </c>
      <c r="NC61" s="19" t="str">
        <f t="shared" ca="1" si="101"/>
        <v/>
      </c>
      <c r="ND61" s="19" t="str">
        <f t="shared" ca="1" si="101"/>
        <v/>
      </c>
      <c r="NE61" s="19" t="str">
        <f t="shared" ca="1" si="101"/>
        <v/>
      </c>
      <c r="NF61" s="19" t="str">
        <f t="shared" ca="1" si="101"/>
        <v/>
      </c>
      <c r="NG61" s="19" t="str">
        <f t="shared" ca="1" si="101"/>
        <v/>
      </c>
      <c r="NH61" s="19" t="str">
        <f t="shared" ca="1" si="101"/>
        <v/>
      </c>
      <c r="NI61" s="19" t="str">
        <f t="shared" ca="1" si="101"/>
        <v/>
      </c>
      <c r="NJ61" s="19" t="str">
        <f t="shared" ca="1" si="101"/>
        <v/>
      </c>
      <c r="NK61" s="19" t="str">
        <f t="shared" ca="1" si="101"/>
        <v/>
      </c>
      <c r="NL61" s="19" t="str">
        <f t="shared" ca="1" si="101"/>
        <v/>
      </c>
      <c r="NM61" s="19" t="str">
        <f t="shared" ca="1" si="101"/>
        <v/>
      </c>
      <c r="NN61" s="19" t="str">
        <f t="shared" ca="1" si="101"/>
        <v/>
      </c>
      <c r="NO61" s="19" t="str">
        <f t="shared" ca="1" si="101"/>
        <v/>
      </c>
      <c r="NP61" s="19" t="str">
        <f t="shared" ca="1" si="101"/>
        <v/>
      </c>
      <c r="NQ61" s="19" t="str">
        <f t="shared" ca="1" si="101"/>
        <v/>
      </c>
      <c r="NR61" s="19" t="str">
        <f t="shared" ca="1" si="101"/>
        <v/>
      </c>
      <c r="NS61" s="19" t="str">
        <f t="shared" ca="1" si="101"/>
        <v/>
      </c>
      <c r="NT61" s="19" t="str">
        <f t="shared" ca="1" si="101"/>
        <v/>
      </c>
      <c r="NU61" s="19" t="str">
        <f t="shared" ca="1" si="101"/>
        <v/>
      </c>
      <c r="NV61" s="19" t="str">
        <f t="shared" ca="1" si="101"/>
        <v/>
      </c>
      <c r="NW61" s="19" t="str">
        <f t="shared" ca="1" si="101"/>
        <v/>
      </c>
      <c r="NX61" s="19" t="str">
        <f t="shared" ca="1" si="101"/>
        <v/>
      </c>
      <c r="NY61" s="19" t="str">
        <f t="shared" ca="1" si="101"/>
        <v/>
      </c>
      <c r="NZ61" s="19" t="str">
        <f t="shared" ca="1" si="101"/>
        <v/>
      </c>
      <c r="OA61" s="19" t="str">
        <f t="shared" ca="1" si="101"/>
        <v/>
      </c>
      <c r="OB61" s="19" t="str">
        <f t="shared" ca="1" si="101"/>
        <v/>
      </c>
      <c r="OC61" s="19" t="str">
        <f t="shared" ca="1" si="101"/>
        <v/>
      </c>
    </row>
    <row r="62" spans="1:397" x14ac:dyDescent="0.2">
      <c r="C62" s="128">
        <f>'Project Follow up - Base'!C63</f>
        <v>23</v>
      </c>
      <c r="D62" s="406" t="str">
        <f>'Project Follow up - Base'!D63</f>
        <v/>
      </c>
      <c r="E62" s="407" t="str">
        <f>'Project Follow up - Base'!E63</f>
        <v/>
      </c>
      <c r="F62" s="43" t="str">
        <f>'Project Follow up - Base'!G63</f>
        <v/>
      </c>
      <c r="G62" s="43" t="str">
        <f>'Project Follow up - Base'!H63</f>
        <v/>
      </c>
      <c r="H62" s="45">
        <f>'Project Follow up - Base'!I63</f>
        <v>0</v>
      </c>
      <c r="J62" s="25"/>
      <c r="K62" s="25"/>
      <c r="L62" s="25"/>
      <c r="M62" s="43" t="str">
        <f>'Project Follow up - Base'!M63</f>
        <v/>
      </c>
      <c r="N62" s="43" t="str">
        <f>'Project Follow up - Base'!N63</f>
        <v/>
      </c>
      <c r="O62" s="43" t="str">
        <f>'Project Follow up - Base'!O63</f>
        <v/>
      </c>
      <c r="P62" s="44" t="str">
        <f ca="1">'Project Follow up - Base'!P63</f>
        <v/>
      </c>
      <c r="Q62" s="104" t="str">
        <f>'Project Follow up - Base'!Q63</f>
        <v/>
      </c>
      <c r="R62" s="105" t="str">
        <f>'Project Follow up - Base'!R63</f>
        <v/>
      </c>
      <c r="S62" s="105" t="str">
        <f>'Project Follow up - Base'!S63</f>
        <v/>
      </c>
      <c r="T62" s="106" t="str">
        <f>'Project Follow up - Base'!T63</f>
        <v/>
      </c>
      <c r="U62" s="187" t="str">
        <f>'Project Follow up - Base'!U63</f>
        <v/>
      </c>
      <c r="V62" s="187" t="str">
        <f>'Project Follow up - Base'!V63</f>
        <v/>
      </c>
      <c r="W62" s="41" t="str">
        <f>'Project Follow up - Base'!W63</f>
        <v/>
      </c>
      <c r="X62" s="129" t="str">
        <f>'Project Follow up - Base'!X63</f>
        <v/>
      </c>
      <c r="Y62" s="320"/>
      <c r="Z62" s="17">
        <f t="shared" si="62"/>
        <v>1</v>
      </c>
      <c r="AC62" s="19" t="str">
        <f t="shared" ca="1" si="69"/>
        <v/>
      </c>
      <c r="AD62" s="20" t="str">
        <f t="shared" ref="AD62:CO65" ca="1" si="105">IF($N62="",
IF(AND(AD$2&gt;=$M62,AD$2&lt;=TODAY(),AD$2&lt;$O62), 10,
IF(AND(AD$2&gt;=$M62,AD$2&lt;=TODAY(),AD$2=$O62), 10,
IF(AND(AD$2&gt;=$M62,AD$2&lt;=TODAY(),AD$2&gt;$O62), -10, ""))),
IF(AND(AD$2&gt;=$M62,AD$2&lt;=$N62,AD$2&lt;$O62),10,
IF(AND(AD$2&gt;=$M62,AD$2&lt;=$N62,AD$2=$O62),10,
IF(AND(AD$2&gt;=$M62,AD$2&lt;=$N62,AD$2&gt;$O62),-10,""
))))</f>
        <v/>
      </c>
      <c r="AE62" s="20" t="str">
        <f t="shared" ca="1" si="105"/>
        <v/>
      </c>
      <c r="AF62" s="20" t="str">
        <f t="shared" ca="1" si="105"/>
        <v/>
      </c>
      <c r="AG62" s="20" t="str">
        <f t="shared" ca="1" si="105"/>
        <v/>
      </c>
      <c r="AH62" s="20" t="str">
        <f t="shared" ca="1" si="105"/>
        <v/>
      </c>
      <c r="AI62" s="20" t="str">
        <f t="shared" ca="1" si="105"/>
        <v/>
      </c>
      <c r="AJ62" s="20" t="str">
        <f t="shared" ca="1" si="105"/>
        <v/>
      </c>
      <c r="AK62" s="20" t="str">
        <f t="shared" ca="1" si="105"/>
        <v/>
      </c>
      <c r="AL62" s="20" t="str">
        <f t="shared" ca="1" si="105"/>
        <v/>
      </c>
      <c r="AM62" s="20" t="str">
        <f t="shared" ca="1" si="105"/>
        <v/>
      </c>
      <c r="AN62" s="20" t="str">
        <f t="shared" ca="1" si="105"/>
        <v/>
      </c>
      <c r="AO62" s="20" t="str">
        <f t="shared" ca="1" si="105"/>
        <v/>
      </c>
      <c r="AP62" s="20" t="str">
        <f t="shared" ca="1" si="105"/>
        <v/>
      </c>
      <c r="AQ62" s="20" t="str">
        <f t="shared" ca="1" si="105"/>
        <v/>
      </c>
      <c r="AR62" s="20" t="str">
        <f t="shared" ca="1" si="105"/>
        <v/>
      </c>
      <c r="AS62" s="20" t="str">
        <f t="shared" ca="1" si="105"/>
        <v/>
      </c>
      <c r="AT62" s="20" t="str">
        <f t="shared" ca="1" si="105"/>
        <v/>
      </c>
      <c r="AU62" s="20" t="str">
        <f t="shared" ca="1" si="105"/>
        <v/>
      </c>
      <c r="AV62" s="20" t="str">
        <f t="shared" ca="1" si="105"/>
        <v/>
      </c>
      <c r="AW62" s="20" t="str">
        <f t="shared" ca="1" si="105"/>
        <v/>
      </c>
      <c r="AX62" s="20" t="str">
        <f t="shared" ca="1" si="105"/>
        <v/>
      </c>
      <c r="AY62" s="20" t="str">
        <f t="shared" ca="1" si="105"/>
        <v/>
      </c>
      <c r="AZ62" s="20" t="str">
        <f t="shared" ca="1" si="105"/>
        <v/>
      </c>
      <c r="BA62" s="20" t="str">
        <f t="shared" ca="1" si="105"/>
        <v/>
      </c>
      <c r="BB62" s="20" t="str">
        <f t="shared" ca="1" si="105"/>
        <v/>
      </c>
      <c r="BC62" s="20" t="str">
        <f t="shared" ca="1" si="105"/>
        <v/>
      </c>
      <c r="BD62" s="20" t="str">
        <f t="shared" ca="1" si="105"/>
        <v/>
      </c>
      <c r="BE62" s="20" t="str">
        <f t="shared" ca="1" si="105"/>
        <v/>
      </c>
      <c r="BF62" s="20" t="str">
        <f t="shared" ca="1" si="105"/>
        <v/>
      </c>
      <c r="BG62" s="20" t="str">
        <f t="shared" ca="1" si="105"/>
        <v/>
      </c>
      <c r="BH62" s="20" t="str">
        <f t="shared" ca="1" si="105"/>
        <v/>
      </c>
      <c r="BI62" s="20" t="str">
        <f t="shared" ca="1" si="105"/>
        <v/>
      </c>
      <c r="BJ62" s="20" t="str">
        <f t="shared" ca="1" si="105"/>
        <v/>
      </c>
      <c r="BK62" s="20" t="str">
        <f t="shared" ca="1" si="105"/>
        <v/>
      </c>
      <c r="BL62" s="20" t="str">
        <f t="shared" ca="1" si="105"/>
        <v/>
      </c>
      <c r="BM62" s="20" t="str">
        <f t="shared" ca="1" si="105"/>
        <v/>
      </c>
      <c r="BN62" s="20" t="str">
        <f t="shared" ca="1" si="105"/>
        <v/>
      </c>
      <c r="BO62" s="20" t="str">
        <f t="shared" ca="1" si="105"/>
        <v/>
      </c>
      <c r="BP62" s="20" t="str">
        <f t="shared" ca="1" si="105"/>
        <v/>
      </c>
      <c r="BQ62" s="20" t="str">
        <f t="shared" ca="1" si="105"/>
        <v/>
      </c>
      <c r="BR62" s="20" t="str">
        <f t="shared" ca="1" si="105"/>
        <v/>
      </c>
      <c r="BS62" s="20" t="str">
        <f t="shared" ca="1" si="105"/>
        <v/>
      </c>
      <c r="BT62" s="20" t="str">
        <f t="shared" ca="1" si="105"/>
        <v/>
      </c>
      <c r="BU62" s="20" t="str">
        <f t="shared" ca="1" si="105"/>
        <v/>
      </c>
      <c r="BV62" s="20" t="str">
        <f t="shared" ca="1" si="105"/>
        <v/>
      </c>
      <c r="BW62" s="20" t="str">
        <f t="shared" ca="1" si="105"/>
        <v/>
      </c>
      <c r="BX62" s="20" t="str">
        <f t="shared" ca="1" si="105"/>
        <v/>
      </c>
      <c r="BY62" s="20" t="str">
        <f t="shared" ca="1" si="105"/>
        <v/>
      </c>
      <c r="BZ62" s="20" t="str">
        <f t="shared" ca="1" si="105"/>
        <v/>
      </c>
      <c r="CA62" s="20" t="str">
        <f t="shared" ca="1" si="105"/>
        <v/>
      </c>
      <c r="CB62" s="20" t="str">
        <f t="shared" ca="1" si="105"/>
        <v/>
      </c>
      <c r="CC62" s="20" t="str">
        <f t="shared" ca="1" si="105"/>
        <v/>
      </c>
      <c r="CD62" s="20" t="str">
        <f t="shared" ca="1" si="105"/>
        <v/>
      </c>
      <c r="CE62" s="20" t="str">
        <f t="shared" ca="1" si="105"/>
        <v/>
      </c>
      <c r="CF62" s="20" t="str">
        <f t="shared" ca="1" si="105"/>
        <v/>
      </c>
      <c r="CG62" s="20" t="str">
        <f t="shared" ca="1" si="105"/>
        <v/>
      </c>
      <c r="CH62" s="20" t="str">
        <f t="shared" ca="1" si="105"/>
        <v/>
      </c>
      <c r="CI62" s="20" t="str">
        <f t="shared" ca="1" si="105"/>
        <v/>
      </c>
      <c r="CJ62" s="20" t="str">
        <f t="shared" ca="1" si="105"/>
        <v/>
      </c>
      <c r="CK62" s="20" t="str">
        <f t="shared" ca="1" si="105"/>
        <v/>
      </c>
      <c r="CL62" s="20" t="str">
        <f t="shared" ca="1" si="105"/>
        <v/>
      </c>
      <c r="CM62" s="20" t="str">
        <f t="shared" ca="1" si="105"/>
        <v/>
      </c>
      <c r="CN62" s="20" t="str">
        <f t="shared" ca="1" si="105"/>
        <v/>
      </c>
      <c r="CO62" s="20" t="str">
        <f t="shared" ca="1" si="105"/>
        <v/>
      </c>
      <c r="CP62" s="20" t="str">
        <f t="shared" ca="1" si="104"/>
        <v/>
      </c>
      <c r="CQ62" s="20" t="str">
        <f t="shared" ca="1" si="104"/>
        <v/>
      </c>
      <c r="CR62" s="20" t="str">
        <f t="shared" ca="1" si="104"/>
        <v/>
      </c>
      <c r="CS62" s="20" t="str">
        <f t="shared" ca="1" si="104"/>
        <v/>
      </c>
      <c r="CT62" s="20" t="str">
        <f t="shared" ca="1" si="104"/>
        <v/>
      </c>
      <c r="CU62" s="19" t="str">
        <f t="shared" ca="1" si="104"/>
        <v/>
      </c>
      <c r="CV62" s="19" t="str">
        <f t="shared" ca="1" si="104"/>
        <v/>
      </c>
      <c r="CW62" s="19" t="str">
        <f t="shared" ca="1" si="104"/>
        <v/>
      </c>
      <c r="CX62" s="19" t="str">
        <f t="shared" ca="1" si="104"/>
        <v/>
      </c>
      <c r="CY62" s="19" t="str">
        <f t="shared" ca="1" si="104"/>
        <v/>
      </c>
      <c r="CZ62" s="19" t="str">
        <f t="shared" ca="1" si="104"/>
        <v/>
      </c>
      <c r="DA62" s="19" t="str">
        <f t="shared" ca="1" si="104"/>
        <v/>
      </c>
      <c r="DB62" s="19" t="str">
        <f t="shared" ca="1" si="104"/>
        <v/>
      </c>
      <c r="DC62" s="19" t="str">
        <f t="shared" ca="1" si="104"/>
        <v/>
      </c>
      <c r="DD62" s="19" t="str">
        <f t="shared" ca="1" si="104"/>
        <v/>
      </c>
      <c r="DE62" s="19" t="str">
        <f t="shared" ca="1" si="104"/>
        <v/>
      </c>
      <c r="DF62" s="19" t="str">
        <f t="shared" ca="1" si="104"/>
        <v/>
      </c>
      <c r="DG62" s="19" t="str">
        <f t="shared" ca="1" si="104"/>
        <v/>
      </c>
      <c r="DH62" s="19" t="str">
        <f t="shared" ca="1" si="104"/>
        <v/>
      </c>
      <c r="DI62" s="19" t="str">
        <f t="shared" ca="1" si="104"/>
        <v/>
      </c>
      <c r="DJ62" s="19" t="str">
        <f t="shared" ca="1" si="104"/>
        <v/>
      </c>
      <c r="DK62" s="19" t="str">
        <f t="shared" ca="1" si="104"/>
        <v/>
      </c>
      <c r="DL62" s="19" t="str">
        <f t="shared" ca="1" si="104"/>
        <v/>
      </c>
      <c r="DM62" s="19" t="str">
        <f t="shared" ca="1" si="104"/>
        <v/>
      </c>
      <c r="DN62" s="19" t="str">
        <f t="shared" ca="1" si="104"/>
        <v/>
      </c>
      <c r="DO62" s="19" t="str">
        <f t="shared" ca="1" si="104"/>
        <v/>
      </c>
      <c r="DP62" s="19" t="str">
        <f t="shared" ca="1" si="104"/>
        <v/>
      </c>
      <c r="DQ62" s="19" t="str">
        <f t="shared" ca="1" si="104"/>
        <v/>
      </c>
      <c r="DR62" s="19" t="str">
        <f t="shared" ca="1" si="104"/>
        <v/>
      </c>
      <c r="DS62" s="19" t="str">
        <f t="shared" ca="1" si="104"/>
        <v/>
      </c>
      <c r="DT62" s="19" t="str">
        <f t="shared" ca="1" si="104"/>
        <v/>
      </c>
      <c r="DU62" s="19" t="str">
        <f t="shared" ca="1" si="104"/>
        <v/>
      </c>
      <c r="DV62" s="19" t="str">
        <f t="shared" ca="1" si="104"/>
        <v/>
      </c>
      <c r="DW62" s="19" t="str">
        <f t="shared" ca="1" si="104"/>
        <v/>
      </c>
      <c r="DX62" s="19" t="str">
        <f t="shared" ca="1" si="104"/>
        <v/>
      </c>
      <c r="DY62" s="19" t="str">
        <f t="shared" ca="1" si="104"/>
        <v/>
      </c>
      <c r="DZ62" s="19" t="str">
        <f t="shared" ca="1" si="104"/>
        <v/>
      </c>
      <c r="EA62" s="19" t="str">
        <f t="shared" ca="1" si="104"/>
        <v/>
      </c>
      <c r="EB62" s="19" t="str">
        <f t="shared" ca="1" si="104"/>
        <v/>
      </c>
      <c r="EC62" s="19" t="str">
        <f t="shared" ca="1" si="104"/>
        <v/>
      </c>
      <c r="ED62" s="19" t="str">
        <f t="shared" ca="1" si="104"/>
        <v/>
      </c>
      <c r="EE62" s="19" t="str">
        <f t="shared" ca="1" si="104"/>
        <v/>
      </c>
      <c r="EF62" s="19" t="str">
        <f t="shared" ca="1" si="104"/>
        <v/>
      </c>
      <c r="EG62" s="19" t="str">
        <f t="shared" ca="1" si="104"/>
        <v/>
      </c>
      <c r="EH62" s="19" t="str">
        <f t="shared" ca="1" si="104"/>
        <v/>
      </c>
      <c r="EI62" s="19" t="str">
        <f t="shared" ca="1" si="104"/>
        <v/>
      </c>
      <c r="EJ62" s="19" t="str">
        <f t="shared" ca="1" si="104"/>
        <v/>
      </c>
      <c r="EK62" s="19" t="str">
        <f t="shared" ca="1" si="104"/>
        <v/>
      </c>
      <c r="EL62" s="19" t="str">
        <f t="shared" ca="1" si="104"/>
        <v/>
      </c>
      <c r="EM62" s="19" t="str">
        <f t="shared" ca="1" si="104"/>
        <v/>
      </c>
      <c r="EN62" s="19" t="str">
        <f t="shared" ca="1" si="104"/>
        <v/>
      </c>
      <c r="EO62" s="19" t="str">
        <f t="shared" ca="1" si="104"/>
        <v/>
      </c>
      <c r="EP62" s="19" t="str">
        <f t="shared" ca="1" si="104"/>
        <v/>
      </c>
      <c r="EQ62" s="19" t="str">
        <f t="shared" ca="1" si="104"/>
        <v/>
      </c>
      <c r="ER62" s="19" t="str">
        <f t="shared" ca="1" si="104"/>
        <v/>
      </c>
      <c r="ES62" s="19" t="str">
        <f t="shared" ca="1" si="104"/>
        <v/>
      </c>
      <c r="ET62" s="19" t="str">
        <f t="shared" ca="1" si="104"/>
        <v/>
      </c>
      <c r="EU62" s="19" t="str">
        <f t="shared" ca="1" si="104"/>
        <v/>
      </c>
      <c r="EV62" s="19" t="str">
        <f t="shared" ca="1" si="104"/>
        <v/>
      </c>
      <c r="EW62" s="19" t="str">
        <f t="shared" ca="1" si="104"/>
        <v/>
      </c>
      <c r="EX62" s="19" t="str">
        <f t="shared" ca="1" si="104"/>
        <v/>
      </c>
      <c r="EY62" s="19" t="str">
        <f t="shared" ca="1" si="104"/>
        <v/>
      </c>
      <c r="EZ62" s="19" t="str">
        <f t="shared" ca="1" si="104"/>
        <v/>
      </c>
      <c r="FA62" s="19" t="str">
        <f t="shared" ca="1" si="102"/>
        <v/>
      </c>
      <c r="FB62" s="19" t="str">
        <f t="shared" ca="1" si="102"/>
        <v/>
      </c>
      <c r="FC62" s="19" t="str">
        <f t="shared" ca="1" si="102"/>
        <v/>
      </c>
      <c r="FD62" s="19" t="str">
        <f t="shared" ca="1" si="102"/>
        <v/>
      </c>
      <c r="FE62" s="19" t="str">
        <f t="shared" ca="1" si="102"/>
        <v/>
      </c>
      <c r="FF62" s="19" t="str">
        <f t="shared" ca="1" si="102"/>
        <v/>
      </c>
      <c r="FG62" s="19" t="str">
        <f t="shared" ca="1" si="102"/>
        <v/>
      </c>
      <c r="FH62" s="19" t="str">
        <f t="shared" ca="1" si="102"/>
        <v/>
      </c>
      <c r="FI62" s="19" t="str">
        <f t="shared" ca="1" si="102"/>
        <v/>
      </c>
      <c r="FJ62" s="19" t="str">
        <f t="shared" ca="1" si="102"/>
        <v/>
      </c>
      <c r="FK62" s="19" t="str">
        <f t="shared" ca="1" si="102"/>
        <v/>
      </c>
      <c r="FL62" s="19" t="str">
        <f t="shared" ca="1" si="102"/>
        <v/>
      </c>
      <c r="FM62" s="19" t="str">
        <f t="shared" ca="1" si="102"/>
        <v/>
      </c>
      <c r="FN62" s="19" t="str">
        <f t="shared" ca="1" si="102"/>
        <v/>
      </c>
      <c r="FO62" s="19" t="str">
        <f t="shared" ca="1" si="102"/>
        <v/>
      </c>
      <c r="FP62" s="19" t="str">
        <f t="shared" ca="1" si="102"/>
        <v/>
      </c>
      <c r="FQ62" s="19" t="str">
        <f t="shared" ca="1" si="102"/>
        <v/>
      </c>
      <c r="FR62" s="19" t="str">
        <f t="shared" ca="1" si="102"/>
        <v/>
      </c>
      <c r="FS62" s="19" t="str">
        <f t="shared" ca="1" si="102"/>
        <v/>
      </c>
      <c r="FT62" s="19" t="str">
        <f t="shared" ca="1" si="102"/>
        <v/>
      </c>
      <c r="FU62" s="19" t="str">
        <f t="shared" ca="1" si="102"/>
        <v/>
      </c>
      <c r="FV62" s="19" t="str">
        <f t="shared" ca="1" si="102"/>
        <v/>
      </c>
      <c r="FW62" s="19" t="str">
        <f t="shared" ca="1" si="102"/>
        <v/>
      </c>
      <c r="FX62" s="19" t="str">
        <f t="shared" ca="1" si="102"/>
        <v/>
      </c>
      <c r="FY62" s="19" t="str">
        <f t="shared" ca="1" si="102"/>
        <v/>
      </c>
      <c r="FZ62" s="19" t="str">
        <f t="shared" ca="1" si="102"/>
        <v/>
      </c>
      <c r="GA62" s="19" t="str">
        <f t="shared" ca="1" si="102"/>
        <v/>
      </c>
      <c r="GB62" s="19" t="str">
        <f t="shared" ca="1" si="102"/>
        <v/>
      </c>
      <c r="GC62" s="19" t="str">
        <f t="shared" ca="1" si="102"/>
        <v/>
      </c>
      <c r="GD62" s="19" t="str">
        <f t="shared" ca="1" si="102"/>
        <v/>
      </c>
      <c r="GE62" s="19" t="str">
        <f t="shared" ca="1" si="102"/>
        <v/>
      </c>
      <c r="GF62" s="19" t="str">
        <f t="shared" ca="1" si="102"/>
        <v/>
      </c>
      <c r="GG62" s="19" t="str">
        <f t="shared" ca="1" si="102"/>
        <v/>
      </c>
      <c r="GH62" s="19" t="str">
        <f t="shared" ca="1" si="102"/>
        <v/>
      </c>
      <c r="GI62" s="19" t="str">
        <f t="shared" ca="1" si="102"/>
        <v/>
      </c>
      <c r="GJ62" s="19" t="str">
        <f t="shared" ca="1" si="102"/>
        <v/>
      </c>
      <c r="GK62" s="19" t="str">
        <f t="shared" ca="1" si="102"/>
        <v/>
      </c>
      <c r="GL62" s="19" t="str">
        <f t="shared" ca="1" si="102"/>
        <v/>
      </c>
      <c r="GM62" s="19" t="str">
        <f t="shared" ca="1" si="102"/>
        <v/>
      </c>
      <c r="GN62" s="19" t="str">
        <f t="shared" ca="1" si="102"/>
        <v/>
      </c>
      <c r="GO62" s="19" t="str">
        <f t="shared" ca="1" si="102"/>
        <v/>
      </c>
      <c r="GP62" s="19" t="str">
        <f t="shared" ca="1" si="102"/>
        <v/>
      </c>
      <c r="GQ62" s="19" t="str">
        <f t="shared" ca="1" si="102"/>
        <v/>
      </c>
      <c r="GR62" s="19" t="str">
        <f t="shared" ca="1" si="102"/>
        <v/>
      </c>
      <c r="GS62" s="19" t="str">
        <f t="shared" ca="1" si="102"/>
        <v/>
      </c>
      <c r="GT62" s="19" t="str">
        <f t="shared" ca="1" si="102"/>
        <v/>
      </c>
      <c r="GU62" s="19" t="str">
        <f t="shared" ca="1" si="102"/>
        <v/>
      </c>
      <c r="GV62" s="19" t="str">
        <f t="shared" ca="1" si="102"/>
        <v/>
      </c>
      <c r="GW62" s="19" t="str">
        <f t="shared" ca="1" si="102"/>
        <v/>
      </c>
      <c r="GX62" s="19" t="str">
        <f t="shared" ca="1" si="102"/>
        <v/>
      </c>
      <c r="GY62" s="19" t="str">
        <f t="shared" ca="1" si="102"/>
        <v/>
      </c>
      <c r="GZ62" s="19" t="str">
        <f t="shared" ca="1" si="102"/>
        <v/>
      </c>
      <c r="HA62" s="19" t="str">
        <f t="shared" ca="1" si="102"/>
        <v/>
      </c>
      <c r="HB62" s="19" t="str">
        <f t="shared" ca="1" si="102"/>
        <v/>
      </c>
      <c r="HC62" s="19" t="str">
        <f t="shared" ca="1" si="102"/>
        <v/>
      </c>
      <c r="HD62" s="19" t="str">
        <f t="shared" ca="1" si="102"/>
        <v/>
      </c>
      <c r="HE62" s="19" t="str">
        <f t="shared" ca="1" si="102"/>
        <v/>
      </c>
      <c r="HF62" s="19" t="str">
        <f t="shared" ca="1" si="102"/>
        <v/>
      </c>
      <c r="HG62" s="19" t="str">
        <f t="shared" ca="1" si="102"/>
        <v/>
      </c>
      <c r="HH62" s="19" t="str">
        <f t="shared" ca="1" si="102"/>
        <v/>
      </c>
      <c r="HI62" s="19" t="str">
        <f t="shared" ca="1" si="102"/>
        <v/>
      </c>
      <c r="HJ62" s="19" t="str">
        <f t="shared" ca="1" si="102"/>
        <v/>
      </c>
      <c r="HK62" s="19" t="str">
        <f t="shared" ca="1" si="102"/>
        <v/>
      </c>
      <c r="HL62" s="19" t="str">
        <f t="shared" ca="1" si="102"/>
        <v/>
      </c>
      <c r="HM62" s="19" t="str">
        <f t="shared" ca="1" si="100"/>
        <v/>
      </c>
      <c r="HN62" s="19" t="str">
        <f t="shared" ca="1" si="100"/>
        <v/>
      </c>
      <c r="HO62" s="19" t="str">
        <f t="shared" ca="1" si="100"/>
        <v/>
      </c>
      <c r="HP62" s="19" t="str">
        <f t="shared" ca="1" si="100"/>
        <v/>
      </c>
      <c r="HQ62" s="19" t="str">
        <f t="shared" ca="1" si="100"/>
        <v/>
      </c>
      <c r="HR62" s="19" t="str">
        <f t="shared" ca="1" si="100"/>
        <v/>
      </c>
      <c r="HS62" s="19" t="str">
        <f t="shared" ca="1" si="100"/>
        <v/>
      </c>
      <c r="HT62" s="19" t="str">
        <f t="shared" ca="1" si="100"/>
        <v/>
      </c>
      <c r="HU62" s="19" t="str">
        <f t="shared" ca="1" si="100"/>
        <v/>
      </c>
      <c r="HV62" s="19" t="str">
        <f t="shared" ca="1" si="100"/>
        <v/>
      </c>
      <c r="HW62" s="19" t="str">
        <f t="shared" ca="1" si="100"/>
        <v/>
      </c>
      <c r="HX62" s="19" t="str">
        <f t="shared" ca="1" si="100"/>
        <v/>
      </c>
      <c r="HY62" s="19" t="str">
        <f t="shared" ca="1" si="100"/>
        <v/>
      </c>
      <c r="HZ62" s="19" t="str">
        <f t="shared" ca="1" si="100"/>
        <v/>
      </c>
      <c r="IA62" s="19" t="str">
        <f t="shared" ca="1" si="100"/>
        <v/>
      </c>
      <c r="IB62" s="19" t="str">
        <f t="shared" ca="1" si="100"/>
        <v/>
      </c>
      <c r="IC62" s="19" t="str">
        <f t="shared" ca="1" si="100"/>
        <v/>
      </c>
      <c r="ID62" s="19" t="str">
        <f t="shared" ca="1" si="100"/>
        <v/>
      </c>
      <c r="IE62" s="19" t="str">
        <f t="shared" ca="1" si="100"/>
        <v/>
      </c>
      <c r="IF62" s="19" t="str">
        <f t="shared" ca="1" si="100"/>
        <v/>
      </c>
      <c r="IG62" s="19" t="str">
        <f t="shared" ca="1" si="100"/>
        <v/>
      </c>
      <c r="IH62" s="19" t="str">
        <f t="shared" ca="1" si="100"/>
        <v/>
      </c>
      <c r="II62" s="19" t="str">
        <f t="shared" ca="1" si="100"/>
        <v/>
      </c>
      <c r="IJ62" s="19" t="str">
        <f t="shared" ca="1" si="100"/>
        <v/>
      </c>
      <c r="IK62" s="19" t="str">
        <f t="shared" ca="1" si="100"/>
        <v/>
      </c>
      <c r="IL62" s="19" t="str">
        <f t="shared" ca="1" si="100"/>
        <v/>
      </c>
      <c r="IM62" s="19" t="str">
        <f t="shared" ca="1" si="100"/>
        <v/>
      </c>
      <c r="IN62" s="19" t="str">
        <f t="shared" ca="1" si="100"/>
        <v/>
      </c>
      <c r="IO62" s="19" t="str">
        <f t="shared" ca="1" si="100"/>
        <v/>
      </c>
      <c r="IP62" s="19" t="str">
        <f t="shared" ca="1" si="100"/>
        <v/>
      </c>
      <c r="IQ62" s="19" t="str">
        <f t="shared" ca="1" si="100"/>
        <v/>
      </c>
      <c r="IR62" s="19" t="str">
        <f t="shared" ca="1" si="100"/>
        <v/>
      </c>
      <c r="IS62" s="19" t="str">
        <f t="shared" ca="1" si="100"/>
        <v/>
      </c>
      <c r="IT62" s="19" t="str">
        <f t="shared" ca="1" si="100"/>
        <v/>
      </c>
      <c r="IU62" s="19" t="str">
        <f t="shared" ca="1" si="100"/>
        <v/>
      </c>
      <c r="IV62" s="19" t="str">
        <f t="shared" ca="1" si="100"/>
        <v/>
      </c>
      <c r="IW62" s="19" t="str">
        <f t="shared" ca="1" si="100"/>
        <v/>
      </c>
      <c r="IX62" s="19" t="str">
        <f t="shared" ca="1" si="100"/>
        <v/>
      </c>
      <c r="IY62" s="19" t="str">
        <f t="shared" ca="1" si="100"/>
        <v/>
      </c>
      <c r="IZ62" s="19" t="str">
        <f t="shared" ca="1" si="100"/>
        <v/>
      </c>
      <c r="JA62" s="19" t="str">
        <f t="shared" ca="1" si="100"/>
        <v/>
      </c>
      <c r="JB62" s="19" t="str">
        <f t="shared" ca="1" si="100"/>
        <v/>
      </c>
      <c r="JC62" s="19" t="str">
        <f t="shared" ca="1" si="100"/>
        <v/>
      </c>
      <c r="JD62" s="19" t="str">
        <f t="shared" ca="1" si="100"/>
        <v/>
      </c>
      <c r="JE62" s="19" t="str">
        <f t="shared" ca="1" si="100"/>
        <v/>
      </c>
      <c r="JF62" s="19" t="str">
        <f t="shared" ca="1" si="100"/>
        <v/>
      </c>
      <c r="JG62" s="19" t="str">
        <f t="shared" ca="1" si="100"/>
        <v/>
      </c>
      <c r="JH62" s="19" t="str">
        <f t="shared" ca="1" si="100"/>
        <v/>
      </c>
      <c r="JI62" s="19" t="str">
        <f t="shared" ca="1" si="100"/>
        <v/>
      </c>
      <c r="JJ62" s="19" t="str">
        <f t="shared" ca="1" si="100"/>
        <v/>
      </c>
      <c r="JK62" s="19" t="str">
        <f t="shared" ca="1" si="100"/>
        <v/>
      </c>
      <c r="JL62" s="19" t="str">
        <f t="shared" ca="1" si="100"/>
        <v/>
      </c>
      <c r="JM62" s="19" t="str">
        <f t="shared" ca="1" si="100"/>
        <v/>
      </c>
      <c r="JN62" s="19" t="str">
        <f t="shared" ca="1" si="100"/>
        <v/>
      </c>
      <c r="JO62" s="19" t="str">
        <f t="shared" ca="1" si="100"/>
        <v/>
      </c>
      <c r="JP62" s="19" t="str">
        <f t="shared" ca="1" si="100"/>
        <v/>
      </c>
      <c r="JQ62" s="19" t="str">
        <f t="shared" ca="1" si="100"/>
        <v/>
      </c>
      <c r="JR62" s="19" t="str">
        <f t="shared" ca="1" si="100"/>
        <v/>
      </c>
      <c r="JS62" s="19" t="str">
        <f t="shared" ca="1" si="100"/>
        <v/>
      </c>
      <c r="JT62" s="19" t="str">
        <f t="shared" ca="1" si="100"/>
        <v/>
      </c>
      <c r="JU62" s="19" t="str">
        <f t="shared" ca="1" si="100"/>
        <v/>
      </c>
      <c r="JV62" s="19" t="str">
        <f t="shared" ca="1" si="100"/>
        <v/>
      </c>
      <c r="JW62" s="19" t="str">
        <f t="shared" ca="1" si="100"/>
        <v/>
      </c>
      <c r="JX62" s="19" t="str">
        <f t="shared" ref="JX62:MI65" ca="1" si="106">IF($N62="",
IF(AND(JX$2&gt;=$M62,JX$2&lt;=TODAY(),JX$2&lt;$O62), 10,
IF(AND(JX$2&gt;=$M62,JX$2&lt;=TODAY(),JX$2=$O62), 10,
IF(AND(JX$2&gt;=$M62,JX$2&lt;=TODAY(),JX$2&gt;$O62), -10, ""))),
IF(AND(JX$2&gt;=$M62,JX$2&lt;=$N62,JX$2&lt;$O62),10,
IF(AND(JX$2&gt;=$M62,JX$2&lt;=$N62,JX$2=$O62),10,
IF(AND(JX$2&gt;=$M62,JX$2&lt;=$N62,JX$2&gt;$O62),-10,""
))))</f>
        <v/>
      </c>
      <c r="JY62" s="19" t="str">
        <f t="shared" ca="1" si="106"/>
        <v/>
      </c>
      <c r="JZ62" s="19" t="str">
        <f t="shared" ca="1" si="106"/>
        <v/>
      </c>
      <c r="KA62" s="19" t="str">
        <f t="shared" ca="1" si="106"/>
        <v/>
      </c>
      <c r="KB62" s="19" t="str">
        <f t="shared" ca="1" si="106"/>
        <v/>
      </c>
      <c r="KC62" s="19" t="str">
        <f t="shared" ca="1" si="106"/>
        <v/>
      </c>
      <c r="KD62" s="19" t="str">
        <f t="shared" ca="1" si="106"/>
        <v/>
      </c>
      <c r="KE62" s="19" t="str">
        <f t="shared" ca="1" si="106"/>
        <v/>
      </c>
      <c r="KF62" s="19" t="str">
        <f t="shared" ca="1" si="106"/>
        <v/>
      </c>
      <c r="KG62" s="19" t="str">
        <f t="shared" ca="1" si="106"/>
        <v/>
      </c>
      <c r="KH62" s="19" t="str">
        <f t="shared" ca="1" si="106"/>
        <v/>
      </c>
      <c r="KI62" s="19" t="str">
        <f t="shared" ca="1" si="106"/>
        <v/>
      </c>
      <c r="KJ62" s="19" t="str">
        <f t="shared" ca="1" si="106"/>
        <v/>
      </c>
      <c r="KK62" s="19" t="str">
        <f t="shared" ca="1" si="106"/>
        <v/>
      </c>
      <c r="KL62" s="19" t="str">
        <f t="shared" ca="1" si="106"/>
        <v/>
      </c>
      <c r="KM62" s="19" t="str">
        <f t="shared" ca="1" si="106"/>
        <v/>
      </c>
      <c r="KN62" s="19" t="str">
        <f t="shared" ca="1" si="106"/>
        <v/>
      </c>
      <c r="KO62" s="19" t="str">
        <f t="shared" ca="1" si="106"/>
        <v/>
      </c>
      <c r="KP62" s="19" t="str">
        <f t="shared" ca="1" si="106"/>
        <v/>
      </c>
      <c r="KQ62" s="19" t="str">
        <f t="shared" ca="1" si="106"/>
        <v/>
      </c>
      <c r="KR62" s="19" t="str">
        <f t="shared" ca="1" si="106"/>
        <v/>
      </c>
      <c r="KS62" s="19" t="str">
        <f t="shared" ca="1" si="106"/>
        <v/>
      </c>
      <c r="KT62" s="19" t="str">
        <f t="shared" ca="1" si="106"/>
        <v/>
      </c>
      <c r="KU62" s="19" t="str">
        <f t="shared" ca="1" si="106"/>
        <v/>
      </c>
      <c r="KV62" s="19" t="str">
        <f t="shared" ca="1" si="106"/>
        <v/>
      </c>
      <c r="KW62" s="19" t="str">
        <f t="shared" ca="1" si="106"/>
        <v/>
      </c>
      <c r="KX62" s="19" t="str">
        <f t="shared" ca="1" si="106"/>
        <v/>
      </c>
      <c r="KY62" s="19" t="str">
        <f t="shared" ca="1" si="106"/>
        <v/>
      </c>
      <c r="KZ62" s="19" t="str">
        <f t="shared" ca="1" si="106"/>
        <v/>
      </c>
      <c r="LA62" s="19" t="str">
        <f t="shared" ca="1" si="106"/>
        <v/>
      </c>
      <c r="LB62" s="19" t="str">
        <f t="shared" ca="1" si="106"/>
        <v/>
      </c>
      <c r="LC62" s="19" t="str">
        <f t="shared" ca="1" si="106"/>
        <v/>
      </c>
      <c r="LD62" s="19" t="str">
        <f t="shared" ca="1" si="106"/>
        <v/>
      </c>
      <c r="LE62" s="19" t="str">
        <f t="shared" ca="1" si="106"/>
        <v/>
      </c>
      <c r="LF62" s="19" t="str">
        <f t="shared" ca="1" si="106"/>
        <v/>
      </c>
      <c r="LG62" s="19" t="str">
        <f t="shared" ca="1" si="106"/>
        <v/>
      </c>
      <c r="LH62" s="19" t="str">
        <f t="shared" ca="1" si="106"/>
        <v/>
      </c>
      <c r="LI62" s="19" t="str">
        <f t="shared" ca="1" si="106"/>
        <v/>
      </c>
      <c r="LJ62" s="19" t="str">
        <f t="shared" ca="1" si="106"/>
        <v/>
      </c>
      <c r="LK62" s="19" t="str">
        <f t="shared" ca="1" si="106"/>
        <v/>
      </c>
      <c r="LL62" s="19" t="str">
        <f t="shared" ca="1" si="106"/>
        <v/>
      </c>
      <c r="LM62" s="19" t="str">
        <f t="shared" ca="1" si="106"/>
        <v/>
      </c>
      <c r="LN62" s="19" t="str">
        <f t="shared" ca="1" si="106"/>
        <v/>
      </c>
      <c r="LO62" s="19" t="str">
        <f t="shared" ca="1" si="106"/>
        <v/>
      </c>
      <c r="LP62" s="19" t="str">
        <f t="shared" ca="1" si="106"/>
        <v/>
      </c>
      <c r="LQ62" s="19" t="str">
        <f t="shared" ca="1" si="106"/>
        <v/>
      </c>
      <c r="LR62" s="19" t="str">
        <f t="shared" ca="1" si="106"/>
        <v/>
      </c>
      <c r="LS62" s="19" t="str">
        <f t="shared" ca="1" si="106"/>
        <v/>
      </c>
      <c r="LT62" s="19" t="str">
        <f t="shared" ca="1" si="106"/>
        <v/>
      </c>
      <c r="LU62" s="19" t="str">
        <f t="shared" ca="1" si="106"/>
        <v/>
      </c>
      <c r="LV62" s="19" t="str">
        <f t="shared" ca="1" si="106"/>
        <v/>
      </c>
      <c r="LW62" s="19" t="str">
        <f t="shared" ca="1" si="106"/>
        <v/>
      </c>
      <c r="LX62" s="19" t="str">
        <f t="shared" ca="1" si="106"/>
        <v/>
      </c>
      <c r="LY62" s="19" t="str">
        <f t="shared" ca="1" si="106"/>
        <v/>
      </c>
      <c r="LZ62" s="19" t="str">
        <f t="shared" ca="1" si="106"/>
        <v/>
      </c>
      <c r="MA62" s="19" t="str">
        <f t="shared" ca="1" si="106"/>
        <v/>
      </c>
      <c r="MB62" s="19" t="str">
        <f t="shared" ca="1" si="106"/>
        <v/>
      </c>
      <c r="MC62" s="19" t="str">
        <f t="shared" ca="1" si="106"/>
        <v/>
      </c>
      <c r="MD62" s="19" t="str">
        <f t="shared" ca="1" si="106"/>
        <v/>
      </c>
      <c r="ME62" s="19" t="str">
        <f t="shared" ca="1" si="106"/>
        <v/>
      </c>
      <c r="MF62" s="19" t="str">
        <f t="shared" ca="1" si="106"/>
        <v/>
      </c>
      <c r="MG62" s="19" t="str">
        <f t="shared" ca="1" si="106"/>
        <v/>
      </c>
      <c r="MH62" s="19" t="str">
        <f t="shared" ca="1" si="106"/>
        <v/>
      </c>
      <c r="MI62" s="19" t="str">
        <f t="shared" ca="1" si="106"/>
        <v/>
      </c>
      <c r="MJ62" s="19" t="str">
        <f t="shared" ca="1" si="103"/>
        <v/>
      </c>
      <c r="MK62" s="19" t="str">
        <f t="shared" ca="1" si="103"/>
        <v/>
      </c>
      <c r="ML62" s="19" t="str">
        <f t="shared" ca="1" si="103"/>
        <v/>
      </c>
      <c r="MM62" s="19" t="str">
        <f t="shared" ca="1" si="103"/>
        <v/>
      </c>
      <c r="MN62" s="19" t="str">
        <f t="shared" ca="1" si="103"/>
        <v/>
      </c>
      <c r="MO62" s="19" t="str">
        <f t="shared" ca="1" si="101"/>
        <v/>
      </c>
      <c r="MP62" s="19" t="str">
        <f t="shared" ca="1" si="101"/>
        <v/>
      </c>
      <c r="MQ62" s="19" t="str">
        <f t="shared" ca="1" si="101"/>
        <v/>
      </c>
      <c r="MR62" s="19" t="str">
        <f t="shared" ca="1" si="101"/>
        <v/>
      </c>
      <c r="MS62" s="19" t="str">
        <f t="shared" ca="1" si="101"/>
        <v/>
      </c>
      <c r="MT62" s="19" t="str">
        <f t="shared" ca="1" si="101"/>
        <v/>
      </c>
      <c r="MU62" s="19" t="str">
        <f t="shared" ca="1" si="101"/>
        <v/>
      </c>
      <c r="MV62" s="19" t="str">
        <f t="shared" ca="1" si="101"/>
        <v/>
      </c>
      <c r="MW62" s="19" t="str">
        <f t="shared" ca="1" si="101"/>
        <v/>
      </c>
      <c r="MX62" s="19" t="str">
        <f t="shared" ca="1" si="101"/>
        <v/>
      </c>
      <c r="MY62" s="19" t="str">
        <f t="shared" ca="1" si="101"/>
        <v/>
      </c>
      <c r="MZ62" s="19" t="str">
        <f t="shared" ca="1" si="101"/>
        <v/>
      </c>
      <c r="NA62" s="19" t="str">
        <f t="shared" ca="1" si="101"/>
        <v/>
      </c>
      <c r="NB62" s="19" t="str">
        <f t="shared" ca="1" si="101"/>
        <v/>
      </c>
      <c r="NC62" s="19" t="str">
        <f t="shared" ca="1" si="101"/>
        <v/>
      </c>
      <c r="ND62" s="19" t="str">
        <f t="shared" ca="1" si="101"/>
        <v/>
      </c>
      <c r="NE62" s="19" t="str">
        <f t="shared" ca="1" si="101"/>
        <v/>
      </c>
      <c r="NF62" s="19" t="str">
        <f t="shared" ca="1" si="101"/>
        <v/>
      </c>
      <c r="NG62" s="19" t="str">
        <f t="shared" ca="1" si="101"/>
        <v/>
      </c>
      <c r="NH62" s="19" t="str">
        <f t="shared" ca="1" si="101"/>
        <v/>
      </c>
      <c r="NI62" s="19" t="str">
        <f t="shared" ca="1" si="101"/>
        <v/>
      </c>
      <c r="NJ62" s="19" t="str">
        <f t="shared" ca="1" si="101"/>
        <v/>
      </c>
      <c r="NK62" s="19" t="str">
        <f t="shared" ca="1" si="101"/>
        <v/>
      </c>
      <c r="NL62" s="19" t="str">
        <f t="shared" ca="1" si="101"/>
        <v/>
      </c>
      <c r="NM62" s="19" t="str">
        <f t="shared" ca="1" si="101"/>
        <v/>
      </c>
      <c r="NN62" s="19" t="str">
        <f t="shared" ca="1" si="101"/>
        <v/>
      </c>
      <c r="NO62" s="19" t="str">
        <f t="shared" ca="1" si="101"/>
        <v/>
      </c>
      <c r="NP62" s="19" t="str">
        <f t="shared" ca="1" si="101"/>
        <v/>
      </c>
      <c r="NQ62" s="19" t="str">
        <f t="shared" ca="1" si="101"/>
        <v/>
      </c>
      <c r="NR62" s="19" t="str">
        <f t="shared" ca="1" si="101"/>
        <v/>
      </c>
      <c r="NS62" s="19" t="str">
        <f t="shared" ca="1" si="101"/>
        <v/>
      </c>
      <c r="NT62" s="19" t="str">
        <f t="shared" ca="1" si="101"/>
        <v/>
      </c>
      <c r="NU62" s="19" t="str">
        <f t="shared" ca="1" si="101"/>
        <v/>
      </c>
      <c r="NV62" s="19" t="str">
        <f t="shared" ca="1" si="101"/>
        <v/>
      </c>
      <c r="NW62" s="19" t="str">
        <f t="shared" ca="1" si="101"/>
        <v/>
      </c>
      <c r="NX62" s="19" t="str">
        <f t="shared" ca="1" si="101"/>
        <v/>
      </c>
      <c r="NY62" s="19" t="str">
        <f t="shared" ca="1" si="101"/>
        <v/>
      </c>
      <c r="NZ62" s="19" t="str">
        <f t="shared" ca="1" si="101"/>
        <v/>
      </c>
      <c r="OA62" s="19" t="str">
        <f t="shared" ca="1" si="101"/>
        <v/>
      </c>
      <c r="OB62" s="19" t="str">
        <f t="shared" ca="1" si="101"/>
        <v/>
      </c>
      <c r="OC62" s="19" t="str">
        <f t="shared" ca="1" si="101"/>
        <v/>
      </c>
    </row>
    <row r="63" spans="1:397" x14ac:dyDescent="0.2">
      <c r="C63" s="128">
        <f>'Project Follow up - Base'!C64</f>
        <v>24</v>
      </c>
      <c r="D63" s="406" t="str">
        <f>'Project Follow up - Base'!D64</f>
        <v/>
      </c>
      <c r="E63" s="407" t="str">
        <f>'Project Follow up - Base'!E64</f>
        <v/>
      </c>
      <c r="F63" s="43" t="str">
        <f>'Project Follow up - Base'!G64</f>
        <v/>
      </c>
      <c r="G63" s="43" t="str">
        <f>'Project Follow up - Base'!H64</f>
        <v/>
      </c>
      <c r="H63" s="45">
        <f>'Project Follow up - Base'!I64</f>
        <v>0</v>
      </c>
      <c r="J63" s="25"/>
      <c r="K63" s="25"/>
      <c r="L63" s="25"/>
      <c r="M63" s="43" t="str">
        <f>'Project Follow up - Base'!M64</f>
        <v/>
      </c>
      <c r="N63" s="43" t="str">
        <f>'Project Follow up - Base'!N64</f>
        <v/>
      </c>
      <c r="O63" s="43" t="str">
        <f>'Project Follow up - Base'!O64</f>
        <v/>
      </c>
      <c r="P63" s="41" t="str">
        <f ca="1">'Project Follow up - Base'!P64</f>
        <v/>
      </c>
      <c r="Q63" s="104" t="str">
        <f>'Project Follow up - Base'!Q64</f>
        <v/>
      </c>
      <c r="R63" s="105" t="str">
        <f>'Project Follow up - Base'!R64</f>
        <v/>
      </c>
      <c r="S63" s="105" t="str">
        <f>'Project Follow up - Base'!S64</f>
        <v/>
      </c>
      <c r="T63" s="106" t="str">
        <f>'Project Follow up - Base'!T64</f>
        <v/>
      </c>
      <c r="U63" s="187" t="str">
        <f>'Project Follow up - Base'!U64</f>
        <v/>
      </c>
      <c r="V63" s="187" t="str">
        <f>'Project Follow up - Base'!V64</f>
        <v/>
      </c>
      <c r="W63" s="41" t="str">
        <f>'Project Follow up - Base'!W64</f>
        <v/>
      </c>
      <c r="X63" s="129" t="str">
        <f>'Project Follow up - Base'!X64</f>
        <v/>
      </c>
      <c r="Y63" s="320"/>
      <c r="Z63" s="17">
        <f t="shared" si="62"/>
        <v>1</v>
      </c>
      <c r="AC63" s="19" t="str">
        <f t="shared" ca="1" si="69"/>
        <v/>
      </c>
      <c r="AD63" s="20" t="str">
        <f t="shared" ca="1" si="105"/>
        <v/>
      </c>
      <c r="AE63" s="20" t="str">
        <f t="shared" ca="1" si="105"/>
        <v/>
      </c>
      <c r="AF63" s="20" t="str">
        <f t="shared" ca="1" si="105"/>
        <v/>
      </c>
      <c r="AG63" s="20" t="str">
        <f t="shared" ca="1" si="105"/>
        <v/>
      </c>
      <c r="AH63" s="20" t="str">
        <f t="shared" ca="1" si="105"/>
        <v/>
      </c>
      <c r="AI63" s="20" t="str">
        <f t="shared" ca="1" si="105"/>
        <v/>
      </c>
      <c r="AJ63" s="20" t="str">
        <f t="shared" ca="1" si="105"/>
        <v/>
      </c>
      <c r="AK63" s="20" t="str">
        <f t="shared" ca="1" si="105"/>
        <v/>
      </c>
      <c r="AL63" s="20" t="str">
        <f t="shared" ca="1" si="105"/>
        <v/>
      </c>
      <c r="AM63" s="20" t="str">
        <f t="shared" ca="1" si="105"/>
        <v/>
      </c>
      <c r="AN63" s="20" t="str">
        <f t="shared" ca="1" si="105"/>
        <v/>
      </c>
      <c r="AO63" s="20" t="str">
        <f t="shared" ca="1" si="105"/>
        <v/>
      </c>
      <c r="AP63" s="20" t="str">
        <f t="shared" ca="1" si="105"/>
        <v/>
      </c>
      <c r="AQ63" s="20" t="str">
        <f t="shared" ca="1" si="105"/>
        <v/>
      </c>
      <c r="AR63" s="20" t="str">
        <f t="shared" ca="1" si="105"/>
        <v/>
      </c>
      <c r="AS63" s="20" t="str">
        <f t="shared" ca="1" si="105"/>
        <v/>
      </c>
      <c r="AT63" s="20" t="str">
        <f t="shared" ca="1" si="105"/>
        <v/>
      </c>
      <c r="AU63" s="20" t="str">
        <f t="shared" ca="1" si="105"/>
        <v/>
      </c>
      <c r="AV63" s="20" t="str">
        <f t="shared" ca="1" si="105"/>
        <v/>
      </c>
      <c r="AW63" s="20" t="str">
        <f t="shared" ca="1" si="105"/>
        <v/>
      </c>
      <c r="AX63" s="20" t="str">
        <f t="shared" ca="1" si="105"/>
        <v/>
      </c>
      <c r="AY63" s="20" t="str">
        <f t="shared" ca="1" si="105"/>
        <v/>
      </c>
      <c r="AZ63" s="20" t="str">
        <f t="shared" ca="1" si="105"/>
        <v/>
      </c>
      <c r="BA63" s="20" t="str">
        <f t="shared" ca="1" si="105"/>
        <v/>
      </c>
      <c r="BB63" s="20" t="str">
        <f t="shared" ca="1" si="105"/>
        <v/>
      </c>
      <c r="BC63" s="20" t="str">
        <f t="shared" ca="1" si="105"/>
        <v/>
      </c>
      <c r="BD63" s="20" t="str">
        <f t="shared" ca="1" si="105"/>
        <v/>
      </c>
      <c r="BE63" s="20" t="str">
        <f t="shared" ca="1" si="105"/>
        <v/>
      </c>
      <c r="BF63" s="20" t="str">
        <f t="shared" ca="1" si="105"/>
        <v/>
      </c>
      <c r="BG63" s="20" t="str">
        <f t="shared" ca="1" si="105"/>
        <v/>
      </c>
      <c r="BH63" s="20" t="str">
        <f t="shared" ca="1" si="105"/>
        <v/>
      </c>
      <c r="BI63" s="20" t="str">
        <f t="shared" ca="1" si="105"/>
        <v/>
      </c>
      <c r="BJ63" s="20" t="str">
        <f t="shared" ca="1" si="105"/>
        <v/>
      </c>
      <c r="BK63" s="20" t="str">
        <f t="shared" ca="1" si="105"/>
        <v/>
      </c>
      <c r="BL63" s="20" t="str">
        <f t="shared" ca="1" si="105"/>
        <v/>
      </c>
      <c r="BM63" s="20" t="str">
        <f t="shared" ca="1" si="105"/>
        <v/>
      </c>
      <c r="BN63" s="20" t="str">
        <f t="shared" ca="1" si="105"/>
        <v/>
      </c>
      <c r="BO63" s="20" t="str">
        <f t="shared" ca="1" si="105"/>
        <v/>
      </c>
      <c r="BP63" s="20" t="str">
        <f t="shared" ca="1" si="105"/>
        <v/>
      </c>
      <c r="BQ63" s="20" t="str">
        <f t="shared" ca="1" si="105"/>
        <v/>
      </c>
      <c r="BR63" s="20" t="str">
        <f t="shared" ca="1" si="105"/>
        <v/>
      </c>
      <c r="BS63" s="20" t="str">
        <f t="shared" ca="1" si="105"/>
        <v/>
      </c>
      <c r="BT63" s="20" t="str">
        <f t="shared" ca="1" si="105"/>
        <v/>
      </c>
      <c r="BU63" s="20" t="str">
        <f t="shared" ca="1" si="105"/>
        <v/>
      </c>
      <c r="BV63" s="20" t="str">
        <f t="shared" ca="1" si="105"/>
        <v/>
      </c>
      <c r="BW63" s="20" t="str">
        <f t="shared" ca="1" si="105"/>
        <v/>
      </c>
      <c r="BX63" s="20" t="str">
        <f t="shared" ca="1" si="105"/>
        <v/>
      </c>
      <c r="BY63" s="20" t="str">
        <f t="shared" ca="1" si="105"/>
        <v/>
      </c>
      <c r="BZ63" s="20" t="str">
        <f t="shared" ca="1" si="105"/>
        <v/>
      </c>
      <c r="CA63" s="20" t="str">
        <f t="shared" ca="1" si="105"/>
        <v/>
      </c>
      <c r="CB63" s="20" t="str">
        <f t="shared" ca="1" si="105"/>
        <v/>
      </c>
      <c r="CC63" s="20" t="str">
        <f t="shared" ca="1" si="105"/>
        <v/>
      </c>
      <c r="CD63" s="20" t="str">
        <f t="shared" ca="1" si="105"/>
        <v/>
      </c>
      <c r="CE63" s="20" t="str">
        <f t="shared" ca="1" si="105"/>
        <v/>
      </c>
      <c r="CF63" s="20" t="str">
        <f t="shared" ca="1" si="105"/>
        <v/>
      </c>
      <c r="CG63" s="20" t="str">
        <f t="shared" ca="1" si="105"/>
        <v/>
      </c>
      <c r="CH63" s="20" t="str">
        <f t="shared" ca="1" si="105"/>
        <v/>
      </c>
      <c r="CI63" s="20" t="str">
        <f t="shared" ca="1" si="105"/>
        <v/>
      </c>
      <c r="CJ63" s="20" t="str">
        <f t="shared" ca="1" si="105"/>
        <v/>
      </c>
      <c r="CK63" s="20" t="str">
        <f t="shared" ca="1" si="105"/>
        <v/>
      </c>
      <c r="CL63" s="20" t="str">
        <f t="shared" ca="1" si="105"/>
        <v/>
      </c>
      <c r="CM63" s="20" t="str">
        <f t="shared" ca="1" si="105"/>
        <v/>
      </c>
      <c r="CN63" s="20" t="str">
        <f t="shared" ca="1" si="105"/>
        <v/>
      </c>
      <c r="CO63" s="20" t="str">
        <f t="shared" ca="1" si="105"/>
        <v/>
      </c>
      <c r="CP63" s="20" t="str">
        <f t="shared" ca="1" si="104"/>
        <v/>
      </c>
      <c r="CQ63" s="20" t="str">
        <f t="shared" ca="1" si="104"/>
        <v/>
      </c>
      <c r="CR63" s="20" t="str">
        <f t="shared" ca="1" si="104"/>
        <v/>
      </c>
      <c r="CS63" s="20" t="str">
        <f t="shared" ca="1" si="104"/>
        <v/>
      </c>
      <c r="CT63" s="20" t="str">
        <f t="shared" ca="1" si="104"/>
        <v/>
      </c>
      <c r="CU63" s="19" t="str">
        <f t="shared" ca="1" si="104"/>
        <v/>
      </c>
      <c r="CV63" s="19" t="str">
        <f t="shared" ca="1" si="104"/>
        <v/>
      </c>
      <c r="CW63" s="19" t="str">
        <f t="shared" ca="1" si="104"/>
        <v/>
      </c>
      <c r="CX63" s="19" t="str">
        <f t="shared" ca="1" si="104"/>
        <v/>
      </c>
      <c r="CY63" s="19" t="str">
        <f t="shared" ca="1" si="104"/>
        <v/>
      </c>
      <c r="CZ63" s="19" t="str">
        <f t="shared" ca="1" si="104"/>
        <v/>
      </c>
      <c r="DA63" s="19" t="str">
        <f t="shared" ca="1" si="104"/>
        <v/>
      </c>
      <c r="DB63" s="19" t="str">
        <f t="shared" ca="1" si="104"/>
        <v/>
      </c>
      <c r="DC63" s="19" t="str">
        <f t="shared" ca="1" si="104"/>
        <v/>
      </c>
      <c r="DD63" s="19" t="str">
        <f t="shared" ca="1" si="104"/>
        <v/>
      </c>
      <c r="DE63" s="19" t="str">
        <f t="shared" ca="1" si="104"/>
        <v/>
      </c>
      <c r="DF63" s="19" t="str">
        <f t="shared" ca="1" si="104"/>
        <v/>
      </c>
      <c r="DG63" s="19" t="str">
        <f t="shared" ca="1" si="104"/>
        <v/>
      </c>
      <c r="DH63" s="19" t="str">
        <f t="shared" ca="1" si="104"/>
        <v/>
      </c>
      <c r="DI63" s="19" t="str">
        <f t="shared" ca="1" si="104"/>
        <v/>
      </c>
      <c r="DJ63" s="19" t="str">
        <f t="shared" ca="1" si="104"/>
        <v/>
      </c>
      <c r="DK63" s="19" t="str">
        <f t="shared" ca="1" si="104"/>
        <v/>
      </c>
      <c r="DL63" s="19" t="str">
        <f t="shared" ca="1" si="104"/>
        <v/>
      </c>
      <c r="DM63" s="19" t="str">
        <f t="shared" ca="1" si="104"/>
        <v/>
      </c>
      <c r="DN63" s="19" t="str">
        <f t="shared" ca="1" si="104"/>
        <v/>
      </c>
      <c r="DO63" s="19" t="str">
        <f t="shared" ca="1" si="104"/>
        <v/>
      </c>
      <c r="DP63" s="19" t="str">
        <f t="shared" ca="1" si="104"/>
        <v/>
      </c>
      <c r="DQ63" s="19" t="str">
        <f t="shared" ca="1" si="104"/>
        <v/>
      </c>
      <c r="DR63" s="19" t="str">
        <f t="shared" ca="1" si="104"/>
        <v/>
      </c>
      <c r="DS63" s="19" t="str">
        <f t="shared" ca="1" si="104"/>
        <v/>
      </c>
      <c r="DT63" s="19" t="str">
        <f t="shared" ca="1" si="104"/>
        <v/>
      </c>
      <c r="DU63" s="19" t="str">
        <f t="shared" ca="1" si="104"/>
        <v/>
      </c>
      <c r="DV63" s="19" t="str">
        <f t="shared" ca="1" si="104"/>
        <v/>
      </c>
      <c r="DW63" s="19" t="str">
        <f t="shared" ca="1" si="104"/>
        <v/>
      </c>
      <c r="DX63" s="19" t="str">
        <f t="shared" ca="1" si="104"/>
        <v/>
      </c>
      <c r="DY63" s="19" t="str">
        <f t="shared" ca="1" si="104"/>
        <v/>
      </c>
      <c r="DZ63" s="19" t="str">
        <f t="shared" ca="1" si="104"/>
        <v/>
      </c>
      <c r="EA63" s="19" t="str">
        <f t="shared" ca="1" si="104"/>
        <v/>
      </c>
      <c r="EB63" s="19" t="str">
        <f t="shared" ca="1" si="104"/>
        <v/>
      </c>
      <c r="EC63" s="19" t="str">
        <f t="shared" ca="1" si="104"/>
        <v/>
      </c>
      <c r="ED63" s="19" t="str">
        <f t="shared" ca="1" si="104"/>
        <v/>
      </c>
      <c r="EE63" s="19" t="str">
        <f t="shared" ca="1" si="104"/>
        <v/>
      </c>
      <c r="EF63" s="19" t="str">
        <f t="shared" ca="1" si="104"/>
        <v/>
      </c>
      <c r="EG63" s="19" t="str">
        <f t="shared" ca="1" si="104"/>
        <v/>
      </c>
      <c r="EH63" s="19" t="str">
        <f t="shared" ca="1" si="104"/>
        <v/>
      </c>
      <c r="EI63" s="19" t="str">
        <f t="shared" ca="1" si="104"/>
        <v/>
      </c>
      <c r="EJ63" s="19" t="str">
        <f t="shared" ca="1" si="104"/>
        <v/>
      </c>
      <c r="EK63" s="19" t="str">
        <f t="shared" ca="1" si="104"/>
        <v/>
      </c>
      <c r="EL63" s="19" t="str">
        <f t="shared" ca="1" si="104"/>
        <v/>
      </c>
      <c r="EM63" s="19" t="str">
        <f t="shared" ca="1" si="104"/>
        <v/>
      </c>
      <c r="EN63" s="19" t="str">
        <f t="shared" ca="1" si="104"/>
        <v/>
      </c>
      <c r="EO63" s="19" t="str">
        <f t="shared" ca="1" si="104"/>
        <v/>
      </c>
      <c r="EP63" s="19" t="str">
        <f t="shared" ca="1" si="104"/>
        <v/>
      </c>
      <c r="EQ63" s="19" t="str">
        <f t="shared" ca="1" si="104"/>
        <v/>
      </c>
      <c r="ER63" s="19" t="str">
        <f t="shared" ca="1" si="104"/>
        <v/>
      </c>
      <c r="ES63" s="19" t="str">
        <f t="shared" ca="1" si="104"/>
        <v/>
      </c>
      <c r="ET63" s="19" t="str">
        <f t="shared" ca="1" si="104"/>
        <v/>
      </c>
      <c r="EU63" s="19" t="str">
        <f t="shared" ca="1" si="104"/>
        <v/>
      </c>
      <c r="EV63" s="19" t="str">
        <f t="shared" ca="1" si="104"/>
        <v/>
      </c>
      <c r="EW63" s="19" t="str">
        <f t="shared" ca="1" si="104"/>
        <v/>
      </c>
      <c r="EX63" s="19" t="str">
        <f t="shared" ca="1" si="104"/>
        <v/>
      </c>
      <c r="EY63" s="19" t="str">
        <f t="shared" ca="1" si="104"/>
        <v/>
      </c>
      <c r="EZ63" s="19" t="str">
        <f t="shared" ca="1" si="104"/>
        <v/>
      </c>
      <c r="FA63" s="19" t="str">
        <f t="shared" ca="1" si="102"/>
        <v/>
      </c>
      <c r="FB63" s="19" t="str">
        <f t="shared" ca="1" si="102"/>
        <v/>
      </c>
      <c r="FC63" s="19" t="str">
        <f t="shared" ca="1" si="102"/>
        <v/>
      </c>
      <c r="FD63" s="19" t="str">
        <f t="shared" ca="1" si="102"/>
        <v/>
      </c>
      <c r="FE63" s="19" t="str">
        <f t="shared" ca="1" si="102"/>
        <v/>
      </c>
      <c r="FF63" s="19" t="str">
        <f t="shared" ca="1" si="102"/>
        <v/>
      </c>
      <c r="FG63" s="19" t="str">
        <f t="shared" ca="1" si="102"/>
        <v/>
      </c>
      <c r="FH63" s="19" t="str">
        <f t="shared" ca="1" si="102"/>
        <v/>
      </c>
      <c r="FI63" s="19" t="str">
        <f t="shared" ca="1" si="102"/>
        <v/>
      </c>
      <c r="FJ63" s="19" t="str">
        <f t="shared" ca="1" si="102"/>
        <v/>
      </c>
      <c r="FK63" s="19" t="str">
        <f t="shared" ca="1" si="102"/>
        <v/>
      </c>
      <c r="FL63" s="19" t="str">
        <f t="shared" ca="1" si="102"/>
        <v/>
      </c>
      <c r="FM63" s="19" t="str">
        <f t="shared" ca="1" si="102"/>
        <v/>
      </c>
      <c r="FN63" s="19" t="str">
        <f t="shared" ca="1" si="102"/>
        <v/>
      </c>
      <c r="FO63" s="19" t="str">
        <f t="shared" ca="1" si="102"/>
        <v/>
      </c>
      <c r="FP63" s="19" t="str">
        <f t="shared" ca="1" si="102"/>
        <v/>
      </c>
      <c r="FQ63" s="19" t="str">
        <f t="shared" ca="1" si="102"/>
        <v/>
      </c>
      <c r="FR63" s="19" t="str">
        <f t="shared" ca="1" si="102"/>
        <v/>
      </c>
      <c r="FS63" s="19" t="str">
        <f t="shared" ca="1" si="102"/>
        <v/>
      </c>
      <c r="FT63" s="19" t="str">
        <f t="shared" ca="1" si="102"/>
        <v/>
      </c>
      <c r="FU63" s="19" t="str">
        <f t="shared" ca="1" si="102"/>
        <v/>
      </c>
      <c r="FV63" s="19" t="str">
        <f t="shared" ca="1" si="102"/>
        <v/>
      </c>
      <c r="FW63" s="19" t="str">
        <f t="shared" ca="1" si="102"/>
        <v/>
      </c>
      <c r="FX63" s="19" t="str">
        <f t="shared" ca="1" si="102"/>
        <v/>
      </c>
      <c r="FY63" s="19" t="str">
        <f t="shared" ca="1" si="102"/>
        <v/>
      </c>
      <c r="FZ63" s="19" t="str">
        <f t="shared" ca="1" si="102"/>
        <v/>
      </c>
      <c r="GA63" s="19" t="str">
        <f t="shared" ca="1" si="102"/>
        <v/>
      </c>
      <c r="GB63" s="19" t="str">
        <f t="shared" ca="1" si="102"/>
        <v/>
      </c>
      <c r="GC63" s="19" t="str">
        <f t="shared" ca="1" si="102"/>
        <v/>
      </c>
      <c r="GD63" s="19" t="str">
        <f t="shared" ca="1" si="102"/>
        <v/>
      </c>
      <c r="GE63" s="19" t="str">
        <f t="shared" ca="1" si="102"/>
        <v/>
      </c>
      <c r="GF63" s="19" t="str">
        <f t="shared" ca="1" si="102"/>
        <v/>
      </c>
      <c r="GG63" s="19" t="str">
        <f t="shared" ca="1" si="102"/>
        <v/>
      </c>
      <c r="GH63" s="19" t="str">
        <f t="shared" ca="1" si="102"/>
        <v/>
      </c>
      <c r="GI63" s="19" t="str">
        <f t="shared" ca="1" si="102"/>
        <v/>
      </c>
      <c r="GJ63" s="19" t="str">
        <f t="shared" ca="1" si="102"/>
        <v/>
      </c>
      <c r="GK63" s="19" t="str">
        <f t="shared" ca="1" si="102"/>
        <v/>
      </c>
      <c r="GL63" s="19" t="str">
        <f t="shared" ca="1" si="102"/>
        <v/>
      </c>
      <c r="GM63" s="19" t="str">
        <f t="shared" ca="1" si="102"/>
        <v/>
      </c>
      <c r="GN63" s="19" t="str">
        <f t="shared" ca="1" si="102"/>
        <v/>
      </c>
      <c r="GO63" s="19" t="str">
        <f t="shared" ca="1" si="102"/>
        <v/>
      </c>
      <c r="GP63" s="19" t="str">
        <f t="shared" ca="1" si="102"/>
        <v/>
      </c>
      <c r="GQ63" s="19" t="str">
        <f t="shared" ca="1" si="102"/>
        <v/>
      </c>
      <c r="GR63" s="19" t="str">
        <f t="shared" ca="1" si="102"/>
        <v/>
      </c>
      <c r="GS63" s="19" t="str">
        <f t="shared" ca="1" si="102"/>
        <v/>
      </c>
      <c r="GT63" s="19" t="str">
        <f t="shared" ca="1" si="102"/>
        <v/>
      </c>
      <c r="GU63" s="19" t="str">
        <f t="shared" ca="1" si="102"/>
        <v/>
      </c>
      <c r="GV63" s="19" t="str">
        <f t="shared" ca="1" si="102"/>
        <v/>
      </c>
      <c r="GW63" s="19" t="str">
        <f t="shared" ca="1" si="102"/>
        <v/>
      </c>
      <c r="GX63" s="19" t="str">
        <f t="shared" ca="1" si="102"/>
        <v/>
      </c>
      <c r="GY63" s="19" t="str">
        <f t="shared" ca="1" si="102"/>
        <v/>
      </c>
      <c r="GZ63" s="19" t="str">
        <f t="shared" ca="1" si="102"/>
        <v/>
      </c>
      <c r="HA63" s="19" t="str">
        <f t="shared" ca="1" si="102"/>
        <v/>
      </c>
      <c r="HB63" s="19" t="str">
        <f t="shared" ca="1" si="102"/>
        <v/>
      </c>
      <c r="HC63" s="19" t="str">
        <f t="shared" ca="1" si="102"/>
        <v/>
      </c>
      <c r="HD63" s="19" t="str">
        <f t="shared" ca="1" si="102"/>
        <v/>
      </c>
      <c r="HE63" s="19" t="str">
        <f t="shared" ca="1" si="102"/>
        <v/>
      </c>
      <c r="HF63" s="19" t="str">
        <f t="shared" ca="1" si="102"/>
        <v/>
      </c>
      <c r="HG63" s="19" t="str">
        <f t="shared" ca="1" si="102"/>
        <v/>
      </c>
      <c r="HH63" s="19" t="str">
        <f t="shared" ca="1" si="102"/>
        <v/>
      </c>
      <c r="HI63" s="19" t="str">
        <f t="shared" ca="1" si="102"/>
        <v/>
      </c>
      <c r="HJ63" s="19" t="str">
        <f t="shared" ca="1" si="102"/>
        <v/>
      </c>
      <c r="HK63" s="19" t="str">
        <f t="shared" ca="1" si="102"/>
        <v/>
      </c>
      <c r="HL63" s="19" t="str">
        <f t="shared" ref="HL63:JW66" ca="1" si="107">IF($N63="",
IF(AND(HL$2&gt;=$M63,HL$2&lt;=TODAY(),HL$2&lt;$O63), 10,
IF(AND(HL$2&gt;=$M63,HL$2&lt;=TODAY(),HL$2=$O63), 10,
IF(AND(HL$2&gt;=$M63,HL$2&lt;=TODAY(),HL$2&gt;$O63), -10, ""))),
IF(AND(HL$2&gt;=$M63,HL$2&lt;=$N63,HL$2&lt;$O63),10,
IF(AND(HL$2&gt;=$M63,HL$2&lt;=$N63,HL$2=$O63),10,
IF(AND(HL$2&gt;=$M63,HL$2&lt;=$N63,HL$2&gt;$O63),-10,""
))))</f>
        <v/>
      </c>
      <c r="HM63" s="19" t="str">
        <f t="shared" ca="1" si="107"/>
        <v/>
      </c>
      <c r="HN63" s="19" t="str">
        <f t="shared" ca="1" si="107"/>
        <v/>
      </c>
      <c r="HO63" s="19" t="str">
        <f t="shared" ca="1" si="107"/>
        <v/>
      </c>
      <c r="HP63" s="19" t="str">
        <f t="shared" ca="1" si="107"/>
        <v/>
      </c>
      <c r="HQ63" s="19" t="str">
        <f t="shared" ca="1" si="107"/>
        <v/>
      </c>
      <c r="HR63" s="19" t="str">
        <f t="shared" ca="1" si="107"/>
        <v/>
      </c>
      <c r="HS63" s="19" t="str">
        <f t="shared" ca="1" si="107"/>
        <v/>
      </c>
      <c r="HT63" s="19" t="str">
        <f t="shared" ca="1" si="107"/>
        <v/>
      </c>
      <c r="HU63" s="19" t="str">
        <f t="shared" ca="1" si="107"/>
        <v/>
      </c>
      <c r="HV63" s="19" t="str">
        <f t="shared" ca="1" si="107"/>
        <v/>
      </c>
      <c r="HW63" s="19" t="str">
        <f t="shared" ca="1" si="107"/>
        <v/>
      </c>
      <c r="HX63" s="19" t="str">
        <f t="shared" ca="1" si="107"/>
        <v/>
      </c>
      <c r="HY63" s="19" t="str">
        <f t="shared" ca="1" si="107"/>
        <v/>
      </c>
      <c r="HZ63" s="19" t="str">
        <f t="shared" ca="1" si="107"/>
        <v/>
      </c>
      <c r="IA63" s="19" t="str">
        <f t="shared" ca="1" si="107"/>
        <v/>
      </c>
      <c r="IB63" s="19" t="str">
        <f t="shared" ca="1" si="107"/>
        <v/>
      </c>
      <c r="IC63" s="19" t="str">
        <f t="shared" ca="1" si="107"/>
        <v/>
      </c>
      <c r="ID63" s="19" t="str">
        <f t="shared" ca="1" si="107"/>
        <v/>
      </c>
      <c r="IE63" s="19" t="str">
        <f t="shared" ca="1" si="107"/>
        <v/>
      </c>
      <c r="IF63" s="19" t="str">
        <f t="shared" ca="1" si="107"/>
        <v/>
      </c>
      <c r="IG63" s="19" t="str">
        <f t="shared" ca="1" si="107"/>
        <v/>
      </c>
      <c r="IH63" s="19" t="str">
        <f t="shared" ca="1" si="107"/>
        <v/>
      </c>
      <c r="II63" s="19" t="str">
        <f t="shared" ca="1" si="107"/>
        <v/>
      </c>
      <c r="IJ63" s="19" t="str">
        <f t="shared" ca="1" si="107"/>
        <v/>
      </c>
      <c r="IK63" s="19" t="str">
        <f t="shared" ca="1" si="107"/>
        <v/>
      </c>
      <c r="IL63" s="19" t="str">
        <f t="shared" ca="1" si="107"/>
        <v/>
      </c>
      <c r="IM63" s="19" t="str">
        <f t="shared" ca="1" si="107"/>
        <v/>
      </c>
      <c r="IN63" s="19" t="str">
        <f t="shared" ca="1" si="107"/>
        <v/>
      </c>
      <c r="IO63" s="19" t="str">
        <f t="shared" ca="1" si="107"/>
        <v/>
      </c>
      <c r="IP63" s="19" t="str">
        <f t="shared" ca="1" si="107"/>
        <v/>
      </c>
      <c r="IQ63" s="19" t="str">
        <f t="shared" ca="1" si="107"/>
        <v/>
      </c>
      <c r="IR63" s="19" t="str">
        <f t="shared" ca="1" si="107"/>
        <v/>
      </c>
      <c r="IS63" s="19" t="str">
        <f t="shared" ca="1" si="107"/>
        <v/>
      </c>
      <c r="IT63" s="19" t="str">
        <f t="shared" ca="1" si="107"/>
        <v/>
      </c>
      <c r="IU63" s="19" t="str">
        <f t="shared" ca="1" si="107"/>
        <v/>
      </c>
      <c r="IV63" s="19" t="str">
        <f t="shared" ca="1" si="107"/>
        <v/>
      </c>
      <c r="IW63" s="19" t="str">
        <f t="shared" ca="1" si="107"/>
        <v/>
      </c>
      <c r="IX63" s="19" t="str">
        <f t="shared" ca="1" si="107"/>
        <v/>
      </c>
      <c r="IY63" s="19" t="str">
        <f t="shared" ca="1" si="107"/>
        <v/>
      </c>
      <c r="IZ63" s="19" t="str">
        <f t="shared" ca="1" si="107"/>
        <v/>
      </c>
      <c r="JA63" s="19" t="str">
        <f t="shared" ca="1" si="107"/>
        <v/>
      </c>
      <c r="JB63" s="19" t="str">
        <f t="shared" ca="1" si="107"/>
        <v/>
      </c>
      <c r="JC63" s="19" t="str">
        <f t="shared" ca="1" si="107"/>
        <v/>
      </c>
      <c r="JD63" s="19" t="str">
        <f t="shared" ca="1" si="107"/>
        <v/>
      </c>
      <c r="JE63" s="19" t="str">
        <f t="shared" ca="1" si="107"/>
        <v/>
      </c>
      <c r="JF63" s="19" t="str">
        <f t="shared" ca="1" si="107"/>
        <v/>
      </c>
      <c r="JG63" s="19" t="str">
        <f t="shared" ca="1" si="107"/>
        <v/>
      </c>
      <c r="JH63" s="19" t="str">
        <f t="shared" ca="1" si="107"/>
        <v/>
      </c>
      <c r="JI63" s="19" t="str">
        <f t="shared" ca="1" si="107"/>
        <v/>
      </c>
      <c r="JJ63" s="19" t="str">
        <f t="shared" ca="1" si="107"/>
        <v/>
      </c>
      <c r="JK63" s="19" t="str">
        <f t="shared" ca="1" si="107"/>
        <v/>
      </c>
      <c r="JL63" s="19" t="str">
        <f t="shared" ca="1" si="107"/>
        <v/>
      </c>
      <c r="JM63" s="19" t="str">
        <f t="shared" ca="1" si="107"/>
        <v/>
      </c>
      <c r="JN63" s="19" t="str">
        <f t="shared" ca="1" si="107"/>
        <v/>
      </c>
      <c r="JO63" s="19" t="str">
        <f t="shared" ca="1" si="107"/>
        <v/>
      </c>
      <c r="JP63" s="19" t="str">
        <f t="shared" ca="1" si="107"/>
        <v/>
      </c>
      <c r="JQ63" s="19" t="str">
        <f t="shared" ca="1" si="107"/>
        <v/>
      </c>
      <c r="JR63" s="19" t="str">
        <f t="shared" ca="1" si="107"/>
        <v/>
      </c>
      <c r="JS63" s="19" t="str">
        <f t="shared" ca="1" si="107"/>
        <v/>
      </c>
      <c r="JT63" s="19" t="str">
        <f t="shared" ca="1" si="107"/>
        <v/>
      </c>
      <c r="JU63" s="19" t="str">
        <f t="shared" ca="1" si="107"/>
        <v/>
      </c>
      <c r="JV63" s="19" t="str">
        <f t="shared" ca="1" si="107"/>
        <v/>
      </c>
      <c r="JW63" s="19" t="str">
        <f t="shared" ca="1" si="107"/>
        <v/>
      </c>
      <c r="JX63" s="19" t="str">
        <f t="shared" ca="1" si="106"/>
        <v/>
      </c>
      <c r="JY63" s="19" t="str">
        <f t="shared" ca="1" si="106"/>
        <v/>
      </c>
      <c r="JZ63" s="19" t="str">
        <f t="shared" ca="1" si="106"/>
        <v/>
      </c>
      <c r="KA63" s="19" t="str">
        <f t="shared" ca="1" si="106"/>
        <v/>
      </c>
      <c r="KB63" s="19" t="str">
        <f t="shared" ca="1" si="106"/>
        <v/>
      </c>
      <c r="KC63" s="19" t="str">
        <f t="shared" ca="1" si="106"/>
        <v/>
      </c>
      <c r="KD63" s="19" t="str">
        <f t="shared" ca="1" si="106"/>
        <v/>
      </c>
      <c r="KE63" s="19" t="str">
        <f t="shared" ca="1" si="106"/>
        <v/>
      </c>
      <c r="KF63" s="19" t="str">
        <f t="shared" ca="1" si="106"/>
        <v/>
      </c>
      <c r="KG63" s="19" t="str">
        <f t="shared" ca="1" si="106"/>
        <v/>
      </c>
      <c r="KH63" s="19" t="str">
        <f t="shared" ca="1" si="106"/>
        <v/>
      </c>
      <c r="KI63" s="19" t="str">
        <f t="shared" ca="1" si="106"/>
        <v/>
      </c>
      <c r="KJ63" s="19" t="str">
        <f t="shared" ca="1" si="106"/>
        <v/>
      </c>
      <c r="KK63" s="19" t="str">
        <f t="shared" ca="1" si="106"/>
        <v/>
      </c>
      <c r="KL63" s="19" t="str">
        <f t="shared" ca="1" si="106"/>
        <v/>
      </c>
      <c r="KM63" s="19" t="str">
        <f t="shared" ca="1" si="106"/>
        <v/>
      </c>
      <c r="KN63" s="19" t="str">
        <f t="shared" ca="1" si="106"/>
        <v/>
      </c>
      <c r="KO63" s="19" t="str">
        <f t="shared" ca="1" si="106"/>
        <v/>
      </c>
      <c r="KP63" s="19" t="str">
        <f t="shared" ca="1" si="106"/>
        <v/>
      </c>
      <c r="KQ63" s="19" t="str">
        <f t="shared" ca="1" si="106"/>
        <v/>
      </c>
      <c r="KR63" s="19" t="str">
        <f t="shared" ca="1" si="106"/>
        <v/>
      </c>
      <c r="KS63" s="19" t="str">
        <f t="shared" ca="1" si="106"/>
        <v/>
      </c>
      <c r="KT63" s="19" t="str">
        <f t="shared" ca="1" si="106"/>
        <v/>
      </c>
      <c r="KU63" s="19" t="str">
        <f t="shared" ca="1" si="106"/>
        <v/>
      </c>
      <c r="KV63" s="19" t="str">
        <f t="shared" ca="1" si="106"/>
        <v/>
      </c>
      <c r="KW63" s="19" t="str">
        <f t="shared" ca="1" si="106"/>
        <v/>
      </c>
      <c r="KX63" s="19" t="str">
        <f t="shared" ca="1" si="106"/>
        <v/>
      </c>
      <c r="KY63" s="19" t="str">
        <f t="shared" ca="1" si="106"/>
        <v/>
      </c>
      <c r="KZ63" s="19" t="str">
        <f t="shared" ca="1" si="106"/>
        <v/>
      </c>
      <c r="LA63" s="19" t="str">
        <f t="shared" ca="1" si="106"/>
        <v/>
      </c>
      <c r="LB63" s="19" t="str">
        <f t="shared" ca="1" si="106"/>
        <v/>
      </c>
      <c r="LC63" s="19" t="str">
        <f t="shared" ca="1" si="106"/>
        <v/>
      </c>
      <c r="LD63" s="19" t="str">
        <f t="shared" ca="1" si="106"/>
        <v/>
      </c>
      <c r="LE63" s="19" t="str">
        <f t="shared" ca="1" si="106"/>
        <v/>
      </c>
      <c r="LF63" s="19" t="str">
        <f t="shared" ca="1" si="106"/>
        <v/>
      </c>
      <c r="LG63" s="19" t="str">
        <f t="shared" ca="1" si="106"/>
        <v/>
      </c>
      <c r="LH63" s="19" t="str">
        <f t="shared" ca="1" si="106"/>
        <v/>
      </c>
      <c r="LI63" s="19" t="str">
        <f t="shared" ca="1" si="106"/>
        <v/>
      </c>
      <c r="LJ63" s="19" t="str">
        <f t="shared" ca="1" si="106"/>
        <v/>
      </c>
      <c r="LK63" s="19" t="str">
        <f t="shared" ca="1" si="106"/>
        <v/>
      </c>
      <c r="LL63" s="19" t="str">
        <f t="shared" ca="1" si="106"/>
        <v/>
      </c>
      <c r="LM63" s="19" t="str">
        <f t="shared" ca="1" si="106"/>
        <v/>
      </c>
      <c r="LN63" s="19" t="str">
        <f t="shared" ca="1" si="106"/>
        <v/>
      </c>
      <c r="LO63" s="19" t="str">
        <f t="shared" ca="1" si="106"/>
        <v/>
      </c>
      <c r="LP63" s="19" t="str">
        <f t="shared" ca="1" si="106"/>
        <v/>
      </c>
      <c r="LQ63" s="19" t="str">
        <f t="shared" ca="1" si="106"/>
        <v/>
      </c>
      <c r="LR63" s="19" t="str">
        <f t="shared" ca="1" si="106"/>
        <v/>
      </c>
      <c r="LS63" s="19" t="str">
        <f t="shared" ca="1" si="106"/>
        <v/>
      </c>
      <c r="LT63" s="19" t="str">
        <f t="shared" ca="1" si="106"/>
        <v/>
      </c>
      <c r="LU63" s="19" t="str">
        <f t="shared" ca="1" si="106"/>
        <v/>
      </c>
      <c r="LV63" s="19" t="str">
        <f t="shared" ca="1" si="106"/>
        <v/>
      </c>
      <c r="LW63" s="19" t="str">
        <f t="shared" ca="1" si="106"/>
        <v/>
      </c>
      <c r="LX63" s="19" t="str">
        <f t="shared" ca="1" si="106"/>
        <v/>
      </c>
      <c r="LY63" s="19" t="str">
        <f t="shared" ca="1" si="106"/>
        <v/>
      </c>
      <c r="LZ63" s="19" t="str">
        <f t="shared" ca="1" si="106"/>
        <v/>
      </c>
      <c r="MA63" s="19" t="str">
        <f t="shared" ca="1" si="106"/>
        <v/>
      </c>
      <c r="MB63" s="19" t="str">
        <f t="shared" ca="1" si="106"/>
        <v/>
      </c>
      <c r="MC63" s="19" t="str">
        <f t="shared" ca="1" si="106"/>
        <v/>
      </c>
      <c r="MD63" s="19" t="str">
        <f t="shared" ca="1" si="106"/>
        <v/>
      </c>
      <c r="ME63" s="19" t="str">
        <f t="shared" ca="1" si="106"/>
        <v/>
      </c>
      <c r="MF63" s="19" t="str">
        <f t="shared" ca="1" si="106"/>
        <v/>
      </c>
      <c r="MG63" s="19" t="str">
        <f t="shared" ca="1" si="106"/>
        <v/>
      </c>
      <c r="MH63" s="19" t="str">
        <f t="shared" ca="1" si="106"/>
        <v/>
      </c>
      <c r="MI63" s="19" t="str">
        <f t="shared" ca="1" si="106"/>
        <v/>
      </c>
      <c r="MJ63" s="19" t="str">
        <f t="shared" ca="1" si="103"/>
        <v/>
      </c>
      <c r="MK63" s="19" t="str">
        <f t="shared" ca="1" si="103"/>
        <v/>
      </c>
      <c r="ML63" s="19" t="str">
        <f t="shared" ca="1" si="103"/>
        <v/>
      </c>
      <c r="MM63" s="19" t="str">
        <f t="shared" ca="1" si="103"/>
        <v/>
      </c>
      <c r="MN63" s="19" t="str">
        <f t="shared" ca="1" si="103"/>
        <v/>
      </c>
      <c r="MO63" s="19" t="str">
        <f t="shared" ca="1" si="101"/>
        <v/>
      </c>
      <c r="MP63" s="19" t="str">
        <f t="shared" ca="1" si="101"/>
        <v/>
      </c>
      <c r="MQ63" s="19" t="str">
        <f t="shared" ca="1" si="101"/>
        <v/>
      </c>
      <c r="MR63" s="19" t="str">
        <f t="shared" ca="1" si="101"/>
        <v/>
      </c>
      <c r="MS63" s="19" t="str">
        <f t="shared" ca="1" si="101"/>
        <v/>
      </c>
      <c r="MT63" s="19" t="str">
        <f t="shared" ca="1" si="101"/>
        <v/>
      </c>
      <c r="MU63" s="19" t="str">
        <f t="shared" ca="1" si="101"/>
        <v/>
      </c>
      <c r="MV63" s="19" t="str">
        <f t="shared" ca="1" si="101"/>
        <v/>
      </c>
      <c r="MW63" s="19" t="str">
        <f t="shared" ca="1" si="101"/>
        <v/>
      </c>
      <c r="MX63" s="19" t="str">
        <f t="shared" ca="1" si="101"/>
        <v/>
      </c>
      <c r="MY63" s="19" t="str">
        <f t="shared" ca="1" si="101"/>
        <v/>
      </c>
      <c r="MZ63" s="19" t="str">
        <f t="shared" ca="1" si="101"/>
        <v/>
      </c>
      <c r="NA63" s="19" t="str">
        <f t="shared" ca="1" si="101"/>
        <v/>
      </c>
      <c r="NB63" s="19" t="str">
        <f t="shared" ca="1" si="101"/>
        <v/>
      </c>
      <c r="NC63" s="19" t="str">
        <f t="shared" ca="1" si="101"/>
        <v/>
      </c>
      <c r="ND63" s="19" t="str">
        <f t="shared" ca="1" si="101"/>
        <v/>
      </c>
      <c r="NE63" s="19" t="str">
        <f t="shared" ca="1" si="101"/>
        <v/>
      </c>
      <c r="NF63" s="19" t="str">
        <f t="shared" ca="1" si="101"/>
        <v/>
      </c>
      <c r="NG63" s="19" t="str">
        <f t="shared" ca="1" si="101"/>
        <v/>
      </c>
      <c r="NH63" s="19" t="str">
        <f t="shared" ca="1" si="101"/>
        <v/>
      </c>
      <c r="NI63" s="19" t="str">
        <f t="shared" ca="1" si="101"/>
        <v/>
      </c>
      <c r="NJ63" s="19" t="str">
        <f t="shared" ca="1" si="101"/>
        <v/>
      </c>
      <c r="NK63" s="19" t="str">
        <f t="shared" ca="1" si="101"/>
        <v/>
      </c>
      <c r="NL63" s="19" t="str">
        <f t="shared" ca="1" si="101"/>
        <v/>
      </c>
      <c r="NM63" s="19" t="str">
        <f t="shared" ca="1" si="101"/>
        <v/>
      </c>
      <c r="NN63" s="19" t="str">
        <f t="shared" ca="1" si="101"/>
        <v/>
      </c>
      <c r="NO63" s="19" t="str">
        <f t="shared" ca="1" si="101"/>
        <v/>
      </c>
      <c r="NP63" s="19" t="str">
        <f t="shared" ca="1" si="101"/>
        <v/>
      </c>
      <c r="NQ63" s="19" t="str">
        <f t="shared" ca="1" si="101"/>
        <v/>
      </c>
      <c r="NR63" s="19" t="str">
        <f t="shared" ca="1" si="101"/>
        <v/>
      </c>
      <c r="NS63" s="19" t="str">
        <f t="shared" ca="1" si="101"/>
        <v/>
      </c>
      <c r="NT63" s="19" t="str">
        <f t="shared" ca="1" si="101"/>
        <v/>
      </c>
      <c r="NU63" s="19" t="str">
        <f t="shared" ca="1" si="101"/>
        <v/>
      </c>
      <c r="NV63" s="19" t="str">
        <f t="shared" ca="1" si="101"/>
        <v/>
      </c>
      <c r="NW63" s="19" t="str">
        <f t="shared" ca="1" si="101"/>
        <v/>
      </c>
      <c r="NX63" s="19" t="str">
        <f t="shared" ca="1" si="101"/>
        <v/>
      </c>
      <c r="NY63" s="19" t="str">
        <f t="shared" ca="1" si="101"/>
        <v/>
      </c>
      <c r="NZ63" s="19" t="str">
        <f t="shared" ca="1" si="101"/>
        <v/>
      </c>
      <c r="OA63" s="19" t="str">
        <f t="shared" ca="1" si="101"/>
        <v/>
      </c>
      <c r="OB63" s="19" t="str">
        <f t="shared" ca="1" si="101"/>
        <v/>
      </c>
      <c r="OC63" s="19" t="str">
        <f t="shared" ca="1" si="101"/>
        <v/>
      </c>
    </row>
    <row r="64" spans="1:397" x14ac:dyDescent="0.2">
      <c r="C64" s="128">
        <f>'Project Follow up - Base'!C65</f>
        <v>25</v>
      </c>
      <c r="D64" s="406" t="str">
        <f>'Project Follow up - Base'!D65</f>
        <v/>
      </c>
      <c r="E64" s="407" t="str">
        <f>'Project Follow up - Base'!E65</f>
        <v/>
      </c>
      <c r="F64" s="43" t="str">
        <f>'Project Follow up - Base'!G65</f>
        <v/>
      </c>
      <c r="G64" s="43" t="str">
        <f>'Project Follow up - Base'!H65</f>
        <v/>
      </c>
      <c r="H64" s="45">
        <f>'Project Follow up - Base'!I65</f>
        <v>0</v>
      </c>
      <c r="J64" s="25"/>
      <c r="K64" s="25"/>
      <c r="L64" s="25"/>
      <c r="M64" s="43" t="str">
        <f>'Project Follow up - Base'!M65</f>
        <v/>
      </c>
      <c r="N64" s="43" t="str">
        <f>'Project Follow up - Base'!N65</f>
        <v/>
      </c>
      <c r="O64" s="43" t="str">
        <f>'Project Follow up - Base'!O65</f>
        <v/>
      </c>
      <c r="P64" s="44" t="str">
        <f ca="1">'Project Follow up - Base'!P65</f>
        <v/>
      </c>
      <c r="Q64" s="104" t="str">
        <f>'Project Follow up - Base'!Q65</f>
        <v/>
      </c>
      <c r="R64" s="105" t="str">
        <f>'Project Follow up - Base'!R65</f>
        <v/>
      </c>
      <c r="S64" s="105" t="str">
        <f>'Project Follow up - Base'!S65</f>
        <v/>
      </c>
      <c r="T64" s="106" t="str">
        <f>'Project Follow up - Base'!T65</f>
        <v/>
      </c>
      <c r="U64" s="187" t="str">
        <f>'Project Follow up - Base'!U65</f>
        <v/>
      </c>
      <c r="V64" s="187" t="str">
        <f>'Project Follow up - Base'!V65</f>
        <v/>
      </c>
      <c r="W64" s="41" t="str">
        <f>'Project Follow up - Base'!W65</f>
        <v/>
      </c>
      <c r="X64" s="129" t="str">
        <f>'Project Follow up - Base'!X65</f>
        <v/>
      </c>
      <c r="Y64" s="320"/>
      <c r="Z64" s="17">
        <f t="shared" si="62"/>
        <v>1</v>
      </c>
      <c r="AC64" s="19" t="str">
        <f t="shared" ca="1" si="69"/>
        <v/>
      </c>
      <c r="AD64" s="20" t="str">
        <f t="shared" ca="1" si="105"/>
        <v/>
      </c>
      <c r="AE64" s="20" t="str">
        <f t="shared" ca="1" si="105"/>
        <v/>
      </c>
      <c r="AF64" s="20" t="str">
        <f t="shared" ca="1" si="105"/>
        <v/>
      </c>
      <c r="AG64" s="20" t="str">
        <f t="shared" ca="1" si="105"/>
        <v/>
      </c>
      <c r="AH64" s="20" t="str">
        <f t="shared" ca="1" si="105"/>
        <v/>
      </c>
      <c r="AI64" s="20" t="str">
        <f t="shared" ca="1" si="105"/>
        <v/>
      </c>
      <c r="AJ64" s="20" t="str">
        <f t="shared" ca="1" si="105"/>
        <v/>
      </c>
      <c r="AK64" s="20" t="str">
        <f t="shared" ca="1" si="105"/>
        <v/>
      </c>
      <c r="AL64" s="20" t="str">
        <f t="shared" ca="1" si="105"/>
        <v/>
      </c>
      <c r="AM64" s="20" t="str">
        <f t="shared" ca="1" si="105"/>
        <v/>
      </c>
      <c r="AN64" s="20" t="str">
        <f t="shared" ca="1" si="105"/>
        <v/>
      </c>
      <c r="AO64" s="20" t="str">
        <f t="shared" ca="1" si="105"/>
        <v/>
      </c>
      <c r="AP64" s="20" t="str">
        <f t="shared" ca="1" si="105"/>
        <v/>
      </c>
      <c r="AQ64" s="20" t="str">
        <f t="shared" ca="1" si="105"/>
        <v/>
      </c>
      <c r="AR64" s="20" t="str">
        <f t="shared" ca="1" si="105"/>
        <v/>
      </c>
      <c r="AS64" s="20" t="str">
        <f t="shared" ca="1" si="105"/>
        <v/>
      </c>
      <c r="AT64" s="20" t="str">
        <f t="shared" ca="1" si="105"/>
        <v/>
      </c>
      <c r="AU64" s="20" t="str">
        <f t="shared" ca="1" si="105"/>
        <v/>
      </c>
      <c r="AV64" s="20" t="str">
        <f t="shared" ca="1" si="105"/>
        <v/>
      </c>
      <c r="AW64" s="20" t="str">
        <f t="shared" ca="1" si="105"/>
        <v/>
      </c>
      <c r="AX64" s="20" t="str">
        <f t="shared" ca="1" si="105"/>
        <v/>
      </c>
      <c r="AY64" s="20" t="str">
        <f t="shared" ca="1" si="105"/>
        <v/>
      </c>
      <c r="AZ64" s="20" t="str">
        <f t="shared" ca="1" si="105"/>
        <v/>
      </c>
      <c r="BA64" s="20" t="str">
        <f t="shared" ca="1" si="105"/>
        <v/>
      </c>
      <c r="BB64" s="20" t="str">
        <f t="shared" ca="1" si="105"/>
        <v/>
      </c>
      <c r="BC64" s="20" t="str">
        <f t="shared" ca="1" si="105"/>
        <v/>
      </c>
      <c r="BD64" s="20" t="str">
        <f t="shared" ca="1" si="105"/>
        <v/>
      </c>
      <c r="BE64" s="20" t="str">
        <f t="shared" ca="1" si="105"/>
        <v/>
      </c>
      <c r="BF64" s="20" t="str">
        <f t="shared" ca="1" si="105"/>
        <v/>
      </c>
      <c r="BG64" s="20" t="str">
        <f t="shared" ca="1" si="105"/>
        <v/>
      </c>
      <c r="BH64" s="20" t="str">
        <f t="shared" ca="1" si="105"/>
        <v/>
      </c>
      <c r="BI64" s="20" t="str">
        <f t="shared" ca="1" si="105"/>
        <v/>
      </c>
      <c r="BJ64" s="20" t="str">
        <f t="shared" ca="1" si="105"/>
        <v/>
      </c>
      <c r="BK64" s="20" t="str">
        <f t="shared" ca="1" si="105"/>
        <v/>
      </c>
      <c r="BL64" s="20" t="str">
        <f t="shared" ca="1" si="105"/>
        <v/>
      </c>
      <c r="BM64" s="20" t="str">
        <f t="shared" ca="1" si="105"/>
        <v/>
      </c>
      <c r="BN64" s="20" t="str">
        <f t="shared" ca="1" si="105"/>
        <v/>
      </c>
      <c r="BO64" s="20" t="str">
        <f t="shared" ca="1" si="105"/>
        <v/>
      </c>
      <c r="BP64" s="20" t="str">
        <f t="shared" ca="1" si="105"/>
        <v/>
      </c>
      <c r="BQ64" s="20" t="str">
        <f t="shared" ca="1" si="105"/>
        <v/>
      </c>
      <c r="BR64" s="20" t="str">
        <f t="shared" ca="1" si="105"/>
        <v/>
      </c>
      <c r="BS64" s="20" t="str">
        <f t="shared" ca="1" si="105"/>
        <v/>
      </c>
      <c r="BT64" s="20" t="str">
        <f t="shared" ca="1" si="105"/>
        <v/>
      </c>
      <c r="BU64" s="20" t="str">
        <f t="shared" ca="1" si="105"/>
        <v/>
      </c>
      <c r="BV64" s="20" t="str">
        <f t="shared" ca="1" si="105"/>
        <v/>
      </c>
      <c r="BW64" s="20" t="str">
        <f t="shared" ca="1" si="105"/>
        <v/>
      </c>
      <c r="BX64" s="20" t="str">
        <f t="shared" ca="1" si="105"/>
        <v/>
      </c>
      <c r="BY64" s="20" t="str">
        <f t="shared" ca="1" si="105"/>
        <v/>
      </c>
      <c r="BZ64" s="20" t="str">
        <f t="shared" ca="1" si="105"/>
        <v/>
      </c>
      <c r="CA64" s="20" t="str">
        <f t="shared" ca="1" si="105"/>
        <v/>
      </c>
      <c r="CB64" s="20" t="str">
        <f t="shared" ca="1" si="105"/>
        <v/>
      </c>
      <c r="CC64" s="20" t="str">
        <f t="shared" ca="1" si="105"/>
        <v/>
      </c>
      <c r="CD64" s="20" t="str">
        <f t="shared" ca="1" si="105"/>
        <v/>
      </c>
      <c r="CE64" s="20" t="str">
        <f t="shared" ca="1" si="105"/>
        <v/>
      </c>
      <c r="CF64" s="20" t="str">
        <f t="shared" ca="1" si="105"/>
        <v/>
      </c>
      <c r="CG64" s="20" t="str">
        <f t="shared" ca="1" si="105"/>
        <v/>
      </c>
      <c r="CH64" s="20" t="str">
        <f t="shared" ca="1" si="105"/>
        <v/>
      </c>
      <c r="CI64" s="20" t="str">
        <f t="shared" ca="1" si="105"/>
        <v/>
      </c>
      <c r="CJ64" s="20" t="str">
        <f t="shared" ca="1" si="105"/>
        <v/>
      </c>
      <c r="CK64" s="20" t="str">
        <f t="shared" ca="1" si="105"/>
        <v/>
      </c>
      <c r="CL64" s="20" t="str">
        <f t="shared" ca="1" si="105"/>
        <v/>
      </c>
      <c r="CM64" s="20" t="str">
        <f t="shared" ca="1" si="105"/>
        <v/>
      </c>
      <c r="CN64" s="20" t="str">
        <f t="shared" ca="1" si="105"/>
        <v/>
      </c>
      <c r="CO64" s="20" t="str">
        <f t="shared" ca="1" si="105"/>
        <v/>
      </c>
      <c r="CP64" s="20" t="str">
        <f t="shared" ca="1" si="104"/>
        <v/>
      </c>
      <c r="CQ64" s="20" t="str">
        <f t="shared" ca="1" si="104"/>
        <v/>
      </c>
      <c r="CR64" s="20" t="str">
        <f t="shared" ca="1" si="104"/>
        <v/>
      </c>
      <c r="CS64" s="20" t="str">
        <f t="shared" ca="1" si="104"/>
        <v/>
      </c>
      <c r="CT64" s="20" t="str">
        <f t="shared" ca="1" si="104"/>
        <v/>
      </c>
      <c r="CU64" s="19" t="str">
        <f t="shared" ca="1" si="104"/>
        <v/>
      </c>
      <c r="CV64" s="19" t="str">
        <f t="shared" ca="1" si="104"/>
        <v/>
      </c>
      <c r="CW64" s="19" t="str">
        <f t="shared" ca="1" si="104"/>
        <v/>
      </c>
      <c r="CX64" s="19" t="str">
        <f t="shared" ca="1" si="104"/>
        <v/>
      </c>
      <c r="CY64" s="19" t="str">
        <f t="shared" ca="1" si="104"/>
        <v/>
      </c>
      <c r="CZ64" s="19" t="str">
        <f t="shared" ca="1" si="104"/>
        <v/>
      </c>
      <c r="DA64" s="19" t="str">
        <f t="shared" ca="1" si="104"/>
        <v/>
      </c>
      <c r="DB64" s="19" t="str">
        <f t="shared" ca="1" si="104"/>
        <v/>
      </c>
      <c r="DC64" s="19" t="str">
        <f t="shared" ca="1" si="104"/>
        <v/>
      </c>
      <c r="DD64" s="19" t="str">
        <f t="shared" ca="1" si="104"/>
        <v/>
      </c>
      <c r="DE64" s="19" t="str">
        <f t="shared" ca="1" si="104"/>
        <v/>
      </c>
      <c r="DF64" s="19" t="str">
        <f t="shared" ca="1" si="104"/>
        <v/>
      </c>
      <c r="DG64" s="19" t="str">
        <f t="shared" ca="1" si="104"/>
        <v/>
      </c>
      <c r="DH64" s="19" t="str">
        <f t="shared" ca="1" si="104"/>
        <v/>
      </c>
      <c r="DI64" s="19" t="str">
        <f t="shared" ca="1" si="104"/>
        <v/>
      </c>
      <c r="DJ64" s="19" t="str">
        <f t="shared" ca="1" si="104"/>
        <v/>
      </c>
      <c r="DK64" s="19" t="str">
        <f t="shared" ca="1" si="104"/>
        <v/>
      </c>
      <c r="DL64" s="19" t="str">
        <f t="shared" ca="1" si="104"/>
        <v/>
      </c>
      <c r="DM64" s="19" t="str">
        <f t="shared" ca="1" si="104"/>
        <v/>
      </c>
      <c r="DN64" s="19" t="str">
        <f t="shared" ca="1" si="104"/>
        <v/>
      </c>
      <c r="DO64" s="19" t="str">
        <f t="shared" ca="1" si="104"/>
        <v/>
      </c>
      <c r="DP64" s="19" t="str">
        <f t="shared" ca="1" si="104"/>
        <v/>
      </c>
      <c r="DQ64" s="19" t="str">
        <f t="shared" ca="1" si="104"/>
        <v/>
      </c>
      <c r="DR64" s="19" t="str">
        <f t="shared" ca="1" si="104"/>
        <v/>
      </c>
      <c r="DS64" s="19" t="str">
        <f t="shared" ca="1" si="104"/>
        <v/>
      </c>
      <c r="DT64" s="19" t="str">
        <f t="shared" ca="1" si="104"/>
        <v/>
      </c>
      <c r="DU64" s="19" t="str">
        <f t="shared" ca="1" si="104"/>
        <v/>
      </c>
      <c r="DV64" s="19" t="str">
        <f t="shared" ca="1" si="104"/>
        <v/>
      </c>
      <c r="DW64" s="19" t="str">
        <f t="shared" ca="1" si="104"/>
        <v/>
      </c>
      <c r="DX64" s="19" t="str">
        <f t="shared" ca="1" si="104"/>
        <v/>
      </c>
      <c r="DY64" s="19" t="str">
        <f t="shared" ca="1" si="104"/>
        <v/>
      </c>
      <c r="DZ64" s="19" t="str">
        <f t="shared" ca="1" si="104"/>
        <v/>
      </c>
      <c r="EA64" s="19" t="str">
        <f t="shared" ca="1" si="104"/>
        <v/>
      </c>
      <c r="EB64" s="19" t="str">
        <f t="shared" ca="1" si="104"/>
        <v/>
      </c>
      <c r="EC64" s="19" t="str">
        <f t="shared" ca="1" si="104"/>
        <v/>
      </c>
      <c r="ED64" s="19" t="str">
        <f t="shared" ca="1" si="104"/>
        <v/>
      </c>
      <c r="EE64" s="19" t="str">
        <f t="shared" ca="1" si="104"/>
        <v/>
      </c>
      <c r="EF64" s="19" t="str">
        <f t="shared" ca="1" si="104"/>
        <v/>
      </c>
      <c r="EG64" s="19" t="str">
        <f t="shared" ca="1" si="104"/>
        <v/>
      </c>
      <c r="EH64" s="19" t="str">
        <f t="shared" ca="1" si="104"/>
        <v/>
      </c>
      <c r="EI64" s="19" t="str">
        <f t="shared" ca="1" si="104"/>
        <v/>
      </c>
      <c r="EJ64" s="19" t="str">
        <f t="shared" ca="1" si="104"/>
        <v/>
      </c>
      <c r="EK64" s="19" t="str">
        <f t="shared" ca="1" si="104"/>
        <v/>
      </c>
      <c r="EL64" s="19" t="str">
        <f t="shared" ca="1" si="104"/>
        <v/>
      </c>
      <c r="EM64" s="19" t="str">
        <f t="shared" ca="1" si="104"/>
        <v/>
      </c>
      <c r="EN64" s="19" t="str">
        <f t="shared" ca="1" si="104"/>
        <v/>
      </c>
      <c r="EO64" s="19" t="str">
        <f t="shared" ca="1" si="104"/>
        <v/>
      </c>
      <c r="EP64" s="19" t="str">
        <f t="shared" ca="1" si="104"/>
        <v/>
      </c>
      <c r="EQ64" s="19" t="str">
        <f t="shared" ca="1" si="104"/>
        <v/>
      </c>
      <c r="ER64" s="19" t="str">
        <f t="shared" ca="1" si="104"/>
        <v/>
      </c>
      <c r="ES64" s="19" t="str">
        <f t="shared" ca="1" si="104"/>
        <v/>
      </c>
      <c r="ET64" s="19" t="str">
        <f t="shared" ca="1" si="104"/>
        <v/>
      </c>
      <c r="EU64" s="19" t="str">
        <f t="shared" ca="1" si="104"/>
        <v/>
      </c>
      <c r="EV64" s="19" t="str">
        <f t="shared" ca="1" si="104"/>
        <v/>
      </c>
      <c r="EW64" s="19" t="str">
        <f t="shared" ca="1" si="104"/>
        <v/>
      </c>
      <c r="EX64" s="19" t="str">
        <f t="shared" ca="1" si="104"/>
        <v/>
      </c>
      <c r="EY64" s="19" t="str">
        <f t="shared" ca="1" si="104"/>
        <v/>
      </c>
      <c r="EZ64" s="19" t="str">
        <f t="shared" ca="1" si="104"/>
        <v/>
      </c>
      <c r="FA64" s="19" t="str">
        <f t="shared" ref="FA64:HL67" ca="1" si="108">IF($N64="",
IF(AND(FA$2&gt;=$M64,FA$2&lt;=TODAY(),FA$2&lt;$O64), 10,
IF(AND(FA$2&gt;=$M64,FA$2&lt;=TODAY(),FA$2=$O64), 10,
IF(AND(FA$2&gt;=$M64,FA$2&lt;=TODAY(),FA$2&gt;$O64), -10, ""))),
IF(AND(FA$2&gt;=$M64,FA$2&lt;=$N64,FA$2&lt;$O64),10,
IF(AND(FA$2&gt;=$M64,FA$2&lt;=$N64,FA$2=$O64),10,
IF(AND(FA$2&gt;=$M64,FA$2&lt;=$N64,FA$2&gt;$O64),-10,""
))))</f>
        <v/>
      </c>
      <c r="FB64" s="19" t="str">
        <f t="shared" ca="1" si="108"/>
        <v/>
      </c>
      <c r="FC64" s="19" t="str">
        <f t="shared" ca="1" si="108"/>
        <v/>
      </c>
      <c r="FD64" s="19" t="str">
        <f t="shared" ca="1" si="108"/>
        <v/>
      </c>
      <c r="FE64" s="19" t="str">
        <f t="shared" ca="1" si="108"/>
        <v/>
      </c>
      <c r="FF64" s="19" t="str">
        <f t="shared" ca="1" si="108"/>
        <v/>
      </c>
      <c r="FG64" s="19" t="str">
        <f t="shared" ca="1" si="108"/>
        <v/>
      </c>
      <c r="FH64" s="19" t="str">
        <f t="shared" ca="1" si="108"/>
        <v/>
      </c>
      <c r="FI64" s="19" t="str">
        <f t="shared" ca="1" si="108"/>
        <v/>
      </c>
      <c r="FJ64" s="19" t="str">
        <f t="shared" ca="1" si="108"/>
        <v/>
      </c>
      <c r="FK64" s="19" t="str">
        <f t="shared" ca="1" si="108"/>
        <v/>
      </c>
      <c r="FL64" s="19" t="str">
        <f t="shared" ca="1" si="108"/>
        <v/>
      </c>
      <c r="FM64" s="19" t="str">
        <f t="shared" ca="1" si="108"/>
        <v/>
      </c>
      <c r="FN64" s="19" t="str">
        <f t="shared" ca="1" si="108"/>
        <v/>
      </c>
      <c r="FO64" s="19" t="str">
        <f t="shared" ca="1" si="108"/>
        <v/>
      </c>
      <c r="FP64" s="19" t="str">
        <f t="shared" ca="1" si="108"/>
        <v/>
      </c>
      <c r="FQ64" s="19" t="str">
        <f t="shared" ca="1" si="108"/>
        <v/>
      </c>
      <c r="FR64" s="19" t="str">
        <f t="shared" ca="1" si="108"/>
        <v/>
      </c>
      <c r="FS64" s="19" t="str">
        <f t="shared" ca="1" si="108"/>
        <v/>
      </c>
      <c r="FT64" s="19" t="str">
        <f t="shared" ca="1" si="108"/>
        <v/>
      </c>
      <c r="FU64" s="19" t="str">
        <f t="shared" ca="1" si="108"/>
        <v/>
      </c>
      <c r="FV64" s="19" t="str">
        <f t="shared" ca="1" si="108"/>
        <v/>
      </c>
      <c r="FW64" s="19" t="str">
        <f t="shared" ca="1" si="108"/>
        <v/>
      </c>
      <c r="FX64" s="19" t="str">
        <f t="shared" ca="1" si="108"/>
        <v/>
      </c>
      <c r="FY64" s="19" t="str">
        <f t="shared" ca="1" si="108"/>
        <v/>
      </c>
      <c r="FZ64" s="19" t="str">
        <f t="shared" ca="1" si="108"/>
        <v/>
      </c>
      <c r="GA64" s="19" t="str">
        <f t="shared" ca="1" si="108"/>
        <v/>
      </c>
      <c r="GB64" s="19" t="str">
        <f t="shared" ca="1" si="108"/>
        <v/>
      </c>
      <c r="GC64" s="19" t="str">
        <f t="shared" ca="1" si="108"/>
        <v/>
      </c>
      <c r="GD64" s="19" t="str">
        <f t="shared" ca="1" si="108"/>
        <v/>
      </c>
      <c r="GE64" s="19" t="str">
        <f t="shared" ca="1" si="108"/>
        <v/>
      </c>
      <c r="GF64" s="19" t="str">
        <f t="shared" ca="1" si="108"/>
        <v/>
      </c>
      <c r="GG64" s="19" t="str">
        <f t="shared" ca="1" si="108"/>
        <v/>
      </c>
      <c r="GH64" s="19" t="str">
        <f t="shared" ca="1" si="108"/>
        <v/>
      </c>
      <c r="GI64" s="19" t="str">
        <f t="shared" ca="1" si="108"/>
        <v/>
      </c>
      <c r="GJ64" s="19" t="str">
        <f t="shared" ca="1" si="108"/>
        <v/>
      </c>
      <c r="GK64" s="19" t="str">
        <f t="shared" ca="1" si="108"/>
        <v/>
      </c>
      <c r="GL64" s="19" t="str">
        <f t="shared" ca="1" si="108"/>
        <v/>
      </c>
      <c r="GM64" s="19" t="str">
        <f t="shared" ca="1" si="108"/>
        <v/>
      </c>
      <c r="GN64" s="19" t="str">
        <f t="shared" ca="1" si="108"/>
        <v/>
      </c>
      <c r="GO64" s="19" t="str">
        <f t="shared" ca="1" si="108"/>
        <v/>
      </c>
      <c r="GP64" s="19" t="str">
        <f t="shared" ca="1" si="108"/>
        <v/>
      </c>
      <c r="GQ64" s="19" t="str">
        <f t="shared" ca="1" si="108"/>
        <v/>
      </c>
      <c r="GR64" s="19" t="str">
        <f t="shared" ca="1" si="108"/>
        <v/>
      </c>
      <c r="GS64" s="19" t="str">
        <f t="shared" ca="1" si="108"/>
        <v/>
      </c>
      <c r="GT64" s="19" t="str">
        <f t="shared" ca="1" si="108"/>
        <v/>
      </c>
      <c r="GU64" s="19" t="str">
        <f t="shared" ca="1" si="108"/>
        <v/>
      </c>
      <c r="GV64" s="19" t="str">
        <f t="shared" ca="1" si="108"/>
        <v/>
      </c>
      <c r="GW64" s="19" t="str">
        <f t="shared" ca="1" si="108"/>
        <v/>
      </c>
      <c r="GX64" s="19" t="str">
        <f t="shared" ca="1" si="108"/>
        <v/>
      </c>
      <c r="GY64" s="19" t="str">
        <f t="shared" ca="1" si="108"/>
        <v/>
      </c>
      <c r="GZ64" s="19" t="str">
        <f t="shared" ca="1" si="108"/>
        <v/>
      </c>
      <c r="HA64" s="19" t="str">
        <f t="shared" ca="1" si="108"/>
        <v/>
      </c>
      <c r="HB64" s="19" t="str">
        <f t="shared" ca="1" si="108"/>
        <v/>
      </c>
      <c r="HC64" s="19" t="str">
        <f t="shared" ca="1" si="108"/>
        <v/>
      </c>
      <c r="HD64" s="19" t="str">
        <f t="shared" ca="1" si="108"/>
        <v/>
      </c>
      <c r="HE64" s="19" t="str">
        <f t="shared" ca="1" si="108"/>
        <v/>
      </c>
      <c r="HF64" s="19" t="str">
        <f t="shared" ca="1" si="108"/>
        <v/>
      </c>
      <c r="HG64" s="19" t="str">
        <f t="shared" ca="1" si="108"/>
        <v/>
      </c>
      <c r="HH64" s="19" t="str">
        <f t="shared" ca="1" si="108"/>
        <v/>
      </c>
      <c r="HI64" s="19" t="str">
        <f t="shared" ca="1" si="108"/>
        <v/>
      </c>
      <c r="HJ64" s="19" t="str">
        <f t="shared" ca="1" si="108"/>
        <v/>
      </c>
      <c r="HK64" s="19" t="str">
        <f t="shared" ca="1" si="108"/>
        <v/>
      </c>
      <c r="HL64" s="19" t="str">
        <f t="shared" ca="1" si="108"/>
        <v/>
      </c>
      <c r="HM64" s="19" t="str">
        <f t="shared" ca="1" si="107"/>
        <v/>
      </c>
      <c r="HN64" s="19" t="str">
        <f t="shared" ca="1" si="107"/>
        <v/>
      </c>
      <c r="HO64" s="19" t="str">
        <f t="shared" ca="1" si="107"/>
        <v/>
      </c>
      <c r="HP64" s="19" t="str">
        <f t="shared" ca="1" si="107"/>
        <v/>
      </c>
      <c r="HQ64" s="19" t="str">
        <f t="shared" ca="1" si="107"/>
        <v/>
      </c>
      <c r="HR64" s="19" t="str">
        <f t="shared" ca="1" si="107"/>
        <v/>
      </c>
      <c r="HS64" s="19" t="str">
        <f t="shared" ca="1" si="107"/>
        <v/>
      </c>
      <c r="HT64" s="19" t="str">
        <f t="shared" ca="1" si="107"/>
        <v/>
      </c>
      <c r="HU64" s="19" t="str">
        <f t="shared" ca="1" si="107"/>
        <v/>
      </c>
      <c r="HV64" s="19" t="str">
        <f t="shared" ca="1" si="107"/>
        <v/>
      </c>
      <c r="HW64" s="19" t="str">
        <f t="shared" ca="1" si="107"/>
        <v/>
      </c>
      <c r="HX64" s="19" t="str">
        <f t="shared" ca="1" si="107"/>
        <v/>
      </c>
      <c r="HY64" s="19" t="str">
        <f t="shared" ca="1" si="107"/>
        <v/>
      </c>
      <c r="HZ64" s="19" t="str">
        <f t="shared" ca="1" si="107"/>
        <v/>
      </c>
      <c r="IA64" s="19" t="str">
        <f t="shared" ca="1" si="107"/>
        <v/>
      </c>
      <c r="IB64" s="19" t="str">
        <f t="shared" ca="1" si="107"/>
        <v/>
      </c>
      <c r="IC64" s="19" t="str">
        <f t="shared" ca="1" si="107"/>
        <v/>
      </c>
      <c r="ID64" s="19" t="str">
        <f t="shared" ca="1" si="107"/>
        <v/>
      </c>
      <c r="IE64" s="19" t="str">
        <f t="shared" ca="1" si="107"/>
        <v/>
      </c>
      <c r="IF64" s="19" t="str">
        <f t="shared" ca="1" si="107"/>
        <v/>
      </c>
      <c r="IG64" s="19" t="str">
        <f t="shared" ca="1" si="107"/>
        <v/>
      </c>
      <c r="IH64" s="19" t="str">
        <f t="shared" ca="1" si="107"/>
        <v/>
      </c>
      <c r="II64" s="19" t="str">
        <f t="shared" ca="1" si="107"/>
        <v/>
      </c>
      <c r="IJ64" s="19" t="str">
        <f t="shared" ca="1" si="107"/>
        <v/>
      </c>
      <c r="IK64" s="19" t="str">
        <f t="shared" ca="1" si="107"/>
        <v/>
      </c>
      <c r="IL64" s="19" t="str">
        <f t="shared" ca="1" si="107"/>
        <v/>
      </c>
      <c r="IM64" s="19" t="str">
        <f t="shared" ca="1" si="107"/>
        <v/>
      </c>
      <c r="IN64" s="19" t="str">
        <f t="shared" ca="1" si="107"/>
        <v/>
      </c>
      <c r="IO64" s="19" t="str">
        <f t="shared" ca="1" si="107"/>
        <v/>
      </c>
      <c r="IP64" s="19" t="str">
        <f t="shared" ca="1" si="107"/>
        <v/>
      </c>
      <c r="IQ64" s="19" t="str">
        <f t="shared" ca="1" si="107"/>
        <v/>
      </c>
      <c r="IR64" s="19" t="str">
        <f t="shared" ca="1" si="107"/>
        <v/>
      </c>
      <c r="IS64" s="19" t="str">
        <f t="shared" ca="1" si="107"/>
        <v/>
      </c>
      <c r="IT64" s="19" t="str">
        <f t="shared" ca="1" si="107"/>
        <v/>
      </c>
      <c r="IU64" s="19" t="str">
        <f t="shared" ca="1" si="107"/>
        <v/>
      </c>
      <c r="IV64" s="19" t="str">
        <f t="shared" ca="1" si="107"/>
        <v/>
      </c>
      <c r="IW64" s="19" t="str">
        <f t="shared" ca="1" si="107"/>
        <v/>
      </c>
      <c r="IX64" s="19" t="str">
        <f t="shared" ca="1" si="107"/>
        <v/>
      </c>
      <c r="IY64" s="19" t="str">
        <f t="shared" ca="1" si="107"/>
        <v/>
      </c>
      <c r="IZ64" s="19" t="str">
        <f t="shared" ca="1" si="107"/>
        <v/>
      </c>
      <c r="JA64" s="19" t="str">
        <f t="shared" ca="1" si="107"/>
        <v/>
      </c>
      <c r="JB64" s="19" t="str">
        <f t="shared" ca="1" si="107"/>
        <v/>
      </c>
      <c r="JC64" s="19" t="str">
        <f t="shared" ca="1" si="107"/>
        <v/>
      </c>
      <c r="JD64" s="19" t="str">
        <f t="shared" ca="1" si="107"/>
        <v/>
      </c>
      <c r="JE64" s="19" t="str">
        <f t="shared" ca="1" si="107"/>
        <v/>
      </c>
      <c r="JF64" s="19" t="str">
        <f t="shared" ca="1" si="107"/>
        <v/>
      </c>
      <c r="JG64" s="19" t="str">
        <f t="shared" ca="1" si="107"/>
        <v/>
      </c>
      <c r="JH64" s="19" t="str">
        <f t="shared" ca="1" si="107"/>
        <v/>
      </c>
      <c r="JI64" s="19" t="str">
        <f t="shared" ca="1" si="107"/>
        <v/>
      </c>
      <c r="JJ64" s="19" t="str">
        <f t="shared" ca="1" si="107"/>
        <v/>
      </c>
      <c r="JK64" s="19" t="str">
        <f t="shared" ca="1" si="107"/>
        <v/>
      </c>
      <c r="JL64" s="19" t="str">
        <f t="shared" ca="1" si="107"/>
        <v/>
      </c>
      <c r="JM64" s="19" t="str">
        <f t="shared" ca="1" si="107"/>
        <v/>
      </c>
      <c r="JN64" s="19" t="str">
        <f t="shared" ca="1" si="107"/>
        <v/>
      </c>
      <c r="JO64" s="19" t="str">
        <f t="shared" ca="1" si="107"/>
        <v/>
      </c>
      <c r="JP64" s="19" t="str">
        <f t="shared" ca="1" si="107"/>
        <v/>
      </c>
      <c r="JQ64" s="19" t="str">
        <f t="shared" ca="1" si="107"/>
        <v/>
      </c>
      <c r="JR64" s="19" t="str">
        <f t="shared" ca="1" si="107"/>
        <v/>
      </c>
      <c r="JS64" s="19" t="str">
        <f t="shared" ca="1" si="107"/>
        <v/>
      </c>
      <c r="JT64" s="19" t="str">
        <f t="shared" ca="1" si="107"/>
        <v/>
      </c>
      <c r="JU64" s="19" t="str">
        <f t="shared" ca="1" si="107"/>
        <v/>
      </c>
      <c r="JV64" s="19" t="str">
        <f t="shared" ca="1" si="107"/>
        <v/>
      </c>
      <c r="JW64" s="19" t="str">
        <f t="shared" ca="1" si="107"/>
        <v/>
      </c>
      <c r="JX64" s="19" t="str">
        <f t="shared" ca="1" si="106"/>
        <v/>
      </c>
      <c r="JY64" s="19" t="str">
        <f t="shared" ca="1" si="106"/>
        <v/>
      </c>
      <c r="JZ64" s="19" t="str">
        <f t="shared" ca="1" si="106"/>
        <v/>
      </c>
      <c r="KA64" s="19" t="str">
        <f t="shared" ca="1" si="106"/>
        <v/>
      </c>
      <c r="KB64" s="19" t="str">
        <f t="shared" ca="1" si="106"/>
        <v/>
      </c>
      <c r="KC64" s="19" t="str">
        <f t="shared" ca="1" si="106"/>
        <v/>
      </c>
      <c r="KD64" s="19" t="str">
        <f t="shared" ca="1" si="106"/>
        <v/>
      </c>
      <c r="KE64" s="19" t="str">
        <f t="shared" ca="1" si="106"/>
        <v/>
      </c>
      <c r="KF64" s="19" t="str">
        <f t="shared" ca="1" si="106"/>
        <v/>
      </c>
      <c r="KG64" s="19" t="str">
        <f t="shared" ca="1" si="106"/>
        <v/>
      </c>
      <c r="KH64" s="19" t="str">
        <f t="shared" ca="1" si="106"/>
        <v/>
      </c>
      <c r="KI64" s="19" t="str">
        <f t="shared" ca="1" si="106"/>
        <v/>
      </c>
      <c r="KJ64" s="19" t="str">
        <f t="shared" ca="1" si="106"/>
        <v/>
      </c>
      <c r="KK64" s="19" t="str">
        <f t="shared" ca="1" si="106"/>
        <v/>
      </c>
      <c r="KL64" s="19" t="str">
        <f t="shared" ca="1" si="106"/>
        <v/>
      </c>
      <c r="KM64" s="19" t="str">
        <f t="shared" ca="1" si="106"/>
        <v/>
      </c>
      <c r="KN64" s="19" t="str">
        <f t="shared" ca="1" si="106"/>
        <v/>
      </c>
      <c r="KO64" s="19" t="str">
        <f t="shared" ca="1" si="106"/>
        <v/>
      </c>
      <c r="KP64" s="19" t="str">
        <f t="shared" ca="1" si="106"/>
        <v/>
      </c>
      <c r="KQ64" s="19" t="str">
        <f t="shared" ca="1" si="106"/>
        <v/>
      </c>
      <c r="KR64" s="19" t="str">
        <f t="shared" ca="1" si="106"/>
        <v/>
      </c>
      <c r="KS64" s="19" t="str">
        <f t="shared" ca="1" si="106"/>
        <v/>
      </c>
      <c r="KT64" s="19" t="str">
        <f t="shared" ca="1" si="106"/>
        <v/>
      </c>
      <c r="KU64" s="19" t="str">
        <f t="shared" ca="1" si="106"/>
        <v/>
      </c>
      <c r="KV64" s="19" t="str">
        <f t="shared" ca="1" si="106"/>
        <v/>
      </c>
      <c r="KW64" s="19" t="str">
        <f t="shared" ca="1" si="106"/>
        <v/>
      </c>
      <c r="KX64" s="19" t="str">
        <f t="shared" ca="1" si="106"/>
        <v/>
      </c>
      <c r="KY64" s="19" t="str">
        <f t="shared" ca="1" si="106"/>
        <v/>
      </c>
      <c r="KZ64" s="19" t="str">
        <f t="shared" ca="1" si="106"/>
        <v/>
      </c>
      <c r="LA64" s="19" t="str">
        <f t="shared" ca="1" si="106"/>
        <v/>
      </c>
      <c r="LB64" s="19" t="str">
        <f t="shared" ca="1" si="106"/>
        <v/>
      </c>
      <c r="LC64" s="19" t="str">
        <f t="shared" ca="1" si="106"/>
        <v/>
      </c>
      <c r="LD64" s="19" t="str">
        <f t="shared" ca="1" si="106"/>
        <v/>
      </c>
      <c r="LE64" s="19" t="str">
        <f t="shared" ca="1" si="106"/>
        <v/>
      </c>
      <c r="LF64" s="19" t="str">
        <f t="shared" ca="1" si="106"/>
        <v/>
      </c>
      <c r="LG64" s="19" t="str">
        <f t="shared" ca="1" si="106"/>
        <v/>
      </c>
      <c r="LH64" s="19" t="str">
        <f t="shared" ca="1" si="106"/>
        <v/>
      </c>
      <c r="LI64" s="19" t="str">
        <f t="shared" ca="1" si="106"/>
        <v/>
      </c>
      <c r="LJ64" s="19" t="str">
        <f t="shared" ca="1" si="106"/>
        <v/>
      </c>
      <c r="LK64" s="19" t="str">
        <f t="shared" ca="1" si="106"/>
        <v/>
      </c>
      <c r="LL64" s="19" t="str">
        <f t="shared" ca="1" si="106"/>
        <v/>
      </c>
      <c r="LM64" s="19" t="str">
        <f t="shared" ca="1" si="106"/>
        <v/>
      </c>
      <c r="LN64" s="19" t="str">
        <f t="shared" ca="1" si="106"/>
        <v/>
      </c>
      <c r="LO64" s="19" t="str">
        <f t="shared" ca="1" si="106"/>
        <v/>
      </c>
      <c r="LP64" s="19" t="str">
        <f t="shared" ca="1" si="106"/>
        <v/>
      </c>
      <c r="LQ64" s="19" t="str">
        <f t="shared" ca="1" si="106"/>
        <v/>
      </c>
      <c r="LR64" s="19" t="str">
        <f t="shared" ca="1" si="106"/>
        <v/>
      </c>
      <c r="LS64" s="19" t="str">
        <f t="shared" ca="1" si="106"/>
        <v/>
      </c>
      <c r="LT64" s="19" t="str">
        <f t="shared" ca="1" si="106"/>
        <v/>
      </c>
      <c r="LU64" s="19" t="str">
        <f t="shared" ca="1" si="106"/>
        <v/>
      </c>
      <c r="LV64" s="19" t="str">
        <f t="shared" ca="1" si="106"/>
        <v/>
      </c>
      <c r="LW64" s="19" t="str">
        <f t="shared" ca="1" si="106"/>
        <v/>
      </c>
      <c r="LX64" s="19" t="str">
        <f t="shared" ca="1" si="106"/>
        <v/>
      </c>
      <c r="LY64" s="19" t="str">
        <f t="shared" ca="1" si="106"/>
        <v/>
      </c>
      <c r="LZ64" s="19" t="str">
        <f t="shared" ca="1" si="106"/>
        <v/>
      </c>
      <c r="MA64" s="19" t="str">
        <f t="shared" ca="1" si="106"/>
        <v/>
      </c>
      <c r="MB64" s="19" t="str">
        <f t="shared" ca="1" si="106"/>
        <v/>
      </c>
      <c r="MC64" s="19" t="str">
        <f t="shared" ca="1" si="106"/>
        <v/>
      </c>
      <c r="MD64" s="19" t="str">
        <f t="shared" ca="1" si="106"/>
        <v/>
      </c>
      <c r="ME64" s="19" t="str">
        <f t="shared" ca="1" si="106"/>
        <v/>
      </c>
      <c r="MF64" s="19" t="str">
        <f t="shared" ca="1" si="106"/>
        <v/>
      </c>
      <c r="MG64" s="19" t="str">
        <f t="shared" ca="1" si="106"/>
        <v/>
      </c>
      <c r="MH64" s="19" t="str">
        <f t="shared" ca="1" si="106"/>
        <v/>
      </c>
      <c r="MI64" s="19" t="str">
        <f t="shared" ca="1" si="106"/>
        <v/>
      </c>
      <c r="MJ64" s="19" t="str">
        <f t="shared" ca="1" si="103"/>
        <v/>
      </c>
      <c r="MK64" s="19" t="str">
        <f t="shared" ca="1" si="103"/>
        <v/>
      </c>
      <c r="ML64" s="19" t="str">
        <f t="shared" ca="1" si="103"/>
        <v/>
      </c>
      <c r="MM64" s="19" t="str">
        <f t="shared" ca="1" si="103"/>
        <v/>
      </c>
      <c r="MN64" s="19" t="str">
        <f t="shared" ca="1" si="103"/>
        <v/>
      </c>
      <c r="MO64" s="19" t="str">
        <f t="shared" ca="1" si="101"/>
        <v/>
      </c>
      <c r="MP64" s="19" t="str">
        <f t="shared" ca="1" si="101"/>
        <v/>
      </c>
      <c r="MQ64" s="19" t="str">
        <f t="shared" ca="1" si="101"/>
        <v/>
      </c>
      <c r="MR64" s="19" t="str">
        <f t="shared" ca="1" si="101"/>
        <v/>
      </c>
      <c r="MS64" s="19" t="str">
        <f t="shared" ca="1" si="101"/>
        <v/>
      </c>
      <c r="MT64" s="19" t="str">
        <f t="shared" ca="1" si="101"/>
        <v/>
      </c>
      <c r="MU64" s="19" t="str">
        <f t="shared" ca="1" si="101"/>
        <v/>
      </c>
      <c r="MV64" s="19" t="str">
        <f t="shared" ca="1" si="101"/>
        <v/>
      </c>
      <c r="MW64" s="19" t="str">
        <f t="shared" ca="1" si="101"/>
        <v/>
      </c>
      <c r="MX64" s="19" t="str">
        <f t="shared" ca="1" si="101"/>
        <v/>
      </c>
      <c r="MY64" s="19" t="str">
        <f t="shared" ca="1" si="101"/>
        <v/>
      </c>
      <c r="MZ64" s="19" t="str">
        <f t="shared" ca="1" si="101"/>
        <v/>
      </c>
      <c r="NA64" s="19" t="str">
        <f t="shared" ca="1" si="101"/>
        <v/>
      </c>
      <c r="NB64" s="19" t="str">
        <f t="shared" ca="1" si="101"/>
        <v/>
      </c>
      <c r="NC64" s="19" t="str">
        <f t="shared" ca="1" si="101"/>
        <v/>
      </c>
      <c r="ND64" s="19" t="str">
        <f t="shared" ca="1" si="101"/>
        <v/>
      </c>
      <c r="NE64" s="19" t="str">
        <f t="shared" ca="1" si="101"/>
        <v/>
      </c>
      <c r="NF64" s="19" t="str">
        <f t="shared" ca="1" si="101"/>
        <v/>
      </c>
      <c r="NG64" s="19" t="str">
        <f t="shared" ca="1" si="101"/>
        <v/>
      </c>
      <c r="NH64" s="19" t="str">
        <f t="shared" ca="1" si="101"/>
        <v/>
      </c>
      <c r="NI64" s="19" t="str">
        <f t="shared" ca="1" si="101"/>
        <v/>
      </c>
      <c r="NJ64" s="19" t="str">
        <f t="shared" ca="1" si="101"/>
        <v/>
      </c>
      <c r="NK64" s="19" t="str">
        <f t="shared" ca="1" si="101"/>
        <v/>
      </c>
      <c r="NL64" s="19" t="str">
        <f t="shared" ca="1" si="101"/>
        <v/>
      </c>
      <c r="NM64" s="19" t="str">
        <f t="shared" ca="1" si="101"/>
        <v/>
      </c>
      <c r="NN64" s="19" t="str">
        <f t="shared" ca="1" si="101"/>
        <v/>
      </c>
      <c r="NO64" s="19" t="str">
        <f t="shared" ca="1" si="101"/>
        <v/>
      </c>
      <c r="NP64" s="19" t="str">
        <f t="shared" ca="1" si="101"/>
        <v/>
      </c>
      <c r="NQ64" s="19" t="str">
        <f t="shared" ca="1" si="101"/>
        <v/>
      </c>
      <c r="NR64" s="19" t="str">
        <f t="shared" ca="1" si="101"/>
        <v/>
      </c>
      <c r="NS64" s="19" t="str">
        <f t="shared" ca="1" si="101"/>
        <v/>
      </c>
      <c r="NT64" s="19" t="str">
        <f t="shared" ca="1" si="101"/>
        <v/>
      </c>
      <c r="NU64" s="19" t="str">
        <f t="shared" ca="1" si="101"/>
        <v/>
      </c>
      <c r="NV64" s="19" t="str">
        <f t="shared" ca="1" si="101"/>
        <v/>
      </c>
      <c r="NW64" s="19" t="str">
        <f t="shared" ca="1" si="101"/>
        <v/>
      </c>
      <c r="NX64" s="19" t="str">
        <f t="shared" ca="1" si="101"/>
        <v/>
      </c>
      <c r="NY64" s="19" t="str">
        <f t="shared" ca="1" si="101"/>
        <v/>
      </c>
      <c r="NZ64" s="19" t="str">
        <f t="shared" ca="1" si="101"/>
        <v/>
      </c>
      <c r="OA64" s="19" t="str">
        <f t="shared" ca="1" si="101"/>
        <v/>
      </c>
      <c r="OB64" s="19" t="str">
        <f t="shared" ca="1" si="101"/>
        <v/>
      </c>
      <c r="OC64" s="19" t="str">
        <f t="shared" ca="1" si="101"/>
        <v/>
      </c>
    </row>
    <row r="65" spans="1:399" x14ac:dyDescent="0.2">
      <c r="C65" s="128">
        <f>'Project Follow up - Base'!C66</f>
        <v>26</v>
      </c>
      <c r="D65" s="406" t="str">
        <f>'Project Follow up - Base'!D66</f>
        <v/>
      </c>
      <c r="E65" s="407" t="str">
        <f>'Project Follow up - Base'!E66</f>
        <v/>
      </c>
      <c r="F65" s="43" t="str">
        <f>'Project Follow up - Base'!G66</f>
        <v/>
      </c>
      <c r="G65" s="43" t="str">
        <f>'Project Follow up - Base'!H66</f>
        <v/>
      </c>
      <c r="H65" s="45">
        <f>'Project Follow up - Base'!I66</f>
        <v>0</v>
      </c>
      <c r="J65" s="25"/>
      <c r="K65" s="25"/>
      <c r="L65" s="25"/>
      <c r="M65" s="43" t="str">
        <f>'Project Follow up - Base'!M66</f>
        <v/>
      </c>
      <c r="N65" s="43" t="str">
        <f>'Project Follow up - Base'!N66</f>
        <v/>
      </c>
      <c r="O65" s="43" t="str">
        <f>'Project Follow up - Base'!O66</f>
        <v/>
      </c>
      <c r="P65" s="41" t="str">
        <f ca="1">'Project Follow up - Base'!P66</f>
        <v/>
      </c>
      <c r="Q65" s="104" t="str">
        <f>'Project Follow up - Base'!Q66</f>
        <v/>
      </c>
      <c r="R65" s="105" t="str">
        <f>'Project Follow up - Base'!R66</f>
        <v/>
      </c>
      <c r="S65" s="105" t="str">
        <f>'Project Follow up - Base'!S66</f>
        <v/>
      </c>
      <c r="T65" s="106" t="str">
        <f>'Project Follow up - Base'!T66</f>
        <v/>
      </c>
      <c r="U65" s="187" t="str">
        <f>'Project Follow up - Base'!U66</f>
        <v/>
      </c>
      <c r="V65" s="187" t="str">
        <f>'Project Follow up - Base'!V66</f>
        <v/>
      </c>
      <c r="W65" s="41" t="str">
        <f>'Project Follow up - Base'!W66</f>
        <v/>
      </c>
      <c r="X65" s="129" t="str">
        <f>'Project Follow up - Base'!X66</f>
        <v/>
      </c>
      <c r="Y65" s="320"/>
      <c r="Z65" s="17">
        <f t="shared" si="62"/>
        <v>1</v>
      </c>
      <c r="AC65" s="19" t="str">
        <f t="shared" ca="1" si="69"/>
        <v/>
      </c>
      <c r="AD65" s="20" t="str">
        <f t="shared" ca="1" si="105"/>
        <v/>
      </c>
      <c r="AE65" s="20" t="str">
        <f t="shared" ca="1" si="105"/>
        <v/>
      </c>
      <c r="AF65" s="20" t="str">
        <f t="shared" ca="1" si="105"/>
        <v/>
      </c>
      <c r="AG65" s="20" t="str">
        <f t="shared" ca="1" si="105"/>
        <v/>
      </c>
      <c r="AH65" s="20" t="str">
        <f t="shared" ca="1" si="105"/>
        <v/>
      </c>
      <c r="AI65" s="20" t="str">
        <f t="shared" ca="1" si="105"/>
        <v/>
      </c>
      <c r="AJ65" s="20" t="str">
        <f t="shared" ca="1" si="105"/>
        <v/>
      </c>
      <c r="AK65" s="20" t="str">
        <f t="shared" ca="1" si="105"/>
        <v/>
      </c>
      <c r="AL65" s="20" t="str">
        <f t="shared" ca="1" si="105"/>
        <v/>
      </c>
      <c r="AM65" s="20" t="str">
        <f t="shared" ca="1" si="105"/>
        <v/>
      </c>
      <c r="AN65" s="20" t="str">
        <f t="shared" ca="1" si="105"/>
        <v/>
      </c>
      <c r="AO65" s="20" t="str">
        <f t="shared" ca="1" si="105"/>
        <v/>
      </c>
      <c r="AP65" s="20" t="str">
        <f t="shared" ca="1" si="105"/>
        <v/>
      </c>
      <c r="AQ65" s="20" t="str">
        <f t="shared" ca="1" si="105"/>
        <v/>
      </c>
      <c r="AR65" s="20" t="str">
        <f t="shared" ca="1" si="105"/>
        <v/>
      </c>
      <c r="AS65" s="20" t="str">
        <f t="shared" ca="1" si="105"/>
        <v/>
      </c>
      <c r="AT65" s="20" t="str">
        <f t="shared" ca="1" si="105"/>
        <v/>
      </c>
      <c r="AU65" s="20" t="str">
        <f t="shared" ca="1" si="105"/>
        <v/>
      </c>
      <c r="AV65" s="20" t="str">
        <f t="shared" ca="1" si="105"/>
        <v/>
      </c>
      <c r="AW65" s="20" t="str">
        <f t="shared" ca="1" si="105"/>
        <v/>
      </c>
      <c r="AX65" s="20" t="str">
        <f t="shared" ca="1" si="105"/>
        <v/>
      </c>
      <c r="AY65" s="20" t="str">
        <f t="shared" ca="1" si="105"/>
        <v/>
      </c>
      <c r="AZ65" s="20" t="str">
        <f t="shared" ca="1" si="105"/>
        <v/>
      </c>
      <c r="BA65" s="20" t="str">
        <f t="shared" ca="1" si="105"/>
        <v/>
      </c>
      <c r="BB65" s="20" t="str">
        <f t="shared" ca="1" si="105"/>
        <v/>
      </c>
      <c r="BC65" s="20" t="str">
        <f t="shared" ca="1" si="105"/>
        <v/>
      </c>
      <c r="BD65" s="20" t="str">
        <f t="shared" ca="1" si="105"/>
        <v/>
      </c>
      <c r="BE65" s="20" t="str">
        <f t="shared" ca="1" si="105"/>
        <v/>
      </c>
      <c r="BF65" s="20" t="str">
        <f t="shared" ca="1" si="105"/>
        <v/>
      </c>
      <c r="BG65" s="20" t="str">
        <f t="shared" ca="1" si="105"/>
        <v/>
      </c>
      <c r="BH65" s="20" t="str">
        <f t="shared" ca="1" si="105"/>
        <v/>
      </c>
      <c r="BI65" s="20" t="str">
        <f t="shared" ca="1" si="105"/>
        <v/>
      </c>
      <c r="BJ65" s="20" t="str">
        <f t="shared" ca="1" si="105"/>
        <v/>
      </c>
      <c r="BK65" s="20" t="str">
        <f t="shared" ca="1" si="105"/>
        <v/>
      </c>
      <c r="BL65" s="20" t="str">
        <f t="shared" ca="1" si="105"/>
        <v/>
      </c>
      <c r="BM65" s="20" t="str">
        <f t="shared" ca="1" si="105"/>
        <v/>
      </c>
      <c r="BN65" s="20" t="str">
        <f t="shared" ca="1" si="105"/>
        <v/>
      </c>
      <c r="BO65" s="20" t="str">
        <f t="shared" ca="1" si="105"/>
        <v/>
      </c>
      <c r="BP65" s="20" t="str">
        <f t="shared" ca="1" si="105"/>
        <v/>
      </c>
      <c r="BQ65" s="20" t="str">
        <f t="shared" ca="1" si="105"/>
        <v/>
      </c>
      <c r="BR65" s="20" t="str">
        <f t="shared" ca="1" si="105"/>
        <v/>
      </c>
      <c r="BS65" s="20" t="str">
        <f t="shared" ca="1" si="105"/>
        <v/>
      </c>
      <c r="BT65" s="20" t="str">
        <f t="shared" ca="1" si="105"/>
        <v/>
      </c>
      <c r="BU65" s="20" t="str">
        <f t="shared" ca="1" si="105"/>
        <v/>
      </c>
      <c r="BV65" s="20" t="str">
        <f t="shared" ca="1" si="105"/>
        <v/>
      </c>
      <c r="BW65" s="20" t="str">
        <f t="shared" ca="1" si="105"/>
        <v/>
      </c>
      <c r="BX65" s="20" t="str">
        <f t="shared" ca="1" si="105"/>
        <v/>
      </c>
      <c r="BY65" s="20" t="str">
        <f t="shared" ca="1" si="105"/>
        <v/>
      </c>
      <c r="BZ65" s="20" t="str">
        <f t="shared" ca="1" si="105"/>
        <v/>
      </c>
      <c r="CA65" s="20" t="str">
        <f t="shared" ca="1" si="105"/>
        <v/>
      </c>
      <c r="CB65" s="20" t="str">
        <f t="shared" ca="1" si="105"/>
        <v/>
      </c>
      <c r="CC65" s="20" t="str">
        <f t="shared" ca="1" si="105"/>
        <v/>
      </c>
      <c r="CD65" s="20" t="str">
        <f t="shared" ca="1" si="105"/>
        <v/>
      </c>
      <c r="CE65" s="20" t="str">
        <f t="shared" ca="1" si="105"/>
        <v/>
      </c>
      <c r="CF65" s="20" t="str">
        <f t="shared" ca="1" si="105"/>
        <v/>
      </c>
      <c r="CG65" s="20" t="str">
        <f t="shared" ca="1" si="105"/>
        <v/>
      </c>
      <c r="CH65" s="20" t="str">
        <f t="shared" ca="1" si="105"/>
        <v/>
      </c>
      <c r="CI65" s="20" t="str">
        <f t="shared" ca="1" si="105"/>
        <v/>
      </c>
      <c r="CJ65" s="20" t="str">
        <f t="shared" ca="1" si="105"/>
        <v/>
      </c>
      <c r="CK65" s="20" t="str">
        <f t="shared" ca="1" si="105"/>
        <v/>
      </c>
      <c r="CL65" s="20" t="str">
        <f t="shared" ca="1" si="105"/>
        <v/>
      </c>
      <c r="CM65" s="20" t="str">
        <f t="shared" ca="1" si="105"/>
        <v/>
      </c>
      <c r="CN65" s="20" t="str">
        <f t="shared" ca="1" si="105"/>
        <v/>
      </c>
      <c r="CO65" s="20" t="str">
        <f t="shared" ref="CO65:EZ68" ca="1" si="109">IF($N65="",
IF(AND(CO$2&gt;=$M65,CO$2&lt;=TODAY(),CO$2&lt;$O65), 10,
IF(AND(CO$2&gt;=$M65,CO$2&lt;=TODAY(),CO$2=$O65), 10,
IF(AND(CO$2&gt;=$M65,CO$2&lt;=TODAY(),CO$2&gt;$O65), -10, ""))),
IF(AND(CO$2&gt;=$M65,CO$2&lt;=$N65,CO$2&lt;$O65),10,
IF(AND(CO$2&gt;=$M65,CO$2&lt;=$N65,CO$2=$O65),10,
IF(AND(CO$2&gt;=$M65,CO$2&lt;=$N65,CO$2&gt;$O65),-10,""
))))</f>
        <v/>
      </c>
      <c r="CP65" s="20" t="str">
        <f t="shared" ca="1" si="109"/>
        <v/>
      </c>
      <c r="CQ65" s="20" t="str">
        <f t="shared" ca="1" si="109"/>
        <v/>
      </c>
      <c r="CR65" s="20" t="str">
        <f t="shared" ca="1" si="109"/>
        <v/>
      </c>
      <c r="CS65" s="20" t="str">
        <f t="shared" ca="1" si="109"/>
        <v/>
      </c>
      <c r="CT65" s="20" t="str">
        <f t="shared" ca="1" si="109"/>
        <v/>
      </c>
      <c r="CU65" s="19" t="str">
        <f t="shared" ca="1" si="109"/>
        <v/>
      </c>
      <c r="CV65" s="19" t="str">
        <f t="shared" ca="1" si="109"/>
        <v/>
      </c>
      <c r="CW65" s="19" t="str">
        <f t="shared" ca="1" si="109"/>
        <v/>
      </c>
      <c r="CX65" s="19" t="str">
        <f t="shared" ca="1" si="109"/>
        <v/>
      </c>
      <c r="CY65" s="19" t="str">
        <f t="shared" ca="1" si="109"/>
        <v/>
      </c>
      <c r="CZ65" s="19" t="str">
        <f t="shared" ca="1" si="109"/>
        <v/>
      </c>
      <c r="DA65" s="19" t="str">
        <f t="shared" ca="1" si="109"/>
        <v/>
      </c>
      <c r="DB65" s="19" t="str">
        <f t="shared" ca="1" si="109"/>
        <v/>
      </c>
      <c r="DC65" s="19" t="str">
        <f t="shared" ca="1" si="109"/>
        <v/>
      </c>
      <c r="DD65" s="19" t="str">
        <f t="shared" ca="1" si="109"/>
        <v/>
      </c>
      <c r="DE65" s="19" t="str">
        <f t="shared" ca="1" si="109"/>
        <v/>
      </c>
      <c r="DF65" s="19" t="str">
        <f t="shared" ca="1" si="109"/>
        <v/>
      </c>
      <c r="DG65" s="19" t="str">
        <f t="shared" ca="1" si="109"/>
        <v/>
      </c>
      <c r="DH65" s="19" t="str">
        <f t="shared" ca="1" si="109"/>
        <v/>
      </c>
      <c r="DI65" s="19" t="str">
        <f t="shared" ca="1" si="109"/>
        <v/>
      </c>
      <c r="DJ65" s="19" t="str">
        <f t="shared" ca="1" si="109"/>
        <v/>
      </c>
      <c r="DK65" s="19" t="str">
        <f t="shared" ca="1" si="109"/>
        <v/>
      </c>
      <c r="DL65" s="19" t="str">
        <f t="shared" ca="1" si="109"/>
        <v/>
      </c>
      <c r="DM65" s="19" t="str">
        <f t="shared" ca="1" si="109"/>
        <v/>
      </c>
      <c r="DN65" s="19" t="str">
        <f t="shared" ca="1" si="109"/>
        <v/>
      </c>
      <c r="DO65" s="19" t="str">
        <f t="shared" ca="1" si="109"/>
        <v/>
      </c>
      <c r="DP65" s="19" t="str">
        <f t="shared" ca="1" si="109"/>
        <v/>
      </c>
      <c r="DQ65" s="19" t="str">
        <f t="shared" ca="1" si="109"/>
        <v/>
      </c>
      <c r="DR65" s="19" t="str">
        <f t="shared" ca="1" si="109"/>
        <v/>
      </c>
      <c r="DS65" s="19" t="str">
        <f t="shared" ca="1" si="109"/>
        <v/>
      </c>
      <c r="DT65" s="19" t="str">
        <f t="shared" ca="1" si="109"/>
        <v/>
      </c>
      <c r="DU65" s="19" t="str">
        <f t="shared" ca="1" si="109"/>
        <v/>
      </c>
      <c r="DV65" s="19" t="str">
        <f t="shared" ca="1" si="109"/>
        <v/>
      </c>
      <c r="DW65" s="19" t="str">
        <f t="shared" ca="1" si="109"/>
        <v/>
      </c>
      <c r="DX65" s="19" t="str">
        <f t="shared" ca="1" si="109"/>
        <v/>
      </c>
      <c r="DY65" s="19" t="str">
        <f t="shared" ca="1" si="109"/>
        <v/>
      </c>
      <c r="DZ65" s="19" t="str">
        <f t="shared" ca="1" si="109"/>
        <v/>
      </c>
      <c r="EA65" s="19" t="str">
        <f t="shared" ca="1" si="109"/>
        <v/>
      </c>
      <c r="EB65" s="19" t="str">
        <f t="shared" ca="1" si="109"/>
        <v/>
      </c>
      <c r="EC65" s="19" t="str">
        <f t="shared" ca="1" si="109"/>
        <v/>
      </c>
      <c r="ED65" s="19" t="str">
        <f t="shared" ca="1" si="109"/>
        <v/>
      </c>
      <c r="EE65" s="19" t="str">
        <f t="shared" ca="1" si="109"/>
        <v/>
      </c>
      <c r="EF65" s="19" t="str">
        <f t="shared" ca="1" si="109"/>
        <v/>
      </c>
      <c r="EG65" s="19" t="str">
        <f t="shared" ca="1" si="109"/>
        <v/>
      </c>
      <c r="EH65" s="19" t="str">
        <f t="shared" ca="1" si="109"/>
        <v/>
      </c>
      <c r="EI65" s="19" t="str">
        <f t="shared" ca="1" si="109"/>
        <v/>
      </c>
      <c r="EJ65" s="19" t="str">
        <f t="shared" ca="1" si="109"/>
        <v/>
      </c>
      <c r="EK65" s="19" t="str">
        <f t="shared" ca="1" si="109"/>
        <v/>
      </c>
      <c r="EL65" s="19" t="str">
        <f t="shared" ca="1" si="109"/>
        <v/>
      </c>
      <c r="EM65" s="19" t="str">
        <f t="shared" ca="1" si="109"/>
        <v/>
      </c>
      <c r="EN65" s="19" t="str">
        <f t="shared" ca="1" si="109"/>
        <v/>
      </c>
      <c r="EO65" s="19" t="str">
        <f t="shared" ca="1" si="109"/>
        <v/>
      </c>
      <c r="EP65" s="19" t="str">
        <f t="shared" ca="1" si="109"/>
        <v/>
      </c>
      <c r="EQ65" s="19" t="str">
        <f t="shared" ca="1" si="109"/>
        <v/>
      </c>
      <c r="ER65" s="19" t="str">
        <f t="shared" ca="1" si="109"/>
        <v/>
      </c>
      <c r="ES65" s="19" t="str">
        <f t="shared" ca="1" si="109"/>
        <v/>
      </c>
      <c r="ET65" s="19" t="str">
        <f t="shared" ca="1" si="109"/>
        <v/>
      </c>
      <c r="EU65" s="19" t="str">
        <f t="shared" ca="1" si="109"/>
        <v/>
      </c>
      <c r="EV65" s="19" t="str">
        <f t="shared" ca="1" si="109"/>
        <v/>
      </c>
      <c r="EW65" s="19" t="str">
        <f t="shared" ca="1" si="109"/>
        <v/>
      </c>
      <c r="EX65" s="19" t="str">
        <f t="shared" ca="1" si="109"/>
        <v/>
      </c>
      <c r="EY65" s="19" t="str">
        <f t="shared" ca="1" si="109"/>
        <v/>
      </c>
      <c r="EZ65" s="19" t="str">
        <f t="shared" ca="1" si="109"/>
        <v/>
      </c>
      <c r="FA65" s="19" t="str">
        <f t="shared" ca="1" si="108"/>
        <v/>
      </c>
      <c r="FB65" s="19" t="str">
        <f t="shared" ca="1" si="108"/>
        <v/>
      </c>
      <c r="FC65" s="19" t="str">
        <f t="shared" ca="1" si="108"/>
        <v/>
      </c>
      <c r="FD65" s="19" t="str">
        <f t="shared" ca="1" si="108"/>
        <v/>
      </c>
      <c r="FE65" s="19" t="str">
        <f t="shared" ca="1" si="108"/>
        <v/>
      </c>
      <c r="FF65" s="19" t="str">
        <f t="shared" ca="1" si="108"/>
        <v/>
      </c>
      <c r="FG65" s="19" t="str">
        <f t="shared" ca="1" si="108"/>
        <v/>
      </c>
      <c r="FH65" s="19" t="str">
        <f t="shared" ca="1" si="108"/>
        <v/>
      </c>
      <c r="FI65" s="19" t="str">
        <f t="shared" ca="1" si="108"/>
        <v/>
      </c>
      <c r="FJ65" s="19" t="str">
        <f t="shared" ca="1" si="108"/>
        <v/>
      </c>
      <c r="FK65" s="19" t="str">
        <f t="shared" ca="1" si="108"/>
        <v/>
      </c>
      <c r="FL65" s="19" t="str">
        <f t="shared" ca="1" si="108"/>
        <v/>
      </c>
      <c r="FM65" s="19" t="str">
        <f t="shared" ca="1" si="108"/>
        <v/>
      </c>
      <c r="FN65" s="19" t="str">
        <f t="shared" ca="1" si="108"/>
        <v/>
      </c>
      <c r="FO65" s="19" t="str">
        <f t="shared" ca="1" si="108"/>
        <v/>
      </c>
      <c r="FP65" s="19" t="str">
        <f t="shared" ca="1" si="108"/>
        <v/>
      </c>
      <c r="FQ65" s="19" t="str">
        <f t="shared" ca="1" si="108"/>
        <v/>
      </c>
      <c r="FR65" s="19" t="str">
        <f t="shared" ca="1" si="108"/>
        <v/>
      </c>
      <c r="FS65" s="19" t="str">
        <f t="shared" ca="1" si="108"/>
        <v/>
      </c>
      <c r="FT65" s="19" t="str">
        <f t="shared" ca="1" si="108"/>
        <v/>
      </c>
      <c r="FU65" s="19" t="str">
        <f t="shared" ca="1" si="108"/>
        <v/>
      </c>
      <c r="FV65" s="19" t="str">
        <f t="shared" ca="1" si="108"/>
        <v/>
      </c>
      <c r="FW65" s="19" t="str">
        <f t="shared" ca="1" si="108"/>
        <v/>
      </c>
      <c r="FX65" s="19" t="str">
        <f t="shared" ca="1" si="108"/>
        <v/>
      </c>
      <c r="FY65" s="19" t="str">
        <f t="shared" ca="1" si="108"/>
        <v/>
      </c>
      <c r="FZ65" s="19" t="str">
        <f t="shared" ca="1" si="108"/>
        <v/>
      </c>
      <c r="GA65" s="19" t="str">
        <f t="shared" ca="1" si="108"/>
        <v/>
      </c>
      <c r="GB65" s="19" t="str">
        <f t="shared" ca="1" si="108"/>
        <v/>
      </c>
      <c r="GC65" s="19" t="str">
        <f t="shared" ca="1" si="108"/>
        <v/>
      </c>
      <c r="GD65" s="19" t="str">
        <f t="shared" ca="1" si="108"/>
        <v/>
      </c>
      <c r="GE65" s="19" t="str">
        <f t="shared" ca="1" si="108"/>
        <v/>
      </c>
      <c r="GF65" s="19" t="str">
        <f t="shared" ca="1" si="108"/>
        <v/>
      </c>
      <c r="GG65" s="19" t="str">
        <f t="shared" ca="1" si="108"/>
        <v/>
      </c>
      <c r="GH65" s="19" t="str">
        <f t="shared" ca="1" si="108"/>
        <v/>
      </c>
      <c r="GI65" s="19" t="str">
        <f t="shared" ca="1" si="108"/>
        <v/>
      </c>
      <c r="GJ65" s="19" t="str">
        <f t="shared" ca="1" si="108"/>
        <v/>
      </c>
      <c r="GK65" s="19" t="str">
        <f t="shared" ca="1" si="108"/>
        <v/>
      </c>
      <c r="GL65" s="19" t="str">
        <f t="shared" ca="1" si="108"/>
        <v/>
      </c>
      <c r="GM65" s="19" t="str">
        <f t="shared" ca="1" si="108"/>
        <v/>
      </c>
      <c r="GN65" s="19" t="str">
        <f t="shared" ca="1" si="108"/>
        <v/>
      </c>
      <c r="GO65" s="19" t="str">
        <f t="shared" ca="1" si="108"/>
        <v/>
      </c>
      <c r="GP65" s="19" t="str">
        <f t="shared" ca="1" si="108"/>
        <v/>
      </c>
      <c r="GQ65" s="19" t="str">
        <f t="shared" ca="1" si="108"/>
        <v/>
      </c>
      <c r="GR65" s="19" t="str">
        <f t="shared" ca="1" si="108"/>
        <v/>
      </c>
      <c r="GS65" s="19" t="str">
        <f t="shared" ca="1" si="108"/>
        <v/>
      </c>
      <c r="GT65" s="19" t="str">
        <f t="shared" ca="1" si="108"/>
        <v/>
      </c>
      <c r="GU65" s="19" t="str">
        <f t="shared" ca="1" si="108"/>
        <v/>
      </c>
      <c r="GV65" s="19" t="str">
        <f t="shared" ca="1" si="108"/>
        <v/>
      </c>
      <c r="GW65" s="19" t="str">
        <f t="shared" ca="1" si="108"/>
        <v/>
      </c>
      <c r="GX65" s="19" t="str">
        <f t="shared" ca="1" si="108"/>
        <v/>
      </c>
      <c r="GY65" s="19" t="str">
        <f t="shared" ca="1" si="108"/>
        <v/>
      </c>
      <c r="GZ65" s="19" t="str">
        <f t="shared" ca="1" si="108"/>
        <v/>
      </c>
      <c r="HA65" s="19" t="str">
        <f t="shared" ca="1" si="108"/>
        <v/>
      </c>
      <c r="HB65" s="19" t="str">
        <f t="shared" ca="1" si="108"/>
        <v/>
      </c>
      <c r="HC65" s="19" t="str">
        <f t="shared" ca="1" si="108"/>
        <v/>
      </c>
      <c r="HD65" s="19" t="str">
        <f t="shared" ca="1" si="108"/>
        <v/>
      </c>
      <c r="HE65" s="19" t="str">
        <f t="shared" ca="1" si="108"/>
        <v/>
      </c>
      <c r="HF65" s="19" t="str">
        <f t="shared" ca="1" si="108"/>
        <v/>
      </c>
      <c r="HG65" s="19" t="str">
        <f t="shared" ca="1" si="108"/>
        <v/>
      </c>
      <c r="HH65" s="19" t="str">
        <f t="shared" ca="1" si="108"/>
        <v/>
      </c>
      <c r="HI65" s="19" t="str">
        <f t="shared" ca="1" si="108"/>
        <v/>
      </c>
      <c r="HJ65" s="19" t="str">
        <f t="shared" ca="1" si="108"/>
        <v/>
      </c>
      <c r="HK65" s="19" t="str">
        <f t="shared" ca="1" si="108"/>
        <v/>
      </c>
      <c r="HL65" s="19" t="str">
        <f t="shared" ca="1" si="108"/>
        <v/>
      </c>
      <c r="HM65" s="19" t="str">
        <f t="shared" ca="1" si="107"/>
        <v/>
      </c>
      <c r="HN65" s="19" t="str">
        <f t="shared" ca="1" si="107"/>
        <v/>
      </c>
      <c r="HO65" s="19" t="str">
        <f t="shared" ca="1" si="107"/>
        <v/>
      </c>
      <c r="HP65" s="19" t="str">
        <f t="shared" ca="1" si="107"/>
        <v/>
      </c>
      <c r="HQ65" s="19" t="str">
        <f t="shared" ca="1" si="107"/>
        <v/>
      </c>
      <c r="HR65" s="19" t="str">
        <f t="shared" ca="1" si="107"/>
        <v/>
      </c>
      <c r="HS65" s="19" t="str">
        <f t="shared" ca="1" si="107"/>
        <v/>
      </c>
      <c r="HT65" s="19" t="str">
        <f t="shared" ca="1" si="107"/>
        <v/>
      </c>
      <c r="HU65" s="19" t="str">
        <f t="shared" ca="1" si="107"/>
        <v/>
      </c>
      <c r="HV65" s="19" t="str">
        <f t="shared" ca="1" si="107"/>
        <v/>
      </c>
      <c r="HW65" s="19" t="str">
        <f t="shared" ca="1" si="107"/>
        <v/>
      </c>
      <c r="HX65" s="19" t="str">
        <f t="shared" ca="1" si="107"/>
        <v/>
      </c>
      <c r="HY65" s="19" t="str">
        <f t="shared" ca="1" si="107"/>
        <v/>
      </c>
      <c r="HZ65" s="19" t="str">
        <f t="shared" ca="1" si="107"/>
        <v/>
      </c>
      <c r="IA65" s="19" t="str">
        <f t="shared" ca="1" si="107"/>
        <v/>
      </c>
      <c r="IB65" s="19" t="str">
        <f t="shared" ca="1" si="107"/>
        <v/>
      </c>
      <c r="IC65" s="19" t="str">
        <f t="shared" ca="1" si="107"/>
        <v/>
      </c>
      <c r="ID65" s="19" t="str">
        <f t="shared" ca="1" si="107"/>
        <v/>
      </c>
      <c r="IE65" s="19" t="str">
        <f t="shared" ca="1" si="107"/>
        <v/>
      </c>
      <c r="IF65" s="19" t="str">
        <f t="shared" ca="1" si="107"/>
        <v/>
      </c>
      <c r="IG65" s="19" t="str">
        <f t="shared" ca="1" si="107"/>
        <v/>
      </c>
      <c r="IH65" s="19" t="str">
        <f t="shared" ca="1" si="107"/>
        <v/>
      </c>
      <c r="II65" s="19" t="str">
        <f t="shared" ca="1" si="107"/>
        <v/>
      </c>
      <c r="IJ65" s="19" t="str">
        <f t="shared" ca="1" si="107"/>
        <v/>
      </c>
      <c r="IK65" s="19" t="str">
        <f t="shared" ca="1" si="107"/>
        <v/>
      </c>
      <c r="IL65" s="19" t="str">
        <f t="shared" ca="1" si="107"/>
        <v/>
      </c>
      <c r="IM65" s="19" t="str">
        <f t="shared" ca="1" si="107"/>
        <v/>
      </c>
      <c r="IN65" s="19" t="str">
        <f t="shared" ca="1" si="107"/>
        <v/>
      </c>
      <c r="IO65" s="19" t="str">
        <f t="shared" ca="1" si="107"/>
        <v/>
      </c>
      <c r="IP65" s="19" t="str">
        <f t="shared" ca="1" si="107"/>
        <v/>
      </c>
      <c r="IQ65" s="19" t="str">
        <f t="shared" ca="1" si="107"/>
        <v/>
      </c>
      <c r="IR65" s="19" t="str">
        <f t="shared" ca="1" si="107"/>
        <v/>
      </c>
      <c r="IS65" s="19" t="str">
        <f t="shared" ca="1" si="107"/>
        <v/>
      </c>
      <c r="IT65" s="19" t="str">
        <f t="shared" ca="1" si="107"/>
        <v/>
      </c>
      <c r="IU65" s="19" t="str">
        <f t="shared" ca="1" si="107"/>
        <v/>
      </c>
      <c r="IV65" s="19" t="str">
        <f t="shared" ca="1" si="107"/>
        <v/>
      </c>
      <c r="IW65" s="19" t="str">
        <f t="shared" ca="1" si="107"/>
        <v/>
      </c>
      <c r="IX65" s="19" t="str">
        <f t="shared" ca="1" si="107"/>
        <v/>
      </c>
      <c r="IY65" s="19" t="str">
        <f t="shared" ca="1" si="107"/>
        <v/>
      </c>
      <c r="IZ65" s="19" t="str">
        <f t="shared" ca="1" si="107"/>
        <v/>
      </c>
      <c r="JA65" s="19" t="str">
        <f t="shared" ca="1" si="107"/>
        <v/>
      </c>
      <c r="JB65" s="19" t="str">
        <f t="shared" ca="1" si="107"/>
        <v/>
      </c>
      <c r="JC65" s="19" t="str">
        <f t="shared" ca="1" si="107"/>
        <v/>
      </c>
      <c r="JD65" s="19" t="str">
        <f t="shared" ca="1" si="107"/>
        <v/>
      </c>
      <c r="JE65" s="19" t="str">
        <f t="shared" ca="1" si="107"/>
        <v/>
      </c>
      <c r="JF65" s="19" t="str">
        <f t="shared" ca="1" si="107"/>
        <v/>
      </c>
      <c r="JG65" s="19" t="str">
        <f t="shared" ca="1" si="107"/>
        <v/>
      </c>
      <c r="JH65" s="19" t="str">
        <f t="shared" ca="1" si="107"/>
        <v/>
      </c>
      <c r="JI65" s="19" t="str">
        <f t="shared" ca="1" si="107"/>
        <v/>
      </c>
      <c r="JJ65" s="19" t="str">
        <f t="shared" ca="1" si="107"/>
        <v/>
      </c>
      <c r="JK65" s="19" t="str">
        <f t="shared" ca="1" si="107"/>
        <v/>
      </c>
      <c r="JL65" s="19" t="str">
        <f t="shared" ca="1" si="107"/>
        <v/>
      </c>
      <c r="JM65" s="19" t="str">
        <f t="shared" ca="1" si="107"/>
        <v/>
      </c>
      <c r="JN65" s="19" t="str">
        <f t="shared" ca="1" si="107"/>
        <v/>
      </c>
      <c r="JO65" s="19" t="str">
        <f t="shared" ca="1" si="107"/>
        <v/>
      </c>
      <c r="JP65" s="19" t="str">
        <f t="shared" ca="1" si="107"/>
        <v/>
      </c>
      <c r="JQ65" s="19" t="str">
        <f t="shared" ca="1" si="107"/>
        <v/>
      </c>
      <c r="JR65" s="19" t="str">
        <f t="shared" ca="1" si="107"/>
        <v/>
      </c>
      <c r="JS65" s="19" t="str">
        <f t="shared" ca="1" si="107"/>
        <v/>
      </c>
      <c r="JT65" s="19" t="str">
        <f t="shared" ca="1" si="107"/>
        <v/>
      </c>
      <c r="JU65" s="19" t="str">
        <f t="shared" ca="1" si="107"/>
        <v/>
      </c>
      <c r="JV65" s="19" t="str">
        <f t="shared" ca="1" si="107"/>
        <v/>
      </c>
      <c r="JW65" s="19" t="str">
        <f t="shared" ca="1" si="107"/>
        <v/>
      </c>
      <c r="JX65" s="19" t="str">
        <f t="shared" ca="1" si="106"/>
        <v/>
      </c>
      <c r="JY65" s="19" t="str">
        <f t="shared" ca="1" si="106"/>
        <v/>
      </c>
      <c r="JZ65" s="19" t="str">
        <f t="shared" ca="1" si="106"/>
        <v/>
      </c>
      <c r="KA65" s="19" t="str">
        <f t="shared" ca="1" si="106"/>
        <v/>
      </c>
      <c r="KB65" s="19" t="str">
        <f t="shared" ca="1" si="106"/>
        <v/>
      </c>
      <c r="KC65" s="19" t="str">
        <f t="shared" ca="1" si="106"/>
        <v/>
      </c>
      <c r="KD65" s="19" t="str">
        <f t="shared" ca="1" si="106"/>
        <v/>
      </c>
      <c r="KE65" s="19" t="str">
        <f t="shared" ca="1" si="106"/>
        <v/>
      </c>
      <c r="KF65" s="19" t="str">
        <f t="shared" ca="1" si="106"/>
        <v/>
      </c>
      <c r="KG65" s="19" t="str">
        <f t="shared" ca="1" si="106"/>
        <v/>
      </c>
      <c r="KH65" s="19" t="str">
        <f t="shared" ca="1" si="106"/>
        <v/>
      </c>
      <c r="KI65" s="19" t="str">
        <f t="shared" ca="1" si="106"/>
        <v/>
      </c>
      <c r="KJ65" s="19" t="str">
        <f t="shared" ca="1" si="106"/>
        <v/>
      </c>
      <c r="KK65" s="19" t="str">
        <f t="shared" ca="1" si="106"/>
        <v/>
      </c>
      <c r="KL65" s="19" t="str">
        <f t="shared" ca="1" si="106"/>
        <v/>
      </c>
      <c r="KM65" s="19" t="str">
        <f t="shared" ca="1" si="106"/>
        <v/>
      </c>
      <c r="KN65" s="19" t="str">
        <f t="shared" ca="1" si="106"/>
        <v/>
      </c>
      <c r="KO65" s="19" t="str">
        <f t="shared" ca="1" si="106"/>
        <v/>
      </c>
      <c r="KP65" s="19" t="str">
        <f t="shared" ca="1" si="106"/>
        <v/>
      </c>
      <c r="KQ65" s="19" t="str">
        <f t="shared" ca="1" si="106"/>
        <v/>
      </c>
      <c r="KR65" s="19" t="str">
        <f t="shared" ca="1" si="106"/>
        <v/>
      </c>
      <c r="KS65" s="19" t="str">
        <f t="shared" ca="1" si="106"/>
        <v/>
      </c>
      <c r="KT65" s="19" t="str">
        <f t="shared" ca="1" si="106"/>
        <v/>
      </c>
      <c r="KU65" s="19" t="str">
        <f t="shared" ca="1" si="106"/>
        <v/>
      </c>
      <c r="KV65" s="19" t="str">
        <f t="shared" ca="1" si="106"/>
        <v/>
      </c>
      <c r="KW65" s="19" t="str">
        <f t="shared" ca="1" si="106"/>
        <v/>
      </c>
      <c r="KX65" s="19" t="str">
        <f t="shared" ca="1" si="106"/>
        <v/>
      </c>
      <c r="KY65" s="19" t="str">
        <f t="shared" ca="1" si="106"/>
        <v/>
      </c>
      <c r="KZ65" s="19" t="str">
        <f t="shared" ca="1" si="106"/>
        <v/>
      </c>
      <c r="LA65" s="19" t="str">
        <f t="shared" ca="1" si="106"/>
        <v/>
      </c>
      <c r="LB65" s="19" t="str">
        <f t="shared" ca="1" si="106"/>
        <v/>
      </c>
      <c r="LC65" s="19" t="str">
        <f t="shared" ca="1" si="106"/>
        <v/>
      </c>
      <c r="LD65" s="19" t="str">
        <f t="shared" ca="1" si="106"/>
        <v/>
      </c>
      <c r="LE65" s="19" t="str">
        <f t="shared" ca="1" si="106"/>
        <v/>
      </c>
      <c r="LF65" s="19" t="str">
        <f t="shared" ca="1" si="106"/>
        <v/>
      </c>
      <c r="LG65" s="19" t="str">
        <f t="shared" ca="1" si="106"/>
        <v/>
      </c>
      <c r="LH65" s="19" t="str">
        <f t="shared" ca="1" si="106"/>
        <v/>
      </c>
      <c r="LI65" s="19" t="str">
        <f t="shared" ca="1" si="106"/>
        <v/>
      </c>
      <c r="LJ65" s="19" t="str">
        <f t="shared" ca="1" si="106"/>
        <v/>
      </c>
      <c r="LK65" s="19" t="str">
        <f t="shared" ca="1" si="106"/>
        <v/>
      </c>
      <c r="LL65" s="19" t="str">
        <f t="shared" ca="1" si="106"/>
        <v/>
      </c>
      <c r="LM65" s="19" t="str">
        <f t="shared" ca="1" si="106"/>
        <v/>
      </c>
      <c r="LN65" s="19" t="str">
        <f t="shared" ca="1" si="106"/>
        <v/>
      </c>
      <c r="LO65" s="19" t="str">
        <f t="shared" ca="1" si="106"/>
        <v/>
      </c>
      <c r="LP65" s="19" t="str">
        <f t="shared" ca="1" si="106"/>
        <v/>
      </c>
      <c r="LQ65" s="19" t="str">
        <f t="shared" ca="1" si="106"/>
        <v/>
      </c>
      <c r="LR65" s="19" t="str">
        <f t="shared" ca="1" si="106"/>
        <v/>
      </c>
      <c r="LS65" s="19" t="str">
        <f t="shared" ca="1" si="106"/>
        <v/>
      </c>
      <c r="LT65" s="19" t="str">
        <f t="shared" ca="1" si="106"/>
        <v/>
      </c>
      <c r="LU65" s="19" t="str">
        <f t="shared" ca="1" si="106"/>
        <v/>
      </c>
      <c r="LV65" s="19" t="str">
        <f t="shared" ca="1" si="106"/>
        <v/>
      </c>
      <c r="LW65" s="19" t="str">
        <f t="shared" ca="1" si="106"/>
        <v/>
      </c>
      <c r="LX65" s="19" t="str">
        <f t="shared" ca="1" si="106"/>
        <v/>
      </c>
      <c r="LY65" s="19" t="str">
        <f t="shared" ca="1" si="106"/>
        <v/>
      </c>
      <c r="LZ65" s="19" t="str">
        <f t="shared" ca="1" si="106"/>
        <v/>
      </c>
      <c r="MA65" s="19" t="str">
        <f t="shared" ca="1" si="106"/>
        <v/>
      </c>
      <c r="MB65" s="19" t="str">
        <f t="shared" ca="1" si="106"/>
        <v/>
      </c>
      <c r="MC65" s="19" t="str">
        <f t="shared" ca="1" si="106"/>
        <v/>
      </c>
      <c r="MD65" s="19" t="str">
        <f t="shared" ca="1" si="106"/>
        <v/>
      </c>
      <c r="ME65" s="19" t="str">
        <f t="shared" ca="1" si="106"/>
        <v/>
      </c>
      <c r="MF65" s="19" t="str">
        <f t="shared" ca="1" si="106"/>
        <v/>
      </c>
      <c r="MG65" s="19" t="str">
        <f t="shared" ca="1" si="106"/>
        <v/>
      </c>
      <c r="MH65" s="19" t="str">
        <f t="shared" ca="1" si="106"/>
        <v/>
      </c>
      <c r="MI65" s="19" t="str">
        <f t="shared" ref="MI65:OC68" ca="1" si="110">IF($N65="",
IF(AND(MI$2&gt;=$M65,MI$2&lt;=TODAY(),MI$2&lt;$O65), 10,
IF(AND(MI$2&gt;=$M65,MI$2&lt;=TODAY(),MI$2=$O65), 10,
IF(AND(MI$2&gt;=$M65,MI$2&lt;=TODAY(),MI$2&gt;$O65), -10, ""))),
IF(AND(MI$2&gt;=$M65,MI$2&lt;=$N65,MI$2&lt;$O65),10,
IF(AND(MI$2&gt;=$M65,MI$2&lt;=$N65,MI$2=$O65),10,
IF(AND(MI$2&gt;=$M65,MI$2&lt;=$N65,MI$2&gt;$O65),-10,""
))))</f>
        <v/>
      </c>
      <c r="MJ65" s="19" t="str">
        <f t="shared" ca="1" si="110"/>
        <v/>
      </c>
      <c r="MK65" s="19" t="str">
        <f t="shared" ca="1" si="110"/>
        <v/>
      </c>
      <c r="ML65" s="19" t="str">
        <f t="shared" ca="1" si="110"/>
        <v/>
      </c>
      <c r="MM65" s="19" t="str">
        <f t="shared" ca="1" si="110"/>
        <v/>
      </c>
      <c r="MN65" s="19" t="str">
        <f t="shared" ca="1" si="110"/>
        <v/>
      </c>
      <c r="MO65" s="19" t="str">
        <f t="shared" ca="1" si="110"/>
        <v/>
      </c>
      <c r="MP65" s="19" t="str">
        <f t="shared" ca="1" si="110"/>
        <v/>
      </c>
      <c r="MQ65" s="19" t="str">
        <f t="shared" ca="1" si="110"/>
        <v/>
      </c>
      <c r="MR65" s="19" t="str">
        <f t="shared" ca="1" si="110"/>
        <v/>
      </c>
      <c r="MS65" s="19" t="str">
        <f t="shared" ca="1" si="110"/>
        <v/>
      </c>
      <c r="MT65" s="19" t="str">
        <f t="shared" ca="1" si="110"/>
        <v/>
      </c>
      <c r="MU65" s="19" t="str">
        <f t="shared" ca="1" si="110"/>
        <v/>
      </c>
      <c r="MV65" s="19" t="str">
        <f t="shared" ca="1" si="110"/>
        <v/>
      </c>
      <c r="MW65" s="19" t="str">
        <f t="shared" ca="1" si="110"/>
        <v/>
      </c>
      <c r="MX65" s="19" t="str">
        <f t="shared" ca="1" si="110"/>
        <v/>
      </c>
      <c r="MY65" s="19" t="str">
        <f t="shared" ca="1" si="110"/>
        <v/>
      </c>
      <c r="MZ65" s="19" t="str">
        <f t="shared" ca="1" si="110"/>
        <v/>
      </c>
      <c r="NA65" s="19" t="str">
        <f t="shared" ca="1" si="110"/>
        <v/>
      </c>
      <c r="NB65" s="19" t="str">
        <f t="shared" ca="1" si="110"/>
        <v/>
      </c>
      <c r="NC65" s="19" t="str">
        <f t="shared" ca="1" si="110"/>
        <v/>
      </c>
      <c r="ND65" s="19" t="str">
        <f t="shared" ca="1" si="110"/>
        <v/>
      </c>
      <c r="NE65" s="19" t="str">
        <f t="shared" ca="1" si="110"/>
        <v/>
      </c>
      <c r="NF65" s="19" t="str">
        <f t="shared" ca="1" si="110"/>
        <v/>
      </c>
      <c r="NG65" s="19" t="str">
        <f t="shared" ca="1" si="110"/>
        <v/>
      </c>
      <c r="NH65" s="19" t="str">
        <f t="shared" ca="1" si="110"/>
        <v/>
      </c>
      <c r="NI65" s="19" t="str">
        <f t="shared" ca="1" si="110"/>
        <v/>
      </c>
      <c r="NJ65" s="19" t="str">
        <f t="shared" ca="1" si="110"/>
        <v/>
      </c>
      <c r="NK65" s="19" t="str">
        <f t="shared" ca="1" si="110"/>
        <v/>
      </c>
      <c r="NL65" s="19" t="str">
        <f t="shared" ca="1" si="110"/>
        <v/>
      </c>
      <c r="NM65" s="19" t="str">
        <f t="shared" ca="1" si="110"/>
        <v/>
      </c>
      <c r="NN65" s="19" t="str">
        <f t="shared" ca="1" si="110"/>
        <v/>
      </c>
      <c r="NO65" s="19" t="str">
        <f t="shared" ca="1" si="110"/>
        <v/>
      </c>
      <c r="NP65" s="19" t="str">
        <f t="shared" ca="1" si="110"/>
        <v/>
      </c>
      <c r="NQ65" s="19" t="str">
        <f t="shared" ca="1" si="110"/>
        <v/>
      </c>
      <c r="NR65" s="19" t="str">
        <f t="shared" ca="1" si="110"/>
        <v/>
      </c>
      <c r="NS65" s="19" t="str">
        <f t="shared" ca="1" si="110"/>
        <v/>
      </c>
      <c r="NT65" s="19" t="str">
        <f t="shared" ca="1" si="110"/>
        <v/>
      </c>
      <c r="NU65" s="19" t="str">
        <f t="shared" ca="1" si="110"/>
        <v/>
      </c>
      <c r="NV65" s="19" t="str">
        <f t="shared" ca="1" si="110"/>
        <v/>
      </c>
      <c r="NW65" s="19" t="str">
        <f t="shared" ca="1" si="110"/>
        <v/>
      </c>
      <c r="NX65" s="19" t="str">
        <f t="shared" ca="1" si="110"/>
        <v/>
      </c>
      <c r="NY65" s="19" t="str">
        <f t="shared" ca="1" si="110"/>
        <v/>
      </c>
      <c r="NZ65" s="19" t="str">
        <f t="shared" ca="1" si="110"/>
        <v/>
      </c>
      <c r="OA65" s="19" t="str">
        <f t="shared" ca="1" si="110"/>
        <v/>
      </c>
      <c r="OB65" s="19" t="str">
        <f t="shared" ca="1" si="110"/>
        <v/>
      </c>
      <c r="OC65" s="19" t="str">
        <f t="shared" ca="1" si="110"/>
        <v/>
      </c>
    </row>
    <row r="66" spans="1:399" x14ac:dyDescent="0.2">
      <c r="C66" s="128">
        <f>'Project Follow up - Base'!C67</f>
        <v>27</v>
      </c>
      <c r="D66" s="406" t="str">
        <f>'Project Follow up - Base'!D67</f>
        <v/>
      </c>
      <c r="E66" s="407" t="str">
        <f>'Project Follow up - Base'!E67</f>
        <v/>
      </c>
      <c r="F66" s="43" t="str">
        <f>'Project Follow up - Base'!G67</f>
        <v/>
      </c>
      <c r="G66" s="43" t="str">
        <f>'Project Follow up - Base'!H67</f>
        <v/>
      </c>
      <c r="H66" s="45">
        <f>'Project Follow up - Base'!I67</f>
        <v>0</v>
      </c>
      <c r="J66" s="25"/>
      <c r="K66" s="25"/>
      <c r="L66" s="25"/>
      <c r="M66" s="43" t="str">
        <f>'Project Follow up - Base'!M67</f>
        <v/>
      </c>
      <c r="N66" s="43" t="str">
        <f>'Project Follow up - Base'!N67</f>
        <v/>
      </c>
      <c r="O66" s="43" t="str">
        <f>'Project Follow up - Base'!O67</f>
        <v/>
      </c>
      <c r="P66" s="44" t="str">
        <f ca="1">'Project Follow up - Base'!P67</f>
        <v/>
      </c>
      <c r="Q66" s="104" t="str">
        <f>'Project Follow up - Base'!Q67</f>
        <v/>
      </c>
      <c r="R66" s="105" t="str">
        <f>'Project Follow up - Base'!R67</f>
        <v/>
      </c>
      <c r="S66" s="105" t="str">
        <f>'Project Follow up - Base'!S67</f>
        <v/>
      </c>
      <c r="T66" s="106" t="str">
        <f>'Project Follow up - Base'!T67</f>
        <v/>
      </c>
      <c r="U66" s="187" t="str">
        <f>'Project Follow up - Base'!U67</f>
        <v/>
      </c>
      <c r="V66" s="187" t="str">
        <f>'Project Follow up - Base'!V67</f>
        <v/>
      </c>
      <c r="W66" s="41" t="str">
        <f>'Project Follow up - Base'!W67</f>
        <v/>
      </c>
      <c r="X66" s="129" t="str">
        <f>'Project Follow up - Base'!X67</f>
        <v/>
      </c>
      <c r="Y66" s="320"/>
      <c r="Z66" s="17">
        <f t="shared" si="62"/>
        <v>1</v>
      </c>
      <c r="AC66" s="19" t="str">
        <f t="shared" ca="1" si="69"/>
        <v/>
      </c>
      <c r="AD66" s="20" t="str">
        <f t="shared" ref="AD66:CO69" ca="1" si="111">IF($N66="",
IF(AND(AD$2&gt;=$M66,AD$2&lt;=TODAY(),AD$2&lt;$O66), 10,
IF(AND(AD$2&gt;=$M66,AD$2&lt;=TODAY(),AD$2=$O66), 10,
IF(AND(AD$2&gt;=$M66,AD$2&lt;=TODAY(),AD$2&gt;$O66), -10, ""))),
IF(AND(AD$2&gt;=$M66,AD$2&lt;=$N66,AD$2&lt;$O66),10,
IF(AND(AD$2&gt;=$M66,AD$2&lt;=$N66,AD$2=$O66),10,
IF(AND(AD$2&gt;=$M66,AD$2&lt;=$N66,AD$2&gt;$O66),-10,""
))))</f>
        <v/>
      </c>
      <c r="AE66" s="20" t="str">
        <f t="shared" ca="1" si="111"/>
        <v/>
      </c>
      <c r="AF66" s="20" t="str">
        <f t="shared" ca="1" si="111"/>
        <v/>
      </c>
      <c r="AG66" s="20" t="str">
        <f t="shared" ca="1" si="111"/>
        <v/>
      </c>
      <c r="AH66" s="20" t="str">
        <f t="shared" ca="1" si="111"/>
        <v/>
      </c>
      <c r="AI66" s="20" t="str">
        <f t="shared" ca="1" si="111"/>
        <v/>
      </c>
      <c r="AJ66" s="20" t="str">
        <f t="shared" ca="1" si="111"/>
        <v/>
      </c>
      <c r="AK66" s="20" t="str">
        <f t="shared" ca="1" si="111"/>
        <v/>
      </c>
      <c r="AL66" s="20" t="str">
        <f t="shared" ca="1" si="111"/>
        <v/>
      </c>
      <c r="AM66" s="20" t="str">
        <f t="shared" ca="1" si="111"/>
        <v/>
      </c>
      <c r="AN66" s="20" t="str">
        <f t="shared" ca="1" si="111"/>
        <v/>
      </c>
      <c r="AO66" s="20" t="str">
        <f t="shared" ca="1" si="111"/>
        <v/>
      </c>
      <c r="AP66" s="20" t="str">
        <f t="shared" ca="1" si="111"/>
        <v/>
      </c>
      <c r="AQ66" s="20" t="str">
        <f t="shared" ca="1" si="111"/>
        <v/>
      </c>
      <c r="AR66" s="20" t="str">
        <f t="shared" ca="1" si="111"/>
        <v/>
      </c>
      <c r="AS66" s="20" t="str">
        <f t="shared" ca="1" si="111"/>
        <v/>
      </c>
      <c r="AT66" s="20" t="str">
        <f t="shared" ca="1" si="111"/>
        <v/>
      </c>
      <c r="AU66" s="20" t="str">
        <f t="shared" ca="1" si="111"/>
        <v/>
      </c>
      <c r="AV66" s="20" t="str">
        <f t="shared" ca="1" si="111"/>
        <v/>
      </c>
      <c r="AW66" s="20" t="str">
        <f t="shared" ca="1" si="111"/>
        <v/>
      </c>
      <c r="AX66" s="20" t="str">
        <f t="shared" ca="1" si="111"/>
        <v/>
      </c>
      <c r="AY66" s="20" t="str">
        <f t="shared" ca="1" si="111"/>
        <v/>
      </c>
      <c r="AZ66" s="20" t="str">
        <f t="shared" ca="1" si="111"/>
        <v/>
      </c>
      <c r="BA66" s="20" t="str">
        <f t="shared" ca="1" si="111"/>
        <v/>
      </c>
      <c r="BB66" s="20" t="str">
        <f t="shared" ca="1" si="111"/>
        <v/>
      </c>
      <c r="BC66" s="20" t="str">
        <f t="shared" ca="1" si="111"/>
        <v/>
      </c>
      <c r="BD66" s="20" t="str">
        <f t="shared" ca="1" si="111"/>
        <v/>
      </c>
      <c r="BE66" s="20" t="str">
        <f t="shared" ca="1" si="111"/>
        <v/>
      </c>
      <c r="BF66" s="20" t="str">
        <f t="shared" ca="1" si="111"/>
        <v/>
      </c>
      <c r="BG66" s="20" t="str">
        <f t="shared" ca="1" si="111"/>
        <v/>
      </c>
      <c r="BH66" s="20" t="str">
        <f t="shared" ca="1" si="111"/>
        <v/>
      </c>
      <c r="BI66" s="20" t="str">
        <f t="shared" ca="1" si="111"/>
        <v/>
      </c>
      <c r="BJ66" s="20" t="str">
        <f t="shared" ca="1" si="111"/>
        <v/>
      </c>
      <c r="BK66" s="20" t="str">
        <f t="shared" ca="1" si="111"/>
        <v/>
      </c>
      <c r="BL66" s="20" t="str">
        <f t="shared" ca="1" si="111"/>
        <v/>
      </c>
      <c r="BM66" s="20" t="str">
        <f t="shared" ca="1" si="111"/>
        <v/>
      </c>
      <c r="BN66" s="20" t="str">
        <f t="shared" ca="1" si="111"/>
        <v/>
      </c>
      <c r="BO66" s="20" t="str">
        <f t="shared" ca="1" si="111"/>
        <v/>
      </c>
      <c r="BP66" s="20" t="str">
        <f t="shared" ca="1" si="111"/>
        <v/>
      </c>
      <c r="BQ66" s="20" t="str">
        <f t="shared" ca="1" si="111"/>
        <v/>
      </c>
      <c r="BR66" s="20" t="str">
        <f t="shared" ca="1" si="111"/>
        <v/>
      </c>
      <c r="BS66" s="20" t="str">
        <f t="shared" ca="1" si="111"/>
        <v/>
      </c>
      <c r="BT66" s="20" t="str">
        <f t="shared" ca="1" si="111"/>
        <v/>
      </c>
      <c r="BU66" s="20" t="str">
        <f t="shared" ca="1" si="111"/>
        <v/>
      </c>
      <c r="BV66" s="20" t="str">
        <f t="shared" ca="1" si="111"/>
        <v/>
      </c>
      <c r="BW66" s="20" t="str">
        <f t="shared" ca="1" si="111"/>
        <v/>
      </c>
      <c r="BX66" s="20" t="str">
        <f t="shared" ca="1" si="111"/>
        <v/>
      </c>
      <c r="BY66" s="20" t="str">
        <f t="shared" ca="1" si="111"/>
        <v/>
      </c>
      <c r="BZ66" s="20" t="str">
        <f t="shared" ca="1" si="111"/>
        <v/>
      </c>
      <c r="CA66" s="20" t="str">
        <f t="shared" ca="1" si="111"/>
        <v/>
      </c>
      <c r="CB66" s="20" t="str">
        <f t="shared" ca="1" si="111"/>
        <v/>
      </c>
      <c r="CC66" s="20" t="str">
        <f t="shared" ca="1" si="111"/>
        <v/>
      </c>
      <c r="CD66" s="20" t="str">
        <f t="shared" ca="1" si="111"/>
        <v/>
      </c>
      <c r="CE66" s="20" t="str">
        <f t="shared" ca="1" si="111"/>
        <v/>
      </c>
      <c r="CF66" s="20" t="str">
        <f t="shared" ca="1" si="111"/>
        <v/>
      </c>
      <c r="CG66" s="20" t="str">
        <f t="shared" ca="1" si="111"/>
        <v/>
      </c>
      <c r="CH66" s="20" t="str">
        <f t="shared" ca="1" si="111"/>
        <v/>
      </c>
      <c r="CI66" s="20" t="str">
        <f t="shared" ca="1" si="111"/>
        <v/>
      </c>
      <c r="CJ66" s="20" t="str">
        <f t="shared" ca="1" si="111"/>
        <v/>
      </c>
      <c r="CK66" s="20" t="str">
        <f t="shared" ca="1" si="111"/>
        <v/>
      </c>
      <c r="CL66" s="20" t="str">
        <f t="shared" ca="1" si="111"/>
        <v/>
      </c>
      <c r="CM66" s="20" t="str">
        <f t="shared" ca="1" si="111"/>
        <v/>
      </c>
      <c r="CN66" s="20" t="str">
        <f t="shared" ca="1" si="111"/>
        <v/>
      </c>
      <c r="CO66" s="20" t="str">
        <f t="shared" ca="1" si="111"/>
        <v/>
      </c>
      <c r="CP66" s="20" t="str">
        <f t="shared" ca="1" si="109"/>
        <v/>
      </c>
      <c r="CQ66" s="20" t="str">
        <f t="shared" ca="1" si="109"/>
        <v/>
      </c>
      <c r="CR66" s="20" t="str">
        <f t="shared" ca="1" si="109"/>
        <v/>
      </c>
      <c r="CS66" s="20" t="str">
        <f t="shared" ca="1" si="109"/>
        <v/>
      </c>
      <c r="CT66" s="20" t="str">
        <f t="shared" ca="1" si="109"/>
        <v/>
      </c>
      <c r="CU66" s="19" t="str">
        <f t="shared" ca="1" si="109"/>
        <v/>
      </c>
      <c r="CV66" s="19" t="str">
        <f t="shared" ca="1" si="109"/>
        <v/>
      </c>
      <c r="CW66" s="19" t="str">
        <f t="shared" ca="1" si="109"/>
        <v/>
      </c>
      <c r="CX66" s="19" t="str">
        <f t="shared" ca="1" si="109"/>
        <v/>
      </c>
      <c r="CY66" s="19" t="str">
        <f t="shared" ca="1" si="109"/>
        <v/>
      </c>
      <c r="CZ66" s="19" t="str">
        <f t="shared" ca="1" si="109"/>
        <v/>
      </c>
      <c r="DA66" s="19" t="str">
        <f t="shared" ca="1" si="109"/>
        <v/>
      </c>
      <c r="DB66" s="19" t="str">
        <f t="shared" ca="1" si="109"/>
        <v/>
      </c>
      <c r="DC66" s="19" t="str">
        <f t="shared" ca="1" si="109"/>
        <v/>
      </c>
      <c r="DD66" s="19" t="str">
        <f t="shared" ca="1" si="109"/>
        <v/>
      </c>
      <c r="DE66" s="19" t="str">
        <f t="shared" ca="1" si="109"/>
        <v/>
      </c>
      <c r="DF66" s="19" t="str">
        <f t="shared" ca="1" si="109"/>
        <v/>
      </c>
      <c r="DG66" s="19" t="str">
        <f t="shared" ca="1" si="109"/>
        <v/>
      </c>
      <c r="DH66" s="19" t="str">
        <f t="shared" ca="1" si="109"/>
        <v/>
      </c>
      <c r="DI66" s="19" t="str">
        <f t="shared" ca="1" si="109"/>
        <v/>
      </c>
      <c r="DJ66" s="19" t="str">
        <f t="shared" ca="1" si="109"/>
        <v/>
      </c>
      <c r="DK66" s="19" t="str">
        <f t="shared" ca="1" si="109"/>
        <v/>
      </c>
      <c r="DL66" s="19" t="str">
        <f t="shared" ca="1" si="109"/>
        <v/>
      </c>
      <c r="DM66" s="19" t="str">
        <f t="shared" ca="1" si="109"/>
        <v/>
      </c>
      <c r="DN66" s="19" t="str">
        <f t="shared" ca="1" si="109"/>
        <v/>
      </c>
      <c r="DO66" s="19" t="str">
        <f t="shared" ca="1" si="109"/>
        <v/>
      </c>
      <c r="DP66" s="19" t="str">
        <f t="shared" ca="1" si="109"/>
        <v/>
      </c>
      <c r="DQ66" s="19" t="str">
        <f t="shared" ca="1" si="109"/>
        <v/>
      </c>
      <c r="DR66" s="19" t="str">
        <f t="shared" ca="1" si="109"/>
        <v/>
      </c>
      <c r="DS66" s="19" t="str">
        <f t="shared" ca="1" si="109"/>
        <v/>
      </c>
      <c r="DT66" s="19" t="str">
        <f t="shared" ca="1" si="109"/>
        <v/>
      </c>
      <c r="DU66" s="19" t="str">
        <f t="shared" ca="1" si="109"/>
        <v/>
      </c>
      <c r="DV66" s="19" t="str">
        <f t="shared" ca="1" si="109"/>
        <v/>
      </c>
      <c r="DW66" s="19" t="str">
        <f t="shared" ca="1" si="109"/>
        <v/>
      </c>
      <c r="DX66" s="19" t="str">
        <f t="shared" ca="1" si="109"/>
        <v/>
      </c>
      <c r="DY66" s="19" t="str">
        <f t="shared" ca="1" si="109"/>
        <v/>
      </c>
      <c r="DZ66" s="19" t="str">
        <f t="shared" ca="1" si="109"/>
        <v/>
      </c>
      <c r="EA66" s="19" t="str">
        <f t="shared" ca="1" si="109"/>
        <v/>
      </c>
      <c r="EB66" s="19" t="str">
        <f t="shared" ca="1" si="109"/>
        <v/>
      </c>
      <c r="EC66" s="19" t="str">
        <f t="shared" ca="1" si="109"/>
        <v/>
      </c>
      <c r="ED66" s="19" t="str">
        <f t="shared" ca="1" si="109"/>
        <v/>
      </c>
      <c r="EE66" s="19" t="str">
        <f t="shared" ca="1" si="109"/>
        <v/>
      </c>
      <c r="EF66" s="19" t="str">
        <f t="shared" ca="1" si="109"/>
        <v/>
      </c>
      <c r="EG66" s="19" t="str">
        <f t="shared" ca="1" si="109"/>
        <v/>
      </c>
      <c r="EH66" s="19" t="str">
        <f t="shared" ca="1" si="109"/>
        <v/>
      </c>
      <c r="EI66" s="19" t="str">
        <f t="shared" ca="1" si="109"/>
        <v/>
      </c>
      <c r="EJ66" s="19" t="str">
        <f t="shared" ca="1" si="109"/>
        <v/>
      </c>
      <c r="EK66" s="19" t="str">
        <f t="shared" ca="1" si="109"/>
        <v/>
      </c>
      <c r="EL66" s="19" t="str">
        <f t="shared" ca="1" si="109"/>
        <v/>
      </c>
      <c r="EM66" s="19" t="str">
        <f t="shared" ca="1" si="109"/>
        <v/>
      </c>
      <c r="EN66" s="19" t="str">
        <f t="shared" ca="1" si="109"/>
        <v/>
      </c>
      <c r="EO66" s="19" t="str">
        <f t="shared" ca="1" si="109"/>
        <v/>
      </c>
      <c r="EP66" s="19" t="str">
        <f t="shared" ca="1" si="109"/>
        <v/>
      </c>
      <c r="EQ66" s="19" t="str">
        <f t="shared" ca="1" si="109"/>
        <v/>
      </c>
      <c r="ER66" s="19" t="str">
        <f t="shared" ca="1" si="109"/>
        <v/>
      </c>
      <c r="ES66" s="19" t="str">
        <f t="shared" ca="1" si="109"/>
        <v/>
      </c>
      <c r="ET66" s="19" t="str">
        <f t="shared" ca="1" si="109"/>
        <v/>
      </c>
      <c r="EU66" s="19" t="str">
        <f t="shared" ca="1" si="109"/>
        <v/>
      </c>
      <c r="EV66" s="19" t="str">
        <f t="shared" ca="1" si="109"/>
        <v/>
      </c>
      <c r="EW66" s="19" t="str">
        <f t="shared" ca="1" si="109"/>
        <v/>
      </c>
      <c r="EX66" s="19" t="str">
        <f t="shared" ca="1" si="109"/>
        <v/>
      </c>
      <c r="EY66" s="19" t="str">
        <f t="shared" ca="1" si="109"/>
        <v/>
      </c>
      <c r="EZ66" s="19" t="str">
        <f t="shared" ca="1" si="109"/>
        <v/>
      </c>
      <c r="FA66" s="19" t="str">
        <f t="shared" ca="1" si="108"/>
        <v/>
      </c>
      <c r="FB66" s="19" t="str">
        <f t="shared" ca="1" si="108"/>
        <v/>
      </c>
      <c r="FC66" s="19" t="str">
        <f t="shared" ca="1" si="108"/>
        <v/>
      </c>
      <c r="FD66" s="19" t="str">
        <f t="shared" ca="1" si="108"/>
        <v/>
      </c>
      <c r="FE66" s="19" t="str">
        <f t="shared" ca="1" si="108"/>
        <v/>
      </c>
      <c r="FF66" s="19" t="str">
        <f t="shared" ca="1" si="108"/>
        <v/>
      </c>
      <c r="FG66" s="19" t="str">
        <f t="shared" ca="1" si="108"/>
        <v/>
      </c>
      <c r="FH66" s="19" t="str">
        <f t="shared" ca="1" si="108"/>
        <v/>
      </c>
      <c r="FI66" s="19" t="str">
        <f t="shared" ca="1" si="108"/>
        <v/>
      </c>
      <c r="FJ66" s="19" t="str">
        <f t="shared" ca="1" si="108"/>
        <v/>
      </c>
      <c r="FK66" s="19" t="str">
        <f t="shared" ca="1" si="108"/>
        <v/>
      </c>
      <c r="FL66" s="19" t="str">
        <f t="shared" ca="1" si="108"/>
        <v/>
      </c>
      <c r="FM66" s="19" t="str">
        <f t="shared" ca="1" si="108"/>
        <v/>
      </c>
      <c r="FN66" s="19" t="str">
        <f t="shared" ca="1" si="108"/>
        <v/>
      </c>
      <c r="FO66" s="19" t="str">
        <f t="shared" ca="1" si="108"/>
        <v/>
      </c>
      <c r="FP66" s="19" t="str">
        <f t="shared" ca="1" si="108"/>
        <v/>
      </c>
      <c r="FQ66" s="19" t="str">
        <f t="shared" ca="1" si="108"/>
        <v/>
      </c>
      <c r="FR66" s="19" t="str">
        <f t="shared" ca="1" si="108"/>
        <v/>
      </c>
      <c r="FS66" s="19" t="str">
        <f t="shared" ca="1" si="108"/>
        <v/>
      </c>
      <c r="FT66" s="19" t="str">
        <f t="shared" ca="1" si="108"/>
        <v/>
      </c>
      <c r="FU66" s="19" t="str">
        <f t="shared" ca="1" si="108"/>
        <v/>
      </c>
      <c r="FV66" s="19" t="str">
        <f t="shared" ca="1" si="108"/>
        <v/>
      </c>
      <c r="FW66" s="19" t="str">
        <f t="shared" ca="1" si="108"/>
        <v/>
      </c>
      <c r="FX66" s="19" t="str">
        <f t="shared" ca="1" si="108"/>
        <v/>
      </c>
      <c r="FY66" s="19" t="str">
        <f t="shared" ca="1" si="108"/>
        <v/>
      </c>
      <c r="FZ66" s="19" t="str">
        <f t="shared" ca="1" si="108"/>
        <v/>
      </c>
      <c r="GA66" s="19" t="str">
        <f t="shared" ca="1" si="108"/>
        <v/>
      </c>
      <c r="GB66" s="19" t="str">
        <f t="shared" ca="1" si="108"/>
        <v/>
      </c>
      <c r="GC66" s="19" t="str">
        <f t="shared" ca="1" si="108"/>
        <v/>
      </c>
      <c r="GD66" s="19" t="str">
        <f t="shared" ca="1" si="108"/>
        <v/>
      </c>
      <c r="GE66" s="19" t="str">
        <f t="shared" ca="1" si="108"/>
        <v/>
      </c>
      <c r="GF66" s="19" t="str">
        <f t="shared" ca="1" si="108"/>
        <v/>
      </c>
      <c r="GG66" s="19" t="str">
        <f t="shared" ca="1" si="108"/>
        <v/>
      </c>
      <c r="GH66" s="19" t="str">
        <f t="shared" ca="1" si="108"/>
        <v/>
      </c>
      <c r="GI66" s="19" t="str">
        <f t="shared" ca="1" si="108"/>
        <v/>
      </c>
      <c r="GJ66" s="19" t="str">
        <f t="shared" ca="1" si="108"/>
        <v/>
      </c>
      <c r="GK66" s="19" t="str">
        <f t="shared" ca="1" si="108"/>
        <v/>
      </c>
      <c r="GL66" s="19" t="str">
        <f t="shared" ca="1" si="108"/>
        <v/>
      </c>
      <c r="GM66" s="19" t="str">
        <f t="shared" ca="1" si="108"/>
        <v/>
      </c>
      <c r="GN66" s="19" t="str">
        <f t="shared" ca="1" si="108"/>
        <v/>
      </c>
      <c r="GO66" s="19" t="str">
        <f t="shared" ca="1" si="108"/>
        <v/>
      </c>
      <c r="GP66" s="19" t="str">
        <f t="shared" ca="1" si="108"/>
        <v/>
      </c>
      <c r="GQ66" s="19" t="str">
        <f t="shared" ca="1" si="108"/>
        <v/>
      </c>
      <c r="GR66" s="19" t="str">
        <f t="shared" ca="1" si="108"/>
        <v/>
      </c>
      <c r="GS66" s="19" t="str">
        <f t="shared" ca="1" si="108"/>
        <v/>
      </c>
      <c r="GT66" s="19" t="str">
        <f t="shared" ca="1" si="108"/>
        <v/>
      </c>
      <c r="GU66" s="19" t="str">
        <f t="shared" ca="1" si="108"/>
        <v/>
      </c>
      <c r="GV66" s="19" t="str">
        <f t="shared" ca="1" si="108"/>
        <v/>
      </c>
      <c r="GW66" s="19" t="str">
        <f t="shared" ca="1" si="108"/>
        <v/>
      </c>
      <c r="GX66" s="19" t="str">
        <f t="shared" ca="1" si="108"/>
        <v/>
      </c>
      <c r="GY66" s="19" t="str">
        <f t="shared" ca="1" si="108"/>
        <v/>
      </c>
      <c r="GZ66" s="19" t="str">
        <f t="shared" ca="1" si="108"/>
        <v/>
      </c>
      <c r="HA66" s="19" t="str">
        <f t="shared" ca="1" si="108"/>
        <v/>
      </c>
      <c r="HB66" s="19" t="str">
        <f t="shared" ca="1" si="108"/>
        <v/>
      </c>
      <c r="HC66" s="19" t="str">
        <f t="shared" ca="1" si="108"/>
        <v/>
      </c>
      <c r="HD66" s="19" t="str">
        <f t="shared" ca="1" si="108"/>
        <v/>
      </c>
      <c r="HE66" s="19" t="str">
        <f t="shared" ca="1" si="108"/>
        <v/>
      </c>
      <c r="HF66" s="19" t="str">
        <f t="shared" ca="1" si="108"/>
        <v/>
      </c>
      <c r="HG66" s="19" t="str">
        <f t="shared" ca="1" si="108"/>
        <v/>
      </c>
      <c r="HH66" s="19" t="str">
        <f t="shared" ca="1" si="108"/>
        <v/>
      </c>
      <c r="HI66" s="19" t="str">
        <f t="shared" ca="1" si="108"/>
        <v/>
      </c>
      <c r="HJ66" s="19" t="str">
        <f t="shared" ca="1" si="108"/>
        <v/>
      </c>
      <c r="HK66" s="19" t="str">
        <f t="shared" ca="1" si="108"/>
        <v/>
      </c>
      <c r="HL66" s="19" t="str">
        <f t="shared" ca="1" si="108"/>
        <v/>
      </c>
      <c r="HM66" s="19" t="str">
        <f t="shared" ca="1" si="107"/>
        <v/>
      </c>
      <c r="HN66" s="19" t="str">
        <f t="shared" ca="1" si="107"/>
        <v/>
      </c>
      <c r="HO66" s="19" t="str">
        <f t="shared" ca="1" si="107"/>
        <v/>
      </c>
      <c r="HP66" s="19" t="str">
        <f t="shared" ca="1" si="107"/>
        <v/>
      </c>
      <c r="HQ66" s="19" t="str">
        <f t="shared" ca="1" si="107"/>
        <v/>
      </c>
      <c r="HR66" s="19" t="str">
        <f t="shared" ca="1" si="107"/>
        <v/>
      </c>
      <c r="HS66" s="19" t="str">
        <f t="shared" ca="1" si="107"/>
        <v/>
      </c>
      <c r="HT66" s="19" t="str">
        <f t="shared" ca="1" si="107"/>
        <v/>
      </c>
      <c r="HU66" s="19" t="str">
        <f t="shared" ca="1" si="107"/>
        <v/>
      </c>
      <c r="HV66" s="19" t="str">
        <f t="shared" ca="1" si="107"/>
        <v/>
      </c>
      <c r="HW66" s="19" t="str">
        <f t="shared" ca="1" si="107"/>
        <v/>
      </c>
      <c r="HX66" s="19" t="str">
        <f t="shared" ca="1" si="107"/>
        <v/>
      </c>
      <c r="HY66" s="19" t="str">
        <f t="shared" ca="1" si="107"/>
        <v/>
      </c>
      <c r="HZ66" s="19" t="str">
        <f t="shared" ca="1" si="107"/>
        <v/>
      </c>
      <c r="IA66" s="19" t="str">
        <f t="shared" ca="1" si="107"/>
        <v/>
      </c>
      <c r="IB66" s="19" t="str">
        <f t="shared" ca="1" si="107"/>
        <v/>
      </c>
      <c r="IC66" s="19" t="str">
        <f t="shared" ca="1" si="107"/>
        <v/>
      </c>
      <c r="ID66" s="19" t="str">
        <f t="shared" ca="1" si="107"/>
        <v/>
      </c>
      <c r="IE66" s="19" t="str">
        <f t="shared" ca="1" si="107"/>
        <v/>
      </c>
      <c r="IF66" s="19" t="str">
        <f t="shared" ca="1" si="107"/>
        <v/>
      </c>
      <c r="IG66" s="19" t="str">
        <f t="shared" ca="1" si="107"/>
        <v/>
      </c>
      <c r="IH66" s="19" t="str">
        <f t="shared" ca="1" si="107"/>
        <v/>
      </c>
      <c r="II66" s="19" t="str">
        <f t="shared" ca="1" si="107"/>
        <v/>
      </c>
      <c r="IJ66" s="19" t="str">
        <f t="shared" ca="1" si="107"/>
        <v/>
      </c>
      <c r="IK66" s="19" t="str">
        <f t="shared" ca="1" si="107"/>
        <v/>
      </c>
      <c r="IL66" s="19" t="str">
        <f t="shared" ca="1" si="107"/>
        <v/>
      </c>
      <c r="IM66" s="19" t="str">
        <f t="shared" ca="1" si="107"/>
        <v/>
      </c>
      <c r="IN66" s="19" t="str">
        <f t="shared" ca="1" si="107"/>
        <v/>
      </c>
      <c r="IO66" s="19" t="str">
        <f t="shared" ca="1" si="107"/>
        <v/>
      </c>
      <c r="IP66" s="19" t="str">
        <f t="shared" ca="1" si="107"/>
        <v/>
      </c>
      <c r="IQ66" s="19" t="str">
        <f t="shared" ca="1" si="107"/>
        <v/>
      </c>
      <c r="IR66" s="19" t="str">
        <f t="shared" ca="1" si="107"/>
        <v/>
      </c>
      <c r="IS66" s="19" t="str">
        <f t="shared" ca="1" si="107"/>
        <v/>
      </c>
      <c r="IT66" s="19" t="str">
        <f t="shared" ca="1" si="107"/>
        <v/>
      </c>
      <c r="IU66" s="19" t="str">
        <f t="shared" ca="1" si="107"/>
        <v/>
      </c>
      <c r="IV66" s="19" t="str">
        <f t="shared" ca="1" si="107"/>
        <v/>
      </c>
      <c r="IW66" s="19" t="str">
        <f t="shared" ca="1" si="107"/>
        <v/>
      </c>
      <c r="IX66" s="19" t="str">
        <f t="shared" ca="1" si="107"/>
        <v/>
      </c>
      <c r="IY66" s="19" t="str">
        <f t="shared" ca="1" si="107"/>
        <v/>
      </c>
      <c r="IZ66" s="19" t="str">
        <f t="shared" ca="1" si="107"/>
        <v/>
      </c>
      <c r="JA66" s="19" t="str">
        <f t="shared" ca="1" si="107"/>
        <v/>
      </c>
      <c r="JB66" s="19" t="str">
        <f t="shared" ca="1" si="107"/>
        <v/>
      </c>
      <c r="JC66" s="19" t="str">
        <f t="shared" ca="1" si="107"/>
        <v/>
      </c>
      <c r="JD66" s="19" t="str">
        <f t="shared" ca="1" si="107"/>
        <v/>
      </c>
      <c r="JE66" s="19" t="str">
        <f t="shared" ca="1" si="107"/>
        <v/>
      </c>
      <c r="JF66" s="19" t="str">
        <f t="shared" ca="1" si="107"/>
        <v/>
      </c>
      <c r="JG66" s="19" t="str">
        <f t="shared" ca="1" si="107"/>
        <v/>
      </c>
      <c r="JH66" s="19" t="str">
        <f t="shared" ca="1" si="107"/>
        <v/>
      </c>
      <c r="JI66" s="19" t="str">
        <f t="shared" ca="1" si="107"/>
        <v/>
      </c>
      <c r="JJ66" s="19" t="str">
        <f t="shared" ca="1" si="107"/>
        <v/>
      </c>
      <c r="JK66" s="19" t="str">
        <f t="shared" ca="1" si="107"/>
        <v/>
      </c>
      <c r="JL66" s="19" t="str">
        <f t="shared" ca="1" si="107"/>
        <v/>
      </c>
      <c r="JM66" s="19" t="str">
        <f t="shared" ca="1" si="107"/>
        <v/>
      </c>
      <c r="JN66" s="19" t="str">
        <f t="shared" ca="1" si="107"/>
        <v/>
      </c>
      <c r="JO66" s="19" t="str">
        <f t="shared" ca="1" si="107"/>
        <v/>
      </c>
      <c r="JP66" s="19" t="str">
        <f t="shared" ca="1" si="107"/>
        <v/>
      </c>
      <c r="JQ66" s="19" t="str">
        <f t="shared" ca="1" si="107"/>
        <v/>
      </c>
      <c r="JR66" s="19" t="str">
        <f t="shared" ca="1" si="107"/>
        <v/>
      </c>
      <c r="JS66" s="19" t="str">
        <f t="shared" ca="1" si="107"/>
        <v/>
      </c>
      <c r="JT66" s="19" t="str">
        <f t="shared" ca="1" si="107"/>
        <v/>
      </c>
      <c r="JU66" s="19" t="str">
        <f t="shared" ca="1" si="107"/>
        <v/>
      </c>
      <c r="JV66" s="19" t="str">
        <f t="shared" ca="1" si="107"/>
        <v/>
      </c>
      <c r="JW66" s="19" t="str">
        <f t="shared" ca="1" si="107"/>
        <v/>
      </c>
      <c r="JX66" s="19" t="str">
        <f t="shared" ref="JX66:MI69" ca="1" si="112">IF($N66="",
IF(AND(JX$2&gt;=$M66,JX$2&lt;=TODAY(),JX$2&lt;$O66), 10,
IF(AND(JX$2&gt;=$M66,JX$2&lt;=TODAY(),JX$2=$O66), 10,
IF(AND(JX$2&gt;=$M66,JX$2&lt;=TODAY(),JX$2&gt;$O66), -10, ""))),
IF(AND(JX$2&gt;=$M66,JX$2&lt;=$N66,JX$2&lt;$O66),10,
IF(AND(JX$2&gt;=$M66,JX$2&lt;=$N66,JX$2=$O66),10,
IF(AND(JX$2&gt;=$M66,JX$2&lt;=$N66,JX$2&gt;$O66),-10,""
))))</f>
        <v/>
      </c>
      <c r="JY66" s="19" t="str">
        <f t="shared" ca="1" si="112"/>
        <v/>
      </c>
      <c r="JZ66" s="19" t="str">
        <f t="shared" ca="1" si="112"/>
        <v/>
      </c>
      <c r="KA66" s="19" t="str">
        <f t="shared" ca="1" si="112"/>
        <v/>
      </c>
      <c r="KB66" s="19" t="str">
        <f t="shared" ca="1" si="112"/>
        <v/>
      </c>
      <c r="KC66" s="19" t="str">
        <f t="shared" ca="1" si="112"/>
        <v/>
      </c>
      <c r="KD66" s="19" t="str">
        <f t="shared" ca="1" si="112"/>
        <v/>
      </c>
      <c r="KE66" s="19" t="str">
        <f t="shared" ca="1" si="112"/>
        <v/>
      </c>
      <c r="KF66" s="19" t="str">
        <f t="shared" ca="1" si="112"/>
        <v/>
      </c>
      <c r="KG66" s="19" t="str">
        <f t="shared" ca="1" si="112"/>
        <v/>
      </c>
      <c r="KH66" s="19" t="str">
        <f t="shared" ca="1" si="112"/>
        <v/>
      </c>
      <c r="KI66" s="19" t="str">
        <f t="shared" ca="1" si="112"/>
        <v/>
      </c>
      <c r="KJ66" s="19" t="str">
        <f t="shared" ca="1" si="112"/>
        <v/>
      </c>
      <c r="KK66" s="19" t="str">
        <f t="shared" ca="1" si="112"/>
        <v/>
      </c>
      <c r="KL66" s="19" t="str">
        <f t="shared" ca="1" si="112"/>
        <v/>
      </c>
      <c r="KM66" s="19" t="str">
        <f t="shared" ca="1" si="112"/>
        <v/>
      </c>
      <c r="KN66" s="19" t="str">
        <f t="shared" ca="1" si="112"/>
        <v/>
      </c>
      <c r="KO66" s="19" t="str">
        <f t="shared" ca="1" si="112"/>
        <v/>
      </c>
      <c r="KP66" s="19" t="str">
        <f t="shared" ca="1" si="112"/>
        <v/>
      </c>
      <c r="KQ66" s="19" t="str">
        <f t="shared" ca="1" si="112"/>
        <v/>
      </c>
      <c r="KR66" s="19" t="str">
        <f t="shared" ca="1" si="112"/>
        <v/>
      </c>
      <c r="KS66" s="19" t="str">
        <f t="shared" ca="1" si="112"/>
        <v/>
      </c>
      <c r="KT66" s="19" t="str">
        <f t="shared" ca="1" si="112"/>
        <v/>
      </c>
      <c r="KU66" s="19" t="str">
        <f t="shared" ca="1" si="112"/>
        <v/>
      </c>
      <c r="KV66" s="19" t="str">
        <f t="shared" ca="1" si="112"/>
        <v/>
      </c>
      <c r="KW66" s="19" t="str">
        <f t="shared" ca="1" si="112"/>
        <v/>
      </c>
      <c r="KX66" s="19" t="str">
        <f t="shared" ca="1" si="112"/>
        <v/>
      </c>
      <c r="KY66" s="19" t="str">
        <f t="shared" ca="1" si="112"/>
        <v/>
      </c>
      <c r="KZ66" s="19" t="str">
        <f t="shared" ca="1" si="112"/>
        <v/>
      </c>
      <c r="LA66" s="19" t="str">
        <f t="shared" ca="1" si="112"/>
        <v/>
      </c>
      <c r="LB66" s="19" t="str">
        <f t="shared" ca="1" si="112"/>
        <v/>
      </c>
      <c r="LC66" s="19" t="str">
        <f t="shared" ca="1" si="112"/>
        <v/>
      </c>
      <c r="LD66" s="19" t="str">
        <f t="shared" ca="1" si="112"/>
        <v/>
      </c>
      <c r="LE66" s="19" t="str">
        <f t="shared" ca="1" si="112"/>
        <v/>
      </c>
      <c r="LF66" s="19" t="str">
        <f t="shared" ca="1" si="112"/>
        <v/>
      </c>
      <c r="LG66" s="19" t="str">
        <f t="shared" ca="1" si="112"/>
        <v/>
      </c>
      <c r="LH66" s="19" t="str">
        <f t="shared" ca="1" si="112"/>
        <v/>
      </c>
      <c r="LI66" s="19" t="str">
        <f t="shared" ca="1" si="112"/>
        <v/>
      </c>
      <c r="LJ66" s="19" t="str">
        <f t="shared" ca="1" si="112"/>
        <v/>
      </c>
      <c r="LK66" s="19" t="str">
        <f t="shared" ca="1" si="112"/>
        <v/>
      </c>
      <c r="LL66" s="19" t="str">
        <f t="shared" ca="1" si="112"/>
        <v/>
      </c>
      <c r="LM66" s="19" t="str">
        <f t="shared" ca="1" si="112"/>
        <v/>
      </c>
      <c r="LN66" s="19" t="str">
        <f t="shared" ca="1" si="112"/>
        <v/>
      </c>
      <c r="LO66" s="19" t="str">
        <f t="shared" ca="1" si="112"/>
        <v/>
      </c>
      <c r="LP66" s="19" t="str">
        <f t="shared" ca="1" si="112"/>
        <v/>
      </c>
      <c r="LQ66" s="19" t="str">
        <f t="shared" ca="1" si="112"/>
        <v/>
      </c>
      <c r="LR66" s="19" t="str">
        <f t="shared" ca="1" si="112"/>
        <v/>
      </c>
      <c r="LS66" s="19" t="str">
        <f t="shared" ca="1" si="112"/>
        <v/>
      </c>
      <c r="LT66" s="19" t="str">
        <f t="shared" ca="1" si="112"/>
        <v/>
      </c>
      <c r="LU66" s="19" t="str">
        <f t="shared" ca="1" si="112"/>
        <v/>
      </c>
      <c r="LV66" s="19" t="str">
        <f t="shared" ca="1" si="112"/>
        <v/>
      </c>
      <c r="LW66" s="19" t="str">
        <f t="shared" ca="1" si="112"/>
        <v/>
      </c>
      <c r="LX66" s="19" t="str">
        <f t="shared" ca="1" si="112"/>
        <v/>
      </c>
      <c r="LY66" s="19" t="str">
        <f t="shared" ca="1" si="112"/>
        <v/>
      </c>
      <c r="LZ66" s="19" t="str">
        <f t="shared" ca="1" si="112"/>
        <v/>
      </c>
      <c r="MA66" s="19" t="str">
        <f t="shared" ca="1" si="112"/>
        <v/>
      </c>
      <c r="MB66" s="19" t="str">
        <f t="shared" ca="1" si="112"/>
        <v/>
      </c>
      <c r="MC66" s="19" t="str">
        <f t="shared" ca="1" si="112"/>
        <v/>
      </c>
      <c r="MD66" s="19" t="str">
        <f t="shared" ca="1" si="112"/>
        <v/>
      </c>
      <c r="ME66" s="19" t="str">
        <f t="shared" ca="1" si="112"/>
        <v/>
      </c>
      <c r="MF66" s="19" t="str">
        <f t="shared" ca="1" si="112"/>
        <v/>
      </c>
      <c r="MG66" s="19" t="str">
        <f t="shared" ca="1" si="112"/>
        <v/>
      </c>
      <c r="MH66" s="19" t="str">
        <f t="shared" ca="1" si="112"/>
        <v/>
      </c>
      <c r="MI66" s="19" t="str">
        <f t="shared" ca="1" si="112"/>
        <v/>
      </c>
      <c r="MJ66" s="19" t="str">
        <f t="shared" ca="1" si="110"/>
        <v/>
      </c>
      <c r="MK66" s="19" t="str">
        <f t="shared" ca="1" si="110"/>
        <v/>
      </c>
      <c r="ML66" s="19" t="str">
        <f t="shared" ca="1" si="110"/>
        <v/>
      </c>
      <c r="MM66" s="19" t="str">
        <f t="shared" ca="1" si="110"/>
        <v/>
      </c>
      <c r="MN66" s="19" t="str">
        <f t="shared" ca="1" si="110"/>
        <v/>
      </c>
      <c r="MO66" s="19" t="str">
        <f t="shared" ca="1" si="110"/>
        <v/>
      </c>
      <c r="MP66" s="19" t="str">
        <f t="shared" ca="1" si="110"/>
        <v/>
      </c>
      <c r="MQ66" s="19" t="str">
        <f t="shared" ca="1" si="110"/>
        <v/>
      </c>
      <c r="MR66" s="19" t="str">
        <f t="shared" ca="1" si="110"/>
        <v/>
      </c>
      <c r="MS66" s="19" t="str">
        <f t="shared" ca="1" si="110"/>
        <v/>
      </c>
      <c r="MT66" s="19" t="str">
        <f t="shared" ca="1" si="110"/>
        <v/>
      </c>
      <c r="MU66" s="19" t="str">
        <f t="shared" ca="1" si="110"/>
        <v/>
      </c>
      <c r="MV66" s="19" t="str">
        <f t="shared" ca="1" si="110"/>
        <v/>
      </c>
      <c r="MW66" s="19" t="str">
        <f t="shared" ca="1" si="110"/>
        <v/>
      </c>
      <c r="MX66" s="19" t="str">
        <f t="shared" ca="1" si="110"/>
        <v/>
      </c>
      <c r="MY66" s="19" t="str">
        <f t="shared" ca="1" si="110"/>
        <v/>
      </c>
      <c r="MZ66" s="19" t="str">
        <f t="shared" ca="1" si="110"/>
        <v/>
      </c>
      <c r="NA66" s="19" t="str">
        <f t="shared" ca="1" si="110"/>
        <v/>
      </c>
      <c r="NB66" s="19" t="str">
        <f t="shared" ca="1" si="110"/>
        <v/>
      </c>
      <c r="NC66" s="19" t="str">
        <f t="shared" ca="1" si="110"/>
        <v/>
      </c>
      <c r="ND66" s="19" t="str">
        <f t="shared" ca="1" si="110"/>
        <v/>
      </c>
      <c r="NE66" s="19" t="str">
        <f t="shared" ca="1" si="110"/>
        <v/>
      </c>
      <c r="NF66" s="19" t="str">
        <f t="shared" ca="1" si="110"/>
        <v/>
      </c>
      <c r="NG66" s="19" t="str">
        <f t="shared" ca="1" si="110"/>
        <v/>
      </c>
      <c r="NH66" s="19" t="str">
        <f t="shared" ca="1" si="110"/>
        <v/>
      </c>
      <c r="NI66" s="19" t="str">
        <f t="shared" ca="1" si="110"/>
        <v/>
      </c>
      <c r="NJ66" s="19" t="str">
        <f t="shared" ca="1" si="110"/>
        <v/>
      </c>
      <c r="NK66" s="19" t="str">
        <f t="shared" ca="1" si="110"/>
        <v/>
      </c>
      <c r="NL66" s="19" t="str">
        <f t="shared" ca="1" si="110"/>
        <v/>
      </c>
      <c r="NM66" s="19" t="str">
        <f t="shared" ca="1" si="110"/>
        <v/>
      </c>
      <c r="NN66" s="19" t="str">
        <f t="shared" ca="1" si="110"/>
        <v/>
      </c>
      <c r="NO66" s="19" t="str">
        <f t="shared" ca="1" si="110"/>
        <v/>
      </c>
      <c r="NP66" s="19" t="str">
        <f t="shared" ca="1" si="110"/>
        <v/>
      </c>
      <c r="NQ66" s="19" t="str">
        <f t="shared" ca="1" si="110"/>
        <v/>
      </c>
      <c r="NR66" s="19" t="str">
        <f t="shared" ca="1" si="110"/>
        <v/>
      </c>
      <c r="NS66" s="19" t="str">
        <f t="shared" ca="1" si="110"/>
        <v/>
      </c>
      <c r="NT66" s="19" t="str">
        <f t="shared" ca="1" si="110"/>
        <v/>
      </c>
      <c r="NU66" s="19" t="str">
        <f t="shared" ca="1" si="110"/>
        <v/>
      </c>
      <c r="NV66" s="19" t="str">
        <f t="shared" ca="1" si="110"/>
        <v/>
      </c>
      <c r="NW66" s="19" t="str">
        <f t="shared" ca="1" si="110"/>
        <v/>
      </c>
      <c r="NX66" s="19" t="str">
        <f t="shared" ca="1" si="110"/>
        <v/>
      </c>
      <c r="NY66" s="19" t="str">
        <f t="shared" ca="1" si="110"/>
        <v/>
      </c>
      <c r="NZ66" s="19" t="str">
        <f t="shared" ca="1" si="110"/>
        <v/>
      </c>
      <c r="OA66" s="19" t="str">
        <f t="shared" ca="1" si="110"/>
        <v/>
      </c>
      <c r="OB66" s="19" t="str">
        <f t="shared" ca="1" si="110"/>
        <v/>
      </c>
      <c r="OC66" s="19" t="str">
        <f t="shared" ca="1" si="110"/>
        <v/>
      </c>
    </row>
    <row r="67" spans="1:399" x14ac:dyDescent="0.2">
      <c r="C67" s="128">
        <f>'Project Follow up - Base'!C68</f>
        <v>28</v>
      </c>
      <c r="D67" s="406" t="str">
        <f>'Project Follow up - Base'!D68</f>
        <v/>
      </c>
      <c r="E67" s="407" t="str">
        <f>'Project Follow up - Base'!E68</f>
        <v/>
      </c>
      <c r="F67" s="43" t="str">
        <f>'Project Follow up - Base'!G68</f>
        <v/>
      </c>
      <c r="G67" s="43" t="str">
        <f>'Project Follow up - Base'!H68</f>
        <v/>
      </c>
      <c r="H67" s="45">
        <f>'Project Follow up - Base'!I68</f>
        <v>0</v>
      </c>
      <c r="J67" s="25"/>
      <c r="K67" s="25"/>
      <c r="L67" s="25"/>
      <c r="M67" s="43" t="str">
        <f>'Project Follow up - Base'!M68</f>
        <v/>
      </c>
      <c r="N67" s="43" t="str">
        <f>'Project Follow up - Base'!N68</f>
        <v/>
      </c>
      <c r="O67" s="43" t="str">
        <f>'Project Follow up - Base'!O68</f>
        <v/>
      </c>
      <c r="P67" s="41" t="str">
        <f ca="1">'Project Follow up - Base'!P68</f>
        <v/>
      </c>
      <c r="Q67" s="104" t="str">
        <f>'Project Follow up - Base'!Q68</f>
        <v/>
      </c>
      <c r="R67" s="105" t="str">
        <f>'Project Follow up - Base'!R68</f>
        <v/>
      </c>
      <c r="S67" s="105" t="str">
        <f>'Project Follow up - Base'!S68</f>
        <v/>
      </c>
      <c r="T67" s="106" t="str">
        <f>'Project Follow up - Base'!T68</f>
        <v/>
      </c>
      <c r="U67" s="187" t="str">
        <f>'Project Follow up - Base'!U68</f>
        <v/>
      </c>
      <c r="V67" s="187" t="str">
        <f>'Project Follow up - Base'!V68</f>
        <v/>
      </c>
      <c r="W67" s="41" t="str">
        <f>'Project Follow up - Base'!W68</f>
        <v/>
      </c>
      <c r="X67" s="129" t="str">
        <f>'Project Follow up - Base'!X68</f>
        <v/>
      </c>
      <c r="Y67" s="320"/>
      <c r="Z67" s="17">
        <f t="shared" si="62"/>
        <v>1</v>
      </c>
      <c r="AC67" s="19" t="str">
        <f t="shared" ca="1" si="69"/>
        <v/>
      </c>
      <c r="AD67" s="20" t="str">
        <f t="shared" ca="1" si="111"/>
        <v/>
      </c>
      <c r="AE67" s="20" t="str">
        <f t="shared" ca="1" si="111"/>
        <v/>
      </c>
      <c r="AF67" s="20" t="str">
        <f t="shared" ca="1" si="111"/>
        <v/>
      </c>
      <c r="AG67" s="20" t="str">
        <f t="shared" ca="1" si="111"/>
        <v/>
      </c>
      <c r="AH67" s="20" t="str">
        <f t="shared" ca="1" si="111"/>
        <v/>
      </c>
      <c r="AI67" s="20" t="str">
        <f t="shared" ca="1" si="111"/>
        <v/>
      </c>
      <c r="AJ67" s="20" t="str">
        <f t="shared" ca="1" si="111"/>
        <v/>
      </c>
      <c r="AK67" s="20" t="str">
        <f t="shared" ca="1" si="111"/>
        <v/>
      </c>
      <c r="AL67" s="20" t="str">
        <f t="shared" ca="1" si="111"/>
        <v/>
      </c>
      <c r="AM67" s="20" t="str">
        <f t="shared" ca="1" si="111"/>
        <v/>
      </c>
      <c r="AN67" s="20" t="str">
        <f t="shared" ca="1" si="111"/>
        <v/>
      </c>
      <c r="AO67" s="20" t="str">
        <f t="shared" ca="1" si="111"/>
        <v/>
      </c>
      <c r="AP67" s="20" t="str">
        <f t="shared" ca="1" si="111"/>
        <v/>
      </c>
      <c r="AQ67" s="20" t="str">
        <f t="shared" ca="1" si="111"/>
        <v/>
      </c>
      <c r="AR67" s="20" t="str">
        <f t="shared" ca="1" si="111"/>
        <v/>
      </c>
      <c r="AS67" s="20" t="str">
        <f t="shared" ca="1" si="111"/>
        <v/>
      </c>
      <c r="AT67" s="20" t="str">
        <f t="shared" ca="1" si="111"/>
        <v/>
      </c>
      <c r="AU67" s="20" t="str">
        <f t="shared" ca="1" si="111"/>
        <v/>
      </c>
      <c r="AV67" s="20" t="str">
        <f t="shared" ca="1" si="111"/>
        <v/>
      </c>
      <c r="AW67" s="20" t="str">
        <f t="shared" ca="1" si="111"/>
        <v/>
      </c>
      <c r="AX67" s="20" t="str">
        <f t="shared" ca="1" si="111"/>
        <v/>
      </c>
      <c r="AY67" s="20" t="str">
        <f t="shared" ca="1" si="111"/>
        <v/>
      </c>
      <c r="AZ67" s="20" t="str">
        <f t="shared" ca="1" si="111"/>
        <v/>
      </c>
      <c r="BA67" s="20" t="str">
        <f t="shared" ca="1" si="111"/>
        <v/>
      </c>
      <c r="BB67" s="20" t="str">
        <f t="shared" ca="1" si="111"/>
        <v/>
      </c>
      <c r="BC67" s="20" t="str">
        <f t="shared" ca="1" si="111"/>
        <v/>
      </c>
      <c r="BD67" s="20" t="str">
        <f t="shared" ca="1" si="111"/>
        <v/>
      </c>
      <c r="BE67" s="20" t="str">
        <f t="shared" ca="1" si="111"/>
        <v/>
      </c>
      <c r="BF67" s="20" t="str">
        <f t="shared" ca="1" si="111"/>
        <v/>
      </c>
      <c r="BG67" s="20" t="str">
        <f t="shared" ca="1" si="111"/>
        <v/>
      </c>
      <c r="BH67" s="20" t="str">
        <f t="shared" ca="1" si="111"/>
        <v/>
      </c>
      <c r="BI67" s="20" t="str">
        <f t="shared" ca="1" si="111"/>
        <v/>
      </c>
      <c r="BJ67" s="20" t="str">
        <f t="shared" ca="1" si="111"/>
        <v/>
      </c>
      <c r="BK67" s="20" t="str">
        <f t="shared" ca="1" si="111"/>
        <v/>
      </c>
      <c r="BL67" s="20" t="str">
        <f t="shared" ca="1" si="111"/>
        <v/>
      </c>
      <c r="BM67" s="20" t="str">
        <f t="shared" ca="1" si="111"/>
        <v/>
      </c>
      <c r="BN67" s="20" t="str">
        <f t="shared" ca="1" si="111"/>
        <v/>
      </c>
      <c r="BO67" s="20" t="str">
        <f t="shared" ca="1" si="111"/>
        <v/>
      </c>
      <c r="BP67" s="20" t="str">
        <f t="shared" ca="1" si="111"/>
        <v/>
      </c>
      <c r="BQ67" s="20" t="str">
        <f t="shared" ca="1" si="111"/>
        <v/>
      </c>
      <c r="BR67" s="20" t="str">
        <f t="shared" ca="1" si="111"/>
        <v/>
      </c>
      <c r="BS67" s="20" t="str">
        <f t="shared" ca="1" si="111"/>
        <v/>
      </c>
      <c r="BT67" s="20" t="str">
        <f t="shared" ca="1" si="111"/>
        <v/>
      </c>
      <c r="BU67" s="20" t="str">
        <f t="shared" ca="1" si="111"/>
        <v/>
      </c>
      <c r="BV67" s="20" t="str">
        <f t="shared" ca="1" si="111"/>
        <v/>
      </c>
      <c r="BW67" s="20" t="str">
        <f t="shared" ca="1" si="111"/>
        <v/>
      </c>
      <c r="BX67" s="20" t="str">
        <f t="shared" ca="1" si="111"/>
        <v/>
      </c>
      <c r="BY67" s="20" t="str">
        <f t="shared" ca="1" si="111"/>
        <v/>
      </c>
      <c r="BZ67" s="20" t="str">
        <f t="shared" ca="1" si="111"/>
        <v/>
      </c>
      <c r="CA67" s="20" t="str">
        <f t="shared" ca="1" si="111"/>
        <v/>
      </c>
      <c r="CB67" s="20" t="str">
        <f t="shared" ca="1" si="111"/>
        <v/>
      </c>
      <c r="CC67" s="20" t="str">
        <f t="shared" ca="1" si="111"/>
        <v/>
      </c>
      <c r="CD67" s="20" t="str">
        <f t="shared" ca="1" si="111"/>
        <v/>
      </c>
      <c r="CE67" s="20" t="str">
        <f t="shared" ca="1" si="111"/>
        <v/>
      </c>
      <c r="CF67" s="20" t="str">
        <f t="shared" ca="1" si="111"/>
        <v/>
      </c>
      <c r="CG67" s="20" t="str">
        <f t="shared" ca="1" si="111"/>
        <v/>
      </c>
      <c r="CH67" s="20" t="str">
        <f t="shared" ca="1" si="111"/>
        <v/>
      </c>
      <c r="CI67" s="20" t="str">
        <f t="shared" ca="1" si="111"/>
        <v/>
      </c>
      <c r="CJ67" s="20" t="str">
        <f t="shared" ca="1" si="111"/>
        <v/>
      </c>
      <c r="CK67" s="20" t="str">
        <f t="shared" ca="1" si="111"/>
        <v/>
      </c>
      <c r="CL67" s="20" t="str">
        <f t="shared" ca="1" si="111"/>
        <v/>
      </c>
      <c r="CM67" s="20" t="str">
        <f t="shared" ca="1" si="111"/>
        <v/>
      </c>
      <c r="CN67" s="20" t="str">
        <f t="shared" ca="1" si="111"/>
        <v/>
      </c>
      <c r="CO67" s="20" t="str">
        <f t="shared" ca="1" si="111"/>
        <v/>
      </c>
      <c r="CP67" s="20" t="str">
        <f t="shared" ca="1" si="109"/>
        <v/>
      </c>
      <c r="CQ67" s="20" t="str">
        <f t="shared" ca="1" si="109"/>
        <v/>
      </c>
      <c r="CR67" s="20" t="str">
        <f t="shared" ca="1" si="109"/>
        <v/>
      </c>
      <c r="CS67" s="20" t="str">
        <f t="shared" ca="1" si="109"/>
        <v/>
      </c>
      <c r="CT67" s="20" t="str">
        <f t="shared" ca="1" si="109"/>
        <v/>
      </c>
      <c r="CU67" s="19" t="str">
        <f t="shared" ca="1" si="109"/>
        <v/>
      </c>
      <c r="CV67" s="19" t="str">
        <f t="shared" ca="1" si="109"/>
        <v/>
      </c>
      <c r="CW67" s="19" t="str">
        <f t="shared" ca="1" si="109"/>
        <v/>
      </c>
      <c r="CX67" s="19" t="str">
        <f t="shared" ca="1" si="109"/>
        <v/>
      </c>
      <c r="CY67" s="19" t="str">
        <f t="shared" ca="1" si="109"/>
        <v/>
      </c>
      <c r="CZ67" s="19" t="str">
        <f t="shared" ca="1" si="109"/>
        <v/>
      </c>
      <c r="DA67" s="19" t="str">
        <f t="shared" ca="1" si="109"/>
        <v/>
      </c>
      <c r="DB67" s="19" t="str">
        <f t="shared" ca="1" si="109"/>
        <v/>
      </c>
      <c r="DC67" s="19" t="str">
        <f t="shared" ca="1" si="109"/>
        <v/>
      </c>
      <c r="DD67" s="19" t="str">
        <f t="shared" ca="1" si="109"/>
        <v/>
      </c>
      <c r="DE67" s="19" t="str">
        <f t="shared" ca="1" si="109"/>
        <v/>
      </c>
      <c r="DF67" s="19" t="str">
        <f t="shared" ca="1" si="109"/>
        <v/>
      </c>
      <c r="DG67" s="19" t="str">
        <f t="shared" ca="1" si="109"/>
        <v/>
      </c>
      <c r="DH67" s="19" t="str">
        <f t="shared" ca="1" si="109"/>
        <v/>
      </c>
      <c r="DI67" s="19" t="str">
        <f t="shared" ca="1" si="109"/>
        <v/>
      </c>
      <c r="DJ67" s="19" t="str">
        <f t="shared" ca="1" si="109"/>
        <v/>
      </c>
      <c r="DK67" s="19" t="str">
        <f t="shared" ca="1" si="109"/>
        <v/>
      </c>
      <c r="DL67" s="19" t="str">
        <f t="shared" ca="1" si="109"/>
        <v/>
      </c>
      <c r="DM67" s="19" t="str">
        <f t="shared" ca="1" si="109"/>
        <v/>
      </c>
      <c r="DN67" s="19" t="str">
        <f t="shared" ca="1" si="109"/>
        <v/>
      </c>
      <c r="DO67" s="19" t="str">
        <f t="shared" ca="1" si="109"/>
        <v/>
      </c>
      <c r="DP67" s="19" t="str">
        <f t="shared" ca="1" si="109"/>
        <v/>
      </c>
      <c r="DQ67" s="19" t="str">
        <f t="shared" ca="1" si="109"/>
        <v/>
      </c>
      <c r="DR67" s="19" t="str">
        <f t="shared" ca="1" si="109"/>
        <v/>
      </c>
      <c r="DS67" s="19" t="str">
        <f t="shared" ca="1" si="109"/>
        <v/>
      </c>
      <c r="DT67" s="19" t="str">
        <f t="shared" ca="1" si="109"/>
        <v/>
      </c>
      <c r="DU67" s="19" t="str">
        <f t="shared" ca="1" si="109"/>
        <v/>
      </c>
      <c r="DV67" s="19" t="str">
        <f t="shared" ca="1" si="109"/>
        <v/>
      </c>
      <c r="DW67" s="19" t="str">
        <f t="shared" ca="1" si="109"/>
        <v/>
      </c>
      <c r="DX67" s="19" t="str">
        <f t="shared" ca="1" si="109"/>
        <v/>
      </c>
      <c r="DY67" s="19" t="str">
        <f t="shared" ca="1" si="109"/>
        <v/>
      </c>
      <c r="DZ67" s="19" t="str">
        <f t="shared" ca="1" si="109"/>
        <v/>
      </c>
      <c r="EA67" s="19" t="str">
        <f t="shared" ca="1" si="109"/>
        <v/>
      </c>
      <c r="EB67" s="19" t="str">
        <f t="shared" ca="1" si="109"/>
        <v/>
      </c>
      <c r="EC67" s="19" t="str">
        <f t="shared" ca="1" si="109"/>
        <v/>
      </c>
      <c r="ED67" s="19" t="str">
        <f t="shared" ca="1" si="109"/>
        <v/>
      </c>
      <c r="EE67" s="19" t="str">
        <f t="shared" ca="1" si="109"/>
        <v/>
      </c>
      <c r="EF67" s="19" t="str">
        <f t="shared" ca="1" si="109"/>
        <v/>
      </c>
      <c r="EG67" s="19" t="str">
        <f t="shared" ca="1" si="109"/>
        <v/>
      </c>
      <c r="EH67" s="19" t="str">
        <f t="shared" ca="1" si="109"/>
        <v/>
      </c>
      <c r="EI67" s="19" t="str">
        <f t="shared" ca="1" si="109"/>
        <v/>
      </c>
      <c r="EJ67" s="19" t="str">
        <f t="shared" ca="1" si="109"/>
        <v/>
      </c>
      <c r="EK67" s="19" t="str">
        <f t="shared" ca="1" si="109"/>
        <v/>
      </c>
      <c r="EL67" s="19" t="str">
        <f t="shared" ca="1" si="109"/>
        <v/>
      </c>
      <c r="EM67" s="19" t="str">
        <f t="shared" ca="1" si="109"/>
        <v/>
      </c>
      <c r="EN67" s="19" t="str">
        <f t="shared" ca="1" si="109"/>
        <v/>
      </c>
      <c r="EO67" s="19" t="str">
        <f t="shared" ca="1" si="109"/>
        <v/>
      </c>
      <c r="EP67" s="19" t="str">
        <f t="shared" ca="1" si="109"/>
        <v/>
      </c>
      <c r="EQ67" s="19" t="str">
        <f t="shared" ca="1" si="109"/>
        <v/>
      </c>
      <c r="ER67" s="19" t="str">
        <f t="shared" ca="1" si="109"/>
        <v/>
      </c>
      <c r="ES67" s="19" t="str">
        <f t="shared" ca="1" si="109"/>
        <v/>
      </c>
      <c r="ET67" s="19" t="str">
        <f t="shared" ca="1" si="109"/>
        <v/>
      </c>
      <c r="EU67" s="19" t="str">
        <f t="shared" ca="1" si="109"/>
        <v/>
      </c>
      <c r="EV67" s="19" t="str">
        <f t="shared" ca="1" si="109"/>
        <v/>
      </c>
      <c r="EW67" s="19" t="str">
        <f t="shared" ca="1" si="109"/>
        <v/>
      </c>
      <c r="EX67" s="19" t="str">
        <f t="shared" ca="1" si="109"/>
        <v/>
      </c>
      <c r="EY67" s="19" t="str">
        <f t="shared" ca="1" si="109"/>
        <v/>
      </c>
      <c r="EZ67" s="19" t="str">
        <f t="shared" ca="1" si="109"/>
        <v/>
      </c>
      <c r="FA67" s="19" t="str">
        <f t="shared" ca="1" si="108"/>
        <v/>
      </c>
      <c r="FB67" s="19" t="str">
        <f t="shared" ca="1" si="108"/>
        <v/>
      </c>
      <c r="FC67" s="19" t="str">
        <f t="shared" ca="1" si="108"/>
        <v/>
      </c>
      <c r="FD67" s="19" t="str">
        <f t="shared" ca="1" si="108"/>
        <v/>
      </c>
      <c r="FE67" s="19" t="str">
        <f t="shared" ca="1" si="108"/>
        <v/>
      </c>
      <c r="FF67" s="19" t="str">
        <f t="shared" ca="1" si="108"/>
        <v/>
      </c>
      <c r="FG67" s="19" t="str">
        <f t="shared" ca="1" si="108"/>
        <v/>
      </c>
      <c r="FH67" s="19" t="str">
        <f t="shared" ca="1" si="108"/>
        <v/>
      </c>
      <c r="FI67" s="19" t="str">
        <f t="shared" ca="1" si="108"/>
        <v/>
      </c>
      <c r="FJ67" s="19" t="str">
        <f t="shared" ca="1" si="108"/>
        <v/>
      </c>
      <c r="FK67" s="19" t="str">
        <f t="shared" ca="1" si="108"/>
        <v/>
      </c>
      <c r="FL67" s="19" t="str">
        <f t="shared" ca="1" si="108"/>
        <v/>
      </c>
      <c r="FM67" s="19" t="str">
        <f t="shared" ca="1" si="108"/>
        <v/>
      </c>
      <c r="FN67" s="19" t="str">
        <f t="shared" ca="1" si="108"/>
        <v/>
      </c>
      <c r="FO67" s="19" t="str">
        <f t="shared" ca="1" si="108"/>
        <v/>
      </c>
      <c r="FP67" s="19" t="str">
        <f t="shared" ca="1" si="108"/>
        <v/>
      </c>
      <c r="FQ67" s="19" t="str">
        <f t="shared" ca="1" si="108"/>
        <v/>
      </c>
      <c r="FR67" s="19" t="str">
        <f t="shared" ca="1" si="108"/>
        <v/>
      </c>
      <c r="FS67" s="19" t="str">
        <f t="shared" ca="1" si="108"/>
        <v/>
      </c>
      <c r="FT67" s="19" t="str">
        <f t="shared" ca="1" si="108"/>
        <v/>
      </c>
      <c r="FU67" s="19" t="str">
        <f t="shared" ca="1" si="108"/>
        <v/>
      </c>
      <c r="FV67" s="19" t="str">
        <f t="shared" ca="1" si="108"/>
        <v/>
      </c>
      <c r="FW67" s="19" t="str">
        <f t="shared" ca="1" si="108"/>
        <v/>
      </c>
      <c r="FX67" s="19" t="str">
        <f t="shared" ca="1" si="108"/>
        <v/>
      </c>
      <c r="FY67" s="19" t="str">
        <f t="shared" ca="1" si="108"/>
        <v/>
      </c>
      <c r="FZ67" s="19" t="str">
        <f t="shared" ca="1" si="108"/>
        <v/>
      </c>
      <c r="GA67" s="19" t="str">
        <f t="shared" ca="1" si="108"/>
        <v/>
      </c>
      <c r="GB67" s="19" t="str">
        <f t="shared" ca="1" si="108"/>
        <v/>
      </c>
      <c r="GC67" s="19" t="str">
        <f t="shared" ca="1" si="108"/>
        <v/>
      </c>
      <c r="GD67" s="19" t="str">
        <f t="shared" ca="1" si="108"/>
        <v/>
      </c>
      <c r="GE67" s="19" t="str">
        <f t="shared" ca="1" si="108"/>
        <v/>
      </c>
      <c r="GF67" s="19" t="str">
        <f t="shared" ca="1" si="108"/>
        <v/>
      </c>
      <c r="GG67" s="19" t="str">
        <f t="shared" ca="1" si="108"/>
        <v/>
      </c>
      <c r="GH67" s="19" t="str">
        <f t="shared" ca="1" si="108"/>
        <v/>
      </c>
      <c r="GI67" s="19" t="str">
        <f t="shared" ca="1" si="108"/>
        <v/>
      </c>
      <c r="GJ67" s="19" t="str">
        <f t="shared" ca="1" si="108"/>
        <v/>
      </c>
      <c r="GK67" s="19" t="str">
        <f t="shared" ca="1" si="108"/>
        <v/>
      </c>
      <c r="GL67" s="19" t="str">
        <f t="shared" ca="1" si="108"/>
        <v/>
      </c>
      <c r="GM67" s="19" t="str">
        <f t="shared" ca="1" si="108"/>
        <v/>
      </c>
      <c r="GN67" s="19" t="str">
        <f t="shared" ca="1" si="108"/>
        <v/>
      </c>
      <c r="GO67" s="19" t="str">
        <f t="shared" ca="1" si="108"/>
        <v/>
      </c>
      <c r="GP67" s="19" t="str">
        <f t="shared" ca="1" si="108"/>
        <v/>
      </c>
      <c r="GQ67" s="19" t="str">
        <f t="shared" ca="1" si="108"/>
        <v/>
      </c>
      <c r="GR67" s="19" t="str">
        <f t="shared" ca="1" si="108"/>
        <v/>
      </c>
      <c r="GS67" s="19" t="str">
        <f t="shared" ca="1" si="108"/>
        <v/>
      </c>
      <c r="GT67" s="19" t="str">
        <f t="shared" ca="1" si="108"/>
        <v/>
      </c>
      <c r="GU67" s="19" t="str">
        <f t="shared" ca="1" si="108"/>
        <v/>
      </c>
      <c r="GV67" s="19" t="str">
        <f t="shared" ca="1" si="108"/>
        <v/>
      </c>
      <c r="GW67" s="19" t="str">
        <f t="shared" ca="1" si="108"/>
        <v/>
      </c>
      <c r="GX67" s="19" t="str">
        <f t="shared" ca="1" si="108"/>
        <v/>
      </c>
      <c r="GY67" s="19" t="str">
        <f t="shared" ca="1" si="108"/>
        <v/>
      </c>
      <c r="GZ67" s="19" t="str">
        <f t="shared" ca="1" si="108"/>
        <v/>
      </c>
      <c r="HA67" s="19" t="str">
        <f t="shared" ca="1" si="108"/>
        <v/>
      </c>
      <c r="HB67" s="19" t="str">
        <f t="shared" ca="1" si="108"/>
        <v/>
      </c>
      <c r="HC67" s="19" t="str">
        <f t="shared" ca="1" si="108"/>
        <v/>
      </c>
      <c r="HD67" s="19" t="str">
        <f t="shared" ca="1" si="108"/>
        <v/>
      </c>
      <c r="HE67" s="19" t="str">
        <f t="shared" ca="1" si="108"/>
        <v/>
      </c>
      <c r="HF67" s="19" t="str">
        <f t="shared" ca="1" si="108"/>
        <v/>
      </c>
      <c r="HG67" s="19" t="str">
        <f t="shared" ca="1" si="108"/>
        <v/>
      </c>
      <c r="HH67" s="19" t="str">
        <f t="shared" ca="1" si="108"/>
        <v/>
      </c>
      <c r="HI67" s="19" t="str">
        <f t="shared" ca="1" si="108"/>
        <v/>
      </c>
      <c r="HJ67" s="19" t="str">
        <f t="shared" ca="1" si="108"/>
        <v/>
      </c>
      <c r="HK67" s="19" t="str">
        <f t="shared" ca="1" si="108"/>
        <v/>
      </c>
      <c r="HL67" s="19" t="str">
        <f t="shared" ref="HL67:JW69" ca="1" si="113">IF($N67="",
IF(AND(HL$2&gt;=$M67,HL$2&lt;=TODAY(),HL$2&lt;$O67), 10,
IF(AND(HL$2&gt;=$M67,HL$2&lt;=TODAY(),HL$2=$O67), 10,
IF(AND(HL$2&gt;=$M67,HL$2&lt;=TODAY(),HL$2&gt;$O67), -10, ""))),
IF(AND(HL$2&gt;=$M67,HL$2&lt;=$N67,HL$2&lt;$O67),10,
IF(AND(HL$2&gt;=$M67,HL$2&lt;=$N67,HL$2=$O67),10,
IF(AND(HL$2&gt;=$M67,HL$2&lt;=$N67,HL$2&gt;$O67),-10,""
))))</f>
        <v/>
      </c>
      <c r="HM67" s="19" t="str">
        <f t="shared" ca="1" si="113"/>
        <v/>
      </c>
      <c r="HN67" s="19" t="str">
        <f t="shared" ca="1" si="113"/>
        <v/>
      </c>
      <c r="HO67" s="19" t="str">
        <f t="shared" ca="1" si="113"/>
        <v/>
      </c>
      <c r="HP67" s="19" t="str">
        <f t="shared" ca="1" si="113"/>
        <v/>
      </c>
      <c r="HQ67" s="19" t="str">
        <f t="shared" ca="1" si="113"/>
        <v/>
      </c>
      <c r="HR67" s="19" t="str">
        <f t="shared" ca="1" si="113"/>
        <v/>
      </c>
      <c r="HS67" s="19" t="str">
        <f t="shared" ca="1" si="113"/>
        <v/>
      </c>
      <c r="HT67" s="19" t="str">
        <f t="shared" ca="1" si="113"/>
        <v/>
      </c>
      <c r="HU67" s="19" t="str">
        <f t="shared" ca="1" si="113"/>
        <v/>
      </c>
      <c r="HV67" s="19" t="str">
        <f t="shared" ca="1" si="113"/>
        <v/>
      </c>
      <c r="HW67" s="19" t="str">
        <f t="shared" ca="1" si="113"/>
        <v/>
      </c>
      <c r="HX67" s="19" t="str">
        <f t="shared" ca="1" si="113"/>
        <v/>
      </c>
      <c r="HY67" s="19" t="str">
        <f t="shared" ca="1" si="113"/>
        <v/>
      </c>
      <c r="HZ67" s="19" t="str">
        <f t="shared" ca="1" si="113"/>
        <v/>
      </c>
      <c r="IA67" s="19" t="str">
        <f t="shared" ca="1" si="113"/>
        <v/>
      </c>
      <c r="IB67" s="19" t="str">
        <f t="shared" ca="1" si="113"/>
        <v/>
      </c>
      <c r="IC67" s="19" t="str">
        <f t="shared" ca="1" si="113"/>
        <v/>
      </c>
      <c r="ID67" s="19" t="str">
        <f t="shared" ca="1" si="113"/>
        <v/>
      </c>
      <c r="IE67" s="19" t="str">
        <f t="shared" ca="1" si="113"/>
        <v/>
      </c>
      <c r="IF67" s="19" t="str">
        <f t="shared" ca="1" si="113"/>
        <v/>
      </c>
      <c r="IG67" s="19" t="str">
        <f t="shared" ca="1" si="113"/>
        <v/>
      </c>
      <c r="IH67" s="19" t="str">
        <f t="shared" ca="1" si="113"/>
        <v/>
      </c>
      <c r="II67" s="19" t="str">
        <f t="shared" ca="1" si="113"/>
        <v/>
      </c>
      <c r="IJ67" s="19" t="str">
        <f t="shared" ca="1" si="113"/>
        <v/>
      </c>
      <c r="IK67" s="19" t="str">
        <f t="shared" ca="1" si="113"/>
        <v/>
      </c>
      <c r="IL67" s="19" t="str">
        <f t="shared" ca="1" si="113"/>
        <v/>
      </c>
      <c r="IM67" s="19" t="str">
        <f t="shared" ca="1" si="113"/>
        <v/>
      </c>
      <c r="IN67" s="19" t="str">
        <f t="shared" ca="1" si="113"/>
        <v/>
      </c>
      <c r="IO67" s="19" t="str">
        <f t="shared" ca="1" si="113"/>
        <v/>
      </c>
      <c r="IP67" s="19" t="str">
        <f t="shared" ca="1" si="113"/>
        <v/>
      </c>
      <c r="IQ67" s="19" t="str">
        <f t="shared" ca="1" si="113"/>
        <v/>
      </c>
      <c r="IR67" s="19" t="str">
        <f t="shared" ca="1" si="113"/>
        <v/>
      </c>
      <c r="IS67" s="19" t="str">
        <f t="shared" ca="1" si="113"/>
        <v/>
      </c>
      <c r="IT67" s="19" t="str">
        <f t="shared" ca="1" si="113"/>
        <v/>
      </c>
      <c r="IU67" s="19" t="str">
        <f t="shared" ca="1" si="113"/>
        <v/>
      </c>
      <c r="IV67" s="19" t="str">
        <f t="shared" ca="1" si="113"/>
        <v/>
      </c>
      <c r="IW67" s="19" t="str">
        <f t="shared" ca="1" si="113"/>
        <v/>
      </c>
      <c r="IX67" s="19" t="str">
        <f t="shared" ca="1" si="113"/>
        <v/>
      </c>
      <c r="IY67" s="19" t="str">
        <f t="shared" ca="1" si="113"/>
        <v/>
      </c>
      <c r="IZ67" s="19" t="str">
        <f t="shared" ca="1" si="113"/>
        <v/>
      </c>
      <c r="JA67" s="19" t="str">
        <f t="shared" ca="1" si="113"/>
        <v/>
      </c>
      <c r="JB67" s="19" t="str">
        <f t="shared" ca="1" si="113"/>
        <v/>
      </c>
      <c r="JC67" s="19" t="str">
        <f t="shared" ca="1" si="113"/>
        <v/>
      </c>
      <c r="JD67" s="19" t="str">
        <f t="shared" ca="1" si="113"/>
        <v/>
      </c>
      <c r="JE67" s="19" t="str">
        <f t="shared" ca="1" si="113"/>
        <v/>
      </c>
      <c r="JF67" s="19" t="str">
        <f t="shared" ca="1" si="113"/>
        <v/>
      </c>
      <c r="JG67" s="19" t="str">
        <f t="shared" ca="1" si="113"/>
        <v/>
      </c>
      <c r="JH67" s="19" t="str">
        <f t="shared" ca="1" si="113"/>
        <v/>
      </c>
      <c r="JI67" s="19" t="str">
        <f t="shared" ca="1" si="113"/>
        <v/>
      </c>
      <c r="JJ67" s="19" t="str">
        <f t="shared" ca="1" si="113"/>
        <v/>
      </c>
      <c r="JK67" s="19" t="str">
        <f t="shared" ca="1" si="113"/>
        <v/>
      </c>
      <c r="JL67" s="19" t="str">
        <f t="shared" ca="1" si="113"/>
        <v/>
      </c>
      <c r="JM67" s="19" t="str">
        <f t="shared" ca="1" si="113"/>
        <v/>
      </c>
      <c r="JN67" s="19" t="str">
        <f t="shared" ca="1" si="113"/>
        <v/>
      </c>
      <c r="JO67" s="19" t="str">
        <f t="shared" ca="1" si="113"/>
        <v/>
      </c>
      <c r="JP67" s="19" t="str">
        <f t="shared" ca="1" si="113"/>
        <v/>
      </c>
      <c r="JQ67" s="19" t="str">
        <f t="shared" ca="1" si="113"/>
        <v/>
      </c>
      <c r="JR67" s="19" t="str">
        <f t="shared" ca="1" si="113"/>
        <v/>
      </c>
      <c r="JS67" s="19" t="str">
        <f t="shared" ca="1" si="113"/>
        <v/>
      </c>
      <c r="JT67" s="19" t="str">
        <f t="shared" ca="1" si="113"/>
        <v/>
      </c>
      <c r="JU67" s="19" t="str">
        <f t="shared" ca="1" si="113"/>
        <v/>
      </c>
      <c r="JV67" s="19" t="str">
        <f t="shared" ca="1" si="113"/>
        <v/>
      </c>
      <c r="JW67" s="19" t="str">
        <f t="shared" ca="1" si="113"/>
        <v/>
      </c>
      <c r="JX67" s="19" t="str">
        <f t="shared" ca="1" si="112"/>
        <v/>
      </c>
      <c r="JY67" s="19" t="str">
        <f t="shared" ca="1" si="112"/>
        <v/>
      </c>
      <c r="JZ67" s="19" t="str">
        <f t="shared" ca="1" si="112"/>
        <v/>
      </c>
      <c r="KA67" s="19" t="str">
        <f t="shared" ca="1" si="112"/>
        <v/>
      </c>
      <c r="KB67" s="19" t="str">
        <f t="shared" ca="1" si="112"/>
        <v/>
      </c>
      <c r="KC67" s="19" t="str">
        <f t="shared" ca="1" si="112"/>
        <v/>
      </c>
      <c r="KD67" s="19" t="str">
        <f t="shared" ca="1" si="112"/>
        <v/>
      </c>
      <c r="KE67" s="19" t="str">
        <f t="shared" ca="1" si="112"/>
        <v/>
      </c>
      <c r="KF67" s="19" t="str">
        <f t="shared" ca="1" si="112"/>
        <v/>
      </c>
      <c r="KG67" s="19" t="str">
        <f t="shared" ca="1" si="112"/>
        <v/>
      </c>
      <c r="KH67" s="19" t="str">
        <f t="shared" ca="1" si="112"/>
        <v/>
      </c>
      <c r="KI67" s="19" t="str">
        <f t="shared" ca="1" si="112"/>
        <v/>
      </c>
      <c r="KJ67" s="19" t="str">
        <f t="shared" ca="1" si="112"/>
        <v/>
      </c>
      <c r="KK67" s="19" t="str">
        <f t="shared" ca="1" si="112"/>
        <v/>
      </c>
      <c r="KL67" s="19" t="str">
        <f t="shared" ca="1" si="112"/>
        <v/>
      </c>
      <c r="KM67" s="19" t="str">
        <f t="shared" ca="1" si="112"/>
        <v/>
      </c>
      <c r="KN67" s="19" t="str">
        <f t="shared" ca="1" si="112"/>
        <v/>
      </c>
      <c r="KO67" s="19" t="str">
        <f t="shared" ca="1" si="112"/>
        <v/>
      </c>
      <c r="KP67" s="19" t="str">
        <f t="shared" ca="1" si="112"/>
        <v/>
      </c>
      <c r="KQ67" s="19" t="str">
        <f t="shared" ca="1" si="112"/>
        <v/>
      </c>
      <c r="KR67" s="19" t="str">
        <f t="shared" ca="1" si="112"/>
        <v/>
      </c>
      <c r="KS67" s="19" t="str">
        <f t="shared" ca="1" si="112"/>
        <v/>
      </c>
      <c r="KT67" s="19" t="str">
        <f t="shared" ca="1" si="112"/>
        <v/>
      </c>
      <c r="KU67" s="19" t="str">
        <f t="shared" ca="1" si="112"/>
        <v/>
      </c>
      <c r="KV67" s="19" t="str">
        <f t="shared" ca="1" si="112"/>
        <v/>
      </c>
      <c r="KW67" s="19" t="str">
        <f t="shared" ca="1" si="112"/>
        <v/>
      </c>
      <c r="KX67" s="19" t="str">
        <f t="shared" ca="1" si="112"/>
        <v/>
      </c>
      <c r="KY67" s="19" t="str">
        <f t="shared" ca="1" si="112"/>
        <v/>
      </c>
      <c r="KZ67" s="19" t="str">
        <f t="shared" ca="1" si="112"/>
        <v/>
      </c>
      <c r="LA67" s="19" t="str">
        <f t="shared" ca="1" si="112"/>
        <v/>
      </c>
      <c r="LB67" s="19" t="str">
        <f t="shared" ca="1" si="112"/>
        <v/>
      </c>
      <c r="LC67" s="19" t="str">
        <f t="shared" ca="1" si="112"/>
        <v/>
      </c>
      <c r="LD67" s="19" t="str">
        <f t="shared" ca="1" si="112"/>
        <v/>
      </c>
      <c r="LE67" s="19" t="str">
        <f t="shared" ca="1" si="112"/>
        <v/>
      </c>
      <c r="LF67" s="19" t="str">
        <f t="shared" ca="1" si="112"/>
        <v/>
      </c>
      <c r="LG67" s="19" t="str">
        <f t="shared" ca="1" si="112"/>
        <v/>
      </c>
      <c r="LH67" s="19" t="str">
        <f t="shared" ca="1" si="112"/>
        <v/>
      </c>
      <c r="LI67" s="19" t="str">
        <f t="shared" ca="1" si="112"/>
        <v/>
      </c>
      <c r="LJ67" s="19" t="str">
        <f t="shared" ca="1" si="112"/>
        <v/>
      </c>
      <c r="LK67" s="19" t="str">
        <f t="shared" ca="1" si="112"/>
        <v/>
      </c>
      <c r="LL67" s="19" t="str">
        <f t="shared" ca="1" si="112"/>
        <v/>
      </c>
      <c r="LM67" s="19" t="str">
        <f t="shared" ca="1" si="112"/>
        <v/>
      </c>
      <c r="LN67" s="19" t="str">
        <f t="shared" ca="1" si="112"/>
        <v/>
      </c>
      <c r="LO67" s="19" t="str">
        <f t="shared" ca="1" si="112"/>
        <v/>
      </c>
      <c r="LP67" s="19" t="str">
        <f t="shared" ca="1" si="112"/>
        <v/>
      </c>
      <c r="LQ67" s="19" t="str">
        <f t="shared" ca="1" si="112"/>
        <v/>
      </c>
      <c r="LR67" s="19" t="str">
        <f t="shared" ca="1" si="112"/>
        <v/>
      </c>
      <c r="LS67" s="19" t="str">
        <f t="shared" ca="1" si="112"/>
        <v/>
      </c>
      <c r="LT67" s="19" t="str">
        <f t="shared" ca="1" si="112"/>
        <v/>
      </c>
      <c r="LU67" s="19" t="str">
        <f t="shared" ca="1" si="112"/>
        <v/>
      </c>
      <c r="LV67" s="19" t="str">
        <f t="shared" ca="1" si="112"/>
        <v/>
      </c>
      <c r="LW67" s="19" t="str">
        <f t="shared" ca="1" si="112"/>
        <v/>
      </c>
      <c r="LX67" s="19" t="str">
        <f t="shared" ca="1" si="112"/>
        <v/>
      </c>
      <c r="LY67" s="19" t="str">
        <f t="shared" ca="1" si="112"/>
        <v/>
      </c>
      <c r="LZ67" s="19" t="str">
        <f t="shared" ca="1" si="112"/>
        <v/>
      </c>
      <c r="MA67" s="19" t="str">
        <f t="shared" ca="1" si="112"/>
        <v/>
      </c>
      <c r="MB67" s="19" t="str">
        <f t="shared" ca="1" si="112"/>
        <v/>
      </c>
      <c r="MC67" s="19" t="str">
        <f t="shared" ca="1" si="112"/>
        <v/>
      </c>
      <c r="MD67" s="19" t="str">
        <f t="shared" ca="1" si="112"/>
        <v/>
      </c>
      <c r="ME67" s="19" t="str">
        <f t="shared" ca="1" si="112"/>
        <v/>
      </c>
      <c r="MF67" s="19" t="str">
        <f t="shared" ca="1" si="112"/>
        <v/>
      </c>
      <c r="MG67" s="19" t="str">
        <f t="shared" ca="1" si="112"/>
        <v/>
      </c>
      <c r="MH67" s="19" t="str">
        <f t="shared" ca="1" si="112"/>
        <v/>
      </c>
      <c r="MI67" s="19" t="str">
        <f t="shared" ca="1" si="112"/>
        <v/>
      </c>
      <c r="MJ67" s="19" t="str">
        <f t="shared" ca="1" si="110"/>
        <v/>
      </c>
      <c r="MK67" s="19" t="str">
        <f t="shared" ca="1" si="110"/>
        <v/>
      </c>
      <c r="ML67" s="19" t="str">
        <f t="shared" ca="1" si="110"/>
        <v/>
      </c>
      <c r="MM67" s="19" t="str">
        <f t="shared" ca="1" si="110"/>
        <v/>
      </c>
      <c r="MN67" s="19" t="str">
        <f t="shared" ca="1" si="110"/>
        <v/>
      </c>
      <c r="MO67" s="19" t="str">
        <f t="shared" ca="1" si="110"/>
        <v/>
      </c>
      <c r="MP67" s="19" t="str">
        <f t="shared" ca="1" si="110"/>
        <v/>
      </c>
      <c r="MQ67" s="19" t="str">
        <f t="shared" ca="1" si="110"/>
        <v/>
      </c>
      <c r="MR67" s="19" t="str">
        <f t="shared" ca="1" si="110"/>
        <v/>
      </c>
      <c r="MS67" s="19" t="str">
        <f t="shared" ca="1" si="110"/>
        <v/>
      </c>
      <c r="MT67" s="19" t="str">
        <f t="shared" ca="1" si="110"/>
        <v/>
      </c>
      <c r="MU67" s="19" t="str">
        <f t="shared" ca="1" si="110"/>
        <v/>
      </c>
      <c r="MV67" s="19" t="str">
        <f t="shared" ca="1" si="110"/>
        <v/>
      </c>
      <c r="MW67" s="19" t="str">
        <f t="shared" ca="1" si="110"/>
        <v/>
      </c>
      <c r="MX67" s="19" t="str">
        <f t="shared" ca="1" si="110"/>
        <v/>
      </c>
      <c r="MY67" s="19" t="str">
        <f t="shared" ca="1" si="110"/>
        <v/>
      </c>
      <c r="MZ67" s="19" t="str">
        <f t="shared" ca="1" si="110"/>
        <v/>
      </c>
      <c r="NA67" s="19" t="str">
        <f t="shared" ca="1" si="110"/>
        <v/>
      </c>
      <c r="NB67" s="19" t="str">
        <f t="shared" ca="1" si="110"/>
        <v/>
      </c>
      <c r="NC67" s="19" t="str">
        <f t="shared" ca="1" si="110"/>
        <v/>
      </c>
      <c r="ND67" s="19" t="str">
        <f t="shared" ca="1" si="110"/>
        <v/>
      </c>
      <c r="NE67" s="19" t="str">
        <f t="shared" ca="1" si="110"/>
        <v/>
      </c>
      <c r="NF67" s="19" t="str">
        <f t="shared" ca="1" si="110"/>
        <v/>
      </c>
      <c r="NG67" s="19" t="str">
        <f t="shared" ca="1" si="110"/>
        <v/>
      </c>
      <c r="NH67" s="19" t="str">
        <f t="shared" ca="1" si="110"/>
        <v/>
      </c>
      <c r="NI67" s="19" t="str">
        <f t="shared" ca="1" si="110"/>
        <v/>
      </c>
      <c r="NJ67" s="19" t="str">
        <f t="shared" ca="1" si="110"/>
        <v/>
      </c>
      <c r="NK67" s="19" t="str">
        <f t="shared" ca="1" si="110"/>
        <v/>
      </c>
      <c r="NL67" s="19" t="str">
        <f t="shared" ca="1" si="110"/>
        <v/>
      </c>
      <c r="NM67" s="19" t="str">
        <f t="shared" ca="1" si="110"/>
        <v/>
      </c>
      <c r="NN67" s="19" t="str">
        <f t="shared" ca="1" si="110"/>
        <v/>
      </c>
      <c r="NO67" s="19" t="str">
        <f t="shared" ca="1" si="110"/>
        <v/>
      </c>
      <c r="NP67" s="19" t="str">
        <f t="shared" ca="1" si="110"/>
        <v/>
      </c>
      <c r="NQ67" s="19" t="str">
        <f t="shared" ca="1" si="110"/>
        <v/>
      </c>
      <c r="NR67" s="19" t="str">
        <f t="shared" ca="1" si="110"/>
        <v/>
      </c>
      <c r="NS67" s="19" t="str">
        <f t="shared" ca="1" si="110"/>
        <v/>
      </c>
      <c r="NT67" s="19" t="str">
        <f t="shared" ca="1" si="110"/>
        <v/>
      </c>
      <c r="NU67" s="19" t="str">
        <f t="shared" ca="1" si="110"/>
        <v/>
      </c>
      <c r="NV67" s="19" t="str">
        <f t="shared" ca="1" si="110"/>
        <v/>
      </c>
      <c r="NW67" s="19" t="str">
        <f t="shared" ca="1" si="110"/>
        <v/>
      </c>
      <c r="NX67" s="19" t="str">
        <f t="shared" ca="1" si="110"/>
        <v/>
      </c>
      <c r="NY67" s="19" t="str">
        <f t="shared" ca="1" si="110"/>
        <v/>
      </c>
      <c r="NZ67" s="19" t="str">
        <f t="shared" ca="1" si="110"/>
        <v/>
      </c>
      <c r="OA67" s="19" t="str">
        <f t="shared" ca="1" si="110"/>
        <v/>
      </c>
      <c r="OB67" s="19" t="str">
        <f t="shared" ca="1" si="110"/>
        <v/>
      </c>
      <c r="OC67" s="19" t="str">
        <f t="shared" ca="1" si="110"/>
        <v/>
      </c>
    </row>
    <row r="68" spans="1:399" x14ac:dyDescent="0.2">
      <c r="C68" s="128">
        <f>'Project Follow up - Base'!C69</f>
        <v>29</v>
      </c>
      <c r="D68" s="406" t="str">
        <f>'Project Follow up - Base'!D69</f>
        <v/>
      </c>
      <c r="E68" s="407" t="str">
        <f>'Project Follow up - Base'!E69</f>
        <v/>
      </c>
      <c r="F68" s="43" t="str">
        <f>'Project Follow up - Base'!G69</f>
        <v/>
      </c>
      <c r="G68" s="43" t="str">
        <f>'Project Follow up - Base'!H69</f>
        <v/>
      </c>
      <c r="H68" s="45">
        <f>'Project Follow up - Base'!I69</f>
        <v>0</v>
      </c>
      <c r="J68" s="25"/>
      <c r="K68" s="25"/>
      <c r="L68" s="25"/>
      <c r="M68" s="43" t="str">
        <f>'Project Follow up - Base'!M69</f>
        <v/>
      </c>
      <c r="N68" s="43" t="str">
        <f>'Project Follow up - Base'!N69</f>
        <v/>
      </c>
      <c r="O68" s="43" t="str">
        <f>'Project Follow up - Base'!O69</f>
        <v/>
      </c>
      <c r="P68" s="44" t="str">
        <f ca="1">'Project Follow up - Base'!P69</f>
        <v/>
      </c>
      <c r="Q68" s="104" t="str">
        <f>'Project Follow up - Base'!Q69</f>
        <v/>
      </c>
      <c r="R68" s="105" t="str">
        <f>'Project Follow up - Base'!R69</f>
        <v/>
      </c>
      <c r="S68" s="105" t="str">
        <f>'Project Follow up - Base'!S69</f>
        <v/>
      </c>
      <c r="T68" s="106" t="str">
        <f>'Project Follow up - Base'!T69</f>
        <v/>
      </c>
      <c r="U68" s="187" t="str">
        <f>'Project Follow up - Base'!U69</f>
        <v/>
      </c>
      <c r="V68" s="187" t="str">
        <f>'Project Follow up - Base'!V69</f>
        <v/>
      </c>
      <c r="W68" s="41" t="str">
        <f>'Project Follow up - Base'!W69</f>
        <v/>
      </c>
      <c r="X68" s="129" t="str">
        <f>'Project Follow up - Base'!X69</f>
        <v/>
      </c>
      <c r="Y68" s="320"/>
      <c r="Z68" s="17">
        <f t="shared" si="62"/>
        <v>1</v>
      </c>
      <c r="AC68" s="19" t="str">
        <f t="shared" ca="1" si="69"/>
        <v/>
      </c>
      <c r="AD68" s="20" t="str">
        <f t="shared" ca="1" si="111"/>
        <v/>
      </c>
      <c r="AE68" s="20" t="str">
        <f t="shared" ca="1" si="111"/>
        <v/>
      </c>
      <c r="AF68" s="20" t="str">
        <f t="shared" ca="1" si="111"/>
        <v/>
      </c>
      <c r="AG68" s="20" t="str">
        <f t="shared" ca="1" si="111"/>
        <v/>
      </c>
      <c r="AH68" s="20" t="str">
        <f t="shared" ca="1" si="111"/>
        <v/>
      </c>
      <c r="AI68" s="20" t="str">
        <f t="shared" ca="1" si="111"/>
        <v/>
      </c>
      <c r="AJ68" s="20" t="str">
        <f t="shared" ca="1" si="111"/>
        <v/>
      </c>
      <c r="AK68" s="20" t="str">
        <f t="shared" ca="1" si="111"/>
        <v/>
      </c>
      <c r="AL68" s="20" t="str">
        <f t="shared" ca="1" si="111"/>
        <v/>
      </c>
      <c r="AM68" s="20" t="str">
        <f t="shared" ca="1" si="111"/>
        <v/>
      </c>
      <c r="AN68" s="20" t="str">
        <f t="shared" ca="1" si="111"/>
        <v/>
      </c>
      <c r="AO68" s="20" t="str">
        <f t="shared" ca="1" si="111"/>
        <v/>
      </c>
      <c r="AP68" s="20" t="str">
        <f t="shared" ca="1" si="111"/>
        <v/>
      </c>
      <c r="AQ68" s="20" t="str">
        <f t="shared" ca="1" si="111"/>
        <v/>
      </c>
      <c r="AR68" s="20" t="str">
        <f t="shared" ca="1" si="111"/>
        <v/>
      </c>
      <c r="AS68" s="20" t="str">
        <f t="shared" ca="1" si="111"/>
        <v/>
      </c>
      <c r="AT68" s="20" t="str">
        <f t="shared" ca="1" si="111"/>
        <v/>
      </c>
      <c r="AU68" s="20" t="str">
        <f t="shared" ca="1" si="111"/>
        <v/>
      </c>
      <c r="AV68" s="20" t="str">
        <f t="shared" ca="1" si="111"/>
        <v/>
      </c>
      <c r="AW68" s="20" t="str">
        <f t="shared" ca="1" si="111"/>
        <v/>
      </c>
      <c r="AX68" s="20" t="str">
        <f t="shared" ca="1" si="111"/>
        <v/>
      </c>
      <c r="AY68" s="20" t="str">
        <f t="shared" ca="1" si="111"/>
        <v/>
      </c>
      <c r="AZ68" s="20" t="str">
        <f t="shared" ca="1" si="111"/>
        <v/>
      </c>
      <c r="BA68" s="20" t="str">
        <f t="shared" ca="1" si="111"/>
        <v/>
      </c>
      <c r="BB68" s="20" t="str">
        <f t="shared" ca="1" si="111"/>
        <v/>
      </c>
      <c r="BC68" s="20" t="str">
        <f t="shared" ca="1" si="111"/>
        <v/>
      </c>
      <c r="BD68" s="20" t="str">
        <f t="shared" ca="1" si="111"/>
        <v/>
      </c>
      <c r="BE68" s="20" t="str">
        <f t="shared" ca="1" si="111"/>
        <v/>
      </c>
      <c r="BF68" s="20" t="str">
        <f t="shared" ca="1" si="111"/>
        <v/>
      </c>
      <c r="BG68" s="20" t="str">
        <f t="shared" ca="1" si="111"/>
        <v/>
      </c>
      <c r="BH68" s="20" t="str">
        <f t="shared" ca="1" si="111"/>
        <v/>
      </c>
      <c r="BI68" s="20" t="str">
        <f t="shared" ca="1" si="111"/>
        <v/>
      </c>
      <c r="BJ68" s="20" t="str">
        <f t="shared" ca="1" si="111"/>
        <v/>
      </c>
      <c r="BK68" s="20" t="str">
        <f t="shared" ca="1" si="111"/>
        <v/>
      </c>
      <c r="BL68" s="20" t="str">
        <f t="shared" ca="1" si="111"/>
        <v/>
      </c>
      <c r="BM68" s="20" t="str">
        <f t="shared" ca="1" si="111"/>
        <v/>
      </c>
      <c r="BN68" s="20" t="str">
        <f t="shared" ca="1" si="111"/>
        <v/>
      </c>
      <c r="BO68" s="20" t="str">
        <f t="shared" ca="1" si="111"/>
        <v/>
      </c>
      <c r="BP68" s="20" t="str">
        <f t="shared" ca="1" si="111"/>
        <v/>
      </c>
      <c r="BQ68" s="20" t="str">
        <f t="shared" ca="1" si="111"/>
        <v/>
      </c>
      <c r="BR68" s="20" t="str">
        <f t="shared" ca="1" si="111"/>
        <v/>
      </c>
      <c r="BS68" s="20" t="str">
        <f t="shared" ca="1" si="111"/>
        <v/>
      </c>
      <c r="BT68" s="20" t="str">
        <f t="shared" ca="1" si="111"/>
        <v/>
      </c>
      <c r="BU68" s="20" t="str">
        <f t="shared" ca="1" si="111"/>
        <v/>
      </c>
      <c r="BV68" s="20" t="str">
        <f t="shared" ca="1" si="111"/>
        <v/>
      </c>
      <c r="BW68" s="20" t="str">
        <f t="shared" ca="1" si="111"/>
        <v/>
      </c>
      <c r="BX68" s="20" t="str">
        <f t="shared" ca="1" si="111"/>
        <v/>
      </c>
      <c r="BY68" s="20" t="str">
        <f t="shared" ca="1" si="111"/>
        <v/>
      </c>
      <c r="BZ68" s="20" t="str">
        <f t="shared" ca="1" si="111"/>
        <v/>
      </c>
      <c r="CA68" s="20" t="str">
        <f t="shared" ca="1" si="111"/>
        <v/>
      </c>
      <c r="CB68" s="20" t="str">
        <f t="shared" ca="1" si="111"/>
        <v/>
      </c>
      <c r="CC68" s="20" t="str">
        <f t="shared" ca="1" si="111"/>
        <v/>
      </c>
      <c r="CD68" s="20" t="str">
        <f t="shared" ca="1" si="111"/>
        <v/>
      </c>
      <c r="CE68" s="20" t="str">
        <f t="shared" ca="1" si="111"/>
        <v/>
      </c>
      <c r="CF68" s="20" t="str">
        <f t="shared" ca="1" si="111"/>
        <v/>
      </c>
      <c r="CG68" s="20" t="str">
        <f t="shared" ca="1" si="111"/>
        <v/>
      </c>
      <c r="CH68" s="20" t="str">
        <f t="shared" ca="1" si="111"/>
        <v/>
      </c>
      <c r="CI68" s="20" t="str">
        <f t="shared" ca="1" si="111"/>
        <v/>
      </c>
      <c r="CJ68" s="20" t="str">
        <f t="shared" ca="1" si="111"/>
        <v/>
      </c>
      <c r="CK68" s="20" t="str">
        <f t="shared" ca="1" si="111"/>
        <v/>
      </c>
      <c r="CL68" s="20" t="str">
        <f t="shared" ca="1" si="111"/>
        <v/>
      </c>
      <c r="CM68" s="20" t="str">
        <f t="shared" ca="1" si="111"/>
        <v/>
      </c>
      <c r="CN68" s="20" t="str">
        <f t="shared" ca="1" si="111"/>
        <v/>
      </c>
      <c r="CO68" s="20" t="str">
        <f t="shared" ca="1" si="111"/>
        <v/>
      </c>
      <c r="CP68" s="20" t="str">
        <f t="shared" ca="1" si="109"/>
        <v/>
      </c>
      <c r="CQ68" s="20" t="str">
        <f t="shared" ca="1" si="109"/>
        <v/>
      </c>
      <c r="CR68" s="20" t="str">
        <f t="shared" ca="1" si="109"/>
        <v/>
      </c>
      <c r="CS68" s="20" t="str">
        <f t="shared" ca="1" si="109"/>
        <v/>
      </c>
      <c r="CT68" s="20" t="str">
        <f t="shared" ca="1" si="109"/>
        <v/>
      </c>
      <c r="CU68" s="19" t="str">
        <f t="shared" ca="1" si="109"/>
        <v/>
      </c>
      <c r="CV68" s="19" t="str">
        <f t="shared" ca="1" si="109"/>
        <v/>
      </c>
      <c r="CW68" s="19" t="str">
        <f t="shared" ca="1" si="109"/>
        <v/>
      </c>
      <c r="CX68" s="19" t="str">
        <f t="shared" ca="1" si="109"/>
        <v/>
      </c>
      <c r="CY68" s="19" t="str">
        <f t="shared" ca="1" si="109"/>
        <v/>
      </c>
      <c r="CZ68" s="19" t="str">
        <f t="shared" ca="1" si="109"/>
        <v/>
      </c>
      <c r="DA68" s="19" t="str">
        <f t="shared" ca="1" si="109"/>
        <v/>
      </c>
      <c r="DB68" s="19" t="str">
        <f t="shared" ca="1" si="109"/>
        <v/>
      </c>
      <c r="DC68" s="19" t="str">
        <f t="shared" ca="1" si="109"/>
        <v/>
      </c>
      <c r="DD68" s="19" t="str">
        <f t="shared" ca="1" si="109"/>
        <v/>
      </c>
      <c r="DE68" s="19" t="str">
        <f t="shared" ca="1" si="109"/>
        <v/>
      </c>
      <c r="DF68" s="19" t="str">
        <f t="shared" ca="1" si="109"/>
        <v/>
      </c>
      <c r="DG68" s="19" t="str">
        <f t="shared" ca="1" si="109"/>
        <v/>
      </c>
      <c r="DH68" s="19" t="str">
        <f t="shared" ca="1" si="109"/>
        <v/>
      </c>
      <c r="DI68" s="19" t="str">
        <f t="shared" ca="1" si="109"/>
        <v/>
      </c>
      <c r="DJ68" s="19" t="str">
        <f t="shared" ca="1" si="109"/>
        <v/>
      </c>
      <c r="DK68" s="19" t="str">
        <f t="shared" ca="1" si="109"/>
        <v/>
      </c>
      <c r="DL68" s="19" t="str">
        <f t="shared" ca="1" si="109"/>
        <v/>
      </c>
      <c r="DM68" s="19" t="str">
        <f t="shared" ca="1" si="109"/>
        <v/>
      </c>
      <c r="DN68" s="19" t="str">
        <f t="shared" ca="1" si="109"/>
        <v/>
      </c>
      <c r="DO68" s="19" t="str">
        <f t="shared" ca="1" si="109"/>
        <v/>
      </c>
      <c r="DP68" s="19" t="str">
        <f t="shared" ca="1" si="109"/>
        <v/>
      </c>
      <c r="DQ68" s="19" t="str">
        <f t="shared" ca="1" si="109"/>
        <v/>
      </c>
      <c r="DR68" s="19" t="str">
        <f t="shared" ca="1" si="109"/>
        <v/>
      </c>
      <c r="DS68" s="19" t="str">
        <f t="shared" ca="1" si="109"/>
        <v/>
      </c>
      <c r="DT68" s="19" t="str">
        <f t="shared" ca="1" si="109"/>
        <v/>
      </c>
      <c r="DU68" s="19" t="str">
        <f t="shared" ca="1" si="109"/>
        <v/>
      </c>
      <c r="DV68" s="19" t="str">
        <f t="shared" ca="1" si="109"/>
        <v/>
      </c>
      <c r="DW68" s="19" t="str">
        <f t="shared" ca="1" si="109"/>
        <v/>
      </c>
      <c r="DX68" s="19" t="str">
        <f t="shared" ca="1" si="109"/>
        <v/>
      </c>
      <c r="DY68" s="19" t="str">
        <f t="shared" ca="1" si="109"/>
        <v/>
      </c>
      <c r="DZ68" s="19" t="str">
        <f t="shared" ca="1" si="109"/>
        <v/>
      </c>
      <c r="EA68" s="19" t="str">
        <f t="shared" ca="1" si="109"/>
        <v/>
      </c>
      <c r="EB68" s="19" t="str">
        <f t="shared" ca="1" si="109"/>
        <v/>
      </c>
      <c r="EC68" s="19" t="str">
        <f t="shared" ca="1" si="109"/>
        <v/>
      </c>
      <c r="ED68" s="19" t="str">
        <f t="shared" ca="1" si="109"/>
        <v/>
      </c>
      <c r="EE68" s="19" t="str">
        <f t="shared" ca="1" si="109"/>
        <v/>
      </c>
      <c r="EF68" s="19" t="str">
        <f t="shared" ca="1" si="109"/>
        <v/>
      </c>
      <c r="EG68" s="19" t="str">
        <f t="shared" ca="1" si="109"/>
        <v/>
      </c>
      <c r="EH68" s="19" t="str">
        <f t="shared" ca="1" si="109"/>
        <v/>
      </c>
      <c r="EI68" s="19" t="str">
        <f t="shared" ca="1" si="109"/>
        <v/>
      </c>
      <c r="EJ68" s="19" t="str">
        <f t="shared" ca="1" si="109"/>
        <v/>
      </c>
      <c r="EK68" s="19" t="str">
        <f t="shared" ca="1" si="109"/>
        <v/>
      </c>
      <c r="EL68" s="19" t="str">
        <f t="shared" ca="1" si="109"/>
        <v/>
      </c>
      <c r="EM68" s="19" t="str">
        <f t="shared" ca="1" si="109"/>
        <v/>
      </c>
      <c r="EN68" s="19" t="str">
        <f t="shared" ca="1" si="109"/>
        <v/>
      </c>
      <c r="EO68" s="19" t="str">
        <f t="shared" ca="1" si="109"/>
        <v/>
      </c>
      <c r="EP68" s="19" t="str">
        <f t="shared" ca="1" si="109"/>
        <v/>
      </c>
      <c r="EQ68" s="19" t="str">
        <f t="shared" ca="1" si="109"/>
        <v/>
      </c>
      <c r="ER68" s="19" t="str">
        <f t="shared" ca="1" si="109"/>
        <v/>
      </c>
      <c r="ES68" s="19" t="str">
        <f t="shared" ca="1" si="109"/>
        <v/>
      </c>
      <c r="ET68" s="19" t="str">
        <f t="shared" ca="1" si="109"/>
        <v/>
      </c>
      <c r="EU68" s="19" t="str">
        <f t="shared" ca="1" si="109"/>
        <v/>
      </c>
      <c r="EV68" s="19" t="str">
        <f t="shared" ca="1" si="109"/>
        <v/>
      </c>
      <c r="EW68" s="19" t="str">
        <f t="shared" ca="1" si="109"/>
        <v/>
      </c>
      <c r="EX68" s="19" t="str">
        <f t="shared" ca="1" si="109"/>
        <v/>
      </c>
      <c r="EY68" s="19" t="str">
        <f t="shared" ca="1" si="109"/>
        <v/>
      </c>
      <c r="EZ68" s="19" t="str">
        <f t="shared" ca="1" si="109"/>
        <v/>
      </c>
      <c r="FA68" s="19" t="str">
        <f t="shared" ref="FA68:HL69" ca="1" si="114">IF($N68="",
IF(AND(FA$2&gt;=$M68,FA$2&lt;=TODAY(),FA$2&lt;$O68), 10,
IF(AND(FA$2&gt;=$M68,FA$2&lt;=TODAY(),FA$2=$O68), 10,
IF(AND(FA$2&gt;=$M68,FA$2&lt;=TODAY(),FA$2&gt;$O68), -10, ""))),
IF(AND(FA$2&gt;=$M68,FA$2&lt;=$N68,FA$2&lt;$O68),10,
IF(AND(FA$2&gt;=$M68,FA$2&lt;=$N68,FA$2=$O68),10,
IF(AND(FA$2&gt;=$M68,FA$2&lt;=$N68,FA$2&gt;$O68),-10,""
))))</f>
        <v/>
      </c>
      <c r="FB68" s="19" t="str">
        <f t="shared" ca="1" si="114"/>
        <v/>
      </c>
      <c r="FC68" s="19" t="str">
        <f t="shared" ca="1" si="114"/>
        <v/>
      </c>
      <c r="FD68" s="19" t="str">
        <f t="shared" ca="1" si="114"/>
        <v/>
      </c>
      <c r="FE68" s="19" t="str">
        <f t="shared" ca="1" si="114"/>
        <v/>
      </c>
      <c r="FF68" s="19" t="str">
        <f t="shared" ca="1" si="114"/>
        <v/>
      </c>
      <c r="FG68" s="19" t="str">
        <f t="shared" ca="1" si="114"/>
        <v/>
      </c>
      <c r="FH68" s="19" t="str">
        <f t="shared" ca="1" si="114"/>
        <v/>
      </c>
      <c r="FI68" s="19" t="str">
        <f t="shared" ca="1" si="114"/>
        <v/>
      </c>
      <c r="FJ68" s="19" t="str">
        <f t="shared" ca="1" si="114"/>
        <v/>
      </c>
      <c r="FK68" s="19" t="str">
        <f t="shared" ca="1" si="114"/>
        <v/>
      </c>
      <c r="FL68" s="19" t="str">
        <f t="shared" ca="1" si="114"/>
        <v/>
      </c>
      <c r="FM68" s="19" t="str">
        <f t="shared" ca="1" si="114"/>
        <v/>
      </c>
      <c r="FN68" s="19" t="str">
        <f t="shared" ca="1" si="114"/>
        <v/>
      </c>
      <c r="FO68" s="19" t="str">
        <f t="shared" ca="1" si="114"/>
        <v/>
      </c>
      <c r="FP68" s="19" t="str">
        <f t="shared" ca="1" si="114"/>
        <v/>
      </c>
      <c r="FQ68" s="19" t="str">
        <f t="shared" ca="1" si="114"/>
        <v/>
      </c>
      <c r="FR68" s="19" t="str">
        <f t="shared" ca="1" si="114"/>
        <v/>
      </c>
      <c r="FS68" s="19" t="str">
        <f t="shared" ca="1" si="114"/>
        <v/>
      </c>
      <c r="FT68" s="19" t="str">
        <f t="shared" ca="1" si="114"/>
        <v/>
      </c>
      <c r="FU68" s="19" t="str">
        <f t="shared" ca="1" si="114"/>
        <v/>
      </c>
      <c r="FV68" s="19" t="str">
        <f t="shared" ca="1" si="114"/>
        <v/>
      </c>
      <c r="FW68" s="19" t="str">
        <f t="shared" ca="1" si="114"/>
        <v/>
      </c>
      <c r="FX68" s="19" t="str">
        <f t="shared" ca="1" si="114"/>
        <v/>
      </c>
      <c r="FY68" s="19" t="str">
        <f t="shared" ca="1" si="114"/>
        <v/>
      </c>
      <c r="FZ68" s="19" t="str">
        <f t="shared" ca="1" si="114"/>
        <v/>
      </c>
      <c r="GA68" s="19" t="str">
        <f t="shared" ca="1" si="114"/>
        <v/>
      </c>
      <c r="GB68" s="19" t="str">
        <f t="shared" ca="1" si="114"/>
        <v/>
      </c>
      <c r="GC68" s="19" t="str">
        <f t="shared" ca="1" si="114"/>
        <v/>
      </c>
      <c r="GD68" s="19" t="str">
        <f t="shared" ca="1" si="114"/>
        <v/>
      </c>
      <c r="GE68" s="19" t="str">
        <f t="shared" ca="1" si="114"/>
        <v/>
      </c>
      <c r="GF68" s="19" t="str">
        <f t="shared" ca="1" si="114"/>
        <v/>
      </c>
      <c r="GG68" s="19" t="str">
        <f t="shared" ca="1" si="114"/>
        <v/>
      </c>
      <c r="GH68" s="19" t="str">
        <f t="shared" ca="1" si="114"/>
        <v/>
      </c>
      <c r="GI68" s="19" t="str">
        <f t="shared" ca="1" si="114"/>
        <v/>
      </c>
      <c r="GJ68" s="19" t="str">
        <f t="shared" ca="1" si="114"/>
        <v/>
      </c>
      <c r="GK68" s="19" t="str">
        <f t="shared" ca="1" si="114"/>
        <v/>
      </c>
      <c r="GL68" s="19" t="str">
        <f t="shared" ca="1" si="114"/>
        <v/>
      </c>
      <c r="GM68" s="19" t="str">
        <f t="shared" ca="1" si="114"/>
        <v/>
      </c>
      <c r="GN68" s="19" t="str">
        <f t="shared" ca="1" si="114"/>
        <v/>
      </c>
      <c r="GO68" s="19" t="str">
        <f t="shared" ca="1" si="114"/>
        <v/>
      </c>
      <c r="GP68" s="19" t="str">
        <f t="shared" ca="1" si="114"/>
        <v/>
      </c>
      <c r="GQ68" s="19" t="str">
        <f t="shared" ca="1" si="114"/>
        <v/>
      </c>
      <c r="GR68" s="19" t="str">
        <f t="shared" ca="1" si="114"/>
        <v/>
      </c>
      <c r="GS68" s="19" t="str">
        <f t="shared" ca="1" si="114"/>
        <v/>
      </c>
      <c r="GT68" s="19" t="str">
        <f t="shared" ca="1" si="114"/>
        <v/>
      </c>
      <c r="GU68" s="19" t="str">
        <f t="shared" ca="1" si="114"/>
        <v/>
      </c>
      <c r="GV68" s="19" t="str">
        <f t="shared" ca="1" si="114"/>
        <v/>
      </c>
      <c r="GW68" s="19" t="str">
        <f t="shared" ca="1" si="114"/>
        <v/>
      </c>
      <c r="GX68" s="19" t="str">
        <f t="shared" ca="1" si="114"/>
        <v/>
      </c>
      <c r="GY68" s="19" t="str">
        <f t="shared" ca="1" si="114"/>
        <v/>
      </c>
      <c r="GZ68" s="19" t="str">
        <f t="shared" ca="1" si="114"/>
        <v/>
      </c>
      <c r="HA68" s="19" t="str">
        <f t="shared" ca="1" si="114"/>
        <v/>
      </c>
      <c r="HB68" s="19" t="str">
        <f t="shared" ca="1" si="114"/>
        <v/>
      </c>
      <c r="HC68" s="19" t="str">
        <f t="shared" ca="1" si="114"/>
        <v/>
      </c>
      <c r="HD68" s="19" t="str">
        <f t="shared" ca="1" si="114"/>
        <v/>
      </c>
      <c r="HE68" s="19" t="str">
        <f t="shared" ca="1" si="114"/>
        <v/>
      </c>
      <c r="HF68" s="19" t="str">
        <f t="shared" ca="1" si="114"/>
        <v/>
      </c>
      <c r="HG68" s="19" t="str">
        <f t="shared" ca="1" si="114"/>
        <v/>
      </c>
      <c r="HH68" s="19" t="str">
        <f t="shared" ca="1" si="114"/>
        <v/>
      </c>
      <c r="HI68" s="19" t="str">
        <f t="shared" ca="1" si="114"/>
        <v/>
      </c>
      <c r="HJ68" s="19" t="str">
        <f t="shared" ca="1" si="114"/>
        <v/>
      </c>
      <c r="HK68" s="19" t="str">
        <f t="shared" ca="1" si="114"/>
        <v/>
      </c>
      <c r="HL68" s="19" t="str">
        <f t="shared" ca="1" si="114"/>
        <v/>
      </c>
      <c r="HM68" s="19" t="str">
        <f t="shared" ca="1" si="113"/>
        <v/>
      </c>
      <c r="HN68" s="19" t="str">
        <f t="shared" ca="1" si="113"/>
        <v/>
      </c>
      <c r="HO68" s="19" t="str">
        <f t="shared" ca="1" si="113"/>
        <v/>
      </c>
      <c r="HP68" s="19" t="str">
        <f t="shared" ca="1" si="113"/>
        <v/>
      </c>
      <c r="HQ68" s="19" t="str">
        <f t="shared" ca="1" si="113"/>
        <v/>
      </c>
      <c r="HR68" s="19" t="str">
        <f t="shared" ca="1" si="113"/>
        <v/>
      </c>
      <c r="HS68" s="19" t="str">
        <f t="shared" ca="1" si="113"/>
        <v/>
      </c>
      <c r="HT68" s="19" t="str">
        <f t="shared" ca="1" si="113"/>
        <v/>
      </c>
      <c r="HU68" s="19" t="str">
        <f t="shared" ca="1" si="113"/>
        <v/>
      </c>
      <c r="HV68" s="19" t="str">
        <f t="shared" ca="1" si="113"/>
        <v/>
      </c>
      <c r="HW68" s="19" t="str">
        <f t="shared" ca="1" si="113"/>
        <v/>
      </c>
      <c r="HX68" s="19" t="str">
        <f t="shared" ca="1" si="113"/>
        <v/>
      </c>
      <c r="HY68" s="19" t="str">
        <f t="shared" ca="1" si="113"/>
        <v/>
      </c>
      <c r="HZ68" s="19" t="str">
        <f t="shared" ca="1" si="113"/>
        <v/>
      </c>
      <c r="IA68" s="19" t="str">
        <f t="shared" ca="1" si="113"/>
        <v/>
      </c>
      <c r="IB68" s="19" t="str">
        <f t="shared" ca="1" si="113"/>
        <v/>
      </c>
      <c r="IC68" s="19" t="str">
        <f t="shared" ca="1" si="113"/>
        <v/>
      </c>
      <c r="ID68" s="19" t="str">
        <f t="shared" ca="1" si="113"/>
        <v/>
      </c>
      <c r="IE68" s="19" t="str">
        <f t="shared" ca="1" si="113"/>
        <v/>
      </c>
      <c r="IF68" s="19" t="str">
        <f t="shared" ca="1" si="113"/>
        <v/>
      </c>
      <c r="IG68" s="19" t="str">
        <f t="shared" ca="1" si="113"/>
        <v/>
      </c>
      <c r="IH68" s="19" t="str">
        <f t="shared" ca="1" si="113"/>
        <v/>
      </c>
      <c r="II68" s="19" t="str">
        <f t="shared" ca="1" si="113"/>
        <v/>
      </c>
      <c r="IJ68" s="19" t="str">
        <f t="shared" ca="1" si="113"/>
        <v/>
      </c>
      <c r="IK68" s="19" t="str">
        <f t="shared" ca="1" si="113"/>
        <v/>
      </c>
      <c r="IL68" s="19" t="str">
        <f t="shared" ca="1" si="113"/>
        <v/>
      </c>
      <c r="IM68" s="19" t="str">
        <f t="shared" ca="1" si="113"/>
        <v/>
      </c>
      <c r="IN68" s="19" t="str">
        <f t="shared" ca="1" si="113"/>
        <v/>
      </c>
      <c r="IO68" s="19" t="str">
        <f t="shared" ca="1" si="113"/>
        <v/>
      </c>
      <c r="IP68" s="19" t="str">
        <f t="shared" ca="1" si="113"/>
        <v/>
      </c>
      <c r="IQ68" s="19" t="str">
        <f t="shared" ca="1" si="113"/>
        <v/>
      </c>
      <c r="IR68" s="19" t="str">
        <f t="shared" ca="1" si="113"/>
        <v/>
      </c>
      <c r="IS68" s="19" t="str">
        <f t="shared" ca="1" si="113"/>
        <v/>
      </c>
      <c r="IT68" s="19" t="str">
        <f t="shared" ca="1" si="113"/>
        <v/>
      </c>
      <c r="IU68" s="19" t="str">
        <f t="shared" ca="1" si="113"/>
        <v/>
      </c>
      <c r="IV68" s="19" t="str">
        <f t="shared" ca="1" si="113"/>
        <v/>
      </c>
      <c r="IW68" s="19" t="str">
        <f t="shared" ca="1" si="113"/>
        <v/>
      </c>
      <c r="IX68" s="19" t="str">
        <f t="shared" ca="1" si="113"/>
        <v/>
      </c>
      <c r="IY68" s="19" t="str">
        <f t="shared" ca="1" si="113"/>
        <v/>
      </c>
      <c r="IZ68" s="19" t="str">
        <f t="shared" ca="1" si="113"/>
        <v/>
      </c>
      <c r="JA68" s="19" t="str">
        <f t="shared" ca="1" si="113"/>
        <v/>
      </c>
      <c r="JB68" s="19" t="str">
        <f t="shared" ca="1" si="113"/>
        <v/>
      </c>
      <c r="JC68" s="19" t="str">
        <f t="shared" ca="1" si="113"/>
        <v/>
      </c>
      <c r="JD68" s="19" t="str">
        <f t="shared" ca="1" si="113"/>
        <v/>
      </c>
      <c r="JE68" s="19" t="str">
        <f t="shared" ca="1" si="113"/>
        <v/>
      </c>
      <c r="JF68" s="19" t="str">
        <f t="shared" ca="1" si="113"/>
        <v/>
      </c>
      <c r="JG68" s="19" t="str">
        <f t="shared" ca="1" si="113"/>
        <v/>
      </c>
      <c r="JH68" s="19" t="str">
        <f t="shared" ca="1" si="113"/>
        <v/>
      </c>
      <c r="JI68" s="19" t="str">
        <f t="shared" ca="1" si="113"/>
        <v/>
      </c>
      <c r="JJ68" s="19" t="str">
        <f t="shared" ca="1" si="113"/>
        <v/>
      </c>
      <c r="JK68" s="19" t="str">
        <f t="shared" ca="1" si="113"/>
        <v/>
      </c>
      <c r="JL68" s="19" t="str">
        <f t="shared" ca="1" si="113"/>
        <v/>
      </c>
      <c r="JM68" s="19" t="str">
        <f t="shared" ca="1" si="113"/>
        <v/>
      </c>
      <c r="JN68" s="19" t="str">
        <f t="shared" ca="1" si="113"/>
        <v/>
      </c>
      <c r="JO68" s="19" t="str">
        <f t="shared" ca="1" si="113"/>
        <v/>
      </c>
      <c r="JP68" s="19" t="str">
        <f t="shared" ca="1" si="113"/>
        <v/>
      </c>
      <c r="JQ68" s="19" t="str">
        <f t="shared" ca="1" si="113"/>
        <v/>
      </c>
      <c r="JR68" s="19" t="str">
        <f t="shared" ca="1" si="113"/>
        <v/>
      </c>
      <c r="JS68" s="19" t="str">
        <f t="shared" ca="1" si="113"/>
        <v/>
      </c>
      <c r="JT68" s="19" t="str">
        <f t="shared" ca="1" si="113"/>
        <v/>
      </c>
      <c r="JU68" s="19" t="str">
        <f t="shared" ca="1" si="113"/>
        <v/>
      </c>
      <c r="JV68" s="19" t="str">
        <f t="shared" ca="1" si="113"/>
        <v/>
      </c>
      <c r="JW68" s="19" t="str">
        <f t="shared" ca="1" si="113"/>
        <v/>
      </c>
      <c r="JX68" s="19" t="str">
        <f t="shared" ca="1" si="112"/>
        <v/>
      </c>
      <c r="JY68" s="19" t="str">
        <f t="shared" ca="1" si="112"/>
        <v/>
      </c>
      <c r="JZ68" s="19" t="str">
        <f t="shared" ca="1" si="112"/>
        <v/>
      </c>
      <c r="KA68" s="19" t="str">
        <f t="shared" ca="1" si="112"/>
        <v/>
      </c>
      <c r="KB68" s="19" t="str">
        <f t="shared" ca="1" si="112"/>
        <v/>
      </c>
      <c r="KC68" s="19" t="str">
        <f t="shared" ca="1" si="112"/>
        <v/>
      </c>
      <c r="KD68" s="19" t="str">
        <f t="shared" ca="1" si="112"/>
        <v/>
      </c>
      <c r="KE68" s="19" t="str">
        <f t="shared" ca="1" si="112"/>
        <v/>
      </c>
      <c r="KF68" s="19" t="str">
        <f t="shared" ca="1" si="112"/>
        <v/>
      </c>
      <c r="KG68" s="19" t="str">
        <f t="shared" ca="1" si="112"/>
        <v/>
      </c>
      <c r="KH68" s="19" t="str">
        <f t="shared" ca="1" si="112"/>
        <v/>
      </c>
      <c r="KI68" s="19" t="str">
        <f t="shared" ca="1" si="112"/>
        <v/>
      </c>
      <c r="KJ68" s="19" t="str">
        <f t="shared" ca="1" si="112"/>
        <v/>
      </c>
      <c r="KK68" s="19" t="str">
        <f t="shared" ca="1" si="112"/>
        <v/>
      </c>
      <c r="KL68" s="19" t="str">
        <f t="shared" ca="1" si="112"/>
        <v/>
      </c>
      <c r="KM68" s="19" t="str">
        <f t="shared" ca="1" si="112"/>
        <v/>
      </c>
      <c r="KN68" s="19" t="str">
        <f t="shared" ca="1" si="112"/>
        <v/>
      </c>
      <c r="KO68" s="19" t="str">
        <f t="shared" ca="1" si="112"/>
        <v/>
      </c>
      <c r="KP68" s="19" t="str">
        <f t="shared" ca="1" si="112"/>
        <v/>
      </c>
      <c r="KQ68" s="19" t="str">
        <f t="shared" ca="1" si="112"/>
        <v/>
      </c>
      <c r="KR68" s="19" t="str">
        <f t="shared" ca="1" si="112"/>
        <v/>
      </c>
      <c r="KS68" s="19" t="str">
        <f t="shared" ca="1" si="112"/>
        <v/>
      </c>
      <c r="KT68" s="19" t="str">
        <f t="shared" ca="1" si="112"/>
        <v/>
      </c>
      <c r="KU68" s="19" t="str">
        <f t="shared" ca="1" si="112"/>
        <v/>
      </c>
      <c r="KV68" s="19" t="str">
        <f t="shared" ca="1" si="112"/>
        <v/>
      </c>
      <c r="KW68" s="19" t="str">
        <f t="shared" ca="1" si="112"/>
        <v/>
      </c>
      <c r="KX68" s="19" t="str">
        <f t="shared" ca="1" si="112"/>
        <v/>
      </c>
      <c r="KY68" s="19" t="str">
        <f t="shared" ca="1" si="112"/>
        <v/>
      </c>
      <c r="KZ68" s="19" t="str">
        <f t="shared" ca="1" si="112"/>
        <v/>
      </c>
      <c r="LA68" s="19" t="str">
        <f t="shared" ca="1" si="112"/>
        <v/>
      </c>
      <c r="LB68" s="19" t="str">
        <f t="shared" ca="1" si="112"/>
        <v/>
      </c>
      <c r="LC68" s="19" t="str">
        <f t="shared" ca="1" si="112"/>
        <v/>
      </c>
      <c r="LD68" s="19" t="str">
        <f t="shared" ca="1" si="112"/>
        <v/>
      </c>
      <c r="LE68" s="19" t="str">
        <f t="shared" ca="1" si="112"/>
        <v/>
      </c>
      <c r="LF68" s="19" t="str">
        <f t="shared" ca="1" si="112"/>
        <v/>
      </c>
      <c r="LG68" s="19" t="str">
        <f t="shared" ca="1" si="112"/>
        <v/>
      </c>
      <c r="LH68" s="19" t="str">
        <f t="shared" ca="1" si="112"/>
        <v/>
      </c>
      <c r="LI68" s="19" t="str">
        <f t="shared" ca="1" si="112"/>
        <v/>
      </c>
      <c r="LJ68" s="19" t="str">
        <f t="shared" ca="1" si="112"/>
        <v/>
      </c>
      <c r="LK68" s="19" t="str">
        <f t="shared" ca="1" si="112"/>
        <v/>
      </c>
      <c r="LL68" s="19" t="str">
        <f t="shared" ca="1" si="112"/>
        <v/>
      </c>
      <c r="LM68" s="19" t="str">
        <f t="shared" ca="1" si="112"/>
        <v/>
      </c>
      <c r="LN68" s="19" t="str">
        <f t="shared" ca="1" si="112"/>
        <v/>
      </c>
      <c r="LO68" s="19" t="str">
        <f t="shared" ca="1" si="112"/>
        <v/>
      </c>
      <c r="LP68" s="19" t="str">
        <f t="shared" ca="1" si="112"/>
        <v/>
      </c>
      <c r="LQ68" s="19" t="str">
        <f t="shared" ca="1" si="112"/>
        <v/>
      </c>
      <c r="LR68" s="19" t="str">
        <f t="shared" ca="1" si="112"/>
        <v/>
      </c>
      <c r="LS68" s="19" t="str">
        <f t="shared" ca="1" si="112"/>
        <v/>
      </c>
      <c r="LT68" s="19" t="str">
        <f t="shared" ca="1" si="112"/>
        <v/>
      </c>
      <c r="LU68" s="19" t="str">
        <f t="shared" ca="1" si="112"/>
        <v/>
      </c>
      <c r="LV68" s="19" t="str">
        <f t="shared" ca="1" si="112"/>
        <v/>
      </c>
      <c r="LW68" s="19" t="str">
        <f t="shared" ca="1" si="112"/>
        <v/>
      </c>
      <c r="LX68" s="19" t="str">
        <f t="shared" ca="1" si="112"/>
        <v/>
      </c>
      <c r="LY68" s="19" t="str">
        <f t="shared" ca="1" si="112"/>
        <v/>
      </c>
      <c r="LZ68" s="19" t="str">
        <f t="shared" ca="1" si="112"/>
        <v/>
      </c>
      <c r="MA68" s="19" t="str">
        <f t="shared" ca="1" si="112"/>
        <v/>
      </c>
      <c r="MB68" s="19" t="str">
        <f t="shared" ca="1" si="112"/>
        <v/>
      </c>
      <c r="MC68" s="19" t="str">
        <f t="shared" ca="1" si="112"/>
        <v/>
      </c>
      <c r="MD68" s="19" t="str">
        <f t="shared" ca="1" si="112"/>
        <v/>
      </c>
      <c r="ME68" s="19" t="str">
        <f t="shared" ca="1" si="112"/>
        <v/>
      </c>
      <c r="MF68" s="19" t="str">
        <f t="shared" ca="1" si="112"/>
        <v/>
      </c>
      <c r="MG68" s="19" t="str">
        <f t="shared" ca="1" si="112"/>
        <v/>
      </c>
      <c r="MH68" s="19" t="str">
        <f t="shared" ca="1" si="112"/>
        <v/>
      </c>
      <c r="MI68" s="19" t="str">
        <f t="shared" ca="1" si="112"/>
        <v/>
      </c>
      <c r="MJ68" s="19" t="str">
        <f t="shared" ca="1" si="110"/>
        <v/>
      </c>
      <c r="MK68" s="19" t="str">
        <f t="shared" ca="1" si="110"/>
        <v/>
      </c>
      <c r="ML68" s="19" t="str">
        <f t="shared" ca="1" si="110"/>
        <v/>
      </c>
      <c r="MM68" s="19" t="str">
        <f t="shared" ca="1" si="110"/>
        <v/>
      </c>
      <c r="MN68" s="19" t="str">
        <f t="shared" ca="1" si="110"/>
        <v/>
      </c>
      <c r="MO68" s="19" t="str">
        <f t="shared" ca="1" si="110"/>
        <v/>
      </c>
      <c r="MP68" s="19" t="str">
        <f t="shared" ca="1" si="110"/>
        <v/>
      </c>
      <c r="MQ68" s="19" t="str">
        <f t="shared" ca="1" si="110"/>
        <v/>
      </c>
      <c r="MR68" s="19" t="str">
        <f t="shared" ca="1" si="110"/>
        <v/>
      </c>
      <c r="MS68" s="19" t="str">
        <f t="shared" ca="1" si="110"/>
        <v/>
      </c>
      <c r="MT68" s="19" t="str">
        <f t="shared" ca="1" si="110"/>
        <v/>
      </c>
      <c r="MU68" s="19" t="str">
        <f t="shared" ca="1" si="110"/>
        <v/>
      </c>
      <c r="MV68" s="19" t="str">
        <f t="shared" ca="1" si="110"/>
        <v/>
      </c>
      <c r="MW68" s="19" t="str">
        <f t="shared" ca="1" si="110"/>
        <v/>
      </c>
      <c r="MX68" s="19" t="str">
        <f t="shared" ca="1" si="110"/>
        <v/>
      </c>
      <c r="MY68" s="19" t="str">
        <f t="shared" ca="1" si="110"/>
        <v/>
      </c>
      <c r="MZ68" s="19" t="str">
        <f t="shared" ca="1" si="110"/>
        <v/>
      </c>
      <c r="NA68" s="19" t="str">
        <f t="shared" ca="1" si="110"/>
        <v/>
      </c>
      <c r="NB68" s="19" t="str">
        <f t="shared" ca="1" si="110"/>
        <v/>
      </c>
      <c r="NC68" s="19" t="str">
        <f t="shared" ca="1" si="110"/>
        <v/>
      </c>
      <c r="ND68" s="19" t="str">
        <f t="shared" ca="1" si="110"/>
        <v/>
      </c>
      <c r="NE68" s="19" t="str">
        <f t="shared" ca="1" si="110"/>
        <v/>
      </c>
      <c r="NF68" s="19" t="str">
        <f t="shared" ca="1" si="110"/>
        <v/>
      </c>
      <c r="NG68" s="19" t="str">
        <f t="shared" ca="1" si="110"/>
        <v/>
      </c>
      <c r="NH68" s="19" t="str">
        <f t="shared" ca="1" si="110"/>
        <v/>
      </c>
      <c r="NI68" s="19" t="str">
        <f t="shared" ca="1" si="110"/>
        <v/>
      </c>
      <c r="NJ68" s="19" t="str">
        <f t="shared" ca="1" si="110"/>
        <v/>
      </c>
      <c r="NK68" s="19" t="str">
        <f t="shared" ca="1" si="110"/>
        <v/>
      </c>
      <c r="NL68" s="19" t="str">
        <f t="shared" ca="1" si="110"/>
        <v/>
      </c>
      <c r="NM68" s="19" t="str">
        <f t="shared" ca="1" si="110"/>
        <v/>
      </c>
      <c r="NN68" s="19" t="str">
        <f t="shared" ca="1" si="110"/>
        <v/>
      </c>
      <c r="NO68" s="19" t="str">
        <f t="shared" ca="1" si="110"/>
        <v/>
      </c>
      <c r="NP68" s="19" t="str">
        <f t="shared" ca="1" si="110"/>
        <v/>
      </c>
      <c r="NQ68" s="19" t="str">
        <f t="shared" ca="1" si="110"/>
        <v/>
      </c>
      <c r="NR68" s="19" t="str">
        <f t="shared" ca="1" si="110"/>
        <v/>
      </c>
      <c r="NS68" s="19" t="str">
        <f t="shared" ca="1" si="110"/>
        <v/>
      </c>
      <c r="NT68" s="19" t="str">
        <f t="shared" ca="1" si="110"/>
        <v/>
      </c>
      <c r="NU68" s="19" t="str">
        <f t="shared" ca="1" si="110"/>
        <v/>
      </c>
      <c r="NV68" s="19" t="str">
        <f t="shared" ca="1" si="110"/>
        <v/>
      </c>
      <c r="NW68" s="19" t="str">
        <f t="shared" ca="1" si="110"/>
        <v/>
      </c>
      <c r="NX68" s="19" t="str">
        <f t="shared" ca="1" si="110"/>
        <v/>
      </c>
      <c r="NY68" s="19" t="str">
        <f t="shared" ca="1" si="110"/>
        <v/>
      </c>
      <c r="NZ68" s="19" t="str">
        <f t="shared" ca="1" si="110"/>
        <v/>
      </c>
      <c r="OA68" s="19" t="str">
        <f t="shared" ca="1" si="110"/>
        <v/>
      </c>
      <c r="OB68" s="19" t="str">
        <f t="shared" ca="1" si="110"/>
        <v/>
      </c>
      <c r="OC68" s="19" t="str">
        <f t="shared" ca="1" si="110"/>
        <v/>
      </c>
    </row>
    <row r="69" spans="1:399" x14ac:dyDescent="0.2">
      <c r="C69" s="130">
        <f>'Project Follow up - Base'!C70</f>
        <v>30</v>
      </c>
      <c r="D69" s="480" t="str">
        <f>'Project Follow up - Base'!D70</f>
        <v/>
      </c>
      <c r="E69" s="481" t="str">
        <f>'Project Follow up - Base'!E70</f>
        <v/>
      </c>
      <c r="F69" s="131" t="str">
        <f>'Project Follow up - Base'!G70</f>
        <v/>
      </c>
      <c r="G69" s="132" t="str">
        <f>'Project Follow up - Base'!H70</f>
        <v/>
      </c>
      <c r="H69" s="133">
        <f>'Project Follow up - Base'!I70</f>
        <v>0</v>
      </c>
      <c r="I69" s="134"/>
      <c r="J69" s="135"/>
      <c r="K69" s="135"/>
      <c r="L69" s="135"/>
      <c r="M69" s="132" t="str">
        <f>'Project Follow up - Base'!M70</f>
        <v/>
      </c>
      <c r="N69" s="132" t="str">
        <f>'Project Follow up - Base'!N70</f>
        <v/>
      </c>
      <c r="O69" s="132" t="str">
        <f>'Project Follow up - Base'!O70</f>
        <v/>
      </c>
      <c r="P69" s="131" t="str">
        <f ca="1">'Project Follow up - Base'!P70</f>
        <v/>
      </c>
      <c r="Q69" s="137" t="str">
        <f>'Project Follow up - Base'!Q70</f>
        <v/>
      </c>
      <c r="R69" s="138" t="str">
        <f>'Project Follow up - Base'!R70</f>
        <v/>
      </c>
      <c r="S69" s="138" t="str">
        <f>'Project Follow up - Base'!S70</f>
        <v/>
      </c>
      <c r="T69" s="139" t="str">
        <f>'Project Follow up - Base'!T70</f>
        <v/>
      </c>
      <c r="U69" s="396" t="str">
        <f>'Project Follow up - Base'!U70</f>
        <v/>
      </c>
      <c r="V69" s="396" t="str">
        <f>'Project Follow up - Base'!V70</f>
        <v/>
      </c>
      <c r="W69" s="131" t="str">
        <f>'Project Follow up - Base'!W70</f>
        <v/>
      </c>
      <c r="X69" s="140" t="str">
        <f>'Project Follow up - Base'!X70</f>
        <v/>
      </c>
      <c r="Y69" s="320"/>
      <c r="Z69" s="17">
        <f t="shared" si="62"/>
        <v>1</v>
      </c>
      <c r="AC69" s="19" t="str">
        <f t="shared" ca="1" si="69"/>
        <v/>
      </c>
      <c r="AD69" s="20" t="str">
        <f t="shared" ca="1" si="111"/>
        <v/>
      </c>
      <c r="AE69" s="20" t="str">
        <f t="shared" ca="1" si="111"/>
        <v/>
      </c>
      <c r="AF69" s="20" t="str">
        <f t="shared" ca="1" si="111"/>
        <v/>
      </c>
      <c r="AG69" s="20" t="str">
        <f t="shared" ca="1" si="111"/>
        <v/>
      </c>
      <c r="AH69" s="20" t="str">
        <f t="shared" ca="1" si="111"/>
        <v/>
      </c>
      <c r="AI69" s="20" t="str">
        <f t="shared" ca="1" si="111"/>
        <v/>
      </c>
      <c r="AJ69" s="20" t="str">
        <f t="shared" ca="1" si="111"/>
        <v/>
      </c>
      <c r="AK69" s="20" t="str">
        <f t="shared" ca="1" si="111"/>
        <v/>
      </c>
      <c r="AL69" s="20" t="str">
        <f t="shared" ca="1" si="111"/>
        <v/>
      </c>
      <c r="AM69" s="20" t="str">
        <f t="shared" ca="1" si="111"/>
        <v/>
      </c>
      <c r="AN69" s="20" t="str">
        <f t="shared" ca="1" si="111"/>
        <v/>
      </c>
      <c r="AO69" s="20" t="str">
        <f t="shared" ca="1" si="111"/>
        <v/>
      </c>
      <c r="AP69" s="20" t="str">
        <f t="shared" ca="1" si="111"/>
        <v/>
      </c>
      <c r="AQ69" s="20" t="str">
        <f t="shared" ca="1" si="111"/>
        <v/>
      </c>
      <c r="AR69" s="20" t="str">
        <f t="shared" ca="1" si="111"/>
        <v/>
      </c>
      <c r="AS69" s="20" t="str">
        <f t="shared" ca="1" si="111"/>
        <v/>
      </c>
      <c r="AT69" s="20" t="str">
        <f t="shared" ca="1" si="111"/>
        <v/>
      </c>
      <c r="AU69" s="20" t="str">
        <f t="shared" ca="1" si="111"/>
        <v/>
      </c>
      <c r="AV69" s="20" t="str">
        <f t="shared" ca="1" si="111"/>
        <v/>
      </c>
      <c r="AW69" s="20" t="str">
        <f t="shared" ca="1" si="111"/>
        <v/>
      </c>
      <c r="AX69" s="20" t="str">
        <f t="shared" ca="1" si="111"/>
        <v/>
      </c>
      <c r="AY69" s="20" t="str">
        <f t="shared" ca="1" si="111"/>
        <v/>
      </c>
      <c r="AZ69" s="20" t="str">
        <f t="shared" ca="1" si="111"/>
        <v/>
      </c>
      <c r="BA69" s="20" t="str">
        <f t="shared" ca="1" si="111"/>
        <v/>
      </c>
      <c r="BB69" s="20" t="str">
        <f t="shared" ca="1" si="111"/>
        <v/>
      </c>
      <c r="BC69" s="20" t="str">
        <f t="shared" ca="1" si="111"/>
        <v/>
      </c>
      <c r="BD69" s="20" t="str">
        <f t="shared" ca="1" si="111"/>
        <v/>
      </c>
      <c r="BE69" s="20" t="str">
        <f t="shared" ca="1" si="111"/>
        <v/>
      </c>
      <c r="BF69" s="20" t="str">
        <f t="shared" ca="1" si="111"/>
        <v/>
      </c>
      <c r="BG69" s="20" t="str">
        <f t="shared" ca="1" si="111"/>
        <v/>
      </c>
      <c r="BH69" s="20" t="str">
        <f t="shared" ca="1" si="111"/>
        <v/>
      </c>
      <c r="BI69" s="20" t="str">
        <f t="shared" ca="1" si="111"/>
        <v/>
      </c>
      <c r="BJ69" s="20" t="str">
        <f t="shared" ca="1" si="111"/>
        <v/>
      </c>
      <c r="BK69" s="20" t="str">
        <f t="shared" ca="1" si="111"/>
        <v/>
      </c>
      <c r="BL69" s="20" t="str">
        <f t="shared" ca="1" si="111"/>
        <v/>
      </c>
      <c r="BM69" s="20" t="str">
        <f t="shared" ca="1" si="111"/>
        <v/>
      </c>
      <c r="BN69" s="20" t="str">
        <f t="shared" ca="1" si="111"/>
        <v/>
      </c>
      <c r="BO69" s="20" t="str">
        <f t="shared" ca="1" si="111"/>
        <v/>
      </c>
      <c r="BP69" s="20" t="str">
        <f t="shared" ca="1" si="111"/>
        <v/>
      </c>
      <c r="BQ69" s="20" t="str">
        <f t="shared" ca="1" si="111"/>
        <v/>
      </c>
      <c r="BR69" s="20" t="str">
        <f t="shared" ca="1" si="111"/>
        <v/>
      </c>
      <c r="BS69" s="20" t="str">
        <f t="shared" ca="1" si="111"/>
        <v/>
      </c>
      <c r="BT69" s="20" t="str">
        <f t="shared" ca="1" si="111"/>
        <v/>
      </c>
      <c r="BU69" s="20" t="str">
        <f t="shared" ca="1" si="111"/>
        <v/>
      </c>
      <c r="BV69" s="20" t="str">
        <f t="shared" ca="1" si="111"/>
        <v/>
      </c>
      <c r="BW69" s="20" t="str">
        <f t="shared" ca="1" si="111"/>
        <v/>
      </c>
      <c r="BX69" s="20" t="str">
        <f t="shared" ca="1" si="111"/>
        <v/>
      </c>
      <c r="BY69" s="20" t="str">
        <f t="shared" ca="1" si="111"/>
        <v/>
      </c>
      <c r="BZ69" s="20" t="str">
        <f t="shared" ca="1" si="111"/>
        <v/>
      </c>
      <c r="CA69" s="20" t="str">
        <f t="shared" ca="1" si="111"/>
        <v/>
      </c>
      <c r="CB69" s="20" t="str">
        <f t="shared" ca="1" si="111"/>
        <v/>
      </c>
      <c r="CC69" s="20" t="str">
        <f t="shared" ca="1" si="111"/>
        <v/>
      </c>
      <c r="CD69" s="20" t="str">
        <f t="shared" ca="1" si="111"/>
        <v/>
      </c>
      <c r="CE69" s="20" t="str">
        <f t="shared" ca="1" si="111"/>
        <v/>
      </c>
      <c r="CF69" s="20" t="str">
        <f t="shared" ca="1" si="111"/>
        <v/>
      </c>
      <c r="CG69" s="20" t="str">
        <f t="shared" ca="1" si="111"/>
        <v/>
      </c>
      <c r="CH69" s="20" t="str">
        <f t="shared" ca="1" si="111"/>
        <v/>
      </c>
      <c r="CI69" s="20" t="str">
        <f t="shared" ca="1" si="111"/>
        <v/>
      </c>
      <c r="CJ69" s="20" t="str">
        <f t="shared" ca="1" si="111"/>
        <v/>
      </c>
      <c r="CK69" s="20" t="str">
        <f t="shared" ca="1" si="111"/>
        <v/>
      </c>
      <c r="CL69" s="20" t="str">
        <f t="shared" ca="1" si="111"/>
        <v/>
      </c>
      <c r="CM69" s="20" t="str">
        <f t="shared" ca="1" si="111"/>
        <v/>
      </c>
      <c r="CN69" s="20" t="str">
        <f t="shared" ca="1" si="111"/>
        <v/>
      </c>
      <c r="CO69" s="20" t="str">
        <f t="shared" ref="CO69:EZ69" ca="1" si="115">IF($N69="",
IF(AND(CO$2&gt;=$M69,CO$2&lt;=TODAY(),CO$2&lt;$O69), 10,
IF(AND(CO$2&gt;=$M69,CO$2&lt;=TODAY(),CO$2=$O69), 10,
IF(AND(CO$2&gt;=$M69,CO$2&lt;=TODAY(),CO$2&gt;$O69), -10, ""))),
IF(AND(CO$2&gt;=$M69,CO$2&lt;=$N69,CO$2&lt;$O69),10,
IF(AND(CO$2&gt;=$M69,CO$2&lt;=$N69,CO$2=$O69),10,
IF(AND(CO$2&gt;=$M69,CO$2&lt;=$N69,CO$2&gt;$O69),-10,""
))))</f>
        <v/>
      </c>
      <c r="CP69" s="20" t="str">
        <f t="shared" ca="1" si="115"/>
        <v/>
      </c>
      <c r="CQ69" s="20" t="str">
        <f t="shared" ca="1" si="115"/>
        <v/>
      </c>
      <c r="CR69" s="20" t="str">
        <f t="shared" ca="1" si="115"/>
        <v/>
      </c>
      <c r="CS69" s="20" t="str">
        <f t="shared" ca="1" si="115"/>
        <v/>
      </c>
      <c r="CT69" s="20" t="str">
        <f t="shared" ca="1" si="115"/>
        <v/>
      </c>
      <c r="CU69" s="19" t="str">
        <f t="shared" ca="1" si="115"/>
        <v/>
      </c>
      <c r="CV69" s="19" t="str">
        <f t="shared" ca="1" si="115"/>
        <v/>
      </c>
      <c r="CW69" s="19" t="str">
        <f t="shared" ca="1" si="115"/>
        <v/>
      </c>
      <c r="CX69" s="19" t="str">
        <f t="shared" ca="1" si="115"/>
        <v/>
      </c>
      <c r="CY69" s="19" t="str">
        <f t="shared" ca="1" si="115"/>
        <v/>
      </c>
      <c r="CZ69" s="19" t="str">
        <f t="shared" ca="1" si="115"/>
        <v/>
      </c>
      <c r="DA69" s="19" t="str">
        <f t="shared" ca="1" si="115"/>
        <v/>
      </c>
      <c r="DB69" s="19" t="str">
        <f t="shared" ca="1" si="115"/>
        <v/>
      </c>
      <c r="DC69" s="19" t="str">
        <f t="shared" ca="1" si="115"/>
        <v/>
      </c>
      <c r="DD69" s="19" t="str">
        <f t="shared" ca="1" si="115"/>
        <v/>
      </c>
      <c r="DE69" s="19" t="str">
        <f t="shared" ca="1" si="115"/>
        <v/>
      </c>
      <c r="DF69" s="19" t="str">
        <f t="shared" ca="1" si="115"/>
        <v/>
      </c>
      <c r="DG69" s="19" t="str">
        <f t="shared" ca="1" si="115"/>
        <v/>
      </c>
      <c r="DH69" s="19" t="str">
        <f t="shared" ca="1" si="115"/>
        <v/>
      </c>
      <c r="DI69" s="19" t="str">
        <f t="shared" ca="1" si="115"/>
        <v/>
      </c>
      <c r="DJ69" s="19" t="str">
        <f t="shared" ca="1" si="115"/>
        <v/>
      </c>
      <c r="DK69" s="19" t="str">
        <f t="shared" ca="1" si="115"/>
        <v/>
      </c>
      <c r="DL69" s="19" t="str">
        <f t="shared" ca="1" si="115"/>
        <v/>
      </c>
      <c r="DM69" s="19" t="str">
        <f t="shared" ca="1" si="115"/>
        <v/>
      </c>
      <c r="DN69" s="19" t="str">
        <f t="shared" ca="1" si="115"/>
        <v/>
      </c>
      <c r="DO69" s="19" t="str">
        <f t="shared" ca="1" si="115"/>
        <v/>
      </c>
      <c r="DP69" s="19" t="str">
        <f t="shared" ca="1" si="115"/>
        <v/>
      </c>
      <c r="DQ69" s="19" t="str">
        <f t="shared" ca="1" si="115"/>
        <v/>
      </c>
      <c r="DR69" s="19" t="str">
        <f t="shared" ca="1" si="115"/>
        <v/>
      </c>
      <c r="DS69" s="19" t="str">
        <f t="shared" ca="1" si="115"/>
        <v/>
      </c>
      <c r="DT69" s="19" t="str">
        <f t="shared" ca="1" si="115"/>
        <v/>
      </c>
      <c r="DU69" s="19" t="str">
        <f t="shared" ca="1" si="115"/>
        <v/>
      </c>
      <c r="DV69" s="19" t="str">
        <f t="shared" ca="1" si="115"/>
        <v/>
      </c>
      <c r="DW69" s="19" t="str">
        <f t="shared" ca="1" si="115"/>
        <v/>
      </c>
      <c r="DX69" s="19" t="str">
        <f t="shared" ca="1" si="115"/>
        <v/>
      </c>
      <c r="DY69" s="19" t="str">
        <f t="shared" ca="1" si="115"/>
        <v/>
      </c>
      <c r="DZ69" s="19" t="str">
        <f t="shared" ca="1" si="115"/>
        <v/>
      </c>
      <c r="EA69" s="19" t="str">
        <f t="shared" ca="1" si="115"/>
        <v/>
      </c>
      <c r="EB69" s="19" t="str">
        <f t="shared" ca="1" si="115"/>
        <v/>
      </c>
      <c r="EC69" s="19" t="str">
        <f t="shared" ca="1" si="115"/>
        <v/>
      </c>
      <c r="ED69" s="19" t="str">
        <f t="shared" ca="1" si="115"/>
        <v/>
      </c>
      <c r="EE69" s="19" t="str">
        <f t="shared" ca="1" si="115"/>
        <v/>
      </c>
      <c r="EF69" s="19" t="str">
        <f t="shared" ca="1" si="115"/>
        <v/>
      </c>
      <c r="EG69" s="19" t="str">
        <f t="shared" ca="1" si="115"/>
        <v/>
      </c>
      <c r="EH69" s="19" t="str">
        <f t="shared" ca="1" si="115"/>
        <v/>
      </c>
      <c r="EI69" s="19" t="str">
        <f t="shared" ca="1" si="115"/>
        <v/>
      </c>
      <c r="EJ69" s="19" t="str">
        <f t="shared" ca="1" si="115"/>
        <v/>
      </c>
      <c r="EK69" s="19" t="str">
        <f t="shared" ca="1" si="115"/>
        <v/>
      </c>
      <c r="EL69" s="19" t="str">
        <f t="shared" ca="1" si="115"/>
        <v/>
      </c>
      <c r="EM69" s="19" t="str">
        <f t="shared" ca="1" si="115"/>
        <v/>
      </c>
      <c r="EN69" s="19" t="str">
        <f t="shared" ca="1" si="115"/>
        <v/>
      </c>
      <c r="EO69" s="19" t="str">
        <f t="shared" ca="1" si="115"/>
        <v/>
      </c>
      <c r="EP69" s="19" t="str">
        <f t="shared" ca="1" si="115"/>
        <v/>
      </c>
      <c r="EQ69" s="19" t="str">
        <f t="shared" ca="1" si="115"/>
        <v/>
      </c>
      <c r="ER69" s="19" t="str">
        <f t="shared" ca="1" si="115"/>
        <v/>
      </c>
      <c r="ES69" s="19" t="str">
        <f t="shared" ca="1" si="115"/>
        <v/>
      </c>
      <c r="ET69" s="19" t="str">
        <f t="shared" ca="1" si="115"/>
        <v/>
      </c>
      <c r="EU69" s="19" t="str">
        <f t="shared" ca="1" si="115"/>
        <v/>
      </c>
      <c r="EV69" s="19" t="str">
        <f t="shared" ca="1" si="115"/>
        <v/>
      </c>
      <c r="EW69" s="19" t="str">
        <f t="shared" ca="1" si="115"/>
        <v/>
      </c>
      <c r="EX69" s="19" t="str">
        <f t="shared" ca="1" si="115"/>
        <v/>
      </c>
      <c r="EY69" s="19" t="str">
        <f t="shared" ca="1" si="115"/>
        <v/>
      </c>
      <c r="EZ69" s="19" t="str">
        <f t="shared" ca="1" si="115"/>
        <v/>
      </c>
      <c r="FA69" s="19" t="str">
        <f t="shared" ca="1" si="114"/>
        <v/>
      </c>
      <c r="FB69" s="19" t="str">
        <f t="shared" ca="1" si="114"/>
        <v/>
      </c>
      <c r="FC69" s="19" t="str">
        <f t="shared" ca="1" si="114"/>
        <v/>
      </c>
      <c r="FD69" s="19" t="str">
        <f t="shared" ca="1" si="114"/>
        <v/>
      </c>
      <c r="FE69" s="19" t="str">
        <f t="shared" ca="1" si="114"/>
        <v/>
      </c>
      <c r="FF69" s="19" t="str">
        <f t="shared" ca="1" si="114"/>
        <v/>
      </c>
      <c r="FG69" s="19" t="str">
        <f t="shared" ca="1" si="114"/>
        <v/>
      </c>
      <c r="FH69" s="19" t="str">
        <f t="shared" ca="1" si="114"/>
        <v/>
      </c>
      <c r="FI69" s="19" t="str">
        <f t="shared" ca="1" si="114"/>
        <v/>
      </c>
      <c r="FJ69" s="19" t="str">
        <f t="shared" ca="1" si="114"/>
        <v/>
      </c>
      <c r="FK69" s="19" t="str">
        <f t="shared" ca="1" si="114"/>
        <v/>
      </c>
      <c r="FL69" s="19" t="str">
        <f t="shared" ca="1" si="114"/>
        <v/>
      </c>
      <c r="FM69" s="19" t="str">
        <f t="shared" ca="1" si="114"/>
        <v/>
      </c>
      <c r="FN69" s="19" t="str">
        <f t="shared" ca="1" si="114"/>
        <v/>
      </c>
      <c r="FO69" s="19" t="str">
        <f t="shared" ca="1" si="114"/>
        <v/>
      </c>
      <c r="FP69" s="19" t="str">
        <f t="shared" ca="1" si="114"/>
        <v/>
      </c>
      <c r="FQ69" s="19" t="str">
        <f t="shared" ca="1" si="114"/>
        <v/>
      </c>
      <c r="FR69" s="19" t="str">
        <f t="shared" ca="1" si="114"/>
        <v/>
      </c>
      <c r="FS69" s="19" t="str">
        <f t="shared" ca="1" si="114"/>
        <v/>
      </c>
      <c r="FT69" s="19" t="str">
        <f t="shared" ca="1" si="114"/>
        <v/>
      </c>
      <c r="FU69" s="19" t="str">
        <f t="shared" ca="1" si="114"/>
        <v/>
      </c>
      <c r="FV69" s="19" t="str">
        <f t="shared" ca="1" si="114"/>
        <v/>
      </c>
      <c r="FW69" s="19" t="str">
        <f t="shared" ca="1" si="114"/>
        <v/>
      </c>
      <c r="FX69" s="19" t="str">
        <f t="shared" ca="1" si="114"/>
        <v/>
      </c>
      <c r="FY69" s="19" t="str">
        <f t="shared" ca="1" si="114"/>
        <v/>
      </c>
      <c r="FZ69" s="19" t="str">
        <f t="shared" ca="1" si="114"/>
        <v/>
      </c>
      <c r="GA69" s="19" t="str">
        <f t="shared" ca="1" si="114"/>
        <v/>
      </c>
      <c r="GB69" s="19" t="str">
        <f t="shared" ca="1" si="114"/>
        <v/>
      </c>
      <c r="GC69" s="19" t="str">
        <f t="shared" ca="1" si="114"/>
        <v/>
      </c>
      <c r="GD69" s="19" t="str">
        <f t="shared" ca="1" si="114"/>
        <v/>
      </c>
      <c r="GE69" s="19" t="str">
        <f t="shared" ca="1" si="114"/>
        <v/>
      </c>
      <c r="GF69" s="19" t="str">
        <f t="shared" ca="1" si="114"/>
        <v/>
      </c>
      <c r="GG69" s="19" t="str">
        <f t="shared" ca="1" si="114"/>
        <v/>
      </c>
      <c r="GH69" s="19" t="str">
        <f t="shared" ca="1" si="114"/>
        <v/>
      </c>
      <c r="GI69" s="19" t="str">
        <f t="shared" ca="1" si="114"/>
        <v/>
      </c>
      <c r="GJ69" s="19" t="str">
        <f t="shared" ca="1" si="114"/>
        <v/>
      </c>
      <c r="GK69" s="19" t="str">
        <f t="shared" ca="1" si="114"/>
        <v/>
      </c>
      <c r="GL69" s="19" t="str">
        <f t="shared" ca="1" si="114"/>
        <v/>
      </c>
      <c r="GM69" s="19" t="str">
        <f t="shared" ca="1" si="114"/>
        <v/>
      </c>
      <c r="GN69" s="19" t="str">
        <f t="shared" ca="1" si="114"/>
        <v/>
      </c>
      <c r="GO69" s="19" t="str">
        <f t="shared" ca="1" si="114"/>
        <v/>
      </c>
      <c r="GP69" s="19" t="str">
        <f t="shared" ca="1" si="114"/>
        <v/>
      </c>
      <c r="GQ69" s="19" t="str">
        <f t="shared" ca="1" si="114"/>
        <v/>
      </c>
      <c r="GR69" s="19" t="str">
        <f t="shared" ca="1" si="114"/>
        <v/>
      </c>
      <c r="GS69" s="19" t="str">
        <f t="shared" ca="1" si="114"/>
        <v/>
      </c>
      <c r="GT69" s="19" t="str">
        <f t="shared" ca="1" si="114"/>
        <v/>
      </c>
      <c r="GU69" s="19" t="str">
        <f t="shared" ca="1" si="114"/>
        <v/>
      </c>
      <c r="GV69" s="19" t="str">
        <f t="shared" ca="1" si="114"/>
        <v/>
      </c>
      <c r="GW69" s="19" t="str">
        <f t="shared" ca="1" si="114"/>
        <v/>
      </c>
      <c r="GX69" s="19" t="str">
        <f t="shared" ca="1" si="114"/>
        <v/>
      </c>
      <c r="GY69" s="19" t="str">
        <f t="shared" ca="1" si="114"/>
        <v/>
      </c>
      <c r="GZ69" s="19" t="str">
        <f t="shared" ca="1" si="114"/>
        <v/>
      </c>
      <c r="HA69" s="19" t="str">
        <f t="shared" ca="1" si="114"/>
        <v/>
      </c>
      <c r="HB69" s="19" t="str">
        <f t="shared" ca="1" si="114"/>
        <v/>
      </c>
      <c r="HC69" s="19" t="str">
        <f t="shared" ca="1" si="114"/>
        <v/>
      </c>
      <c r="HD69" s="19" t="str">
        <f t="shared" ca="1" si="114"/>
        <v/>
      </c>
      <c r="HE69" s="19" t="str">
        <f t="shared" ca="1" si="114"/>
        <v/>
      </c>
      <c r="HF69" s="19" t="str">
        <f t="shared" ca="1" si="114"/>
        <v/>
      </c>
      <c r="HG69" s="19" t="str">
        <f t="shared" ca="1" si="114"/>
        <v/>
      </c>
      <c r="HH69" s="19" t="str">
        <f t="shared" ca="1" si="114"/>
        <v/>
      </c>
      <c r="HI69" s="19" t="str">
        <f t="shared" ca="1" si="114"/>
        <v/>
      </c>
      <c r="HJ69" s="19" t="str">
        <f t="shared" ca="1" si="114"/>
        <v/>
      </c>
      <c r="HK69" s="19" t="str">
        <f t="shared" ca="1" si="114"/>
        <v/>
      </c>
      <c r="HL69" s="19" t="str">
        <f t="shared" ca="1" si="114"/>
        <v/>
      </c>
      <c r="HM69" s="19" t="str">
        <f t="shared" ca="1" si="113"/>
        <v/>
      </c>
      <c r="HN69" s="19" t="str">
        <f t="shared" ca="1" si="113"/>
        <v/>
      </c>
      <c r="HO69" s="19" t="str">
        <f t="shared" ca="1" si="113"/>
        <v/>
      </c>
      <c r="HP69" s="19" t="str">
        <f t="shared" ca="1" si="113"/>
        <v/>
      </c>
      <c r="HQ69" s="19" t="str">
        <f t="shared" ca="1" si="113"/>
        <v/>
      </c>
      <c r="HR69" s="19" t="str">
        <f t="shared" ca="1" si="113"/>
        <v/>
      </c>
      <c r="HS69" s="19" t="str">
        <f t="shared" ca="1" si="113"/>
        <v/>
      </c>
      <c r="HT69" s="19" t="str">
        <f t="shared" ca="1" si="113"/>
        <v/>
      </c>
      <c r="HU69" s="19" t="str">
        <f t="shared" ca="1" si="113"/>
        <v/>
      </c>
      <c r="HV69" s="19" t="str">
        <f t="shared" ca="1" si="113"/>
        <v/>
      </c>
      <c r="HW69" s="19" t="str">
        <f t="shared" ca="1" si="113"/>
        <v/>
      </c>
      <c r="HX69" s="19" t="str">
        <f t="shared" ca="1" si="113"/>
        <v/>
      </c>
      <c r="HY69" s="19" t="str">
        <f t="shared" ca="1" si="113"/>
        <v/>
      </c>
      <c r="HZ69" s="19" t="str">
        <f t="shared" ca="1" si="113"/>
        <v/>
      </c>
      <c r="IA69" s="19" t="str">
        <f t="shared" ca="1" si="113"/>
        <v/>
      </c>
      <c r="IB69" s="19" t="str">
        <f t="shared" ca="1" si="113"/>
        <v/>
      </c>
      <c r="IC69" s="19" t="str">
        <f t="shared" ca="1" si="113"/>
        <v/>
      </c>
      <c r="ID69" s="19" t="str">
        <f t="shared" ca="1" si="113"/>
        <v/>
      </c>
      <c r="IE69" s="19" t="str">
        <f t="shared" ca="1" si="113"/>
        <v/>
      </c>
      <c r="IF69" s="19" t="str">
        <f t="shared" ca="1" si="113"/>
        <v/>
      </c>
      <c r="IG69" s="19" t="str">
        <f t="shared" ca="1" si="113"/>
        <v/>
      </c>
      <c r="IH69" s="19" t="str">
        <f t="shared" ca="1" si="113"/>
        <v/>
      </c>
      <c r="II69" s="19" t="str">
        <f t="shared" ca="1" si="113"/>
        <v/>
      </c>
      <c r="IJ69" s="19" t="str">
        <f t="shared" ca="1" si="113"/>
        <v/>
      </c>
      <c r="IK69" s="19" t="str">
        <f t="shared" ca="1" si="113"/>
        <v/>
      </c>
      <c r="IL69" s="19" t="str">
        <f t="shared" ca="1" si="113"/>
        <v/>
      </c>
      <c r="IM69" s="19" t="str">
        <f t="shared" ca="1" si="113"/>
        <v/>
      </c>
      <c r="IN69" s="19" t="str">
        <f t="shared" ca="1" si="113"/>
        <v/>
      </c>
      <c r="IO69" s="19" t="str">
        <f t="shared" ca="1" si="113"/>
        <v/>
      </c>
      <c r="IP69" s="19" t="str">
        <f t="shared" ca="1" si="113"/>
        <v/>
      </c>
      <c r="IQ69" s="19" t="str">
        <f t="shared" ca="1" si="113"/>
        <v/>
      </c>
      <c r="IR69" s="19" t="str">
        <f t="shared" ca="1" si="113"/>
        <v/>
      </c>
      <c r="IS69" s="19" t="str">
        <f t="shared" ca="1" si="113"/>
        <v/>
      </c>
      <c r="IT69" s="19" t="str">
        <f t="shared" ca="1" si="113"/>
        <v/>
      </c>
      <c r="IU69" s="19" t="str">
        <f t="shared" ca="1" si="113"/>
        <v/>
      </c>
      <c r="IV69" s="19" t="str">
        <f t="shared" ca="1" si="113"/>
        <v/>
      </c>
      <c r="IW69" s="19" t="str">
        <f t="shared" ca="1" si="113"/>
        <v/>
      </c>
      <c r="IX69" s="19" t="str">
        <f t="shared" ca="1" si="113"/>
        <v/>
      </c>
      <c r="IY69" s="19" t="str">
        <f t="shared" ca="1" si="113"/>
        <v/>
      </c>
      <c r="IZ69" s="19" t="str">
        <f t="shared" ca="1" si="113"/>
        <v/>
      </c>
      <c r="JA69" s="19" t="str">
        <f t="shared" ca="1" si="113"/>
        <v/>
      </c>
      <c r="JB69" s="19" t="str">
        <f t="shared" ca="1" si="113"/>
        <v/>
      </c>
      <c r="JC69" s="19" t="str">
        <f t="shared" ca="1" si="113"/>
        <v/>
      </c>
      <c r="JD69" s="19" t="str">
        <f t="shared" ca="1" si="113"/>
        <v/>
      </c>
      <c r="JE69" s="19" t="str">
        <f t="shared" ca="1" si="113"/>
        <v/>
      </c>
      <c r="JF69" s="19" t="str">
        <f t="shared" ca="1" si="113"/>
        <v/>
      </c>
      <c r="JG69" s="19" t="str">
        <f t="shared" ca="1" si="113"/>
        <v/>
      </c>
      <c r="JH69" s="19" t="str">
        <f t="shared" ca="1" si="113"/>
        <v/>
      </c>
      <c r="JI69" s="19" t="str">
        <f t="shared" ca="1" si="113"/>
        <v/>
      </c>
      <c r="JJ69" s="19" t="str">
        <f t="shared" ca="1" si="113"/>
        <v/>
      </c>
      <c r="JK69" s="19" t="str">
        <f t="shared" ca="1" si="113"/>
        <v/>
      </c>
      <c r="JL69" s="19" t="str">
        <f t="shared" ca="1" si="113"/>
        <v/>
      </c>
      <c r="JM69" s="19" t="str">
        <f t="shared" ca="1" si="113"/>
        <v/>
      </c>
      <c r="JN69" s="19" t="str">
        <f t="shared" ca="1" si="113"/>
        <v/>
      </c>
      <c r="JO69" s="19" t="str">
        <f t="shared" ca="1" si="113"/>
        <v/>
      </c>
      <c r="JP69" s="19" t="str">
        <f t="shared" ca="1" si="113"/>
        <v/>
      </c>
      <c r="JQ69" s="19" t="str">
        <f t="shared" ca="1" si="113"/>
        <v/>
      </c>
      <c r="JR69" s="19" t="str">
        <f t="shared" ca="1" si="113"/>
        <v/>
      </c>
      <c r="JS69" s="19" t="str">
        <f t="shared" ca="1" si="113"/>
        <v/>
      </c>
      <c r="JT69" s="19" t="str">
        <f t="shared" ca="1" si="113"/>
        <v/>
      </c>
      <c r="JU69" s="19" t="str">
        <f t="shared" ca="1" si="113"/>
        <v/>
      </c>
      <c r="JV69" s="19" t="str">
        <f t="shared" ca="1" si="113"/>
        <v/>
      </c>
      <c r="JW69" s="19" t="str">
        <f t="shared" ca="1" si="113"/>
        <v/>
      </c>
      <c r="JX69" s="19" t="str">
        <f t="shared" ca="1" si="112"/>
        <v/>
      </c>
      <c r="JY69" s="19" t="str">
        <f t="shared" ca="1" si="112"/>
        <v/>
      </c>
      <c r="JZ69" s="19" t="str">
        <f t="shared" ca="1" si="112"/>
        <v/>
      </c>
      <c r="KA69" s="19" t="str">
        <f t="shared" ca="1" si="112"/>
        <v/>
      </c>
      <c r="KB69" s="19" t="str">
        <f t="shared" ca="1" si="112"/>
        <v/>
      </c>
      <c r="KC69" s="19" t="str">
        <f t="shared" ca="1" si="112"/>
        <v/>
      </c>
      <c r="KD69" s="19" t="str">
        <f t="shared" ca="1" si="112"/>
        <v/>
      </c>
      <c r="KE69" s="19" t="str">
        <f t="shared" ca="1" si="112"/>
        <v/>
      </c>
      <c r="KF69" s="19" t="str">
        <f t="shared" ca="1" si="112"/>
        <v/>
      </c>
      <c r="KG69" s="19" t="str">
        <f t="shared" ca="1" si="112"/>
        <v/>
      </c>
      <c r="KH69" s="19" t="str">
        <f t="shared" ca="1" si="112"/>
        <v/>
      </c>
      <c r="KI69" s="19" t="str">
        <f t="shared" ca="1" si="112"/>
        <v/>
      </c>
      <c r="KJ69" s="19" t="str">
        <f t="shared" ca="1" si="112"/>
        <v/>
      </c>
      <c r="KK69" s="19" t="str">
        <f t="shared" ca="1" si="112"/>
        <v/>
      </c>
      <c r="KL69" s="19" t="str">
        <f t="shared" ca="1" si="112"/>
        <v/>
      </c>
      <c r="KM69" s="19" t="str">
        <f t="shared" ca="1" si="112"/>
        <v/>
      </c>
      <c r="KN69" s="19" t="str">
        <f t="shared" ca="1" si="112"/>
        <v/>
      </c>
      <c r="KO69" s="19" t="str">
        <f t="shared" ca="1" si="112"/>
        <v/>
      </c>
      <c r="KP69" s="19" t="str">
        <f t="shared" ca="1" si="112"/>
        <v/>
      </c>
      <c r="KQ69" s="19" t="str">
        <f t="shared" ca="1" si="112"/>
        <v/>
      </c>
      <c r="KR69" s="19" t="str">
        <f t="shared" ca="1" si="112"/>
        <v/>
      </c>
      <c r="KS69" s="19" t="str">
        <f t="shared" ca="1" si="112"/>
        <v/>
      </c>
      <c r="KT69" s="19" t="str">
        <f t="shared" ca="1" si="112"/>
        <v/>
      </c>
      <c r="KU69" s="19" t="str">
        <f t="shared" ca="1" si="112"/>
        <v/>
      </c>
      <c r="KV69" s="19" t="str">
        <f t="shared" ca="1" si="112"/>
        <v/>
      </c>
      <c r="KW69" s="19" t="str">
        <f t="shared" ca="1" si="112"/>
        <v/>
      </c>
      <c r="KX69" s="19" t="str">
        <f t="shared" ca="1" si="112"/>
        <v/>
      </c>
      <c r="KY69" s="19" t="str">
        <f t="shared" ca="1" si="112"/>
        <v/>
      </c>
      <c r="KZ69" s="19" t="str">
        <f t="shared" ca="1" si="112"/>
        <v/>
      </c>
      <c r="LA69" s="19" t="str">
        <f t="shared" ca="1" si="112"/>
        <v/>
      </c>
      <c r="LB69" s="19" t="str">
        <f t="shared" ca="1" si="112"/>
        <v/>
      </c>
      <c r="LC69" s="19" t="str">
        <f t="shared" ca="1" si="112"/>
        <v/>
      </c>
      <c r="LD69" s="19" t="str">
        <f t="shared" ca="1" si="112"/>
        <v/>
      </c>
      <c r="LE69" s="19" t="str">
        <f t="shared" ca="1" si="112"/>
        <v/>
      </c>
      <c r="LF69" s="19" t="str">
        <f t="shared" ca="1" si="112"/>
        <v/>
      </c>
      <c r="LG69" s="19" t="str">
        <f t="shared" ca="1" si="112"/>
        <v/>
      </c>
      <c r="LH69" s="19" t="str">
        <f t="shared" ca="1" si="112"/>
        <v/>
      </c>
      <c r="LI69" s="19" t="str">
        <f t="shared" ca="1" si="112"/>
        <v/>
      </c>
      <c r="LJ69" s="19" t="str">
        <f t="shared" ca="1" si="112"/>
        <v/>
      </c>
      <c r="LK69" s="19" t="str">
        <f t="shared" ca="1" si="112"/>
        <v/>
      </c>
      <c r="LL69" s="19" t="str">
        <f t="shared" ca="1" si="112"/>
        <v/>
      </c>
      <c r="LM69" s="19" t="str">
        <f t="shared" ca="1" si="112"/>
        <v/>
      </c>
      <c r="LN69" s="19" t="str">
        <f t="shared" ca="1" si="112"/>
        <v/>
      </c>
      <c r="LO69" s="19" t="str">
        <f t="shared" ca="1" si="112"/>
        <v/>
      </c>
      <c r="LP69" s="19" t="str">
        <f t="shared" ca="1" si="112"/>
        <v/>
      </c>
      <c r="LQ69" s="19" t="str">
        <f t="shared" ca="1" si="112"/>
        <v/>
      </c>
      <c r="LR69" s="19" t="str">
        <f t="shared" ca="1" si="112"/>
        <v/>
      </c>
      <c r="LS69" s="19" t="str">
        <f t="shared" ca="1" si="112"/>
        <v/>
      </c>
      <c r="LT69" s="19" t="str">
        <f t="shared" ca="1" si="112"/>
        <v/>
      </c>
      <c r="LU69" s="19" t="str">
        <f t="shared" ca="1" si="112"/>
        <v/>
      </c>
      <c r="LV69" s="19" t="str">
        <f t="shared" ca="1" si="112"/>
        <v/>
      </c>
      <c r="LW69" s="19" t="str">
        <f t="shared" ca="1" si="112"/>
        <v/>
      </c>
      <c r="LX69" s="19" t="str">
        <f t="shared" ca="1" si="112"/>
        <v/>
      </c>
      <c r="LY69" s="19" t="str">
        <f t="shared" ca="1" si="112"/>
        <v/>
      </c>
      <c r="LZ69" s="19" t="str">
        <f t="shared" ca="1" si="112"/>
        <v/>
      </c>
      <c r="MA69" s="19" t="str">
        <f t="shared" ca="1" si="112"/>
        <v/>
      </c>
      <c r="MB69" s="19" t="str">
        <f t="shared" ca="1" si="112"/>
        <v/>
      </c>
      <c r="MC69" s="19" t="str">
        <f t="shared" ca="1" si="112"/>
        <v/>
      </c>
      <c r="MD69" s="19" t="str">
        <f t="shared" ca="1" si="112"/>
        <v/>
      </c>
      <c r="ME69" s="19" t="str">
        <f t="shared" ca="1" si="112"/>
        <v/>
      </c>
      <c r="MF69" s="19" t="str">
        <f t="shared" ca="1" si="112"/>
        <v/>
      </c>
      <c r="MG69" s="19" t="str">
        <f t="shared" ca="1" si="112"/>
        <v/>
      </c>
      <c r="MH69" s="19" t="str">
        <f t="shared" ca="1" si="112"/>
        <v/>
      </c>
      <c r="MI69" s="19" t="str">
        <f t="shared" ref="MI69:OC69" ca="1" si="116">IF($N69="",
IF(AND(MI$2&gt;=$M69,MI$2&lt;=TODAY(),MI$2&lt;$O69), 10,
IF(AND(MI$2&gt;=$M69,MI$2&lt;=TODAY(),MI$2=$O69), 10,
IF(AND(MI$2&gt;=$M69,MI$2&lt;=TODAY(),MI$2&gt;$O69), -10, ""))),
IF(AND(MI$2&gt;=$M69,MI$2&lt;=$N69,MI$2&lt;$O69),10,
IF(AND(MI$2&gt;=$M69,MI$2&lt;=$N69,MI$2=$O69),10,
IF(AND(MI$2&gt;=$M69,MI$2&lt;=$N69,MI$2&gt;$O69),-10,""
))))</f>
        <v/>
      </c>
      <c r="MJ69" s="19" t="str">
        <f t="shared" ca="1" si="116"/>
        <v/>
      </c>
      <c r="MK69" s="19" t="str">
        <f t="shared" ca="1" si="116"/>
        <v/>
      </c>
      <c r="ML69" s="19" t="str">
        <f t="shared" ca="1" si="116"/>
        <v/>
      </c>
      <c r="MM69" s="19" t="str">
        <f t="shared" ca="1" si="116"/>
        <v/>
      </c>
      <c r="MN69" s="19" t="str">
        <f t="shared" ca="1" si="116"/>
        <v/>
      </c>
      <c r="MO69" s="19" t="str">
        <f t="shared" ca="1" si="116"/>
        <v/>
      </c>
      <c r="MP69" s="19" t="str">
        <f t="shared" ca="1" si="116"/>
        <v/>
      </c>
      <c r="MQ69" s="19" t="str">
        <f t="shared" ca="1" si="116"/>
        <v/>
      </c>
      <c r="MR69" s="19" t="str">
        <f t="shared" ca="1" si="116"/>
        <v/>
      </c>
      <c r="MS69" s="19" t="str">
        <f t="shared" ca="1" si="116"/>
        <v/>
      </c>
      <c r="MT69" s="19" t="str">
        <f t="shared" ca="1" si="116"/>
        <v/>
      </c>
      <c r="MU69" s="19" t="str">
        <f t="shared" ca="1" si="116"/>
        <v/>
      </c>
      <c r="MV69" s="19" t="str">
        <f t="shared" ca="1" si="116"/>
        <v/>
      </c>
      <c r="MW69" s="19" t="str">
        <f t="shared" ca="1" si="116"/>
        <v/>
      </c>
      <c r="MX69" s="19" t="str">
        <f t="shared" ca="1" si="116"/>
        <v/>
      </c>
      <c r="MY69" s="19" t="str">
        <f t="shared" ca="1" si="116"/>
        <v/>
      </c>
      <c r="MZ69" s="19" t="str">
        <f t="shared" ca="1" si="116"/>
        <v/>
      </c>
      <c r="NA69" s="19" t="str">
        <f t="shared" ca="1" si="116"/>
        <v/>
      </c>
      <c r="NB69" s="19" t="str">
        <f t="shared" ca="1" si="116"/>
        <v/>
      </c>
      <c r="NC69" s="19" t="str">
        <f t="shared" ca="1" si="116"/>
        <v/>
      </c>
      <c r="ND69" s="19" t="str">
        <f t="shared" ca="1" si="116"/>
        <v/>
      </c>
      <c r="NE69" s="19" t="str">
        <f t="shared" ca="1" si="116"/>
        <v/>
      </c>
      <c r="NF69" s="19" t="str">
        <f t="shared" ca="1" si="116"/>
        <v/>
      </c>
      <c r="NG69" s="19" t="str">
        <f t="shared" ca="1" si="116"/>
        <v/>
      </c>
      <c r="NH69" s="19" t="str">
        <f t="shared" ca="1" si="116"/>
        <v/>
      </c>
      <c r="NI69" s="19" t="str">
        <f t="shared" ca="1" si="116"/>
        <v/>
      </c>
      <c r="NJ69" s="19" t="str">
        <f t="shared" ca="1" si="116"/>
        <v/>
      </c>
      <c r="NK69" s="19" t="str">
        <f t="shared" ca="1" si="116"/>
        <v/>
      </c>
      <c r="NL69" s="19" t="str">
        <f t="shared" ca="1" si="116"/>
        <v/>
      </c>
      <c r="NM69" s="19" t="str">
        <f t="shared" ca="1" si="116"/>
        <v/>
      </c>
      <c r="NN69" s="19" t="str">
        <f t="shared" ca="1" si="116"/>
        <v/>
      </c>
      <c r="NO69" s="19" t="str">
        <f t="shared" ca="1" si="116"/>
        <v/>
      </c>
      <c r="NP69" s="19" t="str">
        <f t="shared" ca="1" si="116"/>
        <v/>
      </c>
      <c r="NQ69" s="19" t="str">
        <f t="shared" ca="1" si="116"/>
        <v/>
      </c>
      <c r="NR69" s="19" t="str">
        <f t="shared" ca="1" si="116"/>
        <v/>
      </c>
      <c r="NS69" s="19" t="str">
        <f t="shared" ca="1" si="116"/>
        <v/>
      </c>
      <c r="NT69" s="19" t="str">
        <f t="shared" ca="1" si="116"/>
        <v/>
      </c>
      <c r="NU69" s="19" t="str">
        <f t="shared" ca="1" si="116"/>
        <v/>
      </c>
      <c r="NV69" s="19" t="str">
        <f t="shared" ca="1" si="116"/>
        <v/>
      </c>
      <c r="NW69" s="19" t="str">
        <f t="shared" ca="1" si="116"/>
        <v/>
      </c>
      <c r="NX69" s="19" t="str">
        <f t="shared" ca="1" si="116"/>
        <v/>
      </c>
      <c r="NY69" s="19" t="str">
        <f t="shared" ca="1" si="116"/>
        <v/>
      </c>
      <c r="NZ69" s="19" t="str">
        <f t="shared" ca="1" si="116"/>
        <v/>
      </c>
      <c r="OA69" s="19" t="str">
        <f t="shared" ca="1" si="116"/>
        <v/>
      </c>
      <c r="OB69" s="19" t="str">
        <f t="shared" ca="1" si="116"/>
        <v/>
      </c>
      <c r="OC69" s="19" t="str">
        <f t="shared" ca="1" si="116"/>
        <v/>
      </c>
    </row>
    <row r="70" spans="1:399" x14ac:dyDescent="0.2">
      <c r="AC70" s="19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  <c r="HN70" s="19"/>
      <c r="HO70" s="19"/>
      <c r="HP70" s="19"/>
      <c r="HQ70" s="19"/>
      <c r="HR70" s="19"/>
      <c r="HS70" s="19"/>
      <c r="HT70" s="19"/>
      <c r="HU70" s="19"/>
      <c r="HV70" s="19"/>
      <c r="HW70" s="19"/>
      <c r="HX70" s="19"/>
      <c r="HY70" s="19"/>
      <c r="HZ70" s="19"/>
      <c r="IA70" s="19"/>
      <c r="IB70" s="19"/>
      <c r="IC70" s="19"/>
      <c r="ID70" s="19"/>
      <c r="IE70" s="19"/>
      <c r="IF70" s="19"/>
      <c r="IG70" s="19"/>
      <c r="IH70" s="19"/>
      <c r="II70" s="19"/>
      <c r="IJ70" s="19"/>
      <c r="IK70" s="19"/>
      <c r="IL70" s="19"/>
      <c r="IM70" s="19"/>
      <c r="IN70" s="19"/>
      <c r="IO70" s="19"/>
      <c r="IP70" s="19"/>
      <c r="IQ70" s="19"/>
      <c r="IR70" s="19"/>
      <c r="IS70" s="19"/>
      <c r="IT70" s="19"/>
      <c r="IU70" s="19"/>
      <c r="IV70" s="19"/>
      <c r="IW70" s="19"/>
      <c r="IX70" s="19"/>
      <c r="IY70" s="19"/>
      <c r="IZ70" s="19"/>
      <c r="JA70" s="19"/>
      <c r="JB70" s="19"/>
      <c r="JC70" s="19"/>
      <c r="JD70" s="19"/>
      <c r="JE70" s="19"/>
      <c r="JF70" s="19"/>
      <c r="JG70" s="19"/>
      <c r="JH70" s="19"/>
      <c r="JI70" s="19"/>
      <c r="JJ70" s="19"/>
      <c r="JK70" s="19"/>
      <c r="JL70" s="19"/>
      <c r="JM70" s="19"/>
      <c r="JN70" s="19"/>
      <c r="JO70" s="19"/>
      <c r="JP70" s="19"/>
      <c r="JQ70" s="19"/>
      <c r="JR70" s="19"/>
      <c r="JS70" s="19"/>
      <c r="JT70" s="19"/>
      <c r="JU70" s="19"/>
      <c r="JV70" s="19"/>
      <c r="JW70" s="19"/>
      <c r="JX70" s="19"/>
      <c r="JY70" s="19"/>
      <c r="JZ70" s="19"/>
      <c r="KA70" s="19"/>
      <c r="KB70" s="19"/>
      <c r="KC70" s="19"/>
      <c r="KD70" s="19"/>
      <c r="KE70" s="19"/>
      <c r="KF70" s="19"/>
      <c r="KG70" s="19"/>
      <c r="KH70" s="19"/>
      <c r="KI70" s="19"/>
      <c r="KJ70" s="19"/>
      <c r="KK70" s="19"/>
      <c r="KL70" s="19"/>
      <c r="KM70" s="19"/>
      <c r="KN70" s="19"/>
      <c r="KO70" s="19"/>
      <c r="KP70" s="19"/>
      <c r="KQ70" s="19"/>
      <c r="KR70" s="19"/>
      <c r="KS70" s="19"/>
      <c r="KT70" s="19"/>
      <c r="KU70" s="19"/>
      <c r="KV70" s="19"/>
      <c r="KW70" s="19"/>
      <c r="KX70" s="19"/>
      <c r="KY70" s="19"/>
      <c r="KZ70" s="19"/>
      <c r="LA70" s="19"/>
      <c r="LB70" s="19"/>
      <c r="LC70" s="19"/>
      <c r="LD70" s="19"/>
      <c r="LE70" s="19"/>
      <c r="LF70" s="19"/>
      <c r="LG70" s="19"/>
      <c r="LH70" s="19"/>
      <c r="LI70" s="19"/>
      <c r="LJ70" s="19"/>
      <c r="LK70" s="19"/>
      <c r="LL70" s="19"/>
      <c r="LM70" s="19"/>
      <c r="LN70" s="19"/>
      <c r="LO70" s="19"/>
      <c r="LP70" s="19"/>
      <c r="LQ70" s="19"/>
      <c r="LR70" s="19"/>
      <c r="LS70" s="19"/>
      <c r="LT70" s="19"/>
      <c r="LU70" s="19"/>
      <c r="LV70" s="19"/>
      <c r="LW70" s="19"/>
      <c r="LX70" s="19"/>
      <c r="LY70" s="19"/>
      <c r="LZ70" s="19"/>
      <c r="MA70" s="19"/>
      <c r="MB70" s="19"/>
      <c r="MC70" s="19"/>
      <c r="MD70" s="19"/>
      <c r="ME70" s="19"/>
      <c r="MF70" s="19"/>
      <c r="MG70" s="19"/>
      <c r="MH70" s="19"/>
      <c r="MI70" s="19"/>
      <c r="MJ70" s="19"/>
      <c r="MK70" s="19"/>
      <c r="ML70" s="19"/>
      <c r="MM70" s="19"/>
      <c r="MN70" s="19"/>
      <c r="MO70" s="19"/>
      <c r="MP70" s="19"/>
      <c r="MQ70" s="19"/>
      <c r="MR70" s="19"/>
      <c r="MS70" s="19"/>
      <c r="MT70" s="19"/>
      <c r="MU70" s="19"/>
      <c r="MV70" s="19"/>
      <c r="MW70" s="19"/>
      <c r="MX70" s="19"/>
      <c r="MY70" s="19"/>
      <c r="MZ70" s="19"/>
      <c r="NA70" s="19"/>
      <c r="NB70" s="19"/>
      <c r="NC70" s="19"/>
      <c r="ND70" s="19"/>
      <c r="NE70" s="19"/>
      <c r="NF70" s="19"/>
      <c r="NG70" s="19"/>
      <c r="NH70" s="19"/>
      <c r="NI70" s="19"/>
      <c r="NJ70" s="19"/>
      <c r="NK70" s="19"/>
      <c r="NL70" s="19"/>
      <c r="NM70" s="19"/>
      <c r="NN70" s="19"/>
      <c r="NO70" s="19"/>
      <c r="NP70" s="19"/>
      <c r="NQ70" s="19"/>
      <c r="NR70" s="19"/>
      <c r="NS70" s="19"/>
      <c r="NT70" s="19"/>
      <c r="NU70" s="19"/>
      <c r="NV70" s="19"/>
      <c r="NW70" s="19"/>
      <c r="NX70" s="19"/>
      <c r="NY70" s="19"/>
      <c r="NZ70" s="19"/>
      <c r="OA70" s="19"/>
      <c r="OB70" s="19"/>
      <c r="OC70" s="19"/>
    </row>
    <row r="71" spans="1:399" x14ac:dyDescent="0.2">
      <c r="AC71" s="19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  <c r="HN71" s="19"/>
      <c r="HO71" s="19"/>
      <c r="HP71" s="19"/>
      <c r="HQ71" s="19"/>
      <c r="HR71" s="19"/>
      <c r="HS71" s="19"/>
      <c r="HT71" s="19"/>
      <c r="HU71" s="19"/>
      <c r="HV71" s="19"/>
      <c r="HW71" s="19"/>
      <c r="HX71" s="19"/>
      <c r="HY71" s="19"/>
      <c r="HZ71" s="19"/>
      <c r="IA71" s="19"/>
      <c r="IB71" s="19"/>
      <c r="IC71" s="19"/>
      <c r="ID71" s="19"/>
      <c r="IE71" s="19"/>
      <c r="IF71" s="19"/>
      <c r="IG71" s="19"/>
      <c r="IH71" s="19"/>
      <c r="II71" s="19"/>
      <c r="IJ71" s="19"/>
      <c r="IK71" s="19"/>
      <c r="IL71" s="19"/>
      <c r="IM71" s="19"/>
      <c r="IN71" s="19"/>
      <c r="IO71" s="19"/>
      <c r="IP71" s="19"/>
      <c r="IQ71" s="19"/>
      <c r="IR71" s="19"/>
      <c r="IS71" s="19"/>
      <c r="IT71" s="19"/>
      <c r="IU71" s="19"/>
      <c r="IV71" s="19"/>
      <c r="IW71" s="19"/>
      <c r="IX71" s="19"/>
      <c r="IY71" s="19"/>
      <c r="IZ71" s="19"/>
      <c r="JA71" s="19"/>
      <c r="JB71" s="19"/>
      <c r="JC71" s="19"/>
      <c r="JD71" s="19"/>
      <c r="JE71" s="19"/>
      <c r="JF71" s="19"/>
      <c r="JG71" s="19"/>
      <c r="JH71" s="19"/>
      <c r="JI71" s="19"/>
      <c r="JJ71" s="19"/>
      <c r="JK71" s="19"/>
      <c r="JL71" s="19"/>
      <c r="JM71" s="19"/>
      <c r="JN71" s="19"/>
      <c r="JO71" s="19"/>
      <c r="JP71" s="19"/>
      <c r="JQ71" s="19"/>
      <c r="JR71" s="19"/>
      <c r="JS71" s="19"/>
      <c r="JT71" s="19"/>
      <c r="JU71" s="19"/>
      <c r="JV71" s="19"/>
      <c r="JW71" s="19"/>
      <c r="JX71" s="19"/>
      <c r="JY71" s="19"/>
      <c r="JZ71" s="19"/>
      <c r="KA71" s="19"/>
      <c r="KB71" s="19"/>
      <c r="KC71" s="19"/>
      <c r="KD71" s="19"/>
      <c r="KE71" s="19"/>
      <c r="KF71" s="19"/>
      <c r="KG71" s="19"/>
      <c r="KH71" s="19"/>
      <c r="KI71" s="19"/>
      <c r="KJ71" s="19"/>
      <c r="KK71" s="19"/>
      <c r="KL71" s="19"/>
      <c r="KM71" s="19"/>
      <c r="KN71" s="19"/>
      <c r="KO71" s="19"/>
      <c r="KP71" s="19"/>
      <c r="KQ71" s="19"/>
      <c r="KR71" s="19"/>
      <c r="KS71" s="19"/>
      <c r="KT71" s="19"/>
      <c r="KU71" s="19"/>
      <c r="KV71" s="19"/>
      <c r="KW71" s="19"/>
      <c r="KX71" s="19"/>
      <c r="KY71" s="19"/>
      <c r="KZ71" s="19"/>
      <c r="LA71" s="19"/>
      <c r="LB71" s="19"/>
      <c r="LC71" s="19"/>
      <c r="LD71" s="19"/>
      <c r="LE71" s="19"/>
      <c r="LF71" s="19"/>
      <c r="LG71" s="19"/>
      <c r="LH71" s="19"/>
      <c r="LI71" s="19"/>
      <c r="LJ71" s="19"/>
      <c r="LK71" s="19"/>
      <c r="LL71" s="19"/>
      <c r="LM71" s="19"/>
      <c r="LN71" s="19"/>
      <c r="LO71" s="19"/>
      <c r="LP71" s="19"/>
      <c r="LQ71" s="19"/>
      <c r="LR71" s="19"/>
      <c r="LS71" s="19"/>
      <c r="LT71" s="19"/>
      <c r="LU71" s="19"/>
      <c r="LV71" s="19"/>
      <c r="LW71" s="19"/>
      <c r="LX71" s="19"/>
      <c r="LY71" s="19"/>
      <c r="LZ71" s="19"/>
      <c r="MA71" s="19"/>
      <c r="MB71" s="19"/>
      <c r="MC71" s="19"/>
      <c r="MD71" s="19"/>
      <c r="ME71" s="19"/>
      <c r="MF71" s="19"/>
      <c r="MG71" s="19"/>
      <c r="MH71" s="19"/>
      <c r="MI71" s="19"/>
      <c r="MJ71" s="19"/>
      <c r="MK71" s="19"/>
      <c r="ML71" s="19"/>
      <c r="MM71" s="19"/>
      <c r="MN71" s="19"/>
      <c r="MO71" s="19"/>
      <c r="MP71" s="19"/>
      <c r="MQ71" s="19"/>
      <c r="MR71" s="19"/>
      <c r="MS71" s="19"/>
      <c r="MT71" s="19"/>
      <c r="MU71" s="19"/>
      <c r="MV71" s="19"/>
      <c r="MW71" s="19"/>
      <c r="MX71" s="19"/>
      <c r="MY71" s="19"/>
      <c r="MZ71" s="19"/>
      <c r="NA71" s="19"/>
      <c r="NB71" s="19"/>
      <c r="NC71" s="19"/>
      <c r="ND71" s="19"/>
      <c r="NE71" s="19"/>
      <c r="NF71" s="19"/>
      <c r="NG71" s="19"/>
      <c r="NH71" s="19"/>
      <c r="NI71" s="19"/>
      <c r="NJ71" s="19"/>
      <c r="NK71" s="19"/>
      <c r="NL71" s="19"/>
      <c r="NM71" s="19"/>
      <c r="NN71" s="19"/>
      <c r="NO71" s="19"/>
      <c r="NP71" s="19"/>
      <c r="NQ71" s="19"/>
      <c r="NR71" s="19"/>
      <c r="NS71" s="19"/>
      <c r="NT71" s="19"/>
      <c r="NU71" s="19"/>
      <c r="NV71" s="19"/>
      <c r="NW71" s="19"/>
      <c r="NX71" s="19"/>
      <c r="NY71" s="19"/>
      <c r="NZ71" s="19"/>
      <c r="OA71" s="19"/>
      <c r="OB71" s="19"/>
      <c r="OC71" s="19"/>
    </row>
    <row r="72" spans="1:399" ht="38.25" customHeight="1" x14ac:dyDescent="0.2">
      <c r="B72" s="102" t="s">
        <v>77</v>
      </c>
      <c r="C72" s="115" t="s">
        <v>78</v>
      </c>
      <c r="D72" s="115" t="s">
        <v>79</v>
      </c>
      <c r="E72" s="115" t="s">
        <v>62</v>
      </c>
      <c r="F72" s="115" t="s">
        <v>80</v>
      </c>
      <c r="G72" s="115" t="s">
        <v>81</v>
      </c>
      <c r="H72" s="115" t="s">
        <v>82</v>
      </c>
      <c r="M72" s="115"/>
      <c r="N72" s="115"/>
      <c r="O72" s="115" t="s">
        <v>83</v>
      </c>
      <c r="P72" s="60" t="s">
        <v>84</v>
      </c>
      <c r="Q72" s="115" t="s">
        <v>65</v>
      </c>
      <c r="R72" s="115" t="s">
        <v>66</v>
      </c>
      <c r="S72" s="115" t="s">
        <v>71</v>
      </c>
      <c r="T72" s="60" t="s">
        <v>67</v>
      </c>
      <c r="U72" s="115" t="s">
        <v>68</v>
      </c>
      <c r="V72" s="115" t="s">
        <v>69</v>
      </c>
      <c r="W72" s="115" t="s">
        <v>70</v>
      </c>
      <c r="X72" s="312" t="s">
        <v>72</v>
      </c>
      <c r="Y72" s="103" t="s">
        <v>73</v>
      </c>
      <c r="AA72" s="29"/>
      <c r="AB72" s="29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  <c r="FS72" s="28"/>
      <c r="FT72" s="28"/>
      <c r="FU72" s="28"/>
      <c r="FV72" s="28"/>
      <c r="FW72" s="28"/>
      <c r="FX72" s="28"/>
      <c r="FY72" s="28"/>
      <c r="FZ72" s="28"/>
      <c r="GA72" s="28"/>
      <c r="GB72" s="28"/>
      <c r="GC72" s="28"/>
      <c r="GD72" s="28"/>
      <c r="GE72" s="28"/>
      <c r="GF72" s="28"/>
      <c r="GG72" s="28"/>
      <c r="GH72" s="28"/>
      <c r="GI72" s="28"/>
      <c r="GJ72" s="28"/>
      <c r="GK72" s="28"/>
      <c r="GL72" s="28"/>
      <c r="GM72" s="28"/>
      <c r="GN72" s="28"/>
      <c r="GO72" s="28"/>
      <c r="GP72" s="28"/>
      <c r="GQ72" s="28"/>
      <c r="GR72" s="28"/>
      <c r="GS72" s="28"/>
      <c r="GT72" s="28"/>
      <c r="GU72" s="28"/>
      <c r="GV72" s="28"/>
      <c r="GW72" s="28"/>
      <c r="GX72" s="28"/>
      <c r="GY72" s="28"/>
      <c r="GZ72" s="28"/>
      <c r="HA72" s="28"/>
      <c r="HB72" s="28"/>
      <c r="HC72" s="28"/>
      <c r="HD72" s="28"/>
      <c r="HE72" s="28"/>
      <c r="HF72" s="28"/>
      <c r="HG72" s="28"/>
      <c r="HH72" s="28"/>
      <c r="HI72" s="28"/>
      <c r="HJ72" s="28"/>
      <c r="HK72" s="28"/>
      <c r="HL72" s="28"/>
      <c r="HM72" s="28"/>
      <c r="HN72" s="28"/>
      <c r="HO72" s="28"/>
      <c r="HP72" s="28"/>
      <c r="HQ72" s="28"/>
      <c r="HR72" s="28"/>
      <c r="HS72" s="28"/>
      <c r="HT72" s="28"/>
      <c r="HU72" s="28"/>
      <c r="HV72" s="28"/>
      <c r="HW72" s="28"/>
      <c r="HX72" s="28"/>
      <c r="HY72" s="28"/>
      <c r="HZ72" s="28"/>
      <c r="IA72" s="28"/>
      <c r="IB72" s="28"/>
      <c r="IC72" s="28"/>
      <c r="ID72" s="28"/>
      <c r="IE72" s="28"/>
      <c r="IF72" s="28"/>
      <c r="IG72" s="28"/>
      <c r="IH72" s="28"/>
      <c r="II72" s="28"/>
      <c r="IJ72" s="28"/>
      <c r="IK72" s="28"/>
      <c r="IL72" s="28"/>
      <c r="IM72" s="28"/>
      <c r="IN72" s="28"/>
      <c r="IO72" s="28"/>
      <c r="IP72" s="28"/>
      <c r="IQ72" s="28"/>
      <c r="IR72" s="28"/>
      <c r="IS72" s="28"/>
      <c r="IT72" s="28"/>
      <c r="IU72" s="28"/>
      <c r="IV72" s="28"/>
      <c r="IW72" s="28"/>
      <c r="IX72" s="28"/>
      <c r="IY72" s="28"/>
      <c r="IZ72" s="28"/>
      <c r="JA72" s="28"/>
      <c r="JB72" s="28"/>
      <c r="JC72" s="28"/>
      <c r="JD72" s="28"/>
      <c r="JE72" s="28"/>
      <c r="JF72" s="28"/>
      <c r="JG72" s="28"/>
      <c r="JH72" s="28"/>
      <c r="JI72" s="28"/>
      <c r="JJ72" s="28"/>
      <c r="JK72" s="28"/>
      <c r="JL72" s="28"/>
      <c r="JM72" s="28"/>
      <c r="JN72" s="28"/>
      <c r="JO72" s="28"/>
      <c r="JP72" s="28"/>
      <c r="JQ72" s="28"/>
      <c r="JR72" s="28"/>
      <c r="JS72" s="28"/>
      <c r="JT72" s="28"/>
      <c r="JU72" s="28"/>
      <c r="JV72" s="28"/>
      <c r="JW72" s="28"/>
      <c r="JX72" s="28"/>
      <c r="JY72" s="28"/>
      <c r="JZ72" s="28"/>
      <c r="KA72" s="28"/>
      <c r="KB72" s="28"/>
      <c r="KC72" s="28"/>
      <c r="KD72" s="28"/>
      <c r="KE72" s="28"/>
      <c r="KF72" s="28"/>
      <c r="KG72" s="28"/>
      <c r="KH72" s="28"/>
      <c r="KI72" s="28"/>
      <c r="KJ72" s="28"/>
      <c r="KK72" s="28"/>
      <c r="KL72" s="28"/>
      <c r="KM72" s="28"/>
      <c r="KN72" s="28"/>
      <c r="KO72" s="28"/>
      <c r="KP72" s="28"/>
      <c r="KQ72" s="28"/>
      <c r="KR72" s="28"/>
      <c r="KS72" s="28"/>
      <c r="KT72" s="28"/>
      <c r="KU72" s="28"/>
      <c r="KV72" s="28"/>
      <c r="KW72" s="28"/>
      <c r="KX72" s="28"/>
      <c r="KY72" s="28"/>
      <c r="KZ72" s="28"/>
      <c r="LA72" s="28"/>
      <c r="LB72" s="28"/>
      <c r="LC72" s="28"/>
      <c r="LD72" s="28"/>
      <c r="LE72" s="28"/>
      <c r="LF72" s="28"/>
      <c r="LG72" s="28"/>
      <c r="LH72" s="28"/>
      <c r="LI72" s="28"/>
      <c r="LJ72" s="28"/>
      <c r="LK72" s="28"/>
      <c r="LL72" s="28"/>
      <c r="LM72" s="28"/>
      <c r="LN72" s="28"/>
      <c r="LO72" s="28"/>
      <c r="LP72" s="28"/>
      <c r="LQ72" s="28"/>
      <c r="LR72" s="28"/>
      <c r="LS72" s="28"/>
      <c r="LT72" s="28"/>
      <c r="LU72" s="28"/>
      <c r="LV72" s="28"/>
      <c r="LW72" s="28"/>
      <c r="LX72" s="28"/>
      <c r="LY72" s="28"/>
      <c r="LZ72" s="28"/>
      <c r="MA72" s="28"/>
      <c r="MB72" s="28"/>
      <c r="MC72" s="28"/>
      <c r="MD72" s="28"/>
      <c r="ME72" s="28"/>
      <c r="MF72" s="28"/>
      <c r="MG72" s="28"/>
      <c r="MH72" s="28"/>
      <c r="MI72" s="28"/>
      <c r="MJ72" s="28"/>
      <c r="MK72" s="28"/>
      <c r="ML72" s="28"/>
      <c r="MM72" s="28"/>
      <c r="MN72" s="28"/>
      <c r="MO72" s="28"/>
      <c r="MP72" s="28"/>
      <c r="MQ72" s="28"/>
      <c r="MR72" s="28"/>
      <c r="MS72" s="28"/>
      <c r="MT72" s="28"/>
      <c r="MU72" s="28"/>
      <c r="MV72" s="28"/>
      <c r="MW72" s="28"/>
      <c r="MX72" s="28"/>
      <c r="MY72" s="28"/>
      <c r="MZ72" s="28"/>
      <c r="NA72" s="28"/>
      <c r="NB72" s="28"/>
      <c r="NC72" s="28"/>
      <c r="ND72" s="28"/>
      <c r="NE72" s="28"/>
      <c r="NF72" s="28"/>
      <c r="NG72" s="28"/>
      <c r="NH72" s="28"/>
      <c r="NI72" s="28"/>
      <c r="NJ72" s="28"/>
      <c r="NK72" s="28"/>
      <c r="NL72" s="28"/>
      <c r="NM72" s="28"/>
      <c r="NN72" s="28"/>
      <c r="NO72" s="28"/>
      <c r="NP72" s="28"/>
      <c r="NQ72" s="28"/>
      <c r="NR72" s="28"/>
      <c r="NS72" s="28"/>
      <c r="NT72" s="28"/>
      <c r="NU72" s="28"/>
      <c r="NV72" s="28"/>
      <c r="NW72" s="28"/>
      <c r="NX72" s="28"/>
      <c r="NY72" s="28"/>
      <c r="NZ72" s="28"/>
      <c r="OA72" s="28"/>
      <c r="OB72" s="28"/>
      <c r="OC72" s="28"/>
      <c r="OD72" s="29"/>
      <c r="OE72" s="29"/>
      <c r="OF72" s="29"/>
      <c r="OG72" s="29"/>
      <c r="OH72" s="29"/>
      <c r="OI72" s="29"/>
    </row>
    <row r="73" spans="1:399" x14ac:dyDescent="0.2">
      <c r="A73" s="64"/>
      <c r="B73" s="108" t="str">
        <f>'Project Follow up - Base'!B74</f>
        <v>Technical</v>
      </c>
      <c r="C73" s="109" t="str">
        <f>'Project Follow up - Base'!C74</f>
        <v>Abdulmahsen Madhi</v>
      </c>
      <c r="D73" s="110" t="str">
        <f>'Project Follow up - Base'!D74</f>
        <v/>
      </c>
      <c r="E73" s="109">
        <f>'Project Follow up - Base'!E74</f>
        <v>45806</v>
      </c>
      <c r="F73" s="109">
        <f>'Project Follow up - Base'!F74</f>
        <v>45894</v>
      </c>
      <c r="G73" s="110">
        <f>'Project Follow up - Base'!G74</f>
        <v>60</v>
      </c>
      <c r="H73" s="110">
        <f>'Project Follow up - Base'!H74</f>
        <v>2</v>
      </c>
      <c r="I73" s="141"/>
      <c r="J73" s="141"/>
      <c r="K73" s="141"/>
      <c r="L73" s="141"/>
      <c r="M73" s="109">
        <f>'Project Follow up - Base'!M74</f>
        <v>0</v>
      </c>
      <c r="N73" s="112">
        <f>'Project Follow up - Base'!N74</f>
        <v>-0.46666666666666667</v>
      </c>
      <c r="O73" s="113">
        <f>'Project Follow up - Base'!I74</f>
        <v>0</v>
      </c>
      <c r="P73" s="110">
        <f>'Project Follow up - Base'!J74</f>
        <v>60</v>
      </c>
      <c r="Q73" s="49">
        <f>IF(MIN(F76:F95)=0,_xlfn.MINIFS(F76:F95,F76:F95,"&gt;"&amp;0),MIN(F76:F95))</f>
        <v>45764</v>
      </c>
      <c r="R73" s="49">
        <f>IF(MAX(G76:G95)=0,0,MAX(G76:G95))</f>
        <v>45881</v>
      </c>
      <c r="S73" s="113" t="str">
        <f>IF(Y73=1,"Not Started", IF(X73&lt;0,"Delayed",IF(PRODUCT(Z76:Z95)=1,"Completed","On Going ")))</f>
        <v>Completed</v>
      </c>
      <c r="T73" s="113">
        <f>'Project Follow up - Base'!O74</f>
        <v>32</v>
      </c>
      <c r="U73" s="324">
        <f>'Project Follow up - Base'!P74</f>
        <v>19</v>
      </c>
      <c r="V73" s="325">
        <f>'Project Follow up - Base'!Q74</f>
        <v>0</v>
      </c>
      <c r="W73" s="374">
        <f>IF(R73="",0,NETWORKDAYS.INTL(Q73, R73,7,List!$M$3:$M$100))</f>
        <v>82</v>
      </c>
      <c r="X73" s="313">
        <f>P73-T73</f>
        <v>28</v>
      </c>
      <c r="Y73" s="114">
        <f>X73/P73</f>
        <v>0.46666666666666667</v>
      </c>
      <c r="Z73" s="16">
        <f>IF(S73="","",IF(S73="Completed",1,0))</f>
        <v>1</v>
      </c>
      <c r="AA73" s="25"/>
      <c r="AB73" s="25"/>
      <c r="AC73" s="20" t="str">
        <f>IF(AND(AC$2&gt;=$Q73,AC$2&lt;=$R73,AC$2&lt;$F73),10,IF( AND(AC$2&gt;=$Q73,AC$2&lt;=$R73,AC$2=$F73),10,IF(AND(AC$2&gt;=$Q73,AC$2&lt;=$R73,AC$2&gt;$F73),-10,"")))</f>
        <v/>
      </c>
      <c r="AD73" s="20" t="str">
        <f t="shared" ref="AD73:CO73" si="117">IF(AND(AD$2&gt;=$Q73,AD$2&lt;=$R73,AD$2&lt;$F73),10,IF( AND(AD$2&gt;=$Q73,AD$2&lt;=$R73,AD$2=$F73),10,IF(AND(AD$2&gt;=$Q73,AD$2&lt;=$R73,AD$2&gt;$F73),-10,"")))</f>
        <v/>
      </c>
      <c r="AE73" s="20" t="str">
        <f t="shared" si="117"/>
        <v/>
      </c>
      <c r="AF73" s="20" t="str">
        <f t="shared" si="117"/>
        <v/>
      </c>
      <c r="AG73" s="20" t="str">
        <f t="shared" si="117"/>
        <v/>
      </c>
      <c r="AH73" s="20" t="str">
        <f t="shared" si="117"/>
        <v/>
      </c>
      <c r="AI73" s="20" t="str">
        <f t="shared" si="117"/>
        <v/>
      </c>
      <c r="AJ73" s="20" t="str">
        <f t="shared" si="117"/>
        <v/>
      </c>
      <c r="AK73" s="20" t="str">
        <f t="shared" si="117"/>
        <v/>
      </c>
      <c r="AL73" s="20" t="str">
        <f t="shared" si="117"/>
        <v/>
      </c>
      <c r="AM73" s="20" t="str">
        <f t="shared" si="117"/>
        <v/>
      </c>
      <c r="AN73" s="20" t="str">
        <f t="shared" si="117"/>
        <v/>
      </c>
      <c r="AO73" s="20" t="str">
        <f t="shared" si="117"/>
        <v/>
      </c>
      <c r="AP73" s="20" t="str">
        <f t="shared" si="117"/>
        <v/>
      </c>
      <c r="AQ73" s="20" t="str">
        <f t="shared" si="117"/>
        <v/>
      </c>
      <c r="AR73" s="20" t="str">
        <f t="shared" si="117"/>
        <v/>
      </c>
      <c r="AS73" s="20" t="str">
        <f t="shared" si="117"/>
        <v/>
      </c>
      <c r="AT73" s="20" t="str">
        <f t="shared" si="117"/>
        <v/>
      </c>
      <c r="AU73" s="20" t="str">
        <f t="shared" si="117"/>
        <v/>
      </c>
      <c r="AV73" s="20" t="str">
        <f t="shared" si="117"/>
        <v/>
      </c>
      <c r="AW73" s="20" t="str">
        <f t="shared" si="117"/>
        <v/>
      </c>
      <c r="AX73" s="20" t="str">
        <f t="shared" si="117"/>
        <v/>
      </c>
      <c r="AY73" s="20" t="str">
        <f t="shared" si="117"/>
        <v/>
      </c>
      <c r="AZ73" s="20" t="str">
        <f t="shared" si="117"/>
        <v/>
      </c>
      <c r="BA73" s="20" t="str">
        <f t="shared" si="117"/>
        <v/>
      </c>
      <c r="BB73" s="20" t="str">
        <f t="shared" si="117"/>
        <v/>
      </c>
      <c r="BC73" s="20" t="str">
        <f t="shared" si="117"/>
        <v/>
      </c>
      <c r="BD73" s="20" t="str">
        <f t="shared" si="117"/>
        <v/>
      </c>
      <c r="BE73" s="20" t="str">
        <f t="shared" si="117"/>
        <v/>
      </c>
      <c r="BF73" s="20" t="str">
        <f t="shared" si="117"/>
        <v/>
      </c>
      <c r="BG73" s="20" t="str">
        <f t="shared" si="117"/>
        <v/>
      </c>
      <c r="BH73" s="20" t="str">
        <f t="shared" si="117"/>
        <v/>
      </c>
      <c r="BI73" s="20" t="str">
        <f t="shared" si="117"/>
        <v/>
      </c>
      <c r="BJ73" s="20" t="str">
        <f t="shared" si="117"/>
        <v/>
      </c>
      <c r="BK73" s="20" t="str">
        <f t="shared" si="117"/>
        <v/>
      </c>
      <c r="BL73" s="20" t="str">
        <f t="shared" si="117"/>
        <v/>
      </c>
      <c r="BM73" s="20" t="str">
        <f t="shared" si="117"/>
        <v/>
      </c>
      <c r="BN73" s="20" t="str">
        <f t="shared" si="117"/>
        <v/>
      </c>
      <c r="BO73" s="20" t="str">
        <f t="shared" si="117"/>
        <v/>
      </c>
      <c r="BP73" s="20" t="str">
        <f t="shared" si="117"/>
        <v/>
      </c>
      <c r="BQ73" s="20" t="str">
        <f t="shared" si="117"/>
        <v/>
      </c>
      <c r="BR73" s="20" t="str">
        <f t="shared" si="117"/>
        <v/>
      </c>
      <c r="BS73" s="20" t="str">
        <f t="shared" si="117"/>
        <v/>
      </c>
      <c r="BT73" s="20" t="str">
        <f t="shared" si="117"/>
        <v/>
      </c>
      <c r="BU73" s="20" t="str">
        <f t="shared" si="117"/>
        <v/>
      </c>
      <c r="BV73" s="20" t="str">
        <f t="shared" si="117"/>
        <v/>
      </c>
      <c r="BW73" s="20" t="str">
        <f t="shared" si="117"/>
        <v/>
      </c>
      <c r="BX73" s="20" t="str">
        <f t="shared" si="117"/>
        <v/>
      </c>
      <c r="BY73" s="20" t="str">
        <f t="shared" si="117"/>
        <v/>
      </c>
      <c r="BZ73" s="20" t="str">
        <f t="shared" si="117"/>
        <v/>
      </c>
      <c r="CA73" s="20" t="str">
        <f t="shared" si="117"/>
        <v/>
      </c>
      <c r="CB73" s="20" t="str">
        <f t="shared" si="117"/>
        <v/>
      </c>
      <c r="CC73" s="20" t="str">
        <f t="shared" si="117"/>
        <v/>
      </c>
      <c r="CD73" s="20" t="str">
        <f t="shared" si="117"/>
        <v/>
      </c>
      <c r="CE73" s="20" t="str">
        <f t="shared" si="117"/>
        <v/>
      </c>
      <c r="CF73" s="20" t="str">
        <f t="shared" si="117"/>
        <v/>
      </c>
      <c r="CG73" s="20" t="str">
        <f t="shared" si="117"/>
        <v/>
      </c>
      <c r="CH73" s="20" t="str">
        <f t="shared" si="117"/>
        <v/>
      </c>
      <c r="CI73" s="20" t="str">
        <f t="shared" si="117"/>
        <v/>
      </c>
      <c r="CJ73" s="20" t="str">
        <f t="shared" si="117"/>
        <v/>
      </c>
      <c r="CK73" s="20" t="str">
        <f t="shared" si="117"/>
        <v/>
      </c>
      <c r="CL73" s="20" t="str">
        <f t="shared" si="117"/>
        <v/>
      </c>
      <c r="CM73" s="20" t="str">
        <f t="shared" si="117"/>
        <v/>
      </c>
      <c r="CN73" s="20" t="str">
        <f t="shared" si="117"/>
        <v/>
      </c>
      <c r="CO73" s="20" t="str">
        <f t="shared" si="117"/>
        <v/>
      </c>
      <c r="CP73" s="20" t="str">
        <f t="shared" ref="CP73:FA73" si="118">IF(AND(CP$2&gt;=$Q73,CP$2&lt;=$R73,CP$2&lt;$F73),10,IF( AND(CP$2&gt;=$Q73,CP$2&lt;=$R73,CP$2=$F73),10,IF(AND(CP$2&gt;=$Q73,CP$2&lt;=$R73,CP$2&gt;$F73),-10,"")))</f>
        <v/>
      </c>
      <c r="CQ73" s="20" t="str">
        <f t="shared" si="118"/>
        <v/>
      </c>
      <c r="CR73" s="20" t="str">
        <f t="shared" si="118"/>
        <v/>
      </c>
      <c r="CS73" s="20" t="str">
        <f t="shared" si="118"/>
        <v/>
      </c>
      <c r="CT73" s="20" t="str">
        <f t="shared" si="118"/>
        <v/>
      </c>
      <c r="CU73" s="20" t="str">
        <f t="shared" si="118"/>
        <v/>
      </c>
      <c r="CV73" s="20" t="str">
        <f t="shared" si="118"/>
        <v/>
      </c>
      <c r="CW73" s="20" t="str">
        <f t="shared" si="118"/>
        <v/>
      </c>
      <c r="CX73" s="20" t="str">
        <f t="shared" si="118"/>
        <v/>
      </c>
      <c r="CY73" s="20" t="str">
        <f t="shared" si="118"/>
        <v/>
      </c>
      <c r="CZ73" s="20" t="str">
        <f t="shared" si="118"/>
        <v/>
      </c>
      <c r="DA73" s="20" t="str">
        <f t="shared" si="118"/>
        <v/>
      </c>
      <c r="DB73" s="20" t="str">
        <f t="shared" si="118"/>
        <v/>
      </c>
      <c r="DC73" s="20" t="str">
        <f t="shared" si="118"/>
        <v/>
      </c>
      <c r="DD73" s="20" t="str">
        <f t="shared" si="118"/>
        <v/>
      </c>
      <c r="DE73" s="20" t="str">
        <f t="shared" si="118"/>
        <v/>
      </c>
      <c r="DF73" s="20" t="str">
        <f t="shared" si="118"/>
        <v/>
      </c>
      <c r="DG73" s="20" t="str">
        <f t="shared" si="118"/>
        <v/>
      </c>
      <c r="DH73" s="20" t="str">
        <f t="shared" si="118"/>
        <v/>
      </c>
      <c r="DI73" s="20" t="str">
        <f t="shared" si="118"/>
        <v/>
      </c>
      <c r="DJ73" s="20" t="str">
        <f t="shared" si="118"/>
        <v/>
      </c>
      <c r="DK73" s="20" t="str">
        <f t="shared" si="118"/>
        <v/>
      </c>
      <c r="DL73" s="20" t="str">
        <f t="shared" si="118"/>
        <v/>
      </c>
      <c r="DM73" s="20" t="str">
        <f t="shared" si="118"/>
        <v/>
      </c>
      <c r="DN73" s="20" t="str">
        <f t="shared" si="118"/>
        <v/>
      </c>
      <c r="DO73" s="20" t="str">
        <f t="shared" si="118"/>
        <v/>
      </c>
      <c r="DP73" s="20" t="str">
        <f t="shared" si="118"/>
        <v/>
      </c>
      <c r="DQ73" s="20" t="str">
        <f t="shared" si="118"/>
        <v/>
      </c>
      <c r="DR73" s="20" t="str">
        <f t="shared" si="118"/>
        <v/>
      </c>
      <c r="DS73" s="20" t="str">
        <f t="shared" si="118"/>
        <v/>
      </c>
      <c r="DT73" s="20" t="str">
        <f t="shared" si="118"/>
        <v/>
      </c>
      <c r="DU73" s="20" t="str">
        <f t="shared" si="118"/>
        <v/>
      </c>
      <c r="DV73" s="20" t="str">
        <f t="shared" si="118"/>
        <v/>
      </c>
      <c r="DW73" s="20" t="str">
        <f t="shared" si="118"/>
        <v/>
      </c>
      <c r="DX73" s="20" t="str">
        <f t="shared" si="118"/>
        <v/>
      </c>
      <c r="DY73" s="20" t="str">
        <f t="shared" si="118"/>
        <v/>
      </c>
      <c r="DZ73" s="20" t="str">
        <f t="shared" si="118"/>
        <v/>
      </c>
      <c r="EA73" s="20" t="str">
        <f t="shared" si="118"/>
        <v/>
      </c>
      <c r="EB73" s="20" t="str">
        <f t="shared" si="118"/>
        <v/>
      </c>
      <c r="EC73" s="20" t="str">
        <f t="shared" si="118"/>
        <v/>
      </c>
      <c r="ED73" s="20" t="str">
        <f t="shared" si="118"/>
        <v/>
      </c>
      <c r="EE73" s="20" t="str">
        <f t="shared" si="118"/>
        <v/>
      </c>
      <c r="EF73" s="20" t="str">
        <f t="shared" si="118"/>
        <v/>
      </c>
      <c r="EG73" s="20" t="str">
        <f t="shared" si="118"/>
        <v/>
      </c>
      <c r="EH73" s="20" t="str">
        <f t="shared" si="118"/>
        <v/>
      </c>
      <c r="EI73" s="20" t="str">
        <f t="shared" si="118"/>
        <v/>
      </c>
      <c r="EJ73" s="20" t="str">
        <f t="shared" si="118"/>
        <v/>
      </c>
      <c r="EK73" s="20">
        <f t="shared" si="118"/>
        <v>10</v>
      </c>
      <c r="EL73" s="20">
        <f t="shared" si="118"/>
        <v>10</v>
      </c>
      <c r="EM73" s="20">
        <f t="shared" si="118"/>
        <v>10</v>
      </c>
      <c r="EN73" s="20">
        <f t="shared" si="118"/>
        <v>10</v>
      </c>
      <c r="EO73" s="20">
        <f t="shared" si="118"/>
        <v>10</v>
      </c>
      <c r="EP73" s="20">
        <f t="shared" si="118"/>
        <v>10</v>
      </c>
      <c r="EQ73" s="20">
        <f t="shared" si="118"/>
        <v>10</v>
      </c>
      <c r="ER73" s="20">
        <f t="shared" si="118"/>
        <v>10</v>
      </c>
      <c r="ES73" s="20">
        <f t="shared" si="118"/>
        <v>10</v>
      </c>
      <c r="ET73" s="20">
        <f t="shared" si="118"/>
        <v>10</v>
      </c>
      <c r="EU73" s="20">
        <f t="shared" si="118"/>
        <v>10</v>
      </c>
      <c r="EV73" s="20">
        <f t="shared" si="118"/>
        <v>10</v>
      </c>
      <c r="EW73" s="20">
        <f t="shared" si="118"/>
        <v>10</v>
      </c>
      <c r="EX73" s="20">
        <f t="shared" si="118"/>
        <v>10</v>
      </c>
      <c r="EY73" s="20">
        <f t="shared" si="118"/>
        <v>10</v>
      </c>
      <c r="EZ73" s="20">
        <f t="shared" si="118"/>
        <v>10</v>
      </c>
      <c r="FA73" s="20">
        <f t="shared" si="118"/>
        <v>10</v>
      </c>
      <c r="FB73" s="20">
        <f t="shared" ref="FB73:HM73" si="119">IF(AND(FB$2&gt;=$Q73,FB$2&lt;=$R73,FB$2&lt;$F73),10,IF( AND(FB$2&gt;=$Q73,FB$2&lt;=$R73,FB$2=$F73),10,IF(AND(FB$2&gt;=$Q73,FB$2&lt;=$R73,FB$2&gt;$F73),-10,"")))</f>
        <v>10</v>
      </c>
      <c r="FC73" s="20">
        <f t="shared" si="119"/>
        <v>10</v>
      </c>
      <c r="FD73" s="20">
        <f t="shared" si="119"/>
        <v>10</v>
      </c>
      <c r="FE73" s="20">
        <f t="shared" si="119"/>
        <v>10</v>
      </c>
      <c r="FF73" s="20">
        <f t="shared" si="119"/>
        <v>10</v>
      </c>
      <c r="FG73" s="20">
        <f t="shared" si="119"/>
        <v>10</v>
      </c>
      <c r="FH73" s="20">
        <f t="shared" si="119"/>
        <v>10</v>
      </c>
      <c r="FI73" s="20">
        <f t="shared" si="119"/>
        <v>10</v>
      </c>
      <c r="FJ73" s="20">
        <f t="shared" si="119"/>
        <v>10</v>
      </c>
      <c r="FK73" s="20">
        <f t="shared" si="119"/>
        <v>10</v>
      </c>
      <c r="FL73" s="20">
        <f t="shared" si="119"/>
        <v>10</v>
      </c>
      <c r="FM73" s="20">
        <f t="shared" si="119"/>
        <v>10</v>
      </c>
      <c r="FN73" s="20">
        <f t="shared" si="119"/>
        <v>10</v>
      </c>
      <c r="FO73" s="20">
        <f t="shared" si="119"/>
        <v>10</v>
      </c>
      <c r="FP73" s="20">
        <f t="shared" si="119"/>
        <v>10</v>
      </c>
      <c r="FQ73" s="20">
        <f t="shared" si="119"/>
        <v>10</v>
      </c>
      <c r="FR73" s="20">
        <f t="shared" si="119"/>
        <v>10</v>
      </c>
      <c r="FS73" s="20">
        <f t="shared" si="119"/>
        <v>10</v>
      </c>
      <c r="FT73" s="20">
        <f t="shared" si="119"/>
        <v>10</v>
      </c>
      <c r="FU73" s="20">
        <f t="shared" si="119"/>
        <v>10</v>
      </c>
      <c r="FV73" s="20">
        <f t="shared" si="119"/>
        <v>10</v>
      </c>
      <c r="FW73" s="20">
        <f t="shared" si="119"/>
        <v>10</v>
      </c>
      <c r="FX73" s="20">
        <f t="shared" si="119"/>
        <v>10</v>
      </c>
      <c r="FY73" s="20">
        <f t="shared" si="119"/>
        <v>10</v>
      </c>
      <c r="FZ73" s="20">
        <f t="shared" si="119"/>
        <v>10</v>
      </c>
      <c r="GA73" s="20">
        <f t="shared" si="119"/>
        <v>10</v>
      </c>
      <c r="GB73" s="20">
        <f t="shared" si="119"/>
        <v>10</v>
      </c>
      <c r="GC73" s="20">
        <f t="shared" si="119"/>
        <v>10</v>
      </c>
      <c r="GD73" s="20">
        <f t="shared" si="119"/>
        <v>10</v>
      </c>
      <c r="GE73" s="20">
        <f t="shared" si="119"/>
        <v>10</v>
      </c>
      <c r="GF73" s="20">
        <f t="shared" si="119"/>
        <v>10</v>
      </c>
      <c r="GG73" s="20">
        <f t="shared" si="119"/>
        <v>10</v>
      </c>
      <c r="GH73" s="20">
        <f t="shared" si="119"/>
        <v>10</v>
      </c>
      <c r="GI73" s="20">
        <f t="shared" si="119"/>
        <v>10</v>
      </c>
      <c r="GJ73" s="20">
        <f t="shared" si="119"/>
        <v>10</v>
      </c>
      <c r="GK73" s="20">
        <f t="shared" si="119"/>
        <v>10</v>
      </c>
      <c r="GL73" s="20">
        <f t="shared" si="119"/>
        <v>10</v>
      </c>
      <c r="GM73" s="20">
        <f t="shared" si="119"/>
        <v>10</v>
      </c>
      <c r="GN73" s="20">
        <f t="shared" si="119"/>
        <v>10</v>
      </c>
      <c r="GO73" s="20">
        <f t="shared" si="119"/>
        <v>10</v>
      </c>
      <c r="GP73" s="20">
        <f t="shared" si="119"/>
        <v>10</v>
      </c>
      <c r="GQ73" s="20">
        <f t="shared" si="119"/>
        <v>10</v>
      </c>
      <c r="GR73" s="20">
        <f t="shared" si="119"/>
        <v>10</v>
      </c>
      <c r="GS73" s="20">
        <f t="shared" si="119"/>
        <v>10</v>
      </c>
      <c r="GT73" s="20">
        <f t="shared" si="119"/>
        <v>10</v>
      </c>
      <c r="GU73" s="20">
        <f t="shared" si="119"/>
        <v>10</v>
      </c>
      <c r="GV73" s="20">
        <f t="shared" si="119"/>
        <v>10</v>
      </c>
      <c r="GW73" s="20">
        <f t="shared" si="119"/>
        <v>10</v>
      </c>
      <c r="GX73" s="20">
        <f t="shared" si="119"/>
        <v>10</v>
      </c>
      <c r="GY73" s="20">
        <f t="shared" si="119"/>
        <v>10</v>
      </c>
      <c r="GZ73" s="20">
        <f t="shared" si="119"/>
        <v>10</v>
      </c>
      <c r="HA73" s="20">
        <f t="shared" si="119"/>
        <v>10</v>
      </c>
      <c r="HB73" s="20">
        <f t="shared" si="119"/>
        <v>10</v>
      </c>
      <c r="HC73" s="20">
        <f t="shared" si="119"/>
        <v>10</v>
      </c>
      <c r="HD73" s="20">
        <f t="shared" si="119"/>
        <v>10</v>
      </c>
      <c r="HE73" s="20">
        <f t="shared" si="119"/>
        <v>10</v>
      </c>
      <c r="HF73" s="20">
        <f t="shared" si="119"/>
        <v>10</v>
      </c>
      <c r="HG73" s="20">
        <f t="shared" si="119"/>
        <v>10</v>
      </c>
      <c r="HH73" s="20">
        <f t="shared" si="119"/>
        <v>10</v>
      </c>
      <c r="HI73" s="20">
        <f t="shared" si="119"/>
        <v>10</v>
      </c>
      <c r="HJ73" s="20">
        <f t="shared" si="119"/>
        <v>10</v>
      </c>
      <c r="HK73" s="20">
        <f t="shared" si="119"/>
        <v>10</v>
      </c>
      <c r="HL73" s="20">
        <f t="shared" si="119"/>
        <v>10</v>
      </c>
      <c r="HM73" s="20">
        <f t="shared" si="119"/>
        <v>10</v>
      </c>
      <c r="HN73" s="20">
        <f t="shared" ref="HN73:JY73" si="120">IF(AND(HN$2&gt;=$Q73,HN$2&lt;=$R73,HN$2&lt;$F73),10,IF( AND(HN$2&gt;=$Q73,HN$2&lt;=$R73,HN$2=$F73),10,IF(AND(HN$2&gt;=$Q73,HN$2&lt;=$R73,HN$2&gt;$F73),-10,"")))</f>
        <v>10</v>
      </c>
      <c r="HO73" s="20">
        <f t="shared" si="120"/>
        <v>10</v>
      </c>
      <c r="HP73" s="20">
        <f t="shared" si="120"/>
        <v>10</v>
      </c>
      <c r="HQ73" s="20">
        <f t="shared" si="120"/>
        <v>10</v>
      </c>
      <c r="HR73" s="20">
        <f t="shared" si="120"/>
        <v>10</v>
      </c>
      <c r="HS73" s="20">
        <f t="shared" si="120"/>
        <v>10</v>
      </c>
      <c r="HT73" s="20">
        <f t="shared" si="120"/>
        <v>10</v>
      </c>
      <c r="HU73" s="20">
        <f t="shared" si="120"/>
        <v>10</v>
      </c>
      <c r="HV73" s="20">
        <f t="shared" si="120"/>
        <v>10</v>
      </c>
      <c r="HW73" s="20">
        <f t="shared" si="120"/>
        <v>10</v>
      </c>
      <c r="HX73" s="20">
        <f t="shared" si="120"/>
        <v>10</v>
      </c>
      <c r="HY73" s="20">
        <f t="shared" si="120"/>
        <v>10</v>
      </c>
      <c r="HZ73" s="20">
        <f t="shared" si="120"/>
        <v>10</v>
      </c>
      <c r="IA73" s="20">
        <f t="shared" si="120"/>
        <v>10</v>
      </c>
      <c r="IB73" s="20">
        <f t="shared" si="120"/>
        <v>10</v>
      </c>
      <c r="IC73" s="20">
        <f t="shared" si="120"/>
        <v>10</v>
      </c>
      <c r="ID73" s="20">
        <f t="shared" si="120"/>
        <v>10</v>
      </c>
      <c r="IE73" s="20">
        <f t="shared" si="120"/>
        <v>10</v>
      </c>
      <c r="IF73" s="20">
        <f t="shared" si="120"/>
        <v>10</v>
      </c>
      <c r="IG73" s="20">
        <f t="shared" si="120"/>
        <v>10</v>
      </c>
      <c r="IH73" s="20">
        <f t="shared" si="120"/>
        <v>10</v>
      </c>
      <c r="II73" s="20">
        <f t="shared" si="120"/>
        <v>10</v>
      </c>
      <c r="IJ73" s="20">
        <f t="shared" si="120"/>
        <v>10</v>
      </c>
      <c r="IK73" s="20">
        <f t="shared" si="120"/>
        <v>10</v>
      </c>
      <c r="IL73" s="20">
        <f t="shared" si="120"/>
        <v>10</v>
      </c>
      <c r="IM73" s="20">
        <f t="shared" si="120"/>
        <v>10</v>
      </c>
      <c r="IN73" s="20">
        <f t="shared" si="120"/>
        <v>10</v>
      </c>
      <c r="IO73" s="20">
        <f t="shared" si="120"/>
        <v>10</v>
      </c>
      <c r="IP73" s="20">
        <f t="shared" si="120"/>
        <v>10</v>
      </c>
      <c r="IQ73" s="20">
        <f t="shared" si="120"/>
        <v>10</v>
      </c>
      <c r="IR73" s="20">
        <f t="shared" si="120"/>
        <v>10</v>
      </c>
      <c r="IS73" s="20">
        <f t="shared" si="120"/>
        <v>10</v>
      </c>
      <c r="IT73" s="20">
        <f t="shared" si="120"/>
        <v>10</v>
      </c>
      <c r="IU73" s="20">
        <f t="shared" si="120"/>
        <v>10</v>
      </c>
      <c r="IV73" s="20">
        <f t="shared" si="120"/>
        <v>10</v>
      </c>
      <c r="IW73" s="20">
        <f t="shared" si="120"/>
        <v>10</v>
      </c>
      <c r="IX73" s="20">
        <f t="shared" si="120"/>
        <v>10</v>
      </c>
      <c r="IY73" s="20" t="str">
        <f t="shared" si="120"/>
        <v/>
      </c>
      <c r="IZ73" s="20" t="str">
        <f t="shared" si="120"/>
        <v/>
      </c>
      <c r="JA73" s="20" t="str">
        <f t="shared" si="120"/>
        <v/>
      </c>
      <c r="JB73" s="20" t="str">
        <f t="shared" si="120"/>
        <v/>
      </c>
      <c r="JC73" s="20" t="str">
        <f t="shared" si="120"/>
        <v/>
      </c>
      <c r="JD73" s="20" t="str">
        <f t="shared" si="120"/>
        <v/>
      </c>
      <c r="JE73" s="20" t="str">
        <f t="shared" si="120"/>
        <v/>
      </c>
      <c r="JF73" s="20" t="str">
        <f t="shared" si="120"/>
        <v/>
      </c>
      <c r="JG73" s="20" t="str">
        <f t="shared" si="120"/>
        <v/>
      </c>
      <c r="JH73" s="20" t="str">
        <f t="shared" si="120"/>
        <v/>
      </c>
      <c r="JI73" s="20" t="str">
        <f t="shared" si="120"/>
        <v/>
      </c>
      <c r="JJ73" s="20" t="str">
        <f t="shared" si="120"/>
        <v/>
      </c>
      <c r="JK73" s="20" t="str">
        <f t="shared" si="120"/>
        <v/>
      </c>
      <c r="JL73" s="20" t="str">
        <f t="shared" si="120"/>
        <v/>
      </c>
      <c r="JM73" s="20" t="str">
        <f t="shared" si="120"/>
        <v/>
      </c>
      <c r="JN73" s="20" t="str">
        <f t="shared" si="120"/>
        <v/>
      </c>
      <c r="JO73" s="20" t="str">
        <f t="shared" si="120"/>
        <v/>
      </c>
      <c r="JP73" s="20" t="str">
        <f t="shared" si="120"/>
        <v/>
      </c>
      <c r="JQ73" s="20" t="str">
        <f t="shared" si="120"/>
        <v/>
      </c>
      <c r="JR73" s="20" t="str">
        <f t="shared" si="120"/>
        <v/>
      </c>
      <c r="JS73" s="20" t="str">
        <f t="shared" si="120"/>
        <v/>
      </c>
      <c r="JT73" s="20" t="str">
        <f t="shared" si="120"/>
        <v/>
      </c>
      <c r="JU73" s="20" t="str">
        <f t="shared" si="120"/>
        <v/>
      </c>
      <c r="JV73" s="20" t="str">
        <f t="shared" si="120"/>
        <v/>
      </c>
      <c r="JW73" s="20" t="str">
        <f t="shared" si="120"/>
        <v/>
      </c>
      <c r="JX73" s="20" t="str">
        <f t="shared" si="120"/>
        <v/>
      </c>
      <c r="JY73" s="20" t="str">
        <f t="shared" si="120"/>
        <v/>
      </c>
      <c r="JZ73" s="20" t="str">
        <f t="shared" ref="JZ73:MK73" si="121">IF(AND(JZ$2&gt;=$Q73,JZ$2&lt;=$R73,JZ$2&lt;$F73),10,IF( AND(JZ$2&gt;=$Q73,JZ$2&lt;=$R73,JZ$2=$F73),10,IF(AND(JZ$2&gt;=$Q73,JZ$2&lt;=$R73,JZ$2&gt;$F73),-10,"")))</f>
        <v/>
      </c>
      <c r="KA73" s="20" t="str">
        <f t="shared" si="121"/>
        <v/>
      </c>
      <c r="KB73" s="20" t="str">
        <f t="shared" si="121"/>
        <v/>
      </c>
      <c r="KC73" s="20" t="str">
        <f t="shared" si="121"/>
        <v/>
      </c>
      <c r="KD73" s="20" t="str">
        <f t="shared" si="121"/>
        <v/>
      </c>
      <c r="KE73" s="20" t="str">
        <f t="shared" si="121"/>
        <v/>
      </c>
      <c r="KF73" s="20" t="str">
        <f t="shared" si="121"/>
        <v/>
      </c>
      <c r="KG73" s="20" t="str">
        <f t="shared" si="121"/>
        <v/>
      </c>
      <c r="KH73" s="20" t="str">
        <f t="shared" si="121"/>
        <v/>
      </c>
      <c r="KI73" s="20" t="str">
        <f t="shared" si="121"/>
        <v/>
      </c>
      <c r="KJ73" s="20" t="str">
        <f t="shared" si="121"/>
        <v/>
      </c>
      <c r="KK73" s="20" t="str">
        <f t="shared" si="121"/>
        <v/>
      </c>
      <c r="KL73" s="20" t="str">
        <f t="shared" si="121"/>
        <v/>
      </c>
      <c r="KM73" s="20" t="str">
        <f t="shared" si="121"/>
        <v/>
      </c>
      <c r="KN73" s="20" t="str">
        <f t="shared" si="121"/>
        <v/>
      </c>
      <c r="KO73" s="20" t="str">
        <f t="shared" si="121"/>
        <v/>
      </c>
      <c r="KP73" s="20" t="str">
        <f t="shared" si="121"/>
        <v/>
      </c>
      <c r="KQ73" s="20" t="str">
        <f t="shared" si="121"/>
        <v/>
      </c>
      <c r="KR73" s="20" t="str">
        <f t="shared" si="121"/>
        <v/>
      </c>
      <c r="KS73" s="20" t="str">
        <f t="shared" si="121"/>
        <v/>
      </c>
      <c r="KT73" s="20" t="str">
        <f t="shared" si="121"/>
        <v/>
      </c>
      <c r="KU73" s="20" t="str">
        <f t="shared" si="121"/>
        <v/>
      </c>
      <c r="KV73" s="20" t="str">
        <f t="shared" si="121"/>
        <v/>
      </c>
      <c r="KW73" s="20" t="str">
        <f t="shared" si="121"/>
        <v/>
      </c>
      <c r="KX73" s="20" t="str">
        <f t="shared" si="121"/>
        <v/>
      </c>
      <c r="KY73" s="20" t="str">
        <f t="shared" si="121"/>
        <v/>
      </c>
      <c r="KZ73" s="20" t="str">
        <f t="shared" si="121"/>
        <v/>
      </c>
      <c r="LA73" s="20" t="str">
        <f t="shared" si="121"/>
        <v/>
      </c>
      <c r="LB73" s="20" t="str">
        <f t="shared" si="121"/>
        <v/>
      </c>
      <c r="LC73" s="20" t="str">
        <f t="shared" si="121"/>
        <v/>
      </c>
      <c r="LD73" s="20" t="str">
        <f t="shared" si="121"/>
        <v/>
      </c>
      <c r="LE73" s="20" t="str">
        <f t="shared" si="121"/>
        <v/>
      </c>
      <c r="LF73" s="20" t="str">
        <f t="shared" si="121"/>
        <v/>
      </c>
      <c r="LG73" s="20" t="str">
        <f t="shared" si="121"/>
        <v/>
      </c>
      <c r="LH73" s="20" t="str">
        <f t="shared" si="121"/>
        <v/>
      </c>
      <c r="LI73" s="20" t="str">
        <f t="shared" si="121"/>
        <v/>
      </c>
      <c r="LJ73" s="20" t="str">
        <f t="shared" si="121"/>
        <v/>
      </c>
      <c r="LK73" s="20" t="str">
        <f t="shared" si="121"/>
        <v/>
      </c>
      <c r="LL73" s="20" t="str">
        <f t="shared" si="121"/>
        <v/>
      </c>
      <c r="LM73" s="20" t="str">
        <f t="shared" si="121"/>
        <v/>
      </c>
      <c r="LN73" s="20" t="str">
        <f t="shared" si="121"/>
        <v/>
      </c>
      <c r="LO73" s="20" t="str">
        <f t="shared" si="121"/>
        <v/>
      </c>
      <c r="LP73" s="20" t="str">
        <f t="shared" si="121"/>
        <v/>
      </c>
      <c r="LQ73" s="20" t="str">
        <f t="shared" si="121"/>
        <v/>
      </c>
      <c r="LR73" s="20" t="str">
        <f t="shared" si="121"/>
        <v/>
      </c>
      <c r="LS73" s="20" t="str">
        <f t="shared" si="121"/>
        <v/>
      </c>
      <c r="LT73" s="20" t="str">
        <f t="shared" si="121"/>
        <v/>
      </c>
      <c r="LU73" s="20" t="str">
        <f t="shared" si="121"/>
        <v/>
      </c>
      <c r="LV73" s="20" t="str">
        <f t="shared" si="121"/>
        <v/>
      </c>
      <c r="LW73" s="20" t="str">
        <f t="shared" si="121"/>
        <v/>
      </c>
      <c r="LX73" s="20" t="str">
        <f t="shared" si="121"/>
        <v/>
      </c>
      <c r="LY73" s="20" t="str">
        <f t="shared" si="121"/>
        <v/>
      </c>
      <c r="LZ73" s="20" t="str">
        <f t="shared" si="121"/>
        <v/>
      </c>
      <c r="MA73" s="20" t="str">
        <f t="shared" si="121"/>
        <v/>
      </c>
      <c r="MB73" s="20" t="str">
        <f t="shared" si="121"/>
        <v/>
      </c>
      <c r="MC73" s="20" t="str">
        <f t="shared" si="121"/>
        <v/>
      </c>
      <c r="MD73" s="20" t="str">
        <f t="shared" si="121"/>
        <v/>
      </c>
      <c r="ME73" s="20" t="str">
        <f t="shared" si="121"/>
        <v/>
      </c>
      <c r="MF73" s="20" t="str">
        <f t="shared" si="121"/>
        <v/>
      </c>
      <c r="MG73" s="20" t="str">
        <f t="shared" si="121"/>
        <v/>
      </c>
      <c r="MH73" s="20" t="str">
        <f t="shared" si="121"/>
        <v/>
      </c>
      <c r="MI73" s="20" t="str">
        <f t="shared" si="121"/>
        <v/>
      </c>
      <c r="MJ73" s="20" t="str">
        <f t="shared" si="121"/>
        <v/>
      </c>
      <c r="MK73" s="20" t="str">
        <f t="shared" si="121"/>
        <v/>
      </c>
      <c r="ML73" s="20" t="str">
        <f t="shared" ref="ML73:OC73" si="122">IF(AND(ML$2&gt;=$Q73,ML$2&lt;=$R73,ML$2&lt;$F73),10,IF( AND(ML$2&gt;=$Q73,ML$2&lt;=$R73,ML$2=$F73),10,IF(AND(ML$2&gt;=$Q73,ML$2&lt;=$R73,ML$2&gt;$F73),-10,"")))</f>
        <v/>
      </c>
      <c r="MM73" s="20" t="str">
        <f t="shared" si="122"/>
        <v/>
      </c>
      <c r="MN73" s="20" t="str">
        <f t="shared" si="122"/>
        <v/>
      </c>
      <c r="MO73" s="20" t="str">
        <f t="shared" si="122"/>
        <v/>
      </c>
      <c r="MP73" s="20" t="str">
        <f t="shared" si="122"/>
        <v/>
      </c>
      <c r="MQ73" s="20" t="str">
        <f t="shared" si="122"/>
        <v/>
      </c>
      <c r="MR73" s="20" t="str">
        <f t="shared" si="122"/>
        <v/>
      </c>
      <c r="MS73" s="20" t="str">
        <f t="shared" si="122"/>
        <v/>
      </c>
      <c r="MT73" s="20" t="str">
        <f t="shared" si="122"/>
        <v/>
      </c>
      <c r="MU73" s="20" t="str">
        <f t="shared" si="122"/>
        <v/>
      </c>
      <c r="MV73" s="20" t="str">
        <f t="shared" si="122"/>
        <v/>
      </c>
      <c r="MW73" s="20" t="str">
        <f t="shared" si="122"/>
        <v/>
      </c>
      <c r="MX73" s="20" t="str">
        <f t="shared" si="122"/>
        <v/>
      </c>
      <c r="MY73" s="20" t="str">
        <f t="shared" si="122"/>
        <v/>
      </c>
      <c r="MZ73" s="20" t="str">
        <f t="shared" si="122"/>
        <v/>
      </c>
      <c r="NA73" s="20" t="str">
        <f t="shared" si="122"/>
        <v/>
      </c>
      <c r="NB73" s="20" t="str">
        <f t="shared" si="122"/>
        <v/>
      </c>
      <c r="NC73" s="20" t="str">
        <f t="shared" si="122"/>
        <v/>
      </c>
      <c r="ND73" s="20" t="str">
        <f t="shared" si="122"/>
        <v/>
      </c>
      <c r="NE73" s="20" t="str">
        <f t="shared" si="122"/>
        <v/>
      </c>
      <c r="NF73" s="20" t="str">
        <f t="shared" si="122"/>
        <v/>
      </c>
      <c r="NG73" s="20" t="str">
        <f t="shared" si="122"/>
        <v/>
      </c>
      <c r="NH73" s="20" t="str">
        <f t="shared" si="122"/>
        <v/>
      </c>
      <c r="NI73" s="20" t="str">
        <f t="shared" si="122"/>
        <v/>
      </c>
      <c r="NJ73" s="20" t="str">
        <f t="shared" si="122"/>
        <v/>
      </c>
      <c r="NK73" s="20" t="str">
        <f t="shared" si="122"/>
        <v/>
      </c>
      <c r="NL73" s="20" t="str">
        <f t="shared" si="122"/>
        <v/>
      </c>
      <c r="NM73" s="20" t="str">
        <f t="shared" si="122"/>
        <v/>
      </c>
      <c r="NN73" s="20" t="str">
        <f t="shared" si="122"/>
        <v/>
      </c>
      <c r="NO73" s="20" t="str">
        <f t="shared" si="122"/>
        <v/>
      </c>
      <c r="NP73" s="20" t="str">
        <f t="shared" si="122"/>
        <v/>
      </c>
      <c r="NQ73" s="20" t="str">
        <f t="shared" si="122"/>
        <v/>
      </c>
      <c r="NR73" s="20" t="str">
        <f t="shared" si="122"/>
        <v/>
      </c>
      <c r="NS73" s="20" t="str">
        <f t="shared" si="122"/>
        <v/>
      </c>
      <c r="NT73" s="20" t="str">
        <f t="shared" si="122"/>
        <v/>
      </c>
      <c r="NU73" s="20" t="str">
        <f t="shared" si="122"/>
        <v/>
      </c>
      <c r="NV73" s="20" t="str">
        <f t="shared" si="122"/>
        <v/>
      </c>
      <c r="NW73" s="20" t="str">
        <f t="shared" si="122"/>
        <v/>
      </c>
      <c r="NX73" s="20" t="str">
        <f t="shared" si="122"/>
        <v/>
      </c>
      <c r="NY73" s="20" t="str">
        <f t="shared" si="122"/>
        <v/>
      </c>
      <c r="NZ73" s="20" t="str">
        <f t="shared" si="122"/>
        <v/>
      </c>
      <c r="OA73" s="20" t="str">
        <f t="shared" si="122"/>
        <v/>
      </c>
      <c r="OB73" s="20" t="str">
        <f t="shared" si="122"/>
        <v/>
      </c>
      <c r="OC73" s="20" t="str">
        <f t="shared" si="122"/>
        <v/>
      </c>
      <c r="OD73" s="25"/>
      <c r="OE73" s="25"/>
      <c r="OF73" s="25"/>
      <c r="OG73" s="25"/>
      <c r="OH73" s="25"/>
      <c r="OI73" s="25"/>
    </row>
    <row r="74" spans="1:399" x14ac:dyDescent="0.2">
      <c r="A74" s="67"/>
      <c r="B74" s="37"/>
      <c r="C74" s="37"/>
      <c r="D74" s="37"/>
      <c r="E74" s="37"/>
      <c r="F74" s="37"/>
      <c r="G74" s="37"/>
      <c r="H74" s="399" t="str">
        <f>'Project Follow up - Base'!H75</f>
        <v>Remaining:  0</v>
      </c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25"/>
      <c r="T74" s="25"/>
      <c r="U74" s="30"/>
      <c r="V74" s="30"/>
      <c r="W74" s="25"/>
      <c r="X74" s="31"/>
      <c r="Y74" s="31"/>
      <c r="Z74" s="25"/>
      <c r="AA74" s="25"/>
      <c r="AB74" s="25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  <c r="JB74" s="20"/>
      <c r="JC74" s="20"/>
      <c r="JD74" s="20"/>
      <c r="JE74" s="20"/>
      <c r="JF74" s="20"/>
      <c r="JG74" s="20"/>
      <c r="JH74" s="20"/>
      <c r="JI74" s="20"/>
      <c r="JJ74" s="20"/>
      <c r="JK74" s="20"/>
      <c r="JL74" s="20"/>
      <c r="JM74" s="20"/>
      <c r="JN74" s="20"/>
      <c r="JO74" s="20"/>
      <c r="JP74" s="20"/>
      <c r="JQ74" s="20"/>
      <c r="JR74" s="20"/>
      <c r="JS74" s="20"/>
      <c r="JT74" s="20"/>
      <c r="JU74" s="20"/>
      <c r="JV74" s="20"/>
      <c r="JW74" s="20"/>
      <c r="JX74" s="20"/>
      <c r="JY74" s="20"/>
      <c r="JZ74" s="20"/>
      <c r="KA74" s="20"/>
      <c r="KB74" s="20"/>
      <c r="KC74" s="20"/>
      <c r="KD74" s="20"/>
      <c r="KE74" s="20"/>
      <c r="KF74" s="20"/>
      <c r="KG74" s="20"/>
      <c r="KH74" s="20"/>
      <c r="KI74" s="20"/>
      <c r="KJ74" s="20"/>
      <c r="KK74" s="20"/>
      <c r="KL74" s="20"/>
      <c r="KM74" s="20"/>
      <c r="KN74" s="20"/>
      <c r="KO74" s="20"/>
      <c r="KP74" s="20"/>
      <c r="KQ74" s="20"/>
      <c r="KR74" s="20"/>
      <c r="KS74" s="20"/>
      <c r="KT74" s="20"/>
      <c r="KU74" s="20"/>
      <c r="KV74" s="20"/>
      <c r="KW74" s="20"/>
      <c r="KX74" s="20"/>
      <c r="KY74" s="20"/>
      <c r="KZ74" s="20"/>
      <c r="LA74" s="20"/>
      <c r="LB74" s="20"/>
      <c r="LC74" s="20"/>
      <c r="LD74" s="20"/>
      <c r="LE74" s="20"/>
      <c r="LF74" s="20"/>
      <c r="LG74" s="20"/>
      <c r="LH74" s="20"/>
      <c r="LI74" s="20"/>
      <c r="LJ74" s="20"/>
      <c r="LK74" s="20"/>
      <c r="LL74" s="20"/>
      <c r="LM74" s="20"/>
      <c r="LN74" s="20"/>
      <c r="LO74" s="20"/>
      <c r="LP74" s="20"/>
      <c r="LQ74" s="20"/>
      <c r="LR74" s="20"/>
      <c r="LS74" s="20"/>
      <c r="LT74" s="20"/>
      <c r="LU74" s="20"/>
      <c r="LV74" s="20"/>
      <c r="LW74" s="20"/>
      <c r="LX74" s="20"/>
      <c r="LY74" s="20"/>
      <c r="LZ74" s="20"/>
      <c r="MA74" s="20"/>
      <c r="MB74" s="20"/>
      <c r="MC74" s="20"/>
      <c r="MD74" s="20"/>
      <c r="ME74" s="20"/>
      <c r="MF74" s="20"/>
      <c r="MG74" s="20"/>
      <c r="MH74" s="20"/>
      <c r="MI74" s="20"/>
      <c r="MJ74" s="20"/>
      <c r="MK74" s="20"/>
      <c r="ML74" s="20"/>
      <c r="MM74" s="20"/>
      <c r="MN74" s="20"/>
      <c r="MO74" s="20"/>
      <c r="MP74" s="20"/>
      <c r="MQ74" s="20"/>
      <c r="MR74" s="20"/>
      <c r="MS74" s="20"/>
      <c r="MT74" s="20"/>
      <c r="MU74" s="20"/>
      <c r="MV74" s="20"/>
      <c r="MW74" s="20"/>
      <c r="MX74" s="20"/>
      <c r="MY74" s="20"/>
      <c r="MZ74" s="20"/>
      <c r="NA74" s="20"/>
      <c r="NB74" s="20"/>
      <c r="NC74" s="20"/>
      <c r="ND74" s="20"/>
      <c r="NE74" s="20"/>
      <c r="NF74" s="20"/>
      <c r="NG74" s="20"/>
      <c r="NH74" s="20"/>
      <c r="NI74" s="20"/>
      <c r="NJ74" s="20"/>
      <c r="NK74" s="20"/>
      <c r="NL74" s="20"/>
      <c r="NM74" s="20"/>
      <c r="NN74" s="20"/>
      <c r="NO74" s="20"/>
      <c r="NP74" s="20"/>
      <c r="NQ74" s="20"/>
      <c r="NR74" s="20"/>
      <c r="NS74" s="20"/>
      <c r="NT74" s="20"/>
      <c r="NU74" s="20"/>
      <c r="NV74" s="20"/>
      <c r="NW74" s="20"/>
      <c r="NX74" s="20"/>
      <c r="NY74" s="20"/>
      <c r="NZ74" s="20"/>
      <c r="OA74" s="20"/>
      <c r="OB74" s="20"/>
      <c r="OC74" s="20"/>
      <c r="OD74" s="25"/>
      <c r="OE74" s="25"/>
      <c r="OF74" s="25"/>
      <c r="OG74" s="25"/>
      <c r="OH74" s="25"/>
      <c r="OI74" s="25"/>
    </row>
    <row r="75" spans="1:399" ht="27" customHeight="1" x14ac:dyDescent="0.2">
      <c r="A75" s="66"/>
      <c r="B75" s="29"/>
      <c r="C75" s="102" t="s">
        <v>85</v>
      </c>
      <c r="D75" s="424" t="s">
        <v>86</v>
      </c>
      <c r="E75" s="424"/>
      <c r="F75" s="115" t="s">
        <v>94</v>
      </c>
      <c r="G75" s="115" t="s">
        <v>95</v>
      </c>
      <c r="H75" s="115" t="s">
        <v>161</v>
      </c>
      <c r="J75" s="37"/>
      <c r="K75" s="37"/>
      <c r="L75" s="37"/>
      <c r="M75" s="115" t="s">
        <v>94</v>
      </c>
      <c r="N75" s="115" t="s">
        <v>95</v>
      </c>
      <c r="O75" s="115" t="s">
        <v>80</v>
      </c>
      <c r="P75" s="115" t="s">
        <v>71</v>
      </c>
      <c r="Q75" s="115" t="s">
        <v>96</v>
      </c>
      <c r="R75" s="115" t="s">
        <v>97</v>
      </c>
      <c r="S75" s="115" t="s">
        <v>98</v>
      </c>
      <c r="T75" s="115" t="s">
        <v>99</v>
      </c>
      <c r="U75" s="60" t="s">
        <v>104</v>
      </c>
      <c r="V75" s="307" t="s">
        <v>101</v>
      </c>
      <c r="W75" s="115" t="s">
        <v>102</v>
      </c>
      <c r="X75" s="103" t="s">
        <v>103</v>
      </c>
      <c r="Y75" s="31"/>
      <c r="Z75" s="33"/>
      <c r="AA75" s="34"/>
      <c r="AB75" s="34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  <c r="FS75" s="28"/>
      <c r="FT75" s="28"/>
      <c r="FU75" s="28"/>
      <c r="FV75" s="28"/>
      <c r="FW75" s="28"/>
      <c r="FX75" s="28"/>
      <c r="FY75" s="28"/>
      <c r="FZ75" s="28"/>
      <c r="GA75" s="28"/>
      <c r="GB75" s="28"/>
      <c r="GC75" s="28"/>
      <c r="GD75" s="28"/>
      <c r="GE75" s="28"/>
      <c r="GF75" s="28"/>
      <c r="GG75" s="28"/>
      <c r="GH75" s="28"/>
      <c r="GI75" s="28"/>
      <c r="GJ75" s="28"/>
      <c r="GK75" s="28"/>
      <c r="GL75" s="28"/>
      <c r="GM75" s="28"/>
      <c r="GN75" s="28"/>
      <c r="GO75" s="28"/>
      <c r="GP75" s="28"/>
      <c r="GQ75" s="28"/>
      <c r="GR75" s="28"/>
      <c r="GS75" s="28"/>
      <c r="GT75" s="28"/>
      <c r="GU75" s="28"/>
      <c r="GV75" s="28"/>
      <c r="GW75" s="28"/>
      <c r="GX75" s="28"/>
      <c r="GY75" s="28"/>
      <c r="GZ75" s="28"/>
      <c r="HA75" s="28"/>
      <c r="HB75" s="28"/>
      <c r="HC75" s="28"/>
      <c r="HD75" s="28"/>
      <c r="HE75" s="28"/>
      <c r="HF75" s="28"/>
      <c r="HG75" s="28"/>
      <c r="HH75" s="28"/>
      <c r="HI75" s="28"/>
      <c r="HJ75" s="28"/>
      <c r="HK75" s="28"/>
      <c r="HL75" s="28"/>
      <c r="HM75" s="28"/>
      <c r="HN75" s="28"/>
      <c r="HO75" s="28"/>
      <c r="HP75" s="28"/>
      <c r="HQ75" s="28"/>
      <c r="HR75" s="28"/>
      <c r="HS75" s="28"/>
      <c r="HT75" s="28"/>
      <c r="HU75" s="28"/>
      <c r="HV75" s="28"/>
      <c r="HW75" s="28"/>
      <c r="HX75" s="28"/>
      <c r="HY75" s="28"/>
      <c r="HZ75" s="28"/>
      <c r="IA75" s="28"/>
      <c r="IB75" s="28"/>
      <c r="IC75" s="28"/>
      <c r="ID75" s="28"/>
      <c r="IE75" s="28"/>
      <c r="IF75" s="28"/>
      <c r="IG75" s="28"/>
      <c r="IH75" s="28"/>
      <c r="II75" s="28"/>
      <c r="IJ75" s="28"/>
      <c r="IK75" s="28"/>
      <c r="IL75" s="28"/>
      <c r="IM75" s="28"/>
      <c r="IN75" s="28"/>
      <c r="IO75" s="28"/>
      <c r="IP75" s="28"/>
      <c r="IQ75" s="28"/>
      <c r="IR75" s="28"/>
      <c r="IS75" s="28"/>
      <c r="IT75" s="28"/>
      <c r="IU75" s="28"/>
      <c r="IV75" s="28"/>
      <c r="IW75" s="28"/>
      <c r="IX75" s="28"/>
      <c r="IY75" s="28"/>
      <c r="IZ75" s="28"/>
      <c r="JA75" s="28"/>
      <c r="JB75" s="28"/>
      <c r="JC75" s="28"/>
      <c r="JD75" s="28"/>
      <c r="JE75" s="28"/>
      <c r="JF75" s="28"/>
      <c r="JG75" s="28"/>
      <c r="JH75" s="28"/>
      <c r="JI75" s="28"/>
      <c r="JJ75" s="28"/>
      <c r="JK75" s="28"/>
      <c r="JL75" s="28"/>
      <c r="JM75" s="28"/>
      <c r="JN75" s="28"/>
      <c r="JO75" s="28"/>
      <c r="JP75" s="28"/>
      <c r="JQ75" s="28"/>
      <c r="JR75" s="28"/>
      <c r="JS75" s="28"/>
      <c r="JT75" s="28"/>
      <c r="JU75" s="28"/>
      <c r="JV75" s="28"/>
      <c r="JW75" s="28"/>
      <c r="JX75" s="28"/>
      <c r="JY75" s="28"/>
      <c r="JZ75" s="28"/>
      <c r="KA75" s="28"/>
      <c r="KB75" s="28"/>
      <c r="KC75" s="28"/>
      <c r="KD75" s="28"/>
      <c r="KE75" s="28"/>
      <c r="KF75" s="28"/>
      <c r="KG75" s="28"/>
      <c r="KH75" s="28"/>
      <c r="KI75" s="28"/>
      <c r="KJ75" s="28"/>
      <c r="KK75" s="28"/>
      <c r="KL75" s="28"/>
      <c r="KM75" s="28"/>
      <c r="KN75" s="28"/>
      <c r="KO75" s="28"/>
      <c r="KP75" s="28"/>
      <c r="KQ75" s="28"/>
      <c r="KR75" s="28"/>
      <c r="KS75" s="28"/>
      <c r="KT75" s="28"/>
      <c r="KU75" s="28"/>
      <c r="KV75" s="28"/>
      <c r="KW75" s="28"/>
      <c r="KX75" s="28"/>
      <c r="KY75" s="28"/>
      <c r="KZ75" s="28"/>
      <c r="LA75" s="28"/>
      <c r="LB75" s="28"/>
      <c r="LC75" s="28"/>
      <c r="LD75" s="28"/>
      <c r="LE75" s="28"/>
      <c r="LF75" s="28"/>
      <c r="LG75" s="28"/>
      <c r="LH75" s="28"/>
      <c r="LI75" s="28"/>
      <c r="LJ75" s="28"/>
      <c r="LK75" s="28"/>
      <c r="LL75" s="28"/>
      <c r="LM75" s="28"/>
      <c r="LN75" s="28"/>
      <c r="LO75" s="28"/>
      <c r="LP75" s="28"/>
      <c r="LQ75" s="28"/>
      <c r="LR75" s="28"/>
      <c r="LS75" s="28"/>
      <c r="LT75" s="28"/>
      <c r="LU75" s="28"/>
      <c r="LV75" s="28"/>
      <c r="LW75" s="28"/>
      <c r="LX75" s="28"/>
      <c r="LY75" s="28"/>
      <c r="LZ75" s="28"/>
      <c r="MA75" s="28"/>
      <c r="MB75" s="28"/>
      <c r="MC75" s="28"/>
      <c r="MD75" s="28"/>
      <c r="ME75" s="28"/>
      <c r="MF75" s="28"/>
      <c r="MG75" s="28"/>
      <c r="MH75" s="28"/>
      <c r="MI75" s="28"/>
      <c r="MJ75" s="28"/>
      <c r="MK75" s="28"/>
      <c r="ML75" s="28"/>
      <c r="MM75" s="28"/>
      <c r="MN75" s="28"/>
      <c r="MO75" s="28"/>
      <c r="MP75" s="28"/>
      <c r="MQ75" s="28"/>
      <c r="MR75" s="28"/>
      <c r="MS75" s="28"/>
      <c r="MT75" s="28"/>
      <c r="MU75" s="28"/>
      <c r="MV75" s="28"/>
      <c r="MW75" s="28"/>
      <c r="MX75" s="28"/>
      <c r="MY75" s="28"/>
      <c r="MZ75" s="28"/>
      <c r="NA75" s="28"/>
      <c r="NB75" s="28"/>
      <c r="NC75" s="28"/>
      <c r="ND75" s="28"/>
      <c r="NE75" s="28"/>
      <c r="NF75" s="28"/>
      <c r="NG75" s="28"/>
      <c r="NH75" s="28"/>
      <c r="NI75" s="28"/>
      <c r="NJ75" s="28"/>
      <c r="NK75" s="28"/>
      <c r="NL75" s="28"/>
      <c r="NM75" s="28"/>
      <c r="NN75" s="28"/>
      <c r="NO75" s="28"/>
      <c r="NP75" s="28"/>
      <c r="NQ75" s="28"/>
      <c r="NR75" s="28"/>
      <c r="NS75" s="28"/>
      <c r="NT75" s="28"/>
      <c r="NU75" s="28"/>
      <c r="NV75" s="28"/>
      <c r="NW75" s="28"/>
      <c r="NX75" s="28"/>
      <c r="NY75" s="28"/>
      <c r="NZ75" s="28"/>
      <c r="OA75" s="28"/>
      <c r="OB75" s="28"/>
      <c r="OC75" s="28"/>
      <c r="OD75" s="29"/>
      <c r="OE75" s="29"/>
      <c r="OF75" s="29"/>
      <c r="OG75" s="29"/>
      <c r="OH75" s="29"/>
      <c r="OI75" s="29"/>
    </row>
    <row r="76" spans="1:399" x14ac:dyDescent="0.2">
      <c r="C76" s="117">
        <f>'Project Follow up - Base'!C77</f>
        <v>1</v>
      </c>
      <c r="D76" s="482" t="str">
        <f>'Project Follow up - Base'!D77</f>
        <v>Working on - Development</v>
      </c>
      <c r="E76" s="482" t="str">
        <f>'Project Follow up - Base'!E77</f>
        <v/>
      </c>
      <c r="F76" s="119" t="str">
        <f>'Project Follow up - Base'!G77</f>
        <v/>
      </c>
      <c r="G76" s="119" t="str">
        <f>'Project Follow up - Base'!H77</f>
        <v/>
      </c>
      <c r="H76" s="120">
        <f>'Project Follow up - Base'!I77</f>
        <v>0</v>
      </c>
      <c r="I76" s="121"/>
      <c r="J76" s="142"/>
      <c r="K76" s="142"/>
      <c r="L76" s="142"/>
      <c r="M76" s="119">
        <f>'Project Follow up - Base'!M77</f>
        <v>45717</v>
      </c>
      <c r="N76" s="119">
        <f>'Project Follow up - Base'!N77</f>
        <v>45737</v>
      </c>
      <c r="O76" s="119">
        <f>'Project Follow up - Base'!O77</f>
        <v>45742</v>
      </c>
      <c r="P76" s="123" t="str">
        <f ca="1">'Project Follow up - Base'!P77</f>
        <v>Completed</v>
      </c>
      <c r="Q76" s="124" t="str">
        <f>'Project Follow up - Base'!Q77</f>
        <v/>
      </c>
      <c r="R76" s="119" t="str">
        <f>'Project Follow up - Base'!R77</f>
        <v>Devlopment</v>
      </c>
      <c r="S76" s="118" t="e">
        <f>'Project Follow up - Base'!#REF!</f>
        <v>#REF!</v>
      </c>
      <c r="T76" s="124" t="str">
        <f>'Project Follow up - Base'!T77</f>
        <v/>
      </c>
      <c r="U76" s="395" t="str">
        <f>'Project Follow up - Base'!U77</f>
        <v/>
      </c>
      <c r="V76" s="395" t="str">
        <f>'Project Follow up - Base'!V77</f>
        <v/>
      </c>
      <c r="W76" s="118" t="str">
        <f>'Project Follow up - Base'!W77</f>
        <v>Deliev 04</v>
      </c>
      <c r="X76" s="127" t="str">
        <f>'Project Follow up - Base'!X77</f>
        <v>MOM 04</v>
      </c>
      <c r="Y76" s="100"/>
      <c r="Z76" s="17">
        <f t="shared" ref="Z76:Z95" si="123">IF(AND(F76=0,G76=0),"",IF( G76=0,0,1))</f>
        <v>1</v>
      </c>
      <c r="AC76" s="20" t="str">
        <f ca="1">IF($N76="",
IF(AND(AC$2&gt;=$M76,AC$2&lt;=TODAY(),AC$2&lt;$O76), 10,
IF(AND(AC$2&gt;=$M76,AC$2&lt;=TODAY(),AC$2=$O76), 10,
IF(AND(AC$2&gt;=$M76,AC$2&lt;=TODAY(),AC$2&gt;$O76), -10, ""))),
IF(AND(AC$2&gt;=$M76,AC$2&lt;=$N76,AC$2&lt;$O76),10,
IF(AND(AC$2&gt;=$M76,AC$2&lt;=$N76,AC$2=$O76),10,
IF(AND(AC$2&gt;=$M76,AC$2&lt;=$N76,AC$2&gt;$O76),-10,""
))))</f>
        <v/>
      </c>
      <c r="AD76" s="20" t="str">
        <f t="shared" ref="AD76:CO77" ca="1" si="124">IF($N76="",
IF(AND(AD$2&gt;=$M76,AD$2&lt;=TODAY(),AD$2&lt;$O76), 10,
IF(AND(AD$2&gt;=$M76,AD$2&lt;=TODAY(),AD$2=$O76), 10,
IF(AND(AD$2&gt;=$M76,AD$2&lt;=TODAY(),AD$2&gt;$O76), -10, ""))),
IF(AND(AD$2&gt;=$M76,AD$2&lt;=$N76,AD$2&lt;$O76),10,
IF(AND(AD$2&gt;=$M76,AD$2&lt;=$N76,AD$2=$O76),10,
IF(AND(AD$2&gt;=$M76,AD$2&lt;=$N76,AD$2&gt;$O76),-10,""
))))</f>
        <v/>
      </c>
      <c r="AE76" s="20" t="str">
        <f t="shared" ca="1" si="124"/>
        <v/>
      </c>
      <c r="AF76" s="20" t="str">
        <f t="shared" ca="1" si="124"/>
        <v/>
      </c>
      <c r="AG76" s="20" t="str">
        <f t="shared" ca="1" si="124"/>
        <v/>
      </c>
      <c r="AH76" s="20" t="str">
        <f t="shared" ca="1" si="124"/>
        <v/>
      </c>
      <c r="AI76" s="20" t="str">
        <f t="shared" ca="1" si="124"/>
        <v/>
      </c>
      <c r="AJ76" s="20" t="str">
        <f t="shared" ca="1" si="124"/>
        <v/>
      </c>
      <c r="AK76" s="20" t="str">
        <f t="shared" ca="1" si="124"/>
        <v/>
      </c>
      <c r="AL76" s="20" t="str">
        <f t="shared" ca="1" si="124"/>
        <v/>
      </c>
      <c r="AM76" s="20" t="str">
        <f t="shared" ca="1" si="124"/>
        <v/>
      </c>
      <c r="AN76" s="20" t="str">
        <f t="shared" ca="1" si="124"/>
        <v/>
      </c>
      <c r="AO76" s="20" t="str">
        <f t="shared" ca="1" si="124"/>
        <v/>
      </c>
      <c r="AP76" s="20" t="str">
        <f t="shared" ca="1" si="124"/>
        <v/>
      </c>
      <c r="AQ76" s="20" t="str">
        <f t="shared" ca="1" si="124"/>
        <v/>
      </c>
      <c r="AR76" s="20" t="str">
        <f t="shared" ca="1" si="124"/>
        <v/>
      </c>
      <c r="AS76" s="20" t="str">
        <f t="shared" ca="1" si="124"/>
        <v/>
      </c>
      <c r="AT76" s="20" t="str">
        <f t="shared" ca="1" si="124"/>
        <v/>
      </c>
      <c r="AU76" s="20" t="str">
        <f t="shared" ca="1" si="124"/>
        <v/>
      </c>
      <c r="AV76" s="20" t="str">
        <f t="shared" ca="1" si="124"/>
        <v/>
      </c>
      <c r="AW76" s="20" t="str">
        <f t="shared" ca="1" si="124"/>
        <v/>
      </c>
      <c r="AX76" s="20" t="str">
        <f t="shared" ca="1" si="124"/>
        <v/>
      </c>
      <c r="AY76" s="20" t="str">
        <f t="shared" ca="1" si="124"/>
        <v/>
      </c>
      <c r="AZ76" s="20" t="str">
        <f t="shared" ca="1" si="124"/>
        <v/>
      </c>
      <c r="BA76" s="20" t="str">
        <f t="shared" ca="1" si="124"/>
        <v/>
      </c>
      <c r="BB76" s="20" t="str">
        <f t="shared" ca="1" si="124"/>
        <v/>
      </c>
      <c r="BC76" s="20" t="str">
        <f t="shared" ca="1" si="124"/>
        <v/>
      </c>
      <c r="BD76" s="20" t="str">
        <f t="shared" ca="1" si="124"/>
        <v/>
      </c>
      <c r="BE76" s="20" t="str">
        <f t="shared" ca="1" si="124"/>
        <v/>
      </c>
      <c r="BF76" s="20" t="str">
        <f t="shared" ca="1" si="124"/>
        <v/>
      </c>
      <c r="BG76" s="20" t="str">
        <f t="shared" ca="1" si="124"/>
        <v/>
      </c>
      <c r="BH76" s="20" t="str">
        <f t="shared" ca="1" si="124"/>
        <v/>
      </c>
      <c r="BI76" s="20" t="str">
        <f t="shared" ca="1" si="124"/>
        <v/>
      </c>
      <c r="BJ76" s="20" t="str">
        <f t="shared" ca="1" si="124"/>
        <v/>
      </c>
      <c r="BK76" s="20" t="str">
        <f t="shared" ca="1" si="124"/>
        <v/>
      </c>
      <c r="BL76" s="20" t="str">
        <f t="shared" ca="1" si="124"/>
        <v/>
      </c>
      <c r="BM76" s="20" t="str">
        <f t="shared" ca="1" si="124"/>
        <v/>
      </c>
      <c r="BN76" s="20" t="str">
        <f t="shared" ca="1" si="124"/>
        <v/>
      </c>
      <c r="BO76" s="20" t="str">
        <f t="shared" ca="1" si="124"/>
        <v/>
      </c>
      <c r="BP76" s="20" t="str">
        <f t="shared" ca="1" si="124"/>
        <v/>
      </c>
      <c r="BQ76" s="20" t="str">
        <f t="shared" ca="1" si="124"/>
        <v/>
      </c>
      <c r="BR76" s="20" t="str">
        <f t="shared" ca="1" si="124"/>
        <v/>
      </c>
      <c r="BS76" s="20" t="str">
        <f t="shared" ca="1" si="124"/>
        <v/>
      </c>
      <c r="BT76" s="20" t="str">
        <f t="shared" ca="1" si="124"/>
        <v/>
      </c>
      <c r="BU76" s="20" t="str">
        <f t="shared" ca="1" si="124"/>
        <v/>
      </c>
      <c r="BV76" s="20" t="str">
        <f t="shared" ca="1" si="124"/>
        <v/>
      </c>
      <c r="BW76" s="20" t="str">
        <f t="shared" ca="1" si="124"/>
        <v/>
      </c>
      <c r="BX76" s="20" t="str">
        <f t="shared" ca="1" si="124"/>
        <v/>
      </c>
      <c r="BY76" s="20" t="str">
        <f t="shared" ca="1" si="124"/>
        <v/>
      </c>
      <c r="BZ76" s="20" t="str">
        <f t="shared" ca="1" si="124"/>
        <v/>
      </c>
      <c r="CA76" s="20" t="str">
        <f t="shared" ca="1" si="124"/>
        <v/>
      </c>
      <c r="CB76" s="20" t="str">
        <f t="shared" ca="1" si="124"/>
        <v/>
      </c>
      <c r="CC76" s="20" t="str">
        <f t="shared" ca="1" si="124"/>
        <v/>
      </c>
      <c r="CD76" s="20" t="str">
        <f t="shared" ca="1" si="124"/>
        <v/>
      </c>
      <c r="CE76" s="20" t="str">
        <f t="shared" ca="1" si="124"/>
        <v/>
      </c>
      <c r="CF76" s="20" t="str">
        <f t="shared" ca="1" si="124"/>
        <v/>
      </c>
      <c r="CG76" s="20" t="str">
        <f t="shared" ca="1" si="124"/>
        <v/>
      </c>
      <c r="CH76" s="20" t="str">
        <f t="shared" ca="1" si="124"/>
        <v/>
      </c>
      <c r="CI76" s="20" t="str">
        <f t="shared" ca="1" si="124"/>
        <v/>
      </c>
      <c r="CJ76" s="20" t="str">
        <f t="shared" ca="1" si="124"/>
        <v/>
      </c>
      <c r="CK76" s="20" t="str">
        <f t="shared" ca="1" si="124"/>
        <v/>
      </c>
      <c r="CL76" s="20" t="str">
        <f t="shared" ca="1" si="124"/>
        <v/>
      </c>
      <c r="CM76" s="20" t="str">
        <f t="shared" ca="1" si="124"/>
        <v/>
      </c>
      <c r="CN76" s="20" t="str">
        <f t="shared" ca="1" si="124"/>
        <v/>
      </c>
      <c r="CO76" s="20" t="str">
        <f t="shared" ca="1" si="124"/>
        <v/>
      </c>
      <c r="CP76" s="20">
        <f t="shared" ref="CP76:FA79" ca="1" si="125">IF($N76="",
IF(AND(CP$2&gt;=$M76,CP$2&lt;=TODAY(),CP$2&lt;$O76), 10,
IF(AND(CP$2&gt;=$M76,CP$2&lt;=TODAY(),CP$2=$O76), 10,
IF(AND(CP$2&gt;=$M76,CP$2&lt;=TODAY(),CP$2&gt;$O76), -10, ""))),
IF(AND(CP$2&gt;=$M76,CP$2&lt;=$N76,CP$2&lt;$O76),10,
IF(AND(CP$2&gt;=$M76,CP$2&lt;=$N76,CP$2=$O76),10,
IF(AND(CP$2&gt;=$M76,CP$2&lt;=$N76,CP$2&gt;$O76),-10,""
))))</f>
        <v>10</v>
      </c>
      <c r="CQ76" s="20">
        <f t="shared" ca="1" si="125"/>
        <v>10</v>
      </c>
      <c r="CR76" s="20">
        <f t="shared" ca="1" si="125"/>
        <v>10</v>
      </c>
      <c r="CS76" s="20">
        <f t="shared" ca="1" si="125"/>
        <v>10</v>
      </c>
      <c r="CT76" s="19">
        <f t="shared" ca="1" si="125"/>
        <v>10</v>
      </c>
      <c r="CU76" s="19">
        <f t="shared" ca="1" si="125"/>
        <v>10</v>
      </c>
      <c r="CV76" s="19">
        <f t="shared" ca="1" si="125"/>
        <v>10</v>
      </c>
      <c r="CW76" s="19">
        <f t="shared" ca="1" si="125"/>
        <v>10</v>
      </c>
      <c r="CX76" s="19">
        <f t="shared" ca="1" si="125"/>
        <v>10</v>
      </c>
      <c r="CY76" s="19">
        <f t="shared" ca="1" si="125"/>
        <v>10</v>
      </c>
      <c r="CZ76" s="19">
        <f t="shared" ca="1" si="125"/>
        <v>10</v>
      </c>
      <c r="DA76" s="19">
        <f t="shared" ca="1" si="125"/>
        <v>10</v>
      </c>
      <c r="DB76" s="19">
        <f t="shared" ca="1" si="125"/>
        <v>10</v>
      </c>
      <c r="DC76" s="19">
        <f t="shared" ca="1" si="125"/>
        <v>10</v>
      </c>
      <c r="DD76" s="19">
        <f t="shared" ca="1" si="125"/>
        <v>10</v>
      </c>
      <c r="DE76" s="19">
        <f t="shared" ca="1" si="125"/>
        <v>10</v>
      </c>
      <c r="DF76" s="19">
        <f t="shared" ca="1" si="125"/>
        <v>10</v>
      </c>
      <c r="DG76" s="19">
        <f t="shared" ca="1" si="125"/>
        <v>10</v>
      </c>
      <c r="DH76" s="19">
        <f t="shared" ca="1" si="125"/>
        <v>10</v>
      </c>
      <c r="DI76" s="19">
        <f t="shared" ca="1" si="125"/>
        <v>10</v>
      </c>
      <c r="DJ76" s="19">
        <f t="shared" ca="1" si="125"/>
        <v>10</v>
      </c>
      <c r="DK76" s="19" t="str">
        <f t="shared" ca="1" si="125"/>
        <v/>
      </c>
      <c r="DL76" s="19" t="str">
        <f t="shared" ca="1" si="125"/>
        <v/>
      </c>
      <c r="DM76" s="19" t="str">
        <f t="shared" ca="1" si="125"/>
        <v/>
      </c>
      <c r="DN76" s="19" t="str">
        <f t="shared" ca="1" si="125"/>
        <v/>
      </c>
      <c r="DO76" s="19" t="str">
        <f t="shared" ca="1" si="125"/>
        <v/>
      </c>
      <c r="DP76" s="19" t="str">
        <f t="shared" ca="1" si="125"/>
        <v/>
      </c>
      <c r="DQ76" s="19" t="str">
        <f t="shared" ca="1" si="125"/>
        <v/>
      </c>
      <c r="DR76" s="19" t="str">
        <f t="shared" ca="1" si="125"/>
        <v/>
      </c>
      <c r="DS76" s="19" t="str">
        <f t="shared" ca="1" si="125"/>
        <v/>
      </c>
      <c r="DT76" s="19" t="str">
        <f t="shared" ca="1" si="125"/>
        <v/>
      </c>
      <c r="DU76" s="19" t="str">
        <f t="shared" ca="1" si="125"/>
        <v/>
      </c>
      <c r="DV76" s="19" t="str">
        <f t="shared" ca="1" si="125"/>
        <v/>
      </c>
      <c r="DW76" s="19" t="str">
        <f t="shared" ca="1" si="125"/>
        <v/>
      </c>
      <c r="DX76" s="19" t="str">
        <f t="shared" ca="1" si="125"/>
        <v/>
      </c>
      <c r="DY76" s="19" t="str">
        <f t="shared" ca="1" si="125"/>
        <v/>
      </c>
      <c r="DZ76" s="19" t="str">
        <f t="shared" ca="1" si="125"/>
        <v/>
      </c>
      <c r="EA76" s="19" t="str">
        <f t="shared" ca="1" si="125"/>
        <v/>
      </c>
      <c r="EB76" s="19" t="str">
        <f t="shared" ca="1" si="125"/>
        <v/>
      </c>
      <c r="EC76" s="19" t="str">
        <f t="shared" ca="1" si="125"/>
        <v/>
      </c>
      <c r="ED76" s="19" t="str">
        <f t="shared" ca="1" si="125"/>
        <v/>
      </c>
      <c r="EE76" s="19" t="str">
        <f t="shared" ca="1" si="125"/>
        <v/>
      </c>
      <c r="EF76" s="19" t="str">
        <f t="shared" ca="1" si="125"/>
        <v/>
      </c>
      <c r="EG76" s="19" t="str">
        <f t="shared" ca="1" si="125"/>
        <v/>
      </c>
      <c r="EH76" s="19" t="str">
        <f t="shared" ca="1" si="125"/>
        <v/>
      </c>
      <c r="EI76" s="19" t="str">
        <f t="shared" ca="1" si="125"/>
        <v/>
      </c>
      <c r="EJ76" s="19" t="str">
        <f t="shared" ca="1" si="125"/>
        <v/>
      </c>
      <c r="EK76" s="19" t="str">
        <f t="shared" ca="1" si="125"/>
        <v/>
      </c>
      <c r="EL76" s="19" t="str">
        <f t="shared" ca="1" si="125"/>
        <v/>
      </c>
      <c r="EM76" s="19" t="str">
        <f t="shared" ca="1" si="125"/>
        <v/>
      </c>
      <c r="EN76" s="19" t="str">
        <f t="shared" ca="1" si="125"/>
        <v/>
      </c>
      <c r="EO76" s="19" t="str">
        <f t="shared" ca="1" si="125"/>
        <v/>
      </c>
      <c r="EP76" s="19" t="str">
        <f t="shared" ca="1" si="125"/>
        <v/>
      </c>
      <c r="EQ76" s="19" t="str">
        <f t="shared" ca="1" si="125"/>
        <v/>
      </c>
      <c r="ER76" s="19" t="str">
        <f t="shared" ca="1" si="125"/>
        <v/>
      </c>
      <c r="ES76" s="19" t="str">
        <f t="shared" ca="1" si="125"/>
        <v/>
      </c>
      <c r="ET76" s="19" t="str">
        <f t="shared" ca="1" si="125"/>
        <v/>
      </c>
      <c r="EU76" s="19" t="str">
        <f t="shared" ca="1" si="125"/>
        <v/>
      </c>
      <c r="EV76" s="19" t="str">
        <f t="shared" ca="1" si="125"/>
        <v/>
      </c>
      <c r="EW76" s="19" t="str">
        <f t="shared" ca="1" si="125"/>
        <v/>
      </c>
      <c r="EX76" s="19" t="str">
        <f t="shared" ca="1" si="125"/>
        <v/>
      </c>
      <c r="EY76" s="19" t="str">
        <f t="shared" ca="1" si="125"/>
        <v/>
      </c>
      <c r="EZ76" s="19" t="str">
        <f t="shared" ca="1" si="125"/>
        <v/>
      </c>
      <c r="FA76" s="19" t="str">
        <f t="shared" ca="1" si="125"/>
        <v/>
      </c>
      <c r="FB76" s="19" t="str">
        <f t="shared" ref="FB76:HM82" ca="1" si="126">IF($N76="",
IF(AND(FB$2&gt;=$M76,FB$2&lt;=TODAY(),FB$2&lt;$O76), 10,
IF(AND(FB$2&gt;=$M76,FB$2&lt;=TODAY(),FB$2=$O76), 10,
IF(AND(FB$2&gt;=$M76,FB$2&lt;=TODAY(),FB$2&gt;$O76), -10, ""))),
IF(AND(FB$2&gt;=$M76,FB$2&lt;=$N76,FB$2&lt;$O76),10,
IF(AND(FB$2&gt;=$M76,FB$2&lt;=$N76,FB$2=$O76),10,
IF(AND(FB$2&gt;=$M76,FB$2&lt;=$N76,FB$2&gt;$O76),-10,""
))))</f>
        <v/>
      </c>
      <c r="FC76" s="19" t="str">
        <f t="shared" ca="1" si="126"/>
        <v/>
      </c>
      <c r="FD76" s="19" t="str">
        <f t="shared" ca="1" si="126"/>
        <v/>
      </c>
      <c r="FE76" s="19" t="str">
        <f t="shared" ca="1" si="126"/>
        <v/>
      </c>
      <c r="FF76" s="19" t="str">
        <f t="shared" ca="1" si="126"/>
        <v/>
      </c>
      <c r="FG76" s="19" t="str">
        <f t="shared" ca="1" si="126"/>
        <v/>
      </c>
      <c r="FH76" s="19" t="str">
        <f t="shared" ca="1" si="126"/>
        <v/>
      </c>
      <c r="FI76" s="19" t="str">
        <f t="shared" ca="1" si="126"/>
        <v/>
      </c>
      <c r="FJ76" s="19" t="str">
        <f t="shared" ca="1" si="126"/>
        <v/>
      </c>
      <c r="FK76" s="19" t="str">
        <f t="shared" ca="1" si="126"/>
        <v/>
      </c>
      <c r="FL76" s="19" t="str">
        <f t="shared" ca="1" si="126"/>
        <v/>
      </c>
      <c r="FM76" s="19" t="str">
        <f t="shared" ca="1" si="126"/>
        <v/>
      </c>
      <c r="FN76" s="19" t="str">
        <f t="shared" ca="1" si="126"/>
        <v/>
      </c>
      <c r="FO76" s="19" t="str">
        <f t="shared" ca="1" si="126"/>
        <v/>
      </c>
      <c r="FP76" s="19" t="str">
        <f t="shared" ca="1" si="126"/>
        <v/>
      </c>
      <c r="FQ76" s="19" t="str">
        <f t="shared" ca="1" si="126"/>
        <v/>
      </c>
      <c r="FR76" s="19" t="str">
        <f t="shared" ca="1" si="126"/>
        <v/>
      </c>
      <c r="FS76" s="19" t="str">
        <f t="shared" ca="1" si="126"/>
        <v/>
      </c>
      <c r="FT76" s="19" t="str">
        <f t="shared" ca="1" si="126"/>
        <v/>
      </c>
      <c r="FU76" s="19" t="str">
        <f t="shared" ca="1" si="126"/>
        <v/>
      </c>
      <c r="FV76" s="19" t="str">
        <f t="shared" ca="1" si="126"/>
        <v/>
      </c>
      <c r="FW76" s="19" t="str">
        <f t="shared" ca="1" si="126"/>
        <v/>
      </c>
      <c r="FX76" s="19" t="str">
        <f t="shared" ca="1" si="126"/>
        <v/>
      </c>
      <c r="FY76" s="19" t="str">
        <f t="shared" ca="1" si="126"/>
        <v/>
      </c>
      <c r="FZ76" s="19" t="str">
        <f t="shared" ca="1" si="126"/>
        <v/>
      </c>
      <c r="GA76" s="19" t="str">
        <f t="shared" ca="1" si="126"/>
        <v/>
      </c>
      <c r="GB76" s="19" t="str">
        <f t="shared" ca="1" si="126"/>
        <v/>
      </c>
      <c r="GC76" s="19" t="str">
        <f t="shared" ca="1" si="126"/>
        <v/>
      </c>
      <c r="GD76" s="19" t="str">
        <f t="shared" ca="1" si="126"/>
        <v/>
      </c>
      <c r="GE76" s="19" t="str">
        <f t="shared" ca="1" si="126"/>
        <v/>
      </c>
      <c r="GF76" s="19" t="str">
        <f t="shared" ca="1" si="126"/>
        <v/>
      </c>
      <c r="GG76" s="19" t="str">
        <f t="shared" ca="1" si="126"/>
        <v/>
      </c>
      <c r="GH76" s="19" t="str">
        <f t="shared" ca="1" si="126"/>
        <v/>
      </c>
      <c r="GI76" s="19" t="str">
        <f t="shared" ca="1" si="126"/>
        <v/>
      </c>
      <c r="GJ76" s="19" t="str">
        <f t="shared" ca="1" si="126"/>
        <v/>
      </c>
      <c r="GK76" s="19" t="str">
        <f t="shared" ca="1" si="126"/>
        <v/>
      </c>
      <c r="GL76" s="19" t="str">
        <f t="shared" ca="1" si="126"/>
        <v/>
      </c>
      <c r="GM76" s="19" t="str">
        <f t="shared" ca="1" si="126"/>
        <v/>
      </c>
      <c r="GN76" s="19" t="str">
        <f t="shared" ca="1" si="126"/>
        <v/>
      </c>
      <c r="GO76" s="19" t="str">
        <f t="shared" ca="1" si="126"/>
        <v/>
      </c>
      <c r="GP76" s="19" t="str">
        <f t="shared" ca="1" si="126"/>
        <v/>
      </c>
      <c r="GQ76" s="19" t="str">
        <f t="shared" ca="1" si="126"/>
        <v/>
      </c>
      <c r="GR76" s="19" t="str">
        <f t="shared" ca="1" si="126"/>
        <v/>
      </c>
      <c r="GS76" s="19" t="str">
        <f t="shared" ca="1" si="126"/>
        <v/>
      </c>
      <c r="GT76" s="19" t="str">
        <f t="shared" ca="1" si="126"/>
        <v/>
      </c>
      <c r="GU76" s="19" t="str">
        <f t="shared" ca="1" si="126"/>
        <v/>
      </c>
      <c r="GV76" s="19" t="str">
        <f t="shared" ca="1" si="126"/>
        <v/>
      </c>
      <c r="GW76" s="19" t="str">
        <f t="shared" ca="1" si="126"/>
        <v/>
      </c>
      <c r="GX76" s="19" t="str">
        <f t="shared" ca="1" si="126"/>
        <v/>
      </c>
      <c r="GY76" s="19" t="str">
        <f t="shared" ca="1" si="126"/>
        <v/>
      </c>
      <c r="GZ76" s="19" t="str">
        <f t="shared" ca="1" si="126"/>
        <v/>
      </c>
      <c r="HA76" s="19" t="str">
        <f t="shared" ca="1" si="126"/>
        <v/>
      </c>
      <c r="HB76" s="19" t="str">
        <f t="shared" ca="1" si="126"/>
        <v/>
      </c>
      <c r="HC76" s="19" t="str">
        <f t="shared" ca="1" si="126"/>
        <v/>
      </c>
      <c r="HD76" s="19" t="str">
        <f t="shared" ca="1" si="126"/>
        <v/>
      </c>
      <c r="HE76" s="19" t="str">
        <f t="shared" ca="1" si="126"/>
        <v/>
      </c>
      <c r="HF76" s="19" t="str">
        <f t="shared" ca="1" si="126"/>
        <v/>
      </c>
      <c r="HG76" s="19" t="str">
        <f t="shared" ca="1" si="126"/>
        <v/>
      </c>
      <c r="HH76" s="19" t="str">
        <f t="shared" ca="1" si="126"/>
        <v/>
      </c>
      <c r="HI76" s="19" t="str">
        <f t="shared" ca="1" si="126"/>
        <v/>
      </c>
      <c r="HJ76" s="19" t="str">
        <f t="shared" ca="1" si="126"/>
        <v/>
      </c>
      <c r="HK76" s="19" t="str">
        <f t="shared" ca="1" si="126"/>
        <v/>
      </c>
      <c r="HL76" s="19" t="str">
        <f t="shared" ca="1" si="126"/>
        <v/>
      </c>
      <c r="HM76" s="19" t="str">
        <f t="shared" ca="1" si="126"/>
        <v/>
      </c>
      <c r="HN76" s="19" t="str">
        <f t="shared" ref="HN76:JY79" ca="1" si="127">IF($N76="",
IF(AND(HN$2&gt;=$M76,HN$2&lt;=TODAY(),HN$2&lt;$O76), 10,
IF(AND(HN$2&gt;=$M76,HN$2&lt;=TODAY(),HN$2=$O76), 10,
IF(AND(HN$2&gt;=$M76,HN$2&lt;=TODAY(),HN$2&gt;$O76), -10, ""))),
IF(AND(HN$2&gt;=$M76,HN$2&lt;=$N76,HN$2&lt;$O76),10,
IF(AND(HN$2&gt;=$M76,HN$2&lt;=$N76,HN$2=$O76),10,
IF(AND(HN$2&gt;=$M76,HN$2&lt;=$N76,HN$2&gt;$O76),-10,""
))))</f>
        <v/>
      </c>
      <c r="HO76" s="19" t="str">
        <f t="shared" ca="1" si="127"/>
        <v/>
      </c>
      <c r="HP76" s="19" t="str">
        <f t="shared" ca="1" si="127"/>
        <v/>
      </c>
      <c r="HQ76" s="19" t="str">
        <f t="shared" ca="1" si="127"/>
        <v/>
      </c>
      <c r="HR76" s="19" t="str">
        <f t="shared" ca="1" si="127"/>
        <v/>
      </c>
      <c r="HS76" s="19" t="str">
        <f t="shared" ca="1" si="127"/>
        <v/>
      </c>
      <c r="HT76" s="19" t="str">
        <f t="shared" ca="1" si="127"/>
        <v/>
      </c>
      <c r="HU76" s="19" t="str">
        <f t="shared" ca="1" si="127"/>
        <v/>
      </c>
      <c r="HV76" s="19" t="str">
        <f t="shared" ca="1" si="127"/>
        <v/>
      </c>
      <c r="HW76" s="19" t="str">
        <f t="shared" ca="1" si="127"/>
        <v/>
      </c>
      <c r="HX76" s="19" t="str">
        <f t="shared" ca="1" si="127"/>
        <v/>
      </c>
      <c r="HY76" s="19" t="str">
        <f t="shared" ca="1" si="127"/>
        <v/>
      </c>
      <c r="HZ76" s="19" t="str">
        <f t="shared" ca="1" si="127"/>
        <v/>
      </c>
      <c r="IA76" s="19" t="str">
        <f t="shared" ca="1" si="127"/>
        <v/>
      </c>
      <c r="IB76" s="19" t="str">
        <f t="shared" ca="1" si="127"/>
        <v/>
      </c>
      <c r="IC76" s="19" t="str">
        <f t="shared" ca="1" si="127"/>
        <v/>
      </c>
      <c r="ID76" s="19" t="str">
        <f t="shared" ca="1" si="127"/>
        <v/>
      </c>
      <c r="IE76" s="19" t="str">
        <f t="shared" ca="1" si="127"/>
        <v/>
      </c>
      <c r="IF76" s="19" t="str">
        <f t="shared" ca="1" si="127"/>
        <v/>
      </c>
      <c r="IG76" s="19" t="str">
        <f t="shared" ca="1" si="127"/>
        <v/>
      </c>
      <c r="IH76" s="19" t="str">
        <f t="shared" ca="1" si="127"/>
        <v/>
      </c>
      <c r="II76" s="19" t="str">
        <f t="shared" ca="1" si="127"/>
        <v/>
      </c>
      <c r="IJ76" s="19" t="str">
        <f t="shared" ca="1" si="127"/>
        <v/>
      </c>
      <c r="IK76" s="19" t="str">
        <f t="shared" ca="1" si="127"/>
        <v/>
      </c>
      <c r="IL76" s="19" t="str">
        <f t="shared" ca="1" si="127"/>
        <v/>
      </c>
      <c r="IM76" s="19" t="str">
        <f t="shared" ca="1" si="127"/>
        <v/>
      </c>
      <c r="IN76" s="19" t="str">
        <f t="shared" ca="1" si="127"/>
        <v/>
      </c>
      <c r="IO76" s="19" t="str">
        <f t="shared" ca="1" si="127"/>
        <v/>
      </c>
      <c r="IP76" s="19" t="str">
        <f t="shared" ca="1" si="127"/>
        <v/>
      </c>
      <c r="IQ76" s="19" t="str">
        <f t="shared" ca="1" si="127"/>
        <v/>
      </c>
      <c r="IR76" s="19" t="str">
        <f t="shared" ca="1" si="127"/>
        <v/>
      </c>
      <c r="IS76" s="19" t="str">
        <f t="shared" ca="1" si="127"/>
        <v/>
      </c>
      <c r="IT76" s="19" t="str">
        <f t="shared" ca="1" si="127"/>
        <v/>
      </c>
      <c r="IU76" s="19" t="str">
        <f t="shared" ca="1" si="127"/>
        <v/>
      </c>
      <c r="IV76" s="19" t="str">
        <f t="shared" ca="1" si="127"/>
        <v/>
      </c>
      <c r="IW76" s="19" t="str">
        <f t="shared" ca="1" si="127"/>
        <v/>
      </c>
      <c r="IX76" s="19" t="str">
        <f t="shared" ca="1" si="127"/>
        <v/>
      </c>
      <c r="IY76" s="19" t="str">
        <f t="shared" ca="1" si="127"/>
        <v/>
      </c>
      <c r="IZ76" s="19" t="str">
        <f t="shared" ca="1" si="127"/>
        <v/>
      </c>
      <c r="JA76" s="19" t="str">
        <f t="shared" ca="1" si="127"/>
        <v/>
      </c>
      <c r="JB76" s="19" t="str">
        <f t="shared" ca="1" si="127"/>
        <v/>
      </c>
      <c r="JC76" s="19" t="str">
        <f t="shared" ca="1" si="127"/>
        <v/>
      </c>
      <c r="JD76" s="19" t="str">
        <f t="shared" ca="1" si="127"/>
        <v/>
      </c>
      <c r="JE76" s="19" t="str">
        <f t="shared" ca="1" si="127"/>
        <v/>
      </c>
      <c r="JF76" s="19" t="str">
        <f t="shared" ca="1" si="127"/>
        <v/>
      </c>
      <c r="JG76" s="19" t="str">
        <f t="shared" ca="1" si="127"/>
        <v/>
      </c>
      <c r="JH76" s="19" t="str">
        <f t="shared" ca="1" si="127"/>
        <v/>
      </c>
      <c r="JI76" s="19" t="str">
        <f t="shared" ca="1" si="127"/>
        <v/>
      </c>
      <c r="JJ76" s="19" t="str">
        <f t="shared" ca="1" si="127"/>
        <v/>
      </c>
      <c r="JK76" s="19" t="str">
        <f t="shared" ca="1" si="127"/>
        <v/>
      </c>
      <c r="JL76" s="19" t="str">
        <f t="shared" ca="1" si="127"/>
        <v/>
      </c>
      <c r="JM76" s="19" t="str">
        <f t="shared" ca="1" si="127"/>
        <v/>
      </c>
      <c r="JN76" s="19" t="str">
        <f t="shared" ca="1" si="127"/>
        <v/>
      </c>
      <c r="JO76" s="19" t="str">
        <f t="shared" ca="1" si="127"/>
        <v/>
      </c>
      <c r="JP76" s="19" t="str">
        <f t="shared" ca="1" si="127"/>
        <v/>
      </c>
      <c r="JQ76" s="19" t="str">
        <f t="shared" ca="1" si="127"/>
        <v/>
      </c>
      <c r="JR76" s="19" t="str">
        <f t="shared" ca="1" si="127"/>
        <v/>
      </c>
      <c r="JS76" s="19" t="str">
        <f t="shared" ca="1" si="127"/>
        <v/>
      </c>
      <c r="JT76" s="19" t="str">
        <f t="shared" ca="1" si="127"/>
        <v/>
      </c>
      <c r="JU76" s="19" t="str">
        <f t="shared" ca="1" si="127"/>
        <v/>
      </c>
      <c r="JV76" s="19" t="str">
        <f t="shared" ca="1" si="127"/>
        <v/>
      </c>
      <c r="JW76" s="19" t="str">
        <f t="shared" ca="1" si="127"/>
        <v/>
      </c>
      <c r="JX76" s="19" t="str">
        <f t="shared" ca="1" si="127"/>
        <v/>
      </c>
      <c r="JY76" s="19" t="str">
        <f t="shared" ca="1" si="127"/>
        <v/>
      </c>
      <c r="JZ76" s="19" t="str">
        <f t="shared" ref="JZ76:MK82" ca="1" si="128">IF($N76="",
IF(AND(JZ$2&gt;=$M76,JZ$2&lt;=TODAY(),JZ$2&lt;$O76), 10,
IF(AND(JZ$2&gt;=$M76,JZ$2&lt;=TODAY(),JZ$2=$O76), 10,
IF(AND(JZ$2&gt;=$M76,JZ$2&lt;=TODAY(),JZ$2&gt;$O76), -10, ""))),
IF(AND(JZ$2&gt;=$M76,JZ$2&lt;=$N76,JZ$2&lt;$O76),10,
IF(AND(JZ$2&gt;=$M76,JZ$2&lt;=$N76,JZ$2=$O76),10,
IF(AND(JZ$2&gt;=$M76,JZ$2&lt;=$N76,JZ$2&gt;$O76),-10,""
))))</f>
        <v/>
      </c>
      <c r="KA76" s="19" t="str">
        <f t="shared" ca="1" si="128"/>
        <v/>
      </c>
      <c r="KB76" s="19" t="str">
        <f t="shared" ca="1" si="128"/>
        <v/>
      </c>
      <c r="KC76" s="19" t="str">
        <f t="shared" ca="1" si="128"/>
        <v/>
      </c>
      <c r="KD76" s="19" t="str">
        <f t="shared" ca="1" si="128"/>
        <v/>
      </c>
      <c r="KE76" s="19" t="str">
        <f t="shared" ca="1" si="128"/>
        <v/>
      </c>
      <c r="KF76" s="19" t="str">
        <f t="shared" ca="1" si="128"/>
        <v/>
      </c>
      <c r="KG76" s="19" t="str">
        <f t="shared" ca="1" si="128"/>
        <v/>
      </c>
      <c r="KH76" s="19" t="str">
        <f t="shared" ca="1" si="128"/>
        <v/>
      </c>
      <c r="KI76" s="19" t="str">
        <f t="shared" ca="1" si="128"/>
        <v/>
      </c>
      <c r="KJ76" s="19" t="str">
        <f t="shared" ca="1" si="128"/>
        <v/>
      </c>
      <c r="KK76" s="19" t="str">
        <f t="shared" ca="1" si="128"/>
        <v/>
      </c>
      <c r="KL76" s="19" t="str">
        <f t="shared" ca="1" si="128"/>
        <v/>
      </c>
      <c r="KM76" s="19" t="str">
        <f t="shared" ca="1" si="128"/>
        <v/>
      </c>
      <c r="KN76" s="19" t="str">
        <f t="shared" ca="1" si="128"/>
        <v/>
      </c>
      <c r="KO76" s="19" t="str">
        <f t="shared" ca="1" si="128"/>
        <v/>
      </c>
      <c r="KP76" s="19" t="str">
        <f t="shared" ca="1" si="128"/>
        <v/>
      </c>
      <c r="KQ76" s="19" t="str">
        <f t="shared" ca="1" si="128"/>
        <v/>
      </c>
      <c r="KR76" s="19" t="str">
        <f t="shared" ca="1" si="128"/>
        <v/>
      </c>
      <c r="KS76" s="19" t="str">
        <f t="shared" ca="1" si="128"/>
        <v/>
      </c>
      <c r="KT76" s="19" t="str">
        <f t="shared" ca="1" si="128"/>
        <v/>
      </c>
      <c r="KU76" s="19" t="str">
        <f t="shared" ca="1" si="128"/>
        <v/>
      </c>
      <c r="KV76" s="19" t="str">
        <f t="shared" ca="1" si="128"/>
        <v/>
      </c>
      <c r="KW76" s="19" t="str">
        <f t="shared" ca="1" si="128"/>
        <v/>
      </c>
      <c r="KX76" s="19" t="str">
        <f t="shared" ca="1" si="128"/>
        <v/>
      </c>
      <c r="KY76" s="19" t="str">
        <f t="shared" ca="1" si="128"/>
        <v/>
      </c>
      <c r="KZ76" s="19" t="str">
        <f t="shared" ca="1" si="128"/>
        <v/>
      </c>
      <c r="LA76" s="19" t="str">
        <f t="shared" ca="1" si="128"/>
        <v/>
      </c>
      <c r="LB76" s="19" t="str">
        <f t="shared" ca="1" si="128"/>
        <v/>
      </c>
      <c r="LC76" s="19" t="str">
        <f t="shared" ca="1" si="128"/>
        <v/>
      </c>
      <c r="LD76" s="19" t="str">
        <f t="shared" ca="1" si="128"/>
        <v/>
      </c>
      <c r="LE76" s="19" t="str">
        <f t="shared" ca="1" si="128"/>
        <v/>
      </c>
      <c r="LF76" s="19" t="str">
        <f t="shared" ca="1" si="128"/>
        <v/>
      </c>
      <c r="LG76" s="19" t="str">
        <f t="shared" ca="1" si="128"/>
        <v/>
      </c>
      <c r="LH76" s="19" t="str">
        <f t="shared" ca="1" si="128"/>
        <v/>
      </c>
      <c r="LI76" s="19" t="str">
        <f t="shared" ca="1" si="128"/>
        <v/>
      </c>
      <c r="LJ76" s="19" t="str">
        <f t="shared" ca="1" si="128"/>
        <v/>
      </c>
      <c r="LK76" s="19" t="str">
        <f t="shared" ca="1" si="128"/>
        <v/>
      </c>
      <c r="LL76" s="19" t="str">
        <f t="shared" ca="1" si="128"/>
        <v/>
      </c>
      <c r="LM76" s="19" t="str">
        <f t="shared" ca="1" si="128"/>
        <v/>
      </c>
      <c r="LN76" s="19" t="str">
        <f t="shared" ca="1" si="128"/>
        <v/>
      </c>
      <c r="LO76" s="19" t="str">
        <f t="shared" ca="1" si="128"/>
        <v/>
      </c>
      <c r="LP76" s="19" t="str">
        <f t="shared" ca="1" si="128"/>
        <v/>
      </c>
      <c r="LQ76" s="19" t="str">
        <f t="shared" ca="1" si="128"/>
        <v/>
      </c>
      <c r="LR76" s="19" t="str">
        <f t="shared" ca="1" si="128"/>
        <v/>
      </c>
      <c r="LS76" s="19" t="str">
        <f t="shared" ca="1" si="128"/>
        <v/>
      </c>
      <c r="LT76" s="19" t="str">
        <f t="shared" ca="1" si="128"/>
        <v/>
      </c>
      <c r="LU76" s="19" t="str">
        <f t="shared" ca="1" si="128"/>
        <v/>
      </c>
      <c r="LV76" s="19" t="str">
        <f t="shared" ca="1" si="128"/>
        <v/>
      </c>
      <c r="LW76" s="19" t="str">
        <f t="shared" ca="1" si="128"/>
        <v/>
      </c>
      <c r="LX76" s="19" t="str">
        <f t="shared" ca="1" si="128"/>
        <v/>
      </c>
      <c r="LY76" s="19" t="str">
        <f t="shared" ca="1" si="128"/>
        <v/>
      </c>
      <c r="LZ76" s="19" t="str">
        <f t="shared" ca="1" si="128"/>
        <v/>
      </c>
      <c r="MA76" s="19" t="str">
        <f t="shared" ca="1" si="128"/>
        <v/>
      </c>
      <c r="MB76" s="19" t="str">
        <f t="shared" ca="1" si="128"/>
        <v/>
      </c>
      <c r="MC76" s="19" t="str">
        <f t="shared" ca="1" si="128"/>
        <v/>
      </c>
      <c r="MD76" s="19" t="str">
        <f t="shared" ca="1" si="128"/>
        <v/>
      </c>
      <c r="ME76" s="19" t="str">
        <f t="shared" ca="1" si="128"/>
        <v/>
      </c>
      <c r="MF76" s="19" t="str">
        <f t="shared" ca="1" si="128"/>
        <v/>
      </c>
      <c r="MG76" s="19" t="str">
        <f t="shared" ca="1" si="128"/>
        <v/>
      </c>
      <c r="MH76" s="19" t="str">
        <f t="shared" ca="1" si="128"/>
        <v/>
      </c>
      <c r="MI76" s="19" t="str">
        <f t="shared" ca="1" si="128"/>
        <v/>
      </c>
      <c r="MJ76" s="19" t="str">
        <f t="shared" ca="1" si="128"/>
        <v/>
      </c>
      <c r="MK76" s="19" t="str">
        <f t="shared" ca="1" si="128"/>
        <v/>
      </c>
      <c r="ML76" s="19" t="str">
        <f t="shared" ref="ML76:OC81" ca="1" si="129">IF($N76="",
IF(AND(ML$2&gt;=$M76,ML$2&lt;=TODAY(),ML$2&lt;$O76), 10,
IF(AND(ML$2&gt;=$M76,ML$2&lt;=TODAY(),ML$2=$O76), 10,
IF(AND(ML$2&gt;=$M76,ML$2&lt;=TODAY(),ML$2&gt;$O76), -10, ""))),
IF(AND(ML$2&gt;=$M76,ML$2&lt;=$N76,ML$2&lt;$O76),10,
IF(AND(ML$2&gt;=$M76,ML$2&lt;=$N76,ML$2=$O76),10,
IF(AND(ML$2&gt;=$M76,ML$2&lt;=$N76,ML$2&gt;$O76),-10,""
))))</f>
        <v/>
      </c>
      <c r="MM76" s="19" t="str">
        <f t="shared" ca="1" si="129"/>
        <v/>
      </c>
      <c r="MN76" s="19" t="str">
        <f t="shared" ca="1" si="129"/>
        <v/>
      </c>
      <c r="MO76" s="19" t="str">
        <f t="shared" ca="1" si="129"/>
        <v/>
      </c>
      <c r="MP76" s="19" t="str">
        <f t="shared" ca="1" si="129"/>
        <v/>
      </c>
      <c r="MQ76" s="19" t="str">
        <f t="shared" ca="1" si="129"/>
        <v/>
      </c>
      <c r="MR76" s="19" t="str">
        <f t="shared" ca="1" si="129"/>
        <v/>
      </c>
      <c r="MS76" s="19" t="str">
        <f t="shared" ca="1" si="129"/>
        <v/>
      </c>
      <c r="MT76" s="19" t="str">
        <f t="shared" ca="1" si="129"/>
        <v/>
      </c>
      <c r="MU76" s="19" t="str">
        <f t="shared" ca="1" si="129"/>
        <v/>
      </c>
      <c r="MV76" s="19" t="str">
        <f t="shared" ca="1" si="129"/>
        <v/>
      </c>
      <c r="MW76" s="19" t="str">
        <f t="shared" ca="1" si="129"/>
        <v/>
      </c>
      <c r="MX76" s="19" t="str">
        <f t="shared" ca="1" si="129"/>
        <v/>
      </c>
      <c r="MY76" s="19" t="str">
        <f t="shared" ca="1" si="129"/>
        <v/>
      </c>
      <c r="MZ76" s="19" t="str">
        <f t="shared" ca="1" si="129"/>
        <v/>
      </c>
      <c r="NA76" s="19" t="str">
        <f t="shared" ca="1" si="129"/>
        <v/>
      </c>
      <c r="NB76" s="19" t="str">
        <f t="shared" ca="1" si="129"/>
        <v/>
      </c>
      <c r="NC76" s="19" t="str">
        <f t="shared" ca="1" si="129"/>
        <v/>
      </c>
      <c r="ND76" s="19" t="str">
        <f t="shared" ca="1" si="129"/>
        <v/>
      </c>
      <c r="NE76" s="19" t="str">
        <f t="shared" ca="1" si="129"/>
        <v/>
      </c>
      <c r="NF76" s="19" t="str">
        <f t="shared" ca="1" si="129"/>
        <v/>
      </c>
      <c r="NG76" s="19" t="str">
        <f t="shared" ca="1" si="129"/>
        <v/>
      </c>
      <c r="NH76" s="19" t="str">
        <f t="shared" ca="1" si="129"/>
        <v/>
      </c>
      <c r="NI76" s="19" t="str">
        <f t="shared" ca="1" si="129"/>
        <v/>
      </c>
      <c r="NJ76" s="19" t="str">
        <f t="shared" ca="1" si="129"/>
        <v/>
      </c>
      <c r="NK76" s="19" t="str">
        <f t="shared" ca="1" si="129"/>
        <v/>
      </c>
      <c r="NL76" s="19" t="str">
        <f t="shared" ca="1" si="129"/>
        <v/>
      </c>
      <c r="NM76" s="19" t="str">
        <f t="shared" ca="1" si="129"/>
        <v/>
      </c>
      <c r="NN76" s="19" t="str">
        <f t="shared" ca="1" si="129"/>
        <v/>
      </c>
      <c r="NO76" s="19" t="str">
        <f t="shared" ca="1" si="129"/>
        <v/>
      </c>
      <c r="NP76" s="19" t="str">
        <f t="shared" ca="1" si="129"/>
        <v/>
      </c>
      <c r="NQ76" s="19" t="str">
        <f t="shared" ca="1" si="129"/>
        <v/>
      </c>
      <c r="NR76" s="19" t="str">
        <f t="shared" ca="1" si="129"/>
        <v/>
      </c>
      <c r="NS76" s="19" t="str">
        <f t="shared" ca="1" si="129"/>
        <v/>
      </c>
      <c r="NT76" s="19" t="str">
        <f t="shared" ca="1" si="129"/>
        <v/>
      </c>
      <c r="NU76" s="19" t="str">
        <f t="shared" ca="1" si="129"/>
        <v/>
      </c>
      <c r="NV76" s="19" t="str">
        <f t="shared" ca="1" si="129"/>
        <v/>
      </c>
      <c r="NW76" s="19" t="str">
        <f t="shared" ca="1" si="129"/>
        <v/>
      </c>
      <c r="NX76" s="19" t="str">
        <f t="shared" ca="1" si="129"/>
        <v/>
      </c>
      <c r="NY76" s="19" t="str">
        <f t="shared" ca="1" si="129"/>
        <v/>
      </c>
      <c r="NZ76" s="19" t="str">
        <f t="shared" ca="1" si="129"/>
        <v/>
      </c>
      <c r="OA76" s="19" t="str">
        <f t="shared" ca="1" si="129"/>
        <v/>
      </c>
      <c r="OB76" s="19" t="str">
        <f t="shared" ca="1" si="129"/>
        <v/>
      </c>
      <c r="OC76" s="19" t="str">
        <f t="shared" ca="1" si="129"/>
        <v/>
      </c>
    </row>
    <row r="77" spans="1:399" x14ac:dyDescent="0.2">
      <c r="C77" s="128">
        <f>'Project Follow up - Base'!C78</f>
        <v>2</v>
      </c>
      <c r="D77" s="422" t="str">
        <f>'Project Follow up - Base'!D78</f>
        <v>Working on - Development</v>
      </c>
      <c r="E77" s="422" t="str">
        <f>'Project Follow up - Base'!E78</f>
        <v/>
      </c>
      <c r="F77" s="43">
        <f>'Project Follow up - Base'!G78</f>
        <v>45764</v>
      </c>
      <c r="G77" s="43">
        <f>'Project Follow up - Base'!H78</f>
        <v>45773</v>
      </c>
      <c r="H77" s="45">
        <f>'Project Follow up - Base'!I78</f>
        <v>6</v>
      </c>
      <c r="J77" s="37"/>
      <c r="K77" s="37"/>
      <c r="L77" s="37"/>
      <c r="M77" s="43">
        <f>'Project Follow up - Base'!M78</f>
        <v>45764</v>
      </c>
      <c r="N77" s="43">
        <f>'Project Follow up - Base'!N78</f>
        <v>45773</v>
      </c>
      <c r="O77" s="43">
        <f>'Project Follow up - Base'!O78</f>
        <v>45791</v>
      </c>
      <c r="P77" s="41" t="str">
        <f ca="1">'Project Follow up - Base'!P78</f>
        <v>Completed</v>
      </c>
      <c r="Q77" s="104" t="str">
        <f>'Project Follow up - Base'!Q78</f>
        <v/>
      </c>
      <c r="R77" s="43" t="str">
        <f>'Project Follow up - Base'!R78</f>
        <v>Devlopment</v>
      </c>
      <c r="S77" s="44" t="str">
        <f>'Project Follow up - Base'!S77</f>
        <v>...</v>
      </c>
      <c r="T77" s="104" t="str">
        <f>'Project Follow up - Base'!T78</f>
        <v/>
      </c>
      <c r="U77" s="187" t="str">
        <f>'Project Follow up - Base'!U78</f>
        <v/>
      </c>
      <c r="V77" s="187" t="str">
        <f>'Project Follow up - Base'!V78</f>
        <v/>
      </c>
      <c r="W77" s="41" t="str">
        <f>'Project Follow up - Base'!W78</f>
        <v>Deliev 13</v>
      </c>
      <c r="X77" s="143" t="str">
        <f>'Project Follow up - Base'!X78</f>
        <v>MOM 13</v>
      </c>
      <c r="Y77" s="100"/>
      <c r="Z77" s="17">
        <f t="shared" si="123"/>
        <v>1</v>
      </c>
      <c r="AC77" s="20" t="str">
        <f t="shared" ref="AC77:AR95" ca="1" si="130">IF($N77="",
IF(AND(AC$2&gt;=$M77,AC$2&lt;=TODAY(),AC$2&lt;$O77), 10,
IF(AND(AC$2&gt;=$M77,AC$2&lt;=TODAY(),AC$2=$O77), 10,
IF(AND(AC$2&gt;=$M77,AC$2&lt;=TODAY(),AC$2&gt;$O77), -10, ""))),
IF(AND(AC$2&gt;=$M77,AC$2&lt;=$N77,AC$2&lt;$O77),10,
IF(AND(AC$2&gt;=$M77,AC$2&lt;=$N77,AC$2=$O77),10,
IF(AND(AC$2&gt;=$M77,AC$2&lt;=$N77,AC$2&gt;$O77),-10,""
))))</f>
        <v/>
      </c>
      <c r="AD77" s="20" t="str">
        <f t="shared" ca="1" si="130"/>
        <v/>
      </c>
      <c r="AE77" s="20" t="str">
        <f t="shared" ca="1" si="130"/>
        <v/>
      </c>
      <c r="AF77" s="20" t="str">
        <f t="shared" ca="1" si="130"/>
        <v/>
      </c>
      <c r="AG77" s="20" t="str">
        <f t="shared" ca="1" si="130"/>
        <v/>
      </c>
      <c r="AH77" s="20" t="str">
        <f t="shared" ca="1" si="130"/>
        <v/>
      </c>
      <c r="AI77" s="20" t="str">
        <f t="shared" ca="1" si="130"/>
        <v/>
      </c>
      <c r="AJ77" s="20" t="str">
        <f t="shared" ca="1" si="130"/>
        <v/>
      </c>
      <c r="AK77" s="20" t="str">
        <f t="shared" ca="1" si="130"/>
        <v/>
      </c>
      <c r="AL77" s="20" t="str">
        <f t="shared" ca="1" si="130"/>
        <v/>
      </c>
      <c r="AM77" s="20" t="str">
        <f t="shared" ca="1" si="130"/>
        <v/>
      </c>
      <c r="AN77" s="20" t="str">
        <f t="shared" ca="1" si="130"/>
        <v/>
      </c>
      <c r="AO77" s="20" t="str">
        <f t="shared" ca="1" si="130"/>
        <v/>
      </c>
      <c r="AP77" s="20" t="str">
        <f t="shared" ca="1" si="130"/>
        <v/>
      </c>
      <c r="AQ77" s="20" t="str">
        <f t="shared" ca="1" si="130"/>
        <v/>
      </c>
      <c r="AR77" s="20" t="str">
        <f t="shared" ca="1" si="130"/>
        <v/>
      </c>
      <c r="AS77" s="20" t="str">
        <f t="shared" ca="1" si="124"/>
        <v/>
      </c>
      <c r="AT77" s="20" t="str">
        <f t="shared" ca="1" si="124"/>
        <v/>
      </c>
      <c r="AU77" s="20" t="str">
        <f t="shared" ca="1" si="124"/>
        <v/>
      </c>
      <c r="AV77" s="20" t="str">
        <f t="shared" ca="1" si="124"/>
        <v/>
      </c>
      <c r="AW77" s="20" t="str">
        <f t="shared" ca="1" si="124"/>
        <v/>
      </c>
      <c r="AX77" s="20" t="str">
        <f t="shared" ca="1" si="124"/>
        <v/>
      </c>
      <c r="AY77" s="20" t="str">
        <f t="shared" ca="1" si="124"/>
        <v/>
      </c>
      <c r="AZ77" s="20" t="str">
        <f t="shared" ca="1" si="124"/>
        <v/>
      </c>
      <c r="BA77" s="20" t="str">
        <f t="shared" ca="1" si="124"/>
        <v/>
      </c>
      <c r="BB77" s="20" t="str">
        <f t="shared" ca="1" si="124"/>
        <v/>
      </c>
      <c r="BC77" s="20" t="str">
        <f t="shared" ca="1" si="124"/>
        <v/>
      </c>
      <c r="BD77" s="20" t="str">
        <f t="shared" ca="1" si="124"/>
        <v/>
      </c>
      <c r="BE77" s="20" t="str">
        <f t="shared" ca="1" si="124"/>
        <v/>
      </c>
      <c r="BF77" s="20" t="str">
        <f t="shared" ca="1" si="124"/>
        <v/>
      </c>
      <c r="BG77" s="20" t="str">
        <f t="shared" ca="1" si="124"/>
        <v/>
      </c>
      <c r="BH77" s="20" t="str">
        <f t="shared" ca="1" si="124"/>
        <v/>
      </c>
      <c r="BI77" s="20" t="str">
        <f t="shared" ca="1" si="124"/>
        <v/>
      </c>
      <c r="BJ77" s="20" t="str">
        <f t="shared" ca="1" si="124"/>
        <v/>
      </c>
      <c r="BK77" s="20" t="str">
        <f t="shared" ca="1" si="124"/>
        <v/>
      </c>
      <c r="BL77" s="20" t="str">
        <f t="shared" ca="1" si="124"/>
        <v/>
      </c>
      <c r="BM77" s="20" t="str">
        <f t="shared" ca="1" si="124"/>
        <v/>
      </c>
      <c r="BN77" s="20" t="str">
        <f t="shared" ca="1" si="124"/>
        <v/>
      </c>
      <c r="BO77" s="20" t="str">
        <f t="shared" ca="1" si="124"/>
        <v/>
      </c>
      <c r="BP77" s="20" t="str">
        <f t="shared" ca="1" si="124"/>
        <v/>
      </c>
      <c r="BQ77" s="20" t="str">
        <f t="shared" ca="1" si="124"/>
        <v/>
      </c>
      <c r="BR77" s="20" t="str">
        <f t="shared" ca="1" si="124"/>
        <v/>
      </c>
      <c r="BS77" s="20" t="str">
        <f t="shared" ca="1" si="124"/>
        <v/>
      </c>
      <c r="BT77" s="20" t="str">
        <f t="shared" ca="1" si="124"/>
        <v/>
      </c>
      <c r="BU77" s="20" t="str">
        <f t="shared" ca="1" si="124"/>
        <v/>
      </c>
      <c r="BV77" s="20" t="str">
        <f t="shared" ca="1" si="124"/>
        <v/>
      </c>
      <c r="BW77" s="20" t="str">
        <f t="shared" ca="1" si="124"/>
        <v/>
      </c>
      <c r="BX77" s="20" t="str">
        <f t="shared" ca="1" si="124"/>
        <v/>
      </c>
      <c r="BY77" s="20" t="str">
        <f t="shared" ca="1" si="124"/>
        <v/>
      </c>
      <c r="BZ77" s="20" t="str">
        <f t="shared" ca="1" si="124"/>
        <v/>
      </c>
      <c r="CA77" s="20" t="str">
        <f t="shared" ca="1" si="124"/>
        <v/>
      </c>
      <c r="CB77" s="20" t="str">
        <f t="shared" ca="1" si="124"/>
        <v/>
      </c>
      <c r="CC77" s="20" t="str">
        <f t="shared" ca="1" si="124"/>
        <v/>
      </c>
      <c r="CD77" s="20" t="str">
        <f t="shared" ca="1" si="124"/>
        <v/>
      </c>
      <c r="CE77" s="20" t="str">
        <f t="shared" ca="1" si="124"/>
        <v/>
      </c>
      <c r="CF77" s="20" t="str">
        <f t="shared" ca="1" si="124"/>
        <v/>
      </c>
      <c r="CG77" s="20" t="str">
        <f t="shared" ca="1" si="124"/>
        <v/>
      </c>
      <c r="CH77" s="20" t="str">
        <f t="shared" ca="1" si="124"/>
        <v/>
      </c>
      <c r="CI77" s="20" t="str">
        <f t="shared" ca="1" si="124"/>
        <v/>
      </c>
      <c r="CJ77" s="20" t="str">
        <f t="shared" ca="1" si="124"/>
        <v/>
      </c>
      <c r="CK77" s="20" t="str">
        <f t="shared" ca="1" si="124"/>
        <v/>
      </c>
      <c r="CL77" s="20" t="str">
        <f t="shared" ca="1" si="124"/>
        <v/>
      </c>
      <c r="CM77" s="20" t="str">
        <f t="shared" ca="1" si="124"/>
        <v/>
      </c>
      <c r="CN77" s="20" t="str">
        <f t="shared" ca="1" si="124"/>
        <v/>
      </c>
      <c r="CO77" s="20" t="str">
        <f t="shared" ca="1" si="124"/>
        <v/>
      </c>
      <c r="CP77" s="20" t="str">
        <f t="shared" ca="1" si="125"/>
        <v/>
      </c>
      <c r="CQ77" s="20" t="str">
        <f t="shared" ca="1" si="125"/>
        <v/>
      </c>
      <c r="CR77" s="20" t="str">
        <f t="shared" ca="1" si="125"/>
        <v/>
      </c>
      <c r="CS77" s="20" t="str">
        <f t="shared" ca="1" si="125"/>
        <v/>
      </c>
      <c r="CT77" s="19" t="str">
        <f t="shared" ca="1" si="125"/>
        <v/>
      </c>
      <c r="CU77" s="19" t="str">
        <f t="shared" ca="1" si="125"/>
        <v/>
      </c>
      <c r="CV77" s="19" t="str">
        <f t="shared" ca="1" si="125"/>
        <v/>
      </c>
      <c r="CW77" s="19" t="str">
        <f t="shared" ca="1" si="125"/>
        <v/>
      </c>
      <c r="CX77" s="19" t="str">
        <f t="shared" ca="1" si="125"/>
        <v/>
      </c>
      <c r="CY77" s="19" t="str">
        <f t="shared" ca="1" si="125"/>
        <v/>
      </c>
      <c r="CZ77" s="19" t="str">
        <f t="shared" ca="1" si="125"/>
        <v/>
      </c>
      <c r="DA77" s="19" t="str">
        <f t="shared" ca="1" si="125"/>
        <v/>
      </c>
      <c r="DB77" s="19" t="str">
        <f t="shared" ca="1" si="125"/>
        <v/>
      </c>
      <c r="DC77" s="19" t="str">
        <f t="shared" ca="1" si="125"/>
        <v/>
      </c>
      <c r="DD77" s="19" t="str">
        <f t="shared" ca="1" si="125"/>
        <v/>
      </c>
      <c r="DE77" s="19" t="str">
        <f t="shared" ca="1" si="125"/>
        <v/>
      </c>
      <c r="DF77" s="19" t="str">
        <f t="shared" ca="1" si="125"/>
        <v/>
      </c>
      <c r="DG77" s="19" t="str">
        <f t="shared" ca="1" si="125"/>
        <v/>
      </c>
      <c r="DH77" s="19" t="str">
        <f t="shared" ca="1" si="125"/>
        <v/>
      </c>
      <c r="DI77" s="19" t="str">
        <f t="shared" ca="1" si="125"/>
        <v/>
      </c>
      <c r="DJ77" s="19" t="str">
        <f t="shared" ca="1" si="125"/>
        <v/>
      </c>
      <c r="DK77" s="19" t="str">
        <f t="shared" ca="1" si="125"/>
        <v/>
      </c>
      <c r="DL77" s="19" t="str">
        <f t="shared" ca="1" si="125"/>
        <v/>
      </c>
      <c r="DM77" s="19" t="str">
        <f t="shared" ca="1" si="125"/>
        <v/>
      </c>
      <c r="DN77" s="19" t="str">
        <f t="shared" ca="1" si="125"/>
        <v/>
      </c>
      <c r="DO77" s="19" t="str">
        <f t="shared" ca="1" si="125"/>
        <v/>
      </c>
      <c r="DP77" s="19" t="str">
        <f t="shared" ca="1" si="125"/>
        <v/>
      </c>
      <c r="DQ77" s="19" t="str">
        <f t="shared" ca="1" si="125"/>
        <v/>
      </c>
      <c r="DR77" s="19" t="str">
        <f t="shared" ca="1" si="125"/>
        <v/>
      </c>
      <c r="DS77" s="19" t="str">
        <f t="shared" ca="1" si="125"/>
        <v/>
      </c>
      <c r="DT77" s="19" t="str">
        <f t="shared" ca="1" si="125"/>
        <v/>
      </c>
      <c r="DU77" s="19" t="str">
        <f t="shared" ca="1" si="125"/>
        <v/>
      </c>
      <c r="DV77" s="19" t="str">
        <f t="shared" ca="1" si="125"/>
        <v/>
      </c>
      <c r="DW77" s="19" t="str">
        <f t="shared" ca="1" si="125"/>
        <v/>
      </c>
      <c r="DX77" s="19" t="str">
        <f t="shared" ca="1" si="125"/>
        <v/>
      </c>
      <c r="DY77" s="19" t="str">
        <f t="shared" ca="1" si="125"/>
        <v/>
      </c>
      <c r="DZ77" s="19" t="str">
        <f t="shared" ca="1" si="125"/>
        <v/>
      </c>
      <c r="EA77" s="19" t="str">
        <f t="shared" ca="1" si="125"/>
        <v/>
      </c>
      <c r="EB77" s="19" t="str">
        <f t="shared" ca="1" si="125"/>
        <v/>
      </c>
      <c r="EC77" s="19" t="str">
        <f t="shared" ca="1" si="125"/>
        <v/>
      </c>
      <c r="ED77" s="19" t="str">
        <f t="shared" ca="1" si="125"/>
        <v/>
      </c>
      <c r="EE77" s="19" t="str">
        <f t="shared" ca="1" si="125"/>
        <v/>
      </c>
      <c r="EF77" s="19" t="str">
        <f t="shared" ca="1" si="125"/>
        <v/>
      </c>
      <c r="EG77" s="19" t="str">
        <f t="shared" ca="1" si="125"/>
        <v/>
      </c>
      <c r="EH77" s="19" t="str">
        <f t="shared" ca="1" si="125"/>
        <v/>
      </c>
      <c r="EI77" s="19" t="str">
        <f t="shared" ca="1" si="125"/>
        <v/>
      </c>
      <c r="EJ77" s="19" t="str">
        <f t="shared" ca="1" si="125"/>
        <v/>
      </c>
      <c r="EK77" s="19">
        <f t="shared" ca="1" si="125"/>
        <v>10</v>
      </c>
      <c r="EL77" s="19">
        <f t="shared" ca="1" si="125"/>
        <v>10</v>
      </c>
      <c r="EM77" s="19">
        <f t="shared" ca="1" si="125"/>
        <v>10</v>
      </c>
      <c r="EN77" s="19">
        <f t="shared" ca="1" si="125"/>
        <v>10</v>
      </c>
      <c r="EO77" s="19">
        <f t="shared" ca="1" si="125"/>
        <v>10</v>
      </c>
      <c r="EP77" s="19">
        <f t="shared" ca="1" si="125"/>
        <v>10</v>
      </c>
      <c r="EQ77" s="19">
        <f t="shared" ca="1" si="125"/>
        <v>10</v>
      </c>
      <c r="ER77" s="19">
        <f t="shared" ca="1" si="125"/>
        <v>10</v>
      </c>
      <c r="ES77" s="19">
        <f t="shared" ca="1" si="125"/>
        <v>10</v>
      </c>
      <c r="ET77" s="19">
        <f t="shared" ca="1" si="125"/>
        <v>10</v>
      </c>
      <c r="EU77" s="19" t="str">
        <f t="shared" ca="1" si="125"/>
        <v/>
      </c>
      <c r="EV77" s="19" t="str">
        <f t="shared" ca="1" si="125"/>
        <v/>
      </c>
      <c r="EW77" s="19" t="str">
        <f t="shared" ca="1" si="125"/>
        <v/>
      </c>
      <c r="EX77" s="19" t="str">
        <f t="shared" ca="1" si="125"/>
        <v/>
      </c>
      <c r="EY77" s="19" t="str">
        <f t="shared" ca="1" si="125"/>
        <v/>
      </c>
      <c r="EZ77" s="19" t="str">
        <f t="shared" ca="1" si="125"/>
        <v/>
      </c>
      <c r="FA77" s="19" t="str">
        <f t="shared" ca="1" si="125"/>
        <v/>
      </c>
      <c r="FB77" s="19" t="str">
        <f t="shared" ca="1" si="126"/>
        <v/>
      </c>
      <c r="FC77" s="19" t="str">
        <f t="shared" ca="1" si="126"/>
        <v/>
      </c>
      <c r="FD77" s="19" t="str">
        <f t="shared" ca="1" si="126"/>
        <v/>
      </c>
      <c r="FE77" s="19" t="str">
        <f t="shared" ca="1" si="126"/>
        <v/>
      </c>
      <c r="FF77" s="19" t="str">
        <f t="shared" ca="1" si="126"/>
        <v/>
      </c>
      <c r="FG77" s="19" t="str">
        <f t="shared" ca="1" si="126"/>
        <v/>
      </c>
      <c r="FH77" s="19" t="str">
        <f t="shared" ca="1" si="126"/>
        <v/>
      </c>
      <c r="FI77" s="19" t="str">
        <f t="shared" ca="1" si="126"/>
        <v/>
      </c>
      <c r="FJ77" s="19" t="str">
        <f t="shared" ca="1" si="126"/>
        <v/>
      </c>
      <c r="FK77" s="19" t="str">
        <f t="shared" ca="1" si="126"/>
        <v/>
      </c>
      <c r="FL77" s="19" t="str">
        <f t="shared" ca="1" si="126"/>
        <v/>
      </c>
      <c r="FM77" s="19" t="str">
        <f t="shared" ca="1" si="126"/>
        <v/>
      </c>
      <c r="FN77" s="19" t="str">
        <f t="shared" ca="1" si="126"/>
        <v/>
      </c>
      <c r="FO77" s="19" t="str">
        <f t="shared" ca="1" si="126"/>
        <v/>
      </c>
      <c r="FP77" s="19" t="str">
        <f t="shared" ca="1" si="126"/>
        <v/>
      </c>
      <c r="FQ77" s="19" t="str">
        <f t="shared" ca="1" si="126"/>
        <v/>
      </c>
      <c r="FR77" s="19" t="str">
        <f t="shared" ca="1" si="126"/>
        <v/>
      </c>
      <c r="FS77" s="19" t="str">
        <f t="shared" ca="1" si="126"/>
        <v/>
      </c>
      <c r="FT77" s="19" t="str">
        <f t="shared" ca="1" si="126"/>
        <v/>
      </c>
      <c r="FU77" s="19" t="str">
        <f t="shared" ca="1" si="126"/>
        <v/>
      </c>
      <c r="FV77" s="19" t="str">
        <f t="shared" ca="1" si="126"/>
        <v/>
      </c>
      <c r="FW77" s="19" t="str">
        <f t="shared" ca="1" si="126"/>
        <v/>
      </c>
      <c r="FX77" s="19" t="str">
        <f t="shared" ca="1" si="126"/>
        <v/>
      </c>
      <c r="FY77" s="19" t="str">
        <f t="shared" ca="1" si="126"/>
        <v/>
      </c>
      <c r="FZ77" s="19" t="str">
        <f t="shared" ca="1" si="126"/>
        <v/>
      </c>
      <c r="GA77" s="19" t="str">
        <f t="shared" ca="1" si="126"/>
        <v/>
      </c>
      <c r="GB77" s="19" t="str">
        <f t="shared" ca="1" si="126"/>
        <v/>
      </c>
      <c r="GC77" s="19" t="str">
        <f t="shared" ca="1" si="126"/>
        <v/>
      </c>
      <c r="GD77" s="19" t="str">
        <f t="shared" ca="1" si="126"/>
        <v/>
      </c>
      <c r="GE77" s="19" t="str">
        <f t="shared" ca="1" si="126"/>
        <v/>
      </c>
      <c r="GF77" s="19" t="str">
        <f t="shared" ca="1" si="126"/>
        <v/>
      </c>
      <c r="GG77" s="19" t="str">
        <f t="shared" ca="1" si="126"/>
        <v/>
      </c>
      <c r="GH77" s="19" t="str">
        <f t="shared" ca="1" si="126"/>
        <v/>
      </c>
      <c r="GI77" s="19" t="str">
        <f t="shared" ca="1" si="126"/>
        <v/>
      </c>
      <c r="GJ77" s="19" t="str">
        <f t="shared" ca="1" si="126"/>
        <v/>
      </c>
      <c r="GK77" s="19" t="str">
        <f t="shared" ca="1" si="126"/>
        <v/>
      </c>
      <c r="GL77" s="19" t="str">
        <f t="shared" ca="1" si="126"/>
        <v/>
      </c>
      <c r="GM77" s="19" t="str">
        <f t="shared" ca="1" si="126"/>
        <v/>
      </c>
      <c r="GN77" s="19" t="str">
        <f t="shared" ca="1" si="126"/>
        <v/>
      </c>
      <c r="GO77" s="19" t="str">
        <f t="shared" ca="1" si="126"/>
        <v/>
      </c>
      <c r="GP77" s="19" t="str">
        <f t="shared" ca="1" si="126"/>
        <v/>
      </c>
      <c r="GQ77" s="19" t="str">
        <f t="shared" ca="1" si="126"/>
        <v/>
      </c>
      <c r="GR77" s="19" t="str">
        <f t="shared" ca="1" si="126"/>
        <v/>
      </c>
      <c r="GS77" s="19" t="str">
        <f t="shared" ca="1" si="126"/>
        <v/>
      </c>
      <c r="GT77" s="19" t="str">
        <f t="shared" ca="1" si="126"/>
        <v/>
      </c>
      <c r="GU77" s="19" t="str">
        <f t="shared" ca="1" si="126"/>
        <v/>
      </c>
      <c r="GV77" s="19" t="str">
        <f t="shared" ca="1" si="126"/>
        <v/>
      </c>
      <c r="GW77" s="19" t="str">
        <f t="shared" ca="1" si="126"/>
        <v/>
      </c>
      <c r="GX77" s="19" t="str">
        <f t="shared" ca="1" si="126"/>
        <v/>
      </c>
      <c r="GY77" s="19" t="str">
        <f t="shared" ca="1" si="126"/>
        <v/>
      </c>
      <c r="GZ77" s="19" t="str">
        <f t="shared" ca="1" si="126"/>
        <v/>
      </c>
      <c r="HA77" s="19" t="str">
        <f t="shared" ca="1" si="126"/>
        <v/>
      </c>
      <c r="HB77" s="19" t="str">
        <f t="shared" ca="1" si="126"/>
        <v/>
      </c>
      <c r="HC77" s="19" t="str">
        <f t="shared" ca="1" si="126"/>
        <v/>
      </c>
      <c r="HD77" s="19" t="str">
        <f t="shared" ca="1" si="126"/>
        <v/>
      </c>
      <c r="HE77" s="19" t="str">
        <f t="shared" ca="1" si="126"/>
        <v/>
      </c>
      <c r="HF77" s="19" t="str">
        <f t="shared" ca="1" si="126"/>
        <v/>
      </c>
      <c r="HG77" s="19" t="str">
        <f t="shared" ca="1" si="126"/>
        <v/>
      </c>
      <c r="HH77" s="19" t="str">
        <f t="shared" ca="1" si="126"/>
        <v/>
      </c>
      <c r="HI77" s="19" t="str">
        <f t="shared" ca="1" si="126"/>
        <v/>
      </c>
      <c r="HJ77" s="19" t="str">
        <f t="shared" ca="1" si="126"/>
        <v/>
      </c>
      <c r="HK77" s="19" t="str">
        <f t="shared" ca="1" si="126"/>
        <v/>
      </c>
      <c r="HL77" s="19" t="str">
        <f t="shared" ca="1" si="126"/>
        <v/>
      </c>
      <c r="HM77" s="19" t="str">
        <f t="shared" ca="1" si="126"/>
        <v/>
      </c>
      <c r="HN77" s="19" t="str">
        <f t="shared" ca="1" si="127"/>
        <v/>
      </c>
      <c r="HO77" s="19" t="str">
        <f t="shared" ca="1" si="127"/>
        <v/>
      </c>
      <c r="HP77" s="19" t="str">
        <f t="shared" ca="1" si="127"/>
        <v/>
      </c>
      <c r="HQ77" s="19" t="str">
        <f t="shared" ca="1" si="127"/>
        <v/>
      </c>
      <c r="HR77" s="19" t="str">
        <f t="shared" ca="1" si="127"/>
        <v/>
      </c>
      <c r="HS77" s="19" t="str">
        <f t="shared" ca="1" si="127"/>
        <v/>
      </c>
      <c r="HT77" s="19" t="str">
        <f t="shared" ca="1" si="127"/>
        <v/>
      </c>
      <c r="HU77" s="19" t="str">
        <f t="shared" ca="1" si="127"/>
        <v/>
      </c>
      <c r="HV77" s="19" t="str">
        <f t="shared" ca="1" si="127"/>
        <v/>
      </c>
      <c r="HW77" s="19" t="str">
        <f t="shared" ca="1" si="127"/>
        <v/>
      </c>
      <c r="HX77" s="19" t="str">
        <f t="shared" ca="1" si="127"/>
        <v/>
      </c>
      <c r="HY77" s="19" t="str">
        <f t="shared" ca="1" si="127"/>
        <v/>
      </c>
      <c r="HZ77" s="19" t="str">
        <f t="shared" ca="1" si="127"/>
        <v/>
      </c>
      <c r="IA77" s="19" t="str">
        <f t="shared" ca="1" si="127"/>
        <v/>
      </c>
      <c r="IB77" s="19" t="str">
        <f t="shared" ca="1" si="127"/>
        <v/>
      </c>
      <c r="IC77" s="19" t="str">
        <f t="shared" ca="1" si="127"/>
        <v/>
      </c>
      <c r="ID77" s="19" t="str">
        <f t="shared" ca="1" si="127"/>
        <v/>
      </c>
      <c r="IE77" s="19" t="str">
        <f t="shared" ca="1" si="127"/>
        <v/>
      </c>
      <c r="IF77" s="19" t="str">
        <f t="shared" ca="1" si="127"/>
        <v/>
      </c>
      <c r="IG77" s="19" t="str">
        <f t="shared" ca="1" si="127"/>
        <v/>
      </c>
      <c r="IH77" s="19" t="str">
        <f t="shared" ca="1" si="127"/>
        <v/>
      </c>
      <c r="II77" s="19" t="str">
        <f t="shared" ca="1" si="127"/>
        <v/>
      </c>
      <c r="IJ77" s="19" t="str">
        <f t="shared" ca="1" si="127"/>
        <v/>
      </c>
      <c r="IK77" s="19" t="str">
        <f t="shared" ca="1" si="127"/>
        <v/>
      </c>
      <c r="IL77" s="19" t="str">
        <f t="shared" ca="1" si="127"/>
        <v/>
      </c>
      <c r="IM77" s="19" t="str">
        <f t="shared" ca="1" si="127"/>
        <v/>
      </c>
      <c r="IN77" s="19" t="str">
        <f t="shared" ca="1" si="127"/>
        <v/>
      </c>
      <c r="IO77" s="19" t="str">
        <f t="shared" ca="1" si="127"/>
        <v/>
      </c>
      <c r="IP77" s="19" t="str">
        <f t="shared" ca="1" si="127"/>
        <v/>
      </c>
      <c r="IQ77" s="19" t="str">
        <f t="shared" ca="1" si="127"/>
        <v/>
      </c>
      <c r="IR77" s="19" t="str">
        <f t="shared" ca="1" si="127"/>
        <v/>
      </c>
      <c r="IS77" s="19" t="str">
        <f t="shared" ca="1" si="127"/>
        <v/>
      </c>
      <c r="IT77" s="19" t="str">
        <f t="shared" ca="1" si="127"/>
        <v/>
      </c>
      <c r="IU77" s="19" t="str">
        <f t="shared" ca="1" si="127"/>
        <v/>
      </c>
      <c r="IV77" s="19" t="str">
        <f t="shared" ca="1" si="127"/>
        <v/>
      </c>
      <c r="IW77" s="19" t="str">
        <f t="shared" ca="1" si="127"/>
        <v/>
      </c>
      <c r="IX77" s="19" t="str">
        <f t="shared" ca="1" si="127"/>
        <v/>
      </c>
      <c r="IY77" s="19" t="str">
        <f t="shared" ca="1" si="127"/>
        <v/>
      </c>
      <c r="IZ77" s="19" t="str">
        <f t="shared" ca="1" si="127"/>
        <v/>
      </c>
      <c r="JA77" s="19" t="str">
        <f t="shared" ca="1" si="127"/>
        <v/>
      </c>
      <c r="JB77" s="19" t="str">
        <f t="shared" ca="1" si="127"/>
        <v/>
      </c>
      <c r="JC77" s="19" t="str">
        <f t="shared" ca="1" si="127"/>
        <v/>
      </c>
      <c r="JD77" s="19" t="str">
        <f t="shared" ca="1" si="127"/>
        <v/>
      </c>
      <c r="JE77" s="19" t="str">
        <f t="shared" ca="1" si="127"/>
        <v/>
      </c>
      <c r="JF77" s="19" t="str">
        <f t="shared" ca="1" si="127"/>
        <v/>
      </c>
      <c r="JG77" s="19" t="str">
        <f t="shared" ca="1" si="127"/>
        <v/>
      </c>
      <c r="JH77" s="19" t="str">
        <f t="shared" ca="1" si="127"/>
        <v/>
      </c>
      <c r="JI77" s="19" t="str">
        <f t="shared" ca="1" si="127"/>
        <v/>
      </c>
      <c r="JJ77" s="19" t="str">
        <f t="shared" ca="1" si="127"/>
        <v/>
      </c>
      <c r="JK77" s="19" t="str">
        <f t="shared" ca="1" si="127"/>
        <v/>
      </c>
      <c r="JL77" s="19" t="str">
        <f t="shared" ca="1" si="127"/>
        <v/>
      </c>
      <c r="JM77" s="19" t="str">
        <f t="shared" ca="1" si="127"/>
        <v/>
      </c>
      <c r="JN77" s="19" t="str">
        <f t="shared" ca="1" si="127"/>
        <v/>
      </c>
      <c r="JO77" s="19" t="str">
        <f t="shared" ca="1" si="127"/>
        <v/>
      </c>
      <c r="JP77" s="19" t="str">
        <f t="shared" ca="1" si="127"/>
        <v/>
      </c>
      <c r="JQ77" s="19" t="str">
        <f t="shared" ca="1" si="127"/>
        <v/>
      </c>
      <c r="JR77" s="19" t="str">
        <f t="shared" ca="1" si="127"/>
        <v/>
      </c>
      <c r="JS77" s="19" t="str">
        <f t="shared" ca="1" si="127"/>
        <v/>
      </c>
      <c r="JT77" s="19" t="str">
        <f t="shared" ca="1" si="127"/>
        <v/>
      </c>
      <c r="JU77" s="19" t="str">
        <f t="shared" ca="1" si="127"/>
        <v/>
      </c>
      <c r="JV77" s="19" t="str">
        <f t="shared" ca="1" si="127"/>
        <v/>
      </c>
      <c r="JW77" s="19" t="str">
        <f t="shared" ca="1" si="127"/>
        <v/>
      </c>
      <c r="JX77" s="19" t="str">
        <f t="shared" ca="1" si="127"/>
        <v/>
      </c>
      <c r="JY77" s="19" t="str">
        <f t="shared" ca="1" si="127"/>
        <v/>
      </c>
      <c r="JZ77" s="19" t="str">
        <f t="shared" ca="1" si="128"/>
        <v/>
      </c>
      <c r="KA77" s="19" t="str">
        <f t="shared" ca="1" si="128"/>
        <v/>
      </c>
      <c r="KB77" s="19" t="str">
        <f t="shared" ca="1" si="128"/>
        <v/>
      </c>
      <c r="KC77" s="19" t="str">
        <f t="shared" ca="1" si="128"/>
        <v/>
      </c>
      <c r="KD77" s="19" t="str">
        <f t="shared" ca="1" si="128"/>
        <v/>
      </c>
      <c r="KE77" s="19" t="str">
        <f t="shared" ca="1" si="128"/>
        <v/>
      </c>
      <c r="KF77" s="19" t="str">
        <f t="shared" ca="1" si="128"/>
        <v/>
      </c>
      <c r="KG77" s="19" t="str">
        <f t="shared" ca="1" si="128"/>
        <v/>
      </c>
      <c r="KH77" s="19" t="str">
        <f t="shared" ca="1" si="128"/>
        <v/>
      </c>
      <c r="KI77" s="19" t="str">
        <f t="shared" ca="1" si="128"/>
        <v/>
      </c>
      <c r="KJ77" s="19" t="str">
        <f t="shared" ca="1" si="128"/>
        <v/>
      </c>
      <c r="KK77" s="19" t="str">
        <f t="shared" ca="1" si="128"/>
        <v/>
      </c>
      <c r="KL77" s="19" t="str">
        <f t="shared" ca="1" si="128"/>
        <v/>
      </c>
      <c r="KM77" s="19" t="str">
        <f t="shared" ca="1" si="128"/>
        <v/>
      </c>
      <c r="KN77" s="19" t="str">
        <f t="shared" ca="1" si="128"/>
        <v/>
      </c>
      <c r="KO77" s="19" t="str">
        <f t="shared" ca="1" si="128"/>
        <v/>
      </c>
      <c r="KP77" s="19" t="str">
        <f t="shared" ca="1" si="128"/>
        <v/>
      </c>
      <c r="KQ77" s="19" t="str">
        <f t="shared" ca="1" si="128"/>
        <v/>
      </c>
      <c r="KR77" s="19" t="str">
        <f t="shared" ca="1" si="128"/>
        <v/>
      </c>
      <c r="KS77" s="19" t="str">
        <f t="shared" ca="1" si="128"/>
        <v/>
      </c>
      <c r="KT77" s="19" t="str">
        <f t="shared" ca="1" si="128"/>
        <v/>
      </c>
      <c r="KU77" s="19" t="str">
        <f t="shared" ca="1" si="128"/>
        <v/>
      </c>
      <c r="KV77" s="19" t="str">
        <f t="shared" ca="1" si="128"/>
        <v/>
      </c>
      <c r="KW77" s="19" t="str">
        <f t="shared" ca="1" si="128"/>
        <v/>
      </c>
      <c r="KX77" s="19" t="str">
        <f t="shared" ca="1" si="128"/>
        <v/>
      </c>
      <c r="KY77" s="19" t="str">
        <f t="shared" ca="1" si="128"/>
        <v/>
      </c>
      <c r="KZ77" s="19" t="str">
        <f t="shared" ca="1" si="128"/>
        <v/>
      </c>
      <c r="LA77" s="19" t="str">
        <f t="shared" ca="1" si="128"/>
        <v/>
      </c>
      <c r="LB77" s="19" t="str">
        <f t="shared" ca="1" si="128"/>
        <v/>
      </c>
      <c r="LC77" s="19" t="str">
        <f t="shared" ca="1" si="128"/>
        <v/>
      </c>
      <c r="LD77" s="19" t="str">
        <f t="shared" ca="1" si="128"/>
        <v/>
      </c>
      <c r="LE77" s="19" t="str">
        <f t="shared" ca="1" si="128"/>
        <v/>
      </c>
      <c r="LF77" s="19" t="str">
        <f t="shared" ca="1" si="128"/>
        <v/>
      </c>
      <c r="LG77" s="19" t="str">
        <f t="shared" ca="1" si="128"/>
        <v/>
      </c>
      <c r="LH77" s="19" t="str">
        <f t="shared" ca="1" si="128"/>
        <v/>
      </c>
      <c r="LI77" s="19" t="str">
        <f t="shared" ca="1" si="128"/>
        <v/>
      </c>
      <c r="LJ77" s="19" t="str">
        <f t="shared" ca="1" si="128"/>
        <v/>
      </c>
      <c r="LK77" s="19" t="str">
        <f t="shared" ca="1" si="128"/>
        <v/>
      </c>
      <c r="LL77" s="19" t="str">
        <f t="shared" ca="1" si="128"/>
        <v/>
      </c>
      <c r="LM77" s="19" t="str">
        <f t="shared" ca="1" si="128"/>
        <v/>
      </c>
      <c r="LN77" s="19" t="str">
        <f t="shared" ca="1" si="128"/>
        <v/>
      </c>
      <c r="LO77" s="19" t="str">
        <f t="shared" ca="1" si="128"/>
        <v/>
      </c>
      <c r="LP77" s="19" t="str">
        <f t="shared" ca="1" si="128"/>
        <v/>
      </c>
      <c r="LQ77" s="19" t="str">
        <f t="shared" ca="1" si="128"/>
        <v/>
      </c>
      <c r="LR77" s="19" t="str">
        <f t="shared" ca="1" si="128"/>
        <v/>
      </c>
      <c r="LS77" s="19" t="str">
        <f t="shared" ca="1" si="128"/>
        <v/>
      </c>
      <c r="LT77" s="19" t="str">
        <f t="shared" ca="1" si="128"/>
        <v/>
      </c>
      <c r="LU77" s="19" t="str">
        <f t="shared" ca="1" si="128"/>
        <v/>
      </c>
      <c r="LV77" s="19" t="str">
        <f t="shared" ca="1" si="128"/>
        <v/>
      </c>
      <c r="LW77" s="19" t="str">
        <f t="shared" ca="1" si="128"/>
        <v/>
      </c>
      <c r="LX77" s="19" t="str">
        <f t="shared" ca="1" si="128"/>
        <v/>
      </c>
      <c r="LY77" s="19" t="str">
        <f t="shared" ca="1" si="128"/>
        <v/>
      </c>
      <c r="LZ77" s="19" t="str">
        <f t="shared" ca="1" si="128"/>
        <v/>
      </c>
      <c r="MA77" s="19" t="str">
        <f t="shared" ca="1" si="128"/>
        <v/>
      </c>
      <c r="MB77" s="19" t="str">
        <f t="shared" ca="1" si="128"/>
        <v/>
      </c>
      <c r="MC77" s="19" t="str">
        <f t="shared" ca="1" si="128"/>
        <v/>
      </c>
      <c r="MD77" s="19" t="str">
        <f t="shared" ca="1" si="128"/>
        <v/>
      </c>
      <c r="ME77" s="19" t="str">
        <f t="shared" ca="1" si="128"/>
        <v/>
      </c>
      <c r="MF77" s="19" t="str">
        <f t="shared" ca="1" si="128"/>
        <v/>
      </c>
      <c r="MG77" s="19" t="str">
        <f t="shared" ca="1" si="128"/>
        <v/>
      </c>
      <c r="MH77" s="19" t="str">
        <f t="shared" ca="1" si="128"/>
        <v/>
      </c>
      <c r="MI77" s="19" t="str">
        <f t="shared" ca="1" si="128"/>
        <v/>
      </c>
      <c r="MJ77" s="19" t="str">
        <f t="shared" ca="1" si="128"/>
        <v/>
      </c>
      <c r="MK77" s="19" t="str">
        <f t="shared" ca="1" si="128"/>
        <v/>
      </c>
      <c r="ML77" s="19" t="str">
        <f t="shared" ca="1" si="129"/>
        <v/>
      </c>
      <c r="MM77" s="19" t="str">
        <f t="shared" ca="1" si="129"/>
        <v/>
      </c>
      <c r="MN77" s="19" t="str">
        <f t="shared" ca="1" si="129"/>
        <v/>
      </c>
      <c r="MO77" s="19" t="str">
        <f t="shared" ca="1" si="129"/>
        <v/>
      </c>
      <c r="MP77" s="19" t="str">
        <f t="shared" ca="1" si="129"/>
        <v/>
      </c>
      <c r="MQ77" s="19" t="str">
        <f t="shared" ca="1" si="129"/>
        <v/>
      </c>
      <c r="MR77" s="19" t="str">
        <f t="shared" ca="1" si="129"/>
        <v/>
      </c>
      <c r="MS77" s="19" t="str">
        <f t="shared" ca="1" si="129"/>
        <v/>
      </c>
      <c r="MT77" s="19" t="str">
        <f t="shared" ca="1" si="129"/>
        <v/>
      </c>
      <c r="MU77" s="19" t="str">
        <f t="shared" ca="1" si="129"/>
        <v/>
      </c>
      <c r="MV77" s="19" t="str">
        <f t="shared" ca="1" si="129"/>
        <v/>
      </c>
      <c r="MW77" s="19" t="str">
        <f t="shared" ca="1" si="129"/>
        <v/>
      </c>
      <c r="MX77" s="19" t="str">
        <f t="shared" ca="1" si="129"/>
        <v/>
      </c>
      <c r="MY77" s="19" t="str">
        <f t="shared" ca="1" si="129"/>
        <v/>
      </c>
      <c r="MZ77" s="19" t="str">
        <f t="shared" ca="1" si="129"/>
        <v/>
      </c>
      <c r="NA77" s="19" t="str">
        <f t="shared" ca="1" si="129"/>
        <v/>
      </c>
      <c r="NB77" s="19" t="str">
        <f t="shared" ca="1" si="129"/>
        <v/>
      </c>
      <c r="NC77" s="19" t="str">
        <f t="shared" ca="1" si="129"/>
        <v/>
      </c>
      <c r="ND77" s="19" t="str">
        <f t="shared" ca="1" si="129"/>
        <v/>
      </c>
      <c r="NE77" s="19" t="str">
        <f t="shared" ca="1" si="129"/>
        <v/>
      </c>
      <c r="NF77" s="19" t="str">
        <f t="shared" ca="1" si="129"/>
        <v/>
      </c>
      <c r="NG77" s="19" t="str">
        <f t="shared" ca="1" si="129"/>
        <v/>
      </c>
      <c r="NH77" s="19" t="str">
        <f t="shared" ca="1" si="129"/>
        <v/>
      </c>
      <c r="NI77" s="19" t="str">
        <f t="shared" ca="1" si="129"/>
        <v/>
      </c>
      <c r="NJ77" s="19" t="str">
        <f t="shared" ca="1" si="129"/>
        <v/>
      </c>
      <c r="NK77" s="19" t="str">
        <f t="shared" ca="1" si="129"/>
        <v/>
      </c>
      <c r="NL77" s="19" t="str">
        <f t="shared" ca="1" si="129"/>
        <v/>
      </c>
      <c r="NM77" s="19" t="str">
        <f t="shared" ca="1" si="129"/>
        <v/>
      </c>
      <c r="NN77" s="19" t="str">
        <f t="shared" ca="1" si="129"/>
        <v/>
      </c>
      <c r="NO77" s="19" t="str">
        <f t="shared" ca="1" si="129"/>
        <v/>
      </c>
      <c r="NP77" s="19" t="str">
        <f t="shared" ca="1" si="129"/>
        <v/>
      </c>
      <c r="NQ77" s="19" t="str">
        <f t="shared" ca="1" si="129"/>
        <v/>
      </c>
      <c r="NR77" s="19" t="str">
        <f t="shared" ca="1" si="129"/>
        <v/>
      </c>
      <c r="NS77" s="19" t="str">
        <f t="shared" ca="1" si="129"/>
        <v/>
      </c>
      <c r="NT77" s="19" t="str">
        <f t="shared" ca="1" si="129"/>
        <v/>
      </c>
      <c r="NU77" s="19" t="str">
        <f t="shared" ca="1" si="129"/>
        <v/>
      </c>
      <c r="NV77" s="19" t="str">
        <f t="shared" ca="1" si="129"/>
        <v/>
      </c>
      <c r="NW77" s="19" t="str">
        <f t="shared" ca="1" si="129"/>
        <v/>
      </c>
      <c r="NX77" s="19" t="str">
        <f t="shared" ca="1" si="129"/>
        <v/>
      </c>
      <c r="NY77" s="19" t="str">
        <f t="shared" ca="1" si="129"/>
        <v/>
      </c>
      <c r="NZ77" s="19" t="str">
        <f t="shared" ca="1" si="129"/>
        <v/>
      </c>
      <c r="OA77" s="19" t="str">
        <f t="shared" ca="1" si="129"/>
        <v/>
      </c>
      <c r="OB77" s="19" t="str">
        <f t="shared" ca="1" si="129"/>
        <v/>
      </c>
      <c r="OC77" s="19" t="str">
        <f t="shared" ca="1" si="129"/>
        <v/>
      </c>
    </row>
    <row r="78" spans="1:399" x14ac:dyDescent="0.2">
      <c r="C78" s="128">
        <f>'Project Follow up - Base'!C79</f>
        <v>3</v>
      </c>
      <c r="D78" s="422" t="str">
        <f>'Project Follow up - Base'!D79</f>
        <v>Working on - Development</v>
      </c>
      <c r="E78" s="422" t="str">
        <f>'Project Follow up - Base'!E79</f>
        <v/>
      </c>
      <c r="F78" s="43">
        <f>'Project Follow up - Base'!G79</f>
        <v>45767</v>
      </c>
      <c r="G78" s="107">
        <f>'Project Follow up - Base'!H79</f>
        <v>45774</v>
      </c>
      <c r="H78" s="45">
        <f>'Project Follow up - Base'!I79</f>
        <v>6</v>
      </c>
      <c r="J78" s="37"/>
      <c r="K78" s="37"/>
      <c r="L78" s="37"/>
      <c r="M78" s="43">
        <f>'Project Follow up - Base'!M79</f>
        <v>45767</v>
      </c>
      <c r="N78" s="43">
        <f>'Project Follow up - Base'!N79</f>
        <v>45774</v>
      </c>
      <c r="O78" s="43">
        <f>'Project Follow up - Base'!O79</f>
        <v>45792</v>
      </c>
      <c r="P78" s="44" t="str">
        <f ca="1">'Project Follow up - Base'!P79</f>
        <v>Completed</v>
      </c>
      <c r="Q78" s="104" t="str">
        <f>'Project Follow up - Base'!Q79</f>
        <v/>
      </c>
      <c r="R78" s="43" t="str">
        <f>'Project Follow up - Base'!R79</f>
        <v>Internally</v>
      </c>
      <c r="S78" s="41" t="str">
        <f>'Project Follow up - Base'!S79</f>
        <v>...</v>
      </c>
      <c r="T78" s="104" t="str">
        <f>'Project Follow up - Base'!T79</f>
        <v>...</v>
      </c>
      <c r="U78" s="187" t="str">
        <f>'Project Follow up - Base'!U79</f>
        <v/>
      </c>
      <c r="V78" s="187" t="str">
        <f>'Project Follow up - Base'!V79</f>
        <v/>
      </c>
      <c r="W78" s="41" t="str">
        <f>'Project Follow up - Base'!W79</f>
        <v>Deliev 14</v>
      </c>
      <c r="X78" s="143" t="str">
        <f>'Project Follow up - Base'!X79</f>
        <v>MOM 14</v>
      </c>
      <c r="Y78" s="100"/>
      <c r="Z78" s="17">
        <f t="shared" si="123"/>
        <v>1</v>
      </c>
      <c r="AC78" s="20" t="str">
        <f t="shared" ca="1" si="130"/>
        <v/>
      </c>
      <c r="AD78" s="20" t="str">
        <f t="shared" ref="AD78:CO81" ca="1" si="131">IF($N78="",
IF(AND(AD$2&gt;=$M78,AD$2&lt;=TODAY(),AD$2&lt;$O78), 10,
IF(AND(AD$2&gt;=$M78,AD$2&lt;=TODAY(),AD$2=$O78), 10,
IF(AND(AD$2&gt;=$M78,AD$2&lt;=TODAY(),AD$2&gt;$O78), -10, ""))),
IF(AND(AD$2&gt;=$M78,AD$2&lt;=$N78,AD$2&lt;$O78),10,
IF(AND(AD$2&gt;=$M78,AD$2&lt;=$N78,AD$2=$O78),10,
IF(AND(AD$2&gt;=$M78,AD$2&lt;=$N78,AD$2&gt;$O78),-10,""
))))</f>
        <v/>
      </c>
      <c r="AE78" s="20" t="str">
        <f t="shared" ca="1" si="131"/>
        <v/>
      </c>
      <c r="AF78" s="20" t="str">
        <f t="shared" ca="1" si="131"/>
        <v/>
      </c>
      <c r="AG78" s="20" t="str">
        <f t="shared" ca="1" si="131"/>
        <v/>
      </c>
      <c r="AH78" s="20" t="str">
        <f t="shared" ca="1" si="131"/>
        <v/>
      </c>
      <c r="AI78" s="20" t="str">
        <f t="shared" ca="1" si="131"/>
        <v/>
      </c>
      <c r="AJ78" s="20" t="str">
        <f t="shared" ca="1" si="131"/>
        <v/>
      </c>
      <c r="AK78" s="20" t="str">
        <f t="shared" ca="1" si="131"/>
        <v/>
      </c>
      <c r="AL78" s="20" t="str">
        <f t="shared" ca="1" si="131"/>
        <v/>
      </c>
      <c r="AM78" s="20" t="str">
        <f t="shared" ca="1" si="131"/>
        <v/>
      </c>
      <c r="AN78" s="20" t="str">
        <f t="shared" ca="1" si="131"/>
        <v/>
      </c>
      <c r="AO78" s="20" t="str">
        <f t="shared" ca="1" si="131"/>
        <v/>
      </c>
      <c r="AP78" s="20" t="str">
        <f t="shared" ca="1" si="131"/>
        <v/>
      </c>
      <c r="AQ78" s="20" t="str">
        <f t="shared" ca="1" si="131"/>
        <v/>
      </c>
      <c r="AR78" s="20" t="str">
        <f t="shared" ca="1" si="131"/>
        <v/>
      </c>
      <c r="AS78" s="20" t="str">
        <f t="shared" ca="1" si="131"/>
        <v/>
      </c>
      <c r="AT78" s="20" t="str">
        <f t="shared" ca="1" si="131"/>
        <v/>
      </c>
      <c r="AU78" s="20" t="str">
        <f t="shared" ca="1" si="131"/>
        <v/>
      </c>
      <c r="AV78" s="20" t="str">
        <f t="shared" ca="1" si="131"/>
        <v/>
      </c>
      <c r="AW78" s="20" t="str">
        <f t="shared" ca="1" si="131"/>
        <v/>
      </c>
      <c r="AX78" s="20" t="str">
        <f t="shared" ca="1" si="131"/>
        <v/>
      </c>
      <c r="AY78" s="20" t="str">
        <f t="shared" ca="1" si="131"/>
        <v/>
      </c>
      <c r="AZ78" s="20" t="str">
        <f t="shared" ca="1" si="131"/>
        <v/>
      </c>
      <c r="BA78" s="20" t="str">
        <f t="shared" ca="1" si="131"/>
        <v/>
      </c>
      <c r="BB78" s="20" t="str">
        <f t="shared" ca="1" si="131"/>
        <v/>
      </c>
      <c r="BC78" s="20" t="str">
        <f t="shared" ca="1" si="131"/>
        <v/>
      </c>
      <c r="BD78" s="20" t="str">
        <f t="shared" ca="1" si="131"/>
        <v/>
      </c>
      <c r="BE78" s="20" t="str">
        <f t="shared" ca="1" si="131"/>
        <v/>
      </c>
      <c r="BF78" s="20" t="str">
        <f t="shared" ca="1" si="131"/>
        <v/>
      </c>
      <c r="BG78" s="20" t="str">
        <f t="shared" ca="1" si="131"/>
        <v/>
      </c>
      <c r="BH78" s="20" t="str">
        <f t="shared" ca="1" si="131"/>
        <v/>
      </c>
      <c r="BI78" s="20" t="str">
        <f t="shared" ca="1" si="131"/>
        <v/>
      </c>
      <c r="BJ78" s="20" t="str">
        <f t="shared" ca="1" si="131"/>
        <v/>
      </c>
      <c r="BK78" s="20" t="str">
        <f t="shared" ca="1" si="131"/>
        <v/>
      </c>
      <c r="BL78" s="20" t="str">
        <f t="shared" ca="1" si="131"/>
        <v/>
      </c>
      <c r="BM78" s="20" t="str">
        <f t="shared" ca="1" si="131"/>
        <v/>
      </c>
      <c r="BN78" s="20" t="str">
        <f t="shared" ca="1" si="131"/>
        <v/>
      </c>
      <c r="BO78" s="20" t="str">
        <f t="shared" ca="1" si="131"/>
        <v/>
      </c>
      <c r="BP78" s="20" t="str">
        <f t="shared" ca="1" si="131"/>
        <v/>
      </c>
      <c r="BQ78" s="20" t="str">
        <f t="shared" ca="1" si="131"/>
        <v/>
      </c>
      <c r="BR78" s="20" t="str">
        <f t="shared" ca="1" si="131"/>
        <v/>
      </c>
      <c r="BS78" s="20" t="str">
        <f t="shared" ca="1" si="131"/>
        <v/>
      </c>
      <c r="BT78" s="20" t="str">
        <f t="shared" ca="1" si="131"/>
        <v/>
      </c>
      <c r="BU78" s="20" t="str">
        <f t="shared" ca="1" si="131"/>
        <v/>
      </c>
      <c r="BV78" s="20" t="str">
        <f t="shared" ca="1" si="131"/>
        <v/>
      </c>
      <c r="BW78" s="20" t="str">
        <f t="shared" ca="1" si="131"/>
        <v/>
      </c>
      <c r="BX78" s="20" t="str">
        <f t="shared" ca="1" si="131"/>
        <v/>
      </c>
      <c r="BY78" s="20" t="str">
        <f t="shared" ca="1" si="131"/>
        <v/>
      </c>
      <c r="BZ78" s="20" t="str">
        <f t="shared" ca="1" si="131"/>
        <v/>
      </c>
      <c r="CA78" s="20" t="str">
        <f t="shared" ca="1" si="131"/>
        <v/>
      </c>
      <c r="CB78" s="20" t="str">
        <f t="shared" ca="1" si="131"/>
        <v/>
      </c>
      <c r="CC78" s="20" t="str">
        <f t="shared" ca="1" si="131"/>
        <v/>
      </c>
      <c r="CD78" s="20" t="str">
        <f t="shared" ca="1" si="131"/>
        <v/>
      </c>
      <c r="CE78" s="20" t="str">
        <f t="shared" ca="1" si="131"/>
        <v/>
      </c>
      <c r="CF78" s="20" t="str">
        <f t="shared" ca="1" si="131"/>
        <v/>
      </c>
      <c r="CG78" s="20" t="str">
        <f t="shared" ca="1" si="131"/>
        <v/>
      </c>
      <c r="CH78" s="20" t="str">
        <f t="shared" ca="1" si="131"/>
        <v/>
      </c>
      <c r="CI78" s="20" t="str">
        <f t="shared" ca="1" si="131"/>
        <v/>
      </c>
      <c r="CJ78" s="20" t="str">
        <f t="shared" ca="1" si="131"/>
        <v/>
      </c>
      <c r="CK78" s="20" t="str">
        <f t="shared" ca="1" si="131"/>
        <v/>
      </c>
      <c r="CL78" s="20" t="str">
        <f t="shared" ca="1" si="131"/>
        <v/>
      </c>
      <c r="CM78" s="20" t="str">
        <f t="shared" ca="1" si="131"/>
        <v/>
      </c>
      <c r="CN78" s="20" t="str">
        <f t="shared" ca="1" si="131"/>
        <v/>
      </c>
      <c r="CO78" s="20" t="str">
        <f t="shared" ca="1" si="131"/>
        <v/>
      </c>
      <c r="CP78" s="20" t="str">
        <f t="shared" ca="1" si="125"/>
        <v/>
      </c>
      <c r="CQ78" s="20" t="str">
        <f t="shared" ca="1" si="125"/>
        <v/>
      </c>
      <c r="CR78" s="20" t="str">
        <f t="shared" ca="1" si="125"/>
        <v/>
      </c>
      <c r="CS78" s="20" t="str">
        <f t="shared" ca="1" si="125"/>
        <v/>
      </c>
      <c r="CT78" s="19" t="str">
        <f t="shared" ca="1" si="125"/>
        <v/>
      </c>
      <c r="CU78" s="19" t="str">
        <f t="shared" ca="1" si="125"/>
        <v/>
      </c>
      <c r="CV78" s="19" t="str">
        <f t="shared" ca="1" si="125"/>
        <v/>
      </c>
      <c r="CW78" s="19" t="str">
        <f t="shared" ca="1" si="125"/>
        <v/>
      </c>
      <c r="CX78" s="19" t="str">
        <f t="shared" ca="1" si="125"/>
        <v/>
      </c>
      <c r="CY78" s="19" t="str">
        <f t="shared" ca="1" si="125"/>
        <v/>
      </c>
      <c r="CZ78" s="19" t="str">
        <f t="shared" ca="1" si="125"/>
        <v/>
      </c>
      <c r="DA78" s="19" t="str">
        <f t="shared" ca="1" si="125"/>
        <v/>
      </c>
      <c r="DB78" s="19" t="str">
        <f t="shared" ca="1" si="125"/>
        <v/>
      </c>
      <c r="DC78" s="19" t="str">
        <f t="shared" ca="1" si="125"/>
        <v/>
      </c>
      <c r="DD78" s="19" t="str">
        <f t="shared" ca="1" si="125"/>
        <v/>
      </c>
      <c r="DE78" s="19" t="str">
        <f t="shared" ca="1" si="125"/>
        <v/>
      </c>
      <c r="DF78" s="19" t="str">
        <f t="shared" ca="1" si="125"/>
        <v/>
      </c>
      <c r="DG78" s="19" t="str">
        <f t="shared" ca="1" si="125"/>
        <v/>
      </c>
      <c r="DH78" s="19" t="str">
        <f t="shared" ca="1" si="125"/>
        <v/>
      </c>
      <c r="DI78" s="19" t="str">
        <f t="shared" ca="1" si="125"/>
        <v/>
      </c>
      <c r="DJ78" s="19" t="str">
        <f t="shared" ca="1" si="125"/>
        <v/>
      </c>
      <c r="DK78" s="19" t="str">
        <f t="shared" ca="1" si="125"/>
        <v/>
      </c>
      <c r="DL78" s="19" t="str">
        <f t="shared" ca="1" si="125"/>
        <v/>
      </c>
      <c r="DM78" s="19" t="str">
        <f t="shared" ca="1" si="125"/>
        <v/>
      </c>
      <c r="DN78" s="19" t="str">
        <f t="shared" ca="1" si="125"/>
        <v/>
      </c>
      <c r="DO78" s="19" t="str">
        <f t="shared" ca="1" si="125"/>
        <v/>
      </c>
      <c r="DP78" s="19" t="str">
        <f t="shared" ca="1" si="125"/>
        <v/>
      </c>
      <c r="DQ78" s="19" t="str">
        <f t="shared" ca="1" si="125"/>
        <v/>
      </c>
      <c r="DR78" s="19" t="str">
        <f t="shared" ca="1" si="125"/>
        <v/>
      </c>
      <c r="DS78" s="19" t="str">
        <f t="shared" ca="1" si="125"/>
        <v/>
      </c>
      <c r="DT78" s="19" t="str">
        <f t="shared" ca="1" si="125"/>
        <v/>
      </c>
      <c r="DU78" s="19" t="str">
        <f t="shared" ca="1" si="125"/>
        <v/>
      </c>
      <c r="DV78" s="19" t="str">
        <f t="shared" ca="1" si="125"/>
        <v/>
      </c>
      <c r="DW78" s="19" t="str">
        <f t="shared" ca="1" si="125"/>
        <v/>
      </c>
      <c r="DX78" s="19" t="str">
        <f t="shared" ca="1" si="125"/>
        <v/>
      </c>
      <c r="DY78" s="19" t="str">
        <f t="shared" ca="1" si="125"/>
        <v/>
      </c>
      <c r="DZ78" s="19" t="str">
        <f t="shared" ca="1" si="125"/>
        <v/>
      </c>
      <c r="EA78" s="19" t="str">
        <f t="shared" ca="1" si="125"/>
        <v/>
      </c>
      <c r="EB78" s="19" t="str">
        <f t="shared" ca="1" si="125"/>
        <v/>
      </c>
      <c r="EC78" s="19" t="str">
        <f t="shared" ca="1" si="125"/>
        <v/>
      </c>
      <c r="ED78" s="19" t="str">
        <f t="shared" ca="1" si="125"/>
        <v/>
      </c>
      <c r="EE78" s="19" t="str">
        <f t="shared" ca="1" si="125"/>
        <v/>
      </c>
      <c r="EF78" s="19" t="str">
        <f t="shared" ca="1" si="125"/>
        <v/>
      </c>
      <c r="EG78" s="19" t="str">
        <f t="shared" ca="1" si="125"/>
        <v/>
      </c>
      <c r="EH78" s="19" t="str">
        <f t="shared" ca="1" si="125"/>
        <v/>
      </c>
      <c r="EI78" s="19" t="str">
        <f t="shared" ca="1" si="125"/>
        <v/>
      </c>
      <c r="EJ78" s="19" t="str">
        <f t="shared" ca="1" si="125"/>
        <v/>
      </c>
      <c r="EK78" s="19" t="str">
        <f t="shared" ca="1" si="125"/>
        <v/>
      </c>
      <c r="EL78" s="19" t="str">
        <f t="shared" ca="1" si="125"/>
        <v/>
      </c>
      <c r="EM78" s="19" t="str">
        <f t="shared" ca="1" si="125"/>
        <v/>
      </c>
      <c r="EN78" s="19">
        <f t="shared" ca="1" si="125"/>
        <v>10</v>
      </c>
      <c r="EO78" s="19">
        <f t="shared" ca="1" si="125"/>
        <v>10</v>
      </c>
      <c r="EP78" s="19">
        <f t="shared" ca="1" si="125"/>
        <v>10</v>
      </c>
      <c r="EQ78" s="19">
        <f t="shared" ca="1" si="125"/>
        <v>10</v>
      </c>
      <c r="ER78" s="19">
        <f t="shared" ca="1" si="125"/>
        <v>10</v>
      </c>
      <c r="ES78" s="19">
        <f t="shared" ca="1" si="125"/>
        <v>10</v>
      </c>
      <c r="ET78" s="19">
        <f t="shared" ca="1" si="125"/>
        <v>10</v>
      </c>
      <c r="EU78" s="19">
        <f t="shared" ca="1" si="125"/>
        <v>10</v>
      </c>
      <c r="EV78" s="19" t="str">
        <f t="shared" ca="1" si="125"/>
        <v/>
      </c>
      <c r="EW78" s="19" t="str">
        <f t="shared" ca="1" si="125"/>
        <v/>
      </c>
      <c r="EX78" s="19" t="str">
        <f t="shared" ca="1" si="125"/>
        <v/>
      </c>
      <c r="EY78" s="19" t="str">
        <f t="shared" ca="1" si="125"/>
        <v/>
      </c>
      <c r="EZ78" s="19" t="str">
        <f t="shared" ca="1" si="125"/>
        <v/>
      </c>
      <c r="FA78" s="19" t="str">
        <f t="shared" ca="1" si="125"/>
        <v/>
      </c>
      <c r="FB78" s="19" t="str">
        <f t="shared" ca="1" si="126"/>
        <v/>
      </c>
      <c r="FC78" s="19" t="str">
        <f t="shared" ca="1" si="126"/>
        <v/>
      </c>
      <c r="FD78" s="19" t="str">
        <f t="shared" ca="1" si="126"/>
        <v/>
      </c>
      <c r="FE78" s="19" t="str">
        <f t="shared" ca="1" si="126"/>
        <v/>
      </c>
      <c r="FF78" s="19" t="str">
        <f t="shared" ca="1" si="126"/>
        <v/>
      </c>
      <c r="FG78" s="19" t="str">
        <f t="shared" ca="1" si="126"/>
        <v/>
      </c>
      <c r="FH78" s="19" t="str">
        <f t="shared" ca="1" si="126"/>
        <v/>
      </c>
      <c r="FI78" s="19" t="str">
        <f t="shared" ca="1" si="126"/>
        <v/>
      </c>
      <c r="FJ78" s="19" t="str">
        <f t="shared" ca="1" si="126"/>
        <v/>
      </c>
      <c r="FK78" s="19" t="str">
        <f t="shared" ca="1" si="126"/>
        <v/>
      </c>
      <c r="FL78" s="19" t="str">
        <f t="shared" ca="1" si="126"/>
        <v/>
      </c>
      <c r="FM78" s="19" t="str">
        <f t="shared" ca="1" si="126"/>
        <v/>
      </c>
      <c r="FN78" s="19" t="str">
        <f t="shared" ca="1" si="126"/>
        <v/>
      </c>
      <c r="FO78" s="19" t="str">
        <f t="shared" ca="1" si="126"/>
        <v/>
      </c>
      <c r="FP78" s="19" t="str">
        <f t="shared" ca="1" si="126"/>
        <v/>
      </c>
      <c r="FQ78" s="19" t="str">
        <f t="shared" ca="1" si="126"/>
        <v/>
      </c>
      <c r="FR78" s="19" t="str">
        <f t="shared" ca="1" si="126"/>
        <v/>
      </c>
      <c r="FS78" s="19" t="str">
        <f t="shared" ca="1" si="126"/>
        <v/>
      </c>
      <c r="FT78" s="19" t="str">
        <f t="shared" ca="1" si="126"/>
        <v/>
      </c>
      <c r="FU78" s="19" t="str">
        <f t="shared" ca="1" si="126"/>
        <v/>
      </c>
      <c r="FV78" s="19" t="str">
        <f t="shared" ca="1" si="126"/>
        <v/>
      </c>
      <c r="FW78" s="19" t="str">
        <f t="shared" ca="1" si="126"/>
        <v/>
      </c>
      <c r="FX78" s="19" t="str">
        <f t="shared" ca="1" si="126"/>
        <v/>
      </c>
      <c r="FY78" s="19" t="str">
        <f t="shared" ca="1" si="126"/>
        <v/>
      </c>
      <c r="FZ78" s="19" t="str">
        <f t="shared" ca="1" si="126"/>
        <v/>
      </c>
      <c r="GA78" s="19" t="str">
        <f t="shared" ca="1" si="126"/>
        <v/>
      </c>
      <c r="GB78" s="19" t="str">
        <f t="shared" ca="1" si="126"/>
        <v/>
      </c>
      <c r="GC78" s="19" t="str">
        <f t="shared" ca="1" si="126"/>
        <v/>
      </c>
      <c r="GD78" s="19" t="str">
        <f t="shared" ca="1" si="126"/>
        <v/>
      </c>
      <c r="GE78" s="19" t="str">
        <f t="shared" ca="1" si="126"/>
        <v/>
      </c>
      <c r="GF78" s="19" t="str">
        <f t="shared" ca="1" si="126"/>
        <v/>
      </c>
      <c r="GG78" s="19" t="str">
        <f t="shared" ca="1" si="126"/>
        <v/>
      </c>
      <c r="GH78" s="19" t="str">
        <f t="shared" ca="1" si="126"/>
        <v/>
      </c>
      <c r="GI78" s="19" t="str">
        <f t="shared" ca="1" si="126"/>
        <v/>
      </c>
      <c r="GJ78" s="19" t="str">
        <f t="shared" ca="1" si="126"/>
        <v/>
      </c>
      <c r="GK78" s="19" t="str">
        <f t="shared" ca="1" si="126"/>
        <v/>
      </c>
      <c r="GL78" s="19" t="str">
        <f t="shared" ca="1" si="126"/>
        <v/>
      </c>
      <c r="GM78" s="19" t="str">
        <f t="shared" ca="1" si="126"/>
        <v/>
      </c>
      <c r="GN78" s="19" t="str">
        <f t="shared" ca="1" si="126"/>
        <v/>
      </c>
      <c r="GO78" s="19" t="str">
        <f t="shared" ca="1" si="126"/>
        <v/>
      </c>
      <c r="GP78" s="19" t="str">
        <f t="shared" ca="1" si="126"/>
        <v/>
      </c>
      <c r="GQ78" s="19" t="str">
        <f t="shared" ca="1" si="126"/>
        <v/>
      </c>
      <c r="GR78" s="19" t="str">
        <f t="shared" ca="1" si="126"/>
        <v/>
      </c>
      <c r="GS78" s="19" t="str">
        <f t="shared" ca="1" si="126"/>
        <v/>
      </c>
      <c r="GT78" s="19" t="str">
        <f t="shared" ca="1" si="126"/>
        <v/>
      </c>
      <c r="GU78" s="19" t="str">
        <f t="shared" ca="1" si="126"/>
        <v/>
      </c>
      <c r="GV78" s="19" t="str">
        <f t="shared" ca="1" si="126"/>
        <v/>
      </c>
      <c r="GW78" s="19" t="str">
        <f t="shared" ca="1" si="126"/>
        <v/>
      </c>
      <c r="GX78" s="19" t="str">
        <f t="shared" ca="1" si="126"/>
        <v/>
      </c>
      <c r="GY78" s="19" t="str">
        <f t="shared" ca="1" si="126"/>
        <v/>
      </c>
      <c r="GZ78" s="19" t="str">
        <f t="shared" ca="1" si="126"/>
        <v/>
      </c>
      <c r="HA78" s="19" t="str">
        <f t="shared" ca="1" si="126"/>
        <v/>
      </c>
      <c r="HB78" s="19" t="str">
        <f t="shared" ca="1" si="126"/>
        <v/>
      </c>
      <c r="HC78" s="19" t="str">
        <f t="shared" ca="1" si="126"/>
        <v/>
      </c>
      <c r="HD78" s="19" t="str">
        <f t="shared" ca="1" si="126"/>
        <v/>
      </c>
      <c r="HE78" s="19" t="str">
        <f t="shared" ca="1" si="126"/>
        <v/>
      </c>
      <c r="HF78" s="19" t="str">
        <f t="shared" ca="1" si="126"/>
        <v/>
      </c>
      <c r="HG78" s="19" t="str">
        <f t="shared" ca="1" si="126"/>
        <v/>
      </c>
      <c r="HH78" s="19" t="str">
        <f t="shared" ca="1" si="126"/>
        <v/>
      </c>
      <c r="HI78" s="19" t="str">
        <f t="shared" ca="1" si="126"/>
        <v/>
      </c>
      <c r="HJ78" s="19" t="str">
        <f t="shared" ca="1" si="126"/>
        <v/>
      </c>
      <c r="HK78" s="19" t="str">
        <f t="shared" ca="1" si="126"/>
        <v/>
      </c>
      <c r="HL78" s="19" t="str">
        <f t="shared" ca="1" si="126"/>
        <v/>
      </c>
      <c r="HM78" s="19" t="str">
        <f t="shared" ca="1" si="126"/>
        <v/>
      </c>
      <c r="HN78" s="19" t="str">
        <f t="shared" ca="1" si="127"/>
        <v/>
      </c>
      <c r="HO78" s="19" t="str">
        <f t="shared" ca="1" si="127"/>
        <v/>
      </c>
      <c r="HP78" s="19" t="str">
        <f t="shared" ca="1" si="127"/>
        <v/>
      </c>
      <c r="HQ78" s="19" t="str">
        <f t="shared" ca="1" si="127"/>
        <v/>
      </c>
      <c r="HR78" s="19" t="str">
        <f t="shared" ca="1" si="127"/>
        <v/>
      </c>
      <c r="HS78" s="19" t="str">
        <f t="shared" ca="1" si="127"/>
        <v/>
      </c>
      <c r="HT78" s="19" t="str">
        <f t="shared" ca="1" si="127"/>
        <v/>
      </c>
      <c r="HU78" s="19" t="str">
        <f t="shared" ca="1" si="127"/>
        <v/>
      </c>
      <c r="HV78" s="19" t="str">
        <f t="shared" ca="1" si="127"/>
        <v/>
      </c>
      <c r="HW78" s="19" t="str">
        <f t="shared" ca="1" si="127"/>
        <v/>
      </c>
      <c r="HX78" s="19" t="str">
        <f t="shared" ca="1" si="127"/>
        <v/>
      </c>
      <c r="HY78" s="19" t="str">
        <f t="shared" ca="1" si="127"/>
        <v/>
      </c>
      <c r="HZ78" s="19" t="str">
        <f t="shared" ca="1" si="127"/>
        <v/>
      </c>
      <c r="IA78" s="19" t="str">
        <f t="shared" ca="1" si="127"/>
        <v/>
      </c>
      <c r="IB78" s="19" t="str">
        <f t="shared" ca="1" si="127"/>
        <v/>
      </c>
      <c r="IC78" s="19" t="str">
        <f t="shared" ca="1" si="127"/>
        <v/>
      </c>
      <c r="ID78" s="19" t="str">
        <f t="shared" ca="1" si="127"/>
        <v/>
      </c>
      <c r="IE78" s="19" t="str">
        <f t="shared" ca="1" si="127"/>
        <v/>
      </c>
      <c r="IF78" s="19" t="str">
        <f t="shared" ca="1" si="127"/>
        <v/>
      </c>
      <c r="IG78" s="19" t="str">
        <f t="shared" ca="1" si="127"/>
        <v/>
      </c>
      <c r="IH78" s="19" t="str">
        <f t="shared" ca="1" si="127"/>
        <v/>
      </c>
      <c r="II78" s="19" t="str">
        <f t="shared" ca="1" si="127"/>
        <v/>
      </c>
      <c r="IJ78" s="19" t="str">
        <f t="shared" ca="1" si="127"/>
        <v/>
      </c>
      <c r="IK78" s="19" t="str">
        <f t="shared" ca="1" si="127"/>
        <v/>
      </c>
      <c r="IL78" s="19" t="str">
        <f t="shared" ca="1" si="127"/>
        <v/>
      </c>
      <c r="IM78" s="19" t="str">
        <f t="shared" ca="1" si="127"/>
        <v/>
      </c>
      <c r="IN78" s="19" t="str">
        <f t="shared" ca="1" si="127"/>
        <v/>
      </c>
      <c r="IO78" s="19" t="str">
        <f t="shared" ca="1" si="127"/>
        <v/>
      </c>
      <c r="IP78" s="19" t="str">
        <f t="shared" ca="1" si="127"/>
        <v/>
      </c>
      <c r="IQ78" s="19" t="str">
        <f t="shared" ca="1" si="127"/>
        <v/>
      </c>
      <c r="IR78" s="19" t="str">
        <f t="shared" ca="1" si="127"/>
        <v/>
      </c>
      <c r="IS78" s="19" t="str">
        <f t="shared" ca="1" si="127"/>
        <v/>
      </c>
      <c r="IT78" s="19" t="str">
        <f t="shared" ca="1" si="127"/>
        <v/>
      </c>
      <c r="IU78" s="19" t="str">
        <f t="shared" ca="1" si="127"/>
        <v/>
      </c>
      <c r="IV78" s="19" t="str">
        <f t="shared" ca="1" si="127"/>
        <v/>
      </c>
      <c r="IW78" s="19" t="str">
        <f t="shared" ca="1" si="127"/>
        <v/>
      </c>
      <c r="IX78" s="19" t="str">
        <f t="shared" ca="1" si="127"/>
        <v/>
      </c>
      <c r="IY78" s="19" t="str">
        <f t="shared" ca="1" si="127"/>
        <v/>
      </c>
      <c r="IZ78" s="19" t="str">
        <f t="shared" ca="1" si="127"/>
        <v/>
      </c>
      <c r="JA78" s="19" t="str">
        <f t="shared" ca="1" si="127"/>
        <v/>
      </c>
      <c r="JB78" s="19" t="str">
        <f t="shared" ca="1" si="127"/>
        <v/>
      </c>
      <c r="JC78" s="19" t="str">
        <f t="shared" ca="1" si="127"/>
        <v/>
      </c>
      <c r="JD78" s="19" t="str">
        <f t="shared" ca="1" si="127"/>
        <v/>
      </c>
      <c r="JE78" s="19" t="str">
        <f t="shared" ca="1" si="127"/>
        <v/>
      </c>
      <c r="JF78" s="19" t="str">
        <f t="shared" ca="1" si="127"/>
        <v/>
      </c>
      <c r="JG78" s="19" t="str">
        <f t="shared" ca="1" si="127"/>
        <v/>
      </c>
      <c r="JH78" s="19" t="str">
        <f t="shared" ca="1" si="127"/>
        <v/>
      </c>
      <c r="JI78" s="19" t="str">
        <f t="shared" ca="1" si="127"/>
        <v/>
      </c>
      <c r="JJ78" s="19" t="str">
        <f t="shared" ca="1" si="127"/>
        <v/>
      </c>
      <c r="JK78" s="19" t="str">
        <f t="shared" ca="1" si="127"/>
        <v/>
      </c>
      <c r="JL78" s="19" t="str">
        <f t="shared" ca="1" si="127"/>
        <v/>
      </c>
      <c r="JM78" s="19" t="str">
        <f t="shared" ca="1" si="127"/>
        <v/>
      </c>
      <c r="JN78" s="19" t="str">
        <f t="shared" ca="1" si="127"/>
        <v/>
      </c>
      <c r="JO78" s="19" t="str">
        <f t="shared" ca="1" si="127"/>
        <v/>
      </c>
      <c r="JP78" s="19" t="str">
        <f t="shared" ca="1" si="127"/>
        <v/>
      </c>
      <c r="JQ78" s="19" t="str">
        <f t="shared" ca="1" si="127"/>
        <v/>
      </c>
      <c r="JR78" s="19" t="str">
        <f t="shared" ca="1" si="127"/>
        <v/>
      </c>
      <c r="JS78" s="19" t="str">
        <f t="shared" ca="1" si="127"/>
        <v/>
      </c>
      <c r="JT78" s="19" t="str">
        <f t="shared" ca="1" si="127"/>
        <v/>
      </c>
      <c r="JU78" s="19" t="str">
        <f t="shared" ca="1" si="127"/>
        <v/>
      </c>
      <c r="JV78" s="19" t="str">
        <f t="shared" ca="1" si="127"/>
        <v/>
      </c>
      <c r="JW78" s="19" t="str">
        <f t="shared" ca="1" si="127"/>
        <v/>
      </c>
      <c r="JX78" s="19" t="str">
        <f t="shared" ca="1" si="127"/>
        <v/>
      </c>
      <c r="JY78" s="19" t="str">
        <f t="shared" ca="1" si="127"/>
        <v/>
      </c>
      <c r="JZ78" s="19" t="str">
        <f t="shared" ca="1" si="128"/>
        <v/>
      </c>
      <c r="KA78" s="19" t="str">
        <f t="shared" ca="1" si="128"/>
        <v/>
      </c>
      <c r="KB78" s="19" t="str">
        <f t="shared" ca="1" si="128"/>
        <v/>
      </c>
      <c r="KC78" s="19" t="str">
        <f t="shared" ca="1" si="128"/>
        <v/>
      </c>
      <c r="KD78" s="19" t="str">
        <f t="shared" ca="1" si="128"/>
        <v/>
      </c>
      <c r="KE78" s="19" t="str">
        <f t="shared" ca="1" si="128"/>
        <v/>
      </c>
      <c r="KF78" s="19" t="str">
        <f t="shared" ca="1" si="128"/>
        <v/>
      </c>
      <c r="KG78" s="19" t="str">
        <f t="shared" ca="1" si="128"/>
        <v/>
      </c>
      <c r="KH78" s="19" t="str">
        <f t="shared" ca="1" si="128"/>
        <v/>
      </c>
      <c r="KI78" s="19" t="str">
        <f t="shared" ca="1" si="128"/>
        <v/>
      </c>
      <c r="KJ78" s="19" t="str">
        <f t="shared" ca="1" si="128"/>
        <v/>
      </c>
      <c r="KK78" s="19" t="str">
        <f t="shared" ca="1" si="128"/>
        <v/>
      </c>
      <c r="KL78" s="19" t="str">
        <f t="shared" ca="1" si="128"/>
        <v/>
      </c>
      <c r="KM78" s="19" t="str">
        <f t="shared" ca="1" si="128"/>
        <v/>
      </c>
      <c r="KN78" s="19" t="str">
        <f t="shared" ca="1" si="128"/>
        <v/>
      </c>
      <c r="KO78" s="19" t="str">
        <f t="shared" ca="1" si="128"/>
        <v/>
      </c>
      <c r="KP78" s="19" t="str">
        <f t="shared" ca="1" si="128"/>
        <v/>
      </c>
      <c r="KQ78" s="19" t="str">
        <f t="shared" ca="1" si="128"/>
        <v/>
      </c>
      <c r="KR78" s="19" t="str">
        <f t="shared" ca="1" si="128"/>
        <v/>
      </c>
      <c r="KS78" s="19" t="str">
        <f t="shared" ca="1" si="128"/>
        <v/>
      </c>
      <c r="KT78" s="19" t="str">
        <f t="shared" ca="1" si="128"/>
        <v/>
      </c>
      <c r="KU78" s="19" t="str">
        <f t="shared" ca="1" si="128"/>
        <v/>
      </c>
      <c r="KV78" s="19" t="str">
        <f t="shared" ca="1" si="128"/>
        <v/>
      </c>
      <c r="KW78" s="19" t="str">
        <f t="shared" ca="1" si="128"/>
        <v/>
      </c>
      <c r="KX78" s="19" t="str">
        <f t="shared" ca="1" si="128"/>
        <v/>
      </c>
      <c r="KY78" s="19" t="str">
        <f t="shared" ca="1" si="128"/>
        <v/>
      </c>
      <c r="KZ78" s="19" t="str">
        <f t="shared" ca="1" si="128"/>
        <v/>
      </c>
      <c r="LA78" s="19" t="str">
        <f t="shared" ca="1" si="128"/>
        <v/>
      </c>
      <c r="LB78" s="19" t="str">
        <f t="shared" ca="1" si="128"/>
        <v/>
      </c>
      <c r="LC78" s="19" t="str">
        <f t="shared" ca="1" si="128"/>
        <v/>
      </c>
      <c r="LD78" s="19" t="str">
        <f t="shared" ca="1" si="128"/>
        <v/>
      </c>
      <c r="LE78" s="19" t="str">
        <f t="shared" ca="1" si="128"/>
        <v/>
      </c>
      <c r="LF78" s="19" t="str">
        <f t="shared" ca="1" si="128"/>
        <v/>
      </c>
      <c r="LG78" s="19" t="str">
        <f t="shared" ca="1" si="128"/>
        <v/>
      </c>
      <c r="LH78" s="19" t="str">
        <f t="shared" ca="1" si="128"/>
        <v/>
      </c>
      <c r="LI78" s="19" t="str">
        <f t="shared" ca="1" si="128"/>
        <v/>
      </c>
      <c r="LJ78" s="19" t="str">
        <f t="shared" ca="1" si="128"/>
        <v/>
      </c>
      <c r="LK78" s="19" t="str">
        <f t="shared" ca="1" si="128"/>
        <v/>
      </c>
      <c r="LL78" s="19" t="str">
        <f t="shared" ca="1" si="128"/>
        <v/>
      </c>
      <c r="LM78" s="19" t="str">
        <f t="shared" ca="1" si="128"/>
        <v/>
      </c>
      <c r="LN78" s="19" t="str">
        <f t="shared" ca="1" si="128"/>
        <v/>
      </c>
      <c r="LO78" s="19" t="str">
        <f t="shared" ca="1" si="128"/>
        <v/>
      </c>
      <c r="LP78" s="19" t="str">
        <f t="shared" ca="1" si="128"/>
        <v/>
      </c>
      <c r="LQ78" s="19" t="str">
        <f t="shared" ca="1" si="128"/>
        <v/>
      </c>
      <c r="LR78" s="19" t="str">
        <f t="shared" ca="1" si="128"/>
        <v/>
      </c>
      <c r="LS78" s="19" t="str">
        <f t="shared" ca="1" si="128"/>
        <v/>
      </c>
      <c r="LT78" s="19" t="str">
        <f t="shared" ca="1" si="128"/>
        <v/>
      </c>
      <c r="LU78" s="19" t="str">
        <f t="shared" ca="1" si="128"/>
        <v/>
      </c>
      <c r="LV78" s="19" t="str">
        <f t="shared" ca="1" si="128"/>
        <v/>
      </c>
      <c r="LW78" s="19" t="str">
        <f t="shared" ca="1" si="128"/>
        <v/>
      </c>
      <c r="LX78" s="19" t="str">
        <f t="shared" ca="1" si="128"/>
        <v/>
      </c>
      <c r="LY78" s="19" t="str">
        <f t="shared" ca="1" si="128"/>
        <v/>
      </c>
      <c r="LZ78" s="19" t="str">
        <f t="shared" ca="1" si="128"/>
        <v/>
      </c>
      <c r="MA78" s="19" t="str">
        <f t="shared" ca="1" si="128"/>
        <v/>
      </c>
      <c r="MB78" s="19" t="str">
        <f t="shared" ca="1" si="128"/>
        <v/>
      </c>
      <c r="MC78" s="19" t="str">
        <f t="shared" ca="1" si="128"/>
        <v/>
      </c>
      <c r="MD78" s="19" t="str">
        <f t="shared" ca="1" si="128"/>
        <v/>
      </c>
      <c r="ME78" s="19" t="str">
        <f t="shared" ca="1" si="128"/>
        <v/>
      </c>
      <c r="MF78" s="19" t="str">
        <f t="shared" ca="1" si="128"/>
        <v/>
      </c>
      <c r="MG78" s="19" t="str">
        <f t="shared" ca="1" si="128"/>
        <v/>
      </c>
      <c r="MH78" s="19" t="str">
        <f t="shared" ca="1" si="128"/>
        <v/>
      </c>
      <c r="MI78" s="19" t="str">
        <f t="shared" ca="1" si="128"/>
        <v/>
      </c>
      <c r="MJ78" s="19" t="str">
        <f t="shared" ca="1" si="128"/>
        <v/>
      </c>
      <c r="MK78" s="19" t="str">
        <f t="shared" ca="1" si="128"/>
        <v/>
      </c>
      <c r="ML78" s="19" t="str">
        <f t="shared" ca="1" si="129"/>
        <v/>
      </c>
      <c r="MM78" s="19" t="str">
        <f t="shared" ca="1" si="129"/>
        <v/>
      </c>
      <c r="MN78" s="19" t="str">
        <f t="shared" ca="1" si="129"/>
        <v/>
      </c>
      <c r="MO78" s="19" t="str">
        <f t="shared" ca="1" si="129"/>
        <v/>
      </c>
      <c r="MP78" s="19" t="str">
        <f t="shared" ca="1" si="129"/>
        <v/>
      </c>
      <c r="MQ78" s="19" t="str">
        <f t="shared" ca="1" si="129"/>
        <v/>
      </c>
      <c r="MR78" s="19" t="str">
        <f t="shared" ca="1" si="129"/>
        <v/>
      </c>
      <c r="MS78" s="19" t="str">
        <f t="shared" ca="1" si="129"/>
        <v/>
      </c>
      <c r="MT78" s="19" t="str">
        <f t="shared" ca="1" si="129"/>
        <v/>
      </c>
      <c r="MU78" s="19" t="str">
        <f t="shared" ca="1" si="129"/>
        <v/>
      </c>
      <c r="MV78" s="19" t="str">
        <f t="shared" ca="1" si="129"/>
        <v/>
      </c>
      <c r="MW78" s="19" t="str">
        <f t="shared" ca="1" si="129"/>
        <v/>
      </c>
      <c r="MX78" s="19" t="str">
        <f t="shared" ca="1" si="129"/>
        <v/>
      </c>
      <c r="MY78" s="19" t="str">
        <f t="shared" ca="1" si="129"/>
        <v/>
      </c>
      <c r="MZ78" s="19" t="str">
        <f t="shared" ca="1" si="129"/>
        <v/>
      </c>
      <c r="NA78" s="19" t="str">
        <f t="shared" ca="1" si="129"/>
        <v/>
      </c>
      <c r="NB78" s="19" t="str">
        <f t="shared" ca="1" si="129"/>
        <v/>
      </c>
      <c r="NC78" s="19" t="str">
        <f t="shared" ca="1" si="129"/>
        <v/>
      </c>
      <c r="ND78" s="19" t="str">
        <f t="shared" ca="1" si="129"/>
        <v/>
      </c>
      <c r="NE78" s="19" t="str">
        <f t="shared" ca="1" si="129"/>
        <v/>
      </c>
      <c r="NF78" s="19" t="str">
        <f t="shared" ca="1" si="129"/>
        <v/>
      </c>
      <c r="NG78" s="19" t="str">
        <f t="shared" ca="1" si="129"/>
        <v/>
      </c>
      <c r="NH78" s="19" t="str">
        <f t="shared" ca="1" si="129"/>
        <v/>
      </c>
      <c r="NI78" s="19" t="str">
        <f t="shared" ca="1" si="129"/>
        <v/>
      </c>
      <c r="NJ78" s="19" t="str">
        <f t="shared" ca="1" si="129"/>
        <v/>
      </c>
      <c r="NK78" s="19" t="str">
        <f t="shared" ca="1" si="129"/>
        <v/>
      </c>
      <c r="NL78" s="19" t="str">
        <f t="shared" ca="1" si="129"/>
        <v/>
      </c>
      <c r="NM78" s="19" t="str">
        <f t="shared" ca="1" si="129"/>
        <v/>
      </c>
      <c r="NN78" s="19" t="str">
        <f t="shared" ca="1" si="129"/>
        <v/>
      </c>
      <c r="NO78" s="19" t="str">
        <f t="shared" ca="1" si="129"/>
        <v/>
      </c>
      <c r="NP78" s="19" t="str">
        <f t="shared" ca="1" si="129"/>
        <v/>
      </c>
      <c r="NQ78" s="19" t="str">
        <f t="shared" ca="1" si="129"/>
        <v/>
      </c>
      <c r="NR78" s="19" t="str">
        <f t="shared" ca="1" si="129"/>
        <v/>
      </c>
      <c r="NS78" s="19" t="str">
        <f t="shared" ca="1" si="129"/>
        <v/>
      </c>
      <c r="NT78" s="19" t="str">
        <f t="shared" ca="1" si="129"/>
        <v/>
      </c>
      <c r="NU78" s="19" t="str">
        <f t="shared" ca="1" si="129"/>
        <v/>
      </c>
      <c r="NV78" s="19" t="str">
        <f t="shared" ca="1" si="129"/>
        <v/>
      </c>
      <c r="NW78" s="19" t="str">
        <f t="shared" ca="1" si="129"/>
        <v/>
      </c>
      <c r="NX78" s="19" t="str">
        <f t="shared" ca="1" si="129"/>
        <v/>
      </c>
      <c r="NY78" s="19" t="str">
        <f t="shared" ca="1" si="129"/>
        <v/>
      </c>
      <c r="NZ78" s="19" t="str">
        <f t="shared" ca="1" si="129"/>
        <v/>
      </c>
      <c r="OA78" s="19" t="str">
        <f t="shared" ca="1" si="129"/>
        <v/>
      </c>
      <c r="OB78" s="19" t="str">
        <f t="shared" ca="1" si="129"/>
        <v/>
      </c>
      <c r="OC78" s="19" t="str">
        <f t="shared" ca="1" si="129"/>
        <v/>
      </c>
      <c r="OH78" s="25"/>
      <c r="OI78" s="25"/>
    </row>
    <row r="79" spans="1:399" x14ac:dyDescent="0.2">
      <c r="C79" s="128">
        <f>'Project Follow up - Base'!C80</f>
        <v>4</v>
      </c>
      <c r="D79" s="422" t="str">
        <f>'Project Follow up - Base'!D80</f>
        <v>Working on - Development</v>
      </c>
      <c r="E79" s="422" t="str">
        <f>'Project Follow up - Base'!E80</f>
        <v/>
      </c>
      <c r="F79" s="43">
        <f>'Project Follow up - Base'!G80</f>
        <v>45845</v>
      </c>
      <c r="G79" s="43">
        <f>'Project Follow up - Base'!H80</f>
        <v>45848</v>
      </c>
      <c r="H79" s="45">
        <f>'Project Follow up - Base'!I80</f>
        <v>4</v>
      </c>
      <c r="J79" s="37"/>
      <c r="K79" s="37"/>
      <c r="L79" s="37"/>
      <c r="M79" s="43">
        <f>'Project Follow up - Base'!M80</f>
        <v>45845</v>
      </c>
      <c r="N79" s="43">
        <f>'Project Follow up - Base'!N80</f>
        <v>45848</v>
      </c>
      <c r="O79" s="43">
        <f>'Project Follow up - Base'!O80</f>
        <v>45872</v>
      </c>
      <c r="P79" s="41" t="str">
        <f ca="1">'Project Follow up - Base'!P80</f>
        <v>Completed</v>
      </c>
      <c r="Q79" s="104" t="str">
        <f>'Project Follow up - Base'!Q80</f>
        <v/>
      </c>
      <c r="R79" s="43" t="str">
        <f>'Project Follow up - Base'!R80</f>
        <v>Devlopment</v>
      </c>
      <c r="S79" s="43" t="str">
        <f>'Project Follow up - Base'!S80</f>
        <v xml:space="preserve">Client Modification </v>
      </c>
      <c r="T79" s="104" t="str">
        <f>'Project Follow up - Base'!T80</f>
        <v>...</v>
      </c>
      <c r="U79" s="187" t="str">
        <f>'Project Follow up - Base'!U80</f>
        <v/>
      </c>
      <c r="V79" s="187" t="str">
        <f>'Project Follow up - Base'!V80</f>
        <v/>
      </c>
      <c r="W79" s="41" t="str">
        <f>'Project Follow up - Base'!W80</f>
        <v>Deliev 14</v>
      </c>
      <c r="X79" s="143" t="str">
        <f>'Project Follow up - Base'!X80</f>
        <v>MOM 14</v>
      </c>
      <c r="Y79" s="100"/>
      <c r="Z79" s="17">
        <f t="shared" si="123"/>
        <v>1</v>
      </c>
      <c r="AC79" s="20" t="str">
        <f t="shared" ca="1" si="130"/>
        <v/>
      </c>
      <c r="AD79" s="20" t="str">
        <f t="shared" ca="1" si="131"/>
        <v/>
      </c>
      <c r="AE79" s="20" t="str">
        <f t="shared" ca="1" si="131"/>
        <v/>
      </c>
      <c r="AF79" s="20" t="str">
        <f t="shared" ca="1" si="131"/>
        <v/>
      </c>
      <c r="AG79" s="20" t="str">
        <f t="shared" ca="1" si="131"/>
        <v/>
      </c>
      <c r="AH79" s="20" t="str">
        <f t="shared" ca="1" si="131"/>
        <v/>
      </c>
      <c r="AI79" s="20" t="str">
        <f t="shared" ca="1" si="131"/>
        <v/>
      </c>
      <c r="AJ79" s="20" t="str">
        <f t="shared" ca="1" si="131"/>
        <v/>
      </c>
      <c r="AK79" s="20" t="str">
        <f t="shared" ca="1" si="131"/>
        <v/>
      </c>
      <c r="AL79" s="20" t="str">
        <f t="shared" ca="1" si="131"/>
        <v/>
      </c>
      <c r="AM79" s="20" t="str">
        <f t="shared" ca="1" si="131"/>
        <v/>
      </c>
      <c r="AN79" s="20" t="str">
        <f t="shared" ca="1" si="131"/>
        <v/>
      </c>
      <c r="AO79" s="20" t="str">
        <f t="shared" ca="1" si="131"/>
        <v/>
      </c>
      <c r="AP79" s="20" t="str">
        <f t="shared" ca="1" si="131"/>
        <v/>
      </c>
      <c r="AQ79" s="20" t="str">
        <f t="shared" ca="1" si="131"/>
        <v/>
      </c>
      <c r="AR79" s="20" t="str">
        <f t="shared" ca="1" si="131"/>
        <v/>
      </c>
      <c r="AS79" s="20" t="str">
        <f t="shared" ca="1" si="131"/>
        <v/>
      </c>
      <c r="AT79" s="20" t="str">
        <f t="shared" ca="1" si="131"/>
        <v/>
      </c>
      <c r="AU79" s="20" t="str">
        <f t="shared" ca="1" si="131"/>
        <v/>
      </c>
      <c r="AV79" s="20" t="str">
        <f t="shared" ca="1" si="131"/>
        <v/>
      </c>
      <c r="AW79" s="20" t="str">
        <f t="shared" ca="1" si="131"/>
        <v/>
      </c>
      <c r="AX79" s="20" t="str">
        <f t="shared" ca="1" si="131"/>
        <v/>
      </c>
      <c r="AY79" s="20" t="str">
        <f t="shared" ca="1" si="131"/>
        <v/>
      </c>
      <c r="AZ79" s="20" t="str">
        <f t="shared" ca="1" si="131"/>
        <v/>
      </c>
      <c r="BA79" s="20" t="str">
        <f t="shared" ca="1" si="131"/>
        <v/>
      </c>
      <c r="BB79" s="20" t="str">
        <f t="shared" ca="1" si="131"/>
        <v/>
      </c>
      <c r="BC79" s="20" t="str">
        <f t="shared" ca="1" si="131"/>
        <v/>
      </c>
      <c r="BD79" s="20" t="str">
        <f t="shared" ca="1" si="131"/>
        <v/>
      </c>
      <c r="BE79" s="20" t="str">
        <f t="shared" ca="1" si="131"/>
        <v/>
      </c>
      <c r="BF79" s="20" t="str">
        <f t="shared" ca="1" si="131"/>
        <v/>
      </c>
      <c r="BG79" s="20" t="str">
        <f t="shared" ca="1" si="131"/>
        <v/>
      </c>
      <c r="BH79" s="20" t="str">
        <f t="shared" ca="1" si="131"/>
        <v/>
      </c>
      <c r="BI79" s="20" t="str">
        <f t="shared" ca="1" si="131"/>
        <v/>
      </c>
      <c r="BJ79" s="20" t="str">
        <f t="shared" ca="1" si="131"/>
        <v/>
      </c>
      <c r="BK79" s="20" t="str">
        <f t="shared" ca="1" si="131"/>
        <v/>
      </c>
      <c r="BL79" s="20" t="str">
        <f t="shared" ca="1" si="131"/>
        <v/>
      </c>
      <c r="BM79" s="20" t="str">
        <f t="shared" ca="1" si="131"/>
        <v/>
      </c>
      <c r="BN79" s="20" t="str">
        <f t="shared" ca="1" si="131"/>
        <v/>
      </c>
      <c r="BO79" s="20" t="str">
        <f t="shared" ca="1" si="131"/>
        <v/>
      </c>
      <c r="BP79" s="20" t="str">
        <f t="shared" ca="1" si="131"/>
        <v/>
      </c>
      <c r="BQ79" s="20" t="str">
        <f t="shared" ca="1" si="131"/>
        <v/>
      </c>
      <c r="BR79" s="20" t="str">
        <f t="shared" ca="1" si="131"/>
        <v/>
      </c>
      <c r="BS79" s="20" t="str">
        <f t="shared" ca="1" si="131"/>
        <v/>
      </c>
      <c r="BT79" s="20" t="str">
        <f t="shared" ca="1" si="131"/>
        <v/>
      </c>
      <c r="BU79" s="20" t="str">
        <f t="shared" ca="1" si="131"/>
        <v/>
      </c>
      <c r="BV79" s="20" t="str">
        <f t="shared" ca="1" si="131"/>
        <v/>
      </c>
      <c r="BW79" s="20" t="str">
        <f t="shared" ca="1" si="131"/>
        <v/>
      </c>
      <c r="BX79" s="20" t="str">
        <f t="shared" ca="1" si="131"/>
        <v/>
      </c>
      <c r="BY79" s="20" t="str">
        <f t="shared" ca="1" si="131"/>
        <v/>
      </c>
      <c r="BZ79" s="20" t="str">
        <f t="shared" ca="1" si="131"/>
        <v/>
      </c>
      <c r="CA79" s="20" t="str">
        <f t="shared" ca="1" si="131"/>
        <v/>
      </c>
      <c r="CB79" s="20" t="str">
        <f t="shared" ca="1" si="131"/>
        <v/>
      </c>
      <c r="CC79" s="20" t="str">
        <f t="shared" ca="1" si="131"/>
        <v/>
      </c>
      <c r="CD79" s="20" t="str">
        <f t="shared" ca="1" si="131"/>
        <v/>
      </c>
      <c r="CE79" s="20" t="str">
        <f t="shared" ca="1" si="131"/>
        <v/>
      </c>
      <c r="CF79" s="20" t="str">
        <f t="shared" ca="1" si="131"/>
        <v/>
      </c>
      <c r="CG79" s="20" t="str">
        <f t="shared" ca="1" si="131"/>
        <v/>
      </c>
      <c r="CH79" s="20" t="str">
        <f t="shared" ca="1" si="131"/>
        <v/>
      </c>
      <c r="CI79" s="20" t="str">
        <f t="shared" ca="1" si="131"/>
        <v/>
      </c>
      <c r="CJ79" s="20" t="str">
        <f t="shared" ca="1" si="131"/>
        <v/>
      </c>
      <c r="CK79" s="20" t="str">
        <f t="shared" ca="1" si="131"/>
        <v/>
      </c>
      <c r="CL79" s="20" t="str">
        <f t="shared" ca="1" si="131"/>
        <v/>
      </c>
      <c r="CM79" s="20" t="str">
        <f t="shared" ca="1" si="131"/>
        <v/>
      </c>
      <c r="CN79" s="20" t="str">
        <f t="shared" ca="1" si="131"/>
        <v/>
      </c>
      <c r="CO79" s="20" t="str">
        <f t="shared" ca="1" si="131"/>
        <v/>
      </c>
      <c r="CP79" s="20" t="str">
        <f t="shared" ca="1" si="125"/>
        <v/>
      </c>
      <c r="CQ79" s="20" t="str">
        <f t="shared" ca="1" si="125"/>
        <v/>
      </c>
      <c r="CR79" s="20" t="str">
        <f t="shared" ca="1" si="125"/>
        <v/>
      </c>
      <c r="CS79" s="20" t="str">
        <f t="shared" ca="1" si="125"/>
        <v/>
      </c>
      <c r="CT79" s="19" t="str">
        <f t="shared" ca="1" si="125"/>
        <v/>
      </c>
      <c r="CU79" s="19" t="str">
        <f t="shared" ca="1" si="125"/>
        <v/>
      </c>
      <c r="CV79" s="19" t="str">
        <f t="shared" ca="1" si="125"/>
        <v/>
      </c>
      <c r="CW79" s="19" t="str">
        <f t="shared" ca="1" si="125"/>
        <v/>
      </c>
      <c r="CX79" s="19" t="str">
        <f t="shared" ca="1" si="125"/>
        <v/>
      </c>
      <c r="CY79" s="19" t="str">
        <f t="shared" ca="1" si="125"/>
        <v/>
      </c>
      <c r="CZ79" s="19" t="str">
        <f t="shared" ca="1" si="125"/>
        <v/>
      </c>
      <c r="DA79" s="19" t="str">
        <f t="shared" ca="1" si="125"/>
        <v/>
      </c>
      <c r="DB79" s="19" t="str">
        <f t="shared" ca="1" si="125"/>
        <v/>
      </c>
      <c r="DC79" s="19" t="str">
        <f t="shared" ca="1" si="125"/>
        <v/>
      </c>
      <c r="DD79" s="19" t="str">
        <f t="shared" ca="1" si="125"/>
        <v/>
      </c>
      <c r="DE79" s="19" t="str">
        <f t="shared" ca="1" si="125"/>
        <v/>
      </c>
      <c r="DF79" s="19" t="str">
        <f t="shared" ca="1" si="125"/>
        <v/>
      </c>
      <c r="DG79" s="19" t="str">
        <f t="shared" ca="1" si="125"/>
        <v/>
      </c>
      <c r="DH79" s="19" t="str">
        <f t="shared" ca="1" si="125"/>
        <v/>
      </c>
      <c r="DI79" s="19" t="str">
        <f t="shared" ca="1" si="125"/>
        <v/>
      </c>
      <c r="DJ79" s="19" t="str">
        <f t="shared" ca="1" si="125"/>
        <v/>
      </c>
      <c r="DK79" s="19" t="str">
        <f t="shared" ca="1" si="125"/>
        <v/>
      </c>
      <c r="DL79" s="19" t="str">
        <f t="shared" ca="1" si="125"/>
        <v/>
      </c>
      <c r="DM79" s="19" t="str">
        <f t="shared" ca="1" si="125"/>
        <v/>
      </c>
      <c r="DN79" s="19" t="str">
        <f t="shared" ca="1" si="125"/>
        <v/>
      </c>
      <c r="DO79" s="19" t="str">
        <f t="shared" ca="1" si="125"/>
        <v/>
      </c>
      <c r="DP79" s="19" t="str">
        <f t="shared" ca="1" si="125"/>
        <v/>
      </c>
      <c r="DQ79" s="19" t="str">
        <f t="shared" ca="1" si="125"/>
        <v/>
      </c>
      <c r="DR79" s="19" t="str">
        <f t="shared" ca="1" si="125"/>
        <v/>
      </c>
      <c r="DS79" s="19" t="str">
        <f t="shared" ca="1" si="125"/>
        <v/>
      </c>
      <c r="DT79" s="19" t="str">
        <f t="shared" ca="1" si="125"/>
        <v/>
      </c>
      <c r="DU79" s="19" t="str">
        <f t="shared" ca="1" si="125"/>
        <v/>
      </c>
      <c r="DV79" s="19" t="str">
        <f t="shared" ca="1" si="125"/>
        <v/>
      </c>
      <c r="DW79" s="19" t="str">
        <f t="shared" ca="1" si="125"/>
        <v/>
      </c>
      <c r="DX79" s="19" t="str">
        <f t="shared" ca="1" si="125"/>
        <v/>
      </c>
      <c r="DY79" s="19" t="str">
        <f t="shared" ca="1" si="125"/>
        <v/>
      </c>
      <c r="DZ79" s="19" t="str">
        <f t="shared" ca="1" si="125"/>
        <v/>
      </c>
      <c r="EA79" s="19" t="str">
        <f t="shared" ca="1" si="125"/>
        <v/>
      </c>
      <c r="EB79" s="19" t="str">
        <f t="shared" ca="1" si="125"/>
        <v/>
      </c>
      <c r="EC79" s="19" t="str">
        <f t="shared" ca="1" si="125"/>
        <v/>
      </c>
      <c r="ED79" s="19" t="str">
        <f t="shared" ca="1" si="125"/>
        <v/>
      </c>
      <c r="EE79" s="19" t="str">
        <f t="shared" ca="1" si="125"/>
        <v/>
      </c>
      <c r="EF79" s="19" t="str">
        <f t="shared" ca="1" si="125"/>
        <v/>
      </c>
      <c r="EG79" s="19" t="str">
        <f t="shared" ca="1" si="125"/>
        <v/>
      </c>
      <c r="EH79" s="19" t="str">
        <f t="shared" ca="1" si="125"/>
        <v/>
      </c>
      <c r="EI79" s="19" t="str">
        <f t="shared" ca="1" si="125"/>
        <v/>
      </c>
      <c r="EJ79" s="19" t="str">
        <f t="shared" ca="1" si="125"/>
        <v/>
      </c>
      <c r="EK79" s="19" t="str">
        <f t="shared" ca="1" si="125"/>
        <v/>
      </c>
      <c r="EL79" s="19" t="str">
        <f t="shared" ca="1" si="125"/>
        <v/>
      </c>
      <c r="EM79" s="19" t="str">
        <f t="shared" ca="1" si="125"/>
        <v/>
      </c>
      <c r="EN79" s="19" t="str">
        <f t="shared" ca="1" si="125"/>
        <v/>
      </c>
      <c r="EO79" s="19" t="str">
        <f t="shared" ca="1" si="125"/>
        <v/>
      </c>
      <c r="EP79" s="19" t="str">
        <f t="shared" ca="1" si="125"/>
        <v/>
      </c>
      <c r="EQ79" s="19" t="str">
        <f t="shared" ca="1" si="125"/>
        <v/>
      </c>
      <c r="ER79" s="19" t="str">
        <f t="shared" ca="1" si="125"/>
        <v/>
      </c>
      <c r="ES79" s="19" t="str">
        <f t="shared" ca="1" si="125"/>
        <v/>
      </c>
      <c r="ET79" s="19" t="str">
        <f t="shared" ca="1" si="125"/>
        <v/>
      </c>
      <c r="EU79" s="19" t="str">
        <f t="shared" ca="1" si="125"/>
        <v/>
      </c>
      <c r="EV79" s="19" t="str">
        <f t="shared" ca="1" si="125"/>
        <v/>
      </c>
      <c r="EW79" s="19" t="str">
        <f t="shared" ca="1" si="125"/>
        <v/>
      </c>
      <c r="EX79" s="19" t="str">
        <f t="shared" ca="1" si="125"/>
        <v/>
      </c>
      <c r="EY79" s="19" t="str">
        <f t="shared" ca="1" si="125"/>
        <v/>
      </c>
      <c r="EZ79" s="19" t="str">
        <f t="shared" ca="1" si="125"/>
        <v/>
      </c>
      <c r="FA79" s="19" t="str">
        <f t="shared" ref="FA79:HL83" ca="1" si="132">IF($N79="",
IF(AND(FA$2&gt;=$M79,FA$2&lt;=TODAY(),FA$2&lt;$O79), 10,
IF(AND(FA$2&gt;=$M79,FA$2&lt;=TODAY(),FA$2=$O79), 10,
IF(AND(FA$2&gt;=$M79,FA$2&lt;=TODAY(),FA$2&gt;$O79), -10, ""))),
IF(AND(FA$2&gt;=$M79,FA$2&lt;=$N79,FA$2&lt;$O79),10,
IF(AND(FA$2&gt;=$M79,FA$2&lt;=$N79,FA$2=$O79),10,
IF(AND(FA$2&gt;=$M79,FA$2&lt;=$N79,FA$2&gt;$O79),-10,""
))))</f>
        <v/>
      </c>
      <c r="FB79" s="19" t="str">
        <f t="shared" ca="1" si="132"/>
        <v/>
      </c>
      <c r="FC79" s="19" t="str">
        <f t="shared" ca="1" si="132"/>
        <v/>
      </c>
      <c r="FD79" s="19" t="str">
        <f t="shared" ca="1" si="132"/>
        <v/>
      </c>
      <c r="FE79" s="19" t="str">
        <f t="shared" ca="1" si="132"/>
        <v/>
      </c>
      <c r="FF79" s="19" t="str">
        <f t="shared" ca="1" si="132"/>
        <v/>
      </c>
      <c r="FG79" s="19" t="str">
        <f t="shared" ca="1" si="132"/>
        <v/>
      </c>
      <c r="FH79" s="19" t="str">
        <f t="shared" ca="1" si="132"/>
        <v/>
      </c>
      <c r="FI79" s="19" t="str">
        <f t="shared" ca="1" si="132"/>
        <v/>
      </c>
      <c r="FJ79" s="19" t="str">
        <f t="shared" ca="1" si="132"/>
        <v/>
      </c>
      <c r="FK79" s="19" t="str">
        <f t="shared" ca="1" si="132"/>
        <v/>
      </c>
      <c r="FL79" s="19" t="str">
        <f t="shared" ca="1" si="132"/>
        <v/>
      </c>
      <c r="FM79" s="19" t="str">
        <f t="shared" ca="1" si="132"/>
        <v/>
      </c>
      <c r="FN79" s="19" t="str">
        <f t="shared" ca="1" si="132"/>
        <v/>
      </c>
      <c r="FO79" s="19" t="str">
        <f t="shared" ca="1" si="132"/>
        <v/>
      </c>
      <c r="FP79" s="19" t="str">
        <f t="shared" ca="1" si="132"/>
        <v/>
      </c>
      <c r="FQ79" s="19" t="str">
        <f t="shared" ca="1" si="132"/>
        <v/>
      </c>
      <c r="FR79" s="19" t="str">
        <f t="shared" ca="1" si="132"/>
        <v/>
      </c>
      <c r="FS79" s="19" t="str">
        <f t="shared" ca="1" si="132"/>
        <v/>
      </c>
      <c r="FT79" s="19" t="str">
        <f t="shared" ca="1" si="132"/>
        <v/>
      </c>
      <c r="FU79" s="19" t="str">
        <f t="shared" ca="1" si="132"/>
        <v/>
      </c>
      <c r="FV79" s="19" t="str">
        <f t="shared" ca="1" si="132"/>
        <v/>
      </c>
      <c r="FW79" s="19" t="str">
        <f t="shared" ca="1" si="132"/>
        <v/>
      </c>
      <c r="FX79" s="19" t="str">
        <f t="shared" ca="1" si="132"/>
        <v/>
      </c>
      <c r="FY79" s="19" t="str">
        <f t="shared" ca="1" si="132"/>
        <v/>
      </c>
      <c r="FZ79" s="19" t="str">
        <f t="shared" ca="1" si="132"/>
        <v/>
      </c>
      <c r="GA79" s="19" t="str">
        <f t="shared" ca="1" si="132"/>
        <v/>
      </c>
      <c r="GB79" s="19" t="str">
        <f t="shared" ca="1" si="132"/>
        <v/>
      </c>
      <c r="GC79" s="19" t="str">
        <f t="shared" ca="1" si="132"/>
        <v/>
      </c>
      <c r="GD79" s="19" t="str">
        <f t="shared" ca="1" si="132"/>
        <v/>
      </c>
      <c r="GE79" s="19" t="str">
        <f t="shared" ca="1" si="132"/>
        <v/>
      </c>
      <c r="GF79" s="19" t="str">
        <f t="shared" ca="1" si="132"/>
        <v/>
      </c>
      <c r="GG79" s="19" t="str">
        <f t="shared" ca="1" si="132"/>
        <v/>
      </c>
      <c r="GH79" s="19" t="str">
        <f t="shared" ca="1" si="132"/>
        <v/>
      </c>
      <c r="GI79" s="19" t="str">
        <f t="shared" ca="1" si="132"/>
        <v/>
      </c>
      <c r="GJ79" s="19" t="str">
        <f t="shared" ca="1" si="132"/>
        <v/>
      </c>
      <c r="GK79" s="19" t="str">
        <f t="shared" ca="1" si="132"/>
        <v/>
      </c>
      <c r="GL79" s="19" t="str">
        <f t="shared" ca="1" si="132"/>
        <v/>
      </c>
      <c r="GM79" s="19" t="str">
        <f t="shared" ca="1" si="132"/>
        <v/>
      </c>
      <c r="GN79" s="19" t="str">
        <f t="shared" ca="1" si="132"/>
        <v/>
      </c>
      <c r="GO79" s="19" t="str">
        <f t="shared" ca="1" si="132"/>
        <v/>
      </c>
      <c r="GP79" s="19" t="str">
        <f t="shared" ca="1" si="132"/>
        <v/>
      </c>
      <c r="GQ79" s="19" t="str">
        <f t="shared" ca="1" si="132"/>
        <v/>
      </c>
      <c r="GR79" s="19" t="str">
        <f t="shared" ca="1" si="132"/>
        <v/>
      </c>
      <c r="GS79" s="19" t="str">
        <f t="shared" ca="1" si="132"/>
        <v/>
      </c>
      <c r="GT79" s="19" t="str">
        <f t="shared" ca="1" si="132"/>
        <v/>
      </c>
      <c r="GU79" s="19" t="str">
        <f t="shared" ca="1" si="132"/>
        <v/>
      </c>
      <c r="GV79" s="19" t="str">
        <f t="shared" ca="1" si="132"/>
        <v/>
      </c>
      <c r="GW79" s="19" t="str">
        <f t="shared" ca="1" si="132"/>
        <v/>
      </c>
      <c r="GX79" s="19" t="str">
        <f t="shared" ca="1" si="132"/>
        <v/>
      </c>
      <c r="GY79" s="19" t="str">
        <f t="shared" ca="1" si="132"/>
        <v/>
      </c>
      <c r="GZ79" s="19" t="str">
        <f t="shared" ca="1" si="132"/>
        <v/>
      </c>
      <c r="HA79" s="19" t="str">
        <f t="shared" ca="1" si="132"/>
        <v/>
      </c>
      <c r="HB79" s="19" t="str">
        <f t="shared" ca="1" si="132"/>
        <v/>
      </c>
      <c r="HC79" s="19" t="str">
        <f t="shared" ca="1" si="132"/>
        <v/>
      </c>
      <c r="HD79" s="19" t="str">
        <f t="shared" ca="1" si="132"/>
        <v/>
      </c>
      <c r="HE79" s="19" t="str">
        <f t="shared" ca="1" si="132"/>
        <v/>
      </c>
      <c r="HF79" s="19" t="str">
        <f t="shared" ca="1" si="132"/>
        <v/>
      </c>
      <c r="HG79" s="19" t="str">
        <f t="shared" ca="1" si="132"/>
        <v/>
      </c>
      <c r="HH79" s="19" t="str">
        <f t="shared" ca="1" si="132"/>
        <v/>
      </c>
      <c r="HI79" s="19" t="str">
        <f t="shared" ca="1" si="132"/>
        <v/>
      </c>
      <c r="HJ79" s="19" t="str">
        <f t="shared" ca="1" si="132"/>
        <v/>
      </c>
      <c r="HK79" s="19" t="str">
        <f t="shared" ca="1" si="132"/>
        <v/>
      </c>
      <c r="HL79" s="19" t="str">
        <f t="shared" ca="1" si="132"/>
        <v/>
      </c>
      <c r="HM79" s="19" t="str">
        <f t="shared" ca="1" si="126"/>
        <v/>
      </c>
      <c r="HN79" s="19">
        <f t="shared" ca="1" si="127"/>
        <v>10</v>
      </c>
      <c r="HO79" s="19">
        <f t="shared" ca="1" si="127"/>
        <v>10</v>
      </c>
      <c r="HP79" s="19">
        <f t="shared" ca="1" si="127"/>
        <v>10</v>
      </c>
      <c r="HQ79" s="19">
        <f t="shared" ca="1" si="127"/>
        <v>10</v>
      </c>
      <c r="HR79" s="19" t="str">
        <f t="shared" ca="1" si="127"/>
        <v/>
      </c>
      <c r="HS79" s="19" t="str">
        <f t="shared" ca="1" si="127"/>
        <v/>
      </c>
      <c r="HT79" s="19" t="str">
        <f t="shared" ca="1" si="127"/>
        <v/>
      </c>
      <c r="HU79" s="19" t="str">
        <f t="shared" ca="1" si="127"/>
        <v/>
      </c>
      <c r="HV79" s="19" t="str">
        <f t="shared" ca="1" si="127"/>
        <v/>
      </c>
      <c r="HW79" s="19" t="str">
        <f t="shared" ca="1" si="127"/>
        <v/>
      </c>
      <c r="HX79" s="19" t="str">
        <f t="shared" ca="1" si="127"/>
        <v/>
      </c>
      <c r="HY79" s="19" t="str">
        <f t="shared" ca="1" si="127"/>
        <v/>
      </c>
      <c r="HZ79" s="19" t="str">
        <f t="shared" ca="1" si="127"/>
        <v/>
      </c>
      <c r="IA79" s="19" t="str">
        <f t="shared" ca="1" si="127"/>
        <v/>
      </c>
      <c r="IB79" s="19" t="str">
        <f t="shared" ca="1" si="127"/>
        <v/>
      </c>
      <c r="IC79" s="19" t="str">
        <f t="shared" ca="1" si="127"/>
        <v/>
      </c>
      <c r="ID79" s="19" t="str">
        <f t="shared" ca="1" si="127"/>
        <v/>
      </c>
      <c r="IE79" s="19" t="str">
        <f t="shared" ca="1" si="127"/>
        <v/>
      </c>
      <c r="IF79" s="19" t="str">
        <f t="shared" ca="1" si="127"/>
        <v/>
      </c>
      <c r="IG79" s="19" t="str">
        <f t="shared" ca="1" si="127"/>
        <v/>
      </c>
      <c r="IH79" s="19" t="str">
        <f t="shared" ca="1" si="127"/>
        <v/>
      </c>
      <c r="II79" s="19" t="str">
        <f t="shared" ca="1" si="127"/>
        <v/>
      </c>
      <c r="IJ79" s="19" t="str">
        <f t="shared" ca="1" si="127"/>
        <v/>
      </c>
      <c r="IK79" s="19" t="str">
        <f t="shared" ca="1" si="127"/>
        <v/>
      </c>
      <c r="IL79" s="19" t="str">
        <f t="shared" ca="1" si="127"/>
        <v/>
      </c>
      <c r="IM79" s="19" t="str">
        <f t="shared" ca="1" si="127"/>
        <v/>
      </c>
      <c r="IN79" s="19" t="str">
        <f t="shared" ca="1" si="127"/>
        <v/>
      </c>
      <c r="IO79" s="19" t="str">
        <f t="shared" ca="1" si="127"/>
        <v/>
      </c>
      <c r="IP79" s="19" t="str">
        <f t="shared" ca="1" si="127"/>
        <v/>
      </c>
      <c r="IQ79" s="19" t="str">
        <f t="shared" ca="1" si="127"/>
        <v/>
      </c>
      <c r="IR79" s="19" t="str">
        <f t="shared" ca="1" si="127"/>
        <v/>
      </c>
      <c r="IS79" s="19" t="str">
        <f t="shared" ca="1" si="127"/>
        <v/>
      </c>
      <c r="IT79" s="19" t="str">
        <f t="shared" ca="1" si="127"/>
        <v/>
      </c>
      <c r="IU79" s="19" t="str">
        <f t="shared" ca="1" si="127"/>
        <v/>
      </c>
      <c r="IV79" s="19" t="str">
        <f t="shared" ca="1" si="127"/>
        <v/>
      </c>
      <c r="IW79" s="19" t="str">
        <f t="shared" ca="1" si="127"/>
        <v/>
      </c>
      <c r="IX79" s="19" t="str">
        <f t="shared" ca="1" si="127"/>
        <v/>
      </c>
      <c r="IY79" s="19" t="str">
        <f t="shared" ca="1" si="127"/>
        <v/>
      </c>
      <c r="IZ79" s="19" t="str">
        <f t="shared" ca="1" si="127"/>
        <v/>
      </c>
      <c r="JA79" s="19" t="str">
        <f t="shared" ca="1" si="127"/>
        <v/>
      </c>
      <c r="JB79" s="19" t="str">
        <f t="shared" ca="1" si="127"/>
        <v/>
      </c>
      <c r="JC79" s="19" t="str">
        <f t="shared" ca="1" si="127"/>
        <v/>
      </c>
      <c r="JD79" s="19" t="str">
        <f t="shared" ca="1" si="127"/>
        <v/>
      </c>
      <c r="JE79" s="19" t="str">
        <f t="shared" ca="1" si="127"/>
        <v/>
      </c>
      <c r="JF79" s="19" t="str">
        <f t="shared" ca="1" si="127"/>
        <v/>
      </c>
      <c r="JG79" s="19" t="str">
        <f t="shared" ca="1" si="127"/>
        <v/>
      </c>
      <c r="JH79" s="19" t="str">
        <f t="shared" ca="1" si="127"/>
        <v/>
      </c>
      <c r="JI79" s="19" t="str">
        <f t="shared" ca="1" si="127"/>
        <v/>
      </c>
      <c r="JJ79" s="19" t="str">
        <f t="shared" ca="1" si="127"/>
        <v/>
      </c>
      <c r="JK79" s="19" t="str">
        <f t="shared" ca="1" si="127"/>
        <v/>
      </c>
      <c r="JL79" s="19" t="str">
        <f t="shared" ca="1" si="127"/>
        <v/>
      </c>
      <c r="JM79" s="19" t="str">
        <f t="shared" ca="1" si="127"/>
        <v/>
      </c>
      <c r="JN79" s="19" t="str">
        <f t="shared" ca="1" si="127"/>
        <v/>
      </c>
      <c r="JO79" s="19" t="str">
        <f t="shared" ca="1" si="127"/>
        <v/>
      </c>
      <c r="JP79" s="19" t="str">
        <f t="shared" ca="1" si="127"/>
        <v/>
      </c>
      <c r="JQ79" s="19" t="str">
        <f t="shared" ca="1" si="127"/>
        <v/>
      </c>
      <c r="JR79" s="19" t="str">
        <f t="shared" ca="1" si="127"/>
        <v/>
      </c>
      <c r="JS79" s="19" t="str">
        <f t="shared" ca="1" si="127"/>
        <v/>
      </c>
      <c r="JT79" s="19" t="str">
        <f t="shared" ca="1" si="127"/>
        <v/>
      </c>
      <c r="JU79" s="19" t="str">
        <f t="shared" ca="1" si="127"/>
        <v/>
      </c>
      <c r="JV79" s="19" t="str">
        <f t="shared" ca="1" si="127"/>
        <v/>
      </c>
      <c r="JW79" s="19" t="str">
        <f t="shared" ca="1" si="127"/>
        <v/>
      </c>
      <c r="JX79" s="19" t="str">
        <f t="shared" ca="1" si="127"/>
        <v/>
      </c>
      <c r="JY79" s="19" t="str">
        <f t="shared" ref="JY79:MJ83" ca="1" si="133">IF($N79="",
IF(AND(JY$2&gt;=$M79,JY$2&lt;=TODAY(),JY$2&lt;$O79), 10,
IF(AND(JY$2&gt;=$M79,JY$2&lt;=TODAY(),JY$2=$O79), 10,
IF(AND(JY$2&gt;=$M79,JY$2&lt;=TODAY(),JY$2&gt;$O79), -10, ""))),
IF(AND(JY$2&gt;=$M79,JY$2&lt;=$N79,JY$2&lt;$O79),10,
IF(AND(JY$2&gt;=$M79,JY$2&lt;=$N79,JY$2=$O79),10,
IF(AND(JY$2&gt;=$M79,JY$2&lt;=$N79,JY$2&gt;$O79),-10,""
))))</f>
        <v/>
      </c>
      <c r="JZ79" s="19" t="str">
        <f t="shared" ca="1" si="133"/>
        <v/>
      </c>
      <c r="KA79" s="19" t="str">
        <f t="shared" ca="1" si="133"/>
        <v/>
      </c>
      <c r="KB79" s="19" t="str">
        <f t="shared" ca="1" si="133"/>
        <v/>
      </c>
      <c r="KC79" s="19" t="str">
        <f t="shared" ca="1" si="133"/>
        <v/>
      </c>
      <c r="KD79" s="19" t="str">
        <f t="shared" ca="1" si="133"/>
        <v/>
      </c>
      <c r="KE79" s="19" t="str">
        <f t="shared" ca="1" si="133"/>
        <v/>
      </c>
      <c r="KF79" s="19" t="str">
        <f t="shared" ca="1" si="133"/>
        <v/>
      </c>
      <c r="KG79" s="19" t="str">
        <f t="shared" ca="1" si="133"/>
        <v/>
      </c>
      <c r="KH79" s="19" t="str">
        <f t="shared" ca="1" si="133"/>
        <v/>
      </c>
      <c r="KI79" s="19" t="str">
        <f t="shared" ca="1" si="133"/>
        <v/>
      </c>
      <c r="KJ79" s="19" t="str">
        <f t="shared" ca="1" si="133"/>
        <v/>
      </c>
      <c r="KK79" s="19" t="str">
        <f t="shared" ca="1" si="133"/>
        <v/>
      </c>
      <c r="KL79" s="19" t="str">
        <f t="shared" ca="1" si="133"/>
        <v/>
      </c>
      <c r="KM79" s="19" t="str">
        <f t="shared" ca="1" si="133"/>
        <v/>
      </c>
      <c r="KN79" s="19" t="str">
        <f t="shared" ca="1" si="133"/>
        <v/>
      </c>
      <c r="KO79" s="19" t="str">
        <f t="shared" ca="1" si="133"/>
        <v/>
      </c>
      <c r="KP79" s="19" t="str">
        <f t="shared" ca="1" si="133"/>
        <v/>
      </c>
      <c r="KQ79" s="19" t="str">
        <f t="shared" ca="1" si="133"/>
        <v/>
      </c>
      <c r="KR79" s="19" t="str">
        <f t="shared" ca="1" si="133"/>
        <v/>
      </c>
      <c r="KS79" s="19" t="str">
        <f t="shared" ca="1" si="133"/>
        <v/>
      </c>
      <c r="KT79" s="19" t="str">
        <f t="shared" ca="1" si="133"/>
        <v/>
      </c>
      <c r="KU79" s="19" t="str">
        <f t="shared" ca="1" si="133"/>
        <v/>
      </c>
      <c r="KV79" s="19" t="str">
        <f t="shared" ca="1" si="133"/>
        <v/>
      </c>
      <c r="KW79" s="19" t="str">
        <f t="shared" ca="1" si="133"/>
        <v/>
      </c>
      <c r="KX79" s="19" t="str">
        <f t="shared" ca="1" si="133"/>
        <v/>
      </c>
      <c r="KY79" s="19" t="str">
        <f t="shared" ca="1" si="133"/>
        <v/>
      </c>
      <c r="KZ79" s="19" t="str">
        <f t="shared" ca="1" si="133"/>
        <v/>
      </c>
      <c r="LA79" s="19" t="str">
        <f t="shared" ca="1" si="133"/>
        <v/>
      </c>
      <c r="LB79" s="19" t="str">
        <f t="shared" ca="1" si="133"/>
        <v/>
      </c>
      <c r="LC79" s="19" t="str">
        <f t="shared" ca="1" si="133"/>
        <v/>
      </c>
      <c r="LD79" s="19" t="str">
        <f t="shared" ca="1" si="133"/>
        <v/>
      </c>
      <c r="LE79" s="19" t="str">
        <f t="shared" ca="1" si="133"/>
        <v/>
      </c>
      <c r="LF79" s="19" t="str">
        <f t="shared" ca="1" si="133"/>
        <v/>
      </c>
      <c r="LG79" s="19" t="str">
        <f t="shared" ca="1" si="133"/>
        <v/>
      </c>
      <c r="LH79" s="19" t="str">
        <f t="shared" ca="1" si="133"/>
        <v/>
      </c>
      <c r="LI79" s="19" t="str">
        <f t="shared" ca="1" si="133"/>
        <v/>
      </c>
      <c r="LJ79" s="19" t="str">
        <f t="shared" ca="1" si="133"/>
        <v/>
      </c>
      <c r="LK79" s="19" t="str">
        <f t="shared" ca="1" si="133"/>
        <v/>
      </c>
      <c r="LL79" s="19" t="str">
        <f t="shared" ca="1" si="133"/>
        <v/>
      </c>
      <c r="LM79" s="19" t="str">
        <f t="shared" ca="1" si="133"/>
        <v/>
      </c>
      <c r="LN79" s="19" t="str">
        <f t="shared" ca="1" si="133"/>
        <v/>
      </c>
      <c r="LO79" s="19" t="str">
        <f t="shared" ca="1" si="133"/>
        <v/>
      </c>
      <c r="LP79" s="19" t="str">
        <f t="shared" ca="1" si="133"/>
        <v/>
      </c>
      <c r="LQ79" s="19" t="str">
        <f t="shared" ca="1" si="133"/>
        <v/>
      </c>
      <c r="LR79" s="19" t="str">
        <f t="shared" ca="1" si="133"/>
        <v/>
      </c>
      <c r="LS79" s="19" t="str">
        <f t="shared" ca="1" si="133"/>
        <v/>
      </c>
      <c r="LT79" s="19" t="str">
        <f t="shared" ca="1" si="133"/>
        <v/>
      </c>
      <c r="LU79" s="19" t="str">
        <f t="shared" ca="1" si="133"/>
        <v/>
      </c>
      <c r="LV79" s="19" t="str">
        <f t="shared" ca="1" si="133"/>
        <v/>
      </c>
      <c r="LW79" s="19" t="str">
        <f t="shared" ca="1" si="133"/>
        <v/>
      </c>
      <c r="LX79" s="19" t="str">
        <f t="shared" ca="1" si="133"/>
        <v/>
      </c>
      <c r="LY79" s="19" t="str">
        <f t="shared" ca="1" si="133"/>
        <v/>
      </c>
      <c r="LZ79" s="19" t="str">
        <f t="shared" ca="1" si="133"/>
        <v/>
      </c>
      <c r="MA79" s="19" t="str">
        <f t="shared" ca="1" si="133"/>
        <v/>
      </c>
      <c r="MB79" s="19" t="str">
        <f t="shared" ca="1" si="133"/>
        <v/>
      </c>
      <c r="MC79" s="19" t="str">
        <f t="shared" ca="1" si="133"/>
        <v/>
      </c>
      <c r="MD79" s="19" t="str">
        <f t="shared" ca="1" si="133"/>
        <v/>
      </c>
      <c r="ME79" s="19" t="str">
        <f t="shared" ca="1" si="133"/>
        <v/>
      </c>
      <c r="MF79" s="19" t="str">
        <f t="shared" ca="1" si="133"/>
        <v/>
      </c>
      <c r="MG79" s="19" t="str">
        <f t="shared" ca="1" si="133"/>
        <v/>
      </c>
      <c r="MH79" s="19" t="str">
        <f t="shared" ca="1" si="133"/>
        <v/>
      </c>
      <c r="MI79" s="19" t="str">
        <f t="shared" ca="1" si="133"/>
        <v/>
      </c>
      <c r="MJ79" s="19" t="str">
        <f t="shared" ca="1" si="133"/>
        <v/>
      </c>
      <c r="MK79" s="19" t="str">
        <f t="shared" ca="1" si="128"/>
        <v/>
      </c>
      <c r="ML79" s="19" t="str">
        <f t="shared" ca="1" si="129"/>
        <v/>
      </c>
      <c r="MM79" s="19" t="str">
        <f t="shared" ca="1" si="129"/>
        <v/>
      </c>
      <c r="MN79" s="19" t="str">
        <f t="shared" ca="1" si="129"/>
        <v/>
      </c>
      <c r="MO79" s="19" t="str">
        <f t="shared" ca="1" si="129"/>
        <v/>
      </c>
      <c r="MP79" s="19" t="str">
        <f t="shared" ca="1" si="129"/>
        <v/>
      </c>
      <c r="MQ79" s="19" t="str">
        <f t="shared" ca="1" si="129"/>
        <v/>
      </c>
      <c r="MR79" s="19" t="str">
        <f t="shared" ca="1" si="129"/>
        <v/>
      </c>
      <c r="MS79" s="19" t="str">
        <f t="shared" ca="1" si="129"/>
        <v/>
      </c>
      <c r="MT79" s="19" t="str">
        <f t="shared" ca="1" si="129"/>
        <v/>
      </c>
      <c r="MU79" s="19" t="str">
        <f t="shared" ca="1" si="129"/>
        <v/>
      </c>
      <c r="MV79" s="19" t="str">
        <f t="shared" ca="1" si="129"/>
        <v/>
      </c>
      <c r="MW79" s="19" t="str">
        <f t="shared" ca="1" si="129"/>
        <v/>
      </c>
      <c r="MX79" s="19" t="str">
        <f t="shared" ca="1" si="129"/>
        <v/>
      </c>
      <c r="MY79" s="19" t="str">
        <f t="shared" ca="1" si="129"/>
        <v/>
      </c>
      <c r="MZ79" s="19" t="str">
        <f t="shared" ca="1" si="129"/>
        <v/>
      </c>
      <c r="NA79" s="19" t="str">
        <f t="shared" ca="1" si="129"/>
        <v/>
      </c>
      <c r="NB79" s="19" t="str">
        <f t="shared" ca="1" si="129"/>
        <v/>
      </c>
      <c r="NC79" s="19" t="str">
        <f t="shared" ca="1" si="129"/>
        <v/>
      </c>
      <c r="ND79" s="19" t="str">
        <f t="shared" ca="1" si="129"/>
        <v/>
      </c>
      <c r="NE79" s="19" t="str">
        <f t="shared" ca="1" si="129"/>
        <v/>
      </c>
      <c r="NF79" s="19" t="str">
        <f t="shared" ca="1" si="129"/>
        <v/>
      </c>
      <c r="NG79" s="19" t="str">
        <f t="shared" ca="1" si="129"/>
        <v/>
      </c>
      <c r="NH79" s="19" t="str">
        <f t="shared" ca="1" si="129"/>
        <v/>
      </c>
      <c r="NI79" s="19" t="str">
        <f t="shared" ca="1" si="129"/>
        <v/>
      </c>
      <c r="NJ79" s="19" t="str">
        <f t="shared" ca="1" si="129"/>
        <v/>
      </c>
      <c r="NK79" s="19" t="str">
        <f t="shared" ca="1" si="129"/>
        <v/>
      </c>
      <c r="NL79" s="19" t="str">
        <f t="shared" ca="1" si="129"/>
        <v/>
      </c>
      <c r="NM79" s="19" t="str">
        <f t="shared" ca="1" si="129"/>
        <v/>
      </c>
      <c r="NN79" s="19" t="str">
        <f t="shared" ca="1" si="129"/>
        <v/>
      </c>
      <c r="NO79" s="19" t="str">
        <f t="shared" ca="1" si="129"/>
        <v/>
      </c>
      <c r="NP79" s="19" t="str">
        <f t="shared" ca="1" si="129"/>
        <v/>
      </c>
      <c r="NQ79" s="19" t="str">
        <f t="shared" ca="1" si="129"/>
        <v/>
      </c>
      <c r="NR79" s="19" t="str">
        <f t="shared" ca="1" si="129"/>
        <v/>
      </c>
      <c r="NS79" s="19" t="str">
        <f t="shared" ca="1" si="129"/>
        <v/>
      </c>
      <c r="NT79" s="19" t="str">
        <f t="shared" ca="1" si="129"/>
        <v/>
      </c>
      <c r="NU79" s="19" t="str">
        <f t="shared" ca="1" si="129"/>
        <v/>
      </c>
      <c r="NV79" s="19" t="str">
        <f t="shared" ca="1" si="129"/>
        <v/>
      </c>
      <c r="NW79" s="19" t="str">
        <f t="shared" ca="1" si="129"/>
        <v/>
      </c>
      <c r="NX79" s="19" t="str">
        <f t="shared" ca="1" si="129"/>
        <v/>
      </c>
      <c r="NY79" s="19" t="str">
        <f t="shared" ca="1" si="129"/>
        <v/>
      </c>
      <c r="NZ79" s="19" t="str">
        <f t="shared" ca="1" si="129"/>
        <v/>
      </c>
      <c r="OA79" s="19" t="str">
        <f t="shared" ca="1" si="129"/>
        <v/>
      </c>
      <c r="OB79" s="19" t="str">
        <f t="shared" ca="1" si="129"/>
        <v/>
      </c>
      <c r="OC79" s="19" t="str">
        <f t="shared" ca="1" si="129"/>
        <v/>
      </c>
      <c r="OH79" s="25"/>
      <c r="OI79" s="25"/>
    </row>
    <row r="80" spans="1:399" x14ac:dyDescent="0.2">
      <c r="C80" s="128">
        <f>'Project Follow up - Base'!C81</f>
        <v>5</v>
      </c>
      <c r="D80" s="422" t="str">
        <f>'Project Follow up - Base'!D81</f>
        <v>Review and Comment - Development</v>
      </c>
      <c r="E80" s="422" t="str">
        <f>'Project Follow up - Base'!E81</f>
        <v/>
      </c>
      <c r="F80" s="43">
        <f>'Project Follow up - Base'!G81</f>
        <v>45848</v>
      </c>
      <c r="G80" s="43">
        <f>'Project Follow up - Base'!H81</f>
        <v>45865</v>
      </c>
      <c r="H80" s="45">
        <f>'Project Follow up - Base'!I81</f>
        <v>12</v>
      </c>
      <c r="J80" s="37"/>
      <c r="K80" s="37"/>
      <c r="L80" s="37"/>
      <c r="M80" s="43">
        <f>'Project Follow up - Base'!M81</f>
        <v>45848</v>
      </c>
      <c r="N80" s="43">
        <f>'Project Follow up - Base'!N81</f>
        <v>45865</v>
      </c>
      <c r="O80" s="43">
        <f>'Project Follow up - Base'!O81</f>
        <v>45854</v>
      </c>
      <c r="P80" s="44" t="str">
        <f ca="1">'Project Follow up - Base'!P81</f>
        <v>Delayed</v>
      </c>
      <c r="Q80" s="104" t="str">
        <f>'Project Follow up - Base'!Q81</f>
        <v/>
      </c>
      <c r="R80" s="43" t="str">
        <f>'Project Follow up - Base'!R81</f>
        <v>Devlopment</v>
      </c>
      <c r="S80" s="43" t="str">
        <f>'Project Follow up - Base'!S81</f>
        <v/>
      </c>
      <c r="T80" s="104" t="str">
        <f>'Project Follow up - Base'!T81</f>
        <v>Client</v>
      </c>
      <c r="U80" s="187" t="str">
        <f>'Project Follow up - Base'!U81</f>
        <v/>
      </c>
      <c r="V80" s="187" t="str">
        <f>'Project Follow up - Base'!V81</f>
        <v/>
      </c>
      <c r="W80" s="41" t="str">
        <f>'Project Follow up - Base'!W81</f>
        <v/>
      </c>
      <c r="X80" s="143" t="str">
        <f>'Project Follow up - Base'!X81</f>
        <v/>
      </c>
      <c r="Y80" s="100"/>
      <c r="Z80" s="17">
        <f t="shared" si="123"/>
        <v>1</v>
      </c>
      <c r="AC80" s="20" t="str">
        <f t="shared" ca="1" si="130"/>
        <v/>
      </c>
      <c r="AD80" s="20" t="str">
        <f t="shared" ca="1" si="131"/>
        <v/>
      </c>
      <c r="AE80" s="20" t="str">
        <f t="shared" ca="1" si="131"/>
        <v/>
      </c>
      <c r="AF80" s="20" t="str">
        <f t="shared" ca="1" si="131"/>
        <v/>
      </c>
      <c r="AG80" s="20" t="str">
        <f t="shared" ca="1" si="131"/>
        <v/>
      </c>
      <c r="AH80" s="20" t="str">
        <f t="shared" ca="1" si="131"/>
        <v/>
      </c>
      <c r="AI80" s="20" t="str">
        <f t="shared" ca="1" si="131"/>
        <v/>
      </c>
      <c r="AJ80" s="20" t="str">
        <f t="shared" ca="1" si="131"/>
        <v/>
      </c>
      <c r="AK80" s="20" t="str">
        <f t="shared" ca="1" si="131"/>
        <v/>
      </c>
      <c r="AL80" s="20" t="str">
        <f t="shared" ca="1" si="131"/>
        <v/>
      </c>
      <c r="AM80" s="20" t="str">
        <f t="shared" ca="1" si="131"/>
        <v/>
      </c>
      <c r="AN80" s="20" t="str">
        <f t="shared" ca="1" si="131"/>
        <v/>
      </c>
      <c r="AO80" s="20" t="str">
        <f t="shared" ca="1" si="131"/>
        <v/>
      </c>
      <c r="AP80" s="20" t="str">
        <f t="shared" ca="1" si="131"/>
        <v/>
      </c>
      <c r="AQ80" s="20" t="str">
        <f t="shared" ca="1" si="131"/>
        <v/>
      </c>
      <c r="AR80" s="20" t="str">
        <f t="shared" ca="1" si="131"/>
        <v/>
      </c>
      <c r="AS80" s="20" t="str">
        <f t="shared" ca="1" si="131"/>
        <v/>
      </c>
      <c r="AT80" s="20" t="str">
        <f t="shared" ca="1" si="131"/>
        <v/>
      </c>
      <c r="AU80" s="20" t="str">
        <f t="shared" ca="1" si="131"/>
        <v/>
      </c>
      <c r="AV80" s="20" t="str">
        <f t="shared" ca="1" si="131"/>
        <v/>
      </c>
      <c r="AW80" s="20" t="str">
        <f t="shared" ca="1" si="131"/>
        <v/>
      </c>
      <c r="AX80" s="20" t="str">
        <f t="shared" ca="1" si="131"/>
        <v/>
      </c>
      <c r="AY80" s="20" t="str">
        <f t="shared" ca="1" si="131"/>
        <v/>
      </c>
      <c r="AZ80" s="20" t="str">
        <f t="shared" ca="1" si="131"/>
        <v/>
      </c>
      <c r="BA80" s="20" t="str">
        <f t="shared" ca="1" si="131"/>
        <v/>
      </c>
      <c r="BB80" s="20" t="str">
        <f t="shared" ca="1" si="131"/>
        <v/>
      </c>
      <c r="BC80" s="20" t="str">
        <f t="shared" ca="1" si="131"/>
        <v/>
      </c>
      <c r="BD80" s="20" t="str">
        <f t="shared" ca="1" si="131"/>
        <v/>
      </c>
      <c r="BE80" s="20" t="str">
        <f t="shared" ca="1" si="131"/>
        <v/>
      </c>
      <c r="BF80" s="20" t="str">
        <f t="shared" ca="1" si="131"/>
        <v/>
      </c>
      <c r="BG80" s="20" t="str">
        <f t="shared" ca="1" si="131"/>
        <v/>
      </c>
      <c r="BH80" s="20" t="str">
        <f t="shared" ca="1" si="131"/>
        <v/>
      </c>
      <c r="BI80" s="20" t="str">
        <f t="shared" ca="1" si="131"/>
        <v/>
      </c>
      <c r="BJ80" s="20" t="str">
        <f t="shared" ca="1" si="131"/>
        <v/>
      </c>
      <c r="BK80" s="20" t="str">
        <f t="shared" ca="1" si="131"/>
        <v/>
      </c>
      <c r="BL80" s="20" t="str">
        <f t="shared" ca="1" si="131"/>
        <v/>
      </c>
      <c r="BM80" s="20" t="str">
        <f t="shared" ca="1" si="131"/>
        <v/>
      </c>
      <c r="BN80" s="20" t="str">
        <f t="shared" ca="1" si="131"/>
        <v/>
      </c>
      <c r="BO80" s="20" t="str">
        <f t="shared" ca="1" si="131"/>
        <v/>
      </c>
      <c r="BP80" s="20" t="str">
        <f t="shared" ca="1" si="131"/>
        <v/>
      </c>
      <c r="BQ80" s="20" t="str">
        <f t="shared" ca="1" si="131"/>
        <v/>
      </c>
      <c r="BR80" s="20" t="str">
        <f t="shared" ca="1" si="131"/>
        <v/>
      </c>
      <c r="BS80" s="20" t="str">
        <f t="shared" ca="1" si="131"/>
        <v/>
      </c>
      <c r="BT80" s="20" t="str">
        <f t="shared" ca="1" si="131"/>
        <v/>
      </c>
      <c r="BU80" s="20" t="str">
        <f t="shared" ca="1" si="131"/>
        <v/>
      </c>
      <c r="BV80" s="20" t="str">
        <f t="shared" ca="1" si="131"/>
        <v/>
      </c>
      <c r="BW80" s="20" t="str">
        <f t="shared" ca="1" si="131"/>
        <v/>
      </c>
      <c r="BX80" s="20" t="str">
        <f t="shared" ca="1" si="131"/>
        <v/>
      </c>
      <c r="BY80" s="20" t="str">
        <f t="shared" ca="1" si="131"/>
        <v/>
      </c>
      <c r="BZ80" s="20" t="str">
        <f t="shared" ca="1" si="131"/>
        <v/>
      </c>
      <c r="CA80" s="20" t="str">
        <f t="shared" ca="1" si="131"/>
        <v/>
      </c>
      <c r="CB80" s="20" t="str">
        <f t="shared" ca="1" si="131"/>
        <v/>
      </c>
      <c r="CC80" s="20" t="str">
        <f t="shared" ca="1" si="131"/>
        <v/>
      </c>
      <c r="CD80" s="20" t="str">
        <f t="shared" ca="1" si="131"/>
        <v/>
      </c>
      <c r="CE80" s="20" t="str">
        <f t="shared" ca="1" si="131"/>
        <v/>
      </c>
      <c r="CF80" s="20" t="str">
        <f t="shared" ca="1" si="131"/>
        <v/>
      </c>
      <c r="CG80" s="20" t="str">
        <f t="shared" ca="1" si="131"/>
        <v/>
      </c>
      <c r="CH80" s="20" t="str">
        <f t="shared" ca="1" si="131"/>
        <v/>
      </c>
      <c r="CI80" s="20" t="str">
        <f t="shared" ca="1" si="131"/>
        <v/>
      </c>
      <c r="CJ80" s="20" t="str">
        <f t="shared" ca="1" si="131"/>
        <v/>
      </c>
      <c r="CK80" s="20" t="str">
        <f t="shared" ca="1" si="131"/>
        <v/>
      </c>
      <c r="CL80" s="20" t="str">
        <f t="shared" ca="1" si="131"/>
        <v/>
      </c>
      <c r="CM80" s="20" t="str">
        <f t="shared" ca="1" si="131"/>
        <v/>
      </c>
      <c r="CN80" s="20" t="str">
        <f t="shared" ca="1" si="131"/>
        <v/>
      </c>
      <c r="CO80" s="20" t="str">
        <f t="shared" ca="1" si="131"/>
        <v/>
      </c>
      <c r="CP80" s="20" t="str">
        <f t="shared" ref="CP80:FA95" ca="1" si="134">IF($N80="",
IF(AND(CP$2&gt;=$M80,CP$2&lt;=TODAY(),CP$2&lt;$O80), 10,
IF(AND(CP$2&gt;=$M80,CP$2&lt;=TODAY(),CP$2=$O80), 10,
IF(AND(CP$2&gt;=$M80,CP$2&lt;=TODAY(),CP$2&gt;$O80), -10, ""))),
IF(AND(CP$2&gt;=$M80,CP$2&lt;=$N80,CP$2&lt;$O80),10,
IF(AND(CP$2&gt;=$M80,CP$2&lt;=$N80,CP$2=$O80),10,
IF(AND(CP$2&gt;=$M80,CP$2&lt;=$N80,CP$2&gt;$O80),-10,""
))))</f>
        <v/>
      </c>
      <c r="CQ80" s="20" t="str">
        <f t="shared" ca="1" si="134"/>
        <v/>
      </c>
      <c r="CR80" s="20" t="str">
        <f t="shared" ca="1" si="134"/>
        <v/>
      </c>
      <c r="CS80" s="20" t="str">
        <f t="shared" ca="1" si="134"/>
        <v/>
      </c>
      <c r="CT80" s="19" t="str">
        <f t="shared" ca="1" si="134"/>
        <v/>
      </c>
      <c r="CU80" s="19" t="str">
        <f t="shared" ca="1" si="134"/>
        <v/>
      </c>
      <c r="CV80" s="19" t="str">
        <f t="shared" ca="1" si="134"/>
        <v/>
      </c>
      <c r="CW80" s="19" t="str">
        <f t="shared" ca="1" si="134"/>
        <v/>
      </c>
      <c r="CX80" s="19" t="str">
        <f t="shared" ca="1" si="134"/>
        <v/>
      </c>
      <c r="CY80" s="19" t="str">
        <f t="shared" ca="1" si="134"/>
        <v/>
      </c>
      <c r="CZ80" s="19" t="str">
        <f t="shared" ca="1" si="134"/>
        <v/>
      </c>
      <c r="DA80" s="19" t="str">
        <f t="shared" ca="1" si="134"/>
        <v/>
      </c>
      <c r="DB80" s="19" t="str">
        <f t="shared" ca="1" si="134"/>
        <v/>
      </c>
      <c r="DC80" s="19" t="str">
        <f t="shared" ca="1" si="134"/>
        <v/>
      </c>
      <c r="DD80" s="19" t="str">
        <f t="shared" ca="1" si="134"/>
        <v/>
      </c>
      <c r="DE80" s="19" t="str">
        <f t="shared" ca="1" si="134"/>
        <v/>
      </c>
      <c r="DF80" s="19" t="str">
        <f t="shared" ca="1" si="134"/>
        <v/>
      </c>
      <c r="DG80" s="19" t="str">
        <f t="shared" ca="1" si="134"/>
        <v/>
      </c>
      <c r="DH80" s="19" t="str">
        <f t="shared" ca="1" si="134"/>
        <v/>
      </c>
      <c r="DI80" s="19" t="str">
        <f t="shared" ca="1" si="134"/>
        <v/>
      </c>
      <c r="DJ80" s="19" t="str">
        <f t="shared" ca="1" si="134"/>
        <v/>
      </c>
      <c r="DK80" s="19" t="str">
        <f t="shared" ca="1" si="134"/>
        <v/>
      </c>
      <c r="DL80" s="19" t="str">
        <f t="shared" ca="1" si="134"/>
        <v/>
      </c>
      <c r="DM80" s="19" t="str">
        <f t="shared" ca="1" si="134"/>
        <v/>
      </c>
      <c r="DN80" s="19" t="str">
        <f t="shared" ca="1" si="134"/>
        <v/>
      </c>
      <c r="DO80" s="19" t="str">
        <f t="shared" ca="1" si="134"/>
        <v/>
      </c>
      <c r="DP80" s="19" t="str">
        <f t="shared" ca="1" si="134"/>
        <v/>
      </c>
      <c r="DQ80" s="19" t="str">
        <f t="shared" ca="1" si="134"/>
        <v/>
      </c>
      <c r="DR80" s="19" t="str">
        <f t="shared" ca="1" si="134"/>
        <v/>
      </c>
      <c r="DS80" s="19" t="str">
        <f t="shared" ca="1" si="134"/>
        <v/>
      </c>
      <c r="DT80" s="19" t="str">
        <f t="shared" ca="1" si="134"/>
        <v/>
      </c>
      <c r="DU80" s="19" t="str">
        <f t="shared" ca="1" si="134"/>
        <v/>
      </c>
      <c r="DV80" s="19" t="str">
        <f t="shared" ca="1" si="134"/>
        <v/>
      </c>
      <c r="DW80" s="19" t="str">
        <f t="shared" ca="1" si="134"/>
        <v/>
      </c>
      <c r="DX80" s="19" t="str">
        <f t="shared" ca="1" si="134"/>
        <v/>
      </c>
      <c r="DY80" s="19" t="str">
        <f t="shared" ca="1" si="134"/>
        <v/>
      </c>
      <c r="DZ80" s="19" t="str">
        <f t="shared" ca="1" si="134"/>
        <v/>
      </c>
      <c r="EA80" s="19" t="str">
        <f t="shared" ca="1" si="134"/>
        <v/>
      </c>
      <c r="EB80" s="19" t="str">
        <f t="shared" ca="1" si="134"/>
        <v/>
      </c>
      <c r="EC80" s="19" t="str">
        <f t="shared" ca="1" si="134"/>
        <v/>
      </c>
      <c r="ED80" s="19" t="str">
        <f t="shared" ca="1" si="134"/>
        <v/>
      </c>
      <c r="EE80" s="19" t="str">
        <f t="shared" ca="1" si="134"/>
        <v/>
      </c>
      <c r="EF80" s="19" t="str">
        <f t="shared" ca="1" si="134"/>
        <v/>
      </c>
      <c r="EG80" s="19" t="str">
        <f t="shared" ca="1" si="134"/>
        <v/>
      </c>
      <c r="EH80" s="19" t="str">
        <f t="shared" ca="1" si="134"/>
        <v/>
      </c>
      <c r="EI80" s="19" t="str">
        <f t="shared" ca="1" si="134"/>
        <v/>
      </c>
      <c r="EJ80" s="19" t="str">
        <f t="shared" ca="1" si="134"/>
        <v/>
      </c>
      <c r="EK80" s="19" t="str">
        <f t="shared" ca="1" si="134"/>
        <v/>
      </c>
      <c r="EL80" s="19" t="str">
        <f t="shared" ca="1" si="134"/>
        <v/>
      </c>
      <c r="EM80" s="19" t="str">
        <f t="shared" ca="1" si="134"/>
        <v/>
      </c>
      <c r="EN80" s="19" t="str">
        <f t="shared" ca="1" si="134"/>
        <v/>
      </c>
      <c r="EO80" s="19" t="str">
        <f t="shared" ca="1" si="134"/>
        <v/>
      </c>
      <c r="EP80" s="19" t="str">
        <f t="shared" ca="1" si="134"/>
        <v/>
      </c>
      <c r="EQ80" s="19" t="str">
        <f t="shared" ca="1" si="134"/>
        <v/>
      </c>
      <c r="ER80" s="19" t="str">
        <f t="shared" ca="1" si="134"/>
        <v/>
      </c>
      <c r="ES80" s="19" t="str">
        <f t="shared" ca="1" si="134"/>
        <v/>
      </c>
      <c r="ET80" s="19" t="str">
        <f t="shared" ca="1" si="134"/>
        <v/>
      </c>
      <c r="EU80" s="19" t="str">
        <f t="shared" ca="1" si="134"/>
        <v/>
      </c>
      <c r="EV80" s="19" t="str">
        <f t="shared" ca="1" si="134"/>
        <v/>
      </c>
      <c r="EW80" s="19" t="str">
        <f t="shared" ca="1" si="134"/>
        <v/>
      </c>
      <c r="EX80" s="19" t="str">
        <f t="shared" ca="1" si="134"/>
        <v/>
      </c>
      <c r="EY80" s="19" t="str">
        <f t="shared" ca="1" si="134"/>
        <v/>
      </c>
      <c r="EZ80" s="19" t="str">
        <f t="shared" ca="1" si="134"/>
        <v/>
      </c>
      <c r="FA80" s="19" t="str">
        <f t="shared" ca="1" si="134"/>
        <v/>
      </c>
      <c r="FB80" s="19" t="str">
        <f t="shared" ca="1" si="132"/>
        <v/>
      </c>
      <c r="FC80" s="19" t="str">
        <f t="shared" ca="1" si="132"/>
        <v/>
      </c>
      <c r="FD80" s="19" t="str">
        <f t="shared" ca="1" si="132"/>
        <v/>
      </c>
      <c r="FE80" s="19" t="str">
        <f t="shared" ca="1" si="132"/>
        <v/>
      </c>
      <c r="FF80" s="19" t="str">
        <f t="shared" ca="1" si="132"/>
        <v/>
      </c>
      <c r="FG80" s="19" t="str">
        <f t="shared" ca="1" si="132"/>
        <v/>
      </c>
      <c r="FH80" s="19" t="str">
        <f t="shared" ca="1" si="132"/>
        <v/>
      </c>
      <c r="FI80" s="19" t="str">
        <f t="shared" ca="1" si="132"/>
        <v/>
      </c>
      <c r="FJ80" s="19" t="str">
        <f t="shared" ca="1" si="132"/>
        <v/>
      </c>
      <c r="FK80" s="19" t="str">
        <f t="shared" ca="1" si="132"/>
        <v/>
      </c>
      <c r="FL80" s="19" t="str">
        <f t="shared" ca="1" si="132"/>
        <v/>
      </c>
      <c r="FM80" s="19" t="str">
        <f t="shared" ca="1" si="132"/>
        <v/>
      </c>
      <c r="FN80" s="19" t="str">
        <f t="shared" ca="1" si="132"/>
        <v/>
      </c>
      <c r="FO80" s="19" t="str">
        <f t="shared" ca="1" si="132"/>
        <v/>
      </c>
      <c r="FP80" s="19" t="str">
        <f t="shared" ca="1" si="132"/>
        <v/>
      </c>
      <c r="FQ80" s="19" t="str">
        <f t="shared" ca="1" si="132"/>
        <v/>
      </c>
      <c r="FR80" s="19" t="str">
        <f t="shared" ca="1" si="132"/>
        <v/>
      </c>
      <c r="FS80" s="19" t="str">
        <f t="shared" ca="1" si="132"/>
        <v/>
      </c>
      <c r="FT80" s="19" t="str">
        <f t="shared" ca="1" si="132"/>
        <v/>
      </c>
      <c r="FU80" s="19" t="str">
        <f t="shared" ca="1" si="132"/>
        <v/>
      </c>
      <c r="FV80" s="19" t="str">
        <f t="shared" ca="1" si="132"/>
        <v/>
      </c>
      <c r="FW80" s="19" t="str">
        <f t="shared" ca="1" si="132"/>
        <v/>
      </c>
      <c r="FX80" s="19" t="str">
        <f t="shared" ca="1" si="132"/>
        <v/>
      </c>
      <c r="FY80" s="19" t="str">
        <f t="shared" ca="1" si="132"/>
        <v/>
      </c>
      <c r="FZ80" s="19" t="str">
        <f t="shared" ca="1" si="132"/>
        <v/>
      </c>
      <c r="GA80" s="19" t="str">
        <f t="shared" ca="1" si="132"/>
        <v/>
      </c>
      <c r="GB80" s="19" t="str">
        <f t="shared" ca="1" si="132"/>
        <v/>
      </c>
      <c r="GC80" s="19" t="str">
        <f t="shared" ca="1" si="132"/>
        <v/>
      </c>
      <c r="GD80" s="19" t="str">
        <f t="shared" ca="1" si="132"/>
        <v/>
      </c>
      <c r="GE80" s="19" t="str">
        <f t="shared" ca="1" si="132"/>
        <v/>
      </c>
      <c r="GF80" s="19" t="str">
        <f t="shared" ca="1" si="132"/>
        <v/>
      </c>
      <c r="GG80" s="19" t="str">
        <f t="shared" ca="1" si="132"/>
        <v/>
      </c>
      <c r="GH80" s="19" t="str">
        <f t="shared" ca="1" si="132"/>
        <v/>
      </c>
      <c r="GI80" s="19" t="str">
        <f t="shared" ca="1" si="132"/>
        <v/>
      </c>
      <c r="GJ80" s="19" t="str">
        <f t="shared" ca="1" si="132"/>
        <v/>
      </c>
      <c r="GK80" s="19" t="str">
        <f t="shared" ca="1" si="132"/>
        <v/>
      </c>
      <c r="GL80" s="19" t="str">
        <f t="shared" ca="1" si="132"/>
        <v/>
      </c>
      <c r="GM80" s="19" t="str">
        <f t="shared" ca="1" si="132"/>
        <v/>
      </c>
      <c r="GN80" s="19" t="str">
        <f t="shared" ca="1" si="132"/>
        <v/>
      </c>
      <c r="GO80" s="19" t="str">
        <f t="shared" ca="1" si="132"/>
        <v/>
      </c>
      <c r="GP80" s="19" t="str">
        <f t="shared" ca="1" si="132"/>
        <v/>
      </c>
      <c r="GQ80" s="19" t="str">
        <f t="shared" ca="1" si="132"/>
        <v/>
      </c>
      <c r="GR80" s="19" t="str">
        <f t="shared" ca="1" si="132"/>
        <v/>
      </c>
      <c r="GS80" s="19" t="str">
        <f t="shared" ca="1" si="132"/>
        <v/>
      </c>
      <c r="GT80" s="19" t="str">
        <f t="shared" ca="1" si="132"/>
        <v/>
      </c>
      <c r="GU80" s="19" t="str">
        <f t="shared" ca="1" si="132"/>
        <v/>
      </c>
      <c r="GV80" s="19" t="str">
        <f t="shared" ca="1" si="132"/>
        <v/>
      </c>
      <c r="GW80" s="19" t="str">
        <f t="shared" ca="1" si="132"/>
        <v/>
      </c>
      <c r="GX80" s="19" t="str">
        <f t="shared" ca="1" si="132"/>
        <v/>
      </c>
      <c r="GY80" s="19" t="str">
        <f t="shared" ca="1" si="132"/>
        <v/>
      </c>
      <c r="GZ80" s="19" t="str">
        <f t="shared" ca="1" si="132"/>
        <v/>
      </c>
      <c r="HA80" s="19" t="str">
        <f t="shared" ca="1" si="132"/>
        <v/>
      </c>
      <c r="HB80" s="19" t="str">
        <f t="shared" ca="1" si="132"/>
        <v/>
      </c>
      <c r="HC80" s="19" t="str">
        <f t="shared" ca="1" si="132"/>
        <v/>
      </c>
      <c r="HD80" s="19" t="str">
        <f t="shared" ca="1" si="132"/>
        <v/>
      </c>
      <c r="HE80" s="19" t="str">
        <f t="shared" ca="1" si="132"/>
        <v/>
      </c>
      <c r="HF80" s="19" t="str">
        <f t="shared" ca="1" si="132"/>
        <v/>
      </c>
      <c r="HG80" s="19" t="str">
        <f t="shared" ca="1" si="132"/>
        <v/>
      </c>
      <c r="HH80" s="19" t="str">
        <f t="shared" ca="1" si="132"/>
        <v/>
      </c>
      <c r="HI80" s="19" t="str">
        <f t="shared" ca="1" si="132"/>
        <v/>
      </c>
      <c r="HJ80" s="19" t="str">
        <f t="shared" ca="1" si="132"/>
        <v/>
      </c>
      <c r="HK80" s="19" t="str">
        <f t="shared" ca="1" si="132"/>
        <v/>
      </c>
      <c r="HL80" s="19" t="str">
        <f t="shared" ca="1" si="132"/>
        <v/>
      </c>
      <c r="HM80" s="19" t="str">
        <f t="shared" ca="1" si="126"/>
        <v/>
      </c>
      <c r="HN80" s="19" t="str">
        <f t="shared" ref="HN80:JY84" ca="1" si="135">IF($N80="",
IF(AND(HN$2&gt;=$M80,HN$2&lt;=TODAY(),HN$2&lt;$O80), 10,
IF(AND(HN$2&gt;=$M80,HN$2&lt;=TODAY(),HN$2=$O80), 10,
IF(AND(HN$2&gt;=$M80,HN$2&lt;=TODAY(),HN$2&gt;$O80), -10, ""))),
IF(AND(HN$2&gt;=$M80,HN$2&lt;=$N80,HN$2&lt;$O80),10,
IF(AND(HN$2&gt;=$M80,HN$2&lt;=$N80,HN$2=$O80),10,
IF(AND(HN$2&gt;=$M80,HN$2&lt;=$N80,HN$2&gt;$O80),-10,""
))))</f>
        <v/>
      </c>
      <c r="HO80" s="19" t="str">
        <f t="shared" ca="1" si="135"/>
        <v/>
      </c>
      <c r="HP80" s="19" t="str">
        <f t="shared" ca="1" si="135"/>
        <v/>
      </c>
      <c r="HQ80" s="19">
        <f t="shared" ca="1" si="135"/>
        <v>10</v>
      </c>
      <c r="HR80" s="19">
        <f t="shared" ca="1" si="135"/>
        <v>10</v>
      </c>
      <c r="HS80" s="19">
        <f t="shared" ca="1" si="135"/>
        <v>10</v>
      </c>
      <c r="HT80" s="19">
        <f t="shared" ca="1" si="135"/>
        <v>10</v>
      </c>
      <c r="HU80" s="19">
        <f t="shared" ca="1" si="135"/>
        <v>10</v>
      </c>
      <c r="HV80" s="19">
        <f t="shared" ca="1" si="135"/>
        <v>10</v>
      </c>
      <c r="HW80" s="19">
        <f t="shared" ca="1" si="135"/>
        <v>10</v>
      </c>
      <c r="HX80" s="19">
        <f t="shared" ca="1" si="135"/>
        <v>-10</v>
      </c>
      <c r="HY80" s="19">
        <f t="shared" ca="1" si="135"/>
        <v>-10</v>
      </c>
      <c r="HZ80" s="19">
        <f t="shared" ca="1" si="135"/>
        <v>-10</v>
      </c>
      <c r="IA80" s="19">
        <f t="shared" ca="1" si="135"/>
        <v>-10</v>
      </c>
      <c r="IB80" s="19">
        <f t="shared" ca="1" si="135"/>
        <v>-10</v>
      </c>
      <c r="IC80" s="19">
        <f t="shared" ca="1" si="135"/>
        <v>-10</v>
      </c>
      <c r="ID80" s="19">
        <f t="shared" ca="1" si="135"/>
        <v>-10</v>
      </c>
      <c r="IE80" s="19">
        <f t="shared" ca="1" si="135"/>
        <v>-10</v>
      </c>
      <c r="IF80" s="19">
        <f t="shared" ca="1" si="135"/>
        <v>-10</v>
      </c>
      <c r="IG80" s="19">
        <f t="shared" ca="1" si="135"/>
        <v>-10</v>
      </c>
      <c r="IH80" s="19">
        <f t="shared" ca="1" si="135"/>
        <v>-10</v>
      </c>
      <c r="II80" s="19" t="str">
        <f t="shared" ca="1" si="135"/>
        <v/>
      </c>
      <c r="IJ80" s="19" t="str">
        <f t="shared" ca="1" si="135"/>
        <v/>
      </c>
      <c r="IK80" s="19" t="str">
        <f t="shared" ca="1" si="135"/>
        <v/>
      </c>
      <c r="IL80" s="19" t="str">
        <f t="shared" ca="1" si="135"/>
        <v/>
      </c>
      <c r="IM80" s="19" t="str">
        <f t="shared" ca="1" si="135"/>
        <v/>
      </c>
      <c r="IN80" s="19" t="str">
        <f t="shared" ca="1" si="135"/>
        <v/>
      </c>
      <c r="IO80" s="19" t="str">
        <f t="shared" ca="1" si="135"/>
        <v/>
      </c>
      <c r="IP80" s="19" t="str">
        <f t="shared" ca="1" si="135"/>
        <v/>
      </c>
      <c r="IQ80" s="19" t="str">
        <f t="shared" ca="1" si="135"/>
        <v/>
      </c>
      <c r="IR80" s="19" t="str">
        <f t="shared" ca="1" si="135"/>
        <v/>
      </c>
      <c r="IS80" s="19" t="str">
        <f t="shared" ca="1" si="135"/>
        <v/>
      </c>
      <c r="IT80" s="19" t="str">
        <f t="shared" ca="1" si="135"/>
        <v/>
      </c>
      <c r="IU80" s="19" t="str">
        <f t="shared" ca="1" si="135"/>
        <v/>
      </c>
      <c r="IV80" s="19" t="str">
        <f t="shared" ca="1" si="135"/>
        <v/>
      </c>
      <c r="IW80" s="19" t="str">
        <f t="shared" ca="1" si="135"/>
        <v/>
      </c>
      <c r="IX80" s="19" t="str">
        <f t="shared" ca="1" si="135"/>
        <v/>
      </c>
      <c r="IY80" s="19" t="str">
        <f t="shared" ca="1" si="135"/>
        <v/>
      </c>
      <c r="IZ80" s="19" t="str">
        <f t="shared" ca="1" si="135"/>
        <v/>
      </c>
      <c r="JA80" s="19" t="str">
        <f t="shared" ca="1" si="135"/>
        <v/>
      </c>
      <c r="JB80" s="19" t="str">
        <f t="shared" ca="1" si="135"/>
        <v/>
      </c>
      <c r="JC80" s="19" t="str">
        <f t="shared" ca="1" si="135"/>
        <v/>
      </c>
      <c r="JD80" s="19" t="str">
        <f t="shared" ca="1" si="135"/>
        <v/>
      </c>
      <c r="JE80" s="19" t="str">
        <f t="shared" ca="1" si="135"/>
        <v/>
      </c>
      <c r="JF80" s="19" t="str">
        <f t="shared" ca="1" si="135"/>
        <v/>
      </c>
      <c r="JG80" s="19" t="str">
        <f t="shared" ca="1" si="135"/>
        <v/>
      </c>
      <c r="JH80" s="19" t="str">
        <f t="shared" ca="1" si="135"/>
        <v/>
      </c>
      <c r="JI80" s="19" t="str">
        <f t="shared" ca="1" si="135"/>
        <v/>
      </c>
      <c r="JJ80" s="19" t="str">
        <f t="shared" ca="1" si="135"/>
        <v/>
      </c>
      <c r="JK80" s="19" t="str">
        <f t="shared" ca="1" si="135"/>
        <v/>
      </c>
      <c r="JL80" s="19" t="str">
        <f t="shared" ca="1" si="135"/>
        <v/>
      </c>
      <c r="JM80" s="19" t="str">
        <f t="shared" ca="1" si="135"/>
        <v/>
      </c>
      <c r="JN80" s="19" t="str">
        <f t="shared" ca="1" si="135"/>
        <v/>
      </c>
      <c r="JO80" s="19" t="str">
        <f t="shared" ca="1" si="135"/>
        <v/>
      </c>
      <c r="JP80" s="19" t="str">
        <f t="shared" ca="1" si="135"/>
        <v/>
      </c>
      <c r="JQ80" s="19" t="str">
        <f t="shared" ca="1" si="135"/>
        <v/>
      </c>
      <c r="JR80" s="19" t="str">
        <f t="shared" ca="1" si="135"/>
        <v/>
      </c>
      <c r="JS80" s="19" t="str">
        <f t="shared" ca="1" si="135"/>
        <v/>
      </c>
      <c r="JT80" s="19" t="str">
        <f t="shared" ca="1" si="135"/>
        <v/>
      </c>
      <c r="JU80" s="19" t="str">
        <f t="shared" ca="1" si="135"/>
        <v/>
      </c>
      <c r="JV80" s="19" t="str">
        <f t="shared" ca="1" si="135"/>
        <v/>
      </c>
      <c r="JW80" s="19" t="str">
        <f t="shared" ca="1" si="135"/>
        <v/>
      </c>
      <c r="JX80" s="19" t="str">
        <f t="shared" ca="1" si="135"/>
        <v/>
      </c>
      <c r="JY80" s="19" t="str">
        <f t="shared" ca="1" si="135"/>
        <v/>
      </c>
      <c r="JZ80" s="19" t="str">
        <f t="shared" ca="1" si="133"/>
        <v/>
      </c>
      <c r="KA80" s="19" t="str">
        <f t="shared" ca="1" si="133"/>
        <v/>
      </c>
      <c r="KB80" s="19" t="str">
        <f t="shared" ca="1" si="133"/>
        <v/>
      </c>
      <c r="KC80" s="19" t="str">
        <f t="shared" ca="1" si="133"/>
        <v/>
      </c>
      <c r="KD80" s="19" t="str">
        <f t="shared" ca="1" si="133"/>
        <v/>
      </c>
      <c r="KE80" s="19" t="str">
        <f t="shared" ca="1" si="133"/>
        <v/>
      </c>
      <c r="KF80" s="19" t="str">
        <f t="shared" ca="1" si="133"/>
        <v/>
      </c>
      <c r="KG80" s="19" t="str">
        <f t="shared" ca="1" si="133"/>
        <v/>
      </c>
      <c r="KH80" s="19" t="str">
        <f t="shared" ca="1" si="133"/>
        <v/>
      </c>
      <c r="KI80" s="19" t="str">
        <f t="shared" ca="1" si="133"/>
        <v/>
      </c>
      <c r="KJ80" s="19" t="str">
        <f t="shared" ca="1" si="133"/>
        <v/>
      </c>
      <c r="KK80" s="19" t="str">
        <f t="shared" ca="1" si="133"/>
        <v/>
      </c>
      <c r="KL80" s="19" t="str">
        <f t="shared" ca="1" si="133"/>
        <v/>
      </c>
      <c r="KM80" s="19" t="str">
        <f t="shared" ca="1" si="133"/>
        <v/>
      </c>
      <c r="KN80" s="19" t="str">
        <f t="shared" ca="1" si="133"/>
        <v/>
      </c>
      <c r="KO80" s="19" t="str">
        <f t="shared" ca="1" si="133"/>
        <v/>
      </c>
      <c r="KP80" s="19" t="str">
        <f t="shared" ca="1" si="133"/>
        <v/>
      </c>
      <c r="KQ80" s="19" t="str">
        <f t="shared" ca="1" si="133"/>
        <v/>
      </c>
      <c r="KR80" s="19" t="str">
        <f t="shared" ca="1" si="133"/>
        <v/>
      </c>
      <c r="KS80" s="19" t="str">
        <f t="shared" ca="1" si="133"/>
        <v/>
      </c>
      <c r="KT80" s="19" t="str">
        <f t="shared" ca="1" si="133"/>
        <v/>
      </c>
      <c r="KU80" s="19" t="str">
        <f t="shared" ca="1" si="133"/>
        <v/>
      </c>
      <c r="KV80" s="19" t="str">
        <f t="shared" ca="1" si="133"/>
        <v/>
      </c>
      <c r="KW80" s="19" t="str">
        <f t="shared" ca="1" si="133"/>
        <v/>
      </c>
      <c r="KX80" s="19" t="str">
        <f t="shared" ca="1" si="133"/>
        <v/>
      </c>
      <c r="KY80" s="19" t="str">
        <f t="shared" ca="1" si="133"/>
        <v/>
      </c>
      <c r="KZ80" s="19" t="str">
        <f t="shared" ca="1" si="133"/>
        <v/>
      </c>
      <c r="LA80" s="19" t="str">
        <f t="shared" ca="1" si="133"/>
        <v/>
      </c>
      <c r="LB80" s="19" t="str">
        <f t="shared" ca="1" si="133"/>
        <v/>
      </c>
      <c r="LC80" s="19" t="str">
        <f t="shared" ca="1" si="133"/>
        <v/>
      </c>
      <c r="LD80" s="19" t="str">
        <f t="shared" ca="1" si="133"/>
        <v/>
      </c>
      <c r="LE80" s="19" t="str">
        <f t="shared" ca="1" si="133"/>
        <v/>
      </c>
      <c r="LF80" s="19" t="str">
        <f t="shared" ca="1" si="133"/>
        <v/>
      </c>
      <c r="LG80" s="19" t="str">
        <f t="shared" ca="1" si="133"/>
        <v/>
      </c>
      <c r="LH80" s="19" t="str">
        <f t="shared" ca="1" si="133"/>
        <v/>
      </c>
      <c r="LI80" s="19" t="str">
        <f t="shared" ca="1" si="133"/>
        <v/>
      </c>
      <c r="LJ80" s="19" t="str">
        <f t="shared" ca="1" si="133"/>
        <v/>
      </c>
      <c r="LK80" s="19" t="str">
        <f t="shared" ca="1" si="133"/>
        <v/>
      </c>
      <c r="LL80" s="19" t="str">
        <f t="shared" ca="1" si="133"/>
        <v/>
      </c>
      <c r="LM80" s="19" t="str">
        <f t="shared" ca="1" si="133"/>
        <v/>
      </c>
      <c r="LN80" s="19" t="str">
        <f t="shared" ca="1" si="133"/>
        <v/>
      </c>
      <c r="LO80" s="19" t="str">
        <f t="shared" ca="1" si="133"/>
        <v/>
      </c>
      <c r="LP80" s="19" t="str">
        <f t="shared" ca="1" si="133"/>
        <v/>
      </c>
      <c r="LQ80" s="19" t="str">
        <f t="shared" ca="1" si="133"/>
        <v/>
      </c>
      <c r="LR80" s="19" t="str">
        <f t="shared" ca="1" si="133"/>
        <v/>
      </c>
      <c r="LS80" s="19" t="str">
        <f t="shared" ca="1" si="133"/>
        <v/>
      </c>
      <c r="LT80" s="19" t="str">
        <f t="shared" ca="1" si="133"/>
        <v/>
      </c>
      <c r="LU80" s="19" t="str">
        <f t="shared" ca="1" si="133"/>
        <v/>
      </c>
      <c r="LV80" s="19" t="str">
        <f t="shared" ca="1" si="133"/>
        <v/>
      </c>
      <c r="LW80" s="19" t="str">
        <f t="shared" ca="1" si="133"/>
        <v/>
      </c>
      <c r="LX80" s="19" t="str">
        <f t="shared" ca="1" si="133"/>
        <v/>
      </c>
      <c r="LY80" s="19" t="str">
        <f t="shared" ca="1" si="133"/>
        <v/>
      </c>
      <c r="LZ80" s="19" t="str">
        <f t="shared" ca="1" si="133"/>
        <v/>
      </c>
      <c r="MA80" s="19" t="str">
        <f t="shared" ca="1" si="133"/>
        <v/>
      </c>
      <c r="MB80" s="19" t="str">
        <f t="shared" ca="1" si="133"/>
        <v/>
      </c>
      <c r="MC80" s="19" t="str">
        <f t="shared" ca="1" si="133"/>
        <v/>
      </c>
      <c r="MD80" s="19" t="str">
        <f t="shared" ca="1" si="133"/>
        <v/>
      </c>
      <c r="ME80" s="19" t="str">
        <f t="shared" ca="1" si="133"/>
        <v/>
      </c>
      <c r="MF80" s="19" t="str">
        <f t="shared" ca="1" si="133"/>
        <v/>
      </c>
      <c r="MG80" s="19" t="str">
        <f t="shared" ca="1" si="133"/>
        <v/>
      </c>
      <c r="MH80" s="19" t="str">
        <f t="shared" ca="1" si="133"/>
        <v/>
      </c>
      <c r="MI80" s="19" t="str">
        <f t="shared" ca="1" si="133"/>
        <v/>
      </c>
      <c r="MJ80" s="19" t="str">
        <f t="shared" ca="1" si="133"/>
        <v/>
      </c>
      <c r="MK80" s="19" t="str">
        <f t="shared" ca="1" si="128"/>
        <v/>
      </c>
      <c r="ML80" s="19" t="str">
        <f t="shared" ca="1" si="129"/>
        <v/>
      </c>
      <c r="MM80" s="19" t="str">
        <f t="shared" ca="1" si="129"/>
        <v/>
      </c>
      <c r="MN80" s="19" t="str">
        <f t="shared" ca="1" si="129"/>
        <v/>
      </c>
      <c r="MO80" s="19" t="str">
        <f t="shared" ca="1" si="129"/>
        <v/>
      </c>
      <c r="MP80" s="19" t="str">
        <f t="shared" ca="1" si="129"/>
        <v/>
      </c>
      <c r="MQ80" s="19" t="str">
        <f t="shared" ca="1" si="129"/>
        <v/>
      </c>
      <c r="MR80" s="19" t="str">
        <f t="shared" ca="1" si="129"/>
        <v/>
      </c>
      <c r="MS80" s="19" t="str">
        <f t="shared" ca="1" si="129"/>
        <v/>
      </c>
      <c r="MT80" s="19" t="str">
        <f t="shared" ca="1" si="129"/>
        <v/>
      </c>
      <c r="MU80" s="19" t="str">
        <f t="shared" ca="1" si="129"/>
        <v/>
      </c>
      <c r="MV80" s="19" t="str">
        <f t="shared" ca="1" si="129"/>
        <v/>
      </c>
      <c r="MW80" s="19" t="str">
        <f t="shared" ca="1" si="129"/>
        <v/>
      </c>
      <c r="MX80" s="19" t="str">
        <f t="shared" ca="1" si="129"/>
        <v/>
      </c>
      <c r="MY80" s="19" t="str">
        <f t="shared" ca="1" si="129"/>
        <v/>
      </c>
      <c r="MZ80" s="19" t="str">
        <f t="shared" ca="1" si="129"/>
        <v/>
      </c>
      <c r="NA80" s="19" t="str">
        <f t="shared" ca="1" si="129"/>
        <v/>
      </c>
      <c r="NB80" s="19" t="str">
        <f t="shared" ca="1" si="129"/>
        <v/>
      </c>
      <c r="NC80" s="19" t="str">
        <f t="shared" ca="1" si="129"/>
        <v/>
      </c>
      <c r="ND80" s="19" t="str">
        <f t="shared" ca="1" si="129"/>
        <v/>
      </c>
      <c r="NE80" s="19" t="str">
        <f t="shared" ca="1" si="129"/>
        <v/>
      </c>
      <c r="NF80" s="19" t="str">
        <f t="shared" ca="1" si="129"/>
        <v/>
      </c>
      <c r="NG80" s="19" t="str">
        <f t="shared" ca="1" si="129"/>
        <v/>
      </c>
      <c r="NH80" s="19" t="str">
        <f t="shared" ca="1" si="129"/>
        <v/>
      </c>
      <c r="NI80" s="19" t="str">
        <f t="shared" ca="1" si="129"/>
        <v/>
      </c>
      <c r="NJ80" s="19" t="str">
        <f t="shared" ca="1" si="129"/>
        <v/>
      </c>
      <c r="NK80" s="19" t="str">
        <f t="shared" ca="1" si="129"/>
        <v/>
      </c>
      <c r="NL80" s="19" t="str">
        <f t="shared" ca="1" si="129"/>
        <v/>
      </c>
      <c r="NM80" s="19" t="str">
        <f t="shared" ca="1" si="129"/>
        <v/>
      </c>
      <c r="NN80" s="19" t="str">
        <f t="shared" ca="1" si="129"/>
        <v/>
      </c>
      <c r="NO80" s="19" t="str">
        <f t="shared" ca="1" si="129"/>
        <v/>
      </c>
      <c r="NP80" s="19" t="str">
        <f t="shared" ca="1" si="129"/>
        <v/>
      </c>
      <c r="NQ80" s="19" t="str">
        <f t="shared" ca="1" si="129"/>
        <v/>
      </c>
      <c r="NR80" s="19" t="str">
        <f t="shared" ca="1" si="129"/>
        <v/>
      </c>
      <c r="NS80" s="19" t="str">
        <f t="shared" ca="1" si="129"/>
        <v/>
      </c>
      <c r="NT80" s="19" t="str">
        <f t="shared" ca="1" si="129"/>
        <v/>
      </c>
      <c r="NU80" s="19" t="str">
        <f t="shared" ca="1" si="129"/>
        <v/>
      </c>
      <c r="NV80" s="19" t="str">
        <f t="shared" ca="1" si="129"/>
        <v/>
      </c>
      <c r="NW80" s="19" t="str">
        <f t="shared" ca="1" si="129"/>
        <v/>
      </c>
      <c r="NX80" s="19" t="str">
        <f t="shared" ca="1" si="129"/>
        <v/>
      </c>
      <c r="NY80" s="19" t="str">
        <f t="shared" ca="1" si="129"/>
        <v/>
      </c>
      <c r="NZ80" s="19" t="str">
        <f t="shared" ca="1" si="129"/>
        <v/>
      </c>
      <c r="OA80" s="19" t="str">
        <f t="shared" ca="1" si="129"/>
        <v/>
      </c>
      <c r="OB80" s="19" t="str">
        <f t="shared" ca="1" si="129"/>
        <v/>
      </c>
      <c r="OC80" s="19" t="str">
        <f t="shared" ca="1" si="129"/>
        <v/>
      </c>
      <c r="OH80" s="25"/>
      <c r="OI80" s="25"/>
    </row>
    <row r="81" spans="3:399" x14ac:dyDescent="0.2">
      <c r="C81" s="128">
        <f>'Project Follow up - Base'!C82</f>
        <v>6</v>
      </c>
      <c r="D81" s="422" t="str">
        <f>'Project Follow up - Base'!D82</f>
        <v>ReWorking - Development</v>
      </c>
      <c r="E81" s="422" t="str">
        <f>'Project Follow up - Base'!E82</f>
        <v/>
      </c>
      <c r="F81" s="43">
        <f>'Project Follow up - Base'!G82</f>
        <v>45866</v>
      </c>
      <c r="G81" s="43">
        <f>'Project Follow up - Base'!H82</f>
        <v>45869</v>
      </c>
      <c r="H81" s="45">
        <f>'Project Follow up - Base'!I82</f>
        <v>4</v>
      </c>
      <c r="J81" s="37"/>
      <c r="K81" s="37"/>
      <c r="L81" s="37"/>
      <c r="M81" s="43">
        <f>'Project Follow up - Base'!M82</f>
        <v>45866</v>
      </c>
      <c r="N81" s="43">
        <f>'Project Follow up - Base'!N82</f>
        <v>45869</v>
      </c>
      <c r="O81" s="43">
        <f>'Project Follow up - Base'!O82</f>
        <v>45879</v>
      </c>
      <c r="P81" s="41" t="str">
        <f ca="1">'Project Follow up - Base'!P82</f>
        <v>Completed</v>
      </c>
      <c r="Q81" s="104" t="str">
        <f>'Project Follow up - Base'!Q82</f>
        <v/>
      </c>
      <c r="R81" s="43" t="str">
        <f>'Project Follow up - Base'!R82</f>
        <v>Client</v>
      </c>
      <c r="S81" s="43" t="str">
        <f>'Project Follow up - Base'!S82</f>
        <v xml:space="preserve">Client Modification </v>
      </c>
      <c r="T81" s="104" t="str">
        <f>'Project Follow up - Base'!T82</f>
        <v/>
      </c>
      <c r="U81" s="187" t="str">
        <f>'Project Follow up - Base'!U82</f>
        <v/>
      </c>
      <c r="V81" s="187" t="str">
        <f>'Project Follow up - Base'!V82</f>
        <v/>
      </c>
      <c r="W81" s="41" t="str">
        <f>'Project Follow up - Base'!W82</f>
        <v>Deliev 15</v>
      </c>
      <c r="X81" s="143" t="str">
        <f>'Project Follow up - Base'!X82</f>
        <v>MOM 15</v>
      </c>
      <c r="Y81" s="100"/>
      <c r="Z81" s="17">
        <f t="shared" si="123"/>
        <v>1</v>
      </c>
      <c r="AC81" s="20" t="str">
        <f t="shared" ca="1" si="130"/>
        <v/>
      </c>
      <c r="AD81" s="20" t="str">
        <f t="shared" ca="1" si="131"/>
        <v/>
      </c>
      <c r="AE81" s="20" t="str">
        <f t="shared" ca="1" si="131"/>
        <v/>
      </c>
      <c r="AF81" s="20" t="str">
        <f t="shared" ca="1" si="131"/>
        <v/>
      </c>
      <c r="AG81" s="20" t="str">
        <f t="shared" ca="1" si="131"/>
        <v/>
      </c>
      <c r="AH81" s="20" t="str">
        <f t="shared" ca="1" si="131"/>
        <v/>
      </c>
      <c r="AI81" s="20" t="str">
        <f t="shared" ca="1" si="131"/>
        <v/>
      </c>
      <c r="AJ81" s="20" t="str">
        <f t="shared" ca="1" si="131"/>
        <v/>
      </c>
      <c r="AK81" s="20" t="str">
        <f t="shared" ca="1" si="131"/>
        <v/>
      </c>
      <c r="AL81" s="20" t="str">
        <f t="shared" ca="1" si="131"/>
        <v/>
      </c>
      <c r="AM81" s="20" t="str">
        <f t="shared" ca="1" si="131"/>
        <v/>
      </c>
      <c r="AN81" s="20" t="str">
        <f t="shared" ca="1" si="131"/>
        <v/>
      </c>
      <c r="AO81" s="20" t="str">
        <f t="shared" ca="1" si="131"/>
        <v/>
      </c>
      <c r="AP81" s="20" t="str">
        <f t="shared" ca="1" si="131"/>
        <v/>
      </c>
      <c r="AQ81" s="20" t="str">
        <f t="shared" ca="1" si="131"/>
        <v/>
      </c>
      <c r="AR81" s="20" t="str">
        <f t="shared" ca="1" si="131"/>
        <v/>
      </c>
      <c r="AS81" s="20" t="str">
        <f t="shared" ca="1" si="131"/>
        <v/>
      </c>
      <c r="AT81" s="20" t="str">
        <f t="shared" ca="1" si="131"/>
        <v/>
      </c>
      <c r="AU81" s="20" t="str">
        <f t="shared" ca="1" si="131"/>
        <v/>
      </c>
      <c r="AV81" s="20" t="str">
        <f t="shared" ca="1" si="131"/>
        <v/>
      </c>
      <c r="AW81" s="20" t="str">
        <f t="shared" ca="1" si="131"/>
        <v/>
      </c>
      <c r="AX81" s="20" t="str">
        <f t="shared" ca="1" si="131"/>
        <v/>
      </c>
      <c r="AY81" s="20" t="str">
        <f t="shared" ca="1" si="131"/>
        <v/>
      </c>
      <c r="AZ81" s="20" t="str">
        <f t="shared" ca="1" si="131"/>
        <v/>
      </c>
      <c r="BA81" s="20" t="str">
        <f t="shared" ca="1" si="131"/>
        <v/>
      </c>
      <c r="BB81" s="20" t="str">
        <f t="shared" ca="1" si="131"/>
        <v/>
      </c>
      <c r="BC81" s="20" t="str">
        <f t="shared" ca="1" si="131"/>
        <v/>
      </c>
      <c r="BD81" s="20" t="str">
        <f t="shared" ca="1" si="131"/>
        <v/>
      </c>
      <c r="BE81" s="20" t="str">
        <f t="shared" ca="1" si="131"/>
        <v/>
      </c>
      <c r="BF81" s="20" t="str">
        <f t="shared" ca="1" si="131"/>
        <v/>
      </c>
      <c r="BG81" s="20" t="str">
        <f t="shared" ca="1" si="131"/>
        <v/>
      </c>
      <c r="BH81" s="20" t="str">
        <f t="shared" ca="1" si="131"/>
        <v/>
      </c>
      <c r="BI81" s="20" t="str">
        <f t="shared" ca="1" si="131"/>
        <v/>
      </c>
      <c r="BJ81" s="20" t="str">
        <f t="shared" ca="1" si="131"/>
        <v/>
      </c>
      <c r="BK81" s="20" t="str">
        <f t="shared" ca="1" si="131"/>
        <v/>
      </c>
      <c r="BL81" s="20" t="str">
        <f t="shared" ca="1" si="131"/>
        <v/>
      </c>
      <c r="BM81" s="20" t="str">
        <f t="shared" ca="1" si="131"/>
        <v/>
      </c>
      <c r="BN81" s="20" t="str">
        <f t="shared" ca="1" si="131"/>
        <v/>
      </c>
      <c r="BO81" s="20" t="str">
        <f t="shared" ca="1" si="131"/>
        <v/>
      </c>
      <c r="BP81" s="20" t="str">
        <f t="shared" ca="1" si="131"/>
        <v/>
      </c>
      <c r="BQ81" s="20" t="str">
        <f t="shared" ca="1" si="131"/>
        <v/>
      </c>
      <c r="BR81" s="20" t="str">
        <f t="shared" ca="1" si="131"/>
        <v/>
      </c>
      <c r="BS81" s="20" t="str">
        <f t="shared" ca="1" si="131"/>
        <v/>
      </c>
      <c r="BT81" s="20" t="str">
        <f t="shared" ca="1" si="131"/>
        <v/>
      </c>
      <c r="BU81" s="20" t="str">
        <f t="shared" ca="1" si="131"/>
        <v/>
      </c>
      <c r="BV81" s="20" t="str">
        <f t="shared" ca="1" si="131"/>
        <v/>
      </c>
      <c r="BW81" s="20" t="str">
        <f t="shared" ca="1" si="131"/>
        <v/>
      </c>
      <c r="BX81" s="20" t="str">
        <f t="shared" ca="1" si="131"/>
        <v/>
      </c>
      <c r="BY81" s="20" t="str">
        <f t="shared" ca="1" si="131"/>
        <v/>
      </c>
      <c r="BZ81" s="20" t="str">
        <f t="shared" ca="1" si="131"/>
        <v/>
      </c>
      <c r="CA81" s="20" t="str">
        <f t="shared" ca="1" si="131"/>
        <v/>
      </c>
      <c r="CB81" s="20" t="str">
        <f t="shared" ca="1" si="131"/>
        <v/>
      </c>
      <c r="CC81" s="20" t="str">
        <f t="shared" ca="1" si="131"/>
        <v/>
      </c>
      <c r="CD81" s="20" t="str">
        <f t="shared" ca="1" si="131"/>
        <v/>
      </c>
      <c r="CE81" s="20" t="str">
        <f t="shared" ca="1" si="131"/>
        <v/>
      </c>
      <c r="CF81" s="20" t="str">
        <f t="shared" ca="1" si="131"/>
        <v/>
      </c>
      <c r="CG81" s="20" t="str">
        <f t="shared" ca="1" si="131"/>
        <v/>
      </c>
      <c r="CH81" s="20" t="str">
        <f t="shared" ca="1" si="131"/>
        <v/>
      </c>
      <c r="CI81" s="20" t="str">
        <f t="shared" ca="1" si="131"/>
        <v/>
      </c>
      <c r="CJ81" s="20" t="str">
        <f t="shared" ca="1" si="131"/>
        <v/>
      </c>
      <c r="CK81" s="20" t="str">
        <f t="shared" ca="1" si="131"/>
        <v/>
      </c>
      <c r="CL81" s="20" t="str">
        <f t="shared" ca="1" si="131"/>
        <v/>
      </c>
      <c r="CM81" s="20" t="str">
        <f t="shared" ca="1" si="131"/>
        <v/>
      </c>
      <c r="CN81" s="20" t="str">
        <f t="shared" ca="1" si="131"/>
        <v/>
      </c>
      <c r="CO81" s="20" t="str">
        <f t="shared" ref="CO81:EZ84" ca="1" si="136">IF($N81="",
IF(AND(CO$2&gt;=$M81,CO$2&lt;=TODAY(),CO$2&lt;$O81), 10,
IF(AND(CO$2&gt;=$M81,CO$2&lt;=TODAY(),CO$2=$O81), 10,
IF(AND(CO$2&gt;=$M81,CO$2&lt;=TODAY(),CO$2&gt;$O81), -10, ""))),
IF(AND(CO$2&gt;=$M81,CO$2&lt;=$N81,CO$2&lt;$O81),10,
IF(AND(CO$2&gt;=$M81,CO$2&lt;=$N81,CO$2=$O81),10,
IF(AND(CO$2&gt;=$M81,CO$2&lt;=$N81,CO$2&gt;$O81),-10,""
))))</f>
        <v/>
      </c>
      <c r="CP81" s="20" t="str">
        <f t="shared" ca="1" si="136"/>
        <v/>
      </c>
      <c r="CQ81" s="20" t="str">
        <f t="shared" ca="1" si="136"/>
        <v/>
      </c>
      <c r="CR81" s="20" t="str">
        <f t="shared" ca="1" si="136"/>
        <v/>
      </c>
      <c r="CS81" s="20" t="str">
        <f t="shared" ca="1" si="136"/>
        <v/>
      </c>
      <c r="CT81" s="19" t="str">
        <f t="shared" ca="1" si="136"/>
        <v/>
      </c>
      <c r="CU81" s="19" t="str">
        <f t="shared" ca="1" si="136"/>
        <v/>
      </c>
      <c r="CV81" s="19" t="str">
        <f t="shared" ca="1" si="136"/>
        <v/>
      </c>
      <c r="CW81" s="19" t="str">
        <f t="shared" ca="1" si="136"/>
        <v/>
      </c>
      <c r="CX81" s="19" t="str">
        <f t="shared" ca="1" si="136"/>
        <v/>
      </c>
      <c r="CY81" s="19" t="str">
        <f t="shared" ca="1" si="136"/>
        <v/>
      </c>
      <c r="CZ81" s="19" t="str">
        <f t="shared" ca="1" si="136"/>
        <v/>
      </c>
      <c r="DA81" s="19" t="str">
        <f t="shared" ca="1" si="136"/>
        <v/>
      </c>
      <c r="DB81" s="19" t="str">
        <f t="shared" ca="1" si="136"/>
        <v/>
      </c>
      <c r="DC81" s="19" t="str">
        <f t="shared" ca="1" si="136"/>
        <v/>
      </c>
      <c r="DD81" s="19" t="str">
        <f t="shared" ca="1" si="136"/>
        <v/>
      </c>
      <c r="DE81" s="19" t="str">
        <f t="shared" ca="1" si="136"/>
        <v/>
      </c>
      <c r="DF81" s="19" t="str">
        <f t="shared" ca="1" si="136"/>
        <v/>
      </c>
      <c r="DG81" s="19" t="str">
        <f t="shared" ca="1" si="136"/>
        <v/>
      </c>
      <c r="DH81" s="19" t="str">
        <f t="shared" ca="1" si="136"/>
        <v/>
      </c>
      <c r="DI81" s="19" t="str">
        <f t="shared" ca="1" si="136"/>
        <v/>
      </c>
      <c r="DJ81" s="19" t="str">
        <f t="shared" ca="1" si="136"/>
        <v/>
      </c>
      <c r="DK81" s="19" t="str">
        <f t="shared" ca="1" si="136"/>
        <v/>
      </c>
      <c r="DL81" s="19" t="str">
        <f t="shared" ca="1" si="136"/>
        <v/>
      </c>
      <c r="DM81" s="19" t="str">
        <f t="shared" ca="1" si="136"/>
        <v/>
      </c>
      <c r="DN81" s="19" t="str">
        <f t="shared" ca="1" si="136"/>
        <v/>
      </c>
      <c r="DO81" s="19" t="str">
        <f t="shared" ca="1" si="136"/>
        <v/>
      </c>
      <c r="DP81" s="19" t="str">
        <f t="shared" ca="1" si="136"/>
        <v/>
      </c>
      <c r="DQ81" s="19" t="str">
        <f t="shared" ca="1" si="136"/>
        <v/>
      </c>
      <c r="DR81" s="19" t="str">
        <f t="shared" ca="1" si="136"/>
        <v/>
      </c>
      <c r="DS81" s="19" t="str">
        <f t="shared" ca="1" si="136"/>
        <v/>
      </c>
      <c r="DT81" s="19" t="str">
        <f t="shared" ca="1" si="136"/>
        <v/>
      </c>
      <c r="DU81" s="19" t="str">
        <f t="shared" ca="1" si="136"/>
        <v/>
      </c>
      <c r="DV81" s="19" t="str">
        <f t="shared" ca="1" si="136"/>
        <v/>
      </c>
      <c r="DW81" s="19" t="str">
        <f t="shared" ca="1" si="136"/>
        <v/>
      </c>
      <c r="DX81" s="19" t="str">
        <f t="shared" ca="1" si="136"/>
        <v/>
      </c>
      <c r="DY81" s="19" t="str">
        <f t="shared" ca="1" si="136"/>
        <v/>
      </c>
      <c r="DZ81" s="19" t="str">
        <f t="shared" ca="1" si="136"/>
        <v/>
      </c>
      <c r="EA81" s="19" t="str">
        <f t="shared" ca="1" si="136"/>
        <v/>
      </c>
      <c r="EB81" s="19" t="str">
        <f t="shared" ca="1" si="136"/>
        <v/>
      </c>
      <c r="EC81" s="19" t="str">
        <f t="shared" ca="1" si="136"/>
        <v/>
      </c>
      <c r="ED81" s="19" t="str">
        <f t="shared" ca="1" si="136"/>
        <v/>
      </c>
      <c r="EE81" s="19" t="str">
        <f t="shared" ca="1" si="136"/>
        <v/>
      </c>
      <c r="EF81" s="19" t="str">
        <f t="shared" ca="1" si="136"/>
        <v/>
      </c>
      <c r="EG81" s="19" t="str">
        <f t="shared" ca="1" si="136"/>
        <v/>
      </c>
      <c r="EH81" s="19" t="str">
        <f t="shared" ca="1" si="136"/>
        <v/>
      </c>
      <c r="EI81" s="19" t="str">
        <f t="shared" ca="1" si="136"/>
        <v/>
      </c>
      <c r="EJ81" s="19" t="str">
        <f t="shared" ca="1" si="136"/>
        <v/>
      </c>
      <c r="EK81" s="19" t="str">
        <f t="shared" ca="1" si="136"/>
        <v/>
      </c>
      <c r="EL81" s="19" t="str">
        <f t="shared" ca="1" si="136"/>
        <v/>
      </c>
      <c r="EM81" s="19" t="str">
        <f t="shared" ca="1" si="136"/>
        <v/>
      </c>
      <c r="EN81" s="19" t="str">
        <f t="shared" ca="1" si="136"/>
        <v/>
      </c>
      <c r="EO81" s="19" t="str">
        <f t="shared" ca="1" si="136"/>
        <v/>
      </c>
      <c r="EP81" s="19" t="str">
        <f t="shared" ca="1" si="136"/>
        <v/>
      </c>
      <c r="EQ81" s="19" t="str">
        <f t="shared" ca="1" si="136"/>
        <v/>
      </c>
      <c r="ER81" s="19" t="str">
        <f t="shared" ca="1" si="136"/>
        <v/>
      </c>
      <c r="ES81" s="19" t="str">
        <f t="shared" ca="1" si="136"/>
        <v/>
      </c>
      <c r="ET81" s="19" t="str">
        <f t="shared" ca="1" si="136"/>
        <v/>
      </c>
      <c r="EU81" s="19" t="str">
        <f t="shared" ca="1" si="136"/>
        <v/>
      </c>
      <c r="EV81" s="19" t="str">
        <f t="shared" ca="1" si="136"/>
        <v/>
      </c>
      <c r="EW81" s="19" t="str">
        <f t="shared" ca="1" si="136"/>
        <v/>
      </c>
      <c r="EX81" s="19" t="str">
        <f t="shared" ca="1" si="136"/>
        <v/>
      </c>
      <c r="EY81" s="19" t="str">
        <f t="shared" ca="1" si="136"/>
        <v/>
      </c>
      <c r="EZ81" s="19" t="str">
        <f t="shared" ca="1" si="136"/>
        <v/>
      </c>
      <c r="FA81" s="19" t="str">
        <f t="shared" ca="1" si="134"/>
        <v/>
      </c>
      <c r="FB81" s="19" t="str">
        <f t="shared" ca="1" si="132"/>
        <v/>
      </c>
      <c r="FC81" s="19" t="str">
        <f t="shared" ca="1" si="132"/>
        <v/>
      </c>
      <c r="FD81" s="19" t="str">
        <f t="shared" ca="1" si="132"/>
        <v/>
      </c>
      <c r="FE81" s="19" t="str">
        <f t="shared" ca="1" si="132"/>
        <v/>
      </c>
      <c r="FF81" s="19" t="str">
        <f t="shared" ca="1" si="132"/>
        <v/>
      </c>
      <c r="FG81" s="19" t="str">
        <f t="shared" ca="1" si="132"/>
        <v/>
      </c>
      <c r="FH81" s="19" t="str">
        <f t="shared" ca="1" si="132"/>
        <v/>
      </c>
      <c r="FI81" s="19" t="str">
        <f t="shared" ca="1" si="132"/>
        <v/>
      </c>
      <c r="FJ81" s="19" t="str">
        <f t="shared" ca="1" si="132"/>
        <v/>
      </c>
      <c r="FK81" s="19" t="str">
        <f t="shared" ca="1" si="132"/>
        <v/>
      </c>
      <c r="FL81" s="19" t="str">
        <f t="shared" ca="1" si="132"/>
        <v/>
      </c>
      <c r="FM81" s="19" t="str">
        <f t="shared" ca="1" si="132"/>
        <v/>
      </c>
      <c r="FN81" s="19" t="str">
        <f t="shared" ca="1" si="132"/>
        <v/>
      </c>
      <c r="FO81" s="19" t="str">
        <f t="shared" ca="1" si="132"/>
        <v/>
      </c>
      <c r="FP81" s="19" t="str">
        <f t="shared" ca="1" si="132"/>
        <v/>
      </c>
      <c r="FQ81" s="19" t="str">
        <f t="shared" ca="1" si="132"/>
        <v/>
      </c>
      <c r="FR81" s="19" t="str">
        <f t="shared" ca="1" si="132"/>
        <v/>
      </c>
      <c r="FS81" s="19" t="str">
        <f t="shared" ca="1" si="132"/>
        <v/>
      </c>
      <c r="FT81" s="19" t="str">
        <f t="shared" ca="1" si="132"/>
        <v/>
      </c>
      <c r="FU81" s="19" t="str">
        <f t="shared" ca="1" si="132"/>
        <v/>
      </c>
      <c r="FV81" s="19" t="str">
        <f t="shared" ca="1" si="132"/>
        <v/>
      </c>
      <c r="FW81" s="19" t="str">
        <f t="shared" ca="1" si="132"/>
        <v/>
      </c>
      <c r="FX81" s="19" t="str">
        <f t="shared" ca="1" si="132"/>
        <v/>
      </c>
      <c r="FY81" s="19" t="str">
        <f t="shared" ca="1" si="132"/>
        <v/>
      </c>
      <c r="FZ81" s="19" t="str">
        <f t="shared" ca="1" si="132"/>
        <v/>
      </c>
      <c r="GA81" s="19" t="str">
        <f t="shared" ca="1" si="132"/>
        <v/>
      </c>
      <c r="GB81" s="19" t="str">
        <f t="shared" ca="1" si="132"/>
        <v/>
      </c>
      <c r="GC81" s="19" t="str">
        <f t="shared" ca="1" si="132"/>
        <v/>
      </c>
      <c r="GD81" s="19" t="str">
        <f t="shared" ca="1" si="132"/>
        <v/>
      </c>
      <c r="GE81" s="19" t="str">
        <f t="shared" ca="1" si="132"/>
        <v/>
      </c>
      <c r="GF81" s="19" t="str">
        <f t="shared" ca="1" si="132"/>
        <v/>
      </c>
      <c r="GG81" s="19" t="str">
        <f t="shared" ca="1" si="132"/>
        <v/>
      </c>
      <c r="GH81" s="19" t="str">
        <f t="shared" ca="1" si="132"/>
        <v/>
      </c>
      <c r="GI81" s="19" t="str">
        <f t="shared" ca="1" si="132"/>
        <v/>
      </c>
      <c r="GJ81" s="19" t="str">
        <f t="shared" ca="1" si="132"/>
        <v/>
      </c>
      <c r="GK81" s="19" t="str">
        <f t="shared" ca="1" si="132"/>
        <v/>
      </c>
      <c r="GL81" s="19" t="str">
        <f t="shared" ca="1" si="132"/>
        <v/>
      </c>
      <c r="GM81" s="19" t="str">
        <f t="shared" ca="1" si="132"/>
        <v/>
      </c>
      <c r="GN81" s="19" t="str">
        <f t="shared" ca="1" si="132"/>
        <v/>
      </c>
      <c r="GO81" s="19" t="str">
        <f t="shared" ca="1" si="132"/>
        <v/>
      </c>
      <c r="GP81" s="19" t="str">
        <f t="shared" ca="1" si="132"/>
        <v/>
      </c>
      <c r="GQ81" s="19" t="str">
        <f t="shared" ca="1" si="132"/>
        <v/>
      </c>
      <c r="GR81" s="19" t="str">
        <f t="shared" ca="1" si="132"/>
        <v/>
      </c>
      <c r="GS81" s="19" t="str">
        <f t="shared" ca="1" si="132"/>
        <v/>
      </c>
      <c r="GT81" s="19" t="str">
        <f t="shared" ca="1" si="132"/>
        <v/>
      </c>
      <c r="GU81" s="19" t="str">
        <f t="shared" ca="1" si="132"/>
        <v/>
      </c>
      <c r="GV81" s="19" t="str">
        <f t="shared" ca="1" si="132"/>
        <v/>
      </c>
      <c r="GW81" s="19" t="str">
        <f t="shared" ca="1" si="132"/>
        <v/>
      </c>
      <c r="GX81" s="19" t="str">
        <f t="shared" ca="1" si="132"/>
        <v/>
      </c>
      <c r="GY81" s="19" t="str">
        <f t="shared" ca="1" si="132"/>
        <v/>
      </c>
      <c r="GZ81" s="19" t="str">
        <f t="shared" ca="1" si="132"/>
        <v/>
      </c>
      <c r="HA81" s="19" t="str">
        <f t="shared" ca="1" si="132"/>
        <v/>
      </c>
      <c r="HB81" s="19" t="str">
        <f t="shared" ca="1" si="132"/>
        <v/>
      </c>
      <c r="HC81" s="19" t="str">
        <f t="shared" ca="1" si="132"/>
        <v/>
      </c>
      <c r="HD81" s="19" t="str">
        <f t="shared" ca="1" si="132"/>
        <v/>
      </c>
      <c r="HE81" s="19" t="str">
        <f t="shared" ca="1" si="132"/>
        <v/>
      </c>
      <c r="HF81" s="19" t="str">
        <f t="shared" ca="1" si="132"/>
        <v/>
      </c>
      <c r="HG81" s="19" t="str">
        <f t="shared" ca="1" si="132"/>
        <v/>
      </c>
      <c r="HH81" s="19" t="str">
        <f t="shared" ca="1" si="132"/>
        <v/>
      </c>
      <c r="HI81" s="19" t="str">
        <f t="shared" ca="1" si="132"/>
        <v/>
      </c>
      <c r="HJ81" s="19" t="str">
        <f t="shared" ca="1" si="132"/>
        <v/>
      </c>
      <c r="HK81" s="19" t="str">
        <f t="shared" ca="1" si="132"/>
        <v/>
      </c>
      <c r="HL81" s="19" t="str">
        <f t="shared" ca="1" si="132"/>
        <v/>
      </c>
      <c r="HM81" s="19" t="str">
        <f t="shared" ca="1" si="126"/>
        <v/>
      </c>
      <c r="HN81" s="19" t="str">
        <f t="shared" ca="1" si="135"/>
        <v/>
      </c>
      <c r="HO81" s="19" t="str">
        <f t="shared" ca="1" si="135"/>
        <v/>
      </c>
      <c r="HP81" s="19" t="str">
        <f t="shared" ca="1" si="135"/>
        <v/>
      </c>
      <c r="HQ81" s="19" t="str">
        <f t="shared" ca="1" si="135"/>
        <v/>
      </c>
      <c r="HR81" s="19" t="str">
        <f t="shared" ca="1" si="135"/>
        <v/>
      </c>
      <c r="HS81" s="19" t="str">
        <f t="shared" ca="1" si="135"/>
        <v/>
      </c>
      <c r="HT81" s="19" t="str">
        <f t="shared" ca="1" si="135"/>
        <v/>
      </c>
      <c r="HU81" s="19" t="str">
        <f t="shared" ca="1" si="135"/>
        <v/>
      </c>
      <c r="HV81" s="19" t="str">
        <f t="shared" ca="1" si="135"/>
        <v/>
      </c>
      <c r="HW81" s="19" t="str">
        <f t="shared" ca="1" si="135"/>
        <v/>
      </c>
      <c r="HX81" s="19" t="str">
        <f t="shared" ca="1" si="135"/>
        <v/>
      </c>
      <c r="HY81" s="19" t="str">
        <f t="shared" ca="1" si="135"/>
        <v/>
      </c>
      <c r="HZ81" s="19" t="str">
        <f t="shared" ca="1" si="135"/>
        <v/>
      </c>
      <c r="IA81" s="19" t="str">
        <f t="shared" ca="1" si="135"/>
        <v/>
      </c>
      <c r="IB81" s="19" t="str">
        <f t="shared" ca="1" si="135"/>
        <v/>
      </c>
      <c r="IC81" s="19" t="str">
        <f t="shared" ca="1" si="135"/>
        <v/>
      </c>
      <c r="ID81" s="19" t="str">
        <f t="shared" ca="1" si="135"/>
        <v/>
      </c>
      <c r="IE81" s="19" t="str">
        <f t="shared" ca="1" si="135"/>
        <v/>
      </c>
      <c r="IF81" s="19" t="str">
        <f t="shared" ca="1" si="135"/>
        <v/>
      </c>
      <c r="IG81" s="19" t="str">
        <f t="shared" ca="1" si="135"/>
        <v/>
      </c>
      <c r="IH81" s="19" t="str">
        <f t="shared" ca="1" si="135"/>
        <v/>
      </c>
      <c r="II81" s="19">
        <f t="shared" ca="1" si="135"/>
        <v>10</v>
      </c>
      <c r="IJ81" s="19">
        <f t="shared" ca="1" si="135"/>
        <v>10</v>
      </c>
      <c r="IK81" s="19">
        <f t="shared" ca="1" si="135"/>
        <v>10</v>
      </c>
      <c r="IL81" s="19">
        <f t="shared" ca="1" si="135"/>
        <v>10</v>
      </c>
      <c r="IM81" s="19" t="str">
        <f t="shared" ca="1" si="135"/>
        <v/>
      </c>
      <c r="IN81" s="19" t="str">
        <f t="shared" ca="1" si="135"/>
        <v/>
      </c>
      <c r="IO81" s="19" t="str">
        <f t="shared" ca="1" si="135"/>
        <v/>
      </c>
      <c r="IP81" s="19" t="str">
        <f t="shared" ca="1" si="135"/>
        <v/>
      </c>
      <c r="IQ81" s="19" t="str">
        <f t="shared" ca="1" si="135"/>
        <v/>
      </c>
      <c r="IR81" s="19" t="str">
        <f t="shared" ca="1" si="135"/>
        <v/>
      </c>
      <c r="IS81" s="19" t="str">
        <f t="shared" ca="1" si="135"/>
        <v/>
      </c>
      <c r="IT81" s="19" t="str">
        <f t="shared" ca="1" si="135"/>
        <v/>
      </c>
      <c r="IU81" s="19" t="str">
        <f t="shared" ca="1" si="135"/>
        <v/>
      </c>
      <c r="IV81" s="19" t="str">
        <f t="shared" ca="1" si="135"/>
        <v/>
      </c>
      <c r="IW81" s="19" t="str">
        <f t="shared" ca="1" si="135"/>
        <v/>
      </c>
      <c r="IX81" s="19" t="str">
        <f t="shared" ca="1" si="135"/>
        <v/>
      </c>
      <c r="IY81" s="19" t="str">
        <f t="shared" ca="1" si="135"/>
        <v/>
      </c>
      <c r="IZ81" s="19" t="str">
        <f t="shared" ca="1" si="135"/>
        <v/>
      </c>
      <c r="JA81" s="19" t="str">
        <f t="shared" ca="1" si="135"/>
        <v/>
      </c>
      <c r="JB81" s="19" t="str">
        <f t="shared" ca="1" si="135"/>
        <v/>
      </c>
      <c r="JC81" s="19" t="str">
        <f t="shared" ca="1" si="135"/>
        <v/>
      </c>
      <c r="JD81" s="19" t="str">
        <f t="shared" ca="1" si="135"/>
        <v/>
      </c>
      <c r="JE81" s="19" t="str">
        <f t="shared" ca="1" si="135"/>
        <v/>
      </c>
      <c r="JF81" s="19" t="str">
        <f t="shared" ca="1" si="135"/>
        <v/>
      </c>
      <c r="JG81" s="19" t="str">
        <f t="shared" ca="1" si="135"/>
        <v/>
      </c>
      <c r="JH81" s="19" t="str">
        <f t="shared" ca="1" si="135"/>
        <v/>
      </c>
      <c r="JI81" s="19" t="str">
        <f t="shared" ca="1" si="135"/>
        <v/>
      </c>
      <c r="JJ81" s="19" t="str">
        <f t="shared" ca="1" si="135"/>
        <v/>
      </c>
      <c r="JK81" s="19" t="str">
        <f t="shared" ca="1" si="135"/>
        <v/>
      </c>
      <c r="JL81" s="19" t="str">
        <f t="shared" ca="1" si="135"/>
        <v/>
      </c>
      <c r="JM81" s="19" t="str">
        <f t="shared" ca="1" si="135"/>
        <v/>
      </c>
      <c r="JN81" s="19" t="str">
        <f t="shared" ca="1" si="135"/>
        <v/>
      </c>
      <c r="JO81" s="19" t="str">
        <f t="shared" ca="1" si="135"/>
        <v/>
      </c>
      <c r="JP81" s="19" t="str">
        <f t="shared" ca="1" si="135"/>
        <v/>
      </c>
      <c r="JQ81" s="19" t="str">
        <f t="shared" ca="1" si="135"/>
        <v/>
      </c>
      <c r="JR81" s="19" t="str">
        <f t="shared" ca="1" si="135"/>
        <v/>
      </c>
      <c r="JS81" s="19" t="str">
        <f t="shared" ca="1" si="135"/>
        <v/>
      </c>
      <c r="JT81" s="19" t="str">
        <f t="shared" ca="1" si="135"/>
        <v/>
      </c>
      <c r="JU81" s="19" t="str">
        <f t="shared" ca="1" si="135"/>
        <v/>
      </c>
      <c r="JV81" s="19" t="str">
        <f t="shared" ca="1" si="135"/>
        <v/>
      </c>
      <c r="JW81" s="19" t="str">
        <f t="shared" ca="1" si="135"/>
        <v/>
      </c>
      <c r="JX81" s="19" t="str">
        <f t="shared" ca="1" si="135"/>
        <v/>
      </c>
      <c r="JY81" s="19" t="str">
        <f t="shared" ca="1" si="135"/>
        <v/>
      </c>
      <c r="JZ81" s="19" t="str">
        <f t="shared" ca="1" si="133"/>
        <v/>
      </c>
      <c r="KA81" s="19" t="str">
        <f t="shared" ca="1" si="133"/>
        <v/>
      </c>
      <c r="KB81" s="19" t="str">
        <f t="shared" ca="1" si="133"/>
        <v/>
      </c>
      <c r="KC81" s="19" t="str">
        <f t="shared" ca="1" si="133"/>
        <v/>
      </c>
      <c r="KD81" s="19" t="str">
        <f t="shared" ca="1" si="133"/>
        <v/>
      </c>
      <c r="KE81" s="19" t="str">
        <f t="shared" ca="1" si="133"/>
        <v/>
      </c>
      <c r="KF81" s="19" t="str">
        <f t="shared" ca="1" si="133"/>
        <v/>
      </c>
      <c r="KG81" s="19" t="str">
        <f t="shared" ca="1" si="133"/>
        <v/>
      </c>
      <c r="KH81" s="19" t="str">
        <f t="shared" ca="1" si="133"/>
        <v/>
      </c>
      <c r="KI81" s="19" t="str">
        <f t="shared" ca="1" si="133"/>
        <v/>
      </c>
      <c r="KJ81" s="19" t="str">
        <f t="shared" ca="1" si="133"/>
        <v/>
      </c>
      <c r="KK81" s="19" t="str">
        <f t="shared" ca="1" si="133"/>
        <v/>
      </c>
      <c r="KL81" s="19" t="str">
        <f t="shared" ca="1" si="133"/>
        <v/>
      </c>
      <c r="KM81" s="19" t="str">
        <f t="shared" ca="1" si="133"/>
        <v/>
      </c>
      <c r="KN81" s="19" t="str">
        <f t="shared" ca="1" si="133"/>
        <v/>
      </c>
      <c r="KO81" s="19" t="str">
        <f t="shared" ca="1" si="133"/>
        <v/>
      </c>
      <c r="KP81" s="19" t="str">
        <f t="shared" ca="1" si="133"/>
        <v/>
      </c>
      <c r="KQ81" s="19" t="str">
        <f t="shared" ca="1" si="133"/>
        <v/>
      </c>
      <c r="KR81" s="19" t="str">
        <f t="shared" ca="1" si="133"/>
        <v/>
      </c>
      <c r="KS81" s="19" t="str">
        <f t="shared" ca="1" si="133"/>
        <v/>
      </c>
      <c r="KT81" s="19" t="str">
        <f t="shared" ca="1" si="133"/>
        <v/>
      </c>
      <c r="KU81" s="19" t="str">
        <f t="shared" ca="1" si="133"/>
        <v/>
      </c>
      <c r="KV81" s="19" t="str">
        <f t="shared" ca="1" si="133"/>
        <v/>
      </c>
      <c r="KW81" s="19" t="str">
        <f t="shared" ca="1" si="133"/>
        <v/>
      </c>
      <c r="KX81" s="19" t="str">
        <f t="shared" ca="1" si="133"/>
        <v/>
      </c>
      <c r="KY81" s="19" t="str">
        <f t="shared" ca="1" si="133"/>
        <v/>
      </c>
      <c r="KZ81" s="19" t="str">
        <f t="shared" ca="1" si="133"/>
        <v/>
      </c>
      <c r="LA81" s="19" t="str">
        <f t="shared" ca="1" si="133"/>
        <v/>
      </c>
      <c r="LB81" s="19" t="str">
        <f t="shared" ca="1" si="133"/>
        <v/>
      </c>
      <c r="LC81" s="19" t="str">
        <f t="shared" ca="1" si="133"/>
        <v/>
      </c>
      <c r="LD81" s="19" t="str">
        <f t="shared" ca="1" si="133"/>
        <v/>
      </c>
      <c r="LE81" s="19" t="str">
        <f t="shared" ca="1" si="133"/>
        <v/>
      </c>
      <c r="LF81" s="19" t="str">
        <f t="shared" ca="1" si="133"/>
        <v/>
      </c>
      <c r="LG81" s="19" t="str">
        <f t="shared" ca="1" si="133"/>
        <v/>
      </c>
      <c r="LH81" s="19" t="str">
        <f t="shared" ca="1" si="133"/>
        <v/>
      </c>
      <c r="LI81" s="19" t="str">
        <f t="shared" ca="1" si="133"/>
        <v/>
      </c>
      <c r="LJ81" s="19" t="str">
        <f t="shared" ca="1" si="133"/>
        <v/>
      </c>
      <c r="LK81" s="19" t="str">
        <f t="shared" ca="1" si="133"/>
        <v/>
      </c>
      <c r="LL81" s="19" t="str">
        <f t="shared" ca="1" si="133"/>
        <v/>
      </c>
      <c r="LM81" s="19" t="str">
        <f t="shared" ca="1" si="133"/>
        <v/>
      </c>
      <c r="LN81" s="19" t="str">
        <f t="shared" ca="1" si="133"/>
        <v/>
      </c>
      <c r="LO81" s="19" t="str">
        <f t="shared" ca="1" si="133"/>
        <v/>
      </c>
      <c r="LP81" s="19" t="str">
        <f t="shared" ca="1" si="133"/>
        <v/>
      </c>
      <c r="LQ81" s="19" t="str">
        <f t="shared" ca="1" si="133"/>
        <v/>
      </c>
      <c r="LR81" s="19" t="str">
        <f t="shared" ca="1" si="133"/>
        <v/>
      </c>
      <c r="LS81" s="19" t="str">
        <f t="shared" ca="1" si="133"/>
        <v/>
      </c>
      <c r="LT81" s="19" t="str">
        <f t="shared" ca="1" si="133"/>
        <v/>
      </c>
      <c r="LU81" s="19" t="str">
        <f t="shared" ca="1" si="133"/>
        <v/>
      </c>
      <c r="LV81" s="19" t="str">
        <f t="shared" ca="1" si="133"/>
        <v/>
      </c>
      <c r="LW81" s="19" t="str">
        <f t="shared" ca="1" si="133"/>
        <v/>
      </c>
      <c r="LX81" s="19" t="str">
        <f t="shared" ca="1" si="133"/>
        <v/>
      </c>
      <c r="LY81" s="19" t="str">
        <f t="shared" ca="1" si="133"/>
        <v/>
      </c>
      <c r="LZ81" s="19" t="str">
        <f t="shared" ca="1" si="133"/>
        <v/>
      </c>
      <c r="MA81" s="19" t="str">
        <f t="shared" ca="1" si="133"/>
        <v/>
      </c>
      <c r="MB81" s="19" t="str">
        <f t="shared" ca="1" si="133"/>
        <v/>
      </c>
      <c r="MC81" s="19" t="str">
        <f t="shared" ca="1" si="133"/>
        <v/>
      </c>
      <c r="MD81" s="19" t="str">
        <f t="shared" ca="1" si="133"/>
        <v/>
      </c>
      <c r="ME81" s="19" t="str">
        <f t="shared" ca="1" si="133"/>
        <v/>
      </c>
      <c r="MF81" s="19" t="str">
        <f t="shared" ca="1" si="133"/>
        <v/>
      </c>
      <c r="MG81" s="19" t="str">
        <f t="shared" ca="1" si="133"/>
        <v/>
      </c>
      <c r="MH81" s="19" t="str">
        <f t="shared" ca="1" si="133"/>
        <v/>
      </c>
      <c r="MI81" s="19" t="str">
        <f t="shared" ca="1" si="133"/>
        <v/>
      </c>
      <c r="MJ81" s="19" t="str">
        <f t="shared" ca="1" si="133"/>
        <v/>
      </c>
      <c r="MK81" s="19" t="str">
        <f t="shared" ca="1" si="128"/>
        <v/>
      </c>
      <c r="ML81" s="19" t="str">
        <f t="shared" ca="1" si="129"/>
        <v/>
      </c>
      <c r="MM81" s="19" t="str">
        <f t="shared" ca="1" si="129"/>
        <v/>
      </c>
      <c r="MN81" s="19" t="str">
        <f t="shared" ca="1" si="129"/>
        <v/>
      </c>
      <c r="MO81" s="19" t="str">
        <f t="shared" ca="1" si="129"/>
        <v/>
      </c>
      <c r="MP81" s="19" t="str">
        <f t="shared" ca="1" si="129"/>
        <v/>
      </c>
      <c r="MQ81" s="19" t="str">
        <f t="shared" ca="1" si="129"/>
        <v/>
      </c>
      <c r="MR81" s="19" t="str">
        <f t="shared" ca="1" si="129"/>
        <v/>
      </c>
      <c r="MS81" s="19" t="str">
        <f t="shared" ca="1" si="129"/>
        <v/>
      </c>
      <c r="MT81" s="19" t="str">
        <f t="shared" ca="1" si="129"/>
        <v/>
      </c>
      <c r="MU81" s="19" t="str">
        <f t="shared" ca="1" si="129"/>
        <v/>
      </c>
      <c r="MV81" s="19" t="str">
        <f t="shared" ca="1" si="129"/>
        <v/>
      </c>
      <c r="MW81" s="19" t="str">
        <f t="shared" ca="1" si="129"/>
        <v/>
      </c>
      <c r="MX81" s="19" t="str">
        <f t="shared" ca="1" si="129"/>
        <v/>
      </c>
      <c r="MY81" s="19" t="str">
        <f t="shared" ca="1" si="129"/>
        <v/>
      </c>
      <c r="MZ81" s="19" t="str">
        <f t="shared" ca="1" si="129"/>
        <v/>
      </c>
      <c r="NA81" s="19" t="str">
        <f t="shared" ca="1" si="129"/>
        <v/>
      </c>
      <c r="NB81" s="19" t="str">
        <f t="shared" ca="1" si="129"/>
        <v/>
      </c>
      <c r="NC81" s="19" t="str">
        <f t="shared" ca="1" si="129"/>
        <v/>
      </c>
      <c r="ND81" s="19" t="str">
        <f t="shared" ca="1" si="129"/>
        <v/>
      </c>
      <c r="NE81" s="19" t="str">
        <f t="shared" ca="1" si="129"/>
        <v/>
      </c>
      <c r="NF81" s="19" t="str">
        <f t="shared" ca="1" si="129"/>
        <v/>
      </c>
      <c r="NG81" s="19" t="str">
        <f t="shared" ca="1" si="129"/>
        <v/>
      </c>
      <c r="NH81" s="19" t="str">
        <f t="shared" ca="1" si="129"/>
        <v/>
      </c>
      <c r="NI81" s="19" t="str">
        <f t="shared" ca="1" si="129"/>
        <v/>
      </c>
      <c r="NJ81" s="19" t="str">
        <f t="shared" ca="1" si="129"/>
        <v/>
      </c>
      <c r="NK81" s="19" t="str">
        <f t="shared" ca="1" si="129"/>
        <v/>
      </c>
      <c r="NL81" s="19" t="str">
        <f t="shared" ca="1" si="129"/>
        <v/>
      </c>
      <c r="NM81" s="19" t="str">
        <f t="shared" ca="1" si="129"/>
        <v/>
      </c>
      <c r="NN81" s="19" t="str">
        <f t="shared" ca="1" si="129"/>
        <v/>
      </c>
      <c r="NO81" s="19" t="str">
        <f t="shared" ca="1" si="129"/>
        <v/>
      </c>
      <c r="NP81" s="19" t="str">
        <f t="shared" ca="1" si="129"/>
        <v/>
      </c>
      <c r="NQ81" s="19" t="str">
        <f t="shared" ca="1" si="129"/>
        <v/>
      </c>
      <c r="NR81" s="19" t="str">
        <f t="shared" ca="1" si="129"/>
        <v/>
      </c>
      <c r="NS81" s="19" t="str">
        <f t="shared" ca="1" si="129"/>
        <v/>
      </c>
      <c r="NT81" s="19" t="str">
        <f t="shared" ca="1" si="129"/>
        <v/>
      </c>
      <c r="NU81" s="19" t="str">
        <f t="shared" ref="NU81:OC81" ca="1" si="137">IF($N81="",
IF(AND(NU$2&gt;=$M81,NU$2&lt;=TODAY(),NU$2&lt;$O81), 10,
IF(AND(NU$2&gt;=$M81,NU$2&lt;=TODAY(),NU$2=$O81), 10,
IF(AND(NU$2&gt;=$M81,NU$2&lt;=TODAY(),NU$2&gt;$O81), -10, ""))),
IF(AND(NU$2&gt;=$M81,NU$2&lt;=$N81,NU$2&lt;$O81),10,
IF(AND(NU$2&gt;=$M81,NU$2&lt;=$N81,NU$2=$O81),10,
IF(AND(NU$2&gt;=$M81,NU$2&lt;=$N81,NU$2&gt;$O81),-10,""
))))</f>
        <v/>
      </c>
      <c r="NV81" s="19" t="str">
        <f t="shared" ca="1" si="137"/>
        <v/>
      </c>
      <c r="NW81" s="19" t="str">
        <f t="shared" ca="1" si="137"/>
        <v/>
      </c>
      <c r="NX81" s="19" t="str">
        <f t="shared" ca="1" si="137"/>
        <v/>
      </c>
      <c r="NY81" s="19" t="str">
        <f t="shared" ca="1" si="137"/>
        <v/>
      </c>
      <c r="NZ81" s="19" t="str">
        <f t="shared" ca="1" si="137"/>
        <v/>
      </c>
      <c r="OA81" s="19" t="str">
        <f t="shared" ca="1" si="137"/>
        <v/>
      </c>
      <c r="OB81" s="19" t="str">
        <f t="shared" ca="1" si="137"/>
        <v/>
      </c>
      <c r="OC81" s="19" t="str">
        <f t="shared" ca="1" si="137"/>
        <v/>
      </c>
      <c r="OH81" s="25"/>
      <c r="OI81" s="25"/>
    </row>
    <row r="82" spans="3:399" x14ac:dyDescent="0.2">
      <c r="C82" s="128">
        <f>'Project Follow up - Base'!C83</f>
        <v>7</v>
      </c>
      <c r="D82" s="422" t="str">
        <f>'Project Follow up - Base'!D83</f>
        <v>ReWorking - Development</v>
      </c>
      <c r="E82" s="422" t="str">
        <f>'Project Follow up - Base'!E83</f>
        <v/>
      </c>
      <c r="F82" s="43">
        <f>'Project Follow up - Base'!G83</f>
        <v>45866</v>
      </c>
      <c r="G82" s="43">
        <f>'Project Follow up - Base'!H83</f>
        <v>45869</v>
      </c>
      <c r="H82" s="45">
        <f>'Project Follow up - Base'!I83</f>
        <v>4</v>
      </c>
      <c r="J82" s="37"/>
      <c r="K82" s="37"/>
      <c r="L82" s="37"/>
      <c r="M82" s="43">
        <f>'Project Follow up - Base'!M83</f>
        <v>45866</v>
      </c>
      <c r="N82" s="43">
        <f>'Project Follow up - Base'!N83</f>
        <v>45869</v>
      </c>
      <c r="O82" s="43">
        <f>'Project Follow up - Base'!O83</f>
        <v>45879</v>
      </c>
      <c r="P82" s="44" t="str">
        <f ca="1">'Project Follow up - Base'!P83</f>
        <v>Completed</v>
      </c>
      <c r="Q82" s="104" t="str">
        <f>'Project Follow up - Base'!Q83</f>
        <v/>
      </c>
      <c r="R82" s="43" t="str">
        <f>'Project Follow up - Base'!R83</f>
        <v>Devlopment</v>
      </c>
      <c r="S82" s="43" t="str">
        <f>'Project Follow up - Base'!S83</f>
        <v>Technical Mistake (Design Dep)</v>
      </c>
      <c r="T82" s="104" t="str">
        <f>'Project Follow up - Base'!T83</f>
        <v/>
      </c>
      <c r="U82" s="187" t="str">
        <f>'Project Follow up - Base'!U83</f>
        <v/>
      </c>
      <c r="V82" s="187" t="str">
        <f>'Project Follow up - Base'!V83</f>
        <v/>
      </c>
      <c r="W82" s="41" t="str">
        <f>'Project Follow up - Base'!W83</f>
        <v>Deliev 15</v>
      </c>
      <c r="X82" s="143" t="str">
        <f>'Project Follow up - Base'!X83</f>
        <v>MOM 15</v>
      </c>
      <c r="Y82" s="100"/>
      <c r="Z82" s="17">
        <f t="shared" si="123"/>
        <v>1</v>
      </c>
      <c r="AC82" s="20" t="str">
        <f t="shared" ca="1" si="130"/>
        <v/>
      </c>
      <c r="AD82" s="20" t="str">
        <f t="shared" ref="AD82:CO85" ca="1" si="138">IF($N82="",
IF(AND(AD$2&gt;=$M82,AD$2&lt;=TODAY(),AD$2&lt;$O82), 10,
IF(AND(AD$2&gt;=$M82,AD$2&lt;=TODAY(),AD$2=$O82), 10,
IF(AND(AD$2&gt;=$M82,AD$2&lt;=TODAY(),AD$2&gt;$O82), -10, ""))),
IF(AND(AD$2&gt;=$M82,AD$2&lt;=$N82,AD$2&lt;$O82),10,
IF(AND(AD$2&gt;=$M82,AD$2&lt;=$N82,AD$2=$O82),10,
IF(AND(AD$2&gt;=$M82,AD$2&lt;=$N82,AD$2&gt;$O82),-10,""
))))</f>
        <v/>
      </c>
      <c r="AE82" s="20" t="str">
        <f t="shared" ca="1" si="138"/>
        <v/>
      </c>
      <c r="AF82" s="20" t="str">
        <f t="shared" ca="1" si="138"/>
        <v/>
      </c>
      <c r="AG82" s="20" t="str">
        <f t="shared" ca="1" si="138"/>
        <v/>
      </c>
      <c r="AH82" s="20" t="str">
        <f t="shared" ca="1" si="138"/>
        <v/>
      </c>
      <c r="AI82" s="20" t="str">
        <f t="shared" ca="1" si="138"/>
        <v/>
      </c>
      <c r="AJ82" s="20" t="str">
        <f t="shared" ca="1" si="138"/>
        <v/>
      </c>
      <c r="AK82" s="20" t="str">
        <f t="shared" ca="1" si="138"/>
        <v/>
      </c>
      <c r="AL82" s="20" t="str">
        <f t="shared" ca="1" si="138"/>
        <v/>
      </c>
      <c r="AM82" s="20" t="str">
        <f t="shared" ca="1" si="138"/>
        <v/>
      </c>
      <c r="AN82" s="20" t="str">
        <f t="shared" ca="1" si="138"/>
        <v/>
      </c>
      <c r="AO82" s="20" t="str">
        <f t="shared" ca="1" si="138"/>
        <v/>
      </c>
      <c r="AP82" s="20" t="str">
        <f t="shared" ca="1" si="138"/>
        <v/>
      </c>
      <c r="AQ82" s="20" t="str">
        <f t="shared" ca="1" si="138"/>
        <v/>
      </c>
      <c r="AR82" s="20" t="str">
        <f t="shared" ca="1" si="138"/>
        <v/>
      </c>
      <c r="AS82" s="20" t="str">
        <f t="shared" ca="1" si="138"/>
        <v/>
      </c>
      <c r="AT82" s="20" t="str">
        <f t="shared" ca="1" si="138"/>
        <v/>
      </c>
      <c r="AU82" s="20" t="str">
        <f t="shared" ca="1" si="138"/>
        <v/>
      </c>
      <c r="AV82" s="20" t="str">
        <f t="shared" ca="1" si="138"/>
        <v/>
      </c>
      <c r="AW82" s="20" t="str">
        <f t="shared" ca="1" si="138"/>
        <v/>
      </c>
      <c r="AX82" s="20" t="str">
        <f t="shared" ca="1" si="138"/>
        <v/>
      </c>
      <c r="AY82" s="20" t="str">
        <f t="shared" ca="1" si="138"/>
        <v/>
      </c>
      <c r="AZ82" s="20" t="str">
        <f t="shared" ca="1" si="138"/>
        <v/>
      </c>
      <c r="BA82" s="20" t="str">
        <f t="shared" ca="1" si="138"/>
        <v/>
      </c>
      <c r="BB82" s="20" t="str">
        <f t="shared" ca="1" si="138"/>
        <v/>
      </c>
      <c r="BC82" s="20" t="str">
        <f t="shared" ca="1" si="138"/>
        <v/>
      </c>
      <c r="BD82" s="20" t="str">
        <f t="shared" ca="1" si="138"/>
        <v/>
      </c>
      <c r="BE82" s="20" t="str">
        <f t="shared" ca="1" si="138"/>
        <v/>
      </c>
      <c r="BF82" s="20" t="str">
        <f t="shared" ca="1" si="138"/>
        <v/>
      </c>
      <c r="BG82" s="20" t="str">
        <f t="shared" ca="1" si="138"/>
        <v/>
      </c>
      <c r="BH82" s="20" t="str">
        <f t="shared" ca="1" si="138"/>
        <v/>
      </c>
      <c r="BI82" s="20" t="str">
        <f t="shared" ca="1" si="138"/>
        <v/>
      </c>
      <c r="BJ82" s="20" t="str">
        <f t="shared" ca="1" si="138"/>
        <v/>
      </c>
      <c r="BK82" s="20" t="str">
        <f t="shared" ca="1" si="138"/>
        <v/>
      </c>
      <c r="BL82" s="20" t="str">
        <f t="shared" ca="1" si="138"/>
        <v/>
      </c>
      <c r="BM82" s="20" t="str">
        <f t="shared" ca="1" si="138"/>
        <v/>
      </c>
      <c r="BN82" s="20" t="str">
        <f t="shared" ca="1" si="138"/>
        <v/>
      </c>
      <c r="BO82" s="20" t="str">
        <f t="shared" ca="1" si="138"/>
        <v/>
      </c>
      <c r="BP82" s="20" t="str">
        <f t="shared" ca="1" si="138"/>
        <v/>
      </c>
      <c r="BQ82" s="20" t="str">
        <f t="shared" ca="1" si="138"/>
        <v/>
      </c>
      <c r="BR82" s="20" t="str">
        <f t="shared" ca="1" si="138"/>
        <v/>
      </c>
      <c r="BS82" s="20" t="str">
        <f t="shared" ca="1" si="138"/>
        <v/>
      </c>
      <c r="BT82" s="20" t="str">
        <f t="shared" ca="1" si="138"/>
        <v/>
      </c>
      <c r="BU82" s="20" t="str">
        <f t="shared" ca="1" si="138"/>
        <v/>
      </c>
      <c r="BV82" s="20" t="str">
        <f t="shared" ca="1" si="138"/>
        <v/>
      </c>
      <c r="BW82" s="20" t="str">
        <f t="shared" ca="1" si="138"/>
        <v/>
      </c>
      <c r="BX82" s="20" t="str">
        <f t="shared" ca="1" si="138"/>
        <v/>
      </c>
      <c r="BY82" s="20" t="str">
        <f t="shared" ca="1" si="138"/>
        <v/>
      </c>
      <c r="BZ82" s="20" t="str">
        <f t="shared" ca="1" si="138"/>
        <v/>
      </c>
      <c r="CA82" s="20" t="str">
        <f t="shared" ca="1" si="138"/>
        <v/>
      </c>
      <c r="CB82" s="20" t="str">
        <f t="shared" ca="1" si="138"/>
        <v/>
      </c>
      <c r="CC82" s="20" t="str">
        <f t="shared" ca="1" si="138"/>
        <v/>
      </c>
      <c r="CD82" s="20" t="str">
        <f t="shared" ca="1" si="138"/>
        <v/>
      </c>
      <c r="CE82" s="20" t="str">
        <f t="shared" ca="1" si="138"/>
        <v/>
      </c>
      <c r="CF82" s="20" t="str">
        <f t="shared" ca="1" si="138"/>
        <v/>
      </c>
      <c r="CG82" s="20" t="str">
        <f t="shared" ca="1" si="138"/>
        <v/>
      </c>
      <c r="CH82" s="20" t="str">
        <f t="shared" ca="1" si="138"/>
        <v/>
      </c>
      <c r="CI82" s="20" t="str">
        <f t="shared" ca="1" si="138"/>
        <v/>
      </c>
      <c r="CJ82" s="20" t="str">
        <f t="shared" ca="1" si="138"/>
        <v/>
      </c>
      <c r="CK82" s="20" t="str">
        <f t="shared" ca="1" si="138"/>
        <v/>
      </c>
      <c r="CL82" s="20" t="str">
        <f t="shared" ca="1" si="138"/>
        <v/>
      </c>
      <c r="CM82" s="20" t="str">
        <f t="shared" ca="1" si="138"/>
        <v/>
      </c>
      <c r="CN82" s="20" t="str">
        <f t="shared" ca="1" si="138"/>
        <v/>
      </c>
      <c r="CO82" s="20" t="str">
        <f t="shared" ca="1" si="138"/>
        <v/>
      </c>
      <c r="CP82" s="20" t="str">
        <f t="shared" ca="1" si="136"/>
        <v/>
      </c>
      <c r="CQ82" s="20" t="str">
        <f t="shared" ca="1" si="136"/>
        <v/>
      </c>
      <c r="CR82" s="20" t="str">
        <f t="shared" ca="1" si="136"/>
        <v/>
      </c>
      <c r="CS82" s="20" t="str">
        <f t="shared" ca="1" si="136"/>
        <v/>
      </c>
      <c r="CT82" s="19" t="str">
        <f t="shared" ca="1" si="136"/>
        <v/>
      </c>
      <c r="CU82" s="19" t="str">
        <f t="shared" ca="1" si="136"/>
        <v/>
      </c>
      <c r="CV82" s="19" t="str">
        <f t="shared" ca="1" si="136"/>
        <v/>
      </c>
      <c r="CW82" s="19" t="str">
        <f t="shared" ca="1" si="136"/>
        <v/>
      </c>
      <c r="CX82" s="19" t="str">
        <f t="shared" ca="1" si="136"/>
        <v/>
      </c>
      <c r="CY82" s="19" t="str">
        <f t="shared" ca="1" si="136"/>
        <v/>
      </c>
      <c r="CZ82" s="19" t="str">
        <f t="shared" ca="1" si="136"/>
        <v/>
      </c>
      <c r="DA82" s="19" t="str">
        <f t="shared" ca="1" si="136"/>
        <v/>
      </c>
      <c r="DB82" s="19" t="str">
        <f t="shared" ca="1" si="136"/>
        <v/>
      </c>
      <c r="DC82" s="19" t="str">
        <f t="shared" ca="1" si="136"/>
        <v/>
      </c>
      <c r="DD82" s="19" t="str">
        <f t="shared" ca="1" si="136"/>
        <v/>
      </c>
      <c r="DE82" s="19" t="str">
        <f t="shared" ca="1" si="136"/>
        <v/>
      </c>
      <c r="DF82" s="19" t="str">
        <f t="shared" ca="1" si="136"/>
        <v/>
      </c>
      <c r="DG82" s="19" t="str">
        <f t="shared" ca="1" si="136"/>
        <v/>
      </c>
      <c r="DH82" s="19" t="str">
        <f t="shared" ca="1" si="136"/>
        <v/>
      </c>
      <c r="DI82" s="19" t="str">
        <f t="shared" ca="1" si="136"/>
        <v/>
      </c>
      <c r="DJ82" s="19" t="str">
        <f t="shared" ca="1" si="136"/>
        <v/>
      </c>
      <c r="DK82" s="19" t="str">
        <f t="shared" ca="1" si="136"/>
        <v/>
      </c>
      <c r="DL82" s="19" t="str">
        <f t="shared" ca="1" si="136"/>
        <v/>
      </c>
      <c r="DM82" s="19" t="str">
        <f t="shared" ca="1" si="136"/>
        <v/>
      </c>
      <c r="DN82" s="19" t="str">
        <f t="shared" ca="1" si="136"/>
        <v/>
      </c>
      <c r="DO82" s="19" t="str">
        <f t="shared" ca="1" si="136"/>
        <v/>
      </c>
      <c r="DP82" s="19" t="str">
        <f t="shared" ca="1" si="136"/>
        <v/>
      </c>
      <c r="DQ82" s="19" t="str">
        <f t="shared" ca="1" si="136"/>
        <v/>
      </c>
      <c r="DR82" s="19" t="str">
        <f t="shared" ca="1" si="136"/>
        <v/>
      </c>
      <c r="DS82" s="19" t="str">
        <f t="shared" ca="1" si="136"/>
        <v/>
      </c>
      <c r="DT82" s="19" t="str">
        <f t="shared" ca="1" si="136"/>
        <v/>
      </c>
      <c r="DU82" s="19" t="str">
        <f t="shared" ca="1" si="136"/>
        <v/>
      </c>
      <c r="DV82" s="19" t="str">
        <f t="shared" ca="1" si="136"/>
        <v/>
      </c>
      <c r="DW82" s="19" t="str">
        <f t="shared" ca="1" si="136"/>
        <v/>
      </c>
      <c r="DX82" s="19" t="str">
        <f t="shared" ca="1" si="136"/>
        <v/>
      </c>
      <c r="DY82" s="19" t="str">
        <f t="shared" ca="1" si="136"/>
        <v/>
      </c>
      <c r="DZ82" s="19" t="str">
        <f t="shared" ca="1" si="136"/>
        <v/>
      </c>
      <c r="EA82" s="19" t="str">
        <f t="shared" ca="1" si="136"/>
        <v/>
      </c>
      <c r="EB82" s="19" t="str">
        <f t="shared" ca="1" si="136"/>
        <v/>
      </c>
      <c r="EC82" s="19" t="str">
        <f t="shared" ca="1" si="136"/>
        <v/>
      </c>
      <c r="ED82" s="19" t="str">
        <f t="shared" ca="1" si="136"/>
        <v/>
      </c>
      <c r="EE82" s="19" t="str">
        <f t="shared" ca="1" si="136"/>
        <v/>
      </c>
      <c r="EF82" s="19" t="str">
        <f t="shared" ca="1" si="136"/>
        <v/>
      </c>
      <c r="EG82" s="19" t="str">
        <f t="shared" ca="1" si="136"/>
        <v/>
      </c>
      <c r="EH82" s="19" t="str">
        <f t="shared" ca="1" si="136"/>
        <v/>
      </c>
      <c r="EI82" s="19" t="str">
        <f t="shared" ca="1" si="136"/>
        <v/>
      </c>
      <c r="EJ82" s="19" t="str">
        <f t="shared" ca="1" si="136"/>
        <v/>
      </c>
      <c r="EK82" s="19" t="str">
        <f t="shared" ca="1" si="136"/>
        <v/>
      </c>
      <c r="EL82" s="19" t="str">
        <f t="shared" ca="1" si="136"/>
        <v/>
      </c>
      <c r="EM82" s="19" t="str">
        <f t="shared" ca="1" si="136"/>
        <v/>
      </c>
      <c r="EN82" s="19" t="str">
        <f t="shared" ca="1" si="136"/>
        <v/>
      </c>
      <c r="EO82" s="19" t="str">
        <f t="shared" ca="1" si="136"/>
        <v/>
      </c>
      <c r="EP82" s="19" t="str">
        <f t="shared" ca="1" si="136"/>
        <v/>
      </c>
      <c r="EQ82" s="19" t="str">
        <f t="shared" ca="1" si="136"/>
        <v/>
      </c>
      <c r="ER82" s="19" t="str">
        <f t="shared" ca="1" si="136"/>
        <v/>
      </c>
      <c r="ES82" s="19" t="str">
        <f t="shared" ca="1" si="136"/>
        <v/>
      </c>
      <c r="ET82" s="19" t="str">
        <f t="shared" ca="1" si="136"/>
        <v/>
      </c>
      <c r="EU82" s="19" t="str">
        <f t="shared" ca="1" si="136"/>
        <v/>
      </c>
      <c r="EV82" s="19" t="str">
        <f t="shared" ca="1" si="136"/>
        <v/>
      </c>
      <c r="EW82" s="19" t="str">
        <f t="shared" ca="1" si="136"/>
        <v/>
      </c>
      <c r="EX82" s="19" t="str">
        <f t="shared" ca="1" si="136"/>
        <v/>
      </c>
      <c r="EY82" s="19" t="str">
        <f t="shared" ca="1" si="136"/>
        <v/>
      </c>
      <c r="EZ82" s="19" t="str">
        <f t="shared" ca="1" si="136"/>
        <v/>
      </c>
      <c r="FA82" s="19" t="str">
        <f t="shared" ca="1" si="134"/>
        <v/>
      </c>
      <c r="FB82" s="19" t="str">
        <f t="shared" ca="1" si="132"/>
        <v/>
      </c>
      <c r="FC82" s="19" t="str">
        <f t="shared" ca="1" si="132"/>
        <v/>
      </c>
      <c r="FD82" s="19" t="str">
        <f t="shared" ca="1" si="132"/>
        <v/>
      </c>
      <c r="FE82" s="19" t="str">
        <f t="shared" ca="1" si="132"/>
        <v/>
      </c>
      <c r="FF82" s="19" t="str">
        <f t="shared" ca="1" si="132"/>
        <v/>
      </c>
      <c r="FG82" s="19" t="str">
        <f t="shared" ca="1" si="132"/>
        <v/>
      </c>
      <c r="FH82" s="19" t="str">
        <f t="shared" ca="1" si="132"/>
        <v/>
      </c>
      <c r="FI82" s="19" t="str">
        <f t="shared" ca="1" si="132"/>
        <v/>
      </c>
      <c r="FJ82" s="19" t="str">
        <f t="shared" ca="1" si="132"/>
        <v/>
      </c>
      <c r="FK82" s="19" t="str">
        <f t="shared" ca="1" si="132"/>
        <v/>
      </c>
      <c r="FL82" s="19" t="str">
        <f t="shared" ca="1" si="132"/>
        <v/>
      </c>
      <c r="FM82" s="19" t="str">
        <f t="shared" ca="1" si="132"/>
        <v/>
      </c>
      <c r="FN82" s="19" t="str">
        <f t="shared" ca="1" si="132"/>
        <v/>
      </c>
      <c r="FO82" s="19" t="str">
        <f t="shared" ca="1" si="132"/>
        <v/>
      </c>
      <c r="FP82" s="19" t="str">
        <f t="shared" ca="1" si="132"/>
        <v/>
      </c>
      <c r="FQ82" s="19" t="str">
        <f t="shared" ca="1" si="132"/>
        <v/>
      </c>
      <c r="FR82" s="19" t="str">
        <f t="shared" ca="1" si="132"/>
        <v/>
      </c>
      <c r="FS82" s="19" t="str">
        <f t="shared" ca="1" si="132"/>
        <v/>
      </c>
      <c r="FT82" s="19" t="str">
        <f t="shared" ca="1" si="132"/>
        <v/>
      </c>
      <c r="FU82" s="19" t="str">
        <f t="shared" ca="1" si="132"/>
        <v/>
      </c>
      <c r="FV82" s="19" t="str">
        <f t="shared" ca="1" si="132"/>
        <v/>
      </c>
      <c r="FW82" s="19" t="str">
        <f t="shared" ca="1" si="132"/>
        <v/>
      </c>
      <c r="FX82" s="19" t="str">
        <f t="shared" ca="1" si="132"/>
        <v/>
      </c>
      <c r="FY82" s="19" t="str">
        <f t="shared" ca="1" si="132"/>
        <v/>
      </c>
      <c r="FZ82" s="19" t="str">
        <f t="shared" ca="1" si="132"/>
        <v/>
      </c>
      <c r="GA82" s="19" t="str">
        <f t="shared" ca="1" si="132"/>
        <v/>
      </c>
      <c r="GB82" s="19" t="str">
        <f t="shared" ca="1" si="132"/>
        <v/>
      </c>
      <c r="GC82" s="19" t="str">
        <f t="shared" ca="1" si="132"/>
        <v/>
      </c>
      <c r="GD82" s="19" t="str">
        <f t="shared" ca="1" si="132"/>
        <v/>
      </c>
      <c r="GE82" s="19" t="str">
        <f t="shared" ca="1" si="132"/>
        <v/>
      </c>
      <c r="GF82" s="19" t="str">
        <f t="shared" ca="1" si="132"/>
        <v/>
      </c>
      <c r="GG82" s="19" t="str">
        <f t="shared" ca="1" si="132"/>
        <v/>
      </c>
      <c r="GH82" s="19" t="str">
        <f t="shared" ca="1" si="132"/>
        <v/>
      </c>
      <c r="GI82" s="19" t="str">
        <f t="shared" ca="1" si="132"/>
        <v/>
      </c>
      <c r="GJ82" s="19" t="str">
        <f t="shared" ca="1" si="132"/>
        <v/>
      </c>
      <c r="GK82" s="19" t="str">
        <f t="shared" ca="1" si="132"/>
        <v/>
      </c>
      <c r="GL82" s="19" t="str">
        <f t="shared" ca="1" si="132"/>
        <v/>
      </c>
      <c r="GM82" s="19" t="str">
        <f t="shared" ca="1" si="132"/>
        <v/>
      </c>
      <c r="GN82" s="19" t="str">
        <f t="shared" ca="1" si="132"/>
        <v/>
      </c>
      <c r="GO82" s="19" t="str">
        <f t="shared" ca="1" si="132"/>
        <v/>
      </c>
      <c r="GP82" s="19" t="str">
        <f t="shared" ca="1" si="132"/>
        <v/>
      </c>
      <c r="GQ82" s="19" t="str">
        <f t="shared" ca="1" si="132"/>
        <v/>
      </c>
      <c r="GR82" s="19" t="str">
        <f t="shared" ca="1" si="132"/>
        <v/>
      </c>
      <c r="GS82" s="19" t="str">
        <f t="shared" ca="1" si="132"/>
        <v/>
      </c>
      <c r="GT82" s="19" t="str">
        <f t="shared" ca="1" si="132"/>
        <v/>
      </c>
      <c r="GU82" s="19" t="str">
        <f t="shared" ca="1" si="132"/>
        <v/>
      </c>
      <c r="GV82" s="19" t="str">
        <f t="shared" ca="1" si="132"/>
        <v/>
      </c>
      <c r="GW82" s="19" t="str">
        <f t="shared" ca="1" si="132"/>
        <v/>
      </c>
      <c r="GX82" s="19" t="str">
        <f t="shared" ca="1" si="132"/>
        <v/>
      </c>
      <c r="GY82" s="19" t="str">
        <f t="shared" ca="1" si="132"/>
        <v/>
      </c>
      <c r="GZ82" s="19" t="str">
        <f t="shared" ca="1" si="132"/>
        <v/>
      </c>
      <c r="HA82" s="19" t="str">
        <f t="shared" ca="1" si="132"/>
        <v/>
      </c>
      <c r="HB82" s="19" t="str">
        <f t="shared" ca="1" si="132"/>
        <v/>
      </c>
      <c r="HC82" s="19" t="str">
        <f t="shared" ca="1" si="132"/>
        <v/>
      </c>
      <c r="HD82" s="19" t="str">
        <f t="shared" ca="1" si="132"/>
        <v/>
      </c>
      <c r="HE82" s="19" t="str">
        <f t="shared" ca="1" si="132"/>
        <v/>
      </c>
      <c r="HF82" s="19" t="str">
        <f t="shared" ca="1" si="132"/>
        <v/>
      </c>
      <c r="HG82" s="19" t="str">
        <f t="shared" ca="1" si="132"/>
        <v/>
      </c>
      <c r="HH82" s="19" t="str">
        <f t="shared" ca="1" si="132"/>
        <v/>
      </c>
      <c r="HI82" s="19" t="str">
        <f t="shared" ca="1" si="132"/>
        <v/>
      </c>
      <c r="HJ82" s="19" t="str">
        <f t="shared" ca="1" si="132"/>
        <v/>
      </c>
      <c r="HK82" s="19" t="str">
        <f t="shared" ca="1" si="132"/>
        <v/>
      </c>
      <c r="HL82" s="19" t="str">
        <f t="shared" ca="1" si="132"/>
        <v/>
      </c>
      <c r="HM82" s="19" t="str">
        <f t="shared" ca="1" si="126"/>
        <v/>
      </c>
      <c r="HN82" s="19" t="str">
        <f t="shared" ca="1" si="135"/>
        <v/>
      </c>
      <c r="HO82" s="19" t="str">
        <f t="shared" ca="1" si="135"/>
        <v/>
      </c>
      <c r="HP82" s="19" t="str">
        <f t="shared" ca="1" si="135"/>
        <v/>
      </c>
      <c r="HQ82" s="19" t="str">
        <f t="shared" ca="1" si="135"/>
        <v/>
      </c>
      <c r="HR82" s="19" t="str">
        <f t="shared" ca="1" si="135"/>
        <v/>
      </c>
      <c r="HS82" s="19" t="str">
        <f t="shared" ca="1" si="135"/>
        <v/>
      </c>
      <c r="HT82" s="19" t="str">
        <f t="shared" ca="1" si="135"/>
        <v/>
      </c>
      <c r="HU82" s="19" t="str">
        <f t="shared" ca="1" si="135"/>
        <v/>
      </c>
      <c r="HV82" s="19" t="str">
        <f t="shared" ca="1" si="135"/>
        <v/>
      </c>
      <c r="HW82" s="19" t="str">
        <f t="shared" ca="1" si="135"/>
        <v/>
      </c>
      <c r="HX82" s="19" t="str">
        <f t="shared" ca="1" si="135"/>
        <v/>
      </c>
      <c r="HY82" s="19" t="str">
        <f t="shared" ca="1" si="135"/>
        <v/>
      </c>
      <c r="HZ82" s="19" t="str">
        <f t="shared" ca="1" si="135"/>
        <v/>
      </c>
      <c r="IA82" s="19" t="str">
        <f t="shared" ca="1" si="135"/>
        <v/>
      </c>
      <c r="IB82" s="19" t="str">
        <f t="shared" ca="1" si="135"/>
        <v/>
      </c>
      <c r="IC82" s="19" t="str">
        <f t="shared" ca="1" si="135"/>
        <v/>
      </c>
      <c r="ID82" s="19" t="str">
        <f t="shared" ca="1" si="135"/>
        <v/>
      </c>
      <c r="IE82" s="19" t="str">
        <f t="shared" ca="1" si="135"/>
        <v/>
      </c>
      <c r="IF82" s="19" t="str">
        <f t="shared" ca="1" si="135"/>
        <v/>
      </c>
      <c r="IG82" s="19" t="str">
        <f t="shared" ca="1" si="135"/>
        <v/>
      </c>
      <c r="IH82" s="19" t="str">
        <f t="shared" ca="1" si="135"/>
        <v/>
      </c>
      <c r="II82" s="19">
        <f t="shared" ca="1" si="135"/>
        <v>10</v>
      </c>
      <c r="IJ82" s="19">
        <f t="shared" ca="1" si="135"/>
        <v>10</v>
      </c>
      <c r="IK82" s="19">
        <f t="shared" ca="1" si="135"/>
        <v>10</v>
      </c>
      <c r="IL82" s="19">
        <f t="shared" ca="1" si="135"/>
        <v>10</v>
      </c>
      <c r="IM82" s="19" t="str">
        <f t="shared" ca="1" si="135"/>
        <v/>
      </c>
      <c r="IN82" s="19" t="str">
        <f t="shared" ca="1" si="135"/>
        <v/>
      </c>
      <c r="IO82" s="19" t="str">
        <f t="shared" ca="1" si="135"/>
        <v/>
      </c>
      <c r="IP82" s="19" t="str">
        <f t="shared" ca="1" si="135"/>
        <v/>
      </c>
      <c r="IQ82" s="19" t="str">
        <f t="shared" ca="1" si="135"/>
        <v/>
      </c>
      <c r="IR82" s="19" t="str">
        <f t="shared" ca="1" si="135"/>
        <v/>
      </c>
      <c r="IS82" s="19" t="str">
        <f t="shared" ca="1" si="135"/>
        <v/>
      </c>
      <c r="IT82" s="19" t="str">
        <f t="shared" ca="1" si="135"/>
        <v/>
      </c>
      <c r="IU82" s="19" t="str">
        <f t="shared" ca="1" si="135"/>
        <v/>
      </c>
      <c r="IV82" s="19" t="str">
        <f t="shared" ca="1" si="135"/>
        <v/>
      </c>
      <c r="IW82" s="19" t="str">
        <f t="shared" ca="1" si="135"/>
        <v/>
      </c>
      <c r="IX82" s="19" t="str">
        <f t="shared" ca="1" si="135"/>
        <v/>
      </c>
      <c r="IY82" s="19" t="str">
        <f t="shared" ca="1" si="135"/>
        <v/>
      </c>
      <c r="IZ82" s="19" t="str">
        <f t="shared" ca="1" si="135"/>
        <v/>
      </c>
      <c r="JA82" s="19" t="str">
        <f t="shared" ca="1" si="135"/>
        <v/>
      </c>
      <c r="JB82" s="19" t="str">
        <f t="shared" ca="1" si="135"/>
        <v/>
      </c>
      <c r="JC82" s="19" t="str">
        <f t="shared" ca="1" si="135"/>
        <v/>
      </c>
      <c r="JD82" s="19" t="str">
        <f t="shared" ca="1" si="135"/>
        <v/>
      </c>
      <c r="JE82" s="19" t="str">
        <f t="shared" ca="1" si="135"/>
        <v/>
      </c>
      <c r="JF82" s="19" t="str">
        <f t="shared" ca="1" si="135"/>
        <v/>
      </c>
      <c r="JG82" s="19" t="str">
        <f t="shared" ca="1" si="135"/>
        <v/>
      </c>
      <c r="JH82" s="19" t="str">
        <f t="shared" ca="1" si="135"/>
        <v/>
      </c>
      <c r="JI82" s="19" t="str">
        <f t="shared" ca="1" si="135"/>
        <v/>
      </c>
      <c r="JJ82" s="19" t="str">
        <f t="shared" ca="1" si="135"/>
        <v/>
      </c>
      <c r="JK82" s="19" t="str">
        <f t="shared" ca="1" si="135"/>
        <v/>
      </c>
      <c r="JL82" s="19" t="str">
        <f t="shared" ca="1" si="135"/>
        <v/>
      </c>
      <c r="JM82" s="19" t="str">
        <f t="shared" ca="1" si="135"/>
        <v/>
      </c>
      <c r="JN82" s="19" t="str">
        <f t="shared" ca="1" si="135"/>
        <v/>
      </c>
      <c r="JO82" s="19" t="str">
        <f t="shared" ca="1" si="135"/>
        <v/>
      </c>
      <c r="JP82" s="19" t="str">
        <f t="shared" ca="1" si="135"/>
        <v/>
      </c>
      <c r="JQ82" s="19" t="str">
        <f t="shared" ca="1" si="135"/>
        <v/>
      </c>
      <c r="JR82" s="19" t="str">
        <f t="shared" ca="1" si="135"/>
        <v/>
      </c>
      <c r="JS82" s="19" t="str">
        <f t="shared" ca="1" si="135"/>
        <v/>
      </c>
      <c r="JT82" s="19" t="str">
        <f t="shared" ca="1" si="135"/>
        <v/>
      </c>
      <c r="JU82" s="19" t="str">
        <f t="shared" ca="1" si="135"/>
        <v/>
      </c>
      <c r="JV82" s="19" t="str">
        <f t="shared" ca="1" si="135"/>
        <v/>
      </c>
      <c r="JW82" s="19" t="str">
        <f t="shared" ca="1" si="135"/>
        <v/>
      </c>
      <c r="JX82" s="19" t="str">
        <f t="shared" ca="1" si="135"/>
        <v/>
      </c>
      <c r="JY82" s="19" t="str">
        <f t="shared" ca="1" si="135"/>
        <v/>
      </c>
      <c r="JZ82" s="19" t="str">
        <f t="shared" ca="1" si="133"/>
        <v/>
      </c>
      <c r="KA82" s="19" t="str">
        <f t="shared" ca="1" si="133"/>
        <v/>
      </c>
      <c r="KB82" s="19" t="str">
        <f t="shared" ca="1" si="133"/>
        <v/>
      </c>
      <c r="KC82" s="19" t="str">
        <f t="shared" ca="1" si="133"/>
        <v/>
      </c>
      <c r="KD82" s="19" t="str">
        <f t="shared" ca="1" si="133"/>
        <v/>
      </c>
      <c r="KE82" s="19" t="str">
        <f t="shared" ca="1" si="133"/>
        <v/>
      </c>
      <c r="KF82" s="19" t="str">
        <f t="shared" ca="1" si="133"/>
        <v/>
      </c>
      <c r="KG82" s="19" t="str">
        <f t="shared" ca="1" si="133"/>
        <v/>
      </c>
      <c r="KH82" s="19" t="str">
        <f t="shared" ca="1" si="133"/>
        <v/>
      </c>
      <c r="KI82" s="19" t="str">
        <f t="shared" ca="1" si="133"/>
        <v/>
      </c>
      <c r="KJ82" s="19" t="str">
        <f t="shared" ca="1" si="133"/>
        <v/>
      </c>
      <c r="KK82" s="19" t="str">
        <f t="shared" ca="1" si="133"/>
        <v/>
      </c>
      <c r="KL82" s="19" t="str">
        <f t="shared" ca="1" si="133"/>
        <v/>
      </c>
      <c r="KM82" s="19" t="str">
        <f t="shared" ca="1" si="133"/>
        <v/>
      </c>
      <c r="KN82" s="19" t="str">
        <f t="shared" ca="1" si="133"/>
        <v/>
      </c>
      <c r="KO82" s="19" t="str">
        <f t="shared" ca="1" si="133"/>
        <v/>
      </c>
      <c r="KP82" s="19" t="str">
        <f t="shared" ca="1" si="133"/>
        <v/>
      </c>
      <c r="KQ82" s="19" t="str">
        <f t="shared" ca="1" si="133"/>
        <v/>
      </c>
      <c r="KR82" s="19" t="str">
        <f t="shared" ca="1" si="133"/>
        <v/>
      </c>
      <c r="KS82" s="19" t="str">
        <f t="shared" ca="1" si="133"/>
        <v/>
      </c>
      <c r="KT82" s="19" t="str">
        <f t="shared" ca="1" si="133"/>
        <v/>
      </c>
      <c r="KU82" s="19" t="str">
        <f t="shared" ca="1" si="133"/>
        <v/>
      </c>
      <c r="KV82" s="19" t="str">
        <f t="shared" ca="1" si="133"/>
        <v/>
      </c>
      <c r="KW82" s="19" t="str">
        <f t="shared" ca="1" si="133"/>
        <v/>
      </c>
      <c r="KX82" s="19" t="str">
        <f t="shared" ca="1" si="133"/>
        <v/>
      </c>
      <c r="KY82" s="19" t="str">
        <f t="shared" ca="1" si="133"/>
        <v/>
      </c>
      <c r="KZ82" s="19" t="str">
        <f t="shared" ca="1" si="133"/>
        <v/>
      </c>
      <c r="LA82" s="19" t="str">
        <f t="shared" ca="1" si="133"/>
        <v/>
      </c>
      <c r="LB82" s="19" t="str">
        <f t="shared" ca="1" si="133"/>
        <v/>
      </c>
      <c r="LC82" s="19" t="str">
        <f t="shared" ca="1" si="133"/>
        <v/>
      </c>
      <c r="LD82" s="19" t="str">
        <f t="shared" ca="1" si="133"/>
        <v/>
      </c>
      <c r="LE82" s="19" t="str">
        <f t="shared" ca="1" si="133"/>
        <v/>
      </c>
      <c r="LF82" s="19" t="str">
        <f t="shared" ca="1" si="133"/>
        <v/>
      </c>
      <c r="LG82" s="19" t="str">
        <f t="shared" ca="1" si="133"/>
        <v/>
      </c>
      <c r="LH82" s="19" t="str">
        <f t="shared" ca="1" si="133"/>
        <v/>
      </c>
      <c r="LI82" s="19" t="str">
        <f t="shared" ca="1" si="133"/>
        <v/>
      </c>
      <c r="LJ82" s="19" t="str">
        <f t="shared" ca="1" si="133"/>
        <v/>
      </c>
      <c r="LK82" s="19" t="str">
        <f t="shared" ca="1" si="133"/>
        <v/>
      </c>
      <c r="LL82" s="19" t="str">
        <f t="shared" ca="1" si="133"/>
        <v/>
      </c>
      <c r="LM82" s="19" t="str">
        <f t="shared" ca="1" si="133"/>
        <v/>
      </c>
      <c r="LN82" s="19" t="str">
        <f t="shared" ca="1" si="133"/>
        <v/>
      </c>
      <c r="LO82" s="19" t="str">
        <f t="shared" ca="1" si="133"/>
        <v/>
      </c>
      <c r="LP82" s="19" t="str">
        <f t="shared" ca="1" si="133"/>
        <v/>
      </c>
      <c r="LQ82" s="19" t="str">
        <f t="shared" ca="1" si="133"/>
        <v/>
      </c>
      <c r="LR82" s="19" t="str">
        <f t="shared" ca="1" si="133"/>
        <v/>
      </c>
      <c r="LS82" s="19" t="str">
        <f t="shared" ca="1" si="133"/>
        <v/>
      </c>
      <c r="LT82" s="19" t="str">
        <f t="shared" ca="1" si="133"/>
        <v/>
      </c>
      <c r="LU82" s="19" t="str">
        <f t="shared" ca="1" si="133"/>
        <v/>
      </c>
      <c r="LV82" s="19" t="str">
        <f t="shared" ca="1" si="133"/>
        <v/>
      </c>
      <c r="LW82" s="19" t="str">
        <f t="shared" ca="1" si="133"/>
        <v/>
      </c>
      <c r="LX82" s="19" t="str">
        <f t="shared" ca="1" si="133"/>
        <v/>
      </c>
      <c r="LY82" s="19" t="str">
        <f t="shared" ca="1" si="133"/>
        <v/>
      </c>
      <c r="LZ82" s="19" t="str">
        <f t="shared" ca="1" si="133"/>
        <v/>
      </c>
      <c r="MA82" s="19" t="str">
        <f t="shared" ca="1" si="133"/>
        <v/>
      </c>
      <c r="MB82" s="19" t="str">
        <f t="shared" ca="1" si="133"/>
        <v/>
      </c>
      <c r="MC82" s="19" t="str">
        <f t="shared" ca="1" si="133"/>
        <v/>
      </c>
      <c r="MD82" s="19" t="str">
        <f t="shared" ca="1" si="133"/>
        <v/>
      </c>
      <c r="ME82" s="19" t="str">
        <f t="shared" ca="1" si="133"/>
        <v/>
      </c>
      <c r="MF82" s="19" t="str">
        <f t="shared" ca="1" si="133"/>
        <v/>
      </c>
      <c r="MG82" s="19" t="str">
        <f t="shared" ca="1" si="133"/>
        <v/>
      </c>
      <c r="MH82" s="19" t="str">
        <f t="shared" ca="1" si="133"/>
        <v/>
      </c>
      <c r="MI82" s="19" t="str">
        <f t="shared" ca="1" si="133"/>
        <v/>
      </c>
      <c r="MJ82" s="19" t="str">
        <f t="shared" ca="1" si="133"/>
        <v/>
      </c>
      <c r="MK82" s="19" t="str">
        <f t="shared" ca="1" si="128"/>
        <v/>
      </c>
      <c r="ML82" s="19" t="str">
        <f t="shared" ref="ML82:OC88" ca="1" si="139">IF($N82="",
IF(AND(ML$2&gt;=$M82,ML$2&lt;=TODAY(),ML$2&lt;$O82), 10,
IF(AND(ML$2&gt;=$M82,ML$2&lt;=TODAY(),ML$2=$O82), 10,
IF(AND(ML$2&gt;=$M82,ML$2&lt;=TODAY(),ML$2&gt;$O82), -10, ""))),
IF(AND(ML$2&gt;=$M82,ML$2&lt;=$N82,ML$2&lt;$O82),10,
IF(AND(ML$2&gt;=$M82,ML$2&lt;=$N82,ML$2=$O82),10,
IF(AND(ML$2&gt;=$M82,ML$2&lt;=$N82,ML$2&gt;$O82),-10,""
))))</f>
        <v/>
      </c>
      <c r="MM82" s="19" t="str">
        <f t="shared" ca="1" si="139"/>
        <v/>
      </c>
      <c r="MN82" s="19" t="str">
        <f t="shared" ca="1" si="139"/>
        <v/>
      </c>
      <c r="MO82" s="19" t="str">
        <f t="shared" ca="1" si="139"/>
        <v/>
      </c>
      <c r="MP82" s="19" t="str">
        <f t="shared" ca="1" si="139"/>
        <v/>
      </c>
      <c r="MQ82" s="19" t="str">
        <f t="shared" ca="1" si="139"/>
        <v/>
      </c>
      <c r="MR82" s="19" t="str">
        <f t="shared" ca="1" si="139"/>
        <v/>
      </c>
      <c r="MS82" s="19" t="str">
        <f t="shared" ca="1" si="139"/>
        <v/>
      </c>
      <c r="MT82" s="19" t="str">
        <f t="shared" ca="1" si="139"/>
        <v/>
      </c>
      <c r="MU82" s="19" t="str">
        <f t="shared" ca="1" si="139"/>
        <v/>
      </c>
      <c r="MV82" s="19" t="str">
        <f t="shared" ca="1" si="139"/>
        <v/>
      </c>
      <c r="MW82" s="19" t="str">
        <f t="shared" ca="1" si="139"/>
        <v/>
      </c>
      <c r="MX82" s="19" t="str">
        <f t="shared" ca="1" si="139"/>
        <v/>
      </c>
      <c r="MY82" s="19" t="str">
        <f t="shared" ca="1" si="139"/>
        <v/>
      </c>
      <c r="MZ82" s="19" t="str">
        <f t="shared" ca="1" si="139"/>
        <v/>
      </c>
      <c r="NA82" s="19" t="str">
        <f t="shared" ca="1" si="139"/>
        <v/>
      </c>
      <c r="NB82" s="19" t="str">
        <f t="shared" ca="1" si="139"/>
        <v/>
      </c>
      <c r="NC82" s="19" t="str">
        <f t="shared" ca="1" si="139"/>
        <v/>
      </c>
      <c r="ND82" s="19" t="str">
        <f t="shared" ca="1" si="139"/>
        <v/>
      </c>
      <c r="NE82" s="19" t="str">
        <f t="shared" ca="1" si="139"/>
        <v/>
      </c>
      <c r="NF82" s="19" t="str">
        <f t="shared" ca="1" si="139"/>
        <v/>
      </c>
      <c r="NG82" s="19" t="str">
        <f t="shared" ca="1" si="139"/>
        <v/>
      </c>
      <c r="NH82" s="19" t="str">
        <f t="shared" ca="1" si="139"/>
        <v/>
      </c>
      <c r="NI82" s="19" t="str">
        <f t="shared" ca="1" si="139"/>
        <v/>
      </c>
      <c r="NJ82" s="19" t="str">
        <f t="shared" ca="1" si="139"/>
        <v/>
      </c>
      <c r="NK82" s="19" t="str">
        <f t="shared" ca="1" si="139"/>
        <v/>
      </c>
      <c r="NL82" s="19" t="str">
        <f t="shared" ca="1" si="139"/>
        <v/>
      </c>
      <c r="NM82" s="19" t="str">
        <f t="shared" ca="1" si="139"/>
        <v/>
      </c>
      <c r="NN82" s="19" t="str">
        <f t="shared" ca="1" si="139"/>
        <v/>
      </c>
      <c r="NO82" s="19" t="str">
        <f t="shared" ca="1" si="139"/>
        <v/>
      </c>
      <c r="NP82" s="19" t="str">
        <f t="shared" ca="1" si="139"/>
        <v/>
      </c>
      <c r="NQ82" s="19" t="str">
        <f t="shared" ca="1" si="139"/>
        <v/>
      </c>
      <c r="NR82" s="19" t="str">
        <f t="shared" ca="1" si="139"/>
        <v/>
      </c>
      <c r="NS82" s="19" t="str">
        <f t="shared" ca="1" si="139"/>
        <v/>
      </c>
      <c r="NT82" s="19" t="str">
        <f t="shared" ca="1" si="139"/>
        <v/>
      </c>
      <c r="NU82" s="19" t="str">
        <f t="shared" ca="1" si="139"/>
        <v/>
      </c>
      <c r="NV82" s="19" t="str">
        <f t="shared" ca="1" si="139"/>
        <v/>
      </c>
      <c r="NW82" s="19" t="str">
        <f t="shared" ca="1" si="139"/>
        <v/>
      </c>
      <c r="NX82" s="19" t="str">
        <f t="shared" ca="1" si="139"/>
        <v/>
      </c>
      <c r="NY82" s="19" t="str">
        <f t="shared" ca="1" si="139"/>
        <v/>
      </c>
      <c r="NZ82" s="19" t="str">
        <f t="shared" ca="1" si="139"/>
        <v/>
      </c>
      <c r="OA82" s="19" t="str">
        <f t="shared" ca="1" si="139"/>
        <v/>
      </c>
      <c r="OB82" s="19" t="str">
        <f t="shared" ca="1" si="139"/>
        <v/>
      </c>
      <c r="OC82" s="19" t="str">
        <f t="shared" ca="1" si="139"/>
        <v/>
      </c>
      <c r="OH82" s="25"/>
      <c r="OI82" s="25"/>
    </row>
    <row r="83" spans="3:399" x14ac:dyDescent="0.2">
      <c r="C83" s="128">
        <f>'Project Follow up - Base'!C84</f>
        <v>8</v>
      </c>
      <c r="D83" s="422" t="str">
        <f>'Project Follow up - Base'!D84</f>
        <v>ReWorking - Development</v>
      </c>
      <c r="E83" s="422" t="str">
        <f>'Project Follow up - Base'!E84</f>
        <v/>
      </c>
      <c r="F83" s="43">
        <f>'Project Follow up - Base'!G84</f>
        <v>45866</v>
      </c>
      <c r="G83" s="43">
        <f>'Project Follow up - Base'!H84</f>
        <v>45869</v>
      </c>
      <c r="H83" s="45">
        <f>'Project Follow up - Base'!I84</f>
        <v>4</v>
      </c>
      <c r="J83" s="37"/>
      <c r="K83" s="37"/>
      <c r="L83" s="37"/>
      <c r="M83" s="43">
        <f>'Project Follow up - Base'!M84</f>
        <v>45866</v>
      </c>
      <c r="N83" s="43">
        <f>'Project Follow up - Base'!N84</f>
        <v>45869</v>
      </c>
      <c r="O83" s="43">
        <f>'Project Follow up - Base'!O84</f>
        <v>45879</v>
      </c>
      <c r="P83" s="41" t="str">
        <f ca="1">'Project Follow up - Base'!P84</f>
        <v>Completed</v>
      </c>
      <c r="Q83" s="104" t="str">
        <f>'Project Follow up - Base'!Q84</f>
        <v/>
      </c>
      <c r="R83" s="43" t="str">
        <f>'Project Follow up - Base'!R84</f>
        <v>Devlopment</v>
      </c>
      <c r="S83" s="41" t="str">
        <f>'Project Follow up - Base'!S84</f>
        <v xml:space="preserve">Client Modification </v>
      </c>
      <c r="T83" s="104" t="str">
        <f>'Project Follow up - Base'!T84</f>
        <v/>
      </c>
      <c r="U83" s="187" t="str">
        <f>'Project Follow up - Base'!U84</f>
        <v/>
      </c>
      <c r="V83" s="187" t="str">
        <f>'Project Follow up - Base'!V84</f>
        <v/>
      </c>
      <c r="W83" s="41" t="str">
        <f>'Project Follow up - Base'!W84</f>
        <v>Deliev 15</v>
      </c>
      <c r="X83" s="143" t="str">
        <f>'Project Follow up - Base'!X84</f>
        <v>MOM 15</v>
      </c>
      <c r="Y83" s="100"/>
      <c r="Z83" s="17">
        <f t="shared" si="123"/>
        <v>1</v>
      </c>
      <c r="AC83" s="20" t="str">
        <f t="shared" ca="1" si="130"/>
        <v/>
      </c>
      <c r="AD83" s="20" t="str">
        <f t="shared" ca="1" si="138"/>
        <v/>
      </c>
      <c r="AE83" s="20" t="str">
        <f t="shared" ca="1" si="138"/>
        <v/>
      </c>
      <c r="AF83" s="20" t="str">
        <f t="shared" ca="1" si="138"/>
        <v/>
      </c>
      <c r="AG83" s="20" t="str">
        <f t="shared" ca="1" si="138"/>
        <v/>
      </c>
      <c r="AH83" s="20" t="str">
        <f t="shared" ca="1" si="138"/>
        <v/>
      </c>
      <c r="AI83" s="20" t="str">
        <f t="shared" ca="1" si="138"/>
        <v/>
      </c>
      <c r="AJ83" s="20" t="str">
        <f t="shared" ca="1" si="138"/>
        <v/>
      </c>
      <c r="AK83" s="20" t="str">
        <f t="shared" ca="1" si="138"/>
        <v/>
      </c>
      <c r="AL83" s="20" t="str">
        <f t="shared" ca="1" si="138"/>
        <v/>
      </c>
      <c r="AM83" s="20" t="str">
        <f t="shared" ca="1" si="138"/>
        <v/>
      </c>
      <c r="AN83" s="20" t="str">
        <f t="shared" ca="1" si="138"/>
        <v/>
      </c>
      <c r="AO83" s="20" t="str">
        <f t="shared" ca="1" si="138"/>
        <v/>
      </c>
      <c r="AP83" s="20" t="str">
        <f t="shared" ca="1" si="138"/>
        <v/>
      </c>
      <c r="AQ83" s="20" t="str">
        <f t="shared" ca="1" si="138"/>
        <v/>
      </c>
      <c r="AR83" s="20" t="str">
        <f t="shared" ca="1" si="138"/>
        <v/>
      </c>
      <c r="AS83" s="20" t="str">
        <f t="shared" ca="1" si="138"/>
        <v/>
      </c>
      <c r="AT83" s="20" t="str">
        <f t="shared" ca="1" si="138"/>
        <v/>
      </c>
      <c r="AU83" s="20" t="str">
        <f t="shared" ca="1" si="138"/>
        <v/>
      </c>
      <c r="AV83" s="20" t="str">
        <f t="shared" ca="1" si="138"/>
        <v/>
      </c>
      <c r="AW83" s="20" t="str">
        <f t="shared" ca="1" si="138"/>
        <v/>
      </c>
      <c r="AX83" s="20" t="str">
        <f t="shared" ca="1" si="138"/>
        <v/>
      </c>
      <c r="AY83" s="20" t="str">
        <f t="shared" ca="1" si="138"/>
        <v/>
      </c>
      <c r="AZ83" s="20" t="str">
        <f t="shared" ca="1" si="138"/>
        <v/>
      </c>
      <c r="BA83" s="20" t="str">
        <f t="shared" ca="1" si="138"/>
        <v/>
      </c>
      <c r="BB83" s="20" t="str">
        <f t="shared" ca="1" si="138"/>
        <v/>
      </c>
      <c r="BC83" s="20" t="str">
        <f t="shared" ca="1" si="138"/>
        <v/>
      </c>
      <c r="BD83" s="20" t="str">
        <f t="shared" ca="1" si="138"/>
        <v/>
      </c>
      <c r="BE83" s="20" t="str">
        <f t="shared" ca="1" si="138"/>
        <v/>
      </c>
      <c r="BF83" s="20" t="str">
        <f t="shared" ca="1" si="138"/>
        <v/>
      </c>
      <c r="BG83" s="20" t="str">
        <f t="shared" ca="1" si="138"/>
        <v/>
      </c>
      <c r="BH83" s="20" t="str">
        <f t="shared" ca="1" si="138"/>
        <v/>
      </c>
      <c r="BI83" s="20" t="str">
        <f t="shared" ca="1" si="138"/>
        <v/>
      </c>
      <c r="BJ83" s="20" t="str">
        <f t="shared" ca="1" si="138"/>
        <v/>
      </c>
      <c r="BK83" s="20" t="str">
        <f t="shared" ca="1" si="138"/>
        <v/>
      </c>
      <c r="BL83" s="20" t="str">
        <f t="shared" ca="1" si="138"/>
        <v/>
      </c>
      <c r="BM83" s="20" t="str">
        <f t="shared" ca="1" si="138"/>
        <v/>
      </c>
      <c r="BN83" s="20" t="str">
        <f t="shared" ca="1" si="138"/>
        <v/>
      </c>
      <c r="BO83" s="20" t="str">
        <f t="shared" ca="1" si="138"/>
        <v/>
      </c>
      <c r="BP83" s="20" t="str">
        <f t="shared" ca="1" si="138"/>
        <v/>
      </c>
      <c r="BQ83" s="20" t="str">
        <f t="shared" ca="1" si="138"/>
        <v/>
      </c>
      <c r="BR83" s="20" t="str">
        <f t="shared" ca="1" si="138"/>
        <v/>
      </c>
      <c r="BS83" s="20" t="str">
        <f t="shared" ca="1" si="138"/>
        <v/>
      </c>
      <c r="BT83" s="20" t="str">
        <f t="shared" ca="1" si="138"/>
        <v/>
      </c>
      <c r="BU83" s="20" t="str">
        <f t="shared" ca="1" si="138"/>
        <v/>
      </c>
      <c r="BV83" s="20" t="str">
        <f t="shared" ca="1" si="138"/>
        <v/>
      </c>
      <c r="BW83" s="20" t="str">
        <f t="shared" ca="1" si="138"/>
        <v/>
      </c>
      <c r="BX83" s="20" t="str">
        <f t="shared" ca="1" si="138"/>
        <v/>
      </c>
      <c r="BY83" s="20" t="str">
        <f t="shared" ca="1" si="138"/>
        <v/>
      </c>
      <c r="BZ83" s="20" t="str">
        <f t="shared" ca="1" si="138"/>
        <v/>
      </c>
      <c r="CA83" s="20" t="str">
        <f t="shared" ca="1" si="138"/>
        <v/>
      </c>
      <c r="CB83" s="20" t="str">
        <f t="shared" ca="1" si="138"/>
        <v/>
      </c>
      <c r="CC83" s="20" t="str">
        <f t="shared" ca="1" si="138"/>
        <v/>
      </c>
      <c r="CD83" s="20" t="str">
        <f t="shared" ca="1" si="138"/>
        <v/>
      </c>
      <c r="CE83" s="20" t="str">
        <f t="shared" ca="1" si="138"/>
        <v/>
      </c>
      <c r="CF83" s="20" t="str">
        <f t="shared" ca="1" si="138"/>
        <v/>
      </c>
      <c r="CG83" s="20" t="str">
        <f t="shared" ca="1" si="138"/>
        <v/>
      </c>
      <c r="CH83" s="20" t="str">
        <f t="shared" ca="1" si="138"/>
        <v/>
      </c>
      <c r="CI83" s="20" t="str">
        <f t="shared" ca="1" si="138"/>
        <v/>
      </c>
      <c r="CJ83" s="20" t="str">
        <f t="shared" ca="1" si="138"/>
        <v/>
      </c>
      <c r="CK83" s="20" t="str">
        <f t="shared" ca="1" si="138"/>
        <v/>
      </c>
      <c r="CL83" s="20" t="str">
        <f t="shared" ca="1" si="138"/>
        <v/>
      </c>
      <c r="CM83" s="20" t="str">
        <f t="shared" ca="1" si="138"/>
        <v/>
      </c>
      <c r="CN83" s="20" t="str">
        <f t="shared" ca="1" si="138"/>
        <v/>
      </c>
      <c r="CO83" s="20" t="str">
        <f t="shared" ca="1" si="138"/>
        <v/>
      </c>
      <c r="CP83" s="20" t="str">
        <f t="shared" ca="1" si="136"/>
        <v/>
      </c>
      <c r="CQ83" s="20" t="str">
        <f t="shared" ca="1" si="136"/>
        <v/>
      </c>
      <c r="CR83" s="20" t="str">
        <f t="shared" ca="1" si="136"/>
        <v/>
      </c>
      <c r="CS83" s="20" t="str">
        <f t="shared" ca="1" si="136"/>
        <v/>
      </c>
      <c r="CT83" s="19" t="str">
        <f t="shared" ca="1" si="136"/>
        <v/>
      </c>
      <c r="CU83" s="19" t="str">
        <f t="shared" ca="1" si="136"/>
        <v/>
      </c>
      <c r="CV83" s="19" t="str">
        <f t="shared" ca="1" si="136"/>
        <v/>
      </c>
      <c r="CW83" s="19" t="str">
        <f t="shared" ca="1" si="136"/>
        <v/>
      </c>
      <c r="CX83" s="19" t="str">
        <f t="shared" ca="1" si="136"/>
        <v/>
      </c>
      <c r="CY83" s="19" t="str">
        <f t="shared" ca="1" si="136"/>
        <v/>
      </c>
      <c r="CZ83" s="19" t="str">
        <f t="shared" ca="1" si="136"/>
        <v/>
      </c>
      <c r="DA83" s="19" t="str">
        <f t="shared" ca="1" si="136"/>
        <v/>
      </c>
      <c r="DB83" s="19" t="str">
        <f t="shared" ca="1" si="136"/>
        <v/>
      </c>
      <c r="DC83" s="19" t="str">
        <f t="shared" ca="1" si="136"/>
        <v/>
      </c>
      <c r="DD83" s="19" t="str">
        <f t="shared" ca="1" si="136"/>
        <v/>
      </c>
      <c r="DE83" s="19" t="str">
        <f t="shared" ca="1" si="136"/>
        <v/>
      </c>
      <c r="DF83" s="19" t="str">
        <f t="shared" ca="1" si="136"/>
        <v/>
      </c>
      <c r="DG83" s="19" t="str">
        <f t="shared" ca="1" si="136"/>
        <v/>
      </c>
      <c r="DH83" s="19" t="str">
        <f t="shared" ca="1" si="136"/>
        <v/>
      </c>
      <c r="DI83" s="19" t="str">
        <f t="shared" ca="1" si="136"/>
        <v/>
      </c>
      <c r="DJ83" s="19" t="str">
        <f t="shared" ca="1" si="136"/>
        <v/>
      </c>
      <c r="DK83" s="19" t="str">
        <f t="shared" ca="1" si="136"/>
        <v/>
      </c>
      <c r="DL83" s="19" t="str">
        <f t="shared" ca="1" si="136"/>
        <v/>
      </c>
      <c r="DM83" s="19" t="str">
        <f t="shared" ca="1" si="136"/>
        <v/>
      </c>
      <c r="DN83" s="19" t="str">
        <f t="shared" ca="1" si="136"/>
        <v/>
      </c>
      <c r="DO83" s="19" t="str">
        <f t="shared" ca="1" si="136"/>
        <v/>
      </c>
      <c r="DP83" s="19" t="str">
        <f t="shared" ca="1" si="136"/>
        <v/>
      </c>
      <c r="DQ83" s="19" t="str">
        <f t="shared" ca="1" si="136"/>
        <v/>
      </c>
      <c r="DR83" s="19" t="str">
        <f t="shared" ca="1" si="136"/>
        <v/>
      </c>
      <c r="DS83" s="19" t="str">
        <f t="shared" ca="1" si="136"/>
        <v/>
      </c>
      <c r="DT83" s="19" t="str">
        <f t="shared" ca="1" si="136"/>
        <v/>
      </c>
      <c r="DU83" s="19" t="str">
        <f t="shared" ca="1" si="136"/>
        <v/>
      </c>
      <c r="DV83" s="19" t="str">
        <f t="shared" ca="1" si="136"/>
        <v/>
      </c>
      <c r="DW83" s="19" t="str">
        <f t="shared" ca="1" si="136"/>
        <v/>
      </c>
      <c r="DX83" s="19" t="str">
        <f t="shared" ca="1" si="136"/>
        <v/>
      </c>
      <c r="DY83" s="19" t="str">
        <f t="shared" ca="1" si="136"/>
        <v/>
      </c>
      <c r="DZ83" s="19" t="str">
        <f t="shared" ca="1" si="136"/>
        <v/>
      </c>
      <c r="EA83" s="19" t="str">
        <f t="shared" ca="1" si="136"/>
        <v/>
      </c>
      <c r="EB83" s="19" t="str">
        <f t="shared" ca="1" si="136"/>
        <v/>
      </c>
      <c r="EC83" s="19" t="str">
        <f t="shared" ca="1" si="136"/>
        <v/>
      </c>
      <c r="ED83" s="19" t="str">
        <f t="shared" ca="1" si="136"/>
        <v/>
      </c>
      <c r="EE83" s="19" t="str">
        <f t="shared" ca="1" si="136"/>
        <v/>
      </c>
      <c r="EF83" s="19" t="str">
        <f t="shared" ca="1" si="136"/>
        <v/>
      </c>
      <c r="EG83" s="19" t="str">
        <f t="shared" ca="1" si="136"/>
        <v/>
      </c>
      <c r="EH83" s="19" t="str">
        <f t="shared" ca="1" si="136"/>
        <v/>
      </c>
      <c r="EI83" s="19" t="str">
        <f t="shared" ca="1" si="136"/>
        <v/>
      </c>
      <c r="EJ83" s="19" t="str">
        <f t="shared" ca="1" si="136"/>
        <v/>
      </c>
      <c r="EK83" s="19" t="str">
        <f t="shared" ca="1" si="136"/>
        <v/>
      </c>
      <c r="EL83" s="19" t="str">
        <f t="shared" ca="1" si="136"/>
        <v/>
      </c>
      <c r="EM83" s="19" t="str">
        <f t="shared" ca="1" si="136"/>
        <v/>
      </c>
      <c r="EN83" s="19" t="str">
        <f t="shared" ca="1" si="136"/>
        <v/>
      </c>
      <c r="EO83" s="19" t="str">
        <f t="shared" ca="1" si="136"/>
        <v/>
      </c>
      <c r="EP83" s="19" t="str">
        <f t="shared" ca="1" si="136"/>
        <v/>
      </c>
      <c r="EQ83" s="19" t="str">
        <f t="shared" ca="1" si="136"/>
        <v/>
      </c>
      <c r="ER83" s="19" t="str">
        <f t="shared" ca="1" si="136"/>
        <v/>
      </c>
      <c r="ES83" s="19" t="str">
        <f t="shared" ca="1" si="136"/>
        <v/>
      </c>
      <c r="ET83" s="19" t="str">
        <f t="shared" ca="1" si="136"/>
        <v/>
      </c>
      <c r="EU83" s="19" t="str">
        <f t="shared" ca="1" si="136"/>
        <v/>
      </c>
      <c r="EV83" s="19" t="str">
        <f t="shared" ca="1" si="136"/>
        <v/>
      </c>
      <c r="EW83" s="19" t="str">
        <f t="shared" ca="1" si="136"/>
        <v/>
      </c>
      <c r="EX83" s="19" t="str">
        <f t="shared" ca="1" si="136"/>
        <v/>
      </c>
      <c r="EY83" s="19" t="str">
        <f t="shared" ca="1" si="136"/>
        <v/>
      </c>
      <c r="EZ83" s="19" t="str">
        <f t="shared" ca="1" si="136"/>
        <v/>
      </c>
      <c r="FA83" s="19" t="str">
        <f t="shared" ca="1" si="134"/>
        <v/>
      </c>
      <c r="FB83" s="19" t="str">
        <f t="shared" ca="1" si="132"/>
        <v/>
      </c>
      <c r="FC83" s="19" t="str">
        <f t="shared" ca="1" si="132"/>
        <v/>
      </c>
      <c r="FD83" s="19" t="str">
        <f t="shared" ref="FD83:HO86" ca="1" si="140">IF($N83="",
IF(AND(FD$2&gt;=$M83,FD$2&lt;=TODAY(),FD$2&lt;$O83), 10,
IF(AND(FD$2&gt;=$M83,FD$2&lt;=TODAY(),FD$2=$O83), 10,
IF(AND(FD$2&gt;=$M83,FD$2&lt;=TODAY(),FD$2&gt;$O83), -10, ""))),
IF(AND(FD$2&gt;=$M83,FD$2&lt;=$N83,FD$2&lt;$O83),10,
IF(AND(FD$2&gt;=$M83,FD$2&lt;=$N83,FD$2=$O83),10,
IF(AND(FD$2&gt;=$M83,FD$2&lt;=$N83,FD$2&gt;$O83),-10,""
))))</f>
        <v/>
      </c>
      <c r="FE83" s="19" t="str">
        <f t="shared" ca="1" si="140"/>
        <v/>
      </c>
      <c r="FF83" s="19" t="str">
        <f t="shared" ca="1" si="140"/>
        <v/>
      </c>
      <c r="FG83" s="19" t="str">
        <f t="shared" ca="1" si="140"/>
        <v/>
      </c>
      <c r="FH83" s="19" t="str">
        <f t="shared" ca="1" si="140"/>
        <v/>
      </c>
      <c r="FI83" s="19" t="str">
        <f t="shared" ca="1" si="140"/>
        <v/>
      </c>
      <c r="FJ83" s="19" t="str">
        <f t="shared" ca="1" si="140"/>
        <v/>
      </c>
      <c r="FK83" s="19" t="str">
        <f t="shared" ca="1" si="140"/>
        <v/>
      </c>
      <c r="FL83" s="19" t="str">
        <f t="shared" ca="1" si="140"/>
        <v/>
      </c>
      <c r="FM83" s="19" t="str">
        <f t="shared" ca="1" si="140"/>
        <v/>
      </c>
      <c r="FN83" s="19" t="str">
        <f t="shared" ca="1" si="140"/>
        <v/>
      </c>
      <c r="FO83" s="19" t="str">
        <f t="shared" ca="1" si="140"/>
        <v/>
      </c>
      <c r="FP83" s="19" t="str">
        <f t="shared" ca="1" si="140"/>
        <v/>
      </c>
      <c r="FQ83" s="19" t="str">
        <f t="shared" ca="1" si="140"/>
        <v/>
      </c>
      <c r="FR83" s="19" t="str">
        <f t="shared" ca="1" si="140"/>
        <v/>
      </c>
      <c r="FS83" s="19" t="str">
        <f t="shared" ca="1" si="140"/>
        <v/>
      </c>
      <c r="FT83" s="19" t="str">
        <f t="shared" ca="1" si="140"/>
        <v/>
      </c>
      <c r="FU83" s="19" t="str">
        <f t="shared" ca="1" si="140"/>
        <v/>
      </c>
      <c r="FV83" s="19" t="str">
        <f t="shared" ca="1" si="140"/>
        <v/>
      </c>
      <c r="FW83" s="19" t="str">
        <f t="shared" ca="1" si="140"/>
        <v/>
      </c>
      <c r="FX83" s="19" t="str">
        <f t="shared" ca="1" si="140"/>
        <v/>
      </c>
      <c r="FY83" s="19" t="str">
        <f t="shared" ca="1" si="140"/>
        <v/>
      </c>
      <c r="FZ83" s="19" t="str">
        <f t="shared" ca="1" si="140"/>
        <v/>
      </c>
      <c r="GA83" s="19" t="str">
        <f t="shared" ca="1" si="140"/>
        <v/>
      </c>
      <c r="GB83" s="19" t="str">
        <f t="shared" ca="1" si="140"/>
        <v/>
      </c>
      <c r="GC83" s="19" t="str">
        <f t="shared" ca="1" si="140"/>
        <v/>
      </c>
      <c r="GD83" s="19" t="str">
        <f t="shared" ca="1" si="140"/>
        <v/>
      </c>
      <c r="GE83" s="19" t="str">
        <f t="shared" ca="1" si="140"/>
        <v/>
      </c>
      <c r="GF83" s="19" t="str">
        <f t="shared" ca="1" si="140"/>
        <v/>
      </c>
      <c r="GG83" s="19" t="str">
        <f t="shared" ca="1" si="140"/>
        <v/>
      </c>
      <c r="GH83" s="19" t="str">
        <f t="shared" ca="1" si="140"/>
        <v/>
      </c>
      <c r="GI83" s="19" t="str">
        <f t="shared" ca="1" si="140"/>
        <v/>
      </c>
      <c r="GJ83" s="19" t="str">
        <f t="shared" ca="1" si="140"/>
        <v/>
      </c>
      <c r="GK83" s="19" t="str">
        <f t="shared" ca="1" si="140"/>
        <v/>
      </c>
      <c r="GL83" s="19" t="str">
        <f t="shared" ca="1" si="140"/>
        <v/>
      </c>
      <c r="GM83" s="19" t="str">
        <f t="shared" ca="1" si="140"/>
        <v/>
      </c>
      <c r="GN83" s="19" t="str">
        <f t="shared" ca="1" si="140"/>
        <v/>
      </c>
      <c r="GO83" s="19" t="str">
        <f t="shared" ca="1" si="140"/>
        <v/>
      </c>
      <c r="GP83" s="19" t="str">
        <f t="shared" ca="1" si="140"/>
        <v/>
      </c>
      <c r="GQ83" s="19" t="str">
        <f t="shared" ca="1" si="140"/>
        <v/>
      </c>
      <c r="GR83" s="19" t="str">
        <f t="shared" ca="1" si="140"/>
        <v/>
      </c>
      <c r="GS83" s="19" t="str">
        <f t="shared" ca="1" si="140"/>
        <v/>
      </c>
      <c r="GT83" s="19" t="str">
        <f t="shared" ca="1" si="140"/>
        <v/>
      </c>
      <c r="GU83" s="19" t="str">
        <f t="shared" ca="1" si="140"/>
        <v/>
      </c>
      <c r="GV83" s="19" t="str">
        <f t="shared" ca="1" si="140"/>
        <v/>
      </c>
      <c r="GW83" s="19" t="str">
        <f t="shared" ca="1" si="140"/>
        <v/>
      </c>
      <c r="GX83" s="19" t="str">
        <f t="shared" ca="1" si="140"/>
        <v/>
      </c>
      <c r="GY83" s="19" t="str">
        <f t="shared" ca="1" si="140"/>
        <v/>
      </c>
      <c r="GZ83" s="19" t="str">
        <f t="shared" ca="1" si="140"/>
        <v/>
      </c>
      <c r="HA83" s="19" t="str">
        <f t="shared" ca="1" si="140"/>
        <v/>
      </c>
      <c r="HB83" s="19" t="str">
        <f t="shared" ca="1" si="140"/>
        <v/>
      </c>
      <c r="HC83" s="19" t="str">
        <f t="shared" ca="1" si="140"/>
        <v/>
      </c>
      <c r="HD83" s="19" t="str">
        <f t="shared" ca="1" si="140"/>
        <v/>
      </c>
      <c r="HE83" s="19" t="str">
        <f t="shared" ca="1" si="140"/>
        <v/>
      </c>
      <c r="HF83" s="19" t="str">
        <f t="shared" ca="1" si="140"/>
        <v/>
      </c>
      <c r="HG83" s="19" t="str">
        <f t="shared" ca="1" si="140"/>
        <v/>
      </c>
      <c r="HH83" s="19" t="str">
        <f t="shared" ca="1" si="140"/>
        <v/>
      </c>
      <c r="HI83" s="19" t="str">
        <f t="shared" ca="1" si="140"/>
        <v/>
      </c>
      <c r="HJ83" s="19" t="str">
        <f t="shared" ca="1" si="140"/>
        <v/>
      </c>
      <c r="HK83" s="19" t="str">
        <f t="shared" ca="1" si="140"/>
        <v/>
      </c>
      <c r="HL83" s="19" t="str">
        <f t="shared" ca="1" si="140"/>
        <v/>
      </c>
      <c r="HM83" s="19" t="str">
        <f t="shared" ca="1" si="140"/>
        <v/>
      </c>
      <c r="HN83" s="19" t="str">
        <f t="shared" ca="1" si="140"/>
        <v/>
      </c>
      <c r="HO83" s="19" t="str">
        <f t="shared" ca="1" si="140"/>
        <v/>
      </c>
      <c r="HP83" s="19" t="str">
        <f t="shared" ca="1" si="135"/>
        <v/>
      </c>
      <c r="HQ83" s="19" t="str">
        <f t="shared" ca="1" si="135"/>
        <v/>
      </c>
      <c r="HR83" s="19" t="str">
        <f t="shared" ca="1" si="135"/>
        <v/>
      </c>
      <c r="HS83" s="19" t="str">
        <f t="shared" ca="1" si="135"/>
        <v/>
      </c>
      <c r="HT83" s="19" t="str">
        <f t="shared" ca="1" si="135"/>
        <v/>
      </c>
      <c r="HU83" s="19" t="str">
        <f t="shared" ca="1" si="135"/>
        <v/>
      </c>
      <c r="HV83" s="19" t="str">
        <f t="shared" ca="1" si="135"/>
        <v/>
      </c>
      <c r="HW83" s="19" t="str">
        <f t="shared" ca="1" si="135"/>
        <v/>
      </c>
      <c r="HX83" s="19" t="str">
        <f t="shared" ca="1" si="135"/>
        <v/>
      </c>
      <c r="HY83" s="19" t="str">
        <f t="shared" ca="1" si="135"/>
        <v/>
      </c>
      <c r="HZ83" s="19" t="str">
        <f t="shared" ca="1" si="135"/>
        <v/>
      </c>
      <c r="IA83" s="19" t="str">
        <f t="shared" ca="1" si="135"/>
        <v/>
      </c>
      <c r="IB83" s="19" t="str">
        <f t="shared" ca="1" si="135"/>
        <v/>
      </c>
      <c r="IC83" s="19" t="str">
        <f t="shared" ca="1" si="135"/>
        <v/>
      </c>
      <c r="ID83" s="19" t="str">
        <f t="shared" ca="1" si="135"/>
        <v/>
      </c>
      <c r="IE83" s="19" t="str">
        <f t="shared" ca="1" si="135"/>
        <v/>
      </c>
      <c r="IF83" s="19" t="str">
        <f t="shared" ca="1" si="135"/>
        <v/>
      </c>
      <c r="IG83" s="19" t="str">
        <f t="shared" ca="1" si="135"/>
        <v/>
      </c>
      <c r="IH83" s="19" t="str">
        <f t="shared" ca="1" si="135"/>
        <v/>
      </c>
      <c r="II83" s="19">
        <f t="shared" ca="1" si="135"/>
        <v>10</v>
      </c>
      <c r="IJ83" s="19">
        <f t="shared" ca="1" si="135"/>
        <v>10</v>
      </c>
      <c r="IK83" s="19">
        <f t="shared" ca="1" si="135"/>
        <v>10</v>
      </c>
      <c r="IL83" s="19">
        <f t="shared" ca="1" si="135"/>
        <v>10</v>
      </c>
      <c r="IM83" s="19" t="str">
        <f t="shared" ca="1" si="135"/>
        <v/>
      </c>
      <c r="IN83" s="19" t="str">
        <f t="shared" ca="1" si="135"/>
        <v/>
      </c>
      <c r="IO83" s="19" t="str">
        <f t="shared" ca="1" si="135"/>
        <v/>
      </c>
      <c r="IP83" s="19" t="str">
        <f t="shared" ca="1" si="135"/>
        <v/>
      </c>
      <c r="IQ83" s="19" t="str">
        <f t="shared" ca="1" si="135"/>
        <v/>
      </c>
      <c r="IR83" s="19" t="str">
        <f t="shared" ca="1" si="135"/>
        <v/>
      </c>
      <c r="IS83" s="19" t="str">
        <f t="shared" ca="1" si="135"/>
        <v/>
      </c>
      <c r="IT83" s="19" t="str">
        <f t="shared" ca="1" si="135"/>
        <v/>
      </c>
      <c r="IU83" s="19" t="str">
        <f t="shared" ca="1" si="135"/>
        <v/>
      </c>
      <c r="IV83" s="19" t="str">
        <f t="shared" ca="1" si="135"/>
        <v/>
      </c>
      <c r="IW83" s="19" t="str">
        <f t="shared" ca="1" si="135"/>
        <v/>
      </c>
      <c r="IX83" s="19" t="str">
        <f t="shared" ca="1" si="135"/>
        <v/>
      </c>
      <c r="IY83" s="19" t="str">
        <f t="shared" ca="1" si="135"/>
        <v/>
      </c>
      <c r="IZ83" s="19" t="str">
        <f t="shared" ca="1" si="135"/>
        <v/>
      </c>
      <c r="JA83" s="19" t="str">
        <f t="shared" ca="1" si="135"/>
        <v/>
      </c>
      <c r="JB83" s="19" t="str">
        <f t="shared" ca="1" si="135"/>
        <v/>
      </c>
      <c r="JC83" s="19" t="str">
        <f t="shared" ca="1" si="135"/>
        <v/>
      </c>
      <c r="JD83" s="19" t="str">
        <f t="shared" ca="1" si="135"/>
        <v/>
      </c>
      <c r="JE83" s="19" t="str">
        <f t="shared" ca="1" si="135"/>
        <v/>
      </c>
      <c r="JF83" s="19" t="str">
        <f t="shared" ca="1" si="135"/>
        <v/>
      </c>
      <c r="JG83" s="19" t="str">
        <f t="shared" ca="1" si="135"/>
        <v/>
      </c>
      <c r="JH83" s="19" t="str">
        <f t="shared" ca="1" si="135"/>
        <v/>
      </c>
      <c r="JI83" s="19" t="str">
        <f t="shared" ca="1" si="135"/>
        <v/>
      </c>
      <c r="JJ83" s="19" t="str">
        <f t="shared" ca="1" si="135"/>
        <v/>
      </c>
      <c r="JK83" s="19" t="str">
        <f t="shared" ca="1" si="135"/>
        <v/>
      </c>
      <c r="JL83" s="19" t="str">
        <f t="shared" ca="1" si="135"/>
        <v/>
      </c>
      <c r="JM83" s="19" t="str">
        <f t="shared" ca="1" si="135"/>
        <v/>
      </c>
      <c r="JN83" s="19" t="str">
        <f t="shared" ca="1" si="135"/>
        <v/>
      </c>
      <c r="JO83" s="19" t="str">
        <f t="shared" ca="1" si="135"/>
        <v/>
      </c>
      <c r="JP83" s="19" t="str">
        <f t="shared" ca="1" si="135"/>
        <v/>
      </c>
      <c r="JQ83" s="19" t="str">
        <f t="shared" ca="1" si="135"/>
        <v/>
      </c>
      <c r="JR83" s="19" t="str">
        <f t="shared" ca="1" si="135"/>
        <v/>
      </c>
      <c r="JS83" s="19" t="str">
        <f t="shared" ca="1" si="135"/>
        <v/>
      </c>
      <c r="JT83" s="19" t="str">
        <f t="shared" ca="1" si="135"/>
        <v/>
      </c>
      <c r="JU83" s="19" t="str">
        <f t="shared" ca="1" si="135"/>
        <v/>
      </c>
      <c r="JV83" s="19" t="str">
        <f t="shared" ca="1" si="135"/>
        <v/>
      </c>
      <c r="JW83" s="19" t="str">
        <f t="shared" ca="1" si="135"/>
        <v/>
      </c>
      <c r="JX83" s="19" t="str">
        <f t="shared" ca="1" si="135"/>
        <v/>
      </c>
      <c r="JY83" s="19" t="str">
        <f t="shared" ca="1" si="135"/>
        <v/>
      </c>
      <c r="JZ83" s="19" t="str">
        <f t="shared" ca="1" si="133"/>
        <v/>
      </c>
      <c r="KA83" s="19" t="str">
        <f t="shared" ca="1" si="133"/>
        <v/>
      </c>
      <c r="KB83" s="19" t="str">
        <f t="shared" ref="KB83:MM87" ca="1" si="141">IF($N83="",
IF(AND(KB$2&gt;=$M83,KB$2&lt;=TODAY(),KB$2&lt;$O83), 10,
IF(AND(KB$2&gt;=$M83,KB$2&lt;=TODAY(),KB$2=$O83), 10,
IF(AND(KB$2&gt;=$M83,KB$2&lt;=TODAY(),KB$2&gt;$O83), -10, ""))),
IF(AND(KB$2&gt;=$M83,KB$2&lt;=$N83,KB$2&lt;$O83),10,
IF(AND(KB$2&gt;=$M83,KB$2&lt;=$N83,KB$2=$O83),10,
IF(AND(KB$2&gt;=$M83,KB$2&lt;=$N83,KB$2&gt;$O83),-10,""
))))</f>
        <v/>
      </c>
      <c r="KC83" s="19" t="str">
        <f t="shared" ca="1" si="141"/>
        <v/>
      </c>
      <c r="KD83" s="19" t="str">
        <f t="shared" ca="1" si="141"/>
        <v/>
      </c>
      <c r="KE83" s="19" t="str">
        <f t="shared" ca="1" si="141"/>
        <v/>
      </c>
      <c r="KF83" s="19" t="str">
        <f t="shared" ca="1" si="141"/>
        <v/>
      </c>
      <c r="KG83" s="19" t="str">
        <f t="shared" ca="1" si="141"/>
        <v/>
      </c>
      <c r="KH83" s="19" t="str">
        <f t="shared" ca="1" si="141"/>
        <v/>
      </c>
      <c r="KI83" s="19" t="str">
        <f t="shared" ca="1" si="141"/>
        <v/>
      </c>
      <c r="KJ83" s="19" t="str">
        <f t="shared" ca="1" si="141"/>
        <v/>
      </c>
      <c r="KK83" s="19" t="str">
        <f t="shared" ca="1" si="141"/>
        <v/>
      </c>
      <c r="KL83" s="19" t="str">
        <f t="shared" ca="1" si="141"/>
        <v/>
      </c>
      <c r="KM83" s="19" t="str">
        <f t="shared" ca="1" si="141"/>
        <v/>
      </c>
      <c r="KN83" s="19" t="str">
        <f t="shared" ca="1" si="141"/>
        <v/>
      </c>
      <c r="KO83" s="19" t="str">
        <f t="shared" ca="1" si="141"/>
        <v/>
      </c>
      <c r="KP83" s="19" t="str">
        <f t="shared" ca="1" si="141"/>
        <v/>
      </c>
      <c r="KQ83" s="19" t="str">
        <f t="shared" ca="1" si="141"/>
        <v/>
      </c>
      <c r="KR83" s="19" t="str">
        <f t="shared" ca="1" si="141"/>
        <v/>
      </c>
      <c r="KS83" s="19" t="str">
        <f t="shared" ca="1" si="141"/>
        <v/>
      </c>
      <c r="KT83" s="19" t="str">
        <f t="shared" ca="1" si="141"/>
        <v/>
      </c>
      <c r="KU83" s="19" t="str">
        <f t="shared" ca="1" si="141"/>
        <v/>
      </c>
      <c r="KV83" s="19" t="str">
        <f t="shared" ca="1" si="141"/>
        <v/>
      </c>
      <c r="KW83" s="19" t="str">
        <f t="shared" ca="1" si="141"/>
        <v/>
      </c>
      <c r="KX83" s="19" t="str">
        <f t="shared" ca="1" si="141"/>
        <v/>
      </c>
      <c r="KY83" s="19" t="str">
        <f t="shared" ca="1" si="141"/>
        <v/>
      </c>
      <c r="KZ83" s="19" t="str">
        <f t="shared" ca="1" si="141"/>
        <v/>
      </c>
      <c r="LA83" s="19" t="str">
        <f t="shared" ca="1" si="141"/>
        <v/>
      </c>
      <c r="LB83" s="19" t="str">
        <f t="shared" ca="1" si="141"/>
        <v/>
      </c>
      <c r="LC83" s="19" t="str">
        <f t="shared" ca="1" si="141"/>
        <v/>
      </c>
      <c r="LD83" s="19" t="str">
        <f t="shared" ca="1" si="141"/>
        <v/>
      </c>
      <c r="LE83" s="19" t="str">
        <f t="shared" ca="1" si="141"/>
        <v/>
      </c>
      <c r="LF83" s="19" t="str">
        <f t="shared" ca="1" si="141"/>
        <v/>
      </c>
      <c r="LG83" s="19" t="str">
        <f t="shared" ca="1" si="141"/>
        <v/>
      </c>
      <c r="LH83" s="19" t="str">
        <f t="shared" ca="1" si="141"/>
        <v/>
      </c>
      <c r="LI83" s="19" t="str">
        <f t="shared" ca="1" si="141"/>
        <v/>
      </c>
      <c r="LJ83" s="19" t="str">
        <f t="shared" ca="1" si="141"/>
        <v/>
      </c>
      <c r="LK83" s="19" t="str">
        <f t="shared" ca="1" si="141"/>
        <v/>
      </c>
      <c r="LL83" s="19" t="str">
        <f t="shared" ca="1" si="141"/>
        <v/>
      </c>
      <c r="LM83" s="19" t="str">
        <f t="shared" ca="1" si="141"/>
        <v/>
      </c>
      <c r="LN83" s="19" t="str">
        <f t="shared" ca="1" si="141"/>
        <v/>
      </c>
      <c r="LO83" s="19" t="str">
        <f t="shared" ca="1" si="141"/>
        <v/>
      </c>
      <c r="LP83" s="19" t="str">
        <f t="shared" ca="1" si="141"/>
        <v/>
      </c>
      <c r="LQ83" s="19" t="str">
        <f t="shared" ca="1" si="141"/>
        <v/>
      </c>
      <c r="LR83" s="19" t="str">
        <f t="shared" ca="1" si="141"/>
        <v/>
      </c>
      <c r="LS83" s="19" t="str">
        <f t="shared" ca="1" si="141"/>
        <v/>
      </c>
      <c r="LT83" s="19" t="str">
        <f t="shared" ca="1" si="141"/>
        <v/>
      </c>
      <c r="LU83" s="19" t="str">
        <f t="shared" ca="1" si="141"/>
        <v/>
      </c>
      <c r="LV83" s="19" t="str">
        <f t="shared" ca="1" si="141"/>
        <v/>
      </c>
      <c r="LW83" s="19" t="str">
        <f t="shared" ca="1" si="141"/>
        <v/>
      </c>
      <c r="LX83" s="19" t="str">
        <f t="shared" ca="1" si="141"/>
        <v/>
      </c>
      <c r="LY83" s="19" t="str">
        <f t="shared" ca="1" si="141"/>
        <v/>
      </c>
      <c r="LZ83" s="19" t="str">
        <f t="shared" ca="1" si="141"/>
        <v/>
      </c>
      <c r="MA83" s="19" t="str">
        <f t="shared" ca="1" si="141"/>
        <v/>
      </c>
      <c r="MB83" s="19" t="str">
        <f t="shared" ca="1" si="141"/>
        <v/>
      </c>
      <c r="MC83" s="19" t="str">
        <f t="shared" ca="1" si="141"/>
        <v/>
      </c>
      <c r="MD83" s="19" t="str">
        <f t="shared" ca="1" si="141"/>
        <v/>
      </c>
      <c r="ME83" s="19" t="str">
        <f t="shared" ca="1" si="141"/>
        <v/>
      </c>
      <c r="MF83" s="19" t="str">
        <f t="shared" ca="1" si="141"/>
        <v/>
      </c>
      <c r="MG83" s="19" t="str">
        <f t="shared" ca="1" si="141"/>
        <v/>
      </c>
      <c r="MH83" s="19" t="str">
        <f t="shared" ca="1" si="141"/>
        <v/>
      </c>
      <c r="MI83" s="19" t="str">
        <f t="shared" ca="1" si="141"/>
        <v/>
      </c>
      <c r="MJ83" s="19" t="str">
        <f t="shared" ca="1" si="141"/>
        <v/>
      </c>
      <c r="MK83" s="19" t="str">
        <f t="shared" ca="1" si="141"/>
        <v/>
      </c>
      <c r="ML83" s="19" t="str">
        <f t="shared" ca="1" si="141"/>
        <v/>
      </c>
      <c r="MM83" s="19" t="str">
        <f t="shared" ca="1" si="141"/>
        <v/>
      </c>
      <c r="MN83" s="19" t="str">
        <f t="shared" ca="1" si="139"/>
        <v/>
      </c>
      <c r="MO83" s="19" t="str">
        <f t="shared" ca="1" si="139"/>
        <v/>
      </c>
      <c r="MP83" s="19" t="str">
        <f t="shared" ca="1" si="139"/>
        <v/>
      </c>
      <c r="MQ83" s="19" t="str">
        <f t="shared" ca="1" si="139"/>
        <v/>
      </c>
      <c r="MR83" s="19" t="str">
        <f t="shared" ca="1" si="139"/>
        <v/>
      </c>
      <c r="MS83" s="19" t="str">
        <f t="shared" ca="1" si="139"/>
        <v/>
      </c>
      <c r="MT83" s="19" t="str">
        <f t="shared" ca="1" si="139"/>
        <v/>
      </c>
      <c r="MU83" s="19" t="str">
        <f t="shared" ca="1" si="139"/>
        <v/>
      </c>
      <c r="MV83" s="19" t="str">
        <f t="shared" ca="1" si="139"/>
        <v/>
      </c>
      <c r="MW83" s="19" t="str">
        <f t="shared" ca="1" si="139"/>
        <v/>
      </c>
      <c r="MX83" s="19" t="str">
        <f t="shared" ca="1" si="139"/>
        <v/>
      </c>
      <c r="MY83" s="19" t="str">
        <f t="shared" ca="1" si="139"/>
        <v/>
      </c>
      <c r="MZ83" s="19" t="str">
        <f t="shared" ca="1" si="139"/>
        <v/>
      </c>
      <c r="NA83" s="19" t="str">
        <f t="shared" ca="1" si="139"/>
        <v/>
      </c>
      <c r="NB83" s="19" t="str">
        <f t="shared" ca="1" si="139"/>
        <v/>
      </c>
      <c r="NC83" s="19" t="str">
        <f t="shared" ca="1" si="139"/>
        <v/>
      </c>
      <c r="ND83" s="19" t="str">
        <f t="shared" ca="1" si="139"/>
        <v/>
      </c>
      <c r="NE83" s="19" t="str">
        <f t="shared" ca="1" si="139"/>
        <v/>
      </c>
      <c r="NF83" s="19" t="str">
        <f t="shared" ca="1" si="139"/>
        <v/>
      </c>
      <c r="NG83" s="19" t="str">
        <f t="shared" ca="1" si="139"/>
        <v/>
      </c>
      <c r="NH83" s="19" t="str">
        <f t="shared" ca="1" si="139"/>
        <v/>
      </c>
      <c r="NI83" s="19" t="str">
        <f t="shared" ca="1" si="139"/>
        <v/>
      </c>
      <c r="NJ83" s="19" t="str">
        <f t="shared" ca="1" si="139"/>
        <v/>
      </c>
      <c r="NK83" s="19" t="str">
        <f t="shared" ca="1" si="139"/>
        <v/>
      </c>
      <c r="NL83" s="19" t="str">
        <f t="shared" ca="1" si="139"/>
        <v/>
      </c>
      <c r="NM83" s="19" t="str">
        <f t="shared" ca="1" si="139"/>
        <v/>
      </c>
      <c r="NN83" s="19" t="str">
        <f t="shared" ca="1" si="139"/>
        <v/>
      </c>
      <c r="NO83" s="19" t="str">
        <f t="shared" ca="1" si="139"/>
        <v/>
      </c>
      <c r="NP83" s="19" t="str">
        <f t="shared" ca="1" si="139"/>
        <v/>
      </c>
      <c r="NQ83" s="19" t="str">
        <f t="shared" ca="1" si="139"/>
        <v/>
      </c>
      <c r="NR83" s="19" t="str">
        <f t="shared" ca="1" si="139"/>
        <v/>
      </c>
      <c r="NS83" s="19" t="str">
        <f t="shared" ca="1" si="139"/>
        <v/>
      </c>
      <c r="NT83" s="19" t="str">
        <f t="shared" ca="1" si="139"/>
        <v/>
      </c>
      <c r="NU83" s="19" t="str">
        <f t="shared" ca="1" si="139"/>
        <v/>
      </c>
      <c r="NV83" s="19" t="str">
        <f t="shared" ca="1" si="139"/>
        <v/>
      </c>
      <c r="NW83" s="19" t="str">
        <f t="shared" ca="1" si="139"/>
        <v/>
      </c>
      <c r="NX83" s="19" t="str">
        <f t="shared" ca="1" si="139"/>
        <v/>
      </c>
      <c r="NY83" s="19" t="str">
        <f t="shared" ca="1" si="139"/>
        <v/>
      </c>
      <c r="NZ83" s="19" t="str">
        <f t="shared" ca="1" si="139"/>
        <v/>
      </c>
      <c r="OA83" s="19" t="str">
        <f t="shared" ca="1" si="139"/>
        <v/>
      </c>
      <c r="OB83" s="19" t="str">
        <f t="shared" ca="1" si="139"/>
        <v/>
      </c>
      <c r="OC83" s="19" t="str">
        <f t="shared" ca="1" si="139"/>
        <v/>
      </c>
      <c r="OH83" s="25"/>
      <c r="OI83" s="25"/>
    </row>
    <row r="84" spans="3:399" x14ac:dyDescent="0.2">
      <c r="C84" s="128">
        <f>'Project Follow up - Base'!C85</f>
        <v>9</v>
      </c>
      <c r="D84" s="422" t="str">
        <f>'Project Follow up - Base'!D85</f>
        <v>Review and Comment - Development</v>
      </c>
      <c r="E84" s="422" t="str">
        <f>'Project Follow up - Base'!E85</f>
        <v/>
      </c>
      <c r="F84" s="43">
        <f>'Project Follow up - Base'!G85</f>
        <v>45869</v>
      </c>
      <c r="G84" s="43">
        <f>'Project Follow up - Base'!H85</f>
        <v>45879</v>
      </c>
      <c r="H84" s="45">
        <f>'Project Follow up - Base'!I85</f>
        <v>7</v>
      </c>
      <c r="J84" s="37"/>
      <c r="K84" s="37"/>
      <c r="L84" s="37"/>
      <c r="M84" s="43">
        <f>'Project Follow up - Base'!M85</f>
        <v>45869</v>
      </c>
      <c r="N84" s="43">
        <f>'Project Follow up - Base'!N85</f>
        <v>45879</v>
      </c>
      <c r="O84" s="43">
        <f>'Project Follow up - Base'!O85</f>
        <v>45875</v>
      </c>
      <c r="P84" s="44" t="str">
        <f ca="1">'Project Follow up - Base'!P85</f>
        <v>Delayed</v>
      </c>
      <c r="Q84" s="104" t="str">
        <f>'Project Follow up - Base'!Q85</f>
        <v/>
      </c>
      <c r="R84" s="43" t="str">
        <f>'Project Follow up - Base'!R85</f>
        <v>Devlopment</v>
      </c>
      <c r="S84" s="41" t="str">
        <f>'Project Follow up - Base'!S85</f>
        <v/>
      </c>
      <c r="T84" s="104" t="str">
        <f>'Project Follow up - Base'!T85</f>
        <v>Client</v>
      </c>
      <c r="U84" s="187" t="str">
        <f>'Project Follow up - Base'!U85</f>
        <v/>
      </c>
      <c r="V84" s="187" t="str">
        <f>'Project Follow up - Base'!V85</f>
        <v/>
      </c>
      <c r="W84" s="41" t="str">
        <f>'Project Follow up - Base'!W85</f>
        <v/>
      </c>
      <c r="X84" s="143" t="str">
        <f>'Project Follow up - Base'!X85</f>
        <v/>
      </c>
      <c r="Y84" s="100"/>
      <c r="Z84" s="17">
        <f t="shared" si="123"/>
        <v>1</v>
      </c>
      <c r="AC84" s="20" t="str">
        <f t="shared" ca="1" si="130"/>
        <v/>
      </c>
      <c r="AD84" s="20" t="str">
        <f t="shared" ca="1" si="138"/>
        <v/>
      </c>
      <c r="AE84" s="20" t="str">
        <f t="shared" ca="1" si="138"/>
        <v/>
      </c>
      <c r="AF84" s="20" t="str">
        <f t="shared" ca="1" si="138"/>
        <v/>
      </c>
      <c r="AG84" s="20" t="str">
        <f t="shared" ca="1" si="138"/>
        <v/>
      </c>
      <c r="AH84" s="20" t="str">
        <f t="shared" ca="1" si="138"/>
        <v/>
      </c>
      <c r="AI84" s="20" t="str">
        <f t="shared" ca="1" si="138"/>
        <v/>
      </c>
      <c r="AJ84" s="20" t="str">
        <f t="shared" ca="1" si="138"/>
        <v/>
      </c>
      <c r="AK84" s="20" t="str">
        <f t="shared" ca="1" si="138"/>
        <v/>
      </c>
      <c r="AL84" s="20" t="str">
        <f t="shared" ca="1" si="138"/>
        <v/>
      </c>
      <c r="AM84" s="20" t="str">
        <f t="shared" ca="1" si="138"/>
        <v/>
      </c>
      <c r="AN84" s="20" t="str">
        <f t="shared" ca="1" si="138"/>
        <v/>
      </c>
      <c r="AO84" s="20" t="str">
        <f t="shared" ca="1" si="138"/>
        <v/>
      </c>
      <c r="AP84" s="20" t="str">
        <f t="shared" ca="1" si="138"/>
        <v/>
      </c>
      <c r="AQ84" s="20" t="str">
        <f t="shared" ca="1" si="138"/>
        <v/>
      </c>
      <c r="AR84" s="20" t="str">
        <f t="shared" ca="1" si="138"/>
        <v/>
      </c>
      <c r="AS84" s="20" t="str">
        <f t="shared" ca="1" si="138"/>
        <v/>
      </c>
      <c r="AT84" s="20" t="str">
        <f t="shared" ca="1" si="138"/>
        <v/>
      </c>
      <c r="AU84" s="20" t="str">
        <f t="shared" ca="1" si="138"/>
        <v/>
      </c>
      <c r="AV84" s="20" t="str">
        <f t="shared" ca="1" si="138"/>
        <v/>
      </c>
      <c r="AW84" s="20" t="str">
        <f t="shared" ca="1" si="138"/>
        <v/>
      </c>
      <c r="AX84" s="20" t="str">
        <f t="shared" ca="1" si="138"/>
        <v/>
      </c>
      <c r="AY84" s="20" t="str">
        <f t="shared" ca="1" si="138"/>
        <v/>
      </c>
      <c r="AZ84" s="20" t="str">
        <f t="shared" ca="1" si="138"/>
        <v/>
      </c>
      <c r="BA84" s="20" t="str">
        <f t="shared" ca="1" si="138"/>
        <v/>
      </c>
      <c r="BB84" s="20" t="str">
        <f t="shared" ca="1" si="138"/>
        <v/>
      </c>
      <c r="BC84" s="20" t="str">
        <f t="shared" ca="1" si="138"/>
        <v/>
      </c>
      <c r="BD84" s="20" t="str">
        <f t="shared" ca="1" si="138"/>
        <v/>
      </c>
      <c r="BE84" s="20" t="str">
        <f t="shared" ca="1" si="138"/>
        <v/>
      </c>
      <c r="BF84" s="20" t="str">
        <f t="shared" ca="1" si="138"/>
        <v/>
      </c>
      <c r="BG84" s="20" t="str">
        <f t="shared" ca="1" si="138"/>
        <v/>
      </c>
      <c r="BH84" s="20" t="str">
        <f t="shared" ca="1" si="138"/>
        <v/>
      </c>
      <c r="BI84" s="20" t="str">
        <f t="shared" ca="1" si="138"/>
        <v/>
      </c>
      <c r="BJ84" s="20" t="str">
        <f t="shared" ca="1" si="138"/>
        <v/>
      </c>
      <c r="BK84" s="20" t="str">
        <f t="shared" ca="1" si="138"/>
        <v/>
      </c>
      <c r="BL84" s="20" t="str">
        <f t="shared" ca="1" si="138"/>
        <v/>
      </c>
      <c r="BM84" s="20" t="str">
        <f t="shared" ca="1" si="138"/>
        <v/>
      </c>
      <c r="BN84" s="20" t="str">
        <f t="shared" ca="1" si="138"/>
        <v/>
      </c>
      <c r="BO84" s="20" t="str">
        <f t="shared" ca="1" si="138"/>
        <v/>
      </c>
      <c r="BP84" s="20" t="str">
        <f t="shared" ca="1" si="138"/>
        <v/>
      </c>
      <c r="BQ84" s="20" t="str">
        <f t="shared" ca="1" si="138"/>
        <v/>
      </c>
      <c r="BR84" s="20" t="str">
        <f t="shared" ca="1" si="138"/>
        <v/>
      </c>
      <c r="BS84" s="20" t="str">
        <f t="shared" ca="1" si="138"/>
        <v/>
      </c>
      <c r="BT84" s="20" t="str">
        <f t="shared" ca="1" si="138"/>
        <v/>
      </c>
      <c r="BU84" s="20" t="str">
        <f t="shared" ca="1" si="138"/>
        <v/>
      </c>
      <c r="BV84" s="20" t="str">
        <f t="shared" ca="1" si="138"/>
        <v/>
      </c>
      <c r="BW84" s="20" t="str">
        <f t="shared" ca="1" si="138"/>
        <v/>
      </c>
      <c r="BX84" s="20" t="str">
        <f t="shared" ca="1" si="138"/>
        <v/>
      </c>
      <c r="BY84" s="20" t="str">
        <f t="shared" ca="1" si="138"/>
        <v/>
      </c>
      <c r="BZ84" s="20" t="str">
        <f t="shared" ca="1" si="138"/>
        <v/>
      </c>
      <c r="CA84" s="20" t="str">
        <f t="shared" ca="1" si="138"/>
        <v/>
      </c>
      <c r="CB84" s="20" t="str">
        <f t="shared" ca="1" si="138"/>
        <v/>
      </c>
      <c r="CC84" s="20" t="str">
        <f t="shared" ca="1" si="138"/>
        <v/>
      </c>
      <c r="CD84" s="20" t="str">
        <f t="shared" ca="1" si="138"/>
        <v/>
      </c>
      <c r="CE84" s="20" t="str">
        <f t="shared" ca="1" si="138"/>
        <v/>
      </c>
      <c r="CF84" s="20" t="str">
        <f t="shared" ca="1" si="138"/>
        <v/>
      </c>
      <c r="CG84" s="20" t="str">
        <f t="shared" ca="1" si="138"/>
        <v/>
      </c>
      <c r="CH84" s="20" t="str">
        <f t="shared" ca="1" si="138"/>
        <v/>
      </c>
      <c r="CI84" s="20" t="str">
        <f t="shared" ca="1" si="138"/>
        <v/>
      </c>
      <c r="CJ84" s="20" t="str">
        <f t="shared" ca="1" si="138"/>
        <v/>
      </c>
      <c r="CK84" s="20" t="str">
        <f t="shared" ca="1" si="138"/>
        <v/>
      </c>
      <c r="CL84" s="20" t="str">
        <f t="shared" ca="1" si="138"/>
        <v/>
      </c>
      <c r="CM84" s="20" t="str">
        <f t="shared" ca="1" si="138"/>
        <v/>
      </c>
      <c r="CN84" s="20" t="str">
        <f t="shared" ca="1" si="138"/>
        <v/>
      </c>
      <c r="CO84" s="20" t="str">
        <f t="shared" ca="1" si="138"/>
        <v/>
      </c>
      <c r="CP84" s="20" t="str">
        <f t="shared" ca="1" si="136"/>
        <v/>
      </c>
      <c r="CQ84" s="20" t="str">
        <f t="shared" ca="1" si="136"/>
        <v/>
      </c>
      <c r="CR84" s="20" t="str">
        <f t="shared" ca="1" si="136"/>
        <v/>
      </c>
      <c r="CS84" s="20" t="str">
        <f t="shared" ca="1" si="136"/>
        <v/>
      </c>
      <c r="CT84" s="19" t="str">
        <f t="shared" ca="1" si="136"/>
        <v/>
      </c>
      <c r="CU84" s="19" t="str">
        <f t="shared" ca="1" si="136"/>
        <v/>
      </c>
      <c r="CV84" s="19" t="str">
        <f t="shared" ca="1" si="136"/>
        <v/>
      </c>
      <c r="CW84" s="19" t="str">
        <f t="shared" ca="1" si="136"/>
        <v/>
      </c>
      <c r="CX84" s="19" t="str">
        <f t="shared" ca="1" si="136"/>
        <v/>
      </c>
      <c r="CY84" s="19" t="str">
        <f t="shared" ca="1" si="136"/>
        <v/>
      </c>
      <c r="CZ84" s="19" t="str">
        <f t="shared" ca="1" si="136"/>
        <v/>
      </c>
      <c r="DA84" s="19" t="str">
        <f t="shared" ca="1" si="136"/>
        <v/>
      </c>
      <c r="DB84" s="19" t="str">
        <f t="shared" ca="1" si="136"/>
        <v/>
      </c>
      <c r="DC84" s="19" t="str">
        <f t="shared" ca="1" si="136"/>
        <v/>
      </c>
      <c r="DD84" s="19" t="str">
        <f t="shared" ca="1" si="136"/>
        <v/>
      </c>
      <c r="DE84" s="19" t="str">
        <f t="shared" ca="1" si="136"/>
        <v/>
      </c>
      <c r="DF84" s="19" t="str">
        <f t="shared" ca="1" si="136"/>
        <v/>
      </c>
      <c r="DG84" s="19" t="str">
        <f t="shared" ca="1" si="136"/>
        <v/>
      </c>
      <c r="DH84" s="19" t="str">
        <f t="shared" ca="1" si="136"/>
        <v/>
      </c>
      <c r="DI84" s="19" t="str">
        <f t="shared" ca="1" si="136"/>
        <v/>
      </c>
      <c r="DJ84" s="19" t="str">
        <f t="shared" ca="1" si="136"/>
        <v/>
      </c>
      <c r="DK84" s="19" t="str">
        <f t="shared" ca="1" si="136"/>
        <v/>
      </c>
      <c r="DL84" s="19" t="str">
        <f t="shared" ca="1" si="136"/>
        <v/>
      </c>
      <c r="DM84" s="19" t="str">
        <f t="shared" ca="1" si="136"/>
        <v/>
      </c>
      <c r="DN84" s="19" t="str">
        <f t="shared" ca="1" si="136"/>
        <v/>
      </c>
      <c r="DO84" s="19" t="str">
        <f t="shared" ca="1" si="136"/>
        <v/>
      </c>
      <c r="DP84" s="19" t="str">
        <f t="shared" ca="1" si="136"/>
        <v/>
      </c>
      <c r="DQ84" s="19" t="str">
        <f t="shared" ca="1" si="136"/>
        <v/>
      </c>
      <c r="DR84" s="19" t="str">
        <f t="shared" ca="1" si="136"/>
        <v/>
      </c>
      <c r="DS84" s="19" t="str">
        <f t="shared" ca="1" si="136"/>
        <v/>
      </c>
      <c r="DT84" s="19" t="str">
        <f t="shared" ca="1" si="136"/>
        <v/>
      </c>
      <c r="DU84" s="19" t="str">
        <f t="shared" ca="1" si="136"/>
        <v/>
      </c>
      <c r="DV84" s="19" t="str">
        <f t="shared" ca="1" si="136"/>
        <v/>
      </c>
      <c r="DW84" s="19" t="str">
        <f t="shared" ca="1" si="136"/>
        <v/>
      </c>
      <c r="DX84" s="19" t="str">
        <f t="shared" ca="1" si="136"/>
        <v/>
      </c>
      <c r="DY84" s="19" t="str">
        <f t="shared" ca="1" si="136"/>
        <v/>
      </c>
      <c r="DZ84" s="19" t="str">
        <f t="shared" ca="1" si="136"/>
        <v/>
      </c>
      <c r="EA84" s="19" t="str">
        <f t="shared" ca="1" si="136"/>
        <v/>
      </c>
      <c r="EB84" s="19" t="str">
        <f t="shared" ca="1" si="136"/>
        <v/>
      </c>
      <c r="EC84" s="19" t="str">
        <f t="shared" ca="1" si="136"/>
        <v/>
      </c>
      <c r="ED84" s="19" t="str">
        <f t="shared" ca="1" si="136"/>
        <v/>
      </c>
      <c r="EE84" s="19" t="str">
        <f t="shared" ca="1" si="136"/>
        <v/>
      </c>
      <c r="EF84" s="19" t="str">
        <f t="shared" ca="1" si="136"/>
        <v/>
      </c>
    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     </c>
      <c r="EJ84" s="19" t="str">
        <f t="shared" ca="1" si="136"/>
        <v/>
      </c>
      <c r="EK84" s="19" t="str">
        <f t="shared" ca="1" si="136"/>
        <v/>
      </c>
      <c r="EL84" s="19" t="str">
        <f t="shared" ca="1" si="136"/>
        <v/>
      </c>
      <c r="EM84" s="19" t="str">
        <f t="shared" ca="1" si="136"/>
        <v/>
      </c>
      <c r="EN84" s="19" t="str">
        <f t="shared" ca="1" si="136"/>
        <v/>
      </c>
      <c r="EO84" s="19" t="str">
        <f t="shared" ca="1" si="136"/>
        <v/>
      </c>
      <c r="EP84" s="19" t="str">
        <f t="shared" ca="1" si="136"/>
        <v/>
      </c>
      <c r="EQ84" s="19" t="str">
        <f t="shared" ca="1" si="136"/>
        <v/>
      </c>
      <c r="ER84" s="19" t="str">
        <f t="shared" ca="1" si="136"/>
        <v/>
      </c>
      <c r="ES84" s="19" t="str">
        <f t="shared" ca="1" si="136"/>
        <v/>
      </c>
      <c r="ET84" s="19" t="str">
        <f t="shared" ca="1" si="136"/>
        <v/>
      </c>
      <c r="EU84" s="19" t="str">
        <f t="shared" ca="1" si="136"/>
        <v/>
      </c>
      <c r="EV84" s="19" t="str">
        <f t="shared" ca="1" si="136"/>
        <v/>
      </c>
      <c r="EW84" s="19" t="str">
        <f t="shared" ca="1" si="136"/>
        <v/>
      </c>
      <c r="EX84" s="19" t="str">
        <f t="shared" ca="1" si="136"/>
        <v/>
      </c>
      <c r="EY84" s="19" t="str">
        <f t="shared" ca="1" si="136"/>
        <v/>
      </c>
      <c r="EZ84" s="19" t="str">
        <f t="shared" ca="1" si="136"/>
        <v/>
      </c>
      <c r="FA84" s="19" t="str">
        <f t="shared" ca="1" si="134"/>
        <v/>
      </c>
      <c r="FB84" s="19" t="str">
        <f t="shared" ref="FB84:HM87" ca="1" si="142">IF($N84="",
IF(AND(FB$2&gt;=$M84,FB$2&lt;=TODAY(),FB$2&lt;$O84), 10,
IF(AND(FB$2&gt;=$M84,FB$2&lt;=TODAY(),FB$2=$O84), 10,
IF(AND(FB$2&gt;=$M84,FB$2&lt;=TODAY(),FB$2&gt;$O84), -10, ""))),
IF(AND(FB$2&gt;=$M84,FB$2&lt;=$N84,FB$2&lt;$O84),10,
IF(AND(FB$2&gt;=$M84,FB$2&lt;=$N84,FB$2=$O84),10,
IF(AND(FB$2&gt;=$M84,FB$2&lt;=$N84,FB$2&gt;$O84),-10,""
))))</f>
        <v/>
      </c>
      <c r="FC84" s="19" t="str">
        <f t="shared" ca="1" si="142"/>
        <v/>
      </c>
      <c r="FD84" s="19" t="str">
        <f t="shared" ca="1" si="142"/>
        <v/>
      </c>
      <c r="FE84" s="19" t="str">
        <f t="shared" ca="1" si="142"/>
        <v/>
      </c>
      <c r="FF84" s="19" t="str">
        <f t="shared" ca="1" si="142"/>
        <v/>
      </c>
      <c r="FG84" s="19" t="str">
        <f t="shared" ca="1" si="142"/>
        <v/>
      </c>
      <c r="FH84" s="19" t="str">
        <f t="shared" ca="1" si="142"/>
        <v/>
      </c>
      <c r="FI84" s="19" t="str">
        <f t="shared" ca="1" si="142"/>
        <v/>
      </c>
      <c r="FJ84" s="19" t="str">
        <f t="shared" ca="1" si="142"/>
        <v/>
      </c>
      <c r="FK84" s="19" t="str">
        <f t="shared" ca="1" si="142"/>
        <v/>
      </c>
      <c r="FL84" s="19" t="str">
        <f t="shared" ca="1" si="142"/>
        <v/>
      </c>
      <c r="FM84" s="19" t="str">
        <f t="shared" ca="1" si="142"/>
        <v/>
      </c>
      <c r="FN84" s="19" t="str">
        <f t="shared" ca="1" si="142"/>
        <v/>
      </c>
      <c r="FO84" s="19" t="str">
        <f t="shared" ca="1" si="142"/>
        <v/>
      </c>
      <c r="FP84" s="19" t="str">
        <f t="shared" ca="1" si="142"/>
        <v/>
      </c>
      <c r="FQ84" s="19" t="str">
        <f t="shared" ca="1" si="142"/>
        <v/>
      </c>
      <c r="FR84" s="19" t="str">
        <f t="shared" ca="1" si="142"/>
        <v/>
      </c>
      <c r="FS84" s="19" t="str">
        <f t="shared" ca="1" si="142"/>
        <v/>
      </c>
      <c r="FT84" s="19" t="str">
        <f t="shared" ca="1" si="142"/>
        <v/>
      </c>
      <c r="FU84" s="19" t="str">
        <f t="shared" ca="1" si="142"/>
        <v/>
      </c>
      <c r="FV84" s="19" t="str">
        <f t="shared" ca="1" si="142"/>
        <v/>
      </c>
      <c r="FW84" s="19" t="str">
        <f t="shared" ca="1" si="142"/>
        <v/>
      </c>
      <c r="FX84" s="19" t="str">
        <f t="shared" ca="1" si="142"/>
        <v/>
      </c>
      <c r="FY84" s="19" t="str">
        <f t="shared" ca="1" si="142"/>
        <v/>
      </c>
      <c r="FZ84" s="19" t="str">
        <f t="shared" ca="1" si="142"/>
        <v/>
      </c>
      <c r="GA84" s="19" t="str">
        <f t="shared" ca="1" si="142"/>
        <v/>
      </c>
      <c r="GB84" s="19" t="str">
        <f t="shared" ca="1" si="142"/>
        <v/>
      </c>
      <c r="GC84" s="19" t="str">
        <f t="shared" ca="1" si="142"/>
        <v/>
      </c>
      <c r="GD84" s="19" t="str">
        <f t="shared" ca="1" si="142"/>
        <v/>
      </c>
      <c r="GE84" s="19" t="str">
        <f t="shared" ca="1" si="142"/>
        <v/>
      </c>
      <c r="GF84" s="19" t="str">
        <f t="shared" ca="1" si="142"/>
        <v/>
      </c>
      <c r="GG84" s="19" t="str">
        <f t="shared" ca="1" si="142"/>
        <v/>
      </c>
      <c r="GH84" s="19" t="str">
        <f t="shared" ca="1" si="142"/>
        <v/>
      </c>
      <c r="GI84" s="19" t="str">
        <f t="shared" ca="1" si="142"/>
        <v/>
      </c>
      <c r="GJ84" s="19" t="str">
        <f t="shared" ca="1" si="142"/>
        <v/>
      </c>
      <c r="GK84" s="19" t="str">
        <f t="shared" ca="1" si="142"/>
        <v/>
      </c>
      <c r="GL84" s="19" t="str">
        <f t="shared" ca="1" si="142"/>
        <v/>
      </c>
      <c r="GM84" s="19" t="str">
        <f t="shared" ca="1" si="142"/>
        <v/>
      </c>
      <c r="GN84" s="19" t="str">
        <f t="shared" ca="1" si="142"/>
        <v/>
      </c>
      <c r="GO84" s="19" t="str">
        <f t="shared" ca="1" si="142"/>
        <v/>
      </c>
      <c r="GP84" s="19" t="str">
        <f t="shared" ca="1" si="142"/>
        <v/>
      </c>
      <c r="GQ84" s="19" t="str">
        <f t="shared" ca="1" si="142"/>
        <v/>
      </c>
      <c r="GR84" s="19" t="str">
        <f t="shared" ca="1" si="142"/>
        <v/>
      </c>
      <c r="GS84" s="19" t="str">
        <f t="shared" ca="1" si="142"/>
        <v/>
      </c>
      <c r="GT84" s="19" t="str">
        <f t="shared" ca="1" si="142"/>
        <v/>
      </c>
      <c r="GU84" s="19" t="str">
        <f t="shared" ca="1" si="142"/>
        <v/>
      </c>
      <c r="GV84" s="19" t="str">
        <f t="shared" ca="1" si="142"/>
        <v/>
      </c>
      <c r="GW84" s="19" t="str">
        <f t="shared" ca="1" si="142"/>
        <v/>
      </c>
      <c r="GX84" s="19" t="str">
        <f t="shared" ca="1" si="142"/>
        <v/>
      </c>
      <c r="GY84" s="19" t="str">
        <f t="shared" ca="1" si="142"/>
        <v/>
      </c>
      <c r="GZ84" s="19" t="str">
        <f t="shared" ca="1" si="142"/>
        <v/>
      </c>
      <c r="HA84" s="19" t="str">
        <f t="shared" ca="1" si="142"/>
        <v/>
      </c>
      <c r="HB84" s="19" t="str">
        <f t="shared" ca="1" si="142"/>
        <v/>
      </c>
      <c r="HC84" s="19" t="str">
        <f t="shared" ca="1" si="142"/>
        <v/>
      </c>
      <c r="HD84" s="19" t="str">
        <f t="shared" ca="1" si="142"/>
        <v/>
      </c>
      <c r="HE84" s="19" t="str">
        <f t="shared" ca="1" si="142"/>
        <v/>
      </c>
      <c r="HF84" s="19" t="str">
        <f t="shared" ca="1" si="142"/>
        <v/>
      </c>
      <c r="HG84" s="19" t="str">
        <f t="shared" ca="1" si="142"/>
        <v/>
      </c>
      <c r="HH84" s="19" t="str">
        <f t="shared" ca="1" si="142"/>
        <v/>
      </c>
      <c r="HI84" s="19" t="str">
        <f t="shared" ca="1" si="142"/>
        <v/>
      </c>
      <c r="HJ84" s="19" t="str">
        <f t="shared" ca="1" si="142"/>
        <v/>
      </c>
      <c r="HK84" s="19" t="str">
        <f t="shared" ca="1" si="142"/>
        <v/>
      </c>
      <c r="HL84" s="19" t="str">
        <f t="shared" ca="1" si="142"/>
        <v/>
      </c>
      <c r="HM84" s="19" t="str">
        <f t="shared" ca="1" si="142"/>
        <v/>
      </c>
      <c r="HN84" s="19" t="str">
        <f t="shared" ca="1" si="140"/>
        <v/>
      </c>
      <c r="HO84" s="19" t="str">
        <f t="shared" ca="1" si="140"/>
        <v/>
      </c>
      <c r="HP84" s="19" t="str">
        <f t="shared" ca="1" si="135"/>
        <v/>
      </c>
      <c r="HQ84" s="19" t="str">
        <f t="shared" ref="HQ84:KB95" ca="1" si="143">IF($N84="",
IF(AND(HQ$2&gt;=$M84,HQ$2&lt;=TODAY(),HQ$2&lt;$O84), 10,
IF(AND(HQ$2&gt;=$M84,HQ$2&lt;=TODAY(),HQ$2=$O84), 10,
IF(AND(HQ$2&gt;=$M84,HQ$2&lt;=TODAY(),HQ$2&gt;$O84), -10, ""))),
IF(AND(HQ$2&gt;=$M84,HQ$2&lt;=$N84,HQ$2&lt;$O84),10,
IF(AND(HQ$2&gt;=$M84,HQ$2&lt;=$N84,HQ$2=$O84),10,
IF(AND(HQ$2&gt;=$M84,HQ$2&lt;=$N84,HQ$2&gt;$O84),-10,""
))))</f>
        <v/>
      </c>
      <c r="HR84" s="19" t="str">
        <f t="shared" ca="1" si="143"/>
        <v/>
      </c>
      <c r="HS84" s="19" t="str">
        <f t="shared" ca="1" si="143"/>
        <v/>
      </c>
      <c r="HT84" s="19" t="str">
        <f t="shared" ca="1" si="143"/>
        <v/>
      </c>
      <c r="HU84" s="19" t="str">
        <f t="shared" ca="1" si="143"/>
        <v/>
      </c>
      <c r="HV84" s="19" t="str">
        <f t="shared" ca="1" si="143"/>
        <v/>
      </c>
      <c r="HW84" s="19" t="str">
        <f t="shared" ca="1" si="143"/>
        <v/>
      </c>
      <c r="HX84" s="19" t="str">
        <f t="shared" ca="1" si="143"/>
        <v/>
      </c>
      <c r="HY84" s="19" t="str">
        <f t="shared" ca="1" si="143"/>
        <v/>
      </c>
      <c r="HZ84" s="19" t="str">
        <f t="shared" ca="1" si="143"/>
        <v/>
      </c>
      <c r="IA84" s="19" t="str">
        <f t="shared" ca="1" si="143"/>
        <v/>
      </c>
      <c r="IB84" s="19" t="str">
        <f t="shared" ca="1" si="143"/>
        <v/>
      </c>
      <c r="IC84" s="19" t="str">
        <f t="shared" ca="1" si="143"/>
        <v/>
      </c>
      <c r="ID84" s="19" t="str">
        <f t="shared" ca="1" si="143"/>
        <v/>
      </c>
      <c r="IE84" s="19" t="str">
        <f t="shared" ca="1" si="143"/>
        <v/>
      </c>
      <c r="IF84" s="19" t="str">
        <f t="shared" ca="1" si="143"/>
        <v/>
      </c>
      <c r="IG84" s="19" t="str">
        <f t="shared" ca="1" si="143"/>
        <v/>
      </c>
      <c r="IH84" s="19" t="str">
        <f t="shared" ca="1" si="143"/>
        <v/>
      </c>
      <c r="II84" s="19" t="str">
        <f t="shared" ca="1" si="143"/>
        <v/>
      </c>
      <c r="IJ84" s="19" t="str">
        <f t="shared" ca="1" si="143"/>
        <v/>
      </c>
      <c r="IK84" s="19" t="str">
        <f t="shared" ca="1" si="143"/>
        <v/>
      </c>
      <c r="IL84" s="19">
        <f t="shared" ca="1" si="143"/>
        <v>10</v>
      </c>
      <c r="IM84" s="19">
        <f t="shared" ca="1" si="143"/>
        <v>10</v>
      </c>
      <c r="IN84" s="19">
        <f t="shared" ca="1" si="143"/>
        <v>10</v>
      </c>
      <c r="IO84" s="19">
        <f t="shared" ca="1" si="143"/>
        <v>10</v>
      </c>
      <c r="IP84" s="19">
        <f t="shared" ca="1" si="143"/>
        <v>10</v>
      </c>
      <c r="IQ84" s="19">
        <f t="shared" ca="1" si="143"/>
        <v>10</v>
      </c>
      <c r="IR84" s="19">
        <f t="shared" ca="1" si="143"/>
        <v>10</v>
      </c>
      <c r="IS84" s="19">
        <f t="shared" ca="1" si="143"/>
        <v>-10</v>
      </c>
      <c r="IT84" s="19">
        <f t="shared" ca="1" si="143"/>
        <v>-10</v>
      </c>
      <c r="IU84" s="19">
        <f t="shared" ca="1" si="143"/>
        <v>-10</v>
      </c>
      <c r="IV84" s="19">
        <f t="shared" ca="1" si="143"/>
        <v>-10</v>
      </c>
      <c r="IW84" s="19" t="str">
        <f t="shared" ca="1" si="143"/>
        <v/>
      </c>
      <c r="IX84" s="19" t="str">
        <f t="shared" ca="1" si="143"/>
        <v/>
      </c>
      <c r="IY84" s="19" t="str">
        <f t="shared" ca="1" si="143"/>
        <v/>
      </c>
      <c r="IZ84" s="19" t="str">
        <f t="shared" ca="1" si="143"/>
        <v/>
      </c>
      <c r="JA84" s="19" t="str">
        <f t="shared" ca="1" si="143"/>
        <v/>
      </c>
      <c r="JB84" s="19" t="str">
        <f t="shared" ca="1" si="143"/>
        <v/>
      </c>
      <c r="JC84" s="19" t="str">
        <f t="shared" ca="1" si="143"/>
        <v/>
      </c>
      <c r="JD84" s="19" t="str">
        <f t="shared" ca="1" si="143"/>
        <v/>
      </c>
      <c r="JE84" s="19" t="str">
        <f t="shared" ca="1" si="143"/>
        <v/>
      </c>
      <c r="JF84" s="19" t="str">
        <f t="shared" ca="1" si="143"/>
        <v/>
      </c>
      <c r="JG84" s="19" t="str">
        <f t="shared" ca="1" si="143"/>
        <v/>
      </c>
      <c r="JH84" s="19" t="str">
        <f t="shared" ca="1" si="143"/>
        <v/>
      </c>
      <c r="JI84" s="19" t="str">
        <f t="shared" ca="1" si="143"/>
        <v/>
      </c>
      <c r="JJ84" s="19" t="str">
        <f t="shared" ca="1" si="143"/>
        <v/>
      </c>
      <c r="JK84" s="19" t="str">
        <f t="shared" ca="1" si="143"/>
        <v/>
      </c>
      <c r="JL84" s="19" t="str">
        <f t="shared" ca="1" si="143"/>
        <v/>
      </c>
      <c r="JM84" s="19" t="str">
        <f t="shared" ca="1" si="143"/>
        <v/>
      </c>
      <c r="JN84" s="19" t="str">
        <f t="shared" ca="1" si="143"/>
        <v/>
      </c>
      <c r="JO84" s="19" t="str">
        <f t="shared" ca="1" si="143"/>
        <v/>
      </c>
      <c r="JP84" s="19" t="str">
        <f t="shared" ca="1" si="143"/>
        <v/>
      </c>
      <c r="JQ84" s="19" t="str">
        <f t="shared" ca="1" si="143"/>
        <v/>
      </c>
      <c r="JR84" s="19" t="str">
        <f t="shared" ca="1" si="143"/>
        <v/>
      </c>
      <c r="JS84" s="19" t="str">
        <f t="shared" ca="1" si="143"/>
        <v/>
      </c>
      <c r="JT84" s="19" t="str">
        <f t="shared" ca="1" si="143"/>
        <v/>
      </c>
      <c r="JU84" s="19" t="str">
        <f t="shared" ca="1" si="143"/>
        <v/>
      </c>
      <c r="JV84" s="19" t="str">
        <f t="shared" ca="1" si="143"/>
        <v/>
      </c>
      <c r="JW84" s="19" t="str">
        <f t="shared" ca="1" si="143"/>
        <v/>
      </c>
      <c r="JX84" s="19" t="str">
        <f t="shared" ca="1" si="143"/>
        <v/>
      </c>
      <c r="JY84" s="19" t="str">
        <f t="shared" ca="1" si="143"/>
        <v/>
      </c>
      <c r="JZ84" s="19" t="str">
        <f t="shared" ca="1" si="143"/>
        <v/>
      </c>
      <c r="KA84" s="19" t="str">
        <f t="shared" ca="1" si="143"/>
        <v/>
      </c>
      <c r="KB84" s="19" t="str">
        <f t="shared" ca="1" si="143"/>
        <v/>
      </c>
      <c r="KC84" s="19" t="str">
        <f t="shared" ca="1" si="141"/>
        <v/>
      </c>
      <c r="KD84" s="19" t="str">
        <f t="shared" ca="1" si="141"/>
        <v/>
      </c>
      <c r="KE84" s="19" t="str">
        <f t="shared" ca="1" si="141"/>
        <v/>
      </c>
      <c r="KF84" s="19" t="str">
        <f t="shared" ca="1" si="141"/>
        <v/>
      </c>
      <c r="KG84" s="19" t="str">
        <f t="shared" ca="1" si="141"/>
        <v/>
      </c>
      <c r="KH84" s="19" t="str">
        <f t="shared" ca="1" si="141"/>
        <v/>
      </c>
      <c r="KI84" s="19" t="str">
        <f t="shared" ca="1" si="141"/>
        <v/>
      </c>
      <c r="KJ84" s="19" t="str">
        <f t="shared" ca="1" si="141"/>
        <v/>
      </c>
      <c r="KK84" s="19" t="str">
        <f t="shared" ca="1" si="141"/>
        <v/>
      </c>
      <c r="KL84" s="19" t="str">
        <f t="shared" ca="1" si="141"/>
        <v/>
      </c>
      <c r="KM84" s="19" t="str">
        <f t="shared" ca="1" si="141"/>
        <v/>
      </c>
      <c r="KN84" s="19" t="str">
        <f t="shared" ca="1" si="141"/>
        <v/>
      </c>
      <c r="KO84" s="19" t="str">
        <f t="shared" ca="1" si="141"/>
        <v/>
      </c>
      <c r="KP84" s="19" t="str">
        <f t="shared" ca="1" si="141"/>
        <v/>
      </c>
      <c r="KQ84" s="19" t="str">
        <f t="shared" ca="1" si="141"/>
        <v/>
      </c>
      <c r="KR84" s="19" t="str">
        <f t="shared" ca="1" si="141"/>
        <v/>
      </c>
      <c r="KS84" s="19" t="str">
        <f t="shared" ca="1" si="141"/>
        <v/>
      </c>
      <c r="KT84" s="19" t="str">
        <f t="shared" ca="1" si="141"/>
        <v/>
      </c>
      <c r="KU84" s="19" t="str">
        <f t="shared" ca="1" si="141"/>
        <v/>
      </c>
      <c r="KV84" s="19" t="str">
        <f t="shared" ca="1" si="141"/>
        <v/>
      </c>
      <c r="KW84" s="19" t="str">
        <f t="shared" ca="1" si="141"/>
        <v/>
      </c>
      <c r="KX84" s="19" t="str">
        <f t="shared" ca="1" si="141"/>
        <v/>
      </c>
      <c r="KY84" s="19" t="str">
        <f t="shared" ca="1" si="141"/>
        <v/>
      </c>
      <c r="KZ84" s="19" t="str">
        <f t="shared" ca="1" si="141"/>
        <v/>
      </c>
      <c r="LA84" s="19" t="str">
        <f t="shared" ca="1" si="141"/>
        <v/>
      </c>
      <c r="LB84" s="19" t="str">
        <f t="shared" ca="1" si="141"/>
        <v/>
      </c>
      <c r="LC84" s="19" t="str">
        <f t="shared" ca="1" si="141"/>
        <v/>
      </c>
      <c r="LD84" s="19" t="str">
        <f t="shared" ca="1" si="141"/>
        <v/>
      </c>
      <c r="LE84" s="19" t="str">
        <f t="shared" ca="1" si="141"/>
        <v/>
      </c>
      <c r="LF84" s="19" t="str">
        <f t="shared" ca="1" si="141"/>
        <v/>
      </c>
      <c r="LG84" s="19" t="str">
        <f t="shared" ca="1" si="141"/>
        <v/>
      </c>
      <c r="LH84" s="19" t="str">
        <f t="shared" ca="1" si="141"/>
        <v/>
      </c>
      <c r="LI84" s="19" t="str">
        <f t="shared" ca="1" si="141"/>
        <v/>
      </c>
      <c r="LJ84" s="19" t="str">
        <f t="shared" ca="1" si="141"/>
        <v/>
      </c>
      <c r="LK84" s="19" t="str">
        <f t="shared" ca="1" si="141"/>
        <v/>
      </c>
      <c r="LL84" s="19" t="str">
        <f t="shared" ca="1" si="141"/>
        <v/>
      </c>
      <c r="LM84" s="19" t="str">
        <f t="shared" ca="1" si="141"/>
        <v/>
      </c>
      <c r="LN84" s="19" t="str">
        <f t="shared" ca="1" si="141"/>
        <v/>
      </c>
      <c r="LO84" s="19" t="str">
        <f t="shared" ca="1" si="141"/>
        <v/>
      </c>
      <c r="LP84" s="19" t="str">
        <f t="shared" ca="1" si="141"/>
        <v/>
      </c>
      <c r="LQ84" s="19" t="str">
        <f t="shared" ca="1" si="141"/>
        <v/>
      </c>
      <c r="LR84" s="19" t="str">
        <f t="shared" ca="1" si="141"/>
        <v/>
      </c>
      <c r="LS84" s="19" t="str">
        <f t="shared" ca="1" si="141"/>
        <v/>
      </c>
      <c r="LT84" s="19" t="str">
        <f t="shared" ca="1" si="141"/>
        <v/>
      </c>
      <c r="LU84" s="19" t="str">
        <f t="shared" ca="1" si="141"/>
        <v/>
      </c>
      <c r="LV84" s="19" t="str">
        <f t="shared" ca="1" si="141"/>
        <v/>
      </c>
      <c r="LW84" s="19" t="str">
        <f t="shared" ca="1" si="141"/>
        <v/>
      </c>
      <c r="LX84" s="19" t="str">
        <f t="shared" ca="1" si="141"/>
        <v/>
      </c>
      <c r="LY84" s="19" t="str">
        <f t="shared" ca="1" si="141"/>
        <v/>
      </c>
      <c r="LZ84" s="19" t="str">
        <f t="shared" ca="1" si="141"/>
        <v/>
      </c>
      <c r="MA84" s="19" t="str">
        <f t="shared" ca="1" si="141"/>
        <v/>
      </c>
      <c r="MB84" s="19" t="str">
        <f t="shared" ca="1" si="141"/>
        <v/>
      </c>
      <c r="MC84" s="19" t="str">
        <f t="shared" ca="1" si="141"/>
        <v/>
      </c>
      <c r="MD84" s="19" t="str">
        <f t="shared" ca="1" si="141"/>
        <v/>
      </c>
      <c r="ME84" s="19" t="str">
        <f t="shared" ca="1" si="141"/>
        <v/>
      </c>
      <c r="MF84" s="19" t="str">
        <f t="shared" ca="1" si="141"/>
        <v/>
      </c>
      <c r="MG84" s="19" t="str">
        <f t="shared" ca="1" si="141"/>
        <v/>
      </c>
      <c r="MH84" s="19" t="str">
        <f t="shared" ca="1" si="141"/>
        <v/>
      </c>
      <c r="MI84" s="19" t="str">
        <f t="shared" ca="1" si="141"/>
        <v/>
      </c>
      <c r="MJ84" s="19" t="str">
        <f t="shared" ca="1" si="141"/>
        <v/>
      </c>
      <c r="MK84" s="19" t="str">
        <f t="shared" ca="1" si="141"/>
        <v/>
      </c>
      <c r="ML84" s="19" t="str">
        <f t="shared" ca="1" si="141"/>
        <v/>
      </c>
      <c r="MM84" s="19" t="str">
        <f t="shared" ca="1" si="141"/>
        <v/>
      </c>
      <c r="MN84" s="19" t="str">
        <f t="shared" ca="1" si="139"/>
        <v/>
      </c>
      <c r="MO84" s="19" t="str">
        <f t="shared" ca="1" si="139"/>
        <v/>
      </c>
      <c r="MP84" s="19" t="str">
        <f t="shared" ca="1" si="139"/>
        <v/>
      </c>
      <c r="MQ84" s="19" t="str">
        <f t="shared" ca="1" si="139"/>
        <v/>
      </c>
      <c r="MR84" s="19" t="str">
        <f t="shared" ca="1" si="139"/>
        <v/>
      </c>
      <c r="MS84" s="19" t="str">
        <f t="shared" ca="1" si="139"/>
        <v/>
      </c>
      <c r="MT84" s="19" t="str">
        <f t="shared" ca="1" si="139"/>
        <v/>
      </c>
      <c r="MU84" s="19" t="str">
        <f t="shared" ca="1" si="139"/>
        <v/>
      </c>
      <c r="MV84" s="19" t="str">
        <f t="shared" ca="1" si="139"/>
        <v/>
      </c>
      <c r="MW84" s="19" t="str">
        <f t="shared" ca="1" si="139"/>
        <v/>
      </c>
      <c r="MX84" s="19" t="str">
        <f t="shared" ca="1" si="139"/>
        <v/>
      </c>
      <c r="MY84" s="19" t="str">
        <f t="shared" ca="1" si="139"/>
        <v/>
      </c>
      <c r="MZ84" s="19" t="str">
        <f t="shared" ca="1" si="139"/>
        <v/>
      </c>
      <c r="NA84" s="19" t="str">
        <f t="shared" ca="1" si="139"/>
        <v/>
      </c>
      <c r="NB84" s="19" t="str">
        <f t="shared" ca="1" si="139"/>
        <v/>
      </c>
      <c r="NC84" s="19" t="str">
        <f t="shared" ca="1" si="139"/>
        <v/>
      </c>
      <c r="ND84" s="19" t="str">
        <f t="shared" ca="1" si="139"/>
        <v/>
      </c>
      <c r="NE84" s="19" t="str">
        <f t="shared" ca="1" si="139"/>
        <v/>
      </c>
      <c r="NF84" s="19" t="str">
        <f t="shared" ca="1" si="139"/>
        <v/>
      </c>
      <c r="NG84" s="19" t="str">
        <f t="shared" ca="1" si="139"/>
        <v/>
      </c>
      <c r="NH84" s="19" t="str">
        <f t="shared" ca="1" si="139"/>
        <v/>
      </c>
      <c r="NI84" s="19" t="str">
        <f t="shared" ca="1" si="139"/>
        <v/>
      </c>
      <c r="NJ84" s="19" t="str">
        <f t="shared" ca="1" si="139"/>
        <v/>
      </c>
      <c r="NK84" s="19" t="str">
        <f t="shared" ca="1" si="139"/>
        <v/>
      </c>
      <c r="NL84" s="19" t="str">
        <f t="shared" ca="1" si="139"/>
        <v/>
      </c>
      <c r="NM84" s="19" t="str">
        <f t="shared" ca="1" si="139"/>
        <v/>
      </c>
      <c r="NN84" s="19" t="str">
        <f t="shared" ca="1" si="139"/>
        <v/>
      </c>
      <c r="NO84" s="19" t="str">
        <f t="shared" ca="1" si="139"/>
        <v/>
      </c>
      <c r="NP84" s="19" t="str">
        <f t="shared" ca="1" si="139"/>
        <v/>
      </c>
      <c r="NQ84" s="19" t="str">
        <f t="shared" ca="1" si="139"/>
        <v/>
      </c>
      <c r="NR84" s="19" t="str">
        <f t="shared" ca="1" si="139"/>
        <v/>
      </c>
      <c r="NS84" s="19" t="str">
        <f t="shared" ca="1" si="139"/>
        <v/>
      </c>
      <c r="NT84" s="19" t="str">
        <f t="shared" ca="1" si="139"/>
        <v/>
      </c>
      <c r="NU84" s="19" t="str">
        <f t="shared" ca="1" si="139"/>
        <v/>
      </c>
      <c r="NV84" s="19" t="str">
        <f t="shared" ca="1" si="139"/>
        <v/>
      </c>
      <c r="NW84" s="19" t="str">
        <f t="shared" ca="1" si="139"/>
        <v/>
      </c>
      <c r="NX84" s="19" t="str">
        <f t="shared" ca="1" si="139"/>
        <v/>
      </c>
      <c r="NY84" s="19" t="str">
        <f t="shared" ca="1" si="139"/>
        <v/>
      </c>
      <c r="NZ84" s="19" t="str">
        <f t="shared" ca="1" si="139"/>
        <v/>
      </c>
      <c r="OA84" s="19" t="str">
        <f t="shared" ca="1" si="139"/>
        <v/>
      </c>
      <c r="OB84" s="19" t="str">
        <f t="shared" ca="1" si="139"/>
        <v/>
      </c>
      <c r="OC84" s="19" t="str">
        <f t="shared" ca="1" si="139"/>
        <v/>
      </c>
      <c r="OH84" s="25"/>
      <c r="OI84" s="25"/>
    </row>
    <row r="85" spans="3:399" x14ac:dyDescent="0.2">
      <c r="C85" s="128">
        <f>'Project Follow up - Base'!C86</f>
        <v>10</v>
      </c>
      <c r="D85" s="422" t="str">
        <f>'Project Follow up - Base'!D86</f>
        <v>ReWorking - Development</v>
      </c>
      <c r="E85" s="422" t="str">
        <f>'Project Follow up - Base'!E86</f>
        <v/>
      </c>
      <c r="F85" s="43">
        <f>'Project Follow up - Base'!G86</f>
        <v>45880</v>
      </c>
      <c r="G85" s="43">
        <f>'Project Follow up - Base'!H86</f>
        <v>45881</v>
      </c>
      <c r="H85" s="45">
        <f>'Project Follow up - Base'!I86</f>
        <v>2</v>
      </c>
      <c r="J85" s="37"/>
      <c r="K85" s="37"/>
      <c r="L85" s="37"/>
      <c r="M85" s="43">
        <f>'Project Follow up - Base'!M86</f>
        <v>45880</v>
      </c>
      <c r="N85" s="43">
        <f>'Project Follow up - Base'!N86</f>
        <v>45881</v>
      </c>
      <c r="O85" s="43">
        <f>'Project Follow up - Base'!O86</f>
        <v>45893</v>
      </c>
      <c r="P85" s="41" t="str">
        <f ca="1">'Project Follow up - Base'!P86</f>
        <v>Completed</v>
      </c>
      <c r="Q85" s="104" t="str">
        <f>'Project Follow up - Base'!Q86</f>
        <v/>
      </c>
      <c r="R85" s="43" t="str">
        <f>'Project Follow up - Base'!R86</f>
        <v>Client</v>
      </c>
      <c r="S85" s="41" t="str">
        <f>'Project Follow up - Base'!S86</f>
        <v xml:space="preserve">Client Modification </v>
      </c>
      <c r="T85" s="104" t="str">
        <f>'Project Follow up - Base'!T86</f>
        <v/>
      </c>
      <c r="U85" s="187" t="str">
        <f>'Project Follow up - Base'!U86</f>
        <v/>
      </c>
      <c r="V85" s="187" t="str">
        <f>'Project Follow up - Base'!V86</f>
        <v/>
      </c>
      <c r="W85" s="41" t="str">
        <f>'Project Follow up - Base'!W86</f>
        <v>Deliev 16</v>
      </c>
      <c r="X85" s="143" t="str">
        <f>'Project Follow up - Base'!X86</f>
        <v>MOM 16</v>
      </c>
      <c r="Y85" s="100"/>
      <c r="Z85" s="17">
        <f t="shared" si="123"/>
        <v>1</v>
      </c>
      <c r="AC85" s="20" t="str">
        <f t="shared" ca="1" si="130"/>
        <v/>
      </c>
      <c r="AD85" s="20" t="str">
        <f t="shared" ca="1" si="138"/>
        <v/>
      </c>
      <c r="AE85" s="20" t="str">
        <f t="shared" ca="1" si="138"/>
        <v/>
      </c>
      <c r="AF85" s="20" t="str">
        <f t="shared" ca="1" si="138"/>
        <v/>
      </c>
      <c r="AG85" s="20" t="str">
        <f t="shared" ca="1" si="138"/>
        <v/>
      </c>
      <c r="AH85" s="20" t="str">
        <f t="shared" ca="1" si="138"/>
        <v/>
      </c>
      <c r="AI85" s="20" t="str">
        <f t="shared" ca="1" si="138"/>
        <v/>
      </c>
      <c r="AJ85" s="20" t="str">
        <f t="shared" ca="1" si="138"/>
        <v/>
      </c>
      <c r="AK85" s="20" t="str">
        <f t="shared" ca="1" si="138"/>
        <v/>
      </c>
      <c r="AL85" s="20" t="str">
        <f t="shared" ca="1" si="138"/>
        <v/>
      </c>
      <c r="AM85" s="20" t="str">
        <f t="shared" ca="1" si="138"/>
        <v/>
      </c>
      <c r="AN85" s="20" t="str">
        <f t="shared" ca="1" si="138"/>
        <v/>
      </c>
      <c r="AO85" s="20" t="str">
        <f t="shared" ca="1" si="138"/>
        <v/>
      </c>
      <c r="AP85" s="20" t="str">
        <f t="shared" ca="1" si="138"/>
        <v/>
      </c>
      <c r="AQ85" s="20" t="str">
        <f t="shared" ca="1" si="138"/>
        <v/>
      </c>
      <c r="AR85" s="20" t="str">
        <f t="shared" ca="1" si="138"/>
        <v/>
      </c>
      <c r="AS85" s="20" t="str">
        <f t="shared" ca="1" si="138"/>
        <v/>
      </c>
      <c r="AT85" s="20" t="str">
        <f t="shared" ca="1" si="138"/>
        <v/>
      </c>
      <c r="AU85" s="20" t="str">
        <f t="shared" ca="1" si="138"/>
        <v/>
      </c>
      <c r="AV85" s="20" t="str">
        <f t="shared" ca="1" si="138"/>
        <v/>
      </c>
      <c r="AW85" s="20" t="str">
        <f t="shared" ca="1" si="138"/>
        <v/>
      </c>
      <c r="AX85" s="20" t="str">
        <f t="shared" ca="1" si="138"/>
        <v/>
      </c>
      <c r="AY85" s="20" t="str">
        <f t="shared" ca="1" si="138"/>
        <v/>
      </c>
      <c r="AZ85" s="20" t="str">
        <f t="shared" ca="1" si="138"/>
        <v/>
      </c>
      <c r="BA85" s="20" t="str">
        <f t="shared" ca="1" si="138"/>
        <v/>
      </c>
      <c r="BB85" s="20" t="str">
        <f t="shared" ca="1" si="138"/>
        <v/>
      </c>
      <c r="BC85" s="20" t="str">
        <f t="shared" ca="1" si="138"/>
        <v/>
      </c>
      <c r="BD85" s="20" t="str">
        <f t="shared" ca="1" si="138"/>
        <v/>
      </c>
      <c r="BE85" s="20" t="str">
        <f t="shared" ca="1" si="138"/>
        <v/>
      </c>
      <c r="BF85" s="20" t="str">
        <f t="shared" ca="1" si="138"/>
        <v/>
      </c>
      <c r="BG85" s="20" t="str">
        <f t="shared" ca="1" si="138"/>
        <v/>
      </c>
      <c r="BH85" s="20" t="str">
        <f t="shared" ca="1" si="138"/>
        <v/>
      </c>
      <c r="BI85" s="20" t="str">
        <f t="shared" ca="1" si="138"/>
        <v/>
      </c>
      <c r="BJ85" s="20" t="str">
        <f t="shared" ca="1" si="138"/>
        <v/>
      </c>
      <c r="BK85" s="20" t="str">
        <f t="shared" ca="1" si="138"/>
        <v/>
      </c>
      <c r="BL85" s="20" t="str">
        <f t="shared" ca="1" si="138"/>
        <v/>
      </c>
      <c r="BM85" s="20" t="str">
        <f t="shared" ca="1" si="138"/>
        <v/>
      </c>
      <c r="BN85" s="20" t="str">
        <f t="shared" ca="1" si="138"/>
        <v/>
      </c>
      <c r="BO85" s="20" t="str">
        <f t="shared" ca="1" si="138"/>
        <v/>
      </c>
      <c r="BP85" s="20" t="str">
        <f t="shared" ca="1" si="138"/>
        <v/>
      </c>
      <c r="BQ85" s="20" t="str">
        <f t="shared" ca="1" si="138"/>
        <v/>
      </c>
      <c r="BR85" s="20" t="str">
        <f t="shared" ca="1" si="138"/>
        <v/>
      </c>
      <c r="BS85" s="20" t="str">
        <f t="shared" ca="1" si="138"/>
        <v/>
      </c>
      <c r="BT85" s="20" t="str">
        <f t="shared" ca="1" si="138"/>
        <v/>
      </c>
      <c r="BU85" s="20" t="str">
        <f t="shared" ca="1" si="138"/>
        <v/>
      </c>
      <c r="BV85" s="20" t="str">
        <f t="shared" ca="1" si="138"/>
        <v/>
      </c>
      <c r="BW85" s="20" t="str">
        <f t="shared" ca="1" si="138"/>
        <v/>
      </c>
      <c r="BX85" s="20" t="str">
        <f t="shared" ca="1" si="138"/>
        <v/>
      </c>
      <c r="BY85" s="20" t="str">
        <f t="shared" ca="1" si="138"/>
        <v/>
      </c>
      <c r="BZ85" s="20" t="str">
        <f t="shared" ca="1" si="138"/>
        <v/>
      </c>
      <c r="CA85" s="20" t="str">
        <f t="shared" ca="1" si="138"/>
        <v/>
      </c>
      <c r="CB85" s="20" t="str">
        <f t="shared" ca="1" si="138"/>
        <v/>
      </c>
      <c r="CC85" s="20" t="str">
        <f t="shared" ca="1" si="138"/>
        <v/>
      </c>
      <c r="CD85" s="20" t="str">
        <f t="shared" ca="1" si="138"/>
        <v/>
      </c>
      <c r="CE85" s="20" t="str">
        <f t="shared" ca="1" si="138"/>
        <v/>
      </c>
      <c r="CF85" s="20" t="str">
        <f t="shared" ca="1" si="138"/>
        <v/>
      </c>
      <c r="CG85" s="20" t="str">
        <f t="shared" ca="1" si="138"/>
        <v/>
      </c>
      <c r="CH85" s="20" t="str">
        <f t="shared" ca="1" si="138"/>
        <v/>
      </c>
      <c r="CI85" s="20" t="str">
        <f t="shared" ca="1" si="138"/>
        <v/>
      </c>
      <c r="CJ85" s="20" t="str">
        <f t="shared" ca="1" si="138"/>
        <v/>
      </c>
      <c r="CK85" s="20" t="str">
        <f t="shared" ca="1" si="138"/>
        <v/>
      </c>
      <c r="CL85" s="20" t="str">
        <f t="shared" ca="1" si="138"/>
        <v/>
      </c>
      <c r="CM85" s="20" t="str">
        <f t="shared" ca="1" si="138"/>
        <v/>
      </c>
      <c r="CN85" s="20" t="str">
        <f t="shared" ca="1" si="138"/>
        <v/>
      </c>
      <c r="CO85" s="20" t="str">
        <f t="shared" ref="CO85:EZ88" ca="1" si="144">IF($N85="",
IF(AND(CO$2&gt;=$M85,CO$2&lt;=TODAY(),CO$2&lt;$O85), 10,
IF(AND(CO$2&gt;=$M85,CO$2&lt;=TODAY(),CO$2=$O85), 10,
IF(AND(CO$2&gt;=$M85,CO$2&lt;=TODAY(),CO$2&gt;$O85), -10, ""))),
IF(AND(CO$2&gt;=$M85,CO$2&lt;=$N85,CO$2&lt;$O85),10,
IF(AND(CO$2&gt;=$M85,CO$2&lt;=$N85,CO$2=$O85),10,
IF(AND(CO$2&gt;=$M85,CO$2&lt;=$N85,CO$2&gt;$O85),-10,""
))))</f>
        <v/>
      </c>
      <c r="CP85" s="20" t="str">
        <f t="shared" ca="1" si="144"/>
        <v/>
      </c>
      <c r="CQ85" s="20" t="str">
        <f t="shared" ca="1" si="144"/>
        <v/>
      </c>
      <c r="CR85" s="20" t="str">
        <f t="shared" ca="1" si="144"/>
        <v/>
      </c>
      <c r="CS85" s="20" t="str">
        <f t="shared" ca="1" si="144"/>
        <v/>
      </c>
      <c r="CT85" s="19" t="str">
        <f t="shared" ca="1" si="144"/>
        <v/>
      </c>
      <c r="CU85" s="19" t="str">
        <f t="shared" ca="1" si="144"/>
        <v/>
      </c>
      <c r="CV85" s="19" t="str">
        <f t="shared" ca="1" si="144"/>
        <v/>
      </c>
      <c r="CW85" s="19" t="str">
        <f t="shared" ca="1" si="144"/>
        <v/>
      </c>
      <c r="CX85" s="19" t="str">
        <f t="shared" ca="1" si="144"/>
        <v/>
      </c>
      <c r="CY85" s="19" t="str">
        <f t="shared" ca="1" si="144"/>
        <v/>
      </c>
      <c r="CZ85" s="19" t="str">
        <f t="shared" ca="1" si="144"/>
        <v/>
      </c>
      <c r="DA85" s="19" t="str">
        <f t="shared" ca="1" si="144"/>
        <v/>
      </c>
      <c r="DB85" s="19" t="str">
        <f t="shared" ca="1" si="144"/>
        <v/>
      </c>
      <c r="DC85" s="19" t="str">
        <f t="shared" ca="1" si="144"/>
        <v/>
      </c>
      <c r="DD85" s="19" t="str">
        <f t="shared" ca="1" si="144"/>
        <v/>
      </c>
      <c r="DE85" s="19" t="str">
        <f t="shared" ca="1" si="144"/>
        <v/>
      </c>
      <c r="DF85" s="19" t="str">
        <f t="shared" ca="1" si="144"/>
        <v/>
      </c>
      <c r="DG85" s="19" t="str">
        <f t="shared" ca="1" si="144"/>
        <v/>
      </c>
      <c r="DH85" s="19" t="str">
        <f t="shared" ca="1" si="144"/>
        <v/>
      </c>
      <c r="DI85" s="19" t="str">
        <f t="shared" ca="1" si="144"/>
        <v/>
      </c>
      <c r="DJ85" s="19" t="str">
        <f t="shared" ca="1" si="144"/>
        <v/>
      </c>
      <c r="DK85" s="19" t="str">
        <f t="shared" ca="1" si="144"/>
        <v/>
      </c>
      <c r="DL85" s="19" t="str">
        <f t="shared" ca="1" si="144"/>
        <v/>
      </c>
      <c r="DM85" s="19" t="str">
        <f t="shared" ca="1" si="144"/>
        <v/>
      </c>
      <c r="DN85" s="19" t="str">
        <f t="shared" ca="1" si="144"/>
        <v/>
      </c>
      <c r="DO85" s="19" t="str">
        <f t="shared" ca="1" si="144"/>
        <v/>
      </c>
      <c r="DP85" s="19" t="str">
        <f t="shared" ca="1" si="144"/>
        <v/>
      </c>
      <c r="DQ85" s="19" t="str">
        <f t="shared" ca="1" si="144"/>
        <v/>
      </c>
      <c r="DR85" s="19" t="str">
        <f t="shared" ca="1" si="144"/>
        <v/>
      </c>
      <c r="DS85" s="19" t="str">
        <f t="shared" ca="1" si="144"/>
        <v/>
      </c>
      <c r="DT85" s="19" t="str">
        <f t="shared" ca="1" si="144"/>
        <v/>
      </c>
      <c r="DU85" s="19" t="str">
        <f t="shared" ca="1" si="144"/>
        <v/>
      </c>
      <c r="DV85" s="19" t="str">
        <f t="shared" ca="1" si="144"/>
        <v/>
      </c>
      <c r="DW85" s="19" t="str">
        <f t="shared" ca="1" si="144"/>
        <v/>
      </c>
      <c r="DX85" s="19" t="str">
        <f t="shared" ca="1" si="144"/>
        <v/>
      </c>
      <c r="DY85" s="19" t="str">
        <f t="shared" ca="1" si="144"/>
        <v/>
      </c>
      <c r="DZ85" s="19" t="str">
        <f t="shared" ca="1" si="144"/>
        <v/>
      </c>
      <c r="EA85" s="19" t="str">
        <f t="shared" ca="1" si="144"/>
        <v/>
      </c>
      <c r="EB85" s="19" t="str">
        <f t="shared" ca="1" si="144"/>
        <v/>
      </c>
      <c r="EC85" s="19" t="str">
        <f t="shared" ca="1" si="144"/>
        <v/>
      </c>
      <c r="ED85" s="19" t="str">
        <f t="shared" ca="1" si="144"/>
        <v/>
      </c>
      <c r="EE85" s="19" t="str">
        <f t="shared" ca="1" si="144"/>
        <v/>
      </c>
      <c r="EF85" s="19" t="str">
        <f t="shared" ca="1" si="144"/>
        <v/>
      </c>
      <c r="EG85" s="19" t="str">
        <f t="shared" ca="1" si="144"/>
        <v/>
      </c>
      <c r="EH85" s="19" t="str">
        <f t="shared" ca="1" si="144"/>
        <v/>
      </c>
      <c r="EI85" s="19" t="str">
        <f t="shared" ca="1" si="144"/>
        <v/>
      </c>
      <c r="EJ85" s="19" t="str">
        <f t="shared" ca="1" si="144"/>
        <v/>
      </c>
      <c r="EK85" s="19" t="str">
        <f t="shared" ca="1" si="144"/>
        <v/>
      </c>
      <c r="EL85" s="19" t="str">
        <f t="shared" ca="1" si="144"/>
        <v/>
      </c>
      <c r="EM85" s="19" t="str">
        <f t="shared" ca="1" si="144"/>
        <v/>
      </c>
      <c r="EN85" s="19" t="str">
        <f t="shared" ca="1" si="144"/>
        <v/>
      </c>
      <c r="EO85" s="19" t="str">
        <f t="shared" ca="1" si="144"/>
        <v/>
      </c>
      <c r="EP85" s="19" t="str">
        <f t="shared" ca="1" si="144"/>
        <v/>
      </c>
      <c r="EQ85" s="19" t="str">
        <f t="shared" ca="1" si="144"/>
        <v/>
      </c>
      <c r="ER85" s="19" t="str">
        <f t="shared" ca="1" si="144"/>
        <v/>
      </c>
      <c r="ES85" s="19" t="str">
        <f t="shared" ca="1" si="144"/>
        <v/>
      </c>
      <c r="ET85" s="19" t="str">
        <f t="shared" ca="1" si="144"/>
        <v/>
      </c>
      <c r="EU85" s="19" t="str">
        <f t="shared" ca="1" si="144"/>
        <v/>
      </c>
      <c r="EV85" s="19" t="str">
        <f t="shared" ca="1" si="144"/>
        <v/>
      </c>
      <c r="EW85" s="19" t="str">
        <f t="shared" ca="1" si="144"/>
        <v/>
      </c>
      <c r="EX85" s="19" t="str">
        <f t="shared" ca="1" si="144"/>
        <v/>
      </c>
      <c r="EY85" s="19" t="str">
        <f t="shared" ca="1" si="144"/>
        <v/>
      </c>
      <c r="EZ85" s="19" t="str">
        <f t="shared" ca="1" si="144"/>
        <v/>
      </c>
      <c r="FA85" s="19" t="str">
        <f t="shared" ca="1" si="134"/>
        <v/>
      </c>
      <c r="FB85" s="19" t="str">
        <f t="shared" ca="1" si="142"/>
        <v/>
      </c>
      <c r="FC85" s="19" t="str">
        <f t="shared" ca="1" si="142"/>
        <v/>
      </c>
      <c r="FD85" s="19" t="str">
        <f t="shared" ca="1" si="142"/>
        <v/>
      </c>
      <c r="FE85" s="19" t="str">
        <f t="shared" ca="1" si="142"/>
        <v/>
      </c>
      <c r="FF85" s="19" t="str">
        <f t="shared" ca="1" si="142"/>
        <v/>
      </c>
      <c r="FG85" s="19" t="str">
        <f t="shared" ca="1" si="142"/>
        <v/>
      </c>
      <c r="FH85" s="19" t="str">
        <f t="shared" ca="1" si="142"/>
        <v/>
      </c>
      <c r="FI85" s="19" t="str">
        <f t="shared" ca="1" si="142"/>
        <v/>
      </c>
      <c r="FJ85" s="19" t="str">
        <f t="shared" ca="1" si="142"/>
        <v/>
      </c>
      <c r="FK85" s="19" t="str">
        <f t="shared" ca="1" si="142"/>
        <v/>
      </c>
      <c r="FL85" s="19" t="str">
        <f t="shared" ca="1" si="142"/>
        <v/>
      </c>
      <c r="FM85" s="19" t="str">
        <f t="shared" ca="1" si="142"/>
        <v/>
      </c>
      <c r="FN85" s="19" t="str">
        <f t="shared" ca="1" si="142"/>
        <v/>
      </c>
      <c r="FO85" s="19" t="str">
        <f t="shared" ca="1" si="142"/>
        <v/>
      </c>
      <c r="FP85" s="19" t="str">
        <f t="shared" ca="1" si="142"/>
        <v/>
      </c>
      <c r="FQ85" s="19" t="str">
        <f t="shared" ca="1" si="142"/>
        <v/>
      </c>
      <c r="FR85" s="19" t="str">
        <f t="shared" ca="1" si="142"/>
        <v/>
      </c>
      <c r="FS85" s="19" t="str">
        <f t="shared" ca="1" si="142"/>
        <v/>
      </c>
      <c r="FT85" s="19" t="str">
        <f t="shared" ca="1" si="142"/>
        <v/>
      </c>
      <c r="FU85" s="19" t="str">
        <f t="shared" ca="1" si="142"/>
        <v/>
      </c>
      <c r="FV85" s="19" t="str">
        <f t="shared" ca="1" si="142"/>
        <v/>
      </c>
      <c r="FW85" s="19" t="str">
        <f t="shared" ca="1" si="142"/>
        <v/>
      </c>
      <c r="FX85" s="19" t="str">
        <f t="shared" ca="1" si="142"/>
        <v/>
      </c>
      <c r="FY85" s="19" t="str">
        <f t="shared" ca="1" si="142"/>
        <v/>
      </c>
      <c r="FZ85" s="19" t="str">
        <f t="shared" ca="1" si="142"/>
        <v/>
      </c>
      <c r="GA85" s="19" t="str">
        <f t="shared" ca="1" si="142"/>
        <v/>
      </c>
      <c r="GB85" s="19" t="str">
        <f t="shared" ca="1" si="142"/>
        <v/>
      </c>
      <c r="GC85" s="19" t="str">
        <f t="shared" ca="1" si="142"/>
        <v/>
      </c>
      <c r="GD85" s="19" t="str">
        <f t="shared" ca="1" si="142"/>
        <v/>
      </c>
      <c r="GE85" s="19" t="str">
        <f t="shared" ca="1" si="142"/>
        <v/>
      </c>
      <c r="GF85" s="19" t="str">
        <f t="shared" ca="1" si="142"/>
        <v/>
      </c>
      <c r="GG85" s="19" t="str">
        <f t="shared" ca="1" si="142"/>
        <v/>
      </c>
      <c r="GH85" s="19" t="str">
        <f t="shared" ca="1" si="142"/>
        <v/>
      </c>
      <c r="GI85" s="19" t="str">
        <f t="shared" ca="1" si="142"/>
        <v/>
      </c>
      <c r="GJ85" s="19" t="str">
        <f t="shared" ca="1" si="142"/>
        <v/>
      </c>
      <c r="GK85" s="19" t="str">
        <f t="shared" ca="1" si="142"/>
        <v/>
      </c>
      <c r="GL85" s="19" t="str">
        <f t="shared" ca="1" si="142"/>
        <v/>
      </c>
      <c r="GM85" s="19" t="str">
        <f t="shared" ca="1" si="142"/>
        <v/>
      </c>
      <c r="GN85" s="19" t="str">
        <f t="shared" ca="1" si="142"/>
        <v/>
      </c>
      <c r="GO85" s="19" t="str">
        <f t="shared" ca="1" si="142"/>
        <v/>
      </c>
      <c r="GP85" s="19" t="str">
        <f t="shared" ca="1" si="142"/>
        <v/>
      </c>
      <c r="GQ85" s="19" t="str">
        <f t="shared" ca="1" si="142"/>
        <v/>
      </c>
      <c r="GR85" s="19" t="str">
        <f t="shared" ca="1" si="142"/>
        <v/>
      </c>
      <c r="GS85" s="19" t="str">
        <f t="shared" ca="1" si="142"/>
        <v/>
      </c>
      <c r="GT85" s="19" t="str">
        <f t="shared" ca="1" si="142"/>
        <v/>
      </c>
      <c r="GU85" s="19" t="str">
        <f t="shared" ca="1" si="142"/>
        <v/>
      </c>
      <c r="GV85" s="19" t="str">
        <f t="shared" ca="1" si="142"/>
        <v/>
      </c>
      <c r="GW85" s="19" t="str">
        <f t="shared" ca="1" si="142"/>
        <v/>
      </c>
      <c r="GX85" s="19" t="str">
        <f t="shared" ca="1" si="142"/>
        <v/>
      </c>
      <c r="GY85" s="19" t="str">
        <f t="shared" ca="1" si="142"/>
        <v/>
      </c>
      <c r="GZ85" s="19" t="str">
        <f t="shared" ca="1" si="142"/>
        <v/>
      </c>
      <c r="HA85" s="19" t="str">
        <f t="shared" ca="1" si="142"/>
        <v/>
      </c>
      <c r="HB85" s="19" t="str">
        <f t="shared" ca="1" si="142"/>
        <v/>
      </c>
      <c r="HC85" s="19" t="str">
        <f t="shared" ca="1" si="142"/>
        <v/>
      </c>
      <c r="HD85" s="19" t="str">
        <f t="shared" ca="1" si="142"/>
        <v/>
      </c>
      <c r="HE85" s="19" t="str">
        <f t="shared" ca="1" si="142"/>
        <v/>
      </c>
      <c r="HF85" s="19" t="str">
        <f t="shared" ca="1" si="142"/>
        <v/>
      </c>
      <c r="HG85" s="19" t="str">
        <f t="shared" ca="1" si="142"/>
        <v/>
      </c>
      <c r="HH85" s="19" t="str">
        <f t="shared" ca="1" si="142"/>
        <v/>
      </c>
      <c r="HI85" s="19" t="str">
        <f t="shared" ca="1" si="142"/>
        <v/>
      </c>
      <c r="HJ85" s="19" t="str">
        <f t="shared" ca="1" si="142"/>
        <v/>
      </c>
      <c r="HK85" s="19" t="str">
        <f t="shared" ca="1" si="142"/>
        <v/>
      </c>
      <c r="HL85" s="19" t="str">
        <f t="shared" ca="1" si="142"/>
        <v/>
      </c>
      <c r="HM85" s="19" t="str">
        <f t="shared" ca="1" si="142"/>
        <v/>
      </c>
      <c r="HN85" s="19" t="str">
        <f t="shared" ca="1" si="140"/>
        <v/>
      </c>
      <c r="HO85" s="19" t="str">
        <f t="shared" ca="1" si="140"/>
        <v/>
      </c>
      <c r="HP85" s="19" t="str">
        <f t="shared" ref="HP85:KA95" ca="1" si="145">IF($N85="",
IF(AND(HP$2&gt;=$M85,HP$2&lt;=TODAY(),HP$2&lt;$O85), 10,
IF(AND(HP$2&gt;=$M85,HP$2&lt;=TODAY(),HP$2=$O85), 10,
IF(AND(HP$2&gt;=$M85,HP$2&lt;=TODAY(),HP$2&gt;$O85), -10, ""))),
IF(AND(HP$2&gt;=$M85,HP$2&lt;=$N85,HP$2&lt;$O85),10,
IF(AND(HP$2&gt;=$M85,HP$2&lt;=$N85,HP$2=$O85),10,
IF(AND(HP$2&gt;=$M85,HP$2&lt;=$N85,HP$2&gt;$O85),-10,""
))))</f>
        <v/>
      </c>
      <c r="HQ85" s="19" t="str">
        <f t="shared" ca="1" si="145"/>
        <v/>
      </c>
      <c r="HR85" s="19" t="str">
        <f t="shared" ca="1" si="145"/>
        <v/>
      </c>
      <c r="HS85" s="19" t="str">
        <f t="shared" ca="1" si="145"/>
        <v/>
      </c>
      <c r="HT85" s="19" t="str">
        <f t="shared" ca="1" si="145"/>
        <v/>
      </c>
      <c r="HU85" s="19" t="str">
        <f t="shared" ca="1" si="145"/>
        <v/>
      </c>
      <c r="HV85" s="19" t="str">
        <f t="shared" ca="1" si="145"/>
        <v/>
      </c>
      <c r="HW85" s="19" t="str">
        <f t="shared" ca="1" si="145"/>
        <v/>
      </c>
      <c r="HX85" s="19" t="str">
        <f t="shared" ca="1" si="145"/>
        <v/>
      </c>
      <c r="HY85" s="19" t="str">
        <f t="shared" ca="1" si="145"/>
        <v/>
      </c>
      <c r="HZ85" s="19" t="str">
        <f t="shared" ca="1" si="145"/>
        <v/>
      </c>
      <c r="IA85" s="19" t="str">
        <f t="shared" ca="1" si="145"/>
        <v/>
      </c>
      <c r="IB85" s="19" t="str">
        <f t="shared" ca="1" si="145"/>
        <v/>
      </c>
      <c r="IC85" s="19" t="str">
        <f t="shared" ca="1" si="145"/>
        <v/>
      </c>
      <c r="ID85" s="19" t="str">
        <f t="shared" ca="1" si="145"/>
        <v/>
      </c>
      <c r="IE85" s="19" t="str">
        <f t="shared" ca="1" si="145"/>
        <v/>
      </c>
      <c r="IF85" s="19" t="str">
        <f t="shared" ca="1" si="145"/>
        <v/>
      </c>
      <c r="IG85" s="19" t="str">
        <f t="shared" ca="1" si="145"/>
        <v/>
      </c>
      <c r="IH85" s="19" t="str">
        <f t="shared" ca="1" si="145"/>
        <v/>
      </c>
      <c r="II85" s="19" t="str">
        <f t="shared" ca="1" si="145"/>
        <v/>
      </c>
      <c r="IJ85" s="19" t="str">
        <f t="shared" ca="1" si="145"/>
        <v/>
      </c>
      <c r="IK85" s="19" t="str">
        <f t="shared" ca="1" si="145"/>
        <v/>
      </c>
      <c r="IL85" s="19" t="str">
        <f t="shared" ca="1" si="145"/>
        <v/>
      </c>
      <c r="IM85" s="19" t="str">
        <f t="shared" ca="1" si="145"/>
        <v/>
      </c>
      <c r="IN85" s="19" t="str">
        <f t="shared" ca="1" si="145"/>
        <v/>
      </c>
      <c r="IO85" s="19" t="str">
        <f t="shared" ca="1" si="145"/>
        <v/>
      </c>
      <c r="IP85" s="19" t="str">
        <f t="shared" ca="1" si="145"/>
        <v/>
      </c>
      <c r="IQ85" s="19" t="str">
        <f t="shared" ca="1" si="145"/>
        <v/>
      </c>
      <c r="IR85" s="19" t="str">
        <f t="shared" ca="1" si="145"/>
        <v/>
      </c>
      <c r="IS85" s="19" t="str">
        <f t="shared" ca="1" si="145"/>
        <v/>
      </c>
      <c r="IT85" s="19" t="str">
        <f t="shared" ca="1" si="145"/>
        <v/>
      </c>
      <c r="IU85" s="19" t="str">
        <f t="shared" ca="1" si="145"/>
        <v/>
      </c>
      <c r="IV85" s="19" t="str">
        <f t="shared" ca="1" si="145"/>
        <v/>
      </c>
      <c r="IW85" s="19">
        <f t="shared" ca="1" si="145"/>
        <v>10</v>
      </c>
      <c r="IX85" s="19">
        <f t="shared" ca="1" si="145"/>
        <v>10</v>
      </c>
      <c r="IY85" s="19" t="str">
        <f t="shared" ca="1" si="145"/>
        <v/>
      </c>
      <c r="IZ85" s="19" t="str">
        <f t="shared" ca="1" si="145"/>
        <v/>
      </c>
      <c r="JA85" s="19" t="str">
        <f t="shared" ca="1" si="145"/>
        <v/>
      </c>
      <c r="JB85" s="19" t="str">
        <f t="shared" ca="1" si="145"/>
        <v/>
      </c>
      <c r="JC85" s="19" t="str">
        <f t="shared" ca="1" si="145"/>
        <v/>
      </c>
      <c r="JD85" s="19" t="str">
        <f t="shared" ca="1" si="145"/>
        <v/>
      </c>
      <c r="JE85" s="19" t="str">
        <f t="shared" ca="1" si="145"/>
        <v/>
      </c>
      <c r="JF85" s="19" t="str">
        <f t="shared" ca="1" si="145"/>
        <v/>
      </c>
      <c r="JG85" s="19" t="str">
        <f t="shared" ca="1" si="145"/>
        <v/>
      </c>
      <c r="JH85" s="19" t="str">
        <f t="shared" ca="1" si="145"/>
        <v/>
      </c>
      <c r="JI85" s="19" t="str">
        <f t="shared" ca="1" si="145"/>
        <v/>
      </c>
      <c r="JJ85" s="19" t="str">
        <f t="shared" ca="1" si="145"/>
        <v/>
      </c>
      <c r="JK85" s="19" t="str">
        <f t="shared" ca="1" si="145"/>
        <v/>
      </c>
      <c r="JL85" s="19" t="str">
        <f t="shared" ca="1" si="145"/>
        <v/>
      </c>
      <c r="JM85" s="19" t="str">
        <f t="shared" ca="1" si="145"/>
        <v/>
      </c>
      <c r="JN85" s="19" t="str">
        <f t="shared" ca="1" si="145"/>
        <v/>
      </c>
      <c r="JO85" s="19" t="str">
        <f t="shared" ca="1" si="145"/>
        <v/>
      </c>
      <c r="JP85" s="19" t="str">
        <f t="shared" ca="1" si="145"/>
        <v/>
      </c>
      <c r="JQ85" s="19" t="str">
        <f t="shared" ca="1" si="145"/>
        <v/>
      </c>
      <c r="JR85" s="19" t="str">
        <f t="shared" ca="1" si="145"/>
        <v/>
      </c>
      <c r="JS85" s="19" t="str">
        <f t="shared" ca="1" si="145"/>
        <v/>
      </c>
      <c r="JT85" s="19" t="str">
        <f t="shared" ca="1" si="145"/>
        <v/>
      </c>
      <c r="JU85" s="19" t="str">
        <f t="shared" ca="1" si="145"/>
        <v/>
      </c>
      <c r="JV85" s="19" t="str">
        <f t="shared" ca="1" si="145"/>
        <v/>
      </c>
      <c r="JW85" s="19" t="str">
        <f t="shared" ca="1" si="145"/>
        <v/>
      </c>
      <c r="JX85" s="19" t="str">
        <f t="shared" ca="1" si="145"/>
        <v/>
      </c>
      <c r="JY85" s="19" t="str">
        <f t="shared" ca="1" si="145"/>
        <v/>
      </c>
      <c r="JZ85" s="19" t="str">
        <f t="shared" ca="1" si="145"/>
        <v/>
      </c>
      <c r="KA85" s="19" t="str">
        <f t="shared" ca="1" si="145"/>
        <v/>
      </c>
      <c r="KB85" s="19" t="str">
        <f t="shared" ca="1" si="143"/>
        <v/>
      </c>
      <c r="KC85" s="19" t="str">
        <f t="shared" ca="1" si="141"/>
        <v/>
      </c>
      <c r="KD85" s="19" t="str">
        <f t="shared" ca="1" si="141"/>
        <v/>
      </c>
      <c r="KE85" s="19" t="str">
        <f t="shared" ca="1" si="141"/>
        <v/>
      </c>
      <c r="KF85" s="19" t="str">
        <f t="shared" ca="1" si="141"/>
        <v/>
      </c>
      <c r="KG85" s="19" t="str">
        <f t="shared" ca="1" si="141"/>
        <v/>
      </c>
      <c r="KH85" s="19" t="str">
        <f t="shared" ca="1" si="141"/>
        <v/>
      </c>
      <c r="KI85" s="19" t="str">
        <f t="shared" ca="1" si="141"/>
        <v/>
      </c>
      <c r="KJ85" s="19" t="str">
        <f t="shared" ca="1" si="141"/>
        <v/>
      </c>
      <c r="KK85" s="19" t="str">
        <f t="shared" ca="1" si="141"/>
        <v/>
      </c>
      <c r="KL85" s="19" t="str">
        <f t="shared" ca="1" si="141"/>
        <v/>
      </c>
      <c r="KM85" s="19" t="str">
        <f t="shared" ca="1" si="141"/>
        <v/>
      </c>
      <c r="KN85" s="19" t="str">
        <f t="shared" ca="1" si="141"/>
        <v/>
      </c>
      <c r="KO85" s="19" t="str">
        <f t="shared" ca="1" si="141"/>
        <v/>
      </c>
      <c r="KP85" s="19" t="str">
        <f t="shared" ca="1" si="141"/>
        <v/>
      </c>
      <c r="KQ85" s="19" t="str">
        <f t="shared" ca="1" si="141"/>
        <v/>
      </c>
      <c r="KR85" s="19" t="str">
        <f t="shared" ca="1" si="141"/>
        <v/>
      </c>
      <c r="KS85" s="19" t="str">
        <f t="shared" ca="1" si="141"/>
        <v/>
      </c>
      <c r="KT85" s="19" t="str">
        <f t="shared" ca="1" si="141"/>
        <v/>
      </c>
      <c r="KU85" s="19" t="str">
        <f t="shared" ca="1" si="141"/>
        <v/>
      </c>
      <c r="KV85" s="19" t="str">
        <f t="shared" ca="1" si="141"/>
        <v/>
      </c>
      <c r="KW85" s="19" t="str">
        <f t="shared" ca="1" si="141"/>
        <v/>
      </c>
      <c r="KX85" s="19" t="str">
        <f t="shared" ca="1" si="141"/>
        <v/>
      </c>
      <c r="KY85" s="19" t="str">
        <f t="shared" ca="1" si="141"/>
        <v/>
      </c>
      <c r="KZ85" s="19" t="str">
        <f t="shared" ca="1" si="141"/>
        <v/>
      </c>
      <c r="LA85" s="19" t="str">
        <f t="shared" ca="1" si="141"/>
        <v/>
      </c>
      <c r="LB85" s="19" t="str">
        <f t="shared" ca="1" si="141"/>
        <v/>
      </c>
      <c r="LC85" s="19" t="str">
        <f t="shared" ca="1" si="141"/>
        <v/>
      </c>
      <c r="LD85" s="19" t="str">
        <f t="shared" ca="1" si="141"/>
        <v/>
      </c>
      <c r="LE85" s="19" t="str">
        <f t="shared" ca="1" si="141"/>
        <v/>
      </c>
      <c r="LF85" s="19" t="str">
        <f t="shared" ca="1" si="141"/>
        <v/>
      </c>
      <c r="LG85" s="19" t="str">
        <f t="shared" ca="1" si="141"/>
        <v/>
      </c>
      <c r="LH85" s="19" t="str">
        <f t="shared" ca="1" si="141"/>
        <v/>
      </c>
      <c r="LI85" s="19" t="str">
        <f t="shared" ca="1" si="141"/>
        <v/>
      </c>
      <c r="LJ85" s="19" t="str">
        <f t="shared" ca="1" si="141"/>
        <v/>
      </c>
      <c r="LK85" s="19" t="str">
        <f t="shared" ca="1" si="141"/>
        <v/>
      </c>
      <c r="LL85" s="19" t="str">
        <f t="shared" ca="1" si="141"/>
        <v/>
      </c>
      <c r="LM85" s="19" t="str">
        <f t="shared" ca="1" si="141"/>
        <v/>
      </c>
      <c r="LN85" s="19" t="str">
        <f t="shared" ca="1" si="141"/>
        <v/>
      </c>
      <c r="LO85" s="19" t="str">
        <f t="shared" ca="1" si="141"/>
        <v/>
      </c>
      <c r="LP85" s="19" t="str">
        <f t="shared" ca="1" si="141"/>
        <v/>
      </c>
      <c r="LQ85" s="19" t="str">
        <f t="shared" ca="1" si="141"/>
        <v/>
      </c>
      <c r="LR85" s="19" t="str">
        <f t="shared" ca="1" si="141"/>
        <v/>
      </c>
      <c r="LS85" s="19" t="str">
        <f t="shared" ca="1" si="141"/>
        <v/>
      </c>
      <c r="LT85" s="19" t="str">
        <f t="shared" ca="1" si="141"/>
        <v/>
      </c>
      <c r="LU85" s="19" t="str">
        <f t="shared" ca="1" si="141"/>
        <v/>
      </c>
      <c r="LV85" s="19" t="str">
        <f t="shared" ca="1" si="141"/>
        <v/>
      </c>
      <c r="LW85" s="19" t="str">
        <f t="shared" ca="1" si="141"/>
        <v/>
      </c>
      <c r="LX85" s="19" t="str">
        <f t="shared" ca="1" si="141"/>
        <v/>
      </c>
      <c r="LY85" s="19" t="str">
        <f t="shared" ca="1" si="141"/>
        <v/>
      </c>
      <c r="LZ85" s="19" t="str">
        <f t="shared" ca="1" si="141"/>
        <v/>
      </c>
      <c r="MA85" s="19" t="str">
        <f t="shared" ca="1" si="141"/>
        <v/>
      </c>
      <c r="MB85" s="19" t="str">
        <f t="shared" ca="1" si="141"/>
        <v/>
      </c>
      <c r="MC85" s="19" t="str">
        <f t="shared" ca="1" si="141"/>
        <v/>
      </c>
      <c r="MD85" s="19" t="str">
        <f t="shared" ca="1" si="141"/>
        <v/>
      </c>
      <c r="ME85" s="19" t="str">
        <f t="shared" ca="1" si="141"/>
        <v/>
      </c>
      <c r="MF85" s="19" t="str">
        <f t="shared" ca="1" si="141"/>
        <v/>
      </c>
      <c r="MG85" s="19" t="str">
        <f t="shared" ca="1" si="141"/>
        <v/>
      </c>
      <c r="MH85" s="19" t="str">
        <f t="shared" ca="1" si="141"/>
        <v/>
      </c>
      <c r="MI85" s="19" t="str">
        <f t="shared" ca="1" si="141"/>
        <v/>
      </c>
      <c r="MJ85" s="19" t="str">
        <f t="shared" ca="1" si="141"/>
        <v/>
      </c>
      <c r="MK85" s="19" t="str">
        <f t="shared" ca="1" si="141"/>
        <v/>
      </c>
      <c r="ML85" s="19" t="str">
        <f t="shared" ca="1" si="141"/>
        <v/>
      </c>
      <c r="MM85" s="19" t="str">
        <f t="shared" ca="1" si="141"/>
        <v/>
      </c>
      <c r="MN85" s="19" t="str">
        <f t="shared" ca="1" si="139"/>
        <v/>
      </c>
      <c r="MO85" s="19" t="str">
        <f t="shared" ca="1" si="139"/>
        <v/>
      </c>
      <c r="MP85" s="19" t="str">
        <f t="shared" ca="1" si="139"/>
        <v/>
      </c>
      <c r="MQ85" s="19" t="str">
        <f t="shared" ca="1" si="139"/>
        <v/>
      </c>
      <c r="MR85" s="19" t="str">
        <f t="shared" ca="1" si="139"/>
        <v/>
      </c>
      <c r="MS85" s="19" t="str">
        <f t="shared" ca="1" si="139"/>
        <v/>
      </c>
      <c r="MT85" s="19" t="str">
        <f t="shared" ca="1" si="139"/>
        <v/>
      </c>
      <c r="MU85" s="19" t="str">
        <f t="shared" ca="1" si="139"/>
        <v/>
      </c>
      <c r="MV85" s="19" t="str">
        <f t="shared" ca="1" si="139"/>
        <v/>
      </c>
      <c r="MW85" s="19" t="str">
        <f t="shared" ca="1" si="139"/>
        <v/>
      </c>
      <c r="MX85" s="19" t="str">
        <f t="shared" ca="1" si="139"/>
        <v/>
      </c>
      <c r="MY85" s="19" t="str">
        <f t="shared" ca="1" si="139"/>
        <v/>
      </c>
      <c r="MZ85" s="19" t="str">
        <f t="shared" ca="1" si="139"/>
        <v/>
      </c>
      <c r="NA85" s="19" t="str">
        <f t="shared" ca="1" si="139"/>
        <v/>
      </c>
      <c r="NB85" s="19" t="str">
        <f t="shared" ca="1" si="139"/>
        <v/>
      </c>
      <c r="NC85" s="19" t="str">
        <f t="shared" ca="1" si="139"/>
        <v/>
      </c>
      <c r="ND85" s="19" t="str">
        <f t="shared" ca="1" si="139"/>
        <v/>
      </c>
      <c r="NE85" s="19" t="str">
        <f t="shared" ca="1" si="139"/>
        <v/>
      </c>
      <c r="NF85" s="19" t="str">
        <f t="shared" ca="1" si="139"/>
        <v/>
      </c>
      <c r="NG85" s="19" t="str">
        <f t="shared" ca="1" si="139"/>
        <v/>
      </c>
      <c r="NH85" s="19" t="str">
        <f t="shared" ca="1" si="139"/>
        <v/>
      </c>
      <c r="NI85" s="19" t="str">
        <f t="shared" ca="1" si="139"/>
        <v/>
      </c>
      <c r="NJ85" s="19" t="str">
        <f t="shared" ca="1" si="139"/>
        <v/>
      </c>
      <c r="NK85" s="19" t="str">
        <f t="shared" ca="1" si="139"/>
        <v/>
      </c>
      <c r="NL85" s="19" t="str">
        <f t="shared" ca="1" si="139"/>
        <v/>
      </c>
      <c r="NM85" s="19" t="str">
        <f t="shared" ca="1" si="139"/>
        <v/>
      </c>
      <c r="NN85" s="19" t="str">
        <f t="shared" ca="1" si="139"/>
        <v/>
      </c>
      <c r="NO85" s="19" t="str">
        <f t="shared" ca="1" si="139"/>
        <v/>
      </c>
      <c r="NP85" s="19" t="str">
        <f t="shared" ca="1" si="139"/>
        <v/>
      </c>
      <c r="NQ85" s="19" t="str">
        <f t="shared" ca="1" si="139"/>
        <v/>
      </c>
      <c r="NR85" s="19" t="str">
        <f t="shared" ca="1" si="139"/>
        <v/>
      </c>
      <c r="NS85" s="19" t="str">
        <f t="shared" ca="1" si="139"/>
        <v/>
      </c>
      <c r="NT85" s="19" t="str">
        <f t="shared" ca="1" si="139"/>
        <v/>
      </c>
      <c r="NU85" s="19" t="str">
        <f t="shared" ca="1" si="139"/>
        <v/>
      </c>
      <c r="NV85" s="19" t="str">
        <f t="shared" ca="1" si="139"/>
        <v/>
      </c>
      <c r="NW85" s="19" t="str">
        <f t="shared" ca="1" si="139"/>
        <v/>
      </c>
      <c r="NX85" s="19" t="str">
        <f t="shared" ca="1" si="139"/>
        <v/>
      </c>
      <c r="NY85" s="19" t="str">
        <f t="shared" ca="1" si="139"/>
        <v/>
      </c>
      <c r="NZ85" s="19" t="str">
        <f t="shared" ca="1" si="139"/>
        <v/>
      </c>
      <c r="OA85" s="19" t="str">
        <f t="shared" ca="1" si="139"/>
        <v/>
      </c>
      <c r="OB85" s="19" t="str">
        <f t="shared" ca="1" si="139"/>
        <v/>
      </c>
      <c r="OC85" s="19" t="str">
        <f t="shared" ca="1" si="139"/>
        <v/>
      </c>
      <c r="OH85" s="25"/>
      <c r="OI85" s="25"/>
    </row>
    <row r="86" spans="3:399" x14ac:dyDescent="0.2">
      <c r="C86" s="128">
        <f>'Project Follow up - Base'!C87</f>
        <v>11</v>
      </c>
      <c r="D86" s="422" t="str">
        <f>'Project Follow up - Base'!D87</f>
        <v>ReWorking - Development</v>
      </c>
      <c r="E86" s="422" t="str">
        <f>'Project Follow up - Base'!E87</f>
        <v/>
      </c>
      <c r="F86" s="43">
        <f>'Project Follow up - Base'!G87</f>
        <v>45880</v>
      </c>
      <c r="G86" s="43">
        <f>'Project Follow up - Base'!H87</f>
        <v>45881</v>
      </c>
      <c r="H86" s="45">
        <f>'Project Follow up - Base'!I87</f>
        <v>2</v>
      </c>
      <c r="J86" s="37"/>
      <c r="K86" s="37"/>
      <c r="L86" s="37"/>
      <c r="M86" s="43">
        <f>'Project Follow up - Base'!M87</f>
        <v>45880</v>
      </c>
      <c r="N86" s="43">
        <f>'Project Follow up - Base'!N87</f>
        <v>45881</v>
      </c>
      <c r="O86" s="43">
        <f>'Project Follow up - Base'!O87</f>
        <v>45893</v>
      </c>
      <c r="P86" s="44" t="str">
        <f ca="1">'Project Follow up - Base'!P87</f>
        <v>Completed</v>
      </c>
      <c r="Q86" s="104" t="str">
        <f>'Project Follow up - Base'!Q87</f>
        <v/>
      </c>
      <c r="R86" s="43" t="str">
        <f>'Project Follow up - Base'!R87</f>
        <v>Devlopment</v>
      </c>
      <c r="S86" s="41" t="str">
        <f>'Project Follow up - Base'!S87</f>
        <v>Technical Mistake</v>
      </c>
      <c r="T86" s="104" t="str">
        <f>'Project Follow up - Base'!T87</f>
        <v/>
      </c>
      <c r="U86" s="187" t="str">
        <f>'Project Follow up - Base'!U87</f>
        <v/>
      </c>
      <c r="V86" s="187" t="str">
        <f>'Project Follow up - Base'!V87</f>
        <v/>
      </c>
      <c r="W86" s="41" t="str">
        <f>'Project Follow up - Base'!W87</f>
        <v>Deliev 16</v>
      </c>
      <c r="X86" s="143" t="str">
        <f>'Project Follow up - Base'!X87</f>
        <v>MOM 16</v>
      </c>
      <c r="Y86" s="100"/>
      <c r="Z86" s="17">
        <f t="shared" si="123"/>
        <v>1</v>
      </c>
      <c r="AC86" s="20" t="str">
        <f t="shared" ca="1" si="130"/>
        <v/>
      </c>
      <c r="AD86" s="20" t="str">
        <f t="shared" ref="AD86:CO89" ca="1" si="146">IF($N86="",
IF(AND(AD$2&gt;=$M86,AD$2&lt;=TODAY(),AD$2&lt;$O86), 10,
IF(AND(AD$2&gt;=$M86,AD$2&lt;=TODAY(),AD$2=$O86), 10,
IF(AND(AD$2&gt;=$M86,AD$2&lt;=TODAY(),AD$2&gt;$O86), -10, ""))),
IF(AND(AD$2&gt;=$M86,AD$2&lt;=$N86,AD$2&lt;$O86),10,
IF(AND(AD$2&gt;=$M86,AD$2&lt;=$N86,AD$2=$O86),10,
IF(AND(AD$2&gt;=$M86,AD$2&lt;=$N86,AD$2&gt;$O86),-10,""
))))</f>
        <v/>
      </c>
      <c r="AE86" s="20" t="str">
        <f t="shared" ca="1" si="146"/>
        <v/>
      </c>
      <c r="AF86" s="20" t="str">
        <f t="shared" ca="1" si="146"/>
        <v/>
      </c>
      <c r="AG86" s="20" t="str">
        <f t="shared" ca="1" si="146"/>
        <v/>
      </c>
      <c r="AH86" s="20" t="str">
        <f t="shared" ca="1" si="146"/>
        <v/>
      </c>
      <c r="AI86" s="20" t="str">
        <f t="shared" ca="1" si="146"/>
        <v/>
      </c>
      <c r="AJ86" s="20" t="str">
        <f t="shared" ca="1" si="146"/>
        <v/>
      </c>
      <c r="AK86" s="20" t="str">
        <f t="shared" ca="1" si="146"/>
        <v/>
      </c>
      <c r="AL86" s="20" t="str">
        <f t="shared" ca="1" si="146"/>
        <v/>
      </c>
      <c r="AM86" s="20" t="str">
        <f t="shared" ca="1" si="146"/>
        <v/>
      </c>
      <c r="AN86" s="20" t="str">
        <f t="shared" ca="1" si="146"/>
        <v/>
      </c>
      <c r="AO86" s="20" t="str">
        <f t="shared" ca="1" si="146"/>
        <v/>
      </c>
      <c r="AP86" s="20" t="str">
        <f t="shared" ca="1" si="146"/>
        <v/>
      </c>
      <c r="AQ86" s="20" t="str">
        <f t="shared" ca="1" si="146"/>
        <v/>
      </c>
      <c r="AR86" s="20" t="str">
        <f t="shared" ca="1" si="146"/>
        <v/>
      </c>
      <c r="AS86" s="20" t="str">
        <f t="shared" ca="1" si="146"/>
        <v/>
      </c>
      <c r="AT86" s="20" t="str">
        <f t="shared" ca="1" si="146"/>
        <v/>
      </c>
      <c r="AU86" s="20" t="str">
        <f t="shared" ca="1" si="146"/>
        <v/>
      </c>
      <c r="AV86" s="20" t="str">
        <f t="shared" ca="1" si="146"/>
        <v/>
      </c>
      <c r="AW86" s="20" t="str">
        <f t="shared" ca="1" si="146"/>
        <v/>
      </c>
      <c r="AX86" s="20" t="str">
        <f t="shared" ca="1" si="146"/>
        <v/>
      </c>
      <c r="AY86" s="20" t="str">
        <f t="shared" ca="1" si="146"/>
        <v/>
      </c>
      <c r="AZ86" s="20" t="str">
        <f t="shared" ca="1" si="146"/>
        <v/>
      </c>
      <c r="BA86" s="20" t="str">
        <f t="shared" ca="1" si="146"/>
        <v/>
      </c>
      <c r="BB86" s="20" t="str">
        <f t="shared" ca="1" si="146"/>
        <v/>
      </c>
      <c r="BC86" s="20" t="str">
        <f t="shared" ca="1" si="146"/>
        <v/>
      </c>
      <c r="BD86" s="20" t="str">
        <f t="shared" ca="1" si="146"/>
        <v/>
      </c>
      <c r="BE86" s="20" t="str">
        <f t="shared" ca="1" si="146"/>
        <v/>
      </c>
      <c r="BF86" s="20" t="str">
        <f t="shared" ca="1" si="146"/>
        <v/>
      </c>
      <c r="BG86" s="20" t="str">
        <f t="shared" ca="1" si="146"/>
        <v/>
      </c>
      <c r="BH86" s="20" t="str">
        <f t="shared" ca="1" si="146"/>
        <v/>
      </c>
      <c r="BI86" s="20" t="str">
        <f t="shared" ca="1" si="146"/>
        <v/>
      </c>
      <c r="BJ86" s="20" t="str">
        <f t="shared" ca="1" si="146"/>
        <v/>
      </c>
      <c r="BK86" s="20" t="str">
        <f t="shared" ca="1" si="146"/>
        <v/>
      </c>
      <c r="BL86" s="20" t="str">
        <f t="shared" ca="1" si="146"/>
        <v/>
      </c>
      <c r="BM86" s="20" t="str">
        <f t="shared" ca="1" si="146"/>
        <v/>
      </c>
      <c r="BN86" s="20" t="str">
        <f t="shared" ca="1" si="146"/>
        <v/>
      </c>
      <c r="BO86" s="20" t="str">
        <f t="shared" ca="1" si="146"/>
        <v/>
      </c>
      <c r="BP86" s="20" t="str">
        <f t="shared" ca="1" si="146"/>
        <v/>
      </c>
      <c r="BQ86" s="20" t="str">
        <f t="shared" ca="1" si="146"/>
        <v/>
      </c>
      <c r="BR86" s="20" t="str">
        <f t="shared" ca="1" si="146"/>
        <v/>
      </c>
      <c r="BS86" s="20" t="str">
        <f t="shared" ca="1" si="146"/>
        <v/>
      </c>
      <c r="BT86" s="20" t="str">
        <f t="shared" ca="1" si="146"/>
        <v/>
      </c>
      <c r="BU86" s="20" t="str">
        <f t="shared" ca="1" si="146"/>
        <v/>
      </c>
      <c r="BV86" s="20" t="str">
        <f t="shared" ca="1" si="146"/>
        <v/>
      </c>
      <c r="BW86" s="20" t="str">
        <f t="shared" ca="1" si="146"/>
        <v/>
      </c>
      <c r="BX86" s="20" t="str">
        <f t="shared" ca="1" si="146"/>
        <v/>
      </c>
      <c r="BY86" s="20" t="str">
        <f t="shared" ca="1" si="146"/>
        <v/>
      </c>
      <c r="BZ86" s="20" t="str">
        <f t="shared" ca="1" si="146"/>
        <v/>
      </c>
      <c r="CA86" s="20" t="str">
        <f t="shared" ca="1" si="146"/>
        <v/>
      </c>
      <c r="CB86" s="20" t="str">
        <f t="shared" ca="1" si="146"/>
        <v/>
      </c>
      <c r="CC86" s="20" t="str">
        <f t="shared" ca="1" si="146"/>
        <v/>
      </c>
      <c r="CD86" s="20" t="str">
        <f t="shared" ca="1" si="146"/>
        <v/>
      </c>
      <c r="CE86" s="20" t="str">
        <f t="shared" ca="1" si="146"/>
        <v/>
      </c>
      <c r="CF86" s="20" t="str">
        <f t="shared" ca="1" si="146"/>
        <v/>
      </c>
      <c r="CG86" s="20" t="str">
        <f t="shared" ca="1" si="146"/>
        <v/>
      </c>
      <c r="CH86" s="20" t="str">
        <f t="shared" ca="1" si="146"/>
        <v/>
      </c>
      <c r="CI86" s="20" t="str">
        <f t="shared" ca="1" si="146"/>
        <v/>
      </c>
      <c r="CJ86" s="20" t="str">
        <f t="shared" ca="1" si="146"/>
        <v/>
      </c>
      <c r="CK86" s="20" t="str">
        <f t="shared" ca="1" si="146"/>
        <v/>
      </c>
      <c r="CL86" s="20" t="str">
        <f t="shared" ca="1" si="146"/>
        <v/>
      </c>
      <c r="CM86" s="20" t="str">
        <f t="shared" ca="1" si="146"/>
        <v/>
      </c>
      <c r="CN86" s="20" t="str">
        <f t="shared" ca="1" si="146"/>
        <v/>
      </c>
      <c r="CO86" s="20" t="str">
        <f t="shared" ca="1" si="146"/>
        <v/>
      </c>
      <c r="CP86" s="20" t="str">
        <f t="shared" ca="1" si="144"/>
        <v/>
      </c>
      <c r="CQ86" s="20" t="str">
        <f t="shared" ca="1" si="144"/>
        <v/>
      </c>
      <c r="CR86" s="20" t="str">
        <f t="shared" ca="1" si="144"/>
        <v/>
      </c>
      <c r="CS86" s="20" t="str">
        <f t="shared" ca="1" si="144"/>
        <v/>
      </c>
      <c r="CT86" s="19" t="str">
        <f t="shared" ca="1" si="144"/>
        <v/>
      </c>
      <c r="CU86" s="19" t="str">
        <f t="shared" ca="1" si="144"/>
        <v/>
      </c>
      <c r="CV86" s="19" t="str">
        <f t="shared" ca="1" si="144"/>
        <v/>
      </c>
      <c r="CW86" s="19" t="str">
        <f t="shared" ca="1" si="144"/>
        <v/>
      </c>
      <c r="CX86" s="19" t="str">
        <f t="shared" ca="1" si="144"/>
        <v/>
      </c>
      <c r="CY86" s="19" t="str">
        <f t="shared" ca="1" si="144"/>
        <v/>
      </c>
      <c r="CZ86" s="19" t="str">
        <f t="shared" ca="1" si="144"/>
        <v/>
      </c>
      <c r="DA86" s="19" t="str">
        <f t="shared" ca="1" si="144"/>
        <v/>
      </c>
      <c r="DB86" s="19" t="str">
        <f t="shared" ca="1" si="144"/>
        <v/>
      </c>
      <c r="DC86" s="19" t="str">
        <f t="shared" ca="1" si="144"/>
        <v/>
      </c>
      <c r="DD86" s="19" t="str">
        <f t="shared" ca="1" si="144"/>
        <v/>
      </c>
      <c r="DE86" s="19" t="str">
        <f t="shared" ca="1" si="144"/>
        <v/>
      </c>
      <c r="DF86" s="19" t="str">
        <f t="shared" ca="1" si="144"/>
        <v/>
      </c>
      <c r="DG86" s="19" t="str">
        <f t="shared" ca="1" si="144"/>
        <v/>
      </c>
      <c r="DH86" s="19" t="str">
        <f t="shared" ca="1" si="144"/>
        <v/>
      </c>
      <c r="DI86" s="19" t="str">
        <f t="shared" ca="1" si="144"/>
        <v/>
      </c>
      <c r="DJ86" s="19" t="str">
        <f t="shared" ca="1" si="144"/>
        <v/>
      </c>
      <c r="DK86" s="19" t="str">
        <f t="shared" ca="1" si="144"/>
        <v/>
      </c>
      <c r="DL86" s="19" t="str">
        <f t="shared" ca="1" si="144"/>
        <v/>
      </c>
      <c r="DM86" s="19" t="str">
        <f t="shared" ca="1" si="144"/>
        <v/>
      </c>
      <c r="DN86" s="19" t="str">
        <f t="shared" ca="1" si="144"/>
        <v/>
      </c>
      <c r="DO86" s="19" t="str">
        <f t="shared" ca="1" si="144"/>
        <v/>
      </c>
      <c r="DP86" s="19" t="str">
        <f t="shared" ca="1" si="144"/>
        <v/>
      </c>
      <c r="DQ86" s="19" t="str">
        <f t="shared" ca="1" si="144"/>
        <v/>
      </c>
      <c r="DR86" s="19" t="str">
        <f t="shared" ca="1" si="144"/>
        <v/>
      </c>
      <c r="DS86" s="19" t="str">
        <f t="shared" ca="1" si="144"/>
        <v/>
      </c>
      <c r="DT86" s="19" t="str">
        <f t="shared" ca="1" si="144"/>
        <v/>
      </c>
      <c r="DU86" s="19" t="str">
        <f t="shared" ca="1" si="144"/>
        <v/>
      </c>
      <c r="DV86" s="19" t="str">
        <f t="shared" ca="1" si="144"/>
        <v/>
      </c>
      <c r="DW86" s="19" t="str">
        <f t="shared" ca="1" si="144"/>
        <v/>
      </c>
      <c r="DX86" s="19" t="str">
        <f t="shared" ca="1" si="144"/>
        <v/>
      </c>
      <c r="DY86" s="19" t="str">
        <f t="shared" ca="1" si="144"/>
        <v/>
      </c>
      <c r="DZ86" s="19" t="str">
        <f t="shared" ca="1" si="144"/>
        <v/>
      </c>
      <c r="EA86" s="19" t="str">
        <f t="shared" ca="1" si="144"/>
        <v/>
      </c>
      <c r="EB86" s="19" t="str">
        <f t="shared" ca="1" si="144"/>
        <v/>
      </c>
      <c r="EC86" s="19" t="str">
        <f t="shared" ca="1" si="144"/>
        <v/>
      </c>
      <c r="ED86" s="19" t="str">
        <f t="shared" ca="1" si="144"/>
        <v/>
      </c>
      <c r="EE86" s="19" t="str">
        <f t="shared" ca="1" si="144"/>
        <v/>
      </c>
      <c r="EF86" s="19" t="str">
        <f t="shared" ca="1" si="144"/>
        <v/>
      </c>
      <c r="EG86" s="19" t="str">
        <f t="shared" ca="1" si="144"/>
        <v/>
      </c>
      <c r="EH86" s="19" t="str">
        <f t="shared" ca="1" si="144"/>
        <v/>
      </c>
      <c r="EI86" s="19" t="str">
        <f t="shared" ca="1" si="144"/>
        <v/>
      </c>
      <c r="EJ86" s="19" t="str">
        <f t="shared" ca="1" si="144"/>
        <v/>
      </c>
      <c r="EK86" s="19" t="str">
        <f t="shared" ca="1" si="144"/>
        <v/>
      </c>
      <c r="EL86" s="19" t="str">
        <f t="shared" ca="1" si="144"/>
        <v/>
      </c>
      <c r="EM86" s="19" t="str">
        <f t="shared" ca="1" si="144"/>
        <v/>
      </c>
      <c r="EN86" s="19" t="str">
        <f t="shared" ca="1" si="144"/>
        <v/>
      </c>
      <c r="EO86" s="19" t="str">
        <f t="shared" ca="1" si="144"/>
        <v/>
      </c>
      <c r="EP86" s="19" t="str">
        <f t="shared" ca="1" si="144"/>
        <v/>
      </c>
      <c r="EQ86" s="19" t="str">
        <f t="shared" ca="1" si="144"/>
        <v/>
      </c>
      <c r="ER86" s="19" t="str">
        <f t="shared" ca="1" si="144"/>
        <v/>
      </c>
      <c r="ES86" s="19" t="str">
        <f t="shared" ca="1" si="144"/>
        <v/>
      </c>
      <c r="ET86" s="19" t="str">
        <f t="shared" ca="1" si="144"/>
        <v/>
      </c>
      <c r="EU86" s="19" t="str">
        <f t="shared" ca="1" si="144"/>
        <v/>
      </c>
      <c r="EV86" s="19" t="str">
        <f t="shared" ca="1" si="144"/>
        <v/>
      </c>
      <c r="EW86" s="19" t="str">
        <f t="shared" ca="1" si="144"/>
        <v/>
      </c>
      <c r="EX86" s="19" t="str">
        <f t="shared" ca="1" si="144"/>
        <v/>
      </c>
      <c r="EY86" s="19" t="str">
        <f t="shared" ca="1" si="144"/>
        <v/>
      </c>
      <c r="EZ86" s="19" t="str">
        <f t="shared" ca="1" si="144"/>
        <v/>
      </c>
      <c r="FA86" s="19" t="str">
        <f t="shared" ca="1" si="134"/>
        <v/>
      </c>
      <c r="FB86" s="19" t="str">
        <f t="shared" ca="1" si="142"/>
        <v/>
      </c>
      <c r="FC86" s="19" t="str">
        <f t="shared" ca="1" si="142"/>
        <v/>
      </c>
      <c r="FD86" s="19" t="str">
        <f t="shared" ca="1" si="142"/>
        <v/>
      </c>
      <c r="FE86" s="19" t="str">
        <f t="shared" ca="1" si="142"/>
        <v/>
      </c>
      <c r="FF86" s="19" t="str">
        <f t="shared" ca="1" si="142"/>
        <v/>
      </c>
      <c r="FG86" s="19" t="str">
        <f t="shared" ca="1" si="142"/>
        <v/>
      </c>
      <c r="FH86" s="19" t="str">
        <f t="shared" ca="1" si="142"/>
        <v/>
      </c>
      <c r="FI86" s="19" t="str">
        <f t="shared" ca="1" si="142"/>
        <v/>
      </c>
      <c r="FJ86" s="19" t="str">
        <f t="shared" ca="1" si="142"/>
        <v/>
      </c>
      <c r="FK86" s="19" t="str">
        <f t="shared" ca="1" si="142"/>
        <v/>
      </c>
      <c r="FL86" s="19" t="str">
        <f t="shared" ca="1" si="142"/>
        <v/>
      </c>
      <c r="FM86" s="19" t="str">
        <f t="shared" ca="1" si="142"/>
        <v/>
      </c>
      <c r="FN86" s="19" t="str">
        <f t="shared" ca="1" si="142"/>
        <v/>
      </c>
      <c r="FO86" s="19" t="str">
        <f t="shared" ca="1" si="142"/>
        <v/>
      </c>
      <c r="FP86" s="19" t="str">
        <f t="shared" ca="1" si="142"/>
        <v/>
      </c>
      <c r="FQ86" s="19" t="str">
        <f t="shared" ca="1" si="142"/>
        <v/>
      </c>
      <c r="FR86" s="19" t="str">
        <f t="shared" ca="1" si="142"/>
        <v/>
      </c>
      <c r="FS86" s="19" t="str">
        <f t="shared" ca="1" si="142"/>
        <v/>
      </c>
      <c r="FT86" s="19" t="str">
        <f t="shared" ca="1" si="142"/>
        <v/>
      </c>
      <c r="FU86" s="19" t="str">
        <f t="shared" ca="1" si="142"/>
        <v/>
      </c>
      <c r="FV86" s="19" t="str">
        <f t="shared" ca="1" si="142"/>
        <v/>
      </c>
      <c r="FW86" s="19" t="str">
        <f t="shared" ca="1" si="142"/>
        <v/>
      </c>
      <c r="FX86" s="19" t="str">
        <f t="shared" ca="1" si="142"/>
        <v/>
      </c>
      <c r="FY86" s="19" t="str">
        <f t="shared" ca="1" si="142"/>
        <v/>
      </c>
      <c r="FZ86" s="19" t="str">
        <f t="shared" ca="1" si="142"/>
        <v/>
      </c>
      <c r="GA86" s="19" t="str">
        <f t="shared" ca="1" si="142"/>
        <v/>
      </c>
      <c r="GB86" s="19" t="str">
        <f t="shared" ca="1" si="142"/>
        <v/>
      </c>
      <c r="GC86" s="19" t="str">
        <f t="shared" ca="1" si="142"/>
        <v/>
      </c>
      <c r="GD86" s="19" t="str">
        <f t="shared" ca="1" si="142"/>
        <v/>
      </c>
      <c r="GE86" s="19" t="str">
        <f t="shared" ca="1" si="142"/>
        <v/>
      </c>
      <c r="GF86" s="19" t="str">
        <f t="shared" ca="1" si="142"/>
        <v/>
      </c>
      <c r="GG86" s="19" t="str">
        <f t="shared" ca="1" si="142"/>
        <v/>
      </c>
      <c r="GH86" s="19" t="str">
        <f t="shared" ca="1" si="142"/>
        <v/>
      </c>
      <c r="GI86" s="19" t="str">
        <f t="shared" ca="1" si="142"/>
        <v/>
      </c>
      <c r="GJ86" s="19" t="str">
        <f t="shared" ca="1" si="142"/>
        <v/>
      </c>
      <c r="GK86" s="19" t="str">
        <f t="shared" ca="1" si="142"/>
        <v/>
      </c>
      <c r="GL86" s="19" t="str">
        <f t="shared" ca="1" si="142"/>
        <v/>
      </c>
      <c r="GM86" s="19" t="str">
        <f t="shared" ca="1" si="142"/>
        <v/>
      </c>
      <c r="GN86" s="19" t="str">
        <f t="shared" ca="1" si="142"/>
        <v/>
      </c>
      <c r="GO86" s="19" t="str">
        <f t="shared" ca="1" si="142"/>
        <v/>
      </c>
      <c r="GP86" s="19" t="str">
        <f t="shared" ca="1" si="142"/>
        <v/>
      </c>
      <c r="GQ86" s="19" t="str">
        <f t="shared" ca="1" si="142"/>
        <v/>
      </c>
      <c r="GR86" s="19" t="str">
        <f t="shared" ca="1" si="142"/>
        <v/>
      </c>
      <c r="GS86" s="19" t="str">
        <f t="shared" ca="1" si="142"/>
        <v/>
      </c>
      <c r="GT86" s="19" t="str">
        <f t="shared" ca="1" si="142"/>
        <v/>
      </c>
      <c r="GU86" s="19" t="str">
        <f t="shared" ca="1" si="142"/>
        <v/>
      </c>
      <c r="GV86" s="19" t="str">
        <f t="shared" ca="1" si="142"/>
        <v/>
      </c>
      <c r="GW86" s="19" t="str">
        <f t="shared" ca="1" si="142"/>
        <v/>
      </c>
      <c r="GX86" s="19" t="str">
        <f t="shared" ca="1" si="142"/>
        <v/>
      </c>
      <c r="GY86" s="19" t="str">
        <f t="shared" ca="1" si="142"/>
        <v/>
      </c>
      <c r="GZ86" s="19" t="str">
        <f t="shared" ca="1" si="142"/>
        <v/>
      </c>
      <c r="HA86" s="19" t="str">
        <f t="shared" ca="1" si="142"/>
        <v/>
      </c>
      <c r="HB86" s="19" t="str">
        <f t="shared" ca="1" si="142"/>
        <v/>
      </c>
      <c r="HC86" s="19" t="str">
        <f t="shared" ca="1" si="142"/>
        <v/>
      </c>
      <c r="HD86" s="19" t="str">
        <f t="shared" ca="1" si="142"/>
        <v/>
      </c>
      <c r="HE86" s="19" t="str">
        <f t="shared" ca="1" si="142"/>
        <v/>
      </c>
      <c r="HF86" s="19" t="str">
        <f t="shared" ca="1" si="142"/>
        <v/>
      </c>
      <c r="HG86" s="19" t="str">
        <f t="shared" ca="1" si="142"/>
        <v/>
      </c>
      <c r="HH86" s="19" t="str">
        <f t="shared" ca="1" si="142"/>
        <v/>
      </c>
      <c r="HI86" s="19" t="str">
        <f t="shared" ca="1" si="142"/>
        <v/>
      </c>
      <c r="HJ86" s="19" t="str">
        <f t="shared" ca="1" si="142"/>
        <v/>
      </c>
      <c r="HK86" s="19" t="str">
        <f t="shared" ca="1" si="142"/>
        <v/>
      </c>
      <c r="HL86" s="19" t="str">
        <f t="shared" ca="1" si="142"/>
        <v/>
      </c>
      <c r="HM86" s="19" t="str">
        <f t="shared" ca="1" si="142"/>
        <v/>
      </c>
      <c r="HN86" s="19" t="str">
        <f t="shared" ca="1" si="140"/>
        <v/>
      </c>
      <c r="HO86" s="19" t="str">
        <f t="shared" ca="1" si="140"/>
        <v/>
      </c>
      <c r="HP86" s="19" t="str">
        <f t="shared" ca="1" si="145"/>
        <v/>
      </c>
      <c r="HQ86" s="19" t="str">
        <f t="shared" ca="1" si="145"/>
        <v/>
      </c>
      <c r="HR86" s="19" t="str">
        <f t="shared" ca="1" si="145"/>
        <v/>
      </c>
      <c r="HS86" s="19" t="str">
        <f t="shared" ca="1" si="145"/>
        <v/>
      </c>
      <c r="HT86" s="19" t="str">
        <f t="shared" ca="1" si="145"/>
        <v/>
      </c>
      <c r="HU86" s="19" t="str">
        <f t="shared" ca="1" si="145"/>
        <v/>
      </c>
      <c r="HV86" s="19" t="str">
        <f t="shared" ca="1" si="145"/>
        <v/>
      </c>
      <c r="HW86" s="19" t="str">
        <f t="shared" ca="1" si="145"/>
        <v/>
      </c>
      <c r="HX86" s="19" t="str">
        <f t="shared" ca="1" si="145"/>
        <v/>
      </c>
      <c r="HY86" s="19" t="str">
        <f t="shared" ca="1" si="145"/>
        <v/>
      </c>
      <c r="HZ86" s="19" t="str">
        <f t="shared" ca="1" si="145"/>
        <v/>
      </c>
      <c r="IA86" s="19" t="str">
        <f t="shared" ca="1" si="145"/>
        <v/>
      </c>
      <c r="IB86" s="19" t="str">
        <f t="shared" ca="1" si="145"/>
        <v/>
      </c>
      <c r="IC86" s="19" t="str">
        <f t="shared" ca="1" si="145"/>
        <v/>
      </c>
      <c r="ID86" s="19" t="str">
        <f t="shared" ca="1" si="145"/>
        <v/>
      </c>
      <c r="IE86" s="19" t="str">
        <f t="shared" ca="1" si="145"/>
        <v/>
      </c>
      <c r="IF86" s="19" t="str">
        <f t="shared" ca="1" si="145"/>
        <v/>
      </c>
      <c r="IG86" s="19" t="str">
        <f t="shared" ca="1" si="145"/>
        <v/>
      </c>
      <c r="IH86" s="19" t="str">
        <f t="shared" ca="1" si="145"/>
        <v/>
      </c>
      <c r="II86" s="19" t="str">
        <f t="shared" ca="1" si="145"/>
        <v/>
      </c>
      <c r="IJ86" s="19" t="str">
        <f t="shared" ca="1" si="145"/>
        <v/>
      </c>
      <c r="IK86" s="19" t="str">
        <f t="shared" ca="1" si="145"/>
        <v/>
      </c>
      <c r="IL86" s="19" t="str">
        <f t="shared" ca="1" si="145"/>
        <v/>
      </c>
      <c r="IM86" s="19" t="str">
        <f t="shared" ca="1" si="145"/>
        <v/>
      </c>
      <c r="IN86" s="19" t="str">
        <f t="shared" ca="1" si="145"/>
        <v/>
      </c>
      <c r="IO86" s="19" t="str">
        <f t="shared" ca="1" si="145"/>
        <v/>
      </c>
      <c r="IP86" s="19" t="str">
        <f t="shared" ca="1" si="145"/>
        <v/>
      </c>
      <c r="IQ86" s="19" t="str">
        <f t="shared" ca="1" si="145"/>
        <v/>
      </c>
      <c r="IR86" s="19" t="str">
        <f t="shared" ca="1" si="145"/>
        <v/>
      </c>
      <c r="IS86" s="19" t="str">
        <f t="shared" ca="1" si="145"/>
        <v/>
      </c>
      <c r="IT86" s="19" t="str">
        <f t="shared" ca="1" si="145"/>
        <v/>
      </c>
      <c r="IU86" s="19" t="str">
        <f t="shared" ca="1" si="145"/>
        <v/>
      </c>
      <c r="IV86" s="19" t="str">
        <f t="shared" ca="1" si="145"/>
        <v/>
      </c>
      <c r="IW86" s="19">
        <f t="shared" ca="1" si="145"/>
        <v>10</v>
      </c>
      <c r="IX86" s="19">
        <f t="shared" ca="1" si="145"/>
        <v>10</v>
      </c>
      <c r="IY86" s="19" t="str">
        <f t="shared" ca="1" si="145"/>
        <v/>
      </c>
      <c r="IZ86" s="19" t="str">
        <f t="shared" ca="1" si="145"/>
        <v/>
      </c>
      <c r="JA86" s="19" t="str">
        <f t="shared" ca="1" si="145"/>
        <v/>
      </c>
      <c r="JB86" s="19" t="str">
        <f t="shared" ca="1" si="145"/>
        <v/>
      </c>
      <c r="JC86" s="19" t="str">
        <f t="shared" ca="1" si="145"/>
        <v/>
      </c>
      <c r="JD86" s="19" t="str">
        <f t="shared" ca="1" si="145"/>
        <v/>
      </c>
      <c r="JE86" s="19" t="str">
        <f t="shared" ca="1" si="145"/>
        <v/>
      </c>
      <c r="JF86" s="19" t="str">
        <f t="shared" ca="1" si="145"/>
        <v/>
      </c>
      <c r="JG86" s="19" t="str">
        <f t="shared" ca="1" si="145"/>
        <v/>
      </c>
      <c r="JH86" s="19" t="str">
        <f t="shared" ca="1" si="145"/>
        <v/>
      </c>
      <c r="JI86" s="19" t="str">
        <f t="shared" ca="1" si="145"/>
        <v/>
      </c>
      <c r="JJ86" s="19" t="str">
        <f t="shared" ca="1" si="145"/>
        <v/>
      </c>
      <c r="JK86" s="19" t="str">
        <f t="shared" ca="1" si="145"/>
        <v/>
      </c>
      <c r="JL86" s="19" t="str">
        <f t="shared" ca="1" si="145"/>
        <v/>
      </c>
      <c r="JM86" s="19" t="str">
        <f t="shared" ca="1" si="145"/>
        <v/>
      </c>
      <c r="JN86" s="19" t="str">
        <f t="shared" ca="1" si="145"/>
        <v/>
      </c>
      <c r="JO86" s="19" t="str">
        <f t="shared" ca="1" si="145"/>
        <v/>
      </c>
      <c r="JP86" s="19" t="str">
        <f t="shared" ca="1" si="145"/>
        <v/>
      </c>
      <c r="JQ86" s="19" t="str">
        <f t="shared" ca="1" si="145"/>
        <v/>
      </c>
      <c r="JR86" s="19" t="str">
        <f t="shared" ca="1" si="145"/>
        <v/>
      </c>
      <c r="JS86" s="19" t="str">
        <f t="shared" ca="1" si="145"/>
        <v/>
      </c>
      <c r="JT86" s="19" t="str">
        <f t="shared" ca="1" si="145"/>
        <v/>
      </c>
      <c r="JU86" s="19" t="str">
        <f t="shared" ca="1" si="145"/>
        <v/>
      </c>
      <c r="JV86" s="19" t="str">
        <f t="shared" ca="1" si="145"/>
        <v/>
      </c>
      <c r="JW86" s="19" t="str">
        <f t="shared" ca="1" si="145"/>
        <v/>
      </c>
      <c r="JX86" s="19" t="str">
        <f t="shared" ca="1" si="145"/>
        <v/>
      </c>
      <c r="JY86" s="19" t="str">
        <f t="shared" ca="1" si="145"/>
        <v/>
      </c>
      <c r="JZ86" s="19" t="str">
        <f t="shared" ca="1" si="145"/>
        <v/>
      </c>
      <c r="KA86" s="19" t="str">
        <f t="shared" ca="1" si="145"/>
        <v/>
      </c>
      <c r="KB86" s="19" t="str">
        <f t="shared" ca="1" si="143"/>
        <v/>
      </c>
      <c r="KC86" s="19" t="str">
        <f t="shared" ca="1" si="141"/>
        <v/>
      </c>
      <c r="KD86" s="19" t="str">
        <f t="shared" ca="1" si="141"/>
        <v/>
      </c>
      <c r="KE86" s="19" t="str">
        <f t="shared" ca="1" si="141"/>
        <v/>
      </c>
      <c r="KF86" s="19" t="str">
        <f t="shared" ca="1" si="141"/>
        <v/>
      </c>
      <c r="KG86" s="19" t="str">
        <f t="shared" ca="1" si="141"/>
        <v/>
      </c>
      <c r="KH86" s="19" t="str">
        <f t="shared" ca="1" si="141"/>
        <v/>
      </c>
      <c r="KI86" s="19" t="str">
        <f t="shared" ca="1" si="141"/>
        <v/>
      </c>
      <c r="KJ86" s="19" t="str">
        <f t="shared" ca="1" si="141"/>
        <v/>
      </c>
      <c r="KK86" s="19" t="str">
        <f t="shared" ca="1" si="141"/>
        <v/>
      </c>
      <c r="KL86" s="19" t="str">
        <f t="shared" ca="1" si="141"/>
        <v/>
      </c>
      <c r="KM86" s="19" t="str">
        <f t="shared" ca="1" si="141"/>
        <v/>
      </c>
      <c r="KN86" s="19" t="str">
        <f t="shared" ca="1" si="141"/>
        <v/>
      </c>
      <c r="KO86" s="19" t="str">
        <f t="shared" ca="1" si="141"/>
        <v/>
      </c>
      <c r="KP86" s="19" t="str">
        <f t="shared" ca="1" si="141"/>
        <v/>
      </c>
      <c r="KQ86" s="19" t="str">
        <f t="shared" ca="1" si="141"/>
        <v/>
      </c>
      <c r="KR86" s="19" t="str">
        <f t="shared" ca="1" si="141"/>
        <v/>
      </c>
      <c r="KS86" s="19" t="str">
        <f t="shared" ca="1" si="141"/>
        <v/>
      </c>
      <c r="KT86" s="19" t="str">
        <f t="shared" ca="1" si="141"/>
        <v/>
      </c>
      <c r="KU86" s="19" t="str">
        <f t="shared" ca="1" si="141"/>
        <v/>
      </c>
      <c r="KV86" s="19" t="str">
        <f t="shared" ca="1" si="141"/>
        <v/>
      </c>
      <c r="KW86" s="19" t="str">
        <f t="shared" ca="1" si="141"/>
        <v/>
      </c>
      <c r="KX86" s="19" t="str">
        <f t="shared" ca="1" si="141"/>
        <v/>
      </c>
      <c r="KY86" s="19" t="str">
        <f t="shared" ca="1" si="141"/>
        <v/>
      </c>
      <c r="KZ86" s="19" t="str">
        <f t="shared" ca="1" si="141"/>
        <v/>
      </c>
      <c r="LA86" s="19" t="str">
        <f t="shared" ca="1" si="141"/>
        <v/>
      </c>
      <c r="LB86" s="19" t="str">
        <f t="shared" ca="1" si="141"/>
        <v/>
      </c>
      <c r="LC86" s="19" t="str">
        <f t="shared" ca="1" si="141"/>
        <v/>
      </c>
      <c r="LD86" s="19" t="str">
        <f t="shared" ca="1" si="141"/>
        <v/>
      </c>
      <c r="LE86" s="19" t="str">
        <f t="shared" ca="1" si="141"/>
        <v/>
      </c>
      <c r="LF86" s="19" t="str">
        <f t="shared" ca="1" si="141"/>
        <v/>
      </c>
      <c r="LG86" s="19" t="str">
        <f t="shared" ca="1" si="141"/>
        <v/>
      </c>
      <c r="LH86" s="19" t="str">
        <f t="shared" ca="1" si="141"/>
        <v/>
      </c>
      <c r="LI86" s="19" t="str">
        <f t="shared" ca="1" si="141"/>
        <v/>
      </c>
      <c r="LJ86" s="19" t="str">
        <f t="shared" ca="1" si="141"/>
        <v/>
      </c>
      <c r="LK86" s="19" t="str">
        <f t="shared" ca="1" si="141"/>
        <v/>
      </c>
      <c r="LL86" s="19" t="str">
        <f t="shared" ca="1" si="141"/>
        <v/>
      </c>
      <c r="LM86" s="19" t="str">
        <f t="shared" ca="1" si="141"/>
        <v/>
      </c>
      <c r="LN86" s="19" t="str">
        <f t="shared" ca="1" si="141"/>
        <v/>
      </c>
      <c r="LO86" s="19" t="str">
        <f t="shared" ca="1" si="141"/>
        <v/>
      </c>
      <c r="LP86" s="19" t="str">
        <f t="shared" ca="1" si="141"/>
        <v/>
      </c>
      <c r="LQ86" s="19" t="str">
        <f t="shared" ca="1" si="141"/>
        <v/>
      </c>
      <c r="LR86" s="19" t="str">
        <f t="shared" ca="1" si="141"/>
        <v/>
      </c>
      <c r="LS86" s="19" t="str">
        <f t="shared" ca="1" si="141"/>
        <v/>
      </c>
      <c r="LT86" s="19" t="str">
        <f t="shared" ca="1" si="141"/>
        <v/>
      </c>
      <c r="LU86" s="19" t="str">
        <f t="shared" ca="1" si="141"/>
        <v/>
      </c>
      <c r="LV86" s="19" t="str">
        <f t="shared" ca="1" si="141"/>
        <v/>
      </c>
      <c r="LW86" s="19" t="str">
        <f t="shared" ca="1" si="141"/>
        <v/>
      </c>
      <c r="LX86" s="19" t="str">
        <f t="shared" ca="1" si="141"/>
        <v/>
      </c>
      <c r="LY86" s="19" t="str">
        <f t="shared" ca="1" si="141"/>
        <v/>
      </c>
      <c r="LZ86" s="19" t="str">
        <f t="shared" ca="1" si="141"/>
        <v/>
      </c>
      <c r="MA86" s="19" t="str">
        <f t="shared" ca="1" si="141"/>
        <v/>
      </c>
      <c r="MB86" s="19" t="str">
        <f t="shared" ca="1" si="141"/>
        <v/>
      </c>
      <c r="MC86" s="19" t="str">
        <f t="shared" ca="1" si="141"/>
        <v/>
      </c>
      <c r="MD86" s="19" t="str">
        <f t="shared" ca="1" si="141"/>
        <v/>
      </c>
      <c r="ME86" s="19" t="str">
        <f t="shared" ca="1" si="141"/>
        <v/>
      </c>
      <c r="MF86" s="19" t="str">
        <f t="shared" ca="1" si="141"/>
        <v/>
      </c>
      <c r="MG86" s="19" t="str">
        <f t="shared" ca="1" si="141"/>
        <v/>
      </c>
      <c r="MH86" s="19" t="str">
        <f t="shared" ca="1" si="141"/>
        <v/>
      </c>
      <c r="MI86" s="19" t="str">
        <f t="shared" ca="1" si="141"/>
        <v/>
      </c>
      <c r="MJ86" s="19" t="str">
        <f t="shared" ca="1" si="141"/>
        <v/>
      </c>
      <c r="MK86" s="19" t="str">
        <f t="shared" ca="1" si="141"/>
        <v/>
      </c>
      <c r="ML86" s="19" t="str">
        <f t="shared" ca="1" si="141"/>
        <v/>
      </c>
      <c r="MM86" s="19" t="str">
        <f t="shared" ca="1" si="141"/>
        <v/>
      </c>
      <c r="MN86" s="19" t="str">
        <f t="shared" ca="1" si="139"/>
        <v/>
      </c>
      <c r="MO86" s="19" t="str">
        <f t="shared" ca="1" si="139"/>
        <v/>
      </c>
      <c r="MP86" s="19" t="str">
        <f t="shared" ca="1" si="139"/>
        <v/>
      </c>
      <c r="MQ86" s="19" t="str">
        <f t="shared" ca="1" si="139"/>
        <v/>
      </c>
      <c r="MR86" s="19" t="str">
        <f t="shared" ca="1" si="139"/>
        <v/>
      </c>
      <c r="MS86" s="19" t="str">
        <f t="shared" ca="1" si="139"/>
        <v/>
      </c>
      <c r="MT86" s="19" t="str">
        <f t="shared" ca="1" si="139"/>
        <v/>
      </c>
      <c r="MU86" s="19" t="str">
        <f t="shared" ca="1" si="139"/>
        <v/>
      </c>
      <c r="MV86" s="19" t="str">
        <f t="shared" ca="1" si="139"/>
        <v/>
      </c>
      <c r="MW86" s="19" t="str">
        <f t="shared" ca="1" si="139"/>
        <v/>
      </c>
      <c r="MX86" s="19" t="str">
        <f t="shared" ca="1" si="139"/>
        <v/>
      </c>
      <c r="MY86" s="19" t="str">
        <f t="shared" ca="1" si="139"/>
        <v/>
      </c>
      <c r="MZ86" s="19" t="str">
        <f t="shared" ca="1" si="139"/>
        <v/>
      </c>
      <c r="NA86" s="19" t="str">
        <f t="shared" ca="1" si="139"/>
        <v/>
      </c>
      <c r="NB86" s="19" t="str">
        <f t="shared" ca="1" si="139"/>
        <v/>
      </c>
      <c r="NC86" s="19" t="str">
        <f t="shared" ca="1" si="139"/>
        <v/>
      </c>
      <c r="ND86" s="19" t="str">
        <f t="shared" ca="1" si="139"/>
        <v/>
      </c>
      <c r="NE86" s="19" t="str">
        <f t="shared" ca="1" si="139"/>
        <v/>
      </c>
      <c r="NF86" s="19" t="str">
        <f t="shared" ca="1" si="139"/>
        <v/>
      </c>
      <c r="NG86" s="19" t="str">
        <f t="shared" ca="1" si="139"/>
        <v/>
      </c>
      <c r="NH86" s="19" t="str">
        <f t="shared" ca="1" si="139"/>
        <v/>
      </c>
      <c r="NI86" s="19" t="str">
        <f t="shared" ca="1" si="139"/>
        <v/>
      </c>
      <c r="NJ86" s="19" t="str">
        <f t="shared" ca="1" si="139"/>
        <v/>
      </c>
      <c r="NK86" s="19" t="str">
        <f t="shared" ca="1" si="139"/>
        <v/>
      </c>
      <c r="NL86" s="19" t="str">
        <f t="shared" ca="1" si="139"/>
        <v/>
      </c>
      <c r="NM86" s="19" t="str">
        <f t="shared" ca="1" si="139"/>
        <v/>
      </c>
      <c r="NN86" s="19" t="str">
        <f t="shared" ca="1" si="139"/>
        <v/>
      </c>
      <c r="NO86" s="19" t="str">
        <f t="shared" ca="1" si="139"/>
        <v/>
      </c>
      <c r="NP86" s="19" t="str">
        <f t="shared" ca="1" si="139"/>
        <v/>
      </c>
      <c r="NQ86" s="19" t="str">
        <f t="shared" ca="1" si="139"/>
        <v/>
      </c>
      <c r="NR86" s="19" t="str">
        <f t="shared" ca="1" si="139"/>
        <v/>
      </c>
      <c r="NS86" s="19" t="str">
        <f t="shared" ca="1" si="139"/>
        <v/>
      </c>
      <c r="NT86" s="19" t="str">
        <f t="shared" ca="1" si="139"/>
        <v/>
      </c>
      <c r="NU86" s="19" t="str">
        <f t="shared" ca="1" si="139"/>
        <v/>
      </c>
      <c r="NV86" s="19" t="str">
        <f t="shared" ca="1" si="139"/>
        <v/>
      </c>
      <c r="NW86" s="19" t="str">
        <f t="shared" ca="1" si="139"/>
        <v/>
      </c>
      <c r="NX86" s="19" t="str">
        <f t="shared" ca="1" si="139"/>
        <v/>
      </c>
      <c r="NY86" s="19" t="str">
        <f t="shared" ca="1" si="139"/>
        <v/>
      </c>
      <c r="NZ86" s="19" t="str">
        <f t="shared" ca="1" si="139"/>
        <v/>
      </c>
      <c r="OA86" s="19" t="str">
        <f t="shared" ca="1" si="139"/>
        <v/>
      </c>
      <c r="OB86" s="19" t="str">
        <f t="shared" ca="1" si="139"/>
        <v/>
      </c>
      <c r="OC86" s="19" t="str">
        <f t="shared" ca="1" si="139"/>
        <v/>
      </c>
      <c r="OH86" s="25"/>
      <c r="OI86" s="25"/>
    </row>
    <row r="87" spans="3:399" x14ac:dyDescent="0.2">
      <c r="C87" s="128">
        <f>'Project Follow up - Base'!C88</f>
        <v>12</v>
      </c>
      <c r="D87" s="422" t="str">
        <f>'Project Follow up - Base'!D88</f>
        <v>Working on - License</v>
      </c>
      <c r="E87" s="422" t="str">
        <f>'Project Follow up - Base'!E88</f>
        <v/>
      </c>
      <c r="F87" s="43">
        <f>'Project Follow up - Base'!G88</f>
        <v>45880</v>
      </c>
      <c r="G87" s="43">
        <f>'Project Follow up - Base'!H88</f>
        <v>45881</v>
      </c>
      <c r="H87" s="45">
        <f>'Project Follow up - Base'!I88</f>
        <v>2</v>
      </c>
      <c r="J87" s="37"/>
      <c r="K87" s="37"/>
      <c r="L87" s="37"/>
      <c r="M87" s="43">
        <f>'Project Follow up - Base'!M88</f>
        <v>45880</v>
      </c>
      <c r="N87" s="43">
        <f>'Project Follow up - Base'!N88</f>
        <v>45881</v>
      </c>
      <c r="O87" s="43">
        <f>'Project Follow up - Base'!O88</f>
        <v>45893</v>
      </c>
      <c r="P87" s="41" t="str">
        <f ca="1">'Project Follow up - Base'!P88</f>
        <v>Completed</v>
      </c>
      <c r="Q87" s="104" t="str">
        <f>'Project Follow up - Base'!Q88</f>
        <v/>
      </c>
      <c r="R87" s="43" t="str">
        <f>'Project Follow up - Base'!R88</f>
        <v>Devlopment</v>
      </c>
      <c r="S87" s="41" t="str">
        <f>'Project Follow up - Base'!S88</f>
        <v xml:space="preserve">Client Modification </v>
      </c>
      <c r="T87" s="104" t="str">
        <f>'Project Follow up - Base'!T88</f>
        <v/>
      </c>
      <c r="U87" s="187" t="str">
        <f>'Project Follow up - Base'!U88</f>
        <v/>
      </c>
      <c r="V87" s="187" t="str">
        <f>'Project Follow up - Base'!V88</f>
        <v/>
      </c>
      <c r="W87" s="41" t="str">
        <f>'Project Follow up - Base'!W88</f>
        <v>Deliev 16</v>
      </c>
      <c r="X87" s="143" t="str">
        <f>'Project Follow up - Base'!X88</f>
        <v>MOM 16</v>
      </c>
      <c r="Y87" s="100"/>
      <c r="Z87" s="17">
        <f t="shared" si="123"/>
        <v>1</v>
      </c>
      <c r="AC87" s="20" t="str">
        <f t="shared" ca="1" si="130"/>
        <v/>
      </c>
      <c r="AD87" s="20" t="str">
        <f t="shared" ca="1" si="146"/>
        <v/>
      </c>
      <c r="AE87" s="20" t="str">
        <f t="shared" ca="1" si="146"/>
        <v/>
      </c>
      <c r="AF87" s="20" t="str">
        <f t="shared" ca="1" si="146"/>
        <v/>
      </c>
      <c r="AG87" s="20" t="str">
        <f t="shared" ca="1" si="146"/>
        <v/>
      </c>
      <c r="AH87" s="20" t="str">
        <f t="shared" ca="1" si="146"/>
        <v/>
      </c>
      <c r="AI87" s="20" t="str">
        <f t="shared" ca="1" si="146"/>
        <v/>
      </c>
      <c r="AJ87" s="20" t="str">
        <f t="shared" ca="1" si="146"/>
        <v/>
      </c>
      <c r="AK87" s="20" t="str">
        <f t="shared" ca="1" si="146"/>
        <v/>
      </c>
      <c r="AL87" s="20" t="str">
        <f t="shared" ca="1" si="146"/>
        <v/>
      </c>
      <c r="AM87" s="20" t="str">
        <f t="shared" ca="1" si="146"/>
        <v/>
      </c>
      <c r="AN87" s="20" t="str">
        <f t="shared" ca="1" si="146"/>
        <v/>
      </c>
      <c r="AO87" s="20" t="str">
        <f t="shared" ca="1" si="146"/>
        <v/>
      </c>
      <c r="AP87" s="20" t="str">
        <f t="shared" ca="1" si="146"/>
        <v/>
      </c>
      <c r="AQ87" s="20" t="str">
        <f t="shared" ca="1" si="146"/>
        <v/>
      </c>
      <c r="AR87" s="20" t="str">
        <f t="shared" ca="1" si="146"/>
        <v/>
      </c>
      <c r="AS87" s="20" t="str">
        <f t="shared" ca="1" si="146"/>
        <v/>
      </c>
      <c r="AT87" s="20" t="str">
        <f t="shared" ca="1" si="146"/>
        <v/>
      </c>
      <c r="AU87" s="20" t="str">
        <f t="shared" ca="1" si="146"/>
        <v/>
      </c>
      <c r="AV87" s="20" t="str">
        <f t="shared" ca="1" si="146"/>
        <v/>
      </c>
      <c r="AW87" s="20" t="str">
        <f t="shared" ca="1" si="146"/>
        <v/>
      </c>
      <c r="AX87" s="20" t="str">
        <f t="shared" ca="1" si="146"/>
        <v/>
      </c>
      <c r="AY87" s="20" t="str">
        <f t="shared" ca="1" si="146"/>
        <v/>
      </c>
      <c r="AZ87" s="20" t="str">
        <f t="shared" ca="1" si="146"/>
        <v/>
      </c>
      <c r="BA87" s="20" t="str">
        <f t="shared" ca="1" si="146"/>
        <v/>
      </c>
      <c r="BB87" s="20" t="str">
        <f t="shared" ca="1" si="146"/>
        <v/>
      </c>
      <c r="BC87" s="20" t="str">
        <f t="shared" ca="1" si="146"/>
        <v/>
      </c>
      <c r="BD87" s="20" t="str">
        <f t="shared" ca="1" si="146"/>
        <v/>
      </c>
      <c r="BE87" s="20" t="str">
        <f t="shared" ca="1" si="146"/>
        <v/>
      </c>
      <c r="BF87" s="20" t="str">
        <f t="shared" ca="1" si="146"/>
        <v/>
      </c>
      <c r="BG87" s="20" t="str">
        <f t="shared" ca="1" si="146"/>
        <v/>
      </c>
      <c r="BH87" s="20" t="str">
        <f t="shared" ca="1" si="146"/>
        <v/>
      </c>
      <c r="BI87" s="20" t="str">
        <f t="shared" ca="1" si="146"/>
        <v/>
      </c>
      <c r="BJ87" s="20" t="str">
        <f t="shared" ca="1" si="146"/>
        <v/>
      </c>
      <c r="BK87" s="20" t="str">
        <f t="shared" ca="1" si="146"/>
        <v/>
      </c>
      <c r="BL87" s="20" t="str">
        <f t="shared" ca="1" si="146"/>
        <v/>
      </c>
      <c r="BM87" s="20" t="str">
        <f t="shared" ca="1" si="146"/>
        <v/>
      </c>
      <c r="BN87" s="20" t="str">
        <f t="shared" ca="1" si="146"/>
        <v/>
      </c>
      <c r="BO87" s="20" t="str">
        <f t="shared" ca="1" si="146"/>
        <v/>
      </c>
      <c r="BP87" s="20" t="str">
        <f t="shared" ca="1" si="146"/>
        <v/>
      </c>
      <c r="BQ87" s="20" t="str">
        <f t="shared" ca="1" si="146"/>
        <v/>
      </c>
      <c r="BR87" s="20" t="str">
        <f t="shared" ca="1" si="146"/>
        <v/>
      </c>
      <c r="BS87" s="20" t="str">
        <f t="shared" ca="1" si="146"/>
        <v/>
      </c>
      <c r="BT87" s="20" t="str">
        <f t="shared" ca="1" si="146"/>
        <v/>
      </c>
      <c r="BU87" s="20" t="str">
        <f t="shared" ca="1" si="146"/>
        <v/>
      </c>
      <c r="BV87" s="20" t="str">
        <f t="shared" ca="1" si="146"/>
        <v/>
      </c>
      <c r="BW87" s="20" t="str">
        <f t="shared" ca="1" si="146"/>
        <v/>
      </c>
      <c r="BX87" s="20" t="str">
        <f t="shared" ca="1" si="146"/>
        <v/>
      </c>
      <c r="BY87" s="20" t="str">
        <f t="shared" ca="1" si="146"/>
        <v/>
      </c>
      <c r="BZ87" s="20" t="str">
        <f t="shared" ca="1" si="146"/>
        <v/>
      </c>
      <c r="CA87" s="20" t="str">
        <f t="shared" ca="1" si="146"/>
        <v/>
      </c>
      <c r="CB87" s="20" t="str">
        <f t="shared" ca="1" si="146"/>
        <v/>
      </c>
      <c r="CC87" s="20" t="str">
        <f t="shared" ca="1" si="146"/>
        <v/>
      </c>
      <c r="CD87" s="20" t="str">
        <f t="shared" ca="1" si="146"/>
        <v/>
      </c>
      <c r="CE87" s="20" t="str">
        <f t="shared" ca="1" si="146"/>
        <v/>
      </c>
      <c r="CF87" s="20" t="str">
        <f t="shared" ca="1" si="146"/>
        <v/>
      </c>
      <c r="CG87" s="20" t="str">
        <f t="shared" ca="1" si="146"/>
        <v/>
      </c>
      <c r="CH87" s="20" t="str">
        <f t="shared" ca="1" si="146"/>
        <v/>
      </c>
      <c r="CI87" s="20" t="str">
        <f t="shared" ca="1" si="146"/>
        <v/>
      </c>
      <c r="CJ87" s="20" t="str">
        <f t="shared" ca="1" si="146"/>
        <v/>
      </c>
      <c r="CK87" s="20" t="str">
        <f t="shared" ca="1" si="146"/>
        <v/>
      </c>
      <c r="CL87" s="20" t="str">
        <f t="shared" ca="1" si="146"/>
        <v/>
      </c>
      <c r="CM87" s="20" t="str">
        <f t="shared" ca="1" si="146"/>
        <v/>
      </c>
      <c r="CN87" s="20" t="str">
        <f t="shared" ca="1" si="146"/>
        <v/>
      </c>
      <c r="CO87" s="20" t="str">
        <f t="shared" ca="1" si="146"/>
        <v/>
      </c>
      <c r="CP87" s="20" t="str">
        <f t="shared" ca="1" si="144"/>
        <v/>
      </c>
      <c r="CQ87" s="20" t="str">
        <f t="shared" ca="1" si="144"/>
        <v/>
      </c>
      <c r="CR87" s="20" t="str">
        <f t="shared" ca="1" si="144"/>
        <v/>
      </c>
      <c r="CS87" s="20" t="str">
        <f t="shared" ca="1" si="144"/>
        <v/>
      </c>
      <c r="CT87" s="19" t="str">
        <f t="shared" ca="1" si="144"/>
        <v/>
      </c>
      <c r="CU87" s="19" t="str">
        <f t="shared" ca="1" si="144"/>
        <v/>
      </c>
      <c r="CV87" s="19" t="str">
        <f t="shared" ca="1" si="144"/>
        <v/>
      </c>
      <c r="CW87" s="19" t="str">
        <f t="shared" ca="1" si="144"/>
        <v/>
      </c>
      <c r="CX87" s="19" t="str">
        <f t="shared" ca="1" si="144"/>
        <v/>
      </c>
      <c r="CY87" s="19" t="str">
        <f t="shared" ca="1" si="144"/>
        <v/>
      </c>
      <c r="CZ87" s="19" t="str">
        <f t="shared" ca="1" si="144"/>
        <v/>
      </c>
      <c r="DA87" s="19" t="str">
        <f t="shared" ca="1" si="144"/>
        <v/>
      </c>
      <c r="DB87" s="19" t="str">
        <f t="shared" ca="1" si="144"/>
        <v/>
      </c>
      <c r="DC87" s="19" t="str">
        <f t="shared" ca="1" si="144"/>
        <v/>
      </c>
      <c r="DD87" s="19" t="str">
        <f t="shared" ca="1" si="144"/>
        <v/>
      </c>
      <c r="DE87" s="19" t="str">
        <f t="shared" ca="1" si="144"/>
        <v/>
      </c>
      <c r="DF87" s="19" t="str">
        <f t="shared" ca="1" si="144"/>
        <v/>
      </c>
      <c r="DG87" s="19" t="str">
        <f t="shared" ca="1" si="144"/>
        <v/>
      </c>
      <c r="DH87" s="19" t="str">
        <f t="shared" ca="1" si="144"/>
        <v/>
      </c>
      <c r="DI87" s="19" t="str">
        <f t="shared" ca="1" si="144"/>
        <v/>
      </c>
      <c r="DJ87" s="19" t="str">
        <f t="shared" ca="1" si="144"/>
        <v/>
      </c>
      <c r="DK87" s="19" t="str">
        <f t="shared" ca="1" si="144"/>
        <v/>
      </c>
      <c r="DL87" s="19" t="str">
        <f t="shared" ca="1" si="144"/>
        <v/>
      </c>
      <c r="DM87" s="19" t="str">
        <f t="shared" ca="1" si="144"/>
        <v/>
      </c>
      <c r="DN87" s="19" t="str">
        <f t="shared" ca="1" si="144"/>
        <v/>
      </c>
      <c r="DO87" s="19" t="str">
        <f t="shared" ca="1" si="144"/>
        <v/>
      </c>
      <c r="DP87" s="19" t="str">
        <f t="shared" ca="1" si="144"/>
        <v/>
      </c>
      <c r="DQ87" s="19" t="str">
        <f t="shared" ca="1" si="144"/>
        <v/>
      </c>
      <c r="DR87" s="19" t="str">
        <f t="shared" ca="1" si="144"/>
        <v/>
      </c>
      <c r="DS87" s="19" t="str">
        <f t="shared" ca="1" si="144"/>
        <v/>
      </c>
      <c r="DT87" s="19" t="str">
        <f t="shared" ca="1" si="144"/>
        <v/>
      </c>
      <c r="DU87" s="19" t="str">
        <f t="shared" ca="1" si="144"/>
        <v/>
      </c>
      <c r="DV87" s="19" t="str">
        <f t="shared" ca="1" si="144"/>
        <v/>
      </c>
      <c r="DW87" s="19" t="str">
        <f t="shared" ca="1" si="144"/>
        <v/>
      </c>
      <c r="DX87" s="19" t="str">
        <f t="shared" ca="1" si="144"/>
        <v/>
      </c>
      <c r="DY87" s="19" t="str">
        <f t="shared" ca="1" si="144"/>
        <v/>
      </c>
      <c r="DZ87" s="19" t="str">
        <f t="shared" ca="1" si="144"/>
        <v/>
      </c>
      <c r="EA87" s="19" t="str">
        <f t="shared" ca="1" si="144"/>
        <v/>
      </c>
      <c r="EB87" s="19" t="str">
        <f t="shared" ca="1" si="144"/>
        <v/>
      </c>
      <c r="EC87" s="19" t="str">
        <f t="shared" ca="1" si="144"/>
        <v/>
      </c>
      <c r="ED87" s="19" t="str">
        <f t="shared" ca="1" si="144"/>
        <v/>
      </c>
      <c r="EE87" s="19" t="str">
        <f t="shared" ca="1" si="144"/>
        <v/>
      </c>
      <c r="EF87" s="19" t="str">
        <f t="shared" ca="1" si="144"/>
        <v/>
      </c>
      <c r="EG87" s="19" t="str">
        <f t="shared" ca="1" si="144"/>
        <v/>
      </c>
      <c r="EH87" s="19" t="str">
        <f t="shared" ca="1" si="144"/>
        <v/>
      </c>
      <c r="EI87" s="19" t="str">
        <f t="shared" ca="1" si="144"/>
        <v/>
      </c>
      <c r="EJ87" s="19" t="str">
        <f t="shared" ca="1" si="144"/>
        <v/>
      </c>
      <c r="EK87" s="19" t="str">
        <f t="shared" ca="1" si="144"/>
        <v/>
      </c>
      <c r="EL87" s="19" t="str">
        <f t="shared" ca="1" si="144"/>
        <v/>
      </c>
      <c r="EM87" s="19" t="str">
        <f t="shared" ca="1" si="144"/>
        <v/>
      </c>
      <c r="EN87" s="19" t="str">
        <f t="shared" ca="1" si="144"/>
        <v/>
      </c>
      <c r="EO87" s="19" t="str">
        <f t="shared" ca="1" si="144"/>
        <v/>
      </c>
      <c r="EP87" s="19" t="str">
        <f t="shared" ca="1" si="144"/>
        <v/>
      </c>
      <c r="EQ87" s="19" t="str">
        <f t="shared" ca="1" si="144"/>
        <v/>
      </c>
      <c r="ER87" s="19" t="str">
        <f t="shared" ca="1" si="144"/>
        <v/>
      </c>
      <c r="ES87" s="19" t="str">
        <f t="shared" ca="1" si="144"/>
        <v/>
      </c>
      <c r="ET87" s="19" t="str">
        <f t="shared" ca="1" si="144"/>
        <v/>
      </c>
      <c r="EU87" s="19" t="str">
        <f t="shared" ca="1" si="144"/>
        <v/>
      </c>
      <c r="EV87" s="19" t="str">
        <f t="shared" ca="1" si="144"/>
        <v/>
      </c>
      <c r="EW87" s="19" t="str">
        <f t="shared" ca="1" si="144"/>
        <v/>
      </c>
      <c r="EX87" s="19" t="str">
        <f t="shared" ca="1" si="144"/>
        <v/>
      </c>
      <c r="EY87" s="19" t="str">
        <f t="shared" ca="1" si="144"/>
        <v/>
      </c>
      <c r="EZ87" s="19" t="str">
        <f t="shared" ca="1" si="144"/>
        <v/>
      </c>
      <c r="FA87" s="19" t="str">
        <f t="shared" ca="1" si="134"/>
        <v/>
      </c>
      <c r="FB87" s="19" t="str">
        <f t="shared" ca="1" si="142"/>
        <v/>
      </c>
      <c r="FC87" s="19" t="str">
        <f t="shared" ca="1" si="142"/>
        <v/>
      </c>
      <c r="FD87" s="19" t="str">
        <f t="shared" ca="1" si="142"/>
        <v/>
      </c>
      <c r="FE87" s="19" t="str">
        <f t="shared" ca="1" si="142"/>
        <v/>
      </c>
      <c r="FF87" s="19" t="str">
        <f t="shared" ca="1" si="142"/>
        <v/>
      </c>
      <c r="FG87" s="19" t="str">
        <f t="shared" ca="1" si="142"/>
        <v/>
      </c>
      <c r="FH87" s="19" t="str">
        <f t="shared" ca="1" si="142"/>
        <v/>
      </c>
      <c r="FI87" s="19" t="str">
        <f t="shared" ca="1" si="142"/>
        <v/>
      </c>
      <c r="FJ87" s="19" t="str">
        <f t="shared" ca="1" si="142"/>
        <v/>
      </c>
      <c r="FK87" s="19" t="str">
        <f t="shared" ca="1" si="142"/>
        <v/>
      </c>
      <c r="FL87" s="19" t="str">
        <f t="shared" ca="1" si="142"/>
        <v/>
      </c>
      <c r="FM87" s="19" t="str">
        <f t="shared" ca="1" si="142"/>
        <v/>
      </c>
      <c r="FN87" s="19" t="str">
        <f t="shared" ca="1" si="142"/>
        <v/>
      </c>
      <c r="FO87" s="19" t="str">
        <f t="shared" ca="1" si="142"/>
        <v/>
      </c>
      <c r="FP87" s="19" t="str">
        <f t="shared" ca="1" si="142"/>
        <v/>
      </c>
      <c r="FQ87" s="19" t="str">
        <f t="shared" ca="1" si="142"/>
        <v/>
      </c>
      <c r="FR87" s="19" t="str">
        <f t="shared" ca="1" si="142"/>
        <v/>
      </c>
      <c r="FS87" s="19" t="str">
        <f t="shared" ca="1" si="142"/>
        <v/>
      </c>
      <c r="FT87" s="19" t="str">
        <f t="shared" ca="1" si="142"/>
        <v/>
      </c>
      <c r="FU87" s="19" t="str">
        <f t="shared" ca="1" si="142"/>
        <v/>
      </c>
      <c r="FV87" s="19" t="str">
        <f t="shared" ca="1" si="142"/>
        <v/>
      </c>
      <c r="FW87" s="19" t="str">
        <f t="shared" ca="1" si="142"/>
        <v/>
      </c>
      <c r="FX87" s="19" t="str">
        <f t="shared" ca="1" si="142"/>
        <v/>
      </c>
      <c r="FY87" s="19" t="str">
        <f t="shared" ca="1" si="142"/>
        <v/>
      </c>
      <c r="FZ87" s="19" t="str">
        <f t="shared" ca="1" si="142"/>
        <v/>
      </c>
      <c r="GA87" s="19" t="str">
        <f t="shared" ca="1" si="142"/>
        <v/>
      </c>
      <c r="GB87" s="19" t="str">
        <f t="shared" ca="1" si="142"/>
        <v/>
      </c>
      <c r="GC87" s="19" t="str">
        <f t="shared" ca="1" si="142"/>
        <v/>
      </c>
      <c r="GD87" s="19" t="str">
        <f t="shared" ca="1" si="142"/>
        <v/>
      </c>
      <c r="GE87" s="19" t="str">
        <f t="shared" ca="1" si="142"/>
        <v/>
      </c>
      <c r="GF87" s="19" t="str">
        <f t="shared" ca="1" si="142"/>
        <v/>
      </c>
      <c r="GG87" s="19" t="str">
        <f t="shared" ca="1" si="142"/>
        <v/>
      </c>
      <c r="GH87" s="19" t="str">
        <f t="shared" ca="1" si="142"/>
        <v/>
      </c>
      <c r="GI87" s="19" t="str">
        <f t="shared" ca="1" si="142"/>
        <v/>
      </c>
      <c r="GJ87" s="19" t="str">
        <f t="shared" ca="1" si="142"/>
        <v/>
      </c>
      <c r="GK87" s="19" t="str">
        <f t="shared" ca="1" si="142"/>
        <v/>
      </c>
      <c r="GL87" s="19" t="str">
        <f t="shared" ca="1" si="142"/>
        <v/>
      </c>
      <c r="GM87" s="19" t="str">
        <f t="shared" ca="1" si="142"/>
        <v/>
      </c>
      <c r="GN87" s="19" t="str">
        <f t="shared" ca="1" si="142"/>
        <v/>
      </c>
      <c r="GO87" s="19" t="str">
        <f t="shared" ca="1" si="142"/>
        <v/>
      </c>
      <c r="GP87" s="19" t="str">
        <f t="shared" ca="1" si="142"/>
        <v/>
      </c>
      <c r="GQ87" s="19" t="str">
        <f t="shared" ca="1" si="142"/>
        <v/>
      </c>
      <c r="GR87" s="19" t="str">
        <f t="shared" ca="1" si="142"/>
        <v/>
      </c>
      <c r="GS87" s="19" t="str">
        <f t="shared" ca="1" si="142"/>
        <v/>
      </c>
      <c r="GT87" s="19" t="str">
        <f t="shared" ca="1" si="142"/>
        <v/>
      </c>
      <c r="GU87" s="19" t="str">
        <f t="shared" ca="1" si="142"/>
        <v/>
      </c>
      <c r="GV87" s="19" t="str">
        <f t="shared" ca="1" si="142"/>
        <v/>
      </c>
      <c r="GW87" s="19" t="str">
        <f t="shared" ca="1" si="142"/>
        <v/>
      </c>
      <c r="GX87" s="19" t="str">
        <f t="shared" ca="1" si="142"/>
        <v/>
      </c>
      <c r="GY87" s="19" t="str">
        <f t="shared" ca="1" si="142"/>
        <v/>
      </c>
      <c r="GZ87" s="19" t="str">
        <f t="shared" ca="1" si="142"/>
        <v/>
      </c>
      <c r="HA87" s="19" t="str">
        <f t="shared" ca="1" si="142"/>
        <v/>
      </c>
      <c r="HB87" s="19" t="str">
        <f t="shared" ca="1" si="142"/>
        <v/>
      </c>
      <c r="HC87" s="19" t="str">
        <f t="shared" ca="1" si="142"/>
        <v/>
      </c>
      <c r="HD87" s="19" t="str">
        <f t="shared" ca="1" si="142"/>
        <v/>
      </c>
      <c r="HE87" s="19" t="str">
        <f t="shared" ca="1" si="142"/>
        <v/>
      </c>
      <c r="HF87" s="19" t="str">
        <f t="shared" ca="1" si="142"/>
        <v/>
      </c>
      <c r="HG87" s="19" t="str">
        <f t="shared" ca="1" si="142"/>
        <v/>
      </c>
      <c r="HH87" s="19" t="str">
        <f t="shared" ca="1" si="142"/>
        <v/>
      </c>
      <c r="HI87" s="19" t="str">
        <f t="shared" ca="1" si="142"/>
        <v/>
      </c>
      <c r="HJ87" s="19" t="str">
        <f t="shared" ca="1" si="142"/>
        <v/>
      </c>
      <c r="HK87" s="19" t="str">
        <f t="shared" ca="1" si="142"/>
        <v/>
      </c>
      <c r="HL87" s="19" t="str">
        <f t="shared" ca="1" si="142"/>
        <v/>
      </c>
      <c r="HM87" s="19" t="str">
        <f t="shared" ref="HM87:JX90" ca="1" si="147">IF($N87="",
IF(AND(HM$2&gt;=$M87,HM$2&lt;=TODAY(),HM$2&lt;$O87), 10,
IF(AND(HM$2&gt;=$M87,HM$2&lt;=TODAY(),HM$2=$O87), 10,
IF(AND(HM$2&gt;=$M87,HM$2&lt;=TODAY(),HM$2&gt;$O87), -10, ""))),
IF(AND(HM$2&gt;=$M87,HM$2&lt;=$N87,HM$2&lt;$O87),10,
IF(AND(HM$2&gt;=$M87,HM$2&lt;=$N87,HM$2=$O87),10,
IF(AND(HM$2&gt;=$M87,HM$2&lt;=$N87,HM$2&gt;$O87),-10,""
))))</f>
        <v/>
      </c>
      <c r="HN87" s="19" t="str">
        <f t="shared" ca="1" si="147"/>
        <v/>
      </c>
      <c r="HO87" s="19" t="str">
        <f t="shared" ca="1" si="147"/>
        <v/>
      </c>
      <c r="HP87" s="19" t="str">
        <f t="shared" ca="1" si="147"/>
        <v/>
      </c>
      <c r="HQ87" s="19" t="str">
        <f t="shared" ca="1" si="147"/>
        <v/>
      </c>
      <c r="HR87" s="19" t="str">
        <f t="shared" ca="1" si="147"/>
        <v/>
      </c>
      <c r="HS87" s="19" t="str">
        <f t="shared" ca="1" si="147"/>
        <v/>
      </c>
      <c r="HT87" s="19" t="str">
        <f t="shared" ca="1" si="147"/>
        <v/>
      </c>
      <c r="HU87" s="19" t="str">
        <f t="shared" ca="1" si="147"/>
        <v/>
      </c>
      <c r="HV87" s="19" t="str">
        <f t="shared" ca="1" si="147"/>
        <v/>
      </c>
      <c r="HW87" s="19" t="str">
        <f t="shared" ca="1" si="147"/>
        <v/>
      </c>
      <c r="HX87" s="19" t="str">
        <f t="shared" ca="1" si="147"/>
        <v/>
      </c>
      <c r="HY87" s="19" t="str">
        <f t="shared" ca="1" si="147"/>
        <v/>
      </c>
      <c r="HZ87" s="19" t="str">
        <f t="shared" ca="1" si="147"/>
        <v/>
      </c>
      <c r="IA87" s="19" t="str">
        <f t="shared" ca="1" si="147"/>
        <v/>
      </c>
      <c r="IB87" s="19" t="str">
        <f t="shared" ca="1" si="147"/>
        <v/>
      </c>
      <c r="IC87" s="19" t="str">
        <f t="shared" ca="1" si="147"/>
        <v/>
      </c>
      <c r="ID87" s="19" t="str">
        <f t="shared" ca="1" si="147"/>
        <v/>
      </c>
      <c r="IE87" s="19" t="str">
        <f t="shared" ca="1" si="147"/>
        <v/>
      </c>
      <c r="IF87" s="19" t="str">
        <f t="shared" ca="1" si="147"/>
        <v/>
      </c>
      <c r="IG87" s="19" t="str">
        <f t="shared" ca="1" si="147"/>
        <v/>
      </c>
      <c r="IH87" s="19" t="str">
        <f t="shared" ca="1" si="147"/>
        <v/>
      </c>
      <c r="II87" s="19" t="str">
        <f t="shared" ca="1" si="147"/>
        <v/>
      </c>
      <c r="IJ87" s="19" t="str">
        <f t="shared" ca="1" si="147"/>
        <v/>
      </c>
      <c r="IK87" s="19" t="str">
        <f t="shared" ca="1" si="147"/>
        <v/>
      </c>
      <c r="IL87" s="19" t="str">
        <f t="shared" ca="1" si="147"/>
        <v/>
      </c>
      <c r="IM87" s="19" t="str">
        <f t="shared" ca="1" si="147"/>
        <v/>
      </c>
      <c r="IN87" s="19" t="str">
        <f t="shared" ca="1" si="147"/>
        <v/>
      </c>
      <c r="IO87" s="19" t="str">
        <f t="shared" ca="1" si="147"/>
        <v/>
      </c>
      <c r="IP87" s="19" t="str">
        <f t="shared" ca="1" si="147"/>
        <v/>
      </c>
      <c r="IQ87" s="19" t="str">
        <f t="shared" ca="1" si="147"/>
        <v/>
      </c>
      <c r="IR87" s="19" t="str">
        <f t="shared" ca="1" si="147"/>
        <v/>
      </c>
      <c r="IS87" s="19" t="str">
        <f t="shared" ca="1" si="147"/>
        <v/>
      </c>
      <c r="IT87" s="19" t="str">
        <f t="shared" ca="1" si="147"/>
        <v/>
      </c>
      <c r="IU87" s="19" t="str">
        <f t="shared" ca="1" si="147"/>
        <v/>
      </c>
      <c r="IV87" s="19" t="str">
        <f t="shared" ca="1" si="147"/>
        <v/>
      </c>
      <c r="IW87" s="19">
        <f t="shared" ca="1" si="147"/>
        <v>10</v>
      </c>
      <c r="IX87" s="19">
        <f t="shared" ca="1" si="147"/>
        <v>10</v>
      </c>
      <c r="IY87" s="19" t="str">
        <f t="shared" ca="1" si="147"/>
        <v/>
      </c>
      <c r="IZ87" s="19" t="str">
        <f t="shared" ca="1" si="147"/>
        <v/>
      </c>
      <c r="JA87" s="19" t="str">
        <f t="shared" ca="1" si="147"/>
        <v/>
      </c>
      <c r="JB87" s="19" t="str">
        <f t="shared" ca="1" si="147"/>
        <v/>
      </c>
      <c r="JC87" s="19" t="str">
        <f t="shared" ca="1" si="147"/>
        <v/>
      </c>
      <c r="JD87" s="19" t="str">
        <f t="shared" ca="1" si="147"/>
        <v/>
      </c>
      <c r="JE87" s="19" t="str">
        <f t="shared" ca="1" si="147"/>
        <v/>
      </c>
      <c r="JF87" s="19" t="str">
        <f t="shared" ca="1" si="147"/>
        <v/>
      </c>
      <c r="JG87" s="19" t="str">
        <f t="shared" ca="1" si="147"/>
        <v/>
      </c>
      <c r="JH87" s="19" t="str">
        <f t="shared" ca="1" si="147"/>
        <v/>
      </c>
      <c r="JI87" s="19" t="str">
        <f t="shared" ca="1" si="147"/>
        <v/>
      </c>
      <c r="JJ87" s="19" t="str">
        <f t="shared" ca="1" si="147"/>
        <v/>
      </c>
      <c r="JK87" s="19" t="str">
        <f t="shared" ca="1" si="147"/>
        <v/>
      </c>
      <c r="JL87" s="19" t="str">
        <f t="shared" ca="1" si="147"/>
        <v/>
      </c>
      <c r="JM87" s="19" t="str">
        <f t="shared" ca="1" si="147"/>
        <v/>
      </c>
      <c r="JN87" s="19" t="str">
        <f t="shared" ca="1" si="147"/>
        <v/>
      </c>
      <c r="JO87" s="19" t="str">
        <f t="shared" ca="1" si="147"/>
        <v/>
      </c>
      <c r="JP87" s="19" t="str">
        <f t="shared" ca="1" si="147"/>
        <v/>
      </c>
      <c r="JQ87" s="19" t="str">
        <f t="shared" ca="1" si="147"/>
        <v/>
      </c>
      <c r="JR87" s="19" t="str">
        <f t="shared" ca="1" si="147"/>
        <v/>
      </c>
      <c r="JS87" s="19" t="str">
        <f t="shared" ca="1" si="147"/>
        <v/>
      </c>
      <c r="JT87" s="19" t="str">
        <f t="shared" ca="1" si="147"/>
        <v/>
      </c>
      <c r="JU87" s="19" t="str">
        <f t="shared" ca="1" si="147"/>
        <v/>
      </c>
      <c r="JV87" s="19" t="str">
        <f t="shared" ca="1" si="147"/>
        <v/>
      </c>
      <c r="JW87" s="19" t="str">
        <f t="shared" ca="1" si="147"/>
        <v/>
      </c>
      <c r="JX87" s="19" t="str">
        <f t="shared" ca="1" si="147"/>
        <v/>
      </c>
      <c r="JY87" s="19" t="str">
        <f t="shared" ca="1" si="145"/>
        <v/>
      </c>
      <c r="JZ87" s="19" t="str">
        <f t="shared" ca="1" si="145"/>
        <v/>
      </c>
      <c r="KA87" s="19" t="str">
        <f t="shared" ca="1" si="145"/>
        <v/>
      </c>
      <c r="KB87" s="19" t="str">
        <f t="shared" ca="1" si="143"/>
        <v/>
      </c>
      <c r="KC87" s="19" t="str">
        <f t="shared" ca="1" si="141"/>
        <v/>
      </c>
      <c r="KD87" s="19" t="str">
        <f t="shared" ca="1" si="141"/>
        <v/>
      </c>
      <c r="KE87" s="19" t="str">
        <f t="shared" ref="KE87:MP90" ca="1" si="148">IF($N87="",
IF(AND(KE$2&gt;=$M87,KE$2&lt;=TODAY(),KE$2&lt;$O87), 10,
IF(AND(KE$2&gt;=$M87,KE$2&lt;=TODAY(),KE$2=$O87), 10,
IF(AND(KE$2&gt;=$M87,KE$2&lt;=TODAY(),KE$2&gt;$O87), -10, ""))),
IF(AND(KE$2&gt;=$M87,KE$2&lt;=$N87,KE$2&lt;$O87),10,
IF(AND(KE$2&gt;=$M87,KE$2&lt;=$N87,KE$2=$O87),10,
IF(AND(KE$2&gt;=$M87,KE$2&lt;=$N87,KE$2&gt;$O87),-10,""
))))</f>
        <v/>
      </c>
      <c r="KF87" s="19" t="str">
        <f t="shared" ca="1" si="148"/>
        <v/>
      </c>
      <c r="KG87" s="19" t="str">
        <f t="shared" ca="1" si="148"/>
        <v/>
      </c>
      <c r="KH87" s="19" t="str">
        <f t="shared" ca="1" si="148"/>
        <v/>
      </c>
      <c r="KI87" s="19" t="str">
        <f t="shared" ca="1" si="148"/>
        <v/>
      </c>
      <c r="KJ87" s="19" t="str">
        <f t="shared" ca="1" si="148"/>
        <v/>
      </c>
      <c r="KK87" s="19" t="str">
        <f t="shared" ca="1" si="148"/>
        <v/>
      </c>
      <c r="KL87" s="19" t="str">
        <f t="shared" ca="1" si="148"/>
        <v/>
      </c>
      <c r="KM87" s="19" t="str">
        <f t="shared" ca="1" si="148"/>
        <v/>
      </c>
      <c r="KN87" s="19" t="str">
        <f t="shared" ca="1" si="148"/>
        <v/>
      </c>
      <c r="KO87" s="19" t="str">
        <f t="shared" ca="1" si="148"/>
        <v/>
      </c>
      <c r="KP87" s="19" t="str">
        <f t="shared" ca="1" si="148"/>
        <v/>
      </c>
      <c r="KQ87" s="19" t="str">
        <f t="shared" ca="1" si="148"/>
        <v/>
      </c>
      <c r="KR87" s="19" t="str">
        <f t="shared" ca="1" si="148"/>
        <v/>
      </c>
      <c r="KS87" s="19" t="str">
        <f t="shared" ca="1" si="148"/>
        <v/>
      </c>
      <c r="KT87" s="19" t="str">
        <f t="shared" ca="1" si="148"/>
        <v/>
      </c>
      <c r="KU87" s="19" t="str">
        <f t="shared" ca="1" si="148"/>
        <v/>
      </c>
      <c r="KV87" s="19" t="str">
        <f t="shared" ca="1" si="148"/>
        <v/>
      </c>
      <c r="KW87" s="19" t="str">
        <f t="shared" ca="1" si="148"/>
        <v/>
      </c>
      <c r="KX87" s="19" t="str">
        <f t="shared" ca="1" si="148"/>
        <v/>
      </c>
      <c r="KY87" s="19" t="str">
        <f t="shared" ca="1" si="148"/>
        <v/>
      </c>
      <c r="KZ87" s="19" t="str">
        <f t="shared" ca="1" si="148"/>
        <v/>
      </c>
      <c r="LA87" s="19" t="str">
        <f t="shared" ca="1" si="148"/>
        <v/>
      </c>
      <c r="LB87" s="19" t="str">
        <f t="shared" ca="1" si="148"/>
        <v/>
      </c>
      <c r="LC87" s="19" t="str">
        <f t="shared" ca="1" si="148"/>
        <v/>
      </c>
      <c r="LD87" s="19" t="str">
        <f t="shared" ca="1" si="148"/>
        <v/>
      </c>
      <c r="LE87" s="19" t="str">
        <f t="shared" ca="1" si="148"/>
        <v/>
      </c>
      <c r="LF87" s="19" t="str">
        <f t="shared" ca="1" si="148"/>
        <v/>
      </c>
      <c r="LG87" s="19" t="str">
        <f t="shared" ca="1" si="148"/>
        <v/>
      </c>
      <c r="LH87" s="19" t="str">
        <f t="shared" ca="1" si="148"/>
        <v/>
      </c>
      <c r="LI87" s="19" t="str">
        <f t="shared" ca="1" si="148"/>
        <v/>
      </c>
      <c r="LJ87" s="19" t="str">
        <f t="shared" ca="1" si="148"/>
        <v/>
      </c>
      <c r="LK87" s="19" t="str">
        <f t="shared" ca="1" si="148"/>
        <v/>
      </c>
      <c r="LL87" s="19" t="str">
        <f t="shared" ca="1" si="148"/>
        <v/>
      </c>
      <c r="LM87" s="19" t="str">
        <f t="shared" ca="1" si="148"/>
        <v/>
      </c>
      <c r="LN87" s="19" t="str">
        <f t="shared" ca="1" si="148"/>
        <v/>
      </c>
      <c r="LO87" s="19" t="str">
        <f t="shared" ca="1" si="148"/>
        <v/>
      </c>
      <c r="LP87" s="19" t="str">
        <f t="shared" ca="1" si="148"/>
        <v/>
      </c>
      <c r="LQ87" s="19" t="str">
        <f t="shared" ca="1" si="148"/>
        <v/>
      </c>
      <c r="LR87" s="19" t="str">
        <f t="shared" ca="1" si="148"/>
        <v/>
      </c>
      <c r="LS87" s="19" t="str">
        <f t="shared" ca="1" si="148"/>
        <v/>
      </c>
      <c r="LT87" s="19" t="str">
        <f t="shared" ca="1" si="148"/>
        <v/>
      </c>
      <c r="LU87" s="19" t="str">
        <f t="shared" ca="1" si="148"/>
        <v/>
      </c>
      <c r="LV87" s="19" t="str">
        <f t="shared" ca="1" si="148"/>
        <v/>
      </c>
      <c r="LW87" s="19" t="str">
        <f t="shared" ca="1" si="148"/>
        <v/>
      </c>
      <c r="LX87" s="19" t="str">
        <f t="shared" ca="1" si="148"/>
        <v/>
      </c>
      <c r="LY87" s="19" t="str">
        <f t="shared" ca="1" si="148"/>
        <v/>
      </c>
      <c r="LZ87" s="19" t="str">
        <f t="shared" ca="1" si="148"/>
        <v/>
      </c>
      <c r="MA87" s="19" t="str">
        <f t="shared" ca="1" si="148"/>
        <v/>
      </c>
      <c r="MB87" s="19" t="str">
        <f t="shared" ca="1" si="148"/>
        <v/>
      </c>
      <c r="MC87" s="19" t="str">
        <f t="shared" ca="1" si="148"/>
        <v/>
      </c>
      <c r="MD87" s="19" t="str">
        <f t="shared" ca="1" si="148"/>
        <v/>
      </c>
      <c r="ME87" s="19" t="str">
        <f t="shared" ca="1" si="148"/>
        <v/>
      </c>
      <c r="MF87" s="19" t="str">
        <f t="shared" ca="1" si="148"/>
        <v/>
      </c>
      <c r="MG87" s="19" t="str">
        <f t="shared" ca="1" si="148"/>
        <v/>
      </c>
      <c r="MH87" s="19" t="str">
        <f t="shared" ca="1" si="148"/>
        <v/>
      </c>
      <c r="MI87" s="19" t="str">
        <f t="shared" ca="1" si="148"/>
        <v/>
      </c>
      <c r="MJ87" s="19" t="str">
        <f t="shared" ca="1" si="148"/>
        <v/>
      </c>
      <c r="MK87" s="19" t="str">
        <f t="shared" ca="1" si="148"/>
        <v/>
      </c>
      <c r="ML87" s="19" t="str">
        <f t="shared" ca="1" si="148"/>
        <v/>
      </c>
      <c r="MM87" s="19" t="str">
        <f t="shared" ca="1" si="148"/>
        <v/>
      </c>
      <c r="MN87" s="19" t="str">
        <f t="shared" ca="1" si="148"/>
        <v/>
      </c>
      <c r="MO87" s="19" t="str">
        <f t="shared" ca="1" si="148"/>
        <v/>
      </c>
      <c r="MP87" s="19" t="str">
        <f t="shared" ca="1" si="148"/>
        <v/>
      </c>
      <c r="MQ87" s="19" t="str">
        <f t="shared" ca="1" si="139"/>
        <v/>
      </c>
      <c r="MR87" s="19" t="str">
        <f t="shared" ca="1" si="139"/>
        <v/>
      </c>
      <c r="MS87" s="19" t="str">
        <f t="shared" ca="1" si="139"/>
        <v/>
      </c>
      <c r="MT87" s="19" t="str">
        <f t="shared" ca="1" si="139"/>
        <v/>
      </c>
      <c r="MU87" s="19" t="str">
        <f t="shared" ca="1" si="139"/>
        <v/>
      </c>
      <c r="MV87" s="19" t="str">
        <f t="shared" ca="1" si="139"/>
        <v/>
      </c>
      <c r="MW87" s="19" t="str">
        <f t="shared" ca="1" si="139"/>
        <v/>
      </c>
      <c r="MX87" s="19" t="str">
        <f t="shared" ca="1" si="139"/>
        <v/>
      </c>
      <c r="MY87" s="19" t="str">
        <f t="shared" ca="1" si="139"/>
        <v/>
      </c>
      <c r="MZ87" s="19" t="str">
        <f t="shared" ca="1" si="139"/>
        <v/>
      </c>
      <c r="NA87" s="19" t="str">
        <f t="shared" ca="1" si="139"/>
        <v/>
      </c>
      <c r="NB87" s="19" t="str">
        <f t="shared" ca="1" si="139"/>
        <v/>
      </c>
      <c r="NC87" s="19" t="str">
        <f t="shared" ca="1" si="139"/>
        <v/>
      </c>
      <c r="ND87" s="19" t="str">
        <f t="shared" ca="1" si="139"/>
        <v/>
      </c>
      <c r="NE87" s="19" t="str">
        <f t="shared" ca="1" si="139"/>
        <v/>
      </c>
      <c r="NF87" s="19" t="str">
        <f t="shared" ca="1" si="139"/>
        <v/>
      </c>
      <c r="NG87" s="19" t="str">
        <f t="shared" ca="1" si="139"/>
        <v/>
      </c>
      <c r="NH87" s="19" t="str">
        <f t="shared" ca="1" si="139"/>
        <v/>
      </c>
      <c r="NI87" s="19" t="str">
        <f t="shared" ca="1" si="139"/>
        <v/>
      </c>
      <c r="NJ87" s="19" t="str">
        <f t="shared" ca="1" si="139"/>
        <v/>
      </c>
      <c r="NK87" s="19" t="str">
        <f t="shared" ca="1" si="139"/>
        <v/>
      </c>
      <c r="NL87" s="19" t="str">
        <f t="shared" ca="1" si="139"/>
        <v/>
      </c>
      <c r="NM87" s="19" t="str">
        <f t="shared" ca="1" si="139"/>
        <v/>
      </c>
      <c r="NN87" s="19" t="str">
        <f t="shared" ca="1" si="139"/>
        <v/>
      </c>
      <c r="NO87" s="19" t="str">
        <f t="shared" ca="1" si="139"/>
        <v/>
      </c>
      <c r="NP87" s="19" t="str">
        <f t="shared" ca="1" si="139"/>
        <v/>
      </c>
      <c r="NQ87" s="19" t="str">
        <f t="shared" ca="1" si="139"/>
        <v/>
      </c>
      <c r="NR87" s="19" t="str">
        <f t="shared" ca="1" si="139"/>
        <v/>
      </c>
      <c r="NS87" s="19" t="str">
        <f t="shared" ca="1" si="139"/>
        <v/>
      </c>
      <c r="NT87" s="19" t="str">
        <f t="shared" ca="1" si="139"/>
        <v/>
      </c>
      <c r="NU87" s="19" t="str">
        <f t="shared" ca="1" si="139"/>
        <v/>
      </c>
      <c r="NV87" s="19" t="str">
        <f t="shared" ca="1" si="139"/>
        <v/>
      </c>
      <c r="NW87" s="19" t="str">
        <f t="shared" ca="1" si="139"/>
        <v/>
      </c>
      <c r="NX87" s="19" t="str">
        <f t="shared" ca="1" si="139"/>
        <v/>
      </c>
      <c r="NY87" s="19" t="str">
        <f t="shared" ca="1" si="139"/>
        <v/>
      </c>
      <c r="NZ87" s="19" t="str">
        <f t="shared" ca="1" si="139"/>
        <v/>
      </c>
      <c r="OA87" s="19" t="str">
        <f t="shared" ca="1" si="139"/>
        <v/>
      </c>
      <c r="OB87" s="19" t="str">
        <f t="shared" ca="1" si="139"/>
        <v/>
      </c>
      <c r="OC87" s="19" t="str">
        <f t="shared" ca="1" si="139"/>
        <v/>
      </c>
      <c r="OH87" s="25"/>
      <c r="OI87" s="25"/>
    </row>
    <row r="88" spans="3:399" x14ac:dyDescent="0.2">
      <c r="C88" s="128">
        <f>'Project Follow up - Base'!C89</f>
        <v>13</v>
      </c>
      <c r="D88" s="422" t="str">
        <f>'Project Follow up - Base'!D89</f>
        <v>Working on - License</v>
      </c>
      <c r="E88" s="422" t="str">
        <f>'Project Follow up - Base'!E89</f>
        <v/>
      </c>
      <c r="F88" s="43">
        <f>'Project Follow up - Base'!G89</f>
        <v>45880</v>
      </c>
      <c r="G88" s="43">
        <f>'Project Follow up - Base'!H89</f>
        <v>45881</v>
      </c>
      <c r="H88" s="45">
        <f>'Project Follow up - Base'!I89</f>
        <v>2</v>
      </c>
      <c r="J88" s="37"/>
      <c r="K88" s="37"/>
      <c r="L88" s="37"/>
      <c r="M88" s="43">
        <f>'Project Follow up - Base'!M89</f>
        <v>45880</v>
      </c>
      <c r="N88" s="43">
        <f>'Project Follow up - Base'!N89</f>
        <v>45881</v>
      </c>
      <c r="O88" s="43">
        <f>'Project Follow up - Base'!O89</f>
        <v>45893</v>
      </c>
      <c r="P88" s="44" t="str">
        <f ca="1">'Project Follow up - Base'!P89</f>
        <v>Completed</v>
      </c>
      <c r="Q88" s="104" t="str">
        <f>'Project Follow up - Base'!Q89</f>
        <v/>
      </c>
      <c r="R88" s="43" t="str">
        <f>'Project Follow up - Base'!R89</f>
        <v>Devlopment</v>
      </c>
      <c r="S88" s="41" t="str">
        <f>'Project Follow up - Base'!S89</f>
        <v xml:space="preserve">Client Modification </v>
      </c>
      <c r="T88" s="104" t="str">
        <f>'Project Follow up - Base'!T89</f>
        <v/>
      </c>
      <c r="U88" s="187" t="str">
        <f>'Project Follow up - Base'!U89</f>
        <v/>
      </c>
      <c r="V88" s="187" t="str">
        <f>'Project Follow up - Base'!V89</f>
        <v/>
      </c>
      <c r="W88" s="41" t="str">
        <f>'Project Follow up - Base'!W89</f>
        <v>Deliev 16</v>
      </c>
      <c r="X88" s="143" t="str">
        <f>'Project Follow up - Base'!X89</f>
        <v>MOM 16</v>
      </c>
      <c r="Y88" s="100"/>
      <c r="Z88" s="17">
        <f t="shared" si="123"/>
        <v>1</v>
      </c>
      <c r="AC88" s="20" t="str">
        <f t="shared" ca="1" si="130"/>
        <v/>
      </c>
      <c r="AD88" s="20" t="str">
        <f t="shared" ca="1" si="146"/>
        <v/>
      </c>
      <c r="AE88" s="20" t="str">
        <f t="shared" ca="1" si="146"/>
        <v/>
      </c>
      <c r="AF88" s="20" t="str">
        <f t="shared" ca="1" si="146"/>
        <v/>
      </c>
      <c r="AG88" s="20" t="str">
        <f t="shared" ca="1" si="146"/>
        <v/>
      </c>
      <c r="AH88" s="20" t="str">
        <f t="shared" ca="1" si="146"/>
        <v/>
      </c>
      <c r="AI88" s="20" t="str">
        <f t="shared" ca="1" si="146"/>
        <v/>
      </c>
      <c r="AJ88" s="20" t="str">
        <f t="shared" ca="1" si="146"/>
        <v/>
      </c>
      <c r="AK88" s="20" t="str">
        <f t="shared" ca="1" si="146"/>
        <v/>
      </c>
      <c r="AL88" s="20" t="str">
        <f t="shared" ca="1" si="146"/>
        <v/>
      </c>
      <c r="AM88" s="20" t="str">
        <f t="shared" ca="1" si="146"/>
        <v/>
      </c>
      <c r="AN88" s="20" t="str">
        <f t="shared" ca="1" si="146"/>
        <v/>
      </c>
      <c r="AO88" s="20" t="str">
        <f t="shared" ca="1" si="146"/>
        <v/>
      </c>
      <c r="AP88" s="20" t="str">
        <f t="shared" ca="1" si="146"/>
        <v/>
      </c>
      <c r="AQ88" s="20" t="str">
        <f t="shared" ca="1" si="146"/>
        <v/>
      </c>
      <c r="AR88" s="20" t="str">
        <f t="shared" ca="1" si="146"/>
        <v/>
      </c>
      <c r="AS88" s="20" t="str">
        <f t="shared" ca="1" si="146"/>
        <v/>
      </c>
      <c r="AT88" s="20" t="str">
        <f t="shared" ca="1" si="146"/>
        <v/>
      </c>
      <c r="AU88" s="20" t="str">
        <f t="shared" ca="1" si="146"/>
        <v/>
      </c>
      <c r="AV88" s="20" t="str">
        <f t="shared" ca="1" si="146"/>
        <v/>
      </c>
      <c r="AW88" s="20" t="str">
        <f t="shared" ca="1" si="146"/>
        <v/>
      </c>
      <c r="AX88" s="20" t="str">
        <f t="shared" ca="1" si="146"/>
        <v/>
      </c>
      <c r="AY88" s="20" t="str">
        <f t="shared" ca="1" si="146"/>
        <v/>
      </c>
      <c r="AZ88" s="20" t="str">
        <f t="shared" ca="1" si="146"/>
        <v/>
      </c>
      <c r="BA88" s="20" t="str">
        <f t="shared" ca="1" si="146"/>
        <v/>
      </c>
      <c r="BB88" s="20" t="str">
        <f t="shared" ca="1" si="146"/>
        <v/>
      </c>
      <c r="BC88" s="20" t="str">
        <f t="shared" ca="1" si="146"/>
        <v/>
      </c>
      <c r="BD88" s="20" t="str">
        <f t="shared" ca="1" si="146"/>
        <v/>
      </c>
      <c r="BE88" s="20" t="str">
        <f t="shared" ca="1" si="146"/>
        <v/>
      </c>
      <c r="BF88" s="20" t="str">
        <f t="shared" ca="1" si="146"/>
        <v/>
      </c>
      <c r="BG88" s="20" t="str">
        <f t="shared" ca="1" si="146"/>
        <v/>
      </c>
      <c r="BH88" s="20" t="str">
        <f t="shared" ca="1" si="146"/>
        <v/>
      </c>
      <c r="BI88" s="20" t="str">
        <f t="shared" ca="1" si="146"/>
        <v/>
      </c>
      <c r="BJ88" s="20" t="str">
        <f t="shared" ca="1" si="146"/>
        <v/>
      </c>
      <c r="BK88" s="20" t="str">
        <f t="shared" ca="1" si="146"/>
        <v/>
      </c>
      <c r="BL88" s="20" t="str">
        <f t="shared" ca="1" si="146"/>
        <v/>
      </c>
      <c r="BM88" s="20" t="str">
        <f t="shared" ca="1" si="146"/>
        <v/>
      </c>
      <c r="BN88" s="20" t="str">
        <f t="shared" ca="1" si="146"/>
        <v/>
      </c>
      <c r="BO88" s="20" t="str">
        <f t="shared" ca="1" si="146"/>
        <v/>
      </c>
      <c r="BP88" s="20" t="str">
        <f t="shared" ca="1" si="146"/>
        <v/>
      </c>
      <c r="BQ88" s="20" t="str">
        <f t="shared" ca="1" si="146"/>
        <v/>
      </c>
      <c r="BR88" s="20" t="str">
        <f t="shared" ca="1" si="146"/>
        <v/>
      </c>
      <c r="BS88" s="20" t="str">
        <f t="shared" ca="1" si="146"/>
        <v/>
      </c>
      <c r="BT88" s="20" t="str">
        <f t="shared" ca="1" si="146"/>
        <v/>
      </c>
      <c r="BU88" s="20" t="str">
        <f t="shared" ca="1" si="146"/>
        <v/>
      </c>
      <c r="BV88" s="20" t="str">
        <f t="shared" ca="1" si="146"/>
        <v/>
      </c>
      <c r="BW88" s="20" t="str">
        <f t="shared" ca="1" si="146"/>
        <v/>
      </c>
      <c r="BX88" s="20" t="str">
        <f t="shared" ca="1" si="146"/>
        <v/>
      </c>
      <c r="BY88" s="20" t="str">
        <f t="shared" ca="1" si="146"/>
        <v/>
      </c>
      <c r="BZ88" s="20" t="str">
        <f t="shared" ca="1" si="146"/>
        <v/>
      </c>
      <c r="CA88" s="20" t="str">
        <f t="shared" ca="1" si="146"/>
        <v/>
      </c>
      <c r="CB88" s="20" t="str">
        <f t="shared" ca="1" si="146"/>
        <v/>
      </c>
      <c r="CC88" s="20" t="str">
        <f t="shared" ca="1" si="146"/>
        <v/>
      </c>
      <c r="CD88" s="20" t="str">
        <f t="shared" ca="1" si="146"/>
        <v/>
      </c>
      <c r="CE88" s="20" t="str">
        <f t="shared" ca="1" si="146"/>
        <v/>
      </c>
      <c r="CF88" s="20" t="str">
        <f t="shared" ca="1" si="146"/>
        <v/>
      </c>
      <c r="CG88" s="20" t="str">
        <f t="shared" ca="1" si="146"/>
        <v/>
      </c>
      <c r="CH88" s="20" t="str">
        <f t="shared" ca="1" si="146"/>
        <v/>
      </c>
      <c r="CI88" s="20" t="str">
        <f t="shared" ca="1" si="146"/>
        <v/>
      </c>
      <c r="CJ88" s="20" t="str">
        <f t="shared" ca="1" si="146"/>
        <v/>
      </c>
      <c r="CK88" s="20" t="str">
        <f t="shared" ca="1" si="146"/>
        <v/>
      </c>
      <c r="CL88" s="20" t="str">
        <f t="shared" ca="1" si="146"/>
        <v/>
      </c>
      <c r="CM88" s="20" t="str">
        <f t="shared" ca="1" si="146"/>
        <v/>
      </c>
      <c r="CN88" s="20" t="str">
        <f t="shared" ca="1" si="146"/>
        <v/>
      </c>
      <c r="CO88" s="20" t="str">
        <f t="shared" ca="1" si="146"/>
        <v/>
      </c>
      <c r="CP88" s="20" t="str">
        <f t="shared" ca="1" si="144"/>
        <v/>
      </c>
      <c r="CQ88" s="20" t="str">
        <f t="shared" ca="1" si="144"/>
        <v/>
      </c>
      <c r="CR88" s="20" t="str">
        <f t="shared" ca="1" si="144"/>
        <v/>
      </c>
      <c r="CS88" s="20" t="str">
        <f t="shared" ca="1" si="144"/>
        <v/>
      </c>
      <c r="CT88" s="19" t="str">
        <f t="shared" ca="1" si="144"/>
        <v/>
      </c>
      <c r="CU88" s="19" t="str">
        <f t="shared" ca="1" si="144"/>
        <v/>
      </c>
      <c r="CV88" s="19" t="str">
        <f t="shared" ca="1" si="144"/>
        <v/>
      </c>
      <c r="CW88" s="19" t="str">
        <f t="shared" ca="1" si="144"/>
        <v/>
      </c>
      <c r="CX88" s="19" t="str">
        <f t="shared" ca="1" si="144"/>
        <v/>
      </c>
      <c r="CY88" s="19" t="str">
        <f t="shared" ca="1" si="144"/>
        <v/>
      </c>
      <c r="CZ88" s="19" t="str">
        <f t="shared" ca="1" si="144"/>
        <v/>
      </c>
      <c r="DA88" s="19" t="str">
        <f t="shared" ca="1" si="144"/>
        <v/>
      </c>
      <c r="DB88" s="19" t="str">
        <f t="shared" ca="1" si="144"/>
        <v/>
      </c>
      <c r="DC88" s="19" t="str">
        <f t="shared" ca="1" si="144"/>
        <v/>
      </c>
      <c r="DD88" s="19" t="str">
        <f t="shared" ca="1" si="144"/>
        <v/>
      </c>
      <c r="DE88" s="19" t="str">
        <f t="shared" ca="1" si="144"/>
        <v/>
      </c>
      <c r="DF88" s="19" t="str">
        <f t="shared" ca="1" si="144"/>
        <v/>
      </c>
      <c r="DG88" s="19" t="str">
        <f t="shared" ca="1" si="144"/>
        <v/>
      </c>
      <c r="DH88" s="19" t="str">
        <f t="shared" ca="1" si="144"/>
        <v/>
      </c>
      <c r="DI88" s="19" t="str">
        <f t="shared" ca="1" si="144"/>
        <v/>
      </c>
      <c r="DJ88" s="19" t="str">
        <f t="shared" ca="1" si="144"/>
        <v/>
      </c>
      <c r="DK88" s="19" t="str">
        <f t="shared" ca="1" si="144"/>
        <v/>
      </c>
      <c r="DL88" s="19" t="str">
        <f t="shared" ca="1" si="144"/>
        <v/>
      </c>
      <c r="DM88" s="19" t="str">
        <f t="shared" ca="1" si="144"/>
        <v/>
      </c>
      <c r="DN88" s="19" t="str">
        <f t="shared" ca="1" si="144"/>
        <v/>
      </c>
      <c r="DO88" s="19" t="str">
        <f t="shared" ca="1" si="144"/>
        <v/>
      </c>
      <c r="DP88" s="19" t="str">
        <f t="shared" ca="1" si="144"/>
        <v/>
      </c>
      <c r="DQ88" s="19" t="str">
        <f t="shared" ca="1" si="144"/>
        <v/>
      </c>
      <c r="DR88" s="19" t="str">
        <f t="shared" ca="1" si="144"/>
        <v/>
      </c>
      <c r="DS88" s="19" t="str">
        <f t="shared" ca="1" si="144"/>
        <v/>
      </c>
      <c r="DT88" s="19" t="str">
        <f t="shared" ca="1" si="144"/>
        <v/>
      </c>
      <c r="DU88" s="19" t="str">
        <f t="shared" ca="1" si="144"/>
        <v/>
      </c>
      <c r="DV88" s="19" t="str">
        <f t="shared" ca="1" si="144"/>
        <v/>
      </c>
      <c r="DW88" s="19" t="str">
        <f t="shared" ca="1" si="144"/>
        <v/>
      </c>
      <c r="DX88" s="19" t="str">
        <f t="shared" ca="1" si="144"/>
        <v/>
      </c>
      <c r="DY88" s="19" t="str">
        <f t="shared" ca="1" si="144"/>
        <v/>
      </c>
      <c r="DZ88" s="19" t="str">
        <f t="shared" ca="1" si="144"/>
        <v/>
      </c>
      <c r="EA88" s="19" t="str">
        <f t="shared" ca="1" si="144"/>
        <v/>
      </c>
      <c r="EB88" s="19" t="str">
        <f t="shared" ca="1" si="144"/>
        <v/>
      </c>
      <c r="EC88" s="19" t="str">
        <f t="shared" ca="1" si="144"/>
        <v/>
      </c>
      <c r="ED88" s="19" t="str">
        <f t="shared" ca="1" si="144"/>
        <v/>
      </c>
      <c r="EE88" s="19" t="str">
        <f t="shared" ca="1" si="144"/>
        <v/>
      </c>
      <c r="EF88" s="19" t="str">
        <f t="shared" ca="1" si="144"/>
        <v/>
      </c>
      <c r="EG88" s="19" t="str">
        <f t="shared" ca="1" si="144"/>
        <v/>
      </c>
      <c r="EH88" s="19" t="str">
        <f t="shared" ca="1" si="144"/>
        <v/>
      </c>
      <c r="EI88" s="19" t="str">
        <f t="shared" ca="1" si="144"/>
        <v/>
      </c>
      <c r="EJ88" s="19" t="str">
        <f t="shared" ca="1" si="144"/>
        <v/>
      </c>
      <c r="EK88" s="19" t="str">
        <f t="shared" ca="1" si="144"/>
        <v/>
      </c>
      <c r="EL88" s="19" t="str">
        <f t="shared" ca="1" si="144"/>
        <v/>
      </c>
      <c r="EM88" s="19" t="str">
        <f t="shared" ca="1" si="144"/>
        <v/>
      </c>
      <c r="EN88" s="19" t="str">
        <f t="shared" ca="1" si="144"/>
        <v/>
      </c>
      <c r="EO88" s="19" t="str">
        <f t="shared" ca="1" si="144"/>
        <v/>
      </c>
      <c r="EP88" s="19" t="str">
        <f t="shared" ca="1" si="144"/>
        <v/>
      </c>
      <c r="EQ88" s="19" t="str">
        <f t="shared" ca="1" si="144"/>
        <v/>
      </c>
      <c r="ER88" s="19" t="str">
        <f t="shared" ca="1" si="144"/>
        <v/>
      </c>
      <c r="ES88" s="19" t="str">
        <f t="shared" ca="1" si="144"/>
        <v/>
      </c>
      <c r="ET88" s="19" t="str">
        <f t="shared" ca="1" si="144"/>
        <v/>
      </c>
      <c r="EU88" s="19" t="str">
        <f t="shared" ca="1" si="144"/>
        <v/>
      </c>
      <c r="EV88" s="19" t="str">
        <f t="shared" ca="1" si="144"/>
        <v/>
      </c>
      <c r="EW88" s="19" t="str">
        <f t="shared" ca="1" si="144"/>
        <v/>
      </c>
      <c r="EX88" s="19" t="str">
        <f t="shared" ca="1" si="144"/>
        <v/>
      </c>
      <c r="EY88" s="19" t="str">
        <f t="shared" ca="1" si="144"/>
        <v/>
      </c>
      <c r="EZ88" s="19" t="str">
        <f t="shared" ca="1" si="144"/>
        <v/>
      </c>
      <c r="FA88" s="19" t="str">
        <f t="shared" ca="1" si="134"/>
        <v/>
      </c>
      <c r="FB88" s="19" t="str">
        <f t="shared" ref="FB88:HM91" ca="1" si="149">IF($N88="",
IF(AND(FB$2&gt;=$M88,FB$2&lt;=TODAY(),FB$2&lt;$O88), 10,
IF(AND(FB$2&gt;=$M88,FB$2&lt;=TODAY(),FB$2=$O88), 10,
IF(AND(FB$2&gt;=$M88,FB$2&lt;=TODAY(),FB$2&gt;$O88), -10, ""))),
IF(AND(FB$2&gt;=$M88,FB$2&lt;=$N88,FB$2&lt;$O88),10,
IF(AND(FB$2&gt;=$M88,FB$2&lt;=$N88,FB$2=$O88),10,
IF(AND(FB$2&gt;=$M88,FB$2&lt;=$N88,FB$2&gt;$O88),-10,""
))))</f>
        <v/>
      </c>
      <c r="FC88" s="19" t="str">
        <f t="shared" ca="1" si="149"/>
        <v/>
      </c>
      <c r="FD88" s="19" t="str">
        <f t="shared" ca="1" si="149"/>
        <v/>
      </c>
      <c r="FE88" s="19" t="str">
        <f t="shared" ca="1" si="149"/>
        <v/>
      </c>
      <c r="FF88" s="19" t="str">
        <f t="shared" ca="1" si="149"/>
        <v/>
      </c>
      <c r="FG88" s="19" t="str">
        <f t="shared" ca="1" si="149"/>
        <v/>
      </c>
      <c r="FH88" s="19" t="str">
        <f t="shared" ca="1" si="149"/>
        <v/>
      </c>
      <c r="FI88" s="19" t="str">
        <f t="shared" ca="1" si="149"/>
        <v/>
      </c>
      <c r="FJ88" s="19" t="str">
        <f t="shared" ca="1" si="149"/>
        <v/>
      </c>
      <c r="FK88" s="19" t="str">
        <f t="shared" ca="1" si="149"/>
        <v/>
      </c>
      <c r="FL88" s="19" t="str">
        <f t="shared" ca="1" si="149"/>
        <v/>
      </c>
      <c r="FM88" s="19" t="str">
        <f t="shared" ca="1" si="149"/>
        <v/>
      </c>
      <c r="FN88" s="19" t="str">
        <f t="shared" ca="1" si="149"/>
        <v/>
      </c>
      <c r="FO88" s="19" t="str">
        <f t="shared" ca="1" si="149"/>
        <v/>
      </c>
      <c r="FP88" s="19" t="str">
        <f t="shared" ca="1" si="149"/>
        <v/>
      </c>
      <c r="FQ88" s="19" t="str">
        <f t="shared" ca="1" si="149"/>
        <v/>
      </c>
      <c r="FR88" s="19" t="str">
        <f t="shared" ca="1" si="149"/>
        <v/>
      </c>
      <c r="FS88" s="19" t="str">
        <f t="shared" ca="1" si="149"/>
        <v/>
      </c>
      <c r="FT88" s="19" t="str">
        <f t="shared" ca="1" si="149"/>
        <v/>
      </c>
      <c r="FU88" s="19" t="str">
        <f t="shared" ca="1" si="149"/>
        <v/>
      </c>
      <c r="FV88" s="19" t="str">
        <f t="shared" ca="1" si="149"/>
        <v/>
      </c>
      <c r="FW88" s="19" t="str">
        <f t="shared" ca="1" si="149"/>
        <v/>
      </c>
      <c r="FX88" s="19" t="str">
        <f t="shared" ca="1" si="149"/>
        <v/>
      </c>
      <c r="FY88" s="19" t="str">
        <f t="shared" ca="1" si="149"/>
        <v/>
      </c>
      <c r="FZ88" s="19" t="str">
        <f t="shared" ca="1" si="149"/>
        <v/>
      </c>
      <c r="GA88" s="19" t="str">
        <f t="shared" ca="1" si="149"/>
        <v/>
      </c>
      <c r="GB88" s="19" t="str">
        <f t="shared" ca="1" si="149"/>
        <v/>
      </c>
      <c r="GC88" s="19" t="str">
        <f t="shared" ca="1" si="149"/>
        <v/>
      </c>
      <c r="GD88" s="19" t="str">
        <f t="shared" ca="1" si="149"/>
        <v/>
      </c>
      <c r="GE88" s="19" t="str">
        <f t="shared" ca="1" si="149"/>
        <v/>
      </c>
      <c r="GF88" s="19" t="str">
        <f t="shared" ca="1" si="149"/>
        <v/>
      </c>
      <c r="GG88" s="19" t="str">
        <f t="shared" ca="1" si="149"/>
        <v/>
      </c>
      <c r="GH88" s="19" t="str">
        <f t="shared" ca="1" si="149"/>
        <v/>
      </c>
      <c r="GI88" s="19" t="str">
        <f t="shared" ca="1" si="149"/>
        <v/>
      </c>
      <c r="GJ88" s="19" t="str">
        <f t="shared" ca="1" si="149"/>
        <v/>
      </c>
      <c r="GK88" s="19" t="str">
        <f t="shared" ca="1" si="149"/>
        <v/>
      </c>
      <c r="GL88" s="19" t="str">
        <f t="shared" ca="1" si="149"/>
        <v/>
      </c>
      <c r="GM88" s="19" t="str">
        <f t="shared" ca="1" si="149"/>
        <v/>
      </c>
      <c r="GN88" s="19" t="str">
        <f t="shared" ca="1" si="149"/>
        <v/>
      </c>
      <c r="GO88" s="19" t="str">
        <f t="shared" ca="1" si="149"/>
        <v/>
      </c>
      <c r="GP88" s="19" t="str">
        <f t="shared" ca="1" si="149"/>
        <v/>
      </c>
      <c r="GQ88" s="19" t="str">
        <f t="shared" ca="1" si="149"/>
        <v/>
      </c>
      <c r="GR88" s="19" t="str">
        <f t="shared" ca="1" si="149"/>
        <v/>
      </c>
      <c r="GS88" s="19" t="str">
        <f t="shared" ca="1" si="149"/>
        <v/>
      </c>
      <c r="GT88" s="19" t="str">
        <f t="shared" ca="1" si="149"/>
        <v/>
      </c>
      <c r="GU88" s="19" t="str">
        <f t="shared" ca="1" si="149"/>
        <v/>
      </c>
      <c r="GV88" s="19" t="str">
        <f t="shared" ca="1" si="149"/>
        <v/>
      </c>
      <c r="GW88" s="19" t="str">
        <f t="shared" ca="1" si="149"/>
        <v/>
      </c>
      <c r="GX88" s="19" t="str">
        <f t="shared" ca="1" si="149"/>
        <v/>
      </c>
      <c r="GY88" s="19" t="str">
        <f t="shared" ca="1" si="149"/>
        <v/>
      </c>
      <c r="GZ88" s="19" t="str">
        <f t="shared" ca="1" si="149"/>
        <v/>
      </c>
      <c r="HA88" s="19" t="str">
        <f t="shared" ca="1" si="149"/>
        <v/>
      </c>
      <c r="HB88" s="19" t="str">
        <f t="shared" ca="1" si="149"/>
        <v/>
      </c>
      <c r="HC88" s="19" t="str">
        <f t="shared" ca="1" si="149"/>
        <v/>
      </c>
      <c r="HD88" s="19" t="str">
        <f t="shared" ca="1" si="149"/>
        <v/>
      </c>
      <c r="HE88" s="19" t="str">
        <f t="shared" ca="1" si="149"/>
        <v/>
      </c>
      <c r="HF88" s="19" t="str">
        <f t="shared" ca="1" si="149"/>
        <v/>
      </c>
      <c r="HG88" s="19" t="str">
        <f t="shared" ca="1" si="149"/>
        <v/>
      </c>
      <c r="HH88" s="19" t="str">
        <f t="shared" ca="1" si="149"/>
        <v/>
      </c>
      <c r="HI88" s="19" t="str">
        <f t="shared" ca="1" si="149"/>
        <v/>
      </c>
      <c r="HJ88" s="19" t="str">
        <f t="shared" ca="1" si="149"/>
        <v/>
      </c>
      <c r="HK88" s="19" t="str">
        <f t="shared" ca="1" si="149"/>
        <v/>
      </c>
      <c r="HL88" s="19" t="str">
        <f t="shared" ca="1" si="149"/>
        <v/>
      </c>
      <c r="HM88" s="19" t="str">
        <f t="shared" ca="1" si="149"/>
        <v/>
      </c>
      <c r="HN88" s="19" t="str">
        <f t="shared" ca="1" si="147"/>
        <v/>
      </c>
      <c r="HO88" s="19" t="str">
        <f t="shared" ca="1" si="147"/>
        <v/>
      </c>
      <c r="HP88" s="19" t="str">
        <f t="shared" ca="1" si="147"/>
        <v/>
      </c>
      <c r="HQ88" s="19" t="str">
        <f t="shared" ca="1" si="147"/>
        <v/>
      </c>
      <c r="HR88" s="19" t="str">
        <f t="shared" ca="1" si="147"/>
        <v/>
      </c>
      <c r="HS88" s="19" t="str">
        <f t="shared" ca="1" si="147"/>
        <v/>
      </c>
      <c r="HT88" s="19" t="str">
        <f t="shared" ca="1" si="147"/>
        <v/>
      </c>
      <c r="HU88" s="19" t="str">
        <f t="shared" ca="1" si="147"/>
        <v/>
      </c>
      <c r="HV88" s="19" t="str">
        <f t="shared" ca="1" si="147"/>
        <v/>
      </c>
      <c r="HW88" s="19" t="str">
        <f t="shared" ca="1" si="147"/>
        <v/>
      </c>
      <c r="HX88" s="19" t="str">
        <f t="shared" ca="1" si="147"/>
        <v/>
      </c>
      <c r="HY88" s="19" t="str">
        <f t="shared" ca="1" si="147"/>
        <v/>
      </c>
      <c r="HZ88" s="19" t="str">
        <f t="shared" ca="1" si="147"/>
        <v/>
      </c>
      <c r="IA88" s="19" t="str">
        <f t="shared" ca="1" si="147"/>
        <v/>
      </c>
      <c r="IB88" s="19" t="str">
        <f t="shared" ca="1" si="147"/>
        <v/>
      </c>
      <c r="IC88" s="19" t="str">
        <f t="shared" ca="1" si="147"/>
        <v/>
      </c>
      <c r="ID88" s="19" t="str">
        <f t="shared" ca="1" si="147"/>
        <v/>
      </c>
      <c r="IE88" s="19" t="str">
        <f t="shared" ca="1" si="147"/>
        <v/>
      </c>
      <c r="IF88" s="19" t="str">
        <f t="shared" ca="1" si="147"/>
        <v/>
      </c>
      <c r="IG88" s="19" t="str">
        <f t="shared" ca="1" si="147"/>
        <v/>
      </c>
      <c r="IH88" s="19" t="str">
        <f t="shared" ca="1" si="147"/>
        <v/>
      </c>
      <c r="II88" s="19" t="str">
        <f t="shared" ca="1" si="147"/>
        <v/>
      </c>
      <c r="IJ88" s="19" t="str">
        <f t="shared" ca="1" si="147"/>
        <v/>
      </c>
      <c r="IK88" s="19" t="str">
        <f t="shared" ca="1" si="147"/>
        <v/>
      </c>
      <c r="IL88" s="19" t="str">
        <f t="shared" ca="1" si="147"/>
        <v/>
      </c>
      <c r="IM88" s="19" t="str">
        <f t="shared" ca="1" si="147"/>
        <v/>
      </c>
      <c r="IN88" s="19" t="str">
        <f t="shared" ca="1" si="147"/>
        <v/>
      </c>
      <c r="IO88" s="19" t="str">
        <f t="shared" ca="1" si="147"/>
        <v/>
      </c>
      <c r="IP88" s="19" t="str">
        <f t="shared" ca="1" si="147"/>
        <v/>
      </c>
      <c r="IQ88" s="19" t="str">
        <f t="shared" ca="1" si="147"/>
        <v/>
      </c>
      <c r="IR88" s="19" t="str">
        <f t="shared" ca="1" si="147"/>
        <v/>
      </c>
      <c r="IS88" s="19" t="str">
        <f t="shared" ca="1" si="147"/>
        <v/>
      </c>
      <c r="IT88" s="19" t="str">
        <f t="shared" ca="1" si="147"/>
        <v/>
      </c>
      <c r="IU88" s="19" t="str">
        <f t="shared" ca="1" si="147"/>
        <v/>
      </c>
      <c r="IV88" s="19" t="str">
        <f t="shared" ca="1" si="147"/>
        <v/>
      </c>
      <c r="IW88" s="19">
        <f t="shared" ca="1" si="147"/>
        <v>10</v>
      </c>
      <c r="IX88" s="19">
        <f t="shared" ca="1" si="147"/>
        <v>10</v>
      </c>
      <c r="IY88" s="19" t="str">
        <f t="shared" ca="1" si="147"/>
        <v/>
      </c>
      <c r="IZ88" s="19" t="str">
        <f t="shared" ca="1" si="147"/>
        <v/>
      </c>
      <c r="JA88" s="19" t="str">
        <f t="shared" ca="1" si="147"/>
        <v/>
      </c>
      <c r="JB88" s="19" t="str">
        <f t="shared" ca="1" si="147"/>
        <v/>
      </c>
      <c r="JC88" s="19" t="str">
        <f t="shared" ca="1" si="147"/>
        <v/>
      </c>
      <c r="JD88" s="19" t="str">
        <f t="shared" ca="1" si="147"/>
        <v/>
      </c>
      <c r="JE88" s="19" t="str">
        <f t="shared" ca="1" si="147"/>
        <v/>
      </c>
      <c r="JF88" s="19" t="str">
        <f t="shared" ca="1" si="147"/>
        <v/>
      </c>
      <c r="JG88" s="19" t="str">
        <f t="shared" ca="1" si="147"/>
        <v/>
      </c>
      <c r="JH88" s="19" t="str">
        <f t="shared" ca="1" si="147"/>
        <v/>
      </c>
      <c r="JI88" s="19" t="str">
        <f t="shared" ca="1" si="147"/>
        <v/>
      </c>
      <c r="JJ88" s="19" t="str">
        <f t="shared" ca="1" si="147"/>
        <v/>
      </c>
      <c r="JK88" s="19" t="str">
        <f t="shared" ca="1" si="147"/>
        <v/>
      </c>
      <c r="JL88" s="19" t="str">
        <f t="shared" ca="1" si="147"/>
        <v/>
      </c>
      <c r="JM88" s="19" t="str">
        <f t="shared" ca="1" si="147"/>
        <v/>
      </c>
      <c r="JN88" s="19" t="str">
        <f t="shared" ca="1" si="147"/>
        <v/>
      </c>
      <c r="JO88" s="19" t="str">
        <f t="shared" ca="1" si="147"/>
        <v/>
      </c>
      <c r="JP88" s="19" t="str">
        <f t="shared" ca="1" si="147"/>
        <v/>
      </c>
      <c r="JQ88" s="19" t="str">
        <f t="shared" ca="1" si="147"/>
        <v/>
      </c>
      <c r="JR88" s="19" t="str">
        <f t="shared" ca="1" si="147"/>
        <v/>
      </c>
      <c r="JS88" s="19" t="str">
        <f t="shared" ca="1" si="147"/>
        <v/>
      </c>
      <c r="JT88" s="19" t="str">
        <f t="shared" ca="1" si="147"/>
        <v/>
      </c>
      <c r="JU88" s="19" t="str">
        <f t="shared" ca="1" si="147"/>
        <v/>
      </c>
      <c r="JV88" s="19" t="str">
        <f t="shared" ca="1" si="147"/>
        <v/>
      </c>
      <c r="JW88" s="19" t="str">
        <f t="shared" ca="1" si="147"/>
        <v/>
      </c>
      <c r="JX88" s="19" t="str">
        <f t="shared" ca="1" si="147"/>
        <v/>
      </c>
      <c r="JY88" s="19" t="str">
        <f t="shared" ca="1" si="145"/>
        <v/>
      </c>
      <c r="JZ88" s="19" t="str">
        <f t="shared" ca="1" si="145"/>
        <v/>
      </c>
      <c r="KA88" s="19" t="str">
        <f t="shared" ca="1" si="145"/>
        <v/>
      </c>
      <c r="KB88" s="19" t="str">
        <f t="shared" ca="1" si="143"/>
        <v/>
      </c>
      <c r="KC88" s="19" t="str">
        <f t="shared" ref="KC88:MN91" ca="1" si="150">IF($N88="",
IF(AND(KC$2&gt;=$M88,KC$2&lt;=TODAY(),KC$2&lt;$O88), 10,
IF(AND(KC$2&gt;=$M88,KC$2&lt;=TODAY(),KC$2=$O88), 10,
IF(AND(KC$2&gt;=$M88,KC$2&lt;=TODAY(),KC$2&gt;$O88), -10, ""))),
IF(AND(KC$2&gt;=$M88,KC$2&lt;=$N88,KC$2&lt;$O88),10,
IF(AND(KC$2&gt;=$M88,KC$2&lt;=$N88,KC$2=$O88),10,
IF(AND(KC$2&gt;=$M88,KC$2&lt;=$N88,KC$2&gt;$O88),-10,""
))))</f>
        <v/>
      </c>
      <c r="KD88" s="19" t="str">
        <f t="shared" ca="1" si="150"/>
        <v/>
      </c>
      <c r="KE88" s="19" t="str">
        <f t="shared" ca="1" si="150"/>
        <v/>
      </c>
      <c r="KF88" s="19" t="str">
        <f t="shared" ca="1" si="150"/>
        <v/>
      </c>
      <c r="KG88" s="19" t="str">
        <f t="shared" ca="1" si="150"/>
        <v/>
      </c>
      <c r="KH88" s="19" t="str">
        <f t="shared" ca="1" si="150"/>
        <v/>
      </c>
      <c r="KI88" s="19" t="str">
        <f t="shared" ca="1" si="150"/>
        <v/>
      </c>
      <c r="KJ88" s="19" t="str">
        <f t="shared" ca="1" si="150"/>
        <v/>
      </c>
      <c r="KK88" s="19" t="str">
        <f t="shared" ca="1" si="150"/>
        <v/>
      </c>
      <c r="KL88" s="19" t="str">
        <f t="shared" ca="1" si="150"/>
        <v/>
      </c>
      <c r="KM88" s="19" t="str">
        <f t="shared" ca="1" si="150"/>
        <v/>
      </c>
      <c r="KN88" s="19" t="str">
        <f t="shared" ca="1" si="150"/>
        <v/>
      </c>
      <c r="KO88" s="19" t="str">
        <f t="shared" ca="1" si="150"/>
        <v/>
      </c>
      <c r="KP88" s="19" t="str">
        <f t="shared" ca="1" si="150"/>
        <v/>
      </c>
      <c r="KQ88" s="19" t="str">
        <f t="shared" ca="1" si="150"/>
        <v/>
      </c>
      <c r="KR88" s="19" t="str">
        <f t="shared" ca="1" si="150"/>
        <v/>
      </c>
      <c r="KS88" s="19" t="str">
        <f t="shared" ca="1" si="150"/>
        <v/>
      </c>
      <c r="KT88" s="19" t="str">
        <f t="shared" ca="1" si="150"/>
        <v/>
      </c>
      <c r="KU88" s="19" t="str">
        <f t="shared" ca="1" si="150"/>
        <v/>
      </c>
      <c r="KV88" s="19" t="str">
        <f t="shared" ca="1" si="150"/>
        <v/>
      </c>
      <c r="KW88" s="19" t="str">
        <f t="shared" ca="1" si="150"/>
        <v/>
      </c>
      <c r="KX88" s="19" t="str">
        <f t="shared" ca="1" si="150"/>
        <v/>
      </c>
      <c r="KY88" s="19" t="str">
        <f t="shared" ca="1" si="150"/>
        <v/>
      </c>
      <c r="KZ88" s="19" t="str">
        <f t="shared" ca="1" si="150"/>
        <v/>
      </c>
      <c r="LA88" s="19" t="str">
        <f t="shared" ca="1" si="150"/>
        <v/>
      </c>
      <c r="LB88" s="19" t="str">
        <f t="shared" ca="1" si="150"/>
        <v/>
      </c>
      <c r="LC88" s="19" t="str">
        <f t="shared" ca="1" si="150"/>
        <v/>
      </c>
      <c r="LD88" s="19" t="str">
        <f t="shared" ca="1" si="150"/>
        <v/>
      </c>
      <c r="LE88" s="19" t="str">
        <f t="shared" ca="1" si="150"/>
        <v/>
      </c>
      <c r="LF88" s="19" t="str">
        <f t="shared" ca="1" si="150"/>
        <v/>
      </c>
      <c r="LG88" s="19" t="str">
        <f t="shared" ca="1" si="150"/>
        <v/>
      </c>
      <c r="LH88" s="19" t="str">
        <f t="shared" ca="1" si="150"/>
        <v/>
      </c>
      <c r="LI88" s="19" t="str">
        <f t="shared" ca="1" si="150"/>
        <v/>
      </c>
      <c r="LJ88" s="19" t="str">
        <f t="shared" ca="1" si="150"/>
        <v/>
      </c>
      <c r="LK88" s="19" t="str">
        <f t="shared" ca="1" si="150"/>
        <v/>
      </c>
      <c r="LL88" s="19" t="str">
        <f t="shared" ca="1" si="150"/>
        <v/>
      </c>
      <c r="LM88" s="19" t="str">
        <f t="shared" ca="1" si="150"/>
        <v/>
      </c>
      <c r="LN88" s="19" t="str">
        <f t="shared" ca="1" si="150"/>
        <v/>
      </c>
      <c r="LO88" s="19" t="str">
        <f t="shared" ca="1" si="150"/>
        <v/>
      </c>
      <c r="LP88" s="19" t="str">
        <f t="shared" ca="1" si="150"/>
        <v/>
      </c>
      <c r="LQ88" s="19" t="str">
        <f t="shared" ca="1" si="150"/>
        <v/>
      </c>
      <c r="LR88" s="19" t="str">
        <f t="shared" ca="1" si="150"/>
        <v/>
      </c>
      <c r="LS88" s="19" t="str">
        <f t="shared" ca="1" si="150"/>
        <v/>
      </c>
      <c r="LT88" s="19" t="str">
        <f t="shared" ca="1" si="150"/>
        <v/>
      </c>
      <c r="LU88" s="19" t="str">
        <f t="shared" ca="1" si="150"/>
        <v/>
      </c>
      <c r="LV88" s="19" t="str">
        <f t="shared" ca="1" si="150"/>
        <v/>
      </c>
      <c r="LW88" s="19" t="str">
        <f t="shared" ca="1" si="150"/>
        <v/>
      </c>
      <c r="LX88" s="19" t="str">
        <f t="shared" ca="1" si="150"/>
        <v/>
      </c>
      <c r="LY88" s="19" t="str">
        <f t="shared" ca="1" si="150"/>
        <v/>
      </c>
      <c r="LZ88" s="19" t="str">
        <f t="shared" ca="1" si="150"/>
        <v/>
      </c>
      <c r="MA88" s="19" t="str">
        <f t="shared" ca="1" si="150"/>
        <v/>
      </c>
      <c r="MB88" s="19" t="str">
        <f t="shared" ca="1" si="150"/>
        <v/>
      </c>
      <c r="MC88" s="19" t="str">
        <f t="shared" ca="1" si="150"/>
        <v/>
      </c>
      <c r="MD88" s="19" t="str">
        <f t="shared" ca="1" si="150"/>
        <v/>
      </c>
      <c r="ME88" s="19" t="str">
        <f t="shared" ca="1" si="150"/>
        <v/>
      </c>
      <c r="MF88" s="19" t="str">
        <f t="shared" ca="1" si="150"/>
        <v/>
      </c>
      <c r="MG88" s="19" t="str">
        <f t="shared" ca="1" si="150"/>
        <v/>
      </c>
      <c r="MH88" s="19" t="str">
        <f t="shared" ca="1" si="150"/>
        <v/>
      </c>
      <c r="MI88" s="19" t="str">
        <f t="shared" ca="1" si="150"/>
        <v/>
      </c>
      <c r="MJ88" s="19" t="str">
        <f t="shared" ca="1" si="150"/>
        <v/>
      </c>
      <c r="MK88" s="19" t="str">
        <f t="shared" ca="1" si="150"/>
        <v/>
      </c>
      <c r="ML88" s="19" t="str">
        <f t="shared" ca="1" si="150"/>
        <v/>
      </c>
      <c r="MM88" s="19" t="str">
        <f t="shared" ca="1" si="150"/>
        <v/>
      </c>
      <c r="MN88" s="19" t="str">
        <f t="shared" ca="1" si="150"/>
        <v/>
      </c>
      <c r="MO88" s="19" t="str">
        <f t="shared" ca="1" si="148"/>
        <v/>
      </c>
      <c r="MP88" s="19" t="str">
        <f t="shared" ca="1" si="148"/>
        <v/>
      </c>
      <c r="MQ88" s="19" t="str">
        <f t="shared" ca="1" si="139"/>
        <v/>
      </c>
      <c r="MR88" s="19" t="str">
        <f t="shared" ca="1" si="139"/>
        <v/>
      </c>
      <c r="MS88" s="19" t="str">
        <f t="shared" ca="1" si="139"/>
        <v/>
      </c>
      <c r="MT88" s="19" t="str">
        <f t="shared" ca="1" si="139"/>
        <v/>
      </c>
      <c r="MU88" s="19" t="str">
        <f t="shared" ref="MU88:OC88" ca="1" si="151">IF($N88="",
IF(AND(MU$2&gt;=$M88,MU$2&lt;=TODAY(),MU$2&lt;$O88), 10,
IF(AND(MU$2&gt;=$M88,MU$2&lt;=TODAY(),MU$2=$O88), 10,
IF(AND(MU$2&gt;=$M88,MU$2&lt;=TODAY(),MU$2&gt;$O88), -10, ""))),
IF(AND(MU$2&gt;=$M88,MU$2&lt;=$N88,MU$2&lt;$O88),10,
IF(AND(MU$2&gt;=$M88,MU$2&lt;=$N88,MU$2=$O88),10,
IF(AND(MU$2&gt;=$M88,MU$2&lt;=$N88,MU$2&gt;$O88),-10,""
))))</f>
        <v/>
      </c>
      <c r="MV88" s="19" t="str">
        <f t="shared" ca="1" si="151"/>
        <v/>
      </c>
      <c r="MW88" s="19" t="str">
        <f t="shared" ca="1" si="151"/>
        <v/>
      </c>
      <c r="MX88" s="19" t="str">
        <f t="shared" ca="1" si="151"/>
        <v/>
      </c>
      <c r="MY88" s="19" t="str">
        <f t="shared" ca="1" si="151"/>
        <v/>
      </c>
      <c r="MZ88" s="19" t="str">
        <f t="shared" ca="1" si="151"/>
        <v/>
      </c>
      <c r="NA88" s="19" t="str">
        <f t="shared" ca="1" si="151"/>
        <v/>
      </c>
      <c r="NB88" s="19" t="str">
        <f t="shared" ca="1" si="151"/>
        <v/>
      </c>
      <c r="NC88" s="19" t="str">
        <f t="shared" ca="1" si="151"/>
        <v/>
      </c>
      <c r="ND88" s="19" t="str">
        <f t="shared" ca="1" si="151"/>
        <v/>
      </c>
      <c r="NE88" s="19" t="str">
        <f t="shared" ca="1" si="151"/>
        <v/>
      </c>
      <c r="NF88" s="19" t="str">
        <f t="shared" ca="1" si="151"/>
        <v/>
      </c>
      <c r="NG88" s="19" t="str">
        <f t="shared" ca="1" si="151"/>
        <v/>
      </c>
      <c r="NH88" s="19" t="str">
        <f t="shared" ca="1" si="151"/>
        <v/>
      </c>
      <c r="NI88" s="19" t="str">
        <f t="shared" ca="1" si="151"/>
        <v/>
      </c>
      <c r="NJ88" s="19" t="str">
        <f t="shared" ca="1" si="151"/>
        <v/>
      </c>
      <c r="NK88" s="19" t="str">
        <f t="shared" ca="1" si="151"/>
        <v/>
      </c>
      <c r="NL88" s="19" t="str">
        <f t="shared" ca="1" si="151"/>
        <v/>
      </c>
      <c r="NM88" s="19" t="str">
        <f t="shared" ca="1" si="151"/>
        <v/>
      </c>
      <c r="NN88" s="19" t="str">
        <f t="shared" ca="1" si="151"/>
        <v/>
      </c>
      <c r="NO88" s="19" t="str">
        <f t="shared" ca="1" si="151"/>
        <v/>
      </c>
      <c r="NP88" s="19" t="str">
        <f t="shared" ca="1" si="151"/>
        <v/>
      </c>
      <c r="NQ88" s="19" t="str">
        <f t="shared" ca="1" si="151"/>
        <v/>
      </c>
      <c r="NR88" s="19" t="str">
        <f t="shared" ca="1" si="151"/>
        <v/>
      </c>
      <c r="NS88" s="19" t="str">
        <f t="shared" ca="1" si="151"/>
        <v/>
      </c>
      <c r="NT88" s="19" t="str">
        <f t="shared" ca="1" si="151"/>
        <v/>
      </c>
      <c r="NU88" s="19" t="str">
        <f t="shared" ca="1" si="151"/>
        <v/>
      </c>
      <c r="NV88" s="19" t="str">
        <f t="shared" ca="1" si="151"/>
        <v/>
      </c>
      <c r="NW88" s="19" t="str">
        <f t="shared" ca="1" si="151"/>
        <v/>
      </c>
      <c r="NX88" s="19" t="str">
        <f t="shared" ca="1" si="151"/>
        <v/>
      </c>
      <c r="NY88" s="19" t="str">
        <f t="shared" ca="1" si="151"/>
        <v/>
      </c>
      <c r="NZ88" s="19" t="str">
        <f t="shared" ca="1" si="151"/>
        <v/>
      </c>
      <c r="OA88" s="19" t="str">
        <f t="shared" ca="1" si="151"/>
        <v/>
      </c>
      <c r="OB88" s="19" t="str">
        <f t="shared" ca="1" si="151"/>
        <v/>
      </c>
      <c r="OC88" s="19" t="str">
        <f t="shared" ca="1" si="151"/>
        <v/>
      </c>
      <c r="OH88" s="25"/>
      <c r="OI88" s="25"/>
    </row>
    <row r="89" spans="3:399" x14ac:dyDescent="0.2">
      <c r="C89" s="128">
        <f>'Project Follow up - Base'!C90</f>
        <v>14</v>
      </c>
      <c r="D89" s="422" t="str">
        <f>'Project Follow up - Base'!D90</f>
        <v>Issuing the license - R.M</v>
      </c>
      <c r="E89" s="422" t="str">
        <f>'Project Follow up - Base'!E90</f>
        <v/>
      </c>
      <c r="F89" s="43">
        <f>'Project Follow up - Base'!G90</f>
        <v>45882</v>
      </c>
      <c r="G89" s="43" t="str">
        <f>'Project Follow up - Base'!H90</f>
        <v/>
      </c>
      <c r="H89" s="45">
        <f>'Project Follow up - Base'!I90</f>
        <v>0</v>
      </c>
      <c r="J89" s="37"/>
      <c r="K89" s="37"/>
      <c r="L89" s="37"/>
      <c r="M89" s="43">
        <f>'Project Follow up - Base'!M90</f>
        <v>45882</v>
      </c>
      <c r="N89" s="43" t="str">
        <f>'Project Follow up - Base'!N90</f>
        <v/>
      </c>
      <c r="O89" s="43">
        <f>'Project Follow up - Base'!O90</f>
        <v>45895</v>
      </c>
      <c r="P89" s="41" t="str">
        <f ca="1">'Project Follow up - Base'!P90</f>
        <v>Delayed</v>
      </c>
      <c r="Q89" s="104" t="str">
        <f>'Project Follow up - Base'!Q90</f>
        <v/>
      </c>
      <c r="R89" s="43" t="str">
        <f>'Project Follow up - Base'!R90</f>
        <v>Devlopment</v>
      </c>
      <c r="S89" s="41" t="str">
        <f>'Project Follow up - Base'!S90</f>
        <v/>
      </c>
      <c r="T89" s="104" t="str">
        <f>'Project Follow up - Base'!T90</f>
        <v>Client</v>
      </c>
      <c r="U89" s="187" t="str">
        <f>'Project Follow up - Base'!U90</f>
        <v/>
      </c>
      <c r="V89" s="187" t="str">
        <f>'Project Follow up - Base'!V90</f>
        <v/>
      </c>
      <c r="W89" s="41" t="str">
        <f>'Project Follow up - Base'!W90</f>
        <v/>
      </c>
      <c r="X89" s="143" t="str">
        <f>'Project Follow up - Base'!X90</f>
        <v/>
      </c>
      <c r="Y89" s="100"/>
      <c r="Z89" s="17">
        <f t="shared" si="123"/>
        <v>1</v>
      </c>
      <c r="AC89" s="20" t="str">
        <f t="shared" ca="1" si="130"/>
        <v/>
      </c>
      <c r="AD89" s="20" t="str">
        <f t="shared" ca="1" si="146"/>
        <v/>
      </c>
      <c r="AE89" s="20" t="str">
        <f t="shared" ca="1" si="146"/>
        <v/>
      </c>
      <c r="AF89" s="20" t="str">
        <f t="shared" ca="1" si="146"/>
        <v/>
      </c>
      <c r="AG89" s="20" t="str">
        <f t="shared" ca="1" si="146"/>
        <v/>
      </c>
      <c r="AH89" s="20" t="str">
        <f t="shared" ca="1" si="146"/>
        <v/>
      </c>
      <c r="AI89" s="20" t="str">
        <f t="shared" ca="1" si="146"/>
        <v/>
      </c>
      <c r="AJ89" s="20" t="str">
        <f t="shared" ca="1" si="146"/>
        <v/>
      </c>
      <c r="AK89" s="20" t="str">
        <f t="shared" ca="1" si="146"/>
        <v/>
      </c>
      <c r="AL89" s="20" t="str">
        <f t="shared" ca="1" si="146"/>
        <v/>
      </c>
      <c r="AM89" s="20" t="str">
        <f t="shared" ca="1" si="146"/>
        <v/>
      </c>
      <c r="AN89" s="20" t="str">
        <f t="shared" ca="1" si="146"/>
        <v/>
      </c>
      <c r="AO89" s="20" t="str">
        <f t="shared" ca="1" si="146"/>
        <v/>
      </c>
      <c r="AP89" s="20" t="str">
        <f t="shared" ca="1" si="146"/>
        <v/>
      </c>
      <c r="AQ89" s="20" t="str">
        <f t="shared" ca="1" si="146"/>
        <v/>
      </c>
      <c r="AR89" s="20" t="str">
        <f t="shared" ca="1" si="146"/>
        <v/>
      </c>
      <c r="AS89" s="20" t="str">
        <f t="shared" ca="1" si="146"/>
        <v/>
      </c>
      <c r="AT89" s="20" t="str">
        <f t="shared" ca="1" si="146"/>
        <v/>
      </c>
      <c r="AU89" s="20" t="str">
        <f t="shared" ca="1" si="146"/>
        <v/>
      </c>
      <c r="AV89" s="20" t="str">
        <f t="shared" ca="1" si="146"/>
        <v/>
      </c>
      <c r="AW89" s="20" t="str">
        <f t="shared" ca="1" si="146"/>
        <v/>
      </c>
      <c r="AX89" s="20" t="str">
        <f t="shared" ca="1" si="146"/>
        <v/>
      </c>
      <c r="AY89" s="20" t="str">
        <f t="shared" ca="1" si="146"/>
        <v/>
      </c>
      <c r="AZ89" s="20" t="str">
        <f t="shared" ca="1" si="146"/>
        <v/>
      </c>
      <c r="BA89" s="20" t="str">
        <f t="shared" ca="1" si="146"/>
        <v/>
      </c>
      <c r="BB89" s="20" t="str">
        <f t="shared" ca="1" si="146"/>
        <v/>
      </c>
      <c r="BC89" s="20" t="str">
        <f t="shared" ca="1" si="146"/>
        <v/>
      </c>
      <c r="BD89" s="20" t="str">
        <f t="shared" ca="1" si="146"/>
        <v/>
      </c>
      <c r="BE89" s="20" t="str">
        <f t="shared" ca="1" si="146"/>
        <v/>
      </c>
      <c r="BF89" s="20" t="str">
        <f t="shared" ca="1" si="146"/>
        <v/>
      </c>
      <c r="BG89" s="20" t="str">
        <f t="shared" ca="1" si="146"/>
        <v/>
      </c>
      <c r="BH89" s="20" t="str">
        <f t="shared" ca="1" si="146"/>
        <v/>
      </c>
      <c r="BI89" s="20" t="str">
        <f t="shared" ca="1" si="146"/>
        <v/>
      </c>
      <c r="BJ89" s="20" t="str">
        <f t="shared" ca="1" si="146"/>
        <v/>
      </c>
      <c r="BK89" s="20" t="str">
        <f t="shared" ca="1" si="146"/>
        <v/>
      </c>
      <c r="BL89" s="20" t="str">
        <f t="shared" ca="1" si="146"/>
        <v/>
      </c>
      <c r="BM89" s="20" t="str">
        <f t="shared" ca="1" si="146"/>
        <v/>
      </c>
      <c r="BN89" s="20" t="str">
        <f t="shared" ca="1" si="146"/>
        <v/>
      </c>
      <c r="BO89" s="20" t="str">
        <f t="shared" ca="1" si="146"/>
        <v/>
      </c>
      <c r="BP89" s="20" t="str">
        <f t="shared" ca="1" si="146"/>
        <v/>
      </c>
      <c r="BQ89" s="20" t="str">
        <f t="shared" ca="1" si="146"/>
        <v/>
      </c>
      <c r="BR89" s="20" t="str">
        <f t="shared" ca="1" si="146"/>
        <v/>
      </c>
      <c r="BS89" s="20" t="str">
        <f t="shared" ca="1" si="146"/>
        <v/>
      </c>
      <c r="BT89" s="20" t="str">
        <f t="shared" ca="1" si="146"/>
        <v/>
      </c>
      <c r="BU89" s="20" t="str">
        <f t="shared" ca="1" si="146"/>
        <v/>
      </c>
      <c r="BV89" s="20" t="str">
        <f t="shared" ca="1" si="146"/>
        <v/>
      </c>
      <c r="BW89" s="20" t="str">
        <f t="shared" ca="1" si="146"/>
        <v/>
      </c>
      <c r="BX89" s="20" t="str">
        <f t="shared" ca="1" si="146"/>
        <v/>
      </c>
      <c r="BY89" s="20" t="str">
        <f t="shared" ca="1" si="146"/>
        <v/>
      </c>
      <c r="BZ89" s="20" t="str">
        <f t="shared" ca="1" si="146"/>
        <v/>
      </c>
      <c r="CA89" s="20" t="str">
        <f t="shared" ca="1" si="146"/>
        <v/>
      </c>
      <c r="CB89" s="20" t="str">
        <f t="shared" ca="1" si="146"/>
        <v/>
      </c>
      <c r="CC89" s="20" t="str">
        <f t="shared" ca="1" si="146"/>
        <v/>
      </c>
      <c r="CD89" s="20" t="str">
        <f t="shared" ca="1" si="146"/>
        <v/>
      </c>
      <c r="CE89" s="20" t="str">
        <f t="shared" ca="1" si="146"/>
        <v/>
      </c>
      <c r="CF89" s="20" t="str">
        <f t="shared" ca="1" si="146"/>
        <v/>
      </c>
      <c r="CG89" s="20" t="str">
        <f t="shared" ca="1" si="146"/>
        <v/>
      </c>
      <c r="CH89" s="20" t="str">
        <f t="shared" ca="1" si="146"/>
        <v/>
      </c>
      <c r="CI89" s="20" t="str">
        <f t="shared" ca="1" si="146"/>
        <v/>
      </c>
      <c r="CJ89" s="20" t="str">
        <f t="shared" ca="1" si="146"/>
        <v/>
      </c>
      <c r="CK89" s="20" t="str">
        <f t="shared" ca="1" si="146"/>
        <v/>
      </c>
      <c r="CL89" s="20" t="str">
        <f t="shared" ca="1" si="146"/>
        <v/>
      </c>
      <c r="CM89" s="20" t="str">
        <f t="shared" ca="1" si="146"/>
        <v/>
      </c>
      <c r="CN89" s="20" t="str">
        <f t="shared" ca="1" si="146"/>
        <v/>
      </c>
      <c r="CO89" s="20" t="str">
        <f t="shared" ref="CO89:EZ92" ca="1" si="152">IF($N89="",
IF(AND(CO$2&gt;=$M89,CO$2&lt;=TODAY(),CO$2&lt;$O89), 10,
IF(AND(CO$2&gt;=$M89,CO$2&lt;=TODAY(),CO$2=$O89), 10,
IF(AND(CO$2&gt;=$M89,CO$2&lt;=TODAY(),CO$2&gt;$O89), -10, ""))),
IF(AND(CO$2&gt;=$M89,CO$2&lt;=$N89,CO$2&lt;$O89),10,
IF(AND(CO$2&gt;=$M89,CO$2&lt;=$N89,CO$2=$O89),10,
IF(AND(CO$2&gt;=$M89,CO$2&lt;=$N89,CO$2&gt;$O89),-10,""
))))</f>
        <v/>
      </c>
      <c r="CP89" s="20" t="str">
        <f t="shared" ca="1" si="152"/>
        <v/>
      </c>
      <c r="CQ89" s="20" t="str">
        <f t="shared" ca="1" si="152"/>
        <v/>
      </c>
      <c r="CR89" s="20" t="str">
        <f t="shared" ca="1" si="152"/>
        <v/>
      </c>
      <c r="CS89" s="20" t="str">
        <f t="shared" ca="1" si="152"/>
        <v/>
      </c>
      <c r="CT89" s="19" t="str">
        <f t="shared" ca="1" si="152"/>
        <v/>
      </c>
      <c r="CU89" s="19" t="str">
        <f t="shared" ca="1" si="152"/>
        <v/>
      </c>
      <c r="CV89" s="19" t="str">
        <f t="shared" ca="1" si="152"/>
        <v/>
      </c>
      <c r="CW89" s="19" t="str">
        <f t="shared" ca="1" si="152"/>
        <v/>
      </c>
      <c r="CX89" s="19" t="str">
        <f t="shared" ca="1" si="152"/>
        <v/>
      </c>
      <c r="CY89" s="19" t="str">
        <f t="shared" ca="1" si="152"/>
        <v/>
      </c>
      <c r="CZ89" s="19" t="str">
        <f t="shared" ca="1" si="152"/>
        <v/>
      </c>
      <c r="DA89" s="19" t="str">
        <f t="shared" ca="1" si="152"/>
        <v/>
      </c>
      <c r="DB89" s="19" t="str">
        <f t="shared" ca="1" si="152"/>
        <v/>
      </c>
      <c r="DC89" s="19" t="str">
        <f t="shared" ca="1" si="152"/>
        <v/>
      </c>
      <c r="DD89" s="19" t="str">
        <f t="shared" ca="1" si="152"/>
        <v/>
      </c>
      <c r="DE89" s="19" t="str">
        <f t="shared" ca="1" si="152"/>
        <v/>
      </c>
      <c r="DF89" s="19" t="str">
        <f t="shared" ca="1" si="152"/>
        <v/>
      </c>
      <c r="DG89" s="19" t="str">
        <f t="shared" ca="1" si="152"/>
        <v/>
      </c>
      <c r="DH89" s="19" t="str">
        <f t="shared" ca="1" si="152"/>
        <v/>
      </c>
      <c r="DI89" s="19" t="str">
        <f t="shared" ca="1" si="152"/>
        <v/>
      </c>
      <c r="DJ89" s="19" t="str">
        <f t="shared" ca="1" si="152"/>
        <v/>
      </c>
      <c r="DK89" s="19" t="str">
        <f t="shared" ca="1" si="152"/>
        <v/>
      </c>
      <c r="DL89" s="19" t="str">
        <f t="shared" ca="1" si="152"/>
        <v/>
      </c>
      <c r="DM89" s="19" t="str">
        <f t="shared" ca="1" si="152"/>
        <v/>
      </c>
      <c r="DN89" s="19" t="str">
        <f t="shared" ca="1" si="152"/>
        <v/>
      </c>
      <c r="DO89" s="19" t="str">
        <f t="shared" ca="1" si="152"/>
        <v/>
      </c>
      <c r="DP89" s="19" t="str">
        <f t="shared" ca="1" si="152"/>
        <v/>
      </c>
      <c r="DQ89" s="19" t="str">
        <f t="shared" ca="1" si="152"/>
        <v/>
      </c>
      <c r="DR89" s="19" t="str">
        <f t="shared" ca="1" si="152"/>
        <v/>
      </c>
      <c r="DS89" s="19" t="str">
        <f t="shared" ca="1" si="152"/>
        <v/>
      </c>
      <c r="DT89" s="19" t="str">
        <f t="shared" ca="1" si="152"/>
        <v/>
      </c>
      <c r="DU89" s="19" t="str">
        <f t="shared" ca="1" si="152"/>
        <v/>
      </c>
      <c r="DV89" s="19" t="str">
        <f t="shared" ca="1" si="152"/>
        <v/>
      </c>
      <c r="DW89" s="19" t="str">
        <f t="shared" ca="1" si="152"/>
        <v/>
      </c>
      <c r="DX89" s="19" t="str">
        <f t="shared" ca="1" si="152"/>
        <v/>
      </c>
      <c r="DY89" s="19" t="str">
        <f t="shared" ca="1" si="152"/>
        <v/>
      </c>
      <c r="DZ89" s="19" t="str">
        <f t="shared" ca="1" si="152"/>
        <v/>
      </c>
      <c r="EA89" s="19" t="str">
        <f t="shared" ca="1" si="152"/>
        <v/>
      </c>
      <c r="EB89" s="19" t="str">
        <f t="shared" ca="1" si="152"/>
        <v/>
      </c>
      <c r="EC89" s="19" t="str">
        <f t="shared" ca="1" si="152"/>
        <v/>
      </c>
      <c r="ED89" s="19" t="str">
        <f t="shared" ca="1" si="152"/>
        <v/>
      </c>
      <c r="EE89" s="19" t="str">
        <f t="shared" ca="1" si="152"/>
        <v/>
      </c>
      <c r="EF89" s="19" t="str">
        <f t="shared" ca="1" si="152"/>
        <v/>
      </c>
      <c r="EG89" s="19" t="str">
        <f t="shared" ca="1" si="152"/>
        <v/>
      </c>
      <c r="EH89" s="19" t="str">
        <f t="shared" ca="1" si="152"/>
        <v/>
      </c>
      <c r="EI89" s="19" t="str">
        <f t="shared" ca="1" si="152"/>
        <v/>
      </c>
      <c r="EJ89" s="19" t="str">
        <f t="shared" ca="1" si="152"/>
        <v/>
      </c>
      <c r="EK89" s="19" t="str">
        <f t="shared" ca="1" si="152"/>
        <v/>
      </c>
      <c r="EL89" s="19" t="str">
        <f t="shared" ca="1" si="152"/>
        <v/>
      </c>
      <c r="EM89" s="19" t="str">
        <f t="shared" ca="1" si="152"/>
        <v/>
      </c>
      <c r="EN89" s="19" t="str">
        <f t="shared" ca="1" si="152"/>
        <v/>
      </c>
      <c r="EO89" s="19" t="str">
        <f t="shared" ca="1" si="152"/>
        <v/>
      </c>
      <c r="EP89" s="19" t="str">
        <f t="shared" ca="1" si="152"/>
        <v/>
      </c>
      <c r="EQ89" s="19" t="str">
        <f t="shared" ca="1" si="152"/>
        <v/>
      </c>
      <c r="ER89" s="19" t="str">
        <f t="shared" ca="1" si="152"/>
        <v/>
      </c>
      <c r="ES89" s="19" t="str">
        <f t="shared" ca="1" si="152"/>
        <v/>
      </c>
      <c r="ET89" s="19" t="str">
        <f t="shared" ca="1" si="152"/>
        <v/>
      </c>
      <c r="EU89" s="19" t="str">
        <f t="shared" ca="1" si="152"/>
        <v/>
      </c>
      <c r="EV89" s="19" t="str">
        <f t="shared" ca="1" si="152"/>
        <v/>
      </c>
      <c r="EW89" s="19" t="str">
        <f t="shared" ca="1" si="152"/>
        <v/>
      </c>
      <c r="EX89" s="19" t="str">
        <f t="shared" ca="1" si="152"/>
        <v/>
      </c>
      <c r="EY89" s="19" t="str">
        <f t="shared" ca="1" si="152"/>
        <v/>
      </c>
      <c r="EZ89" s="19" t="str">
        <f t="shared" ca="1" si="152"/>
        <v/>
      </c>
      <c r="FA89" s="19" t="str">
        <f t="shared" ca="1" si="134"/>
        <v/>
      </c>
      <c r="FB89" s="19" t="str">
        <f t="shared" ca="1" si="149"/>
        <v/>
      </c>
      <c r="FC89" s="19" t="str">
        <f t="shared" ca="1" si="149"/>
        <v/>
      </c>
      <c r="FD89" s="19" t="str">
        <f t="shared" ca="1" si="149"/>
        <v/>
      </c>
      <c r="FE89" s="19" t="str">
        <f t="shared" ca="1" si="149"/>
        <v/>
      </c>
      <c r="FF89" s="19" t="str">
        <f t="shared" ca="1" si="149"/>
        <v/>
      </c>
      <c r="FG89" s="19" t="str">
        <f t="shared" ca="1" si="149"/>
        <v/>
      </c>
      <c r="FH89" s="19" t="str">
        <f t="shared" ca="1" si="149"/>
        <v/>
      </c>
      <c r="FI89" s="19" t="str">
        <f t="shared" ca="1" si="149"/>
        <v/>
      </c>
      <c r="FJ89" s="19" t="str">
        <f t="shared" ca="1" si="149"/>
        <v/>
      </c>
      <c r="FK89" s="19" t="str">
        <f t="shared" ca="1" si="149"/>
        <v/>
      </c>
      <c r="FL89" s="19" t="str">
        <f t="shared" ca="1" si="149"/>
        <v/>
      </c>
      <c r="FM89" s="19" t="str">
        <f t="shared" ca="1" si="149"/>
        <v/>
      </c>
      <c r="FN89" s="19" t="str">
        <f t="shared" ca="1" si="149"/>
        <v/>
      </c>
      <c r="FO89" s="19" t="str">
        <f t="shared" ca="1" si="149"/>
        <v/>
      </c>
      <c r="FP89" s="19" t="str">
        <f t="shared" ca="1" si="149"/>
        <v/>
      </c>
      <c r="FQ89" s="19" t="str">
        <f t="shared" ca="1" si="149"/>
        <v/>
      </c>
      <c r="FR89" s="19" t="str">
        <f t="shared" ca="1" si="149"/>
        <v/>
      </c>
      <c r="FS89" s="19" t="str">
        <f t="shared" ca="1" si="149"/>
        <v/>
      </c>
      <c r="FT89" s="19" t="str">
        <f t="shared" ca="1" si="149"/>
        <v/>
      </c>
      <c r="FU89" s="19" t="str">
        <f t="shared" ca="1" si="149"/>
        <v/>
      </c>
      <c r="FV89" s="19" t="str">
        <f t="shared" ca="1" si="149"/>
        <v/>
      </c>
      <c r="FW89" s="19" t="str">
        <f t="shared" ca="1" si="149"/>
        <v/>
      </c>
      <c r="FX89" s="19" t="str">
        <f t="shared" ca="1" si="149"/>
        <v/>
      </c>
      <c r="FY89" s="19" t="str">
        <f t="shared" ca="1" si="149"/>
        <v/>
      </c>
      <c r="FZ89" s="19" t="str">
        <f t="shared" ca="1" si="149"/>
        <v/>
      </c>
      <c r="GA89" s="19" t="str">
        <f t="shared" ca="1" si="149"/>
        <v/>
      </c>
      <c r="GB89" s="19" t="str">
        <f t="shared" ca="1" si="149"/>
        <v/>
      </c>
      <c r="GC89" s="19" t="str">
        <f t="shared" ca="1" si="149"/>
        <v/>
      </c>
      <c r="GD89" s="19" t="str">
        <f t="shared" ca="1" si="149"/>
        <v/>
      </c>
      <c r="GE89" s="19" t="str">
        <f t="shared" ca="1" si="149"/>
        <v/>
      </c>
      <c r="GF89" s="19" t="str">
        <f t="shared" ca="1" si="149"/>
        <v/>
      </c>
      <c r="GG89" s="19" t="str">
        <f t="shared" ca="1" si="149"/>
        <v/>
      </c>
      <c r="GH89" s="19" t="str">
        <f t="shared" ca="1" si="149"/>
        <v/>
      </c>
      <c r="GI89" s="19" t="str">
        <f t="shared" ca="1" si="149"/>
        <v/>
      </c>
      <c r="GJ89" s="19" t="str">
        <f t="shared" ca="1" si="149"/>
        <v/>
      </c>
      <c r="GK89" s="19" t="str">
        <f t="shared" ca="1" si="149"/>
        <v/>
      </c>
      <c r="GL89" s="19" t="str">
        <f t="shared" ca="1" si="149"/>
        <v/>
      </c>
      <c r="GM89" s="19" t="str">
        <f t="shared" ca="1" si="149"/>
        <v/>
      </c>
      <c r="GN89" s="19" t="str">
        <f t="shared" ca="1" si="149"/>
        <v/>
      </c>
      <c r="GO89" s="19" t="str">
        <f t="shared" ca="1" si="149"/>
        <v/>
      </c>
      <c r="GP89" s="19" t="str">
        <f t="shared" ca="1" si="149"/>
        <v/>
      </c>
      <c r="GQ89" s="19" t="str">
        <f t="shared" ca="1" si="149"/>
        <v/>
      </c>
      <c r="GR89" s="19" t="str">
        <f t="shared" ca="1" si="149"/>
        <v/>
      </c>
      <c r="GS89" s="19" t="str">
        <f t="shared" ca="1" si="149"/>
        <v/>
      </c>
      <c r="GT89" s="19" t="str">
        <f t="shared" ca="1" si="149"/>
        <v/>
      </c>
      <c r="GU89" s="19" t="str">
        <f t="shared" ca="1" si="149"/>
        <v/>
      </c>
      <c r="GV89" s="19" t="str">
        <f t="shared" ca="1" si="149"/>
        <v/>
      </c>
      <c r="GW89" s="19" t="str">
        <f t="shared" ca="1" si="149"/>
        <v/>
      </c>
      <c r="GX89" s="19" t="str">
        <f t="shared" ca="1" si="149"/>
        <v/>
      </c>
      <c r="GY89" s="19" t="str">
        <f t="shared" ca="1" si="149"/>
        <v/>
      </c>
      <c r="GZ89" s="19" t="str">
        <f t="shared" ca="1" si="149"/>
        <v/>
      </c>
      <c r="HA89" s="19" t="str">
        <f t="shared" ca="1" si="149"/>
        <v/>
      </c>
      <c r="HB89" s="19" t="str">
        <f t="shared" ca="1" si="149"/>
        <v/>
      </c>
      <c r="HC89" s="19" t="str">
        <f t="shared" ca="1" si="149"/>
        <v/>
      </c>
      <c r="HD89" s="19" t="str">
        <f t="shared" ca="1" si="149"/>
        <v/>
      </c>
      <c r="HE89" s="19" t="str">
        <f t="shared" ca="1" si="149"/>
        <v/>
      </c>
      <c r="HF89" s="19" t="str">
        <f t="shared" ca="1" si="149"/>
        <v/>
      </c>
      <c r="HG89" s="19" t="str">
        <f t="shared" ca="1" si="149"/>
        <v/>
      </c>
      <c r="HH89" s="19" t="str">
        <f t="shared" ca="1" si="149"/>
        <v/>
      </c>
      <c r="HI89" s="19" t="str">
        <f t="shared" ca="1" si="149"/>
        <v/>
      </c>
      <c r="HJ89" s="19" t="str">
        <f t="shared" ca="1" si="149"/>
        <v/>
      </c>
      <c r="HK89" s="19" t="str">
        <f t="shared" ca="1" si="149"/>
        <v/>
      </c>
      <c r="HL89" s="19" t="str">
        <f t="shared" ca="1" si="149"/>
        <v/>
      </c>
      <c r="HM89" s="19" t="str">
        <f t="shared" ca="1" si="149"/>
        <v/>
      </c>
      <c r="HN89" s="19" t="str">
        <f t="shared" ca="1" si="147"/>
        <v/>
      </c>
      <c r="HO89" s="19" t="str">
        <f t="shared" ca="1" si="147"/>
        <v/>
      </c>
      <c r="HP89" s="19" t="str">
        <f t="shared" ca="1" si="147"/>
        <v/>
      </c>
      <c r="HQ89" s="19" t="str">
        <f t="shared" ca="1" si="147"/>
        <v/>
      </c>
      <c r="HR89" s="19" t="str">
        <f t="shared" ca="1" si="147"/>
        <v/>
      </c>
      <c r="HS89" s="19" t="str">
        <f t="shared" ca="1" si="147"/>
        <v/>
      </c>
      <c r="HT89" s="19" t="str">
        <f t="shared" ca="1" si="147"/>
        <v/>
      </c>
      <c r="HU89" s="19" t="str">
        <f t="shared" ca="1" si="147"/>
        <v/>
      </c>
      <c r="HV89" s="19" t="str">
        <f t="shared" ca="1" si="147"/>
        <v/>
      </c>
      <c r="HW89" s="19" t="str">
        <f t="shared" ca="1" si="147"/>
        <v/>
      </c>
      <c r="HX89" s="19" t="str">
        <f t="shared" ca="1" si="147"/>
        <v/>
      </c>
      <c r="HY89" s="19" t="str">
        <f t="shared" ca="1" si="147"/>
        <v/>
      </c>
      <c r="HZ89" s="19" t="str">
        <f t="shared" ca="1" si="147"/>
        <v/>
      </c>
      <c r="IA89" s="19" t="str">
        <f t="shared" ca="1" si="147"/>
        <v/>
      </c>
      <c r="IB89" s="19" t="str">
        <f t="shared" ca="1" si="147"/>
        <v/>
      </c>
      <c r="IC89" s="19" t="str">
        <f t="shared" ca="1" si="147"/>
        <v/>
      </c>
      <c r="ID89" s="19" t="str">
        <f t="shared" ca="1" si="147"/>
        <v/>
      </c>
      <c r="IE89" s="19" t="str">
        <f t="shared" ca="1" si="147"/>
        <v/>
      </c>
      <c r="IF89" s="19" t="str">
        <f t="shared" ca="1" si="147"/>
        <v/>
      </c>
      <c r="IG89" s="19" t="str">
        <f t="shared" ca="1" si="147"/>
        <v/>
      </c>
      <c r="IH89" s="19" t="str">
        <f t="shared" ca="1" si="147"/>
        <v/>
      </c>
      <c r="II89" s="19" t="str">
        <f t="shared" ca="1" si="147"/>
        <v/>
      </c>
      <c r="IJ89" s="19" t="str">
        <f t="shared" ca="1" si="147"/>
        <v/>
      </c>
      <c r="IK89" s="19" t="str">
        <f t="shared" ca="1" si="147"/>
        <v/>
      </c>
      <c r="IL89" s="19" t="str">
        <f t="shared" ca="1" si="147"/>
        <v/>
      </c>
      <c r="IM89" s="19" t="str">
        <f t="shared" ca="1" si="147"/>
        <v/>
      </c>
      <c r="IN89" s="19" t="str">
        <f t="shared" ca="1" si="147"/>
        <v/>
      </c>
      <c r="IO89" s="19" t="str">
        <f t="shared" ca="1" si="147"/>
        <v/>
      </c>
      <c r="IP89" s="19" t="str">
        <f t="shared" ca="1" si="147"/>
        <v/>
      </c>
      <c r="IQ89" s="19" t="str">
        <f t="shared" ca="1" si="147"/>
        <v/>
      </c>
      <c r="IR89" s="19" t="str">
        <f t="shared" ca="1" si="147"/>
        <v/>
      </c>
      <c r="IS89" s="19" t="str">
        <f t="shared" ca="1" si="147"/>
        <v/>
      </c>
      <c r="IT89" s="19" t="str">
        <f t="shared" ca="1" si="147"/>
        <v/>
      </c>
      <c r="IU89" s="19" t="str">
        <f t="shared" ca="1" si="147"/>
        <v/>
      </c>
      <c r="IV89" s="19" t="str">
        <f t="shared" ca="1" si="147"/>
        <v/>
      </c>
      <c r="IW89" s="19" t="str">
        <f t="shared" ca="1" si="147"/>
        <v/>
      </c>
      <c r="IX89" s="19" t="str">
        <f t="shared" ca="1" si="147"/>
        <v/>
      </c>
      <c r="IY89" s="19">
        <f t="shared" ca="1" si="147"/>
        <v>10</v>
      </c>
      <c r="IZ89" s="19">
        <f t="shared" ca="1" si="147"/>
        <v>10</v>
      </c>
      <c r="JA89" s="19">
        <f t="shared" ca="1" si="147"/>
        <v>10</v>
      </c>
      <c r="JB89" s="19">
        <f t="shared" ca="1" si="147"/>
        <v>10</v>
      </c>
      <c r="JC89" s="19">
        <f t="shared" ca="1" si="147"/>
        <v>10</v>
      </c>
      <c r="JD89" s="19">
        <f t="shared" ca="1" si="147"/>
        <v>10</v>
      </c>
      <c r="JE89" s="19">
        <f t="shared" ca="1" si="147"/>
        <v>10</v>
      </c>
      <c r="JF89" s="19">
        <f t="shared" ca="1" si="147"/>
        <v>10</v>
      </c>
      <c r="JG89" s="19">
        <f t="shared" ca="1" si="147"/>
        <v>10</v>
      </c>
      <c r="JH89" s="19">
        <f t="shared" ca="1" si="147"/>
        <v>10</v>
      </c>
      <c r="JI89" s="19">
        <f t="shared" ca="1" si="147"/>
        <v>10</v>
      </c>
      <c r="JJ89" s="19">
        <f t="shared" ca="1" si="147"/>
        <v>10</v>
      </c>
      <c r="JK89" s="19">
        <f t="shared" ca="1" si="147"/>
        <v>10</v>
      </c>
      <c r="JL89" s="19">
        <f t="shared" ca="1" si="147"/>
        <v>10</v>
      </c>
      <c r="JM89" s="19">
        <f t="shared" ca="1" si="147"/>
        <v>-10</v>
      </c>
      <c r="JN89" s="19">
        <f t="shared" ca="1" si="147"/>
        <v>-10</v>
      </c>
      <c r="JO89" s="19">
        <f t="shared" ca="1" si="147"/>
        <v>-10</v>
      </c>
      <c r="JP89" s="19">
        <f t="shared" ca="1" si="147"/>
        <v>-10</v>
      </c>
      <c r="JQ89" s="19">
        <f t="shared" ca="1" si="147"/>
        <v>-10</v>
      </c>
      <c r="JR89" s="19">
        <f t="shared" ca="1" si="147"/>
        <v>-10</v>
      </c>
      <c r="JS89" s="19">
        <f t="shared" ca="1" si="147"/>
        <v>-10</v>
      </c>
      <c r="JT89" s="19">
        <f t="shared" ca="1" si="147"/>
        <v>-10</v>
      </c>
      <c r="JU89" s="19">
        <f t="shared" ca="1" si="147"/>
        <v>-10</v>
      </c>
      <c r="JV89" s="19">
        <f t="shared" ca="1" si="147"/>
        <v>-10</v>
      </c>
      <c r="JW89" s="19">
        <f t="shared" ca="1" si="147"/>
        <v>-10</v>
      </c>
      <c r="JX89" s="19">
        <f t="shared" ca="1" si="147"/>
        <v>-10</v>
      </c>
      <c r="JY89" s="19">
        <f t="shared" ca="1" si="145"/>
        <v>-10</v>
      </c>
      <c r="JZ89" s="19">
        <f t="shared" ca="1" si="145"/>
        <v>-10</v>
      </c>
      <c r="KA89" s="19">
        <f t="shared" ca="1" si="145"/>
        <v>-10</v>
      </c>
      <c r="KB89" s="19">
        <f t="shared" ca="1" si="143"/>
        <v>-10</v>
      </c>
      <c r="KC89" s="19">
        <f t="shared" ca="1" si="150"/>
        <v>-10</v>
      </c>
      <c r="KD89" s="19">
        <f t="shared" ca="1" si="150"/>
        <v>-10</v>
      </c>
      <c r="KE89" s="19">
        <f t="shared" ca="1" si="150"/>
        <v>-10</v>
      </c>
      <c r="KF89" s="19">
        <f t="shared" ca="1" si="150"/>
        <v>-10</v>
      </c>
      <c r="KG89" s="19">
        <f t="shared" ca="1" si="150"/>
        <v>-10</v>
      </c>
      <c r="KH89" s="19">
        <f t="shared" ca="1" si="150"/>
        <v>-10</v>
      </c>
      <c r="KI89" s="19">
        <f t="shared" ca="1" si="150"/>
        <v>-10</v>
      </c>
      <c r="KJ89" s="19">
        <f t="shared" ca="1" si="150"/>
        <v>-10</v>
      </c>
      <c r="KK89" s="19">
        <f t="shared" ca="1" si="150"/>
        <v>-10</v>
      </c>
      <c r="KL89" s="19">
        <f t="shared" ca="1" si="150"/>
        <v>-10</v>
      </c>
      <c r="KM89" s="19">
        <f t="shared" ca="1" si="150"/>
        <v>-10</v>
      </c>
      <c r="KN89" s="19">
        <f t="shared" ca="1" si="150"/>
        <v>-10</v>
      </c>
      <c r="KO89" s="19">
        <f t="shared" ca="1" si="150"/>
        <v>-10</v>
      </c>
      <c r="KP89" s="19">
        <f t="shared" ca="1" si="150"/>
        <v>-10</v>
      </c>
      <c r="KQ89" s="19">
        <f t="shared" ca="1" si="150"/>
        <v>-10</v>
      </c>
      <c r="KR89" s="19">
        <f t="shared" ca="1" si="150"/>
        <v>-10</v>
      </c>
      <c r="KS89" s="19">
        <f t="shared" ca="1" si="150"/>
        <v>-10</v>
      </c>
      <c r="KT89" s="19">
        <f t="shared" ca="1" si="150"/>
        <v>-10</v>
      </c>
      <c r="KU89" s="19">
        <f t="shared" ca="1" si="150"/>
        <v>-10</v>
      </c>
      <c r="KV89" s="19">
        <f t="shared" ca="1" si="150"/>
        <v>-10</v>
      </c>
      <c r="KW89" s="19">
        <f t="shared" ca="1" si="150"/>
        <v>-10</v>
      </c>
      <c r="KX89" s="19">
        <f t="shared" ca="1" si="150"/>
        <v>-10</v>
      </c>
      <c r="KY89" s="19">
        <f t="shared" ca="1" si="150"/>
        <v>-10</v>
      </c>
      <c r="KZ89" s="19">
        <f t="shared" ca="1" si="150"/>
        <v>-10</v>
      </c>
      <c r="LA89" s="19">
        <f t="shared" ca="1" si="150"/>
        <v>-10</v>
      </c>
      <c r="LB89" s="19">
        <f t="shared" ca="1" si="150"/>
        <v>-10</v>
      </c>
      <c r="LC89" s="19">
        <f t="shared" ca="1" si="150"/>
        <v>-10</v>
      </c>
      <c r="LD89" s="19">
        <f t="shared" ca="1" si="150"/>
        <v>-10</v>
      </c>
      <c r="LE89" s="19">
        <f t="shared" ca="1" si="150"/>
        <v>-10</v>
      </c>
      <c r="LF89" s="19">
        <f t="shared" ca="1" si="150"/>
        <v>-10</v>
      </c>
      <c r="LG89" s="19">
        <f t="shared" ca="1" si="150"/>
        <v>-10</v>
      </c>
      <c r="LH89" s="19">
        <f t="shared" ca="1" si="150"/>
        <v>-10</v>
      </c>
      <c r="LI89" s="19">
        <f t="shared" ca="1" si="150"/>
        <v>-10</v>
      </c>
      <c r="LJ89" s="19">
        <f t="shared" ca="1" si="150"/>
        <v>-10</v>
      </c>
      <c r="LK89" s="19">
        <f t="shared" ca="1" si="150"/>
        <v>-10</v>
      </c>
      <c r="LL89" s="19">
        <f t="shared" ca="1" si="150"/>
        <v>-10</v>
      </c>
      <c r="LM89" s="19">
        <f t="shared" ca="1" si="150"/>
        <v>-10</v>
      </c>
      <c r="LN89" s="19">
        <f t="shared" ca="1" si="150"/>
        <v>-10</v>
      </c>
      <c r="LO89" s="19">
        <f t="shared" ca="1" si="150"/>
        <v>-10</v>
      </c>
      <c r="LP89" s="19">
        <f t="shared" ca="1" si="150"/>
        <v>-10</v>
      </c>
      <c r="LQ89" s="19">
        <f t="shared" ca="1" si="150"/>
        <v>-10</v>
      </c>
      <c r="LR89" s="19">
        <f t="shared" ca="1" si="150"/>
        <v>-10</v>
      </c>
      <c r="LS89" s="19">
        <f t="shared" ca="1" si="150"/>
        <v>-10</v>
      </c>
      <c r="LT89" s="19">
        <f t="shared" ca="1" si="150"/>
        <v>-10</v>
      </c>
      <c r="LU89" s="19">
        <f t="shared" ca="1" si="150"/>
        <v>-10</v>
      </c>
      <c r="LV89" s="19">
        <f t="shared" ca="1" si="150"/>
        <v>-10</v>
      </c>
      <c r="LW89" s="19">
        <f t="shared" ca="1" si="150"/>
        <v>-10</v>
      </c>
      <c r="LX89" s="19">
        <f t="shared" ca="1" si="150"/>
        <v>-10</v>
      </c>
      <c r="LY89" s="19">
        <f t="shared" ca="1" si="150"/>
        <v>-10</v>
      </c>
      <c r="LZ89" s="19">
        <f t="shared" ca="1" si="150"/>
        <v>-10</v>
      </c>
      <c r="MA89" s="19">
        <f t="shared" ca="1" si="150"/>
        <v>-10</v>
      </c>
      <c r="MB89" s="19">
        <f t="shared" ca="1" si="150"/>
        <v>-10</v>
      </c>
      <c r="MC89" s="19">
        <f t="shared" ca="1" si="150"/>
        <v>-10</v>
      </c>
      <c r="MD89" s="19">
        <f t="shared" ca="1" si="150"/>
        <v>-10</v>
      </c>
      <c r="ME89" s="19">
        <f t="shared" ca="1" si="150"/>
        <v>-10</v>
      </c>
      <c r="MF89" s="19">
        <f t="shared" ca="1" si="150"/>
        <v>-10</v>
      </c>
      <c r="MG89" s="19">
        <f t="shared" ca="1" si="150"/>
        <v>-10</v>
      </c>
      <c r="MH89" s="19">
        <f t="shared" ca="1" si="150"/>
        <v>-10</v>
      </c>
      <c r="MI89" s="19">
        <f t="shared" ca="1" si="150"/>
        <v>-10</v>
      </c>
      <c r="MJ89" s="19">
        <f t="shared" ca="1" si="150"/>
        <v>-10</v>
      </c>
      <c r="MK89" s="19">
        <f t="shared" ca="1" si="150"/>
        <v>-10</v>
      </c>
      <c r="ML89" s="19">
        <f t="shared" ca="1" si="150"/>
        <v>-10</v>
      </c>
      <c r="MM89" s="19">
        <f t="shared" ca="1" si="150"/>
        <v>-10</v>
      </c>
      <c r="MN89" s="19">
        <f t="shared" ca="1" si="150"/>
        <v>-10</v>
      </c>
      <c r="MO89" s="19">
        <f t="shared" ca="1" si="148"/>
        <v>-10</v>
      </c>
      <c r="MP89" s="19">
        <f t="shared" ca="1" si="148"/>
        <v>-10</v>
      </c>
      <c r="MQ89" s="19">
        <f t="shared" ref="MQ89:OC90" ca="1" si="153">IF($N89="",
IF(AND(MQ$2&gt;=$M89,MQ$2&lt;=TODAY(),MQ$2&lt;$O89), 10,
IF(AND(MQ$2&gt;=$M89,MQ$2&lt;=TODAY(),MQ$2=$O89), 10,
IF(AND(MQ$2&gt;=$M89,MQ$2&lt;=TODAY(),MQ$2&gt;$O89), -10, ""))),
IF(AND(MQ$2&gt;=$M89,MQ$2&lt;=$N89,MQ$2&lt;$O89),10,
IF(AND(MQ$2&gt;=$M89,MQ$2&lt;=$N89,MQ$2=$O89),10,
IF(AND(MQ$2&gt;=$M89,MQ$2&lt;=$N89,MQ$2&gt;$O89),-10,""
))))</f>
        <v>-10</v>
      </c>
      <c r="MR89" s="19">
        <f t="shared" ca="1" si="153"/>
        <v>-10</v>
      </c>
      <c r="MS89" s="19">
        <f t="shared" ca="1" si="153"/>
        <v>-10</v>
      </c>
      <c r="MT89" s="19">
        <f t="shared" ca="1" si="153"/>
        <v>-10</v>
      </c>
      <c r="MU89" s="19">
        <f t="shared" ca="1" si="153"/>
        <v>-10</v>
      </c>
      <c r="MV89" s="19">
        <f t="shared" ca="1" si="153"/>
        <v>-10</v>
      </c>
      <c r="MW89" s="19" t="str">
        <f t="shared" ca="1" si="153"/>
        <v/>
      </c>
      <c r="MX89" s="19" t="str">
        <f t="shared" ca="1" si="153"/>
        <v/>
      </c>
      <c r="MY89" s="19" t="str">
        <f t="shared" ca="1" si="153"/>
        <v/>
      </c>
      <c r="MZ89" s="19" t="str">
        <f t="shared" ca="1" si="153"/>
        <v/>
      </c>
      <c r="NA89" s="19" t="str">
        <f t="shared" ca="1" si="153"/>
        <v/>
      </c>
      <c r="NB89" s="19" t="str">
        <f t="shared" ca="1" si="153"/>
        <v/>
      </c>
      <c r="NC89" s="19" t="str">
        <f t="shared" ca="1" si="153"/>
        <v/>
      </c>
      <c r="ND89" s="19" t="str">
        <f t="shared" ca="1" si="153"/>
        <v/>
      </c>
      <c r="NE89" s="19" t="str">
        <f t="shared" ca="1" si="153"/>
        <v/>
      </c>
      <c r="NF89" s="19" t="str">
        <f t="shared" ca="1" si="153"/>
        <v/>
      </c>
      <c r="NG89" s="19" t="str">
        <f t="shared" ca="1" si="153"/>
        <v/>
      </c>
      <c r="NH89" s="19" t="str">
        <f t="shared" ca="1" si="153"/>
        <v/>
      </c>
      <c r="NI89" s="19" t="str">
        <f t="shared" ca="1" si="153"/>
        <v/>
      </c>
      <c r="NJ89" s="19" t="str">
        <f t="shared" ca="1" si="153"/>
        <v/>
      </c>
      <c r="NK89" s="19" t="str">
        <f t="shared" ca="1" si="153"/>
        <v/>
      </c>
      <c r="NL89" s="19" t="str">
        <f t="shared" ca="1" si="153"/>
        <v/>
      </c>
      <c r="NM89" s="19" t="str">
        <f t="shared" ca="1" si="153"/>
        <v/>
      </c>
      <c r="NN89" s="19" t="str">
        <f t="shared" ca="1" si="153"/>
        <v/>
      </c>
      <c r="NO89" s="19" t="str">
        <f t="shared" ca="1" si="153"/>
        <v/>
      </c>
      <c r="NP89" s="19" t="str">
        <f t="shared" ca="1" si="153"/>
        <v/>
      </c>
      <c r="NQ89" s="19" t="str">
        <f t="shared" ca="1" si="153"/>
        <v/>
      </c>
      <c r="NR89" s="19" t="str">
        <f t="shared" ca="1" si="153"/>
        <v/>
      </c>
      <c r="NS89" s="19" t="str">
        <f t="shared" ca="1" si="153"/>
        <v/>
      </c>
      <c r="NT89" s="19" t="str">
        <f t="shared" ca="1" si="153"/>
        <v/>
      </c>
      <c r="NU89" s="19" t="str">
        <f t="shared" ca="1" si="153"/>
        <v/>
      </c>
      <c r="NV89" s="19" t="str">
        <f t="shared" ca="1" si="153"/>
        <v/>
      </c>
      <c r="NW89" s="19" t="str">
        <f t="shared" ca="1" si="153"/>
        <v/>
      </c>
      <c r="NX89" s="19" t="str">
        <f t="shared" ca="1" si="153"/>
        <v/>
      </c>
      <c r="NY89" s="19" t="str">
        <f t="shared" ca="1" si="153"/>
        <v/>
      </c>
      <c r="NZ89" s="19" t="str">
        <f t="shared" ca="1" si="153"/>
        <v/>
      </c>
      <c r="OA89" s="19" t="str">
        <f t="shared" ca="1" si="153"/>
        <v/>
      </c>
      <c r="OB89" s="19" t="str">
        <f t="shared" ca="1" si="153"/>
        <v/>
      </c>
      <c r="OC89" s="19" t="str">
        <f t="shared" ca="1" si="153"/>
        <v/>
      </c>
    </row>
    <row r="90" spans="3:399" x14ac:dyDescent="0.2">
      <c r="C90" s="128">
        <f>'Project Follow up - Base'!C91</f>
        <v>15</v>
      </c>
      <c r="D90" s="422" t="str">
        <f>'Project Follow up - Base'!D91</f>
        <v/>
      </c>
      <c r="E90" s="422" t="str">
        <f>'Project Follow up - Base'!E91</f>
        <v/>
      </c>
      <c r="F90" s="43" t="str">
        <f>'Project Follow up - Base'!G91</f>
        <v/>
      </c>
      <c r="G90" s="43" t="str">
        <f>'Project Follow up - Base'!H91</f>
        <v/>
      </c>
      <c r="H90" s="45">
        <f>'Project Follow up - Base'!I91</f>
        <v>0</v>
      </c>
      <c r="J90" s="37"/>
      <c r="K90" s="37"/>
      <c r="L90" s="37"/>
      <c r="M90" s="43" t="str">
        <f>'Project Follow up - Base'!M91</f>
        <v/>
      </c>
      <c r="N90" s="43" t="str">
        <f>'Project Follow up - Base'!N91</f>
        <v/>
      </c>
      <c r="O90" s="43" t="str">
        <f>'Project Follow up - Base'!O91</f>
        <v/>
      </c>
      <c r="P90" s="44" t="str">
        <f ca="1">'Project Follow up - Base'!P91</f>
        <v/>
      </c>
      <c r="Q90" s="104" t="str">
        <f>'Project Follow up - Base'!Q91</f>
        <v/>
      </c>
      <c r="R90" s="43" t="str">
        <f>'Project Follow up - Base'!R91</f>
        <v/>
      </c>
      <c r="S90" s="41" t="str">
        <f>'Project Follow up - Base'!S91</f>
        <v/>
      </c>
      <c r="T90" s="104" t="str">
        <f>'Project Follow up - Base'!T91</f>
        <v/>
      </c>
      <c r="U90" s="187" t="str">
        <f>'Project Follow up - Base'!U91</f>
        <v/>
      </c>
      <c r="V90" s="187" t="str">
        <f>'Project Follow up - Base'!V91</f>
        <v/>
      </c>
      <c r="W90" s="41" t="str">
        <f>'Project Follow up - Base'!W91</f>
        <v/>
      </c>
      <c r="X90" s="143" t="str">
        <f>'Project Follow up - Base'!X91</f>
        <v/>
      </c>
      <c r="Y90" s="100"/>
      <c r="Z90" s="17">
        <f t="shared" si="123"/>
        <v>1</v>
      </c>
      <c r="AC90" s="20" t="str">
        <f t="shared" ca="1" si="130"/>
        <v/>
      </c>
      <c r="AD90" s="20" t="str">
        <f t="shared" ref="AD90:CO93" ca="1" si="154">IF($N90="",
IF(AND(AD$2&gt;=$M90,AD$2&lt;=TODAY(),AD$2&lt;$O90), 10,
IF(AND(AD$2&gt;=$M90,AD$2&lt;=TODAY(),AD$2=$O90), 10,
IF(AND(AD$2&gt;=$M90,AD$2&lt;=TODAY(),AD$2&gt;$O90), -10, ""))),
IF(AND(AD$2&gt;=$M90,AD$2&lt;=$N90,AD$2&lt;$O90),10,
IF(AND(AD$2&gt;=$M90,AD$2&lt;=$N90,AD$2=$O90),10,
IF(AND(AD$2&gt;=$M90,AD$2&lt;=$N90,AD$2&gt;$O90),-10,""
))))</f>
        <v/>
      </c>
      <c r="AE90" s="20" t="str">
        <f t="shared" ca="1" si="154"/>
        <v/>
      </c>
      <c r="AF90" s="20" t="str">
        <f t="shared" ca="1" si="154"/>
        <v/>
      </c>
      <c r="AG90" s="20" t="str">
        <f t="shared" ca="1" si="154"/>
        <v/>
      </c>
      <c r="AH90" s="20" t="str">
        <f t="shared" ca="1" si="154"/>
        <v/>
      </c>
      <c r="AI90" s="20" t="str">
        <f t="shared" ca="1" si="154"/>
        <v/>
      </c>
      <c r="AJ90" s="20" t="str">
        <f t="shared" ca="1" si="154"/>
        <v/>
      </c>
      <c r="AK90" s="20" t="str">
        <f t="shared" ca="1" si="154"/>
        <v/>
      </c>
      <c r="AL90" s="20" t="str">
        <f t="shared" ca="1" si="154"/>
        <v/>
      </c>
      <c r="AM90" s="20" t="str">
        <f t="shared" ca="1" si="154"/>
        <v/>
      </c>
      <c r="AN90" s="20" t="str">
        <f t="shared" ca="1" si="154"/>
        <v/>
      </c>
      <c r="AO90" s="20" t="str">
        <f t="shared" ca="1" si="154"/>
        <v/>
      </c>
      <c r="AP90" s="20" t="str">
        <f t="shared" ca="1" si="154"/>
        <v/>
      </c>
      <c r="AQ90" s="20" t="str">
        <f t="shared" ca="1" si="154"/>
        <v/>
      </c>
      <c r="AR90" s="20" t="str">
        <f t="shared" ca="1" si="154"/>
        <v/>
      </c>
      <c r="AS90" s="20" t="str">
        <f t="shared" ca="1" si="154"/>
        <v/>
      </c>
      <c r="AT90" s="20" t="str">
        <f t="shared" ca="1" si="154"/>
        <v/>
      </c>
      <c r="AU90" s="20" t="str">
        <f t="shared" ca="1" si="154"/>
        <v/>
      </c>
      <c r="AV90" s="20" t="str">
        <f t="shared" ca="1" si="154"/>
        <v/>
      </c>
      <c r="AW90" s="20" t="str">
        <f t="shared" ca="1" si="154"/>
        <v/>
      </c>
      <c r="AX90" s="20" t="str">
        <f t="shared" ca="1" si="154"/>
        <v/>
      </c>
      <c r="AY90" s="20" t="str">
        <f t="shared" ca="1" si="154"/>
        <v/>
      </c>
      <c r="AZ90" s="20" t="str">
        <f t="shared" ca="1" si="154"/>
        <v/>
      </c>
      <c r="BA90" s="20" t="str">
        <f t="shared" ca="1" si="154"/>
        <v/>
      </c>
      <c r="BB90" s="20" t="str">
        <f t="shared" ca="1" si="154"/>
        <v/>
      </c>
      <c r="BC90" s="20" t="str">
        <f t="shared" ca="1" si="154"/>
        <v/>
      </c>
      <c r="BD90" s="20" t="str">
        <f t="shared" ca="1" si="154"/>
        <v/>
      </c>
      <c r="BE90" s="20" t="str">
        <f t="shared" ca="1" si="154"/>
        <v/>
      </c>
      <c r="BF90" s="20" t="str">
        <f t="shared" ca="1" si="154"/>
        <v/>
      </c>
      <c r="BG90" s="20" t="str">
        <f t="shared" ca="1" si="154"/>
        <v/>
      </c>
      <c r="BH90" s="20" t="str">
        <f t="shared" ca="1" si="154"/>
        <v/>
      </c>
      <c r="BI90" s="20" t="str">
        <f t="shared" ca="1" si="154"/>
        <v/>
      </c>
      <c r="BJ90" s="20" t="str">
        <f t="shared" ca="1" si="154"/>
        <v/>
      </c>
      <c r="BK90" s="20" t="str">
        <f t="shared" ca="1" si="154"/>
        <v/>
      </c>
      <c r="BL90" s="20" t="str">
        <f t="shared" ca="1" si="154"/>
        <v/>
      </c>
      <c r="BM90" s="20" t="str">
        <f t="shared" ca="1" si="154"/>
        <v/>
      </c>
      <c r="BN90" s="20" t="str">
        <f t="shared" ca="1" si="154"/>
        <v/>
      </c>
      <c r="BO90" s="20" t="str">
        <f t="shared" ca="1" si="154"/>
        <v/>
      </c>
      <c r="BP90" s="20" t="str">
        <f t="shared" ca="1" si="154"/>
        <v/>
      </c>
      <c r="BQ90" s="20" t="str">
        <f t="shared" ca="1" si="154"/>
        <v/>
      </c>
      <c r="BR90" s="20" t="str">
        <f t="shared" ca="1" si="154"/>
        <v/>
      </c>
      <c r="BS90" s="20" t="str">
        <f t="shared" ca="1" si="154"/>
        <v/>
      </c>
      <c r="BT90" s="20" t="str">
        <f t="shared" ca="1" si="154"/>
        <v/>
      </c>
      <c r="BU90" s="20" t="str">
        <f t="shared" ca="1" si="154"/>
        <v/>
      </c>
      <c r="BV90" s="20" t="str">
        <f t="shared" ca="1" si="154"/>
        <v/>
      </c>
      <c r="BW90" s="20" t="str">
        <f t="shared" ca="1" si="154"/>
        <v/>
      </c>
      <c r="BX90" s="20" t="str">
        <f t="shared" ca="1" si="154"/>
        <v/>
      </c>
      <c r="BY90" s="20" t="str">
        <f t="shared" ca="1" si="154"/>
        <v/>
      </c>
      <c r="BZ90" s="20" t="str">
        <f t="shared" ca="1" si="154"/>
        <v/>
      </c>
      <c r="CA90" s="20" t="str">
        <f t="shared" ca="1" si="154"/>
        <v/>
      </c>
      <c r="CB90" s="20" t="str">
        <f t="shared" ca="1" si="154"/>
        <v/>
      </c>
      <c r="CC90" s="20" t="str">
        <f t="shared" ca="1" si="154"/>
        <v/>
      </c>
      <c r="CD90" s="20" t="str">
        <f t="shared" ca="1" si="154"/>
        <v/>
      </c>
      <c r="CE90" s="20" t="str">
        <f t="shared" ca="1" si="154"/>
        <v/>
      </c>
      <c r="CF90" s="20" t="str">
        <f t="shared" ca="1" si="154"/>
        <v/>
      </c>
      <c r="CG90" s="20" t="str">
        <f t="shared" ca="1" si="154"/>
        <v/>
      </c>
      <c r="CH90" s="20" t="str">
        <f t="shared" ca="1" si="154"/>
        <v/>
      </c>
      <c r="CI90" s="20" t="str">
        <f t="shared" ca="1" si="154"/>
        <v/>
      </c>
      <c r="CJ90" s="20" t="str">
        <f t="shared" ca="1" si="154"/>
        <v/>
      </c>
      <c r="CK90" s="20" t="str">
        <f t="shared" ca="1" si="154"/>
        <v/>
      </c>
      <c r="CL90" s="20" t="str">
        <f t="shared" ca="1" si="154"/>
        <v/>
      </c>
      <c r="CM90" s="20" t="str">
        <f t="shared" ca="1" si="154"/>
        <v/>
      </c>
      <c r="CN90" s="20" t="str">
        <f t="shared" ca="1" si="154"/>
        <v/>
      </c>
      <c r="CO90" s="20" t="str">
        <f t="shared" ca="1" si="154"/>
        <v/>
      </c>
      <c r="CP90" s="20" t="str">
        <f t="shared" ca="1" si="152"/>
        <v/>
      </c>
      <c r="CQ90" s="20" t="str">
        <f t="shared" ca="1" si="152"/>
        <v/>
      </c>
      <c r="CR90" s="20" t="str">
        <f t="shared" ca="1" si="152"/>
        <v/>
      </c>
      <c r="CS90" s="20" t="str">
        <f t="shared" ca="1" si="152"/>
        <v/>
      </c>
      <c r="CT90" s="19" t="str">
        <f t="shared" ca="1" si="152"/>
        <v/>
      </c>
      <c r="CU90" s="19" t="str">
        <f t="shared" ca="1" si="152"/>
        <v/>
      </c>
      <c r="CV90" s="19" t="str">
        <f t="shared" ca="1" si="152"/>
        <v/>
      </c>
      <c r="CW90" s="19" t="str">
        <f t="shared" ca="1" si="152"/>
        <v/>
      </c>
      <c r="CX90" s="19" t="str">
        <f t="shared" ca="1" si="152"/>
        <v/>
      </c>
      <c r="CY90" s="19" t="str">
        <f t="shared" ca="1" si="152"/>
        <v/>
      </c>
      <c r="CZ90" s="19" t="str">
        <f t="shared" ca="1" si="152"/>
        <v/>
      </c>
      <c r="DA90" s="19" t="str">
        <f t="shared" ca="1" si="152"/>
        <v/>
      </c>
      <c r="DB90" s="19" t="str">
        <f t="shared" ca="1" si="152"/>
        <v/>
      </c>
      <c r="DC90" s="19" t="str">
        <f t="shared" ca="1" si="152"/>
        <v/>
      </c>
      <c r="DD90" s="19" t="str">
        <f t="shared" ca="1" si="152"/>
        <v/>
      </c>
      <c r="DE90" s="19" t="str">
        <f t="shared" ca="1" si="152"/>
        <v/>
      </c>
      <c r="DF90" s="19" t="str">
        <f t="shared" ca="1" si="152"/>
        <v/>
      </c>
      <c r="DG90" s="19" t="str">
        <f t="shared" ca="1" si="152"/>
        <v/>
      </c>
      <c r="DH90" s="19" t="str">
        <f t="shared" ca="1" si="152"/>
        <v/>
      </c>
      <c r="DI90" s="19" t="str">
        <f t="shared" ca="1" si="152"/>
        <v/>
      </c>
      <c r="DJ90" s="19" t="str">
        <f t="shared" ca="1" si="152"/>
        <v/>
      </c>
      <c r="DK90" s="19" t="str">
        <f t="shared" ca="1" si="152"/>
        <v/>
      </c>
      <c r="DL90" s="19" t="str">
        <f t="shared" ca="1" si="152"/>
        <v/>
      </c>
      <c r="DM90" s="19" t="str">
        <f t="shared" ca="1" si="152"/>
        <v/>
      </c>
      <c r="DN90" s="19" t="str">
        <f t="shared" ca="1" si="152"/>
        <v/>
      </c>
      <c r="DO90" s="19" t="str">
        <f t="shared" ca="1" si="152"/>
        <v/>
      </c>
      <c r="DP90" s="19" t="str">
        <f t="shared" ca="1" si="152"/>
        <v/>
      </c>
      <c r="DQ90" s="19" t="str">
        <f t="shared" ca="1" si="152"/>
        <v/>
      </c>
      <c r="DR90" s="19" t="str">
        <f t="shared" ca="1" si="152"/>
        <v/>
      </c>
      <c r="DS90" s="19" t="str">
        <f t="shared" ca="1" si="152"/>
        <v/>
      </c>
      <c r="DT90" s="19" t="str">
        <f t="shared" ca="1" si="152"/>
        <v/>
      </c>
      <c r="DU90" s="19" t="str">
        <f t="shared" ca="1" si="152"/>
        <v/>
      </c>
      <c r="DV90" s="19" t="str">
        <f t="shared" ca="1" si="152"/>
        <v/>
      </c>
      <c r="DW90" s="19" t="str">
        <f t="shared" ca="1" si="152"/>
        <v/>
      </c>
      <c r="DX90" s="19" t="str">
        <f t="shared" ca="1" si="152"/>
        <v/>
      </c>
      <c r="DY90" s="19" t="str">
        <f t="shared" ca="1" si="152"/>
        <v/>
      </c>
      <c r="DZ90" s="19" t="str">
        <f t="shared" ca="1" si="152"/>
        <v/>
      </c>
      <c r="EA90" s="19" t="str">
        <f t="shared" ca="1" si="152"/>
        <v/>
      </c>
      <c r="EB90" s="19" t="str">
        <f t="shared" ca="1" si="152"/>
        <v/>
      </c>
      <c r="EC90" s="19" t="str">
        <f t="shared" ca="1" si="152"/>
        <v/>
      </c>
      <c r="ED90" s="19" t="str">
        <f t="shared" ca="1" si="152"/>
        <v/>
      </c>
      <c r="EE90" s="19" t="str">
        <f t="shared" ca="1" si="152"/>
        <v/>
      </c>
      <c r="EF90" s="19" t="str">
        <f t="shared" ca="1" si="152"/>
        <v/>
      </c>
      <c r="EG90" s="19" t="str">
        <f t="shared" ca="1" si="152"/>
        <v/>
      </c>
      <c r="EH90" s="19" t="str">
        <f t="shared" ca="1" si="152"/>
        <v/>
      </c>
      <c r="EI90" s="19" t="str">
        <f t="shared" ca="1" si="152"/>
        <v/>
      </c>
      <c r="EJ90" s="19" t="str">
        <f t="shared" ca="1" si="152"/>
        <v/>
      </c>
      <c r="EK90" s="19" t="str">
        <f t="shared" ca="1" si="152"/>
        <v/>
      </c>
      <c r="EL90" s="19" t="str">
        <f t="shared" ca="1" si="152"/>
        <v/>
      </c>
      <c r="EM90" s="19" t="str">
        <f t="shared" ca="1" si="152"/>
        <v/>
      </c>
      <c r="EN90" s="19" t="str">
        <f t="shared" ca="1" si="152"/>
        <v/>
      </c>
      <c r="EO90" s="19" t="str">
        <f t="shared" ca="1" si="152"/>
        <v/>
      </c>
      <c r="EP90" s="19" t="str">
        <f t="shared" ca="1" si="152"/>
        <v/>
      </c>
      <c r="EQ90" s="19" t="str">
        <f t="shared" ca="1" si="152"/>
        <v/>
      </c>
      <c r="ER90" s="19" t="str">
        <f t="shared" ca="1" si="152"/>
        <v/>
      </c>
      <c r="ES90" s="19" t="str">
        <f t="shared" ca="1" si="152"/>
        <v/>
      </c>
      <c r="ET90" s="19" t="str">
        <f t="shared" ca="1" si="152"/>
        <v/>
      </c>
      <c r="EU90" s="19" t="str">
        <f t="shared" ca="1" si="152"/>
        <v/>
      </c>
      <c r="EV90" s="19" t="str">
        <f t="shared" ca="1" si="152"/>
        <v/>
      </c>
      <c r="EW90" s="19" t="str">
        <f t="shared" ca="1" si="152"/>
        <v/>
      </c>
      <c r="EX90" s="19" t="str">
        <f t="shared" ca="1" si="152"/>
        <v/>
      </c>
      <c r="EY90" s="19" t="str">
        <f t="shared" ca="1" si="152"/>
        <v/>
      </c>
      <c r="EZ90" s="19" t="str">
        <f t="shared" ca="1" si="152"/>
        <v/>
      </c>
      <c r="FA90" s="19" t="str">
        <f t="shared" ca="1" si="134"/>
        <v/>
      </c>
      <c r="FB90" s="19" t="str">
        <f t="shared" ca="1" si="149"/>
        <v/>
      </c>
      <c r="FC90" s="19" t="str">
        <f t="shared" ca="1" si="149"/>
        <v/>
      </c>
      <c r="FD90" s="19" t="str">
        <f t="shared" ca="1" si="149"/>
        <v/>
      </c>
      <c r="FE90" s="19" t="str">
        <f t="shared" ca="1" si="149"/>
        <v/>
      </c>
      <c r="FF90" s="19" t="str">
        <f t="shared" ca="1" si="149"/>
        <v/>
      </c>
      <c r="FG90" s="19" t="str">
        <f t="shared" ca="1" si="149"/>
        <v/>
      </c>
      <c r="FH90" s="19" t="str">
        <f t="shared" ca="1" si="149"/>
        <v/>
      </c>
      <c r="FI90" s="19" t="str">
        <f t="shared" ca="1" si="149"/>
        <v/>
      </c>
      <c r="FJ90" s="19" t="str">
        <f t="shared" ca="1" si="149"/>
        <v/>
      </c>
      <c r="FK90" s="19" t="str">
        <f t="shared" ca="1" si="149"/>
        <v/>
      </c>
      <c r="FL90" s="19" t="str">
        <f t="shared" ca="1" si="149"/>
        <v/>
      </c>
      <c r="FM90" s="19" t="str">
        <f t="shared" ca="1" si="149"/>
        <v/>
      </c>
      <c r="FN90" s="19" t="str">
        <f t="shared" ca="1" si="149"/>
        <v/>
      </c>
      <c r="FO90" s="19" t="str">
        <f t="shared" ca="1" si="149"/>
        <v/>
      </c>
      <c r="FP90" s="19" t="str">
        <f t="shared" ca="1" si="149"/>
        <v/>
      </c>
      <c r="FQ90" s="19" t="str">
        <f t="shared" ca="1" si="149"/>
        <v/>
      </c>
      <c r="FR90" s="19" t="str">
        <f t="shared" ca="1" si="149"/>
        <v/>
      </c>
      <c r="FS90" s="19" t="str">
        <f t="shared" ca="1" si="149"/>
        <v/>
      </c>
      <c r="FT90" s="19" t="str">
        <f t="shared" ca="1" si="149"/>
        <v/>
      </c>
      <c r="FU90" s="19" t="str">
        <f t="shared" ca="1" si="149"/>
        <v/>
      </c>
      <c r="FV90" s="19" t="str">
        <f t="shared" ca="1" si="149"/>
        <v/>
      </c>
      <c r="FW90" s="19" t="str">
        <f t="shared" ca="1" si="149"/>
        <v/>
      </c>
      <c r="FX90" s="19" t="str">
        <f t="shared" ca="1" si="149"/>
        <v/>
      </c>
      <c r="FY90" s="19" t="str">
        <f t="shared" ca="1" si="149"/>
        <v/>
      </c>
      <c r="FZ90" s="19" t="str">
        <f t="shared" ca="1" si="149"/>
        <v/>
      </c>
      <c r="GA90" s="19" t="str">
        <f t="shared" ca="1" si="149"/>
        <v/>
      </c>
      <c r="GB90" s="19" t="str">
        <f t="shared" ca="1" si="149"/>
        <v/>
      </c>
      <c r="GC90" s="19" t="str">
        <f t="shared" ca="1" si="149"/>
        <v/>
      </c>
      <c r="GD90" s="19" t="str">
        <f t="shared" ca="1" si="149"/>
        <v/>
      </c>
      <c r="GE90" s="19" t="str">
        <f t="shared" ca="1" si="149"/>
        <v/>
      </c>
      <c r="GF90" s="19" t="str">
        <f t="shared" ca="1" si="149"/>
        <v/>
      </c>
      <c r="GG90" s="19" t="str">
        <f t="shared" ca="1" si="149"/>
        <v/>
      </c>
      <c r="GH90" s="19" t="str">
        <f t="shared" ca="1" si="149"/>
        <v/>
      </c>
      <c r="GI90" s="19" t="str">
        <f t="shared" ca="1" si="149"/>
        <v/>
      </c>
      <c r="GJ90" s="19" t="str">
        <f t="shared" ca="1" si="149"/>
        <v/>
      </c>
      <c r="GK90" s="19" t="str">
        <f t="shared" ca="1" si="149"/>
        <v/>
      </c>
      <c r="GL90" s="19" t="str">
        <f t="shared" ca="1" si="149"/>
        <v/>
      </c>
      <c r="GM90" s="19" t="str">
        <f t="shared" ca="1" si="149"/>
        <v/>
      </c>
      <c r="GN90" s="19" t="str">
        <f t="shared" ca="1" si="149"/>
        <v/>
      </c>
      <c r="GO90" s="19" t="str">
        <f t="shared" ca="1" si="149"/>
        <v/>
      </c>
      <c r="GP90" s="19" t="str">
        <f t="shared" ca="1" si="149"/>
        <v/>
      </c>
      <c r="GQ90" s="19" t="str">
        <f t="shared" ca="1" si="149"/>
        <v/>
      </c>
      <c r="GR90" s="19" t="str">
        <f t="shared" ca="1" si="149"/>
        <v/>
      </c>
      <c r="GS90" s="19" t="str">
        <f t="shared" ca="1" si="149"/>
        <v/>
      </c>
      <c r="GT90" s="19" t="str">
        <f t="shared" ca="1" si="149"/>
        <v/>
      </c>
      <c r="GU90" s="19" t="str">
        <f t="shared" ca="1" si="149"/>
        <v/>
      </c>
      <c r="GV90" s="19" t="str">
        <f t="shared" ca="1" si="149"/>
        <v/>
      </c>
      <c r="GW90" s="19" t="str">
        <f t="shared" ca="1" si="149"/>
        <v/>
      </c>
      <c r="GX90" s="19" t="str">
        <f t="shared" ca="1" si="149"/>
        <v/>
      </c>
      <c r="GY90" s="19" t="str">
        <f t="shared" ca="1" si="149"/>
        <v/>
      </c>
      <c r="GZ90" s="19" t="str">
        <f t="shared" ca="1" si="149"/>
        <v/>
      </c>
      <c r="HA90" s="19" t="str">
        <f t="shared" ca="1" si="149"/>
        <v/>
      </c>
      <c r="HB90" s="19" t="str">
        <f t="shared" ca="1" si="149"/>
        <v/>
      </c>
      <c r="HC90" s="19" t="str">
        <f t="shared" ca="1" si="149"/>
        <v/>
      </c>
      <c r="HD90" s="19" t="str">
        <f t="shared" ca="1" si="149"/>
        <v/>
      </c>
      <c r="HE90" s="19" t="str">
        <f t="shared" ca="1" si="149"/>
        <v/>
      </c>
      <c r="HF90" s="19" t="str">
        <f t="shared" ca="1" si="149"/>
        <v/>
      </c>
      <c r="HG90" s="19" t="str">
        <f t="shared" ca="1" si="149"/>
        <v/>
      </c>
      <c r="HH90" s="19" t="str">
        <f t="shared" ca="1" si="149"/>
        <v/>
      </c>
      <c r="HI90" s="19" t="str">
        <f t="shared" ca="1" si="149"/>
        <v/>
      </c>
      <c r="HJ90" s="19" t="str">
        <f t="shared" ca="1" si="149"/>
        <v/>
      </c>
      <c r="HK90" s="19" t="str">
        <f t="shared" ca="1" si="149"/>
        <v/>
      </c>
      <c r="HL90" s="19" t="str">
        <f t="shared" ca="1" si="149"/>
        <v/>
      </c>
      <c r="HM90" s="19" t="str">
        <f t="shared" ca="1" si="149"/>
        <v/>
      </c>
      <c r="HN90" s="19" t="str">
        <f t="shared" ca="1" si="147"/>
        <v/>
      </c>
      <c r="HO90" s="19" t="str">
        <f t="shared" ca="1" si="147"/>
        <v/>
      </c>
      <c r="HP90" s="19" t="str">
        <f t="shared" ca="1" si="147"/>
        <v/>
      </c>
      <c r="HQ90" s="19" t="str">
        <f t="shared" ca="1" si="147"/>
        <v/>
      </c>
      <c r="HR90" s="19" t="str">
        <f t="shared" ca="1" si="147"/>
        <v/>
      </c>
      <c r="HS90" s="19" t="str">
        <f t="shared" ca="1" si="147"/>
        <v/>
      </c>
      <c r="HT90" s="19" t="str">
        <f t="shared" ca="1" si="147"/>
        <v/>
      </c>
      <c r="HU90" s="19" t="str">
        <f t="shared" ca="1" si="147"/>
        <v/>
      </c>
      <c r="HV90" s="19" t="str">
        <f t="shared" ca="1" si="147"/>
        <v/>
      </c>
      <c r="HW90" s="19" t="str">
        <f t="shared" ca="1" si="147"/>
        <v/>
      </c>
      <c r="HX90" s="19" t="str">
        <f t="shared" ca="1" si="147"/>
        <v/>
      </c>
      <c r="HY90" s="19" t="str">
        <f t="shared" ca="1" si="147"/>
        <v/>
      </c>
      <c r="HZ90" s="19" t="str">
        <f t="shared" ca="1" si="147"/>
        <v/>
      </c>
      <c r="IA90" s="19" t="str">
        <f t="shared" ca="1" si="147"/>
        <v/>
      </c>
      <c r="IB90" s="19" t="str">
        <f t="shared" ca="1" si="147"/>
        <v/>
      </c>
      <c r="IC90" s="19" t="str">
        <f t="shared" ca="1" si="147"/>
        <v/>
      </c>
      <c r="ID90" s="19" t="str">
        <f t="shared" ca="1" si="147"/>
        <v/>
      </c>
      <c r="IE90" s="19" t="str">
        <f t="shared" ca="1" si="147"/>
        <v/>
      </c>
      <c r="IF90" s="19" t="str">
        <f t="shared" ca="1" si="147"/>
        <v/>
      </c>
      <c r="IG90" s="19" t="str">
        <f t="shared" ca="1" si="147"/>
        <v/>
      </c>
      <c r="IH90" s="19" t="str">
        <f t="shared" ca="1" si="147"/>
        <v/>
      </c>
      <c r="II90" s="19" t="str">
        <f t="shared" ca="1" si="147"/>
        <v/>
      </c>
      <c r="IJ90" s="19" t="str">
        <f t="shared" ca="1" si="147"/>
        <v/>
      </c>
      <c r="IK90" s="19" t="str">
        <f t="shared" ca="1" si="147"/>
        <v/>
      </c>
      <c r="IL90" s="19" t="str">
        <f t="shared" ca="1" si="147"/>
        <v/>
      </c>
      <c r="IM90" s="19" t="str">
        <f t="shared" ca="1" si="147"/>
        <v/>
      </c>
      <c r="IN90" s="19" t="str">
        <f t="shared" ca="1" si="147"/>
        <v/>
      </c>
      <c r="IO90" s="19" t="str">
        <f t="shared" ca="1" si="147"/>
        <v/>
      </c>
      <c r="IP90" s="19" t="str">
        <f t="shared" ca="1" si="147"/>
        <v/>
      </c>
      <c r="IQ90" s="19" t="str">
        <f t="shared" ca="1" si="147"/>
        <v/>
      </c>
      <c r="IR90" s="19" t="str">
        <f t="shared" ca="1" si="147"/>
        <v/>
      </c>
      <c r="IS90" s="19" t="str">
        <f t="shared" ca="1" si="147"/>
        <v/>
      </c>
      <c r="IT90" s="19" t="str">
        <f t="shared" ca="1" si="147"/>
        <v/>
      </c>
      <c r="IU90" s="19" t="str">
        <f t="shared" ca="1" si="147"/>
        <v/>
      </c>
      <c r="IV90" s="19" t="str">
        <f t="shared" ca="1" si="147"/>
        <v/>
      </c>
      <c r="IW90" s="19" t="str">
        <f t="shared" ca="1" si="147"/>
        <v/>
      </c>
      <c r="IX90" s="19" t="str">
        <f t="shared" ca="1" si="147"/>
        <v/>
      </c>
      <c r="IY90" s="19" t="str">
        <f t="shared" ca="1" si="147"/>
        <v/>
      </c>
      <c r="IZ90" s="19" t="str">
        <f t="shared" ca="1" si="147"/>
        <v/>
      </c>
      <c r="JA90" s="19" t="str">
        <f t="shared" ca="1" si="147"/>
        <v/>
      </c>
      <c r="JB90" s="19" t="str">
        <f t="shared" ca="1" si="147"/>
        <v/>
      </c>
      <c r="JC90" s="19" t="str">
        <f t="shared" ca="1" si="147"/>
        <v/>
      </c>
      <c r="JD90" s="19" t="str">
        <f t="shared" ca="1" si="147"/>
        <v/>
      </c>
      <c r="JE90" s="19" t="str">
        <f t="shared" ca="1" si="147"/>
        <v/>
      </c>
      <c r="JF90" s="19" t="str">
        <f t="shared" ca="1" si="147"/>
        <v/>
      </c>
      <c r="JG90" s="19" t="str">
        <f t="shared" ca="1" si="147"/>
        <v/>
      </c>
      <c r="JH90" s="19" t="str">
        <f t="shared" ca="1" si="147"/>
        <v/>
      </c>
      <c r="JI90" s="19" t="str">
        <f t="shared" ca="1" si="147"/>
        <v/>
      </c>
      <c r="JJ90" s="19" t="str">
        <f t="shared" ca="1" si="147"/>
        <v/>
      </c>
      <c r="JK90" s="19" t="str">
        <f t="shared" ca="1" si="147"/>
        <v/>
      </c>
      <c r="JL90" s="19" t="str">
        <f t="shared" ca="1" si="147"/>
        <v/>
      </c>
      <c r="JM90" s="19" t="str">
        <f t="shared" ca="1" si="147"/>
        <v/>
      </c>
      <c r="JN90" s="19" t="str">
        <f t="shared" ca="1" si="147"/>
        <v/>
      </c>
      <c r="JO90" s="19" t="str">
        <f t="shared" ca="1" si="147"/>
        <v/>
      </c>
      <c r="JP90" s="19" t="str">
        <f t="shared" ca="1" si="147"/>
        <v/>
      </c>
      <c r="JQ90" s="19" t="str">
        <f t="shared" ca="1" si="147"/>
        <v/>
      </c>
      <c r="JR90" s="19" t="str">
        <f t="shared" ca="1" si="147"/>
        <v/>
      </c>
      <c r="JS90" s="19" t="str">
        <f t="shared" ca="1" si="147"/>
        <v/>
      </c>
      <c r="JT90" s="19" t="str">
        <f t="shared" ca="1" si="147"/>
        <v/>
      </c>
      <c r="JU90" s="19" t="str">
        <f t="shared" ca="1" si="147"/>
        <v/>
      </c>
      <c r="JV90" s="19" t="str">
        <f t="shared" ca="1" si="147"/>
        <v/>
      </c>
      <c r="JW90" s="19" t="str">
        <f t="shared" ca="1" si="147"/>
        <v/>
      </c>
      <c r="JX90" s="19" t="str">
        <f t="shared" ca="1" si="147"/>
        <v/>
      </c>
      <c r="JY90" s="19" t="str">
        <f t="shared" ca="1" si="145"/>
        <v/>
      </c>
      <c r="JZ90" s="19" t="str">
        <f t="shared" ca="1" si="145"/>
        <v/>
      </c>
      <c r="KA90" s="19" t="str">
        <f t="shared" ca="1" si="145"/>
        <v/>
      </c>
      <c r="KB90" s="19" t="str">
        <f t="shared" ca="1" si="143"/>
        <v/>
      </c>
      <c r="KC90" s="19" t="str">
        <f t="shared" ca="1" si="150"/>
        <v/>
      </c>
      <c r="KD90" s="19" t="str">
        <f t="shared" ca="1" si="150"/>
        <v/>
      </c>
      <c r="KE90" s="19" t="str">
        <f t="shared" ca="1" si="150"/>
        <v/>
      </c>
      <c r="KF90" s="19" t="str">
        <f t="shared" ca="1" si="150"/>
        <v/>
      </c>
      <c r="KG90" s="19" t="str">
        <f t="shared" ca="1" si="150"/>
        <v/>
      </c>
      <c r="KH90" s="19" t="str">
        <f t="shared" ca="1" si="150"/>
        <v/>
      </c>
      <c r="KI90" s="19" t="str">
        <f t="shared" ca="1" si="150"/>
        <v/>
      </c>
      <c r="KJ90" s="19" t="str">
        <f t="shared" ca="1" si="150"/>
        <v/>
      </c>
      <c r="KK90" s="19" t="str">
        <f t="shared" ca="1" si="150"/>
        <v/>
      </c>
      <c r="KL90" s="19" t="str">
        <f t="shared" ca="1" si="150"/>
        <v/>
      </c>
      <c r="KM90" s="19" t="str">
        <f t="shared" ca="1" si="150"/>
        <v/>
      </c>
      <c r="KN90" s="19" t="str">
        <f t="shared" ca="1" si="150"/>
        <v/>
      </c>
      <c r="KO90" s="19" t="str">
        <f t="shared" ca="1" si="150"/>
        <v/>
      </c>
      <c r="KP90" s="19" t="str">
        <f t="shared" ca="1" si="150"/>
        <v/>
      </c>
      <c r="KQ90" s="19" t="str">
        <f t="shared" ca="1" si="150"/>
        <v/>
      </c>
      <c r="KR90" s="19" t="str">
        <f t="shared" ca="1" si="150"/>
        <v/>
      </c>
      <c r="KS90" s="19" t="str">
        <f t="shared" ca="1" si="150"/>
        <v/>
      </c>
      <c r="KT90" s="19" t="str">
        <f t="shared" ca="1" si="150"/>
        <v/>
      </c>
      <c r="KU90" s="19" t="str">
        <f t="shared" ca="1" si="150"/>
        <v/>
      </c>
      <c r="KV90" s="19" t="str">
        <f t="shared" ca="1" si="150"/>
        <v/>
      </c>
      <c r="KW90" s="19" t="str">
        <f t="shared" ca="1" si="150"/>
        <v/>
      </c>
      <c r="KX90" s="19" t="str">
        <f t="shared" ca="1" si="150"/>
        <v/>
      </c>
      <c r="KY90" s="19" t="str">
        <f t="shared" ca="1" si="150"/>
        <v/>
      </c>
      <c r="KZ90" s="19" t="str">
        <f t="shared" ca="1" si="150"/>
        <v/>
      </c>
      <c r="LA90" s="19" t="str">
        <f t="shared" ca="1" si="150"/>
        <v/>
      </c>
      <c r="LB90" s="19" t="str">
        <f t="shared" ca="1" si="150"/>
        <v/>
      </c>
      <c r="LC90" s="19" t="str">
        <f t="shared" ca="1" si="150"/>
        <v/>
      </c>
      <c r="LD90" s="19" t="str">
        <f t="shared" ca="1" si="150"/>
        <v/>
      </c>
      <c r="LE90" s="19" t="str">
        <f t="shared" ca="1" si="150"/>
        <v/>
      </c>
      <c r="LF90" s="19" t="str">
        <f t="shared" ca="1" si="150"/>
        <v/>
      </c>
      <c r="LG90" s="19" t="str">
        <f t="shared" ca="1" si="150"/>
        <v/>
      </c>
      <c r="LH90" s="19" t="str">
        <f t="shared" ca="1" si="150"/>
        <v/>
      </c>
      <c r="LI90" s="19" t="str">
        <f t="shared" ca="1" si="150"/>
        <v/>
      </c>
      <c r="LJ90" s="19" t="str">
        <f t="shared" ca="1" si="150"/>
        <v/>
      </c>
      <c r="LK90" s="19" t="str">
        <f t="shared" ca="1" si="150"/>
        <v/>
      </c>
      <c r="LL90" s="19" t="str">
        <f t="shared" ca="1" si="150"/>
        <v/>
      </c>
      <c r="LM90" s="19" t="str">
        <f t="shared" ca="1" si="150"/>
        <v/>
      </c>
      <c r="LN90" s="19" t="str">
        <f t="shared" ca="1" si="150"/>
        <v/>
      </c>
      <c r="LO90" s="19" t="str">
        <f t="shared" ca="1" si="150"/>
        <v/>
      </c>
      <c r="LP90" s="19" t="str">
        <f t="shared" ca="1" si="150"/>
        <v/>
      </c>
      <c r="LQ90" s="19" t="str">
        <f t="shared" ca="1" si="150"/>
        <v/>
      </c>
      <c r="LR90" s="19" t="str">
        <f t="shared" ca="1" si="150"/>
        <v/>
      </c>
      <c r="LS90" s="19" t="str">
        <f t="shared" ca="1" si="150"/>
        <v/>
      </c>
      <c r="LT90" s="19" t="str">
        <f t="shared" ca="1" si="150"/>
        <v/>
      </c>
      <c r="LU90" s="19" t="str">
        <f t="shared" ca="1" si="150"/>
        <v/>
      </c>
      <c r="LV90" s="19" t="str">
        <f t="shared" ca="1" si="150"/>
        <v/>
      </c>
      <c r="LW90" s="19" t="str">
        <f t="shared" ca="1" si="150"/>
        <v/>
      </c>
      <c r="LX90" s="19" t="str">
        <f t="shared" ca="1" si="150"/>
        <v/>
      </c>
      <c r="LY90" s="19" t="str">
        <f t="shared" ca="1" si="150"/>
        <v/>
      </c>
      <c r="LZ90" s="19" t="str">
        <f t="shared" ca="1" si="150"/>
        <v/>
      </c>
      <c r="MA90" s="19" t="str">
        <f t="shared" ca="1" si="150"/>
        <v/>
      </c>
      <c r="MB90" s="19" t="str">
        <f t="shared" ca="1" si="150"/>
        <v/>
      </c>
      <c r="MC90" s="19" t="str">
        <f t="shared" ca="1" si="150"/>
        <v/>
      </c>
      <c r="MD90" s="19" t="str">
        <f t="shared" ca="1" si="150"/>
        <v/>
      </c>
      <c r="ME90" s="19" t="str">
        <f t="shared" ca="1" si="150"/>
        <v/>
      </c>
      <c r="MF90" s="19" t="str">
        <f t="shared" ca="1" si="150"/>
        <v/>
      </c>
      <c r="MG90" s="19" t="str">
        <f t="shared" ca="1" si="150"/>
        <v/>
      </c>
      <c r="MH90" s="19" t="str">
        <f t="shared" ca="1" si="150"/>
        <v/>
      </c>
      <c r="MI90" s="19" t="str">
        <f t="shared" ca="1" si="150"/>
        <v/>
      </c>
      <c r="MJ90" s="19" t="str">
        <f t="shared" ca="1" si="150"/>
        <v/>
      </c>
      <c r="MK90" s="19" t="str">
        <f t="shared" ca="1" si="150"/>
        <v/>
      </c>
      <c r="ML90" s="19" t="str">
        <f t="shared" ca="1" si="150"/>
        <v/>
      </c>
      <c r="MM90" s="19" t="str">
        <f t="shared" ca="1" si="150"/>
        <v/>
      </c>
      <c r="MN90" s="19" t="str">
        <f t="shared" ca="1" si="150"/>
        <v/>
      </c>
      <c r="MO90" s="19" t="str">
        <f t="shared" ca="1" si="148"/>
        <v/>
      </c>
      <c r="MP90" s="19" t="str">
        <f t="shared" ca="1" si="148"/>
        <v/>
      </c>
      <c r="MQ90" s="19" t="str">
        <f t="shared" ca="1" si="153"/>
        <v/>
      </c>
      <c r="MR90" s="19" t="str">
        <f t="shared" ca="1" si="153"/>
        <v/>
      </c>
      <c r="MS90" s="19" t="str">
        <f t="shared" ca="1" si="153"/>
        <v/>
      </c>
      <c r="MT90" s="19" t="str">
        <f t="shared" ca="1" si="153"/>
        <v/>
      </c>
      <c r="MU90" s="19" t="str">
        <f t="shared" ca="1" si="153"/>
        <v/>
      </c>
      <c r="MV90" s="19" t="str">
        <f t="shared" ca="1" si="153"/>
        <v/>
      </c>
      <c r="MW90" s="19" t="str">
        <f t="shared" ca="1" si="153"/>
        <v/>
      </c>
      <c r="MX90" s="19" t="str">
        <f t="shared" ca="1" si="153"/>
        <v/>
      </c>
      <c r="MY90" s="19" t="str">
        <f t="shared" ca="1" si="153"/>
        <v/>
      </c>
      <c r="MZ90" s="19" t="str">
        <f t="shared" ca="1" si="153"/>
        <v/>
      </c>
      <c r="NA90" s="19" t="str">
        <f t="shared" ca="1" si="153"/>
        <v/>
      </c>
      <c r="NB90" s="19" t="str">
        <f t="shared" ca="1" si="153"/>
        <v/>
      </c>
      <c r="NC90" s="19" t="str">
        <f t="shared" ca="1" si="153"/>
        <v/>
      </c>
      <c r="ND90" s="19" t="str">
        <f t="shared" ca="1" si="153"/>
        <v/>
      </c>
      <c r="NE90" s="19" t="str">
        <f t="shared" ca="1" si="153"/>
        <v/>
      </c>
      <c r="NF90" s="19" t="str">
        <f t="shared" ca="1" si="153"/>
        <v/>
      </c>
      <c r="NG90" s="19" t="str">
        <f t="shared" ca="1" si="153"/>
        <v/>
      </c>
      <c r="NH90" s="19" t="str">
        <f t="shared" ca="1" si="153"/>
        <v/>
      </c>
      <c r="NI90" s="19" t="str">
        <f t="shared" ca="1" si="153"/>
        <v/>
      </c>
      <c r="NJ90" s="19" t="str">
        <f t="shared" ca="1" si="153"/>
        <v/>
      </c>
      <c r="NK90" s="19" t="str">
        <f t="shared" ca="1" si="153"/>
        <v/>
      </c>
      <c r="NL90" s="19" t="str">
        <f t="shared" ca="1" si="153"/>
        <v/>
      </c>
      <c r="NM90" s="19" t="str">
        <f t="shared" ca="1" si="153"/>
        <v/>
      </c>
      <c r="NN90" s="19" t="str">
        <f t="shared" ca="1" si="153"/>
        <v/>
      </c>
      <c r="NO90" s="19" t="str">
        <f t="shared" ca="1" si="153"/>
        <v/>
      </c>
      <c r="NP90" s="19" t="str">
        <f t="shared" ca="1" si="153"/>
        <v/>
      </c>
      <c r="NQ90" s="19" t="str">
        <f t="shared" ca="1" si="153"/>
        <v/>
      </c>
      <c r="NR90" s="19" t="str">
        <f t="shared" ca="1" si="153"/>
        <v/>
      </c>
      <c r="NS90" s="19" t="str">
        <f t="shared" ca="1" si="153"/>
        <v/>
      </c>
      <c r="NT90" s="19" t="str">
        <f t="shared" ca="1" si="153"/>
        <v/>
      </c>
      <c r="NU90" s="19" t="str">
        <f t="shared" ca="1" si="153"/>
        <v/>
      </c>
      <c r="NV90" s="19" t="str">
        <f t="shared" ca="1" si="153"/>
        <v/>
      </c>
      <c r="NW90" s="19" t="str">
        <f t="shared" ca="1" si="153"/>
        <v/>
      </c>
      <c r="NX90" s="19" t="str">
        <f t="shared" ca="1" si="153"/>
        <v/>
      </c>
      <c r="NY90" s="19" t="str">
        <f t="shared" ca="1" si="153"/>
        <v/>
      </c>
      <c r="NZ90" s="19" t="str">
        <f t="shared" ca="1" si="153"/>
        <v/>
      </c>
      <c r="OA90" s="19" t="str">
        <f t="shared" ca="1" si="153"/>
        <v/>
      </c>
      <c r="OB90" s="19" t="str">
        <f t="shared" ca="1" si="153"/>
        <v/>
      </c>
      <c r="OC90" s="19" t="str">
        <f t="shared" ca="1" si="153"/>
        <v/>
      </c>
    </row>
    <row r="91" spans="3:399" x14ac:dyDescent="0.2">
      <c r="C91" s="128">
        <f>'Project Follow up - Base'!C92</f>
        <v>16</v>
      </c>
      <c r="D91" s="422" t="str">
        <f>'Project Follow up - Base'!D92</f>
        <v/>
      </c>
      <c r="E91" s="422" t="str">
        <f>'Project Follow up - Base'!E92</f>
        <v/>
      </c>
      <c r="F91" s="41" t="str">
        <f>'Project Follow up - Base'!G92</f>
        <v/>
      </c>
      <c r="G91" s="43" t="str">
        <f>'Project Follow up - Base'!H92</f>
        <v/>
      </c>
      <c r="H91" s="45">
        <f>'Project Follow up - Base'!I92</f>
        <v>0</v>
      </c>
      <c r="J91" s="37"/>
      <c r="K91" s="37"/>
      <c r="L91" s="37"/>
      <c r="M91" s="43" t="str">
        <f>'Project Follow up - Base'!M92</f>
        <v/>
      </c>
      <c r="N91" s="43" t="str">
        <f>'Project Follow up - Base'!N92</f>
        <v/>
      </c>
      <c r="O91" s="43" t="str">
        <f>'Project Follow up - Base'!O92</f>
        <v/>
      </c>
      <c r="P91" s="41" t="str">
        <f ca="1">'Project Follow up - Base'!P92</f>
        <v/>
      </c>
      <c r="Q91" s="104" t="str">
        <f>'Project Follow up - Base'!Q92</f>
        <v/>
      </c>
      <c r="R91" s="43" t="str">
        <f>'Project Follow up - Base'!R92</f>
        <v/>
      </c>
      <c r="S91" s="41" t="str">
        <f>'Project Follow up - Base'!S92</f>
        <v/>
      </c>
      <c r="T91" s="104" t="str">
        <f>'Project Follow up - Base'!T92</f>
        <v/>
      </c>
      <c r="U91" s="187" t="str">
        <f>'Project Follow up - Base'!U92</f>
        <v/>
      </c>
      <c r="V91" s="187" t="str">
        <f>'Project Follow up - Base'!V92</f>
        <v/>
      </c>
      <c r="W91" s="41" t="str">
        <f>'Project Follow up - Base'!W92</f>
        <v/>
      </c>
      <c r="X91" s="143" t="str">
        <f>'Project Follow up - Base'!X92</f>
        <v/>
      </c>
      <c r="Y91" s="100"/>
      <c r="Z91" s="17">
        <f t="shared" si="123"/>
        <v>1</v>
      </c>
      <c r="AC91" s="20" t="str">
        <f t="shared" ca="1" si="130"/>
        <v/>
      </c>
      <c r="AD91" s="20" t="str">
        <f t="shared" ca="1" si="154"/>
        <v/>
      </c>
      <c r="AE91" s="20" t="str">
        <f t="shared" ca="1" si="154"/>
        <v/>
      </c>
      <c r="AF91" s="20" t="str">
        <f t="shared" ca="1" si="154"/>
        <v/>
      </c>
      <c r="AG91" s="20" t="str">
        <f t="shared" ca="1" si="154"/>
        <v/>
      </c>
      <c r="AH91" s="20" t="str">
        <f t="shared" ca="1" si="154"/>
        <v/>
      </c>
      <c r="AI91" s="20" t="str">
        <f t="shared" ca="1" si="154"/>
        <v/>
      </c>
      <c r="AJ91" s="20" t="str">
        <f t="shared" ca="1" si="154"/>
        <v/>
      </c>
      <c r="AK91" s="20" t="str">
        <f t="shared" ca="1" si="154"/>
        <v/>
      </c>
      <c r="AL91" s="20" t="str">
        <f t="shared" ca="1" si="154"/>
        <v/>
      </c>
      <c r="AM91" s="20" t="str">
        <f t="shared" ca="1" si="154"/>
        <v/>
      </c>
      <c r="AN91" s="20" t="str">
        <f t="shared" ca="1" si="154"/>
        <v/>
      </c>
      <c r="AO91" s="20" t="str">
        <f t="shared" ca="1" si="154"/>
        <v/>
      </c>
      <c r="AP91" s="20" t="str">
        <f t="shared" ca="1" si="154"/>
        <v/>
      </c>
      <c r="AQ91" s="20" t="str">
        <f t="shared" ca="1" si="154"/>
        <v/>
      </c>
      <c r="AR91" s="20" t="str">
        <f t="shared" ca="1" si="154"/>
        <v/>
      </c>
      <c r="AS91" s="20" t="str">
        <f t="shared" ca="1" si="154"/>
        <v/>
      </c>
      <c r="AT91" s="20" t="str">
        <f t="shared" ca="1" si="154"/>
        <v/>
      </c>
      <c r="AU91" s="20" t="str">
        <f t="shared" ca="1" si="154"/>
        <v/>
      </c>
      <c r="AV91" s="20" t="str">
        <f t="shared" ca="1" si="154"/>
        <v/>
      </c>
      <c r="AW91" s="20" t="str">
        <f t="shared" ca="1" si="154"/>
        <v/>
      </c>
      <c r="AX91" s="20" t="str">
        <f t="shared" ca="1" si="154"/>
        <v/>
      </c>
      <c r="AY91" s="20" t="str">
        <f t="shared" ca="1" si="154"/>
        <v/>
      </c>
      <c r="AZ91" s="20" t="str">
        <f t="shared" ca="1" si="154"/>
        <v/>
      </c>
      <c r="BA91" s="20" t="str">
        <f t="shared" ca="1" si="154"/>
        <v/>
      </c>
      <c r="BB91" s="20" t="str">
        <f t="shared" ca="1" si="154"/>
        <v/>
      </c>
      <c r="BC91" s="20" t="str">
        <f t="shared" ca="1" si="154"/>
        <v/>
      </c>
      <c r="BD91" s="20" t="str">
        <f t="shared" ca="1" si="154"/>
        <v/>
      </c>
      <c r="BE91" s="20" t="str">
        <f t="shared" ca="1" si="154"/>
        <v/>
      </c>
      <c r="BF91" s="20" t="str">
        <f t="shared" ca="1" si="154"/>
        <v/>
      </c>
      <c r="BG91" s="20" t="str">
        <f t="shared" ca="1" si="154"/>
        <v/>
      </c>
      <c r="BH91" s="20" t="str">
        <f t="shared" ca="1" si="154"/>
        <v/>
      </c>
      <c r="BI91" s="20" t="str">
        <f t="shared" ca="1" si="154"/>
        <v/>
      </c>
      <c r="BJ91" s="20" t="str">
        <f t="shared" ca="1" si="154"/>
        <v/>
      </c>
      <c r="BK91" s="20" t="str">
        <f t="shared" ca="1" si="154"/>
        <v/>
      </c>
      <c r="BL91" s="20" t="str">
        <f t="shared" ca="1" si="154"/>
        <v/>
      </c>
      <c r="BM91" s="20" t="str">
        <f t="shared" ca="1" si="154"/>
        <v/>
      </c>
      <c r="BN91" s="20" t="str">
        <f t="shared" ca="1" si="154"/>
        <v/>
      </c>
      <c r="BO91" s="20" t="str">
        <f t="shared" ca="1" si="154"/>
        <v/>
      </c>
      <c r="BP91" s="20" t="str">
        <f t="shared" ca="1" si="154"/>
        <v/>
      </c>
      <c r="BQ91" s="20" t="str">
        <f t="shared" ca="1" si="154"/>
        <v/>
      </c>
      <c r="BR91" s="20" t="str">
        <f t="shared" ca="1" si="154"/>
        <v/>
      </c>
      <c r="BS91" s="20" t="str">
        <f t="shared" ca="1" si="154"/>
        <v/>
      </c>
      <c r="BT91" s="20" t="str">
        <f t="shared" ca="1" si="154"/>
        <v/>
      </c>
      <c r="BU91" s="20" t="str">
        <f t="shared" ca="1" si="154"/>
        <v/>
      </c>
      <c r="BV91" s="20" t="str">
        <f t="shared" ca="1" si="154"/>
        <v/>
      </c>
      <c r="BW91" s="20" t="str">
        <f t="shared" ca="1" si="154"/>
        <v/>
      </c>
      <c r="BX91" s="20" t="str">
        <f t="shared" ca="1" si="154"/>
        <v/>
      </c>
      <c r="BY91" s="20" t="str">
        <f t="shared" ca="1" si="154"/>
        <v/>
      </c>
      <c r="BZ91" s="20" t="str">
        <f t="shared" ca="1" si="154"/>
        <v/>
      </c>
      <c r="CA91" s="20" t="str">
        <f t="shared" ca="1" si="154"/>
        <v/>
      </c>
      <c r="CB91" s="20" t="str">
        <f t="shared" ca="1" si="154"/>
        <v/>
      </c>
      <c r="CC91" s="20" t="str">
        <f t="shared" ca="1" si="154"/>
        <v/>
      </c>
      <c r="CD91" s="20" t="str">
        <f t="shared" ca="1" si="154"/>
        <v/>
      </c>
      <c r="CE91" s="20" t="str">
        <f t="shared" ca="1" si="154"/>
        <v/>
      </c>
      <c r="CF91" s="20" t="str">
        <f t="shared" ca="1" si="154"/>
        <v/>
      </c>
      <c r="CG91" s="20" t="str">
        <f t="shared" ca="1" si="154"/>
        <v/>
      </c>
      <c r="CH91" s="20" t="str">
        <f t="shared" ca="1" si="154"/>
        <v/>
      </c>
      <c r="CI91" s="20" t="str">
        <f t="shared" ca="1" si="154"/>
        <v/>
      </c>
      <c r="CJ91" s="20" t="str">
        <f t="shared" ca="1" si="154"/>
        <v/>
      </c>
      <c r="CK91" s="20" t="str">
        <f t="shared" ca="1" si="154"/>
        <v/>
      </c>
      <c r="CL91" s="20" t="str">
        <f t="shared" ca="1" si="154"/>
        <v/>
      </c>
      <c r="CM91" s="20" t="str">
        <f t="shared" ca="1" si="154"/>
        <v/>
      </c>
      <c r="CN91" s="20" t="str">
        <f t="shared" ca="1" si="154"/>
        <v/>
      </c>
      <c r="CO91" s="20" t="str">
        <f t="shared" ca="1" si="154"/>
        <v/>
      </c>
      <c r="CP91" s="20" t="str">
        <f t="shared" ca="1" si="152"/>
        <v/>
      </c>
      <c r="CQ91" s="20" t="str">
        <f t="shared" ca="1" si="152"/>
        <v/>
      </c>
      <c r="CR91" s="20" t="str">
        <f t="shared" ca="1" si="152"/>
        <v/>
      </c>
      <c r="CS91" s="20" t="str">
        <f t="shared" ca="1" si="152"/>
        <v/>
      </c>
      <c r="CT91" s="19" t="str">
        <f t="shared" ca="1" si="152"/>
        <v/>
      </c>
      <c r="CU91" s="19" t="str">
        <f t="shared" ca="1" si="152"/>
        <v/>
      </c>
      <c r="CV91" s="19" t="str">
        <f t="shared" ca="1" si="152"/>
        <v/>
      </c>
      <c r="CW91" s="19" t="str">
        <f t="shared" ca="1" si="152"/>
        <v/>
      </c>
      <c r="CX91" s="19" t="str">
        <f t="shared" ca="1" si="152"/>
        <v/>
      </c>
      <c r="CY91" s="19" t="str">
        <f t="shared" ca="1" si="152"/>
        <v/>
      </c>
      <c r="CZ91" s="19" t="str">
        <f t="shared" ca="1" si="152"/>
        <v/>
      </c>
      <c r="DA91" s="19" t="str">
        <f t="shared" ca="1" si="152"/>
        <v/>
      </c>
      <c r="DB91" s="19" t="str">
        <f t="shared" ca="1" si="152"/>
        <v/>
      </c>
      <c r="DC91" s="19" t="str">
        <f t="shared" ca="1" si="152"/>
        <v/>
      </c>
      <c r="DD91" s="19" t="str">
        <f t="shared" ca="1" si="152"/>
        <v/>
      </c>
      <c r="DE91" s="19" t="str">
        <f t="shared" ca="1" si="152"/>
        <v/>
      </c>
      <c r="DF91" s="19" t="str">
        <f t="shared" ca="1" si="152"/>
        <v/>
      </c>
      <c r="DG91" s="19" t="str">
        <f t="shared" ca="1" si="152"/>
        <v/>
      </c>
      <c r="DH91" s="19" t="str">
        <f t="shared" ca="1" si="152"/>
        <v/>
      </c>
      <c r="DI91" s="19" t="str">
        <f t="shared" ca="1" si="152"/>
        <v/>
      </c>
      <c r="DJ91" s="19" t="str">
        <f t="shared" ca="1" si="152"/>
        <v/>
      </c>
      <c r="DK91" s="19" t="str">
        <f t="shared" ca="1" si="152"/>
        <v/>
      </c>
      <c r="DL91" s="19" t="str">
        <f t="shared" ca="1" si="152"/>
        <v/>
      </c>
      <c r="DM91" s="19" t="str">
        <f t="shared" ca="1" si="152"/>
        <v/>
      </c>
      <c r="DN91" s="19" t="str">
        <f t="shared" ca="1" si="152"/>
        <v/>
      </c>
      <c r="DO91" s="19" t="str">
        <f t="shared" ca="1" si="152"/>
        <v/>
      </c>
      <c r="DP91" s="19" t="str">
        <f t="shared" ca="1" si="152"/>
        <v/>
      </c>
      <c r="DQ91" s="19" t="str">
        <f t="shared" ca="1" si="152"/>
        <v/>
      </c>
      <c r="DR91" s="19" t="str">
        <f t="shared" ca="1" si="152"/>
        <v/>
      </c>
      <c r="DS91" s="19" t="str">
        <f t="shared" ca="1" si="152"/>
        <v/>
      </c>
      <c r="DT91" s="19" t="str">
        <f t="shared" ca="1" si="152"/>
        <v/>
      </c>
      <c r="DU91" s="19" t="str">
        <f t="shared" ca="1" si="152"/>
        <v/>
      </c>
      <c r="DV91" s="19" t="str">
        <f t="shared" ca="1" si="152"/>
        <v/>
      </c>
      <c r="DW91" s="19" t="str">
        <f t="shared" ca="1" si="152"/>
        <v/>
      </c>
      <c r="DX91" s="19" t="str">
        <f t="shared" ca="1" si="152"/>
        <v/>
      </c>
      <c r="DY91" s="19" t="str">
        <f t="shared" ca="1" si="152"/>
        <v/>
      </c>
      <c r="DZ91" s="19" t="str">
        <f t="shared" ca="1" si="152"/>
        <v/>
      </c>
      <c r="EA91" s="19" t="str">
        <f t="shared" ca="1" si="152"/>
        <v/>
      </c>
      <c r="EB91" s="19" t="str">
        <f t="shared" ca="1" si="152"/>
        <v/>
      </c>
      <c r="EC91" s="19" t="str">
        <f t="shared" ca="1" si="152"/>
        <v/>
      </c>
      <c r="ED91" s="19" t="str">
        <f t="shared" ca="1" si="152"/>
        <v/>
      </c>
      <c r="EE91" s="19" t="str">
        <f t="shared" ca="1" si="152"/>
        <v/>
      </c>
      <c r="EF91" s="19" t="str">
        <f t="shared" ca="1" si="152"/>
        <v/>
      </c>
      <c r="EG91" s="19" t="str">
        <f t="shared" ca="1" si="152"/>
        <v/>
      </c>
      <c r="EH91" s="19" t="str">
        <f t="shared" ca="1" si="152"/>
        <v/>
      </c>
      <c r="EI91" s="19" t="str">
        <f t="shared" ca="1" si="152"/>
        <v/>
      </c>
      <c r="EJ91" s="19" t="str">
        <f t="shared" ca="1" si="152"/>
        <v/>
      </c>
      <c r="EK91" s="19" t="str">
        <f t="shared" ca="1" si="152"/>
        <v/>
      </c>
      <c r="EL91" s="19" t="str">
        <f t="shared" ca="1" si="152"/>
        <v/>
      </c>
      <c r="EM91" s="19" t="str">
        <f t="shared" ca="1" si="152"/>
        <v/>
      </c>
      <c r="EN91" s="19" t="str">
        <f t="shared" ca="1" si="152"/>
        <v/>
      </c>
      <c r="EO91" s="19" t="str">
        <f t="shared" ca="1" si="152"/>
        <v/>
      </c>
      <c r="EP91" s="19" t="str">
        <f t="shared" ca="1" si="152"/>
        <v/>
      </c>
      <c r="EQ91" s="19" t="str">
        <f t="shared" ca="1" si="152"/>
        <v/>
      </c>
      <c r="ER91" s="19" t="str">
        <f t="shared" ca="1" si="152"/>
        <v/>
      </c>
      <c r="ES91" s="19" t="str">
        <f t="shared" ca="1" si="152"/>
        <v/>
      </c>
      <c r="ET91" s="19" t="str">
        <f t="shared" ca="1" si="152"/>
        <v/>
      </c>
      <c r="EU91" s="19" t="str">
        <f t="shared" ca="1" si="152"/>
        <v/>
      </c>
      <c r="EV91" s="19" t="str">
        <f t="shared" ca="1" si="152"/>
        <v/>
      </c>
      <c r="EW91" s="19" t="str">
        <f t="shared" ca="1" si="152"/>
        <v/>
      </c>
      <c r="EX91" s="19" t="str">
        <f t="shared" ca="1" si="152"/>
        <v/>
      </c>
      <c r="EY91" s="19" t="str">
        <f t="shared" ca="1" si="152"/>
        <v/>
      </c>
      <c r="EZ91" s="19" t="str">
        <f t="shared" ca="1" si="152"/>
        <v/>
      </c>
      <c r="FA91" s="19" t="str">
        <f t="shared" ca="1" si="134"/>
        <v/>
      </c>
      <c r="FB91" s="19" t="str">
        <f t="shared" ca="1" si="149"/>
        <v/>
      </c>
      <c r="FC91" s="19" t="str">
        <f t="shared" ca="1" si="149"/>
        <v/>
      </c>
      <c r="FD91" s="19" t="str">
        <f t="shared" ca="1" si="149"/>
        <v/>
      </c>
      <c r="FE91" s="19" t="str">
        <f t="shared" ca="1" si="149"/>
        <v/>
      </c>
      <c r="FF91" s="19" t="str">
        <f t="shared" ca="1" si="149"/>
        <v/>
      </c>
      <c r="FG91" s="19" t="str">
        <f t="shared" ca="1" si="149"/>
        <v/>
      </c>
      <c r="FH91" s="19" t="str">
        <f t="shared" ca="1" si="149"/>
        <v/>
      </c>
      <c r="FI91" s="19" t="str">
        <f t="shared" ca="1" si="149"/>
        <v/>
      </c>
      <c r="FJ91" s="19" t="str">
        <f t="shared" ca="1" si="149"/>
        <v/>
      </c>
      <c r="FK91" s="19" t="str">
        <f t="shared" ca="1" si="149"/>
        <v/>
      </c>
      <c r="FL91" s="19" t="str">
        <f t="shared" ca="1" si="149"/>
        <v/>
      </c>
      <c r="FM91" s="19" t="str">
        <f t="shared" ca="1" si="149"/>
        <v/>
      </c>
      <c r="FN91" s="19" t="str">
        <f t="shared" ca="1" si="149"/>
        <v/>
      </c>
      <c r="FO91" s="19" t="str">
        <f t="shared" ca="1" si="149"/>
        <v/>
      </c>
      <c r="FP91" s="19" t="str">
        <f t="shared" ca="1" si="149"/>
        <v/>
      </c>
      <c r="FQ91" s="19" t="str">
        <f t="shared" ca="1" si="149"/>
        <v/>
      </c>
      <c r="FR91" s="19" t="str">
        <f t="shared" ca="1" si="149"/>
        <v/>
      </c>
      <c r="FS91" s="19" t="str">
        <f t="shared" ca="1" si="149"/>
        <v/>
      </c>
      <c r="FT91" s="19" t="str">
        <f t="shared" ca="1" si="149"/>
        <v/>
      </c>
      <c r="FU91" s="19" t="str">
        <f t="shared" ca="1" si="149"/>
        <v/>
      </c>
      <c r="FV91" s="19" t="str">
        <f t="shared" ca="1" si="149"/>
        <v/>
      </c>
      <c r="FW91" s="19" t="str">
        <f t="shared" ca="1" si="149"/>
        <v/>
      </c>
      <c r="FX91" s="19" t="str">
        <f t="shared" ca="1" si="149"/>
        <v/>
      </c>
      <c r="FY91" s="19" t="str">
        <f t="shared" ca="1" si="149"/>
        <v/>
      </c>
      <c r="FZ91" s="19" t="str">
        <f t="shared" ca="1" si="149"/>
        <v/>
      </c>
      <c r="GA91" s="19" t="str">
        <f t="shared" ca="1" si="149"/>
        <v/>
      </c>
      <c r="GB91" s="19" t="str">
        <f t="shared" ca="1" si="149"/>
        <v/>
      </c>
      <c r="GC91" s="19" t="str">
        <f t="shared" ca="1" si="149"/>
        <v/>
      </c>
      <c r="GD91" s="19" t="str">
        <f t="shared" ca="1" si="149"/>
        <v/>
      </c>
      <c r="GE91" s="19" t="str">
        <f t="shared" ca="1" si="149"/>
        <v/>
      </c>
      <c r="GF91" s="19" t="str">
        <f t="shared" ca="1" si="149"/>
        <v/>
      </c>
      <c r="GG91" s="19" t="str">
        <f t="shared" ca="1" si="149"/>
        <v/>
      </c>
      <c r="GH91" s="19" t="str">
        <f t="shared" ca="1" si="149"/>
        <v/>
      </c>
      <c r="GI91" s="19" t="str">
        <f t="shared" ca="1" si="149"/>
        <v/>
      </c>
      <c r="GJ91" s="19" t="str">
        <f t="shared" ca="1" si="149"/>
        <v/>
      </c>
      <c r="GK91" s="19" t="str">
        <f t="shared" ca="1" si="149"/>
        <v/>
      </c>
      <c r="GL91" s="19" t="str">
        <f t="shared" ca="1" si="149"/>
        <v/>
      </c>
      <c r="GM91" s="19" t="str">
        <f t="shared" ca="1" si="149"/>
        <v/>
      </c>
      <c r="GN91" s="19" t="str">
        <f t="shared" ca="1" si="149"/>
        <v/>
      </c>
      <c r="GO91" s="19" t="str">
        <f t="shared" ca="1" si="149"/>
        <v/>
      </c>
      <c r="GP91" s="19" t="str">
        <f t="shared" ca="1" si="149"/>
        <v/>
      </c>
      <c r="GQ91" s="19" t="str">
        <f t="shared" ca="1" si="149"/>
        <v/>
      </c>
      <c r="GR91" s="19" t="str">
        <f t="shared" ca="1" si="149"/>
        <v/>
      </c>
      <c r="GS91" s="19" t="str">
        <f t="shared" ca="1" si="149"/>
        <v/>
      </c>
      <c r="GT91" s="19" t="str">
        <f t="shared" ca="1" si="149"/>
        <v/>
      </c>
      <c r="GU91" s="19" t="str">
        <f t="shared" ca="1" si="149"/>
        <v/>
      </c>
      <c r="GV91" s="19" t="str">
        <f t="shared" ca="1" si="149"/>
        <v/>
      </c>
      <c r="GW91" s="19" t="str">
        <f t="shared" ca="1" si="149"/>
        <v/>
      </c>
      <c r="GX91" s="19" t="str">
        <f t="shared" ca="1" si="149"/>
        <v/>
      </c>
      <c r="GY91" s="19" t="str">
        <f t="shared" ca="1" si="149"/>
        <v/>
      </c>
      <c r="GZ91" s="19" t="str">
        <f t="shared" ca="1" si="149"/>
        <v/>
      </c>
      <c r="HA91" s="19" t="str">
        <f t="shared" ca="1" si="149"/>
        <v/>
      </c>
      <c r="HB91" s="19" t="str">
        <f t="shared" ca="1" si="149"/>
        <v/>
      </c>
      <c r="HC91" s="19" t="str">
        <f t="shared" ca="1" si="149"/>
        <v/>
      </c>
      <c r="HD91" s="19" t="str">
        <f t="shared" ca="1" si="149"/>
        <v/>
      </c>
      <c r="HE91" s="19" t="str">
        <f t="shared" ca="1" si="149"/>
        <v/>
      </c>
      <c r="HF91" s="19" t="str">
        <f t="shared" ca="1" si="149"/>
        <v/>
      </c>
      <c r="HG91" s="19" t="str">
        <f t="shared" ca="1" si="149"/>
        <v/>
      </c>
      <c r="HH91" s="19" t="str">
        <f t="shared" ca="1" si="149"/>
        <v/>
      </c>
      <c r="HI91" s="19" t="str">
        <f t="shared" ca="1" si="149"/>
        <v/>
      </c>
      <c r="HJ91" s="19" t="str">
        <f t="shared" ca="1" si="149"/>
        <v/>
      </c>
      <c r="HK91" s="19" t="str">
        <f t="shared" ca="1" si="149"/>
        <v/>
      </c>
      <c r="HL91" s="19" t="str">
        <f t="shared" ca="1" si="149"/>
        <v/>
      </c>
      <c r="HM91" s="19" t="str">
        <f t="shared" ref="HM91:JX94" ca="1" si="155">IF($N91="",
IF(AND(HM$2&gt;=$M91,HM$2&lt;=TODAY(),HM$2&lt;$O91), 10,
IF(AND(HM$2&gt;=$M91,HM$2&lt;=TODAY(),HM$2=$O91), 10,
IF(AND(HM$2&gt;=$M91,HM$2&lt;=TODAY(),HM$2&gt;$O91), -10, ""))),
IF(AND(HM$2&gt;=$M91,HM$2&lt;=$N91,HM$2&lt;$O91),10,
IF(AND(HM$2&gt;=$M91,HM$2&lt;=$N91,HM$2=$O91),10,
IF(AND(HM$2&gt;=$M91,HM$2&lt;=$N91,HM$2&gt;$O91),-10,""
))))</f>
        <v/>
      </c>
      <c r="HN91" s="19" t="str">
        <f t="shared" ca="1" si="155"/>
        <v/>
      </c>
      <c r="HO91" s="19" t="str">
        <f t="shared" ca="1" si="155"/>
        <v/>
      </c>
      <c r="HP91" s="19" t="str">
        <f t="shared" ca="1" si="155"/>
        <v/>
      </c>
      <c r="HQ91" s="19" t="str">
        <f t="shared" ca="1" si="155"/>
        <v/>
      </c>
      <c r="HR91" s="19" t="str">
        <f t="shared" ca="1" si="155"/>
        <v/>
      </c>
      <c r="HS91" s="19" t="str">
        <f t="shared" ca="1" si="155"/>
        <v/>
      </c>
      <c r="HT91" s="19" t="str">
        <f t="shared" ca="1" si="155"/>
        <v/>
      </c>
      <c r="HU91" s="19" t="str">
        <f t="shared" ca="1" si="155"/>
        <v/>
      </c>
      <c r="HV91" s="19" t="str">
        <f t="shared" ca="1" si="155"/>
        <v/>
      </c>
      <c r="HW91" s="19" t="str">
        <f t="shared" ca="1" si="155"/>
        <v/>
      </c>
      <c r="HX91" s="19" t="str">
        <f t="shared" ca="1" si="155"/>
        <v/>
      </c>
      <c r="HY91" s="19" t="str">
        <f t="shared" ca="1" si="155"/>
        <v/>
      </c>
      <c r="HZ91" s="19" t="str">
        <f t="shared" ca="1" si="155"/>
        <v/>
      </c>
      <c r="IA91" s="19" t="str">
        <f t="shared" ca="1" si="155"/>
        <v/>
      </c>
      <c r="IB91" s="19" t="str">
        <f t="shared" ca="1" si="155"/>
        <v/>
      </c>
      <c r="IC91" s="19" t="str">
        <f t="shared" ca="1" si="155"/>
        <v/>
      </c>
      <c r="ID91" s="19" t="str">
        <f t="shared" ca="1" si="155"/>
        <v/>
      </c>
      <c r="IE91" s="19" t="str">
        <f t="shared" ca="1" si="155"/>
        <v/>
      </c>
      <c r="IF91" s="19" t="str">
        <f t="shared" ca="1" si="155"/>
        <v/>
      </c>
      <c r="IG91" s="19" t="str">
        <f t="shared" ca="1" si="155"/>
        <v/>
      </c>
      <c r="IH91" s="19" t="str">
        <f t="shared" ca="1" si="155"/>
        <v/>
      </c>
      <c r="II91" s="19" t="str">
        <f t="shared" ca="1" si="155"/>
        <v/>
      </c>
      <c r="IJ91" s="19" t="str">
        <f t="shared" ca="1" si="155"/>
        <v/>
      </c>
      <c r="IK91" s="19" t="str">
        <f t="shared" ca="1" si="155"/>
        <v/>
      </c>
      <c r="IL91" s="19" t="str">
        <f t="shared" ca="1" si="155"/>
        <v/>
      </c>
      <c r="IM91" s="19" t="str">
        <f t="shared" ca="1" si="155"/>
        <v/>
      </c>
      <c r="IN91" s="19" t="str">
        <f t="shared" ca="1" si="155"/>
        <v/>
      </c>
      <c r="IO91" s="19" t="str">
        <f t="shared" ca="1" si="155"/>
        <v/>
      </c>
      <c r="IP91" s="19" t="str">
        <f t="shared" ca="1" si="155"/>
        <v/>
      </c>
      <c r="IQ91" s="19" t="str">
        <f t="shared" ca="1" si="155"/>
        <v/>
      </c>
      <c r="IR91" s="19" t="str">
        <f t="shared" ca="1" si="155"/>
        <v/>
      </c>
      <c r="IS91" s="19" t="str">
        <f t="shared" ca="1" si="155"/>
        <v/>
      </c>
      <c r="IT91" s="19" t="str">
        <f t="shared" ca="1" si="155"/>
        <v/>
      </c>
      <c r="IU91" s="19" t="str">
        <f t="shared" ca="1" si="155"/>
        <v/>
      </c>
      <c r="IV91" s="19" t="str">
        <f t="shared" ca="1" si="155"/>
        <v/>
      </c>
      <c r="IW91" s="19" t="str">
        <f t="shared" ca="1" si="155"/>
        <v/>
      </c>
      <c r="IX91" s="19" t="str">
        <f t="shared" ca="1" si="155"/>
        <v/>
      </c>
      <c r="IY91" s="19" t="str">
        <f t="shared" ca="1" si="155"/>
        <v/>
      </c>
      <c r="IZ91" s="19" t="str">
        <f t="shared" ca="1" si="155"/>
        <v/>
      </c>
      <c r="JA91" s="19" t="str">
        <f t="shared" ca="1" si="155"/>
        <v/>
      </c>
      <c r="JB91" s="19" t="str">
        <f t="shared" ca="1" si="155"/>
        <v/>
      </c>
      <c r="JC91" s="19" t="str">
        <f t="shared" ca="1" si="155"/>
        <v/>
      </c>
      <c r="JD91" s="19" t="str">
        <f t="shared" ca="1" si="155"/>
        <v/>
      </c>
      <c r="JE91" s="19" t="str">
        <f t="shared" ca="1" si="155"/>
        <v/>
      </c>
      <c r="JF91" s="19" t="str">
        <f t="shared" ca="1" si="155"/>
        <v/>
      </c>
      <c r="JG91" s="19" t="str">
        <f t="shared" ca="1" si="155"/>
        <v/>
      </c>
      <c r="JH91" s="19" t="str">
        <f t="shared" ca="1" si="155"/>
        <v/>
      </c>
      <c r="JI91" s="19" t="str">
        <f t="shared" ca="1" si="155"/>
        <v/>
      </c>
      <c r="JJ91" s="19" t="str">
        <f t="shared" ca="1" si="155"/>
        <v/>
      </c>
      <c r="JK91" s="19" t="str">
        <f t="shared" ca="1" si="155"/>
        <v/>
      </c>
      <c r="JL91" s="19" t="str">
        <f t="shared" ca="1" si="155"/>
        <v/>
      </c>
      <c r="JM91" s="19" t="str">
        <f t="shared" ca="1" si="155"/>
        <v/>
      </c>
      <c r="JN91" s="19" t="str">
        <f t="shared" ca="1" si="155"/>
        <v/>
      </c>
      <c r="JO91" s="19" t="str">
        <f t="shared" ca="1" si="155"/>
        <v/>
      </c>
      <c r="JP91" s="19" t="str">
        <f t="shared" ca="1" si="155"/>
        <v/>
      </c>
      <c r="JQ91" s="19" t="str">
        <f t="shared" ca="1" si="155"/>
        <v/>
      </c>
      <c r="JR91" s="19" t="str">
        <f t="shared" ca="1" si="155"/>
        <v/>
      </c>
      <c r="JS91" s="19" t="str">
        <f t="shared" ca="1" si="155"/>
        <v/>
      </c>
      <c r="JT91" s="19" t="str">
        <f t="shared" ca="1" si="155"/>
        <v/>
      </c>
      <c r="JU91" s="19" t="str">
        <f t="shared" ca="1" si="155"/>
        <v/>
      </c>
      <c r="JV91" s="19" t="str">
        <f t="shared" ca="1" si="155"/>
        <v/>
      </c>
      <c r="JW91" s="19" t="str">
        <f t="shared" ca="1" si="155"/>
        <v/>
      </c>
      <c r="JX91" s="19" t="str">
        <f t="shared" ca="1" si="155"/>
        <v/>
      </c>
      <c r="JY91" s="19" t="str">
        <f t="shared" ca="1" si="145"/>
        <v/>
      </c>
      <c r="JZ91" s="19" t="str">
        <f t="shared" ca="1" si="145"/>
        <v/>
      </c>
      <c r="KA91" s="19" t="str">
        <f t="shared" ca="1" si="145"/>
        <v/>
      </c>
      <c r="KB91" s="19" t="str">
        <f t="shared" ca="1" si="143"/>
        <v/>
      </c>
      <c r="KC91" s="19" t="str">
        <f t="shared" ca="1" si="150"/>
        <v/>
      </c>
      <c r="KD91" s="19" t="str">
        <f t="shared" ca="1" si="150"/>
        <v/>
      </c>
      <c r="KE91" s="19" t="str">
        <f t="shared" ca="1" si="150"/>
        <v/>
      </c>
      <c r="KF91" s="19" t="str">
        <f t="shared" ca="1" si="150"/>
        <v/>
      </c>
      <c r="KG91" s="19" t="str">
        <f t="shared" ca="1" si="150"/>
        <v/>
      </c>
      <c r="KH91" s="19" t="str">
        <f t="shared" ca="1" si="150"/>
        <v/>
      </c>
      <c r="KI91" s="19" t="str">
        <f t="shared" ca="1" si="150"/>
        <v/>
      </c>
      <c r="KJ91" s="19" t="str">
        <f t="shared" ca="1" si="150"/>
        <v/>
      </c>
      <c r="KK91" s="19" t="str">
        <f t="shared" ca="1" si="150"/>
        <v/>
      </c>
      <c r="KL91" s="19" t="str">
        <f t="shared" ca="1" si="150"/>
        <v/>
      </c>
      <c r="KM91" s="19" t="str">
        <f t="shared" ca="1" si="150"/>
        <v/>
      </c>
      <c r="KN91" s="19" t="str">
        <f t="shared" ca="1" si="150"/>
        <v/>
      </c>
      <c r="KO91" s="19" t="str">
        <f t="shared" ca="1" si="150"/>
        <v/>
      </c>
      <c r="KP91" s="19" t="str">
        <f t="shared" ca="1" si="150"/>
        <v/>
      </c>
      <c r="KQ91" s="19" t="str">
        <f t="shared" ca="1" si="150"/>
        <v/>
      </c>
      <c r="KR91" s="19" t="str">
        <f t="shared" ca="1" si="150"/>
        <v/>
      </c>
      <c r="KS91" s="19" t="str">
        <f t="shared" ca="1" si="150"/>
        <v/>
      </c>
      <c r="KT91" s="19" t="str">
        <f t="shared" ca="1" si="150"/>
        <v/>
      </c>
      <c r="KU91" s="19" t="str">
        <f t="shared" ca="1" si="150"/>
        <v/>
      </c>
      <c r="KV91" s="19" t="str">
        <f t="shared" ca="1" si="150"/>
        <v/>
      </c>
      <c r="KW91" s="19" t="str">
        <f t="shared" ca="1" si="150"/>
        <v/>
      </c>
      <c r="KX91" s="19" t="str">
        <f t="shared" ca="1" si="150"/>
        <v/>
      </c>
      <c r="KY91" s="19" t="str">
        <f t="shared" ca="1" si="150"/>
        <v/>
      </c>
      <c r="KZ91" s="19" t="str">
        <f t="shared" ca="1" si="150"/>
        <v/>
      </c>
      <c r="LA91" s="19" t="str">
        <f t="shared" ca="1" si="150"/>
        <v/>
      </c>
      <c r="LB91" s="19" t="str">
        <f t="shared" ca="1" si="150"/>
        <v/>
      </c>
      <c r="LC91" s="19" t="str">
        <f t="shared" ca="1" si="150"/>
        <v/>
      </c>
      <c r="LD91" s="19" t="str">
        <f t="shared" ca="1" si="150"/>
        <v/>
      </c>
      <c r="LE91" s="19" t="str">
        <f t="shared" ca="1" si="150"/>
        <v/>
      </c>
      <c r="LF91" s="19" t="str">
        <f t="shared" ca="1" si="150"/>
        <v/>
      </c>
      <c r="LG91" s="19" t="str">
        <f t="shared" ca="1" si="150"/>
        <v/>
      </c>
      <c r="LH91" s="19" t="str">
        <f t="shared" ca="1" si="150"/>
        <v/>
      </c>
      <c r="LI91" s="19" t="str">
        <f t="shared" ca="1" si="150"/>
        <v/>
      </c>
      <c r="LJ91" s="19" t="str">
        <f t="shared" ca="1" si="150"/>
        <v/>
      </c>
      <c r="LK91" s="19" t="str">
        <f t="shared" ca="1" si="150"/>
        <v/>
      </c>
      <c r="LL91" s="19" t="str">
        <f t="shared" ca="1" si="150"/>
        <v/>
      </c>
      <c r="LM91" s="19" t="str">
        <f t="shared" ca="1" si="150"/>
        <v/>
      </c>
      <c r="LN91" s="19" t="str">
        <f t="shared" ca="1" si="150"/>
        <v/>
      </c>
      <c r="LO91" s="19" t="str">
        <f t="shared" ca="1" si="150"/>
        <v/>
      </c>
      <c r="LP91" s="19" t="str">
        <f t="shared" ca="1" si="150"/>
        <v/>
      </c>
      <c r="LQ91" s="19" t="str">
        <f t="shared" ca="1" si="150"/>
        <v/>
      </c>
      <c r="LR91" s="19" t="str">
        <f t="shared" ca="1" si="150"/>
        <v/>
      </c>
      <c r="LS91" s="19" t="str">
        <f t="shared" ca="1" si="150"/>
        <v/>
      </c>
      <c r="LT91" s="19" t="str">
        <f t="shared" ca="1" si="150"/>
        <v/>
      </c>
      <c r="LU91" s="19" t="str">
        <f t="shared" ca="1" si="150"/>
        <v/>
      </c>
      <c r="LV91" s="19" t="str">
        <f t="shared" ca="1" si="150"/>
        <v/>
      </c>
      <c r="LW91" s="19" t="str">
        <f t="shared" ca="1" si="150"/>
        <v/>
      </c>
      <c r="LX91" s="19" t="str">
        <f t="shared" ca="1" si="150"/>
        <v/>
      </c>
      <c r="LY91" s="19" t="str">
        <f t="shared" ca="1" si="150"/>
        <v/>
      </c>
      <c r="LZ91" s="19" t="str">
        <f t="shared" ca="1" si="150"/>
        <v/>
      </c>
      <c r="MA91" s="19" t="str">
        <f t="shared" ca="1" si="150"/>
        <v/>
      </c>
      <c r="MB91" s="19" t="str">
        <f t="shared" ca="1" si="150"/>
        <v/>
      </c>
      <c r="MC91" s="19" t="str">
        <f t="shared" ca="1" si="150"/>
        <v/>
      </c>
      <c r="MD91" s="19" t="str">
        <f t="shared" ca="1" si="150"/>
        <v/>
      </c>
      <c r="ME91" s="19" t="str">
        <f t="shared" ca="1" si="150"/>
        <v/>
      </c>
      <c r="MF91" s="19" t="str">
        <f t="shared" ca="1" si="150"/>
        <v/>
      </c>
      <c r="MG91" s="19" t="str">
        <f t="shared" ca="1" si="150"/>
        <v/>
      </c>
      <c r="MH91" s="19" t="str">
        <f t="shared" ca="1" si="150"/>
        <v/>
      </c>
      <c r="MI91" s="19" t="str">
        <f t="shared" ca="1" si="150"/>
        <v/>
      </c>
      <c r="MJ91" s="19" t="str">
        <f t="shared" ca="1" si="150"/>
        <v/>
      </c>
      <c r="MK91" s="19" t="str">
        <f t="shared" ca="1" si="150"/>
        <v/>
      </c>
      <c r="ML91" s="19" t="str">
        <f t="shared" ca="1" si="150"/>
        <v/>
      </c>
      <c r="MM91" s="19" t="str">
        <f t="shared" ca="1" si="150"/>
        <v/>
      </c>
      <c r="MN91" s="19" t="str">
        <f t="shared" ref="MN91:OC94" ca="1" si="156">IF($N91="",
IF(AND(MN$2&gt;=$M91,MN$2&lt;=TODAY(),MN$2&lt;$O91), 10,
IF(AND(MN$2&gt;=$M91,MN$2&lt;=TODAY(),MN$2=$O91), 10,
IF(AND(MN$2&gt;=$M91,MN$2&lt;=TODAY(),MN$2&gt;$O91), -10, ""))),
IF(AND(MN$2&gt;=$M91,MN$2&lt;=$N91,MN$2&lt;$O91),10,
IF(AND(MN$2&gt;=$M91,MN$2&lt;=$N91,MN$2=$O91),10,
IF(AND(MN$2&gt;=$M91,MN$2&lt;=$N91,MN$2&gt;$O91),-10,""
))))</f>
        <v/>
      </c>
      <c r="MO91" s="19" t="str">
        <f t="shared" ca="1" si="156"/>
        <v/>
      </c>
      <c r="MP91" s="19" t="str">
        <f t="shared" ca="1" si="156"/>
        <v/>
      </c>
      <c r="MQ91" s="19" t="str">
        <f t="shared" ca="1" si="156"/>
        <v/>
      </c>
      <c r="MR91" s="19" t="str">
        <f t="shared" ca="1" si="156"/>
        <v/>
      </c>
      <c r="MS91" s="19" t="str">
        <f t="shared" ca="1" si="156"/>
        <v/>
      </c>
      <c r="MT91" s="19" t="str">
        <f t="shared" ca="1" si="156"/>
        <v/>
      </c>
      <c r="MU91" s="19" t="str">
        <f t="shared" ca="1" si="156"/>
        <v/>
      </c>
      <c r="MV91" s="19" t="str">
        <f t="shared" ca="1" si="156"/>
        <v/>
      </c>
      <c r="MW91" s="19" t="str">
        <f t="shared" ca="1" si="156"/>
        <v/>
      </c>
      <c r="MX91" s="19" t="str">
        <f t="shared" ca="1" si="156"/>
        <v/>
      </c>
      <c r="MY91" s="19" t="str">
        <f t="shared" ca="1" si="156"/>
        <v/>
      </c>
      <c r="MZ91" s="19" t="str">
        <f t="shared" ca="1" si="156"/>
        <v/>
      </c>
      <c r="NA91" s="19" t="str">
        <f t="shared" ca="1" si="156"/>
        <v/>
      </c>
      <c r="NB91" s="19" t="str">
        <f t="shared" ca="1" si="156"/>
        <v/>
      </c>
      <c r="NC91" s="19" t="str">
        <f t="shared" ca="1" si="156"/>
        <v/>
      </c>
      <c r="ND91" s="19" t="str">
        <f t="shared" ca="1" si="156"/>
        <v/>
      </c>
      <c r="NE91" s="19" t="str">
        <f t="shared" ca="1" si="156"/>
        <v/>
      </c>
      <c r="NF91" s="19" t="str">
        <f t="shared" ca="1" si="156"/>
        <v/>
      </c>
      <c r="NG91" s="19" t="str">
        <f t="shared" ca="1" si="156"/>
        <v/>
      </c>
      <c r="NH91" s="19" t="str">
        <f t="shared" ca="1" si="156"/>
        <v/>
      </c>
      <c r="NI91" s="19" t="str">
        <f t="shared" ca="1" si="156"/>
        <v/>
      </c>
      <c r="NJ91" s="19" t="str">
        <f t="shared" ca="1" si="156"/>
        <v/>
      </c>
      <c r="NK91" s="19" t="str">
        <f t="shared" ca="1" si="156"/>
        <v/>
      </c>
      <c r="NL91" s="19" t="str">
        <f t="shared" ca="1" si="156"/>
        <v/>
      </c>
      <c r="NM91" s="19" t="str">
        <f t="shared" ca="1" si="156"/>
        <v/>
      </c>
      <c r="NN91" s="19" t="str">
        <f t="shared" ca="1" si="156"/>
        <v/>
      </c>
      <c r="NO91" s="19" t="str">
        <f t="shared" ca="1" si="156"/>
        <v/>
      </c>
      <c r="NP91" s="19" t="str">
        <f t="shared" ca="1" si="156"/>
        <v/>
      </c>
      <c r="NQ91" s="19" t="str">
        <f t="shared" ca="1" si="156"/>
        <v/>
      </c>
      <c r="NR91" s="19" t="str">
        <f t="shared" ca="1" si="156"/>
        <v/>
      </c>
      <c r="NS91" s="19" t="str">
        <f t="shared" ca="1" si="156"/>
        <v/>
      </c>
      <c r="NT91" s="19" t="str">
        <f t="shared" ca="1" si="156"/>
        <v/>
      </c>
      <c r="NU91" s="19" t="str">
        <f t="shared" ca="1" si="156"/>
        <v/>
      </c>
      <c r="NV91" s="19" t="str">
        <f t="shared" ca="1" si="156"/>
        <v/>
      </c>
      <c r="NW91" s="19" t="str">
        <f t="shared" ca="1" si="156"/>
        <v/>
      </c>
      <c r="NX91" s="19" t="str">
        <f t="shared" ca="1" si="156"/>
        <v/>
      </c>
      <c r="NY91" s="19" t="str">
        <f t="shared" ca="1" si="156"/>
        <v/>
      </c>
      <c r="NZ91" s="19" t="str">
        <f t="shared" ca="1" si="156"/>
        <v/>
      </c>
      <c r="OA91" s="19" t="str">
        <f t="shared" ca="1" si="156"/>
        <v/>
      </c>
      <c r="OB91" s="19" t="str">
        <f t="shared" ca="1" si="156"/>
        <v/>
      </c>
      <c r="OC91" s="19" t="str">
        <f t="shared" ca="1" si="156"/>
        <v/>
      </c>
    </row>
    <row r="92" spans="3:399" x14ac:dyDescent="0.2">
      <c r="C92" s="128">
        <f>'Project Follow up - Base'!C93</f>
        <v>17</v>
      </c>
      <c r="D92" s="422" t="str">
        <f>'Project Follow up - Base'!D93</f>
        <v/>
      </c>
      <c r="E92" s="422" t="str">
        <f>'Project Follow up - Base'!E93</f>
        <v/>
      </c>
      <c r="F92" s="43" t="str">
        <f>'Project Follow up - Base'!G93</f>
        <v/>
      </c>
      <c r="G92" s="43" t="str">
        <f>'Project Follow up - Base'!H93</f>
        <v/>
      </c>
      <c r="H92" s="45">
        <f>'Project Follow up - Base'!I93</f>
        <v>0</v>
      </c>
      <c r="J92" s="37"/>
      <c r="K92" s="37"/>
      <c r="L92" s="37"/>
      <c r="M92" s="43" t="str">
        <f>'Project Follow up - Base'!M93</f>
        <v/>
      </c>
      <c r="N92" s="43" t="str">
        <f>'Project Follow up - Base'!N93</f>
        <v/>
      </c>
      <c r="O92" s="43" t="str">
        <f>'Project Follow up - Base'!O93</f>
        <v/>
      </c>
      <c r="P92" s="44" t="str">
        <f ca="1">'Project Follow up - Base'!P93</f>
        <v/>
      </c>
      <c r="Q92" s="104" t="str">
        <f>'Project Follow up - Base'!Q93</f>
        <v/>
      </c>
      <c r="R92" s="43" t="str">
        <f>'Project Follow up - Base'!R93</f>
        <v/>
      </c>
      <c r="S92" s="41" t="str">
        <f>'Project Follow up - Base'!S93</f>
        <v/>
      </c>
      <c r="T92" s="104" t="str">
        <f>'Project Follow up - Base'!T93</f>
        <v/>
      </c>
      <c r="U92" s="187" t="str">
        <f>'Project Follow up - Base'!U93</f>
        <v/>
      </c>
      <c r="V92" s="187" t="str">
        <f>'Project Follow up - Base'!V93</f>
        <v/>
      </c>
      <c r="W92" s="41" t="str">
        <f>'Project Follow up - Base'!W93</f>
        <v/>
      </c>
      <c r="X92" s="143" t="str">
        <f>'Project Follow up - Base'!X93</f>
        <v/>
      </c>
      <c r="Y92" s="100"/>
      <c r="Z92" s="17">
        <f t="shared" si="123"/>
        <v>1</v>
      </c>
      <c r="AC92" s="19" t="str">
        <f t="shared" ca="1" si="130"/>
        <v/>
      </c>
      <c r="AD92" s="20" t="str">
        <f t="shared" ca="1" si="154"/>
        <v/>
      </c>
      <c r="AE92" s="20" t="str">
        <f t="shared" ca="1" si="154"/>
        <v/>
      </c>
      <c r="AF92" s="20" t="str">
        <f t="shared" ca="1" si="154"/>
        <v/>
      </c>
      <c r="AG92" s="20" t="str">
        <f t="shared" ca="1" si="154"/>
        <v/>
      </c>
      <c r="AH92" s="20" t="str">
        <f t="shared" ca="1" si="154"/>
        <v/>
      </c>
      <c r="AI92" s="20" t="str">
        <f t="shared" ca="1" si="154"/>
        <v/>
      </c>
      <c r="AJ92" s="20" t="str">
        <f t="shared" ca="1" si="154"/>
        <v/>
      </c>
      <c r="AK92" s="20" t="str">
        <f t="shared" ca="1" si="154"/>
        <v/>
      </c>
      <c r="AL92" s="20" t="str">
        <f t="shared" ca="1" si="154"/>
        <v/>
      </c>
      <c r="AM92" s="20" t="str">
        <f t="shared" ca="1" si="154"/>
        <v/>
      </c>
      <c r="AN92" s="20" t="str">
        <f t="shared" ca="1" si="154"/>
        <v/>
      </c>
      <c r="AO92" s="20" t="str">
        <f t="shared" ca="1" si="154"/>
        <v/>
      </c>
      <c r="AP92" s="20" t="str">
        <f t="shared" ca="1" si="154"/>
        <v/>
      </c>
      <c r="AQ92" s="20" t="str">
        <f t="shared" ca="1" si="154"/>
        <v/>
      </c>
      <c r="AR92" s="20" t="str">
        <f t="shared" ca="1" si="154"/>
        <v/>
      </c>
      <c r="AS92" s="20" t="str">
        <f t="shared" ca="1" si="154"/>
        <v/>
      </c>
      <c r="AT92" s="20" t="str">
        <f t="shared" ca="1" si="154"/>
        <v/>
      </c>
      <c r="AU92" s="20" t="str">
        <f t="shared" ca="1" si="154"/>
        <v/>
      </c>
      <c r="AV92" s="20" t="str">
        <f t="shared" ca="1" si="154"/>
        <v/>
      </c>
      <c r="AW92" s="20" t="str">
        <f t="shared" ca="1" si="154"/>
        <v/>
      </c>
      <c r="AX92" s="20" t="str">
        <f t="shared" ca="1" si="154"/>
        <v/>
      </c>
      <c r="AY92" s="20" t="str">
        <f t="shared" ca="1" si="154"/>
        <v/>
      </c>
      <c r="AZ92" s="20" t="str">
        <f t="shared" ca="1" si="154"/>
        <v/>
      </c>
      <c r="BA92" s="20" t="str">
        <f t="shared" ca="1" si="154"/>
        <v/>
      </c>
      <c r="BB92" s="20" t="str">
        <f t="shared" ca="1" si="154"/>
        <v/>
      </c>
      <c r="BC92" s="20" t="str">
        <f t="shared" ca="1" si="154"/>
        <v/>
      </c>
      <c r="BD92" s="20" t="str">
        <f t="shared" ca="1" si="154"/>
        <v/>
      </c>
      <c r="BE92" s="20" t="str">
        <f t="shared" ca="1" si="154"/>
        <v/>
      </c>
      <c r="BF92" s="20" t="str">
        <f t="shared" ca="1" si="154"/>
        <v/>
      </c>
      <c r="BG92" s="20" t="str">
        <f t="shared" ca="1" si="154"/>
        <v/>
      </c>
      <c r="BH92" s="20" t="str">
        <f t="shared" ca="1" si="154"/>
        <v/>
      </c>
      <c r="BI92" s="20" t="str">
        <f t="shared" ca="1" si="154"/>
        <v/>
      </c>
      <c r="BJ92" s="20" t="str">
        <f t="shared" ca="1" si="154"/>
        <v/>
      </c>
      <c r="BK92" s="20" t="str">
        <f t="shared" ca="1" si="154"/>
        <v/>
      </c>
      <c r="BL92" s="20" t="str">
        <f t="shared" ca="1" si="154"/>
        <v/>
      </c>
      <c r="BM92" s="20" t="str">
        <f t="shared" ca="1" si="154"/>
        <v/>
      </c>
      <c r="BN92" s="20" t="str">
        <f t="shared" ca="1" si="154"/>
        <v/>
      </c>
      <c r="BO92" s="20" t="str">
        <f t="shared" ca="1" si="154"/>
        <v/>
      </c>
      <c r="BP92" s="20" t="str">
        <f t="shared" ca="1" si="154"/>
        <v/>
      </c>
      <c r="BQ92" s="20" t="str">
        <f t="shared" ca="1" si="154"/>
        <v/>
      </c>
      <c r="BR92" s="20" t="str">
        <f t="shared" ca="1" si="154"/>
        <v/>
      </c>
      <c r="BS92" s="20" t="str">
        <f t="shared" ca="1" si="154"/>
        <v/>
      </c>
      <c r="BT92" s="20" t="str">
        <f t="shared" ca="1" si="154"/>
        <v/>
      </c>
      <c r="BU92" s="20" t="str">
        <f t="shared" ca="1" si="154"/>
        <v/>
      </c>
      <c r="BV92" s="20" t="str">
        <f t="shared" ca="1" si="154"/>
        <v/>
      </c>
      <c r="BW92" s="20" t="str">
        <f t="shared" ca="1" si="154"/>
        <v/>
      </c>
      <c r="BX92" s="20" t="str">
        <f t="shared" ca="1" si="154"/>
        <v/>
      </c>
      <c r="BY92" s="20" t="str">
        <f t="shared" ca="1" si="154"/>
        <v/>
      </c>
      <c r="BZ92" s="20" t="str">
        <f t="shared" ca="1" si="154"/>
        <v/>
      </c>
      <c r="CA92" s="20" t="str">
        <f t="shared" ca="1" si="154"/>
        <v/>
      </c>
      <c r="CB92" s="20" t="str">
        <f t="shared" ca="1" si="154"/>
        <v/>
      </c>
      <c r="CC92" s="20" t="str">
        <f t="shared" ca="1" si="154"/>
        <v/>
      </c>
      <c r="CD92" s="20" t="str">
        <f t="shared" ca="1" si="154"/>
        <v/>
      </c>
      <c r="CE92" s="20" t="str">
        <f t="shared" ca="1" si="154"/>
        <v/>
      </c>
      <c r="CF92" s="20" t="str">
        <f t="shared" ca="1" si="154"/>
        <v/>
      </c>
      <c r="CG92" s="20" t="str">
        <f t="shared" ca="1" si="154"/>
        <v/>
      </c>
      <c r="CH92" s="20" t="str">
        <f t="shared" ca="1" si="154"/>
        <v/>
      </c>
      <c r="CI92" s="20" t="str">
        <f t="shared" ca="1" si="154"/>
        <v/>
      </c>
      <c r="CJ92" s="20" t="str">
        <f t="shared" ca="1" si="154"/>
        <v/>
      </c>
      <c r="CK92" s="20" t="str">
        <f t="shared" ca="1" si="154"/>
        <v/>
      </c>
      <c r="CL92" s="20" t="str">
        <f t="shared" ca="1" si="154"/>
        <v/>
      </c>
      <c r="CM92" s="20" t="str">
        <f t="shared" ca="1" si="154"/>
        <v/>
      </c>
      <c r="CN92" s="20" t="str">
        <f t="shared" ca="1" si="154"/>
        <v/>
      </c>
      <c r="CO92" s="20" t="str">
        <f t="shared" ca="1" si="154"/>
        <v/>
      </c>
      <c r="CP92" s="20" t="str">
        <f t="shared" ca="1" si="152"/>
        <v/>
      </c>
      <c r="CQ92" s="20" t="str">
        <f t="shared" ca="1" si="152"/>
        <v/>
      </c>
      <c r="CR92" s="20" t="str">
        <f t="shared" ca="1" si="152"/>
        <v/>
      </c>
      <c r="CS92" s="20" t="str">
        <f t="shared" ca="1" si="152"/>
        <v/>
      </c>
      <c r="CT92" s="20" t="str">
        <f t="shared" ca="1" si="152"/>
        <v/>
      </c>
      <c r="CU92" s="19" t="str">
        <f t="shared" ca="1" si="152"/>
        <v/>
      </c>
      <c r="CV92" s="19" t="str">
        <f t="shared" ca="1" si="152"/>
        <v/>
      </c>
      <c r="CW92" s="19" t="str">
        <f t="shared" ca="1" si="152"/>
        <v/>
      </c>
      <c r="CX92" s="19" t="str">
        <f t="shared" ca="1" si="152"/>
        <v/>
      </c>
      <c r="CY92" s="19" t="str">
        <f t="shared" ca="1" si="152"/>
        <v/>
      </c>
      <c r="CZ92" s="19" t="str">
        <f t="shared" ca="1" si="152"/>
        <v/>
      </c>
      <c r="DA92" s="19" t="str">
        <f t="shared" ca="1" si="152"/>
        <v/>
      </c>
      <c r="DB92" s="19" t="str">
        <f t="shared" ca="1" si="152"/>
        <v/>
      </c>
      <c r="DC92" s="19" t="str">
        <f t="shared" ca="1" si="152"/>
        <v/>
      </c>
      <c r="DD92" s="19" t="str">
        <f t="shared" ca="1" si="152"/>
        <v/>
      </c>
      <c r="DE92" s="19" t="str">
        <f t="shared" ca="1" si="152"/>
        <v/>
      </c>
      <c r="DF92" s="19" t="str">
        <f t="shared" ca="1" si="152"/>
        <v/>
      </c>
      <c r="DG92" s="19" t="str">
        <f t="shared" ca="1" si="152"/>
        <v/>
      </c>
      <c r="DH92" s="19" t="str">
        <f t="shared" ca="1" si="152"/>
        <v/>
      </c>
      <c r="DI92" s="19" t="str">
        <f t="shared" ca="1" si="152"/>
        <v/>
      </c>
      <c r="DJ92" s="19" t="str">
        <f t="shared" ca="1" si="152"/>
        <v/>
      </c>
      <c r="DK92" s="19" t="str">
        <f t="shared" ca="1" si="152"/>
        <v/>
      </c>
      <c r="DL92" s="19" t="str">
        <f t="shared" ca="1" si="152"/>
        <v/>
      </c>
      <c r="DM92" s="19" t="str">
        <f t="shared" ca="1" si="152"/>
        <v/>
      </c>
      <c r="DN92" s="19" t="str">
        <f t="shared" ca="1" si="152"/>
        <v/>
      </c>
      <c r="DO92" s="19" t="str">
        <f t="shared" ca="1" si="152"/>
        <v/>
      </c>
      <c r="DP92" s="19" t="str">
        <f t="shared" ca="1" si="152"/>
        <v/>
      </c>
      <c r="DQ92" s="19" t="str">
        <f t="shared" ca="1" si="152"/>
        <v/>
      </c>
      <c r="DR92" s="19" t="str">
        <f t="shared" ca="1" si="152"/>
        <v/>
      </c>
      <c r="DS92" s="19" t="str">
        <f t="shared" ca="1" si="152"/>
        <v/>
      </c>
      <c r="DT92" s="19" t="str">
        <f t="shared" ca="1" si="152"/>
        <v/>
      </c>
      <c r="DU92" s="19" t="str">
        <f t="shared" ca="1" si="152"/>
        <v/>
      </c>
      <c r="DV92" s="19" t="str">
        <f t="shared" ca="1" si="152"/>
        <v/>
      </c>
      <c r="DW92" s="19" t="str">
        <f t="shared" ca="1" si="152"/>
        <v/>
      </c>
      <c r="DX92" s="19" t="str">
        <f t="shared" ca="1" si="152"/>
        <v/>
      </c>
      <c r="DY92" s="19" t="str">
        <f t="shared" ca="1" si="152"/>
        <v/>
      </c>
      <c r="DZ92" s="19" t="str">
        <f t="shared" ca="1" si="152"/>
        <v/>
      </c>
      <c r="EA92" s="19" t="str">
        <f t="shared" ca="1" si="152"/>
        <v/>
      </c>
      <c r="EB92" s="19" t="str">
        <f t="shared" ca="1" si="152"/>
        <v/>
      </c>
      <c r="EC92" s="19" t="str">
        <f t="shared" ca="1" si="152"/>
        <v/>
      </c>
      <c r="ED92" s="19" t="str">
        <f t="shared" ca="1" si="152"/>
        <v/>
      </c>
      <c r="EE92" s="19" t="str">
        <f t="shared" ca="1" si="152"/>
        <v/>
      </c>
      <c r="EF92" s="19" t="str">
        <f t="shared" ca="1" si="152"/>
        <v/>
      </c>
      <c r="EG92" s="19" t="str">
        <f t="shared" ca="1" si="152"/>
        <v/>
      </c>
      <c r="EH92" s="19" t="str">
        <f t="shared" ca="1" si="152"/>
        <v/>
      </c>
      <c r="EI92" s="19" t="str">
        <f t="shared" ca="1" si="152"/>
        <v/>
      </c>
      <c r="EJ92" s="19" t="str">
        <f t="shared" ca="1" si="152"/>
        <v/>
      </c>
      <c r="EK92" s="19" t="str">
        <f t="shared" ca="1" si="152"/>
        <v/>
      </c>
      <c r="EL92" s="19" t="str">
        <f t="shared" ca="1" si="152"/>
        <v/>
      </c>
      <c r="EM92" s="19" t="str">
        <f t="shared" ca="1" si="152"/>
        <v/>
      </c>
      <c r="EN92" s="19" t="str">
        <f t="shared" ca="1" si="152"/>
        <v/>
      </c>
      <c r="EO92" s="19" t="str">
        <f t="shared" ca="1" si="152"/>
        <v/>
      </c>
      <c r="EP92" s="19" t="str">
        <f t="shared" ca="1" si="152"/>
        <v/>
      </c>
      <c r="EQ92" s="19" t="str">
        <f t="shared" ca="1" si="152"/>
        <v/>
      </c>
      <c r="ER92" s="19" t="str">
        <f t="shared" ca="1" si="152"/>
        <v/>
      </c>
      <c r="ES92" s="19" t="str">
        <f t="shared" ca="1" si="152"/>
        <v/>
      </c>
      <c r="ET92" s="19" t="str">
        <f t="shared" ca="1" si="152"/>
        <v/>
      </c>
      <c r="EU92" s="19" t="str">
        <f t="shared" ca="1" si="152"/>
        <v/>
      </c>
      <c r="EV92" s="19" t="str">
        <f t="shared" ca="1" si="152"/>
        <v/>
      </c>
      <c r="EW92" s="19" t="str">
        <f t="shared" ca="1" si="152"/>
        <v/>
      </c>
      <c r="EX92" s="19" t="str">
        <f t="shared" ca="1" si="152"/>
        <v/>
      </c>
      <c r="EY92" s="19" t="str">
        <f t="shared" ca="1" si="152"/>
        <v/>
      </c>
      <c r="EZ92" s="19" t="str">
        <f t="shared" ca="1" si="152"/>
        <v/>
      </c>
      <c r="FA92" s="19" t="str">
        <f t="shared" ca="1" si="134"/>
        <v/>
      </c>
      <c r="FB92" s="19" t="str">
        <f t="shared" ref="FB92:HM95" ca="1" si="157">IF($N92="",
IF(AND(FB$2&gt;=$M92,FB$2&lt;=TODAY(),FB$2&lt;$O92), 10,
IF(AND(FB$2&gt;=$M92,FB$2&lt;=TODAY(),FB$2=$O92), 10,
IF(AND(FB$2&gt;=$M92,FB$2&lt;=TODAY(),FB$2&gt;$O92), -10, ""))),
IF(AND(FB$2&gt;=$M92,FB$2&lt;=$N92,FB$2&lt;$O92),10,
IF(AND(FB$2&gt;=$M92,FB$2&lt;=$N92,FB$2=$O92),10,
IF(AND(FB$2&gt;=$M92,FB$2&lt;=$N92,FB$2&gt;$O92),-10,""
))))</f>
        <v/>
      </c>
      <c r="FC92" s="19" t="str">
        <f t="shared" ca="1" si="157"/>
        <v/>
      </c>
      <c r="FD92" s="19" t="str">
        <f t="shared" ca="1" si="157"/>
        <v/>
      </c>
      <c r="FE92" s="19" t="str">
        <f t="shared" ca="1" si="157"/>
        <v/>
      </c>
      <c r="FF92" s="19" t="str">
        <f t="shared" ca="1" si="157"/>
        <v/>
      </c>
      <c r="FG92" s="19" t="str">
        <f t="shared" ca="1" si="157"/>
        <v/>
      </c>
      <c r="FH92" s="19" t="str">
        <f t="shared" ca="1" si="157"/>
        <v/>
      </c>
      <c r="FI92" s="19" t="str">
        <f t="shared" ca="1" si="157"/>
        <v/>
      </c>
      <c r="FJ92" s="19" t="str">
        <f t="shared" ca="1" si="157"/>
        <v/>
      </c>
      <c r="FK92" s="19" t="str">
        <f t="shared" ca="1" si="157"/>
        <v/>
      </c>
      <c r="FL92" s="19" t="str">
        <f t="shared" ca="1" si="157"/>
        <v/>
      </c>
      <c r="FM92" s="19" t="str">
        <f t="shared" ca="1" si="157"/>
        <v/>
      </c>
      <c r="FN92" s="19" t="str">
        <f t="shared" ca="1" si="157"/>
        <v/>
      </c>
      <c r="FO92" s="19" t="str">
        <f t="shared" ca="1" si="157"/>
        <v/>
      </c>
      <c r="FP92" s="19" t="str">
        <f t="shared" ca="1" si="157"/>
        <v/>
      </c>
      <c r="FQ92" s="19" t="str">
        <f t="shared" ca="1" si="157"/>
        <v/>
      </c>
      <c r="FR92" s="19" t="str">
        <f t="shared" ca="1" si="157"/>
        <v/>
      </c>
      <c r="FS92" s="19" t="str">
        <f t="shared" ca="1" si="157"/>
        <v/>
      </c>
      <c r="FT92" s="19" t="str">
        <f t="shared" ca="1" si="157"/>
        <v/>
      </c>
      <c r="FU92" s="19" t="str">
        <f t="shared" ca="1" si="157"/>
        <v/>
      </c>
      <c r="FV92" s="19" t="str">
        <f t="shared" ca="1" si="157"/>
        <v/>
      </c>
      <c r="FW92" s="19" t="str">
        <f t="shared" ca="1" si="157"/>
        <v/>
      </c>
      <c r="FX92" s="19" t="str">
        <f t="shared" ca="1" si="157"/>
        <v/>
      </c>
      <c r="FY92" s="19" t="str">
        <f t="shared" ca="1" si="157"/>
        <v/>
      </c>
      <c r="FZ92" s="19" t="str">
        <f t="shared" ca="1" si="157"/>
        <v/>
      </c>
      <c r="GA92" s="19" t="str">
        <f t="shared" ca="1" si="157"/>
        <v/>
      </c>
      <c r="GB92" s="19" t="str">
        <f t="shared" ca="1" si="157"/>
        <v/>
      </c>
      <c r="GC92" s="19" t="str">
        <f t="shared" ca="1" si="157"/>
        <v/>
      </c>
      <c r="GD92" s="19" t="str">
        <f t="shared" ca="1" si="157"/>
        <v/>
      </c>
      <c r="GE92" s="19" t="str">
        <f t="shared" ca="1" si="157"/>
        <v/>
      </c>
      <c r="GF92" s="19" t="str">
        <f t="shared" ca="1" si="157"/>
        <v/>
      </c>
      <c r="GG92" s="19" t="str">
        <f t="shared" ca="1" si="157"/>
        <v/>
      </c>
      <c r="GH92" s="19" t="str">
        <f t="shared" ca="1" si="157"/>
        <v/>
      </c>
      <c r="GI92" s="19" t="str">
        <f t="shared" ca="1" si="157"/>
        <v/>
      </c>
      <c r="GJ92" s="19" t="str">
        <f t="shared" ca="1" si="157"/>
        <v/>
      </c>
      <c r="GK92" s="19" t="str">
        <f t="shared" ca="1" si="157"/>
        <v/>
      </c>
      <c r="GL92" s="19" t="str">
        <f t="shared" ca="1" si="157"/>
        <v/>
      </c>
      <c r="GM92" s="19" t="str">
        <f t="shared" ca="1" si="157"/>
        <v/>
      </c>
      <c r="GN92" s="19" t="str">
        <f t="shared" ca="1" si="157"/>
        <v/>
      </c>
      <c r="GO92" s="19" t="str">
        <f t="shared" ca="1" si="157"/>
        <v/>
      </c>
      <c r="GP92" s="19" t="str">
        <f t="shared" ca="1" si="157"/>
        <v/>
      </c>
      <c r="GQ92" s="19" t="str">
        <f t="shared" ca="1" si="157"/>
        <v/>
      </c>
      <c r="GR92" s="19" t="str">
        <f t="shared" ca="1" si="157"/>
        <v/>
      </c>
      <c r="GS92" s="19" t="str">
        <f t="shared" ca="1" si="157"/>
        <v/>
      </c>
      <c r="GT92" s="19" t="str">
        <f t="shared" ca="1" si="157"/>
        <v/>
      </c>
      <c r="GU92" s="19" t="str">
        <f t="shared" ca="1" si="157"/>
        <v/>
      </c>
      <c r="GV92" s="19" t="str">
        <f t="shared" ca="1" si="157"/>
        <v/>
      </c>
      <c r="GW92" s="19" t="str">
        <f t="shared" ca="1" si="157"/>
        <v/>
      </c>
      <c r="GX92" s="19" t="str">
        <f t="shared" ca="1" si="157"/>
        <v/>
      </c>
      <c r="GY92" s="19" t="str">
        <f t="shared" ca="1" si="157"/>
        <v/>
      </c>
      <c r="GZ92" s="19" t="str">
        <f t="shared" ca="1" si="157"/>
        <v/>
      </c>
      <c r="HA92" s="19" t="str">
        <f t="shared" ca="1" si="157"/>
        <v/>
      </c>
      <c r="HB92" s="19" t="str">
        <f t="shared" ca="1" si="157"/>
        <v/>
      </c>
      <c r="HC92" s="19" t="str">
        <f t="shared" ca="1" si="157"/>
        <v/>
      </c>
      <c r="HD92" s="19" t="str">
        <f t="shared" ca="1" si="157"/>
        <v/>
      </c>
      <c r="HE92" s="19" t="str">
        <f t="shared" ca="1" si="157"/>
        <v/>
      </c>
      <c r="HF92" s="19" t="str">
        <f t="shared" ca="1" si="157"/>
        <v/>
      </c>
      <c r="HG92" s="19" t="str">
        <f t="shared" ca="1" si="157"/>
        <v/>
      </c>
      <c r="HH92" s="19" t="str">
        <f t="shared" ca="1" si="157"/>
        <v/>
      </c>
      <c r="HI92" s="19" t="str">
        <f t="shared" ca="1" si="157"/>
        <v/>
      </c>
      <c r="HJ92" s="19" t="str">
        <f t="shared" ca="1" si="157"/>
        <v/>
      </c>
      <c r="HK92" s="19" t="str">
        <f t="shared" ca="1" si="157"/>
        <v/>
      </c>
      <c r="HL92" s="19" t="str">
        <f t="shared" ca="1" si="157"/>
        <v/>
      </c>
      <c r="HM92" s="19" t="str">
        <f t="shared" ca="1" si="157"/>
        <v/>
      </c>
      <c r="HN92" s="19" t="str">
        <f t="shared" ca="1" si="155"/>
        <v/>
      </c>
      <c r="HO92" s="19" t="str">
        <f t="shared" ca="1" si="155"/>
        <v/>
      </c>
      <c r="HP92" s="19" t="str">
        <f t="shared" ca="1" si="155"/>
        <v/>
      </c>
      <c r="HQ92" s="19" t="str">
        <f t="shared" ca="1" si="155"/>
        <v/>
      </c>
      <c r="HR92" s="19" t="str">
        <f t="shared" ca="1" si="155"/>
        <v/>
      </c>
      <c r="HS92" s="19" t="str">
        <f t="shared" ca="1" si="155"/>
        <v/>
      </c>
      <c r="HT92" s="19" t="str">
        <f t="shared" ca="1" si="155"/>
        <v/>
      </c>
      <c r="HU92" s="19" t="str">
        <f t="shared" ca="1" si="155"/>
        <v/>
      </c>
      <c r="HV92" s="19" t="str">
        <f t="shared" ca="1" si="155"/>
        <v/>
      </c>
      <c r="HW92" s="19" t="str">
        <f t="shared" ca="1" si="155"/>
        <v/>
      </c>
      <c r="HX92" s="19" t="str">
        <f t="shared" ca="1" si="155"/>
        <v/>
      </c>
      <c r="HY92" s="19" t="str">
        <f t="shared" ca="1" si="155"/>
        <v/>
      </c>
      <c r="HZ92" s="19" t="str">
        <f t="shared" ca="1" si="155"/>
        <v/>
      </c>
      <c r="IA92" s="19" t="str">
        <f t="shared" ca="1" si="155"/>
        <v/>
      </c>
      <c r="IB92" s="19" t="str">
        <f t="shared" ca="1" si="155"/>
        <v/>
      </c>
      <c r="IC92" s="19" t="str">
        <f t="shared" ca="1" si="155"/>
        <v/>
      </c>
      <c r="ID92" s="19" t="str">
        <f t="shared" ca="1" si="155"/>
        <v/>
      </c>
      <c r="IE92" s="19" t="str">
        <f t="shared" ca="1" si="155"/>
        <v/>
      </c>
      <c r="IF92" s="19" t="str">
        <f t="shared" ca="1" si="155"/>
        <v/>
      </c>
      <c r="IG92" s="19" t="str">
        <f t="shared" ca="1" si="155"/>
        <v/>
      </c>
      <c r="IH92" s="19" t="str">
        <f t="shared" ca="1" si="155"/>
        <v/>
      </c>
      <c r="II92" s="19" t="str">
        <f t="shared" ca="1" si="155"/>
        <v/>
      </c>
      <c r="IJ92" s="19" t="str">
        <f t="shared" ca="1" si="155"/>
        <v/>
      </c>
      <c r="IK92" s="19" t="str">
        <f t="shared" ca="1" si="155"/>
        <v/>
      </c>
      <c r="IL92" s="19" t="str">
        <f t="shared" ca="1" si="155"/>
        <v/>
      </c>
      <c r="IM92" s="19" t="str">
        <f t="shared" ca="1" si="155"/>
        <v/>
      </c>
      <c r="IN92" s="19" t="str">
        <f t="shared" ca="1" si="155"/>
        <v/>
      </c>
      <c r="IO92" s="19" t="str">
        <f t="shared" ca="1" si="155"/>
        <v/>
      </c>
      <c r="IP92" s="19" t="str">
        <f t="shared" ca="1" si="155"/>
        <v/>
      </c>
      <c r="IQ92" s="19" t="str">
        <f t="shared" ca="1" si="155"/>
        <v/>
      </c>
      <c r="IR92" s="19" t="str">
        <f t="shared" ca="1" si="155"/>
        <v/>
      </c>
      <c r="IS92" s="19" t="str">
        <f t="shared" ca="1" si="155"/>
        <v/>
      </c>
      <c r="IT92" s="19" t="str">
        <f t="shared" ca="1" si="155"/>
        <v/>
      </c>
      <c r="IU92" s="19" t="str">
        <f t="shared" ca="1" si="155"/>
        <v/>
      </c>
      <c r="IV92" s="19" t="str">
        <f t="shared" ca="1" si="155"/>
        <v/>
      </c>
      <c r="IW92" s="19" t="str">
        <f t="shared" ca="1" si="155"/>
        <v/>
      </c>
      <c r="IX92" s="19" t="str">
        <f t="shared" ca="1" si="155"/>
        <v/>
      </c>
      <c r="IY92" s="19" t="str">
        <f t="shared" ca="1" si="155"/>
        <v/>
      </c>
      <c r="IZ92" s="19" t="str">
        <f t="shared" ca="1" si="155"/>
        <v/>
      </c>
      <c r="JA92" s="19" t="str">
        <f t="shared" ca="1" si="155"/>
        <v/>
      </c>
      <c r="JB92" s="19" t="str">
        <f t="shared" ca="1" si="155"/>
        <v/>
      </c>
      <c r="JC92" s="19" t="str">
        <f t="shared" ca="1" si="155"/>
        <v/>
      </c>
      <c r="JD92" s="19" t="str">
        <f t="shared" ca="1" si="155"/>
        <v/>
      </c>
      <c r="JE92" s="19" t="str">
        <f t="shared" ca="1" si="155"/>
        <v/>
      </c>
      <c r="JF92" s="19" t="str">
        <f t="shared" ca="1" si="155"/>
        <v/>
      </c>
      <c r="JG92" s="19" t="str">
        <f t="shared" ca="1" si="155"/>
        <v/>
      </c>
      <c r="JH92" s="19" t="str">
        <f t="shared" ca="1" si="155"/>
        <v/>
      </c>
      <c r="JI92" s="19" t="str">
        <f t="shared" ca="1" si="155"/>
        <v/>
      </c>
      <c r="JJ92" s="19" t="str">
        <f t="shared" ca="1" si="155"/>
        <v/>
      </c>
      <c r="JK92" s="19" t="str">
        <f t="shared" ca="1" si="155"/>
        <v/>
      </c>
      <c r="JL92" s="19" t="str">
        <f t="shared" ca="1" si="155"/>
        <v/>
      </c>
      <c r="JM92" s="19" t="str">
        <f t="shared" ca="1" si="155"/>
        <v/>
      </c>
      <c r="JN92" s="19" t="str">
        <f t="shared" ca="1" si="155"/>
        <v/>
      </c>
      <c r="JO92" s="19" t="str">
        <f t="shared" ca="1" si="155"/>
        <v/>
      </c>
      <c r="JP92" s="19" t="str">
        <f t="shared" ca="1" si="155"/>
        <v/>
      </c>
      <c r="JQ92" s="19" t="str">
        <f t="shared" ca="1" si="155"/>
        <v/>
      </c>
      <c r="JR92" s="19" t="str">
        <f t="shared" ca="1" si="155"/>
        <v/>
      </c>
      <c r="JS92" s="19" t="str">
        <f t="shared" ca="1" si="155"/>
        <v/>
      </c>
      <c r="JT92" s="19" t="str">
        <f t="shared" ca="1" si="155"/>
        <v/>
      </c>
      <c r="JU92" s="19" t="str">
        <f t="shared" ca="1" si="155"/>
        <v/>
      </c>
      <c r="JV92" s="19" t="str">
        <f t="shared" ca="1" si="155"/>
        <v/>
      </c>
      <c r="JW92" s="19" t="str">
        <f t="shared" ca="1" si="155"/>
        <v/>
      </c>
      <c r="JX92" s="19" t="str">
        <f t="shared" ca="1" si="155"/>
        <v/>
      </c>
      <c r="JY92" s="19" t="str">
        <f t="shared" ca="1" si="145"/>
        <v/>
      </c>
      <c r="JZ92" s="19" t="str">
        <f t="shared" ca="1" si="145"/>
        <v/>
      </c>
      <c r="KA92" s="19" t="str">
        <f t="shared" ca="1" si="145"/>
        <v/>
      </c>
      <c r="KB92" s="19" t="str">
        <f t="shared" ca="1" si="143"/>
        <v/>
      </c>
      <c r="KC92" s="19" t="str">
        <f t="shared" ref="KC92:MN95" ca="1" si="158">IF($N92="",
IF(AND(KC$2&gt;=$M92,KC$2&lt;=TODAY(),KC$2&lt;$O92), 10,
IF(AND(KC$2&gt;=$M92,KC$2&lt;=TODAY(),KC$2=$O92), 10,
IF(AND(KC$2&gt;=$M92,KC$2&lt;=TODAY(),KC$2&gt;$O92), -10, ""))),
IF(AND(KC$2&gt;=$M92,KC$2&lt;=$N92,KC$2&lt;$O92),10,
IF(AND(KC$2&gt;=$M92,KC$2&lt;=$N92,KC$2=$O92),10,
IF(AND(KC$2&gt;=$M92,KC$2&lt;=$N92,KC$2&gt;$O92),-10,""
))))</f>
        <v/>
      </c>
      <c r="KD92" s="19" t="str">
        <f t="shared" ca="1" si="158"/>
        <v/>
      </c>
      <c r="KE92" s="19" t="str">
        <f t="shared" ca="1" si="158"/>
        <v/>
      </c>
      <c r="KF92" s="19" t="str">
        <f t="shared" ca="1" si="158"/>
        <v/>
      </c>
      <c r="KG92" s="19" t="str">
        <f t="shared" ca="1" si="158"/>
        <v/>
      </c>
      <c r="KH92" s="19" t="str">
        <f t="shared" ca="1" si="158"/>
        <v/>
      </c>
      <c r="KI92" s="19" t="str">
        <f t="shared" ca="1" si="158"/>
        <v/>
      </c>
      <c r="KJ92" s="19" t="str">
        <f t="shared" ca="1" si="158"/>
        <v/>
      </c>
      <c r="KK92" s="19" t="str">
        <f t="shared" ca="1" si="158"/>
        <v/>
      </c>
      <c r="KL92" s="19" t="str">
        <f t="shared" ca="1" si="158"/>
        <v/>
      </c>
      <c r="KM92" s="19" t="str">
        <f t="shared" ca="1" si="158"/>
        <v/>
      </c>
      <c r="KN92" s="19" t="str">
        <f t="shared" ca="1" si="158"/>
        <v/>
      </c>
      <c r="KO92" s="19" t="str">
        <f t="shared" ca="1" si="158"/>
        <v/>
      </c>
      <c r="KP92" s="19" t="str">
        <f t="shared" ca="1" si="158"/>
        <v/>
      </c>
      <c r="KQ92" s="19" t="str">
        <f t="shared" ca="1" si="158"/>
        <v/>
      </c>
      <c r="KR92" s="19" t="str">
        <f t="shared" ca="1" si="158"/>
        <v/>
      </c>
      <c r="KS92" s="19" t="str">
        <f t="shared" ca="1" si="158"/>
        <v/>
      </c>
      <c r="KT92" s="19" t="str">
        <f t="shared" ca="1" si="158"/>
        <v/>
      </c>
      <c r="KU92" s="19" t="str">
        <f t="shared" ca="1" si="158"/>
        <v/>
      </c>
      <c r="KV92" s="19" t="str">
        <f t="shared" ca="1" si="158"/>
        <v/>
      </c>
      <c r="KW92" s="19" t="str">
        <f t="shared" ca="1" si="158"/>
        <v/>
      </c>
      <c r="KX92" s="19" t="str">
        <f t="shared" ca="1" si="158"/>
        <v/>
      </c>
      <c r="KY92" s="19" t="str">
        <f t="shared" ca="1" si="158"/>
        <v/>
      </c>
      <c r="KZ92" s="19" t="str">
        <f t="shared" ca="1" si="158"/>
        <v/>
      </c>
      <c r="LA92" s="19" t="str">
        <f t="shared" ca="1" si="158"/>
        <v/>
      </c>
      <c r="LB92" s="19" t="str">
        <f t="shared" ca="1" si="158"/>
        <v/>
      </c>
      <c r="LC92" s="19" t="str">
        <f t="shared" ca="1" si="158"/>
        <v/>
      </c>
      <c r="LD92" s="19" t="str">
        <f t="shared" ca="1" si="158"/>
        <v/>
      </c>
      <c r="LE92" s="19" t="str">
        <f t="shared" ca="1" si="158"/>
        <v/>
      </c>
      <c r="LF92" s="19" t="str">
        <f t="shared" ca="1" si="158"/>
        <v/>
      </c>
      <c r="LG92" s="19" t="str">
        <f t="shared" ca="1" si="158"/>
        <v/>
      </c>
      <c r="LH92" s="19" t="str">
        <f t="shared" ca="1" si="158"/>
        <v/>
      </c>
      <c r="LI92" s="19" t="str">
        <f t="shared" ca="1" si="158"/>
        <v/>
      </c>
      <c r="LJ92" s="19" t="str">
        <f t="shared" ca="1" si="158"/>
        <v/>
      </c>
      <c r="LK92" s="19" t="str">
        <f t="shared" ca="1" si="158"/>
        <v/>
      </c>
      <c r="LL92" s="19" t="str">
        <f t="shared" ca="1" si="158"/>
        <v/>
      </c>
      <c r="LM92" s="19" t="str">
        <f t="shared" ca="1" si="158"/>
        <v/>
      </c>
      <c r="LN92" s="19" t="str">
        <f t="shared" ca="1" si="158"/>
        <v/>
      </c>
      <c r="LO92" s="19" t="str">
        <f t="shared" ca="1" si="158"/>
        <v/>
      </c>
      <c r="LP92" s="19" t="str">
        <f t="shared" ca="1" si="158"/>
        <v/>
      </c>
      <c r="LQ92" s="19" t="str">
        <f t="shared" ca="1" si="158"/>
        <v/>
      </c>
      <c r="LR92" s="19" t="str">
        <f t="shared" ca="1" si="158"/>
        <v/>
      </c>
      <c r="LS92" s="19" t="str">
        <f t="shared" ca="1" si="158"/>
        <v/>
      </c>
      <c r="LT92" s="19" t="str">
        <f t="shared" ca="1" si="158"/>
        <v/>
      </c>
      <c r="LU92" s="19" t="str">
        <f t="shared" ca="1" si="158"/>
        <v/>
      </c>
      <c r="LV92" s="19" t="str">
        <f t="shared" ca="1" si="158"/>
        <v/>
      </c>
      <c r="LW92" s="19" t="str">
        <f t="shared" ca="1" si="158"/>
        <v/>
      </c>
      <c r="LX92" s="19" t="str">
        <f t="shared" ca="1" si="158"/>
        <v/>
      </c>
      <c r="LY92" s="19" t="str">
        <f t="shared" ca="1" si="158"/>
        <v/>
      </c>
      <c r="LZ92" s="19" t="str">
        <f t="shared" ca="1" si="158"/>
        <v/>
      </c>
      <c r="MA92" s="19" t="str">
        <f t="shared" ca="1" si="158"/>
        <v/>
      </c>
      <c r="MB92" s="19" t="str">
        <f t="shared" ca="1" si="158"/>
        <v/>
      </c>
      <c r="MC92" s="19" t="str">
        <f t="shared" ca="1" si="158"/>
        <v/>
      </c>
      <c r="MD92" s="19" t="str">
        <f t="shared" ca="1" si="158"/>
        <v/>
      </c>
      <c r="ME92" s="19" t="str">
        <f t="shared" ca="1" si="158"/>
        <v/>
      </c>
      <c r="MF92" s="19" t="str">
        <f t="shared" ca="1" si="158"/>
        <v/>
      </c>
      <c r="MG92" s="19" t="str">
        <f t="shared" ca="1" si="158"/>
        <v/>
      </c>
      <c r="MH92" s="19" t="str">
        <f t="shared" ca="1" si="158"/>
        <v/>
      </c>
      <c r="MI92" s="19" t="str">
        <f t="shared" ca="1" si="158"/>
        <v/>
      </c>
      <c r="MJ92" s="19" t="str">
        <f t="shared" ca="1" si="158"/>
        <v/>
      </c>
      <c r="MK92" s="19" t="str">
        <f t="shared" ca="1" si="158"/>
        <v/>
      </c>
      <c r="ML92" s="19" t="str">
        <f t="shared" ca="1" si="158"/>
        <v/>
      </c>
      <c r="MM92" s="19" t="str">
        <f t="shared" ca="1" si="158"/>
        <v/>
      </c>
      <c r="MN92" s="19" t="str">
        <f t="shared" ca="1" si="158"/>
        <v/>
      </c>
      <c r="MO92" s="19" t="str">
        <f t="shared" ca="1" si="156"/>
        <v/>
      </c>
      <c r="MP92" s="19" t="str">
        <f t="shared" ca="1" si="156"/>
        <v/>
      </c>
      <c r="MQ92" s="19" t="str">
        <f t="shared" ca="1" si="156"/>
        <v/>
      </c>
      <c r="MR92" s="19" t="str">
        <f t="shared" ca="1" si="156"/>
        <v/>
      </c>
      <c r="MS92" s="19" t="str">
        <f t="shared" ca="1" si="156"/>
        <v/>
      </c>
      <c r="MT92" s="19" t="str">
        <f t="shared" ca="1" si="156"/>
        <v/>
      </c>
      <c r="MU92" s="19" t="str">
        <f t="shared" ca="1" si="156"/>
        <v/>
      </c>
      <c r="MV92" s="19" t="str">
        <f t="shared" ca="1" si="156"/>
        <v/>
      </c>
      <c r="MW92" s="19" t="str">
        <f t="shared" ca="1" si="156"/>
        <v/>
      </c>
      <c r="MX92" s="19" t="str">
        <f t="shared" ca="1" si="156"/>
        <v/>
      </c>
      <c r="MY92" s="19" t="str">
        <f t="shared" ca="1" si="156"/>
        <v/>
      </c>
      <c r="MZ92" s="19" t="str">
        <f t="shared" ca="1" si="156"/>
        <v/>
      </c>
      <c r="NA92" s="19" t="str">
        <f t="shared" ca="1" si="156"/>
        <v/>
      </c>
      <c r="NB92" s="19" t="str">
        <f t="shared" ca="1" si="156"/>
        <v/>
      </c>
      <c r="NC92" s="19" t="str">
        <f t="shared" ca="1" si="156"/>
        <v/>
      </c>
      <c r="ND92" s="19" t="str">
        <f t="shared" ca="1" si="156"/>
        <v/>
      </c>
      <c r="NE92" s="19" t="str">
        <f t="shared" ca="1" si="156"/>
        <v/>
      </c>
      <c r="NF92" s="19" t="str">
        <f t="shared" ca="1" si="156"/>
        <v/>
      </c>
      <c r="NG92" s="19" t="str">
        <f t="shared" ca="1" si="156"/>
        <v/>
      </c>
      <c r="NH92" s="19" t="str">
        <f t="shared" ca="1" si="156"/>
        <v/>
      </c>
      <c r="NI92" s="19" t="str">
        <f t="shared" ca="1" si="156"/>
        <v/>
      </c>
      <c r="NJ92" s="19" t="str">
        <f t="shared" ca="1" si="156"/>
        <v/>
      </c>
      <c r="NK92" s="19" t="str">
        <f t="shared" ca="1" si="156"/>
        <v/>
      </c>
      <c r="NL92" s="19" t="str">
        <f t="shared" ca="1" si="156"/>
        <v/>
      </c>
      <c r="NM92" s="19" t="str">
        <f t="shared" ca="1" si="156"/>
        <v/>
      </c>
      <c r="NN92" s="19" t="str">
        <f t="shared" ca="1" si="156"/>
        <v/>
      </c>
      <c r="NO92" s="19" t="str">
        <f t="shared" ca="1" si="156"/>
        <v/>
      </c>
      <c r="NP92" s="19" t="str">
        <f t="shared" ca="1" si="156"/>
        <v/>
      </c>
      <c r="NQ92" s="19" t="str">
        <f t="shared" ca="1" si="156"/>
        <v/>
      </c>
      <c r="NR92" s="19" t="str">
        <f t="shared" ca="1" si="156"/>
        <v/>
      </c>
      <c r="NS92" s="19" t="str">
        <f t="shared" ca="1" si="156"/>
        <v/>
      </c>
      <c r="NT92" s="19" t="str">
        <f t="shared" ca="1" si="156"/>
        <v/>
      </c>
      <c r="NU92" s="19" t="str">
        <f t="shared" ca="1" si="156"/>
        <v/>
      </c>
      <c r="NV92" s="19" t="str">
        <f t="shared" ca="1" si="156"/>
        <v/>
      </c>
      <c r="NW92" s="19" t="str">
        <f t="shared" ca="1" si="156"/>
        <v/>
      </c>
      <c r="NX92" s="19" t="str">
        <f t="shared" ca="1" si="156"/>
        <v/>
      </c>
      <c r="NY92" s="19" t="str">
        <f t="shared" ca="1" si="156"/>
        <v/>
      </c>
      <c r="NZ92" s="19" t="str">
        <f t="shared" ca="1" si="156"/>
        <v/>
      </c>
      <c r="OA92" s="19" t="str">
        <f t="shared" ca="1" si="156"/>
        <v/>
      </c>
      <c r="OB92" s="19" t="str">
        <f t="shared" ca="1" si="156"/>
        <v/>
      </c>
      <c r="OC92" s="19" t="str">
        <f t="shared" ca="1" si="156"/>
        <v/>
      </c>
    </row>
    <row r="93" spans="3:399" x14ac:dyDescent="0.2">
      <c r="C93" s="128">
        <f>'Project Follow up - Base'!C94</f>
        <v>18</v>
      </c>
      <c r="D93" s="422" t="str">
        <f>'Project Follow up - Base'!D94</f>
        <v/>
      </c>
      <c r="E93" s="422" t="str">
        <f>'Project Follow up - Base'!E94</f>
        <v/>
      </c>
      <c r="F93" s="41" t="str">
        <f>'Project Follow up - Base'!G94</f>
        <v/>
      </c>
      <c r="G93" s="43" t="str">
        <f>'Project Follow up - Base'!H94</f>
        <v/>
      </c>
      <c r="H93" s="45">
        <f>'Project Follow up - Base'!I94</f>
        <v>0</v>
      </c>
      <c r="J93" s="37"/>
      <c r="K93" s="37"/>
      <c r="L93" s="37"/>
      <c r="M93" s="43" t="str">
        <f>'Project Follow up - Base'!M94</f>
        <v/>
      </c>
      <c r="N93" s="43" t="str">
        <f>'Project Follow up - Base'!N94</f>
        <v/>
      </c>
      <c r="O93" s="43" t="str">
        <f>'Project Follow up - Base'!O94</f>
        <v/>
      </c>
      <c r="P93" s="41" t="str">
        <f ca="1">'Project Follow up - Base'!P94</f>
        <v/>
      </c>
      <c r="Q93" s="104" t="str">
        <f>'Project Follow up - Base'!Q94</f>
        <v/>
      </c>
      <c r="R93" s="43" t="str">
        <f>'Project Follow up - Base'!R94</f>
        <v/>
      </c>
      <c r="S93" s="41" t="str">
        <f>'Project Follow up - Base'!S94</f>
        <v/>
      </c>
      <c r="T93" s="104" t="str">
        <f>'Project Follow up - Base'!T94</f>
        <v/>
      </c>
      <c r="U93" s="187" t="str">
        <f>'Project Follow up - Base'!U94</f>
        <v/>
      </c>
      <c r="V93" s="187" t="str">
        <f>'Project Follow up - Base'!V94</f>
        <v/>
      </c>
      <c r="W93" s="41" t="str">
        <f>'Project Follow up - Base'!W94</f>
        <v/>
      </c>
      <c r="X93" s="143" t="str">
        <f>'Project Follow up - Base'!X94</f>
        <v/>
      </c>
      <c r="Y93" s="100"/>
      <c r="Z93" s="17">
        <f t="shared" si="123"/>
        <v>1</v>
      </c>
      <c r="AC93" s="19" t="str">
        <f t="shared" ca="1" si="130"/>
        <v/>
      </c>
      <c r="AD93" s="20" t="str">
        <f t="shared" ca="1" si="154"/>
        <v/>
      </c>
      <c r="AE93" s="20" t="str">
        <f t="shared" ca="1" si="154"/>
        <v/>
      </c>
      <c r="AF93" s="20" t="str">
        <f t="shared" ca="1" si="154"/>
        <v/>
      </c>
      <c r="AG93" s="20" t="str">
        <f t="shared" ca="1" si="154"/>
        <v/>
      </c>
      <c r="AH93" s="20" t="str">
        <f t="shared" ca="1" si="154"/>
        <v/>
      </c>
      <c r="AI93" s="20" t="str">
        <f t="shared" ca="1" si="154"/>
        <v/>
      </c>
      <c r="AJ93" s="20" t="str">
        <f t="shared" ca="1" si="154"/>
        <v/>
      </c>
      <c r="AK93" s="20" t="str">
        <f t="shared" ca="1" si="154"/>
        <v/>
      </c>
      <c r="AL93" s="20" t="str">
        <f t="shared" ca="1" si="154"/>
        <v/>
      </c>
      <c r="AM93" s="20" t="str">
        <f t="shared" ca="1" si="154"/>
        <v/>
      </c>
      <c r="AN93" s="20" t="str">
        <f t="shared" ca="1" si="154"/>
        <v/>
      </c>
      <c r="AO93" s="20" t="str">
        <f t="shared" ca="1" si="154"/>
        <v/>
      </c>
      <c r="AP93" s="20" t="str">
        <f t="shared" ca="1" si="154"/>
        <v/>
      </c>
      <c r="AQ93" s="20" t="str">
        <f t="shared" ca="1" si="154"/>
        <v/>
      </c>
      <c r="AR93" s="20" t="str">
        <f t="shared" ca="1" si="154"/>
        <v/>
      </c>
      <c r="AS93" s="20" t="str">
        <f t="shared" ca="1" si="154"/>
        <v/>
      </c>
      <c r="AT93" s="20" t="str">
        <f t="shared" ca="1" si="154"/>
        <v/>
      </c>
      <c r="AU93" s="20" t="str">
        <f t="shared" ca="1" si="154"/>
        <v/>
      </c>
      <c r="AV93" s="20" t="str">
        <f t="shared" ca="1" si="154"/>
        <v/>
      </c>
      <c r="AW93" s="20" t="str">
        <f t="shared" ca="1" si="154"/>
        <v/>
      </c>
      <c r="AX93" s="20" t="str">
        <f t="shared" ca="1" si="154"/>
        <v/>
      </c>
      <c r="AY93" s="20" t="str">
        <f t="shared" ca="1" si="154"/>
        <v/>
      </c>
      <c r="AZ93" s="20" t="str">
        <f t="shared" ca="1" si="154"/>
        <v/>
      </c>
      <c r="BA93" s="20" t="str">
        <f t="shared" ca="1" si="154"/>
        <v/>
      </c>
      <c r="BB93" s="20" t="str">
        <f t="shared" ca="1" si="154"/>
        <v/>
      </c>
      <c r="BC93" s="20" t="str">
        <f t="shared" ca="1" si="154"/>
        <v/>
      </c>
      <c r="BD93" s="20" t="str">
        <f t="shared" ca="1" si="154"/>
        <v/>
      </c>
      <c r="BE93" s="20" t="str">
        <f t="shared" ca="1" si="154"/>
        <v/>
      </c>
      <c r="BF93" s="20" t="str">
        <f t="shared" ca="1" si="154"/>
        <v/>
      </c>
      <c r="BG93" s="20" t="str">
        <f t="shared" ca="1" si="154"/>
        <v/>
      </c>
      <c r="BH93" s="20" t="str">
        <f t="shared" ca="1" si="154"/>
        <v/>
      </c>
      <c r="BI93" s="20" t="str">
        <f t="shared" ca="1" si="154"/>
        <v/>
      </c>
      <c r="BJ93" s="20" t="str">
        <f t="shared" ca="1" si="154"/>
        <v/>
      </c>
      <c r="BK93" s="20" t="str">
        <f t="shared" ca="1" si="154"/>
        <v/>
      </c>
      <c r="BL93" s="20" t="str">
        <f t="shared" ca="1" si="154"/>
        <v/>
      </c>
      <c r="BM93" s="20" t="str">
        <f t="shared" ca="1" si="154"/>
        <v/>
      </c>
      <c r="BN93" s="20" t="str">
        <f t="shared" ca="1" si="154"/>
        <v/>
      </c>
      <c r="BO93" s="20" t="str">
        <f t="shared" ca="1" si="154"/>
        <v/>
      </c>
      <c r="BP93" s="20" t="str">
        <f t="shared" ca="1" si="154"/>
        <v/>
      </c>
      <c r="BQ93" s="20" t="str">
        <f t="shared" ca="1" si="154"/>
        <v/>
      </c>
      <c r="BR93" s="20" t="str">
        <f t="shared" ca="1" si="154"/>
        <v/>
      </c>
      <c r="BS93" s="20" t="str">
        <f t="shared" ca="1" si="154"/>
        <v/>
      </c>
      <c r="BT93" s="20" t="str">
        <f t="shared" ca="1" si="154"/>
        <v/>
      </c>
      <c r="BU93" s="20" t="str">
        <f t="shared" ca="1" si="154"/>
        <v/>
      </c>
      <c r="BV93" s="20" t="str">
        <f t="shared" ca="1" si="154"/>
        <v/>
      </c>
      <c r="BW93" s="20" t="str">
        <f t="shared" ca="1" si="154"/>
        <v/>
      </c>
      <c r="BX93" s="20" t="str">
        <f t="shared" ca="1" si="154"/>
        <v/>
      </c>
      <c r="BY93" s="20" t="str">
        <f t="shared" ca="1" si="154"/>
        <v/>
      </c>
      <c r="BZ93" s="20" t="str">
        <f t="shared" ca="1" si="154"/>
        <v/>
      </c>
      <c r="CA93" s="20" t="str">
        <f t="shared" ca="1" si="154"/>
        <v/>
      </c>
      <c r="CB93" s="20" t="str">
        <f t="shared" ca="1" si="154"/>
        <v/>
      </c>
      <c r="CC93" s="20" t="str">
        <f t="shared" ca="1" si="154"/>
        <v/>
      </c>
      <c r="CD93" s="20" t="str">
        <f t="shared" ca="1" si="154"/>
        <v/>
      </c>
      <c r="CE93" s="20" t="str">
        <f t="shared" ca="1" si="154"/>
        <v/>
      </c>
      <c r="CF93" s="20" t="str">
        <f t="shared" ca="1" si="154"/>
        <v/>
      </c>
      <c r="CG93" s="20" t="str">
        <f t="shared" ca="1" si="154"/>
        <v/>
      </c>
      <c r="CH93" s="20" t="str">
        <f t="shared" ca="1" si="154"/>
        <v/>
      </c>
      <c r="CI93" s="20" t="str">
        <f t="shared" ca="1" si="154"/>
        <v/>
      </c>
      <c r="CJ93" s="20" t="str">
        <f t="shared" ca="1" si="154"/>
        <v/>
      </c>
      <c r="CK93" s="20" t="str">
        <f t="shared" ca="1" si="154"/>
        <v/>
      </c>
      <c r="CL93" s="20" t="str">
        <f t="shared" ca="1" si="154"/>
        <v/>
      </c>
      <c r="CM93" s="20" t="str">
        <f t="shared" ca="1" si="154"/>
        <v/>
      </c>
      <c r="CN93" s="20" t="str">
        <f t="shared" ca="1" si="154"/>
        <v/>
      </c>
      <c r="CO93" s="20" t="str">
        <f t="shared" ref="CO93:EZ95" ca="1" si="159">IF($N93="",
IF(AND(CO$2&gt;=$M93,CO$2&lt;=TODAY(),CO$2&lt;$O93), 10,
IF(AND(CO$2&gt;=$M93,CO$2&lt;=TODAY(),CO$2=$O93), 10,
IF(AND(CO$2&gt;=$M93,CO$2&lt;=TODAY(),CO$2&gt;$O93), -10, ""))),
IF(AND(CO$2&gt;=$M93,CO$2&lt;=$N93,CO$2&lt;$O93),10,
IF(AND(CO$2&gt;=$M93,CO$2&lt;=$N93,CO$2=$O93),10,
IF(AND(CO$2&gt;=$M93,CO$2&lt;=$N93,CO$2&gt;$O93),-10,""
))))</f>
        <v/>
      </c>
      <c r="CP93" s="20" t="str">
        <f t="shared" ca="1" si="159"/>
        <v/>
      </c>
      <c r="CQ93" s="20" t="str">
        <f t="shared" ca="1" si="159"/>
        <v/>
      </c>
      <c r="CR93" s="20" t="str">
        <f t="shared" ca="1" si="159"/>
        <v/>
      </c>
      <c r="CS93" s="20" t="str">
        <f t="shared" ca="1" si="159"/>
        <v/>
      </c>
      <c r="CT93" s="20" t="str">
        <f t="shared" ca="1" si="159"/>
        <v/>
      </c>
      <c r="CU93" s="19" t="str">
        <f t="shared" ca="1" si="159"/>
        <v/>
      </c>
      <c r="CV93" s="19" t="str">
        <f t="shared" ca="1" si="159"/>
        <v/>
      </c>
      <c r="CW93" s="19" t="str">
        <f t="shared" ca="1" si="159"/>
        <v/>
      </c>
      <c r="CX93" s="19" t="str">
        <f t="shared" ca="1" si="159"/>
        <v/>
      </c>
      <c r="CY93" s="19" t="str">
        <f t="shared" ca="1" si="159"/>
        <v/>
      </c>
      <c r="CZ93" s="19" t="str">
        <f t="shared" ca="1" si="159"/>
        <v/>
      </c>
      <c r="DA93" s="19" t="str">
        <f t="shared" ca="1" si="159"/>
        <v/>
      </c>
      <c r="DB93" s="19" t="str">
        <f t="shared" ca="1" si="159"/>
        <v/>
      </c>
      <c r="DC93" s="19" t="str">
        <f t="shared" ca="1" si="159"/>
        <v/>
      </c>
      <c r="DD93" s="19" t="str">
        <f t="shared" ca="1" si="159"/>
        <v/>
      </c>
      <c r="DE93" s="19" t="str">
        <f t="shared" ca="1" si="159"/>
        <v/>
      </c>
      <c r="DF93" s="19" t="str">
        <f t="shared" ca="1" si="159"/>
        <v/>
      </c>
      <c r="DG93" s="19" t="str">
        <f t="shared" ca="1" si="159"/>
        <v/>
      </c>
      <c r="DH93" s="19" t="str">
        <f t="shared" ca="1" si="159"/>
        <v/>
      </c>
      <c r="DI93" s="19" t="str">
        <f t="shared" ca="1" si="159"/>
        <v/>
      </c>
      <c r="DJ93" s="19" t="str">
        <f t="shared" ca="1" si="159"/>
        <v/>
      </c>
      <c r="DK93" s="19" t="str">
        <f t="shared" ca="1" si="159"/>
        <v/>
      </c>
      <c r="DL93" s="19" t="str">
        <f t="shared" ca="1" si="159"/>
        <v/>
      </c>
      <c r="DM93" s="19" t="str">
        <f t="shared" ca="1" si="159"/>
        <v/>
      </c>
      <c r="DN93" s="19" t="str">
        <f t="shared" ca="1" si="159"/>
        <v/>
      </c>
      <c r="DO93" s="19" t="str">
        <f t="shared" ca="1" si="159"/>
        <v/>
      </c>
      <c r="DP93" s="19" t="str">
        <f t="shared" ca="1" si="159"/>
        <v/>
      </c>
      <c r="DQ93" s="19" t="str">
        <f t="shared" ca="1" si="159"/>
        <v/>
      </c>
      <c r="DR93" s="19" t="str">
        <f t="shared" ca="1" si="159"/>
        <v/>
      </c>
      <c r="DS93" s="19" t="str">
        <f t="shared" ca="1" si="159"/>
        <v/>
      </c>
      <c r="DT93" s="19" t="str">
        <f t="shared" ca="1" si="159"/>
        <v/>
      </c>
      <c r="DU93" s="19" t="str">
        <f t="shared" ca="1" si="159"/>
        <v/>
      </c>
      <c r="DV93" s="19" t="str">
        <f t="shared" ca="1" si="159"/>
        <v/>
      </c>
      <c r="DW93" s="19" t="str">
        <f t="shared" ca="1" si="159"/>
        <v/>
      </c>
      <c r="DX93" s="19" t="str">
        <f t="shared" ca="1" si="159"/>
        <v/>
      </c>
      <c r="DY93" s="19" t="str">
        <f t="shared" ca="1" si="159"/>
        <v/>
      </c>
      <c r="DZ93" s="19" t="str">
        <f t="shared" ca="1" si="159"/>
        <v/>
      </c>
      <c r="EA93" s="19" t="str">
        <f t="shared" ca="1" si="159"/>
        <v/>
      </c>
      <c r="EB93" s="19" t="str">
        <f t="shared" ca="1" si="159"/>
        <v/>
      </c>
      <c r="EC93" s="19" t="str">
        <f t="shared" ca="1" si="159"/>
        <v/>
      </c>
      <c r="ED93" s="19" t="str">
        <f t="shared" ca="1" si="159"/>
        <v/>
      </c>
      <c r="EE93" s="19" t="str">
        <f t="shared" ca="1" si="159"/>
        <v/>
      </c>
      <c r="EF93" s="19" t="str">
        <f t="shared" ca="1" si="159"/>
        <v/>
      </c>
      <c r="EG93" s="19" t="str">
        <f t="shared" ca="1" si="159"/>
        <v/>
      </c>
      <c r="EH93" s="19" t="str">
        <f t="shared" ca="1" si="159"/>
        <v/>
      </c>
      <c r="EI93" s="19" t="str">
        <f t="shared" ca="1" si="159"/>
        <v/>
      </c>
      <c r="EJ93" s="19" t="str">
        <f t="shared" ca="1" si="159"/>
        <v/>
      </c>
      <c r="EK93" s="19" t="str">
        <f t="shared" ca="1" si="159"/>
        <v/>
      </c>
      <c r="EL93" s="19" t="str">
        <f t="shared" ca="1" si="159"/>
        <v/>
      </c>
      <c r="EM93" s="19" t="str">
        <f t="shared" ca="1" si="159"/>
        <v/>
      </c>
      <c r="EN93" s="19" t="str">
        <f t="shared" ca="1" si="159"/>
        <v/>
      </c>
      <c r="EO93" s="19" t="str">
        <f t="shared" ca="1" si="159"/>
        <v/>
      </c>
      <c r="EP93" s="19" t="str">
        <f t="shared" ca="1" si="159"/>
        <v/>
      </c>
      <c r="EQ93" s="19" t="str">
        <f t="shared" ca="1" si="159"/>
        <v/>
      </c>
      <c r="ER93" s="19" t="str">
        <f t="shared" ca="1" si="159"/>
        <v/>
      </c>
      <c r="ES93" s="19" t="str">
        <f t="shared" ca="1" si="159"/>
        <v/>
      </c>
      <c r="ET93" s="19" t="str">
        <f t="shared" ca="1" si="159"/>
        <v/>
      </c>
      <c r="EU93" s="19" t="str">
        <f t="shared" ca="1" si="159"/>
        <v/>
      </c>
      <c r="EV93" s="19" t="str">
        <f t="shared" ca="1" si="159"/>
        <v/>
      </c>
      <c r="EW93" s="19" t="str">
        <f t="shared" ca="1" si="159"/>
        <v/>
      </c>
      <c r="EX93" s="19" t="str">
        <f t="shared" ca="1" si="159"/>
        <v/>
      </c>
      <c r="EY93" s="19" t="str">
        <f t="shared" ca="1" si="159"/>
        <v/>
      </c>
      <c r="EZ93" s="19" t="str">
        <f t="shared" ca="1" si="159"/>
        <v/>
      </c>
      <c r="FA93" s="19" t="str">
        <f t="shared" ca="1" si="134"/>
        <v/>
      </c>
      <c r="FB93" s="19" t="str">
        <f t="shared" ca="1" si="157"/>
        <v/>
      </c>
      <c r="FC93" s="19" t="str">
        <f t="shared" ca="1" si="157"/>
        <v/>
      </c>
      <c r="FD93" s="19" t="str">
        <f t="shared" ca="1" si="157"/>
        <v/>
      </c>
      <c r="FE93" s="19" t="str">
        <f t="shared" ca="1" si="157"/>
        <v/>
      </c>
      <c r="FF93" s="19" t="str">
        <f t="shared" ca="1" si="157"/>
        <v/>
      </c>
      <c r="FG93" s="19" t="str">
        <f t="shared" ca="1" si="157"/>
        <v/>
      </c>
      <c r="FH93" s="19" t="str">
        <f t="shared" ca="1" si="157"/>
        <v/>
      </c>
      <c r="FI93" s="19" t="str">
        <f t="shared" ca="1" si="157"/>
        <v/>
      </c>
      <c r="FJ93" s="19" t="str">
        <f t="shared" ca="1" si="157"/>
        <v/>
      </c>
      <c r="FK93" s="19" t="str">
        <f t="shared" ca="1" si="157"/>
        <v/>
      </c>
      <c r="FL93" s="19" t="str">
        <f t="shared" ca="1" si="157"/>
        <v/>
      </c>
      <c r="FM93" s="19" t="str">
        <f t="shared" ca="1" si="157"/>
        <v/>
      </c>
      <c r="FN93" s="19" t="str">
        <f t="shared" ca="1" si="157"/>
        <v/>
      </c>
      <c r="FO93" s="19" t="str">
        <f t="shared" ca="1" si="157"/>
        <v/>
      </c>
      <c r="FP93" s="19" t="str">
        <f t="shared" ca="1" si="157"/>
        <v/>
      </c>
      <c r="FQ93" s="19" t="str">
        <f t="shared" ca="1" si="157"/>
        <v/>
      </c>
      <c r="FR93" s="19" t="str">
        <f t="shared" ca="1" si="157"/>
        <v/>
      </c>
      <c r="FS93" s="19" t="str">
        <f t="shared" ca="1" si="157"/>
        <v/>
      </c>
      <c r="FT93" s="19" t="str">
        <f t="shared" ca="1" si="157"/>
        <v/>
      </c>
      <c r="FU93" s="19" t="str">
        <f t="shared" ca="1" si="157"/>
        <v/>
      </c>
      <c r="FV93" s="19" t="str">
        <f t="shared" ca="1" si="157"/>
        <v/>
      </c>
      <c r="FW93" s="19" t="str">
        <f t="shared" ca="1" si="157"/>
        <v/>
      </c>
      <c r="FX93" s="19" t="str">
        <f t="shared" ca="1" si="157"/>
        <v/>
      </c>
      <c r="FY93" s="19" t="str">
        <f t="shared" ca="1" si="157"/>
        <v/>
      </c>
      <c r="FZ93" s="19" t="str">
        <f t="shared" ca="1" si="157"/>
        <v/>
      </c>
      <c r="GA93" s="19" t="str">
        <f t="shared" ca="1" si="157"/>
        <v/>
      </c>
      <c r="GB93" s="19" t="str">
        <f t="shared" ca="1" si="157"/>
        <v/>
      </c>
      <c r="GC93" s="19" t="str">
        <f t="shared" ca="1" si="157"/>
        <v/>
      </c>
      <c r="GD93" s="19" t="str">
        <f t="shared" ca="1" si="157"/>
        <v/>
      </c>
      <c r="GE93" s="19" t="str">
        <f t="shared" ca="1" si="157"/>
        <v/>
      </c>
      <c r="GF93" s="19" t="str">
        <f t="shared" ca="1" si="157"/>
        <v/>
      </c>
      <c r="GG93" s="19" t="str">
        <f t="shared" ca="1" si="157"/>
        <v/>
      </c>
      <c r="GH93" s="19" t="str">
        <f t="shared" ca="1" si="157"/>
        <v/>
      </c>
      <c r="GI93" s="19" t="str">
        <f t="shared" ca="1" si="157"/>
        <v/>
      </c>
      <c r="GJ93" s="19" t="str">
        <f t="shared" ca="1" si="157"/>
        <v/>
      </c>
      <c r="GK93" s="19" t="str">
        <f t="shared" ca="1" si="157"/>
        <v/>
      </c>
      <c r="GL93" s="19" t="str">
        <f t="shared" ca="1" si="157"/>
        <v/>
      </c>
      <c r="GM93" s="19" t="str">
        <f t="shared" ca="1" si="157"/>
        <v/>
      </c>
      <c r="GN93" s="19" t="str">
        <f t="shared" ca="1" si="157"/>
        <v/>
      </c>
      <c r="GO93" s="19" t="str">
        <f t="shared" ca="1" si="157"/>
        <v/>
      </c>
      <c r="GP93" s="19" t="str">
        <f t="shared" ca="1" si="157"/>
        <v/>
      </c>
      <c r="GQ93" s="19" t="str">
        <f t="shared" ca="1" si="157"/>
        <v/>
      </c>
      <c r="GR93" s="19" t="str">
        <f t="shared" ca="1" si="157"/>
        <v/>
      </c>
      <c r="GS93" s="19" t="str">
        <f t="shared" ca="1" si="157"/>
        <v/>
      </c>
      <c r="GT93" s="19" t="str">
        <f t="shared" ca="1" si="157"/>
        <v/>
      </c>
      <c r="GU93" s="19" t="str">
        <f t="shared" ca="1" si="157"/>
        <v/>
      </c>
      <c r="GV93" s="19" t="str">
        <f t="shared" ca="1" si="157"/>
        <v/>
      </c>
      <c r="GW93" s="19" t="str">
        <f t="shared" ca="1" si="157"/>
        <v/>
      </c>
      <c r="GX93" s="19" t="str">
        <f t="shared" ca="1" si="157"/>
        <v/>
      </c>
      <c r="GY93" s="19" t="str">
        <f t="shared" ca="1" si="157"/>
        <v/>
      </c>
      <c r="GZ93" s="19" t="str">
        <f t="shared" ca="1" si="157"/>
        <v/>
      </c>
      <c r="HA93" s="19" t="str">
        <f t="shared" ca="1" si="157"/>
        <v/>
      </c>
      <c r="HB93" s="19" t="str">
        <f t="shared" ca="1" si="157"/>
        <v/>
      </c>
      <c r="HC93" s="19" t="str">
        <f t="shared" ca="1" si="157"/>
        <v/>
      </c>
      <c r="HD93" s="19" t="str">
        <f t="shared" ca="1" si="157"/>
        <v/>
      </c>
      <c r="HE93" s="19" t="str">
        <f t="shared" ca="1" si="157"/>
        <v/>
      </c>
      <c r="HF93" s="19" t="str">
        <f t="shared" ca="1" si="157"/>
        <v/>
      </c>
      <c r="HG93" s="19" t="str">
        <f t="shared" ca="1" si="157"/>
        <v/>
      </c>
      <c r="HH93" s="19" t="str">
        <f t="shared" ca="1" si="157"/>
        <v/>
      </c>
      <c r="HI93" s="19" t="str">
        <f t="shared" ca="1" si="157"/>
        <v/>
      </c>
      <c r="HJ93" s="19" t="str">
        <f t="shared" ca="1" si="157"/>
        <v/>
      </c>
      <c r="HK93" s="19" t="str">
        <f t="shared" ca="1" si="157"/>
        <v/>
      </c>
      <c r="HL93" s="19" t="str">
        <f t="shared" ca="1" si="157"/>
        <v/>
      </c>
      <c r="HM93" s="19" t="str">
        <f t="shared" ca="1" si="157"/>
        <v/>
      </c>
      <c r="HN93" s="19" t="str">
        <f t="shared" ca="1" si="155"/>
        <v/>
      </c>
      <c r="HO93" s="19" t="str">
        <f t="shared" ca="1" si="155"/>
        <v/>
      </c>
      <c r="HP93" s="19" t="str">
        <f t="shared" ca="1" si="155"/>
        <v/>
      </c>
      <c r="HQ93" s="19" t="str">
        <f t="shared" ca="1" si="155"/>
        <v/>
      </c>
      <c r="HR93" s="19" t="str">
        <f t="shared" ca="1" si="155"/>
        <v/>
      </c>
      <c r="HS93" s="19" t="str">
        <f t="shared" ca="1" si="155"/>
        <v/>
      </c>
      <c r="HT93" s="19" t="str">
        <f t="shared" ca="1" si="155"/>
        <v/>
      </c>
      <c r="HU93" s="19" t="str">
        <f t="shared" ca="1" si="155"/>
        <v/>
      </c>
      <c r="HV93" s="19" t="str">
        <f t="shared" ca="1" si="155"/>
        <v/>
      </c>
      <c r="HW93" s="19" t="str">
        <f t="shared" ca="1" si="155"/>
        <v/>
      </c>
      <c r="HX93" s="19" t="str">
        <f t="shared" ca="1" si="155"/>
        <v/>
      </c>
      <c r="HY93" s="19" t="str">
        <f t="shared" ca="1" si="155"/>
        <v/>
      </c>
      <c r="HZ93" s="19" t="str">
        <f t="shared" ca="1" si="155"/>
        <v/>
      </c>
      <c r="IA93" s="19" t="str">
        <f t="shared" ca="1" si="155"/>
        <v/>
      </c>
      <c r="IB93" s="19" t="str">
        <f t="shared" ca="1" si="155"/>
        <v/>
      </c>
      <c r="IC93" s="19" t="str">
        <f t="shared" ca="1" si="155"/>
        <v/>
      </c>
      <c r="ID93" s="19" t="str">
        <f t="shared" ca="1" si="155"/>
        <v/>
      </c>
      <c r="IE93" s="19" t="str">
        <f t="shared" ca="1" si="155"/>
        <v/>
      </c>
      <c r="IF93" s="19" t="str">
        <f t="shared" ca="1" si="155"/>
        <v/>
      </c>
      <c r="IG93" s="19" t="str">
        <f t="shared" ca="1" si="155"/>
        <v/>
      </c>
      <c r="IH93" s="19" t="str">
        <f t="shared" ca="1" si="155"/>
        <v/>
      </c>
      <c r="II93" s="19" t="str">
        <f t="shared" ca="1" si="155"/>
        <v/>
      </c>
      <c r="IJ93" s="19" t="str">
        <f t="shared" ca="1" si="155"/>
        <v/>
      </c>
      <c r="IK93" s="19" t="str">
        <f t="shared" ca="1" si="155"/>
        <v/>
      </c>
      <c r="IL93" s="19" t="str">
        <f t="shared" ca="1" si="155"/>
        <v/>
      </c>
      <c r="IM93" s="19" t="str">
        <f t="shared" ca="1" si="155"/>
        <v/>
      </c>
      <c r="IN93" s="19" t="str">
        <f t="shared" ca="1" si="155"/>
        <v/>
      </c>
      <c r="IO93" s="19" t="str">
        <f t="shared" ca="1" si="155"/>
        <v/>
      </c>
      <c r="IP93" s="19" t="str">
        <f t="shared" ca="1" si="155"/>
        <v/>
      </c>
      <c r="IQ93" s="19" t="str">
        <f t="shared" ca="1" si="155"/>
        <v/>
      </c>
      <c r="IR93" s="19" t="str">
        <f t="shared" ca="1" si="155"/>
        <v/>
      </c>
      <c r="IS93" s="19" t="str">
        <f t="shared" ca="1" si="155"/>
        <v/>
      </c>
      <c r="IT93" s="19" t="str">
        <f t="shared" ca="1" si="155"/>
        <v/>
      </c>
      <c r="IU93" s="19" t="str">
        <f t="shared" ca="1" si="155"/>
        <v/>
      </c>
      <c r="IV93" s="19" t="str">
        <f t="shared" ca="1" si="155"/>
        <v/>
      </c>
      <c r="IW93" s="19" t="str">
        <f t="shared" ca="1" si="155"/>
        <v/>
      </c>
      <c r="IX93" s="19" t="str">
        <f t="shared" ca="1" si="155"/>
        <v/>
      </c>
      <c r="IY93" s="19" t="str">
        <f t="shared" ca="1" si="155"/>
        <v/>
      </c>
      <c r="IZ93" s="19" t="str">
        <f t="shared" ca="1" si="155"/>
        <v/>
      </c>
      <c r="JA93" s="19" t="str">
        <f t="shared" ca="1" si="155"/>
        <v/>
      </c>
      <c r="JB93" s="19" t="str">
        <f t="shared" ca="1" si="155"/>
        <v/>
      </c>
      <c r="JC93" s="19" t="str">
        <f t="shared" ca="1" si="155"/>
        <v/>
      </c>
      <c r="JD93" s="19" t="str">
        <f t="shared" ca="1" si="155"/>
        <v/>
      </c>
      <c r="JE93" s="19" t="str">
        <f t="shared" ca="1" si="155"/>
        <v/>
      </c>
      <c r="JF93" s="19" t="str">
        <f t="shared" ca="1" si="155"/>
        <v/>
      </c>
      <c r="JG93" s="19" t="str">
        <f t="shared" ca="1" si="155"/>
        <v/>
      </c>
      <c r="JH93" s="19" t="str">
        <f t="shared" ca="1" si="155"/>
        <v/>
      </c>
      <c r="JI93" s="19" t="str">
        <f t="shared" ca="1" si="155"/>
        <v/>
      </c>
      <c r="JJ93" s="19" t="str">
        <f t="shared" ca="1" si="155"/>
        <v/>
      </c>
      <c r="JK93" s="19" t="str">
        <f t="shared" ca="1" si="155"/>
        <v/>
      </c>
      <c r="JL93" s="19" t="str">
        <f t="shared" ca="1" si="155"/>
        <v/>
      </c>
      <c r="JM93" s="19" t="str">
        <f t="shared" ca="1" si="155"/>
        <v/>
      </c>
      <c r="JN93" s="19" t="str">
        <f t="shared" ca="1" si="155"/>
        <v/>
      </c>
      <c r="JO93" s="19" t="str">
        <f t="shared" ca="1" si="155"/>
        <v/>
      </c>
      <c r="JP93" s="19" t="str">
        <f t="shared" ca="1" si="155"/>
        <v/>
      </c>
      <c r="JQ93" s="19" t="str">
        <f t="shared" ca="1" si="155"/>
        <v/>
      </c>
      <c r="JR93" s="19" t="str">
        <f t="shared" ca="1" si="155"/>
        <v/>
      </c>
      <c r="JS93" s="19" t="str">
        <f t="shared" ca="1" si="155"/>
        <v/>
      </c>
      <c r="JT93" s="19" t="str">
        <f t="shared" ca="1" si="155"/>
        <v/>
      </c>
      <c r="JU93" s="19" t="str">
        <f t="shared" ca="1" si="155"/>
        <v/>
      </c>
      <c r="JV93" s="19" t="str">
        <f t="shared" ca="1" si="155"/>
        <v/>
      </c>
      <c r="JW93" s="19" t="str">
        <f t="shared" ca="1" si="155"/>
        <v/>
      </c>
      <c r="JX93" s="19" t="str">
        <f t="shared" ca="1" si="155"/>
        <v/>
      </c>
      <c r="JY93" s="19" t="str">
        <f t="shared" ca="1" si="145"/>
        <v/>
      </c>
      <c r="JZ93" s="19" t="str">
        <f t="shared" ca="1" si="145"/>
        <v/>
      </c>
      <c r="KA93" s="19" t="str">
        <f t="shared" ca="1" si="145"/>
        <v/>
      </c>
      <c r="KB93" s="19" t="str">
        <f t="shared" ca="1" si="143"/>
        <v/>
      </c>
      <c r="KC93" s="19" t="str">
        <f t="shared" ca="1" si="158"/>
        <v/>
      </c>
      <c r="KD93" s="19" t="str">
        <f t="shared" ca="1" si="158"/>
        <v/>
      </c>
      <c r="KE93" s="19" t="str">
        <f t="shared" ca="1" si="158"/>
        <v/>
      </c>
      <c r="KF93" s="19" t="str">
        <f t="shared" ca="1" si="158"/>
        <v/>
      </c>
      <c r="KG93" s="19" t="str">
        <f t="shared" ca="1" si="158"/>
        <v/>
      </c>
      <c r="KH93" s="19" t="str">
        <f t="shared" ca="1" si="158"/>
        <v/>
      </c>
      <c r="KI93" s="19" t="str">
        <f t="shared" ca="1" si="158"/>
        <v/>
      </c>
      <c r="KJ93" s="19" t="str">
        <f t="shared" ca="1" si="158"/>
        <v/>
      </c>
      <c r="KK93" s="19" t="str">
        <f t="shared" ca="1" si="158"/>
        <v/>
      </c>
      <c r="KL93" s="19" t="str">
        <f t="shared" ca="1" si="158"/>
        <v/>
      </c>
      <c r="KM93" s="19" t="str">
        <f t="shared" ca="1" si="158"/>
        <v/>
      </c>
      <c r="KN93" s="19" t="str">
        <f t="shared" ca="1" si="158"/>
        <v/>
      </c>
      <c r="KO93" s="19" t="str">
        <f t="shared" ca="1" si="158"/>
        <v/>
      </c>
      <c r="KP93" s="19" t="str">
        <f t="shared" ca="1" si="158"/>
        <v/>
      </c>
      <c r="KQ93" s="19" t="str">
        <f t="shared" ca="1" si="158"/>
        <v/>
      </c>
      <c r="KR93" s="19" t="str">
        <f t="shared" ca="1" si="158"/>
        <v/>
      </c>
      <c r="KS93" s="19" t="str">
        <f t="shared" ca="1" si="158"/>
        <v/>
      </c>
      <c r="KT93" s="19" t="str">
        <f t="shared" ca="1" si="158"/>
        <v/>
      </c>
      <c r="KU93" s="19" t="str">
        <f t="shared" ca="1" si="158"/>
        <v/>
      </c>
      <c r="KV93" s="19" t="str">
        <f t="shared" ca="1" si="158"/>
        <v/>
      </c>
      <c r="KW93" s="19" t="str">
        <f t="shared" ca="1" si="158"/>
        <v/>
      </c>
      <c r="KX93" s="19" t="str">
        <f t="shared" ca="1" si="158"/>
        <v/>
      </c>
      <c r="KY93" s="19" t="str">
        <f t="shared" ca="1" si="158"/>
        <v/>
      </c>
      <c r="KZ93" s="19" t="str">
        <f t="shared" ca="1" si="158"/>
        <v/>
      </c>
      <c r="LA93" s="19" t="str">
        <f t="shared" ca="1" si="158"/>
        <v/>
      </c>
      <c r="LB93" s="19" t="str">
        <f t="shared" ca="1" si="158"/>
        <v/>
      </c>
      <c r="LC93" s="19" t="str">
        <f t="shared" ca="1" si="158"/>
        <v/>
      </c>
      <c r="LD93" s="19" t="str">
        <f t="shared" ca="1" si="158"/>
        <v/>
      </c>
      <c r="LE93" s="19" t="str">
        <f t="shared" ca="1" si="158"/>
        <v/>
      </c>
      <c r="LF93" s="19" t="str">
        <f t="shared" ca="1" si="158"/>
        <v/>
      </c>
      <c r="LG93" s="19" t="str">
        <f t="shared" ca="1" si="158"/>
        <v/>
      </c>
      <c r="LH93" s="19" t="str">
        <f t="shared" ca="1" si="158"/>
        <v/>
      </c>
      <c r="LI93" s="19" t="str">
        <f t="shared" ca="1" si="158"/>
        <v/>
      </c>
      <c r="LJ93" s="19" t="str">
        <f t="shared" ca="1" si="158"/>
        <v/>
      </c>
      <c r="LK93" s="19" t="str">
        <f t="shared" ca="1" si="158"/>
        <v/>
      </c>
      <c r="LL93" s="19" t="str">
        <f t="shared" ca="1" si="158"/>
        <v/>
      </c>
      <c r="LM93" s="19" t="str">
        <f t="shared" ca="1" si="158"/>
        <v/>
      </c>
      <c r="LN93" s="19" t="str">
        <f t="shared" ca="1" si="158"/>
        <v/>
      </c>
      <c r="LO93" s="19" t="str">
        <f t="shared" ca="1" si="158"/>
        <v/>
      </c>
      <c r="LP93" s="19" t="str">
        <f t="shared" ca="1" si="158"/>
        <v/>
      </c>
      <c r="LQ93" s="19" t="str">
        <f t="shared" ca="1" si="158"/>
        <v/>
      </c>
      <c r="LR93" s="19" t="str">
        <f t="shared" ca="1" si="158"/>
        <v/>
      </c>
      <c r="LS93" s="19" t="str">
        <f t="shared" ca="1" si="158"/>
        <v/>
      </c>
      <c r="LT93" s="19" t="str">
        <f t="shared" ca="1" si="158"/>
        <v/>
      </c>
      <c r="LU93" s="19" t="str">
        <f t="shared" ca="1" si="158"/>
        <v/>
      </c>
      <c r="LV93" s="19" t="str">
        <f t="shared" ca="1" si="158"/>
        <v/>
      </c>
      <c r="LW93" s="19" t="str">
        <f t="shared" ca="1" si="158"/>
        <v/>
      </c>
      <c r="LX93" s="19" t="str">
        <f t="shared" ca="1" si="158"/>
        <v/>
      </c>
      <c r="LY93" s="19" t="str">
        <f t="shared" ca="1" si="158"/>
        <v/>
      </c>
      <c r="LZ93" s="19" t="str">
        <f t="shared" ca="1" si="158"/>
        <v/>
      </c>
      <c r="MA93" s="19" t="str">
        <f t="shared" ca="1" si="158"/>
        <v/>
      </c>
      <c r="MB93" s="19" t="str">
        <f t="shared" ca="1" si="158"/>
        <v/>
      </c>
      <c r="MC93" s="19" t="str">
        <f t="shared" ca="1" si="158"/>
        <v/>
      </c>
      <c r="MD93" s="19" t="str">
        <f t="shared" ca="1" si="158"/>
        <v/>
      </c>
      <c r="ME93" s="19" t="str">
        <f t="shared" ca="1" si="158"/>
        <v/>
      </c>
      <c r="MF93" s="19" t="str">
        <f t="shared" ca="1" si="158"/>
        <v/>
      </c>
      <c r="MG93" s="19" t="str">
        <f t="shared" ca="1" si="158"/>
        <v/>
      </c>
      <c r="MH93" s="19" t="str">
        <f t="shared" ca="1" si="158"/>
        <v/>
      </c>
      <c r="MI93" s="19" t="str">
        <f t="shared" ca="1" si="158"/>
        <v/>
      </c>
      <c r="MJ93" s="19" t="str">
        <f t="shared" ca="1" si="158"/>
        <v/>
      </c>
      <c r="MK93" s="19" t="str">
        <f t="shared" ca="1" si="158"/>
        <v/>
      </c>
      <c r="ML93" s="19" t="str">
        <f t="shared" ca="1" si="158"/>
        <v/>
      </c>
      <c r="MM93" s="19" t="str">
        <f t="shared" ca="1" si="158"/>
        <v/>
      </c>
      <c r="MN93" s="19" t="str">
        <f t="shared" ca="1" si="158"/>
        <v/>
      </c>
      <c r="MO93" s="19" t="str">
        <f t="shared" ca="1" si="156"/>
        <v/>
      </c>
      <c r="MP93" s="19" t="str">
        <f t="shared" ca="1" si="156"/>
        <v/>
      </c>
      <c r="MQ93" s="19" t="str">
        <f t="shared" ca="1" si="156"/>
        <v/>
      </c>
      <c r="MR93" s="19" t="str">
        <f t="shared" ca="1" si="156"/>
        <v/>
      </c>
      <c r="MS93" s="19" t="str">
        <f t="shared" ca="1" si="156"/>
        <v/>
      </c>
      <c r="MT93" s="19" t="str">
        <f t="shared" ca="1" si="156"/>
        <v/>
      </c>
      <c r="MU93" s="19" t="str">
        <f t="shared" ca="1" si="156"/>
        <v/>
      </c>
      <c r="MV93" s="19" t="str">
        <f t="shared" ca="1" si="156"/>
        <v/>
      </c>
      <c r="MW93" s="19" t="str">
        <f t="shared" ca="1" si="156"/>
        <v/>
      </c>
      <c r="MX93" s="19" t="str">
        <f t="shared" ca="1" si="156"/>
        <v/>
      </c>
      <c r="MY93" s="19" t="str">
        <f t="shared" ca="1" si="156"/>
        <v/>
      </c>
      <c r="MZ93" s="19" t="str">
        <f t="shared" ca="1" si="156"/>
        <v/>
      </c>
      <c r="NA93" s="19" t="str">
        <f t="shared" ca="1" si="156"/>
        <v/>
      </c>
      <c r="NB93" s="19" t="str">
        <f t="shared" ca="1" si="156"/>
        <v/>
      </c>
      <c r="NC93" s="19" t="str">
        <f t="shared" ca="1" si="156"/>
        <v/>
      </c>
      <c r="ND93" s="19" t="str">
        <f t="shared" ca="1" si="156"/>
        <v/>
      </c>
      <c r="NE93" s="19" t="str">
        <f t="shared" ca="1" si="156"/>
        <v/>
      </c>
      <c r="NF93" s="19" t="str">
        <f t="shared" ca="1" si="156"/>
        <v/>
      </c>
      <c r="NG93" s="19" t="str">
        <f t="shared" ca="1" si="156"/>
        <v/>
      </c>
      <c r="NH93" s="19" t="str">
        <f t="shared" ca="1" si="156"/>
        <v/>
      </c>
      <c r="NI93" s="19" t="str">
        <f t="shared" ca="1" si="156"/>
        <v/>
      </c>
      <c r="NJ93" s="19" t="str">
        <f t="shared" ca="1" si="156"/>
        <v/>
      </c>
      <c r="NK93" s="19" t="str">
        <f t="shared" ca="1" si="156"/>
        <v/>
      </c>
      <c r="NL93" s="19" t="str">
        <f t="shared" ca="1" si="156"/>
        <v/>
      </c>
      <c r="NM93" s="19" t="str">
        <f t="shared" ca="1" si="156"/>
        <v/>
      </c>
      <c r="NN93" s="19" t="str">
        <f t="shared" ca="1" si="156"/>
        <v/>
      </c>
      <c r="NO93" s="19" t="str">
        <f t="shared" ca="1" si="156"/>
        <v/>
      </c>
      <c r="NP93" s="19" t="str">
        <f t="shared" ca="1" si="156"/>
        <v/>
      </c>
      <c r="NQ93" s="19" t="str">
        <f t="shared" ca="1" si="156"/>
        <v/>
      </c>
      <c r="NR93" s="19" t="str">
        <f t="shared" ca="1" si="156"/>
        <v/>
      </c>
      <c r="NS93" s="19" t="str">
        <f t="shared" ca="1" si="156"/>
        <v/>
      </c>
      <c r="NT93" s="19" t="str">
        <f t="shared" ca="1" si="156"/>
        <v/>
      </c>
      <c r="NU93" s="19" t="str">
        <f t="shared" ca="1" si="156"/>
        <v/>
      </c>
      <c r="NV93" s="19" t="str">
        <f t="shared" ca="1" si="156"/>
        <v/>
      </c>
      <c r="NW93" s="19" t="str">
        <f t="shared" ca="1" si="156"/>
        <v/>
      </c>
      <c r="NX93" s="19" t="str">
        <f t="shared" ca="1" si="156"/>
        <v/>
      </c>
      <c r="NY93" s="19" t="str">
        <f t="shared" ca="1" si="156"/>
        <v/>
      </c>
      <c r="NZ93" s="19" t="str">
        <f t="shared" ca="1" si="156"/>
        <v/>
      </c>
      <c r="OA93" s="19" t="str">
        <f t="shared" ca="1" si="156"/>
        <v/>
      </c>
      <c r="OB93" s="19" t="str">
        <f t="shared" ca="1" si="156"/>
        <v/>
      </c>
      <c r="OC93" s="19" t="str">
        <f t="shared" ca="1" si="156"/>
        <v/>
      </c>
    </row>
    <row r="94" spans="3:399" x14ac:dyDescent="0.2">
      <c r="C94" s="128">
        <f>'Project Follow up - Base'!C95</f>
        <v>19</v>
      </c>
      <c r="D94" s="422" t="str">
        <f>'Project Follow up - Base'!D95</f>
        <v/>
      </c>
      <c r="E94" s="422" t="str">
        <f>'Project Follow up - Base'!E95</f>
        <v/>
      </c>
      <c r="F94" s="43" t="str">
        <f>'Project Follow up - Base'!G95</f>
        <v/>
      </c>
      <c r="G94" s="43" t="str">
        <f>'Project Follow up - Base'!H95</f>
        <v/>
      </c>
      <c r="H94" s="45">
        <f>'Project Follow up - Base'!I95</f>
        <v>0</v>
      </c>
      <c r="J94" s="37"/>
      <c r="K94" s="37"/>
      <c r="L94" s="37"/>
      <c r="M94" s="43" t="str">
        <f>'Project Follow up - Base'!M95</f>
        <v/>
      </c>
      <c r="N94" s="43" t="str">
        <f>'Project Follow up - Base'!N95</f>
        <v/>
      </c>
      <c r="O94" s="43" t="str">
        <f>'Project Follow up - Base'!O95</f>
        <v/>
      </c>
      <c r="P94" s="44" t="str">
        <f ca="1">'Project Follow up - Base'!P95</f>
        <v/>
      </c>
      <c r="Q94" s="104" t="str">
        <f>'Project Follow up - Base'!Q95</f>
        <v/>
      </c>
      <c r="R94" s="43" t="str">
        <f>'Project Follow up - Base'!R95</f>
        <v/>
      </c>
      <c r="S94" s="41" t="str">
        <f>'Project Follow up - Base'!S95</f>
        <v/>
      </c>
      <c r="T94" s="104" t="str">
        <f>'Project Follow up - Base'!T95</f>
        <v/>
      </c>
      <c r="U94" s="187" t="str">
        <f>'Project Follow up - Base'!U95</f>
        <v/>
      </c>
      <c r="V94" s="187" t="str">
        <f>'Project Follow up - Base'!V95</f>
        <v/>
      </c>
      <c r="W94" s="41" t="str">
        <f>'Project Follow up - Base'!W95</f>
        <v/>
      </c>
      <c r="X94" s="143" t="str">
        <f>'Project Follow up - Base'!X95</f>
        <v/>
      </c>
      <c r="Y94" s="100"/>
      <c r="Z94" s="17">
        <f t="shared" si="123"/>
        <v>1</v>
      </c>
      <c r="AC94" s="19" t="str">
        <f t="shared" ca="1" si="130"/>
        <v/>
      </c>
      <c r="AD94" s="20" t="str">
        <f t="shared" ref="AD94:CO95" ca="1" si="160">IF($N94="",
IF(AND(AD$2&gt;=$M94,AD$2&lt;=TODAY(),AD$2&lt;$O94), 10,
IF(AND(AD$2&gt;=$M94,AD$2&lt;=TODAY(),AD$2=$O94), 10,
IF(AND(AD$2&gt;=$M94,AD$2&lt;=TODAY(),AD$2&gt;$O94), -10, ""))),
IF(AND(AD$2&gt;=$M94,AD$2&lt;=$N94,AD$2&lt;$O94),10,
IF(AND(AD$2&gt;=$M94,AD$2&lt;=$N94,AD$2=$O94),10,
IF(AND(AD$2&gt;=$M94,AD$2&lt;=$N94,AD$2&gt;$O94),-10,""
))))</f>
        <v/>
      </c>
      <c r="AE94" s="20" t="str">
        <f t="shared" ca="1" si="160"/>
        <v/>
      </c>
      <c r="AF94" s="20" t="str">
        <f t="shared" ca="1" si="160"/>
        <v/>
      </c>
      <c r="AG94" s="20" t="str">
        <f t="shared" ca="1" si="160"/>
        <v/>
      </c>
      <c r="AH94" s="20" t="str">
        <f t="shared" ca="1" si="160"/>
        <v/>
      </c>
      <c r="AI94" s="20" t="str">
        <f t="shared" ca="1" si="160"/>
        <v/>
      </c>
      <c r="AJ94" s="20" t="str">
        <f t="shared" ca="1" si="160"/>
        <v/>
      </c>
      <c r="AK94" s="20" t="str">
        <f t="shared" ca="1" si="160"/>
        <v/>
      </c>
      <c r="AL94" s="20" t="str">
        <f t="shared" ca="1" si="160"/>
        <v/>
      </c>
      <c r="AM94" s="20" t="str">
        <f t="shared" ca="1" si="160"/>
        <v/>
      </c>
      <c r="AN94" s="20" t="str">
        <f t="shared" ca="1" si="160"/>
        <v/>
      </c>
      <c r="AO94" s="20" t="str">
        <f t="shared" ca="1" si="160"/>
        <v/>
      </c>
      <c r="AP94" s="20" t="str">
        <f t="shared" ca="1" si="160"/>
        <v/>
      </c>
      <c r="AQ94" s="20" t="str">
        <f t="shared" ca="1" si="160"/>
        <v/>
      </c>
      <c r="AR94" s="20" t="str">
        <f t="shared" ca="1" si="160"/>
        <v/>
      </c>
      <c r="AS94" s="20" t="str">
        <f t="shared" ca="1" si="160"/>
        <v/>
      </c>
      <c r="AT94" s="20" t="str">
        <f t="shared" ca="1" si="160"/>
        <v/>
      </c>
      <c r="AU94" s="20" t="str">
        <f t="shared" ca="1" si="160"/>
        <v/>
      </c>
      <c r="AV94" s="20" t="str">
        <f t="shared" ca="1" si="160"/>
        <v/>
      </c>
      <c r="AW94" s="20" t="str">
        <f t="shared" ca="1" si="160"/>
        <v/>
      </c>
      <c r="AX94" s="20" t="str">
        <f t="shared" ca="1" si="160"/>
        <v/>
      </c>
      <c r="AY94" s="20" t="str">
        <f t="shared" ca="1" si="160"/>
        <v/>
      </c>
      <c r="AZ94" s="20" t="str">
        <f t="shared" ca="1" si="160"/>
        <v/>
      </c>
      <c r="BA94" s="20" t="str">
        <f t="shared" ca="1" si="160"/>
        <v/>
      </c>
      <c r="BB94" s="20" t="str">
        <f t="shared" ca="1" si="160"/>
        <v/>
      </c>
      <c r="BC94" s="20" t="str">
        <f t="shared" ca="1" si="160"/>
        <v/>
      </c>
      <c r="BD94" s="20" t="str">
        <f t="shared" ca="1" si="160"/>
        <v/>
      </c>
      <c r="BE94" s="20" t="str">
        <f t="shared" ca="1" si="160"/>
        <v/>
      </c>
      <c r="BF94" s="20" t="str">
        <f t="shared" ca="1" si="160"/>
        <v/>
      </c>
      <c r="BG94" s="20" t="str">
        <f t="shared" ca="1" si="160"/>
        <v/>
      </c>
      <c r="BH94" s="20" t="str">
        <f t="shared" ca="1" si="160"/>
        <v/>
      </c>
      <c r="BI94" s="20" t="str">
        <f t="shared" ca="1" si="160"/>
        <v/>
      </c>
      <c r="BJ94" s="20" t="str">
        <f t="shared" ca="1" si="160"/>
        <v/>
      </c>
      <c r="BK94" s="20" t="str">
        <f t="shared" ca="1" si="160"/>
        <v/>
      </c>
      <c r="BL94" s="20" t="str">
        <f t="shared" ca="1" si="160"/>
        <v/>
      </c>
      <c r="BM94" s="20" t="str">
        <f t="shared" ca="1" si="160"/>
        <v/>
      </c>
      <c r="BN94" s="20" t="str">
        <f t="shared" ca="1" si="160"/>
        <v/>
      </c>
      <c r="BO94" s="20" t="str">
        <f t="shared" ca="1" si="160"/>
        <v/>
      </c>
      <c r="BP94" s="20" t="str">
        <f t="shared" ca="1" si="160"/>
        <v/>
      </c>
      <c r="BQ94" s="20" t="str">
        <f t="shared" ca="1" si="160"/>
        <v/>
      </c>
      <c r="BR94" s="20" t="str">
        <f t="shared" ca="1" si="160"/>
        <v/>
      </c>
      <c r="BS94" s="20" t="str">
        <f t="shared" ca="1" si="160"/>
        <v/>
      </c>
      <c r="BT94" s="20" t="str">
        <f t="shared" ca="1" si="160"/>
        <v/>
      </c>
      <c r="BU94" s="20" t="str">
        <f t="shared" ca="1" si="160"/>
        <v/>
      </c>
      <c r="BV94" s="20" t="str">
        <f t="shared" ca="1" si="160"/>
        <v/>
      </c>
      <c r="BW94" s="20" t="str">
        <f t="shared" ca="1" si="160"/>
        <v/>
      </c>
      <c r="BX94" s="20" t="str">
        <f t="shared" ca="1" si="160"/>
        <v/>
      </c>
      <c r="BY94" s="20" t="str">
        <f t="shared" ca="1" si="160"/>
        <v/>
      </c>
      <c r="BZ94" s="20" t="str">
        <f t="shared" ca="1" si="160"/>
        <v/>
      </c>
      <c r="CA94" s="20" t="str">
        <f t="shared" ca="1" si="160"/>
        <v/>
      </c>
      <c r="CB94" s="20" t="str">
        <f t="shared" ca="1" si="160"/>
        <v/>
      </c>
      <c r="CC94" s="20" t="str">
        <f t="shared" ca="1" si="160"/>
        <v/>
      </c>
      <c r="CD94" s="20" t="str">
        <f t="shared" ca="1" si="160"/>
        <v/>
      </c>
      <c r="CE94" s="20" t="str">
        <f t="shared" ca="1" si="160"/>
        <v/>
      </c>
      <c r="CF94" s="20" t="str">
        <f t="shared" ca="1" si="160"/>
        <v/>
      </c>
      <c r="CG94" s="20" t="str">
        <f t="shared" ca="1" si="160"/>
        <v/>
      </c>
      <c r="CH94" s="20" t="str">
        <f t="shared" ca="1" si="160"/>
        <v/>
      </c>
      <c r="CI94" s="20" t="str">
        <f t="shared" ca="1" si="160"/>
        <v/>
      </c>
      <c r="CJ94" s="20" t="str">
        <f t="shared" ca="1" si="160"/>
        <v/>
      </c>
      <c r="CK94" s="20" t="str">
        <f t="shared" ca="1" si="160"/>
        <v/>
      </c>
      <c r="CL94" s="20" t="str">
        <f t="shared" ca="1" si="160"/>
        <v/>
      </c>
      <c r="CM94" s="20" t="str">
        <f t="shared" ca="1" si="160"/>
        <v/>
      </c>
      <c r="CN94" s="20" t="str">
        <f t="shared" ca="1" si="160"/>
        <v/>
      </c>
      <c r="CO94" s="20" t="str">
        <f t="shared" ca="1" si="160"/>
        <v/>
      </c>
      <c r="CP94" s="20" t="str">
        <f t="shared" ca="1" si="159"/>
        <v/>
      </c>
      <c r="CQ94" s="20" t="str">
        <f t="shared" ca="1" si="159"/>
        <v/>
      </c>
      <c r="CR94" s="20" t="str">
        <f t="shared" ca="1" si="159"/>
        <v/>
      </c>
      <c r="CS94" s="20" t="str">
        <f t="shared" ca="1" si="159"/>
        <v/>
      </c>
      <c r="CT94" s="20" t="str">
        <f t="shared" ca="1" si="159"/>
        <v/>
      </c>
      <c r="CU94" s="19" t="str">
        <f t="shared" ca="1" si="159"/>
        <v/>
      </c>
      <c r="CV94" s="19" t="str">
        <f t="shared" ca="1" si="159"/>
        <v/>
      </c>
      <c r="CW94" s="19" t="str">
        <f t="shared" ca="1" si="159"/>
        <v/>
      </c>
      <c r="CX94" s="19" t="str">
        <f t="shared" ca="1" si="159"/>
        <v/>
      </c>
      <c r="CY94" s="19" t="str">
        <f t="shared" ca="1" si="159"/>
        <v/>
      </c>
      <c r="CZ94" s="19" t="str">
        <f t="shared" ca="1" si="159"/>
        <v/>
      </c>
      <c r="DA94" s="19" t="str">
        <f t="shared" ca="1" si="159"/>
        <v/>
      </c>
      <c r="DB94" s="19" t="str">
        <f t="shared" ca="1" si="159"/>
        <v/>
      </c>
      <c r="DC94" s="19" t="str">
        <f t="shared" ca="1" si="159"/>
        <v/>
      </c>
      <c r="DD94" s="19" t="str">
        <f t="shared" ca="1" si="159"/>
        <v/>
      </c>
      <c r="DE94" s="19" t="str">
        <f t="shared" ca="1" si="159"/>
        <v/>
      </c>
      <c r="DF94" s="19" t="str">
        <f t="shared" ca="1" si="159"/>
        <v/>
      </c>
      <c r="DG94" s="19" t="str">
        <f t="shared" ca="1" si="159"/>
        <v/>
      </c>
      <c r="DH94" s="19" t="str">
        <f t="shared" ca="1" si="159"/>
        <v/>
      </c>
      <c r="DI94" s="19" t="str">
        <f t="shared" ca="1" si="159"/>
        <v/>
      </c>
      <c r="DJ94" s="19" t="str">
        <f t="shared" ca="1" si="159"/>
        <v/>
      </c>
      <c r="DK94" s="19" t="str">
        <f t="shared" ca="1" si="159"/>
        <v/>
      </c>
      <c r="DL94" s="19" t="str">
        <f t="shared" ca="1" si="159"/>
        <v/>
      </c>
      <c r="DM94" s="19" t="str">
        <f t="shared" ca="1" si="159"/>
        <v/>
      </c>
      <c r="DN94" s="19" t="str">
        <f t="shared" ca="1" si="159"/>
        <v/>
      </c>
      <c r="DO94" s="19" t="str">
        <f t="shared" ca="1" si="159"/>
        <v/>
      </c>
      <c r="DP94" s="19" t="str">
        <f t="shared" ca="1" si="159"/>
        <v/>
      </c>
      <c r="DQ94" s="19" t="str">
        <f t="shared" ca="1" si="159"/>
        <v/>
      </c>
      <c r="DR94" s="19" t="str">
        <f t="shared" ca="1" si="159"/>
        <v/>
      </c>
      <c r="DS94" s="19" t="str">
        <f t="shared" ca="1" si="159"/>
        <v/>
      </c>
      <c r="DT94" s="19" t="str">
        <f t="shared" ca="1" si="159"/>
        <v/>
      </c>
      <c r="DU94" s="19" t="str">
        <f t="shared" ca="1" si="159"/>
        <v/>
      </c>
      <c r="DV94" s="19" t="str">
        <f t="shared" ca="1" si="159"/>
        <v/>
      </c>
      <c r="DW94" s="19" t="str">
        <f t="shared" ca="1" si="159"/>
        <v/>
      </c>
      <c r="DX94" s="19" t="str">
        <f t="shared" ca="1" si="159"/>
        <v/>
      </c>
      <c r="DY94" s="19" t="str">
        <f t="shared" ca="1" si="159"/>
        <v/>
      </c>
      <c r="DZ94" s="19" t="str">
        <f t="shared" ca="1" si="159"/>
        <v/>
      </c>
      <c r="EA94" s="19" t="str">
        <f t="shared" ca="1" si="159"/>
        <v/>
      </c>
      <c r="EB94" s="19" t="str">
        <f t="shared" ca="1" si="159"/>
        <v/>
      </c>
      <c r="EC94" s="19" t="str">
        <f t="shared" ca="1" si="159"/>
        <v/>
      </c>
      <c r="ED94" s="19" t="str">
        <f t="shared" ca="1" si="159"/>
        <v/>
      </c>
      <c r="EE94" s="19" t="str">
        <f t="shared" ca="1" si="159"/>
        <v/>
      </c>
      <c r="EF94" s="19" t="str">
        <f t="shared" ca="1" si="159"/>
        <v/>
      </c>
      <c r="EG94" s="19" t="str">
        <f t="shared" ca="1" si="159"/>
        <v/>
      </c>
      <c r="EH94" s="19" t="str">
        <f t="shared" ca="1" si="159"/>
        <v/>
      </c>
      <c r="EI94" s="19" t="str">
        <f t="shared" ca="1" si="159"/>
        <v/>
      </c>
      <c r="EJ94" s="19" t="str">
        <f t="shared" ca="1" si="159"/>
        <v/>
      </c>
      <c r="EK94" s="19" t="str">
        <f t="shared" ca="1" si="159"/>
        <v/>
      </c>
      <c r="EL94" s="19" t="str">
        <f t="shared" ca="1" si="159"/>
        <v/>
      </c>
      <c r="EM94" s="19" t="str">
        <f t="shared" ca="1" si="159"/>
        <v/>
      </c>
      <c r="EN94" s="19" t="str">
        <f t="shared" ca="1" si="159"/>
        <v/>
      </c>
      <c r="EO94" s="19" t="str">
        <f t="shared" ca="1" si="159"/>
        <v/>
      </c>
      <c r="EP94" s="19" t="str">
        <f t="shared" ca="1" si="159"/>
        <v/>
      </c>
      <c r="EQ94" s="19" t="str">
        <f t="shared" ca="1" si="159"/>
        <v/>
      </c>
      <c r="ER94" s="19" t="str">
        <f t="shared" ca="1" si="159"/>
        <v/>
      </c>
      <c r="ES94" s="19" t="str">
        <f t="shared" ca="1" si="159"/>
        <v/>
      </c>
      <c r="ET94" s="19" t="str">
        <f t="shared" ca="1" si="159"/>
        <v/>
      </c>
      <c r="EU94" s="19" t="str">
        <f t="shared" ca="1" si="159"/>
        <v/>
      </c>
      <c r="EV94" s="19" t="str">
        <f t="shared" ca="1" si="159"/>
        <v/>
      </c>
      <c r="EW94" s="19" t="str">
        <f t="shared" ca="1" si="159"/>
        <v/>
      </c>
      <c r="EX94" s="19" t="str">
        <f t="shared" ca="1" si="159"/>
        <v/>
      </c>
      <c r="EY94" s="19" t="str">
        <f t="shared" ca="1" si="159"/>
        <v/>
      </c>
      <c r="EZ94" s="19" t="str">
        <f t="shared" ca="1" si="159"/>
        <v/>
      </c>
      <c r="FA94" s="19" t="str">
        <f t="shared" ca="1" si="134"/>
        <v/>
      </c>
      <c r="FB94" s="19" t="str">
        <f t="shared" ca="1" si="157"/>
        <v/>
      </c>
      <c r="FC94" s="19" t="str">
        <f t="shared" ca="1" si="157"/>
        <v/>
      </c>
      <c r="FD94" s="19" t="str">
        <f t="shared" ca="1" si="157"/>
        <v/>
      </c>
      <c r="FE94" s="19" t="str">
        <f t="shared" ca="1" si="157"/>
        <v/>
      </c>
      <c r="FF94" s="19" t="str">
        <f t="shared" ca="1" si="157"/>
        <v/>
      </c>
      <c r="FG94" s="19" t="str">
        <f t="shared" ca="1" si="157"/>
        <v/>
      </c>
      <c r="FH94" s="19" t="str">
        <f t="shared" ca="1" si="157"/>
        <v/>
      </c>
      <c r="FI94" s="19" t="str">
        <f t="shared" ca="1" si="157"/>
        <v/>
      </c>
      <c r="FJ94" s="19" t="str">
        <f t="shared" ca="1" si="157"/>
        <v/>
      </c>
      <c r="FK94" s="19" t="str">
        <f t="shared" ca="1" si="157"/>
        <v/>
      </c>
      <c r="FL94" s="19" t="str">
        <f t="shared" ca="1" si="157"/>
        <v/>
      </c>
      <c r="FM94" s="19" t="str">
        <f t="shared" ca="1" si="157"/>
        <v/>
      </c>
      <c r="FN94" s="19" t="str">
        <f t="shared" ca="1" si="157"/>
        <v/>
      </c>
      <c r="FO94" s="19" t="str">
        <f t="shared" ca="1" si="157"/>
        <v/>
      </c>
      <c r="FP94" s="19" t="str">
        <f t="shared" ca="1" si="157"/>
        <v/>
      </c>
      <c r="FQ94" s="19" t="str">
        <f t="shared" ca="1" si="157"/>
        <v/>
      </c>
      <c r="FR94" s="19" t="str">
        <f t="shared" ca="1" si="157"/>
        <v/>
      </c>
      <c r="FS94" s="19" t="str">
        <f t="shared" ca="1" si="157"/>
        <v/>
      </c>
      <c r="FT94" s="19" t="str">
        <f t="shared" ca="1" si="157"/>
        <v/>
      </c>
      <c r="FU94" s="19" t="str">
        <f t="shared" ca="1" si="157"/>
        <v/>
      </c>
      <c r="FV94" s="19" t="str">
        <f t="shared" ca="1" si="157"/>
        <v/>
      </c>
      <c r="FW94" s="19" t="str">
        <f t="shared" ca="1" si="157"/>
        <v/>
      </c>
      <c r="FX94" s="19" t="str">
        <f t="shared" ca="1" si="157"/>
        <v/>
      </c>
      <c r="FY94" s="19" t="str">
        <f t="shared" ca="1" si="157"/>
        <v/>
      </c>
      <c r="FZ94" s="19" t="str">
        <f t="shared" ca="1" si="157"/>
        <v/>
      </c>
      <c r="GA94" s="19" t="str">
        <f t="shared" ca="1" si="157"/>
        <v/>
      </c>
      <c r="GB94" s="19" t="str">
        <f t="shared" ca="1" si="157"/>
        <v/>
      </c>
      <c r="GC94" s="19" t="str">
        <f t="shared" ca="1" si="157"/>
        <v/>
      </c>
      <c r="GD94" s="19" t="str">
        <f t="shared" ca="1" si="157"/>
        <v/>
      </c>
      <c r="GE94" s="19" t="str">
        <f t="shared" ca="1" si="157"/>
        <v/>
      </c>
      <c r="GF94" s="19" t="str">
        <f t="shared" ca="1" si="157"/>
        <v/>
      </c>
      <c r="GG94" s="19" t="str">
        <f t="shared" ca="1" si="157"/>
        <v/>
      </c>
      <c r="GH94" s="19" t="str">
        <f t="shared" ca="1" si="157"/>
        <v/>
      </c>
      <c r="GI94" s="19" t="str">
        <f t="shared" ca="1" si="157"/>
        <v/>
      </c>
      <c r="GJ94" s="19" t="str">
        <f t="shared" ca="1" si="157"/>
        <v/>
      </c>
      <c r="GK94" s="19" t="str">
        <f t="shared" ca="1" si="157"/>
        <v/>
      </c>
      <c r="GL94" s="19" t="str">
        <f t="shared" ca="1" si="157"/>
        <v/>
      </c>
      <c r="GM94" s="19" t="str">
        <f t="shared" ca="1" si="157"/>
        <v/>
      </c>
      <c r="GN94" s="19" t="str">
        <f t="shared" ca="1" si="157"/>
        <v/>
      </c>
      <c r="GO94" s="19" t="str">
        <f t="shared" ca="1" si="157"/>
        <v/>
      </c>
      <c r="GP94" s="19" t="str">
        <f t="shared" ca="1" si="157"/>
        <v/>
      </c>
      <c r="GQ94" s="19" t="str">
        <f t="shared" ca="1" si="157"/>
        <v/>
      </c>
      <c r="GR94" s="19" t="str">
        <f t="shared" ca="1" si="157"/>
        <v/>
      </c>
      <c r="GS94" s="19" t="str">
        <f t="shared" ca="1" si="157"/>
        <v/>
      </c>
      <c r="GT94" s="19" t="str">
        <f t="shared" ca="1" si="157"/>
        <v/>
      </c>
      <c r="GU94" s="19" t="str">
        <f t="shared" ca="1" si="157"/>
        <v/>
      </c>
      <c r="GV94" s="19" t="str">
        <f t="shared" ca="1" si="157"/>
        <v/>
      </c>
      <c r="GW94" s="19" t="str">
        <f t="shared" ca="1" si="157"/>
        <v/>
      </c>
      <c r="GX94" s="19" t="str">
        <f t="shared" ca="1" si="157"/>
        <v/>
      </c>
      <c r="GY94" s="19" t="str">
        <f t="shared" ca="1" si="157"/>
        <v/>
      </c>
      <c r="GZ94" s="19" t="str">
        <f t="shared" ca="1" si="157"/>
        <v/>
      </c>
      <c r="HA94" s="19" t="str">
        <f t="shared" ca="1" si="157"/>
        <v/>
      </c>
      <c r="HB94" s="19" t="str">
        <f t="shared" ca="1" si="157"/>
        <v/>
      </c>
      <c r="HC94" s="19" t="str">
        <f t="shared" ca="1" si="157"/>
        <v/>
      </c>
      <c r="HD94" s="19" t="str">
        <f t="shared" ca="1" si="157"/>
        <v/>
      </c>
      <c r="HE94" s="19" t="str">
        <f t="shared" ca="1" si="157"/>
        <v/>
      </c>
      <c r="HF94" s="19" t="str">
        <f t="shared" ca="1" si="157"/>
        <v/>
      </c>
      <c r="HG94" s="19" t="str">
        <f t="shared" ca="1" si="157"/>
        <v/>
      </c>
      <c r="HH94" s="19" t="str">
        <f t="shared" ca="1" si="157"/>
        <v/>
      </c>
      <c r="HI94" s="19" t="str">
        <f t="shared" ca="1" si="157"/>
        <v/>
      </c>
      <c r="HJ94" s="19" t="str">
        <f t="shared" ca="1" si="157"/>
        <v/>
      </c>
      <c r="HK94" s="19" t="str">
        <f t="shared" ca="1" si="157"/>
        <v/>
      </c>
      <c r="HL94" s="19" t="str">
        <f t="shared" ca="1" si="157"/>
        <v/>
      </c>
      <c r="HM94" s="19" t="str">
        <f t="shared" ca="1" si="157"/>
        <v/>
      </c>
      <c r="HN94" s="19" t="str">
        <f t="shared" ca="1" si="155"/>
        <v/>
      </c>
      <c r="HO94" s="19" t="str">
        <f t="shared" ca="1" si="155"/>
        <v/>
      </c>
      <c r="HP94" s="19" t="str">
        <f t="shared" ca="1" si="155"/>
        <v/>
      </c>
      <c r="HQ94" s="19" t="str">
        <f t="shared" ca="1" si="155"/>
        <v/>
      </c>
      <c r="HR94" s="19" t="str">
        <f t="shared" ca="1" si="155"/>
        <v/>
      </c>
      <c r="HS94" s="19" t="str">
        <f t="shared" ca="1" si="155"/>
        <v/>
      </c>
      <c r="HT94" s="19" t="str">
        <f t="shared" ca="1" si="155"/>
        <v/>
      </c>
      <c r="HU94" s="19" t="str">
        <f t="shared" ca="1" si="155"/>
        <v/>
      </c>
      <c r="HV94" s="19" t="str">
        <f t="shared" ca="1" si="155"/>
        <v/>
      </c>
      <c r="HW94" s="19" t="str">
        <f t="shared" ca="1" si="155"/>
        <v/>
      </c>
      <c r="HX94" s="19" t="str">
        <f t="shared" ca="1" si="155"/>
        <v/>
      </c>
      <c r="HY94" s="19" t="str">
        <f t="shared" ca="1" si="155"/>
        <v/>
      </c>
      <c r="HZ94" s="19" t="str">
        <f t="shared" ca="1" si="155"/>
        <v/>
      </c>
      <c r="IA94" s="19" t="str">
        <f t="shared" ca="1" si="155"/>
        <v/>
      </c>
      <c r="IB94" s="19" t="str">
        <f t="shared" ca="1" si="155"/>
        <v/>
      </c>
      <c r="IC94" s="19" t="str">
        <f t="shared" ca="1" si="155"/>
        <v/>
      </c>
      <c r="ID94" s="19" t="str">
        <f t="shared" ca="1" si="155"/>
        <v/>
      </c>
      <c r="IE94" s="19" t="str">
        <f t="shared" ca="1" si="155"/>
        <v/>
      </c>
      <c r="IF94" s="19" t="str">
        <f t="shared" ca="1" si="155"/>
        <v/>
      </c>
      <c r="IG94" s="19" t="str">
        <f t="shared" ca="1" si="155"/>
        <v/>
      </c>
      <c r="IH94" s="19" t="str">
        <f t="shared" ca="1" si="155"/>
        <v/>
      </c>
      <c r="II94" s="19" t="str">
        <f t="shared" ca="1" si="155"/>
        <v/>
      </c>
      <c r="IJ94" s="19" t="str">
        <f t="shared" ca="1" si="155"/>
        <v/>
      </c>
      <c r="IK94" s="19" t="str">
        <f t="shared" ca="1" si="155"/>
        <v/>
      </c>
      <c r="IL94" s="19" t="str">
        <f t="shared" ca="1" si="155"/>
        <v/>
      </c>
      <c r="IM94" s="19" t="str">
        <f t="shared" ca="1" si="155"/>
        <v/>
      </c>
      <c r="IN94" s="19" t="str">
        <f t="shared" ca="1" si="155"/>
        <v/>
      </c>
      <c r="IO94" s="19" t="str">
        <f t="shared" ca="1" si="155"/>
        <v/>
      </c>
      <c r="IP94" s="19" t="str">
        <f t="shared" ca="1" si="155"/>
        <v/>
      </c>
      <c r="IQ94" s="19" t="str">
        <f t="shared" ca="1" si="155"/>
        <v/>
      </c>
      <c r="IR94" s="19" t="str">
        <f t="shared" ca="1" si="155"/>
        <v/>
      </c>
      <c r="IS94" s="19" t="str">
        <f t="shared" ca="1" si="155"/>
        <v/>
      </c>
      <c r="IT94" s="19" t="str">
        <f t="shared" ca="1" si="155"/>
        <v/>
      </c>
      <c r="IU94" s="19" t="str">
        <f t="shared" ca="1" si="155"/>
        <v/>
      </c>
      <c r="IV94" s="19" t="str">
        <f t="shared" ca="1" si="155"/>
        <v/>
      </c>
      <c r="IW94" s="19" t="str">
        <f t="shared" ca="1" si="155"/>
        <v/>
      </c>
      <c r="IX94" s="19" t="str">
        <f t="shared" ca="1" si="155"/>
        <v/>
      </c>
      <c r="IY94" s="19" t="str">
        <f t="shared" ca="1" si="155"/>
        <v/>
      </c>
      <c r="IZ94" s="19" t="str">
        <f t="shared" ca="1" si="155"/>
        <v/>
      </c>
      <c r="JA94" s="19" t="str">
        <f t="shared" ca="1" si="155"/>
        <v/>
      </c>
      <c r="JB94" s="19" t="str">
        <f t="shared" ca="1" si="155"/>
        <v/>
      </c>
      <c r="JC94" s="19" t="str">
        <f t="shared" ca="1" si="155"/>
        <v/>
      </c>
      <c r="JD94" s="19" t="str">
        <f t="shared" ca="1" si="155"/>
        <v/>
      </c>
      <c r="JE94" s="19" t="str">
        <f t="shared" ca="1" si="155"/>
        <v/>
      </c>
      <c r="JF94" s="19" t="str">
        <f t="shared" ca="1" si="155"/>
        <v/>
      </c>
      <c r="JG94" s="19" t="str">
        <f t="shared" ca="1" si="155"/>
        <v/>
      </c>
      <c r="JH94" s="19" t="str">
        <f t="shared" ca="1" si="155"/>
        <v/>
      </c>
      <c r="JI94" s="19" t="str">
        <f t="shared" ca="1" si="155"/>
        <v/>
      </c>
      <c r="JJ94" s="19" t="str">
        <f t="shared" ca="1" si="155"/>
        <v/>
      </c>
      <c r="JK94" s="19" t="str">
        <f t="shared" ca="1" si="155"/>
        <v/>
      </c>
      <c r="JL94" s="19" t="str">
        <f t="shared" ca="1" si="155"/>
        <v/>
      </c>
      <c r="JM94" s="19" t="str">
        <f t="shared" ca="1" si="155"/>
        <v/>
      </c>
      <c r="JN94" s="19" t="str">
        <f t="shared" ca="1" si="155"/>
        <v/>
      </c>
      <c r="JO94" s="19" t="str">
        <f t="shared" ca="1" si="155"/>
        <v/>
      </c>
      <c r="JP94" s="19" t="str">
        <f t="shared" ca="1" si="155"/>
        <v/>
      </c>
      <c r="JQ94" s="19" t="str">
        <f t="shared" ca="1" si="155"/>
        <v/>
      </c>
      <c r="JR94" s="19" t="str">
        <f t="shared" ca="1" si="155"/>
        <v/>
      </c>
      <c r="JS94" s="19" t="str">
        <f t="shared" ca="1" si="155"/>
        <v/>
      </c>
      <c r="JT94" s="19" t="str">
        <f t="shared" ca="1" si="155"/>
        <v/>
      </c>
      <c r="JU94" s="19" t="str">
        <f t="shared" ca="1" si="155"/>
        <v/>
      </c>
      <c r="JV94" s="19" t="str">
        <f t="shared" ca="1" si="155"/>
        <v/>
      </c>
      <c r="JW94" s="19" t="str">
        <f t="shared" ca="1" si="155"/>
        <v/>
      </c>
      <c r="JX94" s="19" t="str">
        <f t="shared" ca="1" si="155"/>
        <v/>
      </c>
      <c r="JY94" s="19" t="str">
        <f t="shared" ca="1" si="145"/>
        <v/>
      </c>
      <c r="JZ94" s="19" t="str">
        <f t="shared" ca="1" si="145"/>
        <v/>
      </c>
      <c r="KA94" s="19" t="str">
        <f t="shared" ca="1" si="145"/>
        <v/>
      </c>
      <c r="KB94" s="19" t="str">
        <f t="shared" ca="1" si="143"/>
        <v/>
      </c>
      <c r="KC94" s="19" t="str">
        <f t="shared" ca="1" si="158"/>
        <v/>
      </c>
      <c r="KD94" s="19" t="str">
        <f t="shared" ca="1" si="158"/>
        <v/>
      </c>
      <c r="KE94" s="19" t="str">
        <f t="shared" ca="1" si="158"/>
        <v/>
      </c>
      <c r="KF94" s="19" t="str">
        <f t="shared" ca="1" si="158"/>
        <v/>
      </c>
      <c r="KG94" s="19" t="str">
        <f t="shared" ca="1" si="158"/>
        <v/>
      </c>
      <c r="KH94" s="19" t="str">
        <f t="shared" ca="1" si="158"/>
        <v/>
      </c>
      <c r="KI94" s="19" t="str">
        <f t="shared" ca="1" si="158"/>
        <v/>
      </c>
      <c r="KJ94" s="19" t="str">
        <f t="shared" ca="1" si="158"/>
        <v/>
      </c>
      <c r="KK94" s="19" t="str">
        <f t="shared" ca="1" si="158"/>
        <v/>
      </c>
      <c r="KL94" s="19" t="str">
        <f t="shared" ca="1" si="158"/>
        <v/>
      </c>
      <c r="KM94" s="19" t="str">
        <f t="shared" ca="1" si="158"/>
        <v/>
      </c>
      <c r="KN94" s="19" t="str">
        <f t="shared" ca="1" si="158"/>
        <v/>
      </c>
      <c r="KO94" s="19" t="str">
        <f t="shared" ca="1" si="158"/>
        <v/>
      </c>
      <c r="KP94" s="19" t="str">
        <f t="shared" ca="1" si="158"/>
        <v/>
      </c>
      <c r="KQ94" s="19" t="str">
        <f t="shared" ca="1" si="158"/>
        <v/>
      </c>
      <c r="KR94" s="19" t="str">
        <f t="shared" ca="1" si="158"/>
        <v/>
      </c>
      <c r="KS94" s="19" t="str">
        <f t="shared" ca="1" si="158"/>
        <v/>
      </c>
      <c r="KT94" s="19" t="str">
        <f t="shared" ca="1" si="158"/>
        <v/>
      </c>
      <c r="KU94" s="19" t="str">
        <f t="shared" ca="1" si="158"/>
        <v/>
      </c>
      <c r="KV94" s="19" t="str">
        <f t="shared" ca="1" si="158"/>
        <v/>
      </c>
      <c r="KW94" s="19" t="str">
        <f t="shared" ca="1" si="158"/>
        <v/>
      </c>
      <c r="KX94" s="19" t="str">
        <f t="shared" ca="1" si="158"/>
        <v/>
      </c>
      <c r="KY94" s="19" t="str">
        <f t="shared" ca="1" si="158"/>
        <v/>
      </c>
      <c r="KZ94" s="19" t="str">
        <f t="shared" ca="1" si="158"/>
        <v/>
      </c>
      <c r="LA94" s="19" t="str">
        <f t="shared" ca="1" si="158"/>
        <v/>
      </c>
      <c r="LB94" s="19" t="str">
        <f t="shared" ca="1" si="158"/>
        <v/>
      </c>
      <c r="LC94" s="19" t="str">
        <f t="shared" ca="1" si="158"/>
        <v/>
      </c>
      <c r="LD94" s="19" t="str">
        <f t="shared" ca="1" si="158"/>
        <v/>
      </c>
      <c r="LE94" s="19" t="str">
        <f t="shared" ca="1" si="158"/>
        <v/>
      </c>
      <c r="LF94" s="19" t="str">
        <f t="shared" ca="1" si="158"/>
        <v/>
      </c>
      <c r="LG94" s="19" t="str">
        <f t="shared" ca="1" si="158"/>
        <v/>
      </c>
      <c r="LH94" s="19" t="str">
        <f t="shared" ca="1" si="158"/>
        <v/>
      </c>
      <c r="LI94" s="19" t="str">
        <f t="shared" ca="1" si="158"/>
        <v/>
      </c>
      <c r="LJ94" s="19" t="str">
        <f t="shared" ca="1" si="158"/>
        <v/>
      </c>
      <c r="LK94" s="19" t="str">
        <f t="shared" ca="1" si="158"/>
        <v/>
      </c>
      <c r="LL94" s="19" t="str">
        <f t="shared" ca="1" si="158"/>
        <v/>
      </c>
      <c r="LM94" s="19" t="str">
        <f t="shared" ca="1" si="158"/>
        <v/>
      </c>
      <c r="LN94" s="19" t="str">
        <f t="shared" ca="1" si="158"/>
        <v/>
      </c>
      <c r="LO94" s="19" t="str">
        <f t="shared" ca="1" si="158"/>
        <v/>
      </c>
      <c r="LP94" s="19" t="str">
        <f t="shared" ca="1" si="158"/>
        <v/>
      </c>
      <c r="LQ94" s="19" t="str">
        <f t="shared" ca="1" si="158"/>
        <v/>
      </c>
      <c r="LR94" s="19" t="str">
        <f t="shared" ca="1" si="158"/>
        <v/>
      </c>
      <c r="LS94" s="19" t="str">
        <f t="shared" ca="1" si="158"/>
        <v/>
      </c>
      <c r="LT94" s="19" t="str">
        <f t="shared" ca="1" si="158"/>
        <v/>
      </c>
      <c r="LU94" s="19" t="str">
        <f t="shared" ca="1" si="158"/>
        <v/>
      </c>
      <c r="LV94" s="19" t="str">
        <f t="shared" ca="1" si="158"/>
        <v/>
      </c>
      <c r="LW94" s="19" t="str">
        <f t="shared" ca="1" si="158"/>
        <v/>
      </c>
      <c r="LX94" s="19" t="str">
        <f t="shared" ca="1" si="158"/>
        <v/>
      </c>
      <c r="LY94" s="19" t="str">
        <f t="shared" ca="1" si="158"/>
        <v/>
      </c>
      <c r="LZ94" s="19" t="str">
        <f t="shared" ca="1" si="158"/>
        <v/>
      </c>
      <c r="MA94" s="19" t="str">
        <f t="shared" ca="1" si="158"/>
        <v/>
      </c>
      <c r="MB94" s="19" t="str">
        <f t="shared" ca="1" si="158"/>
        <v/>
      </c>
      <c r="MC94" s="19" t="str">
        <f t="shared" ca="1" si="158"/>
        <v/>
      </c>
      <c r="MD94" s="19" t="str">
        <f t="shared" ca="1" si="158"/>
        <v/>
      </c>
      <c r="ME94" s="19" t="str">
        <f t="shared" ca="1" si="158"/>
        <v/>
      </c>
      <c r="MF94" s="19" t="str">
        <f t="shared" ca="1" si="158"/>
        <v/>
      </c>
      <c r="MG94" s="19" t="str">
        <f t="shared" ca="1" si="158"/>
        <v/>
      </c>
      <c r="MH94" s="19" t="str">
        <f t="shared" ca="1" si="158"/>
        <v/>
      </c>
      <c r="MI94" s="19" t="str">
        <f t="shared" ca="1" si="158"/>
        <v/>
      </c>
      <c r="MJ94" s="19" t="str">
        <f t="shared" ca="1" si="158"/>
        <v/>
      </c>
      <c r="MK94" s="19" t="str">
        <f t="shared" ca="1" si="158"/>
        <v/>
      </c>
      <c r="ML94" s="19" t="str">
        <f t="shared" ca="1" si="158"/>
        <v/>
      </c>
      <c r="MM94" s="19" t="str">
        <f t="shared" ca="1" si="158"/>
        <v/>
      </c>
      <c r="MN94" s="19" t="str">
        <f t="shared" ca="1" si="158"/>
        <v/>
      </c>
      <c r="MO94" s="19" t="str">
        <f t="shared" ca="1" si="156"/>
        <v/>
      </c>
      <c r="MP94" s="19" t="str">
        <f t="shared" ca="1" si="156"/>
        <v/>
      </c>
      <c r="MQ94" s="19" t="str">
        <f t="shared" ca="1" si="156"/>
        <v/>
      </c>
      <c r="MR94" s="19" t="str">
        <f t="shared" ca="1" si="156"/>
        <v/>
      </c>
      <c r="MS94" s="19" t="str">
        <f t="shared" ca="1" si="156"/>
        <v/>
      </c>
      <c r="MT94" s="19" t="str">
        <f t="shared" ca="1" si="156"/>
        <v/>
      </c>
      <c r="MU94" s="19" t="str">
        <f t="shared" ca="1" si="156"/>
        <v/>
      </c>
      <c r="MV94" s="19" t="str">
        <f t="shared" ca="1" si="156"/>
        <v/>
      </c>
      <c r="MW94" s="19" t="str">
        <f t="shared" ca="1" si="156"/>
        <v/>
      </c>
      <c r="MX94" s="19" t="str">
        <f t="shared" ca="1" si="156"/>
        <v/>
      </c>
      <c r="MY94" s="19" t="str">
        <f t="shared" ca="1" si="156"/>
        <v/>
      </c>
      <c r="MZ94" s="19" t="str">
        <f t="shared" ca="1" si="156"/>
        <v/>
      </c>
      <c r="NA94" s="19" t="str">
        <f t="shared" ca="1" si="156"/>
        <v/>
      </c>
      <c r="NB94" s="19" t="str">
        <f t="shared" ca="1" si="156"/>
        <v/>
      </c>
      <c r="NC94" s="19" t="str">
        <f t="shared" ca="1" si="156"/>
        <v/>
      </c>
      <c r="ND94" s="19" t="str">
        <f t="shared" ca="1" si="156"/>
        <v/>
      </c>
      <c r="NE94" s="19" t="str">
        <f t="shared" ca="1" si="156"/>
        <v/>
      </c>
      <c r="NF94" s="19" t="str">
        <f t="shared" ca="1" si="156"/>
        <v/>
      </c>
      <c r="NG94" s="19" t="str">
        <f t="shared" ca="1" si="156"/>
        <v/>
      </c>
      <c r="NH94" s="19" t="str">
        <f t="shared" ca="1" si="156"/>
        <v/>
      </c>
      <c r="NI94" s="19" t="str">
        <f t="shared" ca="1" si="156"/>
        <v/>
      </c>
      <c r="NJ94" s="19" t="str">
        <f t="shared" ca="1" si="156"/>
        <v/>
      </c>
      <c r="NK94" s="19" t="str">
        <f t="shared" ca="1" si="156"/>
        <v/>
      </c>
      <c r="NL94" s="19" t="str">
        <f t="shared" ca="1" si="156"/>
        <v/>
      </c>
      <c r="NM94" s="19" t="str">
        <f t="shared" ca="1" si="156"/>
        <v/>
      </c>
      <c r="NN94" s="19" t="str">
        <f t="shared" ca="1" si="156"/>
        <v/>
      </c>
      <c r="NO94" s="19" t="str">
        <f t="shared" ca="1" si="156"/>
        <v/>
      </c>
      <c r="NP94" s="19" t="str">
        <f t="shared" ca="1" si="156"/>
        <v/>
      </c>
      <c r="NQ94" s="19" t="str">
        <f t="shared" ca="1" si="156"/>
        <v/>
      </c>
      <c r="NR94" s="19" t="str">
        <f t="shared" ca="1" si="156"/>
        <v/>
      </c>
      <c r="NS94" s="19" t="str">
        <f t="shared" ca="1" si="156"/>
        <v/>
      </c>
      <c r="NT94" s="19" t="str">
        <f t="shared" ca="1" si="156"/>
        <v/>
      </c>
      <c r="NU94" s="19" t="str">
        <f t="shared" ca="1" si="156"/>
        <v/>
      </c>
      <c r="NV94" s="19" t="str">
        <f t="shared" ca="1" si="156"/>
        <v/>
      </c>
      <c r="NW94" s="19" t="str">
        <f t="shared" ca="1" si="156"/>
        <v/>
      </c>
      <c r="NX94" s="19" t="str">
        <f t="shared" ca="1" si="156"/>
        <v/>
      </c>
      <c r="NY94" s="19" t="str">
        <f t="shared" ca="1" si="156"/>
        <v/>
      </c>
      <c r="NZ94" s="19" t="str">
        <f t="shared" ca="1" si="156"/>
        <v/>
      </c>
      <c r="OA94" s="19" t="str">
        <f t="shared" ca="1" si="156"/>
        <v/>
      </c>
      <c r="OB94" s="19" t="str">
        <f t="shared" ca="1" si="156"/>
        <v/>
      </c>
      <c r="OC94" s="19" t="str">
        <f t="shared" ca="1" si="156"/>
        <v/>
      </c>
    </row>
    <row r="95" spans="3:399" x14ac:dyDescent="0.2">
      <c r="C95" s="130">
        <f>'Project Follow up - Base'!C96</f>
        <v>20</v>
      </c>
      <c r="D95" s="479" t="str">
        <f>'Project Follow up - Base'!D96</f>
        <v/>
      </c>
      <c r="E95" s="479" t="str">
        <f>'Project Follow up - Base'!E96</f>
        <v/>
      </c>
      <c r="F95" s="131" t="str">
        <f>'Project Follow up - Base'!G96</f>
        <v/>
      </c>
      <c r="G95" s="132" t="str">
        <f>'Project Follow up - Base'!H96</f>
        <v/>
      </c>
      <c r="H95" s="133">
        <f>'Project Follow up - Base'!I96</f>
        <v>0</v>
      </c>
      <c r="I95" s="134"/>
      <c r="J95" s="144"/>
      <c r="K95" s="144"/>
      <c r="L95" s="144"/>
      <c r="M95" s="132" t="str">
        <f>'Project Follow up - Base'!M96</f>
        <v/>
      </c>
      <c r="N95" s="132" t="str">
        <f>'Project Follow up - Base'!N96</f>
        <v/>
      </c>
      <c r="O95" s="132" t="str">
        <f>'Project Follow up - Base'!O96</f>
        <v/>
      </c>
      <c r="P95" s="131" t="str">
        <f ca="1">'Project Follow up - Base'!P96</f>
        <v/>
      </c>
      <c r="Q95" s="137" t="str">
        <f>'Project Follow up - Base'!Q96</f>
        <v/>
      </c>
      <c r="R95" s="132" t="str">
        <f>'Project Follow up - Base'!R96</f>
        <v/>
      </c>
      <c r="S95" s="131" t="str">
        <f>'Project Follow up - Base'!S96</f>
        <v/>
      </c>
      <c r="T95" s="137" t="str">
        <f>'Project Follow up - Base'!T96</f>
        <v/>
      </c>
      <c r="U95" s="396" t="str">
        <f>'Project Follow up - Base'!U96</f>
        <v/>
      </c>
      <c r="V95" s="396" t="str">
        <f>'Project Follow up - Base'!V96</f>
        <v/>
      </c>
      <c r="W95" s="131" t="str">
        <f>'Project Follow up - Base'!W96</f>
        <v/>
      </c>
      <c r="X95" s="145" t="str">
        <f>'Project Follow up - Base'!X96</f>
        <v/>
      </c>
      <c r="Y95" s="100"/>
      <c r="Z95" s="17">
        <f t="shared" si="123"/>
        <v>1</v>
      </c>
      <c r="AC95" s="19" t="str">
        <f t="shared" ca="1" si="130"/>
        <v/>
      </c>
      <c r="AD95" s="20" t="str">
        <f t="shared" ca="1" si="160"/>
        <v/>
      </c>
      <c r="AE95" s="20" t="str">
        <f t="shared" ca="1" si="160"/>
        <v/>
      </c>
      <c r="AF95" s="20" t="str">
        <f t="shared" ca="1" si="160"/>
        <v/>
      </c>
      <c r="AG95" s="20" t="str">
        <f t="shared" ca="1" si="160"/>
        <v/>
      </c>
      <c r="AH95" s="20" t="str">
        <f t="shared" ca="1" si="160"/>
        <v/>
      </c>
      <c r="AI95" s="20" t="str">
        <f t="shared" ca="1" si="160"/>
        <v/>
      </c>
      <c r="AJ95" s="20" t="str">
        <f t="shared" ca="1" si="160"/>
        <v/>
      </c>
      <c r="AK95" s="20" t="str">
        <f t="shared" ca="1" si="160"/>
        <v/>
      </c>
      <c r="AL95" s="20" t="str">
        <f t="shared" ca="1" si="160"/>
        <v/>
      </c>
      <c r="AM95" s="20" t="str">
        <f t="shared" ca="1" si="160"/>
        <v/>
      </c>
      <c r="AN95" s="20" t="str">
        <f t="shared" ca="1" si="160"/>
        <v/>
      </c>
      <c r="AO95" s="20" t="str">
        <f t="shared" ca="1" si="160"/>
        <v/>
      </c>
      <c r="AP95" s="20" t="str">
        <f t="shared" ca="1" si="160"/>
        <v/>
      </c>
      <c r="AQ95" s="20" t="str">
        <f t="shared" ca="1" si="160"/>
        <v/>
      </c>
      <c r="AR95" s="20" t="str">
        <f t="shared" ca="1" si="160"/>
        <v/>
      </c>
      <c r="AS95" s="20" t="str">
        <f t="shared" ca="1" si="160"/>
        <v/>
      </c>
      <c r="AT95" s="20" t="str">
        <f t="shared" ca="1" si="160"/>
        <v/>
      </c>
      <c r="AU95" s="20" t="str">
        <f t="shared" ca="1" si="160"/>
        <v/>
      </c>
      <c r="AV95" s="20" t="str">
        <f t="shared" ca="1" si="160"/>
        <v/>
      </c>
      <c r="AW95" s="20" t="str">
        <f t="shared" ca="1" si="160"/>
        <v/>
      </c>
      <c r="AX95" s="20" t="str">
        <f t="shared" ca="1" si="160"/>
        <v/>
      </c>
      <c r="AY95" s="20" t="str">
        <f t="shared" ca="1" si="160"/>
        <v/>
      </c>
      <c r="AZ95" s="20" t="str">
        <f t="shared" ca="1" si="160"/>
        <v/>
      </c>
      <c r="BA95" s="20" t="str">
        <f t="shared" ca="1" si="160"/>
        <v/>
      </c>
      <c r="BB95" s="20" t="str">
        <f t="shared" ca="1" si="160"/>
        <v/>
      </c>
      <c r="BC95" s="20" t="str">
        <f t="shared" ca="1" si="160"/>
        <v/>
      </c>
      <c r="BD95" s="20" t="str">
        <f t="shared" ca="1" si="160"/>
        <v/>
      </c>
      <c r="BE95" s="20" t="str">
        <f t="shared" ca="1" si="160"/>
        <v/>
      </c>
      <c r="BF95" s="20" t="str">
        <f t="shared" ca="1" si="160"/>
        <v/>
      </c>
      <c r="BG95" s="20" t="str">
        <f t="shared" ca="1" si="160"/>
        <v/>
      </c>
      <c r="BH95" s="20" t="str">
        <f t="shared" ca="1" si="160"/>
        <v/>
      </c>
      <c r="BI95" s="20" t="str">
        <f t="shared" ca="1" si="160"/>
        <v/>
      </c>
      <c r="BJ95" s="20" t="str">
        <f t="shared" ca="1" si="160"/>
        <v/>
      </c>
      <c r="BK95" s="20" t="str">
        <f t="shared" ca="1" si="160"/>
        <v/>
      </c>
      <c r="BL95" s="20" t="str">
        <f t="shared" ca="1" si="160"/>
        <v/>
      </c>
      <c r="BM95" s="20" t="str">
        <f t="shared" ca="1" si="160"/>
        <v/>
      </c>
      <c r="BN95" s="20" t="str">
        <f t="shared" ca="1" si="160"/>
        <v/>
      </c>
      <c r="BO95" s="20" t="str">
        <f t="shared" ca="1" si="160"/>
        <v/>
      </c>
      <c r="BP95" s="20" t="str">
        <f t="shared" ca="1" si="160"/>
        <v/>
      </c>
      <c r="BQ95" s="20" t="str">
        <f t="shared" ca="1" si="160"/>
        <v/>
      </c>
      <c r="BR95" s="20" t="str">
        <f t="shared" ca="1" si="160"/>
        <v/>
      </c>
      <c r="BS95" s="20" t="str">
        <f t="shared" ca="1" si="160"/>
        <v/>
      </c>
      <c r="BT95" s="20" t="str">
        <f t="shared" ca="1" si="160"/>
        <v/>
      </c>
      <c r="BU95" s="20" t="str">
        <f t="shared" ca="1" si="160"/>
        <v/>
      </c>
      <c r="BV95" s="20" t="str">
        <f t="shared" ca="1" si="160"/>
        <v/>
      </c>
      <c r="BW95" s="20" t="str">
        <f t="shared" ca="1" si="160"/>
        <v/>
      </c>
      <c r="BX95" s="20" t="str">
        <f t="shared" ca="1" si="160"/>
        <v/>
      </c>
      <c r="BY95" s="20" t="str">
        <f t="shared" ca="1" si="160"/>
        <v/>
      </c>
      <c r="BZ95" s="20" t="str">
        <f t="shared" ca="1" si="160"/>
        <v/>
      </c>
      <c r="CA95" s="20" t="str">
        <f t="shared" ca="1" si="160"/>
        <v/>
      </c>
      <c r="CB95" s="20" t="str">
        <f t="shared" ca="1" si="160"/>
        <v/>
      </c>
      <c r="CC95" s="20" t="str">
        <f t="shared" ca="1" si="160"/>
        <v/>
      </c>
      <c r="CD95" s="20" t="str">
        <f t="shared" ca="1" si="160"/>
        <v/>
      </c>
      <c r="CE95" s="20" t="str">
        <f t="shared" ca="1" si="160"/>
        <v/>
      </c>
      <c r="CF95" s="20" t="str">
        <f t="shared" ca="1" si="160"/>
        <v/>
      </c>
      <c r="CG95" s="20" t="str">
        <f t="shared" ca="1" si="160"/>
        <v/>
      </c>
      <c r="CH95" s="20" t="str">
        <f t="shared" ca="1" si="160"/>
        <v/>
      </c>
      <c r="CI95" s="20" t="str">
        <f t="shared" ca="1" si="160"/>
        <v/>
      </c>
      <c r="CJ95" s="20" t="str">
        <f t="shared" ca="1" si="160"/>
        <v/>
      </c>
      <c r="CK95" s="20" t="str">
        <f t="shared" ca="1" si="160"/>
        <v/>
      </c>
      <c r="CL95" s="20" t="str">
        <f t="shared" ca="1" si="160"/>
        <v/>
      </c>
      <c r="CM95" s="20" t="str">
        <f t="shared" ca="1" si="160"/>
        <v/>
      </c>
      <c r="CN95" s="20" t="str">
        <f t="shared" ca="1" si="160"/>
        <v/>
      </c>
      <c r="CO95" s="20" t="str">
        <f t="shared" ca="1" si="160"/>
        <v/>
      </c>
      <c r="CP95" s="20" t="str">
        <f t="shared" ca="1" si="159"/>
        <v/>
      </c>
      <c r="CQ95" s="20" t="str">
        <f t="shared" ca="1" si="159"/>
        <v/>
      </c>
      <c r="CR95" s="20" t="str">
        <f t="shared" ca="1" si="159"/>
        <v/>
      </c>
      <c r="CS95" s="20" t="str">
        <f t="shared" ca="1" si="159"/>
        <v/>
      </c>
      <c r="CT95" s="20" t="str">
        <f t="shared" ca="1" si="159"/>
        <v/>
      </c>
      <c r="CU95" s="19" t="str">
        <f t="shared" ca="1" si="159"/>
        <v/>
      </c>
      <c r="CV95" s="19" t="str">
        <f t="shared" ca="1" si="159"/>
        <v/>
      </c>
      <c r="CW95" s="19" t="str">
        <f t="shared" ca="1" si="159"/>
        <v/>
      </c>
      <c r="CX95" s="19" t="str">
        <f t="shared" ca="1" si="159"/>
        <v/>
      </c>
      <c r="CY95" s="19" t="str">
        <f t="shared" ca="1" si="159"/>
        <v/>
      </c>
      <c r="CZ95" s="19" t="str">
        <f t="shared" ca="1" si="159"/>
        <v/>
      </c>
      <c r="DA95" s="19" t="str">
        <f t="shared" ca="1" si="159"/>
        <v/>
      </c>
      <c r="DB95" s="19" t="str">
        <f t="shared" ca="1" si="159"/>
        <v/>
      </c>
      <c r="DC95" s="19" t="str">
        <f t="shared" ca="1" si="159"/>
        <v/>
      </c>
      <c r="DD95" s="19" t="str">
        <f t="shared" ca="1" si="159"/>
        <v/>
      </c>
      <c r="DE95" s="19" t="str">
        <f t="shared" ca="1" si="159"/>
        <v/>
      </c>
      <c r="DF95" s="19" t="str">
        <f t="shared" ca="1" si="159"/>
        <v/>
      </c>
      <c r="DG95" s="19" t="str">
        <f t="shared" ca="1" si="159"/>
        <v/>
      </c>
      <c r="DH95" s="19" t="str">
        <f t="shared" ca="1" si="159"/>
        <v/>
      </c>
      <c r="DI95" s="19" t="str">
        <f t="shared" ca="1" si="159"/>
        <v/>
      </c>
      <c r="DJ95" s="19" t="str">
        <f t="shared" ca="1" si="159"/>
        <v/>
      </c>
      <c r="DK95" s="19" t="str">
        <f t="shared" ca="1" si="159"/>
        <v/>
      </c>
      <c r="DL95" s="19" t="str">
        <f t="shared" ca="1" si="159"/>
        <v/>
      </c>
      <c r="DM95" s="19" t="str">
        <f t="shared" ca="1" si="159"/>
        <v/>
      </c>
      <c r="DN95" s="19" t="str">
        <f t="shared" ca="1" si="159"/>
        <v/>
      </c>
      <c r="DO95" s="19" t="str">
        <f t="shared" ca="1" si="159"/>
        <v/>
      </c>
      <c r="DP95" s="19" t="str">
        <f t="shared" ca="1" si="159"/>
        <v/>
      </c>
      <c r="DQ95" s="19" t="str">
        <f t="shared" ca="1" si="159"/>
        <v/>
      </c>
      <c r="DR95" s="19" t="str">
        <f t="shared" ca="1" si="159"/>
        <v/>
      </c>
      <c r="DS95" s="19" t="str">
        <f t="shared" ca="1" si="159"/>
        <v/>
      </c>
      <c r="DT95" s="19" t="str">
        <f t="shared" ca="1" si="159"/>
        <v/>
      </c>
      <c r="DU95" s="19" t="str">
        <f t="shared" ca="1" si="159"/>
        <v/>
      </c>
      <c r="DV95" s="19" t="str">
        <f t="shared" ca="1" si="159"/>
        <v/>
      </c>
      <c r="DW95" s="19" t="str">
        <f t="shared" ca="1" si="159"/>
        <v/>
      </c>
      <c r="DX95" s="19" t="str">
        <f t="shared" ca="1" si="159"/>
        <v/>
      </c>
      <c r="DY95" s="19" t="str">
        <f t="shared" ca="1" si="159"/>
        <v/>
      </c>
      <c r="DZ95" s="19" t="str">
        <f t="shared" ca="1" si="159"/>
        <v/>
      </c>
      <c r="EA95" s="19" t="str">
        <f t="shared" ca="1" si="159"/>
        <v/>
      </c>
      <c r="EB95" s="19" t="str">
        <f t="shared" ca="1" si="159"/>
        <v/>
      </c>
      <c r="EC95" s="19" t="str">
        <f t="shared" ca="1" si="159"/>
        <v/>
      </c>
      <c r="ED95" s="19" t="str">
        <f t="shared" ca="1" si="159"/>
        <v/>
      </c>
      <c r="EE95" s="19" t="str">
        <f t="shared" ca="1" si="159"/>
        <v/>
      </c>
      <c r="EF95" s="19" t="str">
        <f t="shared" ca="1" si="159"/>
        <v/>
      </c>
      <c r="EG95" s="19" t="str">
        <f t="shared" ca="1" si="159"/>
        <v/>
      </c>
      <c r="EH95" s="19" t="str">
        <f t="shared" ca="1" si="159"/>
        <v/>
      </c>
      <c r="EI95" s="19" t="str">
        <f t="shared" ca="1" si="159"/>
        <v/>
      </c>
      <c r="EJ95" s="19" t="str">
        <f t="shared" ca="1" si="159"/>
        <v/>
      </c>
      <c r="EK95" s="19" t="str">
        <f t="shared" ca="1" si="159"/>
        <v/>
      </c>
      <c r="EL95" s="19" t="str">
        <f t="shared" ca="1" si="159"/>
        <v/>
      </c>
      <c r="EM95" s="19" t="str">
        <f t="shared" ca="1" si="159"/>
        <v/>
      </c>
      <c r="EN95" s="19" t="str">
        <f t="shared" ca="1" si="159"/>
        <v/>
      </c>
      <c r="EO95" s="19" t="str">
        <f t="shared" ca="1" si="159"/>
        <v/>
      </c>
      <c r="EP95" s="19" t="str">
        <f t="shared" ca="1" si="159"/>
        <v/>
      </c>
      <c r="EQ95" s="19" t="str">
        <f t="shared" ca="1" si="159"/>
        <v/>
      </c>
      <c r="ER95" s="19" t="str">
        <f t="shared" ca="1" si="159"/>
        <v/>
      </c>
      <c r="ES95" s="19" t="str">
        <f t="shared" ca="1" si="159"/>
        <v/>
      </c>
      <c r="ET95" s="19" t="str">
        <f t="shared" ca="1" si="159"/>
        <v/>
      </c>
      <c r="EU95" s="19" t="str">
        <f t="shared" ca="1" si="159"/>
        <v/>
      </c>
      <c r="EV95" s="19" t="str">
        <f t="shared" ca="1" si="159"/>
        <v/>
      </c>
      <c r="EW95" s="19" t="str">
        <f t="shared" ca="1" si="159"/>
        <v/>
      </c>
      <c r="EX95" s="19" t="str">
        <f t="shared" ca="1" si="159"/>
        <v/>
      </c>
      <c r="EY95" s="19" t="str">
        <f t="shared" ca="1" si="159"/>
        <v/>
      </c>
      <c r="EZ95" s="19" t="str">
        <f t="shared" ca="1" si="159"/>
        <v/>
      </c>
      <c r="FA95" s="19" t="str">
        <f t="shared" ca="1" si="134"/>
        <v/>
      </c>
      <c r="FB95" s="19" t="str">
        <f t="shared" ca="1" si="157"/>
        <v/>
      </c>
      <c r="FC95" s="19" t="str">
        <f t="shared" ca="1" si="157"/>
        <v/>
      </c>
      <c r="FD95" s="19" t="str">
        <f t="shared" ca="1" si="157"/>
        <v/>
      </c>
      <c r="FE95" s="19" t="str">
        <f t="shared" ca="1" si="157"/>
        <v/>
      </c>
      <c r="FF95" s="19" t="str">
        <f t="shared" ca="1" si="157"/>
        <v/>
      </c>
      <c r="FG95" s="19" t="str">
        <f t="shared" ca="1" si="157"/>
        <v/>
      </c>
      <c r="FH95" s="19" t="str">
        <f t="shared" ca="1" si="157"/>
        <v/>
      </c>
      <c r="FI95" s="19" t="str">
        <f t="shared" ca="1" si="157"/>
        <v/>
      </c>
      <c r="FJ95" s="19" t="str">
        <f t="shared" ca="1" si="157"/>
        <v/>
      </c>
      <c r="FK95" s="19" t="str">
        <f t="shared" ca="1" si="157"/>
        <v/>
      </c>
      <c r="FL95" s="19" t="str">
        <f t="shared" ca="1" si="157"/>
        <v/>
      </c>
      <c r="FM95" s="19" t="str">
        <f t="shared" ca="1" si="157"/>
        <v/>
      </c>
      <c r="FN95" s="19" t="str">
        <f t="shared" ca="1" si="157"/>
        <v/>
      </c>
      <c r="FO95" s="19" t="str">
        <f t="shared" ca="1" si="157"/>
        <v/>
      </c>
      <c r="FP95" s="19" t="str">
        <f t="shared" ca="1" si="157"/>
        <v/>
      </c>
      <c r="FQ95" s="19" t="str">
        <f t="shared" ca="1" si="157"/>
        <v/>
      </c>
      <c r="FR95" s="19" t="str">
        <f t="shared" ca="1" si="157"/>
        <v/>
      </c>
      <c r="FS95" s="19" t="str">
        <f t="shared" ca="1" si="157"/>
        <v/>
      </c>
      <c r="FT95" s="19" t="str">
        <f t="shared" ca="1" si="157"/>
        <v/>
      </c>
      <c r="FU95" s="19" t="str">
        <f t="shared" ca="1" si="157"/>
        <v/>
      </c>
      <c r="FV95" s="19" t="str">
        <f t="shared" ca="1" si="157"/>
        <v/>
      </c>
      <c r="FW95" s="19" t="str">
        <f t="shared" ca="1" si="157"/>
        <v/>
      </c>
      <c r="FX95" s="19" t="str">
        <f t="shared" ca="1" si="157"/>
        <v/>
      </c>
      <c r="FY95" s="19" t="str">
        <f t="shared" ca="1" si="157"/>
        <v/>
      </c>
      <c r="FZ95" s="19" t="str">
        <f t="shared" ca="1" si="157"/>
        <v/>
      </c>
      <c r="GA95" s="19" t="str">
        <f t="shared" ca="1" si="157"/>
        <v/>
      </c>
      <c r="GB95" s="19" t="str">
        <f t="shared" ca="1" si="157"/>
        <v/>
      </c>
      <c r="GC95" s="19" t="str">
        <f t="shared" ca="1" si="157"/>
        <v/>
      </c>
      <c r="GD95" s="19" t="str">
        <f t="shared" ca="1" si="157"/>
        <v/>
      </c>
      <c r="GE95" s="19" t="str">
        <f t="shared" ca="1" si="157"/>
        <v/>
      </c>
      <c r="GF95" s="19" t="str">
        <f t="shared" ca="1" si="157"/>
        <v/>
      </c>
      <c r="GG95" s="19" t="str">
        <f t="shared" ca="1" si="157"/>
        <v/>
      </c>
      <c r="GH95" s="19" t="str">
        <f t="shared" ca="1" si="157"/>
        <v/>
      </c>
      <c r="GI95" s="19" t="str">
        <f t="shared" ca="1" si="157"/>
        <v/>
      </c>
      <c r="GJ95" s="19" t="str">
        <f t="shared" ca="1" si="157"/>
        <v/>
      </c>
      <c r="GK95" s="19" t="str">
        <f t="shared" ca="1" si="157"/>
        <v/>
      </c>
      <c r="GL95" s="19" t="str">
        <f t="shared" ca="1" si="157"/>
        <v/>
      </c>
      <c r="GM95" s="19" t="str">
        <f t="shared" ca="1" si="157"/>
        <v/>
      </c>
      <c r="GN95" s="19" t="str">
        <f t="shared" ca="1" si="157"/>
        <v/>
      </c>
      <c r="GO95" s="19" t="str">
        <f t="shared" ca="1" si="157"/>
        <v/>
      </c>
      <c r="GP95" s="19" t="str">
        <f t="shared" ca="1" si="157"/>
        <v/>
      </c>
      <c r="GQ95" s="19" t="str">
        <f t="shared" ca="1" si="157"/>
        <v/>
      </c>
      <c r="GR95" s="19" t="str">
        <f t="shared" ca="1" si="157"/>
        <v/>
      </c>
      <c r="GS95" s="19" t="str">
        <f t="shared" ca="1" si="157"/>
        <v/>
      </c>
      <c r="GT95" s="19" t="str">
        <f t="shared" ca="1" si="157"/>
        <v/>
      </c>
      <c r="GU95" s="19" t="str">
        <f t="shared" ca="1" si="157"/>
        <v/>
      </c>
      <c r="GV95" s="19" t="str">
        <f t="shared" ca="1" si="157"/>
        <v/>
      </c>
      <c r="GW95" s="19" t="str">
        <f t="shared" ca="1" si="157"/>
        <v/>
      </c>
      <c r="GX95" s="19" t="str">
        <f t="shared" ca="1" si="157"/>
        <v/>
      </c>
      <c r="GY95" s="19" t="str">
        <f t="shared" ca="1" si="157"/>
        <v/>
      </c>
      <c r="GZ95" s="19" t="str">
        <f t="shared" ca="1" si="157"/>
        <v/>
      </c>
      <c r="HA95" s="19" t="str">
        <f t="shared" ca="1" si="157"/>
        <v/>
      </c>
      <c r="HB95" s="19" t="str">
        <f t="shared" ca="1" si="157"/>
        <v/>
      </c>
      <c r="HC95" s="19" t="str">
        <f t="shared" ca="1" si="157"/>
        <v/>
      </c>
      <c r="HD95" s="19" t="str">
        <f t="shared" ca="1" si="157"/>
        <v/>
      </c>
      <c r="HE95" s="19" t="str">
        <f t="shared" ca="1" si="157"/>
        <v/>
      </c>
      <c r="HF95" s="19" t="str">
        <f t="shared" ca="1" si="157"/>
        <v/>
      </c>
      <c r="HG95" s="19" t="str">
        <f t="shared" ca="1" si="157"/>
        <v/>
      </c>
      <c r="HH95" s="19" t="str">
        <f t="shared" ca="1" si="157"/>
        <v/>
      </c>
      <c r="HI95" s="19" t="str">
        <f t="shared" ca="1" si="157"/>
        <v/>
      </c>
      <c r="HJ95" s="19" t="str">
        <f t="shared" ca="1" si="157"/>
        <v/>
      </c>
      <c r="HK95" s="19" t="str">
        <f t="shared" ca="1" si="157"/>
        <v/>
      </c>
      <c r="HL95" s="19" t="str">
        <f t="shared" ca="1" si="157"/>
        <v/>
      </c>
      <c r="HM95" s="19" t="str">
        <f t="shared" ref="HM95:JX95" ca="1" si="161">IF($N95="",
IF(AND(HM$2&gt;=$M95,HM$2&lt;=TODAY(),HM$2&lt;$O95), 10,
IF(AND(HM$2&gt;=$M95,HM$2&lt;=TODAY(),HM$2=$O95), 10,
IF(AND(HM$2&gt;=$M95,HM$2&lt;=TODAY(),HM$2&gt;$O95), -10, ""))),
IF(AND(HM$2&gt;=$M95,HM$2&lt;=$N95,HM$2&lt;$O95),10,
IF(AND(HM$2&gt;=$M95,HM$2&lt;=$N95,HM$2=$O95),10,
IF(AND(HM$2&gt;=$M95,HM$2&lt;=$N95,HM$2&gt;$O95),-10,""
))))</f>
        <v/>
      </c>
      <c r="HN95" s="19" t="str">
        <f t="shared" ca="1" si="161"/>
        <v/>
      </c>
      <c r="HO95" s="19" t="str">
        <f t="shared" ca="1" si="161"/>
        <v/>
      </c>
      <c r="HP95" s="19" t="str">
        <f t="shared" ca="1" si="161"/>
        <v/>
      </c>
      <c r="HQ95" s="19" t="str">
        <f t="shared" ca="1" si="161"/>
        <v/>
      </c>
      <c r="HR95" s="19" t="str">
        <f t="shared" ca="1" si="161"/>
        <v/>
      </c>
      <c r="HS95" s="19" t="str">
        <f t="shared" ca="1" si="161"/>
        <v/>
      </c>
      <c r="HT95" s="19" t="str">
        <f t="shared" ca="1" si="161"/>
        <v/>
      </c>
      <c r="HU95" s="19" t="str">
        <f t="shared" ca="1" si="161"/>
        <v/>
      </c>
      <c r="HV95" s="19" t="str">
        <f t="shared" ca="1" si="161"/>
        <v/>
      </c>
      <c r="HW95" s="19" t="str">
        <f t="shared" ca="1" si="161"/>
        <v/>
      </c>
      <c r="HX95" s="19" t="str">
        <f t="shared" ca="1" si="161"/>
        <v/>
      </c>
      <c r="HY95" s="19" t="str">
        <f t="shared" ca="1" si="161"/>
        <v/>
      </c>
      <c r="HZ95" s="19" t="str">
        <f t="shared" ca="1" si="161"/>
        <v/>
      </c>
      <c r="IA95" s="19" t="str">
        <f t="shared" ca="1" si="161"/>
        <v/>
      </c>
      <c r="IB95" s="19" t="str">
        <f t="shared" ca="1" si="161"/>
        <v/>
      </c>
      <c r="IC95" s="19" t="str">
        <f t="shared" ca="1" si="161"/>
        <v/>
      </c>
      <c r="ID95" s="19" t="str">
        <f t="shared" ca="1" si="161"/>
        <v/>
      </c>
      <c r="IE95" s="19" t="str">
        <f t="shared" ca="1" si="161"/>
        <v/>
      </c>
      <c r="IF95" s="19" t="str">
        <f t="shared" ca="1" si="161"/>
        <v/>
      </c>
      <c r="IG95" s="19" t="str">
        <f t="shared" ca="1" si="161"/>
        <v/>
      </c>
      <c r="IH95" s="19" t="str">
        <f t="shared" ca="1" si="161"/>
        <v/>
      </c>
      <c r="II95" s="19" t="str">
        <f t="shared" ca="1" si="161"/>
        <v/>
      </c>
      <c r="IJ95" s="19" t="str">
        <f t="shared" ca="1" si="161"/>
        <v/>
      </c>
      <c r="IK95" s="19" t="str">
        <f t="shared" ca="1" si="161"/>
        <v/>
      </c>
      <c r="IL95" s="19" t="str">
        <f t="shared" ca="1" si="161"/>
        <v/>
      </c>
      <c r="IM95" s="19" t="str">
        <f t="shared" ca="1" si="161"/>
        <v/>
      </c>
      <c r="IN95" s="19" t="str">
        <f t="shared" ca="1" si="161"/>
        <v/>
      </c>
      <c r="IO95" s="19" t="str">
        <f t="shared" ca="1" si="161"/>
        <v/>
      </c>
      <c r="IP95" s="19" t="str">
        <f t="shared" ca="1" si="161"/>
        <v/>
      </c>
      <c r="IQ95" s="19" t="str">
        <f t="shared" ca="1" si="161"/>
        <v/>
      </c>
      <c r="IR95" s="19" t="str">
        <f t="shared" ca="1" si="161"/>
        <v/>
      </c>
      <c r="IS95" s="19" t="str">
        <f t="shared" ca="1" si="161"/>
        <v/>
      </c>
      <c r="IT95" s="19" t="str">
        <f t="shared" ca="1" si="161"/>
        <v/>
      </c>
      <c r="IU95" s="19" t="str">
        <f t="shared" ca="1" si="161"/>
        <v/>
      </c>
      <c r="IV95" s="19" t="str">
        <f t="shared" ca="1" si="161"/>
        <v/>
      </c>
      <c r="IW95" s="19" t="str">
        <f t="shared" ca="1" si="161"/>
        <v/>
      </c>
      <c r="IX95" s="19" t="str">
        <f t="shared" ca="1" si="161"/>
        <v/>
      </c>
      <c r="IY95" s="19" t="str">
        <f t="shared" ca="1" si="161"/>
        <v/>
      </c>
      <c r="IZ95" s="19" t="str">
        <f t="shared" ca="1" si="161"/>
        <v/>
      </c>
      <c r="JA95" s="19" t="str">
        <f t="shared" ca="1" si="161"/>
        <v/>
      </c>
      <c r="JB95" s="19" t="str">
        <f t="shared" ca="1" si="161"/>
        <v/>
      </c>
      <c r="JC95" s="19" t="str">
        <f t="shared" ca="1" si="161"/>
        <v/>
      </c>
      <c r="JD95" s="19" t="str">
        <f t="shared" ca="1" si="161"/>
        <v/>
      </c>
      <c r="JE95" s="19" t="str">
        <f t="shared" ca="1" si="161"/>
        <v/>
      </c>
      <c r="JF95" s="19" t="str">
        <f t="shared" ca="1" si="161"/>
        <v/>
      </c>
      <c r="JG95" s="19" t="str">
        <f t="shared" ca="1" si="161"/>
        <v/>
      </c>
      <c r="JH95" s="19" t="str">
        <f t="shared" ca="1" si="161"/>
        <v/>
      </c>
      <c r="JI95" s="19" t="str">
        <f t="shared" ca="1" si="161"/>
        <v/>
      </c>
      <c r="JJ95" s="19" t="str">
        <f t="shared" ca="1" si="161"/>
        <v/>
      </c>
      <c r="JK95" s="19" t="str">
        <f t="shared" ca="1" si="161"/>
        <v/>
      </c>
      <c r="JL95" s="19" t="str">
        <f t="shared" ca="1" si="161"/>
        <v/>
      </c>
      <c r="JM95" s="19" t="str">
        <f t="shared" ca="1" si="161"/>
        <v/>
      </c>
      <c r="JN95" s="19" t="str">
        <f t="shared" ca="1" si="161"/>
        <v/>
      </c>
      <c r="JO95" s="19" t="str">
        <f t="shared" ca="1" si="161"/>
        <v/>
      </c>
      <c r="JP95" s="19" t="str">
        <f t="shared" ca="1" si="161"/>
        <v/>
      </c>
      <c r="JQ95" s="19" t="str">
        <f t="shared" ca="1" si="161"/>
        <v/>
      </c>
      <c r="JR95" s="19" t="str">
        <f t="shared" ca="1" si="161"/>
        <v/>
      </c>
      <c r="JS95" s="19" t="str">
        <f t="shared" ca="1" si="161"/>
        <v/>
      </c>
      <c r="JT95" s="19" t="str">
        <f t="shared" ca="1" si="161"/>
        <v/>
      </c>
      <c r="JU95" s="19" t="str">
        <f t="shared" ca="1" si="161"/>
        <v/>
      </c>
      <c r="JV95" s="19" t="str">
        <f t="shared" ca="1" si="161"/>
        <v/>
      </c>
      <c r="JW95" s="19" t="str">
        <f t="shared" ca="1" si="161"/>
        <v/>
      </c>
      <c r="JX95" s="19" t="str">
        <f t="shared" ca="1" si="161"/>
        <v/>
      </c>
      <c r="JY95" s="19" t="str">
        <f t="shared" ca="1" si="145"/>
        <v/>
      </c>
      <c r="JZ95" s="19" t="str">
        <f t="shared" ca="1" si="145"/>
        <v/>
      </c>
      <c r="KA95" s="19" t="str">
        <f t="shared" ca="1" si="145"/>
        <v/>
      </c>
      <c r="KB95" s="19" t="str">
        <f t="shared" ca="1" si="143"/>
        <v/>
      </c>
      <c r="KC95" s="19" t="str">
        <f t="shared" ca="1" si="158"/>
        <v/>
      </c>
      <c r="KD95" s="19" t="str">
        <f t="shared" ca="1" si="158"/>
        <v/>
      </c>
      <c r="KE95" s="19" t="str">
        <f t="shared" ca="1" si="158"/>
        <v/>
      </c>
      <c r="KF95" s="19" t="str">
        <f t="shared" ca="1" si="158"/>
        <v/>
      </c>
      <c r="KG95" s="19" t="str">
        <f t="shared" ca="1" si="158"/>
        <v/>
      </c>
      <c r="KH95" s="19" t="str">
        <f t="shared" ca="1" si="158"/>
        <v/>
      </c>
      <c r="KI95" s="19" t="str">
        <f t="shared" ca="1" si="158"/>
        <v/>
      </c>
      <c r="KJ95" s="19" t="str">
        <f t="shared" ca="1" si="158"/>
        <v/>
      </c>
      <c r="KK95" s="19" t="str">
        <f t="shared" ca="1" si="158"/>
        <v/>
      </c>
      <c r="KL95" s="19" t="str">
        <f t="shared" ca="1" si="158"/>
        <v/>
      </c>
      <c r="KM95" s="19" t="str">
        <f t="shared" ca="1" si="158"/>
        <v/>
      </c>
      <c r="KN95" s="19" t="str">
        <f t="shared" ca="1" si="158"/>
        <v/>
      </c>
      <c r="KO95" s="19" t="str">
        <f t="shared" ca="1" si="158"/>
        <v/>
      </c>
      <c r="KP95" s="19" t="str">
        <f t="shared" ca="1" si="158"/>
        <v/>
      </c>
      <c r="KQ95" s="19" t="str">
        <f t="shared" ca="1" si="158"/>
        <v/>
      </c>
      <c r="KR95" s="19" t="str">
        <f t="shared" ca="1" si="158"/>
        <v/>
      </c>
      <c r="KS95" s="19" t="str">
        <f t="shared" ca="1" si="158"/>
        <v/>
      </c>
      <c r="KT95" s="19" t="str">
        <f t="shared" ca="1" si="158"/>
        <v/>
      </c>
      <c r="KU95" s="19" t="str">
        <f t="shared" ca="1" si="158"/>
        <v/>
      </c>
      <c r="KV95" s="19" t="str">
        <f t="shared" ca="1" si="158"/>
        <v/>
      </c>
      <c r="KW95" s="19" t="str">
        <f t="shared" ca="1" si="158"/>
        <v/>
      </c>
      <c r="KX95" s="19" t="str">
        <f t="shared" ca="1" si="158"/>
        <v/>
      </c>
      <c r="KY95" s="19" t="str">
        <f t="shared" ca="1" si="158"/>
        <v/>
      </c>
      <c r="KZ95" s="19" t="str">
        <f t="shared" ca="1" si="158"/>
        <v/>
      </c>
      <c r="LA95" s="19" t="str">
        <f t="shared" ca="1" si="158"/>
        <v/>
      </c>
      <c r="LB95" s="19" t="str">
        <f t="shared" ca="1" si="158"/>
        <v/>
      </c>
      <c r="LC95" s="19" t="str">
        <f t="shared" ca="1" si="158"/>
        <v/>
      </c>
      <c r="LD95" s="19" t="str">
        <f t="shared" ca="1" si="158"/>
        <v/>
      </c>
      <c r="LE95" s="19" t="str">
        <f t="shared" ca="1" si="158"/>
        <v/>
      </c>
      <c r="LF95" s="19" t="str">
        <f t="shared" ca="1" si="158"/>
        <v/>
      </c>
      <c r="LG95" s="19" t="str">
        <f t="shared" ca="1" si="158"/>
        <v/>
      </c>
      <c r="LH95" s="19" t="str">
        <f t="shared" ca="1" si="158"/>
        <v/>
      </c>
      <c r="LI95" s="19" t="str">
        <f t="shared" ca="1" si="158"/>
        <v/>
      </c>
      <c r="LJ95" s="19" t="str">
        <f t="shared" ca="1" si="158"/>
        <v/>
      </c>
      <c r="LK95" s="19" t="str">
        <f t="shared" ca="1" si="158"/>
        <v/>
      </c>
      <c r="LL95" s="19" t="str">
        <f t="shared" ca="1" si="158"/>
        <v/>
      </c>
      <c r="LM95" s="19" t="str">
        <f t="shared" ca="1" si="158"/>
        <v/>
      </c>
      <c r="LN95" s="19" t="str">
        <f t="shared" ca="1" si="158"/>
        <v/>
      </c>
      <c r="LO95" s="19" t="str">
        <f t="shared" ca="1" si="158"/>
        <v/>
      </c>
      <c r="LP95" s="19" t="str">
        <f t="shared" ca="1" si="158"/>
        <v/>
      </c>
      <c r="LQ95" s="19" t="str">
        <f t="shared" ca="1" si="158"/>
        <v/>
      </c>
      <c r="LR95" s="19" t="str">
        <f t="shared" ca="1" si="158"/>
        <v/>
      </c>
      <c r="LS95" s="19" t="str">
        <f t="shared" ca="1" si="158"/>
        <v/>
      </c>
      <c r="LT95" s="19" t="str">
        <f t="shared" ca="1" si="158"/>
        <v/>
      </c>
      <c r="LU95" s="19" t="str">
        <f t="shared" ca="1" si="158"/>
        <v/>
      </c>
      <c r="LV95" s="19" t="str">
        <f t="shared" ca="1" si="158"/>
        <v/>
      </c>
      <c r="LW95" s="19" t="str">
        <f t="shared" ca="1" si="158"/>
        <v/>
      </c>
      <c r="LX95" s="19" t="str">
        <f t="shared" ca="1" si="158"/>
        <v/>
      </c>
      <c r="LY95" s="19" t="str">
        <f t="shared" ca="1" si="158"/>
        <v/>
      </c>
      <c r="LZ95" s="19" t="str">
        <f t="shared" ca="1" si="158"/>
        <v/>
      </c>
      <c r="MA95" s="19" t="str">
        <f t="shared" ca="1" si="158"/>
        <v/>
      </c>
      <c r="MB95" s="19" t="str">
        <f t="shared" ca="1" si="158"/>
        <v/>
      </c>
      <c r="MC95" s="19" t="str">
        <f t="shared" ca="1" si="158"/>
        <v/>
      </c>
      <c r="MD95" s="19" t="str">
        <f t="shared" ca="1" si="158"/>
        <v/>
      </c>
      <c r="ME95" s="19" t="str">
        <f t="shared" ca="1" si="158"/>
        <v/>
      </c>
      <c r="MF95" s="19" t="str">
        <f t="shared" ca="1" si="158"/>
        <v/>
      </c>
      <c r="MG95" s="19" t="str">
        <f t="shared" ca="1" si="158"/>
        <v/>
      </c>
      <c r="MH95" s="19" t="str">
        <f t="shared" ca="1" si="158"/>
        <v/>
      </c>
      <c r="MI95" s="19" t="str">
        <f t="shared" ca="1" si="158"/>
        <v/>
      </c>
      <c r="MJ95" s="19" t="str">
        <f t="shared" ca="1" si="158"/>
        <v/>
      </c>
      <c r="MK95" s="19" t="str">
        <f t="shared" ca="1" si="158"/>
        <v/>
      </c>
      <c r="ML95" s="19" t="str">
        <f t="shared" ca="1" si="158"/>
        <v/>
      </c>
      <c r="MM95" s="19" t="str">
        <f t="shared" ca="1" si="158"/>
        <v/>
      </c>
      <c r="MN95" s="19" t="str">
        <f t="shared" ref="MN95:OC95" ca="1" si="162">IF($N95="",
IF(AND(MN$2&gt;=$M95,MN$2&lt;=TODAY(),MN$2&lt;$O95), 10,
IF(AND(MN$2&gt;=$M95,MN$2&lt;=TODAY(),MN$2=$O95), 10,
IF(AND(MN$2&gt;=$M95,MN$2&lt;=TODAY(),MN$2&gt;$O95), -10, ""))),
IF(AND(MN$2&gt;=$M95,MN$2&lt;=$N95,MN$2&lt;$O95),10,
IF(AND(MN$2&gt;=$M95,MN$2&lt;=$N95,MN$2=$O95),10,
IF(AND(MN$2&gt;=$M95,MN$2&lt;=$N95,MN$2&gt;$O95),-10,""
))))</f>
        <v/>
      </c>
      <c r="MO95" s="19" t="str">
        <f t="shared" ca="1" si="162"/>
        <v/>
      </c>
      <c r="MP95" s="19" t="str">
        <f t="shared" ca="1" si="162"/>
        <v/>
      </c>
      <c r="MQ95" s="19" t="str">
        <f t="shared" ca="1" si="162"/>
        <v/>
      </c>
      <c r="MR95" s="19" t="str">
        <f t="shared" ca="1" si="162"/>
        <v/>
      </c>
      <c r="MS95" s="19" t="str">
        <f t="shared" ca="1" si="162"/>
        <v/>
      </c>
      <c r="MT95" s="19" t="str">
        <f t="shared" ca="1" si="162"/>
        <v/>
      </c>
      <c r="MU95" s="19" t="str">
        <f t="shared" ca="1" si="162"/>
        <v/>
      </c>
      <c r="MV95" s="19" t="str">
        <f t="shared" ca="1" si="162"/>
        <v/>
      </c>
      <c r="MW95" s="19" t="str">
        <f t="shared" ca="1" si="162"/>
        <v/>
      </c>
      <c r="MX95" s="19" t="str">
        <f t="shared" ca="1" si="162"/>
        <v/>
      </c>
      <c r="MY95" s="19" t="str">
        <f t="shared" ca="1" si="162"/>
        <v/>
      </c>
      <c r="MZ95" s="19" t="str">
        <f t="shared" ca="1" si="162"/>
        <v/>
      </c>
      <c r="NA95" s="19" t="str">
        <f t="shared" ca="1" si="162"/>
        <v/>
      </c>
      <c r="NB95" s="19" t="str">
        <f t="shared" ca="1" si="162"/>
        <v/>
      </c>
      <c r="NC95" s="19" t="str">
        <f t="shared" ca="1" si="162"/>
        <v/>
      </c>
      <c r="ND95" s="19" t="str">
        <f t="shared" ca="1" si="162"/>
        <v/>
      </c>
      <c r="NE95" s="19" t="str">
        <f t="shared" ca="1" si="162"/>
        <v/>
      </c>
      <c r="NF95" s="19" t="str">
        <f t="shared" ca="1" si="162"/>
        <v/>
      </c>
      <c r="NG95" s="19" t="str">
        <f t="shared" ca="1" si="162"/>
        <v/>
      </c>
      <c r="NH95" s="19" t="str">
        <f t="shared" ca="1" si="162"/>
        <v/>
      </c>
      <c r="NI95" s="19" t="str">
        <f t="shared" ca="1" si="162"/>
        <v/>
      </c>
      <c r="NJ95" s="19" t="str">
        <f t="shared" ca="1" si="162"/>
        <v/>
      </c>
      <c r="NK95" s="19" t="str">
        <f t="shared" ca="1" si="162"/>
        <v/>
      </c>
      <c r="NL95" s="19" t="str">
        <f t="shared" ca="1" si="162"/>
        <v/>
      </c>
      <c r="NM95" s="19" t="str">
        <f t="shared" ca="1" si="162"/>
        <v/>
      </c>
      <c r="NN95" s="19" t="str">
        <f t="shared" ca="1" si="162"/>
        <v/>
      </c>
      <c r="NO95" s="19" t="str">
        <f t="shared" ca="1" si="162"/>
        <v/>
      </c>
      <c r="NP95" s="19" t="str">
        <f t="shared" ca="1" si="162"/>
        <v/>
      </c>
      <c r="NQ95" s="19" t="str">
        <f t="shared" ca="1" si="162"/>
        <v/>
      </c>
      <c r="NR95" s="19" t="str">
        <f t="shared" ca="1" si="162"/>
        <v/>
      </c>
      <c r="NS95" s="19" t="str">
        <f t="shared" ca="1" si="162"/>
        <v/>
      </c>
      <c r="NT95" s="19" t="str">
        <f t="shared" ca="1" si="162"/>
        <v/>
      </c>
      <c r="NU95" s="19" t="str">
        <f t="shared" ca="1" si="162"/>
        <v/>
      </c>
      <c r="NV95" s="19" t="str">
        <f t="shared" ca="1" si="162"/>
        <v/>
      </c>
      <c r="NW95" s="19" t="str">
        <f t="shared" ca="1" si="162"/>
        <v/>
      </c>
      <c r="NX95" s="19" t="str">
        <f t="shared" ca="1" si="162"/>
        <v/>
      </c>
      <c r="NY95" s="19" t="str">
        <f t="shared" ca="1" si="162"/>
        <v/>
      </c>
      <c r="NZ95" s="19" t="str">
        <f t="shared" ca="1" si="162"/>
        <v/>
      </c>
      <c r="OA95" s="19" t="str">
        <f t="shared" ca="1" si="162"/>
        <v/>
      </c>
      <c r="OB95" s="19" t="str">
        <f t="shared" ca="1" si="162"/>
        <v/>
      </c>
      <c r="OC95" s="19" t="str">
        <f t="shared" ca="1" si="162"/>
        <v/>
      </c>
    </row>
    <row r="96" spans="3:399" x14ac:dyDescent="0.2">
      <c r="F96" s="37"/>
      <c r="J96" s="37"/>
      <c r="K96" s="37"/>
      <c r="L96" s="37"/>
      <c r="AC96" s="19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  <c r="FR96" s="19"/>
      <c r="FS96" s="19"/>
      <c r="FT96" s="19"/>
      <c r="FU96" s="19"/>
      <c r="FV96" s="19"/>
      <c r="FW96" s="19"/>
      <c r="FX96" s="19"/>
      <c r="FY96" s="19"/>
      <c r="FZ96" s="19"/>
      <c r="GA96" s="19"/>
      <c r="GB96" s="19"/>
      <c r="GC96" s="19"/>
      <c r="GD96" s="19"/>
      <c r="GE96" s="19"/>
      <c r="GF96" s="19"/>
      <c r="GG96" s="19"/>
      <c r="GH96" s="19"/>
      <c r="GI96" s="19"/>
      <c r="GJ96" s="19"/>
      <c r="GK96" s="19"/>
      <c r="GL96" s="19"/>
      <c r="GM96" s="19"/>
      <c r="GN96" s="19"/>
      <c r="GO96" s="19"/>
      <c r="GP96" s="19"/>
      <c r="GQ96" s="19"/>
      <c r="GR96" s="19"/>
      <c r="GS96" s="19"/>
      <c r="GT96" s="19"/>
      <c r="GU96" s="19"/>
      <c r="GV96" s="19"/>
      <c r="GW96" s="19"/>
      <c r="GX96" s="19"/>
      <c r="GY96" s="19"/>
      <c r="GZ96" s="19"/>
      <c r="HA96" s="19"/>
      <c r="HB96" s="19"/>
      <c r="HC96" s="19"/>
      <c r="HD96" s="19"/>
      <c r="HE96" s="19"/>
      <c r="HF96" s="19"/>
      <c r="HG96" s="19"/>
      <c r="HH96" s="19"/>
      <c r="HI96" s="19"/>
      <c r="HJ96" s="19"/>
      <c r="HK96" s="19"/>
      <c r="HL96" s="19"/>
      <c r="HM96" s="19"/>
      <c r="HN96" s="19"/>
      <c r="HO96" s="19"/>
      <c r="HP96" s="19"/>
      <c r="HQ96" s="19"/>
      <c r="HR96" s="19"/>
      <c r="HS96" s="19"/>
      <c r="HT96" s="19"/>
      <c r="HU96" s="19"/>
      <c r="HV96" s="19"/>
      <c r="HW96" s="19"/>
      <c r="HX96" s="19"/>
      <c r="HY96" s="19"/>
      <c r="HZ96" s="19"/>
      <c r="IA96" s="19"/>
      <c r="IB96" s="19"/>
      <c r="IC96" s="19"/>
      <c r="ID96" s="19"/>
      <c r="IE96" s="19"/>
      <c r="IF96" s="19"/>
      <c r="IG96" s="19"/>
      <c r="IH96" s="19"/>
      <c r="II96" s="19"/>
      <c r="IJ96" s="19"/>
      <c r="IK96" s="19"/>
      <c r="IL96" s="19"/>
      <c r="IM96" s="19"/>
      <c r="IN96" s="19"/>
      <c r="IO96" s="19"/>
      <c r="IP96" s="19"/>
      <c r="IQ96" s="19"/>
      <c r="IR96" s="19"/>
      <c r="IS96" s="19"/>
      <c r="IT96" s="19"/>
      <c r="IU96" s="19"/>
      <c r="IV96" s="19"/>
      <c r="IW96" s="19"/>
      <c r="IX96" s="19"/>
      <c r="IY96" s="19"/>
      <c r="IZ96" s="19"/>
      <c r="JA96" s="19"/>
      <c r="JB96" s="19"/>
      <c r="JC96" s="19"/>
      <c r="JD96" s="19"/>
      <c r="JE96" s="19"/>
      <c r="JF96" s="19"/>
      <c r="JG96" s="19"/>
      <c r="JH96" s="19"/>
      <c r="JI96" s="19"/>
      <c r="JJ96" s="19"/>
      <c r="JK96" s="19"/>
      <c r="JL96" s="19"/>
      <c r="JM96" s="19"/>
      <c r="JN96" s="19"/>
      <c r="JO96" s="19"/>
      <c r="JP96" s="19"/>
      <c r="JQ96" s="19"/>
      <c r="JR96" s="19"/>
      <c r="JS96" s="19"/>
      <c r="JT96" s="19"/>
      <c r="JU96" s="19"/>
      <c r="JV96" s="19"/>
      <c r="JW96" s="19"/>
      <c r="JX96" s="19"/>
      <c r="JY96" s="19"/>
      <c r="JZ96" s="19"/>
      <c r="KA96" s="19"/>
      <c r="KB96" s="19"/>
      <c r="KC96" s="19"/>
      <c r="KD96" s="19"/>
      <c r="KE96" s="19"/>
      <c r="KF96" s="19"/>
      <c r="KG96" s="19"/>
      <c r="KH96" s="19"/>
      <c r="KI96" s="19"/>
      <c r="KJ96" s="19"/>
      <c r="KK96" s="19"/>
      <c r="KL96" s="19"/>
      <c r="KM96" s="19"/>
      <c r="KN96" s="19"/>
      <c r="KO96" s="19"/>
      <c r="KP96" s="19"/>
      <c r="KQ96" s="19"/>
      <c r="KR96" s="19"/>
      <c r="KS96" s="19"/>
      <c r="KT96" s="19"/>
      <c r="KU96" s="19"/>
      <c r="KV96" s="19"/>
      <c r="KW96" s="19"/>
      <c r="KX96" s="19"/>
      <c r="KY96" s="19"/>
      <c r="KZ96" s="19"/>
      <c r="LA96" s="19"/>
      <c r="LB96" s="19"/>
      <c r="LC96" s="19"/>
      <c r="LD96" s="19"/>
      <c r="LE96" s="19"/>
      <c r="LF96" s="19"/>
      <c r="LG96" s="19"/>
      <c r="LH96" s="19"/>
      <c r="LI96" s="19"/>
      <c r="LJ96" s="19"/>
      <c r="LK96" s="19"/>
      <c r="LL96" s="19"/>
      <c r="LM96" s="19"/>
      <c r="LN96" s="19"/>
      <c r="LO96" s="19"/>
      <c r="LP96" s="19"/>
      <c r="LQ96" s="19"/>
      <c r="LR96" s="19"/>
      <c r="LS96" s="19"/>
      <c r="LT96" s="19"/>
      <c r="LU96" s="19"/>
      <c r="LV96" s="19"/>
      <c r="LW96" s="19"/>
      <c r="LX96" s="19"/>
      <c r="LY96" s="19"/>
      <c r="LZ96" s="19"/>
      <c r="MA96" s="19"/>
      <c r="MB96" s="19"/>
      <c r="MC96" s="19"/>
      <c r="MD96" s="19"/>
      <c r="ME96" s="19"/>
      <c r="MF96" s="19"/>
      <c r="MG96" s="19"/>
      <c r="MH96" s="19"/>
      <c r="MI96" s="19"/>
      <c r="MJ96" s="19"/>
      <c r="MK96" s="19"/>
      <c r="ML96" s="19"/>
      <c r="MM96" s="19"/>
      <c r="MN96" s="19"/>
      <c r="MO96" s="19"/>
      <c r="MP96" s="19"/>
      <c r="MQ96" s="19"/>
      <c r="MR96" s="19"/>
      <c r="MS96" s="19"/>
      <c r="MT96" s="19"/>
      <c r="MU96" s="19"/>
      <c r="MV96" s="19"/>
      <c r="MW96" s="19"/>
      <c r="MX96" s="19"/>
      <c r="MY96" s="19"/>
      <c r="MZ96" s="19"/>
      <c r="NA96" s="19"/>
      <c r="NB96" s="19"/>
      <c r="NC96" s="19"/>
      <c r="ND96" s="19"/>
      <c r="NE96" s="19"/>
      <c r="NF96" s="19"/>
      <c r="NG96" s="19"/>
      <c r="NH96" s="19"/>
      <c r="NI96" s="19"/>
      <c r="NJ96" s="19"/>
      <c r="NK96" s="19"/>
      <c r="NL96" s="19"/>
      <c r="NM96" s="19"/>
      <c r="NN96" s="19"/>
      <c r="NO96" s="19"/>
      <c r="NP96" s="19"/>
      <c r="NQ96" s="19"/>
      <c r="NR96" s="19"/>
      <c r="NS96" s="19"/>
      <c r="NT96" s="19"/>
      <c r="NU96" s="19"/>
      <c r="NV96" s="19"/>
      <c r="NW96" s="19"/>
      <c r="NX96" s="19"/>
      <c r="NY96" s="19"/>
      <c r="NZ96" s="19"/>
      <c r="OA96" s="19"/>
      <c r="OB96" s="19"/>
      <c r="OC96" s="19"/>
    </row>
    <row r="97" spans="29:393" x14ac:dyDescent="0.2">
      <c r="AC97" s="19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  <c r="FR97" s="19"/>
      <c r="FS97" s="19"/>
      <c r="FT97" s="19"/>
      <c r="FU97" s="19"/>
      <c r="FV97" s="19"/>
      <c r="FW97" s="19"/>
      <c r="FX97" s="19"/>
      <c r="FY97" s="19"/>
      <c r="FZ97" s="19"/>
      <c r="GA97" s="19"/>
      <c r="GB97" s="19"/>
      <c r="GC97" s="19"/>
      <c r="GD97" s="19"/>
      <c r="GE97" s="19"/>
      <c r="GF97" s="19"/>
      <c r="GG97" s="19"/>
      <c r="GH97" s="19"/>
      <c r="GI97" s="19"/>
      <c r="GJ97" s="19"/>
      <c r="GK97" s="19"/>
      <c r="GL97" s="19"/>
      <c r="GM97" s="19"/>
      <c r="GN97" s="19"/>
      <c r="GO97" s="19"/>
      <c r="GP97" s="19"/>
      <c r="GQ97" s="19"/>
      <c r="GR97" s="19"/>
      <c r="GS97" s="19"/>
      <c r="GT97" s="19"/>
      <c r="GU97" s="19"/>
      <c r="GV97" s="19"/>
      <c r="GW97" s="19"/>
      <c r="GX97" s="19"/>
      <c r="GY97" s="19"/>
      <c r="GZ97" s="19"/>
      <c r="HA97" s="19"/>
      <c r="HB97" s="19"/>
      <c r="HC97" s="19"/>
      <c r="HD97" s="19"/>
      <c r="HE97" s="19"/>
      <c r="HF97" s="19"/>
      <c r="HG97" s="19"/>
      <c r="HH97" s="19"/>
      <c r="HI97" s="19"/>
      <c r="HJ97" s="19"/>
      <c r="HK97" s="19"/>
      <c r="HL97" s="19"/>
      <c r="HM97" s="19"/>
      <c r="HN97" s="19"/>
      <c r="HO97" s="19"/>
      <c r="HP97" s="19"/>
      <c r="HQ97" s="19"/>
      <c r="HR97" s="19"/>
      <c r="HS97" s="19"/>
      <c r="HT97" s="19"/>
      <c r="HU97" s="19"/>
      <c r="HV97" s="19"/>
      <c r="HW97" s="19"/>
      <c r="HX97" s="19"/>
      <c r="HY97" s="19"/>
      <c r="HZ97" s="19"/>
      <c r="IA97" s="19"/>
      <c r="IB97" s="19"/>
      <c r="IC97" s="19"/>
      <c r="ID97" s="19"/>
      <c r="IE97" s="19"/>
      <c r="IF97" s="19"/>
      <c r="IG97" s="19"/>
      <c r="IH97" s="19"/>
      <c r="II97" s="19"/>
      <c r="IJ97" s="19"/>
      <c r="IK97" s="19"/>
      <c r="IL97" s="19"/>
      <c r="IM97" s="19"/>
      <c r="IN97" s="19"/>
      <c r="IO97" s="19"/>
      <c r="IP97" s="19"/>
      <c r="IQ97" s="19"/>
      <c r="IR97" s="19"/>
      <c r="IS97" s="19"/>
      <c r="IT97" s="19"/>
      <c r="IU97" s="19"/>
      <c r="IV97" s="19"/>
      <c r="IW97" s="19"/>
      <c r="IX97" s="19"/>
      <c r="IY97" s="19"/>
      <c r="IZ97" s="19"/>
      <c r="JA97" s="19"/>
      <c r="JB97" s="19"/>
      <c r="JC97" s="19"/>
      <c r="JD97" s="19"/>
      <c r="JE97" s="19"/>
      <c r="JF97" s="19"/>
      <c r="JG97" s="19"/>
      <c r="JH97" s="19"/>
      <c r="JI97" s="19"/>
      <c r="JJ97" s="19"/>
      <c r="JK97" s="19"/>
      <c r="JL97" s="19"/>
      <c r="JM97" s="19"/>
      <c r="JN97" s="19"/>
      <c r="JO97" s="19"/>
      <c r="JP97" s="19"/>
      <c r="JQ97" s="19"/>
      <c r="JR97" s="19"/>
      <c r="JS97" s="19"/>
      <c r="JT97" s="19"/>
      <c r="JU97" s="19"/>
      <c r="JV97" s="19"/>
      <c r="JW97" s="19"/>
      <c r="JX97" s="19"/>
      <c r="JY97" s="19"/>
      <c r="JZ97" s="19"/>
      <c r="KA97" s="19"/>
      <c r="KB97" s="19"/>
      <c r="KC97" s="19"/>
      <c r="KD97" s="19"/>
      <c r="KE97" s="19"/>
      <c r="KF97" s="19"/>
      <c r="KG97" s="19"/>
      <c r="KH97" s="19"/>
      <c r="KI97" s="19"/>
      <c r="KJ97" s="19"/>
      <c r="KK97" s="19"/>
      <c r="KL97" s="19"/>
      <c r="KM97" s="19"/>
      <c r="KN97" s="19"/>
      <c r="KO97" s="19"/>
      <c r="KP97" s="19"/>
      <c r="KQ97" s="19"/>
      <c r="KR97" s="19"/>
      <c r="KS97" s="19"/>
      <c r="KT97" s="19"/>
      <c r="KU97" s="19"/>
      <c r="KV97" s="19"/>
      <c r="KW97" s="19"/>
      <c r="KX97" s="19"/>
      <c r="KY97" s="19"/>
      <c r="KZ97" s="19"/>
      <c r="LA97" s="19"/>
      <c r="LB97" s="19"/>
      <c r="LC97" s="19"/>
      <c r="LD97" s="19"/>
      <c r="LE97" s="19"/>
      <c r="LF97" s="19"/>
      <c r="LG97" s="19"/>
      <c r="LH97" s="19"/>
      <c r="LI97" s="19"/>
      <c r="LJ97" s="19"/>
      <c r="LK97" s="19"/>
      <c r="LL97" s="19"/>
      <c r="LM97" s="19"/>
      <c r="LN97" s="19"/>
      <c r="LO97" s="19"/>
      <c r="LP97" s="19"/>
      <c r="LQ97" s="19"/>
      <c r="LR97" s="19"/>
      <c r="LS97" s="19"/>
      <c r="LT97" s="19"/>
      <c r="LU97" s="19"/>
      <c r="LV97" s="19"/>
      <c r="LW97" s="19"/>
      <c r="LX97" s="19"/>
      <c r="LY97" s="19"/>
      <c r="LZ97" s="19"/>
      <c r="MA97" s="19"/>
      <c r="MB97" s="19"/>
      <c r="MC97" s="19"/>
      <c r="MD97" s="19"/>
      <c r="ME97" s="19"/>
      <c r="MF97" s="19"/>
      <c r="MG97" s="19"/>
      <c r="MH97" s="19"/>
      <c r="MI97" s="19"/>
      <c r="MJ97" s="19"/>
      <c r="MK97" s="19"/>
      <c r="ML97" s="19"/>
      <c r="MM97" s="19"/>
      <c r="MN97" s="19"/>
      <c r="MO97" s="19"/>
      <c r="MP97" s="19"/>
      <c r="MQ97" s="19"/>
      <c r="MR97" s="19"/>
      <c r="MS97" s="19"/>
      <c r="MT97" s="19"/>
      <c r="MU97" s="19"/>
      <c r="MV97" s="19"/>
      <c r="MW97" s="19"/>
      <c r="MX97" s="19"/>
      <c r="MY97" s="19"/>
      <c r="MZ97" s="19"/>
      <c r="NA97" s="19"/>
      <c r="NB97" s="19"/>
      <c r="NC97" s="19"/>
      <c r="ND97" s="19"/>
      <c r="NE97" s="19"/>
      <c r="NF97" s="19"/>
      <c r="NG97" s="19"/>
      <c r="NH97" s="19"/>
      <c r="NI97" s="19"/>
      <c r="NJ97" s="19"/>
      <c r="NK97" s="19"/>
      <c r="NL97" s="19"/>
      <c r="NM97" s="19"/>
      <c r="NN97" s="19"/>
      <c r="NO97" s="19"/>
      <c r="NP97" s="19"/>
      <c r="NQ97" s="19"/>
      <c r="NR97" s="19"/>
      <c r="NS97" s="19"/>
      <c r="NT97" s="19"/>
      <c r="NU97" s="19"/>
      <c r="NV97" s="19"/>
      <c r="NW97" s="19"/>
      <c r="NX97" s="19"/>
      <c r="NY97" s="19"/>
      <c r="NZ97" s="19"/>
      <c r="OA97" s="19"/>
      <c r="OB97" s="19"/>
      <c r="OC97" s="19"/>
    </row>
    <row r="98" spans="29:393" x14ac:dyDescent="0.2">
      <c r="AC98" s="19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  <c r="FR98" s="19"/>
      <c r="FS98" s="19"/>
      <c r="FT98" s="19"/>
      <c r="FU98" s="19"/>
      <c r="FV98" s="19"/>
      <c r="FW98" s="19"/>
      <c r="FX98" s="19"/>
      <c r="FY98" s="19"/>
      <c r="FZ98" s="19"/>
      <c r="GA98" s="19"/>
      <c r="GB98" s="19"/>
      <c r="GC98" s="19"/>
      <c r="GD98" s="19"/>
      <c r="GE98" s="19"/>
      <c r="GF98" s="19"/>
      <c r="GG98" s="19"/>
      <c r="GH98" s="19"/>
      <c r="GI98" s="19"/>
      <c r="GJ98" s="19"/>
      <c r="GK98" s="19"/>
      <c r="GL98" s="19"/>
      <c r="GM98" s="19"/>
      <c r="GN98" s="19"/>
      <c r="GO98" s="19"/>
      <c r="GP98" s="19"/>
      <c r="GQ98" s="19"/>
      <c r="GR98" s="19"/>
      <c r="GS98" s="19"/>
      <c r="GT98" s="19"/>
      <c r="GU98" s="19"/>
      <c r="GV98" s="19"/>
      <c r="GW98" s="19"/>
      <c r="GX98" s="19"/>
      <c r="GY98" s="19"/>
      <c r="GZ98" s="19"/>
      <c r="HA98" s="19"/>
      <c r="HB98" s="19"/>
      <c r="HC98" s="19"/>
      <c r="HD98" s="19"/>
      <c r="HE98" s="19"/>
      <c r="HF98" s="19"/>
      <c r="HG98" s="19"/>
      <c r="HH98" s="19"/>
      <c r="HI98" s="19"/>
      <c r="HJ98" s="19"/>
      <c r="HK98" s="19"/>
      <c r="HL98" s="19"/>
      <c r="HM98" s="19"/>
      <c r="HN98" s="19"/>
      <c r="HO98" s="19"/>
      <c r="HP98" s="19"/>
      <c r="HQ98" s="19"/>
      <c r="HR98" s="19"/>
      <c r="HS98" s="19"/>
      <c r="HT98" s="19"/>
      <c r="HU98" s="19"/>
      <c r="HV98" s="19"/>
      <c r="HW98" s="19"/>
      <c r="HX98" s="19"/>
      <c r="HY98" s="19"/>
      <c r="HZ98" s="19"/>
      <c r="IA98" s="19"/>
      <c r="IB98" s="19"/>
      <c r="IC98" s="19"/>
      <c r="ID98" s="19"/>
      <c r="IE98" s="19"/>
      <c r="IF98" s="19"/>
      <c r="IG98" s="19"/>
      <c r="IH98" s="19"/>
      <c r="II98" s="19"/>
      <c r="IJ98" s="19"/>
      <c r="IK98" s="19"/>
      <c r="IL98" s="19"/>
      <c r="IM98" s="19"/>
      <c r="IN98" s="19"/>
      <c r="IO98" s="19"/>
      <c r="IP98" s="19"/>
      <c r="IQ98" s="19"/>
      <c r="IR98" s="19"/>
      <c r="IS98" s="19"/>
      <c r="IT98" s="19"/>
      <c r="IU98" s="19"/>
      <c r="IV98" s="19"/>
      <c r="IW98" s="19"/>
      <c r="IX98" s="19"/>
      <c r="IY98" s="19"/>
      <c r="IZ98" s="19"/>
      <c r="JA98" s="19"/>
      <c r="JB98" s="19"/>
      <c r="JC98" s="19"/>
      <c r="JD98" s="19"/>
      <c r="JE98" s="19"/>
      <c r="JF98" s="19"/>
      <c r="JG98" s="19"/>
      <c r="JH98" s="19"/>
      <c r="JI98" s="19"/>
      <c r="JJ98" s="19"/>
      <c r="JK98" s="19"/>
      <c r="JL98" s="19"/>
      <c r="JM98" s="19"/>
      <c r="JN98" s="19"/>
      <c r="JO98" s="19"/>
      <c r="JP98" s="19"/>
      <c r="JQ98" s="19"/>
      <c r="JR98" s="19"/>
      <c r="JS98" s="19"/>
      <c r="JT98" s="19"/>
      <c r="JU98" s="19"/>
      <c r="JV98" s="19"/>
      <c r="JW98" s="19"/>
      <c r="JX98" s="19"/>
      <c r="JY98" s="19"/>
      <c r="JZ98" s="19"/>
      <c r="KA98" s="19"/>
      <c r="KB98" s="19"/>
      <c r="KC98" s="19"/>
      <c r="KD98" s="19"/>
      <c r="KE98" s="19"/>
      <c r="KF98" s="19"/>
      <c r="KG98" s="19"/>
      <c r="KH98" s="19"/>
      <c r="KI98" s="19"/>
      <c r="KJ98" s="19"/>
      <c r="KK98" s="19"/>
      <c r="KL98" s="19"/>
      <c r="KM98" s="19"/>
      <c r="KN98" s="19"/>
      <c r="KO98" s="19"/>
      <c r="KP98" s="19"/>
      <c r="KQ98" s="19"/>
      <c r="KR98" s="19"/>
      <c r="KS98" s="19"/>
      <c r="KT98" s="19"/>
      <c r="KU98" s="19"/>
      <c r="KV98" s="19"/>
      <c r="KW98" s="19"/>
      <c r="KX98" s="19"/>
      <c r="KY98" s="19"/>
      <c r="KZ98" s="19"/>
      <c r="LA98" s="19"/>
      <c r="LB98" s="19"/>
      <c r="LC98" s="19"/>
      <c r="LD98" s="19"/>
      <c r="LE98" s="19"/>
      <c r="LF98" s="19"/>
      <c r="LG98" s="19"/>
      <c r="LH98" s="19"/>
      <c r="LI98" s="19"/>
      <c r="LJ98" s="19"/>
      <c r="LK98" s="19"/>
      <c r="LL98" s="19"/>
      <c r="LM98" s="19"/>
      <c r="LN98" s="19"/>
      <c r="LO98" s="19"/>
      <c r="LP98" s="19"/>
      <c r="LQ98" s="19"/>
      <c r="LR98" s="19"/>
      <c r="LS98" s="19"/>
      <c r="LT98" s="19"/>
      <c r="LU98" s="19"/>
      <c r="LV98" s="19"/>
      <c r="LW98" s="19"/>
      <c r="LX98" s="19"/>
      <c r="LY98" s="19"/>
      <c r="LZ98" s="19"/>
      <c r="MA98" s="19"/>
      <c r="MB98" s="19"/>
      <c r="MC98" s="19"/>
      <c r="MD98" s="19"/>
      <c r="ME98" s="19"/>
      <c r="MF98" s="19"/>
      <c r="MG98" s="19"/>
      <c r="MH98" s="19"/>
      <c r="MI98" s="19"/>
      <c r="MJ98" s="19"/>
      <c r="MK98" s="19"/>
      <c r="ML98" s="19"/>
      <c r="MM98" s="19"/>
      <c r="MN98" s="19"/>
      <c r="MO98" s="19"/>
      <c r="MP98" s="19"/>
      <c r="MQ98" s="19"/>
      <c r="MR98" s="19"/>
      <c r="MS98" s="19"/>
      <c r="MT98" s="19"/>
      <c r="MU98" s="19"/>
      <c r="MV98" s="19"/>
      <c r="MW98" s="19"/>
      <c r="MX98" s="19"/>
      <c r="MY98" s="19"/>
      <c r="MZ98" s="19"/>
      <c r="NA98" s="19"/>
      <c r="NB98" s="19"/>
      <c r="NC98" s="19"/>
      <c r="ND98" s="19"/>
      <c r="NE98" s="19"/>
      <c r="NF98" s="19"/>
      <c r="NG98" s="19"/>
      <c r="NH98" s="19"/>
      <c r="NI98" s="19"/>
      <c r="NJ98" s="19"/>
      <c r="NK98" s="19"/>
      <c r="NL98" s="19"/>
      <c r="NM98" s="19"/>
      <c r="NN98" s="19"/>
      <c r="NO98" s="19"/>
      <c r="NP98" s="19"/>
      <c r="NQ98" s="19"/>
      <c r="NR98" s="19"/>
      <c r="NS98" s="19"/>
      <c r="NT98" s="19"/>
      <c r="NU98" s="19"/>
      <c r="NV98" s="19"/>
      <c r="NW98" s="19"/>
      <c r="NX98" s="19"/>
      <c r="NY98" s="19"/>
      <c r="NZ98" s="19"/>
      <c r="OA98" s="19"/>
      <c r="OB98" s="19"/>
      <c r="OC98" s="19"/>
    </row>
    <row r="99" spans="29:393" x14ac:dyDescent="0.2">
      <c r="AC99" s="19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  <c r="FR99" s="19"/>
      <c r="FS99" s="19"/>
      <c r="FT99" s="19"/>
      <c r="FU99" s="19"/>
      <c r="FV99" s="19"/>
      <c r="FW99" s="19"/>
      <c r="FX99" s="19"/>
      <c r="FY99" s="19"/>
      <c r="FZ99" s="19"/>
      <c r="GA99" s="19"/>
      <c r="GB99" s="19"/>
      <c r="GC99" s="19"/>
      <c r="GD99" s="19"/>
      <c r="GE99" s="19"/>
      <c r="GF99" s="19"/>
      <c r="GG99" s="19"/>
      <c r="GH99" s="19"/>
      <c r="GI99" s="19"/>
      <c r="GJ99" s="19"/>
      <c r="GK99" s="19"/>
      <c r="GL99" s="19"/>
      <c r="GM99" s="19"/>
      <c r="GN99" s="19"/>
      <c r="GO99" s="19"/>
      <c r="GP99" s="19"/>
      <c r="GQ99" s="19"/>
      <c r="GR99" s="19"/>
      <c r="GS99" s="19"/>
      <c r="GT99" s="19"/>
      <c r="GU99" s="19"/>
      <c r="GV99" s="19"/>
      <c r="GW99" s="19"/>
      <c r="GX99" s="19"/>
      <c r="GY99" s="19"/>
      <c r="GZ99" s="19"/>
      <c r="HA99" s="19"/>
      <c r="HB99" s="19"/>
      <c r="HC99" s="19"/>
      <c r="HD99" s="19"/>
      <c r="HE99" s="19"/>
      <c r="HF99" s="19"/>
      <c r="HG99" s="19"/>
      <c r="HH99" s="19"/>
      <c r="HI99" s="19"/>
      <c r="HJ99" s="19"/>
      <c r="HK99" s="19"/>
      <c r="HL99" s="19"/>
      <c r="HM99" s="19"/>
      <c r="HN99" s="19"/>
      <c r="HO99" s="19"/>
      <c r="HP99" s="19"/>
      <c r="HQ99" s="19"/>
      <c r="HR99" s="19"/>
      <c r="HS99" s="19"/>
      <c r="HT99" s="19"/>
      <c r="HU99" s="19"/>
      <c r="HV99" s="19"/>
      <c r="HW99" s="19"/>
      <c r="HX99" s="19"/>
      <c r="HY99" s="19"/>
      <c r="HZ99" s="19"/>
      <c r="IA99" s="19"/>
      <c r="IB99" s="19"/>
      <c r="IC99" s="19"/>
      <c r="ID99" s="19"/>
      <c r="IE99" s="19"/>
      <c r="IF99" s="19"/>
      <c r="IG99" s="19"/>
      <c r="IH99" s="19"/>
      <c r="II99" s="19"/>
      <c r="IJ99" s="19"/>
      <c r="IK99" s="19"/>
      <c r="IL99" s="19"/>
      <c r="IM99" s="19"/>
      <c r="IN99" s="19"/>
      <c r="IO99" s="19"/>
      <c r="IP99" s="19"/>
      <c r="IQ99" s="19"/>
      <c r="IR99" s="19"/>
      <c r="IS99" s="19"/>
      <c r="IT99" s="19"/>
      <c r="IU99" s="19"/>
      <c r="IV99" s="19"/>
      <c r="IW99" s="19"/>
      <c r="IX99" s="19"/>
      <c r="IY99" s="19"/>
      <c r="IZ99" s="19"/>
      <c r="JA99" s="19"/>
      <c r="JB99" s="19"/>
      <c r="JC99" s="19"/>
      <c r="JD99" s="19"/>
      <c r="JE99" s="19"/>
      <c r="JF99" s="19"/>
      <c r="JG99" s="19"/>
      <c r="JH99" s="19"/>
      <c r="JI99" s="19"/>
      <c r="JJ99" s="19"/>
      <c r="JK99" s="19"/>
      <c r="JL99" s="19"/>
      <c r="JM99" s="19"/>
      <c r="JN99" s="19"/>
      <c r="JO99" s="19"/>
      <c r="JP99" s="19"/>
      <c r="JQ99" s="19"/>
      <c r="JR99" s="19"/>
      <c r="JS99" s="19"/>
      <c r="JT99" s="19"/>
      <c r="JU99" s="19"/>
      <c r="JV99" s="19"/>
      <c r="JW99" s="19"/>
      <c r="JX99" s="19"/>
      <c r="JY99" s="19"/>
      <c r="JZ99" s="19"/>
      <c r="KA99" s="19"/>
      <c r="KB99" s="19"/>
      <c r="KC99" s="19"/>
      <c r="KD99" s="19"/>
      <c r="KE99" s="19"/>
      <c r="KF99" s="19"/>
      <c r="KG99" s="19"/>
      <c r="KH99" s="19"/>
      <c r="KI99" s="19"/>
      <c r="KJ99" s="19"/>
      <c r="KK99" s="19"/>
      <c r="KL99" s="19"/>
      <c r="KM99" s="19"/>
      <c r="KN99" s="19"/>
      <c r="KO99" s="19"/>
      <c r="KP99" s="19"/>
      <c r="KQ99" s="19"/>
      <c r="KR99" s="19"/>
      <c r="KS99" s="19"/>
      <c r="KT99" s="19"/>
      <c r="KU99" s="19"/>
      <c r="KV99" s="19"/>
      <c r="KW99" s="19"/>
      <c r="KX99" s="19"/>
      <c r="KY99" s="19"/>
      <c r="KZ99" s="19"/>
      <c r="LA99" s="19"/>
      <c r="LB99" s="19"/>
      <c r="LC99" s="19"/>
      <c r="LD99" s="19"/>
      <c r="LE99" s="19"/>
      <c r="LF99" s="19"/>
      <c r="LG99" s="19"/>
      <c r="LH99" s="19"/>
      <c r="LI99" s="19"/>
      <c r="LJ99" s="19"/>
      <c r="LK99" s="19"/>
      <c r="LL99" s="19"/>
      <c r="LM99" s="19"/>
      <c r="LN99" s="19"/>
      <c r="LO99" s="19"/>
      <c r="LP99" s="19"/>
      <c r="LQ99" s="19"/>
      <c r="LR99" s="19"/>
      <c r="LS99" s="19"/>
      <c r="LT99" s="19"/>
      <c r="LU99" s="19"/>
      <c r="LV99" s="19"/>
      <c r="LW99" s="19"/>
      <c r="LX99" s="19"/>
      <c r="LY99" s="19"/>
      <c r="LZ99" s="19"/>
      <c r="MA99" s="19"/>
      <c r="MB99" s="19"/>
      <c r="MC99" s="19"/>
      <c r="MD99" s="19"/>
      <c r="ME99" s="19"/>
      <c r="MF99" s="19"/>
      <c r="MG99" s="19"/>
      <c r="MH99" s="19"/>
      <c r="MI99" s="19"/>
      <c r="MJ99" s="19"/>
      <c r="MK99" s="19"/>
      <c r="ML99" s="19"/>
      <c r="MM99" s="19"/>
      <c r="MN99" s="19"/>
      <c r="MO99" s="19"/>
      <c r="MP99" s="19"/>
      <c r="MQ99" s="19"/>
      <c r="MR99" s="19"/>
      <c r="MS99" s="19"/>
      <c r="MT99" s="19"/>
      <c r="MU99" s="19"/>
      <c r="MV99" s="19"/>
      <c r="MW99" s="19"/>
      <c r="MX99" s="19"/>
      <c r="MY99" s="19"/>
      <c r="MZ99" s="19"/>
      <c r="NA99" s="19"/>
      <c r="NB99" s="19"/>
      <c r="NC99" s="19"/>
      <c r="ND99" s="19"/>
      <c r="NE99" s="19"/>
      <c r="NF99" s="19"/>
      <c r="NG99" s="19"/>
      <c r="NH99" s="19"/>
      <c r="NI99" s="19"/>
      <c r="NJ99" s="19"/>
      <c r="NK99" s="19"/>
      <c r="NL99" s="19"/>
      <c r="NM99" s="19"/>
      <c r="NN99" s="19"/>
      <c r="NO99" s="19"/>
      <c r="NP99" s="19"/>
      <c r="NQ99" s="19"/>
      <c r="NR99" s="19"/>
      <c r="NS99" s="19"/>
      <c r="NT99" s="19"/>
      <c r="NU99" s="19"/>
      <c r="NV99" s="19"/>
      <c r="NW99" s="19"/>
      <c r="NX99" s="19"/>
      <c r="NY99" s="19"/>
      <c r="NZ99" s="19"/>
      <c r="OA99" s="19"/>
      <c r="OB99" s="19"/>
      <c r="OC99" s="19"/>
    </row>
    <row r="100" spans="29:393" x14ac:dyDescent="0.2">
      <c r="AC100" s="19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  <c r="FR100" s="19"/>
      <c r="FS100" s="19"/>
      <c r="FT100" s="19"/>
      <c r="FU100" s="19"/>
      <c r="FV100" s="19"/>
      <c r="FW100" s="19"/>
      <c r="FX100" s="19"/>
      <c r="FY100" s="19"/>
      <c r="FZ100" s="19"/>
      <c r="GA100" s="19"/>
      <c r="GB100" s="19"/>
      <c r="GC100" s="19"/>
      <c r="GD100" s="19"/>
      <c r="GE100" s="19"/>
      <c r="GF100" s="19"/>
      <c r="GG100" s="19"/>
      <c r="GH100" s="19"/>
      <c r="GI100" s="19"/>
      <c r="GJ100" s="19"/>
      <c r="GK100" s="19"/>
      <c r="GL100" s="19"/>
      <c r="GM100" s="19"/>
      <c r="GN100" s="19"/>
      <c r="GO100" s="19"/>
      <c r="GP100" s="19"/>
      <c r="GQ100" s="19"/>
      <c r="GR100" s="19"/>
      <c r="GS100" s="19"/>
      <c r="GT100" s="19"/>
      <c r="GU100" s="19"/>
      <c r="GV100" s="19"/>
      <c r="GW100" s="19"/>
      <c r="GX100" s="19"/>
      <c r="GY100" s="19"/>
      <c r="GZ100" s="19"/>
      <c r="HA100" s="19"/>
      <c r="HB100" s="19"/>
      <c r="HC100" s="19"/>
      <c r="HD100" s="19"/>
      <c r="HE100" s="19"/>
      <c r="HF100" s="19"/>
      <c r="HG100" s="19"/>
      <c r="HH100" s="19"/>
      <c r="HI100" s="19"/>
      <c r="HJ100" s="19"/>
      <c r="HK100" s="19"/>
      <c r="HL100" s="19"/>
      <c r="HM100" s="19"/>
      <c r="HN100" s="19"/>
      <c r="HO100" s="19"/>
      <c r="HP100" s="19"/>
      <c r="HQ100" s="19"/>
      <c r="HR100" s="19"/>
      <c r="HS100" s="19"/>
      <c r="HT100" s="19"/>
      <c r="HU100" s="19"/>
      <c r="HV100" s="19"/>
      <c r="HW100" s="19"/>
      <c r="HX100" s="19"/>
      <c r="HY100" s="19"/>
      <c r="HZ100" s="19"/>
      <c r="IA100" s="19"/>
      <c r="IB100" s="19"/>
      <c r="IC100" s="19"/>
      <c r="ID100" s="19"/>
      <c r="IE100" s="19"/>
      <c r="IF100" s="19"/>
      <c r="IG100" s="19"/>
      <c r="IH100" s="19"/>
      <c r="II100" s="19"/>
      <c r="IJ100" s="19"/>
      <c r="IK100" s="19"/>
      <c r="IL100" s="19"/>
      <c r="IM100" s="19"/>
      <c r="IN100" s="19"/>
      <c r="IO100" s="19"/>
      <c r="IP100" s="19"/>
      <c r="IQ100" s="19"/>
      <c r="IR100" s="19"/>
      <c r="IS100" s="19"/>
      <c r="IT100" s="19"/>
      <c r="IU100" s="19"/>
      <c r="IV100" s="19"/>
      <c r="IW100" s="19"/>
      <c r="IX100" s="19"/>
      <c r="IY100" s="19"/>
      <c r="IZ100" s="19"/>
      <c r="JA100" s="19"/>
      <c r="JB100" s="19"/>
      <c r="JC100" s="19"/>
      <c r="JD100" s="19"/>
      <c r="JE100" s="19"/>
      <c r="JF100" s="19"/>
      <c r="JG100" s="19"/>
      <c r="JH100" s="19"/>
      <c r="JI100" s="19"/>
      <c r="JJ100" s="19"/>
      <c r="JK100" s="19"/>
      <c r="JL100" s="19"/>
      <c r="JM100" s="19"/>
      <c r="JN100" s="19"/>
      <c r="JO100" s="19"/>
      <c r="JP100" s="19"/>
      <c r="JQ100" s="19"/>
      <c r="JR100" s="19"/>
      <c r="JS100" s="19"/>
      <c r="JT100" s="19"/>
      <c r="JU100" s="19"/>
      <c r="JV100" s="19"/>
      <c r="JW100" s="19"/>
      <c r="JX100" s="19"/>
      <c r="JY100" s="19"/>
      <c r="JZ100" s="19"/>
      <c r="KA100" s="19"/>
      <c r="KB100" s="19"/>
      <c r="KC100" s="19"/>
      <c r="KD100" s="19"/>
      <c r="KE100" s="19"/>
      <c r="KF100" s="19"/>
      <c r="KG100" s="19"/>
      <c r="KH100" s="19"/>
      <c r="KI100" s="19"/>
      <c r="KJ100" s="19"/>
      <c r="KK100" s="19"/>
      <c r="KL100" s="19"/>
      <c r="KM100" s="19"/>
      <c r="KN100" s="19"/>
      <c r="KO100" s="19"/>
      <c r="KP100" s="19"/>
      <c r="KQ100" s="19"/>
      <c r="KR100" s="19"/>
      <c r="KS100" s="19"/>
      <c r="KT100" s="19"/>
      <c r="KU100" s="19"/>
      <c r="KV100" s="19"/>
      <c r="KW100" s="19"/>
      <c r="KX100" s="19"/>
      <c r="KY100" s="19"/>
      <c r="KZ100" s="19"/>
      <c r="LA100" s="19"/>
      <c r="LB100" s="19"/>
      <c r="LC100" s="19"/>
      <c r="LD100" s="19"/>
      <c r="LE100" s="19"/>
      <c r="LF100" s="19"/>
      <c r="LG100" s="19"/>
      <c r="LH100" s="19"/>
      <c r="LI100" s="19"/>
      <c r="LJ100" s="19"/>
      <c r="LK100" s="19"/>
      <c r="LL100" s="19"/>
      <c r="LM100" s="19"/>
      <c r="LN100" s="19"/>
      <c r="LO100" s="19"/>
      <c r="LP100" s="19"/>
      <c r="LQ100" s="19"/>
      <c r="LR100" s="19"/>
      <c r="LS100" s="19"/>
      <c r="LT100" s="19"/>
      <c r="LU100" s="19"/>
      <c r="LV100" s="19"/>
      <c r="LW100" s="19"/>
      <c r="LX100" s="19"/>
      <c r="LY100" s="19"/>
      <c r="LZ100" s="19"/>
      <c r="MA100" s="19"/>
      <c r="MB100" s="19"/>
      <c r="MC100" s="19"/>
      <c r="MD100" s="19"/>
      <c r="ME100" s="19"/>
      <c r="MF100" s="19"/>
      <c r="MG100" s="19"/>
      <c r="MH100" s="19"/>
      <c r="MI100" s="19"/>
      <c r="MJ100" s="19"/>
      <c r="MK100" s="19"/>
      <c r="ML100" s="19"/>
      <c r="MM100" s="19"/>
      <c r="MN100" s="19"/>
      <c r="MO100" s="19"/>
      <c r="MP100" s="19"/>
      <c r="MQ100" s="19"/>
      <c r="MR100" s="19"/>
      <c r="MS100" s="19"/>
      <c r="MT100" s="19"/>
      <c r="MU100" s="19"/>
      <c r="MV100" s="19"/>
      <c r="MW100" s="19"/>
      <c r="MX100" s="19"/>
      <c r="MY100" s="19"/>
      <c r="MZ100" s="19"/>
      <c r="NA100" s="19"/>
      <c r="NB100" s="19"/>
      <c r="NC100" s="19"/>
      <c r="ND100" s="19"/>
      <c r="NE100" s="19"/>
      <c r="NF100" s="19"/>
      <c r="NG100" s="19"/>
      <c r="NH100" s="19"/>
      <c r="NI100" s="19"/>
      <c r="NJ100" s="19"/>
      <c r="NK100" s="19"/>
      <c r="NL100" s="19"/>
      <c r="NM100" s="19"/>
      <c r="NN100" s="19"/>
      <c r="NO100" s="19"/>
      <c r="NP100" s="19"/>
      <c r="NQ100" s="19"/>
      <c r="NR100" s="19"/>
      <c r="NS100" s="19"/>
      <c r="NT100" s="19"/>
      <c r="NU100" s="19"/>
      <c r="NV100" s="19"/>
      <c r="NW100" s="19"/>
      <c r="NX100" s="19"/>
      <c r="NY100" s="19"/>
      <c r="NZ100" s="19"/>
      <c r="OA100" s="19"/>
      <c r="OB100" s="19"/>
      <c r="OC100" s="19"/>
    </row>
    <row r="101" spans="29:393" x14ac:dyDescent="0.2">
      <c r="AC101" s="19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  <c r="FR101" s="19"/>
      <c r="FS101" s="19"/>
      <c r="FT101" s="19"/>
      <c r="FU101" s="19"/>
      <c r="FV101" s="19"/>
      <c r="FW101" s="19"/>
      <c r="FX101" s="19"/>
      <c r="FY101" s="19"/>
      <c r="FZ101" s="19"/>
      <c r="GA101" s="19"/>
      <c r="GB101" s="19"/>
      <c r="GC101" s="19"/>
      <c r="GD101" s="19"/>
      <c r="GE101" s="19"/>
      <c r="GF101" s="19"/>
      <c r="GG101" s="19"/>
      <c r="GH101" s="19"/>
      <c r="GI101" s="19"/>
      <c r="GJ101" s="19"/>
      <c r="GK101" s="19"/>
      <c r="GL101" s="19"/>
      <c r="GM101" s="19"/>
      <c r="GN101" s="19"/>
      <c r="GO101" s="19"/>
      <c r="GP101" s="19"/>
      <c r="GQ101" s="19"/>
      <c r="GR101" s="19"/>
      <c r="GS101" s="19"/>
      <c r="GT101" s="19"/>
      <c r="GU101" s="19"/>
      <c r="GV101" s="19"/>
      <c r="GW101" s="19"/>
      <c r="GX101" s="19"/>
      <c r="GY101" s="19"/>
      <c r="GZ101" s="19"/>
      <c r="HA101" s="19"/>
      <c r="HB101" s="19"/>
      <c r="HC101" s="19"/>
      <c r="HD101" s="19"/>
      <c r="HE101" s="19"/>
      <c r="HF101" s="19"/>
      <c r="HG101" s="19"/>
      <c r="HH101" s="19"/>
      <c r="HI101" s="19"/>
      <c r="HJ101" s="19"/>
      <c r="HK101" s="19"/>
      <c r="HL101" s="19"/>
      <c r="HM101" s="19"/>
      <c r="HN101" s="19"/>
      <c r="HO101" s="19"/>
      <c r="HP101" s="19"/>
      <c r="HQ101" s="19"/>
      <c r="HR101" s="19"/>
      <c r="HS101" s="19"/>
      <c r="HT101" s="19"/>
      <c r="HU101" s="19"/>
      <c r="HV101" s="19"/>
      <c r="HW101" s="19"/>
      <c r="HX101" s="19"/>
      <c r="HY101" s="19"/>
      <c r="HZ101" s="19"/>
      <c r="IA101" s="19"/>
      <c r="IB101" s="19"/>
      <c r="IC101" s="19"/>
      <c r="ID101" s="19"/>
      <c r="IE101" s="19"/>
      <c r="IF101" s="19"/>
      <c r="IG101" s="19"/>
      <c r="IH101" s="19"/>
      <c r="II101" s="19"/>
      <c r="IJ101" s="19"/>
      <c r="IK101" s="19"/>
      <c r="IL101" s="19"/>
      <c r="IM101" s="19"/>
      <c r="IN101" s="19"/>
      <c r="IO101" s="19"/>
      <c r="IP101" s="19"/>
      <c r="IQ101" s="19"/>
      <c r="IR101" s="19"/>
      <c r="IS101" s="19"/>
      <c r="IT101" s="19"/>
      <c r="IU101" s="19"/>
      <c r="IV101" s="19"/>
      <c r="IW101" s="19"/>
      <c r="IX101" s="19"/>
      <c r="IY101" s="19"/>
      <c r="IZ101" s="19"/>
      <c r="JA101" s="19"/>
      <c r="JB101" s="19"/>
      <c r="JC101" s="19"/>
      <c r="JD101" s="19"/>
      <c r="JE101" s="19"/>
      <c r="JF101" s="19"/>
      <c r="JG101" s="19"/>
      <c r="JH101" s="19"/>
      <c r="JI101" s="19"/>
      <c r="JJ101" s="19"/>
      <c r="JK101" s="19"/>
      <c r="JL101" s="19"/>
      <c r="JM101" s="19"/>
      <c r="JN101" s="19"/>
      <c r="JO101" s="19"/>
      <c r="JP101" s="19"/>
      <c r="JQ101" s="19"/>
      <c r="JR101" s="19"/>
      <c r="JS101" s="19"/>
      <c r="JT101" s="19"/>
      <c r="JU101" s="19"/>
      <c r="JV101" s="19"/>
      <c r="JW101" s="19"/>
      <c r="JX101" s="19"/>
      <c r="JY101" s="19"/>
      <c r="JZ101" s="19"/>
      <c r="KA101" s="19"/>
      <c r="KB101" s="19"/>
      <c r="KC101" s="19"/>
      <c r="KD101" s="19"/>
      <c r="KE101" s="19"/>
      <c r="KF101" s="19"/>
      <c r="KG101" s="19"/>
      <c r="KH101" s="19"/>
      <c r="KI101" s="19"/>
      <c r="KJ101" s="19"/>
      <c r="KK101" s="19"/>
      <c r="KL101" s="19"/>
      <c r="KM101" s="19"/>
      <c r="KN101" s="19"/>
      <c r="KO101" s="19"/>
      <c r="KP101" s="19"/>
      <c r="KQ101" s="19"/>
      <c r="KR101" s="19"/>
      <c r="KS101" s="19"/>
      <c r="KT101" s="19"/>
      <c r="KU101" s="19"/>
      <c r="KV101" s="19"/>
      <c r="KW101" s="19"/>
      <c r="KX101" s="19"/>
      <c r="KY101" s="19"/>
      <c r="KZ101" s="19"/>
      <c r="LA101" s="19"/>
      <c r="LB101" s="19"/>
      <c r="LC101" s="19"/>
      <c r="LD101" s="19"/>
      <c r="LE101" s="19"/>
      <c r="LF101" s="19"/>
      <c r="LG101" s="19"/>
      <c r="LH101" s="19"/>
      <c r="LI101" s="19"/>
      <c r="LJ101" s="19"/>
      <c r="LK101" s="19"/>
      <c r="LL101" s="19"/>
      <c r="LM101" s="19"/>
      <c r="LN101" s="19"/>
      <c r="LO101" s="19"/>
      <c r="LP101" s="19"/>
      <c r="LQ101" s="19"/>
      <c r="LR101" s="19"/>
      <c r="LS101" s="19"/>
      <c r="LT101" s="19"/>
      <c r="LU101" s="19"/>
      <c r="LV101" s="19"/>
      <c r="LW101" s="19"/>
      <c r="LX101" s="19"/>
      <c r="LY101" s="19"/>
      <c r="LZ101" s="19"/>
      <c r="MA101" s="19"/>
      <c r="MB101" s="19"/>
      <c r="MC101" s="19"/>
      <c r="MD101" s="19"/>
      <c r="ME101" s="19"/>
      <c r="MF101" s="19"/>
      <c r="MG101" s="19"/>
      <c r="MH101" s="19"/>
      <c r="MI101" s="19"/>
      <c r="MJ101" s="19"/>
      <c r="MK101" s="19"/>
      <c r="ML101" s="19"/>
      <c r="MM101" s="19"/>
      <c r="MN101" s="19"/>
      <c r="MO101" s="19"/>
      <c r="MP101" s="19"/>
      <c r="MQ101" s="19"/>
      <c r="MR101" s="19"/>
      <c r="MS101" s="19"/>
      <c r="MT101" s="19"/>
      <c r="MU101" s="19"/>
      <c r="MV101" s="19"/>
      <c r="MW101" s="19"/>
      <c r="MX101" s="19"/>
      <c r="MY101" s="19"/>
      <c r="MZ101" s="19"/>
      <c r="NA101" s="19"/>
      <c r="NB101" s="19"/>
      <c r="NC101" s="19"/>
      <c r="ND101" s="19"/>
      <c r="NE101" s="19"/>
      <c r="NF101" s="19"/>
      <c r="NG101" s="19"/>
      <c r="NH101" s="19"/>
      <c r="NI101" s="19"/>
      <c r="NJ101" s="19"/>
      <c r="NK101" s="19"/>
      <c r="NL101" s="19"/>
      <c r="NM101" s="19"/>
      <c r="NN101" s="19"/>
      <c r="NO101" s="19"/>
      <c r="NP101" s="19"/>
      <c r="NQ101" s="19"/>
      <c r="NR101" s="19"/>
      <c r="NS101" s="19"/>
      <c r="NT101" s="19"/>
      <c r="NU101" s="19"/>
      <c r="NV101" s="19"/>
      <c r="NW101" s="19"/>
      <c r="NX101" s="19"/>
      <c r="NY101" s="19"/>
      <c r="NZ101" s="19"/>
      <c r="OA101" s="19"/>
      <c r="OB101" s="19"/>
      <c r="OC101" s="19"/>
    </row>
  </sheetData>
  <sheetProtection algorithmName="SHA-512" hashValue="0XyUVx+QVRgwZZgNf95B6S2TxIlkxuYUXqqgMiGhCcYVUThkQkgZziPhf2HpAOogZYMXEBXBtpaXGrmx8ytZNg==" saltValue="LoK09XF83ee9NIZ/lNi+/A==" spinCount="100000" sheet="1" objects="1" scenarios="1" formatColumns="0"/>
  <mergeCells count="820">
    <mergeCell ref="C6:E6"/>
    <mergeCell ref="C7:E7"/>
    <mergeCell ref="C8:E8"/>
    <mergeCell ref="C9:E9"/>
    <mergeCell ref="C10:E10"/>
    <mergeCell ref="C11:E11"/>
    <mergeCell ref="C12:E12"/>
    <mergeCell ref="C13:E13"/>
    <mergeCell ref="S6:S7"/>
    <mergeCell ref="G1:O4"/>
    <mergeCell ref="AC3:AC4"/>
    <mergeCell ref="AD3:AD4"/>
    <mergeCell ref="AE3:AE4"/>
    <mergeCell ref="AF3:AF4"/>
    <mergeCell ref="AG3:AG4"/>
    <mergeCell ref="Q6:Q7"/>
    <mergeCell ref="R6:R7"/>
    <mergeCell ref="T6:T7"/>
    <mergeCell ref="Y6:Y7"/>
    <mergeCell ref="H6:H7"/>
    <mergeCell ref="O6:O7"/>
    <mergeCell ref="P6:P7"/>
    <mergeCell ref="AC6:AC13"/>
    <mergeCell ref="AD6:AD13"/>
    <mergeCell ref="AE6:AE13"/>
    <mergeCell ref="AF6:AF13"/>
    <mergeCell ref="AG6:AG13"/>
    <mergeCell ref="U6:U7"/>
    <mergeCell ref="X6:X7"/>
    <mergeCell ref="V6:V7"/>
    <mergeCell ref="W6:W7"/>
    <mergeCell ref="R2:R3"/>
    <mergeCell ref="AN3:AN4"/>
    <mergeCell ref="AO3:AO4"/>
    <mergeCell ref="AP3:AP4"/>
    <mergeCell ref="AQ3:AQ4"/>
    <mergeCell ref="AR3:AR4"/>
    <mergeCell ref="AS3:AS4"/>
    <mergeCell ref="AH3:AH4"/>
    <mergeCell ref="AI3:AI4"/>
    <mergeCell ref="AJ3:AJ4"/>
    <mergeCell ref="AK3:AK4"/>
    <mergeCell ref="AL3:AL4"/>
    <mergeCell ref="AM3:AM4"/>
    <mergeCell ref="AZ3:AZ4"/>
    <mergeCell ref="BA3:BA4"/>
    <mergeCell ref="BB3:BB4"/>
    <mergeCell ref="BC3:BC4"/>
    <mergeCell ref="BD3:BD4"/>
    <mergeCell ref="BE3:BE4"/>
    <mergeCell ref="AT3:AT4"/>
    <mergeCell ref="AU3:AU4"/>
    <mergeCell ref="AV3:AV4"/>
    <mergeCell ref="AW3:AW4"/>
    <mergeCell ref="AX3:AX4"/>
    <mergeCell ref="AY3:AY4"/>
    <mergeCell ref="BL3:BL4"/>
    <mergeCell ref="BM3:BM4"/>
    <mergeCell ref="BN3:BN4"/>
    <mergeCell ref="BO3:BO4"/>
    <mergeCell ref="BP3:BP4"/>
    <mergeCell ref="BQ3:BQ4"/>
    <mergeCell ref="BF3:BF4"/>
    <mergeCell ref="BG3:BG4"/>
    <mergeCell ref="BH3:BH4"/>
    <mergeCell ref="BI3:BI4"/>
    <mergeCell ref="BJ3:BJ4"/>
    <mergeCell ref="BK3:BK4"/>
    <mergeCell ref="BX3:BX4"/>
    <mergeCell ref="BY3:BY4"/>
    <mergeCell ref="BZ3:BZ4"/>
    <mergeCell ref="CA3:CA4"/>
    <mergeCell ref="CB3:CB4"/>
    <mergeCell ref="CC3:CC4"/>
    <mergeCell ref="BR3:BR4"/>
    <mergeCell ref="BS3:BS4"/>
    <mergeCell ref="BT3:BT4"/>
    <mergeCell ref="BU3:BU4"/>
    <mergeCell ref="BV3:BV4"/>
    <mergeCell ref="BW3:BW4"/>
    <mergeCell ref="CJ3:CJ4"/>
    <mergeCell ref="CK3:CK4"/>
    <mergeCell ref="CL3:CL4"/>
    <mergeCell ref="CM3:CM4"/>
    <mergeCell ref="CN3:CN4"/>
    <mergeCell ref="CO3:CO4"/>
    <mergeCell ref="CD3:CD4"/>
    <mergeCell ref="CE3:CE4"/>
    <mergeCell ref="CF3:CF4"/>
    <mergeCell ref="CG3:CG4"/>
    <mergeCell ref="CH3:CH4"/>
    <mergeCell ref="CI3:CI4"/>
    <mergeCell ref="CV3:CV4"/>
    <mergeCell ref="CW3:CW4"/>
    <mergeCell ref="CX3:CX4"/>
    <mergeCell ref="CY3:CY4"/>
    <mergeCell ref="CZ3:CZ4"/>
    <mergeCell ref="DA3:DA4"/>
    <mergeCell ref="CP3:CP4"/>
    <mergeCell ref="CQ3:CQ4"/>
    <mergeCell ref="CR3:CR4"/>
    <mergeCell ref="CS3:CS4"/>
    <mergeCell ref="CT3:CT4"/>
    <mergeCell ref="CU3:CU4"/>
    <mergeCell ref="DH3:DH4"/>
    <mergeCell ref="DI3:DI4"/>
    <mergeCell ref="DJ3:DJ4"/>
    <mergeCell ref="DK3:DK4"/>
    <mergeCell ref="DL3:DL4"/>
    <mergeCell ref="DM3:DM4"/>
    <mergeCell ref="DB3:DB4"/>
    <mergeCell ref="DC3:DC4"/>
    <mergeCell ref="DD3:DD4"/>
    <mergeCell ref="DE3:DE4"/>
    <mergeCell ref="DF3:DF4"/>
    <mergeCell ref="DG3:DG4"/>
    <mergeCell ref="DT3:DT4"/>
    <mergeCell ref="DU3:DU4"/>
    <mergeCell ref="DV3:DV4"/>
    <mergeCell ref="DW3:DW4"/>
    <mergeCell ref="DX3:DX4"/>
    <mergeCell ref="DY3:DY4"/>
    <mergeCell ref="DN3:DN4"/>
    <mergeCell ref="DO3:DO4"/>
    <mergeCell ref="DP3:DP4"/>
    <mergeCell ref="DQ3:DQ4"/>
    <mergeCell ref="DR3:DR4"/>
    <mergeCell ref="DS3:DS4"/>
    <mergeCell ref="EF3:EF4"/>
    <mergeCell ref="EG3:EG4"/>
    <mergeCell ref="EH3:EH4"/>
    <mergeCell ref="EI3:EI4"/>
    <mergeCell ref="EJ3:EJ4"/>
    <mergeCell ref="EK3:EK4"/>
    <mergeCell ref="DZ3:DZ4"/>
    <mergeCell ref="EA3:EA4"/>
    <mergeCell ref="EB3:EB4"/>
    <mergeCell ref="EC3:EC4"/>
    <mergeCell ref="ED3:ED4"/>
    <mergeCell ref="EE3:EE4"/>
    <mergeCell ref="ER3:ER4"/>
    <mergeCell ref="ES3:ES4"/>
    <mergeCell ref="ET3:ET4"/>
    <mergeCell ref="EU3:EU4"/>
    <mergeCell ref="EV3:EV4"/>
    <mergeCell ref="EW3:EW4"/>
    <mergeCell ref="EL3:EL4"/>
    <mergeCell ref="EM3:EM4"/>
    <mergeCell ref="EN3:EN4"/>
    <mergeCell ref="EO3:EO4"/>
    <mergeCell ref="EP3:EP4"/>
    <mergeCell ref="EQ3:EQ4"/>
    <mergeCell ref="FD3:FD4"/>
    <mergeCell ref="FE3:FE4"/>
    <mergeCell ref="FF3:FF4"/>
    <mergeCell ref="FG3:FG4"/>
    <mergeCell ref="FH3:FH4"/>
    <mergeCell ref="FI3:FI4"/>
    <mergeCell ref="EX3:EX4"/>
    <mergeCell ref="EY3:EY4"/>
    <mergeCell ref="EZ3:EZ4"/>
    <mergeCell ref="FA3:FA4"/>
    <mergeCell ref="FB3:FB4"/>
    <mergeCell ref="FC3:FC4"/>
    <mergeCell ref="FP3:FP4"/>
    <mergeCell ref="FQ3:FQ4"/>
    <mergeCell ref="FR3:FR4"/>
    <mergeCell ref="FS3:FS4"/>
    <mergeCell ref="FT3:FT4"/>
    <mergeCell ref="FU3:FU4"/>
    <mergeCell ref="FJ3:FJ4"/>
    <mergeCell ref="FK3:FK4"/>
    <mergeCell ref="FL3:FL4"/>
    <mergeCell ref="FM3:FM4"/>
    <mergeCell ref="FN3:FN4"/>
    <mergeCell ref="FO3:FO4"/>
    <mergeCell ref="GB3:GB4"/>
    <mergeCell ref="GC3:GC4"/>
    <mergeCell ref="GD3:GD4"/>
    <mergeCell ref="GE3:GE4"/>
    <mergeCell ref="GF3:GF4"/>
    <mergeCell ref="GG3:GG4"/>
    <mergeCell ref="FV3:FV4"/>
    <mergeCell ref="FW3:FW4"/>
    <mergeCell ref="FX3:FX4"/>
    <mergeCell ref="FY3:FY4"/>
    <mergeCell ref="FZ3:FZ4"/>
    <mergeCell ref="GA3:GA4"/>
    <mergeCell ref="GN3:GN4"/>
    <mergeCell ref="GO3:GO4"/>
    <mergeCell ref="GP3:GP4"/>
    <mergeCell ref="GQ3:GQ4"/>
    <mergeCell ref="GR3:GR4"/>
    <mergeCell ref="GS3:GS4"/>
    <mergeCell ref="GH3:GH4"/>
    <mergeCell ref="GI3:GI4"/>
    <mergeCell ref="GJ3:GJ4"/>
    <mergeCell ref="GK3:GK4"/>
    <mergeCell ref="GL3:GL4"/>
    <mergeCell ref="GM3:GM4"/>
    <mergeCell ref="GZ3:GZ4"/>
    <mergeCell ref="HA3:HA4"/>
    <mergeCell ref="HB3:HB4"/>
    <mergeCell ref="HC3:HC4"/>
    <mergeCell ref="HD3:HD4"/>
    <mergeCell ref="HE3:HE4"/>
    <mergeCell ref="GT3:GT4"/>
    <mergeCell ref="GU3:GU4"/>
    <mergeCell ref="GV3:GV4"/>
    <mergeCell ref="GW3:GW4"/>
    <mergeCell ref="GX3:GX4"/>
    <mergeCell ref="GY3:GY4"/>
    <mergeCell ref="HL3:HL4"/>
    <mergeCell ref="HM3:HM4"/>
    <mergeCell ref="HN3:HN4"/>
    <mergeCell ref="HO3:HO4"/>
    <mergeCell ref="HP3:HP4"/>
    <mergeCell ref="HQ3:HQ4"/>
    <mergeCell ref="HF3:HF4"/>
    <mergeCell ref="HG3:HG4"/>
    <mergeCell ref="HH3:HH4"/>
    <mergeCell ref="HI3:HI4"/>
    <mergeCell ref="HJ3:HJ4"/>
    <mergeCell ref="HK3:HK4"/>
    <mergeCell ref="HX3:HX4"/>
    <mergeCell ref="HY3:HY4"/>
    <mergeCell ref="HZ3:HZ4"/>
    <mergeCell ref="IA3:IA4"/>
    <mergeCell ref="IB3:IB4"/>
    <mergeCell ref="IC3:IC4"/>
    <mergeCell ref="HR3:HR4"/>
    <mergeCell ref="HS3:HS4"/>
    <mergeCell ref="HT3:HT4"/>
    <mergeCell ref="HU3:HU4"/>
    <mergeCell ref="HV3:HV4"/>
    <mergeCell ref="HW3:HW4"/>
    <mergeCell ref="IJ3:IJ4"/>
    <mergeCell ref="IK3:IK4"/>
    <mergeCell ref="IL3:IL4"/>
    <mergeCell ref="IM3:IM4"/>
    <mergeCell ref="IN3:IN4"/>
    <mergeCell ref="IO3:IO4"/>
    <mergeCell ref="ID3:ID4"/>
    <mergeCell ref="IE3:IE4"/>
    <mergeCell ref="IF3:IF4"/>
    <mergeCell ref="IG3:IG4"/>
    <mergeCell ref="IH3:IH4"/>
    <mergeCell ref="II3:II4"/>
    <mergeCell ref="IV3:IV4"/>
    <mergeCell ref="IW3:IW4"/>
    <mergeCell ref="IX3:IX4"/>
    <mergeCell ref="IY3:IY4"/>
    <mergeCell ref="IZ3:IZ4"/>
    <mergeCell ref="JA3:JA4"/>
    <mergeCell ref="IP3:IP4"/>
    <mergeCell ref="IQ3:IQ4"/>
    <mergeCell ref="IR3:IR4"/>
    <mergeCell ref="IS3:IS4"/>
    <mergeCell ref="IT3:IT4"/>
    <mergeCell ref="IU3:IU4"/>
    <mergeCell ref="JH3:JH4"/>
    <mergeCell ref="JI3:JI4"/>
    <mergeCell ref="JJ3:JJ4"/>
    <mergeCell ref="JK3:JK4"/>
    <mergeCell ref="JL3:JL4"/>
    <mergeCell ref="JM3:JM4"/>
    <mergeCell ref="JB3:JB4"/>
    <mergeCell ref="JC3:JC4"/>
    <mergeCell ref="JD3:JD4"/>
    <mergeCell ref="JE3:JE4"/>
    <mergeCell ref="JF3:JF4"/>
    <mergeCell ref="JG3:JG4"/>
    <mergeCell ref="JT3:JT4"/>
    <mergeCell ref="JU3:JU4"/>
    <mergeCell ref="JV3:JV4"/>
    <mergeCell ref="JW3:JW4"/>
    <mergeCell ref="JX3:JX4"/>
    <mergeCell ref="JY3:JY4"/>
    <mergeCell ref="JN3:JN4"/>
    <mergeCell ref="JO3:JO4"/>
    <mergeCell ref="JP3:JP4"/>
    <mergeCell ref="JQ3:JQ4"/>
    <mergeCell ref="JR3:JR4"/>
    <mergeCell ref="JS3:JS4"/>
    <mergeCell ref="KF3:KF4"/>
    <mergeCell ref="KG3:KG4"/>
    <mergeCell ref="KH3:KH4"/>
    <mergeCell ref="KI3:KI4"/>
    <mergeCell ref="KJ3:KJ4"/>
    <mergeCell ref="KK3:KK4"/>
    <mergeCell ref="JZ3:JZ4"/>
    <mergeCell ref="KA3:KA4"/>
    <mergeCell ref="KB3:KB4"/>
    <mergeCell ref="KC3:KC4"/>
    <mergeCell ref="KD3:KD4"/>
    <mergeCell ref="KE3:KE4"/>
    <mergeCell ref="KR3:KR4"/>
    <mergeCell ref="KS3:KS4"/>
    <mergeCell ref="KT3:KT4"/>
    <mergeCell ref="KU3:KU4"/>
    <mergeCell ref="KV3:KV4"/>
    <mergeCell ref="KW3:KW4"/>
    <mergeCell ref="KL3:KL4"/>
    <mergeCell ref="KM3:KM4"/>
    <mergeCell ref="KN3:KN4"/>
    <mergeCell ref="KO3:KO4"/>
    <mergeCell ref="KP3:KP4"/>
    <mergeCell ref="KQ3:KQ4"/>
    <mergeCell ref="LD3:LD4"/>
    <mergeCell ref="LE3:LE4"/>
    <mergeCell ref="LF3:LF4"/>
    <mergeCell ref="LG3:LG4"/>
    <mergeCell ref="LH3:LH4"/>
    <mergeCell ref="LI3:LI4"/>
    <mergeCell ref="KX3:KX4"/>
    <mergeCell ref="KY3:KY4"/>
    <mergeCell ref="KZ3:KZ4"/>
    <mergeCell ref="LA3:LA4"/>
    <mergeCell ref="LB3:LB4"/>
    <mergeCell ref="LC3:LC4"/>
    <mergeCell ref="LP3:LP4"/>
    <mergeCell ref="LQ3:LQ4"/>
    <mergeCell ref="LR3:LR4"/>
    <mergeCell ref="LS3:LS4"/>
    <mergeCell ref="LT3:LT4"/>
    <mergeCell ref="LU3:LU4"/>
    <mergeCell ref="LJ3:LJ4"/>
    <mergeCell ref="LK3:LK4"/>
    <mergeCell ref="LL3:LL4"/>
    <mergeCell ref="LM3:LM4"/>
    <mergeCell ref="LN3:LN4"/>
    <mergeCell ref="LO3:LO4"/>
    <mergeCell ref="MB3:MB4"/>
    <mergeCell ref="MC3:MC4"/>
    <mergeCell ref="MD3:MD4"/>
    <mergeCell ref="ME3:ME4"/>
    <mergeCell ref="MF3:MF4"/>
    <mergeCell ref="MG3:MG4"/>
    <mergeCell ref="LV3:LV4"/>
    <mergeCell ref="LW3:LW4"/>
    <mergeCell ref="LX3:LX4"/>
    <mergeCell ref="LY3:LY4"/>
    <mergeCell ref="LZ3:LZ4"/>
    <mergeCell ref="MA3:MA4"/>
    <mergeCell ref="MN3:MN4"/>
    <mergeCell ref="MO3:MO4"/>
    <mergeCell ref="MP3:MP4"/>
    <mergeCell ref="MQ3:MQ4"/>
    <mergeCell ref="MR3:MR4"/>
    <mergeCell ref="MS3:MS4"/>
    <mergeCell ref="MH3:MH4"/>
    <mergeCell ref="MI3:MI4"/>
    <mergeCell ref="MJ3:MJ4"/>
    <mergeCell ref="MK3:MK4"/>
    <mergeCell ref="ML3:ML4"/>
    <mergeCell ref="MM3:MM4"/>
    <mergeCell ref="NC3:NC4"/>
    <mergeCell ref="ND3:ND4"/>
    <mergeCell ref="NE3:NE4"/>
    <mergeCell ref="MT3:MT4"/>
    <mergeCell ref="MU3:MU4"/>
    <mergeCell ref="MV3:MV4"/>
    <mergeCell ref="MW3:MW4"/>
    <mergeCell ref="MX3:MX4"/>
    <mergeCell ref="MY3:MY4"/>
    <mergeCell ref="OA3:OA4"/>
    <mergeCell ref="OB3:OB4"/>
    <mergeCell ref="OC3:OC4"/>
    <mergeCell ref="NR3:NR4"/>
    <mergeCell ref="NS3:NS4"/>
    <mergeCell ref="NT3:NT4"/>
    <mergeCell ref="NU3:NU4"/>
    <mergeCell ref="NV3:NV4"/>
    <mergeCell ref="NW3:NW4"/>
    <mergeCell ref="AH6:AH13"/>
    <mergeCell ref="NX3:NX4"/>
    <mergeCell ref="NY3:NY4"/>
    <mergeCell ref="NZ3:NZ4"/>
    <mergeCell ref="NL3:NL4"/>
    <mergeCell ref="NM3:NM4"/>
    <mergeCell ref="NN3:NN4"/>
    <mergeCell ref="NO3:NO4"/>
    <mergeCell ref="NP3:NP4"/>
    <mergeCell ref="NQ3:NQ4"/>
    <mergeCell ref="NF3:NF4"/>
    <mergeCell ref="NG3:NG4"/>
    <mergeCell ref="NH3:NH4"/>
    <mergeCell ref="NI3:NI4"/>
    <mergeCell ref="NJ3:NJ4"/>
    <mergeCell ref="NK3:NK4"/>
    <mergeCell ref="MZ3:MZ4"/>
    <mergeCell ref="NA3:NA4"/>
    <mergeCell ref="NB3:NB4"/>
    <mergeCell ref="AO6:AO13"/>
    <mergeCell ref="AP6:AP13"/>
    <mergeCell ref="AQ6:AQ13"/>
    <mergeCell ref="AR6:AR13"/>
    <mergeCell ref="AS6:AS13"/>
    <mergeCell ref="AT6:AT13"/>
    <mergeCell ref="AI6:AI13"/>
    <mergeCell ref="AJ6:AJ13"/>
    <mergeCell ref="AK6:AK13"/>
    <mergeCell ref="AL6:AL13"/>
    <mergeCell ref="AM6:AM13"/>
    <mergeCell ref="AN6:AN13"/>
    <mergeCell ref="BA6:BA13"/>
    <mergeCell ref="BB6:BB13"/>
    <mergeCell ref="BC6:BC13"/>
    <mergeCell ref="BD6:BD13"/>
    <mergeCell ref="BE6:BE13"/>
    <mergeCell ref="BF6:BF13"/>
    <mergeCell ref="AU6:AU13"/>
    <mergeCell ref="AV6:AV13"/>
    <mergeCell ref="AW6:AW13"/>
    <mergeCell ref="AX6:AX13"/>
    <mergeCell ref="AY6:AY13"/>
    <mergeCell ref="AZ6:AZ13"/>
    <mergeCell ref="BM6:BM13"/>
    <mergeCell ref="BN6:BN13"/>
    <mergeCell ref="BO6:BO13"/>
    <mergeCell ref="BP6:BP13"/>
    <mergeCell ref="BQ6:BQ13"/>
    <mergeCell ref="BR6:BR13"/>
    <mergeCell ref="BG6:BG13"/>
    <mergeCell ref="BH6:BH13"/>
    <mergeCell ref="BI6:BI13"/>
    <mergeCell ref="BJ6:BJ13"/>
    <mergeCell ref="BK6:BK13"/>
    <mergeCell ref="BL6:BL13"/>
    <mergeCell ref="BY6:BY13"/>
    <mergeCell ref="BZ6:BZ13"/>
    <mergeCell ref="CA6:CA13"/>
    <mergeCell ref="CB6:CB13"/>
    <mergeCell ref="CC6:CC13"/>
    <mergeCell ref="CD6:CD13"/>
    <mergeCell ref="BS6:BS13"/>
    <mergeCell ref="BT6:BT13"/>
    <mergeCell ref="BU6:BU13"/>
    <mergeCell ref="BV6:BV13"/>
    <mergeCell ref="BW6:BW13"/>
    <mergeCell ref="BX6:BX13"/>
    <mergeCell ref="CK6:CK13"/>
    <mergeCell ref="CL6:CL13"/>
    <mergeCell ref="CM6:CM13"/>
    <mergeCell ref="CN6:CN13"/>
    <mergeCell ref="CO6:CO13"/>
    <mergeCell ref="CP6:CP13"/>
    <mergeCell ref="CE6:CE13"/>
    <mergeCell ref="CF6:CF13"/>
    <mergeCell ref="CG6:CG13"/>
    <mergeCell ref="CH6:CH13"/>
    <mergeCell ref="CI6:CI13"/>
    <mergeCell ref="CJ6:CJ13"/>
    <mergeCell ref="CW6:CW13"/>
    <mergeCell ref="CX6:CX13"/>
    <mergeCell ref="CY6:CY13"/>
    <mergeCell ref="CZ6:CZ13"/>
    <mergeCell ref="DA6:DA13"/>
    <mergeCell ref="DB6:DB13"/>
    <mergeCell ref="CQ6:CQ13"/>
    <mergeCell ref="CR6:CR13"/>
    <mergeCell ref="CS6:CS13"/>
    <mergeCell ref="CT6:CT13"/>
    <mergeCell ref="CU6:CU13"/>
    <mergeCell ref="CV6:CV13"/>
    <mergeCell ref="DI6:DI13"/>
    <mergeCell ref="DJ6:DJ13"/>
    <mergeCell ref="DK6:DK13"/>
    <mergeCell ref="DL6:DL13"/>
    <mergeCell ref="DM6:DM13"/>
    <mergeCell ref="DN6:DN13"/>
    <mergeCell ref="DC6:DC13"/>
    <mergeCell ref="DD6:DD13"/>
    <mergeCell ref="DE6:DE13"/>
    <mergeCell ref="DF6:DF13"/>
    <mergeCell ref="DG6:DG13"/>
    <mergeCell ref="DH6:DH13"/>
    <mergeCell ref="DU6:DU13"/>
    <mergeCell ref="DV6:DV13"/>
    <mergeCell ref="DW6:DW13"/>
    <mergeCell ref="DX6:DX13"/>
    <mergeCell ref="DY6:DY13"/>
    <mergeCell ref="DZ6:DZ13"/>
    <mergeCell ref="DO6:DO13"/>
    <mergeCell ref="DP6:DP13"/>
    <mergeCell ref="DQ6:DQ13"/>
    <mergeCell ref="DR6:DR13"/>
    <mergeCell ref="DS6:DS13"/>
    <mergeCell ref="DT6:DT13"/>
    <mergeCell ref="EG6:EG13"/>
    <mergeCell ref="EH6:EH13"/>
    <mergeCell ref="EI6:EI13"/>
    <mergeCell ref="EJ6:EJ13"/>
    <mergeCell ref="EK6:EK13"/>
    <mergeCell ref="EL6:EL13"/>
    <mergeCell ref="EA6:EA13"/>
    <mergeCell ref="EB6:EB13"/>
    <mergeCell ref="EC6:EC13"/>
    <mergeCell ref="ED6:ED13"/>
    <mergeCell ref="EE6:EE13"/>
    <mergeCell ref="EF6:EF13"/>
    <mergeCell ref="ES6:ES13"/>
    <mergeCell ref="ET6:ET13"/>
    <mergeCell ref="EU6:EU13"/>
    <mergeCell ref="EV6:EV13"/>
    <mergeCell ref="EW6:EW13"/>
    <mergeCell ref="EX6:EX13"/>
    <mergeCell ref="EM6:EM13"/>
    <mergeCell ref="EN6:EN13"/>
    <mergeCell ref="EO6:EO13"/>
    <mergeCell ref="EP6:EP13"/>
    <mergeCell ref="EQ6:EQ13"/>
    <mergeCell ref="ER6:ER13"/>
    <mergeCell ref="FE6:FE13"/>
    <mergeCell ref="FF6:FF13"/>
    <mergeCell ref="FG6:FG13"/>
    <mergeCell ref="FH6:FH13"/>
    <mergeCell ref="FI6:FI13"/>
    <mergeCell ref="FJ6:FJ13"/>
    <mergeCell ref="EY6:EY13"/>
    <mergeCell ref="EZ6:EZ13"/>
    <mergeCell ref="FA6:FA13"/>
    <mergeCell ref="FB6:FB13"/>
    <mergeCell ref="FC6:FC13"/>
    <mergeCell ref="FD6:FD13"/>
    <mergeCell ref="FQ6:FQ13"/>
    <mergeCell ref="FR6:FR13"/>
    <mergeCell ref="FS6:FS13"/>
    <mergeCell ref="FT6:FT13"/>
    <mergeCell ref="FU6:FU13"/>
    <mergeCell ref="FV6:FV13"/>
    <mergeCell ref="FK6:FK13"/>
    <mergeCell ref="FL6:FL13"/>
    <mergeCell ref="FM6:FM13"/>
    <mergeCell ref="FN6:FN13"/>
    <mergeCell ref="FO6:FO13"/>
    <mergeCell ref="FP6:FP13"/>
    <mergeCell ref="GC6:GC13"/>
    <mergeCell ref="GD6:GD13"/>
    <mergeCell ref="GE6:GE13"/>
    <mergeCell ref="GF6:GF13"/>
    <mergeCell ref="GG6:GG13"/>
    <mergeCell ref="GH6:GH13"/>
    <mergeCell ref="FW6:FW13"/>
    <mergeCell ref="FX6:FX13"/>
    <mergeCell ref="FY6:FY13"/>
    <mergeCell ref="FZ6:FZ13"/>
    <mergeCell ref="GA6:GA13"/>
    <mergeCell ref="GB6:GB13"/>
    <mergeCell ref="GO6:GO13"/>
    <mergeCell ref="GP6:GP13"/>
    <mergeCell ref="GQ6:GQ13"/>
    <mergeCell ref="GR6:GR13"/>
    <mergeCell ref="GS6:GS13"/>
    <mergeCell ref="GT6:GT13"/>
    <mergeCell ref="GI6:GI13"/>
    <mergeCell ref="GJ6:GJ13"/>
    <mergeCell ref="GK6:GK13"/>
    <mergeCell ref="GL6:GL13"/>
    <mergeCell ref="GM6:GM13"/>
    <mergeCell ref="GN6:GN13"/>
    <mergeCell ref="HA6:HA13"/>
    <mergeCell ref="HB6:HB13"/>
    <mergeCell ref="HC6:HC13"/>
    <mergeCell ref="HD6:HD13"/>
    <mergeCell ref="HE6:HE13"/>
    <mergeCell ref="HF6:HF13"/>
    <mergeCell ref="GU6:GU13"/>
    <mergeCell ref="GV6:GV13"/>
    <mergeCell ref="GW6:GW13"/>
    <mergeCell ref="GX6:GX13"/>
    <mergeCell ref="GY6:GY13"/>
    <mergeCell ref="GZ6:GZ13"/>
    <mergeCell ref="HM6:HM13"/>
    <mergeCell ref="HN6:HN13"/>
    <mergeCell ref="HO6:HO13"/>
    <mergeCell ref="HP6:HP13"/>
    <mergeCell ref="HQ6:HQ13"/>
    <mergeCell ref="HR6:HR13"/>
    <mergeCell ref="HG6:HG13"/>
    <mergeCell ref="HH6:HH13"/>
    <mergeCell ref="HI6:HI13"/>
    <mergeCell ref="HJ6:HJ13"/>
    <mergeCell ref="HK6:HK13"/>
    <mergeCell ref="HL6:HL13"/>
    <mergeCell ref="HY6:HY13"/>
    <mergeCell ref="HZ6:HZ13"/>
    <mergeCell ref="IA6:IA13"/>
    <mergeCell ref="IB6:IB13"/>
    <mergeCell ref="IC6:IC13"/>
    <mergeCell ref="ID6:ID13"/>
    <mergeCell ref="HS6:HS13"/>
    <mergeCell ref="HT6:HT13"/>
    <mergeCell ref="HU6:HU13"/>
    <mergeCell ref="HV6:HV13"/>
    <mergeCell ref="HW6:HW13"/>
    <mergeCell ref="HX6:HX13"/>
    <mergeCell ref="IK6:IK13"/>
    <mergeCell ref="IL6:IL13"/>
    <mergeCell ref="IM6:IM13"/>
    <mergeCell ref="IN6:IN13"/>
    <mergeCell ref="IO6:IO13"/>
    <mergeCell ref="IP6:IP13"/>
    <mergeCell ref="IE6:IE13"/>
    <mergeCell ref="IF6:IF13"/>
    <mergeCell ref="IG6:IG13"/>
    <mergeCell ref="IH6:IH13"/>
    <mergeCell ref="II6:II13"/>
    <mergeCell ref="IJ6:IJ13"/>
    <mergeCell ref="IW6:IW13"/>
    <mergeCell ref="IX6:IX13"/>
    <mergeCell ref="IY6:IY13"/>
    <mergeCell ref="IZ6:IZ13"/>
    <mergeCell ref="JA6:JA13"/>
    <mergeCell ref="JB6:JB13"/>
    <mergeCell ref="IQ6:IQ13"/>
    <mergeCell ref="IR6:IR13"/>
    <mergeCell ref="IS6:IS13"/>
    <mergeCell ref="IT6:IT13"/>
    <mergeCell ref="IU6:IU13"/>
    <mergeCell ref="IV6:IV13"/>
    <mergeCell ref="JI6:JI13"/>
    <mergeCell ref="JJ6:JJ13"/>
    <mergeCell ref="JK6:JK13"/>
    <mergeCell ref="JL6:JL13"/>
    <mergeCell ref="JM6:JM13"/>
    <mergeCell ref="JN6:JN13"/>
    <mergeCell ref="JC6:JC13"/>
    <mergeCell ref="JD6:JD13"/>
    <mergeCell ref="JE6:JE13"/>
    <mergeCell ref="JF6:JF13"/>
    <mergeCell ref="JG6:JG13"/>
    <mergeCell ref="JH6:JH13"/>
    <mergeCell ref="JU6:JU13"/>
    <mergeCell ref="JV6:JV13"/>
    <mergeCell ref="JW6:JW13"/>
    <mergeCell ref="JX6:JX13"/>
    <mergeCell ref="JY6:JY13"/>
    <mergeCell ref="JZ6:JZ13"/>
    <mergeCell ref="JO6:JO13"/>
    <mergeCell ref="JP6:JP13"/>
    <mergeCell ref="JQ6:JQ13"/>
    <mergeCell ref="JR6:JR13"/>
    <mergeCell ref="JS6:JS13"/>
    <mergeCell ref="JT6:JT13"/>
    <mergeCell ref="KG6:KG13"/>
    <mergeCell ref="KH6:KH13"/>
    <mergeCell ref="KI6:KI13"/>
    <mergeCell ref="KJ6:KJ13"/>
    <mergeCell ref="KK6:KK13"/>
    <mergeCell ref="KL6:KL13"/>
    <mergeCell ref="KA6:KA13"/>
    <mergeCell ref="KB6:KB13"/>
    <mergeCell ref="KC6:KC13"/>
    <mergeCell ref="KD6:KD13"/>
    <mergeCell ref="KE6:KE13"/>
    <mergeCell ref="KF6:KF13"/>
    <mergeCell ref="KS6:KS13"/>
    <mergeCell ref="KT6:KT13"/>
    <mergeCell ref="KU6:KU13"/>
    <mergeCell ref="KV6:KV13"/>
    <mergeCell ref="KW6:KW13"/>
    <mergeCell ref="KX6:KX13"/>
    <mergeCell ref="KM6:KM13"/>
    <mergeCell ref="KN6:KN13"/>
    <mergeCell ref="KO6:KO13"/>
    <mergeCell ref="KP6:KP13"/>
    <mergeCell ref="KQ6:KQ13"/>
    <mergeCell ref="KR6:KR13"/>
    <mergeCell ref="LE6:LE13"/>
    <mergeCell ref="LF6:LF13"/>
    <mergeCell ref="LG6:LG13"/>
    <mergeCell ref="LH6:LH13"/>
    <mergeCell ref="LI6:LI13"/>
    <mergeCell ref="LJ6:LJ13"/>
    <mergeCell ref="KY6:KY13"/>
    <mergeCell ref="KZ6:KZ13"/>
    <mergeCell ref="LA6:LA13"/>
    <mergeCell ref="LB6:LB13"/>
    <mergeCell ref="LC6:LC13"/>
    <mergeCell ref="LD6:LD13"/>
    <mergeCell ref="LQ6:LQ13"/>
    <mergeCell ref="LR6:LR13"/>
    <mergeCell ref="LS6:LS13"/>
    <mergeCell ref="LT6:LT13"/>
    <mergeCell ref="LU6:LU13"/>
    <mergeCell ref="LV6:LV13"/>
    <mergeCell ref="LK6:LK13"/>
    <mergeCell ref="LL6:LL13"/>
    <mergeCell ref="LM6:LM13"/>
    <mergeCell ref="LN6:LN13"/>
    <mergeCell ref="LO6:LO13"/>
    <mergeCell ref="LP6:LP13"/>
    <mergeCell ref="MC6:MC13"/>
    <mergeCell ref="MD6:MD13"/>
    <mergeCell ref="ME6:ME13"/>
    <mergeCell ref="MF6:MF13"/>
    <mergeCell ref="MG6:MG13"/>
    <mergeCell ref="MH6:MH13"/>
    <mergeCell ref="LW6:LW13"/>
    <mergeCell ref="LX6:LX13"/>
    <mergeCell ref="LY6:LY13"/>
    <mergeCell ref="LZ6:LZ13"/>
    <mergeCell ref="MA6:MA13"/>
    <mergeCell ref="MB6:MB13"/>
    <mergeCell ref="MO6:MO13"/>
    <mergeCell ref="MP6:MP13"/>
    <mergeCell ref="MQ6:MQ13"/>
    <mergeCell ref="MR6:MR13"/>
    <mergeCell ref="MS6:MS13"/>
    <mergeCell ref="MT6:MT13"/>
    <mergeCell ref="MI6:MI13"/>
    <mergeCell ref="MJ6:MJ13"/>
    <mergeCell ref="MK6:MK13"/>
    <mergeCell ref="ML6:ML13"/>
    <mergeCell ref="MM6:MM13"/>
    <mergeCell ref="MN6:MN13"/>
    <mergeCell ref="NY6:NY13"/>
    <mergeCell ref="NZ6:NZ13"/>
    <mergeCell ref="OA6:OA13"/>
    <mergeCell ref="OB6:OB13"/>
    <mergeCell ref="OC6:OC13"/>
    <mergeCell ref="NS6:NS13"/>
    <mergeCell ref="NT6:NT13"/>
    <mergeCell ref="NU6:NU13"/>
    <mergeCell ref="NV6:NV13"/>
    <mergeCell ref="NW6:NW13"/>
    <mergeCell ref="NX6:NX13"/>
    <mergeCell ref="NM6:NM13"/>
    <mergeCell ref="NN6:NN13"/>
    <mergeCell ref="NO6:NO13"/>
    <mergeCell ref="NP6:NP13"/>
    <mergeCell ref="NQ6:NQ13"/>
    <mergeCell ref="NR6:NR13"/>
    <mergeCell ref="NG6:NG13"/>
    <mergeCell ref="NH6:NH13"/>
    <mergeCell ref="NI6:NI13"/>
    <mergeCell ref="NJ6:NJ13"/>
    <mergeCell ref="NK6:NK13"/>
    <mergeCell ref="NL6:NL13"/>
    <mergeCell ref="NA6:NA13"/>
    <mergeCell ref="NB6:NB13"/>
    <mergeCell ref="NC6:NC13"/>
    <mergeCell ref="ND6:ND13"/>
    <mergeCell ref="NE6:NE13"/>
    <mergeCell ref="NF6:NF13"/>
    <mergeCell ref="MU6:MU13"/>
    <mergeCell ref="MV6:MV13"/>
    <mergeCell ref="MW6:MW13"/>
    <mergeCell ref="MX6:MX13"/>
    <mergeCell ref="MY6:MY13"/>
    <mergeCell ref="MZ6:MZ13"/>
    <mergeCell ref="D19:E19"/>
    <mergeCell ref="D20:E20"/>
    <mergeCell ref="D21:E21"/>
    <mergeCell ref="D22:E22"/>
    <mergeCell ref="D23:E23"/>
    <mergeCell ref="D24:E24"/>
    <mergeCell ref="D25:E25"/>
    <mergeCell ref="D26:E26"/>
    <mergeCell ref="D18:E18"/>
    <mergeCell ref="D33:E33"/>
    <mergeCell ref="D39:E39"/>
    <mergeCell ref="D40:E40"/>
    <mergeCell ref="D41:E41"/>
    <mergeCell ref="D42:E42"/>
    <mergeCell ref="D27:E27"/>
    <mergeCell ref="D28:E28"/>
    <mergeCell ref="D29:E29"/>
    <mergeCell ref="D30:E30"/>
    <mergeCell ref="D31:E31"/>
    <mergeCell ref="D32:E32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61:E61"/>
    <mergeCell ref="D62:E62"/>
    <mergeCell ref="D63:E63"/>
    <mergeCell ref="D64:E64"/>
    <mergeCell ref="D65:E65"/>
    <mergeCell ref="D66:E66"/>
    <mergeCell ref="D55:E55"/>
    <mergeCell ref="D56:E56"/>
    <mergeCell ref="D57:E57"/>
    <mergeCell ref="D58:E58"/>
    <mergeCell ref="D59:E59"/>
    <mergeCell ref="D60:E60"/>
    <mergeCell ref="D77:E77"/>
    <mergeCell ref="D78:E78"/>
    <mergeCell ref="D79:E79"/>
    <mergeCell ref="D80:E80"/>
    <mergeCell ref="D81:E81"/>
    <mergeCell ref="D82:E82"/>
    <mergeCell ref="D67:E67"/>
    <mergeCell ref="D68:E68"/>
    <mergeCell ref="D69:E69"/>
    <mergeCell ref="D75:E75"/>
    <mergeCell ref="D76:E76"/>
    <mergeCell ref="D95:E95"/>
    <mergeCell ref="D89:E89"/>
    <mergeCell ref="D90:E90"/>
    <mergeCell ref="D91:E91"/>
    <mergeCell ref="D92:E92"/>
    <mergeCell ref="D93:E93"/>
    <mergeCell ref="D94:E94"/>
    <mergeCell ref="D83:E83"/>
    <mergeCell ref="D84:E84"/>
    <mergeCell ref="D85:E85"/>
    <mergeCell ref="D86:E86"/>
    <mergeCell ref="D87:E87"/>
    <mergeCell ref="D88:E88"/>
  </mergeCells>
  <phoneticPr fontId="3" type="noConversion"/>
  <conditionalFormatting sqref="B37:P37 B73:H73 F76:H95 C76:E96 G96:I96 B16:P16 X16:Y16 S16:T16 S37:T37 X37:Y37 M73:P73 X73:Y73 S73:T73 M76:Y96 C40:Y70 C19:Y33">
    <cfRule type="cellIs" dxfId="48" priority="5" operator="equal">
      <formula>0</formula>
    </cfRule>
  </conditionalFormatting>
  <conditionalFormatting sqref="C19:H33 C76:H95 C40:H69 M76:Y95 M40:Y69 M19:Y33">
    <cfRule type="expression" dxfId="47" priority="6">
      <formula>$V19=TRUE</formula>
    </cfRule>
  </conditionalFormatting>
  <conditionalFormatting sqref="H19:H33">
    <cfRule type="cellIs" dxfId="46" priority="33" operator="lessThan">
      <formula>0</formula>
    </cfRule>
    <cfRule type="dataBar" priority="56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{40A78EA5-96F3-4457-8E6F-925BA59847FB}</x14:id>
        </ext>
      </extLst>
    </cfRule>
  </conditionalFormatting>
  <conditionalFormatting sqref="H40:H69">
    <cfRule type="dataBar" priority="42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{8D64690D-CF13-4752-949D-D5EC10DDBEDA}</x14:id>
        </ext>
      </extLst>
    </cfRule>
    <cfRule type="cellIs" dxfId="45" priority="43" operator="lessThan">
      <formula>0</formula>
    </cfRule>
  </conditionalFormatting>
  <conditionalFormatting sqref="H76:H95">
    <cfRule type="dataBar" priority="20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{D53D8F87-C9B0-4DDC-B8DF-D331C91BAA41}</x14:id>
        </ext>
      </extLst>
    </cfRule>
    <cfRule type="cellIs" dxfId="44" priority="21" operator="lessThan">
      <formula>0</formula>
    </cfRule>
  </conditionalFormatting>
  <conditionalFormatting sqref="Y8 N8">
    <cfRule type="iconSet" priority="74">
      <iconSet iconSet="3TrafficLights2">
        <cfvo type="percent" val="0"/>
        <cfvo type="percent" val="33"/>
        <cfvo type="percent" val="67"/>
      </iconSet>
    </cfRule>
  </conditionalFormatting>
  <conditionalFormatting sqref="P19:P33 S16">
    <cfRule type="containsText" dxfId="43" priority="35" operator="containsText" text="Delayed">
      <formula>NOT(ISERROR(SEARCH("Delayed",P16)))</formula>
    </cfRule>
  </conditionalFormatting>
  <conditionalFormatting sqref="P40:P69 S37">
    <cfRule type="containsText" dxfId="42" priority="47" operator="containsText" text="Delayed">
      <formula>NOT(ISERROR(SEARCH("Delayed",P37)))</formula>
    </cfRule>
  </conditionalFormatting>
  <conditionalFormatting sqref="P76:P95">
    <cfRule type="containsText" dxfId="41" priority="25" operator="containsText" text="Delayed">
      <formula>NOT(ISERROR(SEARCH("Delayed",P76)))</formula>
    </cfRule>
    <cfRule type="containsText" dxfId="40" priority="26" operator="containsText" text="Completed">
      <formula>NOT(ISERROR(SEARCH("Completed",P76)))</formula>
    </cfRule>
    <cfRule type="containsText" dxfId="39" priority="27" operator="containsText" text="On Going ">
      <formula>NOT(ISERROR(SEARCH("On Going ",P76)))</formula>
    </cfRule>
  </conditionalFormatting>
  <conditionalFormatting sqref="Q19:Q33">
    <cfRule type="dataBar" priority="55">
      <dataBar>
        <cfvo type="min"/>
        <cfvo type="max"/>
        <color rgb="FFA6C9EC"/>
      </dataBar>
      <extLst>
        <ext xmlns:x14="http://schemas.microsoft.com/office/spreadsheetml/2009/9/main" uri="{B025F937-C7B1-47D3-B67F-A62EFF666E3E}">
          <x14:id>{5BDF405C-921F-49A5-84F1-F6C589BB001A}</x14:id>
        </ext>
      </extLst>
    </cfRule>
  </conditionalFormatting>
  <conditionalFormatting sqref="Q40:Q69">
    <cfRule type="dataBar" priority="54">
      <dataBar>
        <cfvo type="min"/>
        <cfvo type="max"/>
        <color rgb="FFA6C9EC"/>
      </dataBar>
      <extLst>
        <ext xmlns:x14="http://schemas.microsoft.com/office/spreadsheetml/2009/9/main" uri="{B025F937-C7B1-47D3-B67F-A62EFF666E3E}">
          <x14:id>{F9D6F739-301F-43E4-AAC9-BD1E03B688E9}</x14:id>
        </ext>
      </extLst>
    </cfRule>
  </conditionalFormatting>
  <conditionalFormatting sqref="Q76:Q95">
    <cfRule type="dataBar" priority="32">
      <dataBar>
        <cfvo type="min"/>
        <cfvo type="max"/>
        <color rgb="FFA6C9EC"/>
      </dataBar>
      <extLst>
        <ext xmlns:x14="http://schemas.microsoft.com/office/spreadsheetml/2009/9/main" uri="{B025F937-C7B1-47D3-B67F-A62EFF666E3E}">
          <x14:id>{2158489F-8A46-43CD-8130-58E4E6AB0356}</x14:id>
        </ext>
      </extLst>
    </cfRule>
  </conditionalFormatting>
  <conditionalFormatting sqref="S8">
    <cfRule type="containsText" dxfId="38" priority="10" operator="containsText" text="Delayed">
      <formula>NOT(ISERROR(SEARCH("Delayed",S8)))</formula>
    </cfRule>
    <cfRule type="containsText" dxfId="37" priority="11" operator="containsText" text="Completed">
      <formula>NOT(ISERROR(SEARCH("Completed",S8)))</formula>
    </cfRule>
    <cfRule type="containsText" dxfId="36" priority="12" operator="containsText" text="On Going ">
      <formula>NOT(ISERROR(SEARCH("On Going ",S8)))</formula>
    </cfRule>
  </conditionalFormatting>
  <conditionalFormatting sqref="S16 P19:P33">
    <cfRule type="containsText" dxfId="35" priority="36" operator="containsText" text="Completed">
      <formula>NOT(ISERROR(SEARCH("Completed",P16)))</formula>
    </cfRule>
    <cfRule type="containsText" dxfId="34" priority="37" operator="containsText" text="On Going ">
      <formula>NOT(ISERROR(SEARCH("On Going ",P16)))</formula>
    </cfRule>
  </conditionalFormatting>
  <conditionalFormatting sqref="S37 P40:P69">
    <cfRule type="containsText" dxfId="33" priority="48" operator="containsText" text="Completed">
      <formula>NOT(ISERROR(SEARCH("Completed",P37)))</formula>
    </cfRule>
    <cfRule type="containsText" dxfId="32" priority="49" operator="containsText" text="On Going ">
      <formula>NOT(ISERROR(SEARCH("On Going ",P37)))</formula>
    </cfRule>
  </conditionalFormatting>
  <conditionalFormatting sqref="S73">
    <cfRule type="containsText" dxfId="31" priority="13" operator="containsText" text="Delayed">
      <formula>NOT(ISERROR(SEARCH("Delayed",S73)))</formula>
    </cfRule>
    <cfRule type="containsText" dxfId="30" priority="14" operator="containsText" text="Completed">
      <formula>NOT(ISERROR(SEARCH("Completed",S73)))</formula>
    </cfRule>
    <cfRule type="containsText" dxfId="29" priority="15" operator="containsText" text="On Going ">
      <formula>NOT(ISERROR(SEARCH("On Going ",S73)))</formula>
    </cfRule>
  </conditionalFormatting>
  <conditionalFormatting sqref="Y16 N16">
    <cfRule type="iconSet" priority="18">
      <iconSet iconSet="3TrafficLights2">
        <cfvo type="percent" val="0"/>
        <cfvo type="percent" val="33"/>
        <cfvo type="percent" val="67"/>
      </iconSet>
    </cfRule>
  </conditionalFormatting>
  <conditionalFormatting sqref="Y37 N37">
    <cfRule type="iconSet" priority="17">
      <iconSet iconSet="3TrafficLights2">
        <cfvo type="percent" val="0"/>
        <cfvo type="percent" val="33"/>
        <cfvo type="percent" val="67"/>
      </iconSet>
    </cfRule>
  </conditionalFormatting>
  <conditionalFormatting sqref="Y73 N73">
    <cfRule type="iconSet" priority="16">
      <iconSet iconSet="3TrafficLights2">
        <cfvo type="percent" val="0"/>
        <cfvo type="percent" val="33"/>
        <cfvo type="percent" val="67"/>
      </iconSet>
    </cfRule>
  </conditionalFormatting>
  <conditionalFormatting sqref="Z18:AA18">
    <cfRule type="expression" dxfId="28" priority="38">
      <formula>AND(TODAY()&gt;=#REF!,TODAY()&lt;#REF!)</formula>
    </cfRule>
  </conditionalFormatting>
  <conditionalFormatting sqref="Z39:AA39">
    <cfRule type="expression" dxfId="27" priority="50">
      <formula>AND(TODAY()&gt;=#REF!,TODAY()&lt;#REF!)</formula>
    </cfRule>
  </conditionalFormatting>
  <conditionalFormatting sqref="Z75:AA75">
    <cfRule type="expression" dxfId="26" priority="28">
      <formula>AND(TODAY()&gt;=#REF!,TODAY()&lt;#REF!)</formula>
    </cfRule>
  </conditionalFormatting>
  <conditionalFormatting sqref="Z18:AB18">
    <cfRule type="expression" dxfId="25" priority="39">
      <formula>#REF!="Sat"</formula>
    </cfRule>
    <cfRule type="expression" dxfId="24" priority="40">
      <formula>#REF!="Fri"</formula>
    </cfRule>
  </conditionalFormatting>
  <conditionalFormatting sqref="Z39:AB39 Z18:AB18 Z75:AB75">
    <cfRule type="expression" dxfId="23" priority="1636">
      <formula>AND(#REF!&gt;=$F16,#REF!&lt;=$O16)</formula>
    </cfRule>
  </conditionalFormatting>
  <conditionalFormatting sqref="Z39:AB39">
    <cfRule type="expression" dxfId="22" priority="51">
      <formula>#REF!="Sat"</formula>
    </cfRule>
    <cfRule type="expression" dxfId="21" priority="52">
      <formula>#REF!="Fri"</formula>
    </cfRule>
  </conditionalFormatting>
  <conditionalFormatting sqref="Z75:AB75">
    <cfRule type="expression" dxfId="20" priority="29">
      <formula>#REF!="Sat"</formula>
    </cfRule>
    <cfRule type="expression" dxfId="19" priority="30">
      <formula>#REF!="Fri"</formula>
    </cfRule>
  </conditionalFormatting>
  <conditionalFormatting sqref="AB18 AB39 AB75">
    <cfRule type="expression" dxfId="18" priority="62">
      <formula>AND(TODAY()&gt;=#REF!,TODAY()&lt;AC$2)</formula>
    </cfRule>
  </conditionalFormatting>
  <conditionalFormatting sqref="AC2:OC6">
    <cfRule type="expression" dxfId="17" priority="58">
      <formula>AND(TODAY()&gt;=AC$2,TODAY()&lt;AD$2)</formula>
    </cfRule>
    <cfRule type="expression" dxfId="16" priority="59">
      <formula>AC$3="السبت"</formula>
    </cfRule>
    <cfRule type="expression" dxfId="15" priority="60">
      <formula>AC$3="الجمعة"</formula>
    </cfRule>
  </conditionalFormatting>
  <conditionalFormatting sqref="AC6:OC6">
    <cfRule type="expression" dxfId="14" priority="1780">
      <formula>AND(AC$2&gt;=$Q8,AC$2&lt;=$R8)</formula>
    </cfRule>
  </conditionalFormatting>
  <conditionalFormatting sqref="AC14:OC101">
    <cfRule type="expression" dxfId="13" priority="7">
      <formula>AND(TODAY()&gt;=AC$2,TODAY()&lt;AD$2)</formula>
    </cfRule>
    <cfRule type="expression" dxfId="12" priority="8">
      <formula>AC$3="السبت"</formula>
    </cfRule>
    <cfRule type="expression" dxfId="11" priority="9">
      <formula>AC$3="الجمعة"</formula>
    </cfRule>
  </conditionalFormatting>
  <conditionalFormatting sqref="AC16:OC16 AC37:OC37 AC73:OC73">
    <cfRule type="expression" dxfId="10" priority="1615">
      <formula>AND(AC$2&gt;=$Q16,AC$2&lt;=$R16)</formula>
    </cfRule>
  </conditionalFormatting>
  <conditionalFormatting sqref="AC18:OC18 AC39:OC39 AC75:OC75">
    <cfRule type="expression" dxfId="9" priority="1618">
      <formula>AND(AC$2&gt;=$F16,AC$2&lt;=$O16)</formula>
    </cfRule>
  </conditionalFormatting>
  <conditionalFormatting sqref="AC19:OC32 AC40:OC69 AC76:OC95">
    <cfRule type="expression" dxfId="8" priority="65">
      <formula>IF($N19="",AND(AC$2&gt;=$M19,AC$2&lt;=TODAY()),AND(AC$2&gt;=$M19,AC$2&lt;=$N19))</formula>
    </cfRule>
  </conditionalFormatting>
  <conditionalFormatting sqref="AC23:OC25 AC44:OC46 AC80:OC82">
    <cfRule type="expression" dxfId="7" priority="66">
      <formula>AND(AC$2&gt;=#REF!,AC$2&lt;=$K19)</formula>
    </cfRule>
  </conditionalFormatting>
  <conditionalFormatting sqref="AQ20">
    <cfRule type="expression" dxfId="6" priority="1596">
      <formula>AND(AQ$2&gt;=#REF!,AQ$2&lt;=$H18)</formula>
    </cfRule>
  </conditionalFormatting>
  <conditionalFormatting sqref="OC2 OC14:OC33 OC36:OC54 OC72:OC90">
    <cfRule type="expression" dxfId="5" priority="63">
      <formula>AND(TODAY()&gt;=OC$2,TODAY()&lt;#REF!)</formula>
    </cfRule>
  </conditionalFormatting>
  <conditionalFormatting sqref="OC3">
    <cfRule type="expression" dxfId="4" priority="73">
      <formula>AND(TODAY()&gt;=OC$2,TODAY()&lt;OD$11)</formula>
    </cfRule>
  </conditionalFormatting>
  <conditionalFormatting sqref="AA2:AA3">
    <cfRule type="iconSet" priority="4">
      <iconSet iconSet="3Flags">
        <cfvo type="percent" val="0"/>
        <cfvo type="percent" val="33"/>
        <cfvo type="percent" val="67"/>
      </iconSet>
    </cfRule>
  </conditionalFormatting>
  <conditionalFormatting sqref="T8 X8 P8">
    <cfRule type="dataBar" priority="1863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{6881AB01-ABCE-4D24-A73F-BDFBD309A31A}</x14:id>
        </ext>
      </extLst>
    </cfRule>
  </conditionalFormatting>
  <conditionalFormatting sqref="T16 X16 P16">
    <cfRule type="dataBar" priority="1866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{58DA7491-AF48-492D-8FB1-E0E4B6A6FF93}</x14:id>
        </ext>
      </extLst>
    </cfRule>
  </conditionalFormatting>
  <conditionalFormatting sqref="AC20:OC21 AC41:OC42 AC77:OC78">
    <cfRule type="expression" dxfId="3" priority="1902">
      <formula>AND(AC$2&gt;=$R15,AC$2&lt;=$X15)</formula>
    </cfRule>
  </conditionalFormatting>
  <conditionalFormatting sqref="X37 T37 P37">
    <cfRule type="dataBar" priority="1905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{406D5290-AFD5-4800-B40F-106CB0D3D167}</x14:id>
        </ext>
      </extLst>
    </cfRule>
  </conditionalFormatting>
  <conditionalFormatting sqref="T73 X73 P73">
    <cfRule type="dataBar" priority="1908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{BCB30A88-E128-49B8-9C8F-D1C7F8F644D9}</x14:id>
        </ext>
      </extLst>
    </cfRule>
  </conditionalFormatting>
  <conditionalFormatting sqref="H74">
    <cfRule type="expression" dxfId="2" priority="3">
      <formula>_xlfn.NUMBERVALUE(H73)-(COUNTIFS($D$76:$D$95,"*ReWorking*",$D$76:$D$95,"*Allowed*")+COUNTIFS($D$76:$D$95,"*ReWorking*",$D$76:$D$95,"*Expeptional*"))&lt;0</formula>
    </cfRule>
  </conditionalFormatting>
  <conditionalFormatting sqref="H38">
    <cfRule type="expression" dxfId="1" priority="2">
      <formula>_xlfn.NUMBERVALUE(H37)-(COUNTIFS($D$40:$D$69,"*ReWorking*",$D$40:$D$69,"*Allowed*")+COUNTIFS($D$40:$D$69,"*ReWorking*",$D$40:$D$69,"*Expeptional*"))&lt;0</formula>
    </cfRule>
  </conditionalFormatting>
  <conditionalFormatting sqref="H17">
    <cfRule type="expression" dxfId="0" priority="1">
      <formula>_xlfn.NUMBERVALUE(H16)-(COUNTIFS($D$19:$D$33,"*ReWorking*",$D$19:$D$33,"*Allowed*")+COUNTIFS($D$19:$D$33,"*ReWorking*",$D$19:$D$33,"*Expeptional*"))&lt;0</formula>
    </cfRule>
  </conditionalFormatting>
  <dataValidations count="1">
    <dataValidation allowBlank="1" showInputMessage="1" showErrorMessage="1" sqref="D19:E33 P40:P69 C37 P19:P33 C16 P76:P95 C73 D40:E69 R40:T69 R19:T33 D76:E95 R76:T95 C6" xr:uid="{D7BA120F-2F91-4E2F-95BD-8CA7CDE58B84}"/>
  </dataValidations>
  <hyperlinks>
    <hyperlink ref="R2:R3" location="'Home'!A1" display="Home" xr:uid="{16E92383-754B-4B05-938D-52C154A1F6E5}"/>
  </hyperlinks>
  <pageMargins left="0.7" right="0.7" top="0.75" bottom="0.75" header="0.3" footer="0.3"/>
  <pageSetup scale="47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A78EA5-96F3-4457-8E6F-925BA59847FB}">
            <x14:dataBar minLength="0" maxLength="100" border="1" negativeBarBorderColorSameAsPositive="0">
              <x14:cfvo type="autoMin"/>
              <x14:cfvo type="autoMax"/>
              <x14:borderColor rgb="FFF6D55C"/>
              <x14:negativeFillColor rgb="FFFF0000"/>
              <x14:negativeBorderColor rgb="FFFF0000"/>
              <x14:axisColor rgb="FF000000"/>
            </x14:dataBar>
          </x14:cfRule>
          <xm:sqref>H19:H33</xm:sqref>
        </x14:conditionalFormatting>
        <x14:conditionalFormatting xmlns:xm="http://schemas.microsoft.com/office/excel/2006/main">
          <x14:cfRule type="dataBar" id="{8D64690D-CF13-4752-949D-D5EC10DDBEDA}">
            <x14:dataBar minLength="0" maxLength="100" border="1" negativeBarBorderColorSameAsPositive="0">
              <x14:cfvo type="autoMin"/>
              <x14:cfvo type="autoMax"/>
              <x14:borderColor rgb="FFF6D55C"/>
              <x14:negativeFillColor rgb="FFFF0000"/>
              <x14:negativeBorderColor rgb="FFFF0000"/>
              <x14:axisColor rgb="FF000000"/>
            </x14:dataBar>
          </x14:cfRule>
          <xm:sqref>H40:H69</xm:sqref>
        </x14:conditionalFormatting>
        <x14:conditionalFormatting xmlns:xm="http://schemas.microsoft.com/office/excel/2006/main">
          <x14:cfRule type="dataBar" id="{D53D8F87-C9B0-4DDC-B8DF-D331C91BAA41}">
            <x14:dataBar minLength="0" maxLength="100" border="1" negativeBarBorderColorSameAsPositive="0">
              <x14:cfvo type="autoMin"/>
              <x14:cfvo type="autoMax"/>
              <x14:borderColor rgb="FFF6D55C"/>
              <x14:negativeFillColor rgb="FFFF0000"/>
              <x14:negativeBorderColor rgb="FFFF0000"/>
              <x14:axisColor rgb="FF000000"/>
            </x14:dataBar>
          </x14:cfRule>
          <xm:sqref>H76:H95</xm:sqref>
        </x14:conditionalFormatting>
        <x14:conditionalFormatting xmlns:xm="http://schemas.microsoft.com/office/excel/2006/main">
          <x14:cfRule type="dataBar" id="{5BDF405C-921F-49A5-84F1-F6C589BB001A}">
            <x14:dataBar minLength="0" maxLength="100" border="1" negativeBarBorderColorSameAsPositive="0">
              <x14:cfvo type="autoMin"/>
              <x14:cfvo type="autoMax"/>
              <x14:borderColor rgb="FFA6C9EC"/>
              <x14:negativeFillColor rgb="FFFF0000"/>
              <x14:negativeBorderColor rgb="FFFF0000"/>
              <x14:axisColor rgb="FF000000"/>
            </x14:dataBar>
          </x14:cfRule>
          <xm:sqref>Q19:Q33</xm:sqref>
        </x14:conditionalFormatting>
        <x14:conditionalFormatting xmlns:xm="http://schemas.microsoft.com/office/excel/2006/main">
          <x14:cfRule type="dataBar" id="{F9D6F739-301F-43E4-AAC9-BD1E03B688E9}">
            <x14:dataBar minLength="0" maxLength="100" border="1" negativeBarBorderColorSameAsPositive="0">
              <x14:cfvo type="autoMin"/>
              <x14:cfvo type="autoMax"/>
              <x14:borderColor rgb="FFA6C9EC"/>
              <x14:negativeFillColor rgb="FFFF0000"/>
              <x14:negativeBorderColor rgb="FFFF0000"/>
              <x14:axisColor rgb="FF000000"/>
            </x14:dataBar>
          </x14:cfRule>
          <xm:sqref>Q40:Q69</xm:sqref>
        </x14:conditionalFormatting>
        <x14:conditionalFormatting xmlns:xm="http://schemas.microsoft.com/office/excel/2006/main">
          <x14:cfRule type="dataBar" id="{2158489F-8A46-43CD-8130-58E4E6AB0356}">
            <x14:dataBar minLength="0" maxLength="100" border="1" negativeBarBorderColorSameAsPositive="0">
              <x14:cfvo type="autoMin"/>
              <x14:cfvo type="autoMax"/>
              <x14:borderColor rgb="FFA6C9EC"/>
              <x14:negativeFillColor rgb="FFFF0000"/>
              <x14:negativeBorderColor rgb="FFFF0000"/>
              <x14:axisColor rgb="FF000000"/>
            </x14:dataBar>
          </x14:cfRule>
          <xm:sqref>Q76:Q95</xm:sqref>
        </x14:conditionalFormatting>
        <x14:conditionalFormatting xmlns:xm="http://schemas.microsoft.com/office/excel/2006/main">
          <x14:cfRule type="dataBar" id="{6881AB01-ABCE-4D24-A73F-BDFBD309A3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 X8 P8</xm:sqref>
        </x14:conditionalFormatting>
        <x14:conditionalFormatting xmlns:xm="http://schemas.microsoft.com/office/excel/2006/main">
          <x14:cfRule type="dataBar" id="{58DA7491-AF48-492D-8FB1-E0E4B6A6FF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 X16 P16</xm:sqref>
        </x14:conditionalFormatting>
        <x14:conditionalFormatting xmlns:xm="http://schemas.microsoft.com/office/excel/2006/main">
          <x14:cfRule type="dataBar" id="{406D5290-AFD5-4800-B40F-106CB0D3D1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X37 T37 P37</xm:sqref>
        </x14:conditionalFormatting>
        <x14:conditionalFormatting xmlns:xm="http://schemas.microsoft.com/office/excel/2006/main">
          <x14:cfRule type="dataBar" id="{BCB30A88-E128-49B8-9C8F-D1C7F8F64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T73 X73 P73</xm:sqref>
        </x14:conditionalFormatting>
        <x14:conditionalFormatting xmlns:xm="http://schemas.microsoft.com/office/excel/2006/main">
          <x14:cfRule type="iconSet" priority="75" id="{C1A602B8-86AB-4320-B118-B69AEF485115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AC6:OC6</xm:sqref>
        </x14:conditionalFormatting>
        <x14:conditionalFormatting xmlns:xm="http://schemas.microsoft.com/office/excel/2006/main">
          <x14:cfRule type="iconSet" priority="41" id="{E49CE07D-ADD5-4F17-AFA8-0586269A1810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AC16:OC17</xm:sqref>
        </x14:conditionalFormatting>
        <x14:conditionalFormatting xmlns:xm="http://schemas.microsoft.com/office/excel/2006/main">
          <x14:cfRule type="iconSet" priority="34" id="{4D3FE608-EB03-408F-AA17-0F265D369FBD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AC19:OC35</xm:sqref>
        </x14:conditionalFormatting>
        <x14:conditionalFormatting xmlns:xm="http://schemas.microsoft.com/office/excel/2006/main">
          <x14:cfRule type="iconSet" priority="53" id="{11F6B9FB-F491-4B96-82D2-AE9A6A3FF420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AC36:OC38</xm:sqref>
        </x14:conditionalFormatting>
        <x14:conditionalFormatting xmlns:xm="http://schemas.microsoft.com/office/excel/2006/main">
          <x14:cfRule type="iconSet" priority="45" id="{AF74122C-5D75-4A53-A084-B371FE4C5A61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AC40:OC69</xm:sqref>
        </x14:conditionalFormatting>
        <x14:conditionalFormatting xmlns:xm="http://schemas.microsoft.com/office/excel/2006/main">
          <x14:cfRule type="iconSet" priority="31" id="{0220D1C0-BE5B-42C4-BD15-79A67D45EB98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AC72:OC74</xm:sqref>
        </x14:conditionalFormatting>
        <x14:conditionalFormatting xmlns:xm="http://schemas.microsoft.com/office/excel/2006/main">
          <x14:cfRule type="iconSet" priority="23" id="{C25F6DD5-D6F1-4AA0-B248-D87C1A37EDC1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AC76:OC95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082151-CA4A-4CE1-8A0F-16064D2C89F2}">
          <x14:formula1>
            <xm:f>List!$A$7:$A$8</xm:f>
          </x14:formula1>
          <xm:sqref>G34:H35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a97ea7-3e88-46ff-9845-9f28ee0030f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4DC96E8803D4DA89F10B461C38EF8" ma:contentTypeVersion="6" ma:contentTypeDescription="Create a new document." ma:contentTypeScope="" ma:versionID="41331057cbd43de4ad566e54bad5da2b">
  <xsd:schema xmlns:xsd="http://www.w3.org/2001/XMLSchema" xmlns:xs="http://www.w3.org/2001/XMLSchema" xmlns:p="http://schemas.microsoft.com/office/2006/metadata/properties" xmlns:ns3="f9a97ea7-3e88-46ff-9845-9f28ee0030f2" targetNamespace="http://schemas.microsoft.com/office/2006/metadata/properties" ma:root="true" ma:fieldsID="1d98dab209f961e160674e9175731425" ns3:_="">
    <xsd:import namespace="f9a97ea7-3e88-46ff-9845-9f28ee0030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97ea7-3e88-46ff-9845-9f28ee0030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66891B-B495-42BA-907D-A2A3948178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A33728-0CAE-4A21-B2C7-4C9149E0699A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f9a97ea7-3e88-46ff-9845-9f28ee0030f2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5504D2E-0232-433F-9179-C81A09B329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a97ea7-3e88-46ff-9845-9f28ee0030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Home</vt:lpstr>
      <vt:lpstr>Team members Data</vt:lpstr>
      <vt:lpstr>List</vt:lpstr>
      <vt:lpstr>Projects List</vt:lpstr>
      <vt:lpstr>Project Follow up - Base</vt:lpstr>
      <vt:lpstr>Project Costs</vt:lpstr>
      <vt:lpstr>Team Members Over Time</vt:lpstr>
      <vt:lpstr>Phases Over Time</vt:lpstr>
      <vt:lpstr>Employees Summary</vt:lpstr>
      <vt:lpstr>Tasks</vt:lpstr>
      <vt:lpstr>Employees KPIs</vt:lpstr>
      <vt:lpstr>Projects Timeline</vt:lpstr>
      <vt:lpstr>Project Follow up - Report</vt:lpstr>
      <vt:lpstr>'Project Follow up - Base'!Print_Area</vt:lpstr>
      <vt:lpstr>'Project Follow up - Report'!Print_Area</vt:lpstr>
      <vt:lpstr>'Project Follow up - Report'!PrjctStartDate</vt:lpstr>
      <vt:lpstr>PrjctStartDate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Abdulaziz aljamal</dc:creator>
  <cp:keywords/>
  <dc:description/>
  <cp:lastModifiedBy>Abdulrahman mohammed</cp:lastModifiedBy>
  <cp:revision/>
  <dcterms:created xsi:type="dcterms:W3CDTF">2025-01-21T08:17:57Z</dcterms:created>
  <dcterms:modified xsi:type="dcterms:W3CDTF">2026-01-21T12:06:33Z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0x0101007294DC96E8803D4DA89F10B461C38EF8</vt:lpwstr>
  </property>
</Properties>
</file>